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comments2.xml" ContentType="application/vnd.openxmlformats-officedocument.spreadsheetml.comments+xml"/>
  <Override PartName="/xl/comments3.xml" ContentType="application/vnd.openxmlformats-officedocument.spreadsheetml.comments+xml"/>
  <Override PartName="/xl/drawings/vmlDrawing2.vml" ContentType="application/vnd.openxmlformats-officedocument.vmlDrawing"/>
  <Override PartName="/xl/drawings/drawing3.xml" ContentType="application/vnd.openxmlformats-officedocument.drawing+xml"/>
  <Override PartName="/xl/drawings/vmlDrawing1.vml" ContentType="application/vnd.openxmlformats-officedocument.vmlDrawing"/>
  <Override PartName="/xl/drawings/drawing2.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pivotTables/pivotTable1.xml" ContentType="application/vnd.openxmlformats-officedocument.spreadsheetml.pivotTable+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248" firstSheet="0" activeTab="2"/>
  </bookViews>
  <sheets>
    <sheet name="ReadMe" sheetId="1" state="visible" r:id="rId2"/>
    <sheet name="Regions" sheetId="2" state="visible" r:id="rId3"/>
    <sheet name="Seq-class" sheetId="3" state="visible" r:id="rId4"/>
    <sheet name="Pivot Table_Seq-class_1" sheetId="4" state="visible" r:id="rId5"/>
    <sheet name="Features" sheetId="5" state="visible" r:id="rId6"/>
    <sheet name="AlignRelPos" sheetId="6" state="visible" r:id="rId7"/>
    <sheet name="largest300nt" sheetId="7" state="visible" r:id="rId8"/>
  </sheets>
  <definedNames>
    <definedName function="false" hidden="false" localSheetId="1" name="_xlnm.Print_Area" vbProcedure="false">Regions!$B$3:$AO$49</definedName>
    <definedName function="false" hidden="false" localSheetId="2" name="_xlnm.Print_Area" vbProcedure="false">'Seq-class'!$BM$1:$BU$1036568</definedName>
    <definedName function="false" hidden="false" localSheetId="2" name="_xlnm.Print_Titles" vbProcedure="false">'Seq-class'!$1:$1</definedName>
    <definedName function="false" hidden="true" localSheetId="2" name="_xlnm._FilterDatabase" vbProcedure="false">'Seq-class'!$A$1:$CT$2190</definedName>
    <definedName function="false" hidden="false" name="Beg" vbProcedure="false">Regions!$D$2</definedName>
    <definedName function="false" hidden="false" name="Burma" vbProcedure="false">AlignRelPos!$C$2:$C$15000</definedName>
    <definedName function="false" hidden="false" name="Clear" vbProcedure="false">'Seq-class'!$BB$2:$BB$3664</definedName>
    <definedName function="false" hidden="false" name="ComForSubtype" vbProcedure="false">ReadMe!$D$26</definedName>
    <definedName function="false" hidden="false" name="End" vbProcedure="false">Regions!$E$2</definedName>
    <definedName function="false" hidden="false" name="Feature_accFJ705359" vbProcedure="false">Features!$A$61:$E$87</definedName>
    <definedName function="false" hidden="false" name="Genotype" vbProcedure="false">'Seq-class'!$C$2:$C$3664</definedName>
    <definedName function="false" hidden="false" name="GenRegions" vbProcedure="false">Regions!$B$5:$AO$104</definedName>
    <definedName function="false" hidden="false" name="GenRegNames" vbProcedure="false">Regions!$B$5:$B$104</definedName>
    <definedName function="false" hidden="false" name="GenRegSelect" vbProcedure="false">Regions!$B$1</definedName>
    <definedName function="false" hidden="false" name="MEGAlign" vbProcedure="false">AlignRelPos!$B$2:$B$15000</definedName>
    <definedName function="false" hidden="false" name="MEGAname" vbProcedure="false">'Seq-class'!$A$2:$A$3664</definedName>
    <definedName function="false" hidden="false" name="RegName" vbProcedure="false">Regions!$B$4</definedName>
    <definedName function="false" hidden="false" name="SeqBeg" vbProcedure="false">'Seq-class'!$AH$2:$AH$3664</definedName>
    <definedName function="false" hidden="false" name="SeqEnd" vbProcedure="false">'Seq-class'!$AI$2:$AI$3664</definedName>
    <definedName function="false" hidden="false" name="span" vbProcedure="false">'Seq-class'!$AK$2:$AK$3664</definedName>
    <definedName function="false" hidden="false" name="Strain" vbProcedure="false">'Seq-class'!$F$2:$F$3664</definedName>
    <definedName function="false" hidden="false" name="Subtype" vbProcedure="false">'Seq-class'!$D$2:$D$3664</definedName>
    <definedName function="false" hidden="false" name="wbGER27" vbProcedure="false">AlignRelPos!$D$2:$D$15000</definedName>
    <definedName function="false" hidden="false" localSheetId="1" name="_xlnm.Print_Area" vbProcedure="false">Regions!$B$3:$AO$49</definedName>
    <definedName function="false" hidden="false" localSheetId="1" name="_xlnm._FilterDatabase" vbProcedure="false">Regions!$B$4:$AN$49</definedName>
    <definedName function="false" hidden="false" localSheetId="2" name="_xlnm.Print_Area" vbProcedure="false">'Seq-class'!$BE$1:$BM$3664</definedName>
    <definedName function="false" hidden="false" localSheetId="2" name="_xlnm.Print_Titles" vbProcedure="false">#REF!</definedName>
    <definedName function="false" hidden="false" localSheetId="2" name="_xlnm._FilterDatabase" vbProcedure="false">'Seq-class'!$A$1:$CT$3664</definedName>
  </definedNames>
  <calcPr iterateCount="100" refMode="A1" iterate="false" iterateDelta="0.0001"/>
</workbook>
</file>

<file path=xl/comments2.xml><?xml version="1.0" encoding="utf-8"?>
<comments xmlns="http://schemas.openxmlformats.org/spreadsheetml/2006/main" xmlns:xdr="http://schemas.openxmlformats.org/drawingml/2006/spreadsheetDrawing">
  <authors>
    <author/>
  </authors>
  <commentList>
    <comment ref="G31" authorId="0">
      <text>
        <r>
          <rPr>
            <b val="true"/>
            <sz val="9"/>
            <color rgb="FF000000"/>
            <rFont val="Tahoma"/>
            <family val="2"/>
          </rPr>
          <t>Rodriguez:
</t>
        </r>
        <r>
          <rPr>
            <sz val="9"/>
            <color rgb="FF000000"/>
            <rFont val="Tahoma"/>
            <family val="2"/>
          </rPr>
          <t>ORF2  : Frame  1 - Capsid                         VLLPMLPAPPAGQPSSGRR…
ORF3  : Frame 2 - Phosphoprotein    CFCLCCPRHPASRLAVV</t>
        </r>
      </text>
    </comment>
    <comment ref="Y10" authorId="0">
      <text>
        <r>
          <rPr>
            <b val="true"/>
            <sz val="9"/>
            <color rgb="FF000000"/>
            <rFont val="Tahoma"/>
            <family val="2"/>
          </rPr>
          <t>Rodriguez:
</t>
        </r>
        <r>
          <rPr>
            <sz val="9"/>
            <color rgb="FF000000"/>
            <rFont val="Tahoma"/>
            <family val="2"/>
          </rPr>
          <t>Include ATG</t>
        </r>
      </text>
    </comment>
    <comment ref="Y27" authorId="0">
      <text>
        <r>
          <rPr>
            <b val="true"/>
            <sz val="9"/>
            <color rgb="FF000000"/>
            <rFont val="Tahoma"/>
            <family val="2"/>
          </rPr>
          <t>Rodriguez:
</t>
        </r>
        <r>
          <rPr>
            <sz val="9"/>
            <color rgb="FF000000"/>
            <rFont val="Tahoma"/>
            <family val="2"/>
          </rPr>
          <t>Include ATG</t>
        </r>
      </text>
    </comment>
    <comment ref="Y29" authorId="0">
      <text>
        <r>
          <rPr>
            <b val="true"/>
            <sz val="9"/>
            <color rgb="FF000000"/>
            <rFont val="Tahoma"/>
            <family val="2"/>
          </rPr>
          <t>Rodriguez:
</t>
        </r>
        <r>
          <rPr>
            <sz val="9"/>
            <color rgb="FF000000"/>
            <rFont val="Tahoma"/>
            <family val="2"/>
          </rPr>
          <t>Include ATG.
2 nt schift from ORF1</t>
        </r>
      </text>
    </comment>
    <comment ref="Y30" authorId="0">
      <text>
        <r>
          <rPr>
            <b val="true"/>
            <sz val="9"/>
            <color rgb="FF000000"/>
            <rFont val="Tahoma"/>
            <family val="2"/>
          </rPr>
          <t>Rodriguez:
</t>
        </r>
        <r>
          <rPr>
            <sz val="9"/>
            <color rgb="FF000000"/>
            <rFont val="Tahoma"/>
            <family val="2"/>
          </rPr>
          <t>Include ATG.
2 nt schift from ORF1</t>
        </r>
      </text>
    </comment>
    <comment ref="Z10" authorId="0">
      <text>
        <r>
          <rPr>
            <b val="true"/>
            <sz val="9"/>
            <color rgb="FF000000"/>
            <rFont val="Tahoma"/>
            <family val="2"/>
          </rPr>
          <t>Rodriguez:
</t>
        </r>
        <r>
          <rPr>
            <sz val="9"/>
            <color rgb="FF000000"/>
            <rFont val="Tahoma"/>
            <family val="2"/>
          </rPr>
          <t>Include STOP codon
TGA</t>
        </r>
      </text>
    </comment>
    <comment ref="Z27" authorId="0">
      <text>
        <r>
          <rPr>
            <b val="true"/>
            <sz val="9"/>
            <color rgb="FF000000"/>
            <rFont val="Tahoma"/>
            <family val="2"/>
          </rPr>
          <t>Rodriguez:
</t>
        </r>
        <r>
          <rPr>
            <sz val="9"/>
            <color rgb="FF000000"/>
            <rFont val="Tahoma"/>
            <family val="2"/>
          </rPr>
          <t>Include STOP codon TGA en wbGER27
en TODAS las sec: TGA o TAA
</t>
        </r>
      </text>
    </comment>
    <comment ref="Z29" authorId="0">
      <text>
        <r>
          <rPr>
            <b val="true"/>
            <sz val="9"/>
            <color rgb="FF000000"/>
            <rFont val="Tahoma"/>
            <family val="2"/>
          </rPr>
          <t>Rodriguez:
</t>
        </r>
        <r>
          <rPr>
            <sz val="9"/>
            <color rgb="FF000000"/>
            <rFont val="Tahoma"/>
            <family val="2"/>
          </rPr>
          <t>Include STOP codon TAA en wbGER27
en TODAS las sec: TGA o TAA o </t>
        </r>
      </text>
    </comment>
    <comment ref="Z30" authorId="0">
      <text>
        <r>
          <rPr>
            <b val="true"/>
            <sz val="9"/>
            <color rgb="FF000000"/>
            <rFont val="Tahoma"/>
            <family val="2"/>
          </rPr>
          <t>Rodriguez:
</t>
        </r>
        <r>
          <rPr>
            <sz val="9"/>
            <color rgb="FF000000"/>
            <rFont val="Tahoma"/>
            <family val="2"/>
          </rPr>
          <t>Include STOP codon TAA en wbGER27
en TODAS las sec: TGA o TAA o </t>
        </r>
      </text>
    </comment>
    <comment ref="AA10" authorId="0">
      <text>
        <r>
          <rPr>
            <b val="true"/>
            <sz val="9"/>
            <color rgb="FF000000"/>
            <rFont val="Tahoma"/>
            <family val="2"/>
          </rPr>
          <t>Rodriguez:
</t>
        </r>
        <r>
          <rPr>
            <sz val="9"/>
            <color rgb="FF000000"/>
            <rFont val="Tahoma"/>
            <family val="2"/>
          </rPr>
          <t>Include ATG</t>
        </r>
      </text>
    </comment>
    <comment ref="AA27" authorId="0">
      <text>
        <r>
          <rPr>
            <b val="true"/>
            <sz val="9"/>
            <color rgb="FF000000"/>
            <rFont val="Tahoma"/>
            <family val="2"/>
          </rPr>
          <t>Rodriguez:
</t>
        </r>
        <r>
          <rPr>
            <sz val="9"/>
            <color rgb="FF000000"/>
            <rFont val="Tahoma"/>
            <family val="2"/>
          </rPr>
          <t>Include ATG</t>
        </r>
      </text>
    </comment>
    <comment ref="AA29" authorId="0">
      <text>
        <r>
          <rPr>
            <b val="true"/>
            <sz val="9"/>
            <color rgb="FF000000"/>
            <rFont val="Tahoma"/>
            <family val="2"/>
          </rPr>
          <t>Rodriguez:
</t>
        </r>
        <r>
          <rPr>
            <sz val="9"/>
            <color rgb="FF000000"/>
            <rFont val="Tahoma"/>
            <family val="2"/>
          </rPr>
          <t>Include ATG.
2 nt schift from ORF1</t>
        </r>
      </text>
    </comment>
    <comment ref="AA30" authorId="0">
      <text>
        <r>
          <rPr>
            <b val="true"/>
            <sz val="9"/>
            <color rgb="FF000000"/>
            <rFont val="Tahoma"/>
            <family val="2"/>
          </rPr>
          <t>Rodriguez:
</t>
        </r>
        <r>
          <rPr>
            <sz val="9"/>
            <color rgb="FF000000"/>
            <rFont val="Tahoma"/>
            <family val="2"/>
          </rPr>
          <t>Include ATG.
2 nt schift from ORF1</t>
        </r>
      </text>
    </comment>
    <comment ref="AB10" authorId="0">
      <text>
        <r>
          <rPr>
            <b val="true"/>
            <sz val="9"/>
            <color rgb="FF000000"/>
            <rFont val="Tahoma"/>
            <family val="2"/>
          </rPr>
          <t>Rodriguez:
</t>
        </r>
        <r>
          <rPr>
            <sz val="9"/>
            <color rgb="FF000000"/>
            <rFont val="Tahoma"/>
            <family val="2"/>
          </rPr>
          <t>Include STOP codon
TGA</t>
        </r>
      </text>
    </comment>
    <comment ref="AB27" authorId="0">
      <text>
        <r>
          <rPr>
            <b val="true"/>
            <sz val="9"/>
            <color rgb="FF000000"/>
            <rFont val="Tahoma"/>
            <family val="2"/>
          </rPr>
          <t>Rodriguez:
</t>
        </r>
        <r>
          <rPr>
            <sz val="9"/>
            <color rgb="FF000000"/>
            <rFont val="Tahoma"/>
            <family val="2"/>
          </rPr>
          <t>Include STOP codon TGA en wbGER27
en TODAS las sec: TGA o TAA
</t>
        </r>
      </text>
    </comment>
    <comment ref="AB29" authorId="0">
      <text>
        <r>
          <rPr>
            <b val="true"/>
            <sz val="9"/>
            <color rgb="FF000000"/>
            <rFont val="Tahoma"/>
            <family val="2"/>
          </rPr>
          <t>Rodriguez:
</t>
        </r>
        <r>
          <rPr>
            <sz val="9"/>
            <color rgb="FF000000"/>
            <rFont val="Tahoma"/>
            <family val="2"/>
          </rPr>
          <t>Include STOP codon TAA en wbGER27
en TODAS las sec: TGA o TAA o </t>
        </r>
      </text>
    </comment>
    <comment ref="AB30" authorId="0">
      <text>
        <r>
          <rPr>
            <b val="true"/>
            <sz val="9"/>
            <color rgb="FF000000"/>
            <rFont val="Tahoma"/>
            <family val="2"/>
          </rPr>
          <t>Rodriguez:
</t>
        </r>
        <r>
          <rPr>
            <sz val="9"/>
            <color rgb="FF000000"/>
            <rFont val="Tahoma"/>
            <family val="2"/>
          </rPr>
          <t>Include STOP codon TAA en wbGER27
en TODAS las sec: TGA o TAA o </t>
        </r>
      </text>
    </comment>
    <comment ref="AD10" authorId="0">
      <text>
        <r>
          <rPr>
            <b val="true"/>
            <sz val="9"/>
            <color rgb="FF000000"/>
            <rFont val="Tahoma"/>
            <family val="2"/>
          </rPr>
          <t>Rodriguez:
</t>
        </r>
        <r>
          <rPr>
            <sz val="9"/>
            <color rgb="FF000000"/>
            <rFont val="Tahoma"/>
            <family val="2"/>
          </rPr>
          <t>Include ATG</t>
        </r>
      </text>
    </comment>
    <comment ref="AD27" authorId="0">
      <text>
        <r>
          <rPr>
            <b val="true"/>
            <sz val="9"/>
            <color rgb="FF000000"/>
            <rFont val="Tahoma"/>
            <family val="2"/>
          </rPr>
          <t>Rodriguez:
</t>
        </r>
        <r>
          <rPr>
            <sz val="9"/>
            <color rgb="FF000000"/>
            <rFont val="Tahoma"/>
            <family val="2"/>
          </rPr>
          <t>Include ATG</t>
        </r>
      </text>
    </comment>
    <comment ref="AD29" authorId="0">
      <text>
        <r>
          <rPr>
            <b val="true"/>
            <sz val="9"/>
            <color rgb="FF000000"/>
            <rFont val="Tahoma"/>
            <family val="2"/>
          </rPr>
          <t>Rodriguez:
</t>
        </r>
        <r>
          <rPr>
            <sz val="9"/>
            <color rgb="FF000000"/>
            <rFont val="Tahoma"/>
            <family val="2"/>
          </rPr>
          <t>Include ATG.
2 nt schift from ORF1</t>
        </r>
      </text>
    </comment>
    <comment ref="AD30" authorId="0">
      <text>
        <r>
          <rPr>
            <b val="true"/>
            <sz val="9"/>
            <color rgb="FF000000"/>
            <rFont val="Tahoma"/>
            <family val="2"/>
          </rPr>
          <t>Rodriguez:
</t>
        </r>
        <r>
          <rPr>
            <sz val="9"/>
            <color rgb="FF000000"/>
            <rFont val="Tahoma"/>
            <family val="2"/>
          </rPr>
          <t>Include ATG.
2 nt schift from ORF1</t>
        </r>
      </text>
    </comment>
    <comment ref="AE10" authorId="0">
      <text>
        <r>
          <rPr>
            <b val="true"/>
            <sz val="9"/>
            <color rgb="FF000000"/>
            <rFont val="Tahoma"/>
            <family val="2"/>
          </rPr>
          <t>Rodriguez:
</t>
        </r>
        <r>
          <rPr>
            <sz val="9"/>
            <color rgb="FF000000"/>
            <rFont val="Tahoma"/>
            <family val="2"/>
          </rPr>
          <t>Include STOP codon
TGA</t>
        </r>
      </text>
    </comment>
    <comment ref="AE27" authorId="0">
      <text>
        <r>
          <rPr>
            <b val="true"/>
            <sz val="9"/>
            <color rgb="FF000000"/>
            <rFont val="Tahoma"/>
            <family val="2"/>
          </rPr>
          <t>Rodriguez:
</t>
        </r>
        <r>
          <rPr>
            <sz val="9"/>
            <color rgb="FF000000"/>
            <rFont val="Tahoma"/>
            <family val="2"/>
          </rPr>
          <t>Include STOP codon TGA en wbGER27
en TODAS las sec: TGA o TAA
</t>
        </r>
      </text>
    </comment>
    <comment ref="AE29" authorId="0">
      <text>
        <r>
          <rPr>
            <b val="true"/>
            <sz val="9"/>
            <color rgb="FF000000"/>
            <rFont val="Tahoma"/>
            <family val="2"/>
          </rPr>
          <t>Rodriguez:
</t>
        </r>
        <r>
          <rPr>
            <sz val="9"/>
            <color rgb="FF000000"/>
            <rFont val="Tahoma"/>
            <family val="2"/>
          </rPr>
          <t>Include STOP codon TAA en wbGER27
en TODAS las sec: TGA o TAA o </t>
        </r>
      </text>
    </comment>
    <comment ref="AE30" authorId="0">
      <text>
        <r>
          <rPr>
            <b val="true"/>
            <sz val="9"/>
            <color rgb="FF000000"/>
            <rFont val="Tahoma"/>
            <family val="2"/>
          </rPr>
          <t>Rodriguez:
</t>
        </r>
        <r>
          <rPr>
            <sz val="9"/>
            <color rgb="FF000000"/>
            <rFont val="Tahoma"/>
            <family val="2"/>
          </rPr>
          <t>Include STOP codon TAA en wbGER27
en TODAS las sec: TGA o TAA o </t>
        </r>
      </text>
    </comment>
  </commentList>
</comments>
</file>

<file path=xl/comments3.xml><?xml version="1.0" encoding="utf-8"?>
<comments xmlns="http://schemas.openxmlformats.org/spreadsheetml/2006/main" xmlns:xdr="http://schemas.openxmlformats.org/drawingml/2006/spreadsheetDrawing">
  <authors>
    <author/>
  </authors>
  <commentList>
    <comment ref="A10" authorId="0">
      <text>
        <r>
          <rPr>
            <b val="true"/>
            <sz val="9"/>
            <color rgb="FF000000"/>
            <rFont val="Tahoma"/>
            <family val="2"/>
          </rPr>
          <t>Ariel.Rodriguez:
</t>
        </r>
        <r>
          <rPr>
            <sz val="9"/>
            <color rgb="FF000000"/>
            <rFont val="Tahoma"/>
            <family val="2"/>
          </rPr>
          <t>83% ident HEV-4</t>
        </r>
      </text>
    </comment>
    <comment ref="A34" authorId="0">
      <text>
        <r>
          <rPr>
            <b val="true"/>
            <sz val="9"/>
            <color rgb="FF000000"/>
            <rFont val="Tahoma"/>
            <family val="2"/>
          </rPr>
          <t>Ariel.Rodriguez:
</t>
        </r>
        <r>
          <rPr>
            <sz val="9"/>
            <color rgb="FF000000"/>
            <rFont val="Tahoma"/>
            <family val="2"/>
          </rPr>
          <t>HEV-1. Reference strain</t>
        </r>
      </text>
    </comment>
    <comment ref="A67" authorId="0">
      <text>
        <r>
          <rPr>
            <b val="true"/>
            <sz val="9"/>
            <color rgb="FF000000"/>
            <rFont val="Tahoma"/>
            <family val="2"/>
          </rPr>
          <t>Rodriguez:
</t>
        </r>
        <r>
          <rPr>
            <sz val="9"/>
            <color rgb="FF000000"/>
            <rFont val="Tahoma"/>
            <family val="2"/>
          </rPr>
          <t>construced??
</t>
        </r>
      </text>
    </comment>
    <comment ref="A82" authorId="0">
      <text>
        <r>
          <rPr>
            <b val="true"/>
            <sz val="9"/>
            <color rgb="FF000000"/>
            <rFont val="Tahoma"/>
            <family val="2"/>
          </rPr>
          <t>Ariel.Rodriguez:
</t>
        </r>
        <r>
          <rPr>
            <sz val="9"/>
            <color rgb="FF000000"/>
            <rFont val="Tahoma"/>
            <family val="2"/>
          </rPr>
          <t>HEV-2. Reference strain</t>
        </r>
      </text>
    </comment>
    <comment ref="A861" authorId="0">
      <text>
        <r>
          <rPr>
            <b val="true"/>
            <sz val="9"/>
            <color rgb="FF000000"/>
            <rFont val="Tahoma"/>
            <family val="2"/>
          </rPr>
          <t>Ariel.Rodriguez:
</t>
        </r>
        <r>
          <rPr>
            <sz val="9"/>
            <color rgb="FF000000"/>
            <rFont val="Tahoma"/>
            <family val="2"/>
          </rPr>
          <t>Authors said: g3i, and 
wbGER27: g3i
swX07 - E1: g3c
BB02: 3i
insert in HVR:
GCCCCCGTGCGTAAGCTGCCAATGCTTCGAGGGTTAACGAATGTTGCGCAGGTATGTGTTGATGTTGTATCCCGAGTTTGCGGAGTTAGCCCTGGACCGCCATTTTTTGAAGAATTTCAGGTTGGCACAGCGCCCGCTCCCCCTGCCCCTGCGCCCGCTCAACCATCCAACCCCGCCGGGCCAAAG
</t>
        </r>
      </text>
    </comment>
    <comment ref="A1248" authorId="0">
      <text>
        <r>
          <rPr>
            <b val="true"/>
            <sz val="9"/>
            <color rgb="FF000000"/>
            <rFont val="Tahoma"/>
            <family val="2"/>
          </rPr>
          <t>Rodriguez, Ariel Vina:
</t>
        </r>
        <r>
          <rPr>
            <sz val="9"/>
            <color rgb="FF000000"/>
            <rFont val="Tahoma"/>
            <family val="2"/>
          </rPr>
          <t>isert into HVR:
GAGCCGTCCACACCACCACCGGCCCTAACCCCAGTTAGTAAGCCAGCTAATCCGCCTAGCCCTGCTGCACCTAGG
</t>
        </r>
      </text>
    </comment>
    <comment ref="A1427" authorId="0">
      <text>
        <r>
          <rPr>
            <sz val="11"/>
            <color rgb="FF000000"/>
            <rFont val="Calibri"/>
            <family val="2"/>
          </rPr>
          <t>WHO standard HEV-3
</t>
        </r>
      </text>
    </comment>
    <comment ref="A1439" authorId="0">
      <text>
        <r>
          <rPr>
            <b val="true"/>
            <sz val="9"/>
            <color rgb="FF000000"/>
            <rFont val="Tahoma"/>
            <family val="2"/>
          </rPr>
          <t>Ariel.Rodriguez:
</t>
        </r>
        <r>
          <rPr>
            <sz val="9"/>
            <color rgb="FF000000"/>
            <rFont val="Tahoma"/>
            <family val="2"/>
          </rPr>
          <t>Insert in HVR:
GGATTACCCGGCCCTACTGCGTTTACCYCCCCCCCCCCC
virus mutant recombinant with adventage  </t>
        </r>
      </text>
    </comment>
    <comment ref="A1748" authorId="0">
      <text>
        <r>
          <rPr>
            <b val="true"/>
            <sz val="9"/>
            <color rgb="FF000000"/>
            <rFont val="Tahoma"/>
            <family val="2"/>
          </rPr>
          <t>Ariel.Rodriguez:
</t>
        </r>
        <r>
          <rPr>
            <sz val="9"/>
            <color rgb="FF000000"/>
            <rFont val="Tahoma"/>
            <family val="2"/>
          </rPr>
          <t>HEV-4. Reference strain</t>
        </r>
      </text>
    </comment>
    <comment ref="A1766" authorId="0">
      <text>
        <r>
          <rPr>
            <b val="true"/>
            <sz val="9"/>
            <color rgb="FF000000"/>
            <rFont val="Tahoma"/>
            <family val="2"/>
          </rPr>
          <t>Ariel.Rodriguez:
</t>
        </r>
        <r>
          <rPr>
            <sz val="9"/>
            <color rgb="FF000000"/>
            <rFont val="Tahoma"/>
            <family val="2"/>
          </rPr>
          <t>HEV-5. Reference strain</t>
        </r>
      </text>
    </comment>
    <comment ref="A1767" authorId="0">
      <text>
        <r>
          <rPr>
            <b val="true"/>
            <sz val="9"/>
            <color rgb="FF000000"/>
            <rFont val="Tahoma"/>
            <family val="2"/>
          </rPr>
          <t>Ariel.Rodriguez:
</t>
        </r>
        <r>
          <rPr>
            <sz val="9"/>
            <color rgb="FF000000"/>
            <rFont val="Tahoma"/>
            <family val="2"/>
          </rPr>
          <t>HEV-6. Reference strain</t>
        </r>
      </text>
    </comment>
    <comment ref="A1768" authorId="0">
      <text>
        <r>
          <rPr>
            <b val="true"/>
            <sz val="9"/>
            <color rgb="FF000000"/>
            <rFont val="Tahoma"/>
            <family val="2"/>
          </rPr>
          <t>Ariel.Rodriguez:
</t>
        </r>
        <r>
          <rPr>
            <sz val="9"/>
            <color rgb="FF000000"/>
            <rFont val="Tahoma"/>
            <family val="2"/>
          </rPr>
          <t>HEV-7. Reference strain</t>
        </r>
      </text>
    </comment>
    <comment ref="A1769" authorId="0">
      <text>
        <r>
          <rPr>
            <b val="true"/>
            <sz val="9"/>
            <color rgb="FF000000"/>
            <rFont val="Tahoma"/>
            <family val="2"/>
          </rPr>
          <t>Ariel.Rodriguez:
</t>
        </r>
        <r>
          <rPr>
            <sz val="9"/>
            <color rgb="FF000000"/>
            <rFont val="Tahoma"/>
            <family val="2"/>
          </rPr>
          <t>HEV-C1. Reference strain</t>
        </r>
      </text>
    </comment>
    <comment ref="A1770" authorId="0">
      <text>
        <r>
          <rPr>
            <b val="true"/>
            <sz val="9"/>
            <color rgb="FF000000"/>
            <rFont val="Tahoma"/>
            <family val="2"/>
          </rPr>
          <t>Ariel.Rodriguez:
</t>
        </r>
        <r>
          <rPr>
            <sz val="9"/>
            <color rgb="FF000000"/>
            <rFont val="Tahoma"/>
            <family val="2"/>
          </rPr>
          <t>HEV-C2. Reference strain</t>
        </r>
      </text>
    </comment>
    <comment ref="D862" authorId="0">
      <text>
        <r>
          <rPr>
            <b val="true"/>
            <sz val="9"/>
            <color rgb="FF000000"/>
            <rFont val="Tahoma"/>
            <family val="2"/>
          </rPr>
          <t>Schielke:
</t>
        </r>
        <r>
          <rPr>
            <sz val="9"/>
            <color rgb="FF000000"/>
            <rFont val="Tahoma"/>
            <family val="2"/>
          </rPr>
          <t>3i</t>
        </r>
      </text>
    </comment>
    <comment ref="D863" authorId="0">
      <text>
        <r>
          <rPr>
            <b val="true"/>
            <sz val="9"/>
            <color rgb="FF000000"/>
            <rFont val="Tahoma"/>
            <family val="2"/>
          </rPr>
          <t>Ariel.Rodriguez:
</t>
        </r>
        <r>
          <rPr>
            <sz val="9"/>
            <color rgb="FF000000"/>
            <rFont val="Tahoma"/>
            <family val="2"/>
          </rPr>
          <t>Author classification 3i
</t>
        </r>
      </text>
    </comment>
    <comment ref="D873" authorId="0">
      <text>
        <r>
          <rPr>
            <b val="true"/>
            <sz val="9"/>
            <color rgb="FF000000"/>
            <rFont val="Tahoma"/>
            <family val="2"/>
          </rPr>
          <t>Rodriguez:
</t>
        </r>
        <r>
          <rPr>
            <sz val="9"/>
            <color rgb="FF000000"/>
            <rFont val="Tahoma"/>
            <family val="2"/>
          </rPr>
          <t>Not in alignment
</t>
        </r>
      </text>
    </comment>
    <comment ref="D1001" authorId="0">
      <text>
        <r>
          <rPr>
            <b val="true"/>
            <sz val="9"/>
            <color rgb="FF000000"/>
            <rFont val="Tahoma"/>
            <family val="2"/>
          </rPr>
          <t>Ariel.Rodriguez:
</t>
        </r>
        <r>
          <rPr>
            <sz val="9"/>
            <color rgb="FF000000"/>
            <rFont val="Tahoma"/>
            <family val="2"/>
          </rPr>
          <t>author classification 3c</t>
        </r>
      </text>
    </comment>
    <comment ref="D1002" authorId="0">
      <text>
        <r>
          <rPr>
            <b val="true"/>
            <sz val="9"/>
            <color rgb="FF000000"/>
            <rFont val="Tahoma"/>
            <family val="2"/>
          </rPr>
          <t>Purdy,2010:
</t>
        </r>
        <r>
          <rPr>
            <sz val="9"/>
            <color rgb="FF000000"/>
            <rFont val="Tahoma"/>
            <family val="2"/>
          </rPr>
          <t>3c</t>
        </r>
      </text>
    </comment>
    <comment ref="D1112" authorId="0">
      <text>
        <r>
          <rPr>
            <b val="true"/>
            <sz val="9"/>
            <color rgb="FF000000"/>
            <rFont val="Tahoma"/>
            <family val="2"/>
          </rPr>
          <t>Rodriguez, Ariel Vina:
</t>
        </r>
        <r>
          <rPr>
            <sz val="9"/>
            <color rgb="FF000000"/>
            <rFont val="Tahoma"/>
            <family val="2"/>
          </rPr>
          <t>author classification 3f</t>
        </r>
      </text>
    </comment>
    <comment ref="D1114" authorId="0">
      <text>
        <r>
          <rPr>
            <b val="true"/>
            <sz val="9"/>
            <color rgb="FF000000"/>
            <rFont val="Tahoma"/>
            <family val="2"/>
          </rPr>
          <t>Purdy,2010:
</t>
        </r>
        <r>
          <rPr>
            <sz val="9"/>
            <color rgb="FF000000"/>
            <rFont val="Tahoma"/>
            <family val="2"/>
          </rPr>
          <t>3b</t>
        </r>
      </text>
    </comment>
    <comment ref="D1204" authorId="0">
      <text>
        <r>
          <rPr>
            <b val="true"/>
            <sz val="9"/>
            <color rgb="FF000000"/>
            <rFont val="Tahoma"/>
            <family val="2"/>
          </rPr>
          <t>Purdy,2010:
</t>
        </r>
        <r>
          <rPr>
            <sz val="9"/>
            <color rgb="FF000000"/>
            <rFont val="Tahoma"/>
            <family val="2"/>
          </rPr>
          <t>3f</t>
        </r>
      </text>
    </comment>
    <comment ref="D1273" authorId="0">
      <text>
        <r>
          <rPr>
            <b val="true"/>
            <sz val="9"/>
            <color rgb="FF000000"/>
            <rFont val="Tahoma"/>
            <family val="2"/>
          </rPr>
          <t>Rodriguez:
</t>
        </r>
        <r>
          <rPr>
            <sz val="9"/>
            <color rgb="FF000000"/>
            <rFont val="Tahoma"/>
            <family val="2"/>
          </rPr>
          <t>pos 5856-6308 alignment
only partialy in ORF2.301nt
</t>
        </r>
      </text>
    </comment>
    <comment ref="D1659" authorId="0">
      <text>
        <r>
          <rPr>
            <b val="true"/>
            <sz val="9"/>
            <color rgb="FF000000"/>
            <rFont val="Tahoma"/>
            <family val="2"/>
          </rPr>
          <t>Purdy:
</t>
        </r>
        <r>
          <rPr>
            <sz val="9"/>
            <color rgb="FF000000"/>
            <rFont val="Tahoma"/>
            <family val="2"/>
          </rPr>
          <t>3a</t>
        </r>
      </text>
    </comment>
    <comment ref="D1713" authorId="0">
      <text>
        <r>
          <rPr>
            <b val="true"/>
            <sz val="9"/>
            <color rgb="FF000000"/>
            <rFont val="Tahoma"/>
            <family val="2"/>
          </rPr>
          <t>Rodriguez:
</t>
        </r>
        <r>
          <rPr>
            <sz val="9"/>
            <color rgb="FF000000"/>
            <rFont val="Tahoma"/>
            <family val="2"/>
          </rPr>
          <t>4B segun Renate,2011 ?????
</t>
        </r>
      </text>
    </comment>
    <comment ref="F878" authorId="0">
      <text>
        <r>
          <rPr>
            <b val="true"/>
            <sz val="9"/>
            <color rgb="FF000000"/>
            <rFont val="Tahoma"/>
            <family val="2"/>
          </rPr>
          <t>Ariel.Rodriguez:
</t>
        </r>
        <r>
          <rPr>
            <sz val="9"/>
            <color rgb="FF000000"/>
            <rFont val="Tahoma"/>
            <family val="2"/>
          </rPr>
          <t>HEV/Gt3/20617/2009/Hom_sap</t>
        </r>
      </text>
    </comment>
    <comment ref="F879" authorId="0">
      <text>
        <r>
          <rPr>
            <b val="true"/>
            <sz val="9"/>
            <color rgb="FF000000"/>
            <rFont val="Tahoma"/>
            <family val="2"/>
          </rPr>
          <t>Ariel.Rodriguez:
</t>
        </r>
        <r>
          <rPr>
            <sz val="9"/>
            <color rgb="FF000000"/>
            <rFont val="Tahoma"/>
            <family val="2"/>
          </rPr>
          <t>HEV/Gt3/HSD11/2009</t>
        </r>
      </text>
    </comment>
    <comment ref="F880" authorId="0">
      <text>
        <r>
          <rPr>
            <b val="true"/>
            <sz val="9"/>
            <color rgb="FF000000"/>
            <rFont val="Tahoma"/>
            <family val="2"/>
          </rPr>
          <t>Ariel.Rodriguez:
</t>
        </r>
        <r>
          <rPr>
            <sz val="9"/>
            <color rgb="FF000000"/>
            <rFont val="Tahoma"/>
            <family val="2"/>
          </rPr>
          <t>HEV/Gt3/HSD14/2009</t>
        </r>
      </text>
    </comment>
    <comment ref="F881" authorId="0">
      <text>
        <r>
          <rPr>
            <b val="true"/>
            <sz val="9"/>
            <color rgb="FF000000"/>
            <rFont val="Tahoma"/>
            <family val="2"/>
          </rPr>
          <t>Ariel.Rodriguez:
</t>
        </r>
        <r>
          <rPr>
            <sz val="9"/>
            <color rgb="FF000000"/>
            <rFont val="Tahoma"/>
            <family val="2"/>
          </rPr>
          <t>HEV/Gt3/HSD21/2009</t>
        </r>
      </text>
    </comment>
    <comment ref="F882" authorId="0">
      <text>
        <r>
          <rPr>
            <b val="true"/>
            <sz val="9"/>
            <color rgb="FF000000"/>
            <rFont val="Tahoma"/>
            <family val="2"/>
          </rPr>
          <t>Ariel.Rodriguez:
</t>
        </r>
        <r>
          <rPr>
            <sz val="9"/>
            <color rgb="FF000000"/>
            <rFont val="Tahoma"/>
            <family val="2"/>
          </rPr>
          <t>HEV/Gt3/HSD23/2009</t>
        </r>
      </text>
    </comment>
    <comment ref="F883" authorId="0">
      <text>
        <r>
          <rPr>
            <b val="true"/>
            <sz val="9"/>
            <color rgb="FF000000"/>
            <rFont val="Tahoma"/>
            <family val="2"/>
          </rPr>
          <t>Ariel.Rodriguez:
</t>
        </r>
        <r>
          <rPr>
            <sz val="9"/>
            <color rgb="FF000000"/>
            <rFont val="Tahoma"/>
            <family val="2"/>
          </rPr>
          <t>HEV/Gt3/HSD30/2009</t>
        </r>
      </text>
    </comment>
    <comment ref="F884" authorId="0">
      <text>
        <r>
          <rPr>
            <b val="true"/>
            <sz val="9"/>
            <color rgb="FF000000"/>
            <rFont val="Tahoma"/>
            <family val="2"/>
          </rPr>
          <t>Ariel.Rodriguez:
</t>
        </r>
        <r>
          <rPr>
            <sz val="9"/>
            <color rgb="FF000000"/>
            <rFont val="Tahoma"/>
            <family val="2"/>
          </rPr>
          <t>HEV/Gt3/HSD32/2009</t>
        </r>
      </text>
    </comment>
    <comment ref="F885" authorId="0">
      <text>
        <r>
          <rPr>
            <b val="true"/>
            <sz val="9"/>
            <color rgb="FF000000"/>
            <rFont val="Tahoma"/>
            <family val="2"/>
          </rPr>
          <t>Ariel.Rodriguez:
</t>
        </r>
        <r>
          <rPr>
            <sz val="9"/>
            <color rgb="FF000000"/>
            <rFont val="Tahoma"/>
            <family val="2"/>
          </rPr>
          <t>HEV/Gt3/HSD40/2009</t>
        </r>
      </text>
    </comment>
    <comment ref="F1147" authorId="0">
      <text>
        <r>
          <rPr>
            <b val="true"/>
            <sz val="9"/>
            <color rgb="FF000000"/>
            <rFont val="Tahoma"/>
            <family val="2"/>
          </rPr>
          <t>Ariel.Rodriguez:
</t>
        </r>
        <r>
          <rPr>
            <sz val="9"/>
            <color rgb="FF000000"/>
            <rFont val="Tahoma"/>
            <family val="2"/>
          </rPr>
          <t>HEV/Gt3/HSD24/2009</t>
        </r>
      </text>
    </comment>
    <comment ref="F1148" authorId="0">
      <text>
        <r>
          <rPr>
            <b val="true"/>
            <sz val="9"/>
            <color rgb="FF000000"/>
            <rFont val="Tahoma"/>
            <family val="2"/>
          </rPr>
          <t>Ariel.Rodriguez:
</t>
        </r>
        <r>
          <rPr>
            <sz val="9"/>
            <color rgb="FF000000"/>
            <rFont val="Tahoma"/>
            <family val="2"/>
          </rPr>
          <t>HEV/Gt3/HSD35/2009</t>
        </r>
      </text>
    </comment>
    <comment ref="F1149" authorId="0">
      <text>
        <r>
          <rPr>
            <b val="true"/>
            <sz val="9"/>
            <color rgb="FF000000"/>
            <rFont val="Tahoma"/>
            <family val="2"/>
          </rPr>
          <t>Ariel.Rodriguez:
</t>
        </r>
        <r>
          <rPr>
            <sz val="9"/>
            <color rgb="FF000000"/>
            <rFont val="Tahoma"/>
            <family val="2"/>
          </rPr>
          <t>HEV/Gt3/HSD50/2009</t>
        </r>
      </text>
    </comment>
    <comment ref="F1427" authorId="0">
      <text>
        <r>
          <rPr>
            <b val="true"/>
            <sz val="9"/>
            <color rgb="FF000000"/>
            <rFont val="Tahoma"/>
            <family val="2"/>
          </rPr>
          <t>Rodriguez:
</t>
        </r>
        <r>
          <rPr>
            <sz val="9"/>
            <color rgb="FF000000"/>
            <rFont val="Tahoma"/>
            <family val="2"/>
          </rPr>
          <t>WHO Standart</t>
        </r>
      </text>
    </comment>
    <comment ref="F1482" authorId="0">
      <text>
        <r>
          <rPr>
            <b val="true"/>
            <sz val="9"/>
            <color rgb="FF000000"/>
            <rFont val="Tahoma"/>
            <family val="2"/>
          </rPr>
          <t>Ariel.Rodriguez:
</t>
        </r>
        <r>
          <rPr>
            <sz val="9"/>
            <color rgb="FF000000"/>
            <rFont val="Tahoma"/>
            <family val="2"/>
          </rPr>
          <t>HEV/Gt3/21106/2009/Hom_sap</t>
        </r>
      </text>
    </comment>
    <comment ref="F1483" authorId="0">
      <text>
        <r>
          <rPr>
            <b val="true"/>
            <sz val="9"/>
            <color rgb="FF000000"/>
            <rFont val="Tahoma"/>
            <family val="2"/>
          </rPr>
          <t>Ariel.Rodriguez:
</t>
        </r>
        <r>
          <rPr>
            <sz val="9"/>
            <color rgb="FF000000"/>
            <rFont val="Tahoma"/>
            <family val="2"/>
          </rPr>
          <t>HEV/Gt3/21387/2009/Hom_sap</t>
        </r>
      </text>
    </comment>
    <comment ref="F1484" authorId="0">
      <text>
        <r>
          <rPr>
            <b val="true"/>
            <sz val="9"/>
            <color rgb="FF000000"/>
            <rFont val="Tahoma"/>
            <family val="2"/>
          </rPr>
          <t>Ariel.Rodriguez:
</t>
        </r>
        <r>
          <rPr>
            <sz val="9"/>
            <color rgb="FF000000"/>
            <rFont val="Tahoma"/>
            <family val="2"/>
          </rPr>
          <t>HEV/Gt3/HSD43/2009</t>
        </r>
      </text>
    </comment>
    <comment ref="F1564" authorId="0">
      <text>
        <r>
          <rPr>
            <b val="true"/>
            <sz val="9"/>
            <color rgb="FF000000"/>
            <rFont val="Tahoma"/>
            <family val="2"/>
          </rPr>
          <t>Rodriguez:
</t>
        </r>
        <r>
          <rPr>
            <sz val="9"/>
            <color rgb="FF000000"/>
            <rFont val="Tahoma"/>
            <family val="2"/>
          </rPr>
          <t>WHO Strandart</t>
        </r>
      </text>
    </comment>
    <comment ref="I1232" authorId="0">
      <text>
        <r>
          <rPr>
            <b val="true"/>
            <sz val="9"/>
            <color rgb="FF000000"/>
            <rFont val="Tahoma"/>
            <family val="2"/>
          </rPr>
          <t>Purdy:
</t>
        </r>
        <r>
          <rPr>
            <sz val="9"/>
            <color rgb="FF000000"/>
            <rFont val="Tahoma"/>
            <family val="2"/>
          </rPr>
          <t>JPN</t>
        </r>
      </text>
    </comment>
    <comment ref="M40" authorId="0">
      <text>
        <r>
          <rPr>
            <b val="true"/>
            <sz val="9"/>
            <color rgb="FF000000"/>
            <rFont val="Tahoma"/>
            <family val="2"/>
          </rPr>
          <t>Purdy:
</t>
        </r>
        <r>
          <rPr>
            <sz val="9"/>
            <color rgb="FF000000"/>
            <rFont val="Tahoma"/>
            <family val="2"/>
          </rPr>
          <t>hum</t>
        </r>
      </text>
    </comment>
    <comment ref="M1438" authorId="0">
      <text>
        <r>
          <rPr>
            <b val="true"/>
            <sz val="9"/>
            <color rgb="FF000000"/>
            <rFont val="Tahoma"/>
            <family val="2"/>
          </rPr>
          <t>Purdy:
</t>
        </r>
        <r>
          <rPr>
            <sz val="9"/>
            <color rgb="FF000000"/>
            <rFont val="Tahoma"/>
            <family val="2"/>
          </rPr>
          <t>pig</t>
        </r>
      </text>
    </comment>
    <comment ref="AH1131" authorId="0">
      <text>
        <r>
          <rPr>
            <b val="true"/>
            <sz val="9"/>
            <color rgb="FF000000"/>
            <rFont val="Tahoma"/>
            <family val="2"/>
          </rPr>
          <t>Rodriguez:
</t>
        </r>
        <r>
          <rPr>
            <sz val="9"/>
            <color rgb="FF000000"/>
            <rFont val="Tahoma"/>
            <family val="2"/>
          </rPr>
          <t>5506
</t>
        </r>
      </text>
    </comment>
    <comment ref="AI1131" authorId="0">
      <text>
        <r>
          <rPr>
            <b val="true"/>
            <sz val="9"/>
            <color rgb="FF000000"/>
            <rFont val="Tahoma"/>
            <family val="2"/>
          </rPr>
          <t>Rodriguez:
</t>
        </r>
        <r>
          <rPr>
            <sz val="9"/>
            <color rgb="FF000000"/>
            <rFont val="Tahoma"/>
            <family val="2"/>
          </rPr>
          <t>7460
</t>
        </r>
      </text>
    </comment>
  </commentList>
</comments>
</file>

<file path=xl/sharedStrings.xml><?xml version="1.0" encoding="utf-8"?>
<sst xmlns="http://schemas.openxmlformats.org/spreadsheetml/2006/main" count="45050" uniqueCount="9062">
  <si>
    <t>Description of the columns:</t>
  </si>
  <si>
    <r>
      <t>Sheet </t>
    </r>
    <r>
      <rPr>
        <b val="true"/>
        <sz val="11"/>
        <color rgb="FF000000"/>
        <rFont val="Calibri"/>
        <family val="2"/>
      </rPr>
      <t>Regions</t>
    </r>
    <r>
      <rPr>
        <sz val="11"/>
        <color rgb="FF000000"/>
        <rFont val="Calibri"/>
        <family val="2"/>
      </rPr>
      <t>:</t>
    </r>
  </si>
  <si>
    <t>Genomic regions management.</t>
  </si>
  <si>
    <t>Region Name</t>
  </si>
  <si>
    <t>A name for each genomic region used. </t>
  </si>
  <si>
    <t>Using the drop box In cell A1 you can select one of these regions. This will automatically select (set TRUE in column „Contain region“) all the sequences in sheet Seq-class that completely span the region.</t>
  </si>
  <si>
    <t>The row 2 will allow you to check what you have really selected</t>
  </si>
  <si>
    <t>Reference:Fig</t>
  </si>
  <si>
    <t>Some of the papers where  the region have been used. Include possible figure number and tables to easily localize the information</t>
  </si>
  <si>
    <t>beg, end for MEGAlign</t>
  </si>
  <si>
    <t>Enter the position of beginning and end of the region in the big alignment, counting gaps.</t>
  </si>
  <si>
    <t>Enter the frame (1, 2, or 3 codon position of the first base in the region) if it is a coding region.</t>
  </si>
  <si>
    <t>The corresponding length (nt) will be shown next.</t>
  </si>
  <si>
    <t>beg, end for Burma and wbGER27 strains</t>
  </si>
  <si>
    <t>Will automatically show the positions corresponding to reference sequences Burma:M73218 and wbGER27:FJ705359</t>
  </si>
  <si>
    <t>beg, end for Burma</t>
  </si>
  <si>
    <t>Enter the position of beginning and end of the region in the Burma:M73218 sequence.</t>
  </si>
  <si>
    <r>
      <t>Sheet </t>
    </r>
    <r>
      <rPr>
        <b val="true"/>
        <sz val="11"/>
        <color rgb="FF000000"/>
        <rFont val="Calibri"/>
        <family val="2"/>
      </rPr>
      <t>Seq-class</t>
    </r>
    <r>
      <rPr>
        <sz val="11"/>
        <color rgb="FF000000"/>
        <rFont val="Calibri"/>
        <family val="2"/>
      </rPr>
      <t>:</t>
    </r>
  </si>
  <si>
    <r>
      <t>MEGA name</t>
    </r>
    <r>
      <rPr>
        <i val="true"/>
        <sz val="11"/>
        <color rgb="FF000000"/>
        <rFont val="Calibri"/>
        <family val="2"/>
      </rPr>
      <t>: </t>
    </r>
  </si>
  <si>
    <r>
      <t>Have to </t>
    </r>
    <r>
      <rPr>
        <b val="true"/>
        <sz val="11"/>
        <color rgb="FF000000"/>
        <rFont val="Calibri"/>
        <family val="2"/>
      </rPr>
      <t>exactly</t>
    </r>
    <r>
      <rPr>
        <sz val="11"/>
        <color rgb="FF000000"/>
        <rFont val="Calibri"/>
        <family val="2"/>
      </rPr>
      <t> coincide with the sequence name in MEGA. </t>
    </r>
  </si>
  <si>
    <t>Very helpfully if just the GenBank Accession Number.</t>
  </si>
  <si>
    <t>Repeated names are automatically colored (usually an error).</t>
  </si>
  <si>
    <r>
      <t>Tab-Pub</t>
    </r>
    <r>
      <rPr>
        <sz val="11"/>
        <color rgb="FF000000"/>
        <rFont val="Calibri"/>
        <family val="2"/>
      </rPr>
      <t>: Is a filter:</t>
    </r>
  </si>
  <si>
    <r>
      <t>. </t>
    </r>
    <r>
      <rPr>
        <sz val="11"/>
        <color rgb="FF000000"/>
        <rFont val="Calibri"/>
        <family val="2"/>
      </rPr>
      <t> --&gt; OK, this row is in use.</t>
    </r>
  </si>
  <si>
    <r>
      <t>e </t>
    </r>
    <r>
      <rPr>
        <sz val="11"/>
        <color rgb="FF000000"/>
        <rFont val="Calibri"/>
        <family val="2"/>
      </rPr>
      <t>--&gt; some error.</t>
    </r>
  </si>
  <si>
    <r>
      <t>n</t>
    </r>
    <r>
      <rPr>
        <sz val="11"/>
        <color rgb="FF000000"/>
        <rFont val="Calibri"/>
        <family val="2"/>
      </rPr>
      <t> --&gt; empty row, new, with the formats and formulas ready to use. </t>
    </r>
  </si>
  <si>
    <t>        (Provided as a place where you can add your new data)</t>
  </si>
  <si>
    <r>
      <t>Strain name</t>
    </r>
    <r>
      <rPr>
        <i val="true"/>
        <sz val="11"/>
        <color rgb="FF000000"/>
        <rFont val="Calibri"/>
        <family val="2"/>
      </rPr>
      <t>:</t>
    </r>
  </si>
  <si>
    <t>Contain the strain or isolate name.</t>
  </si>
  <si>
    <t>Take care to consistently enter the same name for all the sequences belonging to the same strain/isolate. In some few case there is know the strain and the isolate name: in these case the isolate name is written in the Isolate column.</t>
  </si>
  <si>
    <t>Repeated names are automatically colored (NOT an error).</t>
  </si>
  <si>
    <r>
      <t>Isolate name</t>
    </r>
    <r>
      <rPr>
        <i val="true"/>
        <sz val="11"/>
        <color rgb="FF000000"/>
        <rFont val="Calibri"/>
        <family val="2"/>
      </rPr>
      <t>:</t>
    </r>
  </si>
  <si>
    <r>
      <t>It will be combined with the strain name in the Table column “</t>
    </r>
    <r>
      <rPr>
        <b val="true"/>
        <i val="true"/>
        <u val="single"/>
        <sz val="11"/>
        <color rgb="FF000000"/>
        <rFont val="Calibri"/>
        <family val="2"/>
      </rPr>
      <t>Strain name / isolate</t>
    </r>
    <r>
      <rPr>
        <sz val="11"/>
        <color rgb="FF000000"/>
        <rFont val="Calibri"/>
        <family val="2"/>
      </rPr>
      <t>”</t>
    </r>
  </si>
  <si>
    <r>
      <t>Country cod</t>
    </r>
    <r>
      <rPr>
        <i val="true"/>
        <sz val="11"/>
        <color rgb="FF000000"/>
        <rFont val="Calibri"/>
        <family val="2"/>
      </rPr>
      <t>:</t>
    </r>
  </si>
  <si>
    <t>The 3-letter country code after ISO 3166-1 alpha-3.</t>
  </si>
  <si>
    <t>Lu &amp; Li:</t>
  </si>
  <si>
    <t>Subtype as appear in (Lu et al., 2006). Only for sequences cited there. Any value here will cause a mark (*) in the Table and in etiquettes.</t>
  </si>
  <si>
    <r>
      <t>Next 6 columns: </t>
    </r>
    <r>
      <rPr>
        <b val="true"/>
        <i val="true"/>
        <u val="single"/>
        <sz val="11"/>
        <color rgb="FF000000"/>
        <rFont val="Calibri"/>
        <family val="2"/>
      </rPr>
      <t>CG</t>
    </r>
    <r>
      <rPr>
        <sz val="11"/>
        <color rgb="FF000000"/>
        <rFont val="Calibri"/>
        <family val="2"/>
      </rPr>
      <t>,</t>
    </r>
    <r>
      <rPr>
        <b val="true"/>
        <i val="true"/>
        <u val="single"/>
        <sz val="11"/>
        <color rgb="FF000000"/>
        <rFont val="Calibri"/>
        <family val="2"/>
      </rPr>
      <t>ORF1.250nt</t>
    </r>
    <r>
      <rPr>
        <sz val="11"/>
        <color rgb="FF000000"/>
        <rFont val="Calibri"/>
        <family val="2"/>
      </rPr>
      <t>, </t>
    </r>
    <r>
      <rPr>
        <b val="true"/>
        <i val="true"/>
        <u val="single"/>
        <sz val="11"/>
        <color rgb="FF000000"/>
        <rFont val="Calibri"/>
        <family val="2"/>
      </rPr>
      <t>HVR.247nt</t>
    </r>
    <r>
      <rPr>
        <sz val="11"/>
        <color rgb="FF000000"/>
        <rFont val="Calibri"/>
        <family val="2"/>
      </rPr>
      <t>, </t>
    </r>
    <r>
      <rPr>
        <b val="true"/>
        <i val="true"/>
        <u val="single"/>
        <sz val="11"/>
        <color rgb="FF000000"/>
        <rFont val="Calibri"/>
        <family val="2"/>
      </rPr>
      <t>RdRp.280nt</t>
    </r>
    <r>
      <rPr>
        <sz val="11"/>
        <color rgb="FF000000"/>
        <rFont val="Calibri"/>
        <family val="2"/>
      </rPr>
      <t>, </t>
    </r>
    <r>
      <rPr>
        <b val="true"/>
        <i val="true"/>
        <u val="single"/>
        <sz val="11"/>
        <color rgb="FF000000"/>
        <rFont val="Calibri"/>
        <family val="2"/>
      </rPr>
      <t>ORF3.225nt</t>
    </r>
    <r>
      <rPr>
        <sz val="11"/>
        <color rgb="FF000000"/>
        <rFont val="Calibri"/>
        <family val="2"/>
      </rPr>
      <t> and </t>
    </r>
    <r>
      <rPr>
        <b val="true"/>
        <i val="true"/>
        <u val="single"/>
        <sz val="11"/>
        <color rgb="FF000000"/>
        <rFont val="Calibri"/>
        <family val="2"/>
      </rPr>
      <t>ORF2.187nt:</t>
    </r>
  </si>
  <si>
    <t>Result of the genotyping using these regions.</t>
  </si>
  <si>
    <t>Regions present in the sequence.</t>
  </si>
  <si>
    <r>
      <t>Beg</t>
    </r>
    <r>
      <rPr>
        <i val="true"/>
        <sz val="11"/>
        <color rgb="FF000000"/>
        <rFont val="Calibri"/>
        <family val="2"/>
      </rPr>
      <t>, </t>
    </r>
    <r>
      <rPr>
        <b val="true"/>
        <i val="true"/>
        <u val="single"/>
        <sz val="11"/>
        <color rgb="FF000000"/>
        <rFont val="Calibri"/>
        <family val="2"/>
      </rPr>
      <t>End:</t>
    </r>
  </si>
  <si>
    <r>
      <t>Beginning and end of the sequence in “</t>
    </r>
    <r>
      <rPr>
        <b val="true"/>
        <i val="true"/>
        <sz val="11"/>
        <color rgb="FF000000"/>
        <rFont val="Calibri"/>
        <family val="2"/>
      </rPr>
      <t>alignment”</t>
    </r>
    <r>
      <rPr>
        <i val="true"/>
        <sz val="11"/>
        <color rgb="FF000000"/>
        <rFont val="Calibri"/>
        <family val="2"/>
      </rPr>
      <t> coordinates</t>
    </r>
    <r>
      <rPr>
        <sz val="11"/>
        <color rgb="FF000000"/>
        <rFont val="Calibri"/>
        <family val="2"/>
      </rPr>
      <t>. </t>
    </r>
  </si>
  <si>
    <r>
      <t>Length: </t>
    </r>
    <r>
      <rPr>
        <sz val="11"/>
        <color rgb="FF000000"/>
        <rFont val="Calibri"/>
        <family val="2"/>
      </rPr>
      <t>Formula</t>
    </r>
  </si>
  <si>
    <t>Contain region: </t>
  </si>
  <si>
    <r>
      <t>Formula. For use as filter. Will be </t>
    </r>
    <r>
      <rPr>
        <b val="true"/>
        <sz val="11"/>
        <color rgb="FF000000"/>
        <rFont val="Calibri"/>
        <family val="2"/>
      </rPr>
      <t>True</t>
    </r>
    <r>
      <rPr>
        <sz val="11"/>
        <color rgb="FF000000"/>
        <rFont val="Calibri"/>
        <family val="2"/>
      </rPr>
      <t> if the sequence fully span (contain) the region selected in the sheet “</t>
    </r>
    <r>
      <rPr>
        <i val="true"/>
        <u val="single"/>
        <sz val="11"/>
        <color rgb="FF000000"/>
        <rFont val="Calibri"/>
        <family val="2"/>
      </rPr>
      <t>Regions</t>
    </r>
    <r>
      <rPr>
        <sz val="11"/>
        <color rgb="FF000000"/>
        <rFont val="Calibri"/>
        <family val="2"/>
      </rPr>
      <t>”. </t>
    </r>
  </si>
  <si>
    <r>
      <t>Next 3 columns: </t>
    </r>
    <r>
      <rPr>
        <b val="true"/>
        <i val="true"/>
        <u val="single"/>
        <sz val="11"/>
        <color rgb="FF000000"/>
        <rFont val="Calibri"/>
        <family val="2"/>
      </rPr>
      <t>C1</t>
    </r>
    <r>
      <rPr>
        <sz val="11"/>
        <color rgb="FF000000"/>
        <rFont val="Calibri"/>
        <family val="2"/>
      </rPr>
      <t>,</t>
    </r>
    <r>
      <rPr>
        <b val="true"/>
        <i val="true"/>
        <u val="single"/>
        <sz val="11"/>
        <color rgb="FF000000"/>
        <rFont val="Calibri"/>
        <family val="2"/>
      </rPr>
      <t>C2</t>
    </r>
    <r>
      <rPr>
        <sz val="11"/>
        <color rgb="FF000000"/>
        <rFont val="Calibri"/>
        <family val="2"/>
      </rPr>
      <t> and </t>
    </r>
    <r>
      <rPr>
        <b val="true"/>
        <i val="true"/>
        <u val="single"/>
        <sz val="11"/>
        <color rgb="FF000000"/>
        <rFont val="Calibri"/>
        <family val="2"/>
      </rPr>
      <t>C3:</t>
    </r>
  </si>
  <si>
    <t>Free columns, to be use for comments or filters.</t>
  </si>
  <si>
    <r>
      <t>Next 3 columns: </t>
    </r>
    <r>
      <rPr>
        <b val="true"/>
        <i val="true"/>
        <u val="single"/>
        <sz val="11"/>
        <color rgb="FF000000"/>
        <rFont val="Calibri"/>
        <family val="2"/>
      </rPr>
      <t>F.ORF1</t>
    </r>
    <r>
      <rPr>
        <sz val="11"/>
        <color rgb="FF000000"/>
        <rFont val="Calibri"/>
        <family val="2"/>
      </rPr>
      <t>, </t>
    </r>
    <r>
      <rPr>
        <b val="true"/>
        <i val="true"/>
        <u val="single"/>
        <sz val="11"/>
        <color rgb="FF000000"/>
        <rFont val="Calibri"/>
        <family val="2"/>
      </rPr>
      <t>F.HVR</t>
    </r>
    <r>
      <rPr>
        <sz val="11"/>
        <color rgb="FF000000"/>
        <rFont val="Calibri"/>
        <family val="2"/>
      </rPr>
      <t> , </t>
    </r>
    <r>
      <rPr>
        <b val="true"/>
        <i val="true"/>
        <u val="single"/>
        <sz val="11"/>
        <color rgb="FF000000"/>
        <rFont val="Calibri"/>
        <family val="2"/>
      </rPr>
      <t>F.RdRp</t>
    </r>
    <r>
      <rPr>
        <sz val="11"/>
        <color rgb="FF000000"/>
        <rFont val="Calibri"/>
        <family val="2"/>
      </rPr>
      <t> , </t>
    </r>
    <r>
      <rPr>
        <b val="true"/>
        <i val="true"/>
        <u val="single"/>
        <sz val="11"/>
        <color rgb="FF000000"/>
        <rFont val="Calibri"/>
        <family val="2"/>
      </rPr>
      <t>F.ORF3</t>
    </r>
    <r>
      <rPr>
        <sz val="11"/>
        <color rgb="FF000000"/>
        <rFont val="Calibri"/>
        <family val="2"/>
      </rPr>
      <t> and </t>
    </r>
    <r>
      <rPr>
        <b val="true"/>
        <i val="true"/>
        <u val="single"/>
        <sz val="11"/>
        <color rgb="FF000000"/>
        <rFont val="Calibri"/>
        <family val="2"/>
      </rPr>
      <t>F.ORF2:</t>
    </r>
  </si>
  <si>
    <t>Filters used to decide the sequences to appear in the corresponding Fig. or Tree. Possible usage: </t>
  </si>
  <si>
    <r>
      <t>n</t>
    </r>
    <r>
      <rPr>
        <sz val="11"/>
        <color rgb="FF000000"/>
        <rFont val="Calibri"/>
        <family val="2"/>
      </rPr>
      <t>  --&gt;  will not appear.</t>
    </r>
  </si>
  <si>
    <r>
      <t>s</t>
    </r>
    <r>
      <rPr>
        <sz val="11"/>
        <color rgb="FF000000"/>
        <rFont val="Calibri"/>
        <family val="2"/>
      </rPr>
      <t>  --&gt;  will appear.</t>
    </r>
  </si>
  <si>
    <r>
      <t>They also modify the corresponding column in the Table: add there a</t>
    </r>
    <r>
      <rPr>
        <b val="true"/>
        <sz val="11"/>
        <color rgb="FF000000"/>
        <rFont val="Calibri"/>
        <family val="2"/>
      </rPr>
      <t> '+'</t>
    </r>
    <r>
      <rPr>
        <sz val="11"/>
        <color rgb="FF000000"/>
        <rFont val="Calibri"/>
        <family val="2"/>
      </rPr>
      <t> when these filter begging with </t>
    </r>
    <r>
      <rPr>
        <b val="true"/>
        <sz val="11"/>
        <color rgb="FF000000"/>
        <rFont val="Calibri"/>
        <family val="2"/>
      </rPr>
      <t>s</t>
    </r>
    <r>
      <rPr>
        <sz val="11"/>
        <color rgb="FF000000"/>
        <rFont val="Calibri"/>
        <family val="2"/>
      </rPr>
      <t> (sequence proposed to be a “</t>
    </r>
    <r>
      <rPr>
        <i val="true"/>
        <sz val="11"/>
        <color rgb="FF000000"/>
        <rFont val="Calibri"/>
        <family val="2"/>
      </rPr>
      <t>standard</t>
    </r>
    <r>
      <rPr>
        <sz val="11"/>
        <color rgb="FF000000"/>
        <rFont val="Calibri"/>
        <family val="2"/>
      </rPr>
      <t>” for classification of other sequences using these regions)   </t>
    </r>
  </si>
  <si>
    <r>
      <t>Next 3 columns: </t>
    </r>
    <r>
      <rPr>
        <b val="true"/>
        <i val="true"/>
        <u val="single"/>
        <sz val="11"/>
        <color rgb="FF000000"/>
        <rFont val="Calibri"/>
        <family val="2"/>
      </rPr>
      <t>C4</t>
    </r>
    <r>
      <rPr>
        <sz val="11"/>
        <color rgb="FF000000"/>
        <rFont val="Calibri"/>
        <family val="2"/>
      </rPr>
      <t> and </t>
    </r>
    <r>
      <rPr>
        <b val="true"/>
        <i val="true"/>
        <u val="single"/>
        <sz val="11"/>
        <color rgb="FF000000"/>
        <rFont val="Calibri"/>
        <family val="2"/>
      </rPr>
      <t>C5:</t>
    </r>
  </si>
  <si>
    <r>
      <t>NCBI: </t>
    </r>
    <r>
      <rPr>
        <sz val="11"/>
        <color rgb="FF000000"/>
        <rFont val="Calibri"/>
        <family val="2"/>
      </rPr>
      <t>Formula</t>
    </r>
  </si>
  <si>
    <r>
      <t>Is a WWW link to the NCBI site and will show the full sequence Item. Very handy while actualizing the data of the sequence, and to see other information not in these file. Especially useful to </t>
    </r>
    <r>
      <rPr>
        <i val="true"/>
        <u val="single"/>
        <sz val="11"/>
        <color rgb="FF000000"/>
        <rFont val="Calibri"/>
        <family val="2"/>
      </rPr>
      <t>quickly find the original publication</t>
    </r>
    <r>
      <rPr>
        <sz val="11"/>
        <color rgb="FF000000"/>
        <rFont val="Calibri"/>
        <family val="2"/>
      </rPr>
      <t>.</t>
    </r>
  </si>
  <si>
    <r>
      <t>Next 3 columns: </t>
    </r>
    <r>
      <rPr>
        <b val="true"/>
        <i val="true"/>
        <u val="single"/>
        <sz val="11"/>
        <color rgb="FF000000"/>
        <rFont val="Calibri"/>
        <family val="2"/>
      </rPr>
      <t>Etiq-Automat</t>
    </r>
    <r>
      <rPr>
        <sz val="11"/>
        <color rgb="FF000000"/>
        <rFont val="Calibri"/>
        <family val="2"/>
      </rPr>
      <t>,  </t>
    </r>
    <r>
      <rPr>
        <b val="true"/>
        <i val="true"/>
        <u val="single"/>
        <sz val="11"/>
        <color rgb="FF000000"/>
        <rFont val="Calibri"/>
        <family val="2"/>
      </rPr>
      <t>Acc.Strain</t>
    </r>
    <r>
      <rPr>
        <sz val="11"/>
        <color rgb="FF000000"/>
        <rFont val="Calibri"/>
        <family val="2"/>
      </rPr>
      <t> and </t>
    </r>
    <r>
      <rPr>
        <b val="true"/>
        <i val="true"/>
        <u val="single"/>
        <sz val="11"/>
        <color rgb="FF000000"/>
        <rFont val="Calibri"/>
        <family val="2"/>
      </rPr>
      <t>Acc:</t>
    </r>
    <r>
      <rPr>
        <sz val="11"/>
        <color rgb="FF000000"/>
        <rFont val="Calibri"/>
        <family val="2"/>
      </rPr>
      <t> Formulas.</t>
    </r>
  </si>
  <si>
    <t>Possible different forms of sequence etiquette.</t>
  </si>
  <si>
    <r>
      <t>Selected:</t>
    </r>
    <r>
      <rPr>
        <sz val="11"/>
        <color rgb="FF000000"/>
        <rFont val="Calibri"/>
        <family val="2"/>
      </rPr>
      <t> Formula</t>
    </r>
  </si>
  <si>
    <r>
      <t>After all the filters are applied, and only the sequences you want to analyze are displayed, this is the column you need to select, copy and paste in a new, empty text document. Save the document to be use as “</t>
    </r>
    <r>
      <rPr>
        <i val="true"/>
        <sz val="11"/>
        <color rgb="FF000000"/>
        <rFont val="Calibri"/>
        <family val="2"/>
      </rPr>
      <t>group file</t>
    </r>
    <r>
      <rPr>
        <sz val="11"/>
        <color rgb="FF000000"/>
        <rFont val="Calibri"/>
        <family val="2"/>
      </rPr>
      <t>” in MEGA.</t>
    </r>
  </si>
  <si>
    <r>
      <t>Next 4 columns:  </t>
    </r>
    <r>
      <rPr>
        <b val="true"/>
        <i val="true"/>
        <u val="single"/>
        <sz val="11"/>
        <color rgb="FF000000"/>
        <rFont val="Calibri"/>
        <family val="2"/>
      </rPr>
      <t>Etiq-Strain</t>
    </r>
    <r>
      <rPr>
        <sz val="11"/>
        <color rgb="FF000000"/>
        <rFont val="Calibri"/>
        <family val="2"/>
      </rPr>
      <t>, </t>
    </r>
    <r>
      <rPr>
        <b val="true"/>
        <i val="true"/>
        <u val="single"/>
        <sz val="11"/>
        <color rgb="FF000000"/>
        <rFont val="Calibri"/>
        <family val="2"/>
      </rPr>
      <t>Etiq-Strain+Automat+CG</t>
    </r>
    <r>
      <rPr>
        <sz val="11"/>
        <color rgb="FF000000"/>
        <rFont val="Calibri"/>
        <family val="2"/>
      </rPr>
      <t>, </t>
    </r>
    <r>
      <rPr>
        <b val="true"/>
        <i val="true"/>
        <u val="single"/>
        <sz val="11"/>
        <color rgb="FF000000"/>
        <rFont val="Calibri"/>
        <family val="2"/>
      </rPr>
      <t>Etiq-Strain+Automat</t>
    </r>
    <r>
      <rPr>
        <sz val="11"/>
        <color rgb="FF000000"/>
        <rFont val="Calibri"/>
        <family val="2"/>
      </rPr>
      <t> and </t>
    </r>
    <r>
      <rPr>
        <b val="true"/>
        <i val="true"/>
        <u val="single"/>
        <sz val="11"/>
        <color rgb="FF000000"/>
        <rFont val="Calibri"/>
        <family val="2"/>
      </rPr>
      <t>Etiq-Automat</t>
    </r>
    <r>
      <rPr>
        <sz val="11"/>
        <color rgb="FF000000"/>
        <rFont val="Calibri"/>
        <family val="2"/>
      </rPr>
      <t>: Formulas. </t>
    </r>
  </si>
  <si>
    <r>
      <t>Different variants of etiquettes </t>
    </r>
    <r>
      <rPr>
        <b val="true"/>
        <sz val="11"/>
        <color rgb="FF000000"/>
        <rFont val="Calibri"/>
        <family val="2"/>
      </rPr>
      <t>to be used in MEGA</t>
    </r>
    <r>
      <rPr>
        <sz val="11"/>
        <color rgb="FF000000"/>
        <rFont val="Calibri"/>
        <family val="2"/>
      </rPr>
      <t> as “</t>
    </r>
    <r>
      <rPr>
        <i val="true"/>
        <sz val="11"/>
        <color rgb="FF000000"/>
        <rFont val="Calibri"/>
        <family val="2"/>
      </rPr>
      <t>group file</t>
    </r>
    <r>
      <rPr>
        <sz val="11"/>
        <color rgb="FF000000"/>
        <rFont val="Calibri"/>
        <family val="2"/>
      </rPr>
      <t>”.</t>
    </r>
  </si>
  <si>
    <r>
      <t>Next 3 columns:  </t>
    </r>
    <r>
      <rPr>
        <b val="true"/>
        <i val="true"/>
        <u val="single"/>
        <sz val="11"/>
        <color rgb="FF000000"/>
        <rFont val="Calibri"/>
        <family val="2"/>
      </rPr>
      <t>g.subtype</t>
    </r>
    <r>
      <rPr>
        <sz val="11"/>
        <color rgb="FF000000"/>
        <rFont val="Calibri"/>
        <family val="2"/>
      </rPr>
      <t>, </t>
    </r>
    <r>
      <rPr>
        <b val="true"/>
        <i val="true"/>
        <u val="single"/>
        <sz val="11"/>
        <color rgb="FF000000"/>
        <rFont val="Calibri"/>
        <family val="2"/>
      </rPr>
      <t>g.grupe</t>
    </r>
    <r>
      <rPr>
        <sz val="11"/>
        <color rgb="FF000000"/>
        <rFont val="Calibri"/>
        <family val="2"/>
      </rPr>
      <t> and </t>
    </r>
    <r>
      <rPr>
        <b val="true"/>
        <i val="true"/>
        <u val="single"/>
        <sz val="11"/>
        <color rgb="FF000000"/>
        <rFont val="Calibri"/>
        <family val="2"/>
      </rPr>
      <t>g.genotype</t>
    </r>
    <r>
      <rPr>
        <sz val="11"/>
        <color rgb="FF000000"/>
        <rFont val="Calibri"/>
        <family val="2"/>
      </rPr>
      <t>: Formulas. </t>
    </r>
  </si>
  <si>
    <r>
      <t>Different variants of grouping the sequences, </t>
    </r>
    <r>
      <rPr>
        <b val="true"/>
        <sz val="11"/>
        <color rgb="FF000000"/>
        <rFont val="Calibri"/>
        <family val="2"/>
      </rPr>
      <t>to be used in MEGA</t>
    </r>
    <r>
      <rPr>
        <sz val="11"/>
        <color rgb="FF000000"/>
        <rFont val="Calibri"/>
        <family val="2"/>
      </rPr>
      <t> as “</t>
    </r>
    <r>
      <rPr>
        <i val="true"/>
        <sz val="11"/>
        <color rgb="FF000000"/>
        <rFont val="Calibri"/>
        <family val="2"/>
      </rPr>
      <t>group file</t>
    </r>
    <r>
      <rPr>
        <sz val="11"/>
        <color rgb="FF000000"/>
        <rFont val="Calibri"/>
        <family val="2"/>
      </rPr>
      <t>”, especially to import into tree windows.</t>
    </r>
  </si>
  <si>
    <r>
      <t>f.subt</t>
    </r>
    <r>
      <rPr>
        <sz val="11"/>
        <color rgb="FF000000"/>
        <rFont val="Calibri"/>
        <family val="2"/>
      </rPr>
      <t>: Formula</t>
    </r>
  </si>
  <si>
    <t>Is the best column to order and filter the sequences by subtype.</t>
  </si>
  <si>
    <r>
      <t>Next 9 columns:  </t>
    </r>
    <r>
      <rPr>
        <b val="true"/>
        <i val="true"/>
        <u val="single"/>
        <sz val="11"/>
        <color rgb="FF000000"/>
        <rFont val="Calibri"/>
        <family val="2"/>
      </rPr>
      <t>Accession no.</t>
    </r>
    <r>
      <rPr>
        <sz val="11"/>
        <color rgb="FF000000"/>
        <rFont val="Calibri"/>
        <family val="2"/>
      </rPr>
      <t>, </t>
    </r>
    <r>
      <rPr>
        <b val="true"/>
        <i val="true"/>
        <u val="single"/>
        <sz val="11"/>
        <color rgb="FF000000"/>
        <rFont val="Calibri"/>
        <family val="2"/>
      </rPr>
      <t>Strain name / isolate</t>
    </r>
    <r>
      <rPr>
        <sz val="11"/>
        <color rgb="FF000000"/>
        <rFont val="Calibri"/>
        <family val="2"/>
      </rPr>
      <t>, </t>
    </r>
    <r>
      <rPr>
        <b val="true"/>
        <i val="true"/>
        <u val="single"/>
        <sz val="11"/>
        <color rgb="FF000000"/>
        <rFont val="Calibri"/>
        <family val="2"/>
      </rPr>
      <t>Classification &amp; country</t>
    </r>
    <r>
      <rPr>
        <sz val="11"/>
        <color rgb="FF000000"/>
        <rFont val="Calibri"/>
        <family val="2"/>
      </rPr>
      <t>, </t>
    </r>
    <r>
      <rPr>
        <b val="true"/>
        <i val="true"/>
        <u val="single"/>
        <sz val="11"/>
        <color rgb="FF000000"/>
        <rFont val="Calibri"/>
        <family val="2"/>
      </rPr>
      <t>CG</t>
    </r>
    <r>
      <rPr>
        <sz val="11"/>
        <color rgb="FF000000"/>
        <rFont val="Calibri"/>
        <family val="2"/>
      </rPr>
      <t>, </t>
    </r>
    <r>
      <rPr>
        <b val="true"/>
        <i val="true"/>
        <u val="single"/>
        <sz val="11"/>
        <color rgb="FF000000"/>
        <rFont val="Calibri"/>
        <family val="2"/>
      </rPr>
      <t>ORF1.250nt</t>
    </r>
    <r>
      <rPr>
        <sz val="11"/>
        <color rgb="FF000000"/>
        <rFont val="Calibri"/>
        <family val="2"/>
      </rPr>
      <t>, </t>
    </r>
    <r>
      <rPr>
        <b val="true"/>
        <i val="true"/>
        <u val="single"/>
        <sz val="11"/>
        <color rgb="FF000000"/>
        <rFont val="Calibri"/>
        <family val="2"/>
      </rPr>
      <t>HVR.247nt</t>
    </r>
    <r>
      <rPr>
        <sz val="11"/>
        <color rgb="FF000000"/>
        <rFont val="Calibri"/>
        <family val="2"/>
      </rPr>
      <t>, </t>
    </r>
    <r>
      <rPr>
        <b val="true"/>
        <i val="true"/>
        <u val="single"/>
        <sz val="11"/>
        <color rgb="FF000000"/>
        <rFont val="Calibri"/>
        <family val="2"/>
      </rPr>
      <t>RdRp.280nt</t>
    </r>
    <r>
      <rPr>
        <sz val="11"/>
        <color rgb="FF000000"/>
        <rFont val="Calibri"/>
        <family val="2"/>
      </rPr>
      <t>, </t>
    </r>
    <r>
      <rPr>
        <b val="true"/>
        <i val="true"/>
        <u val="single"/>
        <sz val="11"/>
        <color rgb="FF000000"/>
        <rFont val="Calibri"/>
        <family val="2"/>
      </rPr>
      <t>ORF3.225nt</t>
    </r>
    <r>
      <rPr>
        <sz val="11"/>
        <color rgb="FF000000"/>
        <rFont val="Calibri"/>
        <family val="2"/>
      </rPr>
      <t>, and </t>
    </r>
    <r>
      <rPr>
        <b val="true"/>
        <i val="true"/>
        <u val="single"/>
        <sz val="11"/>
        <color rgb="FF000000"/>
        <rFont val="Calibri"/>
        <family val="2"/>
      </rPr>
      <t>ORF2.187nt</t>
    </r>
    <r>
      <rPr>
        <sz val="11"/>
        <color rgb="FF000000"/>
        <rFont val="Calibri"/>
        <family val="2"/>
      </rPr>
      <t>: Formulas, </t>
    </r>
    <r>
      <rPr>
        <b val="true"/>
        <sz val="11"/>
        <color rgb="FF000000"/>
        <rFont val="Calibri"/>
        <family val="2"/>
      </rPr>
      <t>Table</t>
    </r>
    <r>
      <rPr>
        <sz val="11"/>
        <color rgb="FF000000"/>
        <rFont val="Calibri"/>
        <family val="2"/>
      </rPr>
      <t>.</t>
    </r>
  </si>
  <si>
    <r>
      <t>Together generate a </t>
    </r>
    <r>
      <rPr>
        <b val="true"/>
        <sz val="11"/>
        <color rgb="FF000000"/>
        <rFont val="Calibri"/>
        <family val="2"/>
      </rPr>
      <t>Table</t>
    </r>
    <r>
      <rPr>
        <sz val="11"/>
        <color rgb="FF000000"/>
        <rFont val="Calibri"/>
        <family val="2"/>
      </rPr>
      <t> as appear in Vina-Rodriguez, 2015.</t>
    </r>
  </si>
  <si>
    <r>
      <t>Orig Gr Select f: </t>
    </r>
    <r>
      <rPr>
        <sz val="11"/>
        <color rgb="FF000000"/>
        <rFont val="Calibri"/>
        <family val="2"/>
      </rPr>
      <t>(Original-Group Selected filter)</t>
    </r>
  </si>
  <si>
    <t>When you finish in MEGA of classifying a new bath of sequences, you can export a group file containing all these information, open it in a text editor, and copy all to paste it into this column. </t>
  </si>
  <si>
    <t>The next 5 columns will help you parse this information back to this Excel file.</t>
  </si>
  <si>
    <r>
      <t>Next 5 columns:  </t>
    </r>
    <r>
      <rPr>
        <b val="true"/>
        <i val="true"/>
        <u val="single"/>
        <sz val="11"/>
        <color rgb="FF000000"/>
        <rFont val="Calibri"/>
        <family val="2"/>
      </rPr>
      <t>MEGA</t>
    </r>
    <r>
      <rPr>
        <sz val="11"/>
        <color rgb="FF000000"/>
        <rFont val="Calibri"/>
        <family val="2"/>
      </rPr>
      <t>, </t>
    </r>
    <r>
      <rPr>
        <b val="true"/>
        <i val="true"/>
        <u val="single"/>
        <sz val="11"/>
        <color rgb="FF000000"/>
        <rFont val="Calibri"/>
        <family val="2"/>
      </rPr>
      <t>MEGA name</t>
    </r>
    <r>
      <rPr>
        <sz val="11"/>
        <color rgb="FF000000"/>
        <rFont val="Calibri"/>
        <family val="2"/>
      </rPr>
      <t>, </t>
    </r>
    <r>
      <rPr>
        <b val="true"/>
        <i val="true"/>
        <u val="single"/>
        <sz val="11"/>
        <color rgb="FF000000"/>
        <rFont val="Calibri"/>
        <family val="2"/>
      </rPr>
      <t>MEGAselect</t>
    </r>
    <r>
      <rPr>
        <sz val="11"/>
        <color rgb="FF000000"/>
        <rFont val="Calibri"/>
        <family val="2"/>
      </rPr>
      <t>, </t>
    </r>
    <r>
      <rPr>
        <b val="true"/>
        <i val="true"/>
        <u val="single"/>
        <sz val="11"/>
        <color rgb="FF000000"/>
        <rFont val="Calibri"/>
        <family val="2"/>
      </rPr>
      <t>AccN</t>
    </r>
    <r>
      <rPr>
        <sz val="11"/>
        <color rgb="FF000000"/>
        <rFont val="Calibri"/>
        <family val="2"/>
      </rPr>
      <t> and </t>
    </r>
    <r>
      <rPr>
        <b val="true"/>
        <i val="true"/>
        <u val="single"/>
        <sz val="11"/>
        <color rgb="FF000000"/>
        <rFont val="Calibri"/>
        <family val="2"/>
      </rPr>
      <t>StrainName: </t>
    </r>
    <r>
      <rPr>
        <sz val="11"/>
        <color rgb="FF000000"/>
        <rFont val="Calibri"/>
        <family val="2"/>
      </rPr>
      <t> Formulas.</t>
    </r>
  </si>
  <si>
    <r>
      <t>You can copy from here and </t>
    </r>
    <r>
      <rPr>
        <i val="true"/>
        <sz val="11"/>
        <color rgb="FF000000"/>
        <rFont val="Calibri"/>
        <family val="2"/>
      </rPr>
      <t>paste by value or content only</t>
    </r>
    <r>
      <rPr>
        <sz val="11"/>
        <color rgb="FF000000"/>
        <rFont val="Calibri"/>
        <family val="2"/>
      </rPr>
      <t> into the corresponding initial columns of this Excel sheet.</t>
    </r>
  </si>
  <si>
    <t>The rest of the columns are used to generate the file you need to submit the sequences to GenBank, or just to keep track of the primers used to generate each fragment. </t>
  </si>
  <si>
    <t>Isolates obtained by Germans institutions:</t>
  </si>
  <si>
    <t>FIRA</t>
  </si>
  <si>
    <t>Federal Institute for Risk Assessment</t>
  </si>
  <si>
    <t>RKI</t>
  </si>
  <si>
    <t>Robert-Koch-Institut</t>
  </si>
  <si>
    <t>FLI</t>
  </si>
  <si>
    <t>Friedrich-Loeffler-Institut</t>
  </si>
  <si>
    <t>Ureg</t>
  </si>
  <si>
    <t>University of Regensburg, Institute of Medical Microbiology and Hygiene</t>
  </si>
  <si>
    <t>BNI</t>
  </si>
  <si>
    <t>Bernhard Nocht Institute for Tropical Medicine</t>
  </si>
  <si>
    <t>TiHo</t>
  </si>
  <si>
    <t>University of Veterinary Medicine Hannover</t>
  </si>
  <si>
    <t>UBMC</t>
  </si>
  <si>
    <t>University of Bonn Medical Centre</t>
  </si>
  <si>
    <t>JLUG</t>
  </si>
  <si>
    <t>Justus-Liebig-Universitaet Giessen</t>
  </si>
  <si>
    <t>FUH</t>
  </si>
  <si>
    <t>Freiburg University Hospital</t>
  </si>
  <si>
    <t>HDZNRW</t>
  </si>
  <si>
    <t>Herz- und Diabeteszentrum NRW Ruhr-Universität Bochum</t>
  </si>
  <si>
    <t>PEI</t>
  </si>
  <si>
    <t>Paul-Ehrlich-Institut, Langen</t>
  </si>
  <si>
    <t>Burma (Myanmar, MMR) </t>
  </si>
  <si>
    <t>Actual: all seq &gt;1000</t>
  </si>
  <si>
    <t>2014-Dec-9</t>
  </si>
  <si>
    <t>NRW, North Rhine-Westfalia; HE, Hesse; LS, Lower Saxony</t>
  </si>
  <si>
    <t>Filter B</t>
  </si>
  <si>
    <t>.</t>
  </si>
  <si>
    <t>OK, to be included</t>
  </si>
  <si>
    <t>n</t>
  </si>
  <si>
    <t>a new entry, to be analysed</t>
  </si>
  <si>
    <t>o</t>
  </si>
  <si>
    <t>other HEV variants, possible not zoonotic</t>
  </si>
  <si>
    <t>e</t>
  </si>
  <si>
    <t>exclude, error (artificial, artifact, patents, etc)</t>
  </si>
  <si>
    <t>c</t>
  </si>
  <si>
    <t>clones, cells</t>
  </si>
  <si>
    <r>
      <t>&lt;</t>
    </r>
    <r>
      <rPr>
        <i val="true"/>
        <sz val="11"/>
        <color rgb="FF000000"/>
        <rFont val="Calibri"/>
        <family val="2"/>
      </rPr>
      <t>--Set here the selected region</t>
    </r>
  </si>
  <si>
    <t>MEGAlign</t>
  </si>
  <si>
    <t>frame</t>
  </si>
  <si>
    <t>M73218.Burma</t>
  </si>
  <si>
    <t>FJ705359.wbGER27</t>
  </si>
  <si>
    <t>NC_001434 = L08816.CHT-87</t>
  </si>
  <si>
    <t>old2wb</t>
  </si>
  <si>
    <t>0ld align</t>
  </si>
  <si>
    <t>old2align</t>
  </si>
  <si>
    <t>beg</t>
  </si>
  <si>
    <t>end</t>
  </si>
  <si>
    <t>nt</t>
  </si>
  <si>
    <t>f_p</t>
  </si>
  <si>
    <t>r_p</t>
  </si>
  <si>
    <t>f_rt_p</t>
  </si>
  <si>
    <t>r_rt_p</t>
  </si>
  <si>
    <t>Burma</t>
  </si>
  <si>
    <t>Manual (Burma positions)</t>
  </si>
  <si>
    <t>wbGER27</t>
  </si>
  <si>
    <t>Manual (wbGER27 positions)</t>
  </si>
  <si>
    <t>MEGA</t>
  </si>
  <si>
    <t>Manual (MEGA align positions)</t>
  </si>
  <si>
    <t>CG (b)</t>
  </si>
  <si>
    <t>Lu, 2006: Fig.4 and column „Complete-b“ in Table 1. Vina-Rodriguez, 2015:Fig. 1. Left.</t>
  </si>
  <si>
    <t>5'UTR  </t>
  </si>
  <si>
    <t>ORF1</t>
  </si>
  <si>
    <t>ORF1-5p.318nt</t>
  </si>
  <si>
    <t>Vina-Rodriguez, 2015.</t>
  </si>
  <si>
    <t>HEV.ORF1_F1</t>
  </si>
  <si>
    <t>CCCAYCAGTTYATWAAGGCTCCTGGC</t>
  </si>
  <si>
    <t>HEV.ORF1_R2</t>
  </si>
  <si>
    <t>CCVCGRGTNGGRGCRGWRTACCA</t>
  </si>
  <si>
    <t>HEV.ORF1_R1</t>
  </si>
  <si>
    <t>TGCARDGARTANARRGCNAYNCCNGTCTC</t>
  </si>
  <si>
    <t>171 x 169</t>
  </si>
  <si>
    <t>ORF1.1860nt</t>
  </si>
  <si>
    <t>ORF1.287nt (c)</t>
  </si>
  <si>
    <r>
      <t>Lu, 2006:Fig.2. and column „ORF1</t>
    </r>
    <r>
      <rPr>
        <vertAlign val="superscript"/>
        <sz val="20"/>
        <color rgb="FF000000"/>
        <rFont val="Calibri"/>
        <family val="2"/>
      </rPr>
      <t>c</t>
    </r>
    <r>
      <rPr>
        <sz val="11"/>
        <color rgb="FF000000"/>
        <rFont val="Calibri"/>
        <family val="2"/>
      </rPr>
      <t>“ in Table 1.</t>
    </r>
  </si>
  <si>
    <t>ORF1.242nt</t>
  </si>
  <si>
    <t>ORF1-5p.250nt</t>
  </si>
  <si>
    <t>Vina-Rodriguez, 2015:Fig.1. Rigth.</t>
  </si>
  <si>
    <t>HEV.ORF1_F2</t>
  </si>
  <si>
    <t>AAYTCYGCCYTGGCGAATGCTGTGGTGGT</t>
  </si>
  <si>
    <t>170 x 169</t>
  </si>
  <si>
    <t>HVR.319nt</t>
  </si>
  <si>
    <t>HEV.HVR_F1</t>
  </si>
  <si>
    <t>TTYTCYCCTGGGCAYMTYTGGGA</t>
  </si>
  <si>
    <t>HEV.HVR_R1</t>
  </si>
  <si>
    <t>TTAACCARCCARTCACARTCYGAYTCAAA</t>
  </si>
  <si>
    <t>176 x 179</t>
  </si>
  <si>
    <t>dHVR</t>
  </si>
  <si>
    <t>HVR.283nt</t>
  </si>
  <si>
    <t>HEV.HVR_F2a / HEV.HVR_F2b</t>
  </si>
  <si>
    <t>ACYTGGTCHACATCTGGYTTYTC / TTYTCCCCYCCTGAGGCGGC</t>
  </si>
  <si>
    <t>177 x 179</t>
  </si>
  <si>
    <t>HVR.247nt</t>
  </si>
  <si>
    <t>Vina-Rodriguez, 2015:Fig. 2. Left.</t>
  </si>
  <si>
    <t>HEV.HVR_F2a</t>
  </si>
  <si>
    <t>ACYTGGTCHACATCTGGYTTYTC</t>
  </si>
  <si>
    <t>HEV.HVR_R2</t>
  </si>
  <si>
    <t>TACACCTTRGCSCCRTCRGGRTA</t>
  </si>
  <si>
    <t>177 x 180</t>
  </si>
  <si>
    <t>ORF1 -3´.250nt (d)</t>
  </si>
  <si>
    <t>Lu, 2006:Fig.6.</t>
  </si>
  <si>
    <t>RdRp.307 (MJ-C)</t>
  </si>
  <si>
    <t>Zhai, 2006. Norder, 2009.</t>
  </si>
  <si>
    <t>ISP-4232</t>
  </si>
  <si>
    <t>IAP-4561</t>
  </si>
  <si>
    <t>EAP-4576</t>
  </si>
  <si>
    <t>RdRp.424nt</t>
  </si>
  <si>
    <t>HEV.RdRp_F1</t>
  </si>
  <si>
    <t>TCGCGCATCACMTTYTTCCARAA</t>
  </si>
  <si>
    <t>HEV.RdRp_R1</t>
  </si>
  <si>
    <t>GCCATGTTCCAGACDGTRTTCCA</t>
  </si>
  <si>
    <t>203 x 204</t>
  </si>
  <si>
    <t>RdRp.388nt</t>
  </si>
  <si>
    <t>HEV.RdRp_R2</t>
  </si>
  <si>
    <t>CCAGGCTCACCRGARTGYTTCTTCCA</t>
  </si>
  <si>
    <t>203 x 206</t>
  </si>
  <si>
    <t>RdRp.280nt</t>
  </si>
  <si>
    <t>Johne, 2010. Vina-Rodriguez, 2015:Fig.2. Rigth.</t>
  </si>
  <si>
    <t>HEV.RdRp_F2</t>
  </si>
  <si>
    <t>GTGCTCTGTTTGGCCCNTGGTTYMG</t>
  </si>
  <si>
    <t>207 x 206</t>
  </si>
  <si>
    <t>preORF3</t>
  </si>
  <si>
    <t>p13 ?</t>
  </si>
  <si>
    <t>p14?</t>
  </si>
  <si>
    <t>ORF3</t>
  </si>
  <si>
    <t>ORF3.321nt</t>
  </si>
  <si>
    <t>HEV.ORF3_F1</t>
  </si>
  <si>
    <t>MGGKTRGAATGAATAACATG</t>
  </si>
  <si>
    <t>HEV.ORF3_R1</t>
  </si>
  <si>
    <t>CAGYTGGGGYAGRTCGACGRC</t>
  </si>
  <si>
    <t>`=141 x 145</t>
  </si>
  <si>
    <t>HEVORF2:3con</t>
  </si>
  <si>
    <t>Schlauder et al 1999</t>
  </si>
  <si>
    <t>ORF2</t>
  </si>
  <si>
    <t>ORF3.225</t>
  </si>
  <si>
    <t>Vina-Rodriguez, 2015:Fig.S1.</t>
  </si>
  <si>
    <t>2,1</t>
  </si>
  <si>
    <t>HEV.ORF3_F2</t>
  </si>
  <si>
    <t>GGGCTGTTCTGTTKYTGYTCYTC</t>
  </si>
  <si>
    <t>HEV.ORF3_R2</t>
  </si>
  <si>
    <t>GGCGCTGGGAYTGGTCRCGCCA</t>
  </si>
  <si>
    <t>142 x 144</t>
  </si>
  <si>
    <t>Diag-INNT </t>
  </si>
  <si>
    <t>Diag </t>
  </si>
  <si>
    <t>Jothikumar, 2006.</t>
  </si>
  <si>
    <t>ORF2.380?</t>
  </si>
  <si>
    <t>Meng, 1998? O.Filho 2013</t>
  </si>
  <si>
    <t>ORF2.241</t>
  </si>
  <si>
    <t>ORF2.354</t>
  </si>
  <si>
    <t>Norder, 2009.</t>
  </si>
  <si>
    <t>HE110</t>
  </si>
  <si>
    <t>HE3159</t>
  </si>
  <si>
    <t>HE041</t>
  </si>
  <si>
    <t>ORF2.305nt</t>
  </si>
  <si>
    <t>Legrand-Abravanel, 2009. Baylis, 2011:Fig.1.</t>
  </si>
  <si>
    <t>ORF2.304</t>
  </si>
  <si>
    <t>Meng, 1997. Norder, 2009:Fig.1,2a &amp; 2b - 279nt?</t>
  </si>
  <si>
    <t>HE3158</t>
  </si>
  <si>
    <t>HE3156</t>
  </si>
  <si>
    <t>HE3157</t>
  </si>
  <si>
    <t>ORF2 .301nt (e)</t>
  </si>
  <si>
    <t>Lu, 2006: Fig.1 and column ORF1c in Table 1.</t>
  </si>
  <si>
    <t>ORF2 .280nt </t>
  </si>
  <si>
    <t>Ijaz, 2014:Fig.2</t>
  </si>
  <si>
    <t>ORF2 .168nt (Sp-pig)</t>
  </si>
  <si>
    <t>ORF2.271nt</t>
  </si>
  <si>
    <t>HEV.ORF2_F2</t>
  </si>
  <si>
    <t>GCBYTHACNYTRTTYAAYCTTGCTGA</t>
  </si>
  <si>
    <t>HEV.ORF2_R1a/b</t>
  </si>
  <si>
    <t>GTKAGRGARAGCCAWAGYACATCATT/GTRAGNGADAGCCACARRACATCATT</t>
  </si>
  <si>
    <t>ORF2.187nt</t>
  </si>
  <si>
    <t>Vina-Rodriguez, 2015:Fig.S2.</t>
  </si>
  <si>
    <t>HEV.ORF2_R2</t>
  </si>
  <si>
    <t>TGYTCRTGYTGRTTRTCRTARTCYTGDAT</t>
  </si>
  <si>
    <t>ORF2.148.nt (f)</t>
  </si>
  <si>
    <t>Lu, 2006:Fig.5., Schlauder et al 1999,  O.Filho 2013</t>
  </si>
  <si>
    <t>HEVORF2con</t>
  </si>
  <si>
    <t>Schlauder et al 1999,  O.Filho 2013</t>
  </si>
  <si>
    <t>ORF2 .318nt (g)</t>
  </si>
  <si>
    <t>Lu, 2006:Fig.3.</t>
  </si>
  <si>
    <t>ORF2.171nt</t>
  </si>
  <si>
    <t>Only 120 nt in Lu, 2006:Fig. 3. </t>
  </si>
  <si>
    <t>3'UTR </t>
  </si>
  <si>
    <t>polyA_site </t>
  </si>
  <si>
    <t>MEGA name</t>
  </si>
  <si>
    <t>Tab-Pub</t>
  </si>
  <si>
    <t>genotype</t>
  </si>
  <si>
    <t>subtype</t>
  </si>
  <si>
    <t>grupe</t>
  </si>
  <si>
    <t>Str.name</t>
  </si>
  <si>
    <t>Isolate</t>
  </si>
  <si>
    <t>Country</t>
  </si>
  <si>
    <t>Country cod</t>
  </si>
  <si>
    <t>Continent</t>
  </si>
  <si>
    <t>region</t>
  </si>
  <si>
    <t>Host</t>
  </si>
  <si>
    <t>Source</t>
  </si>
  <si>
    <t>Y</t>
  </si>
  <si>
    <t>M</t>
  </si>
  <si>
    <t>D</t>
  </si>
  <si>
    <t>Inst</t>
  </si>
  <si>
    <t>Length</t>
  </si>
  <si>
    <t>referense</t>
  </si>
  <si>
    <t>Lu &amp; Li</t>
  </si>
  <si>
    <t>CG</t>
  </si>
  <si>
    <t>HVR</t>
  </si>
  <si>
    <t>RdRp</t>
  </si>
  <si>
    <t>Beg</t>
  </si>
  <si>
    <t>End</t>
  </si>
  <si>
    <t>Contain region</t>
  </si>
  <si>
    <t>C1</t>
  </si>
  <si>
    <t>C2</t>
  </si>
  <si>
    <t>C3</t>
  </si>
  <si>
    <t>F.ORF1.250()</t>
  </si>
  <si>
    <t>F.HVR</t>
  </si>
  <si>
    <t>F.RdRp</t>
  </si>
  <si>
    <t>F.ORF3</t>
  </si>
  <si>
    <t>F.ORF2</t>
  </si>
  <si>
    <t>C4</t>
  </si>
  <si>
    <t>C5</t>
  </si>
  <si>
    <t>NCBI</t>
  </si>
  <si>
    <t>Etiq-Automat</t>
  </si>
  <si>
    <t>Acc.Strain</t>
  </si>
  <si>
    <t>t.Acc</t>
  </si>
  <si>
    <t>Acc</t>
  </si>
  <si>
    <t>Clear</t>
  </si>
  <si>
    <t>Span</t>
  </si>
  <si>
    <t>Selected</t>
  </si>
  <si>
    <t>Etiq-Strain</t>
  </si>
  <si>
    <t>Etiq-Strain+Automat+CG</t>
  </si>
  <si>
    <t>Etiq-Strain+Automat</t>
  </si>
  <si>
    <t>g.subtype</t>
  </si>
  <si>
    <t>g.grupe</t>
  </si>
  <si>
    <t>g.genotype</t>
  </si>
  <si>
    <t>f.subt</t>
  </si>
  <si>
    <t>Accession no.</t>
  </si>
  <si>
    <t>Strain name / isolate</t>
  </si>
  <si>
    <t>Classification &amp; country</t>
  </si>
  <si>
    <t>Orig Gr Select f MEGA</t>
  </si>
  <si>
    <t>MEGAselect</t>
  </si>
  <si>
    <t>AccN</t>
  </si>
  <si>
    <t>StrainName</t>
  </si>
  <si>
    <t>Seq_ID</t>
  </si>
  <si>
    <t>organism</t>
  </si>
  <si>
    <t>molecule</t>
  </si>
  <si>
    <t>moltype</t>
  </si>
  <si>
    <t>specific-host</t>
  </si>
  <si>
    <t>fwd-pcr-primer-name</t>
  </si>
  <si>
    <t>fwd-pcr-primer-seq</t>
  </si>
  <si>
    <t>rev-pcr-primer-name</t>
  </si>
  <si>
    <t>rev-pcr-primer-seq</t>
  </si>
  <si>
    <t>note</t>
  </si>
  <si>
    <t>strain</t>
  </si>
  <si>
    <t>isolate</t>
  </si>
  <si>
    <t>country</t>
  </si>
  <si>
    <t>collection-date</t>
  </si>
  <si>
    <t>isolation-source</t>
  </si>
  <si>
    <t>name</t>
  </si>
  <si>
    <t>AF028091</t>
  </si>
  <si>
    <t>1a</t>
  </si>
  <si>
    <t>Hyderabad</t>
  </si>
  <si>
    <t>India</t>
  </si>
  <si>
    <t>IND</t>
  </si>
  <si>
    <t>Asia</t>
  </si>
  <si>
    <t>xx=Non_select</t>
  </si>
  <si>
    <t>Hepatitis E virus</t>
  </si>
  <si>
    <t>RNA</t>
  </si>
  <si>
    <t>genomic RNA</t>
  </si>
  <si>
    <t>U22532</t>
  </si>
  <si>
    <t>HEU22532</t>
  </si>
  <si>
    <t>DQ079624</t>
  </si>
  <si>
    <t>Mya86-Li</t>
  </si>
  <si>
    <t>Myanmar</t>
  </si>
  <si>
    <t>MMR</t>
  </si>
  <si>
    <t>hum</t>
  </si>
  <si>
    <t>U40044</t>
  </si>
  <si>
    <t>2B Abbottabad, Pakistan</t>
  </si>
  <si>
    <t>Pakistan</t>
  </si>
  <si>
    <t>PAK</t>
  </si>
  <si>
    <t>r</t>
  </si>
  <si>
    <t>x</t>
  </si>
  <si>
    <t>AF051351</t>
  </si>
  <si>
    <t>1b</t>
  </si>
  <si>
    <t>93-Egypt</t>
  </si>
  <si>
    <t>Egypt</t>
  </si>
  <si>
    <t>EGY</t>
  </si>
  <si>
    <t>Africa</t>
  </si>
  <si>
    <t>Cairo</t>
  </si>
  <si>
    <t>feces</t>
  </si>
  <si>
    <t>FJ641994</t>
  </si>
  <si>
    <t>Ch-MD-sw1</t>
  </si>
  <si>
    <t>China</t>
  </si>
  <si>
    <t>CHN</t>
  </si>
  <si>
    <t>pig</t>
  </si>
  <si>
    <t>DQ294630</t>
  </si>
  <si>
    <t>Heilongjiang </t>
  </si>
  <si>
    <t>AF151962</t>
  </si>
  <si>
    <t>no</t>
  </si>
  <si>
    <t>5</t>
  </si>
  <si>
    <t>Ch-T11</t>
  </si>
  <si>
    <t>AB605183</t>
  </si>
  <si>
    <t>r6</t>
  </si>
  <si>
    <t>6</t>
  </si>
  <si>
    <t>wbJOY_06</t>
  </si>
  <si>
    <t>Japan</t>
  </si>
  <si>
    <t>JPN</t>
  </si>
  <si>
    <t>wb</t>
  </si>
  <si>
    <t>s?</t>
  </si>
  <si>
    <t>y</t>
  </si>
  <si>
    <t>AB605183=?</t>
  </si>
  <si>
    <t>AB605213</t>
  </si>
  <si>
    <t>ns?</t>
  </si>
  <si>
    <t>AB605213=?</t>
  </si>
  <si>
    <t>AF124407</t>
  </si>
  <si>
    <t>1</t>
  </si>
  <si>
    <t>AKL-90</t>
  </si>
  <si>
    <t>AF058680</t>
  </si>
  <si>
    <t>BCN</t>
  </si>
  <si>
    <t>HEVBCN2</t>
  </si>
  <si>
    <t>Spain</t>
  </si>
  <si>
    <t>ESP</t>
  </si>
  <si>
    <t>Europa</t>
  </si>
  <si>
    <t>Barcelona</t>
  </si>
  <si>
    <t>sewage</t>
  </si>
  <si>
    <t>AF141652</t>
  </si>
  <si>
    <t>1?</t>
  </si>
  <si>
    <t>serum</t>
  </si>
  <si>
    <t>AF058681</t>
  </si>
  <si>
    <t>Aug</t>
  </si>
  <si>
    <t>EU879108</t>
  </si>
  <si>
    <t>V0616998 </t>
  </si>
  <si>
    <t>Germany</t>
  </si>
  <si>
    <t>UReg</t>
  </si>
  <si>
    <t>1bc</t>
  </si>
  <si>
    <t>sd</t>
  </si>
  <si>
    <t>EU879108=1</t>
  </si>
  <si>
    <t>FR728245</t>
  </si>
  <si>
    <t>V1013454</t>
  </si>
  <si>
    <t>DEU</t>
  </si>
  <si>
    <t>BY</t>
  </si>
  <si>
    <t>Bavaria</t>
  </si>
  <si>
    <t>sd?</t>
  </si>
  <si>
    <t>FR728245=1</t>
  </si>
  <si>
    <t>FR728246</t>
  </si>
  <si>
    <t>..</t>
  </si>
  <si>
    <t>d</t>
  </si>
  <si>
    <t>FR728246=1</t>
  </si>
  <si>
    <t>KF680001</t>
  </si>
  <si>
    <t>He_Uy16</t>
  </si>
  <si>
    <t>Uruguay</t>
  </si>
  <si>
    <t>URY</t>
  </si>
  <si>
    <t>America</t>
  </si>
  <si>
    <t>JF443717</t>
  </si>
  <si>
    <t>IND-HEV-AVH1-1991</t>
  </si>
  <si>
    <t>JF443718</t>
  </si>
  <si>
    <t>IND-HEV-AVH2-1998</t>
  </si>
  <si>
    <t>JF443719</t>
  </si>
  <si>
    <t>IND-HEV-AVH3-2000</t>
  </si>
  <si>
    <t>JF443720</t>
  </si>
  <si>
    <t>IND-HEV-AVH4-2006</t>
  </si>
  <si>
    <t>JF443721</t>
  </si>
  <si>
    <t>JF443722</t>
  </si>
  <si>
    <t>IND-HEV-FHF1-2003</t>
  </si>
  <si>
    <t>JF443723</t>
  </si>
  <si>
    <t>IND-HEV-FHF2-2004</t>
  </si>
  <si>
    <t>JF443724</t>
  </si>
  <si>
    <t>IND-HEV-FHF3-2005</t>
  </si>
  <si>
    <t>JF443725</t>
  </si>
  <si>
    <t>IND-HEV-FHF4-2006</t>
  </si>
  <si>
    <t>JF443726</t>
  </si>
  <si>
    <t>IND-HEV-FHF5-2007</t>
  </si>
  <si>
    <t>AB360347</t>
  </si>
  <si>
    <t>Ne-A312</t>
  </si>
  <si>
    <t>Nepal</t>
  </si>
  <si>
    <t>NPL</t>
  </si>
  <si>
    <t>JQ655734</t>
  </si>
  <si>
    <t>W2-1</t>
  </si>
  <si>
    <t>NC_001434</t>
  </si>
  <si>
    <t>Xinjiang</t>
  </si>
  <si>
    <t>D10330</t>
  </si>
  <si>
    <t>Bur86 (HEVNE8L)</t>
  </si>
  <si>
    <t>mac-hum</t>
  </si>
  <si>
    <t>x+</t>
  </si>
  <si>
    <t>sCL</t>
  </si>
  <si>
    <t>D10330=1a</t>
  </si>
  <si>
    <t>M73218</t>
  </si>
  <si>
    <t>HEV(B)</t>
  </si>
  <si>
    <t>Bur82, </t>
  </si>
  <si>
    <t>M73218=1a</t>
  </si>
  <si>
    <t>FJ457024</t>
  </si>
  <si>
    <t>HEV-H</t>
  </si>
  <si>
    <t>nC</t>
  </si>
  <si>
    <t>snC</t>
  </si>
  <si>
    <t>FJ457024=1a</t>
  </si>
  <si>
    <t>AF076239</t>
  </si>
  <si>
    <t>I3</t>
  </si>
  <si>
    <t>synth</t>
  </si>
  <si>
    <t>nLC</t>
  </si>
  <si>
    <t>AF076239=1a</t>
  </si>
  <si>
    <t>X99441</t>
  </si>
  <si>
    <t>Mad-93</t>
  </si>
  <si>
    <t>Madras</t>
  </si>
  <si>
    <t>snLC</t>
  </si>
  <si>
    <t>X99441=1a</t>
  </si>
  <si>
    <t>DD496417</t>
  </si>
  <si>
    <t>patent</t>
  </si>
  <si>
    <t>DENKA</t>
  </si>
  <si>
    <t>DD496417=1a</t>
  </si>
  <si>
    <t>DQ459342</t>
  </si>
  <si>
    <t>PM2000</t>
  </si>
  <si>
    <t>DQ459342=1a</t>
  </si>
  <si>
    <t>AF051830</t>
  </si>
  <si>
    <t>TK15/92</t>
  </si>
  <si>
    <t>Kathmandu</t>
  </si>
  <si>
    <t>mac</t>
  </si>
  <si>
    <t>AF051830=1a</t>
  </si>
  <si>
    <t>AF459438</t>
  </si>
  <si>
    <t>Yam-67</t>
  </si>
  <si>
    <t>Yamuna Nagar, Haryana</t>
  </si>
  <si>
    <t>AF459438=1a</t>
  </si>
  <si>
    <t>AB720034</t>
  </si>
  <si>
    <t>E11-Ban10</t>
  </si>
  <si>
    <t>Bangladesh</t>
  </si>
  <si>
    <t>Rajshahi</t>
  </si>
  <si>
    <t>AB720035</t>
  </si>
  <si>
    <t>E13-Ban10</t>
  </si>
  <si>
    <t>AF185822</t>
  </si>
  <si>
    <t>Abb-2B</t>
  </si>
  <si>
    <t>Abbottabad</t>
  </si>
  <si>
    <t>AF185822=1a</t>
  </si>
  <si>
    <t>M32400</t>
  </si>
  <si>
    <t>HPEPP</t>
  </si>
  <si>
    <t>AF051352</t>
  </si>
  <si>
    <t>94-Egypt</t>
  </si>
  <si>
    <t>FR728244</t>
  </si>
  <si>
    <t>V1003873</t>
  </si>
  <si>
    <t>?</t>
  </si>
  <si>
    <t>148nt</t>
  </si>
  <si>
    <t>FR728244=1a</t>
  </si>
  <si>
    <t>AF058683</t>
  </si>
  <si>
    <t>HEVBCN5</t>
  </si>
  <si>
    <t>FR728243</t>
  </si>
  <si>
    <t>FR728243=1a</t>
  </si>
  <si>
    <t>EU879097</t>
  </si>
  <si>
    <t>V0607258</t>
  </si>
  <si>
    <t>EU879097=1a</t>
  </si>
  <si>
    <t>EU879101</t>
  </si>
  <si>
    <t>V0609824 </t>
  </si>
  <si>
    <t>EU879101=1a</t>
  </si>
  <si>
    <t>EU879104</t>
  </si>
  <si>
    <t>V0610936 </t>
  </si>
  <si>
    <t>EU879104=1a</t>
  </si>
  <si>
    <t>EU879105</t>
  </si>
  <si>
    <t>V0616473 </t>
  </si>
  <si>
    <t>EU879105=1a</t>
  </si>
  <si>
    <t>EU879107</t>
  </si>
  <si>
    <t>V0616932 </t>
  </si>
  <si>
    <t>EU879107=1a</t>
  </si>
  <si>
    <t>EU879115</t>
  </si>
  <si>
    <t>V0711187 </t>
  </si>
  <si>
    <t>EU879115=1a</t>
  </si>
  <si>
    <t>DQ200276</t>
  </si>
  <si>
    <t>HEV/HU/NL/2002-1650</t>
  </si>
  <si>
    <t>Netherlands</t>
  </si>
  <si>
    <t>NLD</t>
  </si>
  <si>
    <t>DQ200276=1a</t>
  </si>
  <si>
    <t>DQ200281</t>
  </si>
  <si>
    <t>HEV/HU/NL/2004-0906</t>
  </si>
  <si>
    <t>DQ200281=1a</t>
  </si>
  <si>
    <t>DQ200285</t>
  </si>
  <si>
    <t>HEV/HU/NL/2005-0440</t>
  </si>
  <si>
    <t>DQ200285=1a</t>
  </si>
  <si>
    <t>DQ200286</t>
  </si>
  <si>
    <t>HEV/HU/NL/2005-0551</t>
  </si>
  <si>
    <t>DQ200286=1a</t>
  </si>
  <si>
    <t>DQ200288</t>
  </si>
  <si>
    <t>HEV/HU/NL/2005-0586</t>
  </si>
  <si>
    <t>DQ200288=1a</t>
  </si>
  <si>
    <t>DQ200290</t>
  </si>
  <si>
    <t>HEV/HU/NL/2005-0914</t>
  </si>
  <si>
    <t>DQ200290=1a</t>
  </si>
  <si>
    <t>DQ200291</t>
  </si>
  <si>
    <t>HEV/HU/NL/2005-0915</t>
  </si>
  <si>
    <t>DQ200291=1a</t>
  </si>
  <si>
    <t>DQ200296</t>
  </si>
  <si>
    <t>HEV/HU/NL/3796</t>
  </si>
  <si>
    <t>DQ200296=1a</t>
  </si>
  <si>
    <t>DQ200294</t>
  </si>
  <si>
    <t>HEV/HU/NL/DB31</t>
  </si>
  <si>
    <t>DQ200294=1a</t>
  </si>
  <si>
    <t>EU450839</t>
  </si>
  <si>
    <t>BBCN2.1</t>
  </si>
  <si>
    <t>n?</t>
  </si>
  <si>
    <t>EU450839=1a</t>
  </si>
  <si>
    <t>AF061581</t>
  </si>
  <si>
    <t>D11092</t>
  </si>
  <si>
    <t>CHT-88</t>
  </si>
  <si>
    <t>Uighur</t>
  </si>
  <si>
    <t>HPECG.1b</t>
  </si>
  <si>
    <t>nsCL?</t>
  </si>
  <si>
    <t>sCL?</t>
  </si>
  <si>
    <t>D11092=1b</t>
  </si>
  <si>
    <t>D11093</t>
  </si>
  <si>
    <t>Uigh179</t>
  </si>
  <si>
    <t>HPEUIGH.1b</t>
  </si>
  <si>
    <t>D11093=1b</t>
  </si>
  <si>
    <t>L25595</t>
  </si>
  <si>
    <t>K52-87</t>
  </si>
  <si>
    <t>HPEORFS</t>
  </si>
  <si>
    <t>L25595=1b</t>
  </si>
  <si>
    <t>AF444002</t>
  </si>
  <si>
    <t>SAR-55(pSK-HEV-2)</t>
  </si>
  <si>
    <t>clon</t>
  </si>
  <si>
    <t>AF444002=1b</t>
  </si>
  <si>
    <t>L08816</t>
  </si>
  <si>
    <t>CHT-87</t>
  </si>
  <si>
    <t>NC_001434.HPEGENSA.1b</t>
  </si>
  <si>
    <t>L08816=1b</t>
  </si>
  <si>
    <t>wild boar</t>
  </si>
  <si>
    <t>M80581</t>
  </si>
  <si>
    <t>SAR-55</t>
  </si>
  <si>
    <t>Sargodha</t>
  </si>
  <si>
    <t>Sargoda</t>
  </si>
  <si>
    <t>HPEA.1b</t>
  </si>
  <si>
    <t>M80581=1b</t>
  </si>
  <si>
    <t>L25547</t>
  </si>
  <si>
    <t>HPEGENA</t>
  </si>
  <si>
    <t>AF058684</t>
  </si>
  <si>
    <t>M94177</t>
  </si>
  <si>
    <t>HeBei</t>
  </si>
  <si>
    <t>X98292</t>
  </si>
  <si>
    <t>1c</t>
  </si>
  <si>
    <t>hev037</t>
  </si>
  <si>
    <t>liver</t>
  </si>
  <si>
    <t>X98292=1c</t>
  </si>
  <si>
    <t>AY230202</t>
  </si>
  <si>
    <t>1d</t>
  </si>
  <si>
    <t>Morocco</t>
  </si>
  <si>
    <t>MAR</t>
  </si>
  <si>
    <t>AY230202=1d</t>
  </si>
  <si>
    <t>AF065061</t>
  </si>
  <si>
    <t>HEV-Morocco</t>
  </si>
  <si>
    <t>AY204877</t>
  </si>
  <si>
    <t>1e</t>
  </si>
  <si>
    <t>T3</t>
  </si>
  <si>
    <t>Chad</t>
  </si>
  <si>
    <t>TCD</t>
  </si>
  <si>
    <t>AY204877=1e</t>
  </si>
  <si>
    <t>EU879119</t>
  </si>
  <si>
    <t>V0714305</t>
  </si>
  <si>
    <t>ETH</t>
  </si>
  <si>
    <t>EU879119=1e</t>
  </si>
  <si>
    <t>AY540115</t>
  </si>
  <si>
    <t>VH5_ORF2</t>
  </si>
  <si>
    <t>..148nt</t>
  </si>
  <si>
    <t>AY540115=1e</t>
  </si>
  <si>
    <t>M74506</t>
  </si>
  <si>
    <t>2a</t>
  </si>
  <si>
    <t>2</t>
  </si>
  <si>
    <t>Mexico</t>
  </si>
  <si>
    <t>HEV(M)</t>
  </si>
  <si>
    <t>MEX</t>
  </si>
  <si>
    <t>Telixtac</t>
  </si>
  <si>
    <t>HPENSSP</t>
  </si>
  <si>
    <t>M74506=2a</t>
  </si>
  <si>
    <t>JF490047</t>
  </si>
  <si>
    <t>3</t>
  </si>
  <si>
    <t>E1Arg36.2</t>
  </si>
  <si>
    <t>Argentina</t>
  </si>
  <si>
    <t>ARG</t>
  </si>
  <si>
    <t>3a</t>
  </si>
  <si>
    <t>out of 3chi !!?? No 3feg!</t>
  </si>
  <si>
    <t>JF490047=3</t>
  </si>
  <si>
    <t>KF513788</t>
  </si>
  <si>
    <t>HEV_EW277</t>
  </si>
  <si>
    <t>UK</t>
  </si>
  <si>
    <t>GBR</t>
  </si>
  <si>
    <t>KF513705</t>
  </si>
  <si>
    <t>HEV_EW201</t>
  </si>
  <si>
    <t>KF513990</t>
  </si>
  <si>
    <t>HEV_EW459</t>
  </si>
  <si>
    <t>KF513992</t>
  </si>
  <si>
    <t>HEV_EW460</t>
  </si>
  <si>
    <t>KF513745</t>
  </si>
  <si>
    <t>HEV_EW238</t>
  </si>
  <si>
    <t>KF513723</t>
  </si>
  <si>
    <t>HEV_EW218</t>
  </si>
  <si>
    <t>KF513755</t>
  </si>
  <si>
    <t>HEV_EW247</t>
  </si>
  <si>
    <t>KF513710</t>
  </si>
  <si>
    <t>HEV_EW206</t>
  </si>
  <si>
    <t>KF513721</t>
  </si>
  <si>
    <t>HEV_EW216</t>
  </si>
  <si>
    <t>KF513611</t>
  </si>
  <si>
    <t>HEV_EW115</t>
  </si>
  <si>
    <t>KF513722</t>
  </si>
  <si>
    <t>HEV_EW217</t>
  </si>
  <si>
    <t>KF513744</t>
  </si>
  <si>
    <t>HEV_EW237</t>
  </si>
  <si>
    <t>KF513701</t>
  </si>
  <si>
    <t>HEV_EW199</t>
  </si>
  <si>
    <t>KF513748</t>
  </si>
  <si>
    <t>HEV_EW240</t>
  </si>
  <si>
    <t>KF513756</t>
  </si>
  <si>
    <t>HEV_EW248</t>
  </si>
  <si>
    <t>KF513760</t>
  </si>
  <si>
    <t>HEV_EW251</t>
  </si>
  <si>
    <t>KF514074</t>
  </si>
  <si>
    <t>HEV_EW76</t>
  </si>
  <si>
    <t>KF513700</t>
  </si>
  <si>
    <t>HEV_EW198</t>
  </si>
  <si>
    <t>KF513767</t>
  </si>
  <si>
    <t>HEV_EW258</t>
  </si>
  <si>
    <t>KF513923</t>
  </si>
  <si>
    <t>HEV_EW399</t>
  </si>
  <si>
    <t>KF513761</t>
  </si>
  <si>
    <t>HEV_EW252</t>
  </si>
  <si>
    <t>KF513957</t>
  </si>
  <si>
    <t>HEV_EW429</t>
  </si>
  <si>
    <t>KF513998</t>
  </si>
  <si>
    <t>HEV_EW466</t>
  </si>
  <si>
    <t>KF513774</t>
  </si>
  <si>
    <t>HEV_EW264</t>
  </si>
  <si>
    <t>KF514017</t>
  </si>
  <si>
    <t>HEV_EW483</t>
  </si>
  <si>
    <t>KF514018</t>
  </si>
  <si>
    <t>HEV_EW484</t>
  </si>
  <si>
    <t>KF513707</t>
  </si>
  <si>
    <t>HEV_EW203</t>
  </si>
  <si>
    <t>KF513739</t>
  </si>
  <si>
    <t>HEV_EW232</t>
  </si>
  <si>
    <t>KF513759</t>
  </si>
  <si>
    <t>HEV_EW250</t>
  </si>
  <si>
    <t>KF513709</t>
  </si>
  <si>
    <t>HEV_EW205</t>
  </si>
  <si>
    <t>FR728251</t>
  </si>
  <si>
    <t>V1019129</t>
  </si>
  <si>
    <t>BB</t>
  </si>
  <si>
    <t>Brandenburg</t>
  </si>
  <si>
    <t>FR728251=3</t>
  </si>
  <si>
    <t>KF513790</t>
  </si>
  <si>
    <t>HEV_EW279</t>
  </si>
  <si>
    <t>KF513678</t>
  </si>
  <si>
    <t>HEV_EW177</t>
  </si>
  <si>
    <t>KF514004</t>
  </si>
  <si>
    <t>HEV_EW471</t>
  </si>
  <si>
    <t>KF513694</t>
  </si>
  <si>
    <t>HEV_EW191</t>
  </si>
  <si>
    <t>KF513757</t>
  </si>
  <si>
    <t>HEV_EW249</t>
  </si>
  <si>
    <t>KF514014</t>
  </si>
  <si>
    <t>HEV_EW480</t>
  </si>
  <si>
    <t>KF514064</t>
  </si>
  <si>
    <t>HEV_EW67</t>
  </si>
  <si>
    <t>JX880220</t>
  </si>
  <si>
    <t>He_Uy12</t>
  </si>
  <si>
    <t>JX880218</t>
  </si>
  <si>
    <t>He_Uy14</t>
  </si>
  <si>
    <t>JX880217</t>
  </si>
  <si>
    <t>He_Uy13</t>
  </si>
  <si>
    <t>KF373757</t>
  </si>
  <si>
    <t>3?</t>
  </si>
  <si>
    <t>51-12</t>
  </si>
  <si>
    <t>JN995562</t>
  </si>
  <si>
    <t>Oct1</t>
  </si>
  <si>
    <t>SWE</t>
  </si>
  <si>
    <t>plasma</t>
  </si>
  <si>
    <t>JN995568</t>
  </si>
  <si>
    <t>Oct7</t>
  </si>
  <si>
    <t>FR863612</t>
  </si>
  <si>
    <t>HEVCW</t>
  </si>
  <si>
    <t>FR863612=3</t>
  </si>
  <si>
    <t>JN257708</t>
  </si>
  <si>
    <t>PP300</t>
  </si>
  <si>
    <t>JN257709</t>
  </si>
  <si>
    <t>PP302</t>
  </si>
  <si>
    <t>JN257710</t>
  </si>
  <si>
    <t>PP316</t>
  </si>
  <si>
    <t>JN257711</t>
  </si>
  <si>
    <t>PP440</t>
  </si>
  <si>
    <t>FR728252</t>
  </si>
  <si>
    <t>FR728252=3</t>
  </si>
  <si>
    <t>KC912057</t>
  </si>
  <si>
    <t>TR23</t>
  </si>
  <si>
    <t>France</t>
  </si>
  <si>
    <t>FRA</t>
  </si>
  <si>
    <t>Toulouse </t>
  </si>
  <si>
    <t>KC912136</t>
  </si>
  <si>
    <t>TR7</t>
  </si>
  <si>
    <t>KC912137</t>
  </si>
  <si>
    <t>KC911959</t>
  </si>
  <si>
    <t>TR8</t>
  </si>
  <si>
    <t>KC911960</t>
  </si>
  <si>
    <t>KC911961</t>
  </si>
  <si>
    <t>KC911962</t>
  </si>
  <si>
    <t>KC911963</t>
  </si>
  <si>
    <t>KC911964</t>
  </si>
  <si>
    <t>KC911965</t>
  </si>
  <si>
    <t>KC911966</t>
  </si>
  <si>
    <t>KC911967</t>
  </si>
  <si>
    <t>KC911968</t>
  </si>
  <si>
    <t>KC911969</t>
  </si>
  <si>
    <t>KC911970</t>
  </si>
  <si>
    <t>KC911971</t>
  </si>
  <si>
    <t>KC911972</t>
  </si>
  <si>
    <t>KC911973</t>
  </si>
  <si>
    <t>KC911974</t>
  </si>
  <si>
    <t>KC911975</t>
  </si>
  <si>
    <t>KC911976</t>
  </si>
  <si>
    <t>KC911977</t>
  </si>
  <si>
    <t>HE716854</t>
  </si>
  <si>
    <t>V1008053</t>
  </si>
  <si>
    <t>Nordrhein-Westfalen</t>
  </si>
  <si>
    <t>NW</t>
  </si>
  <si>
    <t>Apr</t>
  </si>
  <si>
    <t>KC911979</t>
  </si>
  <si>
    <t>KC911980</t>
  </si>
  <si>
    <t>KC911981</t>
  </si>
  <si>
    <t>KC911982</t>
  </si>
  <si>
    <t>KC911983</t>
  </si>
  <si>
    <t>KC911984</t>
  </si>
  <si>
    <t>KC911985</t>
  </si>
  <si>
    <t>KC911986</t>
  </si>
  <si>
    <t>KC911987</t>
  </si>
  <si>
    <t>KC911988</t>
  </si>
  <si>
    <t>KC911989</t>
  </si>
  <si>
    <t>KC911990</t>
  </si>
  <si>
    <t>KC911991</t>
  </si>
  <si>
    <t>KC911992</t>
  </si>
  <si>
    <t>KC911993</t>
  </si>
  <si>
    <t>KC911994</t>
  </si>
  <si>
    <t>KC911995</t>
  </si>
  <si>
    <t>KC911996</t>
  </si>
  <si>
    <t>KC911997</t>
  </si>
  <si>
    <t>KC911999</t>
  </si>
  <si>
    <t>KC912000</t>
  </si>
  <si>
    <t>KC912001</t>
  </si>
  <si>
    <t>KC912002</t>
  </si>
  <si>
    <t>KC912003</t>
  </si>
  <si>
    <t>KC912004</t>
  </si>
  <si>
    <t>KC912005</t>
  </si>
  <si>
    <t>KC912006</t>
  </si>
  <si>
    <t>KC912007</t>
  </si>
  <si>
    <t>KC912008</t>
  </si>
  <si>
    <t>KC912009</t>
  </si>
  <si>
    <t>KC912010</t>
  </si>
  <si>
    <t>KC912011</t>
  </si>
  <si>
    <t>KC912012</t>
  </si>
  <si>
    <t>KC912013</t>
  </si>
  <si>
    <t>KC912014</t>
  </si>
  <si>
    <t>KC912015</t>
  </si>
  <si>
    <t>KC912016</t>
  </si>
  <si>
    <t>KC912017</t>
  </si>
  <si>
    <t>KC912019</t>
  </si>
  <si>
    <t>KC912020</t>
  </si>
  <si>
    <t>KC912021</t>
  </si>
  <si>
    <t>KC912022</t>
  </si>
  <si>
    <t>KC912023</t>
  </si>
  <si>
    <t>KC912024</t>
  </si>
  <si>
    <t>KC912025</t>
  </si>
  <si>
    <t>KC912026</t>
  </si>
  <si>
    <t>KC912027</t>
  </si>
  <si>
    <t>KC912028</t>
  </si>
  <si>
    <t>KC912029</t>
  </si>
  <si>
    <t>KC912030</t>
  </si>
  <si>
    <t>KC912031</t>
  </si>
  <si>
    <t>KC912032</t>
  </si>
  <si>
    <t>KC912033</t>
  </si>
  <si>
    <t>KC912034</t>
  </si>
  <si>
    <t>KC912035</t>
  </si>
  <si>
    <t>KC912036</t>
  </si>
  <si>
    <t>KC912037</t>
  </si>
  <si>
    <t>KC912039</t>
  </si>
  <si>
    <t>KC912040</t>
  </si>
  <si>
    <t>KC912041</t>
  </si>
  <si>
    <t>KC912042</t>
  </si>
  <si>
    <t>KC912043</t>
  </si>
  <si>
    <t>KC912044</t>
  </si>
  <si>
    <t>KC912045</t>
  </si>
  <si>
    <t>KC912046</t>
  </si>
  <si>
    <t>KC912047</t>
  </si>
  <si>
    <t>KC912048</t>
  </si>
  <si>
    <t>KC912049</t>
  </si>
  <si>
    <t>KC912050</t>
  </si>
  <si>
    <t>KC912051</t>
  </si>
  <si>
    <t>KC912052</t>
  </si>
  <si>
    <t>KC912053</t>
  </si>
  <si>
    <t>KC912054</t>
  </si>
  <si>
    <t>KC912055</t>
  </si>
  <si>
    <t>KC912056</t>
  </si>
  <si>
    <t>KC912059</t>
  </si>
  <si>
    <t>KC912060</t>
  </si>
  <si>
    <t>KC912061</t>
  </si>
  <si>
    <t>KC912062</t>
  </si>
  <si>
    <t>KC912063</t>
  </si>
  <si>
    <t>KC912064</t>
  </si>
  <si>
    <t>KC912065</t>
  </si>
  <si>
    <t>KC912066</t>
  </si>
  <si>
    <t>KC912067</t>
  </si>
  <si>
    <t>KC912068</t>
  </si>
  <si>
    <t>KC912069</t>
  </si>
  <si>
    <t>KC912070</t>
  </si>
  <si>
    <t>KC912071</t>
  </si>
  <si>
    <t>KC912072</t>
  </si>
  <si>
    <t>KC912073</t>
  </si>
  <si>
    <t>KC912074</t>
  </si>
  <si>
    <t>KC912075</t>
  </si>
  <si>
    <t>KC912076</t>
  </si>
  <si>
    <t>KC912077</t>
  </si>
  <si>
    <t>KC912079</t>
  </si>
  <si>
    <t>KC912080</t>
  </si>
  <si>
    <t>KC912081</t>
  </si>
  <si>
    <t>KC912082</t>
  </si>
  <si>
    <t>KC912083</t>
  </si>
  <si>
    <t>KC912084</t>
  </si>
  <si>
    <t>KC912085</t>
  </si>
  <si>
    <t>KC912086</t>
  </si>
  <si>
    <t>KC912087</t>
  </si>
  <si>
    <t>KC912088</t>
  </si>
  <si>
    <t>KC912089</t>
  </si>
  <si>
    <t>KC912090</t>
  </si>
  <si>
    <t>KC912091</t>
  </si>
  <si>
    <t>KC912092</t>
  </si>
  <si>
    <t>KC912093</t>
  </si>
  <si>
    <t>KC912094</t>
  </si>
  <si>
    <t>KC912095</t>
  </si>
  <si>
    <t>KC912096</t>
  </si>
  <si>
    <t>KC912097</t>
  </si>
  <si>
    <t>KC912099</t>
  </si>
  <si>
    <t>KC912100</t>
  </si>
  <si>
    <t>KC912101</t>
  </si>
  <si>
    <t>KC912102</t>
  </si>
  <si>
    <t>KC912103</t>
  </si>
  <si>
    <t>KC912104</t>
  </si>
  <si>
    <t>KC912105</t>
  </si>
  <si>
    <t>KC912106</t>
  </si>
  <si>
    <t>KC912107</t>
  </si>
  <si>
    <t>KC912108</t>
  </si>
  <si>
    <t>KC912109</t>
  </si>
  <si>
    <t>KC912110</t>
  </si>
  <si>
    <t>KC912111</t>
  </si>
  <si>
    <t>KC912112</t>
  </si>
  <si>
    <t>KC912113</t>
  </si>
  <si>
    <t>KC912114</t>
  </si>
  <si>
    <t>KC912115</t>
  </si>
  <si>
    <t>KC912116</t>
  </si>
  <si>
    <t>KC912117</t>
  </si>
  <si>
    <t>KC912119</t>
  </si>
  <si>
    <t>KC912120</t>
  </si>
  <si>
    <t>KC912121</t>
  </si>
  <si>
    <t>KC912122</t>
  </si>
  <si>
    <t>KC912123</t>
  </si>
  <si>
    <t>KC912124</t>
  </si>
  <si>
    <t>KC912125</t>
  </si>
  <si>
    <t>KC912126</t>
  </si>
  <si>
    <t>KC912127</t>
  </si>
  <si>
    <t>KC912130</t>
  </si>
  <si>
    <t>KC912131</t>
  </si>
  <si>
    <t>KC912132</t>
  </si>
  <si>
    <t>KC912133</t>
  </si>
  <si>
    <t>KC912134</t>
  </si>
  <si>
    <t>KC912135</t>
  </si>
  <si>
    <t>KF513765</t>
  </si>
  <si>
    <t>HEV_EW256</t>
  </si>
  <si>
    <t>KF513852</t>
  </si>
  <si>
    <t>HEV_EW334</t>
  </si>
  <si>
    <t>KF513895</t>
  </si>
  <si>
    <t>HEV_EW373</t>
  </si>
  <si>
    <t>KF513941</t>
  </si>
  <si>
    <t>HEV_EW414</t>
  </si>
  <si>
    <t>KF514097</t>
  </si>
  <si>
    <t>HEV_EW97</t>
  </si>
  <si>
    <t>JN995563</t>
  </si>
  <si>
    <t>3c</t>
  </si>
  <si>
    <t>Oct2</t>
  </si>
  <si>
    <t>3chi</t>
  </si>
  <si>
    <t>JN995567</t>
  </si>
  <si>
    <t>Oct6</t>
  </si>
  <si>
    <t>JN995569</t>
  </si>
  <si>
    <t>Oct8</t>
  </si>
  <si>
    <t>KF513838</t>
  </si>
  <si>
    <t>HEV_EW321</t>
  </si>
  <si>
    <t>KF513637</t>
  </si>
  <si>
    <t>HEV_EW139</t>
  </si>
  <si>
    <t>KF513663</t>
  </si>
  <si>
    <t>HEV_EW163</t>
  </si>
  <si>
    <t>KF513689</t>
  </si>
  <si>
    <t>HEV_EW187</t>
  </si>
  <si>
    <t>KF513690</t>
  </si>
  <si>
    <t>HEV_EW188</t>
  </si>
  <si>
    <t>KF513691</t>
  </si>
  <si>
    <t>HEV_EW189</t>
  </si>
  <si>
    <t>KF513697</t>
  </si>
  <si>
    <t>HEV_EW195</t>
  </si>
  <si>
    <t>KF513704</t>
  </si>
  <si>
    <t>HEV_EW200</t>
  </si>
  <si>
    <t>KF513711</t>
  </si>
  <si>
    <t>HEV_EW207</t>
  </si>
  <si>
    <t>KF513720</t>
  </si>
  <si>
    <t>HEV_EW215</t>
  </si>
  <si>
    <t>KF513729</t>
  </si>
  <si>
    <t>HEV_EW223</t>
  </si>
  <si>
    <t>KF513731</t>
  </si>
  <si>
    <t>HEV_EW225</t>
  </si>
  <si>
    <t>KF513734</t>
  </si>
  <si>
    <t>HEV_EW228</t>
  </si>
  <si>
    <t>KF513746</t>
  </si>
  <si>
    <t>HEV_EW239</t>
  </si>
  <si>
    <t>KF513762</t>
  </si>
  <si>
    <t>HEV_EW253</t>
  </si>
  <si>
    <t>KF513763</t>
  </si>
  <si>
    <t>HEV_EW254</t>
  </si>
  <si>
    <t>KF513773</t>
  </si>
  <si>
    <t>HEV_EW263</t>
  </si>
  <si>
    <t>KF513775</t>
  </si>
  <si>
    <t>HEV_EW265</t>
  </si>
  <si>
    <t>KF513776</t>
  </si>
  <si>
    <t>HEV_EW266</t>
  </si>
  <si>
    <t>KF513777</t>
  </si>
  <si>
    <t>HEV_EW267</t>
  </si>
  <si>
    <t>KF513782</t>
  </si>
  <si>
    <t>HEV_EW271</t>
  </si>
  <si>
    <t>KF513783</t>
  </si>
  <si>
    <t>HEV_EW272</t>
  </si>
  <si>
    <t>KF513787</t>
  </si>
  <si>
    <t>HEV_EW276</t>
  </si>
  <si>
    <t>KF513792</t>
  </si>
  <si>
    <t>HEV_EW280</t>
  </si>
  <si>
    <t>KF513796</t>
  </si>
  <si>
    <t>HEV_EW284</t>
  </si>
  <si>
    <t>KF513797</t>
  </si>
  <si>
    <t>HEV_EW285</t>
  </si>
  <si>
    <t>KF513798</t>
  </si>
  <si>
    <t>HEV_EW286</t>
  </si>
  <si>
    <t>KF513799</t>
  </si>
  <si>
    <t>HEV_EW287</t>
  </si>
  <si>
    <t>KF513800</t>
  </si>
  <si>
    <t>HEV_EW288</t>
  </si>
  <si>
    <t>KF513801</t>
  </si>
  <si>
    <t>HEV_EW289</t>
  </si>
  <si>
    <t>KF513803</t>
  </si>
  <si>
    <t>HEV_EW290</t>
  </si>
  <si>
    <t>KF513805</t>
  </si>
  <si>
    <t>HEV_EW292</t>
  </si>
  <si>
    <t>KF513807</t>
  </si>
  <si>
    <t>HEV_EW294</t>
  </si>
  <si>
    <t>KF513811</t>
  </si>
  <si>
    <t>HEV_EW298</t>
  </si>
  <si>
    <t>KF513812</t>
  </si>
  <si>
    <t>HEV_EW299</t>
  </si>
  <si>
    <t>KF513818</t>
  </si>
  <si>
    <t>HEV_EW303</t>
  </si>
  <si>
    <t>KF513819</t>
  </si>
  <si>
    <t>HEV_EW304</t>
  </si>
  <si>
    <t>KF513820</t>
  </si>
  <si>
    <t>HEV_EW305</t>
  </si>
  <si>
    <t>KF513821</t>
  </si>
  <si>
    <t>HEV_EW306</t>
  </si>
  <si>
    <t>KF513822</t>
  </si>
  <si>
    <t>HEV_EW307</t>
  </si>
  <si>
    <t>KF513823</t>
  </si>
  <si>
    <t>HEV_EW308</t>
  </si>
  <si>
    <t>KF513826</t>
  </si>
  <si>
    <t>HEV_EW310</t>
  </si>
  <si>
    <t>KF513827</t>
  </si>
  <si>
    <t>HEV_EW311</t>
  </si>
  <si>
    <t>KF513828</t>
  </si>
  <si>
    <t>HEV_EW312</t>
  </si>
  <si>
    <t>KF513829</t>
  </si>
  <si>
    <t>HEV_EW313</t>
  </si>
  <si>
    <t>KF513830</t>
  </si>
  <si>
    <t>HEV_EW314</t>
  </si>
  <si>
    <t>KF513831</t>
  </si>
  <si>
    <t>HEV_EW315</t>
  </si>
  <si>
    <t>KF513837</t>
  </si>
  <si>
    <t>HEV_EW320</t>
  </si>
  <si>
    <t>KF513839</t>
  </si>
  <si>
    <t>HEV_EW322</t>
  </si>
  <si>
    <t>KF513840</t>
  </si>
  <si>
    <t>HEV_EW323</t>
  </si>
  <si>
    <t>KF513841</t>
  </si>
  <si>
    <t>HEV_EW324</t>
  </si>
  <si>
    <t>KF513842</t>
  </si>
  <si>
    <t>HEV_EW325</t>
  </si>
  <si>
    <t>KF513844</t>
  </si>
  <si>
    <t>HEV_EW327</t>
  </si>
  <si>
    <t>KF513845</t>
  </si>
  <si>
    <t>HEV_EW328</t>
  </si>
  <si>
    <t>KF513846</t>
  </si>
  <si>
    <t>HEV_EW329</t>
  </si>
  <si>
    <t>KF513848</t>
  </si>
  <si>
    <t>HEV_EW330</t>
  </si>
  <si>
    <t>KF513851</t>
  </si>
  <si>
    <t>HEV_EW333</t>
  </si>
  <si>
    <t>KF513853</t>
  </si>
  <si>
    <t>HEV_EW335</t>
  </si>
  <si>
    <t>KF513854</t>
  </si>
  <si>
    <t>HEV_EW336</t>
  </si>
  <si>
    <t>KF513855</t>
  </si>
  <si>
    <t>HEV_EW337</t>
  </si>
  <si>
    <t>KF513856</t>
  </si>
  <si>
    <t>HEV_EW338</t>
  </si>
  <si>
    <t>KF513859</t>
  </si>
  <si>
    <t>HEV_EW340</t>
  </si>
  <si>
    <t>KF513864</t>
  </si>
  <si>
    <t>HEV_EW345</t>
  </si>
  <si>
    <t>KF513867</t>
  </si>
  <si>
    <t>HEV_EW348</t>
  </si>
  <si>
    <t>KF513868</t>
  </si>
  <si>
    <t>HEV_EW349</t>
  </si>
  <si>
    <t>KF513879</t>
  </si>
  <si>
    <t>HEV_EW359</t>
  </si>
  <si>
    <t>KF513883</t>
  </si>
  <si>
    <t>HEV_EW362</t>
  </si>
  <si>
    <t>KF513884</t>
  </si>
  <si>
    <t>HEV_EW363</t>
  </si>
  <si>
    <t>KF513885</t>
  </si>
  <si>
    <t>HEV_EW364</t>
  </si>
  <si>
    <t>KF513886</t>
  </si>
  <si>
    <t>HEV_EW365</t>
  </si>
  <si>
    <t>KF513888</t>
  </si>
  <si>
    <t>HEV_EW367</t>
  </si>
  <si>
    <t>KF513892</t>
  </si>
  <si>
    <t>HEV_EW370</t>
  </si>
  <si>
    <t>KF513896</t>
  </si>
  <si>
    <t>HEV_EW374</t>
  </si>
  <si>
    <t>KF513897</t>
  </si>
  <si>
    <t>HEV_EW375</t>
  </si>
  <si>
    <t>KF513898</t>
  </si>
  <si>
    <t>HEV_EW376</t>
  </si>
  <si>
    <t>KF513900</t>
  </si>
  <si>
    <t>HEV_EW378</t>
  </si>
  <si>
    <t>KF513903</t>
  </si>
  <si>
    <t>HEV_EW380</t>
  </si>
  <si>
    <t>KF513904</t>
  </si>
  <si>
    <t>HEV_EW381</t>
  </si>
  <si>
    <t>KF513907</t>
  </si>
  <si>
    <t>HEV_EW384</t>
  </si>
  <si>
    <t>KF513909</t>
  </si>
  <si>
    <t>HEV_EW386</t>
  </si>
  <si>
    <t>KF513910</t>
  </si>
  <si>
    <t>HEV_EW387</t>
  </si>
  <si>
    <t>KF513912</t>
  </si>
  <si>
    <t>HEV_EW389</t>
  </si>
  <si>
    <t>KF513914</t>
  </si>
  <si>
    <t>HEV_EW390</t>
  </si>
  <si>
    <t>KF513915</t>
  </si>
  <si>
    <t>HEV_EW391</t>
  </si>
  <si>
    <t>KF513917</t>
  </si>
  <si>
    <t>HEV_EW393</t>
  </si>
  <si>
    <t>KF513918</t>
  </si>
  <si>
    <t>HEV_EW394</t>
  </si>
  <si>
    <t>KF513919</t>
  </si>
  <si>
    <t>HEV_EW395</t>
  </si>
  <si>
    <t>KF513920</t>
  </si>
  <si>
    <t>HEV_EW396</t>
  </si>
  <si>
    <t>KF513921</t>
  </si>
  <si>
    <t>HEV_EW397</t>
  </si>
  <si>
    <t>KF513922</t>
  </si>
  <si>
    <t>HEV_EW398</t>
  </si>
  <si>
    <t>KF513926</t>
  </si>
  <si>
    <t>HEV_EW400</t>
  </si>
  <si>
    <t>KF513927</t>
  </si>
  <si>
    <t>HEV_EW401</t>
  </si>
  <si>
    <t>KF513930</t>
  </si>
  <si>
    <t>HEV_EW404</t>
  </si>
  <si>
    <t>KF513931</t>
  </si>
  <si>
    <t>HEV_EW405</t>
  </si>
  <si>
    <t>KF513933</t>
  </si>
  <si>
    <t>HEV_EW407</t>
  </si>
  <si>
    <t>KF513934</t>
  </si>
  <si>
    <t>HEV_EW408</t>
  </si>
  <si>
    <t>KF513935</t>
  </si>
  <si>
    <t>HEV_EW409</t>
  </si>
  <si>
    <t>KF513937</t>
  </si>
  <si>
    <t>HEV_EW410</t>
  </si>
  <si>
    <t>KF513938</t>
  </si>
  <si>
    <t>HEV_EW411</t>
  </si>
  <si>
    <t>KF513942</t>
  </si>
  <si>
    <t>HEV_EW415</t>
  </si>
  <si>
    <t>KF513943</t>
  </si>
  <si>
    <t>HEV_EW416</t>
  </si>
  <si>
    <t>KF513946</t>
  </si>
  <si>
    <t>HEV_EW419</t>
  </si>
  <si>
    <t>KF513948</t>
  </si>
  <si>
    <t>HEV_EW420</t>
  </si>
  <si>
    <t>KF513949</t>
  </si>
  <si>
    <t>HEV_EW421</t>
  </si>
  <si>
    <t>KF513952</t>
  </si>
  <si>
    <t>HEV_EW424</t>
  </si>
  <si>
    <t>KF513953</t>
  </si>
  <si>
    <t>HEV_EW425</t>
  </si>
  <si>
    <t>KF513954</t>
  </si>
  <si>
    <t>HEV_EW426</t>
  </si>
  <si>
    <t>KF513956</t>
  </si>
  <si>
    <t>HEV_EW428</t>
  </si>
  <si>
    <t>KF513959</t>
  </si>
  <si>
    <t>HEV_EW430</t>
  </si>
  <si>
    <t>KF513960</t>
  </si>
  <si>
    <t>HEV_EW431</t>
  </si>
  <si>
    <t>KF513961</t>
  </si>
  <si>
    <t>HEV_EW432</t>
  </si>
  <si>
    <t>KF513965</t>
  </si>
  <si>
    <t>HEV_EW436</t>
  </si>
  <si>
    <t>KF513966</t>
  </si>
  <si>
    <t>HEV_EW437</t>
  </si>
  <si>
    <t>KF513968</t>
  </si>
  <si>
    <t>HEV_EW439</t>
  </si>
  <si>
    <t>KF513970</t>
  </si>
  <si>
    <t>HEV_EW440</t>
  </si>
  <si>
    <t>KF513971</t>
  </si>
  <si>
    <t>HEV_EW441</t>
  </si>
  <si>
    <t>KF513972</t>
  </si>
  <si>
    <t>HEV_EW442</t>
  </si>
  <si>
    <t>KF513973</t>
  </si>
  <si>
    <t>HEV_EW443</t>
  </si>
  <si>
    <t>KF513974</t>
  </si>
  <si>
    <t>HEV_EW444</t>
  </si>
  <si>
    <t>KF513975</t>
  </si>
  <si>
    <t>HEV_EW445</t>
  </si>
  <si>
    <t>KF513976</t>
  </si>
  <si>
    <t>HEV_EW446</t>
  </si>
  <si>
    <t>KF513978</t>
  </si>
  <si>
    <t>HEV_EW448</t>
  </si>
  <si>
    <t>KF513981</t>
  </si>
  <si>
    <t>HEV_EW450</t>
  </si>
  <si>
    <t>KF513982</t>
  </si>
  <si>
    <t>HEV_EW451</t>
  </si>
  <si>
    <t>KF513984</t>
  </si>
  <si>
    <t>HEV_EW453</t>
  </si>
  <si>
    <t>KF513985</t>
  </si>
  <si>
    <t>HEV_EW454</t>
  </si>
  <si>
    <t>KF513987</t>
  </si>
  <si>
    <t>HEV_EW456</t>
  </si>
  <si>
    <t>KF513988</t>
  </si>
  <si>
    <t>HEV_EW457</t>
  </si>
  <si>
    <t>KF513989</t>
  </si>
  <si>
    <t>HEV_EW458</t>
  </si>
  <si>
    <t>KF513993</t>
  </si>
  <si>
    <t>HEV_EW461</t>
  </si>
  <si>
    <t>KF513994</t>
  </si>
  <si>
    <t>HEV_EW462</t>
  </si>
  <si>
    <t>KF513995</t>
  </si>
  <si>
    <t>HEV_EW463</t>
  </si>
  <si>
    <t>KF513997</t>
  </si>
  <si>
    <t>HEV_EW465</t>
  </si>
  <si>
    <t>KF513999</t>
  </si>
  <si>
    <t>HEV_EW467</t>
  </si>
  <si>
    <t>KF514000</t>
  </si>
  <si>
    <t>HEV_EW468</t>
  </si>
  <si>
    <t>KF514001</t>
  </si>
  <si>
    <t>HEV_EW469</t>
  </si>
  <si>
    <t>KF514003</t>
  </si>
  <si>
    <t>HEV_EW470</t>
  </si>
  <si>
    <t>KF514006</t>
  </si>
  <si>
    <t>HEV_EW473</t>
  </si>
  <si>
    <t>KF514007</t>
  </si>
  <si>
    <t>HEV_EW474</t>
  </si>
  <si>
    <t>KF514008</t>
  </si>
  <si>
    <t>HEV_EW475</t>
  </si>
  <si>
    <t>KF514010</t>
  </si>
  <si>
    <t>HEV_EW477</t>
  </si>
  <si>
    <t>KF514016</t>
  </si>
  <si>
    <t>HEV_EW482</t>
  </si>
  <si>
    <t>KF514021</t>
  </si>
  <si>
    <t>HEV_EW487</t>
  </si>
  <si>
    <t>KF514022</t>
  </si>
  <si>
    <t>HEV_EW488</t>
  </si>
  <si>
    <t>KF514025</t>
  </si>
  <si>
    <t>HEV_EW490</t>
  </si>
  <si>
    <t>KF514027</t>
  </si>
  <si>
    <t>HEV_EW492</t>
  </si>
  <si>
    <t>KF514028</t>
  </si>
  <si>
    <t>HEV_EW493</t>
  </si>
  <si>
    <t>KF514029</t>
  </si>
  <si>
    <t>HEV_EW494</t>
  </si>
  <si>
    <t>KF514030</t>
  </si>
  <si>
    <t>HEV_EW495</t>
  </si>
  <si>
    <t>KF514032</t>
  </si>
  <si>
    <t>HEV_EW497</t>
  </si>
  <si>
    <t>KF514033</t>
  </si>
  <si>
    <t>HEV_EW498</t>
  </si>
  <si>
    <t>KF514037</t>
  </si>
  <si>
    <t>HEV_EW500</t>
  </si>
  <si>
    <t>KF514039</t>
  </si>
  <si>
    <t>HEV_EW502</t>
  </si>
  <si>
    <t>KF514042</t>
  </si>
  <si>
    <t>HEV_EW505</t>
  </si>
  <si>
    <t>KF514043</t>
  </si>
  <si>
    <t>HEV_EW506</t>
  </si>
  <si>
    <t>KF513737</t>
  </si>
  <si>
    <t>HEV_EW230</t>
  </si>
  <si>
    <t>KF513784</t>
  </si>
  <si>
    <t>HEV_EW273</t>
  </si>
  <si>
    <t>KF513945</t>
  </si>
  <si>
    <t>HEV_EW418</t>
  </si>
  <si>
    <t>KF513962</t>
  </si>
  <si>
    <t>HEV_EW433</t>
  </si>
  <si>
    <t>KF513733</t>
  </si>
  <si>
    <t>3e</t>
  </si>
  <si>
    <t>HEV_EW227</t>
  </si>
  <si>
    <t>JN995564</t>
  </si>
  <si>
    <t>Oct3</t>
  </si>
  <si>
    <t>KF513605</t>
  </si>
  <si>
    <t>HEV_EW10</t>
  </si>
  <si>
    <t>KF513595</t>
  </si>
  <si>
    <t>HEV_EW100</t>
  </si>
  <si>
    <t>KF513596</t>
  </si>
  <si>
    <t>HEV_EW101</t>
  </si>
  <si>
    <t>KF513597</t>
  </si>
  <si>
    <t>HEV_EW102</t>
  </si>
  <si>
    <t>KF513598</t>
  </si>
  <si>
    <t>HEV_EW103</t>
  </si>
  <si>
    <t>KF513599</t>
  </si>
  <si>
    <t>HEV_EW104</t>
  </si>
  <si>
    <t>KF513600</t>
  </si>
  <si>
    <t>HEV_EW105</t>
  </si>
  <si>
    <t>KF513602</t>
  </si>
  <si>
    <t>HEV_EW107</t>
  </si>
  <si>
    <t>KF513603</t>
  </si>
  <si>
    <t>HEV_EW108</t>
  </si>
  <si>
    <t>KF513604</t>
  </si>
  <si>
    <t>HEV_EW109</t>
  </si>
  <si>
    <t>KF513616</t>
  </si>
  <si>
    <t>HEV_EW11</t>
  </si>
  <si>
    <t>KF513606</t>
  </si>
  <si>
    <t>HEV_EW110</t>
  </si>
  <si>
    <t>KF513607</t>
  </si>
  <si>
    <t>HEV_EW111</t>
  </si>
  <si>
    <t>KF513610</t>
  </si>
  <si>
    <t>HEV_EW114</t>
  </si>
  <si>
    <t>KF513612</t>
  </si>
  <si>
    <t>HEV_EW116</t>
  </si>
  <si>
    <t>KF513613</t>
  </si>
  <si>
    <t>HEV_EW117</t>
  </si>
  <si>
    <t>KF513615</t>
  </si>
  <si>
    <t>HEV_EW119</t>
  </si>
  <si>
    <t>KF513627</t>
  </si>
  <si>
    <t>HEV_EW12</t>
  </si>
  <si>
    <t>KF513617</t>
  </si>
  <si>
    <t>HEV_EW120</t>
  </si>
  <si>
    <t>KF513618</t>
  </si>
  <si>
    <t>HEV_EW121</t>
  </si>
  <si>
    <t>KF513619</t>
  </si>
  <si>
    <t>HEV_EW122</t>
  </si>
  <si>
    <t>KF513620</t>
  </si>
  <si>
    <t>HEV_EW123</t>
  </si>
  <si>
    <t>KF513621</t>
  </si>
  <si>
    <t>HEV_EW124</t>
  </si>
  <si>
    <t>KF513622</t>
  </si>
  <si>
    <t>HEV_EW125</t>
  </si>
  <si>
    <t>KF513623</t>
  </si>
  <si>
    <t>HEV_EW126</t>
  </si>
  <si>
    <t>KF513624</t>
  </si>
  <si>
    <t>HEV_EW127</t>
  </si>
  <si>
    <t>KF513626</t>
  </si>
  <si>
    <t>HEV_EW129</t>
  </si>
  <si>
    <t>KF513638</t>
  </si>
  <si>
    <t>HEV_EW13</t>
  </si>
  <si>
    <t>KF513630</t>
  </si>
  <si>
    <t>HEV_EW132</t>
  </si>
  <si>
    <t>KF513632</t>
  </si>
  <si>
    <t>HEV_EW134</t>
  </si>
  <si>
    <t>KF513633</t>
  </si>
  <si>
    <t>HEV_EW135</t>
  </si>
  <si>
    <t>KF513634</t>
  </si>
  <si>
    <t>HEV_EW136</t>
  </si>
  <si>
    <t>KF513635</t>
  </si>
  <si>
    <t>HEV_EW137</t>
  </si>
  <si>
    <t>KF513639</t>
  </si>
  <si>
    <t>HEV_EW140</t>
  </si>
  <si>
    <t>KF513640</t>
  </si>
  <si>
    <t>HEV_EW141</t>
  </si>
  <si>
    <t>KF513641</t>
  </si>
  <si>
    <t>HEV_EW142</t>
  </si>
  <si>
    <t>KF513642</t>
  </si>
  <si>
    <t>HEV_EW143</t>
  </si>
  <si>
    <t>KF513643</t>
  </si>
  <si>
    <t>HEV_EW144</t>
  </si>
  <si>
    <t>KF513644</t>
  </si>
  <si>
    <t>HEV_EW145</t>
  </si>
  <si>
    <t>KF513646</t>
  </si>
  <si>
    <t>HEV_EW147</t>
  </si>
  <si>
    <t>KF513647</t>
  </si>
  <si>
    <t>HEV_EW148</t>
  </si>
  <si>
    <t>KF513659</t>
  </si>
  <si>
    <t>HEV_EW15</t>
  </si>
  <si>
    <t>KF513649</t>
  </si>
  <si>
    <t>HEV_EW150</t>
  </si>
  <si>
    <t>KF513650</t>
  </si>
  <si>
    <t>HEV_EW151</t>
  </si>
  <si>
    <t>KF513651</t>
  </si>
  <si>
    <t>HEV_EW152</t>
  </si>
  <si>
    <t>KF513652</t>
  </si>
  <si>
    <t>HEV_EW153</t>
  </si>
  <si>
    <t>KF513653</t>
  </si>
  <si>
    <t>HEV_EW154</t>
  </si>
  <si>
    <t>KF513656</t>
  </si>
  <si>
    <t>HEV_EW157</t>
  </si>
  <si>
    <t>KF513657</t>
  </si>
  <si>
    <t>HEV_EW158</t>
  </si>
  <si>
    <t>KF513658</t>
  </si>
  <si>
    <t>HEV_EW159</t>
  </si>
  <si>
    <t>KF513670</t>
  </si>
  <si>
    <t>HEV_EW16</t>
  </si>
  <si>
    <t>KF513660</t>
  </si>
  <si>
    <t>HEV_EW160</t>
  </si>
  <si>
    <t>KF513661</t>
  </si>
  <si>
    <t>HEV_EW161</t>
  </si>
  <si>
    <t>KF513665</t>
  </si>
  <si>
    <t>HEV_EW165</t>
  </si>
  <si>
    <t>KF513666</t>
  </si>
  <si>
    <t>HEV_EW166</t>
  </si>
  <si>
    <t>KF513667</t>
  </si>
  <si>
    <t>HEV_EW167</t>
  </si>
  <si>
    <t>KF513672</t>
  </si>
  <si>
    <t>HEV_EW171</t>
  </si>
  <si>
    <t>KF513673</t>
  </si>
  <si>
    <t>HEV_EW172</t>
  </si>
  <si>
    <t>KF513674</t>
  </si>
  <si>
    <t>HEV_EW173</t>
  </si>
  <si>
    <t>KF513675</t>
  </si>
  <si>
    <t>HEV_EW174</t>
  </si>
  <si>
    <t>KF513676</t>
  </si>
  <si>
    <t>HEV_EW175</t>
  </si>
  <si>
    <t>KF513677</t>
  </si>
  <si>
    <t>HEV_EW176</t>
  </si>
  <si>
    <t>KF513679</t>
  </si>
  <si>
    <t>HEV_EW178</t>
  </si>
  <si>
    <t>KF513680</t>
  </si>
  <si>
    <t>HEV_EW179</t>
  </si>
  <si>
    <t>KF513692</t>
  </si>
  <si>
    <t>HEV_EW18</t>
  </si>
  <si>
    <t>KF513682</t>
  </si>
  <si>
    <t>HEV_EW180</t>
  </si>
  <si>
    <t>KF513684</t>
  </si>
  <si>
    <t>HEV_EW182</t>
  </si>
  <si>
    <t>KF513687</t>
  </si>
  <si>
    <t>HEV_EW185</t>
  </si>
  <si>
    <t>KF513688</t>
  </si>
  <si>
    <t>HEV_EW186</t>
  </si>
  <si>
    <t>KF513702</t>
  </si>
  <si>
    <t>HEV_EW19</t>
  </si>
  <si>
    <t>KF513696</t>
  </si>
  <si>
    <t>HEV_EW194</t>
  </si>
  <si>
    <t>KF513714</t>
  </si>
  <si>
    <t>HEV_EW20</t>
  </si>
  <si>
    <t>KF513706</t>
  </si>
  <si>
    <t>HEV_EW202</t>
  </si>
  <si>
    <t>KF513713</t>
  </si>
  <si>
    <t>HEV_EW209</t>
  </si>
  <si>
    <t>KF513725</t>
  </si>
  <si>
    <t>HEV_EW21</t>
  </si>
  <si>
    <t>KF513715</t>
  </si>
  <si>
    <t>HEV_EW210</t>
  </si>
  <si>
    <t>KF513716</t>
  </si>
  <si>
    <t>HEV_EW211</t>
  </si>
  <si>
    <t>KF513717</t>
  </si>
  <si>
    <t>HEV_EW212</t>
  </si>
  <si>
    <t>KF513724</t>
  </si>
  <si>
    <t>HEV_EW219</t>
  </si>
  <si>
    <t>KF513736</t>
  </si>
  <si>
    <t>HEV_EW22</t>
  </si>
  <si>
    <t>KF513727</t>
  </si>
  <si>
    <t>HEV_EW221</t>
  </si>
  <si>
    <t>KF513735</t>
  </si>
  <si>
    <t>HEV_EW229</t>
  </si>
  <si>
    <t>KF513738</t>
  </si>
  <si>
    <t>HEV_EW231</t>
  </si>
  <si>
    <t>KF513741</t>
  </si>
  <si>
    <t>HEV_EW234</t>
  </si>
  <si>
    <t>KF513742</t>
  </si>
  <si>
    <t>HEV_EW235</t>
  </si>
  <si>
    <t>KF513743</t>
  </si>
  <si>
    <t>HEV_EW236</t>
  </si>
  <si>
    <t>KF513758</t>
  </si>
  <si>
    <t>HEV_EW24</t>
  </si>
  <si>
    <t>KF513749</t>
  </si>
  <si>
    <t>HEV_EW241</t>
  </si>
  <si>
    <t>KF513751</t>
  </si>
  <si>
    <t>HEV_EW243</t>
  </si>
  <si>
    <t>KF513754</t>
  </si>
  <si>
    <t>HEV_EW246</t>
  </si>
  <si>
    <t>KF513769</t>
  </si>
  <si>
    <t>HEV_EW25</t>
  </si>
  <si>
    <t>KF513764</t>
  </si>
  <si>
    <t>HEV_EW255</t>
  </si>
  <si>
    <t>KF513780</t>
  </si>
  <si>
    <t>HEV_EW26</t>
  </si>
  <si>
    <t>KF513772</t>
  </si>
  <si>
    <t>HEV_EW262</t>
  </si>
  <si>
    <t>KF513778</t>
  </si>
  <si>
    <t>HEV_EW268</t>
  </si>
  <si>
    <t>KF513779</t>
  </si>
  <si>
    <t>HEV_EW269</t>
  </si>
  <si>
    <t>KF513791</t>
  </si>
  <si>
    <t>HEV_EW27</t>
  </si>
  <si>
    <t>KF513781</t>
  </si>
  <si>
    <t>HEV_EW270</t>
  </si>
  <si>
    <t>KF513785</t>
  </si>
  <si>
    <t>HEV_EW274</t>
  </si>
  <si>
    <t>KF513786</t>
  </si>
  <si>
    <t>HEV_EW275</t>
  </si>
  <si>
    <t>KF513789</t>
  </si>
  <si>
    <t>HEV_EW278</t>
  </si>
  <si>
    <t>KF513793</t>
  </si>
  <si>
    <t>HEV_EW281</t>
  </si>
  <si>
    <t>KF513794</t>
  </si>
  <si>
    <t>HEV_EW282</t>
  </si>
  <si>
    <t>KF513795</t>
  </si>
  <si>
    <t>HEV_EW283</t>
  </si>
  <si>
    <t>KF513804</t>
  </si>
  <si>
    <t>HEV_EW291</t>
  </si>
  <si>
    <t>KF513806</t>
  </si>
  <si>
    <t>HEV_EW293</t>
  </si>
  <si>
    <t>KF513808</t>
  </si>
  <si>
    <t>HEV_EW295</t>
  </si>
  <si>
    <t>KF513810</t>
  </si>
  <si>
    <t>HEV_EW297</t>
  </si>
  <si>
    <t>KF513925</t>
  </si>
  <si>
    <t>HEV_EW3</t>
  </si>
  <si>
    <t>KF513825</t>
  </si>
  <si>
    <t>HEV_EW30</t>
  </si>
  <si>
    <t>KF513815</t>
  </si>
  <si>
    <t>HEV_EW300</t>
  </si>
  <si>
    <t>KF513836</t>
  </si>
  <si>
    <t>HEV_EW31</t>
  </si>
  <si>
    <t>KF513832</t>
  </si>
  <si>
    <t>HEV_EW316</t>
  </si>
  <si>
    <t>KF513834</t>
  </si>
  <si>
    <t>HEV_EW318</t>
  </si>
  <si>
    <t>KF513835</t>
  </si>
  <si>
    <t>HEV_EW319</t>
  </si>
  <si>
    <t>KF513843</t>
  </si>
  <si>
    <t>HEV_EW326</t>
  </si>
  <si>
    <t>KF513849</t>
  </si>
  <si>
    <t>HEV_EW331</t>
  </si>
  <si>
    <t>KF513857</t>
  </si>
  <si>
    <t>HEV_EW339</t>
  </si>
  <si>
    <t>KF513869</t>
  </si>
  <si>
    <t>HEV_EW34</t>
  </si>
  <si>
    <t>KF513861</t>
  </si>
  <si>
    <t>HEV_EW342</t>
  </si>
  <si>
    <t>KF513862</t>
  </si>
  <si>
    <t>HEV_EW343</t>
  </si>
  <si>
    <t>KF513863</t>
  </si>
  <si>
    <t>HEV_EW344</t>
  </si>
  <si>
    <t>KF513866</t>
  </si>
  <si>
    <t>HEV_EW347</t>
  </si>
  <si>
    <t>KF513880</t>
  </si>
  <si>
    <t>HEV_EW35</t>
  </si>
  <si>
    <t>KF513870</t>
  </si>
  <si>
    <t>HEV_EW350</t>
  </si>
  <si>
    <t>KF513871</t>
  </si>
  <si>
    <t>HEV_EW351</t>
  </si>
  <si>
    <t>KF513872</t>
  </si>
  <si>
    <t>HEV_EW352</t>
  </si>
  <si>
    <t>KF513873</t>
  </si>
  <si>
    <t>HEV_EW353</t>
  </si>
  <si>
    <t>KF513874</t>
  </si>
  <si>
    <t>HEV_EW354</t>
  </si>
  <si>
    <t>KF513877</t>
  </si>
  <si>
    <t>HEV_EW357</t>
  </si>
  <si>
    <t>KF513878</t>
  </si>
  <si>
    <t>HEV_EW358</t>
  </si>
  <si>
    <t>KF513891</t>
  </si>
  <si>
    <t>HEV_EW36</t>
  </si>
  <si>
    <t>KF513881</t>
  </si>
  <si>
    <t>HEV_EW360</t>
  </si>
  <si>
    <t>KF513882</t>
  </si>
  <si>
    <t>HEV_EW361</t>
  </si>
  <si>
    <t>KF513887</t>
  </si>
  <si>
    <t>HEV_EW366</t>
  </si>
  <si>
    <t>KF513889</t>
  </si>
  <si>
    <t>HEV_EW368</t>
  </si>
  <si>
    <t>KF513890</t>
  </si>
  <si>
    <t>HEV_EW369</t>
  </si>
  <si>
    <t>KF513902</t>
  </si>
  <si>
    <t>HEV_EW37</t>
  </si>
  <si>
    <t>KF513894</t>
  </si>
  <si>
    <t>HEV_EW372</t>
  </si>
  <si>
    <t>KF513899</t>
  </si>
  <si>
    <t>HEV_EW377</t>
  </si>
  <si>
    <t>KF513901</t>
  </si>
  <si>
    <t>HEV_EW379</t>
  </si>
  <si>
    <t>KF513905</t>
  </si>
  <si>
    <t>HEV_EW382</t>
  </si>
  <si>
    <t>KF513911</t>
  </si>
  <si>
    <t>HEV_EW388</t>
  </si>
  <si>
    <t>KF513924</t>
  </si>
  <si>
    <t>HEV_EW39</t>
  </si>
  <si>
    <t>KF514036</t>
  </si>
  <si>
    <t>HEV_EW4</t>
  </si>
  <si>
    <t>KF513936</t>
  </si>
  <si>
    <t>HEV_EW40</t>
  </si>
  <si>
    <t>KF513928</t>
  </si>
  <si>
    <t>HEV_EW402</t>
  </si>
  <si>
    <t>KF513947</t>
  </si>
  <si>
    <t>HEV_EW41</t>
  </si>
  <si>
    <t>KF513940</t>
  </si>
  <si>
    <t>HEV_EW413</t>
  </si>
  <si>
    <t>KF513944</t>
  </si>
  <si>
    <t>HEV_EW417</t>
  </si>
  <si>
    <t>KF513958</t>
  </si>
  <si>
    <t>HEV_EW42</t>
  </si>
  <si>
    <t>KF513950</t>
  </si>
  <si>
    <t>HEV_EW422</t>
  </si>
  <si>
    <t>KF513951</t>
  </si>
  <si>
    <t>HEV_EW423</t>
  </si>
  <si>
    <t>KF513955</t>
  </si>
  <si>
    <t>HEV_EW427</t>
  </si>
  <si>
    <t>KF513964</t>
  </si>
  <si>
    <t>HEV_EW435</t>
  </si>
  <si>
    <t>KF513967</t>
  </si>
  <si>
    <t>HEV_EW438</t>
  </si>
  <si>
    <t>KF513980</t>
  </si>
  <si>
    <t>HEV_EW44</t>
  </si>
  <si>
    <t>KF513977</t>
  </si>
  <si>
    <t>HEV_EW447</t>
  </si>
  <si>
    <t>KF513979</t>
  </si>
  <si>
    <t>HEV_EW449</t>
  </si>
  <si>
    <t>KF513991</t>
  </si>
  <si>
    <t>HEV_EW45</t>
  </si>
  <si>
    <t>KF513983</t>
  </si>
  <si>
    <t>HEV_EW452</t>
  </si>
  <si>
    <t>KF514013</t>
  </si>
  <si>
    <t>HEV_EW47</t>
  </si>
  <si>
    <t>KF514009</t>
  </si>
  <si>
    <t>HEV_EW476</t>
  </si>
  <si>
    <t>KF514011</t>
  </si>
  <si>
    <t>HEV_EW478</t>
  </si>
  <si>
    <t>KF514024</t>
  </si>
  <si>
    <t>HEV_EW48</t>
  </si>
  <si>
    <t>KF514020</t>
  </si>
  <si>
    <t>HEV_EW486</t>
  </si>
  <si>
    <t>KF514023</t>
  </si>
  <si>
    <t>HEV_EW489</t>
  </si>
  <si>
    <t>KF514035</t>
  </si>
  <si>
    <t>HEV_EW49</t>
  </si>
  <si>
    <t>KF514026</t>
  </si>
  <si>
    <t>HEV_EW491</t>
  </si>
  <si>
    <t>KF514031</t>
  </si>
  <si>
    <t>HEV_EW496</t>
  </si>
  <si>
    <t>KF514056</t>
  </si>
  <si>
    <t>HEV_EW5</t>
  </si>
  <si>
    <t>KF514046</t>
  </si>
  <si>
    <t>HEV_EW50</t>
  </si>
  <si>
    <t>KF514041</t>
  </si>
  <si>
    <t>HEV_EW504</t>
  </si>
  <si>
    <t>KF514044</t>
  </si>
  <si>
    <t>HEV_EW507</t>
  </si>
  <si>
    <t>KF514047</t>
  </si>
  <si>
    <t>HEV_EW51</t>
  </si>
  <si>
    <t>KF514048</t>
  </si>
  <si>
    <t>HEV_EW52</t>
  </si>
  <si>
    <t>KF514049</t>
  </si>
  <si>
    <t>HEV_EW53</t>
  </si>
  <si>
    <t>KF514050</t>
  </si>
  <si>
    <t>HEV_EW54</t>
  </si>
  <si>
    <t>KF514051</t>
  </si>
  <si>
    <t>HEV_EW55</t>
  </si>
  <si>
    <t>KF514052</t>
  </si>
  <si>
    <t>HEV_EW56</t>
  </si>
  <si>
    <t>KF514053</t>
  </si>
  <si>
    <t>HEV_EW57</t>
  </si>
  <si>
    <t>KF514054</t>
  </si>
  <si>
    <t>HEV_EW58</t>
  </si>
  <si>
    <t>KF514055</t>
  </si>
  <si>
    <t>HEV_EW59</t>
  </si>
  <si>
    <t>KF514057</t>
  </si>
  <si>
    <t>HEV_EW60</t>
  </si>
  <si>
    <t>KF514058</t>
  </si>
  <si>
    <t>HEV_EW61</t>
  </si>
  <si>
    <t>KF514059</t>
  </si>
  <si>
    <t>HEV_EW62</t>
  </si>
  <si>
    <t>KF514060</t>
  </si>
  <si>
    <t>HEV_EW63</t>
  </si>
  <si>
    <t>KF514061</t>
  </si>
  <si>
    <t>HEV_EW64</t>
  </si>
  <si>
    <t>KF514062</t>
  </si>
  <si>
    <t>HEV_EW65</t>
  </si>
  <si>
    <t>KF514063</t>
  </si>
  <si>
    <t>HEV_EW66</t>
  </si>
  <si>
    <t>KF514065</t>
  </si>
  <si>
    <t>HEV_EW68</t>
  </si>
  <si>
    <t>KF514066</t>
  </si>
  <si>
    <t>HEV_EW69</t>
  </si>
  <si>
    <t>KF514078</t>
  </si>
  <si>
    <t>HEV_EW7</t>
  </si>
  <si>
    <t>KF514068</t>
  </si>
  <si>
    <t>HEV_EW70</t>
  </si>
  <si>
    <t>KF514069</t>
  </si>
  <si>
    <t>HEV_EW71</t>
  </si>
  <si>
    <t>KF514070</t>
  </si>
  <si>
    <t>HEV_EW72</t>
  </si>
  <si>
    <t>KF514071</t>
  </si>
  <si>
    <t>HEV_EW73</t>
  </si>
  <si>
    <t>KF514072</t>
  </si>
  <si>
    <t>HEV_EW74</t>
  </si>
  <si>
    <t>KF514076</t>
  </si>
  <si>
    <t>HEV_EW78</t>
  </si>
  <si>
    <t>KF514077</t>
  </si>
  <si>
    <t>HEV_EW79</t>
  </si>
  <si>
    <t>KF514089</t>
  </si>
  <si>
    <t>HEV_EW8</t>
  </si>
  <si>
    <t>KF514079</t>
  </si>
  <si>
    <t>HEV_EW80</t>
  </si>
  <si>
    <t>KF514080</t>
  </si>
  <si>
    <t>HEV_EW81</t>
  </si>
  <si>
    <t>KF514081</t>
  </si>
  <si>
    <t>HEV_EW82</t>
  </si>
  <si>
    <t>KF514083</t>
  </si>
  <si>
    <t>HEV_EW84</t>
  </si>
  <si>
    <t>KF514084</t>
  </si>
  <si>
    <t>HEV_EW85</t>
  </si>
  <si>
    <t>KF514085</t>
  </si>
  <si>
    <t>HEV_EW86</t>
  </si>
  <si>
    <t>KF514088</t>
  </si>
  <si>
    <t>HEV_EW89</t>
  </si>
  <si>
    <t>KF514100</t>
  </si>
  <si>
    <t>HEV_EW9</t>
  </si>
  <si>
    <t>KF514090</t>
  </si>
  <si>
    <t>HEV_EW90</t>
  </si>
  <si>
    <t>KF514091</t>
  </si>
  <si>
    <t>HEV_EW91</t>
  </si>
  <si>
    <t>KF514092</t>
  </si>
  <si>
    <t>HEV_EW92</t>
  </si>
  <si>
    <t>KF514093</t>
  </si>
  <si>
    <t>HEV_EW93</t>
  </si>
  <si>
    <t>KF514094</t>
  </si>
  <si>
    <t>HEV_EW94</t>
  </si>
  <si>
    <t>KF514096</t>
  </si>
  <si>
    <t>HEV_EW96</t>
  </si>
  <si>
    <t>KF514098</t>
  </si>
  <si>
    <t>HEV_EW98</t>
  </si>
  <si>
    <t>KF514099</t>
  </si>
  <si>
    <t>HEV_EW99</t>
  </si>
  <si>
    <t>KF513625</t>
  </si>
  <si>
    <t>3eg</t>
  </si>
  <si>
    <t>HEV_EW128</t>
  </si>
  <si>
    <t>KF513654</t>
  </si>
  <si>
    <t>HEV_EW155</t>
  </si>
  <si>
    <t>KF513655</t>
  </si>
  <si>
    <t>HEV_EW156</t>
  </si>
  <si>
    <t>KF513662</t>
  </si>
  <si>
    <t>HEV_EW162</t>
  </si>
  <si>
    <t>KF513664</t>
  </si>
  <si>
    <t>HEV_EW164</t>
  </si>
  <si>
    <t>KF513671</t>
  </si>
  <si>
    <t>HEV_EW170</t>
  </si>
  <si>
    <t>KF513683</t>
  </si>
  <si>
    <t>HEV_EW181</t>
  </si>
  <si>
    <t>KF513685</t>
  </si>
  <si>
    <t>HEV_EW183</t>
  </si>
  <si>
    <t>KF513686</t>
  </si>
  <si>
    <t>HEV_EW184</t>
  </si>
  <si>
    <t>KF513695</t>
  </si>
  <si>
    <t>HEV_EW193</t>
  </si>
  <si>
    <t>KF513699</t>
  </si>
  <si>
    <t>HEV_EW197</t>
  </si>
  <si>
    <t>KF513708</t>
  </si>
  <si>
    <t>HEV_EW204</t>
  </si>
  <si>
    <t>KF513747</t>
  </si>
  <si>
    <t>HEV_EW23</t>
  </si>
  <si>
    <t>KF513768</t>
  </si>
  <si>
    <t>HEV_EW259</t>
  </si>
  <si>
    <t>KF513802</t>
  </si>
  <si>
    <t>HEV_EW28</t>
  </si>
  <si>
    <t>KF513813</t>
  </si>
  <si>
    <t>HEV_EW29</t>
  </si>
  <si>
    <t>KF513847</t>
  </si>
  <si>
    <t>HEV_EW32</t>
  </si>
  <si>
    <t>KF513858</t>
  </si>
  <si>
    <t>HEV_EW33</t>
  </si>
  <si>
    <t>KF513913</t>
  </si>
  <si>
    <t>HEV_EW38</t>
  </si>
  <si>
    <t>KF513908</t>
  </si>
  <si>
    <t>HEV_EW385</t>
  </si>
  <si>
    <t>KF513916</t>
  </si>
  <si>
    <t>HEV_EW392</t>
  </si>
  <si>
    <t>KF514002</t>
  </si>
  <si>
    <t>HEV_EW46</t>
  </si>
  <si>
    <t>KF514012</t>
  </si>
  <si>
    <t>HEV_EW479</t>
  </si>
  <si>
    <t>KF514019</t>
  </si>
  <si>
    <t>HEV_EW485</t>
  </si>
  <si>
    <t>KF514038</t>
  </si>
  <si>
    <t>HEV_EW501</t>
  </si>
  <si>
    <t>KF514040</t>
  </si>
  <si>
    <t>HEV_EW503</t>
  </si>
  <si>
    <t>KF514067</t>
  </si>
  <si>
    <t>HEV_EW6</t>
  </si>
  <si>
    <t>KF514073</t>
  </si>
  <si>
    <t>HEV_EW75</t>
  </si>
  <si>
    <t>KF514075</t>
  </si>
  <si>
    <t>HEV_EW77</t>
  </si>
  <si>
    <t>KF514082</t>
  </si>
  <si>
    <t>HEV_EW83</t>
  </si>
  <si>
    <t>KF514086</t>
  </si>
  <si>
    <t>HEV_EW87</t>
  </si>
  <si>
    <t>KF514095</t>
  </si>
  <si>
    <t>HEV_EW95</t>
  </si>
  <si>
    <t>JN995572</t>
  </si>
  <si>
    <t>3f</t>
  </si>
  <si>
    <t>Oct11</t>
  </si>
  <si>
    <t>JN995573</t>
  </si>
  <si>
    <t>Oct12</t>
  </si>
  <si>
    <t>JN995565</t>
  </si>
  <si>
    <t>Oct4</t>
  </si>
  <si>
    <t>JN995570</t>
  </si>
  <si>
    <t>Oct9</t>
  </si>
  <si>
    <t>KF513703</t>
  </si>
  <si>
    <t>HEV_EW1</t>
  </si>
  <si>
    <t>KF513601</t>
  </si>
  <si>
    <t>HEV_EW106</t>
  </si>
  <si>
    <t>KF513608</t>
  </si>
  <si>
    <t>HEV_EW112</t>
  </si>
  <si>
    <t>KF513609</t>
  </si>
  <si>
    <t>HEV_EW113</t>
  </si>
  <si>
    <t>KF513614</t>
  </si>
  <si>
    <t>HEV_EW118</t>
  </si>
  <si>
    <t>KF513628</t>
  </si>
  <si>
    <t>HEV_EW130</t>
  </si>
  <si>
    <t>KF513629</t>
  </si>
  <si>
    <t>HEV_EW131</t>
  </si>
  <si>
    <t>KF513631</t>
  </si>
  <si>
    <t>HEV_EW133</t>
  </si>
  <si>
    <t>KF513636</t>
  </si>
  <si>
    <t>HEV_EW138</t>
  </si>
  <si>
    <t>KF513648</t>
  </si>
  <si>
    <t>HEV_EW14</t>
  </si>
  <si>
    <t>KF513645</t>
  </si>
  <si>
    <t>HEV_EW146</t>
  </si>
  <si>
    <t>KF513668</t>
  </si>
  <si>
    <t>HEV_EW168</t>
  </si>
  <si>
    <t>KF513669</t>
  </si>
  <si>
    <t>HEV_EW169</t>
  </si>
  <si>
    <t>KF513681</t>
  </si>
  <si>
    <t>HEV_EW17</t>
  </si>
  <si>
    <t>KF513693</t>
  </si>
  <si>
    <t>HEV_EW190</t>
  </si>
  <si>
    <t>KF513698</t>
  </si>
  <si>
    <t>HEV_EW196</t>
  </si>
  <si>
    <t>KF513814</t>
  </si>
  <si>
    <t>HEV_EW2</t>
  </si>
  <si>
    <t>KF513712</t>
  </si>
  <si>
    <t>HEV_EW208</t>
  </si>
  <si>
    <t>KF513718</t>
  </si>
  <si>
    <t>HEV_EW213</t>
  </si>
  <si>
    <t>KF513719</t>
  </si>
  <si>
    <t>HEV_EW214</t>
  </si>
  <si>
    <t>KF513726</t>
  </si>
  <si>
    <t>HEV_EW220</t>
  </si>
  <si>
    <t>KF513728</t>
  </si>
  <si>
    <t>HEV_EW222</t>
  </si>
  <si>
    <t>KF513730</t>
  </si>
  <si>
    <t>HEV_EW224</t>
  </si>
  <si>
    <t>KF513740</t>
  </si>
  <si>
    <t>HEV_EW233</t>
  </si>
  <si>
    <t>KF513750</t>
  </si>
  <si>
    <t>HEV_EW242</t>
  </si>
  <si>
    <t>KF513752</t>
  </si>
  <si>
    <t>HEV_EW244</t>
  </si>
  <si>
    <t>KF513753</t>
  </si>
  <si>
    <t>HEV_EW245</t>
  </si>
  <si>
    <t>KF513766</t>
  </si>
  <si>
    <t>HEV_EW257</t>
  </si>
  <si>
    <t>KF513770</t>
  </si>
  <si>
    <t>HEV_EW260</t>
  </si>
  <si>
    <t>KF513771</t>
  </si>
  <si>
    <t>HEV_EW261</t>
  </si>
  <si>
    <t>KF513809</t>
  </si>
  <si>
    <t>HEV_EW296</t>
  </si>
  <si>
    <t>KF513816</t>
  </si>
  <si>
    <t>HEV_EW301</t>
  </si>
  <si>
    <t>KF513817</t>
  </si>
  <si>
    <t>HEV_EW302</t>
  </si>
  <si>
    <t>KF513824</t>
  </si>
  <si>
    <t>HEV_EW309</t>
  </si>
  <si>
    <t>KF513833</t>
  </si>
  <si>
    <t>HEV_EW317</t>
  </si>
  <si>
    <t>KF513860</t>
  </si>
  <si>
    <t>HEV_EW341</t>
  </si>
  <si>
    <t>KF513865</t>
  </si>
  <si>
    <t>HEV_EW346</t>
  </si>
  <si>
    <t>KF513875</t>
  </si>
  <si>
    <t>HEV_EW355</t>
  </si>
  <si>
    <t>KF513893</t>
  </si>
  <si>
    <t>HEV_EW371</t>
  </si>
  <si>
    <t>KF513906</t>
  </si>
  <si>
    <t>HEV_EW383</t>
  </si>
  <si>
    <t>KF513929</t>
  </si>
  <si>
    <t>HEV_EW403</t>
  </si>
  <si>
    <t>KF513932</t>
  </si>
  <si>
    <t>HEV_EW406</t>
  </si>
  <si>
    <t>KF513939</t>
  </si>
  <si>
    <t>HEV_EW412</t>
  </si>
  <si>
    <t>KF513969</t>
  </si>
  <si>
    <t>HEV_EW43</t>
  </si>
  <si>
    <t>KF513963</t>
  </si>
  <si>
    <t>HEV_EW434</t>
  </si>
  <si>
    <t>KF513986</t>
  </si>
  <si>
    <t>HEV_EW455</t>
  </si>
  <si>
    <t>KF513996</t>
  </si>
  <si>
    <t>HEV_EW464</t>
  </si>
  <si>
    <t>KF514005</t>
  </si>
  <si>
    <t>HEV_EW472</t>
  </si>
  <si>
    <t>KF514015</t>
  </si>
  <si>
    <t>HEV_EW481</t>
  </si>
  <si>
    <t>KF514034</t>
  </si>
  <si>
    <t>HEV_EW499</t>
  </si>
  <si>
    <t>KF514045</t>
  </si>
  <si>
    <t>HEV_EW508</t>
  </si>
  <si>
    <t>KF514087</t>
  </si>
  <si>
    <t>HEV_EW88</t>
  </si>
  <si>
    <t>JN995571</t>
  </si>
  <si>
    <t>3i</t>
  </si>
  <si>
    <t>Oct10</t>
  </si>
  <si>
    <t>3i?</t>
  </si>
  <si>
    <t>JN995566</t>
  </si>
  <si>
    <t>Oct5</t>
  </si>
  <si>
    <t>KF513850</t>
  </si>
  <si>
    <t>HEV_EW332</t>
  </si>
  <si>
    <t>KF513876</t>
  </si>
  <si>
    <t>HEV_EW356</t>
  </si>
  <si>
    <t>KF513732</t>
  </si>
  <si>
    <t>3j?</t>
  </si>
  <si>
    <t>HEV_EW226</t>
  </si>
  <si>
    <t>KC911919</t>
  </si>
  <si>
    <t>TR11</t>
  </si>
  <si>
    <t>Sep</t>
  </si>
  <si>
    <t>KC911920</t>
  </si>
  <si>
    <t>KC911921</t>
  </si>
  <si>
    <t>KC911922</t>
  </si>
  <si>
    <t>KC911923</t>
  </si>
  <si>
    <t>KC911924</t>
  </si>
  <si>
    <t>KC911925</t>
  </si>
  <si>
    <t>KC911926</t>
  </si>
  <si>
    <t>KC911927</t>
  </si>
  <si>
    <t>KC911928</t>
  </si>
  <si>
    <t>KC911929</t>
  </si>
  <si>
    <t>KC911930</t>
  </si>
  <si>
    <t>KC911931</t>
  </si>
  <si>
    <t>KC911932</t>
  </si>
  <si>
    <t>KC911933</t>
  </si>
  <si>
    <t>KC911934</t>
  </si>
  <si>
    <t>KC911935</t>
  </si>
  <si>
    <t>KC911936</t>
  </si>
  <si>
    <t>KC911937</t>
  </si>
  <si>
    <t>KC911898</t>
  </si>
  <si>
    <t>TR12</t>
  </si>
  <si>
    <t>Oct</t>
  </si>
  <si>
    <t>KC911899</t>
  </si>
  <si>
    <t>KC911900</t>
  </si>
  <si>
    <t>KC911901</t>
  </si>
  <si>
    <t>KC911902</t>
  </si>
  <si>
    <t>KC911904</t>
  </si>
  <si>
    <t>KC911905</t>
  </si>
  <si>
    <t>KC911906</t>
  </si>
  <si>
    <t>KC911907</t>
  </si>
  <si>
    <t>KC911908</t>
  </si>
  <si>
    <t>KC911909</t>
  </si>
  <si>
    <t>KC911910</t>
  </si>
  <si>
    <t>KC911911</t>
  </si>
  <si>
    <t>KC911912</t>
  </si>
  <si>
    <t>KC911913</t>
  </si>
  <si>
    <t>KC911914</t>
  </si>
  <si>
    <t>KC911915</t>
  </si>
  <si>
    <t>KC911916</t>
  </si>
  <si>
    <t>KC911917</t>
  </si>
  <si>
    <t>KC911879</t>
  </si>
  <si>
    <t>TR18</t>
  </si>
  <si>
    <t>Jun</t>
  </si>
  <si>
    <t>KC911880</t>
  </si>
  <si>
    <t>KC911881</t>
  </si>
  <si>
    <t>KC911882</t>
  </si>
  <si>
    <t>KC911883</t>
  </si>
  <si>
    <t>KC911884</t>
  </si>
  <si>
    <t>KC911885</t>
  </si>
  <si>
    <t>KC911886</t>
  </si>
  <si>
    <t>KC911887</t>
  </si>
  <si>
    <t>KC911888</t>
  </si>
  <si>
    <t>KC911889</t>
  </si>
  <si>
    <t>KC911890</t>
  </si>
  <si>
    <t>KC911891</t>
  </si>
  <si>
    <t>KC911892</t>
  </si>
  <si>
    <t>KC911893</t>
  </si>
  <si>
    <t>KC911894</t>
  </si>
  <si>
    <t>KC911895</t>
  </si>
  <si>
    <t>KC911896</t>
  </si>
  <si>
    <t>KC911897</t>
  </si>
  <si>
    <t>KC911859</t>
  </si>
  <si>
    <t>TR6</t>
  </si>
  <si>
    <t>Feb</t>
  </si>
  <si>
    <t>KC911860</t>
  </si>
  <si>
    <t>KC911861</t>
  </si>
  <si>
    <t>KC911862</t>
  </si>
  <si>
    <t>KC911863</t>
  </si>
  <si>
    <t>KC911864</t>
  </si>
  <si>
    <t>KC911865</t>
  </si>
  <si>
    <t>KC911866</t>
  </si>
  <si>
    <t>KC911867</t>
  </si>
  <si>
    <t>KC911868</t>
  </si>
  <si>
    <t>KC911869</t>
  </si>
  <si>
    <t>KC911870</t>
  </si>
  <si>
    <t>KC911871</t>
  </si>
  <si>
    <t>KC911872</t>
  </si>
  <si>
    <t>KC911873</t>
  </si>
  <si>
    <t>KC911874</t>
  </si>
  <si>
    <t>KC911875</t>
  </si>
  <si>
    <t>KC911876</t>
  </si>
  <si>
    <t>KC911877</t>
  </si>
  <si>
    <t>KF303485</t>
  </si>
  <si>
    <t>wb24</t>
  </si>
  <si>
    <t>Wiesbaden</t>
  </si>
  <si>
    <t>KF303487</t>
  </si>
  <si>
    <t>wb34</t>
  </si>
  <si>
    <t>Marburg-Biedenkopf/Lahn</t>
  </si>
  <si>
    <t>KC618402</t>
  </si>
  <si>
    <t>47832</t>
  </si>
  <si>
    <t>sdC</t>
  </si>
  <si>
    <t>FJ705359</t>
  </si>
  <si>
    <t>FJ705359=3c</t>
  </si>
  <si>
    <t>KJ701409</t>
  </si>
  <si>
    <t>AB_7110</t>
  </si>
  <si>
    <t>Marseille</t>
  </si>
  <si>
    <t>s</t>
  </si>
  <si>
    <t>KF303501</t>
  </si>
  <si>
    <t>WB1</t>
  </si>
  <si>
    <t>Rheingau-Taunus</t>
  </si>
  <si>
    <t>GU556929</t>
  </si>
  <si>
    <t>SwBO85</t>
  </si>
  <si>
    <t>Italy</t>
  </si>
  <si>
    <t>ITA</t>
  </si>
  <si>
    <t>bile</t>
  </si>
  <si>
    <t>FN995001</t>
  </si>
  <si>
    <t>V1007999</t>
  </si>
  <si>
    <t>BY,Reg</t>
  </si>
  <si>
    <t>Bavaria, Regensburg</t>
  </si>
  <si>
    <t>sd?+</t>
  </si>
  <si>
    <t>FN995001=3c</t>
  </si>
  <si>
    <t>AF336298</t>
  </si>
  <si>
    <t>NLSW105</t>
  </si>
  <si>
    <t>stool pool</t>
  </si>
  <si>
    <t>Pool of 20-60 stool samples</t>
  </si>
  <si>
    <t>sL</t>
  </si>
  <si>
    <t>AF336298=3c</t>
  </si>
  <si>
    <t>AF336290</t>
  </si>
  <si>
    <t>NLSW20</t>
  </si>
  <si>
    <t>3c and 3ef</t>
  </si>
  <si>
    <t>3ef in 148 !! Pool of 20-60 stool samples</t>
  </si>
  <si>
    <t>nL?+</t>
  </si>
  <si>
    <t>AF336290=3c</t>
  </si>
  <si>
    <t>AF336293</t>
  </si>
  <si>
    <t>NLSW36</t>
  </si>
  <si>
    <t>AF336293=3c</t>
  </si>
  <si>
    <t>AF336297</t>
  </si>
  <si>
    <t>NLSW99</t>
  </si>
  <si>
    <t>AF336297=3c</t>
  </si>
  <si>
    <t>EU495189</t>
  </si>
  <si>
    <t>TLS41</t>
  </si>
  <si>
    <t>EU495189=3c</t>
  </si>
  <si>
    <t>EU495145</t>
  </si>
  <si>
    <t>EU495145=3c</t>
  </si>
  <si>
    <t>HM641302</t>
  </si>
  <si>
    <t>640-09</t>
  </si>
  <si>
    <t>Sweden</t>
  </si>
  <si>
    <t>HM641302=3i</t>
  </si>
  <si>
    <t>JF309071</t>
  </si>
  <si>
    <t>Hamburg-BNI</t>
  </si>
  <si>
    <t>May</t>
  </si>
  <si>
    <t>sd+</t>
  </si>
  <si>
    <t>JF309071=3c</t>
  </si>
  <si>
    <t>JQ807495</t>
  </si>
  <si>
    <t>F</t>
  </si>
  <si>
    <t>WS08-012</t>
  </si>
  <si>
    <t>BW,SIG</t>
  </si>
  <si>
    <t>Baden-Wuerttemberg, Sigmaringen</t>
  </si>
  <si>
    <t>WS08-012.HVR_177</t>
  </si>
  <si>
    <t>JQ807495=3c</t>
  </si>
  <si>
    <t>HEV.HVR_F1, HEV.HVR_F2a</t>
  </si>
  <si>
    <t>TTYTCYCCTGGGCAYMTYTGGGA, ACYTGGTCHACATCTGGYTTYTC</t>
  </si>
  <si>
    <t>HEV.HVR_R1, HEV.HVR_R2</t>
  </si>
  <si>
    <t>TTAACCARCCARTCACARTCYGAYTCAAA, TACACCTTRGCSCCRTCRGGRTA</t>
  </si>
  <si>
    <t>AY032756</t>
  </si>
  <si>
    <t>NLSW68</t>
  </si>
  <si>
    <t>301nt</t>
  </si>
  <si>
    <t>AY032756=3c</t>
  </si>
  <si>
    <t>EU495231</t>
  </si>
  <si>
    <t>EU495231=3c</t>
  </si>
  <si>
    <t>JX110665</t>
  </si>
  <si>
    <t>20617</t>
  </si>
  <si>
    <t>JQ034515</t>
  </si>
  <si>
    <t>HSD11</t>
  </si>
  <si>
    <t>JQ034516</t>
  </si>
  <si>
    <t>HSD14</t>
  </si>
  <si>
    <t>JQ034519</t>
  </si>
  <si>
    <t>HSD21</t>
  </si>
  <si>
    <t>JQ034513</t>
  </si>
  <si>
    <t>HSD23</t>
  </si>
  <si>
    <t>JQ034522</t>
  </si>
  <si>
    <t>HSD30</t>
  </si>
  <si>
    <t>JQ034514</t>
  </si>
  <si>
    <t>HSD32</t>
  </si>
  <si>
    <t>JQ034512</t>
  </si>
  <si>
    <t>HSD40</t>
  </si>
  <si>
    <t>JQ807497</t>
  </si>
  <si>
    <t>JQ807497=3c</t>
  </si>
  <si>
    <t>HEV.RdRp_F1, HEV.RdRp_F2</t>
  </si>
  <si>
    <t>TCGCGCATCACMTTYTTCCARAA, GTGCTCTGTTTGGCCCNTGGTTYMG</t>
  </si>
  <si>
    <t>HEV.RdRp_R1, HEV.RdRp_R2</t>
  </si>
  <si>
    <t>GCCATGTTCCAGACDGTRTTCCA, CCAGGCTCACCRGARTGYTTCTTCCA</t>
  </si>
  <si>
    <t>RNA-directed RNA polymerase gene</t>
  </si>
  <si>
    <t>KF211430</t>
  </si>
  <si>
    <t>3100-7</t>
  </si>
  <si>
    <t>FJ748531</t>
  </si>
  <si>
    <t>nd</t>
  </si>
  <si>
    <t>FJ748531=3c</t>
  </si>
  <si>
    <t>JF730329</t>
  </si>
  <si>
    <t>Fr-08H82</t>
  </si>
  <si>
    <t>JF730329=3c</t>
  </si>
  <si>
    <t>JQ863407</t>
  </si>
  <si>
    <t>0123_9</t>
  </si>
  <si>
    <t>HE</t>
  </si>
  <si>
    <t>JQ863408</t>
  </si>
  <si>
    <t>3039_2</t>
  </si>
  <si>
    <t>JQ863416</t>
  </si>
  <si>
    <t>3306_4</t>
  </si>
  <si>
    <t>NRW</t>
  </si>
  <si>
    <t>JQ863415</t>
  </si>
  <si>
    <t>4046_3</t>
  </si>
  <si>
    <t>JQ863413</t>
  </si>
  <si>
    <t>4163_5</t>
  </si>
  <si>
    <t>JQ863417</t>
  </si>
  <si>
    <t>4423_12</t>
  </si>
  <si>
    <t>LS</t>
  </si>
  <si>
    <t>JQ863410</t>
  </si>
  <si>
    <t>5977_6</t>
  </si>
  <si>
    <t>JQ863411</t>
  </si>
  <si>
    <t>6025_7</t>
  </si>
  <si>
    <t>3c-NLD</t>
  </si>
  <si>
    <t>JQ863414</t>
  </si>
  <si>
    <t>6207_11</t>
  </si>
  <si>
    <t>JQ863406</t>
  </si>
  <si>
    <t>8271_10</t>
  </si>
  <si>
    <t>JQ863418</t>
  </si>
  <si>
    <t>9467_13</t>
  </si>
  <si>
    <t>JN986840</t>
  </si>
  <si>
    <t>HAMBURG-HB</t>
  </si>
  <si>
    <t>nds</t>
  </si>
  <si>
    <t>JN986840=3c</t>
  </si>
  <si>
    <t>EF372537</t>
  </si>
  <si>
    <t>HEV/SW/NL/2005-1001</t>
  </si>
  <si>
    <t>EF372537=3c</t>
  </si>
  <si>
    <t>EF372538</t>
  </si>
  <si>
    <t>HEV/SW/NL/2005-1006</t>
  </si>
  <si>
    <t>EF372538=3c</t>
  </si>
  <si>
    <t>EF372542</t>
  </si>
  <si>
    <t>HEV/SW/NL/2005-1018</t>
  </si>
  <si>
    <t>EF372542=3c</t>
  </si>
  <si>
    <t>EF372543</t>
  </si>
  <si>
    <t>HEV/SW/NL/2005-1019</t>
  </si>
  <si>
    <t>EF372543=3c</t>
  </si>
  <si>
    <t>EF372545</t>
  </si>
  <si>
    <t>HEV/SW/NL/2005-1026</t>
  </si>
  <si>
    <t>EF372545=3c</t>
  </si>
  <si>
    <t>EF372550</t>
  </si>
  <si>
    <t>HEV/SW/NL/2005-1036</t>
  </si>
  <si>
    <t>EF372550=3c</t>
  </si>
  <si>
    <t>EF372553</t>
  </si>
  <si>
    <t>HEV/SW/NL/2005-1044</t>
  </si>
  <si>
    <t>EF372553=3c</t>
  </si>
  <si>
    <t>EF372556</t>
  </si>
  <si>
    <t>HEV/SW/NL/2005-1055</t>
  </si>
  <si>
    <t>EF372556=3c</t>
  </si>
  <si>
    <t>EF372558</t>
  </si>
  <si>
    <t>HEV/SW/NL/2005-1063</t>
  </si>
  <si>
    <t>EF372558=3c</t>
  </si>
  <si>
    <t>EF372561</t>
  </si>
  <si>
    <t>HEV/SW/NL/2005-1068</t>
  </si>
  <si>
    <t>EF372561=3c</t>
  </si>
  <si>
    <t>EF372525</t>
  </si>
  <si>
    <t>HEV/SW/NL/2005-977</t>
  </si>
  <si>
    <t>EF372525=3c</t>
  </si>
  <si>
    <t>EF372526</t>
  </si>
  <si>
    <t>HEV/SW/NL/2005-978</t>
  </si>
  <si>
    <t>EF372526=3c</t>
  </si>
  <si>
    <t>EF372529</t>
  </si>
  <si>
    <t>HEV/SW/NL/2005-985</t>
  </si>
  <si>
    <t>EF372529=3c</t>
  </si>
  <si>
    <t>EF372531</t>
  </si>
  <si>
    <t>HEV/SW/NL/2005-988</t>
  </si>
  <si>
    <t>EF372531=3c</t>
  </si>
  <si>
    <t>EF372532</t>
  </si>
  <si>
    <t>HEV/SW/NL/2005-990</t>
  </si>
  <si>
    <t>EF372532=3c</t>
  </si>
  <si>
    <t>EF372533</t>
  </si>
  <si>
    <t>HEV/SW/NL/2005-994</t>
  </si>
  <si>
    <t>EF372533=3c</t>
  </si>
  <si>
    <t>EF372534</t>
  </si>
  <si>
    <t>HEV/SW/NL/2005-995</t>
  </si>
  <si>
    <t>EF372534=3c</t>
  </si>
  <si>
    <t>EF372536</t>
  </si>
  <si>
    <t>HEV/SW/NL/2005-999</t>
  </si>
  <si>
    <t>EF372536=3c</t>
  </si>
  <si>
    <t>AF336013</t>
  </si>
  <si>
    <t>AF336013=3c</t>
  </si>
  <si>
    <t>AF336001</t>
  </si>
  <si>
    <t>sL </t>
  </si>
  <si>
    <t>AF336001=3c</t>
  </si>
  <si>
    <t>AF336004</t>
  </si>
  <si>
    <t>AF336004=3c</t>
  </si>
  <si>
    <t>AF336007</t>
  </si>
  <si>
    <t>AF336007=3c</t>
  </si>
  <si>
    <t>AF336012</t>
  </si>
  <si>
    <t>AF336012=3c</t>
  </si>
  <si>
    <t>JN415697</t>
  </si>
  <si>
    <t>swine/Ger/10</t>
  </si>
  <si>
    <t>JN415697.swine/Ger/10=3c</t>
  </si>
  <si>
    <t>JN415698</t>
  </si>
  <si>
    <t>swine/Ger/12</t>
  </si>
  <si>
    <t>JN415698.swine/Ger/12=3c</t>
  </si>
  <si>
    <t>JN415701</t>
  </si>
  <si>
    <t>swine/Ger/16</t>
  </si>
  <si>
    <t>JN415701.swine/Ger/16=3c</t>
  </si>
  <si>
    <t>JN415702</t>
  </si>
  <si>
    <t>swine/Ger/17</t>
  </si>
  <si>
    <t>JN415702.swine/Ger/17=3c</t>
  </si>
  <si>
    <t>FR846455</t>
  </si>
  <si>
    <t>swR269</t>
  </si>
  <si>
    <t>FR846455=3c</t>
  </si>
  <si>
    <t>EU879109</t>
  </si>
  <si>
    <t>V0703163</t>
  </si>
  <si>
    <t>EU879109=3c</t>
  </si>
  <si>
    <t>EU879111</t>
  </si>
  <si>
    <t>V0706586</t>
  </si>
  <si>
    <t>Berlin</t>
  </si>
  <si>
    <t>EU879111=3c</t>
  </si>
  <si>
    <t>FN994997</t>
  </si>
  <si>
    <t>V1006699</t>
  </si>
  <si>
    <t>NI</t>
  </si>
  <si>
    <t>Niedersachsen</t>
  </si>
  <si>
    <t>ds</t>
  </si>
  <si>
    <t>FN994997=3c</t>
  </si>
  <si>
    <t>FN995000</t>
  </si>
  <si>
    <t>FN995000=3c</t>
  </si>
  <si>
    <t>FN985025</t>
  </si>
  <si>
    <t>V1011293</t>
  </si>
  <si>
    <t>FN985025=3c</t>
  </si>
  <si>
    <t>FR728248</t>
  </si>
  <si>
    <t>V1015214</t>
  </si>
  <si>
    <t>FR728248=3c</t>
  </si>
  <si>
    <t>FR728253</t>
  </si>
  <si>
    <t>V1020087</t>
  </si>
  <si>
    <t>BY,Munich</t>
  </si>
  <si>
    <t>FR728253=3c</t>
  </si>
  <si>
    <t>FR728255</t>
  </si>
  <si>
    <t>V1023239</t>
  </si>
  <si>
    <t>BW,Ulm</t>
  </si>
  <si>
    <t>Baden-Wuerttemberg, Ulm</t>
  </si>
  <si>
    <t>FR728255=3c</t>
  </si>
  <si>
    <t>FR846450</t>
  </si>
  <si>
    <t>V1024549</t>
  </si>
  <si>
    <t>BW,LB</t>
  </si>
  <si>
    <t>Baden-Wuerttemberg, Ludwigsburg</t>
  </si>
  <si>
    <t>FR846450=3c</t>
  </si>
  <si>
    <t>FR846451</t>
  </si>
  <si>
    <t>V1025911</t>
  </si>
  <si>
    <t>RP,Mainz</t>
  </si>
  <si>
    <t>Rhineland-Palatinate, Mainz</t>
  </si>
  <si>
    <t>FR846451=3c</t>
  </si>
  <si>
    <t>HE605114</t>
  </si>
  <si>
    <t>V1109172</t>
  </si>
  <si>
    <t>HF912156</t>
  </si>
  <si>
    <t>V1114818</t>
  </si>
  <si>
    <t>Lower Saxony</t>
  </si>
  <si>
    <t>Hannover</t>
  </si>
  <si>
    <t>HE605115</t>
  </si>
  <si>
    <t>V1117691</t>
  </si>
  <si>
    <t>Jul</t>
  </si>
  <si>
    <t>JQ807496</t>
  </si>
  <si>
    <t>JQ807496=3c</t>
  </si>
  <si>
    <t>HEV.ORF3_F1, HEV.ORF3_F2</t>
  </si>
  <si>
    <t>MGGKTRGAATGAATAACATG, GGGCTGTTCTGTTKYTGYTCYTC</t>
  </si>
  <si>
    <t>HEV.ORF3_R1, HEV.ORF3_R2</t>
  </si>
  <si>
    <t>CAGYTGGGGYAGRTCGACGRC, GGCGCTGGGAYTGGTCRCGCCA</t>
  </si>
  <si>
    <t>phosphoprotein gene (ORF3)</t>
  </si>
  <si>
    <t>EU035812</t>
  </si>
  <si>
    <t>118E</t>
  </si>
  <si>
    <t>p</t>
  </si>
  <si>
    <t>EU035812=3c</t>
  </si>
  <si>
    <t>EU035813</t>
  </si>
  <si>
    <t>119E</t>
  </si>
  <si>
    <t>EU035813=3c</t>
  </si>
  <si>
    <t>HM054531</t>
  </si>
  <si>
    <t>TR39</t>
  </si>
  <si>
    <t>HM054531=3c</t>
  </si>
  <si>
    <t>HE797859</t>
  </si>
  <si>
    <t>187nt</t>
  </si>
  <si>
    <t>HE797859=3c</t>
  </si>
  <si>
    <t>HEV.ORF2_F1, HEV.ORF2_F2</t>
  </si>
  <si>
    <t>CDGCNACYCGBTTYATGAA, GCBYTHACNYTRTTYAAYCTTGCTGA</t>
  </si>
  <si>
    <t>HEV.ORF2_R1a, HEV.ORF2_R1b, HEV.ORF2_R2</t>
  </si>
  <si>
    <t>GTKAGRGARAGCCAWAGYACATCATT, GTRAGNGADAGCCACARRACATCATT, TGYTCRTGYTGRTTRTCRTARTCYTGDAT</t>
  </si>
  <si>
    <t>capsid protein gene (ORF2)</t>
  </si>
  <si>
    <t>FR728247</t>
  </si>
  <si>
    <t>V1014546</t>
  </si>
  <si>
    <t>Hamburg</t>
  </si>
  <si>
    <t>FR728247=3c</t>
  </si>
  <si>
    <t>FR728249</t>
  </si>
  <si>
    <t>171nt</t>
  </si>
  <si>
    <t>d-?</t>
  </si>
  <si>
    <t>FR728249=3c</t>
  </si>
  <si>
    <t>FR728254</t>
  </si>
  <si>
    <t>FR728254=3c</t>
  </si>
  <si>
    <t>FR728256</t>
  </si>
  <si>
    <t>FR728256=3c</t>
  </si>
  <si>
    <t>FR846452</t>
  </si>
  <si>
    <t>FR846452=3c</t>
  </si>
  <si>
    <t>HE605116</t>
  </si>
  <si>
    <t>HF912157</t>
  </si>
  <si>
    <t>HE605117</t>
  </si>
  <si>
    <t>DQ200275</t>
  </si>
  <si>
    <t>HEV/HU/NL/2002-0576</t>
  </si>
  <si>
    <t>DQ200275=3c</t>
  </si>
  <si>
    <t>AB385842</t>
  </si>
  <si>
    <t>HEV/HU/NL/2002-2520</t>
  </si>
  <si>
    <t>AB385842=3c</t>
  </si>
  <si>
    <t>DQ200279</t>
  </si>
  <si>
    <t>HEV/HU/NL/2004-0179</t>
  </si>
  <si>
    <t>DQ200279=3c</t>
  </si>
  <si>
    <t>AB385843</t>
  </si>
  <si>
    <t>HEV/HU/NL/2004-0247</t>
  </si>
  <si>
    <t>AB385843=3c</t>
  </si>
  <si>
    <t>DQ200280</t>
  </si>
  <si>
    <t>HEV/HU/NL/2004-0684</t>
  </si>
  <si>
    <t>DQ200280=3c</t>
  </si>
  <si>
    <t>DQ200282</t>
  </si>
  <si>
    <t>HEV/HU/NL/2004-1232</t>
  </si>
  <si>
    <t>DQ200282=3c</t>
  </si>
  <si>
    <t>DQ200283</t>
  </si>
  <si>
    <t>HEV/HU/NL/2005-0182</t>
  </si>
  <si>
    <t>DQ200283=3c</t>
  </si>
  <si>
    <t>DQ200284</t>
  </si>
  <si>
    <t>HEV/HU/NL/2005-0397</t>
  </si>
  <si>
    <t>DQ200284=3c</t>
  </si>
  <si>
    <t>DQ200287</t>
  </si>
  <si>
    <t>HEV/HU/NL/2005-0560</t>
  </si>
  <si>
    <t>DQ200287=3c</t>
  </si>
  <si>
    <t>DQ200289</t>
  </si>
  <si>
    <t>HEV/HU/NL/2005-0756</t>
  </si>
  <si>
    <t>DQ200289=3c</t>
  </si>
  <si>
    <t>DQ200293</t>
  </si>
  <si>
    <t>HEV/HU/NL/2005-1169</t>
  </si>
  <si>
    <t>DQ200293=3c</t>
  </si>
  <si>
    <t>AB385844</t>
  </si>
  <si>
    <t>HEV/HU/NL/2005-5810</t>
  </si>
  <si>
    <t>AB385844=3c</t>
  </si>
  <si>
    <t>AB385847</t>
  </si>
  <si>
    <t>HEV/HU/NL/2006-0053</t>
  </si>
  <si>
    <t>AB385847=3c</t>
  </si>
  <si>
    <t>AB385848</t>
  </si>
  <si>
    <t>HEV/HU/NL/2006-0083</t>
  </si>
  <si>
    <t>AB385848=3c</t>
  </si>
  <si>
    <t>AB385851</t>
  </si>
  <si>
    <t>HEV/HU/NL/2006-0890</t>
  </si>
  <si>
    <t>AB385851=3c</t>
  </si>
  <si>
    <t>AB385852</t>
  </si>
  <si>
    <t>HEV/HU/NL/2006-1917</t>
  </si>
  <si>
    <t>AB385852=3c</t>
  </si>
  <si>
    <t>EU526646</t>
  </si>
  <si>
    <t>EU526646=3c</t>
  </si>
  <si>
    <t>EU526640</t>
  </si>
  <si>
    <t>EU526640=3c</t>
  </si>
  <si>
    <t>EU526637</t>
  </si>
  <si>
    <t>EU526637=3c</t>
  </si>
  <si>
    <t>EU526644</t>
  </si>
  <si>
    <t>EU526644=3c</t>
  </si>
  <si>
    <t>EU526636</t>
  </si>
  <si>
    <t>EU526636=3c</t>
  </si>
  <si>
    <t>EU526638</t>
  </si>
  <si>
    <t>HEV/SW/NL/2005-1042</t>
  </si>
  <si>
    <t>EU526638=3c</t>
  </si>
  <si>
    <t>EU526647</t>
  </si>
  <si>
    <t>EU526647=3c</t>
  </si>
  <si>
    <t>EU526639</t>
  </si>
  <si>
    <t>EU526639=3c</t>
  </si>
  <si>
    <t>EU526634</t>
  </si>
  <si>
    <t>EU526634=3c</t>
  </si>
  <si>
    <t>EU526645</t>
  </si>
  <si>
    <t>EU526645=3c</t>
  </si>
  <si>
    <t>EU526633</t>
  </si>
  <si>
    <t>EU526633=3c</t>
  </si>
  <si>
    <t>EU526643</t>
  </si>
  <si>
    <t>EU526643=3c</t>
  </si>
  <si>
    <t>EU526641</t>
  </si>
  <si>
    <t>EU526641=3c</t>
  </si>
  <si>
    <t>EU526635</t>
  </si>
  <si>
    <t>HEV/SW/NL/2006-659603</t>
  </si>
  <si>
    <t>EU526635=3c</t>
  </si>
  <si>
    <t>EU526642</t>
  </si>
  <si>
    <t>HEV/WB/NL/2005-21</t>
  </si>
  <si>
    <t>EU526642=3c</t>
  </si>
  <si>
    <t>HQ842716</t>
  </si>
  <si>
    <t>NLSW664HEV2008</t>
  </si>
  <si>
    <t>HQ842716=3c</t>
  </si>
  <si>
    <t>HQ842717</t>
  </si>
  <si>
    <t>NLSW708HEV2008</t>
  </si>
  <si>
    <t>HQ842717=3c</t>
  </si>
  <si>
    <t>HQ842731</t>
  </si>
  <si>
    <t>NLSW927HEV2008</t>
  </si>
  <si>
    <t>HQ842731=3c</t>
  </si>
  <si>
    <t>DQ916142</t>
  </si>
  <si>
    <t>NLSWLiver21</t>
  </si>
  <si>
    <t>DQ916142=3c</t>
  </si>
  <si>
    <t>FJ748517</t>
  </si>
  <si>
    <t>wbGER25</t>
  </si>
  <si>
    <t>FJ748517=3c</t>
  </si>
  <si>
    <t>FJ748518</t>
  </si>
  <si>
    <t>FJ748518=3c</t>
  </si>
  <si>
    <t>FJ748519</t>
  </si>
  <si>
    <t>wbGER28</t>
  </si>
  <si>
    <t>FJ748519=3c</t>
  </si>
  <si>
    <t>FJ748520</t>
  </si>
  <si>
    <t>wbGER29</t>
  </si>
  <si>
    <t>FJ748520=3c</t>
  </si>
  <si>
    <t>FJ748521</t>
  </si>
  <si>
    <t>wbGER31</t>
  </si>
  <si>
    <t>FJ748521=3c</t>
  </si>
  <si>
    <t>FJ748522</t>
  </si>
  <si>
    <t>wbGER32</t>
  </si>
  <si>
    <t>FJ748522=3c</t>
  </si>
  <si>
    <t>FJ748523</t>
  </si>
  <si>
    <t>wbGER36</t>
  </si>
  <si>
    <t>FJ748523=3c</t>
  </si>
  <si>
    <t>FJ748524</t>
  </si>
  <si>
    <t>wbGER37</t>
  </si>
  <si>
    <t>FJ748524=3c</t>
  </si>
  <si>
    <t>FJ748525</t>
  </si>
  <si>
    <t>wbGER38</t>
  </si>
  <si>
    <t>FJ748525=3c</t>
  </si>
  <si>
    <t>KC618403</t>
  </si>
  <si>
    <t>cell</t>
  </si>
  <si>
    <t>JQ013794</t>
  </si>
  <si>
    <t>3h</t>
  </si>
  <si>
    <t>TR19</t>
  </si>
  <si>
    <t>AB290312</t>
  </si>
  <si>
    <t>swMN06-A1288</t>
  </si>
  <si>
    <t>Mongolia</t>
  </si>
  <si>
    <t>MNG</t>
  </si>
  <si>
    <t>3chi?</t>
  </si>
  <si>
    <t>sC</t>
  </si>
  <si>
    <t>AB290312=3h</t>
  </si>
  <si>
    <t>JQ953664</t>
  </si>
  <si>
    <t>FR-SHEV3c-like</t>
  </si>
  <si>
    <t>JN398372</t>
  </si>
  <si>
    <t>KC912038</t>
  </si>
  <si>
    <t>JX507129</t>
  </si>
  <si>
    <t>swHEV-MG-121</t>
  </si>
  <si>
    <t>Madagascar</t>
  </si>
  <si>
    <t>MDG</t>
  </si>
  <si>
    <t>JX507128</t>
  </si>
  <si>
    <t>swHEV-MG-104</t>
  </si>
  <si>
    <t>JX507130</t>
  </si>
  <si>
    <t>swHEV-MG-190</t>
  </si>
  <si>
    <t>FJ998009</t>
  </si>
  <si>
    <t>BW05</t>
  </si>
  <si>
    <t>BW,BB</t>
  </si>
  <si>
    <t>Baden-Wuerttemberg, Böblingen, Schoenbuch</t>
  </si>
  <si>
    <t>d+?</t>
  </si>
  <si>
    <t>FJ998009=3h</t>
  </si>
  <si>
    <t>EU495188</t>
  </si>
  <si>
    <t>TLS40</t>
  </si>
  <si>
    <t>EU495188=3h</t>
  </si>
  <si>
    <t>AF215661S1</t>
  </si>
  <si>
    <t>swNZ</t>
  </si>
  <si>
    <t>NewZelanda</t>
  </si>
  <si>
    <t>NZL</t>
  </si>
  <si>
    <t>AF215661S1=3h</t>
  </si>
  <si>
    <t>KC012635</t>
  </si>
  <si>
    <t>Yaounde94</t>
  </si>
  <si>
    <t>Cameroon</t>
  </si>
  <si>
    <t>3h?</t>
  </si>
  <si>
    <t>KC012634</t>
  </si>
  <si>
    <t>Yaounde96</t>
  </si>
  <si>
    <t>AF110387</t>
  </si>
  <si>
    <t>It1</t>
  </si>
  <si>
    <t>AF110387=3h</t>
  </si>
  <si>
    <t>EU495144</t>
  </si>
  <si>
    <t>EU495144=3h</t>
  </si>
  <si>
    <t>EU495232</t>
  </si>
  <si>
    <t>EU495232=3h</t>
  </si>
  <si>
    <t>HQ682232</t>
  </si>
  <si>
    <t>Fr-10Y56</t>
  </si>
  <si>
    <t>HQ682232=3h</t>
  </si>
  <si>
    <t>JX880215</t>
  </si>
  <si>
    <t>He_Uy10</t>
  </si>
  <si>
    <t>JX880216</t>
  </si>
  <si>
    <t>He_Uy11</t>
  </si>
  <si>
    <t>JX880219</t>
  </si>
  <si>
    <t>He_Uy15</t>
  </si>
  <si>
    <t>JX880211</t>
  </si>
  <si>
    <t>He_Uy3</t>
  </si>
  <si>
    <t>JX880212</t>
  </si>
  <si>
    <t>He_Uy4</t>
  </si>
  <si>
    <t>JX880213</t>
  </si>
  <si>
    <t>JX880214</t>
  </si>
  <si>
    <t>He_Uy8</t>
  </si>
  <si>
    <t>EU035811</t>
  </si>
  <si>
    <t>108S</t>
  </si>
  <si>
    <t>3hc</t>
  </si>
  <si>
    <t>EU035811=3h</t>
  </si>
  <si>
    <t>EU035815</t>
  </si>
  <si>
    <t>12464E</t>
  </si>
  <si>
    <t>EU035815=3h</t>
  </si>
  <si>
    <t>EU035814</t>
  </si>
  <si>
    <t>149E</t>
  </si>
  <si>
    <t>EU035814=3h</t>
  </si>
  <si>
    <t>AF200704</t>
  </si>
  <si>
    <t>sL?</t>
  </si>
  <si>
    <t>AF200704=3h</t>
  </si>
  <si>
    <t>AF490991</t>
  </si>
  <si>
    <t>BCN10</t>
  </si>
  <si>
    <t>AF490991=3h</t>
  </si>
  <si>
    <t>AF110390</t>
  </si>
  <si>
    <t>AF110390=3h</t>
  </si>
  <si>
    <t>DQ445667</t>
  </si>
  <si>
    <t>NZ_Case1</t>
  </si>
  <si>
    <t>DQ445667=3h</t>
  </si>
  <si>
    <t>WS93_Galle_TV44-10</t>
  </si>
  <si>
    <t>WS93</t>
  </si>
  <si>
    <t>TV44-10</t>
  </si>
  <si>
    <t>WS93_Galle_TV44-10=3c</t>
  </si>
  <si>
    <t>FJ998008</t>
  </si>
  <si>
    <t>BB02</t>
  </si>
  <si>
    <t>BB,Krausnick</t>
  </si>
  <si>
    <t>Brandenburg, Krausnick</t>
  </si>
  <si>
    <t>3ic</t>
  </si>
  <si>
    <t>FJ998008=3i</t>
  </si>
  <si>
    <t>WS46_Galle_TV13-13</t>
  </si>
  <si>
    <t>WS46</t>
  </si>
  <si>
    <t>TV13-13</t>
  </si>
  <si>
    <t>WS46_Galle_TV13-13=3c</t>
  </si>
  <si>
    <t>JQ807482</t>
  </si>
  <si>
    <t>WS05-09</t>
  </si>
  <si>
    <t>MV,Ovp</t>
  </si>
  <si>
    <t>Mecklenburg-Vorpommern, Ostvorpommern, Bugewitz</t>
  </si>
  <si>
    <t>´+Jos</t>
  </si>
  <si>
    <t>JQ807482=3i</t>
  </si>
  <si>
    <t>HEV.ORF1_F1, HEV.ORF1_F2</t>
  </si>
  <si>
    <t>CCCAYCAGTTYATWAAGGCTCCTGGC, AAYTCYGCCYTGGCGAATGCTGTGGTGGT</t>
  </si>
  <si>
    <t>HEV.ORF1_R1, HEV.ORF1_R2</t>
  </si>
  <si>
    <t>TGCARDGARTANARRGCNAYNCCNGTCTC, CCVCGRGTNGGRGCRGWRTACCA</t>
  </si>
  <si>
    <t>poliprotein gene -5p (ORF1)</t>
  </si>
  <si>
    <t>HM623777</t>
  </si>
  <si>
    <t>sw11_4bAT</t>
  </si>
  <si>
    <t>Austria</t>
  </si>
  <si>
    <t>AUT</t>
  </si>
  <si>
    <t>FJ998018</t>
  </si>
  <si>
    <t>BB19</t>
  </si>
  <si>
    <t>ORF1-1</t>
  </si>
  <si>
    <t>FJ998018=3i</t>
  </si>
  <si>
    <t>FJ998012</t>
  </si>
  <si>
    <t>RP1752</t>
  </si>
  <si>
    <t>RP</t>
  </si>
  <si>
    <t>Rhineland-Palatine, Johanniskreuz</t>
  </si>
  <si>
    <t>ic?</t>
  </si>
  <si>
    <t>FJ998012=3i</t>
  </si>
  <si>
    <t>FJ998011</t>
  </si>
  <si>
    <t>RP1658</t>
  </si>
  <si>
    <t>Rhineland-Palatinate</t>
  </si>
  <si>
    <t>FJ998011=3i</t>
  </si>
  <si>
    <t>JQ807483</t>
  </si>
  <si>
    <t>class by PRF1</t>
  </si>
  <si>
    <t>JQ807483=3i</t>
  </si>
  <si>
    <t>WS157-10.p13x15</t>
  </si>
  <si>
    <t>WS157-10</t>
  </si>
  <si>
    <t>Mecklenburg-Vorpommern</t>
  </si>
  <si>
    <t>WS157-10.p13x15=3i</t>
  </si>
  <si>
    <t>JQ807481</t>
  </si>
  <si>
    <t>JQ807481=3i</t>
  </si>
  <si>
    <t>JQ807524</t>
  </si>
  <si>
    <t>Riems</t>
  </si>
  <si>
    <t>WS5.feb07.K</t>
  </si>
  <si>
    <t>MV,Riems</t>
  </si>
  <si>
    <t>Mecklenburg-Vorpommern, Riems</t>
  </si>
  <si>
    <t>JQ807524=3i</t>
  </si>
  <si>
    <t>JQ807506</t>
  </si>
  <si>
    <t>WS09-292</t>
  </si>
  <si>
    <t>BW,RT</t>
  </si>
  <si>
    <t>Baden-Wuerttemberg, Reutlingen, Pfronstetten</t>
  </si>
  <si>
    <t>JQ807506=3i</t>
  </si>
  <si>
    <t>JQ807471</t>
  </si>
  <si>
    <t>4322</t>
  </si>
  <si>
    <t>MV</t>
  </si>
  <si>
    <t>blood</t>
  </si>
  <si>
    <t>JQ807471=3i</t>
  </si>
  <si>
    <t>JQ807474</t>
  </si>
  <si>
    <t>5160</t>
  </si>
  <si>
    <t>JQ807474=3i</t>
  </si>
  <si>
    <t>JQ807475</t>
  </si>
  <si>
    <t>5304</t>
  </si>
  <si>
    <t>JQ807475=3i</t>
  </si>
  <si>
    <t>JQ807522</t>
  </si>
  <si>
    <t>JQ807522=3i</t>
  </si>
  <si>
    <t>WS5-FLI.feb27.K.HVR.349nt</t>
  </si>
  <si>
    <t>WS5.feb27.K</t>
  </si>
  <si>
    <t>WS5-FLI.feb27.K.HVR.349nt=3i</t>
  </si>
  <si>
    <t>poly-proline hinge, ORF1, partial</t>
  </si>
  <si>
    <t>WS9-FLI.feb07.K.HVR.349nt</t>
  </si>
  <si>
    <t>WS9.feb07.K</t>
  </si>
  <si>
    <t>WS9-FLI.feb07.K.HVR.349nt=3i</t>
  </si>
  <si>
    <t>JQ807484</t>
  </si>
  <si>
    <t>WS21-10</t>
  </si>
  <si>
    <t>MV,Sfh</t>
  </si>
  <si>
    <t>Mecklenburg-Vorpommern, Steffenshagen</t>
  </si>
  <si>
    <t>JQ807484=3i</t>
  </si>
  <si>
    <t>JQ807493</t>
  </si>
  <si>
    <t>WS08-009</t>
  </si>
  <si>
    <t>JQ807493=3i</t>
  </si>
  <si>
    <t>AF264009</t>
  </si>
  <si>
    <t>Ar1</t>
  </si>
  <si>
    <t>AF264009=3i</t>
  </si>
  <si>
    <t>AF264010</t>
  </si>
  <si>
    <t>Ar2</t>
  </si>
  <si>
    <t>AF264010=3i</t>
  </si>
  <si>
    <t>AF279122</t>
  </si>
  <si>
    <t>Au1</t>
  </si>
  <si>
    <t>L</t>
  </si>
  <si>
    <t>AF279122=3i</t>
  </si>
  <si>
    <t>FJ998010</t>
  </si>
  <si>
    <t>RP1647</t>
  </si>
  <si>
    <t>FJ998010=3i</t>
  </si>
  <si>
    <t>JQ807499</t>
  </si>
  <si>
    <t>WS08-020</t>
  </si>
  <si>
    <t>JQ807499=3i</t>
  </si>
  <si>
    <t>JQ807502</t>
  </si>
  <si>
    <t>WS08-031</t>
  </si>
  <si>
    <t>JQ807502=3i</t>
  </si>
  <si>
    <t>JQ807498</t>
  </si>
  <si>
    <t>nsd</t>
  </si>
  <si>
    <t>JQ807498=3i</t>
  </si>
  <si>
    <t>WS5-FLI.feb27.K.RdRp.280nt</t>
  </si>
  <si>
    <t>WS5-FLI.feb27.K.RdRp.280nt=3i</t>
  </si>
  <si>
    <t>RNA-directed RNA polymerase</t>
  </si>
  <si>
    <t>WS9-FLI.feb07.K.RdRp.280nt</t>
  </si>
  <si>
    <t>WS9-FLI.feb07.K.RdRp.280nt=3i</t>
  </si>
  <si>
    <t>JQ807501</t>
  </si>
  <si>
    <t>JQ807501=3i</t>
  </si>
  <si>
    <t>AY258006</t>
  </si>
  <si>
    <t>swAr</t>
  </si>
  <si>
    <t>AY258006=3i</t>
  </si>
  <si>
    <t>FJ748530</t>
  </si>
  <si>
    <t>wbGER77</t>
  </si>
  <si>
    <t>TH</t>
  </si>
  <si>
    <t>Thuringia</t>
  </si>
  <si>
    <t>FJ748530=3i</t>
  </si>
  <si>
    <t>JF490048</t>
  </si>
  <si>
    <t>E1Arg42.15</t>
  </si>
  <si>
    <t>JF490048=3i</t>
  </si>
  <si>
    <t>JQ807523</t>
  </si>
  <si>
    <t>JQ807523=3i</t>
  </si>
  <si>
    <t>HE716853</t>
  </si>
  <si>
    <t>3i-BB02</t>
  </si>
  <si>
    <t>KF303493</t>
  </si>
  <si>
    <t>wb104</t>
  </si>
  <si>
    <t>Lahn-Dill/Wetzlar</t>
  </si>
  <si>
    <t>KF303495</t>
  </si>
  <si>
    <t>wb118</t>
  </si>
  <si>
    <t>Limburg</t>
  </si>
  <si>
    <t>KF303491</t>
  </si>
  <si>
    <t>wb119</t>
  </si>
  <si>
    <t>KF303486</t>
  </si>
  <si>
    <t>wb22</t>
  </si>
  <si>
    <t>KF303494</t>
  </si>
  <si>
    <t>wb25</t>
  </si>
  <si>
    <t>KF303492</t>
  </si>
  <si>
    <t>wb52</t>
  </si>
  <si>
    <t>Waldeck-Frankenberg</t>
  </si>
  <si>
    <t>KF303489</t>
  </si>
  <si>
    <t>wb75</t>
  </si>
  <si>
    <t>KF303490</t>
  </si>
  <si>
    <t>wb76</t>
  </si>
  <si>
    <t>JQ807494</t>
  </si>
  <si>
    <t>JQ807494=3i</t>
  </si>
  <si>
    <t>JQ807500</t>
  </si>
  <si>
    <t>JQ807500=3i</t>
  </si>
  <si>
    <t>JQ807503</t>
  </si>
  <si>
    <t>JQ807503=3i</t>
  </si>
  <si>
    <t>JQ807512</t>
  </si>
  <si>
    <t>WS09-318</t>
  </si>
  <si>
    <t>BW,EM</t>
  </si>
  <si>
    <t>Baden-Wuerttemberg, Emmendingen, Teningen</t>
  </si>
  <si>
    <t>JQ807512=3i</t>
  </si>
  <si>
    <t>JQ807485</t>
  </si>
  <si>
    <t>JQ807485=3i</t>
  </si>
  <si>
    <t>HE797860</t>
  </si>
  <si>
    <t>HE797860=3i</t>
  </si>
  <si>
    <t>HE797861</t>
  </si>
  <si>
    <t>HE797861=3i</t>
  </si>
  <si>
    <t>HE797858</t>
  </si>
  <si>
    <t>HE797858=3i</t>
  </si>
  <si>
    <t>HE797864</t>
  </si>
  <si>
    <t>p173</t>
  </si>
  <si>
    <t>HE797864=3i</t>
  </si>
  <si>
    <t>AF264012</t>
  </si>
  <si>
    <t>nL?</t>
  </si>
  <si>
    <t>AF264012=3i</t>
  </si>
  <si>
    <t>AF279123</t>
  </si>
  <si>
    <t>L?</t>
  </si>
  <si>
    <t>AF279123=3i</t>
  </si>
  <si>
    <t>AY286304</t>
  </si>
  <si>
    <t>AY286304=3i</t>
  </si>
  <si>
    <t>FJ748515</t>
  </si>
  <si>
    <t>wbGER39</t>
  </si>
  <si>
    <t>FJ748515=3i</t>
  </si>
  <si>
    <t>FJ748516</t>
  </si>
  <si>
    <t>FJ748516=3i</t>
  </si>
  <si>
    <t>EF491206</t>
  </si>
  <si>
    <t>3l</t>
  </si>
  <si>
    <t>Brazil</t>
  </si>
  <si>
    <t>BRA</t>
  </si>
  <si>
    <t>A new subtype – 3L ??</t>
  </si>
  <si>
    <t>KC189822</t>
  </si>
  <si>
    <t>3L ??</t>
  </si>
  <si>
    <t>JX880200</t>
  </si>
  <si>
    <t>JX880201</t>
  </si>
  <si>
    <t>JX880202</t>
  </si>
  <si>
    <t>JX880203</t>
  </si>
  <si>
    <t>JX880197</t>
  </si>
  <si>
    <t>JX880198</t>
  </si>
  <si>
    <t>JX880199</t>
  </si>
  <si>
    <t>He_Uy7</t>
  </si>
  <si>
    <t>JX880196</t>
  </si>
  <si>
    <t>JX880208</t>
  </si>
  <si>
    <t>3hl?</t>
  </si>
  <si>
    <t>JX880209</t>
  </si>
  <si>
    <t>JX880210</t>
  </si>
  <si>
    <t>JX880207</t>
  </si>
  <si>
    <t>JX880205</t>
  </si>
  <si>
    <t>JX880204</t>
  </si>
  <si>
    <t>JX880206</t>
  </si>
  <si>
    <t>KF679999</t>
  </si>
  <si>
    <t>3l?</t>
  </si>
  <si>
    <t>KF680000</t>
  </si>
  <si>
    <t>KC012633</t>
  </si>
  <si>
    <t>Bamenda41</t>
  </si>
  <si>
    <t>KC012631</t>
  </si>
  <si>
    <t>Yaounde56</t>
  </si>
  <si>
    <t>KC012632</t>
  </si>
  <si>
    <t>JQ013795</t>
  </si>
  <si>
    <t>3feg</t>
  </si>
  <si>
    <t>TR02</t>
  </si>
  <si>
    <t>JQ026407</t>
  </si>
  <si>
    <t>Inuyama</t>
  </si>
  <si>
    <t>monkey</t>
  </si>
  <si>
    <t>AB248520</t>
  </si>
  <si>
    <t>HE-JA04-1911</t>
  </si>
  <si>
    <t>Mie</t>
  </si>
  <si>
    <t>AB248520=3e</t>
  </si>
  <si>
    <t>AB248522</t>
  </si>
  <si>
    <t>swJ12-4</t>
  </si>
  <si>
    <t>Hokkaido</t>
  </si>
  <si>
    <t>AB248522=3e</t>
  </si>
  <si>
    <t>AB248521</t>
  </si>
  <si>
    <t>swJ8-5</t>
  </si>
  <si>
    <t>AB248521=3e</t>
  </si>
  <si>
    <t>AB481226</t>
  </si>
  <si>
    <t>swJB-E10</t>
  </si>
  <si>
    <t>nC?</t>
  </si>
  <si>
    <t>snC?</t>
  </si>
  <si>
    <t>AB481226=3e</t>
  </si>
  <si>
    <t>JQ953665</t>
  </si>
  <si>
    <t>FR-SHEV3e</t>
  </si>
  <si>
    <t>AB291958</t>
  </si>
  <si>
    <t>JNH-Ehi04L</t>
  </si>
  <si>
    <t>AB291958=3e</t>
  </si>
  <si>
    <t>HM055578</t>
  </si>
  <si>
    <t>HEV072/sw/HUN-05</t>
  </si>
  <si>
    <t>Hungary</t>
  </si>
  <si>
    <t>HUN</t>
  </si>
  <si>
    <t>HM055578=3e</t>
  </si>
  <si>
    <t>FJ998015</t>
  </si>
  <si>
    <t>SA21 </t>
  </si>
  <si>
    <t>BB,Welzow</t>
  </si>
  <si>
    <t>Brandenburg/Saxony, Welzow, Proschim</t>
  </si>
  <si>
    <t>FJ998015=3e</t>
  </si>
  <si>
    <t>KF922359</t>
  </si>
  <si>
    <t>rt93100008</t>
  </si>
  <si>
    <t>sC?</t>
  </si>
  <si>
    <t>sC??</t>
  </si>
  <si>
    <t>y-</t>
  </si>
  <si>
    <t>AB780452</t>
  </si>
  <si>
    <t>JBOAR111-Mie11</t>
  </si>
  <si>
    <t>AB780453</t>
  </si>
  <si>
    <t>JBOAR124-Mie11</t>
  </si>
  <si>
    <t>AB780451</t>
  </si>
  <si>
    <t>JBOAR107-Mie11</t>
  </si>
  <si>
    <t>AB780450</t>
  </si>
  <si>
    <t>JBOAR100-Mie10</t>
  </si>
  <si>
    <t>JN398371</t>
  </si>
  <si>
    <t>Jan</t>
  </si>
  <si>
    <t>FJ998013</t>
  </si>
  <si>
    <t>SA11</t>
  </si>
  <si>
    <t>d+</t>
  </si>
  <si>
    <t>FJ998013=3e</t>
  </si>
  <si>
    <t>FJ998016</t>
  </si>
  <si>
    <t>SA28 </t>
  </si>
  <si>
    <t>FJ998016=3e</t>
  </si>
  <si>
    <t>FJ998014</t>
  </si>
  <si>
    <t>SA13</t>
  </si>
  <si>
    <t>split 3e, atracted  by 3g?</t>
  </si>
  <si>
    <t>FJ998014=3e</t>
  </si>
  <si>
    <t>FJ998019</t>
  </si>
  <si>
    <t>SA34 </t>
  </si>
  <si>
    <t>ORF1-2</t>
  </si>
  <si>
    <t>dn+</t>
  </si>
  <si>
    <t>FJ998019=3e</t>
  </si>
  <si>
    <t>JQ807518</t>
  </si>
  <si>
    <t>WS09-377</t>
  </si>
  <si>
    <t>BW,RV</t>
  </si>
  <si>
    <t>Baden-Wuerttemberg, Ravensburg, Leutkirch</t>
  </si>
  <si>
    <t>WS09.377.HVR+n</t>
  </si>
  <si>
    <t>nd?</t>
  </si>
  <si>
    <t>JQ807518=3e</t>
  </si>
  <si>
    <t>JQ807513</t>
  </si>
  <si>
    <t>WS09-371</t>
  </si>
  <si>
    <t>Baden-Wuerttemberg, Ravensburg, Aichstetten</t>
  </si>
  <si>
    <t>JQ807513=3e</t>
  </si>
  <si>
    <t>EU495186</t>
  </si>
  <si>
    <t>TLS38</t>
  </si>
  <si>
    <t>EU495186=3e</t>
  </si>
  <si>
    <t>EU495187</t>
  </si>
  <si>
    <t>TLS42</t>
  </si>
  <si>
    <t>EU495187=3e</t>
  </si>
  <si>
    <t>EU718650</t>
  </si>
  <si>
    <t>HUN-072</t>
  </si>
  <si>
    <t>EU718650=3e</t>
  </si>
  <si>
    <t>AF110389</t>
  </si>
  <si>
    <t>G2</t>
  </si>
  <si>
    <t>Greece</t>
  </si>
  <si>
    <t>GRC</t>
  </si>
  <si>
    <t>AF110389=3e</t>
  </si>
  <si>
    <t>EU495143</t>
  </si>
  <si>
    <t>EU495143=3e</t>
  </si>
  <si>
    <t>EU495146</t>
  </si>
  <si>
    <t>EU495146=3e</t>
  </si>
  <si>
    <t>JQ807504</t>
  </si>
  <si>
    <t>WS08-047</t>
  </si>
  <si>
    <t>Baden-Wuerttemberg, Ravensburg</t>
  </si>
  <si>
    <t>JQ807504=3e</t>
  </si>
  <si>
    <t>AB627908</t>
  </si>
  <si>
    <t>JKM-Tok10</t>
  </si>
  <si>
    <t>Tokio</t>
  </si>
  <si>
    <t>AB627908=3e</t>
  </si>
  <si>
    <t>AB627909</t>
  </si>
  <si>
    <t>JMH-Tok09</t>
  </si>
  <si>
    <t>AB627909=3e</t>
  </si>
  <si>
    <t>JQ807514</t>
  </si>
  <si>
    <t>d-</t>
  </si>
  <si>
    <t>JQ807514=3e</t>
  </si>
  <si>
    <t>HEV.ORF1_F1, HEV.ORF1_F1</t>
  </si>
  <si>
    <t>CCCAYCAGTTYATWAAGGCTCCTGGC, CCCAYCAGTTYATWAAGGCTCCTGGC</t>
  </si>
  <si>
    <t>JQ807519</t>
  </si>
  <si>
    <t>JQ807519=3e</t>
  </si>
  <si>
    <t>EU495229</t>
  </si>
  <si>
    <t>EU495229=3e</t>
  </si>
  <si>
    <t>EU495228</t>
  </si>
  <si>
    <t>EU495228=3e</t>
  </si>
  <si>
    <t>JQ034520</t>
  </si>
  <si>
    <t>HSD24</t>
  </si>
  <si>
    <t>JQ034517</t>
  </si>
  <si>
    <t>HSD35</t>
  </si>
  <si>
    <t>JQ034518</t>
  </si>
  <si>
    <t>HSD50</t>
  </si>
  <si>
    <t>JQ807517</t>
  </si>
  <si>
    <t>JQ807517=3e</t>
  </si>
  <si>
    <t>JQ807520</t>
  </si>
  <si>
    <t>JQ807520=3e</t>
  </si>
  <si>
    <t>JQ807515</t>
  </si>
  <si>
    <t>JQ807515=3e</t>
  </si>
  <si>
    <t>JQ807505</t>
  </si>
  <si>
    <t>JQ807505=3e</t>
  </si>
  <si>
    <t>JQ863409</t>
  </si>
  <si>
    <t>3993_1</t>
  </si>
  <si>
    <t>GU299817</t>
  </si>
  <si>
    <t>CZhHEV107-09</t>
  </si>
  <si>
    <t>Czech</t>
  </si>
  <si>
    <t>CZE</t>
  </si>
  <si>
    <t>GU299817=3e</t>
  </si>
  <si>
    <t>GU299815</t>
  </si>
  <si>
    <t>CZhHEV197-09</t>
  </si>
  <si>
    <t>GU299815=3e</t>
  </si>
  <si>
    <t>EF372540</t>
  </si>
  <si>
    <t>HEV/SW/NL/2005-1013</t>
  </si>
  <si>
    <t>EF372540=3e</t>
  </si>
  <si>
    <t>JN415692</t>
  </si>
  <si>
    <t>swine/Ger/01</t>
  </si>
  <si>
    <t>JN415692.swine/Ger/01=3e</t>
  </si>
  <si>
    <t>JN415693</t>
  </si>
  <si>
    <t>swine/Ger/03</t>
  </si>
  <si>
    <t>JN415693.swine/Ger/03=3e</t>
  </si>
  <si>
    <t>JN415694</t>
  </si>
  <si>
    <t>swine/Ger/05</t>
  </si>
  <si>
    <t>JN415694.swine/Ger/05=3e</t>
  </si>
  <si>
    <t>JN415695</t>
  </si>
  <si>
    <t>swine/Ger/06</t>
  </si>
  <si>
    <t>JN415695.swine/Ger/06=3e</t>
  </si>
  <si>
    <t>JN415696</t>
  </si>
  <si>
    <t>swine/Ger/07</t>
  </si>
  <si>
    <t>JN415696.swine/Ger/07=3e</t>
  </si>
  <si>
    <t>JN415699</t>
  </si>
  <si>
    <t>swine/Ger/14</t>
  </si>
  <si>
    <t>JN415699.swine/Ger/14=3e</t>
  </si>
  <si>
    <t>JN415700</t>
  </si>
  <si>
    <t>swine/Ger/15</t>
  </si>
  <si>
    <t>JN415700.swine/Ger/15=3e</t>
  </si>
  <si>
    <t>JN415703</t>
  </si>
  <si>
    <t>swine/Ger/18</t>
  </si>
  <si>
    <t>JN415703.swine/Ger/18=3e</t>
  </si>
  <si>
    <t>EU879098</t>
  </si>
  <si>
    <t>V0607568 </t>
  </si>
  <si>
    <t>EU879098=3e</t>
  </si>
  <si>
    <t>EU879117</t>
  </si>
  <si>
    <t>V0713286 </t>
  </si>
  <si>
    <t>EU879117=3e</t>
  </si>
  <si>
    <t>FN994998</t>
  </si>
  <si>
    <t>V1008999</t>
  </si>
  <si>
    <t>sd-</t>
  </si>
  <si>
    <t>FN994998=3e</t>
  </si>
  <si>
    <t>FN994999</t>
  </si>
  <si>
    <t>V1009000</t>
  </si>
  <si>
    <t>dn</t>
  </si>
  <si>
    <t>FN994999=3e</t>
  </si>
  <si>
    <t>JQ807516</t>
  </si>
  <si>
    <t>JQ807516=3e</t>
  </si>
  <si>
    <t>JQ807521</t>
  </si>
  <si>
    <t>JQ807521=3e</t>
  </si>
  <si>
    <t>FR687017</t>
  </si>
  <si>
    <t>V1002449</t>
  </si>
  <si>
    <t>FR687017=3e</t>
  </si>
  <si>
    <t>HE797862</t>
  </si>
  <si>
    <t>HE797862=3e</t>
  </si>
  <si>
    <t>GQ266391</t>
  </si>
  <si>
    <t>V0813275</t>
  </si>
  <si>
    <t>GQ266391=3e</t>
  </si>
  <si>
    <t>DQ315755</t>
  </si>
  <si>
    <t>18004</t>
  </si>
  <si>
    <t>DQ315755=3e</t>
  </si>
  <si>
    <t>HE797863</t>
  </si>
  <si>
    <t>3e?</t>
  </si>
  <si>
    <t>HE797863=3e</t>
  </si>
  <si>
    <t>AF110392</t>
  </si>
  <si>
    <t>AF110392=3e</t>
  </si>
  <si>
    <t>AB385845</t>
  </si>
  <si>
    <t>HEV/HU/NL/2005-6223</t>
  </si>
  <si>
    <t>AB385845=3e</t>
  </si>
  <si>
    <t>AB385850</t>
  </si>
  <si>
    <t>HEV/HU/NL/2006-0297</t>
  </si>
  <si>
    <t>AB385850=3e</t>
  </si>
  <si>
    <t>EU526625</t>
  </si>
  <si>
    <t>EU526625=3e</t>
  </si>
  <si>
    <t>EU526626</t>
  </si>
  <si>
    <t>HEV/WATER/NL/2005-033</t>
  </si>
  <si>
    <t>water</t>
  </si>
  <si>
    <t>EU526626=3e</t>
  </si>
  <si>
    <t>EU057982</t>
  </si>
  <si>
    <t>HUN-045</t>
  </si>
  <si>
    <t>deer</t>
  </si>
  <si>
    <t>EU057982=3e</t>
  </si>
  <si>
    <t>EF530674</t>
  </si>
  <si>
    <t>EF530674=3e</t>
  </si>
  <si>
    <t>EU718634</t>
  </si>
  <si>
    <t>HUN-088</t>
  </si>
  <si>
    <t>EU718634=3e</t>
  </si>
  <si>
    <t>EU718642</t>
  </si>
  <si>
    <t>HUN-157</t>
  </si>
  <si>
    <t>EU718642=3e</t>
  </si>
  <si>
    <t>EU718636</t>
  </si>
  <si>
    <t>HUN-278</t>
  </si>
  <si>
    <t>EU718636=3e</t>
  </si>
  <si>
    <t>EU718645</t>
  </si>
  <si>
    <t>HUN-279</t>
  </si>
  <si>
    <t>EU718645=3e</t>
  </si>
  <si>
    <t>EU718630</t>
  </si>
  <si>
    <t>HUN-281</t>
  </si>
  <si>
    <t>EU718630=3e</t>
  </si>
  <si>
    <t>EU718637</t>
  </si>
  <si>
    <t>HUN-282</t>
  </si>
  <si>
    <t>EU718637=3e</t>
  </si>
  <si>
    <t>EU718632</t>
  </si>
  <si>
    <t>HUN-283</t>
  </si>
  <si>
    <t>EU718632=3e</t>
  </si>
  <si>
    <t>EU718643</t>
  </si>
  <si>
    <t>HUN-284</t>
  </si>
  <si>
    <t>EU718643=3e</t>
  </si>
  <si>
    <t>EU718638</t>
  </si>
  <si>
    <t>HUN-285</t>
  </si>
  <si>
    <t>EU718638=3e</t>
  </si>
  <si>
    <t>EU718631</t>
  </si>
  <si>
    <t>HUN-288</t>
  </si>
  <si>
    <t>EU718631=3e</t>
  </si>
  <si>
    <t>EU718639</t>
  </si>
  <si>
    <t>HUN-290</t>
  </si>
  <si>
    <t>EU718639=3e</t>
  </si>
  <si>
    <t>EF530659</t>
  </si>
  <si>
    <t>HUN-E19</t>
  </si>
  <si>
    <t>EF530659=3e</t>
  </si>
  <si>
    <t>EF530660</t>
  </si>
  <si>
    <t>HUN-E38</t>
  </si>
  <si>
    <t>EF530660=3e</t>
  </si>
  <si>
    <t>AY940427</t>
  </si>
  <si>
    <t>Hungary1</t>
  </si>
  <si>
    <t>AY940427=3e</t>
  </si>
  <si>
    <t>AF490999</t>
  </si>
  <si>
    <t>N1</t>
  </si>
  <si>
    <t>Nancy</t>
  </si>
  <si>
    <t>AF490999=3e</t>
  </si>
  <si>
    <t>DQ916144</t>
  </si>
  <si>
    <t>NLSWLiver27</t>
  </si>
  <si>
    <t>DQ916144=3e</t>
  </si>
  <si>
    <t>DQ445668</t>
  </si>
  <si>
    <t>NZ_Case2</t>
  </si>
  <si>
    <t>DQ445668=3e</t>
  </si>
  <si>
    <t>AF491002</t>
  </si>
  <si>
    <t>Por1</t>
  </si>
  <si>
    <t>Catalonia</t>
  </si>
  <si>
    <t>AF491002=3e</t>
  </si>
  <si>
    <t>FJ748526</t>
  </si>
  <si>
    <t>wbGER115</t>
  </si>
  <si>
    <t>FJ748526=3e</t>
  </si>
  <si>
    <t>EU360977</t>
  </si>
  <si>
    <t>3ef</t>
  </si>
  <si>
    <t>swX07-E1</t>
  </si>
  <si>
    <t>EU360977=3ef</t>
  </si>
  <si>
    <t>AB290313</t>
  </si>
  <si>
    <t>swMN06-C1056</t>
  </si>
  <si>
    <t>AB290313=3ef</t>
  </si>
  <si>
    <t>EU117411</t>
  </si>
  <si>
    <t>CZswHEV10</t>
  </si>
  <si>
    <t>EU117411=3ef</t>
  </si>
  <si>
    <t>EU117412</t>
  </si>
  <si>
    <t>CZswHEV14</t>
  </si>
  <si>
    <t>EU117412=3ef</t>
  </si>
  <si>
    <t>EF372559</t>
  </si>
  <si>
    <t>HEV/SW/NL/2005-1065</t>
  </si>
  <si>
    <t>EF372559=3ef</t>
  </si>
  <si>
    <t>JN415704</t>
  </si>
  <si>
    <t>swine/Ger/19</t>
  </si>
  <si>
    <t>JN415704.swine/Ger/19=3ef</t>
  </si>
  <si>
    <t>EU117407</t>
  </si>
  <si>
    <t>SWswHEV</t>
  </si>
  <si>
    <t>EU117407=3ef</t>
  </si>
  <si>
    <t>EU879112</t>
  </si>
  <si>
    <t>V0707060</t>
  </si>
  <si>
    <t>EU879112=3ef</t>
  </si>
  <si>
    <t>EU879114</t>
  </si>
  <si>
    <t>V0710246</t>
  </si>
  <si>
    <t>EU879114=3ef</t>
  </si>
  <si>
    <t>EU879116</t>
  </si>
  <si>
    <t>V0711277 </t>
  </si>
  <si>
    <t>EU879116=3ef</t>
  </si>
  <si>
    <t>FN985024</t>
  </si>
  <si>
    <t>V1011292</t>
  </si>
  <si>
    <t>FN985024=3ef</t>
  </si>
  <si>
    <t>FN985026</t>
  </si>
  <si>
    <t>V1011911</t>
  </si>
  <si>
    <t>FN985026=3ef</t>
  </si>
  <si>
    <t>FR728250</t>
  </si>
  <si>
    <t>V1021644</t>
  </si>
  <si>
    <t>FR728250=3ef</t>
  </si>
  <si>
    <t>EU035816</t>
  </si>
  <si>
    <t>WvdP</t>
  </si>
  <si>
    <t>EU035816=3ef</t>
  </si>
  <si>
    <t>DQ200277</t>
  </si>
  <si>
    <t>HEV/HU/NL/2003-0366</t>
  </si>
  <si>
    <t>DQ200277=3ef</t>
  </si>
  <si>
    <t>DQ200278</t>
  </si>
  <si>
    <t>HEV/HU/NL/2003-471413</t>
  </si>
  <si>
    <t>DQ200278=3ef</t>
  </si>
  <si>
    <t>DQ200292</t>
  </si>
  <si>
    <t>HEV/HU/NL/2005-0825</t>
  </si>
  <si>
    <t>DQ200292=3ef</t>
  </si>
  <si>
    <t>DQ200273</t>
  </si>
  <si>
    <t>HEV/HU/NL/217</t>
  </si>
  <si>
    <t>DQ200273=3ef</t>
  </si>
  <si>
    <t>DQ200295</t>
  </si>
  <si>
    <t>HEV/HU/NL/DB45</t>
  </si>
  <si>
    <t>DQ200295=3ef</t>
  </si>
  <si>
    <t>EU526615</t>
  </si>
  <si>
    <t>HEV/SW/NL/2005-1012</t>
  </si>
  <si>
    <t>EU526615=3ef</t>
  </si>
  <si>
    <t>EU526611</t>
  </si>
  <si>
    <t>HEV/SW/NL/2005-1039</t>
  </si>
  <si>
    <t>EU526611=3ef</t>
  </si>
  <si>
    <t>EU526617</t>
  </si>
  <si>
    <t>EU526617=3ef</t>
  </si>
  <si>
    <t>EU526622</t>
  </si>
  <si>
    <t>HEV/SW/NL/2005-973</t>
  </si>
  <si>
    <t>EU526622=3ef</t>
  </si>
  <si>
    <t>EU526623</t>
  </si>
  <si>
    <t>HEV/SW/NL/2005-982</t>
  </si>
  <si>
    <t>EU526623=3ef</t>
  </si>
  <si>
    <t>EU526609</t>
  </si>
  <si>
    <t>HEV/SW/NL/2005-989</t>
  </si>
  <si>
    <t>EU526609=3ef</t>
  </si>
  <si>
    <t>EU526616</t>
  </si>
  <si>
    <t>HEV/SW/NL/2006-325455</t>
  </si>
  <si>
    <t>EU526616=3ef</t>
  </si>
  <si>
    <t>EU526620</t>
  </si>
  <si>
    <t>HEV/WATER/NL/2004-182</t>
  </si>
  <si>
    <t>EU526620=3ef</t>
  </si>
  <si>
    <t>DQ996399</t>
  </si>
  <si>
    <t>NLSWIE3</t>
  </si>
  <si>
    <t>DQ996399=3ef</t>
  </si>
  <si>
    <t>DQ916143</t>
  </si>
  <si>
    <t>NLSWLiver25</t>
  </si>
  <si>
    <t>DQ916143=3ef</t>
  </si>
  <si>
    <t>AB291961</t>
  </si>
  <si>
    <t>JMH-Osa04C</t>
  </si>
  <si>
    <t>THA</t>
  </si>
  <si>
    <t>Osaka</t>
  </si>
  <si>
    <t>OMC</t>
  </si>
  <si>
    <t>Osaka Medical College</t>
  </si>
  <si>
    <t>AB291961=3f</t>
  </si>
  <si>
    <t>EU375463</t>
  </si>
  <si>
    <t>Thai-swHEV07</t>
  </si>
  <si>
    <t>Thailand</t>
  </si>
  <si>
    <t>EU375463=3f</t>
  </si>
  <si>
    <t>FJ956757</t>
  </si>
  <si>
    <t>HEV_RKI</t>
  </si>
  <si>
    <t>Berlin?</t>
  </si>
  <si>
    <t>FJ956757=3f</t>
  </si>
  <si>
    <t>EU723512</t>
  </si>
  <si>
    <t>SW626</t>
  </si>
  <si>
    <t>EU723512=3f</t>
  </si>
  <si>
    <t>EU723514</t>
  </si>
  <si>
    <t>SWP6</t>
  </si>
  <si>
    <t>3fL</t>
  </si>
  <si>
    <t>EU723514=3f</t>
  </si>
  <si>
    <t>EU495148</t>
  </si>
  <si>
    <t>TLS25</t>
  </si>
  <si>
    <t>EU495148=3f</t>
  </si>
  <si>
    <t>AB369687</t>
  </si>
  <si>
    <t>E116-YKH98C</t>
  </si>
  <si>
    <t>NNMC</t>
  </si>
  <si>
    <t>National Nagasaki Medical Center</t>
  </si>
  <si>
    <t>sLC</t>
  </si>
  <si>
    <t>AB369687=3f</t>
  </si>
  <si>
    <t>JQ953666</t>
  </si>
  <si>
    <t>FR-SHEV3f</t>
  </si>
  <si>
    <t>EU723513</t>
  </si>
  <si>
    <t>SW627</t>
  </si>
  <si>
    <t>EU723513=3f</t>
  </si>
  <si>
    <t>EU723515</t>
  </si>
  <si>
    <t>SWP7</t>
  </si>
  <si>
    <t>EU723515=3f</t>
  </si>
  <si>
    <t>EU723516</t>
  </si>
  <si>
    <t>SWP8</t>
  </si>
  <si>
    <t>EU723516=3f</t>
  </si>
  <si>
    <t>JN906976</t>
  </si>
  <si>
    <t>FR-SHEVB3f</t>
  </si>
  <si>
    <t>KC166967</t>
  </si>
  <si>
    <t>TLS09</t>
  </si>
  <si>
    <t>M00</t>
  </si>
  <si>
    <t>Nov</t>
  </si>
  <si>
    <t>KC166968</t>
  </si>
  <si>
    <t>M12</t>
  </si>
  <si>
    <t>KC166969</t>
  </si>
  <si>
    <t>M24</t>
  </si>
  <si>
    <t>KC166970</t>
  </si>
  <si>
    <t>M36</t>
  </si>
  <si>
    <t>KC166971</t>
  </si>
  <si>
    <t>M48</t>
  </si>
  <si>
    <t>FJ653660</t>
  </si>
  <si>
    <t>CU001</t>
  </si>
  <si>
    <t>JN906974</t>
  </si>
  <si>
    <t>FR-HuHEVF3f</t>
  </si>
  <si>
    <t>JN906975</t>
  </si>
  <si>
    <t>FR-SHEVF3f</t>
  </si>
  <si>
    <t>KJ873911</t>
  </si>
  <si>
    <t>FR</t>
  </si>
  <si>
    <t>FR_R</t>
  </si>
  <si>
    <t>Freiburg </t>
  </si>
  <si>
    <t>UMCF</t>
  </si>
  <si>
    <t>ef?</t>
  </si>
  <si>
    <t>KJ873912</t>
  </si>
  <si>
    <t>FR_Do</t>
  </si>
  <si>
    <t>eq. KJ873911, ef? No, in region 6239-6714 (5994-6469:Burma) it is eq. To 3j-E088 ???!!!!</t>
  </si>
  <si>
    <t>GU117636</t>
  </si>
  <si>
    <t>Sw28IT</t>
  </si>
  <si>
    <t>KF891380</t>
  </si>
  <si>
    <t>ITswHEV1331</t>
  </si>
  <si>
    <t>JQ522948</t>
  </si>
  <si>
    <t>U1</t>
  </si>
  <si>
    <t>JN398370</t>
  </si>
  <si>
    <t>TR09</t>
  </si>
  <si>
    <t>GU947815</t>
  </si>
  <si>
    <t>CU002</t>
  </si>
  <si>
    <t>KC911918</t>
  </si>
  <si>
    <t>KC911903</t>
  </si>
  <si>
    <t>KC912098</t>
  </si>
  <si>
    <t>TR13</t>
  </si>
  <si>
    <t>KC912078</t>
  </si>
  <si>
    <t>TR14</t>
  </si>
  <si>
    <t>KC912058</t>
  </si>
  <si>
    <t>TR15</t>
  </si>
  <si>
    <t>KC911878</t>
  </si>
  <si>
    <t>KC911938</t>
  </si>
  <si>
    <t>TR21</t>
  </si>
  <si>
    <t>KC911978</t>
  </si>
  <si>
    <t>TR25</t>
  </si>
  <si>
    <t>KC911998</t>
  </si>
  <si>
    <t>TR3</t>
  </si>
  <si>
    <t>KC912018</t>
  </si>
  <si>
    <t>TR4</t>
  </si>
  <si>
    <t>KC911858</t>
  </si>
  <si>
    <t>KC912118</t>
  </si>
  <si>
    <t>KC911958</t>
  </si>
  <si>
    <t>FJ998017</t>
  </si>
  <si>
    <t>SA29</t>
  </si>
  <si>
    <t>Dec</t>
  </si>
  <si>
    <t>FJ998017=3f</t>
  </si>
  <si>
    <t>AJ889195</t>
  </si>
  <si>
    <t>GerWW</t>
  </si>
  <si>
    <t>AJ889195=3f</t>
  </si>
  <si>
    <t>EU495156</t>
  </si>
  <si>
    <t>TLS03</t>
  </si>
  <si>
    <t>EU495156=3f</t>
  </si>
  <si>
    <t>EU495160</t>
  </si>
  <si>
    <t>TLS07</t>
  </si>
  <si>
    <t>EU495160=3f</t>
  </si>
  <si>
    <t>EU495149</t>
  </si>
  <si>
    <t>TLS10</t>
  </si>
  <si>
    <t>EU495149=3f</t>
  </si>
  <si>
    <t>EU495163</t>
  </si>
  <si>
    <t>TLS17</t>
  </si>
  <si>
    <t>EU495163=3f</t>
  </si>
  <si>
    <t>EU495176</t>
  </si>
  <si>
    <t>TLS19</t>
  </si>
  <si>
    <t>EU495176=3f</t>
  </si>
  <si>
    <t>EU495168</t>
  </si>
  <si>
    <t>TLS22</t>
  </si>
  <si>
    <t>EU495168=3f</t>
  </si>
  <si>
    <t>EU495171</t>
  </si>
  <si>
    <t>TLS26</t>
  </si>
  <si>
    <t>EU495171=3f</t>
  </si>
  <si>
    <t>EU495184</t>
  </si>
  <si>
    <t>TLS33</t>
  </si>
  <si>
    <t>EU495184=3f</t>
  </si>
  <si>
    <t>EU495180</t>
  </si>
  <si>
    <t>TLS37</t>
  </si>
  <si>
    <t>EU495180=3f</t>
  </si>
  <si>
    <t>AF110388</t>
  </si>
  <si>
    <t>G1</t>
  </si>
  <si>
    <t>AF110388=3f</t>
  </si>
  <si>
    <t>AF195064</t>
  </si>
  <si>
    <t>VH1</t>
  </si>
  <si>
    <t>AF195064=3f</t>
  </si>
  <si>
    <t>AF195065</t>
  </si>
  <si>
    <t>VH2</t>
  </si>
  <si>
    <t>AF195065=3f</t>
  </si>
  <si>
    <t>EU495107</t>
  </si>
  <si>
    <t>EU495107=3f</t>
  </si>
  <si>
    <t>EU495118</t>
  </si>
  <si>
    <t>EU495118=3f</t>
  </si>
  <si>
    <t>EU495120</t>
  </si>
  <si>
    <t>EU495120=3f</t>
  </si>
  <si>
    <t>EU495131</t>
  </si>
  <si>
    <t>EU495131=3f</t>
  </si>
  <si>
    <t>EU495134</t>
  </si>
  <si>
    <t>EU495134=3f</t>
  </si>
  <si>
    <t>EU495113</t>
  </si>
  <si>
    <t>EU495113=3f</t>
  </si>
  <si>
    <t>EU495110</t>
  </si>
  <si>
    <t>EU495110=3f</t>
  </si>
  <si>
    <t>EU495142</t>
  </si>
  <si>
    <t>EU495142=3f</t>
  </si>
  <si>
    <t>EU495136</t>
  </si>
  <si>
    <t>EU495136=3f</t>
  </si>
  <si>
    <t>FJ464744</t>
  </si>
  <si>
    <t>C12</t>
  </si>
  <si>
    <t>FJ464744=3f</t>
  </si>
  <si>
    <t>FJ464749</t>
  </si>
  <si>
    <t>C13</t>
  </si>
  <si>
    <t>FJ464749=3f</t>
  </si>
  <si>
    <t>FJ464748</t>
  </si>
  <si>
    <t>C9</t>
  </si>
  <si>
    <t>FJ464748=3f</t>
  </si>
  <si>
    <t>AF195063</t>
  </si>
  <si>
    <t>E11</t>
  </si>
  <si>
    <t>AF195063=3f</t>
  </si>
  <si>
    <t>AY032758</t>
  </si>
  <si>
    <t>NLSW50</t>
  </si>
  <si>
    <t>AY032758=3f</t>
  </si>
  <si>
    <t>AY032757</t>
  </si>
  <si>
    <t>NLSW76</t>
  </si>
  <si>
    <t>AY032757=3f</t>
  </si>
  <si>
    <t>AY032759</t>
  </si>
  <si>
    <t>NLSW91</t>
  </si>
  <si>
    <t>AY032759=3f</t>
  </si>
  <si>
    <t>EU495216</t>
  </si>
  <si>
    <t>EU495216=3f</t>
  </si>
  <si>
    <t>EU495201</t>
  </si>
  <si>
    <t>EU495201=3f</t>
  </si>
  <si>
    <t>EU495210</t>
  </si>
  <si>
    <t>EU495210=3f</t>
  </si>
  <si>
    <t>EU495218</t>
  </si>
  <si>
    <t>EU495218=3f</t>
  </si>
  <si>
    <t>EU495200</t>
  </si>
  <si>
    <t>EU495200=3f</t>
  </si>
  <si>
    <t>EU495192</t>
  </si>
  <si>
    <t>EU495192=3f</t>
  </si>
  <si>
    <t>EU495195</t>
  </si>
  <si>
    <t>EU495195=3f</t>
  </si>
  <si>
    <t>EU495220</t>
  </si>
  <si>
    <t>EU495220=3f</t>
  </si>
  <si>
    <t>EU495226</t>
  </si>
  <si>
    <t>EU495226=3f</t>
  </si>
  <si>
    <t>AF195061</t>
  </si>
  <si>
    <t>AF195061=3f</t>
  </si>
  <si>
    <t>AF195062</t>
  </si>
  <si>
    <t>AF195062=3f</t>
  </si>
  <si>
    <t>JF730330</t>
  </si>
  <si>
    <t>Fr-08H53</t>
  </si>
  <si>
    <t>JF730330=3f</t>
  </si>
  <si>
    <t>JF718829</t>
  </si>
  <si>
    <t>FR-SHEVL186</t>
  </si>
  <si>
    <t>JF718829=3f</t>
  </si>
  <si>
    <t>JF730332</t>
  </si>
  <si>
    <t>Fr-08I96</t>
  </si>
  <si>
    <t>JF730332=3f</t>
  </si>
  <si>
    <t>JF718827</t>
  </si>
  <si>
    <t>FR-SHEVL183</t>
  </si>
  <si>
    <t>JF718827=3f</t>
  </si>
  <si>
    <t>JF718828</t>
  </si>
  <si>
    <t>FR-SHEVL185</t>
  </si>
  <si>
    <t>JF718828=3f</t>
  </si>
  <si>
    <t>JF730331</t>
  </si>
  <si>
    <t>Fr-08L40</t>
  </si>
  <si>
    <t>JF730331=3f</t>
  </si>
  <si>
    <t>HQ688787</t>
  </si>
  <si>
    <t>Fr-10Y57</t>
  </si>
  <si>
    <t>HQ688787=3f</t>
  </si>
  <si>
    <t>GU299813</t>
  </si>
  <si>
    <t>CZhHEV113-09</t>
  </si>
  <si>
    <t>GU299813=3f</t>
  </si>
  <si>
    <t>EU117414</t>
  </si>
  <si>
    <t>CZswHEV27</t>
  </si>
  <si>
    <t>EU117414=3f</t>
  </si>
  <si>
    <t>EF372541</t>
  </si>
  <si>
    <t>HEV/SW/NL/2005-1014</t>
  </si>
  <si>
    <t>EF372541=3f</t>
  </si>
  <si>
    <t>EF372544</t>
  </si>
  <si>
    <t>HEV/SW/NL/2005-1023</t>
  </si>
  <si>
    <t>EF372544=3f</t>
  </si>
  <si>
    <t>EF372549</t>
  </si>
  <si>
    <t>HEV/SW/NL/2005-1034</t>
  </si>
  <si>
    <t>EF372549=3f</t>
  </si>
  <si>
    <t>EF372551</t>
  </si>
  <si>
    <t>HEV/SW/NL/2005-1037</t>
  </si>
  <si>
    <t>EF372551=3f</t>
  </si>
  <si>
    <t>EF372555</t>
  </si>
  <si>
    <t>HEV/SW/NL/2005-1052</t>
  </si>
  <si>
    <t>EF372555=3f</t>
  </si>
  <si>
    <t>EF372557</t>
  </si>
  <si>
    <t>HEV/SW/NL/2005-1061</t>
  </si>
  <si>
    <t>EF372557=3f</t>
  </si>
  <si>
    <t>EF372560</t>
  </si>
  <si>
    <t>HEV/SW/NL/2005-1066</t>
  </si>
  <si>
    <t>EF372560=3f</t>
  </si>
  <si>
    <t>EF372524</t>
  </si>
  <si>
    <t>HEV/SW/NL/2005-975</t>
  </si>
  <si>
    <t>EF372524=3f</t>
  </si>
  <si>
    <t>EF372527</t>
  </si>
  <si>
    <t>HEV/SW/NL/2005-980</t>
  </si>
  <si>
    <t>EF372527=3f</t>
  </si>
  <si>
    <t>EF372528</t>
  </si>
  <si>
    <t>HEV/SW/NL/2005-981</t>
  </si>
  <si>
    <t>EF372528=3f</t>
  </si>
  <si>
    <t>EF372530</t>
  </si>
  <si>
    <t>HEV/SW/NL/2005-987</t>
  </si>
  <si>
    <t>EF372530=3f</t>
  </si>
  <si>
    <t>EF372535</t>
  </si>
  <si>
    <t>HEV/SW/NL/2005-997</t>
  </si>
  <si>
    <t>EF372535=3f</t>
  </si>
  <si>
    <t>KJ547592</t>
  </si>
  <si>
    <t>huFR_D</t>
  </si>
  <si>
    <t>KJ547593</t>
  </si>
  <si>
    <t>huFR_R</t>
  </si>
  <si>
    <t>#1</t>
  </si>
  <si>
    <t>AF335998</t>
  </si>
  <si>
    <t>NLSW11</t>
  </si>
  <si>
    <t>AF335998=3f</t>
  </si>
  <si>
    <t>AF335999</t>
  </si>
  <si>
    <t>NLSW13</t>
  </si>
  <si>
    <t>AF335999=3f</t>
  </si>
  <si>
    <t>AF336000</t>
  </si>
  <si>
    <t>NLSW15</t>
  </si>
  <si>
    <t>AF336000=3f</t>
  </si>
  <si>
    <t>AF336003</t>
  </si>
  <si>
    <t>NLSW28</t>
  </si>
  <si>
    <t>AF336003=3f</t>
  </si>
  <si>
    <t>AF336005</t>
  </si>
  <si>
    <t>NLSW41</t>
  </si>
  <si>
    <t>AF336005=3f</t>
  </si>
  <si>
    <t>AF336006</t>
  </si>
  <si>
    <t>AF336006=3f</t>
  </si>
  <si>
    <t>AF336008</t>
  </si>
  <si>
    <t>AF336008=3f</t>
  </si>
  <si>
    <t>AF336009</t>
  </si>
  <si>
    <t>NLSW82</t>
  </si>
  <si>
    <t>AF336009=3f</t>
  </si>
  <si>
    <t>AF336010</t>
  </si>
  <si>
    <t>NLSW85</t>
  </si>
  <si>
    <t>AF336010=3f</t>
  </si>
  <si>
    <t>AF336011</t>
  </si>
  <si>
    <t>AF336011=3f</t>
  </si>
  <si>
    <t>EU879100</t>
  </si>
  <si>
    <t>V0609821</t>
  </si>
  <si>
    <t>ds-</t>
  </si>
  <si>
    <t>EU879100=3f</t>
  </si>
  <si>
    <t>EU879102</t>
  </si>
  <si>
    <t>V0609825</t>
  </si>
  <si>
    <t>EU879102=3f</t>
  </si>
  <si>
    <t>EU879106</t>
  </si>
  <si>
    <t>V0616823</t>
  </si>
  <si>
    <t>EU879106=3f</t>
  </si>
  <si>
    <t>HE605113</t>
  </si>
  <si>
    <t>V1007014</t>
  </si>
  <si>
    <t>Mar</t>
  </si>
  <si>
    <t>HQ702487</t>
  </si>
  <si>
    <t>Case1_Ser_Lg</t>
  </si>
  <si>
    <t>HQ702487=3f</t>
  </si>
  <si>
    <t>HQ702489</t>
  </si>
  <si>
    <t>Case2_Ser_Sh</t>
  </si>
  <si>
    <t>HQ702489=3f</t>
  </si>
  <si>
    <t>AJ889194</t>
  </si>
  <si>
    <t>AJ889194=3f</t>
  </si>
  <si>
    <t>AJ889197</t>
  </si>
  <si>
    <t>AJ889197=3f</t>
  </si>
  <si>
    <t>DQ315752</t>
  </si>
  <si>
    <t>12804</t>
  </si>
  <si>
    <t>DQ315752=3f</t>
  </si>
  <si>
    <t>DQ315754</t>
  </si>
  <si>
    <t>15204</t>
  </si>
  <si>
    <t>DQ315754=3f</t>
  </si>
  <si>
    <t>DQ315757</t>
  </si>
  <si>
    <t>25604</t>
  </si>
  <si>
    <t>DQ315757=3f</t>
  </si>
  <si>
    <t>DQ315758</t>
  </si>
  <si>
    <t>60304</t>
  </si>
  <si>
    <t>DQ315758=3f</t>
  </si>
  <si>
    <t>DQ315759</t>
  </si>
  <si>
    <t>60504</t>
  </si>
  <si>
    <t>DQ315759=3f</t>
  </si>
  <si>
    <t>DQ315760</t>
  </si>
  <si>
    <t>60604</t>
  </si>
  <si>
    <t>DQ315760=3f</t>
  </si>
  <si>
    <t>DQ315762</t>
  </si>
  <si>
    <t>60804</t>
  </si>
  <si>
    <t>DQ315762=3f</t>
  </si>
  <si>
    <t>DQ315763</t>
  </si>
  <si>
    <t>60904</t>
  </si>
  <si>
    <t>DQ315763=3f</t>
  </si>
  <si>
    <t>DQ315764</t>
  </si>
  <si>
    <t>62904</t>
  </si>
  <si>
    <t>DQ315764=3f</t>
  </si>
  <si>
    <t>DQ315765</t>
  </si>
  <si>
    <t>63004</t>
  </si>
  <si>
    <t>DQ315765=3f</t>
  </si>
  <si>
    <t>DQ315766</t>
  </si>
  <si>
    <t>63104</t>
  </si>
  <si>
    <t>DQ315766=3f</t>
  </si>
  <si>
    <t>DQ315767</t>
  </si>
  <si>
    <t>63404</t>
  </si>
  <si>
    <t>DQ315767=3f</t>
  </si>
  <si>
    <t>DQ315769</t>
  </si>
  <si>
    <t>63604</t>
  </si>
  <si>
    <t>DQ315769=3f</t>
  </si>
  <si>
    <t>DQ315745</t>
  </si>
  <si>
    <t>65103</t>
  </si>
  <si>
    <t>DQ315745=3f</t>
  </si>
  <si>
    <t>DQ315746</t>
  </si>
  <si>
    <t>65203</t>
  </si>
  <si>
    <t>DQ315746=3f</t>
  </si>
  <si>
    <t>DQ315747</t>
  </si>
  <si>
    <t>65703</t>
  </si>
  <si>
    <t>DQ315747=3f</t>
  </si>
  <si>
    <t>DQ315770</t>
  </si>
  <si>
    <t>67204</t>
  </si>
  <si>
    <t>DQ315770=3f</t>
  </si>
  <si>
    <t>DQ315749</t>
  </si>
  <si>
    <t>67503</t>
  </si>
  <si>
    <t>DQ315749=3f</t>
  </si>
  <si>
    <t>DQ315750</t>
  </si>
  <si>
    <t>69003</t>
  </si>
  <si>
    <t>DQ315750=3f</t>
  </si>
  <si>
    <t>DQ315751</t>
  </si>
  <si>
    <t>70603</t>
  </si>
  <si>
    <t>DQ315751=3f</t>
  </si>
  <si>
    <t>HQ702488</t>
  </si>
  <si>
    <t>Case1_LCR_Sh</t>
  </si>
  <si>
    <t>HQ702488=3f</t>
  </si>
  <si>
    <t>AF490992</t>
  </si>
  <si>
    <t>BCN11</t>
  </si>
  <si>
    <t>AF490992=3f</t>
  </si>
  <si>
    <t>AF490993</t>
  </si>
  <si>
    <t>BCN12</t>
  </si>
  <si>
    <t>AF490993=3f</t>
  </si>
  <si>
    <t>AF490994</t>
  </si>
  <si>
    <t>BCN13</t>
  </si>
  <si>
    <t>AF490994=3f</t>
  </si>
  <si>
    <t>AF490995</t>
  </si>
  <si>
    <t>BCN14</t>
  </si>
  <si>
    <t>AF490995=3f</t>
  </si>
  <si>
    <t>AF490997</t>
  </si>
  <si>
    <t>BCN16</t>
  </si>
  <si>
    <t>AF490997=3f</t>
  </si>
  <si>
    <t>AF491004</t>
  </si>
  <si>
    <t>BCN2</t>
  </si>
  <si>
    <t>AF491004=3f</t>
  </si>
  <si>
    <t>AF490985</t>
  </si>
  <si>
    <t>BCN3</t>
  </si>
  <si>
    <t>AF490985=3f</t>
  </si>
  <si>
    <t>AF491003</t>
  </si>
  <si>
    <t>BCN4</t>
  </si>
  <si>
    <t>AF491003=3f</t>
  </si>
  <si>
    <t>AF490986</t>
  </si>
  <si>
    <t>BCN5</t>
  </si>
  <si>
    <t>AF490986=3f</t>
  </si>
  <si>
    <t>AF490987</t>
  </si>
  <si>
    <t>BCN6</t>
  </si>
  <si>
    <t>AF490987=3f</t>
  </si>
  <si>
    <t>AF490988</t>
  </si>
  <si>
    <t>BCN7</t>
  </si>
  <si>
    <t>AF490988=3f</t>
  </si>
  <si>
    <t>AF490989</t>
  </si>
  <si>
    <t>BCN8</t>
  </si>
  <si>
    <t>AF490989=3f</t>
  </si>
  <si>
    <t>AF490990</t>
  </si>
  <si>
    <t>BCN9</t>
  </si>
  <si>
    <t>AF490990=3f</t>
  </si>
  <si>
    <t>AF110391</t>
  </si>
  <si>
    <t>AF110391=3f</t>
  </si>
  <si>
    <t>EU526619</t>
  </si>
  <si>
    <t>EU526619=3f</t>
  </si>
  <si>
    <t>EU526610</t>
  </si>
  <si>
    <t>EU526610=3f</t>
  </si>
  <si>
    <t>EU526612</t>
  </si>
  <si>
    <t>HEV/SW/NL/2005-1049</t>
  </si>
  <si>
    <t>EU526612=3f</t>
  </si>
  <si>
    <t>EU526614</t>
  </si>
  <si>
    <t>EU526614=3f</t>
  </si>
  <si>
    <t>EU526621</t>
  </si>
  <si>
    <t>EU526621=3f</t>
  </si>
  <si>
    <t>EU526618</t>
  </si>
  <si>
    <t>EU526618=3f</t>
  </si>
  <si>
    <t>EU526624</t>
  </si>
  <si>
    <t>EU526624=3f</t>
  </si>
  <si>
    <t>EU526606</t>
  </si>
  <si>
    <t>EU526606=3f</t>
  </si>
  <si>
    <t>EU526607</t>
  </si>
  <si>
    <t>EU526607=3f</t>
  </si>
  <si>
    <t>EU526608</t>
  </si>
  <si>
    <t>EU526608=3f</t>
  </si>
  <si>
    <t>EU526613</t>
  </si>
  <si>
    <t>EU526613=3f</t>
  </si>
  <si>
    <t>FJ641052</t>
  </si>
  <si>
    <t>HUN-E134</t>
  </si>
  <si>
    <t>FJ641052=3f</t>
  </si>
  <si>
    <t>EF530665</t>
  </si>
  <si>
    <t>HUN-E86</t>
  </si>
  <si>
    <t>EF530665=3f</t>
  </si>
  <si>
    <t>AF491000</t>
  </si>
  <si>
    <t>AF491000=3f</t>
  </si>
  <si>
    <t>AF491001</t>
  </si>
  <si>
    <t>AF491001=3f</t>
  </si>
  <si>
    <t>AY540113</t>
  </si>
  <si>
    <t>VH3</t>
  </si>
  <si>
    <t>AY540113=3f</t>
  </si>
  <si>
    <t>AY540114</t>
  </si>
  <si>
    <t>VH4</t>
  </si>
  <si>
    <t>AY540114=3f</t>
  </si>
  <si>
    <t>AJ889196</t>
  </si>
  <si>
    <t>AJ889196=3f</t>
  </si>
  <si>
    <t>AF455784</t>
  </si>
  <si>
    <t>3g</t>
  </si>
  <si>
    <t>Osh 205</t>
  </si>
  <si>
    <t>Kyrg</t>
  </si>
  <si>
    <t>KGZ</t>
  </si>
  <si>
    <t>AF455784=3g</t>
  </si>
  <si>
    <t>HM483384</t>
  </si>
  <si>
    <t>009-10</t>
  </si>
  <si>
    <t>Serbia</t>
  </si>
  <si>
    <t>SRB</t>
  </si>
  <si>
    <t>HM483384.009-10=3g</t>
  </si>
  <si>
    <t>GU299812</t>
  </si>
  <si>
    <t>CZhHEV108-09</t>
  </si>
  <si>
    <t>GU299812=3g</t>
  </si>
  <si>
    <t>EU117413</t>
  </si>
  <si>
    <t>CZswHEV21</t>
  </si>
  <si>
    <t>EU117413=3g</t>
  </si>
  <si>
    <t>EU117409</t>
  </si>
  <si>
    <t>CZswHEV4</t>
  </si>
  <si>
    <t>EU117409=3g</t>
  </si>
  <si>
    <t>EU117410</t>
  </si>
  <si>
    <t>CZswHEV6</t>
  </si>
  <si>
    <t>EU117410=3g</t>
  </si>
  <si>
    <t>GU299816</t>
  </si>
  <si>
    <t>CZwbHEV51-09</t>
  </si>
  <si>
    <t>GU299816=3g</t>
  </si>
  <si>
    <t>GU299814</t>
  </si>
  <si>
    <t>CZwbHEV71-09</t>
  </si>
  <si>
    <t>GU299814=3g</t>
  </si>
  <si>
    <t>EU879118</t>
  </si>
  <si>
    <t>V0714229</t>
  </si>
  <si>
    <t>EU879118=3g</t>
  </si>
  <si>
    <t>EU117408</t>
  </si>
  <si>
    <t>CZswHEV1</t>
  </si>
  <si>
    <t>EU117408=3g</t>
  </si>
  <si>
    <t>KF303488</t>
  </si>
  <si>
    <t>wb91</t>
  </si>
  <si>
    <t>KF303484</t>
  </si>
  <si>
    <t>3jab</t>
  </si>
  <si>
    <t>wb117</t>
  </si>
  <si>
    <t>KF303497</t>
  </si>
  <si>
    <t>WB120</t>
  </si>
  <si>
    <t>KF303496</t>
  </si>
  <si>
    <t>wb121</t>
  </si>
  <si>
    <t>KF303498</t>
  </si>
  <si>
    <t>WB124</t>
  </si>
  <si>
    <t>AF060669</t>
  </si>
  <si>
    <t>HEV-US2</t>
  </si>
  <si>
    <t>USA</t>
  </si>
  <si>
    <t>AF060669=3a</t>
  </si>
  <si>
    <t>BD378127</t>
  </si>
  <si>
    <t>Abbott</t>
  </si>
  <si>
    <t>BD378127=3a</t>
  </si>
  <si>
    <t>AY575857</t>
  </si>
  <si>
    <t>pSHEV</t>
  </si>
  <si>
    <t>AY575857=3a</t>
  </si>
  <si>
    <t>AY575859</t>
  </si>
  <si>
    <t>AY575859=3a</t>
  </si>
  <si>
    <t>AB089824</t>
  </si>
  <si>
    <t>HE-JA10</t>
  </si>
  <si>
    <t>AB089824=3a</t>
  </si>
  <si>
    <t>AB630970</t>
  </si>
  <si>
    <t>HRC-HE104</t>
  </si>
  <si>
    <t>WHO</t>
  </si>
  <si>
    <t>AB630970=3a</t>
  </si>
  <si>
    <t>AB074918</t>
  </si>
  <si>
    <t>JKN-Sap</t>
  </si>
  <si>
    <t>Hokkaido, Sapporo</t>
  </si>
  <si>
    <t>AB074918=3a</t>
  </si>
  <si>
    <t>AB591734</t>
  </si>
  <si>
    <t>JMNG36-Oki08</t>
  </si>
  <si>
    <t>mongoose </t>
  </si>
  <si>
    <t>AB481228</t>
  </si>
  <si>
    <t>swJB-M8</t>
  </si>
  <si>
    <t>AB481228=3a</t>
  </si>
  <si>
    <t>AB074920</t>
  </si>
  <si>
    <t>JMY-Haw</t>
  </si>
  <si>
    <t>Hawaii</t>
  </si>
  <si>
    <t>AB074920=3a</t>
  </si>
  <si>
    <t>AF082843</t>
  </si>
  <si>
    <t>Meng</t>
  </si>
  <si>
    <t>swUS1</t>
  </si>
  <si>
    <t>Midwest</t>
  </si>
  <si>
    <t>3a?j</t>
  </si>
  <si>
    <t>AF082843=3a</t>
  </si>
  <si>
    <t>FJ426403</t>
  </si>
  <si>
    <t>swKOR-1</t>
  </si>
  <si>
    <t>South Korea</t>
  </si>
  <si>
    <t>KOR</t>
  </si>
  <si>
    <t>FJ426403=3a</t>
  </si>
  <si>
    <t>FJ426404</t>
  </si>
  <si>
    <t>swKOR-2</t>
  </si>
  <si>
    <t>FJ426404=3a</t>
  </si>
  <si>
    <t>JN837481</t>
  </si>
  <si>
    <t>US-C031008</t>
  </si>
  <si>
    <t>HQ389543</t>
  </si>
  <si>
    <t>Kernow-C1</t>
  </si>
  <si>
    <t>United Kingdom</t>
  </si>
  <si>
    <t>faces</t>
  </si>
  <si>
    <t>KJ507955</t>
  </si>
  <si>
    <t>swSTHY12-VAS19/2003/CA</t>
  </si>
  <si>
    <t>Canada</t>
  </si>
  <si>
    <t>CAN</t>
  </si>
  <si>
    <t>AF060668</t>
  </si>
  <si>
    <t>HEV-US1</t>
  </si>
  <si>
    <t>AF060668=3a</t>
  </si>
  <si>
    <t>JN564006</t>
  </si>
  <si>
    <t>LBPR-000379</t>
  </si>
  <si>
    <t>KF303502</t>
  </si>
  <si>
    <t>GiSw</t>
  </si>
  <si>
    <t>KF303499</t>
  </si>
  <si>
    <t>WB122</t>
  </si>
  <si>
    <t>KF303500</t>
  </si>
  <si>
    <t>WB69</t>
  </si>
  <si>
    <t>Hochtaunuskreis</t>
  </si>
  <si>
    <t>DQ079625</t>
  </si>
  <si>
    <t>G3-Chi</t>
  </si>
  <si>
    <t>DQ079627</t>
  </si>
  <si>
    <t>G3-pig-2712</t>
  </si>
  <si>
    <t>AB360348</t>
  </si>
  <si>
    <t>AY753647</t>
  </si>
  <si>
    <t>Ger-JS</t>
  </si>
  <si>
    <t>AY753647=3a</t>
  </si>
  <si>
    <t>HM623776</t>
  </si>
  <si>
    <t>sw10_04AT</t>
  </si>
  <si>
    <t>HM623774</t>
  </si>
  <si>
    <t>sw7_1AT</t>
  </si>
  <si>
    <t>HM623775</t>
  </si>
  <si>
    <t>sw7aAT</t>
  </si>
  <si>
    <t>HM623773</t>
  </si>
  <si>
    <t>sw1aAT</t>
  </si>
  <si>
    <t>AB221523</t>
  </si>
  <si>
    <t>JHM-Iwa04R</t>
  </si>
  <si>
    <t>Iwate</t>
  </si>
  <si>
    <t>ns</t>
  </si>
  <si>
    <t>AB221523.JHM-Iwa04R=NonSelected</t>
  </si>
  <si>
    <t>AB221525</t>
  </si>
  <si>
    <t>JKY-Iwa02R</t>
  </si>
  <si>
    <t>AB221525.JKY-Iwa02R=NonSelected</t>
  </si>
  <si>
    <t>AB221526</t>
  </si>
  <si>
    <t>JNK-Iwa01R</t>
  </si>
  <si>
    <t>n+?</t>
  </si>
  <si>
    <t>AB221526.JNK-Iwa01R=NonSelected</t>
  </si>
  <si>
    <t>JN701453</t>
  </si>
  <si>
    <t>USfsw-1</t>
  </si>
  <si>
    <t>JN701453=3a</t>
  </si>
  <si>
    <t>JN701454</t>
  </si>
  <si>
    <t>USfsw-2</t>
  </si>
  <si>
    <t>JN701454=3a</t>
  </si>
  <si>
    <t>AY753648</t>
  </si>
  <si>
    <t>6622</t>
  </si>
  <si>
    <t>7259</t>
  </si>
  <si>
    <t>AY753648=3a</t>
  </si>
  <si>
    <t>JN701455</t>
  </si>
  <si>
    <t>JN701455=3a</t>
  </si>
  <si>
    <t>JN701456</t>
  </si>
  <si>
    <t>JN701456=3a</t>
  </si>
  <si>
    <t>JN701457</t>
  </si>
  <si>
    <t>USsw-21</t>
  </si>
  <si>
    <t>JN701457=3a</t>
  </si>
  <si>
    <t>EU718646</t>
  </si>
  <si>
    <t>HUN-006</t>
  </si>
  <si>
    <t>EU718646=3a</t>
  </si>
  <si>
    <t>EU718647</t>
  </si>
  <si>
    <t>HUN-007</t>
  </si>
  <si>
    <t>EU718647=3a</t>
  </si>
  <si>
    <t>EU718648</t>
  </si>
  <si>
    <t>HUN-034</t>
  </si>
  <si>
    <t>EU718648=3a</t>
  </si>
  <si>
    <t>EU718649</t>
  </si>
  <si>
    <t>HUN-039</t>
  </si>
  <si>
    <t>EU718649=3a</t>
  </si>
  <si>
    <t>AB108656</t>
  </si>
  <si>
    <t>HE-JA16</t>
  </si>
  <si>
    <t>nL</t>
  </si>
  <si>
    <t>AB108656.HE-JA16=3a</t>
  </si>
  <si>
    <t>AB082549</t>
  </si>
  <si>
    <t>HE-JA4</t>
  </si>
  <si>
    <t>AB082549.HE-JA4=3a</t>
  </si>
  <si>
    <t>AB082560</t>
  </si>
  <si>
    <t>AB082560.HE-JA4=NonSelected</t>
  </si>
  <si>
    <t>AB082552</t>
  </si>
  <si>
    <t>HE-JA7</t>
  </si>
  <si>
    <t>AB082552.HE-JA7=3a</t>
  </si>
  <si>
    <t>AB082563</t>
  </si>
  <si>
    <t>AB082563.HE-JA7=NonSelected</t>
  </si>
  <si>
    <t>AB082553</t>
  </si>
  <si>
    <t>HE-JA8</t>
  </si>
  <si>
    <t>AB082553.HE-JA8=3a</t>
  </si>
  <si>
    <t>AB082564</t>
  </si>
  <si>
    <t>AB082564.HE-JA8=NonSelected</t>
  </si>
  <si>
    <t>AB108665</t>
  </si>
  <si>
    <t>swJL234</t>
  </si>
  <si>
    <t>AB108665.swJL234=3a</t>
  </si>
  <si>
    <t>AB605196</t>
  </si>
  <si>
    <t>wbJNR_10</t>
  </si>
  <si>
    <t>AB605196=3a</t>
  </si>
  <si>
    <t>AB605226</t>
  </si>
  <si>
    <t>AB605226=3a</t>
  </si>
  <si>
    <t>GU479457</t>
  </si>
  <si>
    <t>V0926307 </t>
  </si>
  <si>
    <t>GU479457=3a</t>
  </si>
  <si>
    <t>HQ446876</t>
  </si>
  <si>
    <t>CUB67-2008</t>
  </si>
  <si>
    <t>Cuba</t>
  </si>
  <si>
    <t>CUB</t>
  </si>
  <si>
    <t>HQ446876=3a</t>
  </si>
  <si>
    <t>HQ693753</t>
  </si>
  <si>
    <t>PT4-1</t>
  </si>
  <si>
    <t>HQ693753=3a</t>
  </si>
  <si>
    <t>HQ693754</t>
  </si>
  <si>
    <t>PT4-2</t>
  </si>
  <si>
    <t>HQ693754=3a</t>
  </si>
  <si>
    <t>HQ446877</t>
  </si>
  <si>
    <t>CUB54-2008</t>
  </si>
  <si>
    <t>HQ446877=3a</t>
  </si>
  <si>
    <t>JQ807476</t>
  </si>
  <si>
    <t>JQ807476=3a</t>
  </si>
  <si>
    <t>JQ807473</t>
  </si>
  <si>
    <t>4973</t>
  </si>
  <si>
    <t>JQ807473=3a</t>
  </si>
  <si>
    <t>JQ807472</t>
  </si>
  <si>
    <t>4701</t>
  </si>
  <si>
    <t>JQ807472=3a</t>
  </si>
  <si>
    <t>JX110666</t>
  </si>
  <si>
    <t>21106</t>
  </si>
  <si>
    <t>JX110667</t>
  </si>
  <si>
    <t>21387</t>
  </si>
  <si>
    <t>JQ034521</t>
  </si>
  <si>
    <t>HSD43</t>
  </si>
  <si>
    <t>HQ446873</t>
  </si>
  <si>
    <t>CUB24-2008</t>
  </si>
  <si>
    <t>HQ446873=3a</t>
  </si>
  <si>
    <t>FJ748529</t>
  </si>
  <si>
    <t>wbGER155</t>
  </si>
  <si>
    <t>BB,Potsdam</t>
  </si>
  <si>
    <t>Brandenburg, Potsdam</t>
  </si>
  <si>
    <t>FJ748529=3a</t>
  </si>
  <si>
    <t>HQ446875</t>
  </si>
  <si>
    <t>CUB90-2008</t>
  </si>
  <si>
    <t>HQ446875=3a</t>
  </si>
  <si>
    <t>HQ446874</t>
  </si>
  <si>
    <t>CUB96-2008</t>
  </si>
  <si>
    <t>HQ446874=3a</t>
  </si>
  <si>
    <t>HQ446878</t>
  </si>
  <si>
    <t>CUB23-2008</t>
  </si>
  <si>
    <t>HQ446878=3a</t>
  </si>
  <si>
    <t>JQ863412</t>
  </si>
  <si>
    <t>5288_8</t>
  </si>
  <si>
    <t>HM483380</t>
  </si>
  <si>
    <t>005-10</t>
  </si>
  <si>
    <t>HM483380.005-10=3a</t>
  </si>
  <si>
    <t>HM483381</t>
  </si>
  <si>
    <t>006-10</t>
  </si>
  <si>
    <t>HM483381.006-10=3a</t>
  </si>
  <si>
    <t>HM483382</t>
  </si>
  <si>
    <t>007-10</t>
  </si>
  <si>
    <t>HM483382.007-10=3a</t>
  </si>
  <si>
    <t>HM483383</t>
  </si>
  <si>
    <t>008-10</t>
  </si>
  <si>
    <t>HM483383.008-10=3a</t>
  </si>
  <si>
    <t>EF372539</t>
  </si>
  <si>
    <t>HEV/SW/NL/2005-1009</t>
  </si>
  <si>
    <t>EF372539=3a</t>
  </si>
  <si>
    <t>EF372546</t>
  </si>
  <si>
    <t>HEV/SW/NL/2005-1027</t>
  </si>
  <si>
    <t>EF372546=3a</t>
  </si>
  <si>
    <t>EF372547</t>
  </si>
  <si>
    <t>HEV/SW/NL/2005-1028</t>
  </si>
  <si>
    <t>EF372547=3a</t>
  </si>
  <si>
    <t>EF372548</t>
  </si>
  <si>
    <t>HEV/SW/NL/2005-1033</t>
  </si>
  <si>
    <t>EF372548=3a</t>
  </si>
  <si>
    <t>EF372552</t>
  </si>
  <si>
    <t>HEV/SW/NL/2005-1043</t>
  </si>
  <si>
    <t>EF372552=3a</t>
  </si>
  <si>
    <t>EF372554</t>
  </si>
  <si>
    <t>HEV/SW/NL/2005-1048</t>
  </si>
  <si>
    <t>EF372554=3a</t>
  </si>
  <si>
    <t>AF336014</t>
  </si>
  <si>
    <t>NLSW122</t>
  </si>
  <si>
    <t>AF336014=3a</t>
  </si>
  <si>
    <t>AF336002</t>
  </si>
  <si>
    <t>NLSW22</t>
  </si>
  <si>
    <t>AF336002=3a</t>
  </si>
  <si>
    <t>FR846453</t>
  </si>
  <si>
    <t>swR437</t>
  </si>
  <si>
    <t>FR846453=3a</t>
  </si>
  <si>
    <t>EU879099</t>
  </si>
  <si>
    <t>V0609076</t>
  </si>
  <si>
    <t>EU879099=3a</t>
  </si>
  <si>
    <t>EU879103</t>
  </si>
  <si>
    <t>V0609890</t>
  </si>
  <si>
    <t>EU879103=3a</t>
  </si>
  <si>
    <t>EU879110</t>
  </si>
  <si>
    <t>V0705397</t>
  </si>
  <si>
    <t>EU879110=3a</t>
  </si>
  <si>
    <t>EU879113</t>
  </si>
  <si>
    <t>V0707613</t>
  </si>
  <si>
    <t>EU879113=3a</t>
  </si>
  <si>
    <t>JQ807507</t>
  </si>
  <si>
    <t>WS09-298</t>
  </si>
  <si>
    <t>BW,OG</t>
  </si>
  <si>
    <t>Baden-Wuerttemberg, Ortenaukreis, Offenburg</t>
  </si>
  <si>
    <t>JQ807507=3a</t>
  </si>
  <si>
    <t>JQ807508</t>
  </si>
  <si>
    <t>WS09-305</t>
  </si>
  <si>
    <t>Baden-Wuerttemberg, Ortenaukreis, Willstaett</t>
  </si>
  <si>
    <t>JQ807508=3a</t>
  </si>
  <si>
    <t>JQ807509</t>
  </si>
  <si>
    <t>WS09-306</t>
  </si>
  <si>
    <t>Baden-Wuerttemberg, Ortenaukreis, Oppenau</t>
  </si>
  <si>
    <t>JQ807509=3a</t>
  </si>
  <si>
    <t>JQ807510</t>
  </si>
  <si>
    <t>WS09-307</t>
  </si>
  <si>
    <t>Baden-Wuerttemberg, Ortenaukreis, Ettenheim</t>
  </si>
  <si>
    <t>JQ807510=3a</t>
  </si>
  <si>
    <t>JQ807511</t>
  </si>
  <si>
    <t>WS09-317</t>
  </si>
  <si>
    <t>Baden-Wuerttemberg, Emmendingen, Elzach</t>
  </si>
  <si>
    <t>JQ807511=3a</t>
  </si>
  <si>
    <t>JF937678</t>
  </si>
  <si>
    <t>swCUB137-2008</t>
  </si>
  <si>
    <t>JF937678=3a</t>
  </si>
  <si>
    <t>JF937677</t>
  </si>
  <si>
    <t>swCUB138-2008</t>
  </si>
  <si>
    <t>JF937677=3a</t>
  </si>
  <si>
    <t>JF937674</t>
  </si>
  <si>
    <t>swCUB30-2008</t>
  </si>
  <si>
    <t>JF937674=3a</t>
  </si>
  <si>
    <t>JF937673</t>
  </si>
  <si>
    <t>swCUB7-2008</t>
  </si>
  <si>
    <t>JF937673=3a</t>
  </si>
  <si>
    <t>JF937675</t>
  </si>
  <si>
    <t>swCUB87-2008</t>
  </si>
  <si>
    <t>JF937675=3a</t>
  </si>
  <si>
    <t>JF937676</t>
  </si>
  <si>
    <t>swCUB92-2008</t>
  </si>
  <si>
    <t>JF937676=3a</t>
  </si>
  <si>
    <t>EU718629</t>
  </si>
  <si>
    <t>HUN-052</t>
  </si>
  <si>
    <t>EU718629=3a</t>
  </si>
  <si>
    <t>HE797853</t>
  </si>
  <si>
    <t>HE797853=3a</t>
  </si>
  <si>
    <t>HE797854</t>
  </si>
  <si>
    <t>HE797854=3a</t>
  </si>
  <si>
    <t>FR846454</t>
  </si>
  <si>
    <t>FR846454=3a</t>
  </si>
  <si>
    <t>GU479458</t>
  </si>
  <si>
    <t>GU479458=3a</t>
  </si>
  <si>
    <t>HQ446879</t>
  </si>
  <si>
    <t>CUB90D-2008</t>
  </si>
  <si>
    <t>HQ446879=3a</t>
  </si>
  <si>
    <t>AF490996</t>
  </si>
  <si>
    <t>BCN15</t>
  </si>
  <si>
    <t>AF490996=3a</t>
  </si>
  <si>
    <t>AB385846</t>
  </si>
  <si>
    <t>HEV/HU/NL/2005-6992</t>
  </si>
  <si>
    <t>AB385846=3a</t>
  </si>
  <si>
    <t>EU526632</t>
  </si>
  <si>
    <t>EU526632=3a</t>
  </si>
  <si>
    <t>EU526629</t>
  </si>
  <si>
    <t>EU526629=3a</t>
  </si>
  <si>
    <t>EU526628</t>
  </si>
  <si>
    <t>EU526628=3a</t>
  </si>
  <si>
    <t>EU526627</t>
  </si>
  <si>
    <t>EU526627=3a</t>
  </si>
  <si>
    <t>EU526631</t>
  </si>
  <si>
    <t>EU526631=3a</t>
  </si>
  <si>
    <t>EU526630</t>
  </si>
  <si>
    <t>HEV/SW/NL/2006-672740</t>
  </si>
  <si>
    <t>EU526630=3a</t>
  </si>
  <si>
    <t>EF530675</t>
  </si>
  <si>
    <t>EF530675=3a</t>
  </si>
  <si>
    <t>EF530676</t>
  </si>
  <si>
    <t>EF530676=3a</t>
  </si>
  <si>
    <t>EF530671</t>
  </si>
  <si>
    <t>EF530671=3a</t>
  </si>
  <si>
    <t>EU718633</t>
  </si>
  <si>
    <t>HUN-036</t>
  </si>
  <si>
    <t>EU718633=3a</t>
  </si>
  <si>
    <t>EF530672</t>
  </si>
  <si>
    <t>HUN-038</t>
  </si>
  <si>
    <t>EF530672=3a</t>
  </si>
  <si>
    <t>EU718640</t>
  </si>
  <si>
    <t>EU718640=3a</t>
  </si>
  <si>
    <t>EF530673</t>
  </si>
  <si>
    <t>EF530673=3a</t>
  </si>
  <si>
    <t>EU718644</t>
  </si>
  <si>
    <t>HUN-070</t>
  </si>
  <si>
    <t>EU718644=3a</t>
  </si>
  <si>
    <t>GQ468296</t>
  </si>
  <si>
    <t>HUN-138</t>
  </si>
  <si>
    <t>GQ468296=3a</t>
  </si>
  <si>
    <t>EU718641</t>
  </si>
  <si>
    <t>HUN-143</t>
  </si>
  <si>
    <t>EU718641=3a</t>
  </si>
  <si>
    <t>EU718635</t>
  </si>
  <si>
    <t>HUN-264</t>
  </si>
  <si>
    <t>EU718635=3a</t>
  </si>
  <si>
    <t>HQ842719</t>
  </si>
  <si>
    <t>NLSW747HEV2008</t>
  </si>
  <si>
    <t>HQ842719=3a</t>
  </si>
  <si>
    <t>AF490998</t>
  </si>
  <si>
    <t>W1</t>
  </si>
  <si>
    <t>Washington</t>
  </si>
  <si>
    <t>AF490998=3a</t>
  </si>
  <si>
    <t>FJ748527</t>
  </si>
  <si>
    <t>wbGER140</t>
  </si>
  <si>
    <t>FJ748527=3a</t>
  </si>
  <si>
    <t>FJ748528</t>
  </si>
  <si>
    <t>FJ748528=3a</t>
  </si>
  <si>
    <t>FJ527832</t>
  </si>
  <si>
    <t>3b</t>
  </si>
  <si>
    <t>SAAS-JDY5</t>
  </si>
  <si>
    <t>Shang</t>
  </si>
  <si>
    <t>Shanghai</t>
  </si>
  <si>
    <t>FJ527832=3b</t>
  </si>
  <si>
    <t>AB189070</t>
  </si>
  <si>
    <t>JBOAR1-Hyo04</t>
  </si>
  <si>
    <t>Hyogo</t>
  </si>
  <si>
    <t>Hyogo, Taka-gun</t>
  </si>
  <si>
    <t>AB189070=3b</t>
  </si>
  <si>
    <t>AP003430</t>
  </si>
  <si>
    <t>JRA1</t>
  </si>
  <si>
    <t>AP003430=3b</t>
  </si>
  <si>
    <t>AB291960</t>
  </si>
  <si>
    <t>JTK-Kag06C</t>
  </si>
  <si>
    <t>Kagawa</t>
  </si>
  <si>
    <t>JIO</t>
  </si>
  <si>
    <t>AB291960=3b</t>
  </si>
  <si>
    <t>AB698071</t>
  </si>
  <si>
    <t>Type III Highland/2000</t>
  </si>
  <si>
    <t>Tsukuba</t>
  </si>
  <si>
    <t>AB246676</t>
  </si>
  <si>
    <t>HEVN1</t>
  </si>
  <si>
    <t>?hum</t>
  </si>
  <si>
    <t>AB246676=3b</t>
  </si>
  <si>
    <t>AB301710</t>
  </si>
  <si>
    <t>JE03-1760F</t>
  </si>
  <si>
    <t>AB362839</t>
  </si>
  <si>
    <t>118d/Alex</t>
  </si>
  <si>
    <t>cells</t>
  </si>
  <si>
    <t>AB362839=3b</t>
  </si>
  <si>
    <t>AB362842</t>
  </si>
  <si>
    <t>p5</t>
  </si>
  <si>
    <t>AB362842=3b</t>
  </si>
  <si>
    <t>AB425830</t>
  </si>
  <si>
    <t>p13-3</t>
  </si>
  <si>
    <t>AB425830=3b</t>
  </si>
  <si>
    <t>AB425831</t>
  </si>
  <si>
    <t>p5/B</t>
  </si>
  <si>
    <t>AB425831=3b</t>
  </si>
  <si>
    <t>AB437316</t>
  </si>
  <si>
    <t>clone: wt</t>
  </si>
  <si>
    <t>JE03-1760F(pJE03-1760F/wt)</t>
  </si>
  <si>
    <t>AB437316=3b</t>
  </si>
  <si>
    <t>AB437319</t>
  </si>
  <si>
    <t>dORF1</t>
  </si>
  <si>
    <t>AB291962</t>
  </si>
  <si>
    <t>JHK-Toy04C</t>
  </si>
  <si>
    <t>Toyama</t>
  </si>
  <si>
    <t>AB291962=3b</t>
  </si>
  <si>
    <t>AB236320</t>
  </si>
  <si>
    <t>JMNG-Oki02C</t>
  </si>
  <si>
    <t>Okinawa</t>
  </si>
  <si>
    <t>mong</t>
  </si>
  <si>
    <t>AB236320=3b</t>
  </si>
  <si>
    <t>AB591733</t>
  </si>
  <si>
    <t>JMNG26-Oki08</t>
  </si>
  <si>
    <t>AB630971</t>
  </si>
  <si>
    <t>JRC-HE3</t>
  </si>
  <si>
    <t>Fukuoka</t>
  </si>
  <si>
    <t>AB630971=3b</t>
  </si>
  <si>
    <t>AB291963</t>
  </si>
  <si>
    <t>JRM-Toy05C</t>
  </si>
  <si>
    <t>AB291963=3b</t>
  </si>
  <si>
    <t>AB073912</t>
  </si>
  <si>
    <t>swJ570</t>
  </si>
  <si>
    <t>Tochigi </t>
  </si>
  <si>
    <t>AB073912=3b</t>
  </si>
  <si>
    <t>AB481229</t>
  </si>
  <si>
    <t>swJR-P5</t>
  </si>
  <si>
    <t>AB481229=3b</t>
  </si>
  <si>
    <t>AB222182</t>
  </si>
  <si>
    <t>wbJSG1</t>
  </si>
  <si>
    <t>Saga</t>
  </si>
  <si>
    <t>AB222182=3b</t>
  </si>
  <si>
    <t>AB222183</t>
  </si>
  <si>
    <t>wbJTS1</t>
  </si>
  <si>
    <t>Tokushima</t>
  </si>
  <si>
    <t>AB222183=3b</t>
  </si>
  <si>
    <t>AB222184</t>
  </si>
  <si>
    <t>wbJYG1</t>
  </si>
  <si>
    <t>Yamaguchi</t>
  </si>
  <si>
    <t>AB222184=3b</t>
  </si>
  <si>
    <t>AB091394</t>
  </si>
  <si>
    <t>JJT-Kan</t>
  </si>
  <si>
    <t>Kanagawa</t>
  </si>
  <si>
    <t>AB091394=3b</t>
  </si>
  <si>
    <t>AB369691</t>
  </si>
  <si>
    <t>E097-OSA05C</t>
  </si>
  <si>
    <t>AB369691=3b</t>
  </si>
  <si>
    <t>AB291951</t>
  </si>
  <si>
    <t>JIO-Sai97L</t>
  </si>
  <si>
    <t>Saitama</t>
  </si>
  <si>
    <t>AB291951=3b</t>
  </si>
  <si>
    <t>AB291952</t>
  </si>
  <si>
    <t>JIY-Tot05L</t>
  </si>
  <si>
    <t>Tottori</t>
  </si>
  <si>
    <t>AB291952=3b</t>
  </si>
  <si>
    <t>AB291953</t>
  </si>
  <si>
    <t>JSO-Oki05L</t>
  </si>
  <si>
    <t>AB291953=3b</t>
  </si>
  <si>
    <t>AB291954</t>
  </si>
  <si>
    <t>JSS-Oka04L</t>
  </si>
  <si>
    <t>Okayama</t>
  </si>
  <si>
    <t>AB291954=3b</t>
  </si>
  <si>
    <t>AB291955</t>
  </si>
  <si>
    <t>JSW-Kyo-FH06L</t>
  </si>
  <si>
    <t>Kyoto</t>
  </si>
  <si>
    <t>AB291955=3b</t>
  </si>
  <si>
    <t>AB291956</t>
  </si>
  <si>
    <t>JYM-Tot04L</t>
  </si>
  <si>
    <t>AB291956=3b</t>
  </si>
  <si>
    <t>AB291957</t>
  </si>
  <si>
    <t>JYU-Oki04L</t>
  </si>
  <si>
    <t>AB291957=3b</t>
  </si>
  <si>
    <t>AB443623</t>
  </si>
  <si>
    <t>JIO-swJ19</t>
  </si>
  <si>
    <t>Miyazaki</t>
  </si>
  <si>
    <t>AB443626</t>
  </si>
  <si>
    <t>AB443627</t>
  </si>
  <si>
    <t>AB443624</t>
  </si>
  <si>
    <t>JIO-swJ19-2</t>
  </si>
  <si>
    <t>AB443624=3b</t>
  </si>
  <si>
    <t>AB443625</t>
  </si>
  <si>
    <t>JIO-swJ19-5</t>
  </si>
  <si>
    <t>AB443625=3b</t>
  </si>
  <si>
    <t>AB189072</t>
  </si>
  <si>
    <t>JMO-Hyo03L</t>
  </si>
  <si>
    <t>Hyogo, Kasai</t>
  </si>
  <si>
    <t>AB189072=3b</t>
  </si>
  <si>
    <t>AB189073</t>
  </si>
  <si>
    <t>JSO-Hyo03L</t>
  </si>
  <si>
    <t>AB189073=3b</t>
  </si>
  <si>
    <t>AB189074</t>
  </si>
  <si>
    <t>JTH-Hyo03L</t>
  </si>
  <si>
    <t>Kasai</t>
  </si>
  <si>
    <t>AB189075</t>
  </si>
  <si>
    <t>JYO-Hyo03L</t>
  </si>
  <si>
    <t>KJ507956</t>
  </si>
  <si>
    <t>swSTHY42-VAS49/2003/CA</t>
  </si>
  <si>
    <t>BD189772</t>
  </si>
  <si>
    <t>patent </t>
  </si>
  <si>
    <t>DQ079629</t>
  </si>
  <si>
    <t>FF031605</t>
  </si>
  <si>
    <t>DQ079626</t>
  </si>
  <si>
    <t>HTN-0618</t>
  </si>
  <si>
    <t>DQ079630</t>
  </si>
  <si>
    <t>WB011905</t>
  </si>
  <si>
    <t>HM439285</t>
  </si>
  <si>
    <t>EChN22</t>
  </si>
  <si>
    <t>was j!</t>
  </si>
  <si>
    <t>AB221497</t>
  </si>
  <si>
    <t>JBOAR278-Hyo04R+</t>
  </si>
  <si>
    <t>AB221498</t>
  </si>
  <si>
    <t>JBOAR280-Hyo04R+</t>
  </si>
  <si>
    <t>AB221499</t>
  </si>
  <si>
    <t>JBOAR316-Hyo04R+</t>
  </si>
  <si>
    <t>AB221500</t>
  </si>
  <si>
    <t>JBOAR318-Hyo04R+</t>
  </si>
  <si>
    <t>AB221501</t>
  </si>
  <si>
    <t>JBOAR323-Hyo04R+</t>
  </si>
  <si>
    <t>AB221502</t>
  </si>
  <si>
    <t>JBOAR326-Hyo04R+</t>
  </si>
  <si>
    <t>AB221502.JBOAR326-Hyo04R+=NonSelected</t>
  </si>
  <si>
    <t>AB221520</t>
  </si>
  <si>
    <t>JSWINE150-Aom04R</t>
  </si>
  <si>
    <t>Aomori</t>
  </si>
  <si>
    <t>AB221520.JSWINE150-Aom04R=NonSelected</t>
  </si>
  <si>
    <t>AB221521</t>
  </si>
  <si>
    <t>JSWINE203-Aom04R</t>
  </si>
  <si>
    <t>AB221521.JSWINE203-Aom04R=NonSelected</t>
  </si>
  <si>
    <t>AB221527</t>
  </si>
  <si>
    <t>JYI-Iwa04R</t>
  </si>
  <si>
    <t>AB221527.JYI-Iwa04R=NonSelected</t>
  </si>
  <si>
    <t>JQ807480</t>
  </si>
  <si>
    <t>Bugewitz</t>
  </si>
  <si>
    <t>WS03-09</t>
  </si>
  <si>
    <t>JQ807480=3b</t>
  </si>
  <si>
    <t>TV44-10.p13x14</t>
  </si>
  <si>
    <t>TV44-10.p13x14=3b</t>
  </si>
  <si>
    <t>JQ807478</t>
  </si>
  <si>
    <t>JQ807478=3b</t>
  </si>
  <si>
    <t>EU495190</t>
  </si>
  <si>
    <t>TLS39</t>
  </si>
  <si>
    <t>EU495190=3b</t>
  </si>
  <si>
    <t>AB082556</t>
  </si>
  <si>
    <t>HE-JA11</t>
  </si>
  <si>
    <t>Yamanashi</t>
  </si>
  <si>
    <t>AB082556.HE-JA11=3b</t>
  </si>
  <si>
    <t>AB082567</t>
  </si>
  <si>
    <t>AB082567.HE-JA11=NonSelected</t>
  </si>
  <si>
    <t>AB082550</t>
  </si>
  <si>
    <t>HE-JA5</t>
  </si>
  <si>
    <t>AB082550.HE-JA5=3b</t>
  </si>
  <si>
    <t>AB082561</t>
  </si>
  <si>
    <t>AB082561.HE-JA5=NonSelected</t>
  </si>
  <si>
    <t>AB082551</t>
  </si>
  <si>
    <t>HE-JA6</t>
  </si>
  <si>
    <t>AB082551.HE-JA6=3b</t>
  </si>
  <si>
    <t>AB082562</t>
  </si>
  <si>
    <t>AB082562.HE-JA6=NonSelected</t>
  </si>
  <si>
    <t>AB082554</t>
  </si>
  <si>
    <t>HE-JA9</t>
  </si>
  <si>
    <t>Fukushima</t>
  </si>
  <si>
    <t>AB082554.HE-JA9=3b</t>
  </si>
  <si>
    <t>AB082565</t>
  </si>
  <si>
    <t>AB082565.HE-JA9=NonSelected</t>
  </si>
  <si>
    <t>AB108661</t>
  </si>
  <si>
    <t>swJL82</t>
  </si>
  <si>
    <t>AB108661.swJL82=3b</t>
  </si>
  <si>
    <t>AB108662</t>
  </si>
  <si>
    <t>swJL97</t>
  </si>
  <si>
    <t>AB108662.swJL97=3b</t>
  </si>
  <si>
    <t>AB605187</t>
  </si>
  <si>
    <t>wbJFI_06</t>
  </si>
  <si>
    <t>AB605187=3b</t>
  </si>
  <si>
    <t>AB605217</t>
  </si>
  <si>
    <t>AB605217=3b</t>
  </si>
  <si>
    <t>AB605198</t>
  </si>
  <si>
    <t>wbJFI_09</t>
  </si>
  <si>
    <t>AB605198=3b</t>
  </si>
  <si>
    <t>AB605228</t>
  </si>
  <si>
    <t>AB605228=3b</t>
  </si>
  <si>
    <t>AB605197</t>
  </si>
  <si>
    <t>wbJNN_09</t>
  </si>
  <si>
    <t>AB605197=3b</t>
  </si>
  <si>
    <t>AB605227</t>
  </si>
  <si>
    <t>AB605227=3b</t>
  </si>
  <si>
    <t>AB605190</t>
  </si>
  <si>
    <t>wbJOY_07-1</t>
  </si>
  <si>
    <t>AB605190=3b</t>
  </si>
  <si>
    <t>AB605220</t>
  </si>
  <si>
    <t>AB605220=3b</t>
  </si>
  <si>
    <t>AB605180</t>
  </si>
  <si>
    <t>wbJSG_03</t>
  </si>
  <si>
    <t>AB605180=3b</t>
  </si>
  <si>
    <t>AB605210</t>
  </si>
  <si>
    <t>AB605210=3b</t>
  </si>
  <si>
    <t>AB605186</t>
  </si>
  <si>
    <t>wbJSH_05</t>
  </si>
  <si>
    <t>AB605186=3b</t>
  </si>
  <si>
    <t>AB605216</t>
  </si>
  <si>
    <t>AB605216=3b</t>
  </si>
  <si>
    <t>AB605184</t>
  </si>
  <si>
    <t>wbJSO_05-1</t>
  </si>
  <si>
    <t>AB605184=3b</t>
  </si>
  <si>
    <t>AB605214</t>
  </si>
  <si>
    <t>AB605214=3b</t>
  </si>
  <si>
    <t>AB605181</t>
  </si>
  <si>
    <t>wbJTS_04</t>
  </si>
  <si>
    <t>AB605181=3b</t>
  </si>
  <si>
    <t>AB605211</t>
  </si>
  <si>
    <t>AB605211=3b</t>
  </si>
  <si>
    <t>AB605182</t>
  </si>
  <si>
    <t>wbJYG_05</t>
  </si>
  <si>
    <t>AB605182=3b</t>
  </si>
  <si>
    <t>AB605212</t>
  </si>
  <si>
    <t>AB605212=3b</t>
  </si>
  <si>
    <t>AB605188</t>
  </si>
  <si>
    <t>wbJYN_06-1</t>
  </si>
  <si>
    <t>AB605188=3b</t>
  </si>
  <si>
    <t>AB605218</t>
  </si>
  <si>
    <t>AB605218=3b</t>
  </si>
  <si>
    <t>EU495109</t>
  </si>
  <si>
    <t>EU495109=3b</t>
  </si>
  <si>
    <t>HQ415969</t>
  </si>
  <si>
    <t>CC2009-1047</t>
  </si>
  <si>
    <t>strawberry</t>
  </si>
  <si>
    <t>HQ415969=3b</t>
  </si>
  <si>
    <t>AB627907</t>
  </si>
  <si>
    <t>JSS-Tok09</t>
  </si>
  <si>
    <t>AB627907=3b</t>
  </si>
  <si>
    <t>AB221518</t>
  </si>
  <si>
    <t>JSWINE150-Aom04</t>
  </si>
  <si>
    <t>AB221518.JSWINE150-Aom04=3b</t>
  </si>
  <si>
    <t>AB221519</t>
  </si>
  <si>
    <t>JSWINE203-Aom04</t>
  </si>
  <si>
    <t>AB221519.JSWINE203-Aom04=3b</t>
  </si>
  <si>
    <t>AB627911</t>
  </si>
  <si>
    <t>JSY-Tok09</t>
  </si>
  <si>
    <t>AB627911=3b</t>
  </si>
  <si>
    <t>AB627910</t>
  </si>
  <si>
    <t>JTS-Tok10</t>
  </si>
  <si>
    <t>AB627910=3b</t>
  </si>
  <si>
    <t>EU495230</t>
  </si>
  <si>
    <t>EU495230=3b</t>
  </si>
  <si>
    <t>JQ807477</t>
  </si>
  <si>
    <t>JQ807477=3b</t>
  </si>
  <si>
    <t>JQ807479</t>
  </si>
  <si>
    <t>WS03-09.ORF1n_169</t>
  </si>
  <si>
    <t>JQ807479=3b</t>
  </si>
  <si>
    <t>JQ807487</t>
  </si>
  <si>
    <t>WS28-10</t>
  </si>
  <si>
    <t>MV,Ddh</t>
  </si>
  <si>
    <t>Mecklenburg-Vorpommern, Diedrichshagen</t>
  </si>
  <si>
    <t>JQ807487=3b</t>
  </si>
  <si>
    <t>HE797855</t>
  </si>
  <si>
    <t>HE797855=3b</t>
  </si>
  <si>
    <t>AB362841</t>
  </si>
  <si>
    <t>p0</t>
  </si>
  <si>
    <t>AB362843</t>
  </si>
  <si>
    <t>p10</t>
  </si>
  <si>
    <t>AB437317</t>
  </si>
  <si>
    <t>fs</t>
  </si>
  <si>
    <t>AB437318</t>
  </si>
  <si>
    <t>dORF3</t>
  </si>
  <si>
    <t>AB593690</t>
  </si>
  <si>
    <t>p10/B</t>
  </si>
  <si>
    <t>AF296165</t>
  </si>
  <si>
    <t>3d</t>
  </si>
  <si>
    <t>TW12SW</t>
  </si>
  <si>
    <t>Taiwan</t>
  </si>
  <si>
    <t>TWN</t>
  </si>
  <si>
    <t>AF296165=3d</t>
  </si>
  <si>
    <t>AF296166</t>
  </si>
  <si>
    <t>TW13SW</t>
  </si>
  <si>
    <t>AF296166=3d</t>
  </si>
  <si>
    <t>AF296167</t>
  </si>
  <si>
    <t>TW3SW</t>
  </si>
  <si>
    <t>AF296167=3d</t>
  </si>
  <si>
    <t>AB740232</t>
  </si>
  <si>
    <t>3j</t>
  </si>
  <si>
    <t>G3-HEV83-2-27</t>
  </si>
  <si>
    <t>AB369689</t>
  </si>
  <si>
    <t>E088-STM04C</t>
  </si>
  <si>
    <t>AB369689=3j</t>
  </si>
  <si>
    <t>DQ079632</t>
  </si>
  <si>
    <t>G3-4531-Swine</t>
  </si>
  <si>
    <t>JF490049</t>
  </si>
  <si>
    <t>E1Arg52.24</t>
  </si>
  <si>
    <t>JF490049=3j</t>
  </si>
  <si>
    <t>AF521654</t>
  </si>
  <si>
    <t>swMex</t>
  </si>
  <si>
    <t>3b?</t>
  </si>
  <si>
    <t>AF521654=3b</t>
  </si>
  <si>
    <t>AY115488</t>
  </si>
  <si>
    <t>Arkell</t>
  </si>
  <si>
    <t>Ontario</t>
  </si>
  <si>
    <t>3abj</t>
  </si>
  <si>
    <t>3j?a</t>
  </si>
  <si>
    <t>AY115488=3j?</t>
  </si>
  <si>
    <t>JQ807488</t>
  </si>
  <si>
    <t>WS34-10</t>
  </si>
  <si>
    <t>3aj?</t>
  </si>
  <si>
    <t>JQ807488=3b</t>
  </si>
  <si>
    <t>JQ807491</t>
  </si>
  <si>
    <t>WS35-10</t>
  </si>
  <si>
    <t>3a?</t>
  </si>
  <si>
    <t>WS35-10.HVRn-f.p177</t>
  </si>
  <si>
    <t>JQ807491=3b</t>
  </si>
  <si>
    <t>JQ965993</t>
  </si>
  <si>
    <t>WS34-10.HVR.247nt=3b</t>
  </si>
  <si>
    <t>JQ807489</t>
  </si>
  <si>
    <t>JQ807489=3b</t>
  </si>
  <si>
    <t>JQ807486</t>
  </si>
  <si>
    <t>JQ807486=3b</t>
  </si>
  <si>
    <t>AF521653</t>
  </si>
  <si>
    <t>swAustralia</t>
  </si>
  <si>
    <t>Australia</t>
  </si>
  <si>
    <t>AUS</t>
  </si>
  <si>
    <t>AF521653=3j</t>
  </si>
  <si>
    <t>JQ807490</t>
  </si>
  <si>
    <t>JQ807490=3b</t>
  </si>
  <si>
    <t>JQ807492</t>
  </si>
  <si>
    <t>JQ807492=3b</t>
  </si>
  <si>
    <t>HE797857</t>
  </si>
  <si>
    <t>p173c</t>
  </si>
  <si>
    <t>HE797857=3b</t>
  </si>
  <si>
    <t>HE797856</t>
  </si>
  <si>
    <t>HE797856=3b</t>
  </si>
  <si>
    <t>Rabbit-126.HVR.247nt</t>
  </si>
  <si>
    <t>Rab</t>
  </si>
  <si>
    <t>Ra-126</t>
  </si>
  <si>
    <t>rabbit</t>
  </si>
  <si>
    <t>Rabbit-126.HVR.247nt=Rab</t>
  </si>
  <si>
    <t>JF431037</t>
  </si>
  <si>
    <t>3k</t>
  </si>
  <si>
    <t>SI-P36</t>
  </si>
  <si>
    <t>Slovenia</t>
  </si>
  <si>
    <t>SVN</t>
  </si>
  <si>
    <t>JF431037=3k</t>
  </si>
  <si>
    <t>JF431034</t>
  </si>
  <si>
    <t>SI-P6</t>
  </si>
  <si>
    <t>JF431034=3k</t>
  </si>
  <si>
    <t>JF431042</t>
  </si>
  <si>
    <t>SI-P65</t>
  </si>
  <si>
    <t>JF431042=3k</t>
  </si>
  <si>
    <t>JF431017</t>
  </si>
  <si>
    <t>JF431017=3k</t>
  </si>
  <si>
    <t>JF431023</t>
  </si>
  <si>
    <t>JF431023=3k</t>
  </si>
  <si>
    <t>JF431032</t>
  </si>
  <si>
    <t>JF431032=3k</t>
  </si>
  <si>
    <t>AB291964</t>
  </si>
  <si>
    <t>4</t>
  </si>
  <si>
    <t>JYK-Tok03C</t>
  </si>
  <si>
    <t>AB291964=4</t>
  </si>
  <si>
    <t>AB369688</t>
  </si>
  <si>
    <t>E087-SAP04C</t>
  </si>
  <si>
    <t>4i</t>
  </si>
  <si>
    <t>AB369688=4</t>
  </si>
  <si>
    <t>AB253420</t>
  </si>
  <si>
    <t>HEVN2</t>
  </si>
  <si>
    <t>AB253420=4</t>
  </si>
  <si>
    <t>HQ857384</t>
  </si>
  <si>
    <t>BeSW67HEV4-2008</t>
  </si>
  <si>
    <t>Belgium</t>
  </si>
  <si>
    <t>BEL</t>
  </si>
  <si>
    <t>HQ857384=4</t>
  </si>
  <si>
    <t>EU879120</t>
  </si>
  <si>
    <t>V0716883</t>
  </si>
  <si>
    <t>EU879120=4</t>
  </si>
  <si>
    <t>HQ842728</t>
  </si>
  <si>
    <t>BeSW68HEV4-2008</t>
  </si>
  <si>
    <t>HQ842728=4</t>
  </si>
  <si>
    <t>JQ740781</t>
  </si>
  <si>
    <t>CHN-NJ-H2011</t>
  </si>
  <si>
    <t>AB291965</t>
  </si>
  <si>
    <t>HRC-HE14C</t>
  </si>
  <si>
    <t>AB602890</t>
  </si>
  <si>
    <t>HRC-HE15</t>
  </si>
  <si>
    <t>AB291970</t>
  </si>
  <si>
    <t>JKU-Aba06orf2p</t>
  </si>
  <si>
    <t>JQ655733</t>
  </si>
  <si>
    <t>MO</t>
  </si>
  <si>
    <t>JN257704</t>
  </si>
  <si>
    <t>PP202</t>
  </si>
  <si>
    <t>JN257705</t>
  </si>
  <si>
    <t>PP203</t>
  </si>
  <si>
    <t>JN257706</t>
  </si>
  <si>
    <t>PP217</t>
  </si>
  <si>
    <t>JN257707</t>
  </si>
  <si>
    <t>PP219</t>
  </si>
  <si>
    <t>JF915746</t>
  </si>
  <si>
    <t>SAAS-FX17</t>
  </si>
  <si>
    <t>JX855794</t>
  </si>
  <si>
    <t>SS19</t>
  </si>
  <si>
    <t>AY621105</t>
  </si>
  <si>
    <t>swCH23</t>
  </si>
  <si>
    <t>JQ655736</t>
  </si>
  <si>
    <t>W2-5</t>
  </si>
  <si>
    <t>JQ655735</t>
  </si>
  <si>
    <t>W3</t>
  </si>
  <si>
    <t>AB602891</t>
  </si>
  <si>
    <t>EU849133</t>
  </si>
  <si>
    <t>FJ373295</t>
  </si>
  <si>
    <t>FJ641980</t>
  </si>
  <si>
    <t>JN052926</t>
  </si>
  <si>
    <t>EU366959</t>
  </si>
  <si>
    <t>4a</t>
  </si>
  <si>
    <t>swGX32</t>
  </si>
  <si>
    <t>EU366959=4a</t>
  </si>
  <si>
    <t>AB197673</t>
  </si>
  <si>
    <t>JKO-ChiSai98C</t>
  </si>
  <si>
    <t>Xian</t>
  </si>
  <si>
    <t>AB197673=4a</t>
  </si>
  <si>
    <t>EF077630</t>
  </si>
  <si>
    <t>Ch-S-1</t>
  </si>
  <si>
    <t>EF077630=4a</t>
  </si>
  <si>
    <t>AB197674</t>
  </si>
  <si>
    <t>JYI-ChiSai01C</t>
  </si>
  <si>
    <t>nsC?</t>
  </si>
  <si>
    <t>AB197674=4a</t>
  </si>
  <si>
    <t>FJ642016</t>
  </si>
  <si>
    <t>Ch-MD-sw23</t>
  </si>
  <si>
    <t>GU119961</t>
  </si>
  <si>
    <t>CHN-XJ-SW13</t>
  </si>
  <si>
    <t>GU119960</t>
  </si>
  <si>
    <t>CHN-XJ-SW33</t>
  </si>
  <si>
    <t>DQ279091</t>
  </si>
  <si>
    <t>4b</t>
  </si>
  <si>
    <t>swDQ</t>
  </si>
  <si>
    <t>DQ279091=4b</t>
  </si>
  <si>
    <t>EU676172</t>
  </si>
  <si>
    <t>swGX40</t>
  </si>
  <si>
    <t>EU676172=4b</t>
  </si>
  <si>
    <t>AB075967</t>
  </si>
  <si>
    <t>V091ORF1</t>
  </si>
  <si>
    <t>Viet Nam</t>
  </si>
  <si>
    <t>VNM</t>
  </si>
  <si>
    <t>AB075967=4b</t>
  </si>
  <si>
    <t>AB193176</t>
  </si>
  <si>
    <t>4c</t>
  </si>
  <si>
    <t>JSF-Tot03C</t>
  </si>
  <si>
    <t>AB193176=4c</t>
  </si>
  <si>
    <t>AB193177</t>
  </si>
  <si>
    <t>JYN-Sap01C</t>
  </si>
  <si>
    <t>AB193177=4c</t>
  </si>
  <si>
    <t>AB097812</t>
  </si>
  <si>
    <t>HE-JA1</t>
  </si>
  <si>
    <t>AB097812=4c</t>
  </si>
  <si>
    <t>AB220975</t>
  </si>
  <si>
    <t>HE-JA19</t>
  </si>
  <si>
    <t>AB220975=4c</t>
  </si>
  <si>
    <t>AB220976</t>
  </si>
  <si>
    <t>HE-JA28</t>
  </si>
  <si>
    <t>AB220976=4c</t>
  </si>
  <si>
    <t>AB220977</t>
  </si>
  <si>
    <t>HE-JA36</t>
  </si>
  <si>
    <t>AB220977=4c</t>
  </si>
  <si>
    <t>AB220978</t>
  </si>
  <si>
    <t>HE-JA37</t>
  </si>
  <si>
    <t>AB220978=4c</t>
  </si>
  <si>
    <t>AB220979</t>
  </si>
  <si>
    <t>HE-JA41</t>
  </si>
  <si>
    <t>AB220979=4c</t>
  </si>
  <si>
    <t>AB220971</t>
  </si>
  <si>
    <t>HE-JF3</t>
  </si>
  <si>
    <t>Mito</t>
  </si>
  <si>
    <t>AB220971=4c</t>
  </si>
  <si>
    <t>AB220972</t>
  </si>
  <si>
    <t>HE-JF4</t>
  </si>
  <si>
    <t>AB220972=4c</t>
  </si>
  <si>
    <t>AB220973</t>
  </si>
  <si>
    <t>HE-JF5</t>
  </si>
  <si>
    <t>AB220973=4c</t>
  </si>
  <si>
    <t>AB080575</t>
  </si>
  <si>
    <t>HE-JI4</t>
  </si>
  <si>
    <t>nsLC?</t>
  </si>
  <si>
    <t>AB080575=4c</t>
  </si>
  <si>
    <t>AB099347</t>
  </si>
  <si>
    <t>HE-JK4</t>
  </si>
  <si>
    <t>AB099347=4c</t>
  </si>
  <si>
    <t>AB291967</t>
  </si>
  <si>
    <t>JKO-Aba-FH06C</t>
  </si>
  <si>
    <t>Hokkaido, Abashiri</t>
  </si>
  <si>
    <t>AB291967=4c</t>
  </si>
  <si>
    <t>AB291966</t>
  </si>
  <si>
    <t>JST-KitAsa04C</t>
  </si>
  <si>
    <t>Hokkaido, Asahikawa</t>
  </si>
  <si>
    <t>AB291966=4c</t>
  </si>
  <si>
    <t>AB097811</t>
  </si>
  <si>
    <t>swj13-1</t>
  </si>
  <si>
    <t>AB097811=4c</t>
  </si>
  <si>
    <t>AB481227</t>
  </si>
  <si>
    <t>swJB-H7</t>
  </si>
  <si>
    <t>AB481227=4c</t>
  </si>
  <si>
    <t>GU188851</t>
  </si>
  <si>
    <t>WH09</t>
  </si>
  <si>
    <t>AB074915</t>
  </si>
  <si>
    <t>JAK-Sai</t>
  </si>
  <si>
    <t>Saitama </t>
  </si>
  <si>
    <t>nLC?</t>
  </si>
  <si>
    <t>AB074915=4c</t>
  </si>
  <si>
    <t>AB074917</t>
  </si>
  <si>
    <t>JKK-Sap</t>
  </si>
  <si>
    <t>AB074917=4c</t>
  </si>
  <si>
    <t>AB091395</t>
  </si>
  <si>
    <t>JSN-Sap-FH</t>
  </si>
  <si>
    <t>AB091395=4c</t>
  </si>
  <si>
    <t>AB161717</t>
  </si>
  <si>
    <t>JSM-Sap95</t>
  </si>
  <si>
    <t>AB161717=4c</t>
  </si>
  <si>
    <t>AB193178</t>
  </si>
  <si>
    <t>JYN-Nii02L</t>
  </si>
  <si>
    <t>Niigata</t>
  </si>
  <si>
    <t>AB193178=4c</t>
  </si>
  <si>
    <t>AB291959</t>
  </si>
  <si>
    <t>JTC-Kit-FH04L</t>
  </si>
  <si>
    <t>Hokkaido, Kitami</t>
  </si>
  <si>
    <t>AB291959=4c</t>
  </si>
  <si>
    <t>KF736234</t>
  </si>
  <si>
    <t>CHN-QH-Yak27</t>
  </si>
  <si>
    <t>yak</t>
  </si>
  <si>
    <t>AB082545</t>
  </si>
  <si>
    <t>HE-J1</t>
  </si>
  <si>
    <t>AB082545.HE-J1=NonSelected</t>
  </si>
  <si>
    <t>AB082546</t>
  </si>
  <si>
    <t>AB082546.HE-JA1=4c</t>
  </si>
  <si>
    <t>AB082557</t>
  </si>
  <si>
    <t>AB082557.HE-JA1=NonSelected</t>
  </si>
  <si>
    <t>AB108657</t>
  </si>
  <si>
    <t>HE-JA18</t>
  </si>
  <si>
    <t>AB108657.HE-JA18=4b</t>
  </si>
  <si>
    <t>AB108664</t>
  </si>
  <si>
    <t>swJL145</t>
  </si>
  <si>
    <t>AB108664.swJL145=4b</t>
  </si>
  <si>
    <t>AY594199</t>
  </si>
  <si>
    <t>4d</t>
  </si>
  <si>
    <t>swCH25</t>
  </si>
  <si>
    <t>Xinjian</t>
  </si>
  <si>
    <t>AY594199=4d</t>
  </si>
  <si>
    <t>FJ610232</t>
  </si>
  <si>
    <t>swCH189</t>
  </si>
  <si>
    <t>Gansu</t>
  </si>
  <si>
    <t>FJ610232=4d</t>
  </si>
  <si>
    <t>AJ272108</t>
  </si>
  <si>
    <t>T1</t>
  </si>
  <si>
    <t>Beijing</t>
  </si>
  <si>
    <t>AJ272108=4d</t>
  </si>
  <si>
    <t>KC163335</t>
  </si>
  <si>
    <t>CH-YT-1</t>
  </si>
  <si>
    <t>KF176351</t>
  </si>
  <si>
    <t>CHN-SD-sHEV</t>
  </si>
  <si>
    <t>AY621103</t>
  </si>
  <si>
    <t>swCH110</t>
  </si>
  <si>
    <t>AY621106</t>
  </si>
  <si>
    <t>swCH22</t>
  </si>
  <si>
    <t>AY621104</t>
  </si>
  <si>
    <t>swCH55</t>
  </si>
  <si>
    <t>AY723745</t>
  </si>
  <si>
    <t>4e</t>
  </si>
  <si>
    <t>IND-SW-00-01</t>
  </si>
  <si>
    <t>AY723745=4e</t>
  </si>
  <si>
    <t>AB220974</t>
  </si>
  <si>
    <t>4f</t>
  </si>
  <si>
    <t>HE-JA2</t>
  </si>
  <si>
    <t>AB220974=4f</t>
  </si>
  <si>
    <t>AB082547</t>
  </si>
  <si>
    <t>AB082547.HE-JA2=4</t>
  </si>
  <si>
    <t>AB082558</t>
  </si>
  <si>
    <t>AB082558.HE-JA2=NonSelected</t>
  </si>
  <si>
    <t>AB108537</t>
  </si>
  <si>
    <t>4g</t>
  </si>
  <si>
    <t>CCC220</t>
  </si>
  <si>
    <t>Changchun</t>
  </si>
  <si>
    <t>AB108537=4g</t>
  </si>
  <si>
    <t>AB698654</t>
  </si>
  <si>
    <t>JTF-Yamagu11</t>
  </si>
  <si>
    <t>Shimonoseki</t>
  </si>
  <si>
    <t>AB369690</t>
  </si>
  <si>
    <t>E067-SIJ05C</t>
  </si>
  <si>
    <t>AB369690=4i</t>
  </si>
  <si>
    <t>DQ450072</t>
  </si>
  <si>
    <t>swCH31</t>
  </si>
  <si>
    <t>DQ450072=4i</t>
  </si>
  <si>
    <t>EF570133</t>
  </si>
  <si>
    <t>SH-SW-zs1</t>
  </si>
  <si>
    <t>EF570133=4i</t>
  </si>
  <si>
    <t>DQ079631</t>
  </si>
  <si>
    <t>Li-G4-62</t>
  </si>
  <si>
    <t>DQ079628</t>
  </si>
  <si>
    <t>WB1-Aichi</t>
  </si>
  <si>
    <t>AF151963</t>
  </si>
  <si>
    <t>Ch-T21</t>
  </si>
  <si>
    <t>AB573435</t>
  </si>
  <si>
    <t>JBOAR135-Shiz09</t>
  </si>
  <si>
    <t>Shizuoka</t>
  </si>
  <si>
    <t>Tenryu</t>
  </si>
  <si>
    <t>AB602441</t>
  </si>
  <si>
    <t>KJ496143</t>
  </si>
  <si>
    <t>7</t>
  </si>
  <si>
    <t>DcHEV-178C</t>
  </si>
  <si>
    <t>United Arab Emirates</t>
  </si>
  <si>
    <t>ARE</t>
  </si>
  <si>
    <t>camel</t>
  </si>
  <si>
    <t>GU345042</t>
  </si>
  <si>
    <t>R63</t>
  </si>
  <si>
    <t>rat</t>
  </si>
  <si>
    <t>JN998606</t>
  </si>
  <si>
    <t>FRHEV4</t>
  </si>
  <si>
    <t>ferret</t>
  </si>
  <si>
    <t>JQ001749</t>
  </si>
  <si>
    <t>BatHEV/BS7/GE/2009</t>
  </si>
  <si>
    <t>bat</t>
  </si>
  <si>
    <t>NC_018382</t>
  </si>
  <si>
    <t>FJ906896</t>
  </si>
  <si>
    <t>rab</t>
  </si>
  <si>
    <t>GDC46</t>
  </si>
  <si>
    <t>FJ906896=Rab</t>
  </si>
  <si>
    <t>FJ906895</t>
  </si>
  <si>
    <t>GDC9</t>
  </si>
  <si>
    <t>FJ906895=Rab</t>
  </si>
  <si>
    <t>GU937805</t>
  </si>
  <si>
    <t>ch-bj-n1</t>
  </si>
  <si>
    <t>GU937805=Rab</t>
  </si>
  <si>
    <t>JQ013793</t>
  </si>
  <si>
    <t>TLS-18516</t>
  </si>
  <si>
    <t>KC473527</t>
  </si>
  <si>
    <t>musk </t>
  </si>
  <si>
    <t>KC473528</t>
  </si>
  <si>
    <t>KC473529</t>
  </si>
  <si>
    <t>KC473531</t>
  </si>
  <si>
    <t>KC802090</t>
  </si>
  <si>
    <t>mink</t>
  </si>
  <si>
    <t>AB075958</t>
  </si>
  <si>
    <t>V091ORF2</t>
  </si>
  <si>
    <t>148p</t>
  </si>
  <si>
    <t>AB075958=</t>
  </si>
  <si>
    <t>AM943647</t>
  </si>
  <si>
    <t>06-561</t>
  </si>
  <si>
    <t>gallus</t>
  </si>
  <si>
    <t>AB362840</t>
  </si>
  <si>
    <t>114d/A549</t>
  </si>
  <si>
    <t>KJ496144</t>
  </si>
  <si>
    <t>180C</t>
  </si>
  <si>
    <t>AB909124</t>
  </si>
  <si>
    <t>Aichi/Shizuoka</t>
  </si>
  <si>
    <t>JAO-Gif12</t>
  </si>
  <si>
    <t>Gifu</t>
  </si>
  <si>
    <t>AB909125</t>
  </si>
  <si>
    <t>JKK-Shiz13</t>
  </si>
  <si>
    <t>Shizuoka </t>
  </si>
  <si>
    <t>KF951328</t>
  </si>
  <si>
    <t>AlgSwe2012</t>
  </si>
  <si>
    <t>moose</t>
  </si>
  <si>
    <t>AH006999</t>
  </si>
  <si>
    <t>HM152568</t>
  </si>
  <si>
    <t>bisw5</t>
  </si>
  <si>
    <t>GU206559</t>
  </si>
  <si>
    <t>bjsw1</t>
  </si>
  <si>
    <t>KC492825</t>
  </si>
  <si>
    <t>CH-YT-HEV02</t>
  </si>
  <si>
    <t>KC692453</t>
  </si>
  <si>
    <t>CH-YT-sHEV01</t>
  </si>
  <si>
    <t>Shandong</t>
  </si>
  <si>
    <t>Yantai</t>
  </si>
  <si>
    <t>JX109834</t>
  </si>
  <si>
    <t>CHN-BJ-R14</t>
  </si>
  <si>
    <t>JX121233</t>
  </si>
  <si>
    <t>KJ013414</t>
  </si>
  <si>
    <t>CHN-BJ-r14(8)</t>
  </si>
  <si>
    <t>KJ013415</t>
  </si>
  <si>
    <t>CHN-BJ-r14(9</t>
  </si>
  <si>
    <t>HM439284</t>
  </si>
  <si>
    <t>EChZ20</t>
  </si>
  <si>
    <t>GU361892</t>
  </si>
  <si>
    <t>hb-3</t>
  </si>
  <si>
    <t>HM775429</t>
  </si>
  <si>
    <t>He_Uy1</t>
  </si>
  <si>
    <t>HQ724532</t>
  </si>
  <si>
    <t>HQ702554</t>
  </si>
  <si>
    <t>HM775425</t>
  </si>
  <si>
    <t>He_Uy2</t>
  </si>
  <si>
    <t>HM775426</t>
  </si>
  <si>
    <t>HM775427</t>
  </si>
  <si>
    <t>HM775428</t>
  </si>
  <si>
    <t>He_Uy6</t>
  </si>
  <si>
    <t>HQ724531</t>
  </si>
  <si>
    <t>HQ702553</t>
  </si>
  <si>
    <t>He_Uy9</t>
  </si>
  <si>
    <t>AB602439</t>
  </si>
  <si>
    <t>HE-Aichi-C1</t>
  </si>
  <si>
    <t>AB480825</t>
  </si>
  <si>
    <t>HE-JF5/15F_p6</t>
  </si>
  <si>
    <t>AB890376</t>
  </si>
  <si>
    <t>HEV-4331</t>
  </si>
  <si>
    <t>AB890374</t>
  </si>
  <si>
    <t>HEV-4342</t>
  </si>
  <si>
    <t>AB890379</t>
  </si>
  <si>
    <t>HEV-4344</t>
  </si>
  <si>
    <t>AB890001</t>
  </si>
  <si>
    <t>HEV-4351</t>
  </si>
  <si>
    <t>AB890375</t>
  </si>
  <si>
    <t>HEV-4357</t>
  </si>
  <si>
    <t>AB890377</t>
  </si>
  <si>
    <t>HEV-4372</t>
  </si>
  <si>
    <t>AB890378</t>
  </si>
  <si>
    <t>HEV-4374</t>
  </si>
  <si>
    <t>JN597006</t>
  </si>
  <si>
    <t>HH-F9</t>
  </si>
  <si>
    <t>chicken</t>
  </si>
  <si>
    <t>D90274</t>
  </si>
  <si>
    <t>HT-4</t>
  </si>
  <si>
    <t>35,38,41</t>
  </si>
  <si>
    <t>JN997392</t>
  </si>
  <si>
    <t>HU-16773</t>
  </si>
  <si>
    <t>AB189071</t>
  </si>
  <si>
    <t>JDEER-Hyo03L</t>
  </si>
  <si>
    <t>Taka-gun</t>
  </si>
  <si>
    <t>AB521805</t>
  </si>
  <si>
    <t>JKS-Shiz07L</t>
  </si>
  <si>
    <t>Hamamatsu</t>
  </si>
  <si>
    <t>AB291968</t>
  </si>
  <si>
    <t>JMM-Aba06C</t>
  </si>
  <si>
    <t>Abashiri</t>
  </si>
  <si>
    <t>AB200239</t>
  </si>
  <si>
    <t>JSN-Sap-FH02C</t>
  </si>
  <si>
    <t>Sapporo</t>
  </si>
  <si>
    <t>AB161718</t>
  </si>
  <si>
    <t>JTS-Sap02</t>
  </si>
  <si>
    <t>AB521806</t>
  </si>
  <si>
    <t>JYN-Shiz08L</t>
  </si>
  <si>
    <t>AB161719</t>
  </si>
  <si>
    <t>JYW-Sap02</t>
  </si>
  <si>
    <t>HQ389544</t>
  </si>
  <si>
    <t>HQ709170</t>
  </si>
  <si>
    <t>JQ679013</t>
  </si>
  <si>
    <t>JQ679014</t>
  </si>
  <si>
    <t>KJ155502</t>
  </si>
  <si>
    <t>KM01</t>
  </si>
  <si>
    <t>FJ763142</t>
  </si>
  <si>
    <t>KNIH-hHEV4</t>
  </si>
  <si>
    <t>KM516906</t>
  </si>
  <si>
    <t>LA-B350</t>
  </si>
  <si>
    <t>LA</t>
  </si>
  <si>
    <t>AB847307</t>
  </si>
  <si>
    <t>ratELOMB-187SF</t>
  </si>
  <si>
    <t>Indonesia</t>
  </si>
  <si>
    <t>IDN</t>
  </si>
  <si>
    <t>AB847308</t>
  </si>
  <si>
    <t>ratESOLO-006SF</t>
  </si>
  <si>
    <t>AB847306</t>
  </si>
  <si>
    <t>ratESOLO-014SF</t>
  </si>
  <si>
    <t>AB725884</t>
  </si>
  <si>
    <t>ratIDE003</t>
  </si>
  <si>
    <t>AB725885</t>
  </si>
  <si>
    <t>ratIDE004</t>
  </si>
  <si>
    <t>AB725886</t>
  </si>
  <si>
    <t>ratIDE022</t>
  </si>
  <si>
    <t>AB725887</t>
  </si>
  <si>
    <t>ratIDE026</t>
  </si>
  <si>
    <t>AB725888</t>
  </si>
  <si>
    <t>ratIDE027</t>
  </si>
  <si>
    <t>AB725889</t>
  </si>
  <si>
    <t>ratIDE045</t>
  </si>
  <si>
    <t>AB725890</t>
  </si>
  <si>
    <t>ratIDE047</t>
  </si>
  <si>
    <t>AB847305</t>
  </si>
  <si>
    <t>ratIDE079F</t>
  </si>
  <si>
    <t>AB847309</t>
  </si>
  <si>
    <t>ratIDE113F</t>
  </si>
  <si>
    <t>AF444003</t>
  </si>
  <si>
    <t>Sar-55</t>
  </si>
  <si>
    <t>pSK-HEV-3</t>
  </si>
  <si>
    <t>JX120573</t>
  </si>
  <si>
    <t>Vietnam-105</t>
  </si>
  <si>
    <t>Vietnam</t>
  </si>
  <si>
    <t>Hanoi</t>
  </si>
  <si>
    <t>AB602440</t>
  </si>
  <si>
    <t>wbJGF_08-1</t>
  </si>
  <si>
    <t>AB856243</t>
  </si>
  <si>
    <t>wbJNN_13</t>
  </si>
  <si>
    <t>Nagano</t>
  </si>
  <si>
    <t>AB898198</t>
  </si>
  <si>
    <t>YFS-2</t>
  </si>
  <si>
    <t>AB740220</t>
  </si>
  <si>
    <t>AB740221</t>
  </si>
  <si>
    <t>AB740222</t>
  </si>
  <si>
    <t>AB847310-406(rat)</t>
  </si>
  <si>
    <t>AF503511</t>
  </si>
  <si>
    <t>AF503512</t>
  </si>
  <si>
    <t>AJ315768</t>
  </si>
  <si>
    <t>AJ315769</t>
  </si>
  <si>
    <t>AM943646</t>
  </si>
  <si>
    <t>AM943651</t>
  </si>
  <si>
    <t>AX181756</t>
  </si>
  <si>
    <t>AX181807</t>
  </si>
  <si>
    <t>AX181808</t>
  </si>
  <si>
    <t>AX181820</t>
  </si>
  <si>
    <t>AX181847</t>
  </si>
  <si>
    <t>AX181882</t>
  </si>
  <si>
    <t>AX181883</t>
  </si>
  <si>
    <t>AX181910</t>
  </si>
  <si>
    <t>AX181911</t>
  </si>
  <si>
    <t>AX181913</t>
  </si>
  <si>
    <t>AX181914</t>
  </si>
  <si>
    <t>AX211244</t>
  </si>
  <si>
    <t>AX211247</t>
  </si>
  <si>
    <t>AX556468</t>
  </si>
  <si>
    <t>AX556472</t>
  </si>
  <si>
    <t>avian</t>
  </si>
  <si>
    <t>AX556474</t>
  </si>
  <si>
    <t>AY043166</t>
  </si>
  <si>
    <t>AY362357</t>
  </si>
  <si>
    <t>AY535004</t>
  </si>
  <si>
    <t>AY575858</t>
  </si>
  <si>
    <t>pSHEV-2</t>
  </si>
  <si>
    <t>AY582797</t>
  </si>
  <si>
    <t>BD378003</t>
  </si>
  <si>
    <t>BD378054</t>
  </si>
  <si>
    <t>BD378055</t>
  </si>
  <si>
    <t>BD378064</t>
  </si>
  <si>
    <t>BD378091</t>
  </si>
  <si>
    <t>BD378126</t>
  </si>
  <si>
    <t>BD378139</t>
  </si>
  <si>
    <t>BD378140</t>
  </si>
  <si>
    <t>BD378142</t>
  </si>
  <si>
    <t>BD378143</t>
  </si>
  <si>
    <t>DD148680</t>
  </si>
  <si>
    <t>DD148681</t>
  </si>
  <si>
    <t>DD148682</t>
  </si>
  <si>
    <t>DD496413</t>
  </si>
  <si>
    <t>DD496414</t>
  </si>
  <si>
    <t>DD496415</t>
  </si>
  <si>
    <t>DJ392947</t>
  </si>
  <si>
    <t>DL127675</t>
  </si>
  <si>
    <t>DL127676</t>
  </si>
  <si>
    <t>EF206691</t>
  </si>
  <si>
    <t>EU684324</t>
  </si>
  <si>
    <t>EU684325</t>
  </si>
  <si>
    <t>EU684326</t>
  </si>
  <si>
    <t>EU684327</t>
  </si>
  <si>
    <t>EU684328</t>
  </si>
  <si>
    <t>EU684329</t>
  </si>
  <si>
    <t>FM872317</t>
  </si>
  <si>
    <t>FM872327</t>
  </si>
  <si>
    <t>FN557169</t>
  </si>
  <si>
    <t>FN869554</t>
  </si>
  <si>
    <t>FN869555</t>
  </si>
  <si>
    <t>FN869556</t>
  </si>
  <si>
    <t>GQ504009</t>
  </si>
  <si>
    <t>GQ504010</t>
  </si>
  <si>
    <t>GQ913689</t>
  </si>
  <si>
    <t>GU345043</t>
  </si>
  <si>
    <t>GU954430</t>
  </si>
  <si>
    <t>HI577563</t>
  </si>
  <si>
    <t>HQ634346</t>
  </si>
  <si>
    <t>HQ731075</t>
  </si>
  <si>
    <t>trout</t>
  </si>
  <si>
    <t>HV187732</t>
  </si>
  <si>
    <t>HV187733</t>
  </si>
  <si>
    <t>HV187734</t>
  </si>
  <si>
    <t>HV187735</t>
  </si>
  <si>
    <t>HV188351</t>
  </si>
  <si>
    <t>HV188352</t>
  </si>
  <si>
    <t>HV188353</t>
  </si>
  <si>
    <t>HV188354</t>
  </si>
  <si>
    <t>HV188359</t>
  </si>
  <si>
    <t>HV188360</t>
  </si>
  <si>
    <t>HV539325</t>
  </si>
  <si>
    <t>HV539326</t>
  </si>
  <si>
    <t>HV775940</t>
  </si>
  <si>
    <t>HW532736</t>
  </si>
  <si>
    <t>HW532737</t>
  </si>
  <si>
    <t>JA070676</t>
  </si>
  <si>
    <t>JA070677</t>
  </si>
  <si>
    <t>JA378816</t>
  </si>
  <si>
    <t>JA378817</t>
  </si>
  <si>
    <t>JC087002</t>
  </si>
  <si>
    <t>JC087006</t>
  </si>
  <si>
    <t>JF516246</t>
  </si>
  <si>
    <t>JN040433</t>
  </si>
  <si>
    <t>JN167530</t>
  </si>
  <si>
    <t>JN167531</t>
  </si>
  <si>
    <t>JN167532</t>
  </si>
  <si>
    <t>JN167533</t>
  </si>
  <si>
    <t>JN167534</t>
  </si>
  <si>
    <t>JN167535</t>
  </si>
  <si>
    <t>JN167536</t>
  </si>
  <si>
    <t>JN167537</t>
  </si>
  <si>
    <t>JN167538</t>
  </si>
  <si>
    <t>JN998607</t>
  </si>
  <si>
    <t>JQ001744</t>
  </si>
  <si>
    <t>Ghana</t>
  </si>
  <si>
    <t>GHA</t>
  </si>
  <si>
    <t>JQ001745</t>
  </si>
  <si>
    <t>Panama</t>
  </si>
  <si>
    <t>PAN</t>
  </si>
  <si>
    <t>JQ001746</t>
  </si>
  <si>
    <t>JQ001747</t>
  </si>
  <si>
    <t>JQ001748</t>
  </si>
  <si>
    <t>JQ013789</t>
  </si>
  <si>
    <t>JQ013790</t>
  </si>
  <si>
    <t>JQ013791</t>
  </si>
  <si>
    <t>JQ013792</t>
  </si>
  <si>
    <t>JQ071861</t>
  </si>
  <si>
    <t>JQ679015</t>
  </si>
  <si>
    <t>JQ679016</t>
  </si>
  <si>
    <t>JQ679017</t>
  </si>
  <si>
    <t>JQ679018</t>
  </si>
  <si>
    <t>JQ679019</t>
  </si>
  <si>
    <t>JQ679020</t>
  </si>
  <si>
    <t>JQ679021</t>
  </si>
  <si>
    <t>JQ679022</t>
  </si>
  <si>
    <t>JQ679023</t>
  </si>
  <si>
    <t>JQ679024</t>
  </si>
  <si>
    <t>JQ679025</t>
  </si>
  <si>
    <t>JQ768461</t>
  </si>
  <si>
    <t>JQ993308</t>
  </si>
  <si>
    <t>JX270834</t>
  </si>
  <si>
    <t>JX270835</t>
  </si>
  <si>
    <t>JX270836</t>
  </si>
  <si>
    <t>JX270837</t>
  </si>
  <si>
    <t>JX270838</t>
  </si>
  <si>
    <t>JX270839</t>
  </si>
  <si>
    <t>JX270840</t>
  </si>
  <si>
    <t>JX270841</t>
  </si>
  <si>
    <t>JX270842</t>
  </si>
  <si>
    <t>JX270843</t>
  </si>
  <si>
    <t>JX270844</t>
  </si>
  <si>
    <t>JX270845</t>
  </si>
  <si>
    <t>JX270846</t>
  </si>
  <si>
    <t>JX270847</t>
  </si>
  <si>
    <t>JX270848</t>
  </si>
  <si>
    <t>JX270849</t>
  </si>
  <si>
    <t>JX270850</t>
  </si>
  <si>
    <t>JX270851</t>
  </si>
  <si>
    <t>JX270852</t>
  </si>
  <si>
    <t>JX270853</t>
  </si>
  <si>
    <t>JX270854</t>
  </si>
  <si>
    <t>JX270855</t>
  </si>
  <si>
    <t>JX270856</t>
  </si>
  <si>
    <t>JX270857</t>
  </si>
  <si>
    <t>JX270858</t>
  </si>
  <si>
    <t>JX270859</t>
  </si>
  <si>
    <t>JX270860</t>
  </si>
  <si>
    <t>JX270861</t>
  </si>
  <si>
    <t>JX270862</t>
  </si>
  <si>
    <t>JX270863</t>
  </si>
  <si>
    <t>JX270864</t>
  </si>
  <si>
    <t>JX270865</t>
  </si>
  <si>
    <t>JX270866</t>
  </si>
  <si>
    <t>JX270867</t>
  </si>
  <si>
    <t>JX270868</t>
  </si>
  <si>
    <t>JX270869</t>
  </si>
  <si>
    <t>JX270870</t>
  </si>
  <si>
    <t>JX270871</t>
  </si>
  <si>
    <t>JX270872</t>
  </si>
  <si>
    <t>JX270873</t>
  </si>
  <si>
    <t>JX270874</t>
  </si>
  <si>
    <t>JX270875</t>
  </si>
  <si>
    <t>JX270876</t>
  </si>
  <si>
    <t>JX270877</t>
  </si>
  <si>
    <t>JX270878</t>
  </si>
  <si>
    <t>JX270879</t>
  </si>
  <si>
    <t>JX270880</t>
  </si>
  <si>
    <t>JX270881</t>
  </si>
  <si>
    <t>JX270882</t>
  </si>
  <si>
    <t>JX270883</t>
  </si>
  <si>
    <t>JX270884</t>
  </si>
  <si>
    <t>JX270885</t>
  </si>
  <si>
    <t>JX270886</t>
  </si>
  <si>
    <t>JX270887</t>
  </si>
  <si>
    <t>JX270888</t>
  </si>
  <si>
    <t>JX270889</t>
  </si>
  <si>
    <t>JX270890</t>
  </si>
  <si>
    <t>JX270891</t>
  </si>
  <si>
    <t>JX270892</t>
  </si>
  <si>
    <t>JX270893</t>
  </si>
  <si>
    <t>JX270894</t>
  </si>
  <si>
    <t>JX270895</t>
  </si>
  <si>
    <t>JX270896</t>
  </si>
  <si>
    <t>JX270897</t>
  </si>
  <si>
    <t>JX270898</t>
  </si>
  <si>
    <t>JX270899</t>
  </si>
  <si>
    <t>JX270900</t>
  </si>
  <si>
    <t>JX270901</t>
  </si>
  <si>
    <t>JX270902</t>
  </si>
  <si>
    <t>JX270903</t>
  </si>
  <si>
    <t>JX270904</t>
  </si>
  <si>
    <t>JX270905</t>
  </si>
  <si>
    <t>JX270906</t>
  </si>
  <si>
    <t>JX270907</t>
  </si>
  <si>
    <t>JX270908</t>
  </si>
  <si>
    <t>JX270909</t>
  </si>
  <si>
    <t>JX270910</t>
  </si>
  <si>
    <t>JX270911</t>
  </si>
  <si>
    <t>JX270912</t>
  </si>
  <si>
    <t>JX270913</t>
  </si>
  <si>
    <t>JX270914</t>
  </si>
  <si>
    <t>JX270915</t>
  </si>
  <si>
    <t>JX270916</t>
  </si>
  <si>
    <t>JX270917</t>
  </si>
  <si>
    <t>JX270918</t>
  </si>
  <si>
    <t>JX270919</t>
  </si>
  <si>
    <t>JX270920</t>
  </si>
  <si>
    <t>JX270921</t>
  </si>
  <si>
    <t>JX270922</t>
  </si>
  <si>
    <t>JX270923</t>
  </si>
  <si>
    <t>JX270924</t>
  </si>
  <si>
    <t>JX270925</t>
  </si>
  <si>
    <t>JX270926</t>
  </si>
  <si>
    <t>JX270927</t>
  </si>
  <si>
    <t>JX270928</t>
  </si>
  <si>
    <t>JX270929</t>
  </si>
  <si>
    <t>JX270930</t>
  </si>
  <si>
    <t>JX270931</t>
  </si>
  <si>
    <t>JX270932</t>
  </si>
  <si>
    <t>JX270933</t>
  </si>
  <si>
    <t>JX270934</t>
  </si>
  <si>
    <t>JX270935</t>
  </si>
  <si>
    <t>JX270936</t>
  </si>
  <si>
    <t>JX270937</t>
  </si>
  <si>
    <t>JX270938</t>
  </si>
  <si>
    <t>JX270939</t>
  </si>
  <si>
    <t>JX270940</t>
  </si>
  <si>
    <t>JX270941</t>
  </si>
  <si>
    <t>JX270942</t>
  </si>
  <si>
    <t>JX270943</t>
  </si>
  <si>
    <t>JX270944</t>
  </si>
  <si>
    <t>JX270945</t>
  </si>
  <si>
    <t>JX270946</t>
  </si>
  <si>
    <t>JX270947</t>
  </si>
  <si>
    <t>JX421699</t>
  </si>
  <si>
    <t>JX486781</t>
  </si>
  <si>
    <t>JX486782</t>
  </si>
  <si>
    <t>JX486783</t>
  </si>
  <si>
    <t>JX486784</t>
  </si>
  <si>
    <t>JX486785</t>
  </si>
  <si>
    <t>JX486786</t>
  </si>
  <si>
    <t>JX486787</t>
  </si>
  <si>
    <t>JX516004</t>
  </si>
  <si>
    <t>JX516005</t>
  </si>
  <si>
    <t>JX516006</t>
  </si>
  <si>
    <t>JX516007</t>
  </si>
  <si>
    <t>JX516008</t>
  </si>
  <si>
    <t>JX516009</t>
  </si>
  <si>
    <t>JX516010</t>
  </si>
  <si>
    <t>JX516011</t>
  </si>
  <si>
    <t>JX516012</t>
  </si>
  <si>
    <t>JX516013</t>
  </si>
  <si>
    <t>JX516014</t>
  </si>
  <si>
    <t>JX516015</t>
  </si>
  <si>
    <t>JX516016</t>
  </si>
  <si>
    <t>JX516017</t>
  </si>
  <si>
    <t>JX516018</t>
  </si>
  <si>
    <t>JX516019</t>
  </si>
  <si>
    <t>JX516020</t>
  </si>
  <si>
    <t>JX516021</t>
  </si>
  <si>
    <t>JX516022</t>
  </si>
  <si>
    <t>JX516023</t>
  </si>
  <si>
    <t>JX516024</t>
  </si>
  <si>
    <t>JX516025</t>
  </si>
  <si>
    <t>JX516026</t>
  </si>
  <si>
    <t>JX516027</t>
  </si>
  <si>
    <t>JX516028</t>
  </si>
  <si>
    <t>JX516029</t>
  </si>
  <si>
    <t>JX516030</t>
  </si>
  <si>
    <t>JX516031</t>
  </si>
  <si>
    <t>JX516032</t>
  </si>
  <si>
    <t>JX516033</t>
  </si>
  <si>
    <t>JX516034</t>
  </si>
  <si>
    <t>JX516035</t>
  </si>
  <si>
    <t>JX516036</t>
  </si>
  <si>
    <t>JX516037</t>
  </si>
  <si>
    <t>JX516038</t>
  </si>
  <si>
    <t>JX516039</t>
  </si>
  <si>
    <t>JX516040</t>
  </si>
  <si>
    <t>JX516041</t>
  </si>
  <si>
    <t>JX516042</t>
  </si>
  <si>
    <t>JX516043</t>
  </si>
  <si>
    <t>JX516044</t>
  </si>
  <si>
    <t>JX516045</t>
  </si>
  <si>
    <t>JX516046</t>
  </si>
  <si>
    <t>JX516047</t>
  </si>
  <si>
    <t>JX516048</t>
  </si>
  <si>
    <t>JX516049</t>
  </si>
  <si>
    <t>JX516050</t>
  </si>
  <si>
    <t>JX516051</t>
  </si>
  <si>
    <t>JX516052</t>
  </si>
  <si>
    <t>JX516053</t>
  </si>
  <si>
    <t>JX565469</t>
  </si>
  <si>
    <t>Virginia</t>
  </si>
  <si>
    <t>KC294199</t>
  </si>
  <si>
    <t>Denmark</t>
  </si>
  <si>
    <t>DNK</t>
  </si>
  <si>
    <t>KC465990-6001(greater bandicoot and Asian musk rat)</t>
  </si>
  <si>
    <t>KC473530</t>
  </si>
  <si>
    <t>KC477203</t>
  </si>
  <si>
    <t>KC477204</t>
  </si>
  <si>
    <t>KC477205</t>
  </si>
  <si>
    <t>KC692369-70(fox)</t>
  </si>
  <si>
    <t>fox</t>
  </si>
  <si>
    <t>KC802091-3(mink)</t>
  </si>
  <si>
    <t>KC911939</t>
  </si>
  <si>
    <t>KC911940</t>
  </si>
  <si>
    <t>KC911941</t>
  </si>
  <si>
    <t>KC911942</t>
  </si>
  <si>
    <t>KC911943</t>
  </si>
  <si>
    <t>KC911944</t>
  </si>
  <si>
    <t>KC911945</t>
  </si>
  <si>
    <t>KC911946</t>
  </si>
  <si>
    <t>KC911947</t>
  </si>
  <si>
    <t>KC911948</t>
  </si>
  <si>
    <t>KC911949</t>
  </si>
  <si>
    <t>KC911950</t>
  </si>
  <si>
    <t>KC911951</t>
  </si>
  <si>
    <t>KC911952</t>
  </si>
  <si>
    <t>KC911953</t>
  </si>
  <si>
    <t>KC911954</t>
  </si>
  <si>
    <t>KC911955</t>
  </si>
  <si>
    <t>KC911956</t>
  </si>
  <si>
    <t>KC911957</t>
  </si>
  <si>
    <t>KF268376-93</t>
  </si>
  <si>
    <t>KF511797</t>
  </si>
  <si>
    <t>KJ496144.</t>
  </si>
  <si>
    <t>KJ922010</t>
  </si>
  <si>
    <t>KJ922011</t>
  </si>
  <si>
    <t>KJ922012</t>
  </si>
  <si>
    <t>KJ922013</t>
  </si>
  <si>
    <t>KJ922014</t>
  </si>
  <si>
    <t>KJ922015</t>
  </si>
  <si>
    <t>KJ922016</t>
  </si>
  <si>
    <t>KJ922017</t>
  </si>
  <si>
    <t>KJ922018</t>
  </si>
  <si>
    <t>- all -</t>
  </si>
  <si>
    <t>Data</t>
  </si>
  <si>
    <t>Count - Str.name</t>
  </si>
  <si>
    <t>Sum - Isolate</t>
  </si>
  <si>
    <t>Total Count - Str.name</t>
  </si>
  <si>
    <t>Total Sum - Isolate</t>
  </si>
  <si>
    <t>(empty)</t>
  </si>
  <si>
    <t>Total Result</t>
  </si>
  <si>
    <t>Start location</t>
  </si>
  <si>
    <t>Stop </t>
  </si>
  <si>
    <t>Feature key</t>
  </si>
  <si>
    <t>Qualifier key </t>
  </si>
  <si>
    <t>Qualifier value</t>
  </si>
  <si>
    <t>&gt;Feature L08816.CHT-87</t>
  </si>
  <si>
    <t>gene</t>
  </si>
  <si>
    <t>ORF 1</t>
  </si>
  <si>
    <t>product</t>
  </si>
  <si>
    <t>poliprotein</t>
  </si>
  <si>
    <t>ORF 3</t>
  </si>
  <si>
    <t>ORF 2</t>
  </si>
  <si>
    <t>CDS</t>
  </si>
  <si>
    <t>ORF 1 poliprotein</t>
  </si>
  <si>
    <t>methyltransferase</t>
  </si>
  <si>
    <t>Y domain</t>
  </si>
  <si>
    <t>papain-like protease</t>
  </si>
  <si>
    <t>poly-proline hinge</t>
  </si>
  <si>
    <t>X domain</t>
  </si>
  <si>
    <t>helicase</t>
  </si>
  <si>
    <t>sig_peptide</t>
  </si>
  <si>
    <t>&gt;Feature FJ705359.wbGER27</t>
  </si>
  <si>
    <t>phosphoprotein</t>
  </si>
  <si>
    <t>capsid protein</t>
  </si>
  <si>
    <t>polyprotein</t>
  </si>
  <si>
    <t>mat_peptide</t>
  </si>
  <si>
    <t>&gt;Feature accFJ705359</t>
  </si>
  <si>
    <t>Align</t>
  </si>
  <si>
    <t>.wbGER27</t>
  </si>
  <si>
    <t>??</t>
  </si>
  <si>
    <t>polyA</t>
  </si>
  <si>
    <t>AB073909</t>
  </si>
  <si>
    <t>AB073910</t>
  </si>
  <si>
    <t>AB073911</t>
  </si>
  <si>
    <t>AB075971</t>
  </si>
  <si>
    <t>AB079762</t>
  </si>
  <si>
    <t>AB079763</t>
  </si>
  <si>
    <t>AB079764</t>
  </si>
  <si>
    <t>AB080576</t>
  </si>
  <si>
    <t>AB080577</t>
  </si>
  <si>
    <t>AB080578</t>
  </si>
  <si>
    <t>AB080579</t>
  </si>
  <si>
    <t>AB082548</t>
  </si>
  <si>
    <t>AB082555</t>
  </si>
  <si>
    <t>AB082559</t>
  </si>
  <si>
    <t>AB082566</t>
  </si>
  <si>
    <t>AB085949</t>
  </si>
  <si>
    <t>AB085950</t>
  </si>
  <si>
    <t>AB085951</t>
  </si>
  <si>
    <t>AB085952</t>
  </si>
  <si>
    <t>AB085953</t>
  </si>
  <si>
    <t>AB085954</t>
  </si>
  <si>
    <t>AB085955</t>
  </si>
  <si>
    <t>AB085956</t>
  </si>
  <si>
    <t>AB085957</t>
  </si>
  <si>
    <t>AB085958</t>
  </si>
  <si>
    <t>AB085959</t>
  </si>
  <si>
    <t>AB085960</t>
  </si>
  <si>
    <t>AB085961</t>
  </si>
  <si>
    <t>AB085962</t>
  </si>
  <si>
    <t>AB085963</t>
  </si>
  <si>
    <t>AB085964</t>
  </si>
  <si>
    <t>AB085965</t>
  </si>
  <si>
    <t>AB085966</t>
  </si>
  <si>
    <t>AB085967</t>
  </si>
  <si>
    <t>AB085968</t>
  </si>
  <si>
    <t>AB085969</t>
  </si>
  <si>
    <t>AB085970</t>
  </si>
  <si>
    <t>AB085971</t>
  </si>
  <si>
    <t>AB085972</t>
  </si>
  <si>
    <t>AB085973</t>
  </si>
  <si>
    <t>AB085974</t>
  </si>
  <si>
    <t>AB085975</t>
  </si>
  <si>
    <t>AB085976</t>
  </si>
  <si>
    <t>AB085977</t>
  </si>
  <si>
    <t>AB085978</t>
  </si>
  <si>
    <t>AB085979</t>
  </si>
  <si>
    <t>AB085980</t>
  </si>
  <si>
    <t>AB085981</t>
  </si>
  <si>
    <t>AB085982</t>
  </si>
  <si>
    <t>AB085983</t>
  </si>
  <si>
    <t>AB085984</t>
  </si>
  <si>
    <t>AB085985</t>
  </si>
  <si>
    <t>AB085986</t>
  </si>
  <si>
    <t>AB085987</t>
  </si>
  <si>
    <t>AB085988</t>
  </si>
  <si>
    <t>AB085989</t>
  </si>
  <si>
    <t>AB085990</t>
  </si>
  <si>
    <t>AB085991</t>
  </si>
  <si>
    <t>AB085992</t>
  </si>
  <si>
    <t>AB085993</t>
  </si>
  <si>
    <t>AB085994</t>
  </si>
  <si>
    <t>AB085995</t>
  </si>
  <si>
    <t>AB085996</t>
  </si>
  <si>
    <t>AB085997</t>
  </si>
  <si>
    <t>AB085998</t>
  </si>
  <si>
    <t>AB085999</t>
  </si>
  <si>
    <t>AB086000</t>
  </si>
  <si>
    <t>AB088418</t>
  </si>
  <si>
    <t>AB093535</t>
  </si>
  <si>
    <t>AB094203</t>
  </si>
  <si>
    <t>AB094204</t>
  </si>
  <si>
    <t>AB094205</t>
  </si>
  <si>
    <t>AB094206</t>
  </si>
  <si>
    <t>AB094207</t>
  </si>
  <si>
    <t>AB094208</t>
  </si>
  <si>
    <t>AB094209</t>
  </si>
  <si>
    <t>AB094210</t>
  </si>
  <si>
    <t>AB094211</t>
  </si>
  <si>
    <t>AB094212</t>
  </si>
  <si>
    <t>AB094213</t>
  </si>
  <si>
    <t>AB094214</t>
  </si>
  <si>
    <t>AB094215</t>
  </si>
  <si>
    <t>AB094216</t>
  </si>
  <si>
    <t>AB094217</t>
  </si>
  <si>
    <t>AB094218</t>
  </si>
  <si>
    <t>AB094219</t>
  </si>
  <si>
    <t>AB094220</t>
  </si>
  <si>
    <t>AB094221</t>
  </si>
  <si>
    <t>AB094222</t>
  </si>
  <si>
    <t>AB094223</t>
  </si>
  <si>
    <t>AB094224</t>
  </si>
  <si>
    <t>AB094225</t>
  </si>
  <si>
    <t>AB094226</t>
  </si>
  <si>
    <t>AB094227</t>
  </si>
  <si>
    <t>AB094228</t>
  </si>
  <si>
    <t>AB094229</t>
  </si>
  <si>
    <t>AB094230</t>
  </si>
  <si>
    <t>AB094231</t>
  </si>
  <si>
    <t>AB094232</t>
  </si>
  <si>
    <t>AB094233</t>
  </si>
  <si>
    <t>AB094234</t>
  </si>
  <si>
    <t>AB094235</t>
  </si>
  <si>
    <t>AB094236</t>
  </si>
  <si>
    <t>AB094237</t>
  </si>
  <si>
    <t>AB094238</t>
  </si>
  <si>
    <t>AB094239</t>
  </si>
  <si>
    <t>AB094240</t>
  </si>
  <si>
    <t>AB094241</t>
  </si>
  <si>
    <t>AB094242</t>
  </si>
  <si>
    <t>AB094243</t>
  </si>
  <si>
    <t>AB094244</t>
  </si>
  <si>
    <t>AB094245</t>
  </si>
  <si>
    <t>AB094246</t>
  </si>
  <si>
    <t>AB094247</t>
  </si>
  <si>
    <t>AB094248</t>
  </si>
  <si>
    <t>AB094249</t>
  </si>
  <si>
    <t>AB094250</t>
  </si>
  <si>
    <t>AB094251</t>
  </si>
  <si>
    <t>AB094252</t>
  </si>
  <si>
    <t>AB094253</t>
  </si>
  <si>
    <t>AB094254</t>
  </si>
  <si>
    <t>AB094255</t>
  </si>
  <si>
    <t>AB094256</t>
  </si>
  <si>
    <t>AB094257</t>
  </si>
  <si>
    <t>AB094258</t>
  </si>
  <si>
    <t>AB094259</t>
  </si>
  <si>
    <t>AB094260</t>
  </si>
  <si>
    <t>AB094261</t>
  </si>
  <si>
    <t>AB094262</t>
  </si>
  <si>
    <t>AB094263</t>
  </si>
  <si>
    <t>AB094264</t>
  </si>
  <si>
    <t>AB094265</t>
  </si>
  <si>
    <t>AB094266</t>
  </si>
  <si>
    <t>AB094267</t>
  </si>
  <si>
    <t>AB094268</t>
  </si>
  <si>
    <t>AB094269</t>
  </si>
  <si>
    <t>AB094270</t>
  </si>
  <si>
    <t>AB094271</t>
  </si>
  <si>
    <t>AB094272</t>
  </si>
  <si>
    <t>AB094273</t>
  </si>
  <si>
    <t>AB094274</t>
  </si>
  <si>
    <t>AB094275</t>
  </si>
  <si>
    <t>AB094276</t>
  </si>
  <si>
    <t>AB094277</t>
  </si>
  <si>
    <t>AB094278</t>
  </si>
  <si>
    <t>AB094279</t>
  </si>
  <si>
    <t>AB094280</t>
  </si>
  <si>
    <t>AB094281</t>
  </si>
  <si>
    <t>AB094282</t>
  </si>
  <si>
    <t>AB094283</t>
  </si>
  <si>
    <t>AB094284</t>
  </si>
  <si>
    <t>AB094285</t>
  </si>
  <si>
    <t>AB094286</t>
  </si>
  <si>
    <t>AB094287</t>
  </si>
  <si>
    <t>AB094288</t>
  </si>
  <si>
    <t>AB094289</t>
  </si>
  <si>
    <t>AB094290</t>
  </si>
  <si>
    <t>AB094291</t>
  </si>
  <si>
    <t>AB094292</t>
  </si>
  <si>
    <t>AB094293</t>
  </si>
  <si>
    <t>AB094294</t>
  </si>
  <si>
    <t>AB094295</t>
  </si>
  <si>
    <t>AB094296</t>
  </si>
  <si>
    <t>AB094297</t>
  </si>
  <si>
    <t>AB094298</t>
  </si>
  <si>
    <t>AB094299</t>
  </si>
  <si>
    <t>AB094300</t>
  </si>
  <si>
    <t>AB094301</t>
  </si>
  <si>
    <t>AB094302</t>
  </si>
  <si>
    <t>AB094303</t>
  </si>
  <si>
    <t>AB094304</t>
  </si>
  <si>
    <t>AB094305</t>
  </si>
  <si>
    <t>AB094306</t>
  </si>
  <si>
    <t>AB094307</t>
  </si>
  <si>
    <t>AB094308</t>
  </si>
  <si>
    <t>AB094309</t>
  </si>
  <si>
    <t>AB094310</t>
  </si>
  <si>
    <t>AB094311</t>
  </si>
  <si>
    <t>AB094312</t>
  </si>
  <si>
    <t>AB094313</t>
  </si>
  <si>
    <t>AB094314</t>
  </si>
  <si>
    <t>AB094315</t>
  </si>
  <si>
    <t>AB094316</t>
  </si>
  <si>
    <t>AB094317</t>
  </si>
  <si>
    <t>AB094318</t>
  </si>
  <si>
    <t>AB094319</t>
  </si>
  <si>
    <t>AB094320</t>
  </si>
  <si>
    <t>AB094321</t>
  </si>
  <si>
    <t>AB094322</t>
  </si>
  <si>
    <t>AB094323</t>
  </si>
  <si>
    <t>AB094324</t>
  </si>
  <si>
    <t>AB094325</t>
  </si>
  <si>
    <t>AB094326</t>
  </si>
  <si>
    <t>AB094327</t>
  </si>
  <si>
    <t>AB094328</t>
  </si>
  <si>
    <t>AB094329</t>
  </si>
  <si>
    <t>AB094330</t>
  </si>
  <si>
    <t>AB094331</t>
  </si>
  <si>
    <t>AB094332</t>
  </si>
  <si>
    <t>AB094333</t>
  </si>
  <si>
    <t>AB094334</t>
  </si>
  <si>
    <t>AB094335</t>
  </si>
  <si>
    <t>AB094336</t>
  </si>
  <si>
    <t>AB094337</t>
  </si>
  <si>
    <t>AB094338</t>
  </si>
  <si>
    <t>AB094339</t>
  </si>
  <si>
    <t>AB096756</t>
  </si>
  <si>
    <t>AB105888</t>
  </si>
  <si>
    <t>AB105889</t>
  </si>
  <si>
    <t>AB105890</t>
  </si>
  <si>
    <t>AB105891</t>
  </si>
  <si>
    <t>AB105892</t>
  </si>
  <si>
    <t>AB105893</t>
  </si>
  <si>
    <t>AB105894</t>
  </si>
  <si>
    <t>AB105895</t>
  </si>
  <si>
    <t>AB105896</t>
  </si>
  <si>
    <t>AB105897</t>
  </si>
  <si>
    <t>AB105898</t>
  </si>
  <si>
    <t>AB105899</t>
  </si>
  <si>
    <t>AB105900</t>
  </si>
  <si>
    <t>AB105901</t>
  </si>
  <si>
    <t>AB105902</t>
  </si>
  <si>
    <t>AB105903</t>
  </si>
  <si>
    <t>AB105904</t>
  </si>
  <si>
    <t>AB107366</t>
  </si>
  <si>
    <t>AB107367</t>
  </si>
  <si>
    <t>AB107368</t>
  </si>
  <si>
    <t>AB108652</t>
  </si>
  <si>
    <t>AB108653</t>
  </si>
  <si>
    <t>AB108654</t>
  </si>
  <si>
    <t>AB108655</t>
  </si>
  <si>
    <t>AB108658</t>
  </si>
  <si>
    <t>AB108659</t>
  </si>
  <si>
    <t>AB108660</t>
  </si>
  <si>
    <t>AB108663</t>
  </si>
  <si>
    <t>AB108666</t>
  </si>
  <si>
    <t>AB112743</t>
  </si>
  <si>
    <t>AB115541</t>
  </si>
  <si>
    <t>AB115542</t>
  </si>
  <si>
    <t>AB115543</t>
  </si>
  <si>
    <t>AB115544</t>
  </si>
  <si>
    <t>AB116160</t>
  </si>
  <si>
    <t>AB116161</t>
  </si>
  <si>
    <t>AB116162</t>
  </si>
  <si>
    <t>AB116163</t>
  </si>
  <si>
    <t>AB116164</t>
  </si>
  <si>
    <t>AB116165</t>
  </si>
  <si>
    <t>AB116166</t>
  </si>
  <si>
    <t>AB116167</t>
  </si>
  <si>
    <t>AB116168</t>
  </si>
  <si>
    <t>AB116169</t>
  </si>
  <si>
    <t>AB116170</t>
  </si>
  <si>
    <t>AB116171</t>
  </si>
  <si>
    <t>AB116172</t>
  </si>
  <si>
    <t>AB116173</t>
  </si>
  <si>
    <t>AB116174</t>
  </si>
  <si>
    <t>AB116175</t>
  </si>
  <si>
    <t>AB116176</t>
  </si>
  <si>
    <t>AB116177</t>
  </si>
  <si>
    <t>AB116178</t>
  </si>
  <si>
    <t>AB116179</t>
  </si>
  <si>
    <t>AB116180</t>
  </si>
  <si>
    <t>AB116181</t>
  </si>
  <si>
    <t>AB116182</t>
  </si>
  <si>
    <t>AB116183</t>
  </si>
  <si>
    <t>AB116184</t>
  </si>
  <si>
    <t>AB116185</t>
  </si>
  <si>
    <t>AB116186</t>
  </si>
  <si>
    <t>AB116187</t>
  </si>
  <si>
    <t>AB116188</t>
  </si>
  <si>
    <t>AB116189</t>
  </si>
  <si>
    <t>AB116190</t>
  </si>
  <si>
    <t>AB116191</t>
  </si>
  <si>
    <t>AB116192</t>
  </si>
  <si>
    <t>AB116193</t>
  </si>
  <si>
    <t>AB116194</t>
  </si>
  <si>
    <t>AB116195</t>
  </si>
  <si>
    <t>AB116196</t>
  </si>
  <si>
    <t>AB116197</t>
  </si>
  <si>
    <t>AB116198</t>
  </si>
  <si>
    <t>AB116199</t>
  </si>
  <si>
    <t>AB116200</t>
  </si>
  <si>
    <t>AB116201</t>
  </si>
  <si>
    <t>AB116202</t>
  </si>
  <si>
    <t>AB116203</t>
  </si>
  <si>
    <t>AB116204</t>
  </si>
  <si>
    <t>AB116205</t>
  </si>
  <si>
    <t>AB116206</t>
  </si>
  <si>
    <t>AB116207</t>
  </si>
  <si>
    <t>AB116208</t>
  </si>
  <si>
    <t>AB116209</t>
  </si>
  <si>
    <t>AB116210</t>
  </si>
  <si>
    <t>AB116211</t>
  </si>
  <si>
    <t>AB116212</t>
  </si>
  <si>
    <t>AB116213</t>
  </si>
  <si>
    <t>AB116214</t>
  </si>
  <si>
    <t>AB116215</t>
  </si>
  <si>
    <t>AB116216</t>
  </si>
  <si>
    <t>AB116217</t>
  </si>
  <si>
    <t>AB116218</t>
  </si>
  <si>
    <t>AB116219</t>
  </si>
  <si>
    <t>AB116220</t>
  </si>
  <si>
    <t>AB116221</t>
  </si>
  <si>
    <t>AB116222</t>
  </si>
  <si>
    <t>AB116223</t>
  </si>
  <si>
    <t>AB116224</t>
  </si>
  <si>
    <t>AB116225</t>
  </si>
  <si>
    <t>AB116226</t>
  </si>
  <si>
    <t>AB116227</t>
  </si>
  <si>
    <t>AB124818</t>
  </si>
  <si>
    <t>AB154829</t>
  </si>
  <si>
    <t>AB154830</t>
  </si>
  <si>
    <t>AB168095</t>
  </si>
  <si>
    <t>AB168096</t>
  </si>
  <si>
    <t>AB175483</t>
  </si>
  <si>
    <t>AB175484</t>
  </si>
  <si>
    <t>AB175485</t>
  </si>
  <si>
    <t>AB175486</t>
  </si>
  <si>
    <t>AB177355</t>
  </si>
  <si>
    <t>AB177356</t>
  </si>
  <si>
    <t>AB177357</t>
  </si>
  <si>
    <t>AB177358</t>
  </si>
  <si>
    <t>AB177359</t>
  </si>
  <si>
    <t>AB177360</t>
  </si>
  <si>
    <t>AB177361</t>
  </si>
  <si>
    <t>AB177362</t>
  </si>
  <si>
    <t>AB177363</t>
  </si>
  <si>
    <t>AB177364</t>
  </si>
  <si>
    <t>AB177365</t>
  </si>
  <si>
    <t>AB177366</t>
  </si>
  <si>
    <t>AB177367</t>
  </si>
  <si>
    <t>AB177368</t>
  </si>
  <si>
    <t>AB177369</t>
  </si>
  <si>
    <t>AB177370</t>
  </si>
  <si>
    <t>AB177371</t>
  </si>
  <si>
    <t>AB177372</t>
  </si>
  <si>
    <t>AB177373</t>
  </si>
  <si>
    <t>AB177374</t>
  </si>
  <si>
    <t>AB177375</t>
  </si>
  <si>
    <t>AB177376</t>
  </si>
  <si>
    <t>AB180052</t>
  </si>
  <si>
    <t>AB180053</t>
  </si>
  <si>
    <t>AB180054</t>
  </si>
  <si>
    <t>AB180055</t>
  </si>
  <si>
    <t>AB194282</t>
  </si>
  <si>
    <t>AB194283</t>
  </si>
  <si>
    <t>AB194284</t>
  </si>
  <si>
    <t>AB194285</t>
  </si>
  <si>
    <t>AB194286</t>
  </si>
  <si>
    <t>AB194287</t>
  </si>
  <si>
    <t>AB194288</t>
  </si>
  <si>
    <t>AB194289</t>
  </si>
  <si>
    <t>AB194290</t>
  </si>
  <si>
    <t>AB194291</t>
  </si>
  <si>
    <t>AB194292</t>
  </si>
  <si>
    <t>AB194293</t>
  </si>
  <si>
    <t>AB194294</t>
  </si>
  <si>
    <t>AB194295</t>
  </si>
  <si>
    <t>AB194296</t>
  </si>
  <si>
    <t>AB194297</t>
  </si>
  <si>
    <t>AB194298</t>
  </si>
  <si>
    <t>AB194299</t>
  </si>
  <si>
    <t>AB194476</t>
  </si>
  <si>
    <t>AB194477</t>
  </si>
  <si>
    <t>AB194478</t>
  </si>
  <si>
    <t>AB194479</t>
  </si>
  <si>
    <t>AB194480</t>
  </si>
  <si>
    <t>AB194481</t>
  </si>
  <si>
    <t>AB194482</t>
  </si>
  <si>
    <t>AB194483</t>
  </si>
  <si>
    <t>AB194484</t>
  </si>
  <si>
    <t>AB194485</t>
  </si>
  <si>
    <t>AB194486</t>
  </si>
  <si>
    <t>AB194487</t>
  </si>
  <si>
    <t>AB194488</t>
  </si>
  <si>
    <t>AB194489</t>
  </si>
  <si>
    <t>AB194490</t>
  </si>
  <si>
    <t>AB194491</t>
  </si>
  <si>
    <t>AB194492</t>
  </si>
  <si>
    <t>AB194493</t>
  </si>
  <si>
    <t>AB194494</t>
  </si>
  <si>
    <t>AB194495</t>
  </si>
  <si>
    <t>AB194496</t>
  </si>
  <si>
    <t>AB194497</t>
  </si>
  <si>
    <t>AB194498</t>
  </si>
  <si>
    <t>AB194499</t>
  </si>
  <si>
    <t>AB194500</t>
  </si>
  <si>
    <t>AB194501</t>
  </si>
  <si>
    <t>AB194502</t>
  </si>
  <si>
    <t>AB194503</t>
  </si>
  <si>
    <t>AB194504</t>
  </si>
  <si>
    <t>AB194505</t>
  </si>
  <si>
    <t>AB194506</t>
  </si>
  <si>
    <t>AB194507</t>
  </si>
  <si>
    <t>AB194508</t>
  </si>
  <si>
    <t>AB194509</t>
  </si>
  <si>
    <t>AB194510</t>
  </si>
  <si>
    <t>AB194511</t>
  </si>
  <si>
    <t>AB194512</t>
  </si>
  <si>
    <t>AB194513</t>
  </si>
  <si>
    <t>AB194514</t>
  </si>
  <si>
    <t>AB194515</t>
  </si>
  <si>
    <t>AB194516</t>
  </si>
  <si>
    <t>AB194517</t>
  </si>
  <si>
    <t>AB194518</t>
  </si>
  <si>
    <t>AB194519</t>
  </si>
  <si>
    <t>AB194520</t>
  </si>
  <si>
    <t>AB194521</t>
  </si>
  <si>
    <t>AB194522</t>
  </si>
  <si>
    <t>AB194523</t>
  </si>
  <si>
    <t>AB194524</t>
  </si>
  <si>
    <t>AB194525</t>
  </si>
  <si>
    <t>AB194526</t>
  </si>
  <si>
    <t>AB194527</t>
  </si>
  <si>
    <t>AB194528</t>
  </si>
  <si>
    <t>AB194529</t>
  </si>
  <si>
    <t>AB194530</t>
  </si>
  <si>
    <t>AB194830</t>
  </si>
  <si>
    <t>AB194831</t>
  </si>
  <si>
    <t>AB194896</t>
  </si>
  <si>
    <t>AB194897</t>
  </si>
  <si>
    <t>AB196838</t>
  </si>
  <si>
    <t>AB196839</t>
  </si>
  <si>
    <t>AB196840</t>
  </si>
  <si>
    <t>AB196841</t>
  </si>
  <si>
    <t>AB196842</t>
  </si>
  <si>
    <t>AB196843</t>
  </si>
  <si>
    <t>AB200241</t>
  </si>
  <si>
    <t>AB200242</t>
  </si>
  <si>
    <t>AB206467</t>
  </si>
  <si>
    <t>AB218721</t>
  </si>
  <si>
    <t>AB219128</t>
  </si>
  <si>
    <t>AB219129</t>
  </si>
  <si>
    <t>AB220063</t>
  </si>
  <si>
    <t>AB220064</t>
  </si>
  <si>
    <t>AB220065</t>
  </si>
  <si>
    <t>AB220066</t>
  </si>
  <si>
    <t>AB220067</t>
  </si>
  <si>
    <t>AB220068</t>
  </si>
  <si>
    <t>AB220069</t>
  </si>
  <si>
    <t>AB220070</t>
  </si>
  <si>
    <t>AB221522</t>
  </si>
  <si>
    <t>AB221524</t>
  </si>
  <si>
    <t>AB221706</t>
  </si>
  <si>
    <t>AB221707</t>
  </si>
  <si>
    <t>AB221708</t>
  </si>
  <si>
    <t>AB221709</t>
  </si>
  <si>
    <t>AB221710</t>
  </si>
  <si>
    <t>AB221711</t>
  </si>
  <si>
    <t>AB221712</t>
  </si>
  <si>
    <t>AB221713</t>
  </si>
  <si>
    <t>AB221714</t>
  </si>
  <si>
    <t>AB221715</t>
  </si>
  <si>
    <t>AB221716</t>
  </si>
  <si>
    <t>AB221717</t>
  </si>
  <si>
    <t>AB221718</t>
  </si>
  <si>
    <t>AB221719</t>
  </si>
  <si>
    <t>AB221720</t>
  </si>
  <si>
    <t>AB221721</t>
  </si>
  <si>
    <t>AB221722</t>
  </si>
  <si>
    <t>AB221723</t>
  </si>
  <si>
    <t>AB221724</t>
  </si>
  <si>
    <t>AB221725</t>
  </si>
  <si>
    <t>AB221726</t>
  </si>
  <si>
    <t>AB221727</t>
  </si>
  <si>
    <t>AB221728</t>
  </si>
  <si>
    <t>AB221729</t>
  </si>
  <si>
    <t>AB221730</t>
  </si>
  <si>
    <t>AB221731</t>
  </si>
  <si>
    <t>AB221732</t>
  </si>
  <si>
    <t>AB221733</t>
  </si>
  <si>
    <t>AB221734</t>
  </si>
  <si>
    <t>AB221735</t>
  </si>
  <si>
    <t>AB221736</t>
  </si>
  <si>
    <t>AB221737</t>
  </si>
  <si>
    <t>AB221738</t>
  </si>
  <si>
    <t>AB221739</t>
  </si>
  <si>
    <t>AB221740</t>
  </si>
  <si>
    <t>AB221741</t>
  </si>
  <si>
    <t>AB221742</t>
  </si>
  <si>
    <t>AB221743</t>
  </si>
  <si>
    <t>AB221744</t>
  </si>
  <si>
    <t>AB221745</t>
  </si>
  <si>
    <t>AB221746</t>
  </si>
  <si>
    <t>AB221747</t>
  </si>
  <si>
    <t>AB221748</t>
  </si>
  <si>
    <t>AB221749</t>
  </si>
  <si>
    <t>AB221750</t>
  </si>
  <si>
    <t>AB221751</t>
  </si>
  <si>
    <t>AB221752</t>
  </si>
  <si>
    <t>AB221753</t>
  </si>
  <si>
    <t>AB221754</t>
  </si>
  <si>
    <t>AB221755</t>
  </si>
  <si>
    <t>AB221756</t>
  </si>
  <si>
    <t>AB221757</t>
  </si>
  <si>
    <t>AB221758</t>
  </si>
  <si>
    <t>AB222087</t>
  </si>
  <si>
    <t>AB222088</t>
  </si>
  <si>
    <t>AB222089</t>
  </si>
  <si>
    <t>AB222090</t>
  </si>
  <si>
    <t>AB222091</t>
  </si>
  <si>
    <t>AB222092</t>
  </si>
  <si>
    <t>AB222093</t>
  </si>
  <si>
    <t>AB222094</t>
  </si>
  <si>
    <t>AB222095</t>
  </si>
  <si>
    <t>AB222096</t>
  </si>
  <si>
    <t>AB222097</t>
  </si>
  <si>
    <t>AB222098</t>
  </si>
  <si>
    <t>AB222099</t>
  </si>
  <si>
    <t>AB222100</t>
  </si>
  <si>
    <t>AB240437</t>
  </si>
  <si>
    <t>AB240438</t>
  </si>
  <si>
    <t>AB240439</t>
  </si>
  <si>
    <t>AB240440</t>
  </si>
  <si>
    <t>AB240441</t>
  </si>
  <si>
    <t>AB240442</t>
  </si>
  <si>
    <t>AB240443</t>
  </si>
  <si>
    <t>AB240444</t>
  </si>
  <si>
    <t>AB240445</t>
  </si>
  <si>
    <t>AB240446</t>
  </si>
  <si>
    <t>AB240447</t>
  </si>
  <si>
    <t>AB240448</t>
  </si>
  <si>
    <t>AB240449</t>
  </si>
  <si>
    <t>AB240450</t>
  </si>
  <si>
    <t>AB240451</t>
  </si>
  <si>
    <t>AB245932</t>
  </si>
  <si>
    <t>AB265194</t>
  </si>
  <si>
    <t>AB265195</t>
  </si>
  <si>
    <t>AB265196</t>
  </si>
  <si>
    <t>AB265197</t>
  </si>
  <si>
    <t>AB265198</t>
  </si>
  <si>
    <t>AB265199</t>
  </si>
  <si>
    <t>AB265200</t>
  </si>
  <si>
    <t>AB265201</t>
  </si>
  <si>
    <t>AB288102</t>
  </si>
  <si>
    <t>AB288357</t>
  </si>
  <si>
    <t>AB288358</t>
  </si>
  <si>
    <t>AB288359</t>
  </si>
  <si>
    <t>AB288360</t>
  </si>
  <si>
    <t>AB288361</t>
  </si>
  <si>
    <t>AB288362</t>
  </si>
  <si>
    <t>AB288363</t>
  </si>
  <si>
    <t>AB288364</t>
  </si>
  <si>
    <t>AB288365</t>
  </si>
  <si>
    <t>AB290032</t>
  </si>
  <si>
    <t>AB290033</t>
  </si>
  <si>
    <t>AB290034</t>
  </si>
  <si>
    <t>AB290035</t>
  </si>
  <si>
    <t>AB290036</t>
  </si>
  <si>
    <t>AB290037</t>
  </si>
  <si>
    <t>AB290038</t>
  </si>
  <si>
    <t>AB290039</t>
  </si>
  <si>
    <t>AB290040</t>
  </si>
  <si>
    <t>AB290041</t>
  </si>
  <si>
    <t>AB290042</t>
  </si>
  <si>
    <t>AB290043</t>
  </si>
  <si>
    <t>AB290044</t>
  </si>
  <si>
    <t>AB290045</t>
  </si>
  <si>
    <t>AB290046</t>
  </si>
  <si>
    <t>AB290047</t>
  </si>
  <si>
    <t>AB290048</t>
  </si>
  <si>
    <t>AB290049</t>
  </si>
  <si>
    <t>AB290050</t>
  </si>
  <si>
    <t>AB290051</t>
  </si>
  <si>
    <t>AB290052</t>
  </si>
  <si>
    <t>AB290053</t>
  </si>
  <si>
    <t>AB290054</t>
  </si>
  <si>
    <t>AB290055</t>
  </si>
  <si>
    <t>AB290056</t>
  </si>
  <si>
    <t>AB290057</t>
  </si>
  <si>
    <t>AB290058</t>
  </si>
  <si>
    <t>AB290059</t>
  </si>
  <si>
    <t>AB290060</t>
  </si>
  <si>
    <t>AB290061</t>
  </si>
  <si>
    <t>AB290062</t>
  </si>
  <si>
    <t>AB290063</t>
  </si>
  <si>
    <t>AB290064</t>
  </si>
  <si>
    <t>AB290065</t>
  </si>
  <si>
    <t>AB290066</t>
  </si>
  <si>
    <t>AB290067</t>
  </si>
  <si>
    <t>AB290068</t>
  </si>
  <si>
    <t>AB290069</t>
  </si>
  <si>
    <t>AB290070</t>
  </si>
  <si>
    <t>AB290071</t>
  </si>
  <si>
    <t>AB290072</t>
  </si>
  <si>
    <t>AB290073</t>
  </si>
  <si>
    <t>AB290074</t>
  </si>
  <si>
    <t>AB290075</t>
  </si>
  <si>
    <t>AB290076</t>
  </si>
  <si>
    <t>AB290077</t>
  </si>
  <si>
    <t>AB290078</t>
  </si>
  <si>
    <t>AB290079</t>
  </si>
  <si>
    <t>AB290080</t>
  </si>
  <si>
    <t>AB290081</t>
  </si>
  <si>
    <t>AB290082</t>
  </si>
  <si>
    <t>AB290083</t>
  </si>
  <si>
    <t>AB290084</t>
  </si>
  <si>
    <t>AB290085</t>
  </si>
  <si>
    <t>AB290086</t>
  </si>
  <si>
    <t>AB290087</t>
  </si>
  <si>
    <t>AB290088</t>
  </si>
  <si>
    <t>AB290089</t>
  </si>
  <si>
    <t>AB290090</t>
  </si>
  <si>
    <t>AB290091</t>
  </si>
  <si>
    <t>AB290092</t>
  </si>
  <si>
    <t>AB290093</t>
  </si>
  <si>
    <t>AB290094</t>
  </si>
  <si>
    <t>AB290095</t>
  </si>
  <si>
    <t>AB290096</t>
  </si>
  <si>
    <t>AB290097</t>
  </si>
  <si>
    <t>AB290098</t>
  </si>
  <si>
    <t>AB290099</t>
  </si>
  <si>
    <t>AB290100</t>
  </si>
  <si>
    <t>AB290101</t>
  </si>
  <si>
    <t>AB290102</t>
  </si>
  <si>
    <t>AB290103</t>
  </si>
  <si>
    <t>AB290104</t>
  </si>
  <si>
    <t>AB290105</t>
  </si>
  <si>
    <t>AB290106</t>
  </si>
  <si>
    <t>AB290107</t>
  </si>
  <si>
    <t>AB290108</t>
  </si>
  <si>
    <t>AB290109</t>
  </si>
  <si>
    <t>AB290110</t>
  </si>
  <si>
    <t>AB290111</t>
  </si>
  <si>
    <t>AB290112</t>
  </si>
  <si>
    <t>AB290113</t>
  </si>
  <si>
    <t>AB290114</t>
  </si>
  <si>
    <t>AB290115</t>
  </si>
  <si>
    <t>AB290116</t>
  </si>
  <si>
    <t>AB290117</t>
  </si>
  <si>
    <t>AB290118</t>
  </si>
  <si>
    <t>AB290119</t>
  </si>
  <si>
    <t>AB290120</t>
  </si>
  <si>
    <t>AB291969</t>
  </si>
  <si>
    <t>AB292649</t>
  </si>
  <si>
    <t>AB292650</t>
  </si>
  <si>
    <t>AB292651</t>
  </si>
  <si>
    <t>AB292652</t>
  </si>
  <si>
    <t>AB292653</t>
  </si>
  <si>
    <t>AB292654</t>
  </si>
  <si>
    <t>AB292655</t>
  </si>
  <si>
    <t>AB292656</t>
  </si>
  <si>
    <t>AB292657</t>
  </si>
  <si>
    <t>AB292658</t>
  </si>
  <si>
    <t>AB292659</t>
  </si>
  <si>
    <t>AB298178</t>
  </si>
  <si>
    <t>AB298179</t>
  </si>
  <si>
    <t>AB298180</t>
  </si>
  <si>
    <t>AB298181</t>
  </si>
  <si>
    <t>AB298182</t>
  </si>
  <si>
    <t>AB298183</t>
  </si>
  <si>
    <t>AB301698</t>
  </si>
  <si>
    <t>AB301699</t>
  </si>
  <si>
    <t>AB301700</t>
  </si>
  <si>
    <t>AB301701</t>
  </si>
  <si>
    <t>AB301702</t>
  </si>
  <si>
    <t>AB301703</t>
  </si>
  <si>
    <t>AB301704</t>
  </si>
  <si>
    <t>AB301705</t>
  </si>
  <si>
    <t>AB301706</t>
  </si>
  <si>
    <t>AB301707</t>
  </si>
  <si>
    <t>AB301708</t>
  </si>
  <si>
    <t>AB301709</t>
  </si>
  <si>
    <t>AB368525</t>
  </si>
  <si>
    <t>AB368526</t>
  </si>
  <si>
    <t>AB369385</t>
  </si>
  <si>
    <t>AB369386</t>
  </si>
  <si>
    <t>AB369387</t>
  </si>
  <si>
    <t>AB369388</t>
  </si>
  <si>
    <t>AB369389</t>
  </si>
  <si>
    <t>AB369390</t>
  </si>
  <si>
    <t>AB369391</t>
  </si>
  <si>
    <t>AB369392</t>
  </si>
  <si>
    <t>AB430761</t>
  </si>
  <si>
    <t>AB430762</t>
  </si>
  <si>
    <t>AB434132</t>
  </si>
  <si>
    <t>AB434133</t>
  </si>
  <si>
    <t>AB434134</t>
  </si>
  <si>
    <t>AB434135</t>
  </si>
  <si>
    <t>AB434136</t>
  </si>
  <si>
    <t>AB434137</t>
  </si>
  <si>
    <t>AB434138</t>
  </si>
  <si>
    <t>AB434139</t>
  </si>
  <si>
    <t>AB434140</t>
  </si>
  <si>
    <t>AB434141</t>
  </si>
  <si>
    <t>AB434142</t>
  </si>
  <si>
    <t>AB434143</t>
  </si>
  <si>
    <t>AB434144</t>
  </si>
  <si>
    <t>AB434145</t>
  </si>
  <si>
    <t>AB434146</t>
  </si>
  <si>
    <t>AB434147</t>
  </si>
  <si>
    <t>AB434148</t>
  </si>
  <si>
    <t>AB434149</t>
  </si>
  <si>
    <t>AB434150</t>
  </si>
  <si>
    <t>AB434151</t>
  </si>
  <si>
    <t>AB434152</t>
  </si>
  <si>
    <t>AB434153</t>
  </si>
  <si>
    <t>AB434154</t>
  </si>
  <si>
    <t>AB447389</t>
  </si>
  <si>
    <t>AB453332</t>
  </si>
  <si>
    <t>AB453333</t>
  </si>
  <si>
    <t>AB453334</t>
  </si>
  <si>
    <t>AB453335</t>
  </si>
  <si>
    <t>AB453336</t>
  </si>
  <si>
    <t>AB453337</t>
  </si>
  <si>
    <t>AB470975</t>
  </si>
  <si>
    <t>AB470976</t>
  </si>
  <si>
    <t>AB470977</t>
  </si>
  <si>
    <t>AB470978</t>
  </si>
  <si>
    <t>AB470979</t>
  </si>
  <si>
    <t>AB470980</t>
  </si>
  <si>
    <t>AB470981</t>
  </si>
  <si>
    <t>AB470982</t>
  </si>
  <si>
    <t>AB470983</t>
  </si>
  <si>
    <t>AB470984</t>
  </si>
  <si>
    <t>AB470985</t>
  </si>
  <si>
    <t>AB470986</t>
  </si>
  <si>
    <t>AB470987</t>
  </si>
  <si>
    <t>AB470988</t>
  </si>
  <si>
    <t>AB470989</t>
  </si>
  <si>
    <t>AB470990</t>
  </si>
  <si>
    <t>AB470991</t>
  </si>
  <si>
    <t>AB470992</t>
  </si>
  <si>
    <t>AB470993</t>
  </si>
  <si>
    <t>AB470994</t>
  </si>
  <si>
    <t>AB470995</t>
  </si>
  <si>
    <t>AB470996</t>
  </si>
  <si>
    <t>AB470997</t>
  </si>
  <si>
    <t>AB470998</t>
  </si>
  <si>
    <t>AB470999</t>
  </si>
  <si>
    <t>AB471000</t>
  </si>
  <si>
    <t>AB471001</t>
  </si>
  <si>
    <t>AB471002</t>
  </si>
  <si>
    <t>AB471003</t>
  </si>
  <si>
    <t>AB471004</t>
  </si>
  <si>
    <t>AB471005</t>
  </si>
  <si>
    <t>AB471006</t>
  </si>
  <si>
    <t>AB471007</t>
  </si>
  <si>
    <t>AB471008</t>
  </si>
  <si>
    <t>AB471009</t>
  </si>
  <si>
    <t>AB471010</t>
  </si>
  <si>
    <t>AB471011</t>
  </si>
  <si>
    <t>AB471928</t>
  </si>
  <si>
    <t>AB471929</t>
  </si>
  <si>
    <t>AB471930</t>
  </si>
  <si>
    <t>AB471931</t>
  </si>
  <si>
    <t>AB471932</t>
  </si>
  <si>
    <t>AB471933</t>
  </si>
  <si>
    <t>AB471934</t>
  </si>
  <si>
    <t>AB471935</t>
  </si>
  <si>
    <t>AB471936</t>
  </si>
  <si>
    <t>AB471937</t>
  </si>
  <si>
    <t>AB471938</t>
  </si>
  <si>
    <t>AB471939</t>
  </si>
  <si>
    <t>AB471940</t>
  </si>
  <si>
    <t>AB471941</t>
  </si>
  <si>
    <t>AB471942</t>
  </si>
  <si>
    <t>AB471943</t>
  </si>
  <si>
    <t>AB471944</t>
  </si>
  <si>
    <t>AB471945</t>
  </si>
  <si>
    <t>AB471946</t>
  </si>
  <si>
    <t>AB471947</t>
  </si>
  <si>
    <t>AB471948</t>
  </si>
  <si>
    <t>AB471949</t>
  </si>
  <si>
    <t>AB471950</t>
  </si>
  <si>
    <t>AB471951</t>
  </si>
  <si>
    <t>AB471952</t>
  </si>
  <si>
    <t>AB471953</t>
  </si>
  <si>
    <t>AB471954</t>
  </si>
  <si>
    <t>AB471955</t>
  </si>
  <si>
    <t>AB471956</t>
  </si>
  <si>
    <t>AB471957</t>
  </si>
  <si>
    <t>AB471958</t>
  </si>
  <si>
    <t>AB471959</t>
  </si>
  <si>
    <t>AB471960</t>
  </si>
  <si>
    <t>AB471961</t>
  </si>
  <si>
    <t>AB471962</t>
  </si>
  <si>
    <t>AB471963</t>
  </si>
  <si>
    <t>AB471964</t>
  </si>
  <si>
    <t>AB471965</t>
  </si>
  <si>
    <t>AB471966</t>
  </si>
  <si>
    <t>AB471967</t>
  </si>
  <si>
    <t>AB471968</t>
  </si>
  <si>
    <t>AB471969</t>
  </si>
  <si>
    <t>AB471970</t>
  </si>
  <si>
    <t>AB471971</t>
  </si>
  <si>
    <t>AB471972</t>
  </si>
  <si>
    <t>AB471973</t>
  </si>
  <si>
    <t>AB471974</t>
  </si>
  <si>
    <t>AB471975</t>
  </si>
  <si>
    <t>AB471976</t>
  </si>
  <si>
    <t>AB471977</t>
  </si>
  <si>
    <t>AB471978</t>
  </si>
  <si>
    <t>AB471979</t>
  </si>
  <si>
    <t>AB471980</t>
  </si>
  <si>
    <t>AB471981</t>
  </si>
  <si>
    <t>AB471982</t>
  </si>
  <si>
    <t>AB471983</t>
  </si>
  <si>
    <t>AB471984</t>
  </si>
  <si>
    <t>AB471985</t>
  </si>
  <si>
    <t>AB471986</t>
  </si>
  <si>
    <t>AB471987</t>
  </si>
  <si>
    <t>AB471988</t>
  </si>
  <si>
    <t>AB471989</t>
  </si>
  <si>
    <t>AB471990</t>
  </si>
  <si>
    <t>AB471991</t>
  </si>
  <si>
    <t>AB476428</t>
  </si>
  <si>
    <t>AB476429</t>
  </si>
  <si>
    <t>AB476430</t>
  </si>
  <si>
    <t>AB476431</t>
  </si>
  <si>
    <t>AB476432</t>
  </si>
  <si>
    <t>AB476433</t>
  </si>
  <si>
    <t>AB476434</t>
  </si>
  <si>
    <t>AB476435</t>
  </si>
  <si>
    <t>AB476436</t>
  </si>
  <si>
    <t>AB476437</t>
  </si>
  <si>
    <t>AB476438</t>
  </si>
  <si>
    <t>AB476439</t>
  </si>
  <si>
    <t>AB476440</t>
  </si>
  <si>
    <t>AB476441</t>
  </si>
  <si>
    <t>AB476442</t>
  </si>
  <si>
    <t>AB476443</t>
  </si>
  <si>
    <t>AB476444</t>
  </si>
  <si>
    <t>AB476445</t>
  </si>
  <si>
    <t>AB476446</t>
  </si>
  <si>
    <t>AB476447</t>
  </si>
  <si>
    <t>AB476448</t>
  </si>
  <si>
    <t>AB476449</t>
  </si>
  <si>
    <t>AB476450</t>
  </si>
  <si>
    <t>AB476451</t>
  </si>
  <si>
    <t>AB476452</t>
  </si>
  <si>
    <t>AB476453</t>
  </si>
  <si>
    <t>AB476454</t>
  </si>
  <si>
    <t>AB476455</t>
  </si>
  <si>
    <t>AB476456</t>
  </si>
  <si>
    <t>AB476457</t>
  </si>
  <si>
    <t>AB476458</t>
  </si>
  <si>
    <t>AB476459</t>
  </si>
  <si>
    <t>AB476460</t>
  </si>
  <si>
    <t>AB476461</t>
  </si>
  <si>
    <t>AB476462</t>
  </si>
  <si>
    <t>AB497041</t>
  </si>
  <si>
    <t>AB497042</t>
  </si>
  <si>
    <t>AB497043</t>
  </si>
  <si>
    <t>AB497044</t>
  </si>
  <si>
    <t>AB499896</t>
  </si>
  <si>
    <t>AB499897</t>
  </si>
  <si>
    <t>AB499898</t>
  </si>
  <si>
    <t>AB505793</t>
  </si>
  <si>
    <t>AB513496</t>
  </si>
  <si>
    <t>AB513497</t>
  </si>
  <si>
    <t>AB513498</t>
  </si>
  <si>
    <t>AB513499</t>
  </si>
  <si>
    <t>AB513500</t>
  </si>
  <si>
    <t>AB513501</t>
  </si>
  <si>
    <t>AB513502</t>
  </si>
  <si>
    <t>AB513503</t>
  </si>
  <si>
    <t>AB513504</t>
  </si>
  <si>
    <t>AB513505</t>
  </si>
  <si>
    <t>AB513506</t>
  </si>
  <si>
    <t>AB513507</t>
  </si>
  <si>
    <t>AB513508</t>
  </si>
  <si>
    <t>AB513509</t>
  </si>
  <si>
    <t>AB513510</t>
  </si>
  <si>
    <t>AB513511</t>
  </si>
  <si>
    <t>AB513512</t>
  </si>
  <si>
    <t>AB513513</t>
  </si>
  <si>
    <t>AB513514</t>
  </si>
  <si>
    <t>AB513515</t>
  </si>
  <si>
    <t>AB513516</t>
  </si>
  <si>
    <t>AB513517</t>
  </si>
  <si>
    <t>AB513518</t>
  </si>
  <si>
    <t>AB513519</t>
  </si>
  <si>
    <t>AB513520</t>
  </si>
  <si>
    <t>AB513521</t>
  </si>
  <si>
    <t>AB513522</t>
  </si>
  <si>
    <t>AB513523</t>
  </si>
  <si>
    <t>AB513524</t>
  </si>
  <si>
    <t>AB513525</t>
  </si>
  <si>
    <t>AB513526</t>
  </si>
  <si>
    <t>AB513527</t>
  </si>
  <si>
    <t>AB513528</t>
  </si>
  <si>
    <t>AB513529</t>
  </si>
  <si>
    <t>AB513530</t>
  </si>
  <si>
    <t>AB513531</t>
  </si>
  <si>
    <t>AB521808</t>
  </si>
  <si>
    <t>AB525039</t>
  </si>
  <si>
    <t>AB525040</t>
  </si>
  <si>
    <t>AB525041</t>
  </si>
  <si>
    <t>AB525042</t>
  </si>
  <si>
    <t>AB525043</t>
  </si>
  <si>
    <t>AB525044</t>
  </si>
  <si>
    <t>AB525045</t>
  </si>
  <si>
    <t>AB525046</t>
  </si>
  <si>
    <t>AB525047</t>
  </si>
  <si>
    <t>AB525048</t>
  </si>
  <si>
    <t>AB525049</t>
  </si>
  <si>
    <t>AB525050</t>
  </si>
  <si>
    <t>AB525051</t>
  </si>
  <si>
    <t>AB525052</t>
  </si>
  <si>
    <t>AB525053</t>
  </si>
  <si>
    <t>AB525054</t>
  </si>
  <si>
    <t>AB525055</t>
  </si>
  <si>
    <t>AB525056</t>
  </si>
  <si>
    <t>AB525057</t>
  </si>
  <si>
    <t>AB525058</t>
  </si>
  <si>
    <t>AB525059</t>
  </si>
  <si>
    <t>AB525060</t>
  </si>
  <si>
    <t>AB525061</t>
  </si>
  <si>
    <t>AB525062</t>
  </si>
  <si>
    <t>AB525063</t>
  </si>
  <si>
    <t>AB525064</t>
  </si>
  <si>
    <t>AB525065</t>
  </si>
  <si>
    <t>AB525066</t>
  </si>
  <si>
    <t>AB525067</t>
  </si>
  <si>
    <t>AB525068</t>
  </si>
  <si>
    <t>AB525069</t>
  </si>
  <si>
    <t>AB525070</t>
  </si>
  <si>
    <t>AB525071</t>
  </si>
  <si>
    <t>AB525072</t>
  </si>
  <si>
    <t>AB525073</t>
  </si>
  <si>
    <t>AB525074</t>
  </si>
  <si>
    <t>AB525075</t>
  </si>
  <si>
    <t>AB525076</t>
  </si>
  <si>
    <t>AB525077</t>
  </si>
  <si>
    <t>AB533368</t>
  </si>
  <si>
    <t>AB541112</t>
  </si>
  <si>
    <t>AB550613</t>
  </si>
  <si>
    <t>AB550614</t>
  </si>
  <si>
    <t>AB550615</t>
  </si>
  <si>
    <t>AB550616</t>
  </si>
  <si>
    <t>AB550617</t>
  </si>
  <si>
    <t>AB550618</t>
  </si>
  <si>
    <t>AB550619</t>
  </si>
  <si>
    <t>AB550620</t>
  </si>
  <si>
    <t>AB550621</t>
  </si>
  <si>
    <t>AB550622</t>
  </si>
  <si>
    <t>AB550623</t>
  </si>
  <si>
    <t>AB550624</t>
  </si>
  <si>
    <t>AB550625</t>
  </si>
  <si>
    <t>AB550626</t>
  </si>
  <si>
    <t>AB550627</t>
  </si>
  <si>
    <t>AB550628</t>
  </si>
  <si>
    <t>AB550629</t>
  </si>
  <si>
    <t>AB550630</t>
  </si>
  <si>
    <t>AB550631</t>
  </si>
  <si>
    <t>AB550632</t>
  </si>
  <si>
    <t>AB550633</t>
  </si>
  <si>
    <t>AB550634</t>
  </si>
  <si>
    <t>AB550635</t>
  </si>
  <si>
    <t>AB550636</t>
  </si>
  <si>
    <t>AB550637</t>
  </si>
  <si>
    <t>AB550638</t>
  </si>
  <si>
    <t>AB550639</t>
  </si>
  <si>
    <t>AB550640</t>
  </si>
  <si>
    <t>AB550641</t>
  </si>
  <si>
    <t>AB550642</t>
  </si>
  <si>
    <t>AB573637</t>
  </si>
  <si>
    <t>AB573638</t>
  </si>
  <si>
    <t>AB576193</t>
  </si>
  <si>
    <t>AB578959</t>
  </si>
  <si>
    <t>AB578960</t>
  </si>
  <si>
    <t>AB578961</t>
  </si>
  <si>
    <t>AB578962</t>
  </si>
  <si>
    <t>AB578963</t>
  </si>
  <si>
    <t>AB581590</t>
  </si>
  <si>
    <t>AB581591</t>
  </si>
  <si>
    <t>AB581592</t>
  </si>
  <si>
    <t>AB581593</t>
  </si>
  <si>
    <t>AB581594</t>
  </si>
  <si>
    <t>AB581595</t>
  </si>
  <si>
    <t>AB581596</t>
  </si>
  <si>
    <t>AB581597</t>
  </si>
  <si>
    <t>AB581598</t>
  </si>
  <si>
    <t>AB605185</t>
  </si>
  <si>
    <t>AB605189</t>
  </si>
  <si>
    <t>AB605191</t>
  </si>
  <si>
    <t>AB605192</t>
  </si>
  <si>
    <t>AB605193</t>
  </si>
  <si>
    <t>AB605194</t>
  </si>
  <si>
    <t>AB605195</t>
  </si>
  <si>
    <t>AB605199</t>
  </si>
  <si>
    <t>AB605200</t>
  </si>
  <si>
    <t>AB605201</t>
  </si>
  <si>
    <t>AB605202</t>
  </si>
  <si>
    <t>AB605203</t>
  </si>
  <si>
    <t>AB605204</t>
  </si>
  <si>
    <t>AB605205</t>
  </si>
  <si>
    <t>AB605206</t>
  </si>
  <si>
    <t>AB605207</t>
  </si>
  <si>
    <t>AB605208</t>
  </si>
  <si>
    <t>AB605209</t>
  </si>
  <si>
    <t>AB605215</t>
  </si>
  <si>
    <t>AB605219</t>
  </si>
  <si>
    <t>AB605221</t>
  </si>
  <si>
    <t>AB605222</t>
  </si>
  <si>
    <t>AB605223</t>
  </si>
  <si>
    <t>AB605224</t>
  </si>
  <si>
    <t>AB605225</t>
  </si>
  <si>
    <t>AB605229</t>
  </si>
  <si>
    <t>AB605230</t>
  </si>
  <si>
    <t>AB605231</t>
  </si>
  <si>
    <t>AB605232</t>
  </si>
  <si>
    <t>AB605233</t>
  </si>
  <si>
    <t>AB605234</t>
  </si>
  <si>
    <t>AB605235</t>
  </si>
  <si>
    <t>AB605236</t>
  </si>
  <si>
    <t>AB605237</t>
  </si>
  <si>
    <t>AB605238</t>
  </si>
  <si>
    <t>AB605239</t>
  </si>
  <si>
    <t>AB607887</t>
  </si>
  <si>
    <t>AB607888</t>
  </si>
  <si>
    <t>AB607889</t>
  </si>
  <si>
    <t>AB607890</t>
  </si>
  <si>
    <t>AB607891</t>
  </si>
  <si>
    <t>AB607892</t>
  </si>
  <si>
    <t>AB607893</t>
  </si>
  <si>
    <t>AB607894</t>
  </si>
  <si>
    <t>AB665752</t>
  </si>
  <si>
    <t>AB668379</t>
  </si>
  <si>
    <t>AB668380</t>
  </si>
  <si>
    <t>AB668381</t>
  </si>
  <si>
    <t>AB668382</t>
  </si>
  <si>
    <t>AB668383</t>
  </si>
  <si>
    <t>AB668384</t>
  </si>
  <si>
    <t>AB668385</t>
  </si>
  <si>
    <t>AB668386</t>
  </si>
  <si>
    <t>AB668387</t>
  </si>
  <si>
    <t>AB668388</t>
  </si>
  <si>
    <t>AB668389</t>
  </si>
  <si>
    <t>AB668390</t>
  </si>
  <si>
    <t>AB668391</t>
  </si>
  <si>
    <t>AB668392</t>
  </si>
  <si>
    <t>AB668393</t>
  </si>
  <si>
    <t>AB670119</t>
  </si>
  <si>
    <t>AB670120</t>
  </si>
  <si>
    <t>AB670121</t>
  </si>
  <si>
    <t>AB670122</t>
  </si>
  <si>
    <t>AB670123</t>
  </si>
  <si>
    <t>AB670124</t>
  </si>
  <si>
    <t>AB670950</t>
  </si>
  <si>
    <t>AB670951</t>
  </si>
  <si>
    <t>AB670952</t>
  </si>
  <si>
    <t>AB670953</t>
  </si>
  <si>
    <t>AB670954</t>
  </si>
  <si>
    <t>AB670955</t>
  </si>
  <si>
    <t>AB670956</t>
  </si>
  <si>
    <t>AB670957</t>
  </si>
  <si>
    <t>AB670958</t>
  </si>
  <si>
    <t>AB670959</t>
  </si>
  <si>
    <t>AB670960</t>
  </si>
  <si>
    <t>AB670961</t>
  </si>
  <si>
    <t>AB670962</t>
  </si>
  <si>
    <t>AB670963</t>
  </si>
  <si>
    <t>AB670964</t>
  </si>
  <si>
    <t>AB670965</t>
  </si>
  <si>
    <t>AB670966</t>
  </si>
  <si>
    <t>AB670967</t>
  </si>
  <si>
    <t>AB670968</t>
  </si>
  <si>
    <t>AB670969</t>
  </si>
  <si>
    <t>AB670970</t>
  </si>
  <si>
    <t>AB670971</t>
  </si>
  <si>
    <t>AB670972</t>
  </si>
  <si>
    <t>AB670973</t>
  </si>
  <si>
    <t>AB670974</t>
  </si>
  <si>
    <t>AB670975</t>
  </si>
  <si>
    <t>AB670976</t>
  </si>
  <si>
    <t>AB670977</t>
  </si>
  <si>
    <t>AB670978</t>
  </si>
  <si>
    <t>AB670979</t>
  </si>
  <si>
    <t>AB670980</t>
  </si>
  <si>
    <t>AB670981</t>
  </si>
  <si>
    <t>AB670982</t>
  </si>
  <si>
    <t>AB670983</t>
  </si>
  <si>
    <t>AB670984</t>
  </si>
  <si>
    <t>AB670985</t>
  </si>
  <si>
    <t>AB670986</t>
  </si>
  <si>
    <t>AB670987</t>
  </si>
  <si>
    <t>AB670988</t>
  </si>
  <si>
    <t>AB670989</t>
  </si>
  <si>
    <t>AB670990</t>
  </si>
  <si>
    <t>AB670991</t>
  </si>
  <si>
    <t>AB670992</t>
  </si>
  <si>
    <t>AB670993</t>
  </si>
  <si>
    <t>AB670994</t>
  </si>
  <si>
    <t>AB670995</t>
  </si>
  <si>
    <t>AB670996</t>
  </si>
  <si>
    <t>AB670997</t>
  </si>
  <si>
    <t>AB670998</t>
  </si>
  <si>
    <t>AB670999</t>
  </si>
  <si>
    <t>AB671000</t>
  </si>
  <si>
    <t>AB671001</t>
  </si>
  <si>
    <t>AB671002</t>
  </si>
  <si>
    <t>AB671003</t>
  </si>
  <si>
    <t>AB671004</t>
  </si>
  <si>
    <t>AB671005</t>
  </si>
  <si>
    <t>AB671006</t>
  </si>
  <si>
    <t>AB671007</t>
  </si>
  <si>
    <t>AB671008</t>
  </si>
  <si>
    <t>AB671009</t>
  </si>
  <si>
    <t>AB671010</t>
  </si>
  <si>
    <t>AB671011</t>
  </si>
  <si>
    <t>AB671012</t>
  </si>
  <si>
    <t>AB671013</t>
  </si>
  <si>
    <t>AB671014</t>
  </si>
  <si>
    <t>AB671015</t>
  </si>
  <si>
    <t>AB671016</t>
  </si>
  <si>
    <t>AB671017</t>
  </si>
  <si>
    <t>AB671018</t>
  </si>
  <si>
    <t>AB671019</t>
  </si>
  <si>
    <t>AB671020</t>
  </si>
  <si>
    <t>AB671021</t>
  </si>
  <si>
    <t>AB671022</t>
  </si>
  <si>
    <t>AB671023</t>
  </si>
  <si>
    <t>AB671024</t>
  </si>
  <si>
    <t>AB671025</t>
  </si>
  <si>
    <t>AB671026</t>
  </si>
  <si>
    <t>AB671027</t>
  </si>
  <si>
    <t>AB671028</t>
  </si>
  <si>
    <t>AB671029</t>
  </si>
  <si>
    <t>AB671030</t>
  </si>
  <si>
    <t>AB671031</t>
  </si>
  <si>
    <t>AB671032</t>
  </si>
  <si>
    <t>AB671033</t>
  </si>
  <si>
    <t>AB671034</t>
  </si>
  <si>
    <t>AB671035</t>
  </si>
  <si>
    <t>AB671036</t>
  </si>
  <si>
    <t>AB671037</t>
  </si>
  <si>
    <t>AB671038</t>
  </si>
  <si>
    <t>AB671039</t>
  </si>
  <si>
    <t>AB671040</t>
  </si>
  <si>
    <t>AB671041</t>
  </si>
  <si>
    <t>AB671042</t>
  </si>
  <si>
    <t>AB671043</t>
  </si>
  <si>
    <t>AB671044</t>
  </si>
  <si>
    <t>AB671045</t>
  </si>
  <si>
    <t>AB671046</t>
  </si>
  <si>
    <t>AB671047</t>
  </si>
  <si>
    <t>AB671048</t>
  </si>
  <si>
    <t>AB671049</t>
  </si>
  <si>
    <t>AB671050</t>
  </si>
  <si>
    <t>AB671051</t>
  </si>
  <si>
    <t>AB671052</t>
  </si>
  <si>
    <t>AB671053</t>
  </si>
  <si>
    <t>AB671054</t>
  </si>
  <si>
    <t>AB671055</t>
  </si>
  <si>
    <t>AB671056</t>
  </si>
  <si>
    <t>AB671057</t>
  </si>
  <si>
    <t>AB671058</t>
  </si>
  <si>
    <t>AB671059</t>
  </si>
  <si>
    <t>AB671060</t>
  </si>
  <si>
    <t>AB671061</t>
  </si>
  <si>
    <t>AB671062</t>
  </si>
  <si>
    <t>AB671063</t>
  </si>
  <si>
    <t>AB671064</t>
  </si>
  <si>
    <t>AB671065</t>
  </si>
  <si>
    <t>AB671066</t>
  </si>
  <si>
    <t>AB671067</t>
  </si>
  <si>
    <t>AB671068</t>
  </si>
  <si>
    <t>AB671069</t>
  </si>
  <si>
    <t>AB671070</t>
  </si>
  <si>
    <t>AB671071</t>
  </si>
  <si>
    <t>AB671072</t>
  </si>
  <si>
    <t>AB671073</t>
  </si>
  <si>
    <t>AB671074</t>
  </si>
  <si>
    <t>AB671075</t>
  </si>
  <si>
    <t>AB671076</t>
  </si>
  <si>
    <t>AB671077</t>
  </si>
  <si>
    <t>AB671078</t>
  </si>
  <si>
    <t>AB671079</t>
  </si>
  <si>
    <t>AB671080</t>
  </si>
  <si>
    <t>AB671081</t>
  </si>
  <si>
    <t>AB671082</t>
  </si>
  <si>
    <t>AB671083</t>
  </si>
  <si>
    <t>AB671084</t>
  </si>
  <si>
    <t>AB671085</t>
  </si>
  <si>
    <t>AB671086</t>
  </si>
  <si>
    <t>AB671087</t>
  </si>
  <si>
    <t>AB671088</t>
  </si>
  <si>
    <t>AB671089</t>
  </si>
  <si>
    <t>AB671090</t>
  </si>
  <si>
    <t>AB671091</t>
  </si>
  <si>
    <t>AB671092</t>
  </si>
  <si>
    <t>AB671093</t>
  </si>
  <si>
    <t>AB671094</t>
  </si>
  <si>
    <t>AB671095</t>
  </si>
  <si>
    <t>AB671096</t>
  </si>
  <si>
    <t>AB671097</t>
  </si>
  <si>
    <t>AB671098</t>
  </si>
  <si>
    <t>AB671099</t>
  </si>
  <si>
    <t>AB671100</t>
  </si>
  <si>
    <t>AB671101</t>
  </si>
  <si>
    <t>AB671102</t>
  </si>
  <si>
    <t>AB671103</t>
  </si>
  <si>
    <t>AB671104</t>
  </si>
  <si>
    <t>AB671105</t>
  </si>
  <si>
    <t>AB671106</t>
  </si>
  <si>
    <t>AB671107</t>
  </si>
  <si>
    <t>AB671108</t>
  </si>
  <si>
    <t>AB671109</t>
  </si>
  <si>
    <t>AB671110</t>
  </si>
  <si>
    <t>AB671111</t>
  </si>
  <si>
    <t>AB671112</t>
  </si>
  <si>
    <t>AB671113</t>
  </si>
  <si>
    <t>AB671114</t>
  </si>
  <si>
    <t>AB671115</t>
  </si>
  <si>
    <t>AB671116</t>
  </si>
  <si>
    <t>AB671117</t>
  </si>
  <si>
    <t>AB671118</t>
  </si>
  <si>
    <t>AB671119</t>
  </si>
  <si>
    <t>AB671120</t>
  </si>
  <si>
    <t>AB671121</t>
  </si>
  <si>
    <t>AB671122</t>
  </si>
  <si>
    <t>AB671123</t>
  </si>
  <si>
    <t>AB671124</t>
  </si>
  <si>
    <t>AB671125</t>
  </si>
  <si>
    <t>AB671126</t>
  </si>
  <si>
    <t>AB671127</t>
  </si>
  <si>
    <t>AB671128</t>
  </si>
  <si>
    <t>AB671129</t>
  </si>
  <si>
    <t>AB671130</t>
  </si>
  <si>
    <t>AB671131</t>
  </si>
  <si>
    <t>AB671132</t>
  </si>
  <si>
    <t>AB671133</t>
  </si>
  <si>
    <t>AB671134</t>
  </si>
  <si>
    <t>AB671135</t>
  </si>
  <si>
    <t>AB671136</t>
  </si>
  <si>
    <t>AB671137</t>
  </si>
  <si>
    <t>AB671138</t>
  </si>
  <si>
    <t>AB671139</t>
  </si>
  <si>
    <t>AB671140</t>
  </si>
  <si>
    <t>AB671141</t>
  </si>
  <si>
    <t>AB671142</t>
  </si>
  <si>
    <t>AB671143</t>
  </si>
  <si>
    <t>AB671144</t>
  </si>
  <si>
    <t>AB671145</t>
  </si>
  <si>
    <t>AB671146</t>
  </si>
  <si>
    <t>AB671147</t>
  </si>
  <si>
    <t>AB671148</t>
  </si>
  <si>
    <t>AB671149</t>
  </si>
  <si>
    <t>AB671150</t>
  </si>
  <si>
    <t>AB671151</t>
  </si>
  <si>
    <t>AB671152</t>
  </si>
  <si>
    <t>AB671153</t>
  </si>
  <si>
    <t>AB671154</t>
  </si>
  <si>
    <t>AB671155</t>
  </si>
  <si>
    <t>AB671156</t>
  </si>
  <si>
    <t>AB671157</t>
  </si>
  <si>
    <t>AB671158</t>
  </si>
  <si>
    <t>AB671159</t>
  </si>
  <si>
    <t>AB671160</t>
  </si>
  <si>
    <t>AB671161</t>
  </si>
  <si>
    <t>AB671162</t>
  </si>
  <si>
    <t>AB671163</t>
  </si>
  <si>
    <t>AB671164</t>
  </si>
  <si>
    <t>AB671165</t>
  </si>
  <si>
    <t>AB671166</t>
  </si>
  <si>
    <t>AB671167</t>
  </si>
  <si>
    <t>AB679637</t>
  </si>
  <si>
    <t>AB679638</t>
  </si>
  <si>
    <t>AB682756</t>
  </si>
  <si>
    <t>AB714127</t>
  </si>
  <si>
    <t>AB714128</t>
  </si>
  <si>
    <t>AB714130</t>
  </si>
  <si>
    <t>AB714131</t>
  </si>
  <si>
    <t>AB714132</t>
  </si>
  <si>
    <t>AB714133</t>
  </si>
  <si>
    <t>AB720036</t>
  </si>
  <si>
    <t>AB720037</t>
  </si>
  <si>
    <t>AB720038</t>
  </si>
  <si>
    <t>AB720039</t>
  </si>
  <si>
    <t>AB720040</t>
  </si>
  <si>
    <t>AB720041</t>
  </si>
  <si>
    <t>AB720042</t>
  </si>
  <si>
    <t>AB720043</t>
  </si>
  <si>
    <t>AB720044</t>
  </si>
  <si>
    <t>AB720045</t>
  </si>
  <si>
    <t>AB720046</t>
  </si>
  <si>
    <t>AB720047</t>
  </si>
  <si>
    <t>AB720048</t>
  </si>
  <si>
    <t>AB725891</t>
  </si>
  <si>
    <t>AB725892</t>
  </si>
  <si>
    <t>AB725893</t>
  </si>
  <si>
    <t>AB725894</t>
  </si>
  <si>
    <t>AB725895</t>
  </si>
  <si>
    <t>AB725896</t>
  </si>
  <si>
    <t>AB725897</t>
  </si>
  <si>
    <t>AB725898</t>
  </si>
  <si>
    <t>AB725899</t>
  </si>
  <si>
    <t>AB725900</t>
  </si>
  <si>
    <t>AB741083</t>
  </si>
  <si>
    <t>AB741084</t>
  </si>
  <si>
    <t>AB741085</t>
  </si>
  <si>
    <t>AB741086</t>
  </si>
  <si>
    <t>AB741087</t>
  </si>
  <si>
    <t>AB741088</t>
  </si>
  <si>
    <t>AB741089</t>
  </si>
  <si>
    <t>AB741090</t>
  </si>
  <si>
    <t>AB741091</t>
  </si>
  <si>
    <t>AB741092</t>
  </si>
  <si>
    <t>AB741093</t>
  </si>
  <si>
    <t>AB741094</t>
  </si>
  <si>
    <t>AB741095</t>
  </si>
  <si>
    <t>AB741096</t>
  </si>
  <si>
    <t>AB741097</t>
  </si>
  <si>
    <t>AB741098</t>
  </si>
  <si>
    <t>AB741099</t>
  </si>
  <si>
    <t>AB741100</t>
  </si>
  <si>
    <t>AB741101</t>
  </si>
  <si>
    <t>AB741102</t>
  </si>
  <si>
    <t>AB741103</t>
  </si>
  <si>
    <t>AB741104</t>
  </si>
  <si>
    <t>AB741105</t>
  </si>
  <si>
    <t>AB741106</t>
  </si>
  <si>
    <t>AB741107</t>
  </si>
  <si>
    <t>AB741108</t>
  </si>
  <si>
    <t>AB741109</t>
  </si>
  <si>
    <t>AB741110</t>
  </si>
  <si>
    <t>AB741111</t>
  </si>
  <si>
    <t>AB741112</t>
  </si>
  <si>
    <t>AB741113</t>
  </si>
  <si>
    <t>AB741114</t>
  </si>
  <si>
    <t>AB741115</t>
  </si>
  <si>
    <t>AB741116</t>
  </si>
  <si>
    <t>AB741117</t>
  </si>
  <si>
    <t>AB741118</t>
  </si>
  <si>
    <t>AB741119</t>
  </si>
  <si>
    <t>AB741120</t>
  </si>
  <si>
    <t>AB741121</t>
  </si>
  <si>
    <t>AB741122</t>
  </si>
  <si>
    <t>AB741123</t>
  </si>
  <si>
    <t>AB741124</t>
  </si>
  <si>
    <t>AB741125</t>
  </si>
  <si>
    <t>AB741126</t>
  </si>
  <si>
    <t>AB741127</t>
  </si>
  <si>
    <t>AB741128</t>
  </si>
  <si>
    <t>AB741129</t>
  </si>
  <si>
    <t>AB741130</t>
  </si>
  <si>
    <t>AB741131</t>
  </si>
  <si>
    <t>AB741132</t>
  </si>
  <si>
    <t>AB741133</t>
  </si>
  <si>
    <t>AB741134</t>
  </si>
  <si>
    <t>AB741135</t>
  </si>
  <si>
    <t>AB741136</t>
  </si>
  <si>
    <t>AB741137</t>
  </si>
  <si>
    <t>AB741138</t>
  </si>
  <si>
    <t>AB741139</t>
  </si>
  <si>
    <t>AB741140</t>
  </si>
  <si>
    <t>AB741141</t>
  </si>
  <si>
    <t>AB741142</t>
  </si>
  <si>
    <t>AB741143</t>
  </si>
  <si>
    <t>AB741144</t>
  </si>
  <si>
    <t>AB741145</t>
  </si>
  <si>
    <t>AB741146</t>
  </si>
  <si>
    <t>AB741147</t>
  </si>
  <si>
    <t>AB741148</t>
  </si>
  <si>
    <t>AB741149</t>
  </si>
  <si>
    <t>AB741150</t>
  </si>
  <si>
    <t>AB741151</t>
  </si>
  <si>
    <t>AB741152</t>
  </si>
  <si>
    <t>AB741153</t>
  </si>
  <si>
    <t>AB741154</t>
  </si>
  <si>
    <t>AB741155</t>
  </si>
  <si>
    <t>AB741156</t>
  </si>
  <si>
    <t>AB741157</t>
  </si>
  <si>
    <t>AB741158</t>
  </si>
  <si>
    <t>AB741159</t>
  </si>
  <si>
    <t>AB741160</t>
  </si>
  <si>
    <t>AB741161</t>
  </si>
  <si>
    <t>AB741162</t>
  </si>
  <si>
    <t>AB741163</t>
  </si>
  <si>
    <t>AB741164</t>
  </si>
  <si>
    <t>AB741165</t>
  </si>
  <si>
    <t>AB741166</t>
  </si>
  <si>
    <t>AB741167</t>
  </si>
  <si>
    <t>AB741168</t>
  </si>
  <si>
    <t>AB741169</t>
  </si>
  <si>
    <t>AB741170</t>
  </si>
  <si>
    <t>AB741171</t>
  </si>
  <si>
    <t>AB741172</t>
  </si>
  <si>
    <t>AB741173</t>
  </si>
  <si>
    <t>AB741174</t>
  </si>
  <si>
    <t>AB741175</t>
  </si>
  <si>
    <t>AB741176</t>
  </si>
  <si>
    <t>AB741177</t>
  </si>
  <si>
    <t>AB741178</t>
  </si>
  <si>
    <t>AB741179</t>
  </si>
  <si>
    <t>AB741180</t>
  </si>
  <si>
    <t>AB741181</t>
  </si>
  <si>
    <t>AB741182</t>
  </si>
  <si>
    <t>AB741183</t>
  </si>
  <si>
    <t>AB741184</t>
  </si>
  <si>
    <t>AB741185</t>
  </si>
  <si>
    <t>AB741186</t>
  </si>
  <si>
    <t>AB741187</t>
  </si>
  <si>
    <t>AB741188</t>
  </si>
  <si>
    <t>AB741189</t>
  </si>
  <si>
    <t>AB741190</t>
  </si>
  <si>
    <t>AB741191</t>
  </si>
  <si>
    <t>AB741192</t>
  </si>
  <si>
    <t>AB741193</t>
  </si>
  <si>
    <t>AB741194</t>
  </si>
  <si>
    <t>AB741195</t>
  </si>
  <si>
    <t>AB741196</t>
  </si>
  <si>
    <t>AB741197</t>
  </si>
  <si>
    <t>AB741198</t>
  </si>
  <si>
    <t>AB741199</t>
  </si>
  <si>
    <t>AB741200</t>
  </si>
  <si>
    <t>AB741201</t>
  </si>
  <si>
    <t>AB741202</t>
  </si>
  <si>
    <t>AB741203</t>
  </si>
  <si>
    <t>AB741204</t>
  </si>
  <si>
    <t>AB741205</t>
  </si>
  <si>
    <t>AB741206</t>
  </si>
  <si>
    <t>AB741207</t>
  </si>
  <si>
    <t>AB741208</t>
  </si>
  <si>
    <t>AB741209</t>
  </si>
  <si>
    <t>AB741210</t>
  </si>
  <si>
    <t>AB741211</t>
  </si>
  <si>
    <t>AB741212</t>
  </si>
  <si>
    <t>AB741213</t>
  </si>
  <si>
    <t>AB741214</t>
  </si>
  <si>
    <t>AB741215</t>
  </si>
  <si>
    <t>AB741216</t>
  </si>
  <si>
    <t>AB741217</t>
  </si>
  <si>
    <t>AB741218</t>
  </si>
  <si>
    <t>AB741219</t>
  </si>
  <si>
    <t>AB741220</t>
  </si>
  <si>
    <t>AB741221</t>
  </si>
  <si>
    <t>AB741222</t>
  </si>
  <si>
    <t>AB741223</t>
  </si>
  <si>
    <t>AB741224</t>
  </si>
  <si>
    <t>AB741225</t>
  </si>
  <si>
    <t>AB741226</t>
  </si>
  <si>
    <t>AB741227</t>
  </si>
  <si>
    <t>AB741228</t>
  </si>
  <si>
    <t>AB741229</t>
  </si>
  <si>
    <t>AB741230</t>
  </si>
  <si>
    <t>AB741231</t>
  </si>
  <si>
    <t>AB741232</t>
  </si>
  <si>
    <t>AB741233</t>
  </si>
  <si>
    <t>AB741234</t>
  </si>
  <si>
    <t>AB741235</t>
  </si>
  <si>
    <t>AB741236</t>
  </si>
  <si>
    <t>AB741237</t>
  </si>
  <si>
    <t>AB741238</t>
  </si>
  <si>
    <t>AB741239</t>
  </si>
  <si>
    <t>AB741240</t>
  </si>
  <si>
    <t>AB741241</t>
  </si>
  <si>
    <t>AB741242</t>
  </si>
  <si>
    <t>AB741243</t>
  </si>
  <si>
    <t>AB741244</t>
  </si>
  <si>
    <t>AB741245</t>
  </si>
  <si>
    <t>AB741246</t>
  </si>
  <si>
    <t>AB741247</t>
  </si>
  <si>
    <t>AB741248</t>
  </si>
  <si>
    <t>AB741249</t>
  </si>
  <si>
    <t>AB741250</t>
  </si>
  <si>
    <t>AB741251</t>
  </si>
  <si>
    <t>AB741252</t>
  </si>
  <si>
    <t>AB741253</t>
  </si>
  <si>
    <t>AB741254</t>
  </si>
  <si>
    <t>AB741255</t>
  </si>
  <si>
    <t>AB741256</t>
  </si>
  <si>
    <t>AB741257</t>
  </si>
  <si>
    <t>AB741258</t>
  </si>
  <si>
    <t>AB741259</t>
  </si>
  <si>
    <t>AB741260</t>
  </si>
  <si>
    <t>AB741261</t>
  </si>
  <si>
    <t>AB741262</t>
  </si>
  <si>
    <t>AB741263</t>
  </si>
  <si>
    <t>AB741264</t>
  </si>
  <si>
    <t>AB741265</t>
  </si>
  <si>
    <t>AB741266</t>
  </si>
  <si>
    <t>AB741267</t>
  </si>
  <si>
    <t>AB741268</t>
  </si>
  <si>
    <t>AB741269</t>
  </si>
  <si>
    <t>AB741270</t>
  </si>
  <si>
    <t>AB746339</t>
  </si>
  <si>
    <t>AB746340</t>
  </si>
  <si>
    <t>AB746341</t>
  </si>
  <si>
    <t>AB780455</t>
  </si>
  <si>
    <t>AB780456</t>
  </si>
  <si>
    <t>AB780457</t>
  </si>
  <si>
    <t>AB795981</t>
  </si>
  <si>
    <t>AB807397</t>
  </si>
  <si>
    <t>AB807398</t>
  </si>
  <si>
    <t>AB807399</t>
  </si>
  <si>
    <t>AB807400</t>
  </si>
  <si>
    <t>AB807401</t>
  </si>
  <si>
    <t>AB807402</t>
  </si>
  <si>
    <t>AB807403</t>
  </si>
  <si>
    <t>AB807404</t>
  </si>
  <si>
    <t>AB807405</t>
  </si>
  <si>
    <t>AB807406</t>
  </si>
  <si>
    <t>AB807407</t>
  </si>
  <si>
    <t>AB807408</t>
  </si>
  <si>
    <t>AB807409</t>
  </si>
  <si>
    <t>AB807410</t>
  </si>
  <si>
    <t>AB807411</t>
  </si>
  <si>
    <t>AB807412</t>
  </si>
  <si>
    <t>AB807413</t>
  </si>
  <si>
    <t>AB807414</t>
  </si>
  <si>
    <t>AB807415</t>
  </si>
  <si>
    <t>AB807416</t>
  </si>
  <si>
    <t>AB807417</t>
  </si>
  <si>
    <t>AB807418</t>
  </si>
  <si>
    <t>AB807419</t>
  </si>
  <si>
    <t>AB807420</t>
  </si>
  <si>
    <t>AB807421</t>
  </si>
  <si>
    <t>AB807422</t>
  </si>
  <si>
    <t>AB807423</t>
  </si>
  <si>
    <t>AB807424</t>
  </si>
  <si>
    <t>AB807425</t>
  </si>
  <si>
    <t>AB807426</t>
  </si>
  <si>
    <t>AB807427</t>
  </si>
  <si>
    <t>AB807428</t>
  </si>
  <si>
    <t>AB807429</t>
  </si>
  <si>
    <t>AB807430</t>
  </si>
  <si>
    <t>AB807431</t>
  </si>
  <si>
    <t>AB807432</t>
  </si>
  <si>
    <t>AB807433</t>
  </si>
  <si>
    <t>AB807434</t>
  </si>
  <si>
    <t>AB807435</t>
  </si>
  <si>
    <t>AB824672</t>
  </si>
  <si>
    <t>AB824673</t>
  </si>
  <si>
    <t>AB824674</t>
  </si>
  <si>
    <t>AB824675</t>
  </si>
  <si>
    <t>AB824676</t>
  </si>
  <si>
    <t>AB824677</t>
  </si>
  <si>
    <t>AB824678</t>
  </si>
  <si>
    <t>AB824679</t>
  </si>
  <si>
    <t>AB824680</t>
  </si>
  <si>
    <t>AB824681</t>
  </si>
  <si>
    <t>AB824682</t>
  </si>
  <si>
    <t>AB824683</t>
  </si>
  <si>
    <t>AB824684</t>
  </si>
  <si>
    <t>AB824685</t>
  </si>
  <si>
    <t>AB824686</t>
  </si>
  <si>
    <t>AB824687</t>
  </si>
  <si>
    <t>AB824688</t>
  </si>
  <si>
    <t>AB824689</t>
  </si>
  <si>
    <t>AB824690</t>
  </si>
  <si>
    <t>AB824691</t>
  </si>
  <si>
    <t>AB824692</t>
  </si>
  <si>
    <t>AB824693</t>
  </si>
  <si>
    <t>AB824694</t>
  </si>
  <si>
    <t>AB824695</t>
  </si>
  <si>
    <t>AB824696</t>
  </si>
  <si>
    <t>AB824697</t>
  </si>
  <si>
    <t>AB824698</t>
  </si>
  <si>
    <t>AB824699</t>
  </si>
  <si>
    <t>AB824700</t>
  </si>
  <si>
    <t>AB824701</t>
  </si>
  <si>
    <t>AB824702</t>
  </si>
  <si>
    <t>AB824703</t>
  </si>
  <si>
    <t>AB824704</t>
  </si>
  <si>
    <t>AB824705</t>
  </si>
  <si>
    <t>AB824706</t>
  </si>
  <si>
    <t>AB824707</t>
  </si>
  <si>
    <t>AB824708</t>
  </si>
  <si>
    <t>AB824709</t>
  </si>
  <si>
    <t>AB824710</t>
  </si>
  <si>
    <t>AB824711</t>
  </si>
  <si>
    <t>AB824712</t>
  </si>
  <si>
    <t>AB847310</t>
  </si>
  <si>
    <t>AB847311</t>
  </si>
  <si>
    <t>AB847312</t>
  </si>
  <si>
    <t>AB847313</t>
  </si>
  <si>
    <t>AB847314</t>
  </si>
  <si>
    <t>AB847315</t>
  </si>
  <si>
    <t>AB847316</t>
  </si>
  <si>
    <t>AB847317</t>
  </si>
  <si>
    <t>AB847318</t>
  </si>
  <si>
    <t>AB847319</t>
  </si>
  <si>
    <t>AB847320</t>
  </si>
  <si>
    <t>AB847321</t>
  </si>
  <si>
    <t>AB847322</t>
  </si>
  <si>
    <t>AB847323</t>
  </si>
  <si>
    <t>AB847324</t>
  </si>
  <si>
    <t>AB847325</t>
  </si>
  <si>
    <t>AB847326</t>
  </si>
  <si>
    <t>AB847327</t>
  </si>
  <si>
    <t>AB847328</t>
  </si>
  <si>
    <t>AB847329</t>
  </si>
  <si>
    <t>AB847330</t>
  </si>
  <si>
    <t>AB847331</t>
  </si>
  <si>
    <t>AB847332</t>
  </si>
  <si>
    <t>AB847333</t>
  </si>
  <si>
    <t>AB847334</t>
  </si>
  <si>
    <t>AB847335</t>
  </si>
  <si>
    <t>AB847336</t>
  </si>
  <si>
    <t>AB847337</t>
  </si>
  <si>
    <t>AB847338</t>
  </si>
  <si>
    <t>AB847339</t>
  </si>
  <si>
    <t>AB847340</t>
  </si>
  <si>
    <t>AB847341</t>
  </si>
  <si>
    <t>AB847342</t>
  </si>
  <si>
    <t>AB847343</t>
  </si>
  <si>
    <t>AB847344</t>
  </si>
  <si>
    <t>AB847345</t>
  </si>
  <si>
    <t>AB847346</t>
  </si>
  <si>
    <t>AB847347</t>
  </si>
  <si>
    <t>AB847348</t>
  </si>
  <si>
    <t>AB847349</t>
  </si>
  <si>
    <t>AB847350</t>
  </si>
  <si>
    <t>AB847351</t>
  </si>
  <si>
    <t>AB847352</t>
  </si>
  <si>
    <t>AB847353</t>
  </si>
  <si>
    <t>AB847354</t>
  </si>
  <si>
    <t>AB847355</t>
  </si>
  <si>
    <t>AB847356</t>
  </si>
  <si>
    <t>AB847357</t>
  </si>
  <si>
    <t>AB847358</t>
  </si>
  <si>
    <t>AB847359</t>
  </si>
  <si>
    <t>AB847360</t>
  </si>
  <si>
    <t>AB847361</t>
  </si>
  <si>
    <t>AB847362</t>
  </si>
  <si>
    <t>AB847363</t>
  </si>
  <si>
    <t>AB847364</t>
  </si>
  <si>
    <t>AB847365</t>
  </si>
  <si>
    <t>AB847366</t>
  </si>
  <si>
    <t>AB847367</t>
  </si>
  <si>
    <t>AB847368</t>
  </si>
  <si>
    <t>AB847369</t>
  </si>
  <si>
    <t>AB847370</t>
  </si>
  <si>
    <t>AB847371</t>
  </si>
  <si>
    <t>AB847372</t>
  </si>
  <si>
    <t>AB847373</t>
  </si>
  <si>
    <t>AB847374</t>
  </si>
  <si>
    <t>AB847375</t>
  </si>
  <si>
    <t>AB847376</t>
  </si>
  <si>
    <t>AB847377</t>
  </si>
  <si>
    <t>AB847378</t>
  </si>
  <si>
    <t>AB847379</t>
  </si>
  <si>
    <t>AB847380</t>
  </si>
  <si>
    <t>AB847381</t>
  </si>
  <si>
    <t>AB847382</t>
  </si>
  <si>
    <t>AB847383</t>
  </si>
  <si>
    <t>AB847384</t>
  </si>
  <si>
    <t>AB847385</t>
  </si>
  <si>
    <t>AB847386</t>
  </si>
  <si>
    <t>AB847387</t>
  </si>
  <si>
    <t>AB847388</t>
  </si>
  <si>
    <t>AB847389</t>
  </si>
  <si>
    <t>AB847390</t>
  </si>
  <si>
    <t>AB847391</t>
  </si>
  <si>
    <t>AB847392</t>
  </si>
  <si>
    <t>AB847393</t>
  </si>
  <si>
    <t>AB847394</t>
  </si>
  <si>
    <t>AB847395</t>
  </si>
  <si>
    <t>AB847396</t>
  </si>
  <si>
    <t>AB847397</t>
  </si>
  <si>
    <t>AB847398</t>
  </si>
  <si>
    <t>AB847399</t>
  </si>
  <si>
    <t>AB847400</t>
  </si>
  <si>
    <t>AB847401</t>
  </si>
  <si>
    <t>AB847402</t>
  </si>
  <si>
    <t>AB847403</t>
  </si>
  <si>
    <t>AB847404</t>
  </si>
  <si>
    <t>AB847405</t>
  </si>
  <si>
    <t>AB847406</t>
  </si>
  <si>
    <t>AB856220</t>
  </si>
  <si>
    <t>AB856221</t>
  </si>
  <si>
    <t>AB856222</t>
  </si>
  <si>
    <t>AB856223</t>
  </si>
  <si>
    <t>AB856224</t>
  </si>
  <si>
    <t>AB856225</t>
  </si>
  <si>
    <t>AB856226</t>
  </si>
  <si>
    <t>AB856227</t>
  </si>
  <si>
    <t>AB856228</t>
  </si>
  <si>
    <t>AB856229</t>
  </si>
  <si>
    <t>AB856230</t>
  </si>
  <si>
    <t>AB856231</t>
  </si>
  <si>
    <t>AB856232</t>
  </si>
  <si>
    <t>AB856233</t>
  </si>
  <si>
    <t>AB856234</t>
  </si>
  <si>
    <t>AB856235</t>
  </si>
  <si>
    <t>AB856236</t>
  </si>
  <si>
    <t>AB856237</t>
  </si>
  <si>
    <t>AB856238</t>
  </si>
  <si>
    <t>AB856239</t>
  </si>
  <si>
    <t>AB856240</t>
  </si>
  <si>
    <t>AB856241</t>
  </si>
  <si>
    <t>AB856242</t>
  </si>
  <si>
    <t>AB897758</t>
  </si>
  <si>
    <t>AB897759</t>
  </si>
  <si>
    <t>AB897760</t>
  </si>
  <si>
    <t>AB897761</t>
  </si>
  <si>
    <t>AB897762</t>
  </si>
  <si>
    <t>AB897763</t>
  </si>
  <si>
    <t>AB897764</t>
  </si>
  <si>
    <t>AB897765</t>
  </si>
  <si>
    <t>AB897766</t>
  </si>
  <si>
    <t>AB897767</t>
  </si>
  <si>
    <t>AB897768</t>
  </si>
  <si>
    <t>AB897769</t>
  </si>
  <si>
    <t>AB897770</t>
  </si>
  <si>
    <t>AB897771</t>
  </si>
  <si>
    <t>AB897772</t>
  </si>
  <si>
    <t>AB897773</t>
  </si>
  <si>
    <t>AB897774</t>
  </si>
  <si>
    <t>AB897775</t>
  </si>
  <si>
    <t>AB897776</t>
  </si>
  <si>
    <t>AB897777</t>
  </si>
  <si>
    <t>AB897778</t>
  </si>
  <si>
    <t>AB897779</t>
  </si>
  <si>
    <t>AB897780</t>
  </si>
  <si>
    <t>AB897781</t>
  </si>
  <si>
    <t>AB897782</t>
  </si>
  <si>
    <t>AB915403</t>
  </si>
  <si>
    <t>AB919129</t>
  </si>
  <si>
    <t>AB919130</t>
  </si>
  <si>
    <t>AB919131</t>
  </si>
  <si>
    <t>AB919132</t>
  </si>
  <si>
    <t>AB919133</t>
  </si>
  <si>
    <t>AB919134</t>
  </si>
  <si>
    <t>AB919135</t>
  </si>
  <si>
    <t>AB919136</t>
  </si>
  <si>
    <t>AB919137</t>
  </si>
  <si>
    <t>AB919138</t>
  </si>
  <si>
    <t>AB919139</t>
  </si>
  <si>
    <t>AB925997</t>
  </si>
  <si>
    <t>AB925998</t>
  </si>
  <si>
    <t>AB971723</t>
  </si>
  <si>
    <t>AB971724</t>
  </si>
  <si>
    <t>AB971725</t>
  </si>
  <si>
    <t>AB971726</t>
  </si>
  <si>
    <t>AB971727</t>
  </si>
  <si>
    <t>AB971728</t>
  </si>
  <si>
    <t>AB971729</t>
  </si>
  <si>
    <t>AB971730</t>
  </si>
  <si>
    <t>AB971731</t>
  </si>
  <si>
    <t>AB971732</t>
  </si>
  <si>
    <t>AB971733</t>
  </si>
  <si>
    <t>AB971734</t>
  </si>
  <si>
    <t>AB971735</t>
  </si>
  <si>
    <t>AB971736</t>
  </si>
  <si>
    <t>AB971737</t>
  </si>
  <si>
    <t>AB971738</t>
  </si>
  <si>
    <t>AB971739</t>
  </si>
  <si>
    <t>AB971740</t>
  </si>
  <si>
    <t>AB971741</t>
  </si>
  <si>
    <t>AB971742</t>
  </si>
  <si>
    <t>AB971743</t>
  </si>
  <si>
    <t>AB971744</t>
  </si>
  <si>
    <t>AF020486</t>
  </si>
  <si>
    <t>AF020487</t>
  </si>
  <si>
    <t>AF020488</t>
  </si>
  <si>
    <t>AF020489</t>
  </si>
  <si>
    <t>AF020490</t>
  </si>
  <si>
    <t>AF020491</t>
  </si>
  <si>
    <t>AF020492</t>
  </si>
  <si>
    <t>AF020493</t>
  </si>
  <si>
    <t>AF020494</t>
  </si>
  <si>
    <t>AF020495</t>
  </si>
  <si>
    <t>AF020496</t>
  </si>
  <si>
    <t>AF020497</t>
  </si>
  <si>
    <t>AF020603</t>
  </si>
  <si>
    <t>AF020604</t>
  </si>
  <si>
    <t>AF020605</t>
  </si>
  <si>
    <t>AF020606</t>
  </si>
  <si>
    <t>AF020607</t>
  </si>
  <si>
    <t>AF020608</t>
  </si>
  <si>
    <t>AF047864</t>
  </si>
  <si>
    <t>AF058679</t>
  </si>
  <si>
    <t>AF093880</t>
  </si>
  <si>
    <t>AF093881</t>
  </si>
  <si>
    <t>AF093882</t>
  </si>
  <si>
    <t>AF093883</t>
  </si>
  <si>
    <t>AF093884</t>
  </si>
  <si>
    <t>AF093885</t>
  </si>
  <si>
    <t>AF093886</t>
  </si>
  <si>
    <t>AF093887</t>
  </si>
  <si>
    <t>AF093888</t>
  </si>
  <si>
    <t>AF093889</t>
  </si>
  <si>
    <t>AF093890</t>
  </si>
  <si>
    <t>AF093891</t>
  </si>
  <si>
    <t>AF093892</t>
  </si>
  <si>
    <t>AF093893</t>
  </si>
  <si>
    <t>AF093894</t>
  </si>
  <si>
    <t>AF093895</t>
  </si>
  <si>
    <t>AF106870</t>
  </si>
  <si>
    <t>AF106871</t>
  </si>
  <si>
    <t>AF106872</t>
  </si>
  <si>
    <t>AF107895</t>
  </si>
  <si>
    <t>AF107896</t>
  </si>
  <si>
    <t>AF107897</t>
  </si>
  <si>
    <t>AF107898</t>
  </si>
  <si>
    <t>AF107899</t>
  </si>
  <si>
    <t>AF107900</t>
  </si>
  <si>
    <t>AF107901</t>
  </si>
  <si>
    <t>AF107902</t>
  </si>
  <si>
    <t>AF107903</t>
  </si>
  <si>
    <t>AF107904</t>
  </si>
  <si>
    <t>AF107905</t>
  </si>
  <si>
    <t>AF107906</t>
  </si>
  <si>
    <t>AF107907</t>
  </si>
  <si>
    <t>AF107908</t>
  </si>
  <si>
    <t>AF170450</t>
  </si>
  <si>
    <t>AF215661</t>
  </si>
  <si>
    <t>AF228531</t>
  </si>
  <si>
    <t>AF228539</t>
  </si>
  <si>
    <t>AF332620</t>
  </si>
  <si>
    <t>AF336291</t>
  </si>
  <si>
    <t>AF336292</t>
  </si>
  <si>
    <t>AF336294</t>
  </si>
  <si>
    <t>AF336295</t>
  </si>
  <si>
    <t>AF336296</t>
  </si>
  <si>
    <t>AF336299</t>
  </si>
  <si>
    <t>AF398909</t>
  </si>
  <si>
    <t>AF398910</t>
  </si>
  <si>
    <t>AF398911</t>
  </si>
  <si>
    <t>AF398912</t>
  </si>
  <si>
    <t>AF398913</t>
  </si>
  <si>
    <t>AF398914</t>
  </si>
  <si>
    <t>AF398915</t>
  </si>
  <si>
    <t>AF398916</t>
  </si>
  <si>
    <t>AF398917</t>
  </si>
  <si>
    <t>AF398918</t>
  </si>
  <si>
    <t>AF446096</t>
  </si>
  <si>
    <t>AF446097</t>
  </si>
  <si>
    <t>AF446098</t>
  </si>
  <si>
    <t>AF446099</t>
  </si>
  <si>
    <t>AF446100</t>
  </si>
  <si>
    <t>AF446101</t>
  </si>
  <si>
    <t>AF446102</t>
  </si>
  <si>
    <t>AF446103</t>
  </si>
  <si>
    <t>AF446104</t>
  </si>
  <si>
    <t>AF446105</t>
  </si>
  <si>
    <t>AF446106</t>
  </si>
  <si>
    <t>AF446107</t>
  </si>
  <si>
    <t>AF446108</t>
  </si>
  <si>
    <t>AF446109</t>
  </si>
  <si>
    <t>AF446110</t>
  </si>
  <si>
    <t>AF446111</t>
  </si>
  <si>
    <t>AF516178</t>
  </si>
  <si>
    <t>AF516179</t>
  </si>
  <si>
    <t>AF527942</t>
  </si>
  <si>
    <t>AH002356</t>
  </si>
  <si>
    <t>AH009194</t>
  </si>
  <si>
    <t>AX181742</t>
  </si>
  <si>
    <t>AX181745</t>
  </si>
  <si>
    <t>AX181751</t>
  </si>
  <si>
    <t>AX181759</t>
  </si>
  <si>
    <t>AX181767</t>
  </si>
  <si>
    <t>AX181778</t>
  </si>
  <si>
    <t>AX181782</t>
  </si>
  <si>
    <t>AX181791</t>
  </si>
  <si>
    <t>AX181801</t>
  </si>
  <si>
    <t>AX181806</t>
  </si>
  <si>
    <t>AX181826</t>
  </si>
  <si>
    <t>AX181828</t>
  </si>
  <si>
    <t>AX181831</t>
  </si>
  <si>
    <t>AX181835</t>
  </si>
  <si>
    <t>AX181838</t>
  </si>
  <si>
    <t>AX181842</t>
  </si>
  <si>
    <t>AX181850</t>
  </si>
  <si>
    <t>AX181854</t>
  </si>
  <si>
    <t>AX181859</t>
  </si>
  <si>
    <t>AX181864</t>
  </si>
  <si>
    <t>AX181867</t>
  </si>
  <si>
    <t>AX181871</t>
  </si>
  <si>
    <t>AX181898</t>
  </si>
  <si>
    <t>AX181903</t>
  </si>
  <si>
    <t>AX181904</t>
  </si>
  <si>
    <t>AX181909</t>
  </si>
  <si>
    <t>AX181912</t>
  </si>
  <si>
    <t>AX181927</t>
  </si>
  <si>
    <t>AX181931</t>
  </si>
  <si>
    <t>AX181943</t>
  </si>
  <si>
    <t>AX181944</t>
  </si>
  <si>
    <t>AX181945</t>
  </si>
  <si>
    <t>AX181946</t>
  </si>
  <si>
    <t>AX181947</t>
  </si>
  <si>
    <t>AX181948</t>
  </si>
  <si>
    <t>AX181961</t>
  </si>
  <si>
    <t>AX181965</t>
  </si>
  <si>
    <t>AX181969</t>
  </si>
  <si>
    <t>AX556470</t>
  </si>
  <si>
    <t>AY160125</t>
  </si>
  <si>
    <t>AY370686</t>
  </si>
  <si>
    <t>AY370687</t>
  </si>
  <si>
    <t>AY370688</t>
  </si>
  <si>
    <t>AY370689</t>
  </si>
  <si>
    <t>AY568357</t>
  </si>
  <si>
    <t>AY568358</t>
  </si>
  <si>
    <t>AY568359</t>
  </si>
  <si>
    <t>AY568360</t>
  </si>
  <si>
    <t>AY568361</t>
  </si>
  <si>
    <t>AY568362</t>
  </si>
  <si>
    <t>AY568363</t>
  </si>
  <si>
    <t>AY568364</t>
  </si>
  <si>
    <t>AY568365</t>
  </si>
  <si>
    <t>AY596462</t>
  </si>
  <si>
    <t>AY596463</t>
  </si>
  <si>
    <t>AY641398</t>
  </si>
  <si>
    <t>AY714267</t>
  </si>
  <si>
    <t>AY714268</t>
  </si>
  <si>
    <t>AY714269</t>
  </si>
  <si>
    <t>AY714270</t>
  </si>
  <si>
    <t>AY714271</t>
  </si>
  <si>
    <t>AY714272</t>
  </si>
  <si>
    <t>BD377989</t>
  </si>
  <si>
    <t>BD377992</t>
  </si>
  <si>
    <t>BD377998</t>
  </si>
  <si>
    <t>BD378006</t>
  </si>
  <si>
    <t>BD378014</t>
  </si>
  <si>
    <t>BD378025</t>
  </si>
  <si>
    <t>BD378029</t>
  </si>
  <si>
    <t>BD378038</t>
  </si>
  <si>
    <t>BD378048</t>
  </si>
  <si>
    <t>BD378053</t>
  </si>
  <si>
    <t>BD378070</t>
  </si>
  <si>
    <t>BD378072</t>
  </si>
  <si>
    <t>BD378075</t>
  </si>
  <si>
    <t>BD378079</t>
  </si>
  <si>
    <t>BD378082</t>
  </si>
  <si>
    <t>BD378086</t>
  </si>
  <si>
    <t>BD378094</t>
  </si>
  <si>
    <t>BD378098</t>
  </si>
  <si>
    <t>BD378103</t>
  </si>
  <si>
    <t>BD378108</t>
  </si>
  <si>
    <t>BD378111</t>
  </si>
  <si>
    <t>BD378115</t>
  </si>
  <si>
    <t>BD378131</t>
  </si>
  <si>
    <t>BD378136</t>
  </si>
  <si>
    <t>BD378137</t>
  </si>
  <si>
    <t>BD378138</t>
  </si>
  <si>
    <t>BD378141</t>
  </si>
  <si>
    <t>BD378149</t>
  </si>
  <si>
    <t>BD378151</t>
  </si>
  <si>
    <t>BD378155</t>
  </si>
  <si>
    <t>BD378156</t>
  </si>
  <si>
    <t>BD378157</t>
  </si>
  <si>
    <t>BD378158</t>
  </si>
  <si>
    <t>BD378159</t>
  </si>
  <si>
    <t>BD378160</t>
  </si>
  <si>
    <t>BD378173</t>
  </si>
  <si>
    <t>BD378175</t>
  </si>
  <si>
    <t>BD378177</t>
  </si>
  <si>
    <t>BD431689</t>
  </si>
  <si>
    <t>CQ875856</t>
  </si>
  <si>
    <t>CS246042</t>
  </si>
  <si>
    <t>D10332</t>
  </si>
  <si>
    <t>D10333</t>
  </si>
  <si>
    <t>DQ061078</t>
  </si>
  <si>
    <t>DQ145797</t>
  </si>
  <si>
    <t>DQ145798</t>
  </si>
  <si>
    <t>DQ145799</t>
  </si>
  <si>
    <t>DQ151637</t>
  </si>
  <si>
    <t>DQ151638</t>
  </si>
  <si>
    <t>DQ151639</t>
  </si>
  <si>
    <t>DQ151641</t>
  </si>
  <si>
    <t>DQ450073</t>
  </si>
  <si>
    <t>DQ450074</t>
  </si>
  <si>
    <t>DQ450075</t>
  </si>
  <si>
    <t>DQ450076</t>
  </si>
  <si>
    <t>DQ450077</t>
  </si>
  <si>
    <t>DQ450078</t>
  </si>
  <si>
    <t>DQ450079</t>
  </si>
  <si>
    <t>DQ450080</t>
  </si>
  <si>
    <t>DQ450081</t>
  </si>
  <si>
    <t>DQ989286</t>
  </si>
  <si>
    <t>EF187824</t>
  </si>
  <si>
    <t>EF530661</t>
  </si>
  <si>
    <t>EF530662</t>
  </si>
  <si>
    <t>EF530663</t>
  </si>
  <si>
    <t>EF530664</t>
  </si>
  <si>
    <t>EF530666</t>
  </si>
  <si>
    <t>EF530667</t>
  </si>
  <si>
    <t>EF530668</t>
  </si>
  <si>
    <t>EF530669</t>
  </si>
  <si>
    <t>EF530670</t>
  </si>
  <si>
    <t>EU045411</t>
  </si>
  <si>
    <t>EU056906</t>
  </si>
  <si>
    <t>EU056907</t>
  </si>
  <si>
    <t>EU056908</t>
  </si>
  <si>
    <t>EU056909</t>
  </si>
  <si>
    <t>EU056910</t>
  </si>
  <si>
    <t>EU056911</t>
  </si>
  <si>
    <t>EU056912</t>
  </si>
  <si>
    <t>EU056913</t>
  </si>
  <si>
    <t>EU326142</t>
  </si>
  <si>
    <t>EU380902</t>
  </si>
  <si>
    <t>EU380903</t>
  </si>
  <si>
    <t>EU495151</t>
  </si>
  <si>
    <t>EU495153</t>
  </si>
  <si>
    <t>EU495154</t>
  </si>
  <si>
    <t>EU495155</t>
  </si>
  <si>
    <t>EU495157</t>
  </si>
  <si>
    <t>EU495158</t>
  </si>
  <si>
    <t>EU495159</t>
  </si>
  <si>
    <t>EU495161</t>
  </si>
  <si>
    <t>EU495162</t>
  </si>
  <si>
    <t>EU495164</t>
  </si>
  <si>
    <t>EU495165</t>
  </si>
  <si>
    <t>EU495166</t>
  </si>
  <si>
    <t>EU495167</t>
  </si>
  <si>
    <t>EU495169</t>
  </si>
  <si>
    <t>EU495170</t>
  </si>
  <si>
    <t>EU495172</t>
  </si>
  <si>
    <t>EU495173</t>
  </si>
  <si>
    <t>EU495174</t>
  </si>
  <si>
    <t>EU495177</t>
  </si>
  <si>
    <t>EU495179</t>
  </si>
  <si>
    <t>EU708706</t>
  </si>
  <si>
    <t>EU708707</t>
  </si>
  <si>
    <t>EU708708</t>
  </si>
  <si>
    <t>EU708709</t>
  </si>
  <si>
    <t>EU708710</t>
  </si>
  <si>
    <t>EU708711</t>
  </si>
  <si>
    <t>EU708712</t>
  </si>
  <si>
    <t>EU708713</t>
  </si>
  <si>
    <t>EU708714</t>
  </si>
  <si>
    <t>EU708715</t>
  </si>
  <si>
    <t>EU708716</t>
  </si>
  <si>
    <t>EU708717</t>
  </si>
  <si>
    <t>EU708718</t>
  </si>
  <si>
    <t>EU708719</t>
  </si>
  <si>
    <t>EU708720</t>
  </si>
  <si>
    <t>EU708721</t>
  </si>
  <si>
    <t>EU708722</t>
  </si>
  <si>
    <t>EU708723</t>
  </si>
  <si>
    <t>EU708724</t>
  </si>
  <si>
    <t>EU708725</t>
  </si>
  <si>
    <t>EU849134</t>
  </si>
  <si>
    <t>FJ409465</t>
  </si>
  <si>
    <t>FJ526337</t>
  </si>
  <si>
    <t>FJ526338</t>
  </si>
  <si>
    <t>FJ526339</t>
  </si>
  <si>
    <t>FJ526340</t>
  </si>
  <si>
    <t>FJ526341</t>
  </si>
  <si>
    <t>FJ526342</t>
  </si>
  <si>
    <t>FJ526343</t>
  </si>
  <si>
    <t>FJ526344</t>
  </si>
  <si>
    <t>FJ526345</t>
  </si>
  <si>
    <t>FJ526346</t>
  </si>
  <si>
    <t>FJ526347</t>
  </si>
  <si>
    <t>FJ526348</t>
  </si>
  <si>
    <t>FJ526349</t>
  </si>
  <si>
    <t>FJ526350</t>
  </si>
  <si>
    <t>FJ526351</t>
  </si>
  <si>
    <t>FJ526352</t>
  </si>
  <si>
    <t>FJ526353</t>
  </si>
  <si>
    <t>FJ526354</t>
  </si>
  <si>
    <t>FJ526355</t>
  </si>
  <si>
    <t>FJ526356</t>
  </si>
  <si>
    <t>FJ526357</t>
  </si>
  <si>
    <t>FJ526358</t>
  </si>
  <si>
    <t>FJ526359</t>
  </si>
  <si>
    <t>FJ526360</t>
  </si>
  <si>
    <t>FJ526361</t>
  </si>
  <si>
    <t>FJ526362</t>
  </si>
  <si>
    <t>FJ526363</t>
  </si>
  <si>
    <t>FJ526364</t>
  </si>
  <si>
    <t>FJ526365</t>
  </si>
  <si>
    <t>FJ526366</t>
  </si>
  <si>
    <t>FJ526367</t>
  </si>
  <si>
    <t>FJ526368</t>
  </si>
  <si>
    <t>FJ526369</t>
  </si>
  <si>
    <t>FJ526370</t>
  </si>
  <si>
    <t>FJ526371</t>
  </si>
  <si>
    <t>FJ526372</t>
  </si>
  <si>
    <t>FJ526373</t>
  </si>
  <si>
    <t>FJ526374</t>
  </si>
  <si>
    <t>FJ526375</t>
  </si>
  <si>
    <t>FJ526376</t>
  </si>
  <si>
    <t>FJ526377</t>
  </si>
  <si>
    <t>FJ617438</t>
  </si>
  <si>
    <t>FJ641051</t>
  </si>
  <si>
    <t>GQ166778</t>
  </si>
  <si>
    <t>GQ229184</t>
  </si>
  <si>
    <t>GQ229185</t>
  </si>
  <si>
    <t>GQ229186</t>
  </si>
  <si>
    <t>GQ229187</t>
  </si>
  <si>
    <t>GQ229188</t>
  </si>
  <si>
    <t>GQ229189</t>
  </si>
  <si>
    <t>GQ229190</t>
  </si>
  <si>
    <t>GQ229191</t>
  </si>
  <si>
    <t>GQ325714</t>
  </si>
  <si>
    <t>GQ385076</t>
  </si>
  <si>
    <t>GQ385077</t>
  </si>
  <si>
    <t>GQ385078</t>
  </si>
  <si>
    <t>GQ385079</t>
  </si>
  <si>
    <t>GQ385080</t>
  </si>
  <si>
    <t>GQ385081</t>
  </si>
  <si>
    <t>GQ385082</t>
  </si>
  <si>
    <t>GQ385083</t>
  </si>
  <si>
    <t>GQ385084</t>
  </si>
  <si>
    <t>GQ385085</t>
  </si>
  <si>
    <t>GQ385086</t>
  </si>
  <si>
    <t>GU982295</t>
  </si>
  <si>
    <t>HG325854</t>
  </si>
  <si>
    <t>HG325855</t>
  </si>
  <si>
    <t>HG325856</t>
  </si>
  <si>
    <t>HG325857</t>
  </si>
  <si>
    <t>HQ008863</t>
  </si>
  <si>
    <t>HQ008864</t>
  </si>
  <si>
    <t>HV187736</t>
  </si>
  <si>
    <t>HV187737</t>
  </si>
  <si>
    <t>HV188357</t>
  </si>
  <si>
    <t>HV188358</t>
  </si>
  <si>
    <t>JF414937</t>
  </si>
  <si>
    <t>JF414938</t>
  </si>
  <si>
    <t>JF414939</t>
  </si>
  <si>
    <t>JF414940</t>
  </si>
  <si>
    <t>JF900631</t>
  </si>
  <si>
    <t>JF900632</t>
  </si>
  <si>
    <t>JF900633</t>
  </si>
  <si>
    <t>JN383986</t>
  </si>
  <si>
    <t>JN671918</t>
  </si>
  <si>
    <t>JQ036300</t>
  </si>
  <si>
    <t>JQ036301</t>
  </si>
  <si>
    <t>JQ036303</t>
  </si>
  <si>
    <t>JQ036304</t>
  </si>
  <si>
    <t>JQ036305</t>
  </si>
  <si>
    <t>JQ036306</t>
  </si>
  <si>
    <t>JQ036307</t>
  </si>
  <si>
    <t>JQ065053</t>
  </si>
  <si>
    <t>JQ065054</t>
  </si>
  <si>
    <t>JQ065055</t>
  </si>
  <si>
    <t>JQ065056</t>
  </si>
  <si>
    <t>JQ065057</t>
  </si>
  <si>
    <t>JQ065058</t>
  </si>
  <si>
    <t>JQ065059</t>
  </si>
  <si>
    <t>JQ065060</t>
  </si>
  <si>
    <t>JQ065061</t>
  </si>
  <si>
    <t>JQ065062</t>
  </si>
  <si>
    <t>JQ065063</t>
  </si>
  <si>
    <t>JQ065064</t>
  </si>
  <si>
    <t>JQ065065</t>
  </si>
  <si>
    <t>JQ065066</t>
  </si>
  <si>
    <t>JQ065067</t>
  </si>
  <si>
    <t>JQ065068</t>
  </si>
  <si>
    <t>JQ065069</t>
  </si>
  <si>
    <t>JQ065070</t>
  </si>
  <si>
    <t>JQ065071</t>
  </si>
  <si>
    <t>JQ065072</t>
  </si>
  <si>
    <t>JQ065073</t>
  </si>
  <si>
    <t>JQ065074</t>
  </si>
  <si>
    <t>JQ065075</t>
  </si>
  <si>
    <t>JQ065076</t>
  </si>
  <si>
    <t>JQ065077</t>
  </si>
  <si>
    <t>JQ065078</t>
  </si>
  <si>
    <t>JQ065079</t>
  </si>
  <si>
    <t>JQ065080</t>
  </si>
  <si>
    <t>JQ065081</t>
  </si>
  <si>
    <t>JQ065082</t>
  </si>
  <si>
    <t>JQ065083</t>
  </si>
  <si>
    <t>JQ065084</t>
  </si>
  <si>
    <t>JQ065085</t>
  </si>
  <si>
    <t>JQ065086</t>
  </si>
  <si>
    <t>JQ065087</t>
  </si>
  <si>
    <t>JQ065088</t>
  </si>
  <si>
    <t>JQ065089</t>
  </si>
  <si>
    <t>JQ065090</t>
  </si>
  <si>
    <t>JQ065091</t>
  </si>
  <si>
    <t>JQ065092</t>
  </si>
  <si>
    <t>JQ065093</t>
  </si>
  <si>
    <t>JQ065094</t>
  </si>
  <si>
    <t>JQ763600</t>
  </si>
  <si>
    <t>JQ763601</t>
  </si>
  <si>
    <t>JQ763602</t>
  </si>
  <si>
    <t>JQ763603</t>
  </si>
  <si>
    <t>JQ763604</t>
  </si>
  <si>
    <t>JQ763605</t>
  </si>
  <si>
    <t>JQ763606</t>
  </si>
  <si>
    <t>JQ763607</t>
  </si>
  <si>
    <t>JQ763608</t>
  </si>
  <si>
    <t>JQ763609</t>
  </si>
  <si>
    <t>JQ763610</t>
  </si>
  <si>
    <t>JQ763611</t>
  </si>
  <si>
    <t>JQ763612</t>
  </si>
  <si>
    <t>JQ763613</t>
  </si>
  <si>
    <t>JQ763614</t>
  </si>
  <si>
    <t>JQ763615</t>
  </si>
  <si>
    <t>JQ763616</t>
  </si>
  <si>
    <t>JQ763617</t>
  </si>
  <si>
    <t>JQ763618</t>
  </si>
  <si>
    <t>JQ763619</t>
  </si>
  <si>
    <t>JQ763620</t>
  </si>
  <si>
    <t>JQ763621</t>
  </si>
  <si>
    <t>JQ763622</t>
  </si>
  <si>
    <t>JQ763623</t>
  </si>
  <si>
    <t>JQ763624</t>
  </si>
  <si>
    <t>JQ763625</t>
  </si>
  <si>
    <t>JQ763626</t>
  </si>
  <si>
    <t>JQ763627</t>
  </si>
  <si>
    <t>JQ763628</t>
  </si>
  <si>
    <t>JQ763629</t>
  </si>
  <si>
    <t>JQ763630</t>
  </si>
  <si>
    <t>JQ763631</t>
  </si>
  <si>
    <t>JQ763632</t>
  </si>
  <si>
    <t>JQ763633</t>
  </si>
  <si>
    <t>JQ763634</t>
  </si>
  <si>
    <t>JQ763635</t>
  </si>
  <si>
    <t>JQ763636</t>
  </si>
  <si>
    <t>JQ763637</t>
  </si>
  <si>
    <t>JQ763638</t>
  </si>
  <si>
    <t>JQ763639</t>
  </si>
  <si>
    <t>JQ763640</t>
  </si>
  <si>
    <t>JQ763641</t>
  </si>
  <si>
    <t>JQ763642</t>
  </si>
  <si>
    <t>JQ763643</t>
  </si>
  <si>
    <t>JQ763644</t>
  </si>
  <si>
    <t>JQ763645</t>
  </si>
  <si>
    <t>JQ763646</t>
  </si>
  <si>
    <t>JQ763647</t>
  </si>
  <si>
    <t>JQ763648</t>
  </si>
  <si>
    <t>JQ763649</t>
  </si>
  <si>
    <t>JQ763650</t>
  </si>
  <si>
    <t>JQ763651</t>
  </si>
  <si>
    <t>JQ763652</t>
  </si>
  <si>
    <t>JQ763653</t>
  </si>
  <si>
    <t>JQ763654</t>
  </si>
  <si>
    <t>JQ763655</t>
  </si>
  <si>
    <t>JQ763656</t>
  </si>
  <si>
    <t>JQ763657</t>
  </si>
  <si>
    <t>JQ763658</t>
  </si>
  <si>
    <t>JQ763659</t>
  </si>
  <si>
    <t>JQ763660</t>
  </si>
  <si>
    <t>JQ763661</t>
  </si>
  <si>
    <t>JQ763662</t>
  </si>
  <si>
    <t>JQ763663</t>
  </si>
  <si>
    <t>JQ763664</t>
  </si>
  <si>
    <t>JQ763665</t>
  </si>
  <si>
    <t>JQ763666</t>
  </si>
  <si>
    <t>JQ763667</t>
  </si>
  <si>
    <t>JQ763668</t>
  </si>
  <si>
    <t>JQ763669</t>
  </si>
  <si>
    <t>JQ763670</t>
  </si>
  <si>
    <t>JQ763671</t>
  </si>
  <si>
    <t>JQ763672</t>
  </si>
  <si>
    <t>JQ763673</t>
  </si>
  <si>
    <t>JQ763674</t>
  </si>
  <si>
    <t>JQ763675</t>
  </si>
  <si>
    <t>JQ763676</t>
  </si>
  <si>
    <t>JQ763677</t>
  </si>
  <si>
    <t>JQ763678</t>
  </si>
  <si>
    <t>JQ763679</t>
  </si>
  <si>
    <t>JQ763680</t>
  </si>
  <si>
    <t>JQ763681</t>
  </si>
  <si>
    <t>JQ763682</t>
  </si>
  <si>
    <t>JQ763683</t>
  </si>
  <si>
    <t>JQ763684</t>
  </si>
  <si>
    <t>JQ763685</t>
  </si>
  <si>
    <t>JQ763686</t>
  </si>
  <si>
    <t>JQ763687</t>
  </si>
  <si>
    <t>JQ763688</t>
  </si>
  <si>
    <t>JQ763689</t>
  </si>
  <si>
    <t>JQ763690</t>
  </si>
  <si>
    <t>JQ763691</t>
  </si>
  <si>
    <t>JQ763692</t>
  </si>
  <si>
    <t>JQ763693</t>
  </si>
  <si>
    <t>JQ763694</t>
  </si>
  <si>
    <t>JQ763695</t>
  </si>
  <si>
    <t>JQ763696</t>
  </si>
  <si>
    <t>JQ763697</t>
  </si>
  <si>
    <t>JQ763698</t>
  </si>
  <si>
    <t>JQ763699</t>
  </si>
  <si>
    <t>JQ763700</t>
  </si>
  <si>
    <t>JQ763701</t>
  </si>
  <si>
    <t>JQ763702</t>
  </si>
  <si>
    <t>JQ763703</t>
  </si>
  <si>
    <t>JQ763704</t>
  </si>
  <si>
    <t>JQ763705</t>
  </si>
  <si>
    <t>JQ763706</t>
  </si>
  <si>
    <t>JQ763707</t>
  </si>
  <si>
    <t>JQ763708</t>
  </si>
  <si>
    <t>JQ763709</t>
  </si>
  <si>
    <t>JQ763710</t>
  </si>
  <si>
    <t>JQ763711</t>
  </si>
  <si>
    <t>JQ763712</t>
  </si>
  <si>
    <t>JQ763713</t>
  </si>
  <si>
    <t>JQ763714</t>
  </si>
  <si>
    <t>JQ763715</t>
  </si>
  <si>
    <t>JQ763716</t>
  </si>
  <si>
    <t>JQ763717</t>
  </si>
  <si>
    <t>JQ763718</t>
  </si>
  <si>
    <t>JQ763719</t>
  </si>
  <si>
    <t>JQ763720</t>
  </si>
  <si>
    <t>JQ763721</t>
  </si>
  <si>
    <t>JQ763722</t>
  </si>
  <si>
    <t>JQ763723</t>
  </si>
  <si>
    <t>JQ763724</t>
  </si>
  <si>
    <t>JQ763725</t>
  </si>
  <si>
    <t>JQ763726</t>
  </si>
  <si>
    <t>JQ763727</t>
  </si>
  <si>
    <t>JQ763728</t>
  </si>
  <si>
    <t>JQ763729</t>
  </si>
  <si>
    <t>JQ763730</t>
  </si>
  <si>
    <t>JQ763731</t>
  </si>
  <si>
    <t>JQ763732</t>
  </si>
  <si>
    <t>JQ763733</t>
  </si>
  <si>
    <t>JQ763734</t>
  </si>
  <si>
    <t>JQ763735</t>
  </si>
  <si>
    <t>JQ763736</t>
  </si>
  <si>
    <t>JQ763737</t>
  </si>
  <si>
    <t>JQ763738</t>
  </si>
  <si>
    <t>JQ763739</t>
  </si>
  <si>
    <t>JQ763740</t>
  </si>
  <si>
    <t>JQ763741</t>
  </si>
  <si>
    <t>JQ763742</t>
  </si>
  <si>
    <t>JQ763743</t>
  </si>
  <si>
    <t>JQ763744</t>
  </si>
  <si>
    <t>JQ763745</t>
  </si>
  <si>
    <t>JQ763746</t>
  </si>
  <si>
    <t>JQ763747</t>
  </si>
  <si>
    <t>JQ763748</t>
  </si>
  <si>
    <t>JQ763749</t>
  </si>
  <si>
    <t>JQ763750</t>
  </si>
  <si>
    <t>JQ763751</t>
  </si>
  <si>
    <t>JQ763752</t>
  </si>
  <si>
    <t>JQ763753</t>
  </si>
  <si>
    <t>JQ763754</t>
  </si>
  <si>
    <t>JQ763755</t>
  </si>
  <si>
    <t>JQ763756</t>
  </si>
  <si>
    <t>JQ763757</t>
  </si>
  <si>
    <t>JQ763758</t>
  </si>
  <si>
    <t>JQ763759</t>
  </si>
  <si>
    <t>JQ763760</t>
  </si>
  <si>
    <t>JQ763761</t>
  </si>
  <si>
    <t>JQ763762</t>
  </si>
  <si>
    <t>JQ763763</t>
  </si>
  <si>
    <t>JQ763764</t>
  </si>
  <si>
    <t>JQ763765</t>
  </si>
  <si>
    <t>JQ763766</t>
  </si>
  <si>
    <t>JQ763767</t>
  </si>
  <si>
    <t>JQ763768</t>
  </si>
  <si>
    <t>JQ763769</t>
  </si>
  <si>
    <t>JQ763770</t>
  </si>
  <si>
    <t>JQ763771</t>
  </si>
  <si>
    <t>JQ763772</t>
  </si>
  <si>
    <t>JQ763773</t>
  </si>
  <si>
    <t>JQ763774</t>
  </si>
  <si>
    <t>JQ763775</t>
  </si>
  <si>
    <t>JQ763776</t>
  </si>
  <si>
    <t>JQ763777</t>
  </si>
  <si>
    <t>JQ763778</t>
  </si>
  <si>
    <t>JQ763779</t>
  </si>
  <si>
    <t>JQ763780</t>
  </si>
  <si>
    <t>JQ763781</t>
  </si>
  <si>
    <t>JQ763782</t>
  </si>
  <si>
    <t>JQ763783</t>
  </si>
  <si>
    <t>JQ763784</t>
  </si>
  <si>
    <t>JQ763785</t>
  </si>
  <si>
    <t>JQ763786</t>
  </si>
  <si>
    <t>JQ763787</t>
  </si>
  <si>
    <t>JQ763788</t>
  </si>
  <si>
    <t>JQ763789</t>
  </si>
  <si>
    <t>JQ763790</t>
  </si>
  <si>
    <t>JQ763791</t>
  </si>
  <si>
    <t>JQ763792</t>
  </si>
  <si>
    <t>JQ763793</t>
  </si>
  <si>
    <t>JQ763794</t>
  </si>
  <si>
    <t>JQ763795</t>
  </si>
  <si>
    <t>JQ763796</t>
  </si>
  <si>
    <t>JQ763797</t>
  </si>
  <si>
    <t>JQ763798</t>
  </si>
  <si>
    <t>JQ763799</t>
  </si>
  <si>
    <t>JQ763800</t>
  </si>
  <si>
    <t>JQ763801</t>
  </si>
  <si>
    <t>JQ763802</t>
  </si>
  <si>
    <t>JQ763803</t>
  </si>
  <si>
    <t>JQ763804</t>
  </si>
  <si>
    <t>JQ763805</t>
  </si>
  <si>
    <t>JQ763806</t>
  </si>
  <si>
    <t>JQ763807</t>
  </si>
  <si>
    <t>JQ763808</t>
  </si>
  <si>
    <t>JQ763809</t>
  </si>
  <si>
    <t>JQ763810</t>
  </si>
  <si>
    <t>JQ763811</t>
  </si>
  <si>
    <t>JQ763812</t>
  </si>
  <si>
    <t>JQ763813</t>
  </si>
  <si>
    <t>JQ763814</t>
  </si>
  <si>
    <t>JQ763815</t>
  </si>
  <si>
    <t>JQ763816</t>
  </si>
  <si>
    <t>JQ763817</t>
  </si>
  <si>
    <t>JQ763818</t>
  </si>
  <si>
    <t>JQ763819</t>
  </si>
  <si>
    <t>JQ763820</t>
  </si>
  <si>
    <t>JQ763821</t>
  </si>
  <si>
    <t>JQ763822</t>
  </si>
  <si>
    <t>JQ763823</t>
  </si>
  <si>
    <t>JQ763824</t>
  </si>
  <si>
    <t>JQ763825</t>
  </si>
  <si>
    <t>JQ763826</t>
  </si>
  <si>
    <t>JQ763827</t>
  </si>
  <si>
    <t>JQ763828</t>
  </si>
  <si>
    <t>JQ763829</t>
  </si>
  <si>
    <t>JQ763830</t>
  </si>
  <si>
    <t>JQ763831</t>
  </si>
  <si>
    <t>JQ763832</t>
  </si>
  <si>
    <t>JQ763833</t>
  </si>
  <si>
    <t>JQ763834</t>
  </si>
  <si>
    <t>JQ763835</t>
  </si>
  <si>
    <t>JQ763836</t>
  </si>
  <si>
    <t>JQ763837</t>
  </si>
  <si>
    <t>JQ763838</t>
  </si>
  <si>
    <t>JQ763839</t>
  </si>
  <si>
    <t>JQ763840</t>
  </si>
  <si>
    <t>JQ763841</t>
  </si>
  <si>
    <t>JQ763842</t>
  </si>
  <si>
    <t>JQ763843</t>
  </si>
  <si>
    <t>JQ763844</t>
  </si>
  <si>
    <t>JQ763845</t>
  </si>
  <si>
    <t>JQ763846</t>
  </si>
  <si>
    <t>JQ763847</t>
  </si>
  <si>
    <t>JQ763848</t>
  </si>
  <si>
    <t>JQ763849</t>
  </si>
  <si>
    <t>JQ763850</t>
  </si>
  <si>
    <t>JQ763851</t>
  </si>
  <si>
    <t>JQ763852</t>
  </si>
  <si>
    <t>JQ763853</t>
  </si>
  <si>
    <t>JQ763854</t>
  </si>
  <si>
    <t>JQ763855</t>
  </si>
  <si>
    <t>JQ763856</t>
  </si>
  <si>
    <t>JQ763857</t>
  </si>
  <si>
    <t>JQ763858</t>
  </si>
  <si>
    <t>JQ763859</t>
  </si>
  <si>
    <t>JQ763860</t>
  </si>
  <si>
    <t>JQ763861</t>
  </si>
  <si>
    <t>JQ763862</t>
  </si>
  <si>
    <t>JQ763863</t>
  </si>
  <si>
    <t>JQ763864</t>
  </si>
  <si>
    <t>JQ763865</t>
  </si>
  <si>
    <t>JQ763866</t>
  </si>
  <si>
    <t>JQ763867</t>
  </si>
  <si>
    <t>JQ763868</t>
  </si>
  <si>
    <t>JQ763869</t>
  </si>
  <si>
    <t>JQ763870</t>
  </si>
  <si>
    <t>JQ763871</t>
  </si>
  <si>
    <t>JQ763872</t>
  </si>
  <si>
    <t>JQ763873</t>
  </si>
  <si>
    <t>JQ763874</t>
  </si>
  <si>
    <t>JQ763875</t>
  </si>
  <si>
    <t>JQ763876</t>
  </si>
  <si>
    <t>JQ763877</t>
  </si>
  <si>
    <t>JQ763878</t>
  </si>
  <si>
    <t>JQ763879</t>
  </si>
  <si>
    <t>JQ763880</t>
  </si>
  <si>
    <t>JQ763881</t>
  </si>
  <si>
    <t>JQ763882</t>
  </si>
  <si>
    <t>JQ763883</t>
  </si>
  <si>
    <t>JQ763884</t>
  </si>
  <si>
    <t>JQ763885</t>
  </si>
  <si>
    <t>JQ763886</t>
  </si>
  <si>
    <t>JQ763887</t>
  </si>
  <si>
    <t>JQ763888</t>
  </si>
  <si>
    <t>JQ763889</t>
  </si>
  <si>
    <t>JQ763890</t>
  </si>
  <si>
    <t>JQ763891</t>
  </si>
  <si>
    <t>JQ763892</t>
  </si>
  <si>
    <t>JQ763893</t>
  </si>
  <si>
    <t>JQ763894</t>
  </si>
  <si>
    <t>JQ763895</t>
  </si>
  <si>
    <t>JQ763896</t>
  </si>
  <si>
    <t>JQ763897</t>
  </si>
  <si>
    <t>JQ763898</t>
  </si>
  <si>
    <t>JQ763899</t>
  </si>
  <si>
    <t>JQ763900</t>
  </si>
  <si>
    <t>JQ763901</t>
  </si>
  <si>
    <t>JQ763902</t>
  </si>
  <si>
    <t>JQ763903</t>
  </si>
  <si>
    <t>JQ763904</t>
  </si>
  <si>
    <t>JQ763905</t>
  </si>
  <si>
    <t>JQ763906</t>
  </si>
  <si>
    <t>JQ763907</t>
  </si>
  <si>
    <t>JQ763908</t>
  </si>
  <si>
    <t>JQ763909</t>
  </si>
  <si>
    <t>JQ763910</t>
  </si>
  <si>
    <t>JQ763911</t>
  </si>
  <si>
    <t>JQ763912</t>
  </si>
  <si>
    <t>JQ763913</t>
  </si>
  <si>
    <t>JQ763914</t>
  </si>
  <si>
    <t>JQ763915</t>
  </si>
  <si>
    <t>JQ763916</t>
  </si>
  <si>
    <t>JQ763917</t>
  </si>
  <si>
    <t>JQ763918</t>
  </si>
  <si>
    <t>JQ763919</t>
  </si>
  <si>
    <t>JQ763920</t>
  </si>
  <si>
    <t>JQ763921</t>
  </si>
  <si>
    <t>JQ763922</t>
  </si>
  <si>
    <t>JQ763923</t>
  </si>
  <si>
    <t>JQ763924</t>
  </si>
  <si>
    <t>JQ763925</t>
  </si>
  <si>
    <t>JQ763926</t>
  </si>
  <si>
    <t>JQ763927</t>
  </si>
  <si>
    <t>JQ763928</t>
  </si>
  <si>
    <t>JQ763929</t>
  </si>
  <si>
    <t>JQ763930</t>
  </si>
  <si>
    <t>JQ763931</t>
  </si>
  <si>
    <t>JQ763932</t>
  </si>
  <si>
    <t>JQ763933</t>
  </si>
  <si>
    <t>JQ763934</t>
  </si>
  <si>
    <t>JQ763935</t>
  </si>
  <si>
    <t>JQ763936</t>
  </si>
  <si>
    <t>JQ763937</t>
  </si>
  <si>
    <t>JQ763938</t>
  </si>
  <si>
    <t>JQ763939</t>
  </si>
  <si>
    <t>JQ763940</t>
  </si>
  <si>
    <t>JQ763941</t>
  </si>
  <si>
    <t>JQ763942</t>
  </si>
  <si>
    <t>JQ763943</t>
  </si>
  <si>
    <t>JQ763944</t>
  </si>
  <si>
    <t>JQ763945</t>
  </si>
  <si>
    <t>JQ763946</t>
  </si>
  <si>
    <t>JQ763947</t>
  </si>
  <si>
    <t>JQ763948</t>
  </si>
  <si>
    <t>JQ763949</t>
  </si>
  <si>
    <t>JQ763950</t>
  </si>
  <si>
    <t>JQ763951</t>
  </si>
  <si>
    <t>JQ763952</t>
  </si>
  <si>
    <t>JQ763953</t>
  </si>
  <si>
    <t>JQ763954</t>
  </si>
  <si>
    <t>JQ763955</t>
  </si>
  <si>
    <t>JQ763956</t>
  </si>
  <si>
    <t>JQ763957</t>
  </si>
  <si>
    <t>JQ763958</t>
  </si>
  <si>
    <t>JQ763959</t>
  </si>
  <si>
    <t>JQ763960</t>
  </si>
  <si>
    <t>JQ763961</t>
  </si>
  <si>
    <t>JQ763962</t>
  </si>
  <si>
    <t>JQ763963</t>
  </si>
  <si>
    <t>JQ763964</t>
  </si>
  <si>
    <t>JQ763965</t>
  </si>
  <si>
    <t>JQ763966</t>
  </si>
  <si>
    <t>JQ763967</t>
  </si>
  <si>
    <t>JQ763968</t>
  </si>
  <si>
    <t>JQ763969</t>
  </si>
  <si>
    <t>JQ763970</t>
  </si>
  <si>
    <t>JQ763971</t>
  </si>
  <si>
    <t>JQ763972</t>
  </si>
  <si>
    <t>JQ763973</t>
  </si>
  <si>
    <t>JQ763974</t>
  </si>
  <si>
    <t>JQ763975</t>
  </si>
  <si>
    <t>JQ763976</t>
  </si>
  <si>
    <t>JQ763977</t>
  </si>
  <si>
    <t>JQ763978</t>
  </si>
  <si>
    <t>JQ763979</t>
  </si>
  <si>
    <t>JQ763980</t>
  </si>
  <si>
    <t>JQ763981</t>
  </si>
  <si>
    <t>JQ763982</t>
  </si>
  <si>
    <t>JQ763983</t>
  </si>
  <si>
    <t>JQ763984</t>
  </si>
  <si>
    <t>JQ763985</t>
  </si>
  <si>
    <t>JQ763986</t>
  </si>
  <si>
    <t>JQ763987</t>
  </si>
  <si>
    <t>JQ763988</t>
  </si>
  <si>
    <t>JQ763989</t>
  </si>
  <si>
    <t>JQ763990</t>
  </si>
  <si>
    <t>JQ763991</t>
  </si>
  <si>
    <t>JQ763992</t>
  </si>
  <si>
    <t>JQ763993</t>
  </si>
  <si>
    <t>JQ763994</t>
  </si>
  <si>
    <t>JQ763995</t>
  </si>
  <si>
    <t>JQ763996</t>
  </si>
  <si>
    <t>JQ763997</t>
  </si>
  <si>
    <t>JQ763998</t>
  </si>
  <si>
    <t>JQ763999</t>
  </si>
  <si>
    <t>JQ764000</t>
  </si>
  <si>
    <t>JQ764001</t>
  </si>
  <si>
    <t>JQ764002</t>
  </si>
  <si>
    <t>JQ764003</t>
  </si>
  <si>
    <t>JQ764004</t>
  </si>
  <si>
    <t>JQ764005</t>
  </si>
  <si>
    <t>JQ764006</t>
  </si>
  <si>
    <t>JQ764007</t>
  </si>
  <si>
    <t>JQ764008</t>
  </si>
  <si>
    <t>JQ764009</t>
  </si>
  <si>
    <t>JQ764010</t>
  </si>
  <si>
    <t>JQ764011</t>
  </si>
  <si>
    <t>JQ764012</t>
  </si>
  <si>
    <t>JQ764013</t>
  </si>
  <si>
    <t>JQ764014</t>
  </si>
  <si>
    <t>JQ764015</t>
  </si>
  <si>
    <t>JQ764016</t>
  </si>
  <si>
    <t>JQ764017</t>
  </si>
  <si>
    <t>JQ764018</t>
  </si>
  <si>
    <t>JQ764019</t>
  </si>
  <si>
    <t>JQ764020</t>
  </si>
  <si>
    <t>JQ764021</t>
  </si>
  <si>
    <t>JQ764022</t>
  </si>
  <si>
    <t>JQ764023</t>
  </si>
  <si>
    <t>JQ764024</t>
  </si>
  <si>
    <t>JQ764025</t>
  </si>
  <si>
    <t>JQ764026</t>
  </si>
  <si>
    <t>JQ764027</t>
  </si>
  <si>
    <t>JQ764028</t>
  </si>
  <si>
    <t>JQ764029</t>
  </si>
  <si>
    <t>JQ764030</t>
  </si>
  <si>
    <t>JQ764031</t>
  </si>
  <si>
    <t>JQ764032</t>
  </si>
  <si>
    <t>JQ764033</t>
  </si>
  <si>
    <t>JQ764034</t>
  </si>
  <si>
    <t>JQ764035</t>
  </si>
  <si>
    <t>JQ764036</t>
  </si>
  <si>
    <t>JQ764037</t>
  </si>
  <si>
    <t>JQ764038</t>
  </si>
  <si>
    <t>JQ764039</t>
  </si>
  <si>
    <t>JQ764040</t>
  </si>
  <si>
    <t>JQ764041</t>
  </si>
  <si>
    <t>JQ764042</t>
  </si>
  <si>
    <t>JQ764043</t>
  </si>
  <si>
    <t>JQ764044</t>
  </si>
  <si>
    <t>JQ764045</t>
  </si>
  <si>
    <t>JQ764046</t>
  </si>
  <si>
    <t>JQ764047</t>
  </si>
  <si>
    <t>JQ764048</t>
  </si>
  <si>
    <t>JQ764049</t>
  </si>
  <si>
    <t>JQ764050</t>
  </si>
  <si>
    <t>JQ764051</t>
  </si>
  <si>
    <t>JQ764052</t>
  </si>
  <si>
    <t>JQ764053</t>
  </si>
  <si>
    <t>JQ764054</t>
  </si>
  <si>
    <t>JQ764055</t>
  </si>
  <si>
    <t>JQ764056</t>
  </si>
  <si>
    <t>JQ764057</t>
  </si>
  <si>
    <t>JQ764058</t>
  </si>
  <si>
    <t>JQ764059</t>
  </si>
  <si>
    <t>JQ764060</t>
  </si>
  <si>
    <t>JQ764061</t>
  </si>
  <si>
    <t>JQ764062</t>
  </si>
  <si>
    <t>JQ764063</t>
  </si>
  <si>
    <t>JQ764064</t>
  </si>
  <si>
    <t>JQ764065</t>
  </si>
  <si>
    <t>JQ764066</t>
  </si>
  <si>
    <t>JQ764067</t>
  </si>
  <si>
    <t>JQ764068</t>
  </si>
  <si>
    <t>JQ764069</t>
  </si>
  <si>
    <t>JQ764070</t>
  </si>
  <si>
    <t>JQ764071</t>
  </si>
  <si>
    <t>JQ764072</t>
  </si>
  <si>
    <t>JQ764073</t>
  </si>
  <si>
    <t>JQ764074</t>
  </si>
  <si>
    <t>JQ764075</t>
  </si>
  <si>
    <t>JQ764076</t>
  </si>
  <si>
    <t>JQ764077</t>
  </si>
  <si>
    <t>JQ764078</t>
  </si>
  <si>
    <t>JQ764079</t>
  </si>
  <si>
    <t>JQ764080</t>
  </si>
  <si>
    <t>JQ764081</t>
  </si>
  <si>
    <t>JQ764082</t>
  </si>
  <si>
    <t>JQ764083</t>
  </si>
  <si>
    <t>JQ764084</t>
  </si>
  <si>
    <t>JQ764085</t>
  </si>
  <si>
    <t>JQ764086</t>
  </si>
  <si>
    <t>JQ764087</t>
  </si>
  <si>
    <t>JQ764088</t>
  </si>
  <si>
    <t>JQ764089</t>
  </si>
  <si>
    <t>JQ764090</t>
  </si>
  <si>
    <t>JQ764091</t>
  </si>
  <si>
    <t>JQ764092</t>
  </si>
  <si>
    <t>JQ764093</t>
  </si>
  <si>
    <t>JQ764094</t>
  </si>
  <si>
    <t>JQ764095</t>
  </si>
  <si>
    <t>JQ764096</t>
  </si>
  <si>
    <t>JQ764097</t>
  </si>
  <si>
    <t>JQ764098</t>
  </si>
  <si>
    <t>JQ764099</t>
  </si>
  <si>
    <t>JQ764100</t>
  </si>
  <si>
    <t>JQ764101</t>
  </si>
  <si>
    <t>JQ764102</t>
  </si>
  <si>
    <t>JQ764103</t>
  </si>
  <si>
    <t>JQ764104</t>
  </si>
  <si>
    <t>JQ764105</t>
  </si>
  <si>
    <t>JQ764106</t>
  </si>
  <si>
    <t>JQ764107</t>
  </si>
  <si>
    <t>JQ764108</t>
  </si>
  <si>
    <t>JQ764109</t>
  </si>
  <si>
    <t>JQ764110</t>
  </si>
  <si>
    <t>JQ764111</t>
  </si>
  <si>
    <t>JQ764112</t>
  </si>
  <si>
    <t>JQ764113</t>
  </si>
  <si>
    <t>JQ764114</t>
  </si>
  <si>
    <t>JQ764115</t>
  </si>
  <si>
    <t>JQ764116</t>
  </si>
  <si>
    <t>JQ764117</t>
  </si>
  <si>
    <t>JQ764118</t>
  </si>
  <si>
    <t>JQ764119</t>
  </si>
  <si>
    <t>JQ764120</t>
  </si>
  <si>
    <t>JQ764121</t>
  </si>
  <si>
    <t>JQ764122</t>
  </si>
  <si>
    <t>JQ764123</t>
  </si>
  <si>
    <t>JQ764124</t>
  </si>
  <si>
    <t>JQ764125</t>
  </si>
  <si>
    <t>JQ764126</t>
  </si>
  <si>
    <t>JQ764127</t>
  </si>
  <si>
    <t>JQ764128</t>
  </si>
  <si>
    <t>JQ764129</t>
  </si>
  <si>
    <t>JQ764130</t>
  </si>
  <si>
    <t>JQ764131</t>
  </si>
  <si>
    <t>JQ764132</t>
  </si>
  <si>
    <t>JQ764133</t>
  </si>
  <si>
    <t>JQ764134</t>
  </si>
  <si>
    <t>JQ764135</t>
  </si>
  <si>
    <t>JQ764136</t>
  </si>
  <si>
    <t>JQ764137</t>
  </si>
  <si>
    <t>JQ764138</t>
  </si>
  <si>
    <t>JQ764139</t>
  </si>
  <si>
    <t>JQ764140</t>
  </si>
  <si>
    <t>JQ764141</t>
  </si>
  <si>
    <t>JQ764142</t>
  </si>
  <si>
    <t>JQ764143</t>
  </si>
  <si>
    <t>JQ764144</t>
  </si>
  <si>
    <t>JQ764145</t>
  </si>
  <si>
    <t>JQ764146</t>
  </si>
  <si>
    <t>JQ764147</t>
  </si>
  <si>
    <t>JQ764148</t>
  </si>
  <si>
    <t>JQ764149</t>
  </si>
  <si>
    <t>JQ764150</t>
  </si>
  <si>
    <t>JQ764151</t>
  </si>
  <si>
    <t>JQ764152</t>
  </si>
  <si>
    <t>JQ764153</t>
  </si>
  <si>
    <t>JQ764154</t>
  </si>
  <si>
    <t>JQ764155</t>
  </si>
  <si>
    <t>JQ764156</t>
  </si>
  <si>
    <t>JQ764157</t>
  </si>
  <si>
    <t>JQ764158</t>
  </si>
  <si>
    <t>JQ764159</t>
  </si>
  <si>
    <t>JQ764160</t>
  </si>
  <si>
    <t>JQ764161</t>
  </si>
  <si>
    <t>JQ764162</t>
  </si>
  <si>
    <t>JQ764163</t>
  </si>
  <si>
    <t>JQ764164</t>
  </si>
  <si>
    <t>JQ764165</t>
  </si>
  <si>
    <t>JQ764166</t>
  </si>
  <si>
    <t>JQ764167</t>
  </si>
  <si>
    <t>JQ764168</t>
  </si>
  <si>
    <t>JQ764169</t>
  </si>
  <si>
    <t>JQ764170</t>
  </si>
  <si>
    <t>JQ764171</t>
  </si>
  <si>
    <t>JQ764172</t>
  </si>
  <si>
    <t>JQ764173</t>
  </si>
  <si>
    <t>JQ764174</t>
  </si>
  <si>
    <t>JQ764175</t>
  </si>
  <si>
    <t>JQ764176</t>
  </si>
  <si>
    <t>JQ764177</t>
  </si>
  <si>
    <t>JQ764178</t>
  </si>
  <si>
    <t>JQ764179</t>
  </si>
  <si>
    <t>JQ764180</t>
  </si>
  <si>
    <t>JQ764181</t>
  </si>
  <si>
    <t>JQ764182</t>
  </si>
  <si>
    <t>JQ764183</t>
  </si>
  <si>
    <t>JQ764184</t>
  </si>
  <si>
    <t>JQ764185</t>
  </si>
  <si>
    <t>JQ764186</t>
  </si>
  <si>
    <t>JQ764187</t>
  </si>
  <si>
    <t>JQ764188</t>
  </si>
  <si>
    <t>JQ764189</t>
  </si>
  <si>
    <t>JQ764190</t>
  </si>
  <si>
    <t>JQ764191</t>
  </si>
  <si>
    <t>JQ764192</t>
  </si>
  <si>
    <t>JQ764193</t>
  </si>
  <si>
    <t>JQ764194</t>
  </si>
  <si>
    <t>JQ764195</t>
  </si>
  <si>
    <t>JQ764196</t>
  </si>
  <si>
    <t>JQ764197</t>
  </si>
  <si>
    <t>JQ764198</t>
  </si>
  <si>
    <t>JQ764199</t>
  </si>
  <si>
    <t>JQ764200</t>
  </si>
  <si>
    <t>JQ764201</t>
  </si>
  <si>
    <t>JQ764202</t>
  </si>
  <si>
    <t>JQ764203</t>
  </si>
  <si>
    <t>JQ764204</t>
  </si>
  <si>
    <t>JQ764205</t>
  </si>
  <si>
    <t>JQ764206</t>
  </si>
  <si>
    <t>JQ764207</t>
  </si>
  <si>
    <t>JQ764208</t>
  </si>
  <si>
    <t>JQ764209</t>
  </si>
  <si>
    <t>JQ764210</t>
  </si>
  <si>
    <t>JQ764211</t>
  </si>
  <si>
    <t>JQ764212</t>
  </si>
  <si>
    <t>JQ764213</t>
  </si>
  <si>
    <t>JQ764214</t>
  </si>
  <si>
    <t>JQ764215</t>
  </si>
  <si>
    <t>JQ764216</t>
  </si>
  <si>
    <t>JQ764217</t>
  </si>
  <si>
    <t>JQ764218</t>
  </si>
  <si>
    <t>JQ764219</t>
  </si>
  <si>
    <t>JQ764220</t>
  </si>
  <si>
    <t>JQ764221</t>
  </si>
  <si>
    <t>JQ764222</t>
  </si>
  <si>
    <t>JQ764223</t>
  </si>
  <si>
    <t>JQ764224</t>
  </si>
  <si>
    <t>JQ764225</t>
  </si>
  <si>
    <t>JQ764226</t>
  </si>
  <si>
    <t>JQ764227</t>
  </si>
  <si>
    <t>JQ764228</t>
  </si>
  <si>
    <t>JQ764229</t>
  </si>
  <si>
    <t>JQ764230</t>
  </si>
  <si>
    <t>JQ764231</t>
  </si>
  <si>
    <t>JQ764232</t>
  </si>
  <si>
    <t>JQ764233</t>
  </si>
  <si>
    <t>JQ764234</t>
  </si>
  <si>
    <t>JQ764235</t>
  </si>
  <si>
    <t>JQ764236</t>
  </si>
  <si>
    <t>JQ764237</t>
  </si>
  <si>
    <t>JQ764238</t>
  </si>
  <si>
    <t>JQ764239</t>
  </si>
  <si>
    <t>JQ764240</t>
  </si>
  <si>
    <t>JQ764241</t>
  </si>
  <si>
    <t>JQ764242</t>
  </si>
  <si>
    <t>JQ764243</t>
  </si>
  <si>
    <t>JQ764244</t>
  </si>
  <si>
    <t>JQ764245</t>
  </si>
  <si>
    <t>JQ764246</t>
  </si>
  <si>
    <t>JQ764247</t>
  </si>
  <si>
    <t>JQ764248</t>
  </si>
  <si>
    <t>JQ764249</t>
  </si>
  <si>
    <t>JQ764250</t>
  </si>
  <si>
    <t>JQ764251</t>
  </si>
  <si>
    <t>JQ764252</t>
  </si>
  <si>
    <t>JQ764253</t>
  </si>
  <si>
    <t>JQ764254</t>
  </si>
  <si>
    <t>JQ764255</t>
  </si>
  <si>
    <t>JQ764256</t>
  </si>
  <si>
    <t>JQ764257</t>
  </si>
  <si>
    <t>JQ764258</t>
  </si>
  <si>
    <t>JQ764259</t>
  </si>
  <si>
    <t>JQ764260</t>
  </si>
  <si>
    <t>JQ764261</t>
  </si>
  <si>
    <t>JQ764262</t>
  </si>
  <si>
    <t>JQ764263</t>
  </si>
  <si>
    <t>JQ764264</t>
  </si>
  <si>
    <t>JQ764265</t>
  </si>
  <si>
    <t>JQ764266</t>
  </si>
  <si>
    <t>JQ764267</t>
  </si>
  <si>
    <t>JQ764268</t>
  </si>
  <si>
    <t>JQ764269</t>
  </si>
  <si>
    <t>JQ764270</t>
  </si>
  <si>
    <t>JQ764271</t>
  </si>
  <si>
    <t>JQ764272</t>
  </si>
  <si>
    <t>JQ764273</t>
  </si>
  <si>
    <t>JQ764274</t>
  </si>
  <si>
    <t>JQ764275</t>
  </si>
  <si>
    <t>JQ764276</t>
  </si>
  <si>
    <t>JQ764277</t>
  </si>
  <si>
    <t>JQ764278</t>
  </si>
  <si>
    <t>JQ764279</t>
  </si>
  <si>
    <t>JQ764280</t>
  </si>
  <si>
    <t>JQ764281</t>
  </si>
  <si>
    <t>JQ764282</t>
  </si>
  <si>
    <t>JQ764283</t>
  </si>
  <si>
    <t>JQ764284</t>
  </si>
  <si>
    <t>JQ764285</t>
  </si>
  <si>
    <t>JQ764286</t>
  </si>
  <si>
    <t>JQ764287</t>
  </si>
  <si>
    <t>JQ764288</t>
  </si>
  <si>
    <t>JQ764289</t>
  </si>
  <si>
    <t>JQ764290</t>
  </si>
  <si>
    <t>JQ764291</t>
  </si>
  <si>
    <t>JQ764292</t>
  </si>
  <si>
    <t>JQ764293</t>
  </si>
  <si>
    <t>JQ764294</t>
  </si>
  <si>
    <t>JQ764295</t>
  </si>
  <si>
    <t>JQ764296</t>
  </si>
  <si>
    <t>JQ764297</t>
  </si>
  <si>
    <t>JQ764298</t>
  </si>
  <si>
    <t>JQ764299</t>
  </si>
  <si>
    <t>JQ764300</t>
  </si>
  <si>
    <t>JQ764301</t>
  </si>
  <si>
    <t>JQ764302</t>
  </si>
  <si>
    <t>JQ764303</t>
  </si>
  <si>
    <t>JQ764304</t>
  </si>
  <si>
    <t>JQ764305</t>
  </si>
  <si>
    <t>JQ764306</t>
  </si>
  <si>
    <t>JQ764307</t>
  </si>
  <si>
    <t>JQ764308</t>
  </si>
  <si>
    <t>JQ764309</t>
  </si>
  <si>
    <t>JQ764310</t>
  </si>
  <si>
    <t>JQ764311</t>
  </si>
  <si>
    <t>JQ764312</t>
  </si>
  <si>
    <t>JQ764313</t>
  </si>
  <si>
    <t>JQ764314</t>
  </si>
  <si>
    <t>JQ764315</t>
  </si>
  <si>
    <t>JQ764316</t>
  </si>
  <si>
    <t>JQ764317</t>
  </si>
  <si>
    <t>JQ764318</t>
  </si>
  <si>
    <t>JQ764319</t>
  </si>
  <si>
    <t>JQ764320</t>
  </si>
  <si>
    <t>JQ764321</t>
  </si>
  <si>
    <t>JQ764322</t>
  </si>
  <si>
    <t>JQ764323</t>
  </si>
  <si>
    <t>JQ764324</t>
  </si>
  <si>
    <t>JQ764325</t>
  </si>
  <si>
    <t>JQ764326</t>
  </si>
  <si>
    <t>JQ764327</t>
  </si>
  <si>
    <t>JQ764328</t>
  </si>
  <si>
    <t>JQ764329</t>
  </si>
  <si>
    <t>JQ764330</t>
  </si>
  <si>
    <t>JQ764331</t>
  </si>
  <si>
    <t>JQ764332</t>
  </si>
  <si>
    <t>JQ764333</t>
  </si>
  <si>
    <t>JQ764334</t>
  </si>
  <si>
    <t>JQ764335</t>
  </si>
  <si>
    <t>JQ764336</t>
  </si>
  <si>
    <t>JQ764337</t>
  </si>
  <si>
    <t>JQ764338</t>
  </si>
  <si>
    <t>JQ764339</t>
  </si>
  <si>
    <t>JQ764340</t>
  </si>
  <si>
    <t>JQ764341</t>
  </si>
  <si>
    <t>JQ764342</t>
  </si>
  <si>
    <t>JQ764343</t>
  </si>
  <si>
    <t>JQ764344</t>
  </si>
  <si>
    <t>JQ764345</t>
  </si>
  <si>
    <t>JQ764346</t>
  </si>
  <si>
    <t>JQ764347</t>
  </si>
  <si>
    <t>JQ764348</t>
  </si>
  <si>
    <t>JQ764349</t>
  </si>
  <si>
    <t>JQ764350</t>
  </si>
  <si>
    <t>JQ764351</t>
  </si>
  <si>
    <t>JQ764352</t>
  </si>
  <si>
    <t>JQ764353</t>
  </si>
  <si>
    <t>JQ764354</t>
  </si>
  <si>
    <t>JQ764355</t>
  </si>
  <si>
    <t>JQ764356</t>
  </si>
  <si>
    <t>JQ764357</t>
  </si>
  <si>
    <t>JQ764358</t>
  </si>
  <si>
    <t>JQ764359</t>
  </si>
  <si>
    <t>JQ764360</t>
  </si>
  <si>
    <t>JQ764361</t>
  </si>
  <si>
    <t>JQ764362</t>
  </si>
  <si>
    <t>JQ764363</t>
  </si>
  <si>
    <t>JQ764364</t>
  </si>
  <si>
    <t>JQ764365</t>
  </si>
  <si>
    <t>JQ764366</t>
  </si>
  <si>
    <t>JQ764367</t>
  </si>
  <si>
    <t>JQ764368</t>
  </si>
  <si>
    <t>JQ764369</t>
  </si>
  <si>
    <t>JQ764370</t>
  </si>
  <si>
    <t>JQ764371</t>
  </si>
  <si>
    <t>JQ764372</t>
  </si>
  <si>
    <t>JQ764373</t>
  </si>
  <si>
    <t>JQ764374</t>
  </si>
  <si>
    <t>JQ764375</t>
  </si>
  <si>
    <t>JQ764376</t>
  </si>
  <si>
    <t>JQ764377</t>
  </si>
  <si>
    <t>JQ764378</t>
  </si>
  <si>
    <t>JQ764379</t>
  </si>
  <si>
    <t>JQ764380</t>
  </si>
  <si>
    <t>JQ764381</t>
  </si>
  <si>
    <t>JQ764382</t>
  </si>
  <si>
    <t>JQ764383</t>
  </si>
  <si>
    <t>JQ764384</t>
  </si>
  <si>
    <t>JQ764385</t>
  </si>
  <si>
    <t>JQ764386</t>
  </si>
  <si>
    <t>JQ764387</t>
  </si>
  <si>
    <t>JQ764388</t>
  </si>
  <si>
    <t>JQ764389</t>
  </si>
  <si>
    <t>JQ764390</t>
  </si>
  <si>
    <t>JQ764391</t>
  </si>
  <si>
    <t>JQ764392</t>
  </si>
  <si>
    <t>JQ764393</t>
  </si>
  <si>
    <t>JQ764394</t>
  </si>
  <si>
    <t>JQ764395</t>
  </si>
  <si>
    <t>JQ764396</t>
  </si>
  <si>
    <t>JQ764397</t>
  </si>
  <si>
    <t>JQ764398</t>
  </si>
  <si>
    <t>JQ764399</t>
  </si>
  <si>
    <t>JQ764400</t>
  </si>
  <si>
    <t>JQ764401</t>
  </si>
  <si>
    <t>JQ764402</t>
  </si>
  <si>
    <t>JQ764403</t>
  </si>
  <si>
    <t>JQ764404</t>
  </si>
  <si>
    <t>JQ764405</t>
  </si>
  <si>
    <t>JQ764406</t>
  </si>
  <si>
    <t>JQ764407</t>
  </si>
  <si>
    <t>JQ764408</t>
  </si>
  <si>
    <t>JQ764409</t>
  </si>
  <si>
    <t>JQ764410</t>
  </si>
  <si>
    <t>JQ764411</t>
  </si>
  <si>
    <t>JQ764412</t>
  </si>
  <si>
    <t>JQ764413</t>
  </si>
  <si>
    <t>JQ764414</t>
  </si>
  <si>
    <t>JQ764415</t>
  </si>
  <si>
    <t>JQ764416</t>
  </si>
  <si>
    <t>JQ764417</t>
  </si>
  <si>
    <t>JQ764418</t>
  </si>
  <si>
    <t>JQ764419</t>
  </si>
  <si>
    <t>JQ764420</t>
  </si>
  <si>
    <t>JQ764421</t>
  </si>
  <si>
    <t>JQ764422</t>
  </si>
  <si>
    <t>JQ764423</t>
  </si>
  <si>
    <t>JQ764424</t>
  </si>
  <si>
    <t>JQ764425</t>
  </si>
  <si>
    <t>JQ764426</t>
  </si>
  <si>
    <t>JQ764427</t>
  </si>
  <si>
    <t>JQ764428</t>
  </si>
  <si>
    <t>JQ764429</t>
  </si>
  <si>
    <t>JQ764430</t>
  </si>
  <si>
    <t>JQ764431</t>
  </si>
  <si>
    <t>JQ764432</t>
  </si>
  <si>
    <t>JQ764433</t>
  </si>
  <si>
    <t>JQ764434</t>
  </si>
  <si>
    <t>JQ764435</t>
  </si>
  <si>
    <t>JQ764436</t>
  </si>
  <si>
    <t>JQ764437</t>
  </si>
  <si>
    <t>JQ764438</t>
  </si>
  <si>
    <t>JQ764439</t>
  </si>
  <si>
    <t>JQ764440</t>
  </si>
  <si>
    <t>JQ764441</t>
  </si>
  <si>
    <t>JQ764442</t>
  </si>
  <si>
    <t>JQ764443</t>
  </si>
  <si>
    <t>JQ764444</t>
  </si>
  <si>
    <t>JQ764445</t>
  </si>
  <si>
    <t>JQ764446</t>
  </si>
  <si>
    <t>JQ764447</t>
  </si>
  <si>
    <t>JQ764448</t>
  </si>
  <si>
    <t>JQ764449</t>
  </si>
  <si>
    <t>JQ764450</t>
  </si>
  <si>
    <t>JQ764451</t>
  </si>
  <si>
    <t>JQ764452</t>
  </si>
  <si>
    <t>JQ764453</t>
  </si>
  <si>
    <t>JQ764454</t>
  </si>
  <si>
    <t>JQ764455</t>
  </si>
  <si>
    <t>JQ764456</t>
  </si>
  <si>
    <t>JQ764457</t>
  </si>
  <si>
    <t>JQ764458</t>
  </si>
  <si>
    <t>JQ764459</t>
  </si>
  <si>
    <t>JQ764460</t>
  </si>
  <si>
    <t>JQ764461</t>
  </si>
  <si>
    <t>JQ764462</t>
  </si>
  <si>
    <t>JQ764463</t>
  </si>
  <si>
    <t>JQ764464</t>
  </si>
  <si>
    <t>JQ764465</t>
  </si>
  <si>
    <t>JQ764466</t>
  </si>
  <si>
    <t>JQ764467</t>
  </si>
  <si>
    <t>JQ764468</t>
  </si>
  <si>
    <t>JQ764469</t>
  </si>
  <si>
    <t>JQ764470</t>
  </si>
  <si>
    <t>JQ764471</t>
  </si>
  <si>
    <t>JQ764472</t>
  </si>
  <si>
    <t>JQ764473</t>
  </si>
  <si>
    <t>JQ764474</t>
  </si>
  <si>
    <t>JQ764475</t>
  </si>
  <si>
    <t>JQ764476</t>
  </si>
  <si>
    <t>JQ764477</t>
  </si>
  <si>
    <t>JQ764478</t>
  </si>
  <si>
    <t>JQ764479</t>
  </si>
  <si>
    <t>JQ764480</t>
  </si>
  <si>
    <t>JQ764481</t>
  </si>
  <si>
    <t>JQ764482</t>
  </si>
  <si>
    <t>JQ764483</t>
  </si>
  <si>
    <t>JQ764484</t>
  </si>
  <si>
    <t>JQ764485</t>
  </si>
  <si>
    <t>JQ764486</t>
  </si>
  <si>
    <t>JQ764487</t>
  </si>
  <si>
    <t>JQ764488</t>
  </si>
  <si>
    <t>JQ764489</t>
  </si>
  <si>
    <t>JQ764490</t>
  </si>
  <si>
    <t>JQ764491</t>
  </si>
  <si>
    <t>JQ764492</t>
  </si>
  <si>
    <t>JQ764493</t>
  </si>
  <si>
    <t>JQ764494</t>
  </si>
  <si>
    <t>JQ764495</t>
  </si>
  <si>
    <t>JQ764496</t>
  </si>
  <si>
    <t>JQ764497</t>
  </si>
  <si>
    <t>JQ764498</t>
  </si>
  <si>
    <t>JQ764499</t>
  </si>
  <si>
    <t>JQ764500</t>
  </si>
  <si>
    <t>JQ764501</t>
  </si>
  <si>
    <t>JQ764502</t>
  </si>
  <si>
    <t>JQ764503</t>
  </si>
  <si>
    <t>JQ764504</t>
  </si>
  <si>
    <t>JQ764505</t>
  </si>
  <si>
    <t>JQ764506</t>
  </si>
  <si>
    <t>JQ764507</t>
  </si>
  <si>
    <t>JQ764508</t>
  </si>
  <si>
    <t>JQ764509</t>
  </si>
  <si>
    <t>JQ764510</t>
  </si>
  <si>
    <t>JQ764511</t>
  </si>
  <si>
    <t>JQ764512</t>
  </si>
  <si>
    <t>JQ764513</t>
  </si>
  <si>
    <t>JQ764514</t>
  </si>
  <si>
    <t>JQ764515</t>
  </si>
  <si>
    <t>JQ764516</t>
  </si>
  <si>
    <t>JQ764517</t>
  </si>
  <si>
    <t>JQ764518</t>
  </si>
  <si>
    <t>JQ764519</t>
  </si>
  <si>
    <t>JQ764520</t>
  </si>
  <si>
    <t>JQ764521</t>
  </si>
  <si>
    <t>JQ764522</t>
  </si>
  <si>
    <t>JQ764523</t>
  </si>
  <si>
    <t>JQ764524</t>
  </si>
  <si>
    <t>JQ764525</t>
  </si>
  <si>
    <t>JQ764526</t>
  </si>
  <si>
    <t>JQ764527</t>
  </si>
  <si>
    <t>JQ764528</t>
  </si>
  <si>
    <t>JQ764529</t>
  </si>
  <si>
    <t>JQ764530</t>
  </si>
  <si>
    <t>JQ764531</t>
  </si>
  <si>
    <t>JQ764532</t>
  </si>
  <si>
    <t>JQ764533</t>
  </si>
  <si>
    <t>JQ764534</t>
  </si>
  <si>
    <t>JQ764535</t>
  </si>
  <si>
    <t>JQ764536</t>
  </si>
  <si>
    <t>JQ764537</t>
  </si>
  <si>
    <t>JQ764538</t>
  </si>
  <si>
    <t>JQ764539</t>
  </si>
  <si>
    <t>JQ764540</t>
  </si>
  <si>
    <t>JQ764541</t>
  </si>
  <si>
    <t>JQ764542</t>
  </si>
  <si>
    <t>JQ764543</t>
  </si>
  <si>
    <t>JQ764544</t>
  </si>
  <si>
    <t>JQ764545</t>
  </si>
  <si>
    <t>JQ764546</t>
  </si>
  <si>
    <t>JQ764547</t>
  </si>
  <si>
    <t>JQ764548</t>
  </si>
  <si>
    <t>JQ764549</t>
  </si>
  <si>
    <t>JQ764550</t>
  </si>
  <si>
    <t>JQ764551</t>
  </si>
  <si>
    <t>JQ764552</t>
  </si>
  <si>
    <t>JQ764553</t>
  </si>
  <si>
    <t>JQ764554</t>
  </si>
  <si>
    <t>JQ764555</t>
  </si>
  <si>
    <t>JQ764556</t>
  </si>
  <si>
    <t>JQ764557</t>
  </si>
  <si>
    <t>JQ764558</t>
  </si>
  <si>
    <t>JQ764559</t>
  </si>
  <si>
    <t>JQ929103</t>
  </si>
  <si>
    <t>JQ929104</t>
  </si>
  <si>
    <t>JQ929105</t>
  </si>
  <si>
    <t>JQ929106</t>
  </si>
  <si>
    <t>JQ929107</t>
  </si>
  <si>
    <t>JQ929108</t>
  </si>
  <si>
    <t>JQ929109</t>
  </si>
  <si>
    <t>JQ929110</t>
  </si>
  <si>
    <t>JQ929111</t>
  </si>
  <si>
    <t>JQ929112</t>
  </si>
  <si>
    <t>JQ929113</t>
  </si>
  <si>
    <t>JQ929114</t>
  </si>
  <si>
    <t>JQ929115</t>
  </si>
  <si>
    <t>JQ929116</t>
  </si>
  <si>
    <t>JQ929117</t>
  </si>
  <si>
    <t>JQ929118</t>
  </si>
  <si>
    <t>JQ929119</t>
  </si>
  <si>
    <t>JQ929120</t>
  </si>
  <si>
    <t>JQ929121</t>
  </si>
  <si>
    <t>JQ929122</t>
  </si>
  <si>
    <t>JQ929123</t>
  </si>
  <si>
    <t>JQ929124</t>
  </si>
  <si>
    <t>JX013638</t>
  </si>
  <si>
    <t>JX064500</t>
  </si>
  <si>
    <t>JX064501</t>
  </si>
  <si>
    <t>JX064502</t>
  </si>
  <si>
    <t>JX401928</t>
  </si>
  <si>
    <t>JX841316</t>
  </si>
  <si>
    <t>JX847413</t>
  </si>
  <si>
    <t>JX847414</t>
  </si>
  <si>
    <t>JX857689</t>
  </si>
  <si>
    <t>JX857981</t>
  </si>
  <si>
    <t>JX857984</t>
  </si>
  <si>
    <t>JX857985</t>
  </si>
  <si>
    <t>JX857986</t>
  </si>
  <si>
    <t>JX857987</t>
  </si>
  <si>
    <t>JX857988</t>
  </si>
  <si>
    <t>JX857989</t>
  </si>
  <si>
    <t>JX857990</t>
  </si>
  <si>
    <t>JX893377</t>
  </si>
  <si>
    <t>JX893378</t>
  </si>
  <si>
    <t>JX893379</t>
  </si>
  <si>
    <t>JX893380</t>
  </si>
  <si>
    <t>JX893381</t>
  </si>
  <si>
    <t>JX893382</t>
  </si>
  <si>
    <t>JX893383</t>
  </si>
  <si>
    <t>JX893384</t>
  </si>
  <si>
    <t>JX893385</t>
  </si>
  <si>
    <t>JX893386</t>
  </si>
  <si>
    <t>JX893387</t>
  </si>
  <si>
    <t>JX893388</t>
  </si>
  <si>
    <t>JX893389</t>
  </si>
  <si>
    <t>JX893390</t>
  </si>
  <si>
    <t>JX893391</t>
  </si>
  <si>
    <t>JX893392</t>
  </si>
  <si>
    <t>JX893393</t>
  </si>
  <si>
    <t>JX893394</t>
  </si>
  <si>
    <t>JX893395</t>
  </si>
  <si>
    <t>JX893396</t>
  </si>
  <si>
    <t>JX893397</t>
  </si>
  <si>
    <t>JX893398</t>
  </si>
  <si>
    <t>JX893399</t>
  </si>
  <si>
    <t>JX893400</t>
  </si>
  <si>
    <t>JX893401</t>
  </si>
  <si>
    <t>JX893402</t>
  </si>
  <si>
    <t>JX893403</t>
  </si>
  <si>
    <t>JX893404</t>
  </si>
  <si>
    <t>JX893405</t>
  </si>
  <si>
    <t>JX893406</t>
  </si>
  <si>
    <t>JX893407</t>
  </si>
  <si>
    <t>JX893408</t>
  </si>
  <si>
    <t>JX893409</t>
  </si>
  <si>
    <t>JX893410</t>
  </si>
  <si>
    <t>JX893411</t>
  </si>
  <si>
    <t>JX893412</t>
  </si>
  <si>
    <t>JX893413</t>
  </si>
  <si>
    <t>JX893414</t>
  </si>
  <si>
    <t>JX893415</t>
  </si>
  <si>
    <t>JX893416</t>
  </si>
  <si>
    <t>JX893417</t>
  </si>
  <si>
    <t>JX893418</t>
  </si>
  <si>
    <t>JX893419</t>
  </si>
  <si>
    <t>JX893420</t>
  </si>
  <si>
    <t>JX893421</t>
  </si>
  <si>
    <t>JX893422</t>
  </si>
  <si>
    <t>JX893423</t>
  </si>
  <si>
    <t>JX893424</t>
  </si>
  <si>
    <t>JX893425</t>
  </si>
  <si>
    <t>JX893426</t>
  </si>
  <si>
    <t>JX893427</t>
  </si>
  <si>
    <t>JX893428</t>
  </si>
  <si>
    <t>JX893429</t>
  </si>
  <si>
    <t>JX893430</t>
  </si>
  <si>
    <t>JX893431</t>
  </si>
  <si>
    <t>JX893432</t>
  </si>
  <si>
    <t>JX893433</t>
  </si>
  <si>
    <t>JX893434</t>
  </si>
  <si>
    <t>JX893435</t>
  </si>
  <si>
    <t>JX893436</t>
  </si>
  <si>
    <t>JX893437</t>
  </si>
  <si>
    <t>JX893438</t>
  </si>
  <si>
    <t>JX893439</t>
  </si>
  <si>
    <t>JX893440</t>
  </si>
  <si>
    <t>JX893441</t>
  </si>
  <si>
    <t>JX893442</t>
  </si>
  <si>
    <t>JX893443</t>
  </si>
  <si>
    <t>JX893444</t>
  </si>
  <si>
    <t>JX893445</t>
  </si>
  <si>
    <t>JX893446</t>
  </si>
  <si>
    <t>JX893447</t>
  </si>
  <si>
    <t>JX893448</t>
  </si>
  <si>
    <t>JX893449</t>
  </si>
  <si>
    <t>JX893450</t>
  </si>
  <si>
    <t>JX893451</t>
  </si>
  <si>
    <t>JX893452</t>
  </si>
  <si>
    <t>JX893453</t>
  </si>
  <si>
    <t>JX893454</t>
  </si>
  <si>
    <t>JX893455</t>
  </si>
  <si>
    <t>JX893456</t>
  </si>
  <si>
    <t>JX893457</t>
  </si>
  <si>
    <t>JX893458</t>
  </si>
  <si>
    <t>JX893459</t>
  </si>
  <si>
    <t>JX893460</t>
  </si>
  <si>
    <t>JX893461</t>
  </si>
  <si>
    <t>JX893462</t>
  </si>
  <si>
    <t>JX893463</t>
  </si>
  <si>
    <t>JX893464</t>
  </si>
  <si>
    <t>JX893465</t>
  </si>
  <si>
    <t>JX893466</t>
  </si>
  <si>
    <t>JX893467</t>
  </si>
  <si>
    <t>JX893468</t>
  </si>
  <si>
    <t>JX893469</t>
  </si>
  <si>
    <t>JX893470</t>
  </si>
  <si>
    <t>JX893471</t>
  </si>
  <si>
    <t>JX893472</t>
  </si>
  <si>
    <t>JX893473</t>
  </si>
  <si>
    <t>JX893474</t>
  </si>
  <si>
    <t>JX893475</t>
  </si>
  <si>
    <t>JX893476</t>
  </si>
  <si>
    <t>JX893477</t>
  </si>
  <si>
    <t>JX893478</t>
  </si>
  <si>
    <t>JX893479</t>
  </si>
  <si>
    <t>JX893480</t>
  </si>
  <si>
    <t>JX893481</t>
  </si>
  <si>
    <t>JX893482</t>
  </si>
  <si>
    <t>JX893483</t>
  </si>
  <si>
    <t>JX893484</t>
  </si>
  <si>
    <t>JX893485</t>
  </si>
  <si>
    <t>JX893486</t>
  </si>
  <si>
    <t>JX893487</t>
  </si>
  <si>
    <t>JX997438</t>
  </si>
  <si>
    <t>JX997439</t>
  </si>
  <si>
    <t>JX997440</t>
  </si>
  <si>
    <t>JX997441</t>
  </si>
  <si>
    <t>JX997442</t>
  </si>
  <si>
    <t>JX997443</t>
  </si>
  <si>
    <t>JX997444</t>
  </si>
  <si>
    <t>JX997445</t>
  </si>
  <si>
    <t>JX997446</t>
  </si>
  <si>
    <t>JX997447</t>
  </si>
  <si>
    <t>JX997448</t>
  </si>
  <si>
    <t>JX997449</t>
  </si>
  <si>
    <t>JX997450</t>
  </si>
  <si>
    <t>JX997451</t>
  </si>
  <si>
    <t>JX997452</t>
  </si>
  <si>
    <t>JX997453</t>
  </si>
  <si>
    <t>JX997454</t>
  </si>
  <si>
    <t>JX997455</t>
  </si>
  <si>
    <t>JX997456</t>
  </si>
  <si>
    <t>JX997457</t>
  </si>
  <si>
    <t>JX997458</t>
  </si>
  <si>
    <t>JX997459</t>
  </si>
  <si>
    <t>JX997460</t>
  </si>
  <si>
    <t>JX997461</t>
  </si>
  <si>
    <t>JX997462</t>
  </si>
  <si>
    <t>JX997463</t>
  </si>
  <si>
    <t>JX997464</t>
  </si>
  <si>
    <t>JX997465</t>
  </si>
  <si>
    <t>JX997466</t>
  </si>
  <si>
    <t>JX997467</t>
  </si>
  <si>
    <t>JX997468</t>
  </si>
  <si>
    <t>JX997469</t>
  </si>
  <si>
    <t>JX997470</t>
  </si>
  <si>
    <t>JX997471</t>
  </si>
  <si>
    <t>JX997472</t>
  </si>
  <si>
    <t>JX997473</t>
  </si>
  <si>
    <t>JX997474</t>
  </si>
  <si>
    <t>JX997475</t>
  </si>
  <si>
    <t>JX997476</t>
  </si>
  <si>
    <t>JX997477</t>
  </si>
  <si>
    <t>JX997478</t>
  </si>
  <si>
    <t>JX997479</t>
  </si>
  <si>
    <t>JX997480</t>
  </si>
  <si>
    <t>JX997481</t>
  </si>
  <si>
    <t>JX997482</t>
  </si>
  <si>
    <t>JX997483</t>
  </si>
  <si>
    <t>JX997484</t>
  </si>
  <si>
    <t>JX997485</t>
  </si>
  <si>
    <t>JX997486</t>
  </si>
  <si>
    <t>JX997487</t>
  </si>
  <si>
    <t>JX997488</t>
  </si>
  <si>
    <t>JX997489</t>
  </si>
  <si>
    <t>JX997490</t>
  </si>
  <si>
    <t>JX997491</t>
  </si>
  <si>
    <t>JX997492</t>
  </si>
  <si>
    <t>JX997493</t>
  </si>
  <si>
    <t>JX997494</t>
  </si>
  <si>
    <t>JX997495</t>
  </si>
  <si>
    <t>JX997496</t>
  </si>
  <si>
    <t>JX997497</t>
  </si>
  <si>
    <t>JX997498</t>
  </si>
  <si>
    <t>JX997499</t>
  </si>
  <si>
    <t>JX997500</t>
  </si>
  <si>
    <t>JX997501</t>
  </si>
  <si>
    <t>JX997502</t>
  </si>
  <si>
    <t>JX997503</t>
  </si>
  <si>
    <t>JX997504</t>
  </si>
  <si>
    <t>JX997505</t>
  </si>
  <si>
    <t>JX997506</t>
  </si>
  <si>
    <t>JX997507</t>
  </si>
  <si>
    <t>JX997508</t>
  </si>
  <si>
    <t>JX997509</t>
  </si>
  <si>
    <t>JX997510</t>
  </si>
  <si>
    <t>JX997511</t>
  </si>
  <si>
    <t>JX997512</t>
  </si>
  <si>
    <t>JX997513</t>
  </si>
  <si>
    <t>JX997514</t>
  </si>
  <si>
    <t>JX997515</t>
  </si>
  <si>
    <t>JX997516</t>
  </si>
  <si>
    <t>JX997517</t>
  </si>
  <si>
    <t>JX997518</t>
  </si>
  <si>
    <t>JX997519</t>
  </si>
  <si>
    <t>JX997520</t>
  </si>
  <si>
    <t>JX997521</t>
  </si>
  <si>
    <t>JX997522</t>
  </si>
  <si>
    <t>JX997523</t>
  </si>
  <si>
    <t>JX997524</t>
  </si>
  <si>
    <t>JX997525</t>
  </si>
  <si>
    <t>JX997526</t>
  </si>
  <si>
    <t>JX997527</t>
  </si>
  <si>
    <t>JX997528</t>
  </si>
  <si>
    <t>JX997529</t>
  </si>
  <si>
    <t>JX997530</t>
  </si>
  <si>
    <t>JX997531</t>
  </si>
  <si>
    <t>JX997532</t>
  </si>
  <si>
    <t>JX997533</t>
  </si>
  <si>
    <t>JX997534</t>
  </si>
  <si>
    <t>JX997535</t>
  </si>
  <si>
    <t>JX997536</t>
  </si>
  <si>
    <t>JX997537</t>
  </si>
  <si>
    <t>JX997538</t>
  </si>
  <si>
    <t>JX997539</t>
  </si>
  <si>
    <t>JX997540</t>
  </si>
  <si>
    <t>JX997541</t>
  </si>
  <si>
    <t>JX997542</t>
  </si>
  <si>
    <t>JX997543</t>
  </si>
  <si>
    <t>JX997544</t>
  </si>
  <si>
    <t>JX997545</t>
  </si>
  <si>
    <t>JX997546</t>
  </si>
  <si>
    <t>JX997547</t>
  </si>
  <si>
    <t>JX997548</t>
  </si>
  <si>
    <t>JX997549</t>
  </si>
  <si>
    <t>JX997550</t>
  </si>
  <si>
    <t>JX997551</t>
  </si>
  <si>
    <t>JX997552</t>
  </si>
  <si>
    <t>JX997553</t>
  </si>
  <si>
    <t>JX997554</t>
  </si>
  <si>
    <t>JX997555</t>
  </si>
  <si>
    <t>JX997556</t>
  </si>
  <si>
    <t>JX997557</t>
  </si>
  <si>
    <t>JX997558</t>
  </si>
  <si>
    <t>JX997559</t>
  </si>
  <si>
    <t>JX997560</t>
  </si>
  <si>
    <t>JX997561</t>
  </si>
  <si>
    <t>JX997562</t>
  </si>
  <si>
    <t>JX997563</t>
  </si>
  <si>
    <t>JX997564</t>
  </si>
  <si>
    <t>JX997565</t>
  </si>
  <si>
    <t>JX997566</t>
  </si>
  <si>
    <t>JX997567</t>
  </si>
  <si>
    <t>JX997568</t>
  </si>
  <si>
    <t>JX997569</t>
  </si>
  <si>
    <t>JX997570</t>
  </si>
  <si>
    <t>JX997571</t>
  </si>
  <si>
    <t>JX997572</t>
  </si>
  <si>
    <t>JX997573</t>
  </si>
  <si>
    <t>JX997574</t>
  </si>
  <si>
    <t>JX997575</t>
  </si>
  <si>
    <t>JX997576</t>
  </si>
  <si>
    <t>JX997577</t>
  </si>
  <si>
    <t>JX997578</t>
  </si>
  <si>
    <t>JX997579</t>
  </si>
  <si>
    <t>JX997580</t>
  </si>
  <si>
    <t>JX997581</t>
  </si>
  <si>
    <t>JX997582</t>
  </si>
  <si>
    <t>JX997583</t>
  </si>
  <si>
    <t>JX997584</t>
  </si>
  <si>
    <t>JX997585</t>
  </si>
  <si>
    <t>JX997586</t>
  </si>
  <si>
    <t>JX997587</t>
  </si>
  <si>
    <t>JX997588</t>
  </si>
  <si>
    <t>JX997589</t>
  </si>
  <si>
    <t>JX997590</t>
  </si>
  <si>
    <t>JX997591</t>
  </si>
  <si>
    <t>JX997592</t>
  </si>
  <si>
    <t>JX997593</t>
  </si>
  <si>
    <t>JX997594</t>
  </si>
  <si>
    <t>JX997595</t>
  </si>
  <si>
    <t>JX997596</t>
  </si>
  <si>
    <t>JX997597</t>
  </si>
  <si>
    <t>JX997598</t>
  </si>
  <si>
    <t>JX997599</t>
  </si>
  <si>
    <t>JX997600</t>
  </si>
  <si>
    <t>JX997601</t>
  </si>
  <si>
    <t>JX997602</t>
  </si>
  <si>
    <t>JX997603</t>
  </si>
  <si>
    <t>JX997604</t>
  </si>
  <si>
    <t>JX997605</t>
  </si>
  <si>
    <t>JX997606</t>
  </si>
  <si>
    <t>JX997607</t>
  </si>
  <si>
    <t>JX997608</t>
  </si>
  <si>
    <t>JX997609</t>
  </si>
  <si>
    <t>JX997610</t>
  </si>
  <si>
    <t>JX997611</t>
  </si>
  <si>
    <t>JX997612</t>
  </si>
  <si>
    <t>JX997613</t>
  </si>
  <si>
    <t>JX997614</t>
  </si>
  <si>
    <t>JX997615</t>
  </si>
  <si>
    <t>JX997616</t>
  </si>
  <si>
    <t>JX997617</t>
  </si>
  <si>
    <t>JX997618</t>
  </si>
  <si>
    <t>JX997619</t>
  </si>
  <si>
    <t>JX997620</t>
  </si>
  <si>
    <t>JX997621</t>
  </si>
  <si>
    <t>JX997622</t>
  </si>
  <si>
    <t>JX997623</t>
  </si>
  <si>
    <t>JX997624</t>
  </si>
  <si>
    <t>JX997625</t>
  </si>
  <si>
    <t>JX997626</t>
  </si>
  <si>
    <t>JX997627</t>
  </si>
  <si>
    <t>JX997628</t>
  </si>
  <si>
    <t>JX997629</t>
  </si>
  <si>
    <t>JX997630</t>
  </si>
  <si>
    <t>JX997631</t>
  </si>
  <si>
    <t>JX997632</t>
  </si>
  <si>
    <t>JX997633</t>
  </si>
  <si>
    <t>JX997634</t>
  </si>
  <si>
    <t>JX997635</t>
  </si>
  <si>
    <t>JX997636</t>
  </si>
  <si>
    <t>JX997637</t>
  </si>
  <si>
    <t>JX997638</t>
  </si>
  <si>
    <t>JX997639</t>
  </si>
  <si>
    <t>JX997640</t>
  </si>
  <si>
    <t>JX997641</t>
  </si>
  <si>
    <t>JX997642</t>
  </si>
  <si>
    <t>JX997643</t>
  </si>
  <si>
    <t>JX997644</t>
  </si>
  <si>
    <t>JX997645</t>
  </si>
  <si>
    <t>JX997646</t>
  </si>
  <si>
    <t>JX997647</t>
  </si>
  <si>
    <t>KC166952</t>
  </si>
  <si>
    <t>KC166953</t>
  </si>
  <si>
    <t>KC166954</t>
  </si>
  <si>
    <t>KC166955</t>
  </si>
  <si>
    <t>KC166956</t>
  </si>
  <si>
    <t>KC166957</t>
  </si>
  <si>
    <t>KC166958</t>
  </si>
  <si>
    <t>KC166959</t>
  </si>
  <si>
    <t>KC166960</t>
  </si>
  <si>
    <t>KC166961</t>
  </si>
  <si>
    <t>KC166962</t>
  </si>
  <si>
    <t>KC166963</t>
  </si>
  <si>
    <t>KC166964</t>
  </si>
  <si>
    <t>KC166965</t>
  </si>
  <si>
    <t>KC166966</t>
  </si>
  <si>
    <t>KC184491</t>
  </si>
  <si>
    <t>KC184492</t>
  </si>
  <si>
    <t>KC184493</t>
  </si>
  <si>
    <t>KC184494</t>
  </si>
  <si>
    <t>KC184495</t>
  </si>
  <si>
    <t>KC184496</t>
  </si>
  <si>
    <t>KC184497</t>
  </si>
  <si>
    <t>KC184498</t>
  </si>
  <si>
    <t>KC184499</t>
  </si>
  <si>
    <t>KC184500</t>
  </si>
  <si>
    <t>KC184501</t>
  </si>
  <si>
    <t>KC184502</t>
  </si>
  <si>
    <t>KC184503</t>
  </si>
  <si>
    <t>KC184504</t>
  </si>
  <si>
    <t>KC184505</t>
  </si>
  <si>
    <t>KC184506</t>
  </si>
  <si>
    <t>KC184507</t>
  </si>
  <si>
    <t>KC184508</t>
  </si>
  <si>
    <t>KC184509</t>
  </si>
  <si>
    <t>KC184510</t>
  </si>
  <si>
    <t>KC184511</t>
  </si>
  <si>
    <t>KC184512</t>
  </si>
  <si>
    <t>KC184513</t>
  </si>
  <si>
    <t>KC184514</t>
  </si>
  <si>
    <t>KC184515</t>
  </si>
  <si>
    <t>KC184516</t>
  </si>
  <si>
    <t>KC184517</t>
  </si>
  <si>
    <t>KC184518</t>
  </si>
  <si>
    <t>KC184519</t>
  </si>
  <si>
    <t>KC184520</t>
  </si>
  <si>
    <t>KC184521</t>
  </si>
  <si>
    <t>KC184522</t>
  </si>
  <si>
    <t>KC184523</t>
  </si>
  <si>
    <t>KC184524</t>
  </si>
  <si>
    <t>KC184525</t>
  </si>
  <si>
    <t>KC184526</t>
  </si>
  <si>
    <t>KC184527</t>
  </si>
  <si>
    <t>KC184528</t>
  </si>
  <si>
    <t>KC184529</t>
  </si>
  <si>
    <t>KC184530</t>
  </si>
  <si>
    <t>KC184531</t>
  </si>
  <si>
    <t>KC184532</t>
  </si>
  <si>
    <t>KC184533</t>
  </si>
  <si>
    <t>KC184534</t>
  </si>
  <si>
    <t>KC184535</t>
  </si>
  <si>
    <t>KC184536</t>
  </si>
  <si>
    <t>KC184537</t>
  </si>
  <si>
    <t>KC184538</t>
  </si>
  <si>
    <t>KC184539</t>
  </si>
  <si>
    <t>KC184540</t>
  </si>
  <si>
    <t>KC184541</t>
  </si>
  <si>
    <t>KC184542</t>
  </si>
  <si>
    <t>KC184543</t>
  </si>
  <si>
    <t>KC184544</t>
  </si>
  <si>
    <t>KC184545</t>
  </si>
  <si>
    <t>KC184546</t>
  </si>
  <si>
    <t>KC184547</t>
  </si>
  <si>
    <t>KC184548</t>
  </si>
  <si>
    <t>KC184549</t>
  </si>
  <si>
    <t>KC184550</t>
  </si>
  <si>
    <t>KC184551</t>
  </si>
  <si>
    <t>KC184552</t>
  </si>
  <si>
    <t>KC184553</t>
  </si>
  <si>
    <t>KC184554</t>
  </si>
  <si>
    <t>KC184555</t>
  </si>
  <si>
    <t>KC184556</t>
  </si>
  <si>
    <t>KC184557</t>
  </si>
  <si>
    <t>KC184558</t>
  </si>
  <si>
    <t>KC184559</t>
  </si>
  <si>
    <t>KC184560</t>
  </si>
  <si>
    <t>KC184561</t>
  </si>
  <si>
    <t>KC184562</t>
  </si>
  <si>
    <t>KC184563</t>
  </si>
  <si>
    <t>KC184564</t>
  </si>
  <si>
    <t>KC184565</t>
  </si>
  <si>
    <t>KC184566</t>
  </si>
  <si>
    <t>KC184567</t>
  </si>
  <si>
    <t>KC184568</t>
  </si>
  <si>
    <t>KC184569</t>
  </si>
  <si>
    <t>KC184570</t>
  </si>
  <si>
    <t>KC184571</t>
  </si>
  <si>
    <t>KC184572</t>
  </si>
  <si>
    <t>KC184573</t>
  </si>
  <si>
    <t>KC184574</t>
  </si>
  <si>
    <t>KC184575</t>
  </si>
  <si>
    <t>KC184576</t>
  </si>
  <si>
    <t>KC184577</t>
  </si>
  <si>
    <t>KC184578</t>
  </si>
  <si>
    <t>KC184579</t>
  </si>
  <si>
    <t>KC184580</t>
  </si>
  <si>
    <t>KC184581</t>
  </si>
  <si>
    <t>KC184582</t>
  </si>
  <si>
    <t>KC184583</t>
  </si>
  <si>
    <t>KC184584</t>
  </si>
  <si>
    <t>KC184585</t>
  </si>
  <si>
    <t>KC184586</t>
  </si>
  <si>
    <t>KC184587</t>
  </si>
  <si>
    <t>KC184588</t>
  </si>
  <si>
    <t>KC184589</t>
  </si>
  <si>
    <t>KC184590</t>
  </si>
  <si>
    <t>KC184591</t>
  </si>
  <si>
    <t>KC184592</t>
  </si>
  <si>
    <t>KC184593</t>
  </si>
  <si>
    <t>KC184594</t>
  </si>
  <si>
    <t>KC184595</t>
  </si>
  <si>
    <t>KC184596</t>
  </si>
  <si>
    <t>KC184597</t>
  </si>
  <si>
    <t>KC184598</t>
  </si>
  <si>
    <t>KC184599</t>
  </si>
  <si>
    <t>KC184600</t>
  </si>
  <si>
    <t>KC184601</t>
  </si>
  <si>
    <t>KC184602</t>
  </si>
  <si>
    <t>KC184603</t>
  </si>
  <si>
    <t>KC184604</t>
  </si>
  <si>
    <t>KC184605</t>
  </si>
  <si>
    <t>KC184606</t>
  </si>
  <si>
    <t>KC184607</t>
  </si>
  <si>
    <t>KC184608</t>
  </si>
  <si>
    <t>KC184609</t>
  </si>
  <si>
    <t>KC184610</t>
  </si>
  <si>
    <t>KC184611</t>
  </si>
  <si>
    <t>KC184612</t>
  </si>
  <si>
    <t>KC184613</t>
  </si>
  <si>
    <t>KC184614</t>
  </si>
  <si>
    <t>KC184615</t>
  </si>
  <si>
    <t>KC184616</t>
  </si>
  <si>
    <t>KC184617</t>
  </si>
  <si>
    <t>KC184618</t>
  </si>
  <si>
    <t>KC184619</t>
  </si>
  <si>
    <t>KC184620</t>
  </si>
  <si>
    <t>KC184621</t>
  </si>
  <si>
    <t>KC184622</t>
  </si>
  <si>
    <t>KC184623</t>
  </si>
  <si>
    <t>KC184624</t>
  </si>
  <si>
    <t>KC184625</t>
  </si>
  <si>
    <t>KC184626</t>
  </si>
  <si>
    <t>KC184627</t>
  </si>
  <si>
    <t>KC184628</t>
  </si>
  <si>
    <t>KC184629</t>
  </si>
  <si>
    <t>KC184630</t>
  </si>
  <si>
    <t>KC184631</t>
  </si>
  <si>
    <t>KC184632</t>
  </si>
  <si>
    <t>KC184633</t>
  </si>
  <si>
    <t>KC184634</t>
  </si>
  <si>
    <t>KC184635</t>
  </si>
  <si>
    <t>KC184636</t>
  </si>
  <si>
    <t>KC184637</t>
  </si>
  <si>
    <t>KC184638</t>
  </si>
  <si>
    <t>KC184639</t>
  </si>
  <si>
    <t>KC184640</t>
  </si>
  <si>
    <t>KC184641</t>
  </si>
  <si>
    <t>KC184642</t>
  </si>
  <si>
    <t>KC184643</t>
  </si>
  <si>
    <t>KC184644</t>
  </si>
  <si>
    <t>KC184645</t>
  </si>
  <si>
    <t>KC184646</t>
  </si>
  <si>
    <t>KC184647</t>
  </si>
  <si>
    <t>KC184648</t>
  </si>
  <si>
    <t>KC184649</t>
  </si>
  <si>
    <t>KC184650</t>
  </si>
  <si>
    <t>KC184651</t>
  </si>
  <si>
    <t>KC184652</t>
  </si>
  <si>
    <t>KC184653</t>
  </si>
  <si>
    <t>KC184654</t>
  </si>
  <si>
    <t>KC184655</t>
  </si>
  <si>
    <t>KC184656</t>
  </si>
  <si>
    <t>KC184657</t>
  </si>
  <si>
    <t>KC184658</t>
  </si>
  <si>
    <t>KC184659</t>
  </si>
  <si>
    <t>KC184660</t>
  </si>
  <si>
    <t>KC184661</t>
  </si>
  <si>
    <t>KC184662</t>
  </si>
  <si>
    <t>KC184663</t>
  </si>
  <si>
    <t>KC184664</t>
  </si>
  <si>
    <t>KC184665</t>
  </si>
  <si>
    <t>KC184666</t>
  </si>
  <si>
    <t>KC184667</t>
  </si>
  <si>
    <t>KC184668</t>
  </si>
  <si>
    <t>KC184669</t>
  </si>
  <si>
    <t>KC184670</t>
  </si>
  <si>
    <t>KC184671</t>
  </si>
  <si>
    <t>KC184672</t>
  </si>
  <si>
    <t>KC184673</t>
  </si>
  <si>
    <t>KC184674</t>
  </si>
  <si>
    <t>KC184675</t>
  </si>
  <si>
    <t>KC184676</t>
  </si>
  <si>
    <t>KC184677</t>
  </si>
  <si>
    <t>KC184678</t>
  </si>
  <si>
    <t>KC184679</t>
  </si>
  <si>
    <t>KC184680</t>
  </si>
  <si>
    <t>KC184681</t>
  </si>
  <si>
    <t>KC184682</t>
  </si>
  <si>
    <t>KC184683</t>
  </si>
  <si>
    <t>KC184684</t>
  </si>
  <si>
    <t>KC184685</t>
  </si>
  <si>
    <t>KC184686</t>
  </si>
  <si>
    <t>KC184687</t>
  </si>
  <si>
    <t>KC184688</t>
  </si>
  <si>
    <t>KC184689</t>
  </si>
  <si>
    <t>KC184690</t>
  </si>
  <si>
    <t>KC184691</t>
  </si>
  <si>
    <t>KC184692</t>
  </si>
  <si>
    <t>KC184693</t>
  </si>
  <si>
    <t>KC184694</t>
  </si>
  <si>
    <t>KC184695</t>
  </si>
  <si>
    <t>KC437310</t>
  </si>
  <si>
    <t>KC437311</t>
  </si>
  <si>
    <t>KC437312</t>
  </si>
  <si>
    <t>KC437313</t>
  </si>
  <si>
    <t>KC437314</t>
  </si>
  <si>
    <t>KC437315</t>
  </si>
  <si>
    <t>KC437316</t>
  </si>
  <si>
    <t>KC437317</t>
  </si>
  <si>
    <t>KC622328</t>
  </si>
  <si>
    <t>KC622329</t>
  </si>
  <si>
    <t>KC622330</t>
  </si>
  <si>
    <t>KC622331</t>
  </si>
  <si>
    <t>KC622332</t>
  </si>
  <si>
    <t>KC622333</t>
  </si>
  <si>
    <t>KC622334</t>
  </si>
  <si>
    <t>KC622335</t>
  </si>
  <si>
    <t>KC622336</t>
  </si>
  <si>
    <t>KC622337</t>
  </si>
  <si>
    <t>KC622338</t>
  </si>
  <si>
    <t>KC758126</t>
  </si>
  <si>
    <t>KC758127</t>
  </si>
  <si>
    <t>KC758128</t>
  </si>
  <si>
    <t>KC758129</t>
  </si>
  <si>
    <t>KC758130</t>
  </si>
  <si>
    <t>KC912128</t>
  </si>
  <si>
    <t>KC912129</t>
  </si>
  <si>
    <t>KC928081</t>
  </si>
  <si>
    <t>KC928082</t>
  </si>
  <si>
    <t>KC928083</t>
  </si>
  <si>
    <t>KF145136</t>
  </si>
  <si>
    <t>KF145137</t>
  </si>
  <si>
    <t>KF145138</t>
  </si>
  <si>
    <t>KF145139</t>
  </si>
  <si>
    <t>KF145140</t>
  </si>
  <si>
    <t>KF751184</t>
  </si>
  <si>
    <t>KF751185</t>
  </si>
  <si>
    <t>KF888268</t>
  </si>
  <si>
    <t>KF888270</t>
  </si>
  <si>
    <t>KF888272</t>
  </si>
  <si>
    <t>KF888273</t>
  </si>
  <si>
    <t>KF888274</t>
  </si>
  <si>
    <t>KF888275</t>
  </si>
  <si>
    <t>KF888276</t>
  </si>
  <si>
    <t>KF888277</t>
  </si>
  <si>
    <t>KF888278</t>
  </si>
  <si>
    <t>KF896820</t>
  </si>
  <si>
    <t>KF896821</t>
  </si>
  <si>
    <t>KF896826</t>
  </si>
  <si>
    <t>KF921517</t>
  </si>
  <si>
    <t>KF939857</t>
  </si>
  <si>
    <t>KF939859</t>
  </si>
  <si>
    <t>KF939860</t>
  </si>
  <si>
    <t>KF939861</t>
  </si>
  <si>
    <t>KF939862</t>
  </si>
  <si>
    <t>KF939863</t>
  </si>
  <si>
    <t>KF939864</t>
  </si>
  <si>
    <t>KF939866</t>
  </si>
  <si>
    <t>KF939867</t>
  </si>
  <si>
    <t>KF939868</t>
  </si>
  <si>
    <t>KJ001824</t>
  </si>
  <si>
    <t>KJ001825</t>
  </si>
  <si>
    <t>KJ001826</t>
  </si>
  <si>
    <t>KJ001827</t>
  </si>
  <si>
    <t>KJ001828</t>
  </si>
  <si>
    <t>KJ001829</t>
  </si>
  <si>
    <t>KJ001830</t>
  </si>
  <si>
    <t>KJ001831</t>
  </si>
  <si>
    <t>KJ001832</t>
  </si>
  <si>
    <t>KJ174068</t>
  </si>
  <si>
    <t>KJ174069</t>
  </si>
  <si>
    <t>KJ174070</t>
  </si>
  <si>
    <t>KJ174071</t>
  </si>
  <si>
    <t>KJ174072</t>
  </si>
  <si>
    <t>KJ174075</t>
  </si>
  <si>
    <t>KJ174076</t>
  </si>
  <si>
    <t>KJ174077</t>
  </si>
  <si>
    <t>KJ174078</t>
  </si>
  <si>
    <t>KJ507957</t>
  </si>
  <si>
    <t>KJ507958</t>
  </si>
  <si>
    <t>KJ507959</t>
  </si>
  <si>
    <t>KJ507960</t>
  </si>
  <si>
    <t>KJ507961</t>
  </si>
  <si>
    <t>KJ507962</t>
  </si>
  <si>
    <t>KJ507963</t>
  </si>
  <si>
    <t>KJ507964</t>
  </si>
  <si>
    <t>KJ507965</t>
  </si>
  <si>
    <t>KJ507966</t>
  </si>
  <si>
    <t>KJ507967</t>
  </si>
  <si>
    <t>KJ507968</t>
  </si>
  <si>
    <t>KJ507969</t>
  </si>
  <si>
    <t>KJ507970</t>
  </si>
  <si>
    <t>KJ507971</t>
  </si>
  <si>
    <t>KJ507972</t>
  </si>
  <si>
    <t>KJ507973</t>
  </si>
  <si>
    <t>KJ507974</t>
  </si>
  <si>
    <t>KJ507975</t>
  </si>
  <si>
    <t>KJ507976</t>
  </si>
  <si>
    <t>KJ507977</t>
  </si>
  <si>
    <t>KJ507978</t>
  </si>
  <si>
    <t>KJ507979</t>
  </si>
  <si>
    <t>KJ507980</t>
  </si>
  <si>
    <t>KJ507981</t>
  </si>
  <si>
    <t>KJ507982</t>
  </si>
  <si>
    <t>KJ507983</t>
  </si>
  <si>
    <t>KJ507984</t>
  </si>
  <si>
    <t>KJ507985</t>
  </si>
  <si>
    <t>KJ507986</t>
  </si>
  <si>
    <t>KJ507987</t>
  </si>
  <si>
    <t>KJ507988</t>
  </si>
  <si>
    <t>KJ522847</t>
  </si>
  <si>
    <t>KJ522848</t>
  </si>
  <si>
    <t>KJ522849</t>
  </si>
  <si>
    <t>KJ522850</t>
  </si>
  <si>
    <t>KJ522851</t>
  </si>
  <si>
    <t>KJ522852</t>
  </si>
  <si>
    <t>KJ522853</t>
  </si>
  <si>
    <t>KJ522854</t>
  </si>
  <si>
    <t>KJ522855</t>
  </si>
  <si>
    <t>KJ522856</t>
  </si>
  <si>
    <t>KJ522857</t>
  </si>
  <si>
    <t>KJ522858</t>
  </si>
  <si>
    <t>KJ522859</t>
  </si>
  <si>
    <t>KJ522860</t>
  </si>
  <si>
    <t>KJ522861</t>
  </si>
  <si>
    <t>KJ522862</t>
  </si>
  <si>
    <t>KJ522863</t>
  </si>
  <si>
    <t>KJ522864</t>
  </si>
  <si>
    <t>KJ522865</t>
  </si>
  <si>
    <t>KJ522866</t>
  </si>
  <si>
    <t>KJ522868</t>
  </si>
  <si>
    <t>KJ522872</t>
  </si>
  <si>
    <t>KJ522873</t>
  </si>
  <si>
    <t>KJ522874</t>
  </si>
  <si>
    <t>KJ522878</t>
  </si>
  <si>
    <t>KJ522879</t>
  </si>
  <si>
    <t>KJ522880</t>
  </si>
  <si>
    <t>KJ522881</t>
  </si>
  <si>
    <t>KJ522882</t>
  </si>
  <si>
    <t>KJ522884</t>
  </si>
  <si>
    <t>KJ879461</t>
  </si>
  <si>
    <t>KJ879462</t>
  </si>
  <si>
    <t>KJ879463</t>
  </si>
  <si>
    <t>KJ879466</t>
  </si>
  <si>
    <t>KJ879467</t>
  </si>
  <si>
    <t>KJ879468</t>
  </si>
  <si>
    <t>KJ879469</t>
  </si>
  <si>
    <t>KJ879471</t>
  </si>
  <si>
    <t>KJ879473</t>
  </si>
  <si>
    <t>KJ879475</t>
  </si>
  <si>
    <t>KJ879476</t>
  </si>
  <si>
    <t>KJ879477</t>
  </si>
  <si>
    <t>KJ879478</t>
  </si>
  <si>
    <t>KJ879479</t>
  </si>
  <si>
    <t>KJ879485</t>
  </si>
  <si>
    <t>KJ879487</t>
  </si>
  <si>
    <t>KJ879488</t>
  </si>
  <si>
    <t>KJ879492</t>
  </si>
  <si>
    <t>KJ917687</t>
  </si>
  <si>
    <t>KJ917717</t>
  </si>
  <si>
    <t>KJ917720</t>
  </si>
  <si>
    <t>KM820624</t>
  </si>
  <si>
    <t>KM820629</t>
  </si>
  <si>
    <t>KM820630</t>
  </si>
  <si>
    <t>KM820632</t>
  </si>
  <si>
    <t>KM820634</t>
  </si>
  <si>
    <t>KM820643</t>
  </si>
  <si>
    <t>KM921812</t>
  </si>
  <si>
    <t>L10337</t>
  </si>
  <si>
    <t>M84803</t>
  </si>
  <si>
    <t>M84804</t>
  </si>
  <si>
    <t>U40045</t>
  </si>
  <si>
    <t>U40046</t>
  </si>
  <si>
    <t>U62654</t>
  </si>
</sst>
</file>

<file path=xl/styles.xml><?xml version="1.0" encoding="utf-8"?>
<styleSheet xmlns="http://schemas.openxmlformats.org/spreadsheetml/2006/main">
  <numFmts count="5">
    <numFmt numFmtId="164" formatCode="GENERAL"/>
    <numFmt numFmtId="165" formatCode="[=0]&quot;&quot;;GENERAL"/>
    <numFmt numFmtId="166" formatCode="0"/>
    <numFmt numFmtId="167" formatCode="@"/>
    <numFmt numFmtId="168" formatCode="&quot;WAHR&quot;;&quot;WAHR&quot;;&quot;FALSCH&quot;"/>
  </numFmts>
  <fonts count="52">
    <font>
      <sz val="11"/>
      <color rgb="FF000000"/>
      <name val="Calibri"/>
      <family val="2"/>
    </font>
    <font>
      <sz val="10"/>
      <name val="Arial"/>
      <family val="0"/>
    </font>
    <font>
      <sz val="10"/>
      <name val="Arial"/>
      <family val="0"/>
    </font>
    <font>
      <sz val="10"/>
      <name val="Arial"/>
      <family val="0"/>
    </font>
    <font>
      <b val="true"/>
      <sz val="11"/>
      <color rgb="FF000000"/>
      <name val="Calibri"/>
      <family val="2"/>
    </font>
    <font>
      <b val="true"/>
      <sz val="12"/>
      <color rgb="FF000000"/>
      <name val="Calibri"/>
      <family val="2"/>
    </font>
    <font>
      <b val="true"/>
      <i val="true"/>
      <sz val="12"/>
      <color rgb="FF1F497D"/>
      <name val="Calibri"/>
      <family val="2"/>
    </font>
    <font>
      <sz val="12"/>
      <color rgb="FF800000"/>
      <name val="Calibri"/>
      <family val="2"/>
    </font>
    <font>
      <b val="true"/>
      <i val="true"/>
      <u val="single"/>
      <sz val="11"/>
      <color rgb="FF000000"/>
      <name val="Calibri"/>
      <family val="2"/>
    </font>
    <font>
      <i val="true"/>
      <sz val="11"/>
      <color rgb="FF000000"/>
      <name val="Calibri"/>
      <family val="2"/>
    </font>
    <font>
      <b val="true"/>
      <i val="true"/>
      <sz val="11"/>
      <color rgb="FF000000"/>
      <name val="Calibri"/>
      <family val="2"/>
    </font>
    <font>
      <i val="true"/>
      <u val="single"/>
      <sz val="11"/>
      <color rgb="FF000000"/>
      <name val="Calibri"/>
      <family val="2"/>
    </font>
    <font>
      <sz val="12"/>
      <color rgb="FF000000"/>
      <name val="Arial"/>
      <family val="2"/>
    </font>
    <font>
      <sz val="10"/>
      <color rgb="FF000000"/>
      <name val="Arial Unicode MS"/>
      <family val="2"/>
    </font>
    <font>
      <sz val="9"/>
      <color rgb="FF000000"/>
      <name val="Calibri"/>
      <family val="2"/>
    </font>
    <font>
      <i val="true"/>
      <sz val="11"/>
      <color rgb="FF1F497D"/>
      <name val="Calibri"/>
      <family val="2"/>
    </font>
    <font>
      <b val="true"/>
      <i val="true"/>
      <sz val="11"/>
      <color rgb="FF1F497D"/>
      <name val="Calibri"/>
      <family val="2"/>
    </font>
    <font>
      <b val="true"/>
      <sz val="8"/>
      <color rgb="FF0070C0"/>
      <name val="Calibri"/>
      <family val="2"/>
    </font>
    <font>
      <sz val="8"/>
      <color rgb="FF000000"/>
      <name val="Calibri"/>
      <family val="2"/>
    </font>
    <font>
      <b val="true"/>
      <i val="true"/>
      <sz val="12"/>
      <color rgb="FFFFFF00"/>
      <name val="Calibri"/>
      <family val="2"/>
    </font>
    <font>
      <b val="true"/>
      <i val="true"/>
      <sz val="12"/>
      <color rgb="FFFF0000"/>
      <name val="Calibri"/>
      <family val="2"/>
    </font>
    <font>
      <sz val="10"/>
      <color rgb="FF000000"/>
      <name val="Calibri"/>
      <family val="2"/>
    </font>
    <font>
      <b val="true"/>
      <sz val="12"/>
      <color rgb="FF0070C0"/>
      <name val="Calibri"/>
      <family val="2"/>
    </font>
    <font>
      <b val="true"/>
      <i val="true"/>
      <sz val="11"/>
      <color rgb="FFFF0000"/>
      <name val="Calibri"/>
      <family val="2"/>
    </font>
    <font>
      <vertAlign val="superscript"/>
      <sz val="20"/>
      <color rgb="FF000000"/>
      <name val="Calibri"/>
      <family val="2"/>
    </font>
    <font>
      <b val="true"/>
      <sz val="9"/>
      <color rgb="FF000000"/>
      <name val="Tahoma"/>
      <family val="2"/>
    </font>
    <font>
      <sz val="9"/>
      <color rgb="FF000000"/>
      <name val="Tahoma"/>
      <family val="2"/>
    </font>
    <font>
      <sz val="7"/>
      <color rgb="FF000000"/>
      <name val="Calibri"/>
      <family val="2"/>
    </font>
    <font>
      <i val="true"/>
      <sz val="10"/>
      <color rgb="FF000000"/>
      <name val="Calibri"/>
      <family val="2"/>
    </font>
    <font>
      <b val="true"/>
      <sz val="9"/>
      <color rgb="FF000000"/>
      <name val="Calibri"/>
      <family val="2"/>
    </font>
    <font>
      <i val="true"/>
      <sz val="9"/>
      <color rgb="FF002060"/>
      <name val="Calibri"/>
      <family val="2"/>
    </font>
    <font>
      <i val="true"/>
      <sz val="11"/>
      <color rgb="FF002060"/>
      <name val="Calibri"/>
      <family val="2"/>
    </font>
    <font>
      <b val="true"/>
      <sz val="12"/>
      <color rgb="FF002060"/>
      <name val="Calibri"/>
      <family val="2"/>
    </font>
    <font>
      <u val="single"/>
      <sz val="7.7"/>
      <color rgb="FF0000FF"/>
      <name val="Calibri"/>
      <family val="2"/>
    </font>
    <font>
      <sz val="11"/>
      <color rgb="FFFFFF00"/>
      <name val="Calibri"/>
      <family val="2"/>
    </font>
    <font>
      <b val="true"/>
      <sz val="11"/>
      <color rgb="FFFFFF00"/>
      <name val="Calibri"/>
      <family val="2"/>
    </font>
    <font>
      <i val="true"/>
      <sz val="10"/>
      <color rgb="FFFFFF00"/>
      <name val="Calibri"/>
      <family val="2"/>
    </font>
    <font>
      <sz val="7"/>
      <color rgb="FFFFFF00"/>
      <name val="Calibri"/>
      <family val="2"/>
    </font>
    <font>
      <u val="single"/>
      <sz val="7.7"/>
      <color rgb="FFFFFF00"/>
      <name val="Calibri"/>
      <family val="2"/>
    </font>
    <font>
      <sz val="8"/>
      <color rgb="FFFFFF00"/>
      <name val="Calibri"/>
      <family val="2"/>
    </font>
    <font>
      <b val="true"/>
      <sz val="11"/>
      <color rgb="FF7030A0"/>
      <name val="Calibri"/>
      <family val="2"/>
    </font>
    <font>
      <sz val="11"/>
      <color rgb="FF800000"/>
      <name val="Calibri"/>
      <family val="2"/>
    </font>
    <font>
      <sz val="12"/>
      <name val="Calibri"/>
      <family val="2"/>
    </font>
    <font>
      <sz val="11"/>
      <color rgb="FF7030A0"/>
      <name val="Calibri"/>
      <family val="2"/>
    </font>
    <font>
      <u val="single"/>
      <sz val="7.7"/>
      <name val="Calibri"/>
      <family val="2"/>
    </font>
    <font>
      <i val="true"/>
      <sz val="10"/>
      <name val="Calibri"/>
      <family val="2"/>
    </font>
    <font>
      <u val="single"/>
      <sz val="7.7"/>
      <color rgb="FF7030A0"/>
      <name val="Calibri"/>
      <family val="2"/>
    </font>
    <font>
      <i val="true"/>
      <sz val="10"/>
      <color rgb="FF7030A0"/>
      <name val="Calibri"/>
      <family val="2"/>
    </font>
    <font>
      <sz val="11"/>
      <name val="Calibri"/>
      <family val="2"/>
    </font>
    <font>
      <b val="true"/>
      <sz val="11"/>
      <name val="Calibri"/>
      <family val="2"/>
    </font>
    <font>
      <b val="true"/>
      <sz val="11"/>
      <color rgb="FF800000"/>
      <name val="Calibri"/>
      <family val="2"/>
    </font>
    <font>
      <b val="true"/>
      <sz val="12"/>
      <color rgb="FF17375E"/>
      <name val="Calibri"/>
      <family val="2"/>
    </font>
  </fonts>
  <fills count="11">
    <fill>
      <patternFill patternType="none"/>
    </fill>
    <fill>
      <patternFill patternType="gray125"/>
    </fill>
    <fill>
      <patternFill patternType="solid">
        <fgColor rgb="FFEBF1DE"/>
        <bgColor rgb="FFFFFFFF"/>
      </patternFill>
    </fill>
    <fill>
      <patternFill patternType="solid">
        <fgColor rgb="FFFFFF00"/>
        <bgColor rgb="FFFFFF00"/>
      </patternFill>
    </fill>
    <fill>
      <patternFill patternType="solid">
        <fgColor rgb="FF558ED5"/>
        <bgColor rgb="FF808080"/>
      </patternFill>
    </fill>
    <fill>
      <patternFill patternType="solid">
        <fgColor rgb="FFC6D9F1"/>
        <bgColor rgb="FFC0C0C0"/>
      </patternFill>
    </fill>
    <fill>
      <patternFill patternType="solid">
        <fgColor rgb="FF8EB4E3"/>
        <bgColor rgb="FF99CCFF"/>
      </patternFill>
    </fill>
    <fill>
      <patternFill patternType="solid">
        <fgColor rgb="FFFF3300"/>
        <bgColor rgb="FFFF0000"/>
      </patternFill>
    </fill>
    <fill>
      <patternFill patternType="solid">
        <fgColor rgb="FFFF66FF"/>
        <bgColor rgb="FFFF8080"/>
      </patternFill>
    </fill>
    <fill>
      <patternFill patternType="solid">
        <fgColor rgb="FF99CCFF"/>
        <bgColor rgb="FF8EB4E3"/>
      </patternFill>
    </fill>
    <fill>
      <patternFill patternType="solid">
        <fgColor rgb="FFFF00FF"/>
        <bgColor rgb="FFFF00FF"/>
      </patternFill>
    </fill>
  </fills>
  <borders count="88">
    <border diagonalUp="false" diagonalDown="false">
      <left/>
      <right/>
      <top/>
      <bottom/>
      <diagonal/>
    </border>
    <border diagonalUp="false" diagonalDown="false">
      <left style="medium"/>
      <right style="medium"/>
      <top style="medium"/>
      <bottom style="medium"/>
      <diagonal/>
    </border>
    <border diagonalUp="false" diagonalDown="false">
      <left style="medium"/>
      <right/>
      <top style="medium"/>
      <bottom style="medium"/>
      <diagonal/>
    </border>
    <border diagonalUp="false" diagonalDown="false">
      <left/>
      <right/>
      <top style="medium"/>
      <bottom style="medium"/>
      <diagonal/>
    </border>
    <border diagonalUp="false" diagonalDown="false">
      <left style="thin"/>
      <right/>
      <top style="medium"/>
      <bottom style="medium"/>
      <diagonal/>
    </border>
    <border diagonalUp="false" diagonalDown="false">
      <left style="hair"/>
      <right style="hair"/>
      <top/>
      <bottom/>
      <diagonal/>
    </border>
    <border diagonalUp="false" diagonalDown="false">
      <left style="hair"/>
      <right/>
      <top/>
      <bottom/>
      <diagonal/>
    </border>
    <border diagonalUp="false" diagonalDown="false">
      <left/>
      <right style="hair"/>
      <top/>
      <bottom/>
      <diagonal/>
    </border>
    <border diagonalUp="false" diagonalDown="false">
      <left style="medium"/>
      <right/>
      <top/>
      <bottom/>
      <diagonal/>
    </border>
    <border diagonalUp="false" diagonalDown="false">
      <left/>
      <right style="medium"/>
      <top/>
      <bottom/>
      <diagonal/>
    </border>
    <border diagonalUp="false" diagonalDown="false">
      <left/>
      <right style="thin"/>
      <top/>
      <bottom/>
      <diagonal/>
    </border>
    <border diagonalUp="false" diagonalDown="false">
      <left style="thick"/>
      <right/>
      <top style="medium"/>
      <bottom style="double">
        <color rgb="FFFFFF00"/>
      </bottom>
      <diagonal/>
    </border>
    <border diagonalUp="false" diagonalDown="false">
      <left style="thick"/>
      <right/>
      <top style="medium"/>
      <bottom style="medium"/>
      <diagonal/>
    </border>
    <border diagonalUp="false" diagonalDown="false">
      <left style="hair"/>
      <right/>
      <top style="medium"/>
      <bottom style="thin"/>
      <diagonal/>
    </border>
    <border diagonalUp="false" diagonalDown="false">
      <left/>
      <right style="medium"/>
      <top style="medium"/>
      <bottom style="thin"/>
      <diagonal/>
    </border>
    <border diagonalUp="false" diagonalDown="false">
      <left style="medium"/>
      <right style="hair"/>
      <top style="medium"/>
      <bottom style="thin"/>
      <diagonal/>
    </border>
    <border diagonalUp="false" diagonalDown="false">
      <left style="hair"/>
      <right style="hair"/>
      <top style="medium"/>
      <bottom style="thin"/>
      <diagonal/>
    </border>
    <border diagonalUp="false" diagonalDown="false">
      <left/>
      <right style="thin"/>
      <top style="medium"/>
      <bottom style="medium"/>
      <diagonal/>
    </border>
    <border diagonalUp="false" diagonalDown="false">
      <left style="hair"/>
      <right style="medium"/>
      <top style="medium"/>
      <bottom style="thin"/>
      <diagonal/>
    </border>
    <border diagonalUp="false" diagonalDown="false">
      <left/>
      <right style="thick"/>
      <top style="medium"/>
      <bottom style="medium"/>
      <diagonal/>
    </border>
    <border diagonalUp="false" diagonalDown="false">
      <left style="hair"/>
      <right/>
      <top style="medium"/>
      <bottom style="medium"/>
      <diagonal/>
    </border>
    <border diagonalUp="false" diagonalDown="false">
      <left/>
      <right/>
      <top style="medium"/>
      <bottom style="double">
        <color rgb="FFFFFF00"/>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style="hair"/>
      <top style="thin"/>
      <bottom style="thin"/>
      <diagonal/>
    </border>
    <border diagonalUp="false" diagonalDown="false">
      <left style="medium"/>
      <right/>
      <top style="thin"/>
      <bottom style="thin"/>
      <diagonal/>
    </border>
    <border diagonalUp="false" diagonalDown="false">
      <left style="medium"/>
      <right/>
      <top style="medium"/>
      <bottom style="double">
        <color rgb="FFFFFF00"/>
      </bottom>
      <diagonal/>
    </border>
    <border diagonalUp="false" diagonalDown="false">
      <left style="thin"/>
      <right/>
      <top/>
      <bottom/>
      <diagonal/>
    </border>
    <border diagonalUp="false" diagonalDown="false">
      <left/>
      <right style="thick"/>
      <top/>
      <bottom/>
      <diagonal/>
    </border>
    <border diagonalUp="false" diagonalDown="false">
      <left style="hair"/>
      <right style="medium"/>
      <top/>
      <bottom/>
      <diagonal/>
    </border>
    <border diagonalUp="false" diagonalDown="false">
      <left/>
      <right/>
      <top style="thin"/>
      <bottom style="medium"/>
      <diagonal/>
    </border>
    <border diagonalUp="false" diagonalDown="false">
      <left/>
      <right style="medium"/>
      <top style="thin"/>
      <bottom style="medium"/>
      <diagonal/>
    </border>
    <border diagonalUp="false" diagonalDown="false">
      <left style="medium"/>
      <right/>
      <top style="thin"/>
      <bottom style="medium"/>
      <diagonal/>
    </border>
    <border diagonalUp="false" diagonalDown="false">
      <left/>
      <right style="medium"/>
      <top style="medium"/>
      <bottom style="medium"/>
      <diagonal/>
    </border>
    <border diagonalUp="false" diagonalDown="false">
      <left/>
      <right style="thick"/>
      <top style="medium"/>
      <bottom style="double">
        <color rgb="FFFFFF00"/>
      </bottom>
      <diagonal/>
    </border>
    <border diagonalUp="false" diagonalDown="false">
      <left style="hair"/>
      <right style="hair"/>
      <top/>
      <bottom style="hair"/>
      <diagonal/>
    </border>
    <border diagonalUp="false" diagonalDown="false">
      <left/>
      <right/>
      <top/>
      <bottom style="hair"/>
      <diagonal/>
    </border>
    <border diagonalUp="false" diagonalDown="false">
      <left style="dotted"/>
      <right/>
      <top/>
      <bottom style="hair"/>
      <diagonal/>
    </border>
    <border diagonalUp="false" diagonalDown="false">
      <left/>
      <right style="dotted"/>
      <top/>
      <bottom style="hair"/>
      <diagonal/>
    </border>
    <border diagonalUp="false" diagonalDown="false">
      <left style="medium"/>
      <right/>
      <top/>
      <bottom style="hair"/>
      <diagonal/>
    </border>
    <border diagonalUp="false" diagonalDown="false">
      <left/>
      <right style="thin"/>
      <top/>
      <bottom style="hair"/>
      <diagonal/>
    </border>
    <border diagonalUp="false" diagonalDown="false">
      <left style="thin"/>
      <right/>
      <top/>
      <bottom style="hair"/>
      <diagonal/>
    </border>
    <border diagonalUp="false" diagonalDown="false">
      <left/>
      <right style="thick"/>
      <top/>
      <bottom style="hair"/>
      <diagonal/>
    </border>
    <border diagonalUp="false" diagonalDown="false">
      <left style="hair"/>
      <right/>
      <top/>
      <bottom style="hair"/>
      <diagonal/>
    </border>
    <border diagonalUp="false" diagonalDown="false">
      <left style="thin"/>
      <right style="thin"/>
      <top/>
      <bottom/>
      <diagonal/>
    </border>
    <border diagonalUp="false" diagonalDown="false">
      <left style="medium"/>
      <right style="medium"/>
      <top/>
      <bottom/>
      <diagonal/>
    </border>
    <border diagonalUp="false" diagonalDown="false">
      <left style="thin"/>
      <right style="hair"/>
      <top/>
      <bottom/>
      <diagonal/>
    </border>
    <border diagonalUp="false" diagonalDown="false">
      <left style="hair"/>
      <right style="thin"/>
      <top/>
      <bottom/>
      <diagonal/>
    </border>
    <border diagonalUp="false" diagonalDown="false">
      <left/>
      <right/>
      <top/>
      <bottom style="medium"/>
      <diagonal/>
    </border>
    <border diagonalUp="false" diagonalDown="false">
      <left/>
      <right style="thin"/>
      <top/>
      <bottom style="medium"/>
      <diagonal/>
    </border>
    <border diagonalUp="false" diagonalDown="false">
      <left style="thin"/>
      <right style="thin"/>
      <top/>
      <bottom style="medium"/>
      <diagonal/>
    </border>
    <border diagonalUp="false" diagonalDown="false">
      <left/>
      <right style="thin"/>
      <top style="thin"/>
      <bottom style="medium"/>
      <diagonal/>
    </border>
    <border diagonalUp="false" diagonalDown="false">
      <left style="thin"/>
      <right style="thin"/>
      <top style="medium"/>
      <bottom style="medium"/>
      <diagonal/>
    </border>
    <border diagonalUp="false" diagonalDown="false">
      <left style="thick"/>
      <right style="thin"/>
      <top/>
      <bottom/>
      <diagonal/>
    </border>
    <border diagonalUp="false" diagonalDown="false">
      <left style="thin"/>
      <right style="thick"/>
      <top/>
      <bottom/>
      <diagonal/>
    </border>
    <border diagonalUp="false" diagonalDown="false">
      <left/>
      <right/>
      <top/>
      <bottom style="thin"/>
      <diagonal/>
    </border>
    <border diagonalUp="false" diagonalDown="false">
      <left style="thin"/>
      <right style="thin"/>
      <top style="thin"/>
      <bottom style="thin"/>
      <diagonal/>
    </border>
    <border diagonalUp="false" diagonalDown="false">
      <left/>
      <right style="thin"/>
      <top/>
      <bottom style="thin"/>
      <diagonal/>
    </border>
    <border diagonalUp="false" diagonalDown="false">
      <left style="medium"/>
      <right style="medium"/>
      <top/>
      <bottom style="thin"/>
      <diagonal/>
    </border>
    <border diagonalUp="false" diagonalDown="false">
      <left style="thin"/>
      <right/>
      <top/>
      <bottom style="thin"/>
      <diagonal/>
    </border>
    <border diagonalUp="false" diagonalDown="false">
      <left style="thin"/>
      <right style="thin"/>
      <top/>
      <bottom style="thin"/>
      <diagonal/>
    </border>
    <border diagonalUp="false" diagonalDown="false">
      <left/>
      <right style="medium"/>
      <top/>
      <bottom style="thin"/>
      <diagonal/>
    </border>
    <border diagonalUp="false" diagonalDown="false">
      <left style="thick"/>
      <right style="thin"/>
      <top/>
      <bottom style="thin"/>
      <diagonal/>
    </border>
    <border diagonalUp="false" diagonalDown="false">
      <left style="thin"/>
      <right style="thick"/>
      <top/>
      <bottom style="thin"/>
      <diagonal/>
    </border>
    <border diagonalUp="false" diagonalDown="false">
      <left style="medium"/>
      <right/>
      <top style="medium"/>
      <bottom/>
      <diagonal/>
    </border>
    <border diagonalUp="false" diagonalDown="false">
      <left/>
      <right style="thin"/>
      <top style="medium"/>
      <bottom/>
      <diagonal/>
    </border>
    <border diagonalUp="false" diagonalDown="false">
      <left style="thin"/>
      <right style="thin"/>
      <top style="medium"/>
      <bottom style="thin"/>
      <diagonal/>
    </border>
    <border diagonalUp="false" diagonalDown="false">
      <left/>
      <right/>
      <top style="medium"/>
      <bottom/>
      <diagonal/>
    </border>
    <border diagonalUp="false" diagonalDown="false">
      <left/>
      <right style="medium"/>
      <top style="medium"/>
      <bottom/>
      <diagonal/>
    </border>
    <border diagonalUp="false" diagonalDown="false">
      <left style="thin"/>
      <right style="thin"/>
      <top style="thin"/>
      <bottom/>
      <diagonal/>
    </border>
    <border diagonalUp="false" diagonalDown="false">
      <left style="thin"/>
      <right style="medium"/>
      <top style="thin"/>
      <bottom/>
      <diagonal/>
    </border>
    <border diagonalUp="false" diagonalDown="false">
      <left style="medium"/>
      <right style="thin"/>
      <top style="thin"/>
      <bottom style="thin"/>
      <diagonal/>
    </border>
    <border diagonalUp="false" diagonalDown="false">
      <left style="thin"/>
      <right style="medium"/>
      <top/>
      <bottom style="thin"/>
      <diagonal/>
    </border>
    <border diagonalUp="false" diagonalDown="false">
      <left style="medium"/>
      <right style="thin"/>
      <top style="thin"/>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medium"/>
      <right style="thin"/>
      <top/>
      <bottom style="thin"/>
      <diagonal/>
    </border>
    <border diagonalUp="false" diagonalDown="false">
      <left style="medium"/>
      <right style="thin"/>
      <top/>
      <bottom/>
      <diagonal/>
    </border>
    <border diagonalUp="false" diagonalDown="false">
      <left style="thin"/>
      <right style="medium"/>
      <top/>
      <bottom/>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style="thin"/>
      <right style="medium"/>
      <top style="thin"/>
      <bottom style="thin"/>
      <diagonal/>
    </border>
    <border diagonalUp="false" diagonalDown="false">
      <left style="thin"/>
      <right/>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medium"/>
      <right/>
      <top/>
      <bottom style="medium"/>
      <diagonal/>
    </border>
    <border diagonalUp="false" diagonalDown="false">
      <left/>
      <right style="medium"/>
      <top/>
      <bottom style="medium"/>
      <diagonal/>
    </border>
  </borders>
  <cellStyleXfs count="27">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33"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cellStyleXfs>
  <cellXfs count="63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1" xfId="0" applyFont="true" applyBorder="true" applyAlignment="true" applyProtection="false">
      <alignment horizontal="left" vertical="bottom" textRotation="0" wrapText="false" indent="0" shrinkToFit="false"/>
      <protection locked="true" hidden="false"/>
    </xf>
    <xf numFmtId="164" fontId="5" fillId="2" borderId="2" xfId="0" applyFont="true" applyBorder="true" applyAlignment="false" applyProtection="true">
      <alignment horizontal="general" vertical="bottom" textRotation="0" wrapText="false" indent="0" shrinkToFit="false"/>
      <protection locked="true" hidden="true"/>
    </xf>
    <xf numFmtId="164" fontId="5" fillId="2" borderId="3" xfId="0" applyFont="true" applyBorder="true" applyAlignment="false" applyProtection="true">
      <alignment horizontal="general" vertical="bottom" textRotation="0" wrapText="false" indent="0" shrinkToFit="false"/>
      <protection locked="true" hidden="true"/>
    </xf>
    <xf numFmtId="164" fontId="6" fillId="2" borderId="4" xfId="0" applyFont="true" applyBorder="true" applyAlignment="true" applyProtection="true">
      <alignment horizontal="center" vertical="bottom" textRotation="0" wrapText="false" indent="0" shrinkToFit="false"/>
      <protection locked="true" hidden="true"/>
    </xf>
    <xf numFmtId="164" fontId="7" fillId="0" borderId="4" xfId="0" applyFont="true" applyBorder="true" applyAlignment="true" applyProtection="true">
      <alignment horizontal="left" vertical="bottom" textRotation="0" wrapText="false" indent="0" shrinkToFit="false"/>
      <protection locked="true" hidden="true"/>
    </xf>
    <xf numFmtId="164" fontId="6" fillId="2" borderId="4" xfId="0" applyFont="true" applyBorder="true" applyAlignment="true" applyProtection="true">
      <alignment horizontal="left" vertical="bottom" textRotation="0" wrapText="false" indent="0" shrinkToFit="false"/>
      <protection locked="true" hidden="true"/>
    </xf>
    <xf numFmtId="164" fontId="0" fillId="0" borderId="1" xfId="0" applyFont="true" applyBorder="true" applyAlignment="true" applyProtection="false">
      <alignment horizontal="center"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14" fillId="0" borderId="5" xfId="0" applyFont="true" applyBorder="true" applyAlignment="true" applyProtection="false">
      <alignment horizontal="center"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true" hidden="true"/>
    </xf>
    <xf numFmtId="164" fontId="0" fillId="0" borderId="0" xfId="0" applyFont="false" applyBorder="false" applyAlignment="false" applyProtection="true">
      <alignment horizontal="general" vertical="bottom" textRotation="0" wrapText="false" indent="0" shrinkToFit="false"/>
      <protection locked="true" hidden="true"/>
    </xf>
    <xf numFmtId="164" fontId="15" fillId="0" borderId="6" xfId="0" applyFont="true" applyBorder="true" applyAlignment="true" applyProtection="true">
      <alignment horizontal="center" vertical="bottom" textRotation="0" wrapText="false" indent="0" shrinkToFit="false"/>
      <protection locked="true" hidden="true"/>
    </xf>
    <xf numFmtId="164" fontId="15" fillId="0" borderId="0" xfId="0" applyFont="true" applyBorder="true" applyAlignment="true" applyProtection="true">
      <alignment horizontal="center" vertical="bottom" textRotation="0" wrapText="false" indent="0" shrinkToFit="false"/>
      <protection locked="true" hidden="true"/>
    </xf>
    <xf numFmtId="164" fontId="4" fillId="0" borderId="0" xfId="0" applyFont="true" applyBorder="false" applyAlignment="true" applyProtection="true">
      <alignment horizontal="center" vertical="bottom" textRotation="0" wrapText="false" indent="0" shrinkToFit="false"/>
      <protection locked="true" hidden="true"/>
    </xf>
    <xf numFmtId="164" fontId="16" fillId="0" borderId="7" xfId="0" applyFont="true" applyBorder="true" applyAlignment="true" applyProtection="true">
      <alignment horizontal="center" vertical="bottom" textRotation="0" wrapText="false" indent="0" shrinkToFit="false"/>
      <protection locked="true" hidden="true"/>
    </xf>
    <xf numFmtId="164" fontId="0" fillId="0" borderId="0" xfId="0" applyFont="false" applyBorder="false" applyAlignment="true" applyProtection="true">
      <alignment horizontal="center" vertical="bottom" textRotation="0" wrapText="false" indent="0" shrinkToFit="false"/>
      <protection locked="true" hidden="true"/>
    </xf>
    <xf numFmtId="164" fontId="4" fillId="0" borderId="7" xfId="0" applyFont="true" applyBorder="true" applyAlignment="true" applyProtection="true">
      <alignment horizontal="center" vertical="bottom" textRotation="0" wrapText="false" indent="0" shrinkToFit="false"/>
      <protection locked="true" hidden="true"/>
    </xf>
    <xf numFmtId="164" fontId="0" fillId="0" borderId="8" xfId="0" applyFont="false" applyBorder="true" applyAlignment="true" applyProtection="true">
      <alignment horizontal="center" vertical="bottom" textRotation="0" wrapText="false" indent="0" shrinkToFit="false"/>
      <protection locked="true" hidden="true"/>
    </xf>
    <xf numFmtId="164" fontId="0" fillId="0" borderId="9" xfId="0" applyFont="false" applyBorder="true" applyAlignment="true" applyProtection="true">
      <alignment horizontal="center" vertical="bottom" textRotation="0" wrapText="false" indent="0" shrinkToFit="false"/>
      <protection locked="true" hidden="true"/>
    </xf>
    <xf numFmtId="164" fontId="15" fillId="0" borderId="10" xfId="0" applyFont="true" applyBorder="true" applyAlignment="true" applyProtection="true">
      <alignment horizontal="center" vertical="bottom" textRotation="0" wrapText="false" indent="0" shrinkToFit="false"/>
      <protection locked="true" hidden="true"/>
    </xf>
    <xf numFmtId="164" fontId="15" fillId="0" borderId="0" xfId="0" applyFont="true" applyBorder="false" applyAlignment="true" applyProtection="true">
      <alignment horizontal="center" vertical="bottom" textRotation="0" wrapText="false" indent="0" shrinkToFit="false"/>
      <protection locked="true" hidden="true"/>
    </xf>
    <xf numFmtId="164" fontId="16" fillId="0" borderId="0" xfId="0" applyFont="true" applyBorder="true" applyAlignment="true" applyProtection="true">
      <alignment horizontal="center" vertical="bottom" textRotation="0" wrapText="false" indent="0" shrinkToFit="false"/>
      <protection locked="true" hidden="true"/>
    </xf>
    <xf numFmtId="164" fontId="17" fillId="0" borderId="6" xfId="0" applyFont="true" applyBorder="true" applyAlignment="true" applyProtection="true">
      <alignment horizontal="center" vertical="bottom" textRotation="0" wrapText="false" indent="0" shrinkToFit="false"/>
      <protection locked="true" hidden="true"/>
    </xf>
    <xf numFmtId="164" fontId="18" fillId="0" borderId="0" xfId="0" applyFont="true" applyBorder="false" applyAlignment="false" applyProtection="true">
      <alignment horizontal="general" vertical="bottom" textRotation="0" wrapText="false" indent="0" shrinkToFit="false"/>
      <protection locked="true" hidden="true"/>
    </xf>
    <xf numFmtId="164" fontId="17" fillId="0" borderId="0" xfId="0" applyFont="true" applyBorder="false" applyAlignment="true" applyProtection="true">
      <alignment horizontal="center" vertical="bottom" textRotation="0" wrapText="false" indent="0" shrinkToFit="false"/>
      <protection locked="true" hidden="true"/>
    </xf>
    <xf numFmtId="164" fontId="17" fillId="0" borderId="0" xfId="0" applyFont="true" applyBorder="false" applyAlignment="false" applyProtection="true">
      <alignment horizontal="general" vertical="bottom" textRotation="0" wrapText="false" indent="0" shrinkToFit="false"/>
      <protection locked="true" hidden="true"/>
    </xf>
    <xf numFmtId="164" fontId="19" fillId="4" borderId="11" xfId="0" applyFont="true" applyBorder="true" applyAlignment="true" applyProtection="true">
      <alignment horizontal="left" vertical="bottom" textRotation="0" wrapText="false" indent="0" shrinkToFit="false"/>
      <protection locked="false" hidden="false"/>
    </xf>
    <xf numFmtId="164" fontId="0" fillId="0" borderId="0" xfId="0" applyFont="true" applyBorder="false" applyAlignment="false" applyProtection="true">
      <alignment horizontal="general" vertical="bottom" textRotation="0" wrapText="false" indent="0" shrinkToFit="false"/>
      <protection locked="true" hidden="tru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6" xfId="0" applyFont="fals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true">
      <alignment horizontal="general" vertical="bottom" textRotation="0" wrapText="false" indent="0" shrinkToFit="false"/>
      <protection locked="true" hidden="true"/>
    </xf>
    <xf numFmtId="164" fontId="0" fillId="0" borderId="3" xfId="0" applyFont="false" applyBorder="true" applyAlignment="false" applyProtection="true">
      <alignment horizontal="general" vertical="bottom" textRotation="0" wrapText="false" indent="0" shrinkToFit="false"/>
      <protection locked="true" hidden="true"/>
    </xf>
    <xf numFmtId="165" fontId="20" fillId="5" borderId="12" xfId="0" applyFont="true" applyBorder="true" applyAlignment="true" applyProtection="true">
      <alignment horizontal="center" vertical="bottom" textRotation="0" wrapText="false" indent="0" shrinkToFit="false"/>
      <protection locked="true" hidden="true"/>
    </xf>
    <xf numFmtId="165" fontId="20" fillId="5" borderId="3" xfId="0" applyFont="true" applyBorder="true" applyAlignment="true" applyProtection="true">
      <alignment horizontal="center" vertical="bottom" textRotation="0" wrapText="false" indent="0" shrinkToFit="false"/>
      <protection locked="true" hidden="true"/>
    </xf>
    <xf numFmtId="165" fontId="4" fillId="0" borderId="13" xfId="0" applyFont="true" applyBorder="true" applyAlignment="true" applyProtection="true">
      <alignment horizontal="center" vertical="bottom" textRotation="0" wrapText="false" indent="0" shrinkToFit="false"/>
      <protection locked="true" hidden="true"/>
    </xf>
    <xf numFmtId="165" fontId="16" fillId="0" borderId="14" xfId="0" applyFont="true" applyBorder="true" applyAlignment="true" applyProtection="true">
      <alignment horizontal="center" vertical="bottom" textRotation="0" wrapText="false" indent="0" shrinkToFit="false"/>
      <protection locked="true" hidden="true"/>
    </xf>
    <xf numFmtId="165" fontId="0" fillId="0" borderId="15" xfId="0" applyFont="false" applyBorder="true" applyAlignment="true" applyProtection="true">
      <alignment horizontal="center" vertical="bottom" textRotation="0" wrapText="false" indent="0" shrinkToFit="false"/>
      <protection locked="true" hidden="true"/>
    </xf>
    <xf numFmtId="165" fontId="0" fillId="0" borderId="16" xfId="0" applyFont="false" applyBorder="true" applyAlignment="true" applyProtection="true">
      <alignment horizontal="center" vertical="bottom" textRotation="0" wrapText="false" indent="0" shrinkToFit="false"/>
      <protection locked="true" hidden="true"/>
    </xf>
    <xf numFmtId="165" fontId="4" fillId="0" borderId="17" xfId="0" applyFont="true" applyBorder="true" applyAlignment="true" applyProtection="true">
      <alignment horizontal="center" vertical="bottom" textRotation="0" wrapText="false" indent="0" shrinkToFit="false"/>
      <protection locked="true" hidden="true"/>
    </xf>
    <xf numFmtId="165" fontId="0" fillId="0" borderId="2" xfId="0" applyFont="false" applyBorder="true" applyAlignment="true" applyProtection="true">
      <alignment horizontal="center" vertical="bottom" textRotation="0" wrapText="false" indent="0" shrinkToFit="false"/>
      <protection locked="true" hidden="true"/>
    </xf>
    <xf numFmtId="165" fontId="0" fillId="0" borderId="3" xfId="0" applyFont="false" applyBorder="true" applyAlignment="true" applyProtection="true">
      <alignment horizontal="center" vertical="bottom" textRotation="0" wrapText="false" indent="0" shrinkToFit="false"/>
      <protection locked="true" hidden="true"/>
    </xf>
    <xf numFmtId="165" fontId="0" fillId="0" borderId="18" xfId="0" applyFont="false" applyBorder="true" applyAlignment="true" applyProtection="true">
      <alignment horizontal="center" vertical="bottom" textRotation="0" wrapText="false" indent="0" shrinkToFit="false"/>
      <protection locked="true" hidden="true"/>
    </xf>
    <xf numFmtId="165" fontId="0" fillId="0" borderId="0" xfId="0" applyFont="false" applyBorder="false" applyAlignment="false" applyProtection="false">
      <alignment horizontal="general" vertical="bottom" textRotation="0" wrapText="false" indent="0" shrinkToFit="false"/>
      <protection locked="true" hidden="false"/>
    </xf>
    <xf numFmtId="165" fontId="15" fillId="0" borderId="4" xfId="0" applyFont="true" applyBorder="true" applyAlignment="true" applyProtection="true">
      <alignment horizontal="center" vertical="bottom" textRotation="0" wrapText="false" indent="0" shrinkToFit="false"/>
      <protection locked="true" hidden="true"/>
    </xf>
    <xf numFmtId="165" fontId="15" fillId="0" borderId="19" xfId="0" applyFont="true" applyBorder="true" applyAlignment="true" applyProtection="true">
      <alignment horizontal="center" vertical="bottom" textRotation="0" wrapText="false" indent="0" shrinkToFit="false"/>
      <protection locked="true" hidden="true"/>
    </xf>
    <xf numFmtId="165" fontId="15" fillId="0" borderId="3" xfId="0" applyFont="true" applyBorder="true" applyAlignment="true" applyProtection="true">
      <alignment horizontal="center" vertical="bottom" textRotation="0" wrapText="false" indent="0" shrinkToFit="false"/>
      <protection locked="true" hidden="true"/>
    </xf>
    <xf numFmtId="165" fontId="16" fillId="0" borderId="3" xfId="0" applyFont="true" applyBorder="true" applyAlignment="true" applyProtection="true">
      <alignment horizontal="center" vertical="bottom" textRotation="0" wrapText="false" indent="0" shrinkToFit="false"/>
      <protection locked="true" hidden="true"/>
    </xf>
    <xf numFmtId="164" fontId="17" fillId="0" borderId="20" xfId="0" applyFont="true" applyBorder="true" applyAlignment="true" applyProtection="true">
      <alignment horizontal="center" vertical="bottom" textRotation="0" wrapText="false" indent="0" shrinkToFit="false"/>
      <protection locked="true" hidden="true"/>
    </xf>
    <xf numFmtId="164" fontId="18" fillId="0" borderId="3" xfId="0" applyFont="true" applyBorder="true" applyAlignment="false" applyProtection="true">
      <alignment horizontal="general" vertical="bottom" textRotation="0" wrapText="false" indent="0" shrinkToFit="false"/>
      <protection locked="true" hidden="true"/>
    </xf>
    <xf numFmtId="164" fontId="17" fillId="0" borderId="3" xfId="0" applyFont="true" applyBorder="true" applyAlignment="true" applyProtection="true">
      <alignment horizontal="center" vertical="bottom" textRotation="0" wrapText="false" indent="0" shrinkToFit="false"/>
      <protection locked="true" hidden="true"/>
    </xf>
    <xf numFmtId="164" fontId="17" fillId="0" borderId="3" xfId="0" applyFont="true" applyBorder="true" applyAlignment="false" applyProtection="true">
      <alignment horizontal="general" vertical="bottom" textRotation="0" wrapText="false" indent="0" shrinkToFit="false"/>
      <protection locked="true" hidden="true"/>
    </xf>
    <xf numFmtId="164" fontId="0" fillId="0" borderId="0" xfId="0" applyFont="false" applyBorder="false" applyAlignment="true" applyProtection="true">
      <alignment horizontal="left" vertical="bottom" textRotation="0" wrapText="false" indent="0" shrinkToFit="false"/>
      <protection locked="true" hidden="true"/>
    </xf>
    <xf numFmtId="164" fontId="0" fillId="0" borderId="0" xfId="0" applyFont="false" applyBorder="false" applyAlignment="true" applyProtection="true">
      <alignment horizontal="left" vertical="bottom" textRotation="0" wrapText="false" indent="0" shrinkToFit="false"/>
      <protection locked="true" hidden="true"/>
    </xf>
    <xf numFmtId="164" fontId="19" fillId="4" borderId="21" xfId="0" applyFont="true" applyBorder="true" applyAlignment="true" applyProtection="true">
      <alignment horizontal="center" vertical="bottom" textRotation="0" wrapText="false" indent="0" shrinkToFit="false"/>
      <protection locked="false" hidden="false"/>
    </xf>
    <xf numFmtId="164" fontId="4" fillId="0" borderId="22" xfId="0" applyFont="true" applyBorder="true" applyAlignment="true" applyProtection="true">
      <alignment horizontal="left" vertical="bottom" textRotation="0" wrapText="false" indent="0" shrinkToFit="false"/>
      <protection locked="true" hidden="true"/>
    </xf>
    <xf numFmtId="164" fontId="16" fillId="3" borderId="23" xfId="0" applyFont="true" applyBorder="true" applyAlignment="true" applyProtection="true">
      <alignment horizontal="right" vertical="bottom" textRotation="0" wrapText="false" indent="0" shrinkToFit="false"/>
      <protection locked="true" hidden="true"/>
    </xf>
    <xf numFmtId="164" fontId="0" fillId="0" borderId="0" xfId="0" applyFont="true" applyBorder="true" applyAlignment="true" applyProtection="true">
      <alignment horizontal="left" vertical="bottom" textRotation="0" wrapText="false" indent="0" shrinkToFit="false"/>
      <protection locked="true" hidden="true"/>
    </xf>
    <xf numFmtId="164" fontId="0" fillId="0" borderId="24" xfId="0" applyFont="false" applyBorder="true" applyAlignment="true" applyProtection="true">
      <alignment horizontal="left" vertical="bottom" textRotation="0" wrapText="false" indent="0" shrinkToFit="false"/>
      <protection locked="true" hidden="true"/>
    </xf>
    <xf numFmtId="164" fontId="4" fillId="0" borderId="10" xfId="0" applyFont="true" applyBorder="true" applyAlignment="true" applyProtection="true">
      <alignment horizontal="left" vertical="bottom" textRotation="0" wrapText="false" indent="0" shrinkToFit="false"/>
      <protection locked="true" hidden="true"/>
    </xf>
    <xf numFmtId="164" fontId="21" fillId="0" borderId="25" xfId="0" applyFont="true" applyBorder="true" applyAlignment="true" applyProtection="true">
      <alignment horizontal="left" vertical="bottom" textRotation="0" wrapText="false" indent="0" shrinkToFit="false"/>
      <protection locked="true" hidden="true"/>
    </xf>
    <xf numFmtId="164" fontId="19" fillId="4" borderId="26" xfId="0" applyFont="true" applyBorder="true" applyAlignment="true" applyProtection="true">
      <alignment horizontal="left" vertical="bottom" textRotation="0" wrapText="false" indent="0" shrinkToFit="false"/>
      <protection locked="false" hidden="false"/>
    </xf>
    <xf numFmtId="164" fontId="20" fillId="5" borderId="12" xfId="0" applyFont="true" applyBorder="true" applyAlignment="true" applyProtection="true">
      <alignment horizontal="general" vertical="bottom" textRotation="0" wrapText="false" indent="0" shrinkToFit="false"/>
      <protection locked="true" hidden="true"/>
    </xf>
    <xf numFmtId="164" fontId="0" fillId="0" borderId="23" xfId="0" applyFont="false" applyBorder="true" applyAlignment="true" applyProtection="true">
      <alignment horizontal="left" vertical="bottom" textRotation="0" wrapText="false" indent="0" shrinkToFit="false"/>
      <protection locked="true" hidden="true"/>
    </xf>
    <xf numFmtId="164" fontId="15" fillId="0" borderId="27" xfId="0" applyFont="true" applyBorder="true" applyAlignment="true" applyProtection="true">
      <alignment horizontal="left" vertical="bottom" textRotation="0" wrapText="false" indent="0" shrinkToFit="false"/>
      <protection locked="true" hidden="true"/>
    </xf>
    <xf numFmtId="164" fontId="15" fillId="0" borderId="28" xfId="0" applyFont="true" applyBorder="true" applyAlignment="true" applyProtection="true">
      <alignment horizontal="left" vertical="bottom" textRotation="0" wrapText="false" indent="0" shrinkToFit="false"/>
      <protection locked="true" hidden="true"/>
    </xf>
    <xf numFmtId="164" fontId="15" fillId="0" borderId="0" xfId="0" applyFont="true" applyBorder="true" applyAlignment="true" applyProtection="true">
      <alignment horizontal="left" vertical="bottom" textRotation="0" wrapText="false" indent="0" shrinkToFit="false"/>
      <protection locked="true" hidden="true"/>
    </xf>
    <xf numFmtId="164" fontId="15" fillId="0" borderId="9" xfId="0" applyFont="true" applyBorder="true" applyAlignment="true" applyProtection="true">
      <alignment horizontal="left" vertical="bottom" textRotation="0" wrapText="false" indent="0" shrinkToFit="false"/>
      <protection locked="true" hidden="true"/>
    </xf>
    <xf numFmtId="164" fontId="16" fillId="0" borderId="0" xfId="0" applyFont="true" applyBorder="true" applyAlignment="true" applyProtection="true">
      <alignment horizontal="left" vertical="bottom" textRotation="0" wrapText="false" indent="0" shrinkToFit="false"/>
      <protection locked="true" hidden="true"/>
    </xf>
    <xf numFmtId="164" fontId="15" fillId="0" borderId="8" xfId="0" applyFont="true" applyBorder="true" applyAlignment="true" applyProtection="true">
      <alignment horizontal="left" vertical="bottom" textRotation="0" wrapText="false" indent="0" shrinkToFit="false"/>
      <protection locked="true" hidden="true"/>
    </xf>
    <xf numFmtId="164" fontId="17" fillId="0" borderId="29" xfId="0" applyFont="true" applyBorder="true" applyAlignment="true" applyProtection="true">
      <alignment horizontal="left" vertical="bottom" textRotation="0" wrapText="false" indent="0" shrinkToFit="false"/>
      <protection locked="true" hidden="true"/>
    </xf>
    <xf numFmtId="164" fontId="18" fillId="0" borderId="0" xfId="0" applyFont="true" applyBorder="false" applyAlignment="true" applyProtection="true">
      <alignment horizontal="left" vertical="bottom" textRotation="0" wrapText="false" indent="0" shrinkToFit="false"/>
      <protection locked="true" hidden="true"/>
    </xf>
    <xf numFmtId="164" fontId="17" fillId="0" borderId="0" xfId="0" applyFont="true" applyBorder="false" applyAlignment="true" applyProtection="true">
      <alignment horizontal="left" vertical="bottom" textRotation="0" wrapText="false" indent="0" shrinkToFit="false"/>
      <protection locked="true" hidden="true"/>
    </xf>
    <xf numFmtId="164" fontId="6" fillId="2" borderId="3" xfId="0" applyFont="true" applyBorder="true" applyAlignment="true" applyProtection="true">
      <alignment horizontal="center" vertical="bottom" textRotation="0" wrapText="false" indent="0" shrinkToFit="false"/>
      <protection locked="true" hidden="true"/>
    </xf>
    <xf numFmtId="164" fontId="5" fillId="2" borderId="30" xfId="0" applyFont="true" applyBorder="true" applyAlignment="true" applyProtection="true">
      <alignment horizontal="center" vertical="bottom" textRotation="0" wrapText="false" indent="0" shrinkToFit="false"/>
      <protection locked="true" hidden="true"/>
    </xf>
    <xf numFmtId="164" fontId="6" fillId="2" borderId="31" xfId="0" applyFont="true" applyBorder="true" applyAlignment="true" applyProtection="true">
      <alignment horizontal="center" vertical="bottom" textRotation="0" wrapText="false" indent="0" shrinkToFit="false"/>
      <protection locked="true" hidden="true"/>
    </xf>
    <xf numFmtId="164" fontId="5" fillId="2" borderId="32" xfId="0" applyFont="true" applyBorder="true" applyAlignment="true" applyProtection="true">
      <alignment horizontal="center" vertical="bottom" textRotation="0" wrapText="false" indent="0" shrinkToFit="false"/>
      <protection locked="true" hidden="true"/>
    </xf>
    <xf numFmtId="164" fontId="5" fillId="2" borderId="17" xfId="0" applyFont="true" applyBorder="true" applyAlignment="true" applyProtection="true">
      <alignment horizontal="center" vertical="bottom" textRotation="0" wrapText="false" indent="0" shrinkToFit="false"/>
      <protection locked="true" hidden="true"/>
    </xf>
    <xf numFmtId="164" fontId="5" fillId="2" borderId="2" xfId="0" applyFont="true" applyBorder="true" applyAlignment="true" applyProtection="true">
      <alignment horizontal="center" vertical="bottom" textRotation="0" wrapText="false" indent="0" shrinkToFit="false"/>
      <protection locked="true" hidden="true"/>
    </xf>
    <xf numFmtId="164" fontId="5" fillId="2" borderId="3" xfId="0" applyFont="true" applyBorder="true" applyAlignment="true" applyProtection="true">
      <alignment horizontal="center" vertical="bottom" textRotation="0" wrapText="false" indent="0" shrinkToFit="false"/>
      <protection locked="true" hidden="true"/>
    </xf>
    <xf numFmtId="164" fontId="5" fillId="2" borderId="31" xfId="0" applyFont="true" applyBorder="true" applyAlignment="true" applyProtection="true">
      <alignment horizontal="center" vertical="bottom" textRotation="0" wrapText="false" indent="0" shrinkToFit="false"/>
      <protection locked="true" hidden="true"/>
    </xf>
    <xf numFmtId="164" fontId="6" fillId="2" borderId="19" xfId="0" applyFont="true" applyBorder="true" applyAlignment="true" applyProtection="true">
      <alignment horizontal="center" vertical="bottom" textRotation="0" wrapText="false" indent="0" shrinkToFit="false"/>
      <protection locked="true" hidden="true"/>
    </xf>
    <xf numFmtId="164" fontId="22" fillId="2" borderId="20" xfId="0" applyFont="true" applyBorder="true" applyAlignment="true" applyProtection="true">
      <alignment horizontal="center" vertical="bottom" textRotation="0" wrapText="false" indent="0" shrinkToFit="false"/>
      <protection locked="true" hidden="true"/>
    </xf>
    <xf numFmtId="164" fontId="22" fillId="2" borderId="3" xfId="0" applyFont="true" applyBorder="true" applyAlignment="true" applyProtection="true">
      <alignment horizontal="center" vertical="bottom" textRotation="0" wrapText="false" indent="0" shrinkToFit="false"/>
      <protection locked="true" hidden="true"/>
    </xf>
    <xf numFmtId="164" fontId="22" fillId="2" borderId="3" xfId="0" applyFont="true" applyBorder="true" applyAlignment="false" applyProtection="true">
      <alignment horizontal="general" vertical="bottom" textRotation="0" wrapText="false" indent="0" shrinkToFit="false"/>
      <protection locked="true" hidden="true"/>
    </xf>
    <xf numFmtId="164" fontId="5" fillId="2" borderId="33" xfId="0" applyFont="true" applyBorder="true" applyAlignment="false" applyProtection="true">
      <alignment horizontal="general" vertical="bottom" textRotation="0" wrapText="false" indent="0" shrinkToFit="false"/>
      <protection locked="true" hidden="true"/>
    </xf>
    <xf numFmtId="164" fontId="0" fillId="0" borderId="30" xfId="0" applyFont="false" applyBorder="true" applyAlignment="false" applyProtection="true">
      <alignment horizontal="general" vertical="bottom" textRotation="0" wrapText="false" indent="0" shrinkToFit="false"/>
      <protection locked="true" hidden="true"/>
    </xf>
    <xf numFmtId="164" fontId="23" fillId="0" borderId="0" xfId="0" applyFont="true" applyBorder="false" applyAlignment="false" applyProtection="true">
      <alignment horizontal="general" vertical="bottom" textRotation="0" wrapText="false" indent="0" shrinkToFit="false"/>
      <protection locked="true" hidden="true"/>
    </xf>
    <xf numFmtId="164" fontId="15" fillId="0" borderId="27" xfId="0" applyFont="true" applyBorder="true" applyAlignment="true" applyProtection="true">
      <alignment horizontal="center" vertical="bottom" textRotation="0" wrapText="false" indent="0" shrinkToFit="false"/>
      <protection locked="true" hidden="true"/>
    </xf>
    <xf numFmtId="164" fontId="15" fillId="0" borderId="0" xfId="0" applyFont="true" applyBorder="true" applyAlignment="true" applyProtection="true">
      <alignment horizontal="center" vertical="bottom" textRotation="0" wrapText="true" indent="0" shrinkToFit="false"/>
      <protection locked="true" hidden="true"/>
    </xf>
    <xf numFmtId="164" fontId="16" fillId="0" borderId="10" xfId="0" applyFont="true" applyBorder="true" applyAlignment="true" applyProtection="true">
      <alignment horizontal="center" vertical="bottom" textRotation="0" wrapText="true" indent="0" shrinkToFit="false"/>
      <protection locked="true" hidden="true"/>
    </xf>
    <xf numFmtId="164" fontId="19" fillId="4" borderId="11" xfId="0" applyFont="true" applyBorder="true" applyAlignment="true" applyProtection="true">
      <alignment horizontal="center" vertical="bottom" textRotation="0" wrapText="false" indent="0" shrinkToFit="false"/>
      <protection locked="false" hidden="false"/>
    </xf>
    <xf numFmtId="164" fontId="19" fillId="4" borderId="34" xfId="0" applyFont="true" applyBorder="true" applyAlignment="true" applyProtection="true">
      <alignment horizontal="center" vertical="bottom" textRotation="0" wrapText="false" indent="0" shrinkToFit="false"/>
      <protection locked="false" hidden="false"/>
    </xf>
    <xf numFmtId="164" fontId="4" fillId="0" borderId="10" xfId="0" applyFont="true" applyBorder="true" applyAlignment="true" applyProtection="true">
      <alignment horizontal="center" vertical="bottom" textRotation="0" wrapText="false" indent="0" shrinkToFit="false"/>
      <protection locked="true" hidden="true"/>
    </xf>
    <xf numFmtId="164" fontId="15" fillId="0" borderId="28" xfId="0" applyFont="true" applyBorder="true" applyAlignment="true" applyProtection="true">
      <alignment horizontal="center" vertical="bottom" textRotation="0" wrapText="true" indent="0" shrinkToFit="false"/>
      <protection locked="true" hidden="true"/>
    </xf>
    <xf numFmtId="164" fontId="15" fillId="0" borderId="0" xfId="0" applyFont="true" applyBorder="false" applyAlignment="true" applyProtection="true">
      <alignment horizontal="center" vertical="bottom" textRotation="0" wrapText="true" indent="0" shrinkToFit="false"/>
      <protection locked="true" hidden="true"/>
    </xf>
    <xf numFmtId="164" fontId="16" fillId="0" borderId="0" xfId="0" applyFont="true" applyBorder="true" applyAlignment="true" applyProtection="true">
      <alignment horizontal="center" vertical="bottom" textRotation="0" wrapText="true" indent="0" shrinkToFit="false"/>
      <protection locked="true" hidden="true"/>
    </xf>
    <xf numFmtId="164" fontId="14" fillId="0" borderId="35" xfId="0" applyFont="true" applyBorder="true" applyAlignment="true" applyProtection="false">
      <alignment horizontal="center" vertical="bottom" textRotation="0" wrapText="false" indent="0" shrinkToFit="false"/>
      <protection locked="true" hidden="false"/>
    </xf>
    <xf numFmtId="164" fontId="23" fillId="0" borderId="36" xfId="0" applyFont="true" applyBorder="true" applyAlignment="false" applyProtection="true">
      <alignment horizontal="general" vertical="bottom" textRotation="0" wrapText="false" indent="0" shrinkToFit="false"/>
      <protection locked="true" hidden="true"/>
    </xf>
    <xf numFmtId="164" fontId="0" fillId="0" borderId="36" xfId="0" applyFont="true" applyBorder="true" applyAlignment="false" applyProtection="true">
      <alignment horizontal="general" vertical="bottom" textRotation="0" wrapText="false" indent="0" shrinkToFit="false"/>
      <protection locked="true" hidden="true"/>
    </xf>
    <xf numFmtId="164" fontId="15" fillId="0" borderId="37" xfId="0" applyFont="true" applyBorder="true" applyAlignment="true" applyProtection="true">
      <alignment horizontal="center" vertical="bottom" textRotation="0" wrapText="false" indent="0" shrinkToFit="false"/>
      <protection locked="true" hidden="true"/>
    </xf>
    <xf numFmtId="164" fontId="15" fillId="0" borderId="36" xfId="0" applyFont="true" applyBorder="true" applyAlignment="true" applyProtection="true">
      <alignment horizontal="center" vertical="bottom" textRotation="0" wrapText="true" indent="0" shrinkToFit="false"/>
      <protection locked="true" hidden="true"/>
    </xf>
    <xf numFmtId="164" fontId="4" fillId="0" borderId="36" xfId="0" applyFont="true" applyBorder="true" applyAlignment="true" applyProtection="true">
      <alignment horizontal="center" vertical="bottom" textRotation="0" wrapText="false" indent="0" shrinkToFit="false"/>
      <protection locked="true" hidden="true"/>
    </xf>
    <xf numFmtId="164" fontId="16" fillId="0" borderId="38" xfId="0" applyFont="true" applyBorder="true" applyAlignment="true" applyProtection="true">
      <alignment horizontal="center" vertical="bottom" textRotation="0" wrapText="true" indent="0" shrinkToFit="false"/>
      <protection locked="true" hidden="true"/>
    </xf>
    <xf numFmtId="164" fontId="0" fillId="0" borderId="36" xfId="0" applyFont="false" applyBorder="true" applyAlignment="true" applyProtection="true">
      <alignment horizontal="center" vertical="bottom" textRotation="0" wrapText="false" indent="0" shrinkToFit="false"/>
      <protection locked="true" hidden="true"/>
    </xf>
    <xf numFmtId="164" fontId="4" fillId="0" borderId="38" xfId="0" applyFont="true" applyBorder="true" applyAlignment="true" applyProtection="true">
      <alignment horizontal="center" vertical="bottom" textRotation="0" wrapText="false" indent="0" shrinkToFit="false"/>
      <protection locked="true" hidden="true"/>
    </xf>
    <xf numFmtId="164" fontId="0" fillId="0" borderId="39" xfId="0" applyFont="false" applyBorder="true" applyAlignment="true" applyProtection="true">
      <alignment horizontal="center" vertical="bottom" textRotation="0" wrapText="false" indent="0" shrinkToFit="false"/>
      <protection locked="true" hidden="true"/>
    </xf>
    <xf numFmtId="164" fontId="0" fillId="0" borderId="36" xfId="0" applyFont="false" applyBorder="true" applyAlignment="false" applyProtection="false">
      <alignment horizontal="general" vertical="bottom" textRotation="0" wrapText="false" indent="0" shrinkToFit="false"/>
      <protection locked="true" hidden="false"/>
    </xf>
    <xf numFmtId="164" fontId="15" fillId="0" borderId="38" xfId="0" applyFont="true" applyBorder="true" applyAlignment="true" applyProtection="true">
      <alignment horizontal="center" vertical="bottom" textRotation="0" wrapText="true" indent="0" shrinkToFit="false"/>
      <protection locked="true" hidden="true"/>
    </xf>
    <xf numFmtId="164" fontId="15" fillId="0" borderId="36" xfId="0" applyFont="true" applyBorder="true" applyAlignment="true" applyProtection="true">
      <alignment horizontal="center" vertical="bottom" textRotation="0" wrapText="false" indent="0" shrinkToFit="false"/>
      <protection locked="true" hidden="true"/>
    </xf>
    <xf numFmtId="164" fontId="16" fillId="0" borderId="36" xfId="0" applyFont="true" applyBorder="true" applyAlignment="true" applyProtection="true">
      <alignment horizontal="center" vertical="bottom" textRotation="0" wrapText="true" indent="0" shrinkToFit="false"/>
      <protection locked="true" hidden="true"/>
    </xf>
    <xf numFmtId="164" fontId="0" fillId="0" borderId="37" xfId="0" applyFont="false" applyBorder="true" applyAlignment="false" applyProtection="false">
      <alignment horizontal="general" vertical="bottom" textRotation="0" wrapText="false" indent="0" shrinkToFit="false"/>
      <protection locked="true" hidden="false"/>
    </xf>
    <xf numFmtId="164" fontId="16" fillId="0" borderId="40" xfId="0" applyFont="true" applyBorder="true" applyAlignment="true" applyProtection="true">
      <alignment horizontal="center" vertical="bottom" textRotation="0" wrapText="true" indent="0" shrinkToFit="false"/>
      <protection locked="true" hidden="true"/>
    </xf>
    <xf numFmtId="164" fontId="4" fillId="0" borderId="40" xfId="0" applyFont="true" applyBorder="true" applyAlignment="true" applyProtection="true">
      <alignment horizontal="center" vertical="bottom" textRotation="0" wrapText="false" indent="0" shrinkToFit="false"/>
      <protection locked="true" hidden="true"/>
    </xf>
    <xf numFmtId="164" fontId="15" fillId="0" borderId="39" xfId="0" applyFont="true" applyBorder="true" applyAlignment="true" applyProtection="true">
      <alignment horizontal="center" vertical="bottom" textRotation="0" wrapText="false" indent="0" shrinkToFit="false"/>
      <protection locked="true" hidden="true"/>
    </xf>
    <xf numFmtId="164" fontId="15" fillId="0" borderId="36" xfId="0" applyFont="true" applyBorder="true" applyAlignment="true" applyProtection="true">
      <alignment horizontal="center" vertical="bottom" textRotation="0" wrapText="true" indent="0" shrinkToFit="false"/>
      <protection locked="true" hidden="true"/>
    </xf>
    <xf numFmtId="164" fontId="15" fillId="0" borderId="41" xfId="0" applyFont="true" applyBorder="true" applyAlignment="true" applyProtection="true">
      <alignment horizontal="center" vertical="bottom" textRotation="0" wrapText="false" indent="0" shrinkToFit="false"/>
      <protection locked="true" hidden="true"/>
    </xf>
    <xf numFmtId="164" fontId="15" fillId="0" borderId="42" xfId="0" applyFont="true" applyBorder="true" applyAlignment="true" applyProtection="true">
      <alignment horizontal="center" vertical="bottom" textRotation="0" wrapText="true" indent="0" shrinkToFit="false"/>
      <protection locked="true" hidden="true"/>
    </xf>
    <xf numFmtId="164" fontId="0" fillId="0" borderId="43" xfId="0" applyFont="false" applyBorder="true" applyAlignment="false" applyProtection="false">
      <alignment horizontal="general" vertical="bottom" textRotation="0" wrapText="false" indent="0" shrinkToFit="false"/>
      <protection locked="true" hidden="false"/>
    </xf>
    <xf numFmtId="164" fontId="15" fillId="0" borderId="27" xfId="0" applyFont="true" applyBorder="true" applyAlignment="true" applyProtection="true">
      <alignment horizontal="center" vertical="bottom" textRotation="0" wrapText="false" indent="0" shrinkToFit="false"/>
      <protection locked="true" hidden="true"/>
    </xf>
    <xf numFmtId="164" fontId="15" fillId="0" borderId="0" xfId="0" applyFont="true" applyBorder="true" applyAlignment="true" applyProtection="true">
      <alignment horizontal="center" vertical="bottom" textRotation="0" wrapText="true" indent="0" shrinkToFit="false"/>
      <protection locked="true" hidden="true"/>
    </xf>
    <xf numFmtId="164" fontId="16" fillId="0" borderId="10" xfId="0" applyFont="true" applyBorder="true" applyAlignment="true" applyProtection="true">
      <alignment horizontal="center" vertical="bottom" textRotation="0" wrapText="true" indent="0" shrinkToFit="false"/>
      <protection locked="true" hidden="true"/>
    </xf>
    <xf numFmtId="164" fontId="15" fillId="0" borderId="8" xfId="0" applyFont="true" applyBorder="true" applyAlignment="true" applyProtection="true">
      <alignment horizontal="center" vertical="bottom" textRotation="0" wrapText="false" indent="0" shrinkToFit="false"/>
      <protection locked="true" hidden="true"/>
    </xf>
    <xf numFmtId="164" fontId="4" fillId="0" borderId="10" xfId="0" applyFont="true" applyBorder="true" applyAlignment="true" applyProtection="true">
      <alignment horizontal="center" vertical="bottom" textRotation="0" wrapText="false" indent="0" shrinkToFit="false"/>
      <protection locked="true" hidden="true"/>
    </xf>
    <xf numFmtId="164" fontId="0" fillId="0" borderId="0" xfId="0" applyFont="false" applyBorder="false" applyAlignment="true" applyProtection="true">
      <alignment horizontal="center" vertical="bottom" textRotation="0" wrapText="false" indent="0" shrinkToFit="false"/>
      <protection locked="true" hidden="true"/>
    </xf>
    <xf numFmtId="164" fontId="15" fillId="0" borderId="28" xfId="0" applyFont="true" applyBorder="true" applyAlignment="true" applyProtection="true">
      <alignment horizontal="center" vertical="bottom" textRotation="0" wrapText="true" indent="0" shrinkToFit="false"/>
      <protection locked="true" hidden="true"/>
    </xf>
    <xf numFmtId="164" fontId="15" fillId="0" borderId="0" xfId="0" applyFont="true" applyBorder="false" applyAlignment="true" applyProtection="true">
      <alignment horizontal="center" vertical="bottom" textRotation="0" wrapText="false" indent="0" shrinkToFit="false"/>
      <protection locked="true" hidden="true"/>
    </xf>
    <xf numFmtId="164" fontId="15" fillId="0" borderId="0" xfId="0" applyFont="true" applyBorder="false" applyAlignment="true" applyProtection="true">
      <alignment horizontal="center" vertical="bottom" textRotation="0" wrapText="true" indent="0" shrinkToFit="false"/>
      <protection locked="true" hidden="true"/>
    </xf>
    <xf numFmtId="164" fontId="16" fillId="0" borderId="0" xfId="0" applyFont="true" applyBorder="true" applyAlignment="true" applyProtection="true">
      <alignment horizontal="center" vertical="bottom" textRotation="0" wrapText="true" indent="0" shrinkToFit="false"/>
      <protection locked="true" hidden="true"/>
    </xf>
    <xf numFmtId="164" fontId="17" fillId="0" borderId="6" xfId="0" applyFont="true" applyBorder="true" applyAlignment="true" applyProtection="true">
      <alignment horizontal="center" vertical="bottom" textRotation="0" wrapText="false" indent="0" shrinkToFit="false"/>
      <protection locked="true" hidden="true"/>
    </xf>
    <xf numFmtId="164" fontId="18" fillId="0" borderId="0" xfId="0" applyFont="true" applyBorder="false" applyAlignment="false" applyProtection="true">
      <alignment horizontal="general" vertical="bottom" textRotation="0" wrapText="false" indent="0" shrinkToFit="false"/>
      <protection locked="true" hidden="true"/>
    </xf>
    <xf numFmtId="164" fontId="17" fillId="0" borderId="0" xfId="0" applyFont="true" applyBorder="false" applyAlignment="true" applyProtection="true">
      <alignment horizontal="center" vertical="bottom" textRotation="0" wrapText="false" indent="0" shrinkToFit="false"/>
      <protection locked="true" hidden="true"/>
    </xf>
    <xf numFmtId="164" fontId="17" fillId="0" borderId="0" xfId="0" applyFont="true" applyBorder="false" applyAlignment="false" applyProtection="true">
      <alignment horizontal="general" vertical="bottom" textRotation="0" wrapText="false" indent="0" shrinkToFit="false"/>
      <protection locked="true" hidden="true"/>
    </xf>
    <xf numFmtId="164" fontId="15" fillId="0" borderId="0" xfId="0" applyFont="true" applyBorder="true" applyAlignment="true" applyProtection="true">
      <alignment horizontal="center" vertical="bottom" textRotation="0" wrapText="false" indent="0" shrinkToFit="false"/>
      <protection locked="true" hidden="true"/>
    </xf>
    <xf numFmtId="164" fontId="16" fillId="0" borderId="10" xfId="0" applyFont="true" applyBorder="true" applyAlignment="true" applyProtection="true">
      <alignment horizontal="center" vertical="bottom" textRotation="0" wrapText="false" indent="0" shrinkToFit="false"/>
      <protection locked="true" hidden="true"/>
    </xf>
    <xf numFmtId="164" fontId="15" fillId="0" borderId="28" xfId="0" applyFont="true" applyBorder="true" applyAlignment="true" applyProtection="true">
      <alignment horizontal="center" vertical="bottom" textRotation="0" wrapText="false" indent="0" shrinkToFit="false"/>
      <protection locked="true" hidden="true"/>
    </xf>
    <xf numFmtId="164" fontId="16" fillId="0" borderId="0" xfId="0" applyFont="true" applyBorder="true" applyAlignment="true" applyProtection="true">
      <alignment horizontal="center" vertical="bottom" textRotation="0" wrapText="false" indent="0" shrinkToFit="false"/>
      <protection locked="true" hidden="true"/>
    </xf>
    <xf numFmtId="164" fontId="17" fillId="0" borderId="6" xfId="0" applyFont="true" applyBorder="true" applyAlignment="false" applyProtection="true">
      <alignment horizontal="general" vertical="bottom" textRotation="0" wrapText="false" indent="0" shrinkToFit="false"/>
      <protection locked="true" hidden="true"/>
    </xf>
    <xf numFmtId="164" fontId="0" fillId="0" borderId="0" xfId="0" applyFont="false" applyBorder="true" applyAlignment="true" applyProtection="true">
      <alignment horizontal="center" vertical="bottom" textRotation="0" wrapText="false" indent="0" shrinkToFit="false"/>
      <protection locked="true" hidden="tru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6" fontId="0" fillId="0" borderId="0" xfId="0" applyFont="false" applyBorder="false" applyAlignment="true" applyProtection="false">
      <alignment horizontal="center" vertical="center" textRotation="0" wrapText="false" indent="0" shrinkToFit="false"/>
      <protection locked="true" hidden="false"/>
    </xf>
    <xf numFmtId="167" fontId="4" fillId="0" borderId="0" xfId="0" applyFont="true" applyBorder="false" applyAlignment="true" applyProtection="false">
      <alignment horizontal="center" vertical="center" textRotation="0" wrapText="false" indent="0" shrinkToFit="false"/>
      <protection locked="true" hidden="false"/>
    </xf>
    <xf numFmtId="167" fontId="0" fillId="0" borderId="0" xfId="0" applyFont="false" applyBorder="false" applyAlignment="true" applyProtection="false">
      <alignment horizontal="center" vertical="center" textRotation="0" wrapText="false" indent="0" shrinkToFit="false"/>
      <protection locked="true" hidden="false"/>
    </xf>
    <xf numFmtId="167" fontId="0" fillId="0" borderId="0" xfId="0" applyFont="false" applyBorder="false" applyAlignment="true" applyProtection="false">
      <alignment horizontal="left" vertical="center" textRotation="0" wrapText="false" indent="0" shrinkToFit="false"/>
      <protection locked="true" hidden="false"/>
    </xf>
    <xf numFmtId="164" fontId="0" fillId="0" borderId="7" xfId="0" applyFont="false" applyBorder="true" applyAlignment="true" applyProtection="false">
      <alignment horizontal="general"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4" fillId="0" borderId="0" xfId="0" applyFont="true" applyBorder="true" applyAlignment="true" applyProtection="false">
      <alignment horizontal="left" vertical="center" textRotation="0" wrapText="false" indent="0" shrinkToFit="false"/>
      <protection locked="true" hidden="false"/>
    </xf>
    <xf numFmtId="164" fontId="0" fillId="0" borderId="7" xfId="0" applyFont="false" applyBorder="true" applyAlignment="true" applyProtection="false">
      <alignment horizontal="left" vertical="center" textRotation="0" wrapText="false" indent="0" shrinkToFit="false"/>
      <protection locked="true" hidden="false"/>
    </xf>
    <xf numFmtId="164" fontId="0" fillId="0" borderId="44" xfId="0" applyFont="false" applyBorder="true" applyAlignment="true" applyProtection="false">
      <alignment horizontal="center" vertical="center" textRotation="0" wrapText="false" indent="0" shrinkToFit="false"/>
      <protection locked="true" hidden="false"/>
    </xf>
    <xf numFmtId="164" fontId="0" fillId="0" borderId="10" xfId="0" applyFont="false" applyBorder="true" applyAlignment="true" applyProtection="false">
      <alignment horizontal="center" vertical="center" textRotation="0" wrapText="false" indent="0" shrinkToFit="false"/>
      <protection locked="true" hidden="false"/>
    </xf>
    <xf numFmtId="166" fontId="0" fillId="0" borderId="0" xfId="0" applyFont="false" applyBorder="true" applyAlignment="true" applyProtection="false">
      <alignment horizontal="general" vertical="center" textRotation="0" wrapText="false" indent="0" shrinkToFit="false"/>
      <protection locked="true" hidden="false"/>
    </xf>
    <xf numFmtId="166" fontId="0" fillId="0" borderId="0" xfId="0" applyFont="false" applyBorder="false" applyAlignment="true" applyProtection="false">
      <alignment horizontal="general" vertical="center" textRotation="0" wrapText="false" indent="0" shrinkToFit="false"/>
      <protection locked="true" hidden="false"/>
    </xf>
    <xf numFmtId="164" fontId="0" fillId="0" borderId="45" xfId="0" applyFont="false" applyBorder="true" applyAlignment="true" applyProtection="false">
      <alignment horizontal="center" vertical="center" textRotation="0" wrapText="false" indent="0" shrinkToFit="false"/>
      <protection locked="true" hidden="false"/>
    </xf>
    <xf numFmtId="164" fontId="0" fillId="0" borderId="7" xfId="0" applyFont="false" applyBorder="true" applyAlignment="true" applyProtection="false">
      <alignment horizontal="center" vertical="center" textRotation="0" wrapText="false" indent="0" shrinkToFit="false"/>
      <protection locked="true" hidden="false"/>
    </xf>
    <xf numFmtId="164" fontId="0" fillId="0" borderId="27" xfId="0" applyFont="false" applyBorder="true" applyAlignment="true" applyProtection="false">
      <alignment horizontal="center" vertical="center" textRotation="0" wrapText="false" indent="0" shrinkToFit="false"/>
      <protection locked="true" hidden="false"/>
    </xf>
    <xf numFmtId="164" fontId="0" fillId="0" borderId="0" xfId="0" applyFont="false" applyBorder="true" applyAlignment="true" applyProtection="false">
      <alignment horizontal="center" vertical="center" textRotation="0" wrapText="false" indent="0" shrinkToFit="false"/>
      <protection locked="true" hidden="false"/>
    </xf>
    <xf numFmtId="164" fontId="0" fillId="0" borderId="46" xfId="0" applyFont="false" applyBorder="true" applyAlignment="true" applyProtection="false">
      <alignment horizontal="center" vertical="center" textRotation="0" wrapText="false" indent="0" shrinkToFit="false"/>
      <protection locked="true" hidden="false"/>
    </xf>
    <xf numFmtId="164" fontId="0" fillId="0" borderId="9" xfId="0" applyFont="false" applyBorder="true" applyAlignment="true" applyProtection="false">
      <alignment horizontal="center" vertical="center" textRotation="0" wrapText="false" indent="0" shrinkToFit="false"/>
      <protection locked="true" hidden="false"/>
    </xf>
    <xf numFmtId="164" fontId="0" fillId="2" borderId="0" xfId="0" applyFont="false" applyBorder="false" applyAlignment="true" applyProtection="false">
      <alignment horizontal="general" vertical="center" textRotation="0" wrapText="false" indent="0" shrinkToFit="false"/>
      <protection locked="true" hidden="false"/>
    </xf>
    <xf numFmtId="168" fontId="27" fillId="2" borderId="27" xfId="0" applyFont="true" applyBorder="true" applyAlignment="true" applyProtection="false">
      <alignment horizontal="general" vertical="center" textRotation="0" wrapText="false" indent="0" shrinkToFit="false"/>
      <protection locked="true" hidden="false"/>
    </xf>
    <xf numFmtId="164" fontId="28" fillId="2" borderId="7" xfId="0" applyFont="true" applyBorder="true" applyAlignment="true" applyProtection="false">
      <alignment horizontal="left" vertical="center" textRotation="0" wrapText="false" indent="0" shrinkToFit="false"/>
      <protection locked="true" hidden="false"/>
    </xf>
    <xf numFmtId="164" fontId="28" fillId="2" borderId="0" xfId="0" applyFont="true" applyBorder="false" applyAlignment="true" applyProtection="false">
      <alignment horizontal="general" vertical="center" textRotation="0" wrapText="false" indent="0" shrinkToFit="false"/>
      <protection locked="true" hidden="false"/>
    </xf>
    <xf numFmtId="164" fontId="28" fillId="2" borderId="0" xfId="0" applyFont="true" applyBorder="false" applyAlignment="true" applyProtection="false">
      <alignment horizontal="center" vertical="center" textRotation="0" wrapText="false" indent="0" shrinkToFit="false"/>
      <protection locked="true" hidden="false"/>
    </xf>
    <xf numFmtId="164" fontId="28" fillId="0" borderId="46" xfId="0" applyFont="true" applyBorder="true" applyAlignment="true" applyProtection="false">
      <alignment horizontal="left" vertical="center" textRotation="0" wrapText="false" indent="0" shrinkToFit="false"/>
      <protection locked="true" hidden="false"/>
    </xf>
    <xf numFmtId="164" fontId="28" fillId="0" borderId="5" xfId="0" applyFont="true" applyBorder="true" applyAlignment="true" applyProtection="false">
      <alignment horizontal="left" vertical="center" textRotation="0" wrapText="false" indent="0" shrinkToFit="false"/>
      <protection locked="true" hidden="false"/>
    </xf>
    <xf numFmtId="164" fontId="28" fillId="0" borderId="5" xfId="0" applyFont="true" applyBorder="true" applyAlignment="true" applyProtection="false">
      <alignment horizontal="general" vertical="center" textRotation="0" wrapText="false" indent="0" shrinkToFit="false"/>
      <protection locked="true" hidden="false"/>
    </xf>
    <xf numFmtId="164" fontId="28" fillId="0" borderId="5" xfId="0" applyFont="true" applyBorder="true" applyAlignment="true" applyProtection="false">
      <alignment horizontal="center" vertical="center" textRotation="0" wrapText="false" indent="0" shrinkToFit="false"/>
      <protection locked="true" hidden="false"/>
    </xf>
    <xf numFmtId="164" fontId="28" fillId="0" borderId="47" xfId="0" applyFont="true" applyBorder="true" applyAlignment="true" applyProtection="false">
      <alignment horizontal="center" vertical="center" textRotation="0" wrapText="false" indent="0" shrinkToFit="false"/>
      <protection locked="true" hidden="false"/>
    </xf>
    <xf numFmtId="164" fontId="28"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false" hidden="false"/>
    </xf>
    <xf numFmtId="164" fontId="18" fillId="0" borderId="0" xfId="0" applyFont="true" applyBorder="false" applyAlignment="true" applyProtection="true">
      <alignment horizontal="general" vertical="center" textRotation="0" wrapText="false" indent="0" shrinkToFit="false"/>
      <protection locked="false" hidden="false"/>
    </xf>
    <xf numFmtId="164" fontId="14" fillId="0" borderId="48" xfId="0" applyFont="true" applyBorder="true" applyAlignment="true" applyProtection="false">
      <alignment horizontal="left" vertical="bottom" textRotation="90" wrapText="false" indent="0" shrinkToFit="false"/>
      <protection locked="true" hidden="false"/>
    </xf>
    <xf numFmtId="164" fontId="14" fillId="0" borderId="48" xfId="0" applyFont="true" applyBorder="true" applyAlignment="true" applyProtection="false">
      <alignment horizontal="center" vertical="bottom" textRotation="90" wrapText="false" indent="0" shrinkToFit="false"/>
      <protection locked="true" hidden="false"/>
    </xf>
    <xf numFmtId="166" fontId="14" fillId="0" borderId="48" xfId="0" applyFont="true" applyBorder="true" applyAlignment="true" applyProtection="false">
      <alignment horizontal="center" vertical="bottom" textRotation="90" wrapText="false" indent="0" shrinkToFit="false"/>
      <protection locked="true" hidden="false"/>
    </xf>
    <xf numFmtId="167" fontId="29" fillId="0" borderId="48" xfId="0" applyFont="true" applyBorder="true" applyAlignment="true" applyProtection="false">
      <alignment horizontal="center" vertical="bottom" textRotation="90" wrapText="false" indent="0" shrinkToFit="false"/>
      <protection locked="true" hidden="false"/>
    </xf>
    <xf numFmtId="167" fontId="14" fillId="0" borderId="48" xfId="0" applyFont="true" applyBorder="true" applyAlignment="true" applyProtection="false">
      <alignment horizontal="center" vertical="bottom" textRotation="90" wrapText="false" indent="0" shrinkToFit="false"/>
      <protection locked="true" hidden="false"/>
    </xf>
    <xf numFmtId="167" fontId="14" fillId="0" borderId="48" xfId="0" applyFont="true" applyBorder="true" applyAlignment="true" applyProtection="false">
      <alignment horizontal="left" vertical="bottom" textRotation="90" wrapText="false" indent="0" shrinkToFit="false"/>
      <protection locked="true" hidden="false"/>
    </xf>
    <xf numFmtId="164" fontId="14" fillId="0" borderId="49" xfId="0" applyFont="true" applyBorder="true" applyAlignment="true" applyProtection="false">
      <alignment horizontal="left" vertical="bottom" textRotation="90" wrapText="false" indent="0" shrinkToFit="false"/>
      <protection locked="true" hidden="false"/>
    </xf>
    <xf numFmtId="164" fontId="29" fillId="0" borderId="48" xfId="0" applyFont="true" applyBorder="true" applyAlignment="true" applyProtection="false">
      <alignment horizontal="left" vertical="bottom" textRotation="90" wrapText="false" indent="0" shrinkToFit="false"/>
      <protection locked="true" hidden="false"/>
    </xf>
    <xf numFmtId="164" fontId="14" fillId="0" borderId="50" xfId="0" applyFont="true" applyBorder="true" applyAlignment="true" applyProtection="false">
      <alignment horizontal="left" vertical="bottom" textRotation="90" wrapText="false" indent="0" shrinkToFit="false"/>
      <protection locked="true" hidden="false"/>
    </xf>
    <xf numFmtId="164" fontId="14" fillId="0" borderId="49" xfId="0" applyFont="true" applyBorder="true" applyAlignment="true" applyProtection="false">
      <alignment horizontal="center" vertical="bottom" textRotation="90" wrapText="false" indent="0" shrinkToFit="false"/>
      <protection locked="true" hidden="false"/>
    </xf>
    <xf numFmtId="166" fontId="14" fillId="0" borderId="48" xfId="0" applyFont="true" applyBorder="true" applyAlignment="true" applyProtection="false">
      <alignment horizontal="left" vertical="center" textRotation="90" wrapText="false" indent="0" shrinkToFit="false"/>
      <protection locked="true" hidden="false"/>
    </xf>
    <xf numFmtId="164" fontId="14" fillId="0" borderId="48" xfId="0" applyFont="true" applyBorder="true" applyAlignment="true" applyProtection="false">
      <alignment horizontal="left" vertical="center" textRotation="90" wrapText="false" indent="0" shrinkToFit="false"/>
      <protection locked="true" hidden="false"/>
    </xf>
    <xf numFmtId="164" fontId="14" fillId="0" borderId="1" xfId="0" applyFont="true" applyBorder="true" applyAlignment="true" applyProtection="false">
      <alignment horizontal="left" vertical="center" textRotation="90" wrapText="false" indent="0" shrinkToFit="false"/>
      <protection locked="true" hidden="false"/>
    </xf>
    <xf numFmtId="164" fontId="14" fillId="0" borderId="1" xfId="0" applyFont="true" applyBorder="true" applyAlignment="true" applyProtection="false">
      <alignment horizontal="left" vertical="bottom" textRotation="90" wrapText="false" indent="0" shrinkToFit="false"/>
      <protection locked="true" hidden="false"/>
    </xf>
    <xf numFmtId="164" fontId="14" fillId="0" borderId="51" xfId="0" applyFont="true" applyBorder="true" applyAlignment="true" applyProtection="false">
      <alignment horizontal="left" vertical="center" textRotation="90" wrapText="false" indent="0" shrinkToFit="false"/>
      <protection locked="true" hidden="false"/>
    </xf>
    <xf numFmtId="164" fontId="14" fillId="0" borderId="4" xfId="0" applyFont="true" applyBorder="true" applyAlignment="true" applyProtection="false">
      <alignment horizontal="left" vertical="center" textRotation="90" wrapText="false" indent="0" shrinkToFit="false"/>
      <protection locked="true" hidden="false"/>
    </xf>
    <xf numFmtId="164" fontId="14" fillId="0" borderId="3" xfId="0" applyFont="true" applyBorder="true" applyAlignment="true" applyProtection="false">
      <alignment horizontal="left" vertical="center" textRotation="90" wrapText="false" indent="0" shrinkToFit="false"/>
      <protection locked="true" hidden="false"/>
    </xf>
    <xf numFmtId="164" fontId="14" fillId="0" borderId="17" xfId="0" applyFont="true" applyBorder="true" applyAlignment="true" applyProtection="false">
      <alignment horizontal="left" vertical="center" textRotation="90" wrapText="false" indent="0" shrinkToFit="false"/>
      <protection locked="true" hidden="false"/>
    </xf>
    <xf numFmtId="164" fontId="14" fillId="0" borderId="52" xfId="0" applyFont="true" applyBorder="true" applyAlignment="true" applyProtection="false">
      <alignment horizontal="left" vertical="center" textRotation="90" wrapText="false" indent="0" shrinkToFit="false"/>
      <protection locked="true" hidden="false"/>
    </xf>
    <xf numFmtId="164" fontId="14" fillId="0" borderId="33" xfId="0" applyFont="true" applyBorder="true" applyAlignment="true" applyProtection="false">
      <alignment horizontal="left" vertical="center" textRotation="90" wrapText="false" indent="0" shrinkToFit="false"/>
      <protection locked="true" hidden="false"/>
    </xf>
    <xf numFmtId="164" fontId="0" fillId="0" borderId="0" xfId="0" applyFont="true" applyBorder="false" applyAlignment="true" applyProtection="false">
      <alignment horizontal="center" vertical="center" textRotation="90" wrapText="false" indent="0" shrinkToFit="false"/>
      <protection locked="true" hidden="false"/>
    </xf>
    <xf numFmtId="164" fontId="0" fillId="0" borderId="0" xfId="0" applyFont="true" applyBorder="false" applyAlignment="true" applyProtection="false">
      <alignment horizontal="general" vertical="center" textRotation="90" wrapText="false" indent="0" shrinkToFit="false"/>
      <protection locked="true" hidden="false"/>
    </xf>
    <xf numFmtId="168" fontId="30" fillId="2" borderId="50" xfId="0" applyFont="true" applyBorder="true" applyAlignment="true" applyProtection="false">
      <alignment horizontal="left" vertical="bottom" textRotation="90" wrapText="false" indent="0" shrinkToFit="false"/>
      <protection locked="true" hidden="false"/>
    </xf>
    <xf numFmtId="164" fontId="31" fillId="2" borderId="49" xfId="0" applyFont="true" applyBorder="true" applyAlignment="true" applyProtection="false">
      <alignment horizontal="left" vertical="bottom" textRotation="90" wrapText="false" indent="0" shrinkToFit="false"/>
      <protection locked="true" hidden="false"/>
    </xf>
    <xf numFmtId="164" fontId="30" fillId="2" borderId="49" xfId="0" applyFont="true" applyBorder="true" applyAlignment="true" applyProtection="false">
      <alignment horizontal="left" vertical="bottom" textRotation="90" wrapText="false" indent="0" shrinkToFit="false"/>
      <protection locked="true" hidden="false"/>
    </xf>
    <xf numFmtId="164" fontId="32" fillId="2" borderId="49" xfId="0" applyFont="true" applyBorder="true" applyAlignment="true" applyProtection="false">
      <alignment horizontal="left" vertical="bottom" textRotation="90" wrapText="false" indent="0" shrinkToFit="false"/>
      <protection locked="true" hidden="false"/>
    </xf>
    <xf numFmtId="164" fontId="30" fillId="0" borderId="49" xfId="0" applyFont="true" applyBorder="true" applyAlignment="true" applyProtection="false">
      <alignment horizontal="left" vertical="bottom" textRotation="90" wrapText="false" indent="0" shrinkToFit="false"/>
      <protection locked="true" hidden="false"/>
    </xf>
    <xf numFmtId="164" fontId="14" fillId="0" borderId="48" xfId="0" applyFont="true" applyBorder="true" applyAlignment="true" applyProtection="true">
      <alignment horizontal="left" vertical="bottom" textRotation="90" wrapText="false" indent="0" shrinkToFit="false"/>
      <protection locked="false" hidden="false"/>
    </xf>
    <xf numFmtId="164" fontId="0" fillId="3" borderId="0" xfId="0" applyFont="tru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7" fontId="0" fillId="0" borderId="0" xfId="0" applyFont="true" applyBorder="false" applyAlignment="true" applyProtection="false">
      <alignment horizontal="left" vertical="center" textRotation="0" wrapText="false" indent="0" shrinkToFit="false"/>
      <protection locked="true" hidden="false"/>
    </xf>
    <xf numFmtId="164" fontId="13" fillId="0" borderId="10" xfId="0" applyFont="true" applyBorder="tru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0" borderId="10" xfId="0" applyFont="false" applyBorder="true" applyAlignment="true" applyProtection="false">
      <alignment horizontal="general" vertical="center" textRotation="0" wrapText="false" indent="0" shrinkToFit="false"/>
      <protection locked="true" hidden="false"/>
    </xf>
    <xf numFmtId="164" fontId="0" fillId="0" borderId="45" xfId="0" applyFont="false" applyBorder="true" applyAlignment="true" applyProtection="false">
      <alignment horizontal="center" vertical="center" textRotation="0" wrapText="false" indent="0" shrinkToFit="false"/>
      <protection locked="true" hidden="false"/>
    </xf>
    <xf numFmtId="164" fontId="0" fillId="0" borderId="45" xfId="0" applyFont="false" applyBorder="true" applyAlignment="true" applyProtection="false">
      <alignment horizontal="general" vertical="center" textRotation="0" wrapText="false" indent="0" shrinkToFit="false"/>
      <protection locked="true" hidden="false"/>
    </xf>
    <xf numFmtId="164" fontId="0" fillId="0" borderId="10" xfId="0" applyFont="false" applyBorder="true" applyAlignment="true" applyProtection="false">
      <alignment horizontal="center" vertical="center" textRotation="0" wrapText="false" indent="0" shrinkToFit="false"/>
      <protection locked="true" hidden="false"/>
    </xf>
    <xf numFmtId="164" fontId="0" fillId="0" borderId="27" xfId="0" applyFont="false" applyBorder="true" applyAlignment="true" applyProtection="false">
      <alignment horizontal="center" vertical="center" textRotation="0" wrapText="false" indent="0" shrinkToFit="false"/>
      <protection locked="true" hidden="false"/>
    </xf>
    <xf numFmtId="164" fontId="0" fillId="0" borderId="9" xfId="0" applyFont="false" applyBorder="true" applyAlignment="true" applyProtection="false">
      <alignment horizontal="center" vertical="center" textRotation="0" wrapText="false" indent="0" shrinkToFit="false"/>
      <protection locked="true" hidden="false"/>
    </xf>
    <xf numFmtId="164" fontId="28" fillId="2" borderId="10" xfId="0" applyFont="true" applyBorder="true" applyAlignment="true" applyProtection="false">
      <alignment horizontal="left" vertical="center" textRotation="0" wrapText="false" indent="0" shrinkToFit="false"/>
      <protection locked="true" hidden="false"/>
    </xf>
    <xf numFmtId="164" fontId="27" fillId="2" borderId="27" xfId="0" applyFont="true" applyBorder="true" applyAlignment="true" applyProtection="false">
      <alignment horizontal="general" vertical="center" textRotation="0" wrapText="false" indent="0" shrinkToFit="false"/>
      <protection locked="true" hidden="false"/>
    </xf>
    <xf numFmtId="164" fontId="0" fillId="0" borderId="10" xfId="0" applyFont="false" applyBorder="true" applyAlignment="true" applyProtection="false">
      <alignment horizontal="general" vertical="center" textRotation="0" wrapText="false" indent="0" shrinkToFit="false"/>
      <protection locked="true" hidden="false"/>
    </xf>
    <xf numFmtId="164" fontId="33" fillId="2" borderId="0" xfId="20" applyFont="false" applyBorder="true" applyAlignment="true" applyProtection="true">
      <alignment horizontal="general" vertical="center" textRotation="0" wrapText="false" indent="0" shrinkToFit="false"/>
      <protection locked="true" hidden="false"/>
    </xf>
    <xf numFmtId="164" fontId="28" fillId="0" borderId="53" xfId="0" applyFont="true" applyBorder="true" applyAlignment="true" applyProtection="false">
      <alignment horizontal="left" vertical="center" textRotation="0" wrapText="false" indent="0" shrinkToFit="false"/>
      <protection locked="true" hidden="false"/>
    </xf>
    <xf numFmtId="164" fontId="28" fillId="0" borderId="44" xfId="0" applyFont="true" applyBorder="true" applyAlignment="true" applyProtection="false">
      <alignment horizontal="left" vertical="center" textRotation="0" wrapText="false" indent="0" shrinkToFit="false"/>
      <protection locked="true" hidden="false"/>
    </xf>
    <xf numFmtId="164" fontId="28" fillId="0" borderId="44" xfId="0" applyFont="true" applyBorder="true" applyAlignment="true" applyProtection="false">
      <alignment horizontal="general" vertical="center" textRotation="0" wrapText="false" indent="0" shrinkToFit="false"/>
      <protection locked="true" hidden="false"/>
    </xf>
    <xf numFmtId="164" fontId="28" fillId="0" borderId="44" xfId="0" applyFont="true" applyBorder="true" applyAlignment="true" applyProtection="false">
      <alignment horizontal="center" vertical="center" textRotation="0" wrapText="false" indent="0" shrinkToFit="false"/>
      <protection locked="true" hidden="false"/>
    </xf>
    <xf numFmtId="164" fontId="28" fillId="0" borderId="54" xfId="0" applyFont="true" applyBorder="true" applyAlignment="true" applyProtection="false">
      <alignment horizontal="center" vertical="center" textRotation="0" wrapText="false" indent="0" shrinkToFit="false"/>
      <protection locked="true" hidden="false"/>
    </xf>
    <xf numFmtId="166" fontId="28" fillId="2" borderId="0" xfId="0" applyFont="true" applyBorder="false" applyAlignment="true" applyProtection="false">
      <alignment horizontal="general" vertical="center" textRotation="0" wrapText="false" indent="0" shrinkToFit="false"/>
      <protection locked="true" hidden="false"/>
    </xf>
    <xf numFmtId="167" fontId="28" fillId="2" borderId="0" xfId="0" applyFont="true" applyBorder="false" applyAlignment="true" applyProtection="false">
      <alignment horizontal="general" vertical="center" textRotation="0" wrapText="false" indent="0" shrinkToFit="false"/>
      <protection locked="true" hidden="false"/>
    </xf>
    <xf numFmtId="164" fontId="13" fillId="0" borderId="0" xfId="0" applyFont="true" applyBorder="false" applyAlignment="true" applyProtection="false">
      <alignment horizontal="general" vertical="center" textRotation="0" wrapText="false" indent="0" shrinkToFit="false"/>
      <protection locked="true" hidden="false"/>
    </xf>
    <xf numFmtId="164" fontId="0" fillId="0" borderId="10" xfId="0" applyFont="true" applyBorder="true" applyAlignment="true" applyProtection="false">
      <alignment horizontal="left" vertical="center" textRotation="0" wrapText="fals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true" applyProtection="false">
      <alignment horizontal="general" vertical="center" textRotation="0" wrapText="false" indent="0" shrinkToFit="false"/>
      <protection locked="true" hidden="false"/>
    </xf>
    <xf numFmtId="164" fontId="0" fillId="3" borderId="0" xfId="0" applyFont="true" applyBorder="true" applyAlignment="true" applyProtection="false">
      <alignment horizontal="general" vertical="center" textRotation="0" wrapText="false" indent="0" shrinkToFit="false"/>
      <protection locked="true" hidden="false"/>
    </xf>
    <xf numFmtId="164" fontId="0" fillId="0" borderId="0" xfId="0" applyFont="true" applyBorder="true" applyAlignment="true" applyProtection="false">
      <alignment horizontal="general" vertical="center" textRotation="0" wrapText="fals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0" fillId="0" borderId="0" xfId="0" applyFont="false" applyBorder="true" applyAlignment="true" applyProtection="false">
      <alignment horizontal="general" vertical="center" textRotation="0" wrapText="false" indent="0" shrinkToFit="false"/>
      <protection locked="true" hidden="false"/>
    </xf>
    <xf numFmtId="164" fontId="28" fillId="2" borderId="0" xfId="0" applyFont="true" applyBorder="true" applyAlignment="true" applyProtection="false">
      <alignment horizontal="general" vertical="center" textRotation="0" wrapText="false" indent="0" shrinkToFit="false"/>
      <protection locked="true" hidden="false"/>
    </xf>
    <xf numFmtId="164" fontId="28" fillId="2" borderId="0" xfId="0" applyFont="true" applyBorder="true" applyAlignment="true" applyProtection="false">
      <alignment horizontal="center" vertical="center" textRotation="0" wrapText="false" indent="0" shrinkToFit="false"/>
      <protection locked="true" hidden="false"/>
    </xf>
    <xf numFmtId="164" fontId="28" fillId="0" borderId="0" xfId="0" applyFont="true" applyBorder="true" applyAlignment="true" applyProtection="false">
      <alignment horizontal="general" vertical="center" textRotation="0" wrapText="false" indent="0" shrinkToFit="false"/>
      <protection locked="true" hidden="false"/>
    </xf>
    <xf numFmtId="164" fontId="0" fillId="0" borderId="0" xfId="0" applyFont="true" applyBorder="true" applyAlignment="true" applyProtection="true">
      <alignment horizontal="general" vertical="center" textRotation="0" wrapText="false" indent="0" shrinkToFit="false"/>
      <protection locked="false" hidden="false"/>
    </xf>
    <xf numFmtId="167" fontId="28" fillId="2" borderId="0" xfId="0" applyFont="true" applyBorder="tru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7" fontId="0" fillId="0" borderId="27" xfId="0" applyFont="true" applyBorder="true" applyAlignment="true" applyProtection="false">
      <alignment horizontal="center" vertical="center" textRotation="0" wrapText="false" indent="0" shrinkToFit="false"/>
      <protection locked="true" hidden="false"/>
    </xf>
    <xf numFmtId="166" fontId="0" fillId="0" borderId="0" xfId="0" applyFont="false" applyBorder="true" applyAlignment="true" applyProtection="false">
      <alignment horizontal="center" vertical="center" textRotation="0" wrapText="false" indent="0" shrinkToFit="false"/>
      <protection locked="true" hidden="false"/>
    </xf>
    <xf numFmtId="167" fontId="4" fillId="0" borderId="0" xfId="0" applyFont="true" applyBorder="true" applyAlignment="true" applyProtection="false">
      <alignment horizontal="center" vertical="center" textRotation="0" wrapText="false" indent="0" shrinkToFit="false"/>
      <protection locked="true" hidden="false"/>
    </xf>
    <xf numFmtId="167" fontId="0" fillId="0" borderId="0" xfId="0" applyFont="true" applyBorder="true" applyAlignment="true" applyProtection="false">
      <alignment horizontal="left" vertical="center" textRotation="0" wrapText="false" indent="0" shrinkToFit="false"/>
      <protection locked="true" hidden="false"/>
    </xf>
    <xf numFmtId="164" fontId="13" fillId="0" borderId="0" xfId="0" applyFont="true" applyBorder="true" applyAlignment="true" applyProtection="false">
      <alignment horizontal="general" vertical="center" textRotation="0" wrapText="false" indent="0" shrinkToFit="false"/>
      <protection locked="true" hidden="false"/>
    </xf>
    <xf numFmtId="167" fontId="0" fillId="0" borderId="0" xfId="0" applyFont="true" applyBorder="true" applyAlignment="true" applyProtection="false">
      <alignment horizontal="center" vertical="center" textRotation="0" wrapText="false" indent="0" shrinkToFit="false"/>
      <protection locked="true" hidden="false"/>
    </xf>
    <xf numFmtId="167" fontId="0" fillId="0" borderId="10" xfId="0" applyFont="true" applyBorder="true" applyAlignment="true" applyProtection="false">
      <alignment horizontal="center" vertical="center" textRotation="0" wrapText="false" indent="0" shrinkToFit="false"/>
      <protection locked="true" hidden="false"/>
    </xf>
    <xf numFmtId="164" fontId="0" fillId="0" borderId="44" xfId="0" applyFont="true" applyBorder="true" applyAlignment="true" applyProtection="false">
      <alignment horizontal="center" vertical="center" textRotation="0" wrapText="false" indent="0" shrinkToFit="false"/>
      <protection locked="true" hidden="false"/>
    </xf>
    <xf numFmtId="164" fontId="9" fillId="0" borderId="0" xfId="0" applyFont="true" applyBorder="true" applyAlignment="true" applyProtection="false">
      <alignment horizontal="center" vertical="center" textRotation="0" wrapText="false" indent="0" shrinkToFit="false"/>
      <protection locked="true" hidden="false"/>
    </xf>
    <xf numFmtId="164" fontId="0" fillId="6" borderId="0" xfId="0" applyFont="true" applyBorder="false" applyAlignment="true" applyProtection="false">
      <alignment horizontal="general" vertical="center" textRotation="0" wrapText="false" indent="0" shrinkToFit="false"/>
      <protection locked="true" hidden="false"/>
    </xf>
    <xf numFmtId="164" fontId="0" fillId="6" borderId="0" xfId="0" applyFont="false" applyBorder="false" applyAlignment="true" applyProtection="false">
      <alignment horizontal="center" vertical="center" textRotation="0" wrapText="false" indent="0" shrinkToFit="false"/>
      <protection locked="true" hidden="false"/>
    </xf>
    <xf numFmtId="167" fontId="4" fillId="6" borderId="0" xfId="0" applyFont="true" applyBorder="false" applyAlignment="true" applyProtection="false">
      <alignment horizontal="center" vertical="center" textRotation="0" wrapText="false" indent="0" shrinkToFit="false"/>
      <protection locked="true" hidden="false"/>
    </xf>
    <xf numFmtId="164" fontId="13" fillId="6" borderId="0" xfId="0" applyFont="true" applyBorder="false" applyAlignment="true" applyProtection="false">
      <alignment horizontal="general" vertical="center" textRotation="0" wrapText="false" indent="0" shrinkToFit="false"/>
      <protection locked="true" hidden="false"/>
    </xf>
    <xf numFmtId="164" fontId="0" fillId="6" borderId="10" xfId="0" applyFont="true" applyBorder="true" applyAlignment="true" applyProtection="false">
      <alignment horizontal="general" vertical="center" textRotation="0" wrapText="false" indent="0" shrinkToFit="false"/>
      <protection locked="true" hidden="false"/>
    </xf>
    <xf numFmtId="164" fontId="4" fillId="6" borderId="0" xfId="0" applyFont="true" applyBorder="false" applyAlignment="true" applyProtection="false">
      <alignment horizontal="center" vertical="center" textRotation="0" wrapText="false" indent="0" shrinkToFit="false"/>
      <protection locked="true" hidden="false"/>
    </xf>
    <xf numFmtId="164" fontId="4" fillId="6" borderId="0" xfId="0" applyFont="true" applyBorder="true" applyAlignment="true" applyProtection="false">
      <alignment horizontal="left" vertical="center" textRotation="0" wrapText="false" indent="0" shrinkToFit="false"/>
      <protection locked="true" hidden="false"/>
    </xf>
    <xf numFmtId="164" fontId="0" fillId="6" borderId="10" xfId="0" applyFont="false" applyBorder="true" applyAlignment="true" applyProtection="false">
      <alignment horizontal="left" vertical="center" textRotation="0" wrapText="false" indent="0" shrinkToFit="false"/>
      <protection locked="true" hidden="false"/>
    </xf>
    <xf numFmtId="164" fontId="0" fillId="6" borderId="44" xfId="0" applyFont="true" applyBorder="true" applyAlignment="true" applyProtection="false">
      <alignment horizontal="center" vertical="center" textRotation="0" wrapText="false" indent="0" shrinkToFit="false"/>
      <protection locked="true" hidden="false"/>
    </xf>
    <xf numFmtId="164" fontId="0" fillId="6" borderId="10" xfId="0" applyFont="false" applyBorder="true" applyAlignment="true" applyProtection="false">
      <alignment horizontal="center" vertical="center" textRotation="0" wrapText="false" indent="0" shrinkToFit="false"/>
      <protection locked="true" hidden="false"/>
    </xf>
    <xf numFmtId="166" fontId="0" fillId="6" borderId="0" xfId="0" applyFont="false" applyBorder="false" applyAlignment="true" applyProtection="false">
      <alignment horizontal="general" vertical="center" textRotation="0" wrapText="false" indent="0" shrinkToFit="false"/>
      <protection locked="true" hidden="false"/>
    </xf>
    <xf numFmtId="164" fontId="0" fillId="6" borderId="0" xfId="0" applyFont="false" applyBorder="false" applyAlignment="true" applyProtection="false">
      <alignment horizontal="general" vertical="center" textRotation="0" wrapText="false" indent="0" shrinkToFit="false"/>
      <protection locked="true" hidden="false"/>
    </xf>
    <xf numFmtId="167" fontId="0" fillId="6" borderId="45" xfId="0" applyFont="true" applyBorder="true" applyAlignment="true" applyProtection="false">
      <alignment horizontal="center" vertical="center" textRotation="0" wrapText="false" indent="0" shrinkToFit="false"/>
      <protection locked="true" hidden="false"/>
    </xf>
    <xf numFmtId="167" fontId="0" fillId="6" borderId="27" xfId="0" applyFont="true" applyBorder="true" applyAlignment="true" applyProtection="false">
      <alignment horizontal="center" vertical="center" textRotation="0" wrapText="false" indent="0" shrinkToFit="false"/>
      <protection locked="true" hidden="false"/>
    </xf>
    <xf numFmtId="167" fontId="0" fillId="6" borderId="0" xfId="0" applyFont="true" applyBorder="true" applyAlignment="true" applyProtection="false">
      <alignment horizontal="center" vertical="center" textRotation="0" wrapText="false" indent="0" shrinkToFit="false"/>
      <protection locked="true" hidden="false"/>
    </xf>
    <xf numFmtId="167" fontId="0" fillId="6" borderId="0" xfId="0" applyFont="true" applyBorder="false" applyAlignment="true" applyProtection="false">
      <alignment horizontal="center" vertical="center" textRotation="0" wrapText="false" indent="0" shrinkToFit="false"/>
      <protection locked="true" hidden="false"/>
    </xf>
    <xf numFmtId="167" fontId="0" fillId="6" borderId="10" xfId="0" applyFont="true" applyBorder="true" applyAlignment="true" applyProtection="false">
      <alignment horizontal="center" vertical="center" textRotation="0" wrapText="false" indent="0" shrinkToFit="false"/>
      <protection locked="true" hidden="false"/>
    </xf>
    <xf numFmtId="164" fontId="0" fillId="6" borderId="27" xfId="0" applyFont="true" applyBorder="true" applyAlignment="true" applyProtection="false">
      <alignment horizontal="center" vertical="center" textRotation="0" wrapText="false" indent="0" shrinkToFit="false"/>
      <protection locked="true" hidden="false"/>
    </xf>
    <xf numFmtId="164" fontId="0" fillId="6" borderId="0" xfId="0" applyFont="true" applyBorder="true" applyAlignment="true" applyProtection="false">
      <alignment horizontal="center" vertical="center" textRotation="0" wrapText="false" indent="0" shrinkToFit="false"/>
      <protection locked="true" hidden="false"/>
    </xf>
    <xf numFmtId="164" fontId="0" fillId="6" borderId="9" xfId="0" applyFont="true" applyBorder="true" applyAlignment="true" applyProtection="false">
      <alignment horizontal="center" vertical="center" textRotation="0" wrapText="false" indent="0" shrinkToFit="false"/>
      <protection locked="true" hidden="false"/>
    </xf>
    <xf numFmtId="164" fontId="9" fillId="6" borderId="0" xfId="0" applyFont="true" applyBorder="true" applyAlignment="true" applyProtection="false">
      <alignment horizontal="center" vertical="center" textRotation="0" wrapText="false" indent="0" shrinkToFit="false"/>
      <protection locked="true" hidden="false"/>
    </xf>
    <xf numFmtId="164" fontId="0" fillId="6" borderId="0" xfId="0" applyFont="true" applyBorder="false" applyAlignment="true" applyProtection="false">
      <alignment horizontal="center" vertical="center" textRotation="0" wrapText="false" indent="0" shrinkToFit="false"/>
      <protection locked="true" hidden="false"/>
    </xf>
    <xf numFmtId="164" fontId="33" fillId="6" borderId="0" xfId="20" applyFont="false" applyBorder="true" applyAlignment="true" applyProtection="true">
      <alignment horizontal="general" vertical="center" textRotation="0" wrapText="false" indent="0" shrinkToFit="false"/>
      <protection locked="true" hidden="false"/>
    </xf>
    <xf numFmtId="164" fontId="28" fillId="6" borderId="10" xfId="0" applyFont="true" applyBorder="true" applyAlignment="true" applyProtection="false">
      <alignment horizontal="left" vertical="center" textRotation="0" wrapText="false" indent="0" shrinkToFit="false"/>
      <protection locked="true" hidden="false"/>
    </xf>
    <xf numFmtId="164" fontId="28" fillId="6" borderId="0" xfId="0" applyFont="true" applyBorder="false" applyAlignment="true" applyProtection="false">
      <alignment horizontal="general" vertical="center" textRotation="0" wrapText="false" indent="0" shrinkToFit="false"/>
      <protection locked="true" hidden="false"/>
    </xf>
    <xf numFmtId="164" fontId="28" fillId="6" borderId="0" xfId="0" applyFont="true" applyBorder="false" applyAlignment="true" applyProtection="false">
      <alignment horizontal="center" vertical="center" textRotation="0" wrapText="false" indent="0" shrinkToFit="false"/>
      <protection locked="true" hidden="false"/>
    </xf>
    <xf numFmtId="164" fontId="28" fillId="6" borderId="53" xfId="0" applyFont="true" applyBorder="true" applyAlignment="true" applyProtection="false">
      <alignment horizontal="left" vertical="center" textRotation="0" wrapText="false" indent="0" shrinkToFit="false"/>
      <protection locked="true" hidden="false"/>
    </xf>
    <xf numFmtId="164" fontId="28" fillId="6" borderId="44" xfId="0" applyFont="true" applyBorder="true" applyAlignment="true" applyProtection="false">
      <alignment horizontal="left" vertical="center" textRotation="0" wrapText="false" indent="0" shrinkToFit="false"/>
      <protection locked="true" hidden="false"/>
    </xf>
    <xf numFmtId="164" fontId="28" fillId="6" borderId="44" xfId="0" applyFont="true" applyBorder="true" applyAlignment="true" applyProtection="false">
      <alignment horizontal="general" vertical="center" textRotation="0" wrapText="false" indent="0" shrinkToFit="false"/>
      <protection locked="true" hidden="false"/>
    </xf>
    <xf numFmtId="164" fontId="28" fillId="6" borderId="44" xfId="0" applyFont="true" applyBorder="true" applyAlignment="true" applyProtection="false">
      <alignment horizontal="center" vertical="center" textRotation="0" wrapText="false" indent="0" shrinkToFit="false"/>
      <protection locked="true" hidden="false"/>
    </xf>
    <xf numFmtId="164" fontId="28" fillId="6" borderId="54" xfId="0" applyFont="true" applyBorder="true" applyAlignment="true" applyProtection="false">
      <alignment horizontal="center" vertical="center" textRotation="0" wrapText="false" indent="0" shrinkToFit="false"/>
      <protection locked="true" hidden="false"/>
    </xf>
    <xf numFmtId="164" fontId="0" fillId="6" borderId="0" xfId="0" applyFont="true" applyBorder="false" applyAlignment="true" applyProtection="true">
      <alignment horizontal="general" vertical="center" textRotation="0" wrapText="false" indent="0" shrinkToFit="false"/>
      <protection locked="false" hidden="false"/>
    </xf>
    <xf numFmtId="164" fontId="18" fillId="6" borderId="0" xfId="0" applyFont="true" applyBorder="false" applyAlignment="true" applyProtection="true">
      <alignment horizontal="general" vertical="center" textRotation="0" wrapText="false" indent="0" shrinkToFit="false"/>
      <protection locked="false" hidden="false"/>
    </xf>
    <xf numFmtId="167" fontId="28" fillId="6" borderId="0" xfId="0" applyFont="true" applyBorder="false" applyAlignment="true" applyProtection="false">
      <alignment horizontal="general" vertical="center" textRotation="0" wrapText="false" indent="0" shrinkToFit="false"/>
      <protection locked="true" hidden="false"/>
    </xf>
    <xf numFmtId="167" fontId="4" fillId="0" borderId="0" xfId="0" applyFont="true" applyBorder="true" applyAlignment="true" applyProtection="false">
      <alignment horizontal="left" vertical="center" textRotation="0" wrapText="false" indent="0" shrinkToFit="false"/>
      <protection locked="true" hidden="false"/>
    </xf>
    <xf numFmtId="167" fontId="0" fillId="0" borderId="10" xfId="0" applyFont="true" applyBorder="true" applyAlignment="true" applyProtection="false">
      <alignment horizontal="left" vertical="center" textRotation="0" wrapText="false" indent="0" shrinkToFit="false"/>
      <protection locked="true" hidden="false"/>
    </xf>
    <xf numFmtId="167" fontId="0" fillId="0" borderId="45" xfId="0" applyFont="true" applyBorder="true" applyAlignment="true" applyProtection="false">
      <alignment horizontal="center" vertical="center" textRotation="0" wrapText="false" indent="0" shrinkToFit="false"/>
      <protection locked="true" hidden="false"/>
    </xf>
    <xf numFmtId="166" fontId="0" fillId="0" borderId="0" xfId="0" applyFont="false" applyBorder="tru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7" fontId="0" fillId="0" borderId="9" xfId="0" applyFont="true" applyBorder="true" applyAlignment="true" applyProtection="false">
      <alignment horizontal="center" vertical="center" textRotation="0" wrapText="false" indent="0" shrinkToFit="false"/>
      <protection locked="true" hidden="false"/>
    </xf>
    <xf numFmtId="164" fontId="0" fillId="6" borderId="45" xfId="0" applyFont="true" applyBorder="true" applyAlignment="true" applyProtection="false">
      <alignment horizontal="center" vertical="center" textRotation="0" wrapText="false" indent="0" shrinkToFit="false"/>
      <protection locked="true" hidden="false"/>
    </xf>
    <xf numFmtId="164" fontId="34" fillId="7" borderId="0" xfId="0" applyFont="true" applyBorder="false" applyAlignment="true" applyProtection="false">
      <alignment horizontal="general" vertical="center" textRotation="0" wrapText="false" indent="0" shrinkToFit="false"/>
      <protection locked="true" hidden="false"/>
    </xf>
    <xf numFmtId="164" fontId="0" fillId="5" borderId="0" xfId="0" applyFont="true" applyBorder="false" applyAlignment="true" applyProtection="false">
      <alignment horizontal="general" vertical="center" textRotation="0" wrapText="false" indent="0" shrinkToFit="false"/>
      <protection locked="true" hidden="false"/>
    </xf>
    <xf numFmtId="164" fontId="0" fillId="5" borderId="0" xfId="0" applyFont="false" applyBorder="false" applyAlignment="true" applyProtection="false">
      <alignment horizontal="center" vertical="center" textRotation="0" wrapText="false" indent="0" shrinkToFit="false"/>
      <protection locked="true" hidden="false"/>
    </xf>
    <xf numFmtId="167" fontId="4" fillId="5" borderId="0" xfId="0" applyFont="true" applyBorder="false" applyAlignment="true" applyProtection="false">
      <alignment horizontal="center" vertical="center" textRotation="0" wrapText="false" indent="0" shrinkToFit="false"/>
      <protection locked="true" hidden="false"/>
    </xf>
    <xf numFmtId="164" fontId="0" fillId="5" borderId="10" xfId="0" applyFont="false" applyBorder="true" applyAlignment="true" applyProtection="false">
      <alignment horizontal="general" vertical="center" textRotation="0" wrapText="false" indent="0" shrinkToFit="false"/>
      <protection locked="true" hidden="false"/>
    </xf>
    <xf numFmtId="164" fontId="4" fillId="5" borderId="0" xfId="0" applyFont="true" applyBorder="false" applyAlignment="true" applyProtection="false">
      <alignment horizontal="center" vertical="center" textRotation="0" wrapText="false" indent="0" shrinkToFit="false"/>
      <protection locked="true" hidden="false"/>
    </xf>
    <xf numFmtId="164" fontId="4" fillId="5" borderId="0" xfId="0" applyFont="true" applyBorder="true" applyAlignment="true" applyProtection="false">
      <alignment horizontal="left" vertical="center" textRotation="0" wrapText="false" indent="0" shrinkToFit="false"/>
      <protection locked="true" hidden="false"/>
    </xf>
    <xf numFmtId="164" fontId="0" fillId="5" borderId="10" xfId="0" applyFont="true" applyBorder="true" applyAlignment="true" applyProtection="false">
      <alignment horizontal="left" vertical="center" textRotation="0" wrapText="false" indent="0" shrinkToFit="false"/>
      <protection locked="true" hidden="false"/>
    </xf>
    <xf numFmtId="164" fontId="0" fillId="5" borderId="44" xfId="0" applyFont="true" applyBorder="true" applyAlignment="true" applyProtection="false">
      <alignment horizontal="center" vertical="center" textRotation="0" wrapText="false" indent="0" shrinkToFit="false"/>
      <protection locked="true" hidden="false"/>
    </xf>
    <xf numFmtId="164" fontId="0" fillId="5" borderId="10" xfId="0" applyFont="false" applyBorder="true" applyAlignment="true" applyProtection="false">
      <alignment horizontal="center" vertical="center" textRotation="0" wrapText="false" indent="0" shrinkToFit="false"/>
      <protection locked="true" hidden="false"/>
    </xf>
    <xf numFmtId="166" fontId="0" fillId="5" borderId="0" xfId="0" applyFont="false" applyBorder="false" applyAlignment="true" applyProtection="false">
      <alignment horizontal="general" vertical="center" textRotation="0" wrapText="false" indent="0" shrinkToFit="false"/>
      <protection locked="true" hidden="false"/>
    </xf>
    <xf numFmtId="164" fontId="0" fillId="5" borderId="45" xfId="0" applyFont="false" applyBorder="true" applyAlignment="true" applyProtection="false">
      <alignment horizontal="center" vertical="center" textRotation="0" wrapText="false" indent="0" shrinkToFit="false"/>
      <protection locked="true" hidden="false"/>
    </xf>
    <xf numFmtId="167" fontId="0" fillId="5" borderId="27" xfId="0" applyFont="true" applyBorder="true" applyAlignment="true" applyProtection="false">
      <alignment horizontal="center" vertical="center" textRotation="0" wrapText="false" indent="0" shrinkToFit="false"/>
      <protection locked="true" hidden="false"/>
    </xf>
    <xf numFmtId="167" fontId="0" fillId="5" borderId="0" xfId="0" applyFont="true" applyBorder="true" applyAlignment="true" applyProtection="false">
      <alignment horizontal="center" vertical="center" textRotation="0" wrapText="false" indent="0" shrinkToFit="false"/>
      <protection locked="true" hidden="false"/>
    </xf>
    <xf numFmtId="167" fontId="0" fillId="5" borderId="0" xfId="0" applyFont="true" applyBorder="false" applyAlignment="true" applyProtection="false">
      <alignment horizontal="center" vertical="center" textRotation="0" wrapText="false" indent="0" shrinkToFit="false"/>
      <protection locked="true" hidden="false"/>
    </xf>
    <xf numFmtId="167" fontId="0" fillId="5" borderId="10" xfId="0" applyFont="true" applyBorder="true" applyAlignment="true" applyProtection="false">
      <alignment horizontal="center" vertical="center" textRotation="0" wrapText="false" indent="0" shrinkToFit="false"/>
      <protection locked="true" hidden="false"/>
    </xf>
    <xf numFmtId="164" fontId="0" fillId="5" borderId="27" xfId="0" applyFont="true" applyBorder="true" applyAlignment="true" applyProtection="false">
      <alignment horizontal="center" vertical="center" textRotation="0" wrapText="false" indent="0" shrinkToFit="false"/>
      <protection locked="true" hidden="false"/>
    </xf>
    <xf numFmtId="164" fontId="0" fillId="5" borderId="0" xfId="0" applyFont="true" applyBorder="true" applyAlignment="true" applyProtection="false">
      <alignment horizontal="center" vertical="center" textRotation="0" wrapText="false" indent="0" shrinkToFit="false"/>
      <protection locked="true" hidden="false"/>
    </xf>
    <xf numFmtId="164" fontId="0" fillId="5" borderId="9" xfId="0" applyFont="true" applyBorder="true" applyAlignment="true" applyProtection="false">
      <alignment horizontal="center" vertical="center" textRotation="0" wrapText="false" indent="0" shrinkToFit="false"/>
      <protection locked="true" hidden="false"/>
    </xf>
    <xf numFmtId="164" fontId="0" fillId="5" borderId="10" xfId="0" applyFont="true" applyBorder="true" applyAlignment="true" applyProtection="false">
      <alignment horizontal="center" vertical="center" textRotation="0" wrapText="false" indent="0" shrinkToFit="false"/>
      <protection locked="true" hidden="false"/>
    </xf>
    <xf numFmtId="164" fontId="0" fillId="5" borderId="0" xfId="0" applyFont="true" applyBorder="false" applyAlignment="true" applyProtection="false">
      <alignment horizontal="center" vertical="center" textRotation="0" wrapText="false" indent="0" shrinkToFit="false"/>
      <protection locked="true" hidden="false"/>
    </xf>
    <xf numFmtId="164" fontId="33" fillId="5" borderId="0" xfId="20" applyFont="false" applyBorder="true" applyAlignment="true" applyProtection="true">
      <alignment horizontal="general" vertical="center" textRotation="0" wrapText="false" indent="0" shrinkToFit="false"/>
      <protection locked="true" hidden="false"/>
    </xf>
    <xf numFmtId="164" fontId="28" fillId="5" borderId="10" xfId="0" applyFont="true" applyBorder="true" applyAlignment="true" applyProtection="false">
      <alignment horizontal="left" vertical="center" textRotation="0" wrapText="false" indent="0" shrinkToFit="false"/>
      <protection locked="true" hidden="false"/>
    </xf>
    <xf numFmtId="164" fontId="28" fillId="5" borderId="0" xfId="0" applyFont="true" applyBorder="false" applyAlignment="true" applyProtection="false">
      <alignment horizontal="general" vertical="center" textRotation="0" wrapText="false" indent="0" shrinkToFit="false"/>
      <protection locked="true" hidden="false"/>
    </xf>
    <xf numFmtId="164" fontId="28" fillId="5" borderId="0" xfId="0" applyFont="true" applyBorder="false" applyAlignment="true" applyProtection="false">
      <alignment horizontal="center" vertical="center" textRotation="0" wrapText="false" indent="0" shrinkToFit="false"/>
      <protection locked="true" hidden="false"/>
    </xf>
    <xf numFmtId="164" fontId="28" fillId="5" borderId="53" xfId="0" applyFont="true" applyBorder="true" applyAlignment="true" applyProtection="false">
      <alignment horizontal="left" vertical="center" textRotation="0" wrapText="false" indent="0" shrinkToFit="false"/>
      <protection locked="true" hidden="false"/>
    </xf>
    <xf numFmtId="164" fontId="28" fillId="5" borderId="44" xfId="0" applyFont="true" applyBorder="true" applyAlignment="true" applyProtection="false">
      <alignment horizontal="left" vertical="center" textRotation="0" wrapText="false" indent="0" shrinkToFit="false"/>
      <protection locked="true" hidden="false"/>
    </xf>
    <xf numFmtId="164" fontId="28" fillId="5" borderId="44" xfId="0" applyFont="true" applyBorder="true" applyAlignment="true" applyProtection="false">
      <alignment horizontal="general" vertical="center" textRotation="0" wrapText="false" indent="0" shrinkToFit="false"/>
      <protection locked="true" hidden="false"/>
    </xf>
    <xf numFmtId="164" fontId="28" fillId="5" borderId="44" xfId="0" applyFont="true" applyBorder="true" applyAlignment="true" applyProtection="false">
      <alignment horizontal="center" vertical="center" textRotation="0" wrapText="false" indent="0" shrinkToFit="false"/>
      <protection locked="true" hidden="false"/>
    </xf>
    <xf numFmtId="164" fontId="28" fillId="5" borderId="54" xfId="0" applyFont="true" applyBorder="true" applyAlignment="true" applyProtection="false">
      <alignment horizontal="center" vertical="center" textRotation="0" wrapText="false" indent="0" shrinkToFit="false"/>
      <protection locked="true" hidden="false"/>
    </xf>
    <xf numFmtId="164" fontId="0" fillId="5" borderId="0" xfId="0" applyFont="true" applyBorder="false" applyAlignment="true" applyProtection="true">
      <alignment horizontal="general" vertical="center" textRotation="0" wrapText="false" indent="0" shrinkToFit="false"/>
      <protection locked="false" hidden="false"/>
    </xf>
    <xf numFmtId="164" fontId="18" fillId="5" borderId="0" xfId="0" applyFont="true" applyBorder="false" applyAlignment="true" applyProtection="true">
      <alignment horizontal="general" vertical="center" textRotation="0" wrapText="false" indent="0" shrinkToFit="false"/>
      <protection locked="false" hidden="false"/>
    </xf>
    <xf numFmtId="167" fontId="28" fillId="5" borderId="0" xfId="0" applyFont="true" applyBorder="false" applyAlignment="true" applyProtection="false">
      <alignment horizontal="general" vertical="center" textRotation="0" wrapText="false" indent="0" shrinkToFit="false"/>
      <protection locked="true" hidden="false"/>
    </xf>
    <xf numFmtId="164" fontId="0" fillId="0" borderId="10" xfId="0" applyFont="true" applyBorder="true" applyAlignment="true" applyProtection="false">
      <alignment horizontal="right" vertical="center" textRotation="0" wrapText="false" indent="0" shrinkToFit="false"/>
      <protection locked="true" hidden="false"/>
    </xf>
    <xf numFmtId="164" fontId="34" fillId="7" borderId="0" xfId="0" applyFont="true" applyBorder="false" applyAlignment="true" applyProtection="false">
      <alignment horizontal="center" vertical="center" textRotation="0" wrapText="false" indent="0" shrinkToFit="false"/>
      <protection locked="true" hidden="false"/>
    </xf>
    <xf numFmtId="167" fontId="35" fillId="7" borderId="0" xfId="0" applyFont="true" applyBorder="false" applyAlignment="true" applyProtection="false">
      <alignment horizontal="center" vertical="center" textRotation="0" wrapText="false" indent="0" shrinkToFit="false"/>
      <protection locked="true" hidden="false"/>
    </xf>
    <xf numFmtId="167" fontId="34" fillId="7" borderId="0" xfId="0" applyFont="true" applyBorder="false" applyAlignment="true" applyProtection="false">
      <alignment horizontal="center" vertical="center" textRotation="0" wrapText="false" indent="0" shrinkToFit="false"/>
      <protection locked="true" hidden="false"/>
    </xf>
    <xf numFmtId="164" fontId="35" fillId="7" borderId="0" xfId="0" applyFont="true" applyBorder="false" applyAlignment="true" applyProtection="false">
      <alignment horizontal="center" vertical="center" textRotation="0" wrapText="false" indent="0" shrinkToFit="false"/>
      <protection locked="true" hidden="false"/>
    </xf>
    <xf numFmtId="164" fontId="34" fillId="7" borderId="44" xfId="0" applyFont="true" applyBorder="true" applyAlignment="true" applyProtection="false">
      <alignment horizontal="center" vertical="center" textRotation="0" wrapText="false" indent="0" shrinkToFit="false"/>
      <protection locked="true" hidden="false"/>
    </xf>
    <xf numFmtId="166" fontId="34" fillId="7" borderId="0" xfId="0" applyFont="true" applyBorder="false" applyAlignment="true" applyProtection="false">
      <alignment horizontal="general" vertical="center" textRotation="0" wrapText="false" indent="0" shrinkToFit="false"/>
      <protection locked="true" hidden="false"/>
    </xf>
    <xf numFmtId="164" fontId="34" fillId="7" borderId="45" xfId="0" applyFont="true" applyBorder="true" applyAlignment="true" applyProtection="false">
      <alignment horizontal="center" vertical="center" textRotation="0" wrapText="false" indent="0" shrinkToFit="false"/>
      <protection locked="true" hidden="false"/>
    </xf>
    <xf numFmtId="164" fontId="34" fillId="7" borderId="0" xfId="0" applyFont="true" applyBorder="false" applyAlignment="true" applyProtection="false">
      <alignment horizontal="center" vertical="center" textRotation="0" wrapText="false" indent="0" shrinkToFit="false"/>
      <protection locked="true" hidden="false"/>
    </xf>
    <xf numFmtId="164" fontId="34" fillId="7" borderId="27" xfId="0" applyFont="true" applyBorder="true" applyAlignment="true" applyProtection="false">
      <alignment horizontal="center" vertical="center" textRotation="0" wrapText="false" indent="0" shrinkToFit="false"/>
      <protection locked="true" hidden="false"/>
    </xf>
    <xf numFmtId="164" fontId="34" fillId="7" borderId="0" xfId="0" applyFont="true" applyBorder="true" applyAlignment="true" applyProtection="false">
      <alignment horizontal="center" vertical="center" textRotation="0" wrapText="false" indent="0" shrinkToFit="false"/>
      <protection locked="true" hidden="false"/>
    </xf>
    <xf numFmtId="167" fontId="34" fillId="7" borderId="10" xfId="0" applyFont="true" applyBorder="true" applyAlignment="true" applyProtection="false">
      <alignment horizontal="center" vertical="center" textRotation="0" wrapText="false" indent="0" shrinkToFit="false"/>
      <protection locked="true" hidden="false"/>
    </xf>
    <xf numFmtId="164" fontId="34" fillId="7" borderId="9" xfId="0" applyFont="true" applyBorder="true" applyAlignment="true" applyProtection="false">
      <alignment horizontal="center" vertical="center" textRotation="0" wrapText="false" indent="0" shrinkToFit="false"/>
      <protection locked="true" hidden="false"/>
    </xf>
    <xf numFmtId="164" fontId="36" fillId="7" borderId="10" xfId="0" applyFont="true" applyBorder="true" applyAlignment="true" applyProtection="false">
      <alignment horizontal="left" vertical="center" textRotation="0" wrapText="false" indent="0" shrinkToFit="false"/>
      <protection locked="true" hidden="false"/>
    </xf>
    <xf numFmtId="164" fontId="37" fillId="7" borderId="27" xfId="0" applyFont="true" applyBorder="true" applyAlignment="true" applyProtection="false">
      <alignment horizontal="general" vertical="center" textRotation="0" wrapText="false" indent="0" shrinkToFit="false"/>
      <protection locked="true" hidden="false"/>
    </xf>
    <xf numFmtId="167" fontId="34" fillId="7" borderId="10" xfId="0" applyFont="true" applyBorder="true" applyAlignment="true" applyProtection="false">
      <alignment horizontal="left" vertical="center" textRotation="0" wrapText="false" indent="0" shrinkToFit="false"/>
      <protection locked="true" hidden="false"/>
    </xf>
    <xf numFmtId="164" fontId="34" fillId="7" borderId="10" xfId="0" applyFont="true" applyBorder="true" applyAlignment="true" applyProtection="false">
      <alignment horizontal="general" vertical="center" textRotation="0" wrapText="false" indent="0" shrinkToFit="false"/>
      <protection locked="true" hidden="false"/>
    </xf>
    <xf numFmtId="164" fontId="38" fillId="7" borderId="0" xfId="20" applyFont="true" applyBorder="true" applyAlignment="true" applyProtection="true">
      <alignment horizontal="general" vertical="center" textRotation="0" wrapText="false" indent="0" shrinkToFit="false"/>
      <protection locked="true" hidden="false"/>
    </xf>
    <xf numFmtId="164" fontId="36" fillId="7" borderId="0" xfId="0" applyFont="true" applyBorder="false" applyAlignment="true" applyProtection="false">
      <alignment horizontal="general" vertical="center" textRotation="0" wrapText="false" indent="0" shrinkToFit="false"/>
      <protection locked="true" hidden="false"/>
    </xf>
    <xf numFmtId="164" fontId="36" fillId="7" borderId="0" xfId="0" applyFont="true" applyBorder="false" applyAlignment="true" applyProtection="false">
      <alignment horizontal="center" vertical="center" textRotation="0" wrapText="false" indent="0" shrinkToFit="false"/>
      <protection locked="true" hidden="false"/>
    </xf>
    <xf numFmtId="164" fontId="36" fillId="7" borderId="53" xfId="0" applyFont="true" applyBorder="true" applyAlignment="true" applyProtection="false">
      <alignment horizontal="left" vertical="center" textRotation="0" wrapText="false" indent="0" shrinkToFit="false"/>
      <protection locked="true" hidden="false"/>
    </xf>
    <xf numFmtId="164" fontId="36" fillId="7" borderId="44" xfId="0" applyFont="true" applyBorder="true" applyAlignment="true" applyProtection="false">
      <alignment horizontal="left" vertical="center" textRotation="0" wrapText="false" indent="0" shrinkToFit="false"/>
      <protection locked="true" hidden="false"/>
    </xf>
    <xf numFmtId="164" fontId="36" fillId="7" borderId="44" xfId="0" applyFont="true" applyBorder="true" applyAlignment="true" applyProtection="false">
      <alignment horizontal="general" vertical="center" textRotation="0" wrapText="false" indent="0" shrinkToFit="false"/>
      <protection locked="true" hidden="false"/>
    </xf>
    <xf numFmtId="164" fontId="36" fillId="7" borderId="44" xfId="0" applyFont="true" applyBorder="true" applyAlignment="true" applyProtection="false">
      <alignment horizontal="center" vertical="center" textRotation="0" wrapText="false" indent="0" shrinkToFit="false"/>
      <protection locked="true" hidden="false"/>
    </xf>
    <xf numFmtId="164" fontId="36" fillId="7" borderId="54" xfId="0" applyFont="true" applyBorder="true" applyAlignment="true" applyProtection="false">
      <alignment horizontal="center" vertical="center" textRotation="0" wrapText="false" indent="0" shrinkToFit="false"/>
      <protection locked="true" hidden="false"/>
    </xf>
    <xf numFmtId="164" fontId="34" fillId="7" borderId="0" xfId="0" applyFont="true" applyBorder="false" applyAlignment="true" applyProtection="true">
      <alignment horizontal="general" vertical="center" textRotation="0" wrapText="false" indent="0" shrinkToFit="false"/>
      <protection locked="false" hidden="false"/>
    </xf>
    <xf numFmtId="164" fontId="39" fillId="7" borderId="0" xfId="0" applyFont="true" applyBorder="false" applyAlignment="true" applyProtection="true">
      <alignment horizontal="general" vertical="center" textRotation="0" wrapText="false" indent="0" shrinkToFit="false"/>
      <protection locked="false" hidden="false"/>
    </xf>
    <xf numFmtId="167" fontId="36" fillId="7" borderId="0" xfId="0" applyFont="true" applyBorder="false" applyAlignment="true" applyProtection="false">
      <alignment horizontal="general" vertical="center" textRotation="0" wrapText="false" indent="0" shrinkToFit="false"/>
      <protection locked="true" hidden="false"/>
    </xf>
    <xf numFmtId="164" fontId="0" fillId="0" borderId="0" xfId="0" applyFont="false" applyBorder="true" applyAlignment="true" applyProtection="false">
      <alignment horizontal="center" vertical="center" textRotation="0" wrapText="false" indent="0" shrinkToFit="false"/>
      <protection locked="true" hidden="false"/>
    </xf>
    <xf numFmtId="167" fontId="35" fillId="0" borderId="0" xfId="0" applyFont="true" applyBorder="false" applyAlignment="true" applyProtection="false">
      <alignment horizontal="center" vertical="center" textRotation="0" wrapText="false" indent="0" shrinkToFit="false"/>
      <protection locked="true" hidden="false"/>
    </xf>
    <xf numFmtId="167" fontId="34" fillId="0" borderId="10" xfId="0" applyFont="true" applyBorder="true" applyAlignment="true" applyProtection="false">
      <alignment horizontal="center" vertical="center" textRotation="0" wrapText="false" indent="0" shrinkToFit="false"/>
      <protection locked="true" hidden="false"/>
    </xf>
    <xf numFmtId="164" fontId="17" fillId="0" borderId="0" xfId="0" applyFont="true" applyBorder="false" applyAlignment="true" applyProtection="true">
      <alignment horizontal="general" vertical="center" textRotation="0" wrapText="false" indent="0" shrinkToFit="false"/>
      <protection locked="false" hidden="false"/>
    </xf>
    <xf numFmtId="164" fontId="4" fillId="0" borderId="55" xfId="0" applyFont="true" applyBorder="true" applyAlignment="true" applyProtection="false">
      <alignment horizontal="center" vertical="center" textRotation="0" wrapText="false" indent="0" shrinkToFit="false"/>
      <protection locked="true" hidden="false"/>
    </xf>
    <xf numFmtId="164" fontId="0" fillId="0" borderId="55" xfId="0" applyFont="true" applyBorder="true" applyAlignment="true" applyProtection="false">
      <alignment horizontal="general" vertical="center" textRotation="0" wrapText="false" indent="0" shrinkToFit="false"/>
      <protection locked="true" hidden="false"/>
    </xf>
    <xf numFmtId="164" fontId="0" fillId="0" borderId="27" xfId="0" applyFont="true" applyBorder="true" applyAlignment="true" applyProtection="false">
      <alignment horizontal="left" vertical="center" textRotation="0" wrapText="false" indent="0" shrinkToFit="false"/>
      <protection locked="true" hidden="false"/>
    </xf>
    <xf numFmtId="164" fontId="18" fillId="0" borderId="0" xfId="0" applyFont="true" applyBorder="true" applyAlignment="true" applyProtection="true">
      <alignment horizontal="general" vertical="center" textRotation="0" wrapText="false" indent="0" shrinkToFit="false"/>
      <protection locked="false" hidden="false"/>
    </xf>
    <xf numFmtId="167" fontId="34" fillId="0" borderId="0" xfId="0" applyFont="true" applyBorder="false" applyAlignment="true" applyProtection="false">
      <alignment horizontal="center" vertical="center" textRotation="0" wrapText="false" indent="0" shrinkToFit="false"/>
      <protection locked="true" hidden="false"/>
    </xf>
    <xf numFmtId="164" fontId="0" fillId="0" borderId="56" xfId="0" applyFont="false" applyBorder="true" applyAlignment="true" applyProtection="false">
      <alignment horizontal="center" vertical="center" textRotation="0" wrapText="false" indent="0" shrinkToFit="false"/>
      <protection locked="true" hidden="false"/>
    </xf>
    <xf numFmtId="167" fontId="21" fillId="0" borderId="0" xfId="0" applyFont="true" applyBorder="false" applyAlignment="false" applyProtection="false">
      <alignment horizontal="general" vertical="bottom" textRotation="0" wrapText="false" indent="0" shrinkToFit="false"/>
      <protection locked="true" hidden="false"/>
    </xf>
    <xf numFmtId="167" fontId="40" fillId="5" borderId="0" xfId="0" applyFont="true" applyBorder="false" applyAlignment="true" applyProtection="false">
      <alignment horizontal="center" vertical="center" textRotation="0" wrapText="false" indent="0" shrinkToFit="false"/>
      <protection locked="true" hidden="false"/>
    </xf>
    <xf numFmtId="164" fontId="9" fillId="5" borderId="0" xfId="0" applyFont="true" applyBorder="true" applyAlignment="true" applyProtection="false">
      <alignment horizontal="center" vertical="center" textRotation="0" wrapText="false" indent="0" shrinkToFit="false"/>
      <protection locked="true" hidden="false"/>
    </xf>
    <xf numFmtId="164" fontId="17" fillId="0" borderId="0" xfId="0" applyFont="true" applyBorder="true" applyAlignment="true" applyProtection="true">
      <alignment horizontal="general" vertical="center" textRotation="0" wrapText="false" indent="0" shrinkToFit="false"/>
      <protection locked="false" hidden="false"/>
    </xf>
    <xf numFmtId="164" fontId="0" fillId="0" borderId="57" xfId="0" applyFont="true" applyBorder="true" applyAlignment="true" applyProtection="false">
      <alignment horizontal="center" vertical="center" textRotation="0" wrapText="false" indent="0" shrinkToFit="false"/>
      <protection locked="true" hidden="false"/>
    </xf>
    <xf numFmtId="166" fontId="0" fillId="0" borderId="55" xfId="0" applyFont="false" applyBorder="true" applyAlignment="true" applyProtection="false">
      <alignment horizontal="general" vertical="center" textRotation="0" wrapText="false" indent="0" shrinkToFit="false"/>
      <protection locked="true" hidden="false"/>
    </xf>
    <xf numFmtId="164" fontId="0" fillId="0" borderId="58" xfId="0" applyFont="true" applyBorder="true" applyAlignment="true" applyProtection="false">
      <alignment horizontal="center" vertical="center" textRotation="0" wrapText="false" indent="0" shrinkToFit="false"/>
      <protection locked="true" hidden="false"/>
    </xf>
    <xf numFmtId="164" fontId="0" fillId="0" borderId="59" xfId="0" applyFont="false" applyBorder="true" applyAlignment="true" applyProtection="false">
      <alignment horizontal="center" vertical="center" textRotation="0" wrapText="false" indent="0" shrinkToFit="false"/>
      <protection locked="true" hidden="false"/>
    </xf>
    <xf numFmtId="167" fontId="0" fillId="0" borderId="55" xfId="0" applyFont="true" applyBorder="true" applyAlignment="true" applyProtection="false">
      <alignment horizontal="center" vertical="center" textRotation="0" wrapText="false" indent="0" shrinkToFit="false"/>
      <protection locked="true" hidden="false"/>
    </xf>
    <xf numFmtId="164" fontId="0" fillId="0" borderId="55" xfId="0" applyFont="false" applyBorder="true" applyAlignment="true" applyProtection="false">
      <alignment horizontal="center" vertical="center" textRotation="0" wrapText="false" indent="0" shrinkToFit="false"/>
      <protection locked="true" hidden="false"/>
    </xf>
    <xf numFmtId="164" fontId="0" fillId="0" borderId="60" xfId="0" applyFont="false" applyBorder="true" applyAlignment="true" applyProtection="false">
      <alignment horizontal="center" vertical="center" textRotation="0" wrapText="false" indent="0" shrinkToFit="false"/>
      <protection locked="true" hidden="false"/>
    </xf>
    <xf numFmtId="164" fontId="0" fillId="0" borderId="61" xfId="0" applyFont="false" applyBorder="true" applyAlignment="true" applyProtection="false">
      <alignment horizontal="center" vertical="center" textRotation="0" wrapText="false" indent="0" shrinkToFit="false"/>
      <protection locked="true" hidden="false"/>
    </xf>
    <xf numFmtId="164" fontId="0" fillId="0" borderId="57" xfId="0" applyFont="true" applyBorder="true" applyAlignment="true" applyProtection="false">
      <alignment horizontal="general" vertical="center" textRotation="0" wrapText="false" indent="0" shrinkToFit="false"/>
      <protection locked="true" hidden="false"/>
    </xf>
    <xf numFmtId="164" fontId="33" fillId="2" borderId="55" xfId="20" applyFont="false" applyBorder="true" applyAlignment="true" applyProtection="true">
      <alignment horizontal="general" vertical="center" textRotation="0" wrapText="false" indent="0" shrinkToFit="false"/>
      <protection locked="true" hidden="false"/>
    </xf>
    <xf numFmtId="164" fontId="28" fillId="2" borderId="57" xfId="0" applyFont="true" applyBorder="true" applyAlignment="true" applyProtection="false">
      <alignment horizontal="left" vertical="center" textRotation="0" wrapText="false" indent="0" shrinkToFit="false"/>
      <protection locked="true" hidden="false"/>
    </xf>
    <xf numFmtId="164" fontId="28" fillId="2" borderId="55" xfId="0" applyFont="true" applyBorder="true" applyAlignment="true" applyProtection="false">
      <alignment horizontal="general" vertical="center" textRotation="0" wrapText="false" indent="0" shrinkToFit="false"/>
      <protection locked="true" hidden="false"/>
    </xf>
    <xf numFmtId="164" fontId="28" fillId="2" borderId="55" xfId="0" applyFont="true" applyBorder="true" applyAlignment="true" applyProtection="false">
      <alignment horizontal="center" vertical="center" textRotation="0" wrapText="false" indent="0" shrinkToFit="false"/>
      <protection locked="true" hidden="false"/>
    </xf>
    <xf numFmtId="164" fontId="28" fillId="0" borderId="62" xfId="0" applyFont="true" applyBorder="true" applyAlignment="true" applyProtection="false">
      <alignment horizontal="left" vertical="center" textRotation="0" wrapText="false" indent="0" shrinkToFit="false"/>
      <protection locked="true" hidden="false"/>
    </xf>
    <xf numFmtId="164" fontId="28" fillId="0" borderId="60" xfId="0" applyFont="true" applyBorder="true" applyAlignment="true" applyProtection="false">
      <alignment horizontal="left" vertical="center" textRotation="0" wrapText="false" indent="0" shrinkToFit="false"/>
      <protection locked="true" hidden="false"/>
    </xf>
    <xf numFmtId="164" fontId="28" fillId="0" borderId="60" xfId="0" applyFont="true" applyBorder="true" applyAlignment="true" applyProtection="false">
      <alignment horizontal="general" vertical="center" textRotation="0" wrapText="false" indent="0" shrinkToFit="false"/>
      <protection locked="true" hidden="false"/>
    </xf>
    <xf numFmtId="164" fontId="28" fillId="0" borderId="60" xfId="0" applyFont="true" applyBorder="true" applyAlignment="true" applyProtection="false">
      <alignment horizontal="center" vertical="center" textRotation="0" wrapText="false" indent="0" shrinkToFit="false"/>
      <protection locked="true" hidden="false"/>
    </xf>
    <xf numFmtId="164" fontId="28" fillId="0" borderId="63" xfId="0" applyFont="true" applyBorder="true" applyAlignment="true" applyProtection="false">
      <alignment horizontal="center" vertical="center" textRotation="0" wrapText="false" indent="0" shrinkToFit="false"/>
      <protection locked="true" hidden="false"/>
    </xf>
    <xf numFmtId="164" fontId="28" fillId="0" borderId="55" xfId="0" applyFont="true" applyBorder="true" applyAlignment="true" applyProtection="false">
      <alignment horizontal="general" vertical="center" textRotation="0" wrapText="false" indent="0" shrinkToFit="false"/>
      <protection locked="true" hidden="false"/>
    </xf>
    <xf numFmtId="164" fontId="0" fillId="0" borderId="55" xfId="0" applyFont="true" applyBorder="true" applyAlignment="true" applyProtection="true">
      <alignment horizontal="general" vertical="center" textRotation="0" wrapText="false" indent="0" shrinkToFit="false"/>
      <protection locked="false" hidden="false"/>
    </xf>
    <xf numFmtId="164" fontId="17" fillId="0" borderId="55" xfId="0" applyFont="true" applyBorder="true" applyAlignment="true" applyProtection="true">
      <alignment horizontal="general" vertical="center" textRotation="0" wrapText="false" indent="0" shrinkToFit="false"/>
      <protection locked="false" hidden="false"/>
    </xf>
    <xf numFmtId="164" fontId="18" fillId="0" borderId="55" xfId="0" applyFont="true" applyBorder="true" applyAlignment="true" applyProtection="true">
      <alignment horizontal="general" vertical="center" textRotation="0" wrapText="false" indent="0" shrinkToFit="false"/>
      <protection locked="false" hidden="false"/>
    </xf>
    <xf numFmtId="167" fontId="28" fillId="2" borderId="55" xfId="0" applyFont="true" applyBorder="true" applyAlignment="true" applyProtection="false">
      <alignment horizontal="general" vertical="center" textRotation="0" wrapText="false" indent="0" shrinkToFit="false"/>
      <protection locked="true" hidden="false"/>
    </xf>
    <xf numFmtId="164" fontId="0" fillId="0" borderId="55" xfId="0" applyFont="false" applyBorder="true" applyAlignment="true" applyProtection="false">
      <alignment horizontal="center" vertical="center" textRotation="0" wrapText="false" indent="0" shrinkToFit="false"/>
      <protection locked="true" hidden="false"/>
    </xf>
    <xf numFmtId="167" fontId="4" fillId="0" borderId="55" xfId="0" applyFont="true" applyBorder="true" applyAlignment="true" applyProtection="false">
      <alignment horizontal="center" vertical="center" textRotation="0" wrapText="false" indent="0" shrinkToFit="false"/>
      <protection locked="true" hidden="false"/>
    </xf>
    <xf numFmtId="164" fontId="0" fillId="0" borderId="57" xfId="0" applyFont="false" applyBorder="true" applyAlignment="true" applyProtection="false">
      <alignment horizontal="general" vertical="center" textRotation="0" wrapText="false" indent="0" shrinkToFit="false"/>
      <protection locked="true" hidden="false"/>
    </xf>
    <xf numFmtId="164" fontId="4" fillId="0" borderId="55" xfId="0" applyFont="true" applyBorder="true" applyAlignment="true" applyProtection="false">
      <alignment horizontal="left" vertical="center" textRotation="0" wrapText="false" indent="0" shrinkToFit="false"/>
      <protection locked="true" hidden="false"/>
    </xf>
    <xf numFmtId="164" fontId="0" fillId="0" borderId="57" xfId="0" applyFont="false" applyBorder="true" applyAlignment="true" applyProtection="false">
      <alignment horizontal="left" vertical="center" textRotation="0" wrapText="false" indent="0" shrinkToFit="false"/>
      <protection locked="true" hidden="false"/>
    </xf>
    <xf numFmtId="164" fontId="0" fillId="0" borderId="60" xfId="0" applyFont="true" applyBorder="true" applyAlignment="true" applyProtection="false">
      <alignment horizontal="center" vertical="center" textRotation="0" wrapText="false" indent="0" shrinkToFit="false"/>
      <protection locked="true" hidden="false"/>
    </xf>
    <xf numFmtId="164" fontId="0" fillId="0" borderId="57" xfId="0" applyFont="false" applyBorder="true" applyAlignment="true" applyProtection="false">
      <alignment horizontal="center" vertical="center" textRotation="0" wrapText="false" indent="0" shrinkToFit="false"/>
      <protection locked="true" hidden="false"/>
    </xf>
    <xf numFmtId="164" fontId="41" fillId="0" borderId="0" xfId="0" applyFont="true" applyBorder="false" applyAlignment="true" applyProtection="false">
      <alignment horizontal="general" vertical="center" textRotation="0" wrapText="false" indent="0" shrinkToFit="false"/>
      <protection locked="true" hidden="false"/>
    </xf>
    <xf numFmtId="164" fontId="41" fillId="3" borderId="27" xfId="0" applyFont="true" applyBorder="true" applyAlignment="true" applyProtection="false">
      <alignment horizontal="center" vertical="center" textRotation="0" wrapText="false" indent="0" shrinkToFit="false"/>
      <protection locked="true" hidden="false"/>
    </xf>
    <xf numFmtId="164" fontId="41" fillId="3" borderId="9" xfId="0" applyFont="true" applyBorder="true" applyAlignment="true" applyProtection="false">
      <alignment horizontal="center" vertical="center" textRotation="0" wrapText="false" indent="0" shrinkToFit="false"/>
      <protection locked="true" hidden="false"/>
    </xf>
    <xf numFmtId="164" fontId="41" fillId="3" borderId="0" xfId="0" applyFont="true" applyBorder="true" applyAlignment="true" applyProtection="false">
      <alignment horizontal="center" vertical="center" textRotation="0" wrapText="false" indent="0" shrinkToFit="false"/>
      <protection locked="true" hidden="false"/>
    </xf>
    <xf numFmtId="164" fontId="0" fillId="3" borderId="55" xfId="0" applyFont="true" applyBorder="true" applyAlignment="true" applyProtection="false">
      <alignment horizontal="general" vertical="center" textRotation="0" wrapText="false" indent="0" shrinkToFit="false"/>
      <protection locked="true" hidden="false"/>
    </xf>
    <xf numFmtId="167" fontId="0" fillId="0" borderId="55" xfId="0" applyFont="true" applyBorder="true" applyAlignment="true" applyProtection="false">
      <alignment horizontal="left" vertical="center" textRotation="0" wrapText="false" indent="0" shrinkToFit="false"/>
      <protection locked="true" hidden="false"/>
    </xf>
    <xf numFmtId="167" fontId="40" fillId="0" borderId="0"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true" applyAlignment="true" applyProtection="false">
      <alignment horizontal="left" vertical="center" textRotation="0" wrapText="false" indent="0" shrinkToFit="false"/>
      <protection locked="true" hidden="false"/>
    </xf>
    <xf numFmtId="164" fontId="42" fillId="0" borderId="0" xfId="0" applyFont="true" applyBorder="false" applyAlignment="true" applyProtection="false">
      <alignment horizontal="general" vertical="center" textRotation="0" wrapText="fals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0" fillId="0" borderId="27" xfId="0" applyFont="true" applyBorder="true" applyAlignment="true" applyProtection="false">
      <alignment horizontal="center" vertical="center" textRotation="0" wrapText="false" indent="0" shrinkToFit="false"/>
      <protection locked="true" hidden="false"/>
    </xf>
    <xf numFmtId="164" fontId="43" fillId="0" borderId="0" xfId="0" applyFont="true" applyBorder="false" applyAlignment="true" applyProtection="false">
      <alignment horizontal="general" vertical="center" textRotation="0" wrapText="false" indent="0" shrinkToFit="false"/>
      <protection locked="true" hidden="false"/>
    </xf>
    <xf numFmtId="164" fontId="43" fillId="0" borderId="0" xfId="0" applyFont="true" applyBorder="false" applyAlignment="true" applyProtection="false">
      <alignment horizontal="center" vertical="center" textRotation="0" wrapText="false" indent="0" shrinkToFit="false"/>
      <protection locked="true" hidden="false"/>
    </xf>
    <xf numFmtId="164" fontId="40" fillId="0" borderId="0" xfId="0" applyFont="true" applyBorder="false" applyAlignment="true" applyProtection="false">
      <alignment horizontal="center" vertical="center" textRotation="0" wrapText="false" indent="0" shrinkToFit="false"/>
      <protection locked="true" hidden="false"/>
    </xf>
    <xf numFmtId="164" fontId="40" fillId="0" borderId="0" xfId="0" applyFont="true" applyBorder="true" applyAlignment="true" applyProtection="false">
      <alignment horizontal="left" vertical="center" textRotation="0" wrapText="false" indent="0" shrinkToFit="false"/>
      <protection locked="true" hidden="false"/>
    </xf>
    <xf numFmtId="164" fontId="43" fillId="0" borderId="10" xfId="0" applyFont="true" applyBorder="true" applyAlignment="true" applyProtection="false">
      <alignment horizontal="left" vertical="center" textRotation="0" wrapText="false" indent="0" shrinkToFit="false"/>
      <protection locked="true" hidden="false"/>
    </xf>
    <xf numFmtId="164" fontId="43" fillId="0" borderId="44" xfId="0" applyFont="true" applyBorder="true" applyAlignment="true" applyProtection="false">
      <alignment horizontal="center" vertical="center" textRotation="0" wrapText="false" indent="0" shrinkToFit="false"/>
      <protection locked="true" hidden="false"/>
    </xf>
    <xf numFmtId="164" fontId="43" fillId="0" borderId="10" xfId="0" applyFont="true" applyBorder="true" applyAlignment="true" applyProtection="false">
      <alignment horizontal="center" vertical="center" textRotation="0" wrapText="false" indent="0" shrinkToFit="false"/>
      <protection locked="true" hidden="false"/>
    </xf>
    <xf numFmtId="166" fontId="43" fillId="0" borderId="0" xfId="0" applyFont="true" applyBorder="false" applyAlignment="true" applyProtection="false">
      <alignment horizontal="general" vertical="center" textRotation="0" wrapText="false" indent="0" shrinkToFit="false"/>
      <protection locked="true" hidden="false"/>
    </xf>
    <xf numFmtId="164" fontId="44" fillId="2" borderId="0" xfId="20" applyFont="true" applyBorder="true" applyAlignment="true" applyProtection="true">
      <alignment horizontal="general" vertical="center" textRotation="0" wrapText="false" indent="0" shrinkToFit="false"/>
      <protection locked="true" hidden="false"/>
    </xf>
    <xf numFmtId="164" fontId="45" fillId="2" borderId="10" xfId="0" applyFont="true" applyBorder="true" applyAlignment="true" applyProtection="false">
      <alignment horizontal="left" vertical="center" textRotation="0" wrapText="false" indent="0" shrinkToFit="false"/>
      <protection locked="true" hidden="false"/>
    </xf>
    <xf numFmtId="164" fontId="0" fillId="5" borderId="0" xfId="0" applyFont="true" applyBorder="true" applyAlignment="true" applyProtection="false">
      <alignment horizontal="general" vertical="center" textRotation="0" wrapText="false" indent="0" shrinkToFit="false"/>
      <protection locked="true" hidden="false"/>
    </xf>
    <xf numFmtId="164" fontId="0" fillId="5" borderId="0" xfId="0" applyFont="false" applyBorder="true" applyAlignment="true" applyProtection="false">
      <alignment horizontal="center" vertical="center" textRotation="0" wrapText="false" indent="0" shrinkToFit="false"/>
      <protection locked="true" hidden="false"/>
    </xf>
    <xf numFmtId="167" fontId="4" fillId="5" borderId="0" xfId="0" applyFont="true" applyBorder="true" applyAlignment="true" applyProtection="false">
      <alignment horizontal="center" vertical="center" textRotation="0" wrapText="false" indent="0" shrinkToFit="false"/>
      <protection locked="true" hidden="false"/>
    </xf>
    <xf numFmtId="164" fontId="4" fillId="5" borderId="0" xfId="0" applyFont="true" applyBorder="true" applyAlignment="true" applyProtection="false">
      <alignment horizontal="center" vertical="center" textRotation="0" wrapText="false" indent="0" shrinkToFit="false"/>
      <protection locked="true" hidden="false"/>
    </xf>
    <xf numFmtId="166" fontId="0" fillId="5" borderId="0" xfId="0" applyFont="false" applyBorder="true" applyAlignment="true" applyProtection="false">
      <alignment horizontal="general" vertical="center" textRotation="0" wrapText="false" indent="0" shrinkToFit="false"/>
      <protection locked="true" hidden="false"/>
    </xf>
    <xf numFmtId="164" fontId="0" fillId="5" borderId="0" xfId="0" applyFont="false" applyBorder="true" applyAlignment="true" applyProtection="false">
      <alignment horizontal="general" vertical="center" textRotation="0" wrapText="false" indent="0" shrinkToFit="false"/>
      <protection locked="true" hidden="false"/>
    </xf>
    <xf numFmtId="164" fontId="28" fillId="5" borderId="0" xfId="0" applyFont="true" applyBorder="true" applyAlignment="true" applyProtection="false">
      <alignment horizontal="general" vertical="center" textRotation="0" wrapText="false" indent="0" shrinkToFit="false"/>
      <protection locked="true" hidden="false"/>
    </xf>
    <xf numFmtId="164" fontId="28" fillId="5" borderId="0" xfId="0" applyFont="true" applyBorder="true" applyAlignment="true" applyProtection="false">
      <alignment horizontal="center" vertical="center" textRotation="0" wrapText="false" indent="0" shrinkToFit="false"/>
      <protection locked="true" hidden="false"/>
    </xf>
    <xf numFmtId="164" fontId="0" fillId="5" borderId="0" xfId="0" applyFont="true" applyBorder="true" applyAlignment="true" applyProtection="true">
      <alignment horizontal="general" vertical="center" textRotation="0" wrapText="false" indent="0" shrinkToFit="false"/>
      <protection locked="false" hidden="false"/>
    </xf>
    <xf numFmtId="164" fontId="18" fillId="5" borderId="0" xfId="0" applyFont="true" applyBorder="true" applyAlignment="true" applyProtection="true">
      <alignment horizontal="general" vertical="center" textRotation="0" wrapText="false" indent="0" shrinkToFit="false"/>
      <protection locked="false" hidden="false"/>
    </xf>
    <xf numFmtId="167" fontId="28" fillId="5" borderId="0" xfId="0" applyFont="true" applyBorder="true" applyAlignment="true" applyProtection="false">
      <alignment horizontal="general" vertical="center" textRotation="0" wrapText="false" indent="0" shrinkToFit="false"/>
      <protection locked="true" hidden="false"/>
    </xf>
    <xf numFmtId="164" fontId="0" fillId="8" borderId="0" xfId="0" applyFont="true" applyBorder="false" applyAlignment="true" applyProtection="false">
      <alignment horizontal="general" vertical="center" textRotation="0" wrapText="false" indent="0" shrinkToFit="false"/>
      <protection locked="true" hidden="false"/>
    </xf>
    <xf numFmtId="164" fontId="0" fillId="8" borderId="0" xfId="0" applyFont="false" applyBorder="false" applyAlignment="true" applyProtection="false">
      <alignment horizontal="center" vertical="center" textRotation="0" wrapText="false" indent="0" shrinkToFit="false"/>
      <protection locked="true" hidden="false"/>
    </xf>
    <xf numFmtId="167" fontId="4" fillId="8" borderId="0" xfId="0" applyFont="true" applyBorder="false" applyAlignment="true" applyProtection="false">
      <alignment horizontal="center" vertical="center" textRotation="0" wrapText="false" indent="0" shrinkToFit="false"/>
      <protection locked="true" hidden="false"/>
    </xf>
    <xf numFmtId="164" fontId="0" fillId="8" borderId="10" xfId="0" applyFont="true" applyBorder="true" applyAlignment="true" applyProtection="false">
      <alignment horizontal="general" vertical="center" textRotation="0" wrapText="false" indent="0" shrinkToFit="false"/>
      <protection locked="true" hidden="false"/>
    </xf>
    <xf numFmtId="164" fontId="4" fillId="8" borderId="0" xfId="0" applyFont="true" applyBorder="false" applyAlignment="true" applyProtection="false">
      <alignment horizontal="center" vertical="center" textRotation="0" wrapText="false" indent="0" shrinkToFit="false"/>
      <protection locked="true" hidden="false"/>
    </xf>
    <xf numFmtId="164" fontId="0" fillId="8" borderId="0" xfId="0" applyFont="false" applyBorder="false" applyAlignment="true" applyProtection="false">
      <alignment horizontal="general" vertical="center" textRotation="0" wrapText="false" indent="0" shrinkToFit="false"/>
      <protection locked="true" hidden="false"/>
    </xf>
    <xf numFmtId="164" fontId="0" fillId="8" borderId="10" xfId="0" applyFont="true" applyBorder="true" applyAlignment="true" applyProtection="false">
      <alignment horizontal="left" vertical="center" textRotation="0" wrapText="false" indent="0" shrinkToFit="false"/>
      <protection locked="true" hidden="false"/>
    </xf>
    <xf numFmtId="164" fontId="0" fillId="8" borderId="44" xfId="0" applyFont="true" applyBorder="true" applyAlignment="true" applyProtection="false">
      <alignment horizontal="center" vertical="center" textRotation="0" wrapText="false" indent="0" shrinkToFit="false"/>
      <protection locked="true" hidden="false"/>
    </xf>
    <xf numFmtId="164" fontId="0" fillId="8" borderId="10" xfId="0" applyFont="false" applyBorder="true" applyAlignment="true" applyProtection="false">
      <alignment horizontal="general" vertical="center" textRotation="0" wrapText="false" indent="0" shrinkToFit="false"/>
      <protection locked="true" hidden="false"/>
    </xf>
    <xf numFmtId="164" fontId="0" fillId="8" borderId="45" xfId="0" applyFont="true" applyBorder="true" applyAlignment="true" applyProtection="false">
      <alignment horizontal="center" vertical="center" textRotation="0" wrapText="false" indent="0" shrinkToFit="false"/>
      <protection locked="true" hidden="false"/>
    </xf>
    <xf numFmtId="164" fontId="0" fillId="8" borderId="10" xfId="0" applyFont="true" applyBorder="true" applyAlignment="true" applyProtection="false">
      <alignment horizontal="center" vertical="center" textRotation="0" wrapText="false" indent="0" shrinkToFit="false"/>
      <protection locked="true" hidden="false"/>
    </xf>
    <xf numFmtId="167" fontId="0" fillId="8" borderId="27" xfId="0" applyFont="true" applyBorder="true" applyAlignment="true" applyProtection="false">
      <alignment horizontal="center" vertical="center" textRotation="0" wrapText="false" indent="0" shrinkToFit="false"/>
      <protection locked="true" hidden="false"/>
    </xf>
    <xf numFmtId="167" fontId="0" fillId="8" borderId="0" xfId="0" applyFont="true" applyBorder="false" applyAlignment="true" applyProtection="false">
      <alignment horizontal="center" vertical="center" textRotation="0" wrapText="false" indent="0" shrinkToFit="false"/>
      <protection locked="true" hidden="false"/>
    </xf>
    <xf numFmtId="167" fontId="0" fillId="8" borderId="0" xfId="0" applyFont="true" applyBorder="true" applyAlignment="true" applyProtection="false">
      <alignment horizontal="center" vertical="center" textRotation="0" wrapText="false" indent="0" shrinkToFit="false"/>
      <protection locked="true" hidden="false"/>
    </xf>
    <xf numFmtId="167" fontId="0" fillId="8" borderId="10" xfId="0" applyFont="true" applyBorder="true" applyAlignment="true" applyProtection="false">
      <alignment horizontal="center" vertical="center" textRotation="0" wrapText="false" indent="0" shrinkToFit="false"/>
      <protection locked="true" hidden="false"/>
    </xf>
    <xf numFmtId="164" fontId="0" fillId="8" borderId="27" xfId="0" applyFont="true" applyBorder="true" applyAlignment="true" applyProtection="false">
      <alignment horizontal="center" vertical="center" textRotation="0" wrapText="false" indent="0" shrinkToFit="false"/>
      <protection locked="true" hidden="false"/>
    </xf>
    <xf numFmtId="164" fontId="0" fillId="8" borderId="0" xfId="0" applyFont="true" applyBorder="true" applyAlignment="true" applyProtection="false">
      <alignment horizontal="center" vertical="center" textRotation="0" wrapText="false" indent="0" shrinkToFit="false"/>
      <protection locked="true" hidden="false"/>
    </xf>
    <xf numFmtId="164" fontId="0" fillId="8" borderId="9" xfId="0" applyFont="true" applyBorder="true" applyAlignment="true" applyProtection="false">
      <alignment horizontal="center" vertical="center" textRotation="0" wrapText="false" indent="0" shrinkToFit="false"/>
      <protection locked="true" hidden="false"/>
    </xf>
    <xf numFmtId="164" fontId="9" fillId="8" borderId="0" xfId="0" applyFont="true" applyBorder="true" applyAlignment="true" applyProtection="false">
      <alignment horizontal="center" vertical="center" textRotation="0" wrapText="false" indent="0" shrinkToFit="false"/>
      <protection locked="true" hidden="false"/>
    </xf>
    <xf numFmtId="164" fontId="0" fillId="8" borderId="0" xfId="0" applyFont="true" applyBorder="false" applyAlignment="true" applyProtection="false">
      <alignment horizontal="center" vertical="center" textRotation="0" wrapText="false" indent="0" shrinkToFit="false"/>
      <protection locked="true" hidden="false"/>
    </xf>
    <xf numFmtId="164" fontId="33" fillId="8" borderId="0" xfId="20" applyFont="false" applyBorder="true" applyAlignment="true" applyProtection="true">
      <alignment horizontal="general" vertical="center" textRotation="0" wrapText="false" indent="0" shrinkToFit="false"/>
      <protection locked="true" hidden="false"/>
    </xf>
    <xf numFmtId="164" fontId="28" fillId="8" borderId="10" xfId="0" applyFont="true" applyBorder="true" applyAlignment="true" applyProtection="false">
      <alignment horizontal="left" vertical="center" textRotation="0" wrapText="false" indent="0" shrinkToFit="false"/>
      <protection locked="true" hidden="false"/>
    </xf>
    <xf numFmtId="164" fontId="28" fillId="8" borderId="0" xfId="0" applyFont="true" applyBorder="false" applyAlignment="true" applyProtection="false">
      <alignment horizontal="general" vertical="center" textRotation="0" wrapText="false" indent="0" shrinkToFit="false"/>
      <protection locked="true" hidden="false"/>
    </xf>
    <xf numFmtId="164" fontId="28" fillId="8" borderId="0" xfId="0" applyFont="true" applyBorder="false" applyAlignment="true" applyProtection="false">
      <alignment horizontal="center" vertical="center" textRotation="0" wrapText="false" indent="0" shrinkToFit="false"/>
      <protection locked="true" hidden="false"/>
    </xf>
    <xf numFmtId="164" fontId="28" fillId="8" borderId="53" xfId="0" applyFont="true" applyBorder="true" applyAlignment="true" applyProtection="false">
      <alignment horizontal="left" vertical="center" textRotation="0" wrapText="false" indent="0" shrinkToFit="false"/>
      <protection locked="true" hidden="false"/>
    </xf>
    <xf numFmtId="164" fontId="28" fillId="8" borderId="44" xfId="0" applyFont="true" applyBorder="true" applyAlignment="true" applyProtection="false">
      <alignment horizontal="left" vertical="center" textRotation="0" wrapText="false" indent="0" shrinkToFit="false"/>
      <protection locked="true" hidden="false"/>
    </xf>
    <xf numFmtId="164" fontId="28" fillId="8" borderId="44" xfId="0" applyFont="true" applyBorder="true" applyAlignment="true" applyProtection="false">
      <alignment horizontal="general" vertical="center" textRotation="0" wrapText="false" indent="0" shrinkToFit="false"/>
      <protection locked="true" hidden="false"/>
    </xf>
    <xf numFmtId="164" fontId="28" fillId="8" borderId="44" xfId="0" applyFont="true" applyBorder="true" applyAlignment="true" applyProtection="false">
      <alignment horizontal="center" vertical="center" textRotation="0" wrapText="false" indent="0" shrinkToFit="false"/>
      <protection locked="true" hidden="false"/>
    </xf>
    <xf numFmtId="164" fontId="28" fillId="8" borderId="54" xfId="0" applyFont="true" applyBorder="true" applyAlignment="true" applyProtection="false">
      <alignment horizontal="center" vertical="center" textRotation="0" wrapText="false" indent="0" shrinkToFit="false"/>
      <protection locked="true" hidden="false"/>
    </xf>
    <xf numFmtId="164" fontId="0" fillId="8" borderId="0" xfId="0" applyFont="true" applyBorder="false" applyAlignment="true" applyProtection="true">
      <alignment horizontal="general" vertical="center" textRotation="0" wrapText="false" indent="0" shrinkToFit="false"/>
      <protection locked="false" hidden="false"/>
    </xf>
    <xf numFmtId="164" fontId="18" fillId="8" borderId="0" xfId="0" applyFont="true" applyBorder="false" applyAlignment="true" applyProtection="true">
      <alignment horizontal="general" vertical="center" textRotation="0" wrapText="false" indent="0" shrinkToFit="false"/>
      <protection locked="false" hidden="false"/>
    </xf>
    <xf numFmtId="167" fontId="28" fillId="8" borderId="0" xfId="0" applyFont="true" applyBorder="false" applyAlignment="true" applyProtection="false">
      <alignment horizontal="general" vertical="center" textRotation="0" wrapText="false" indent="0" shrinkToFit="false"/>
      <protection locked="true" hidden="false"/>
    </xf>
    <xf numFmtId="166" fontId="0" fillId="5"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64" fontId="46" fillId="2" borderId="0" xfId="20" applyFont="true" applyBorder="true" applyAlignment="true" applyProtection="true">
      <alignment horizontal="general" vertical="center" textRotation="0" wrapText="false" indent="0" shrinkToFit="false"/>
      <protection locked="true" hidden="false"/>
    </xf>
    <xf numFmtId="164" fontId="47" fillId="2" borderId="10" xfId="0" applyFont="true" applyBorder="true" applyAlignment="true" applyProtection="false">
      <alignment horizontal="left" vertical="center" textRotation="0" wrapText="false" indent="0" shrinkToFit="false"/>
      <protection locked="true" hidden="false"/>
    </xf>
    <xf numFmtId="164" fontId="0" fillId="6" borderId="0" xfId="0" applyFont="true" applyBorder="true" applyAlignment="true" applyProtection="false">
      <alignment horizontal="general" vertical="center" textRotation="0" wrapText="false" indent="0" shrinkToFit="false"/>
      <protection locked="true" hidden="false"/>
    </xf>
    <xf numFmtId="166" fontId="0" fillId="6" borderId="0" xfId="0" applyFont="false" applyBorder="true" applyAlignment="true" applyProtection="false">
      <alignment horizontal="center" vertical="center" textRotation="0" wrapText="false" indent="0" shrinkToFit="false"/>
      <protection locked="true" hidden="false"/>
    </xf>
    <xf numFmtId="167" fontId="4" fillId="6" borderId="0" xfId="0" applyFont="true" applyBorder="true" applyAlignment="true" applyProtection="false">
      <alignment horizontal="center" vertical="center" textRotation="0" wrapText="false" indent="0" shrinkToFit="false"/>
      <protection locked="true" hidden="false"/>
    </xf>
    <xf numFmtId="167" fontId="0" fillId="6" borderId="0" xfId="0" applyFont="true" applyBorder="true" applyAlignment="true" applyProtection="false">
      <alignment horizontal="left" vertical="center" textRotation="0" wrapText="false" indent="0" shrinkToFit="false"/>
      <protection locked="true" hidden="false"/>
    </xf>
    <xf numFmtId="164" fontId="4" fillId="6" borderId="0" xfId="0" applyFont="true" applyBorder="true" applyAlignment="true" applyProtection="false">
      <alignment horizontal="center" vertical="center" textRotation="0" wrapText="false" indent="0" shrinkToFit="false"/>
      <protection locked="true" hidden="false"/>
    </xf>
    <xf numFmtId="166" fontId="0" fillId="6" borderId="0" xfId="0" applyFont="false" applyBorder="true" applyAlignment="true" applyProtection="false">
      <alignment horizontal="general" vertical="center" textRotation="0" wrapText="false" indent="0" shrinkToFit="false"/>
      <protection locked="true" hidden="false"/>
    </xf>
    <xf numFmtId="164" fontId="0" fillId="6" borderId="0" xfId="0" applyFont="false" applyBorder="true" applyAlignment="true" applyProtection="false">
      <alignment horizontal="general" vertical="center" textRotation="0" wrapText="false" indent="0" shrinkToFit="false"/>
      <protection locked="true" hidden="false"/>
    </xf>
    <xf numFmtId="164" fontId="0" fillId="6" borderId="10" xfId="0" applyFont="false" applyBorder="true" applyAlignment="true" applyProtection="false">
      <alignment horizontal="general" vertical="center" textRotation="0" wrapText="false" indent="0" shrinkToFit="false"/>
      <protection locked="true" hidden="false"/>
    </xf>
    <xf numFmtId="164" fontId="28" fillId="6" borderId="0" xfId="0" applyFont="true" applyBorder="true" applyAlignment="true" applyProtection="false">
      <alignment horizontal="general" vertical="center" textRotation="0" wrapText="false" indent="0" shrinkToFit="false"/>
      <protection locked="true" hidden="false"/>
    </xf>
    <xf numFmtId="164" fontId="28" fillId="6" borderId="0" xfId="0" applyFont="true" applyBorder="true" applyAlignment="true" applyProtection="false">
      <alignment horizontal="center" vertical="center" textRotation="0" wrapText="false" indent="0" shrinkToFit="false"/>
      <protection locked="true" hidden="false"/>
    </xf>
    <xf numFmtId="164" fontId="0" fillId="6" borderId="0" xfId="0" applyFont="true" applyBorder="true" applyAlignment="true" applyProtection="true">
      <alignment horizontal="general" vertical="center" textRotation="0" wrapText="false" indent="0" shrinkToFit="false"/>
      <protection locked="false" hidden="false"/>
    </xf>
    <xf numFmtId="167" fontId="28" fillId="6" borderId="0" xfId="0" applyFont="true" applyBorder="true" applyAlignment="true" applyProtection="false">
      <alignment horizontal="general" vertical="center" textRotation="0" wrapText="false" indent="0" shrinkToFit="false"/>
      <protection locked="true" hidden="false"/>
    </xf>
    <xf numFmtId="164" fontId="48" fillId="0" borderId="0" xfId="0" applyFont="true" applyBorder="false" applyAlignment="true" applyProtection="false">
      <alignment horizontal="general" vertical="center" textRotation="0" wrapText="false" indent="0" shrinkToFit="false"/>
      <protection locked="true" hidden="false"/>
    </xf>
    <xf numFmtId="164" fontId="48" fillId="0" borderId="0" xfId="0" applyFont="true" applyBorder="false" applyAlignment="true" applyProtection="false">
      <alignment horizontal="center" vertical="center" textRotation="0" wrapText="false" indent="0" shrinkToFit="false"/>
      <protection locked="true" hidden="false"/>
    </xf>
    <xf numFmtId="167" fontId="49" fillId="0" borderId="0" xfId="0" applyFont="true" applyBorder="false" applyAlignment="true" applyProtection="false">
      <alignment horizontal="center" vertical="center" textRotation="0" wrapText="false" indent="0" shrinkToFit="false"/>
      <protection locked="true" hidden="false"/>
    </xf>
    <xf numFmtId="164" fontId="49" fillId="0" borderId="0" xfId="0" applyFont="true" applyBorder="false" applyAlignment="true" applyProtection="false">
      <alignment horizontal="center" vertical="center" textRotation="0" wrapText="false" indent="0" shrinkToFit="false"/>
      <protection locked="true" hidden="false"/>
    </xf>
    <xf numFmtId="164" fontId="49" fillId="0" borderId="0" xfId="0" applyFont="true" applyBorder="true" applyAlignment="true" applyProtection="false">
      <alignment horizontal="left" vertical="center" textRotation="0" wrapText="false" indent="0" shrinkToFit="false"/>
      <protection locked="true" hidden="false"/>
    </xf>
    <xf numFmtId="164" fontId="48" fillId="0" borderId="10" xfId="0" applyFont="true" applyBorder="true" applyAlignment="true" applyProtection="false">
      <alignment horizontal="left" vertical="center" textRotation="0" wrapText="false" indent="0" shrinkToFit="false"/>
      <protection locked="true" hidden="false"/>
    </xf>
    <xf numFmtId="164" fontId="48" fillId="0" borderId="44" xfId="0" applyFont="true" applyBorder="true" applyAlignment="true" applyProtection="false">
      <alignment horizontal="center" vertical="center" textRotation="0" wrapText="false" indent="0" shrinkToFit="false"/>
      <protection locked="true" hidden="false"/>
    </xf>
    <xf numFmtId="164" fontId="48" fillId="0" borderId="10" xfId="0" applyFont="true" applyBorder="true" applyAlignment="true" applyProtection="false">
      <alignment horizontal="center" vertical="center" textRotation="0" wrapText="false" indent="0" shrinkToFit="false"/>
      <protection locked="true" hidden="false"/>
    </xf>
    <xf numFmtId="166" fontId="48" fillId="0" borderId="0" xfId="0" applyFont="true" applyBorder="false" applyAlignment="true" applyProtection="false">
      <alignment horizontal="general" vertical="center" textRotation="0" wrapText="false" indent="0" shrinkToFit="false"/>
      <protection locked="true" hidden="false"/>
    </xf>
    <xf numFmtId="167" fontId="0" fillId="0" borderId="56" xfId="0" applyFont="true" applyBorder="true" applyAlignment="true" applyProtection="false">
      <alignment horizontal="center" vertical="center" textRotation="0" wrapText="false" indent="0" shrinkToFit="false"/>
      <protection locked="true" hidden="false"/>
    </xf>
    <xf numFmtId="167" fontId="4" fillId="0" borderId="27" xfId="0" applyFont="true" applyBorder="true" applyAlignment="true" applyProtection="false">
      <alignment horizontal="center" vertical="center" textRotation="0" wrapText="false" indent="0" shrinkToFit="false"/>
      <protection locked="true" hidden="false"/>
    </xf>
    <xf numFmtId="164" fontId="0" fillId="9" borderId="0" xfId="0" applyFont="true" applyBorder="false" applyAlignment="true" applyProtection="false">
      <alignment horizontal="general" vertical="center" textRotation="0" wrapText="false" indent="0" shrinkToFit="false"/>
      <protection locked="true" hidden="false"/>
    </xf>
    <xf numFmtId="164" fontId="0" fillId="9" borderId="0" xfId="0" applyFont="false" applyBorder="false" applyAlignment="true" applyProtection="false">
      <alignment horizontal="center" vertical="center" textRotation="0" wrapText="false" indent="0" shrinkToFit="false"/>
      <protection locked="true" hidden="false"/>
    </xf>
    <xf numFmtId="167" fontId="4" fillId="9" borderId="0" xfId="0" applyFont="true" applyBorder="false" applyAlignment="true" applyProtection="false">
      <alignment horizontal="center" vertical="center" textRotation="0" wrapText="false" indent="0" shrinkToFit="false"/>
      <protection locked="true" hidden="false"/>
    </xf>
    <xf numFmtId="164" fontId="0" fillId="9" borderId="0" xfId="0" applyFont="false" applyBorder="false" applyAlignment="true" applyProtection="false">
      <alignment horizontal="general" vertical="center" textRotation="0" wrapText="false" indent="0" shrinkToFit="false"/>
      <protection locked="true" hidden="false"/>
    </xf>
    <xf numFmtId="164" fontId="4" fillId="9" borderId="0" xfId="0" applyFont="true" applyBorder="false" applyAlignment="true" applyProtection="false">
      <alignment horizontal="center" vertical="center" textRotation="0" wrapText="false" indent="0" shrinkToFit="false"/>
      <protection locked="true" hidden="false"/>
    </xf>
    <xf numFmtId="164" fontId="0" fillId="9" borderId="44" xfId="0" applyFont="true" applyBorder="true" applyAlignment="true" applyProtection="false">
      <alignment horizontal="center" vertical="center" textRotation="0" wrapText="false" indent="0" shrinkToFit="false"/>
      <protection locked="true" hidden="false"/>
    </xf>
    <xf numFmtId="164" fontId="0" fillId="9" borderId="10" xfId="0" applyFont="true" applyBorder="true" applyAlignment="true" applyProtection="false">
      <alignment horizontal="center" vertical="center" textRotation="0" wrapText="false" indent="0" shrinkToFit="false"/>
      <protection locked="true" hidden="false"/>
    </xf>
    <xf numFmtId="164" fontId="0" fillId="9" borderId="45" xfId="0" applyFont="false" applyBorder="true" applyAlignment="true" applyProtection="false">
      <alignment horizontal="general" vertical="center" textRotation="0" wrapText="false" indent="0" shrinkToFit="false"/>
      <protection locked="true" hidden="false"/>
    </xf>
    <xf numFmtId="164" fontId="0" fillId="9" borderId="27" xfId="0" applyFont="true" applyBorder="true" applyAlignment="true" applyProtection="false">
      <alignment horizontal="center" vertical="center" textRotation="0" wrapText="false" indent="0" shrinkToFit="false"/>
      <protection locked="true" hidden="false"/>
    </xf>
    <xf numFmtId="164" fontId="0" fillId="9" borderId="10" xfId="0" applyFont="false" applyBorder="true" applyAlignment="true" applyProtection="false">
      <alignment horizontal="center" vertical="center" textRotation="0" wrapText="false" indent="0" shrinkToFit="false"/>
      <protection locked="true" hidden="false"/>
    </xf>
    <xf numFmtId="164" fontId="0" fillId="9" borderId="0" xfId="0" applyFont="true" applyBorder="true" applyAlignment="true" applyProtection="false">
      <alignment horizontal="center" vertical="center" textRotation="0" wrapText="false" indent="0" shrinkToFit="false"/>
      <protection locked="true" hidden="false"/>
    </xf>
    <xf numFmtId="164" fontId="0" fillId="9" borderId="9" xfId="0" applyFont="true" applyBorder="true" applyAlignment="true" applyProtection="false">
      <alignment horizontal="center" vertical="center" textRotation="0" wrapText="false" indent="0" shrinkToFit="false"/>
      <protection locked="true" hidden="false"/>
    </xf>
    <xf numFmtId="164" fontId="9" fillId="9" borderId="0" xfId="0" applyFont="true" applyBorder="true" applyAlignment="true" applyProtection="false">
      <alignment horizontal="center" vertical="center" textRotation="0" wrapText="false" indent="0" shrinkToFit="false"/>
      <protection locked="true" hidden="false"/>
    </xf>
    <xf numFmtId="164" fontId="0" fillId="9" borderId="10" xfId="0" applyFont="false" applyBorder="true" applyAlignment="true" applyProtection="false">
      <alignment horizontal="general" vertical="center" textRotation="0" wrapText="false" indent="0" shrinkToFit="false"/>
      <protection locked="true" hidden="false"/>
    </xf>
    <xf numFmtId="164" fontId="0" fillId="9" borderId="0" xfId="0" applyFont="true" applyBorder="false" applyAlignment="true" applyProtection="false">
      <alignment horizontal="center" vertical="center" textRotation="0" wrapText="false" indent="0" shrinkToFit="false"/>
      <protection locked="true" hidden="false"/>
    </xf>
    <xf numFmtId="164" fontId="33" fillId="9" borderId="0" xfId="20" applyFont="false" applyBorder="true" applyAlignment="true" applyProtection="true">
      <alignment horizontal="general" vertical="center" textRotation="0" wrapText="false" indent="0" shrinkToFit="false"/>
      <protection locked="true" hidden="false"/>
    </xf>
    <xf numFmtId="164" fontId="28" fillId="9" borderId="10" xfId="0" applyFont="true" applyBorder="true" applyAlignment="true" applyProtection="false">
      <alignment horizontal="left" vertical="center" textRotation="0" wrapText="false" indent="0" shrinkToFit="false"/>
      <protection locked="true" hidden="false"/>
    </xf>
    <xf numFmtId="164" fontId="28" fillId="9" borderId="0" xfId="0" applyFont="true" applyBorder="false" applyAlignment="true" applyProtection="false">
      <alignment horizontal="general" vertical="center" textRotation="0" wrapText="false" indent="0" shrinkToFit="false"/>
      <protection locked="true" hidden="false"/>
    </xf>
    <xf numFmtId="164" fontId="28" fillId="9" borderId="0" xfId="0" applyFont="true" applyBorder="false" applyAlignment="true" applyProtection="false">
      <alignment horizontal="center" vertical="center" textRotation="0" wrapText="false" indent="0" shrinkToFit="false"/>
      <protection locked="true" hidden="false"/>
    </xf>
    <xf numFmtId="164" fontId="28" fillId="9" borderId="53" xfId="0" applyFont="true" applyBorder="true" applyAlignment="true" applyProtection="false">
      <alignment horizontal="left" vertical="center" textRotation="0" wrapText="false" indent="0" shrinkToFit="false"/>
      <protection locked="true" hidden="false"/>
    </xf>
    <xf numFmtId="164" fontId="28" fillId="9" borderId="44" xfId="0" applyFont="true" applyBorder="true" applyAlignment="true" applyProtection="false">
      <alignment horizontal="left" vertical="center" textRotation="0" wrapText="false" indent="0" shrinkToFit="false"/>
      <protection locked="true" hidden="false"/>
    </xf>
    <xf numFmtId="164" fontId="28" fillId="9" borderId="44" xfId="0" applyFont="true" applyBorder="true" applyAlignment="true" applyProtection="false">
      <alignment horizontal="general" vertical="center" textRotation="0" wrapText="false" indent="0" shrinkToFit="false"/>
      <protection locked="true" hidden="false"/>
    </xf>
    <xf numFmtId="164" fontId="28" fillId="9" borderId="44" xfId="0" applyFont="true" applyBorder="true" applyAlignment="true" applyProtection="false">
      <alignment horizontal="center" vertical="center" textRotation="0" wrapText="false" indent="0" shrinkToFit="false"/>
      <protection locked="true" hidden="false"/>
    </xf>
    <xf numFmtId="164" fontId="28" fillId="9" borderId="54" xfId="0" applyFont="true" applyBorder="true" applyAlignment="true" applyProtection="false">
      <alignment horizontal="center" vertical="center" textRotation="0" wrapText="false" indent="0" shrinkToFit="false"/>
      <protection locked="true" hidden="false"/>
    </xf>
    <xf numFmtId="164" fontId="0" fillId="9" borderId="0" xfId="0" applyFont="true" applyBorder="false" applyAlignment="true" applyProtection="true">
      <alignment horizontal="general" vertical="center" textRotation="0" wrapText="false" indent="0" shrinkToFit="false"/>
      <protection locked="false" hidden="false"/>
    </xf>
    <xf numFmtId="167" fontId="28" fillId="9" borderId="0" xfId="0" applyFont="true" applyBorder="false" applyAlignment="true" applyProtection="false">
      <alignment horizontal="general" vertical="center" textRotation="0" wrapText="false" indent="0" shrinkToFit="false"/>
      <protection locked="true" hidden="false"/>
    </xf>
    <xf numFmtId="167" fontId="50" fillId="0" borderId="0" xfId="0" applyFont="true" applyBorder="false" applyAlignment="true" applyProtection="false">
      <alignment horizontal="center" vertical="center" textRotation="0" wrapText="false" indent="0" shrinkToFit="false"/>
      <protection locked="true" hidden="false"/>
    </xf>
    <xf numFmtId="167" fontId="34" fillId="0" borderId="45" xfId="0" applyFont="true" applyBorder="true" applyAlignment="true" applyProtection="false">
      <alignment horizontal="center" vertical="center" textRotation="0" wrapText="false" indent="0" shrinkToFit="false"/>
      <protection locked="true" hidden="false"/>
    </xf>
    <xf numFmtId="167" fontId="41" fillId="0" borderId="45" xfId="0" applyFont="true" applyBorder="true" applyAlignment="true" applyProtection="false">
      <alignment horizontal="center" vertical="center" textRotation="0" wrapText="false" indent="0" shrinkToFit="false"/>
      <protection locked="true" hidden="false"/>
    </xf>
    <xf numFmtId="164" fontId="41" fillId="0" borderId="0" xfId="0" applyFont="true" applyBorder="false" applyAlignment="true" applyProtection="false">
      <alignment horizontal="center" vertical="center" textRotation="0" wrapText="false" indent="0" shrinkToFit="false"/>
      <protection locked="true" hidden="false"/>
    </xf>
    <xf numFmtId="167" fontId="41" fillId="0" borderId="27" xfId="0" applyFont="true" applyBorder="true" applyAlignment="true" applyProtection="false">
      <alignment horizontal="center" vertical="center" textRotation="0" wrapText="false" indent="0" shrinkToFit="false"/>
      <protection locked="true" hidden="false"/>
    </xf>
    <xf numFmtId="167" fontId="34" fillId="0" borderId="27" xfId="0" applyFont="true" applyBorder="true" applyAlignment="true" applyProtection="false">
      <alignment horizontal="center" vertical="center" textRotation="0" wrapText="false" indent="0" shrinkToFit="false"/>
      <protection locked="true" hidden="false"/>
    </xf>
    <xf numFmtId="167" fontId="35" fillId="10" borderId="0" xfId="0" applyFont="true" applyBorder="false" applyAlignment="true" applyProtection="false">
      <alignment horizontal="center" vertical="center" textRotation="0" wrapText="false" indent="0" shrinkToFit="false"/>
      <protection locked="true" hidden="false"/>
    </xf>
    <xf numFmtId="167" fontId="0"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0" fillId="0" borderId="44" xfId="0" applyFont="false" applyBorder="true" applyAlignment="true" applyProtection="false">
      <alignment horizontal="general" vertical="center" textRotation="0" wrapText="false" indent="0" shrinkToFit="false"/>
      <protection locked="true" hidden="false"/>
    </xf>
    <xf numFmtId="164" fontId="0" fillId="6" borderId="0" xfId="0" applyFont="false" applyBorder="false" applyAlignment="true" applyProtection="false">
      <alignment horizontal="center" vertical="center" textRotation="0" wrapText="false" indent="0" shrinkToFit="false"/>
      <protection locked="true" hidden="false"/>
    </xf>
    <xf numFmtId="166" fontId="0" fillId="6" borderId="0" xfId="0" applyFont="true" applyBorder="false" applyAlignment="true" applyProtection="false">
      <alignment horizontal="center" vertical="center" textRotation="0" wrapText="false" indent="0" shrinkToFit="false"/>
      <protection locked="true" hidden="false"/>
    </xf>
    <xf numFmtId="164" fontId="13" fillId="0" borderId="0" xfId="0" applyFont="true" applyBorder="true" applyAlignment="true" applyProtection="false">
      <alignment horizontal="general" vertical="center" textRotation="0" wrapText="false" indent="0" shrinkToFit="false"/>
      <protection locked="true" hidden="false"/>
    </xf>
    <xf numFmtId="167" fontId="0" fillId="6" borderId="0" xfId="0" applyFont="true" applyBorder="false" applyAlignment="true" applyProtection="false">
      <alignment horizontal="left" vertical="center" textRotation="0" wrapText="false" indent="0" shrinkToFit="false"/>
      <protection locked="true" hidden="false"/>
    </xf>
    <xf numFmtId="164" fontId="4" fillId="0" borderId="10" xfId="0" applyFont="true" applyBorder="true" applyAlignment="true" applyProtection="false">
      <alignment horizontal="left" vertical="center" textRotation="0" wrapText="false" indent="0" shrinkToFit="false"/>
      <protection locked="true" hidden="false"/>
    </xf>
    <xf numFmtId="167" fontId="0" fillId="0" borderId="0" xfId="0" applyFont="false" applyBorder="true" applyAlignment="true" applyProtection="false">
      <alignment horizontal="left" vertical="center"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21" applyFont="true" applyBorder="false" applyAlignment="false" applyProtection="false">
      <alignment horizontal="general" vertical="bottom" textRotation="0" wrapText="false" indent="0" shrinkToFit="false"/>
      <protection locked="true" hidden="false"/>
    </xf>
    <xf numFmtId="164" fontId="0" fillId="0" borderId="56" xfId="0" applyFont="true" applyBorder="true" applyAlignment="false" applyProtection="false">
      <alignment horizontal="general" vertical="bottom" textRotation="0" wrapText="false" indent="0" shrinkToFit="false"/>
      <protection locked="true" hidden="false"/>
    </xf>
    <xf numFmtId="164" fontId="0" fillId="0" borderId="64" xfId="22" applyFont="false" applyBorder="true" applyAlignment="false" applyProtection="false">
      <alignment horizontal="general" vertical="bottom" textRotation="0" wrapText="false" indent="0" shrinkToFit="false"/>
      <protection locked="true" hidden="false"/>
    </xf>
    <xf numFmtId="164" fontId="0" fillId="0" borderId="65" xfId="22" applyFont="false" applyBorder="true" applyAlignment="false" applyProtection="false">
      <alignment horizontal="general" vertical="bottom" textRotation="0" wrapText="false" indent="0" shrinkToFit="false"/>
      <protection locked="true" hidden="false"/>
    </xf>
    <xf numFmtId="164" fontId="0" fillId="0" borderId="66" xfId="21" applyFont="true" applyBorder="true" applyAlignment="false" applyProtection="false">
      <alignment horizontal="general" vertical="bottom" textRotation="0" wrapText="false" indent="0" shrinkToFit="false"/>
      <protection locked="true" hidden="false"/>
    </xf>
    <xf numFmtId="164" fontId="0" fillId="0" borderId="67" xfId="22" applyFont="false" applyBorder="true" applyAlignment="false" applyProtection="false">
      <alignment horizontal="general" vertical="bottom" textRotation="0" wrapText="false" indent="0" shrinkToFit="false"/>
      <protection locked="true" hidden="false"/>
    </xf>
    <xf numFmtId="164" fontId="0" fillId="0" borderId="67" xfId="22" applyFont="false" applyBorder="true" applyAlignment="true" applyProtection="false">
      <alignment horizontal="center" vertical="bottom" textRotation="0" wrapText="false" indent="0" shrinkToFit="false"/>
      <protection locked="true" hidden="false"/>
    </xf>
    <xf numFmtId="164" fontId="0" fillId="0" borderId="68" xfId="22" applyFont="false" applyBorder="true" applyAlignment="false" applyProtection="false">
      <alignment horizontal="general" vertical="bottom" textRotation="0" wrapText="false" indent="0" shrinkToFit="false"/>
      <protection locked="true" hidden="false"/>
    </xf>
    <xf numFmtId="164" fontId="0" fillId="0" borderId="8" xfId="22" applyFont="false" applyBorder="true" applyAlignment="false" applyProtection="false">
      <alignment horizontal="general" vertical="bottom" textRotation="0" wrapText="false" indent="0" shrinkToFit="false"/>
      <protection locked="true" hidden="false"/>
    </xf>
    <xf numFmtId="164" fontId="0" fillId="0" borderId="10" xfId="22" applyFont="false" applyBorder="true" applyAlignment="false" applyProtection="false">
      <alignment horizontal="general" vertical="bottom" textRotation="0" wrapText="false" indent="0" shrinkToFit="false"/>
      <protection locked="true" hidden="false"/>
    </xf>
    <xf numFmtId="164" fontId="0" fillId="0" borderId="27" xfId="24" applyFont="true" applyBorder="true" applyAlignment="false" applyProtection="false">
      <alignment horizontal="left" vertical="bottom" textRotation="0" wrapText="false" indent="0" shrinkToFit="false"/>
      <protection locked="true" hidden="false"/>
    </xf>
    <xf numFmtId="164" fontId="0" fillId="0" borderId="0" xfId="24" applyFont="false" applyBorder="false" applyAlignment="false" applyProtection="false">
      <alignment horizontal="left" vertical="bottom" textRotation="0" wrapText="false" indent="0" shrinkToFit="false"/>
      <protection locked="true" hidden="false"/>
    </xf>
    <xf numFmtId="164" fontId="0" fillId="0" borderId="0" xfId="24" applyFont="false" applyBorder="false" applyAlignment="true" applyProtection="false">
      <alignment horizontal="center" vertical="bottom" textRotation="0" wrapText="false" indent="0" shrinkToFit="false"/>
      <protection locked="true" hidden="false"/>
    </xf>
    <xf numFmtId="164" fontId="4" fillId="0" borderId="69" xfId="25" applyFont="true" applyBorder="true" applyAlignment="false" applyProtection="false">
      <alignment horizontal="left" vertical="bottom" textRotation="0" wrapText="false" indent="0" shrinkToFit="false"/>
      <protection locked="true" hidden="false"/>
    </xf>
    <xf numFmtId="164" fontId="4" fillId="0" borderId="70" xfId="25" applyFont="true" applyBorder="true" applyAlignment="false" applyProtection="false">
      <alignment horizontal="left" vertical="bottom" textRotation="0" wrapText="false" indent="0" shrinkToFit="false"/>
      <protection locked="true" hidden="false"/>
    </xf>
    <xf numFmtId="164" fontId="0" fillId="0" borderId="71" xfId="21" applyFont="true" applyBorder="true" applyAlignment="false" applyProtection="false">
      <alignment horizontal="general" vertical="bottom" textRotation="0" wrapText="false" indent="0" shrinkToFit="false"/>
      <protection locked="true" hidden="false"/>
    </xf>
    <xf numFmtId="164" fontId="0" fillId="0" borderId="56" xfId="21" applyFont="true" applyBorder="true" applyAlignment="false" applyProtection="false">
      <alignment horizontal="general" vertical="bottom" textRotation="0" wrapText="false" indent="0" shrinkToFit="false"/>
      <protection locked="true" hidden="false"/>
    </xf>
    <xf numFmtId="166" fontId="0" fillId="0" borderId="59" xfId="24" applyFont="true" applyBorder="true" applyAlignment="false" applyProtection="false">
      <alignment horizontal="left" vertical="bottom" textRotation="0" wrapText="false" indent="0" shrinkToFit="false"/>
      <protection locked="true" hidden="false"/>
    </xf>
    <xf numFmtId="166" fontId="0" fillId="0" borderId="55" xfId="24" applyFont="true" applyBorder="true" applyAlignment="false" applyProtection="false">
      <alignment horizontal="left" vertical="bottom" textRotation="0" wrapText="false" indent="0" shrinkToFit="false"/>
      <protection locked="true" hidden="false"/>
    </xf>
    <xf numFmtId="166" fontId="0" fillId="0" borderId="55" xfId="24" applyFont="true" applyBorder="true" applyAlignment="true" applyProtection="false">
      <alignment horizontal="center" vertical="bottom" textRotation="0" wrapText="false" indent="0" shrinkToFit="false"/>
      <protection locked="true" hidden="false"/>
    </xf>
    <xf numFmtId="166" fontId="4" fillId="0" borderId="60" xfId="25" applyFont="false" applyBorder="true" applyAlignment="false" applyProtection="false">
      <alignment horizontal="left" vertical="bottom" textRotation="0" wrapText="false" indent="0" shrinkToFit="false"/>
      <protection locked="true" hidden="false"/>
    </xf>
    <xf numFmtId="166" fontId="4" fillId="0" borderId="72" xfId="25" applyFont="false" applyBorder="true" applyAlignment="false" applyProtection="false">
      <alignment horizontal="left" vertical="bottom" textRotation="0" wrapText="false" indent="0" shrinkToFit="false"/>
      <protection locked="true" hidden="false"/>
    </xf>
    <xf numFmtId="164" fontId="0" fillId="0" borderId="73" xfId="24" applyFont="true" applyBorder="true" applyAlignment="false" applyProtection="false">
      <alignment horizontal="left" vertical="bottom" textRotation="0" wrapText="false" indent="0" shrinkToFit="false"/>
      <protection locked="true" hidden="false"/>
    </xf>
    <xf numFmtId="164" fontId="0" fillId="0" borderId="69" xfId="24" applyFont="true" applyBorder="true" applyAlignment="false" applyProtection="false">
      <alignment horizontal="left" vertical="bottom" textRotation="0" wrapText="false" indent="0" shrinkToFit="false"/>
      <protection locked="true" hidden="false"/>
    </xf>
    <xf numFmtId="164" fontId="0" fillId="0" borderId="74" xfId="23" applyFont="false" applyBorder="true" applyAlignment="false" applyProtection="false">
      <alignment horizontal="general" vertical="bottom" textRotation="0" wrapText="false" indent="0" shrinkToFit="false"/>
      <protection locked="true" hidden="false"/>
    </xf>
    <xf numFmtId="164" fontId="0" fillId="0" borderId="75" xfId="23" applyFont="false" applyBorder="true" applyAlignment="false" applyProtection="false">
      <alignment horizontal="general" vertical="bottom" textRotation="0" wrapText="false" indent="0" shrinkToFit="false"/>
      <protection locked="true" hidden="false"/>
    </xf>
    <xf numFmtId="164" fontId="0" fillId="0" borderId="75" xfId="23" applyFont="false" applyBorder="true" applyAlignment="false" applyProtection="false">
      <alignment horizontal="general" vertical="bottom" textRotation="0" wrapText="false" indent="0" shrinkToFit="false"/>
      <protection locked="true" hidden="false"/>
    </xf>
    <xf numFmtId="164" fontId="0" fillId="0" borderId="76" xfId="23" applyFont="false" applyBorder="true" applyAlignment="false" applyProtection="false">
      <alignment horizontal="general" vertical="bottom" textRotation="0" wrapText="false" indent="0" shrinkToFit="false"/>
      <protection locked="true" hidden="false"/>
    </xf>
    <xf numFmtId="164" fontId="0" fillId="0" borderId="75" xfId="23" applyFont="false" applyBorder="true" applyAlignment="true" applyProtection="false">
      <alignment horizontal="center" vertical="bottom" textRotation="0" wrapText="false" indent="0" shrinkToFit="false"/>
      <protection locked="true" hidden="false"/>
    </xf>
    <xf numFmtId="164" fontId="4" fillId="0" borderId="69" xfId="26" applyFont="false" applyBorder="true" applyAlignment="false" applyProtection="false">
      <alignment horizontal="general" vertical="bottom" textRotation="0" wrapText="false" indent="0" shrinkToFit="false"/>
      <protection locked="true" hidden="false"/>
    </xf>
    <xf numFmtId="164" fontId="4" fillId="0" borderId="70" xfId="26" applyFont="false" applyBorder="true" applyAlignment="false" applyProtection="false">
      <alignment horizontal="general" vertical="bottom" textRotation="0" wrapText="false" indent="0" shrinkToFit="false"/>
      <protection locked="true" hidden="false"/>
    </xf>
    <xf numFmtId="164" fontId="0" fillId="0" borderId="77" xfId="24" applyFont="false" applyBorder="true" applyAlignment="false" applyProtection="false">
      <alignment horizontal="left" vertical="bottom" textRotation="0" wrapText="false" indent="0" shrinkToFit="false"/>
      <protection locked="true" hidden="false"/>
    </xf>
    <xf numFmtId="164" fontId="0" fillId="0" borderId="60" xfId="24" applyFont="true" applyBorder="true" applyAlignment="false" applyProtection="false">
      <alignment horizontal="left" vertical="bottom" textRotation="0" wrapText="false" indent="0" shrinkToFit="false"/>
      <protection locked="true" hidden="false"/>
    </xf>
    <xf numFmtId="164" fontId="0" fillId="0" borderId="59" xfId="23" applyFont="false" applyBorder="true" applyAlignment="false" applyProtection="false">
      <alignment horizontal="general" vertical="bottom" textRotation="0" wrapText="false" indent="0" shrinkToFit="false"/>
      <protection locked="true" hidden="false"/>
    </xf>
    <xf numFmtId="164" fontId="0" fillId="0" borderId="55" xfId="23" applyFont="false" applyBorder="true" applyAlignment="false" applyProtection="false">
      <alignment horizontal="general" vertical="bottom" textRotation="0" wrapText="false" indent="0" shrinkToFit="false"/>
      <protection locked="true" hidden="false"/>
    </xf>
    <xf numFmtId="164" fontId="0" fillId="0" borderId="55" xfId="23" applyFont="false" applyBorder="true" applyAlignment="false" applyProtection="false">
      <alignment horizontal="general" vertical="bottom" textRotation="0" wrapText="false" indent="0" shrinkToFit="false"/>
      <protection locked="true" hidden="false"/>
    </xf>
    <xf numFmtId="164" fontId="0" fillId="0" borderId="57" xfId="23" applyFont="false" applyBorder="true" applyAlignment="false" applyProtection="false">
      <alignment horizontal="general" vertical="bottom" textRotation="0" wrapText="false" indent="0" shrinkToFit="false"/>
      <protection locked="true" hidden="false"/>
    </xf>
    <xf numFmtId="164" fontId="0" fillId="0" borderId="55" xfId="23" applyFont="false" applyBorder="true" applyAlignment="true" applyProtection="false">
      <alignment horizontal="center" vertical="bottom" textRotation="0" wrapText="false" indent="0" shrinkToFit="false"/>
      <protection locked="true" hidden="false"/>
    </xf>
    <xf numFmtId="164" fontId="4" fillId="0" borderId="60" xfId="26" applyFont="false" applyBorder="true" applyAlignment="false" applyProtection="false">
      <alignment horizontal="general" vertical="bottom" textRotation="0" wrapText="false" indent="0" shrinkToFit="false"/>
      <protection locked="true" hidden="false"/>
    </xf>
    <xf numFmtId="164" fontId="4" fillId="0" borderId="72" xfId="26" applyFont="false" applyBorder="true" applyAlignment="false" applyProtection="false">
      <alignment horizontal="general" vertical="bottom" textRotation="0" wrapText="false" indent="0" shrinkToFit="false"/>
      <protection locked="true" hidden="false"/>
    </xf>
    <xf numFmtId="164" fontId="0" fillId="0" borderId="76" xfId="23" applyFont="false" applyBorder="true" applyAlignment="true" applyProtection="false">
      <alignment horizontal="center" vertical="bottom" textRotation="0" wrapText="false" indent="0" shrinkToFit="false"/>
      <protection locked="true" hidden="false"/>
    </xf>
    <xf numFmtId="164" fontId="4" fillId="0" borderId="75" xfId="26" applyFont="false" applyBorder="true" applyAlignment="false" applyProtection="false">
      <alignment horizontal="general" vertical="bottom" textRotation="0" wrapText="false" indent="0" shrinkToFit="false"/>
      <protection locked="true" hidden="false"/>
    </xf>
    <xf numFmtId="164" fontId="0" fillId="0" borderId="78" xfId="24" applyFont="false" applyBorder="true" applyAlignment="false" applyProtection="false">
      <alignment horizontal="left" vertical="bottom" textRotation="0" wrapText="false" indent="0" shrinkToFit="false"/>
      <protection locked="true" hidden="false"/>
    </xf>
    <xf numFmtId="164" fontId="0" fillId="0" borderId="44" xfId="24" applyFont="true" applyBorder="true" applyAlignment="false" applyProtection="false">
      <alignment horizontal="left" vertical="bottom" textRotation="0" wrapText="false" indent="0" shrinkToFit="false"/>
      <protection locked="true" hidden="false"/>
    </xf>
    <xf numFmtId="164" fontId="0" fillId="0" borderId="0" xfId="23" applyFont="false" applyBorder="false" applyAlignment="false" applyProtection="false">
      <alignment horizontal="general" vertical="bottom" textRotation="0" wrapText="false" indent="0" shrinkToFit="false"/>
      <protection locked="true" hidden="false"/>
    </xf>
    <xf numFmtId="164" fontId="0" fillId="0" borderId="0" xfId="23" applyFont="false" applyBorder="false" applyAlignment="false" applyProtection="false">
      <alignment horizontal="general" vertical="bottom" textRotation="0" wrapText="false" indent="0" shrinkToFit="false"/>
      <protection locked="true" hidden="false"/>
    </xf>
    <xf numFmtId="164" fontId="0" fillId="0" borderId="27" xfId="23" applyFont="false" applyBorder="true" applyAlignment="false" applyProtection="false">
      <alignment horizontal="general" vertical="bottom" textRotation="0" wrapText="false" indent="0" shrinkToFit="false"/>
      <protection locked="true" hidden="false"/>
    </xf>
    <xf numFmtId="164" fontId="0" fillId="0" borderId="0" xfId="23" applyFont="false" applyBorder="false" applyAlignment="true" applyProtection="false">
      <alignment horizontal="center" vertical="bottom" textRotation="0" wrapText="false" indent="0" shrinkToFit="false"/>
      <protection locked="true" hidden="false"/>
    </xf>
    <xf numFmtId="164" fontId="0" fillId="0" borderId="10" xfId="23" applyFont="false" applyBorder="true" applyAlignment="true" applyProtection="false">
      <alignment horizontal="center" vertical="bottom" textRotation="0" wrapText="false" indent="0" shrinkToFit="false"/>
      <protection locked="true" hidden="false"/>
    </xf>
    <xf numFmtId="164" fontId="4" fillId="0" borderId="0" xfId="26" applyFont="false" applyBorder="false" applyAlignment="false" applyProtection="false">
      <alignment horizontal="general" vertical="bottom" textRotation="0" wrapText="false" indent="0" shrinkToFit="false"/>
      <protection locked="true" hidden="false"/>
    </xf>
    <xf numFmtId="164" fontId="4" fillId="0" borderId="79" xfId="26" applyFont="false" applyBorder="true" applyAlignment="false" applyProtection="false">
      <alignment horizontal="general" vertical="bottom" textRotation="0" wrapText="false" indent="0" shrinkToFit="false"/>
      <protection locked="true" hidden="false"/>
    </xf>
    <xf numFmtId="164" fontId="0" fillId="0" borderId="57" xfId="23" applyFont="false" applyBorder="true" applyAlignment="true" applyProtection="false">
      <alignment horizontal="center" vertical="bottom" textRotation="0" wrapText="false" indent="0" shrinkToFit="false"/>
      <protection locked="true" hidden="false"/>
    </xf>
    <xf numFmtId="164" fontId="4" fillId="0" borderId="55" xfId="26" applyFont="false" applyBorder="true" applyAlignment="false" applyProtection="false">
      <alignment horizontal="general" vertical="bottom" textRotation="0" wrapText="false" indent="0" shrinkToFit="false"/>
      <protection locked="true" hidden="false"/>
    </xf>
    <xf numFmtId="164" fontId="0" fillId="0" borderId="76" xfId="23" applyFont="false" applyBorder="true" applyAlignment="false" applyProtection="false">
      <alignment horizontal="general" vertical="bottom" textRotation="0" wrapText="false" indent="0" shrinkToFit="false"/>
      <protection locked="true" hidden="false"/>
    </xf>
    <xf numFmtId="164" fontId="0" fillId="0" borderId="10" xfId="23" applyFont="false" applyBorder="true" applyAlignment="false" applyProtection="false">
      <alignment horizontal="general" vertical="bottom" textRotation="0" wrapText="false" indent="0" shrinkToFit="false"/>
      <protection locked="true" hidden="false"/>
    </xf>
    <xf numFmtId="164" fontId="0" fillId="0" borderId="0" xfId="23" applyFont="false" applyBorder="false" applyAlignment="true" applyProtection="false">
      <alignment horizontal="center" vertical="bottom" textRotation="0" wrapText="false" indent="0" shrinkToFit="false"/>
      <protection locked="true" hidden="false"/>
    </xf>
    <xf numFmtId="164" fontId="4" fillId="0" borderId="44" xfId="26" applyFont="false" applyBorder="true" applyAlignment="false" applyProtection="false">
      <alignment horizontal="general" vertical="bottom" textRotation="0" wrapText="false" indent="0" shrinkToFit="false"/>
      <protection locked="true" hidden="false"/>
    </xf>
    <xf numFmtId="164" fontId="4" fillId="0" borderId="79" xfId="26" applyFont="false" applyBorder="true" applyAlignment="false" applyProtection="false">
      <alignment horizontal="general" vertical="bottom" textRotation="0" wrapText="false" indent="0" shrinkToFit="false"/>
      <protection locked="true" hidden="false"/>
    </xf>
    <xf numFmtId="164" fontId="0" fillId="0" borderId="71" xfId="24" applyFont="true" applyBorder="true" applyAlignment="false" applyProtection="false">
      <alignment horizontal="left" vertical="bottom" textRotation="0" wrapText="false" indent="0" shrinkToFit="false"/>
      <protection locked="true" hidden="false"/>
    </xf>
    <xf numFmtId="164" fontId="0" fillId="0" borderId="56" xfId="24" applyFont="true" applyBorder="true" applyAlignment="false" applyProtection="false">
      <alignment horizontal="left" vertical="bottom" textRotation="0" wrapText="false" indent="0" shrinkToFit="false"/>
      <protection locked="true" hidden="false"/>
    </xf>
    <xf numFmtId="164" fontId="0" fillId="0" borderId="80" xfId="23" applyFont="false" applyBorder="true" applyAlignment="false" applyProtection="false">
      <alignment horizontal="general" vertical="bottom" textRotation="0" wrapText="false" indent="0" shrinkToFit="false"/>
      <protection locked="true" hidden="false"/>
    </xf>
    <xf numFmtId="164" fontId="0" fillId="0" borderId="22" xfId="23" applyFont="false" applyBorder="true" applyAlignment="false" applyProtection="false">
      <alignment horizontal="general" vertical="bottom" textRotation="0" wrapText="false" indent="0" shrinkToFit="false"/>
      <protection locked="true" hidden="false"/>
    </xf>
    <xf numFmtId="164" fontId="0" fillId="0" borderId="22" xfId="23" applyFont="false" applyBorder="true" applyAlignment="false" applyProtection="false">
      <alignment horizontal="general" vertical="bottom" textRotation="0" wrapText="false" indent="0" shrinkToFit="false"/>
      <protection locked="true" hidden="false"/>
    </xf>
    <xf numFmtId="164" fontId="0" fillId="0" borderId="81" xfId="23" applyFont="false" applyBorder="true" applyAlignment="false" applyProtection="false">
      <alignment horizontal="general" vertical="bottom" textRotation="0" wrapText="false" indent="0" shrinkToFit="false"/>
      <protection locked="true" hidden="false"/>
    </xf>
    <xf numFmtId="164" fontId="0" fillId="0" borderId="22" xfId="23" applyFont="false" applyBorder="true" applyAlignment="true" applyProtection="false">
      <alignment horizontal="center" vertical="bottom" textRotation="0" wrapText="false" indent="0" shrinkToFit="false"/>
      <protection locked="true" hidden="false"/>
    </xf>
    <xf numFmtId="164" fontId="4" fillId="0" borderId="56" xfId="26" applyFont="false" applyBorder="true" applyAlignment="false" applyProtection="false">
      <alignment horizontal="general" vertical="bottom" textRotation="0" wrapText="false" indent="0" shrinkToFit="false"/>
      <protection locked="true" hidden="false"/>
    </xf>
    <xf numFmtId="164" fontId="4" fillId="0" borderId="82" xfId="26" applyFont="false" applyBorder="true" applyAlignment="false" applyProtection="false">
      <alignment horizontal="general" vertical="bottom" textRotation="0" wrapText="false" indent="0" shrinkToFit="false"/>
      <protection locked="true" hidden="false"/>
    </xf>
    <xf numFmtId="164" fontId="4" fillId="0" borderId="32" xfId="25" applyFont="true" applyBorder="true" applyAlignment="false" applyProtection="false">
      <alignment horizontal="left" vertical="bottom" textRotation="0" wrapText="false" indent="0" shrinkToFit="false"/>
      <protection locked="true" hidden="false"/>
    </xf>
    <xf numFmtId="164" fontId="4" fillId="0" borderId="51" xfId="25" applyFont="false" applyBorder="true" applyAlignment="false" applyProtection="false">
      <alignment horizontal="left" vertical="bottom" textRotation="0" wrapText="false" indent="0" shrinkToFit="false"/>
      <protection locked="true" hidden="false"/>
    </xf>
    <xf numFmtId="164" fontId="4" fillId="0" borderId="83" xfId="26" applyFont="false" applyBorder="true" applyAlignment="false" applyProtection="false">
      <alignment horizontal="general" vertical="bottom" textRotation="0" wrapText="false" indent="0" shrinkToFit="false"/>
      <protection locked="true" hidden="false"/>
    </xf>
    <xf numFmtId="164" fontId="4" fillId="0" borderId="30" xfId="26" applyFont="false" applyBorder="true" applyAlignment="false" applyProtection="false">
      <alignment horizontal="general" vertical="bottom" textRotation="0" wrapText="false" indent="0" shrinkToFit="false"/>
      <protection locked="true" hidden="false"/>
    </xf>
    <xf numFmtId="164" fontId="4" fillId="0" borderId="51" xfId="26" applyFont="false" applyBorder="true" applyAlignment="false" applyProtection="false">
      <alignment horizontal="general" vertical="bottom" textRotation="0" wrapText="false" indent="0" shrinkToFit="false"/>
      <protection locked="true" hidden="false"/>
    </xf>
    <xf numFmtId="164" fontId="4" fillId="0" borderId="83" xfId="26" applyFont="false" applyBorder="true" applyAlignment="false" applyProtection="false">
      <alignment horizontal="general" vertical="bottom" textRotation="0" wrapText="false" indent="0" shrinkToFit="false"/>
      <protection locked="true" hidden="false"/>
    </xf>
    <xf numFmtId="164" fontId="4" fillId="0" borderId="30" xfId="26" applyFont="false" applyBorder="true" applyAlignment="true" applyProtection="false">
      <alignment horizontal="center" vertical="bottom" textRotation="0" wrapText="false" indent="0" shrinkToFit="false"/>
      <protection locked="true" hidden="false"/>
    </xf>
    <xf numFmtId="164" fontId="4" fillId="0" borderId="30" xfId="26" applyFont="false" applyBorder="true" applyAlignment="true" applyProtection="false">
      <alignment horizontal="center" vertical="bottom" textRotation="0" wrapText="false" indent="0" shrinkToFit="false"/>
      <protection locked="true" hidden="false"/>
    </xf>
    <xf numFmtId="164" fontId="4" fillId="0" borderId="51" xfId="26" applyFont="false" applyBorder="true" applyAlignment="true" applyProtection="false">
      <alignment horizontal="center" vertical="bottom" textRotation="0" wrapText="false" indent="0" shrinkToFit="false"/>
      <protection locked="true" hidden="false"/>
    </xf>
    <xf numFmtId="164" fontId="4" fillId="0" borderId="84" xfId="26" applyFont="false" applyBorder="true" applyAlignment="false" applyProtection="false">
      <alignment horizontal="general" vertical="bottom" textRotation="0" wrapText="false" indent="0" shrinkToFit="false"/>
      <protection locked="true" hidden="false"/>
    </xf>
    <xf numFmtId="164" fontId="4" fillId="0" borderId="85" xfId="26" applyFont="false" applyBorder="true" applyAlignment="false" applyProtection="false">
      <alignment horizontal="general" vertical="bottom" textRotation="0" wrapText="false" indent="0" shrinkToFit="false"/>
      <protection locked="true" hidden="false"/>
    </xf>
    <xf numFmtId="164" fontId="0" fillId="0" borderId="55" xfId="0" applyFont="false" applyBorder="true" applyAlignment="false" applyProtection="false">
      <alignment horizontal="general" vertical="bottom" textRotation="0" wrapText="false" indent="0" shrinkToFit="false"/>
      <protection locked="true" hidden="false"/>
    </xf>
    <xf numFmtId="164" fontId="0" fillId="0" borderId="55" xfId="0" applyFont="false" applyBorder="true" applyAlignment="true" applyProtection="false">
      <alignment horizontal="center" vertical="bottom" textRotation="0" wrapText="false" indent="0" shrinkToFit="false"/>
      <protection locked="true" hidden="false"/>
    </xf>
    <xf numFmtId="164" fontId="0" fillId="5" borderId="64" xfId="0" applyFont="true" applyBorder="true" applyAlignment="false" applyProtection="false">
      <alignment horizontal="general" vertical="bottom" textRotation="0" wrapText="false" indent="0" shrinkToFit="false"/>
      <protection locked="true" hidden="false"/>
    </xf>
    <xf numFmtId="164" fontId="0" fillId="5" borderId="67" xfId="0" applyFont="false" applyBorder="true" applyAlignment="false" applyProtection="false">
      <alignment horizontal="general" vertical="bottom" textRotation="0" wrapText="false" indent="0" shrinkToFit="false"/>
      <protection locked="true" hidden="false"/>
    </xf>
    <xf numFmtId="164" fontId="0" fillId="5" borderId="67" xfId="0" applyFont="false" applyBorder="true" applyAlignment="true" applyProtection="false">
      <alignment horizontal="center" vertical="bottom" textRotation="0" wrapText="false" indent="0" shrinkToFit="false"/>
      <protection locked="true" hidden="false"/>
    </xf>
    <xf numFmtId="164" fontId="0" fillId="5" borderId="68" xfId="0" applyFont="false" applyBorder="true" applyAlignment="false" applyProtection="false">
      <alignment horizontal="general" vertical="bottom" textRotation="0" wrapText="false" indent="0" shrinkToFit="false"/>
      <protection locked="true" hidden="false"/>
    </xf>
    <xf numFmtId="164" fontId="51" fillId="3" borderId="0" xfId="0" applyFont="true" applyBorder="false" applyAlignment="true" applyProtection="false">
      <alignment horizontal="right" vertical="bottom" textRotation="0" wrapText="false" indent="0" shrinkToFit="false"/>
      <protection locked="true" hidden="false"/>
    </xf>
    <xf numFmtId="164" fontId="0" fillId="5" borderId="8" xfId="0" applyFont="false" applyBorder="true" applyAlignment="false" applyProtection="false">
      <alignment horizontal="general" vertical="bottom" textRotation="0" wrapText="false" indent="0" shrinkToFit="false"/>
      <protection locked="true" hidden="false"/>
    </xf>
    <xf numFmtId="164" fontId="0" fillId="5" borderId="0" xfId="0" applyFont="false" applyBorder="true" applyAlignment="false" applyProtection="false">
      <alignment horizontal="general" vertical="bottom" textRotation="0" wrapText="false" indent="0" shrinkToFit="false"/>
      <protection locked="true" hidden="false"/>
    </xf>
    <xf numFmtId="164" fontId="0" fillId="5" borderId="0" xfId="0" applyFont="true" applyBorder="true" applyAlignment="true" applyProtection="false">
      <alignment horizontal="center" vertical="bottom" textRotation="0" wrapText="false" indent="0" shrinkToFit="false"/>
      <protection locked="true" hidden="false"/>
    </xf>
    <xf numFmtId="164" fontId="0" fillId="5" borderId="9" xfId="0" applyFont="false" applyBorder="tru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0" fillId="5" borderId="86" xfId="0" applyFont="false" applyBorder="true" applyAlignment="false" applyProtection="false">
      <alignment horizontal="general" vertical="bottom" textRotation="0" wrapText="false" indent="0" shrinkToFit="false"/>
      <protection locked="true" hidden="false"/>
    </xf>
    <xf numFmtId="164" fontId="0" fillId="5" borderId="48" xfId="0" applyFont="false" applyBorder="true" applyAlignment="false" applyProtection="false">
      <alignment horizontal="general" vertical="bottom" textRotation="0" wrapText="false" indent="0" shrinkToFit="false"/>
      <protection locked="true" hidden="false"/>
    </xf>
    <xf numFmtId="164" fontId="0" fillId="5" borderId="48" xfId="0" applyFont="false" applyBorder="true" applyAlignment="true" applyProtection="false">
      <alignment horizontal="center" vertical="bottom" textRotation="0" wrapText="false" indent="0" shrinkToFit="false"/>
      <protection locked="true" hidden="false"/>
    </xf>
    <xf numFmtId="164" fontId="0" fillId="5" borderId="87" xfId="0" applyFont="false" applyBorder="true" applyAlignment="false" applyProtection="false">
      <alignment horizontal="general" vertical="bottom" textRotation="0" wrapText="false" indent="0" shrinkToFit="false"/>
      <protection locked="true" hidden="false"/>
    </xf>
    <xf numFmtId="164" fontId="4" fillId="0" borderId="10"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90" wrapText="false" indent="0" shrinkToFit="false"/>
      <protection locked="true" hidden="false"/>
    </xf>
    <xf numFmtId="164" fontId="15" fillId="0" borderId="28" xfId="0" applyFont="true" applyBorder="true" applyAlignment="true" applyProtection="false">
      <alignment horizontal="general" vertical="bottom" textRotation="90" wrapText="false" indent="0" shrinkToFit="false"/>
      <protection locked="true" hidden="false"/>
    </xf>
    <xf numFmtId="164" fontId="4" fillId="0" borderId="28" xfId="0" applyFont="true" applyBorder="tru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cellXfs>
  <cellStyles count="13">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Pivot Table Field" xfId="21" builtinId="54" customBuiltin="true"/>
    <cellStyle name="Pivot Table Corner" xfId="22" builtinId="54" customBuiltin="true"/>
    <cellStyle name="Pivot Table Value" xfId="23" builtinId="54" customBuiltin="true"/>
    <cellStyle name="Pivot Table Category" xfId="24" builtinId="54" customBuiltin="true"/>
    <cellStyle name="Pivot Table Title" xfId="25" builtinId="54" customBuiltin="true"/>
    <cellStyle name="Pivot Table Result" xfId="26" builtinId="54" customBuiltin="tru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2060"/>
      <rgbColor rgb="FF808000"/>
      <rgbColor rgb="FF800080"/>
      <rgbColor rgb="FF008080"/>
      <rgbColor rgb="FFC0C0C0"/>
      <rgbColor rgb="FF808080"/>
      <rgbColor rgb="FF8EB4E3"/>
      <rgbColor rgb="FF7030A0"/>
      <rgbColor rgb="FFEBF1DE"/>
      <rgbColor rgb="FFCCFFFF"/>
      <rgbColor rgb="FF660066"/>
      <rgbColor rgb="FFFF8080"/>
      <rgbColor rgb="FF0070C0"/>
      <rgbColor rgb="FFC6D9F1"/>
      <rgbColor rgb="FF000080"/>
      <rgbColor rgb="FFFF00FF"/>
      <rgbColor rgb="FFFFFF00"/>
      <rgbColor rgb="FF00FFFF"/>
      <rgbColor rgb="FF800080"/>
      <rgbColor rgb="FF9C0006"/>
      <rgbColor rgb="FF008080"/>
      <rgbColor rgb="FF0000FF"/>
      <rgbColor rgb="FF00CCFF"/>
      <rgbColor rgb="FFCCFFFF"/>
      <rgbColor rgb="FFCCFFCC"/>
      <rgbColor rgb="FFFFFF99"/>
      <rgbColor rgb="FF99CCFF"/>
      <rgbColor rgb="FFFF66FF"/>
      <rgbColor rgb="FFCC99FF"/>
      <rgbColor rgb="FFFFC7CE"/>
      <rgbColor rgb="FF3366FF"/>
      <rgbColor rgb="FF33CCCC"/>
      <rgbColor rgb="FF99CC00"/>
      <rgbColor rgb="FFFFCC00"/>
      <rgbColor rgb="FFFF9900"/>
      <rgbColor rgb="FFFF3300"/>
      <rgbColor rgb="FF558ED5"/>
      <rgbColor rgb="FF969696"/>
      <rgbColor rgb="FF17375E"/>
      <rgbColor rgb="FF339966"/>
      <rgbColor rgb="FF003300"/>
      <rgbColor rgb="FF333300"/>
      <rgbColor rgb="FF993300"/>
      <rgbColor rgb="FF993366"/>
      <rgbColor rgb="FF1F497D"/>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8</xdr:col>
      <xdr:colOff>-360</xdr:colOff>
      <xdr:row>45</xdr:row>
      <xdr:rowOff>0</xdr:rowOff>
    </xdr:from>
    <xdr:to>
      <xdr:col>8</xdr:col>
      <xdr:colOff>105840</xdr:colOff>
      <xdr:row>45</xdr:row>
      <xdr:rowOff>135360</xdr:rowOff>
    </xdr:to>
    <xdr:sp>
      <xdr:nvSpPr>
        <xdr:cNvPr id="0" name="CustomShape 1"/>
        <xdr:cNvSpPr/>
      </xdr:nvSpPr>
      <xdr:spPr>
        <a:xfrm>
          <a:off x="7378920" y="8131680"/>
          <a:ext cx="106200" cy="135360"/>
        </a:xfrm>
        <a:prstGeom prst="rect">
          <a:avLst/>
        </a:prstGeom>
        <a:noFill/>
        <a:ln>
          <a:noFill/>
        </a:ln>
      </xdr:spPr>
      <xdr:style>
        <a:lnRef idx="0"/>
        <a:fillRef idx="0"/>
        <a:effectRef idx="0"/>
        <a:fontRef idx="minor"/>
      </xdr:style>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pivotTables/pivotTable1.xml><?xml version="1.0" encoding="utf-8"?>
<pivotTableDefinition xmlns="http://schemas.openxmlformats.org/spreadsheetml/2006/main" name="DataPilot1" cacheId="0" dataOnRows="false" dataPosition="65535" autoFormatId="1" dataCaption="" enableDrill="false" rowGrandTotals="true" colGrandTotals="true">
  <location ref="A3:AJ36" firstHeaderRow="2" firstDataRow="4" firstDataCol="2" rowPageCount="32" colPageCount="34"/>
</pivotTableDefinition>
</file>

<file path=xl/worksheets/_rels/sheet1.xml.rels><?xml version="1.0" encoding="UTF-8"?>
<Relationships xmlns="http://schemas.openxmlformats.org/package/2006/relationships"><Relationship Id="rId1" Type="http://schemas.openxmlformats.org/officeDocument/2006/relationships/hyperlink" Target="http://en.wikipedia.org/wiki/ISO_3166-1_alpha-3"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pivotTable" Target="../pivotTables/pivotTable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1:D140"/>
  <sheetViews>
    <sheetView windowProtection="false" showFormulas="false" showGridLines="true" showRowColHeaders="true" showZeros="true" rightToLeft="false" tabSelected="false" showOutlineSymbols="true" defaultGridColor="true" view="normal" topLeftCell="A85" colorId="64" zoomScale="80" zoomScaleNormal="80" zoomScalePageLayoutView="100" workbookViewId="0">
      <selection pane="topLeft" activeCell="B120" activeCellId="1" sqref="A:A B120"/>
    </sheetView>
  </sheetViews>
  <sheetFormatPr defaultRowHeight="13.8"/>
  <cols>
    <col collapsed="false" hidden="false" max="1" min="1" style="1" width="4.03061224489796"/>
    <col collapsed="false" hidden="false" max="2" min="2" style="1" width="10.6734693877551"/>
    <col collapsed="false" hidden="false" max="3" min="3" style="1" width="30.5714285714286"/>
    <col collapsed="false" hidden="false" max="6" min="4" style="1" width="10.6734693877551"/>
    <col collapsed="false" hidden="false" max="7" min="7" style="1" width="15"/>
    <col collapsed="false" hidden="false" max="8" min="8" style="1" width="12.2857142857143"/>
    <col collapsed="false" hidden="false" max="13" min="9" style="1" width="10.6734693877551"/>
    <col collapsed="false" hidden="false" max="14" min="14" style="1" width="12.4183673469388"/>
    <col collapsed="false" hidden="false" max="16" min="15" style="1" width="10.6734693877551"/>
    <col collapsed="false" hidden="false" max="17" min="17" style="1" width="14.4285714285714"/>
    <col collapsed="false" hidden="false" max="1025" min="18" style="1" width="10.6734693877551"/>
  </cols>
  <sheetData>
    <row r="1" customFormat="false" ht="13.8" hidden="false" customHeight="false" outlineLevel="0" collapsed="false">
      <c r="C1" s="1" t="s">
        <v>0</v>
      </c>
    </row>
    <row r="2" s="2" customFormat="true" ht="14.9" hidden="false" customHeight="false" outlineLevel="0" collapsed="false">
      <c r="B2" s="3" t="s">
        <v>1</v>
      </c>
      <c r="D2" s="4" t="s">
        <v>2</v>
      </c>
    </row>
    <row r="3" s="2" customFormat="true" ht="15" hidden="false" customHeight="false" outlineLevel="0" collapsed="false">
      <c r="C3" s="5" t="s">
        <v>3</v>
      </c>
      <c r="D3" s="3"/>
    </row>
    <row r="4" s="2" customFormat="true" ht="13.8" hidden="false" customHeight="false" outlineLevel="0" collapsed="false">
      <c r="C4" s="1" t="s">
        <v>4</v>
      </c>
      <c r="D4" s="1"/>
    </row>
    <row r="5" customFormat="false" ht="13.8" hidden="false" customHeight="false" outlineLevel="0" collapsed="false">
      <c r="C5" s="1" t="s">
        <v>5</v>
      </c>
    </row>
    <row r="6" customFormat="false" ht="13.8" hidden="false" customHeight="false" outlineLevel="0" collapsed="false">
      <c r="C6" s="1" t="s">
        <v>6</v>
      </c>
    </row>
    <row r="8" customFormat="false" ht="15" hidden="false" customHeight="false" outlineLevel="0" collapsed="false">
      <c r="C8" s="6" t="s">
        <v>7</v>
      </c>
    </row>
    <row r="9" customFormat="false" ht="13.8" hidden="false" customHeight="false" outlineLevel="0" collapsed="false">
      <c r="C9" s="1" t="s">
        <v>8</v>
      </c>
    </row>
    <row r="11" customFormat="false" ht="15" hidden="false" customHeight="false" outlineLevel="0" collapsed="false">
      <c r="C11" s="7" t="s">
        <v>9</v>
      </c>
    </row>
    <row r="12" customFormat="false" ht="13.8" hidden="false" customHeight="false" outlineLevel="0" collapsed="false">
      <c r="C12" s="1" t="s">
        <v>10</v>
      </c>
    </row>
    <row r="13" customFormat="false" ht="13.8" hidden="false" customHeight="false" outlineLevel="0" collapsed="false">
      <c r="C13" s="1" t="s">
        <v>11</v>
      </c>
    </row>
    <row r="14" customFormat="false" ht="13.8" hidden="false" customHeight="false" outlineLevel="0" collapsed="false">
      <c r="C14" s="1" t="s">
        <v>12</v>
      </c>
    </row>
    <row r="16" customFormat="false" ht="15" hidden="false" customHeight="false" outlineLevel="0" collapsed="false">
      <c r="C16" s="8" t="s">
        <v>13</v>
      </c>
    </row>
    <row r="17" customFormat="false" ht="13.8" hidden="false" customHeight="false" outlineLevel="0" collapsed="false">
      <c r="C17" s="1" t="s">
        <v>14</v>
      </c>
    </row>
    <row r="19" customFormat="false" ht="15" hidden="false" customHeight="false" outlineLevel="0" collapsed="false">
      <c r="C19" s="7" t="s">
        <v>15</v>
      </c>
    </row>
    <row r="20" customFormat="false" ht="13.8" hidden="false" customHeight="false" outlineLevel="0" collapsed="false">
      <c r="C20" s="1" t="s">
        <v>16</v>
      </c>
    </row>
    <row r="21" customFormat="false" ht="13.8" hidden="false" customHeight="false" outlineLevel="0" collapsed="false">
      <c r="C21" s="1" t="s">
        <v>12</v>
      </c>
    </row>
    <row r="23" customFormat="false" ht="15" hidden="false" customHeight="false" outlineLevel="0" collapsed="false">
      <c r="C23" s="9" t="s">
        <v>13</v>
      </c>
    </row>
    <row r="24" customFormat="false" ht="13.8" hidden="false" customHeight="false" outlineLevel="0" collapsed="false">
      <c r="C24" s="1" t="s">
        <v>14</v>
      </c>
    </row>
    <row r="26" s="2" customFormat="true" ht="14.9" hidden="false" customHeight="false" outlineLevel="0" collapsed="false">
      <c r="B26" s="3" t="s">
        <v>17</v>
      </c>
      <c r="D26" s="10"/>
    </row>
    <row r="27" s="2" customFormat="true" ht="14.9" hidden="false" customHeight="false" outlineLevel="0" collapsed="false">
      <c r="C27" s="11" t="s">
        <v>18</v>
      </c>
      <c r="D27" s="1"/>
    </row>
    <row r="28" s="2" customFormat="true" ht="14.9" hidden="false" customHeight="false" outlineLevel="0" collapsed="false">
      <c r="C28" s="1" t="s">
        <v>19</v>
      </c>
      <c r="D28" s="1"/>
    </row>
    <row r="29" customFormat="false" ht="13.8" hidden="false" customHeight="false" outlineLevel="0" collapsed="false">
      <c r="C29" s="1" t="s">
        <v>20</v>
      </c>
    </row>
    <row r="30" customFormat="false" ht="13.8" hidden="false" customHeight="false" outlineLevel="0" collapsed="false">
      <c r="C30" s="1" t="s">
        <v>21</v>
      </c>
    </row>
    <row r="33" customFormat="false" ht="14.9" hidden="false" customHeight="false" outlineLevel="0" collapsed="false">
      <c r="C33" s="11" t="s">
        <v>22</v>
      </c>
    </row>
    <row r="34" customFormat="false" ht="14.9" hidden="false" customHeight="false" outlineLevel="0" collapsed="false">
      <c r="C34" s="12" t="s">
        <v>23</v>
      </c>
    </row>
    <row r="35" customFormat="false" ht="14.9" hidden="false" customHeight="false" outlineLevel="0" collapsed="false">
      <c r="C35" s="12" t="s">
        <v>24</v>
      </c>
    </row>
    <row r="36" customFormat="false" ht="14.9" hidden="false" customHeight="false" outlineLevel="0" collapsed="false">
      <c r="C36" s="12" t="s">
        <v>25</v>
      </c>
    </row>
    <row r="37" customFormat="false" ht="13.8" hidden="false" customHeight="false" outlineLevel="0" collapsed="false">
      <c r="C37" s="1" t="s">
        <v>26</v>
      </c>
    </row>
    <row r="39" customFormat="false" ht="14.9" hidden="false" customHeight="false" outlineLevel="0" collapsed="false">
      <c r="C39" s="11" t="s">
        <v>27</v>
      </c>
    </row>
    <row r="40" customFormat="false" ht="13.8" hidden="false" customHeight="false" outlineLevel="0" collapsed="false">
      <c r="C40" s="1" t="s">
        <v>28</v>
      </c>
    </row>
    <row r="41" customFormat="false" ht="13.8" hidden="false" customHeight="false" outlineLevel="0" collapsed="false">
      <c r="C41" s="1" t="s">
        <v>29</v>
      </c>
    </row>
    <row r="42" customFormat="false" ht="13.8" hidden="false" customHeight="false" outlineLevel="0" collapsed="false">
      <c r="C42" s="1" t="s">
        <v>30</v>
      </c>
    </row>
    <row r="44" customFormat="false" ht="14.9" hidden="false" customHeight="false" outlineLevel="0" collapsed="false">
      <c r="C44" s="11" t="s">
        <v>31</v>
      </c>
    </row>
    <row r="45" customFormat="false" ht="14.9" hidden="false" customHeight="false" outlineLevel="0" collapsed="false">
      <c r="C45" s="1" t="s">
        <v>32</v>
      </c>
    </row>
    <row r="47" customFormat="false" ht="14.9" hidden="false" customHeight="false" outlineLevel="0" collapsed="false">
      <c r="C47" s="11" t="s">
        <v>33</v>
      </c>
    </row>
    <row r="48" customFormat="false" ht="14.9" hidden="false" customHeight="false" outlineLevel="0" collapsed="false">
      <c r="C48" s="1" t="s">
        <v>34</v>
      </c>
    </row>
    <row r="50" customFormat="false" ht="13.8" hidden="false" customHeight="false" outlineLevel="0" collapsed="false">
      <c r="C50" s="11" t="s">
        <v>35</v>
      </c>
    </row>
    <row r="51" customFormat="false" ht="13.8" hidden="false" customHeight="false" outlineLevel="0" collapsed="false">
      <c r="C51" s="1" t="s">
        <v>36</v>
      </c>
    </row>
    <row r="53" customFormat="false" ht="14.9" hidden="false" customHeight="false" outlineLevel="0" collapsed="false">
      <c r="C53" s="1" t="s">
        <v>37</v>
      </c>
    </row>
    <row r="54" customFormat="false" ht="13.8" hidden="false" customHeight="false" outlineLevel="0" collapsed="false">
      <c r="C54" s="1" t="s">
        <v>38</v>
      </c>
    </row>
    <row r="56" customFormat="false" ht="14.9" hidden="false" customHeight="false" outlineLevel="0" collapsed="false">
      <c r="C56" s="1" t="s">
        <v>37</v>
      </c>
    </row>
    <row r="57" customFormat="false" ht="13.8" hidden="false" customHeight="false" outlineLevel="0" collapsed="false">
      <c r="C57" s="1" t="s">
        <v>39</v>
      </c>
    </row>
    <row r="59" customFormat="false" ht="14.9" hidden="false" customHeight="false" outlineLevel="0" collapsed="false">
      <c r="C59" s="11" t="s">
        <v>40</v>
      </c>
    </row>
    <row r="60" customFormat="false" ht="14.9" hidden="false" customHeight="false" outlineLevel="0" collapsed="false">
      <c r="C60" s="1" t="s">
        <v>41</v>
      </c>
    </row>
    <row r="62" customFormat="false" ht="14.9" hidden="false" customHeight="false" outlineLevel="0" collapsed="false">
      <c r="C62" s="11" t="s">
        <v>42</v>
      </c>
    </row>
    <row r="64" customFormat="false" ht="13.8" hidden="false" customHeight="false" outlineLevel="0" collapsed="false">
      <c r="C64" s="11" t="s">
        <v>43</v>
      </c>
    </row>
    <row r="65" customFormat="false" ht="14.9" hidden="false" customHeight="false" outlineLevel="0" collapsed="false">
      <c r="C65" s="1" t="s">
        <v>44</v>
      </c>
    </row>
    <row r="67" customFormat="false" ht="14.9" hidden="false" customHeight="false" outlineLevel="0" collapsed="false">
      <c r="C67" s="1" t="s">
        <v>45</v>
      </c>
    </row>
    <row r="68" customFormat="false" ht="13.8" hidden="false" customHeight="false" outlineLevel="0" collapsed="false">
      <c r="C68" s="1" t="s">
        <v>46</v>
      </c>
    </row>
    <row r="70" customFormat="false" ht="14.9" hidden="false" customHeight="false" outlineLevel="0" collapsed="false">
      <c r="C70" s="1" t="s">
        <v>47</v>
      </c>
    </row>
    <row r="71" customFormat="false" ht="13.8" hidden="false" customHeight="false" outlineLevel="0" collapsed="false">
      <c r="C71" s="1" t="s">
        <v>48</v>
      </c>
    </row>
    <row r="72" customFormat="false" ht="14.9" hidden="false" customHeight="false" outlineLevel="0" collapsed="false">
      <c r="C72" s="12" t="s">
        <v>49</v>
      </c>
    </row>
    <row r="73" customFormat="false" ht="14.9" hidden="false" customHeight="false" outlineLevel="0" collapsed="false">
      <c r="C73" s="12" t="s">
        <v>50</v>
      </c>
    </row>
    <row r="74" customFormat="false" ht="14.9" hidden="false" customHeight="false" outlineLevel="0" collapsed="false">
      <c r="C74" s="1" t="s">
        <v>51</v>
      </c>
    </row>
    <row r="76" customFormat="false" ht="14.9" hidden="false" customHeight="false" outlineLevel="0" collapsed="false">
      <c r="C76" s="1" t="s">
        <v>52</v>
      </c>
    </row>
    <row r="77" customFormat="false" ht="13.8" hidden="false" customHeight="false" outlineLevel="0" collapsed="false">
      <c r="C77" s="1" t="s">
        <v>46</v>
      </c>
    </row>
    <row r="79" customFormat="false" ht="14.9" hidden="false" customHeight="false" outlineLevel="0" collapsed="false">
      <c r="C79" s="11" t="s">
        <v>53</v>
      </c>
    </row>
    <row r="80" customFormat="false" ht="14.9" hidden="false" customHeight="false" outlineLevel="0" collapsed="false">
      <c r="C80" s="1" t="s">
        <v>54</v>
      </c>
    </row>
    <row r="82" customFormat="false" ht="14.9" hidden="false" customHeight="false" outlineLevel="0" collapsed="false">
      <c r="C82" s="1" t="s">
        <v>55</v>
      </c>
    </row>
    <row r="83" customFormat="false" ht="13.8" hidden="false" customHeight="false" outlineLevel="0" collapsed="false">
      <c r="C83" s="1" t="s">
        <v>56</v>
      </c>
    </row>
    <row r="85" customFormat="false" ht="14.9" hidden="false" customHeight="false" outlineLevel="0" collapsed="false">
      <c r="C85" s="11" t="s">
        <v>57</v>
      </c>
    </row>
    <row r="86" customFormat="false" ht="14.9" hidden="false" customHeight="false" outlineLevel="0" collapsed="false">
      <c r="C86" s="1" t="s">
        <v>58</v>
      </c>
    </row>
    <row r="88" customFormat="false" ht="14.9" hidden="false" customHeight="false" outlineLevel="0" collapsed="false">
      <c r="C88" s="1" t="s">
        <v>59</v>
      </c>
    </row>
    <row r="89" customFormat="false" ht="14.9" hidden="false" customHeight="false" outlineLevel="0" collapsed="false">
      <c r="C89" s="1" t="s">
        <v>60</v>
      </c>
    </row>
    <row r="91" customFormat="false" ht="14.9" hidden="false" customHeight="false" outlineLevel="0" collapsed="false">
      <c r="C91" s="1" t="s">
        <v>61</v>
      </c>
    </row>
    <row r="92" customFormat="false" ht="14.9" hidden="false" customHeight="false" outlineLevel="0" collapsed="false">
      <c r="C92" s="1" t="s">
        <v>62</v>
      </c>
    </row>
    <row r="94" customFormat="false" ht="14.9" hidden="false" customHeight="false" outlineLevel="0" collapsed="false">
      <c r="C94" s="11" t="s">
        <v>63</v>
      </c>
    </row>
    <row r="95" customFormat="false" ht="13.8" hidden="false" customHeight="false" outlineLevel="0" collapsed="false">
      <c r="C95" s="1" t="s">
        <v>64</v>
      </c>
    </row>
    <row r="97" customFormat="false" ht="14.9" hidden="false" customHeight="false" outlineLevel="0" collapsed="false">
      <c r="C97" s="1" t="s">
        <v>65</v>
      </c>
    </row>
    <row r="98" customFormat="false" ht="14.9" hidden="false" customHeight="false" outlineLevel="0" collapsed="false">
      <c r="C98" s="1" t="s">
        <v>66</v>
      </c>
    </row>
    <row r="100" customFormat="false" ht="14.9" hidden="false" customHeight="false" outlineLevel="0" collapsed="false">
      <c r="C100" s="11" t="s">
        <v>67</v>
      </c>
    </row>
    <row r="101" customFormat="false" ht="13.8" hidden="false" customHeight="false" outlineLevel="0" collapsed="false">
      <c r="C101" s="1" t="s">
        <v>68</v>
      </c>
    </row>
    <row r="102" customFormat="false" ht="13.8" hidden="false" customHeight="false" outlineLevel="0" collapsed="false">
      <c r="C102" s="1" t="s">
        <v>69</v>
      </c>
    </row>
    <row r="104" customFormat="false" ht="14.9" hidden="false" customHeight="false" outlineLevel="0" collapsed="false">
      <c r="C104" s="1" t="s">
        <v>70</v>
      </c>
    </row>
    <row r="105" customFormat="false" ht="14.9" hidden="false" customHeight="false" outlineLevel="0" collapsed="false">
      <c r="C105" s="1" t="s">
        <v>71</v>
      </c>
    </row>
    <row r="107" customFormat="false" ht="13.8" hidden="false" customHeight="false" outlineLevel="0" collapsed="false">
      <c r="C107" s="1" t="s">
        <v>72</v>
      </c>
    </row>
    <row r="115" customFormat="false" ht="15" hidden="false" customHeight="false" outlineLevel="0" collapsed="false">
      <c r="C115" s="13" t="s">
        <v>73</v>
      </c>
    </row>
    <row r="116" customFormat="false" ht="13.8" hidden="false" customHeight="false" outlineLevel="0" collapsed="false">
      <c r="B116" s="1" t="s">
        <v>74</v>
      </c>
      <c r="C116" s="1" t="s">
        <v>75</v>
      </c>
    </row>
    <row r="117" customFormat="false" ht="13.8" hidden="false" customHeight="false" outlineLevel="0" collapsed="false">
      <c r="B117" s="1" t="s">
        <v>76</v>
      </c>
      <c r="C117" s="1" t="s">
        <v>77</v>
      </c>
    </row>
    <row r="118" customFormat="false" ht="13.8" hidden="false" customHeight="false" outlineLevel="0" collapsed="false">
      <c r="B118" s="1" t="s">
        <v>78</v>
      </c>
      <c r="C118" s="1" t="s">
        <v>79</v>
      </c>
    </row>
    <row r="119" customFormat="false" ht="13.8" hidden="false" customHeight="false" outlineLevel="0" collapsed="false">
      <c r="B119" s="1" t="s">
        <v>80</v>
      </c>
      <c r="C119" s="1" t="s">
        <v>81</v>
      </c>
    </row>
    <row r="120" customFormat="false" ht="13.8" hidden="false" customHeight="false" outlineLevel="0" collapsed="false">
      <c r="B120" s="1" t="s">
        <v>82</v>
      </c>
      <c r="C120" s="1" t="s">
        <v>83</v>
      </c>
    </row>
    <row r="121" customFormat="false" ht="13.8" hidden="false" customHeight="false" outlineLevel="0" collapsed="false">
      <c r="B121" s="1" t="s">
        <v>84</v>
      </c>
      <c r="C121" s="1" t="s">
        <v>85</v>
      </c>
    </row>
    <row r="122" customFormat="false" ht="13.8" hidden="false" customHeight="false" outlineLevel="0" collapsed="false">
      <c r="B122" s="1" t="s">
        <v>86</v>
      </c>
      <c r="C122" s="1" t="s">
        <v>87</v>
      </c>
    </row>
    <row r="123" customFormat="false" ht="13.8" hidden="false" customHeight="false" outlineLevel="0" collapsed="false">
      <c r="B123" s="1" t="s">
        <v>88</v>
      </c>
      <c r="C123" s="14" t="s">
        <v>89</v>
      </c>
    </row>
    <row r="124" customFormat="false" ht="13.8" hidden="false" customHeight="false" outlineLevel="0" collapsed="false">
      <c r="B124" s="1" t="s">
        <v>90</v>
      </c>
      <c r="C124" s="1" t="s">
        <v>91</v>
      </c>
    </row>
    <row r="125" customFormat="false" ht="13.8" hidden="false" customHeight="false" outlineLevel="0" collapsed="false">
      <c r="B125" s="1" t="s">
        <v>92</v>
      </c>
      <c r="C125" s="1" t="s">
        <v>93</v>
      </c>
    </row>
    <row r="126" customFormat="false" ht="13.8" hidden="false" customHeight="false" outlineLevel="0" collapsed="false">
      <c r="B126" s="1" t="s">
        <v>94</v>
      </c>
      <c r="C126" s="1" t="s">
        <v>95</v>
      </c>
    </row>
    <row r="129" customFormat="false" ht="13.8" hidden="false" customHeight="false" outlineLevel="0" collapsed="false">
      <c r="C129" s="1" t="s">
        <v>96</v>
      </c>
    </row>
    <row r="131" customFormat="false" ht="13.8" hidden="false" customHeight="false" outlineLevel="0" collapsed="false">
      <c r="C131" s="15" t="s">
        <v>97</v>
      </c>
      <c r="D131" s="15" t="s">
        <v>98</v>
      </c>
    </row>
    <row r="133" customFormat="false" ht="13.8" hidden="false" customHeight="false" outlineLevel="0" collapsed="false">
      <c r="C133" s="1" t="s">
        <v>99</v>
      </c>
    </row>
    <row r="135" customFormat="false" ht="13.8" hidden="false" customHeight="false" outlineLevel="0" collapsed="false">
      <c r="C135" s="1" t="s">
        <v>100</v>
      </c>
    </row>
    <row r="136" customFormat="false" ht="13.8" hidden="false" customHeight="false" outlineLevel="0" collapsed="false">
      <c r="B136" s="1" t="s">
        <v>101</v>
      </c>
      <c r="C136" s="1" t="s">
        <v>102</v>
      </c>
    </row>
    <row r="137" customFormat="false" ht="13.8" hidden="false" customHeight="false" outlineLevel="0" collapsed="false">
      <c r="B137" s="1" t="s">
        <v>103</v>
      </c>
      <c r="C137" s="1" t="s">
        <v>104</v>
      </c>
    </row>
    <row r="138" customFormat="false" ht="13.8" hidden="false" customHeight="false" outlineLevel="0" collapsed="false">
      <c r="B138" s="1" t="s">
        <v>105</v>
      </c>
      <c r="C138" s="1" t="s">
        <v>106</v>
      </c>
    </row>
    <row r="139" customFormat="false" ht="13.8" hidden="false" customHeight="false" outlineLevel="0" collapsed="false">
      <c r="B139" s="1" t="s">
        <v>107</v>
      </c>
      <c r="C139" s="1" t="s">
        <v>108</v>
      </c>
    </row>
    <row r="140" customFormat="false" ht="13.8" hidden="false" customHeight="false" outlineLevel="0" collapsed="false">
      <c r="B140" s="1" t="s">
        <v>109</v>
      </c>
      <c r="C140" s="1" t="s">
        <v>110</v>
      </c>
    </row>
  </sheetData>
  <hyperlinks>
    <hyperlink ref="C48" r:id="rId1" display="ISO 3166-1 alpha-3"/>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sheetPr filterMode="false">
    <pageSetUpPr fitToPage="true"/>
  </sheetPr>
  <dimension ref="1:104"/>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0" ySplit="4" topLeftCell="P5" activePane="bottomLeft" state="frozen"/>
      <selection pane="topLeft" activeCell="A1" activeCellId="0" sqref="A1"/>
      <selection pane="bottomLeft" activeCell="H7" activeCellId="1" sqref="A:A H7"/>
    </sheetView>
  </sheetViews>
  <sheetFormatPr defaultRowHeight="13.8"/>
  <cols>
    <col collapsed="false" hidden="false" max="1" min="1" style="16" width="3.69897959183673"/>
    <col collapsed="false" hidden="false" max="2" min="2" style="17" width="16.8571428571429"/>
    <col collapsed="false" hidden="false" max="3" min="3" style="18" width="49.1479591836735"/>
    <col collapsed="false" hidden="false" max="4" min="4" style="19" width="6.57142857142857"/>
    <col collapsed="false" hidden="false" max="5" min="5" style="20" width="6.57142857142857"/>
    <col collapsed="false" hidden="false" max="6" min="6" style="21" width="8.22448979591837"/>
    <col collapsed="false" hidden="false" max="7" min="7" style="22" width="3.86224489795918"/>
    <col collapsed="false" hidden="false" max="8" min="8" style="23" width="9.14285714285714"/>
    <col collapsed="false" hidden="false" max="9" min="9" style="23" width="9.28571428571429"/>
    <col collapsed="false" hidden="false" max="10" min="10" style="24" width="5.85714285714286"/>
    <col collapsed="false" hidden="false" max="11" min="11" style="23" width="9.14285714285714"/>
    <col collapsed="false" hidden="false" max="12" min="12" style="23" width="9.28571428571429"/>
    <col collapsed="false" hidden="false" max="13" min="13" style="24" width="5.85714285714286"/>
    <col collapsed="false" hidden="false" max="14" min="14" style="24" width="2.01530612244898"/>
    <col collapsed="false" hidden="false" max="15" min="15" style="25" width="6.57142857142857"/>
    <col collapsed="false" hidden="false" max="16" min="16" style="23" width="5.57142857142857"/>
    <col collapsed="false" hidden="false" max="17" min="17" style="24" width="4.69897959183674"/>
    <col collapsed="false" hidden="false" max="18" min="18" style="23" width="9.14285714285714"/>
    <col collapsed="false" hidden="false" max="19" min="19" style="26" width="9.28571428571429"/>
    <col collapsed="false" hidden="false" max="20" min="20" style="23" width="6.4234693877551"/>
    <col collapsed="false" hidden="false" max="21" min="21" style="23" width="5.57142857142857"/>
    <col collapsed="false" hidden="false" max="22" min="22" style="24" width="5.85714285714286"/>
    <col collapsed="false" hidden="false" max="23" min="23" style="0" width="5.85714285714286"/>
    <col collapsed="false" hidden="false" max="24" min="24" style="0" width="3.86224489795918"/>
    <col collapsed="false" hidden="false" max="25" min="25" style="19" width="6.28061224489796"/>
    <col collapsed="false" hidden="false" max="26" min="26" style="27" width="6.28061224489796"/>
    <col collapsed="false" hidden="false" max="28" min="27" style="28" width="6.28061224489796"/>
    <col collapsed="false" hidden="false" max="29" min="29" style="29" width="5.57142857142857"/>
    <col collapsed="false" hidden="false" max="31" min="30" style="28" width="6.28061224489796"/>
    <col collapsed="false" hidden="false" max="32" min="32" style="30" width="16.5663265306122"/>
    <col collapsed="false" hidden="false" max="33" min="33" style="31" width="7"/>
    <col collapsed="false" hidden="false" max="34" min="34" style="32" width="13.1377551020408"/>
    <col collapsed="false" hidden="false" max="35" min="35" style="31" width="7.71428571428571"/>
    <col collapsed="false" hidden="false" max="36" min="36" style="33" width="9.70918367346939"/>
    <col collapsed="false" hidden="false" max="37" min="37" style="31" width="8.29081632653061"/>
    <col collapsed="false" hidden="false" max="38" min="38" style="33" width="9.85204081632653"/>
    <col collapsed="false" hidden="false" max="39" min="39" style="31" width="9.5765306122449"/>
    <col collapsed="false" hidden="false" max="40" min="40" style="31" width="10"/>
    <col collapsed="false" hidden="false" max="1020" min="41" style="18" width="11.4183673469388"/>
    <col collapsed="false" hidden="false" max="1025" min="1021" style="0" width="11.4183673469388"/>
  </cols>
  <sheetData>
    <row r="1" customFormat="false" ht="15" hidden="false" customHeight="false" outlineLevel="0" collapsed="false">
      <c r="B1" s="34" t="n">
        <v>3</v>
      </c>
      <c r="C1" s="35" t="s">
        <v>111</v>
      </c>
      <c r="D1" s="0"/>
      <c r="E1" s="0"/>
      <c r="F1" s="0"/>
      <c r="G1" s="0"/>
      <c r="H1" s="0"/>
      <c r="I1" s="0"/>
      <c r="J1" s="0"/>
      <c r="K1" s="0"/>
      <c r="L1" s="0"/>
      <c r="M1" s="0"/>
      <c r="N1" s="0"/>
      <c r="O1" s="36"/>
      <c r="P1" s="0"/>
      <c r="Q1" s="0"/>
      <c r="R1" s="0"/>
      <c r="S1" s="36"/>
      <c r="T1" s="0"/>
      <c r="U1" s="0"/>
      <c r="V1" s="0"/>
      <c r="Y1" s="0"/>
      <c r="Z1" s="0"/>
      <c r="AA1" s="0"/>
      <c r="AB1" s="0"/>
      <c r="AC1" s="0"/>
      <c r="AD1" s="0"/>
      <c r="AE1" s="0"/>
      <c r="AF1" s="37" t="n">
        <f aca="false">GenRegSelect</f>
        <v>3</v>
      </c>
      <c r="AG1" s="0"/>
      <c r="AH1" s="0" t="str">
        <f aca="false">INDEX(GenRegNames,GenRegSelect)</f>
        <v>MEGA</v>
      </c>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row>
    <row r="2" s="39" customFormat="true" ht="15" hidden="false" customHeight="false" outlineLevel="0" collapsed="false">
      <c r="A2" s="16"/>
      <c r="B2" s="38" t="str">
        <f aca="false">IF(INDEX(GenRegNames,GenRegSelect)&lt;&gt;"",INDEX(GenRegNames,GenRegSelect),"")</f>
        <v>MEGA</v>
      </c>
      <c r="C2" s="39" t="str">
        <f aca="false">IF(INDEX(C5:C107,GenRegSelect)&lt;&gt;"",INDEX(C5:C107,GenRegSelect),"")</f>
        <v>Manual (MEGA align positions)</v>
      </c>
      <c r="D2" s="40" t="n">
        <f aca="false">INDEX(D5:D107,GenRegSelect)</f>
        <v>89</v>
      </c>
      <c r="E2" s="41" t="n">
        <f aca="false">INDEX(E5:E107,GenRegSelect)</f>
        <v>459</v>
      </c>
      <c r="F2" s="42" t="n">
        <f aca="false">E2-D2+1</f>
        <v>371</v>
      </c>
      <c r="G2" s="43" t="str">
        <f aca="false">IF(INDEX(G5:G107,GenRegSelect)&lt;&gt;"",INDEX(G5:G107,GenRegSelect),"")</f>
        <v/>
      </c>
      <c r="H2" s="44" t="n">
        <f aca="false">INDEX(H5:H107,GenRegSelect)</f>
        <v>80</v>
      </c>
      <c r="I2" s="45" t="n">
        <f aca="false">INDEX(I5:I107,GenRegSelect)</f>
        <v>450</v>
      </c>
      <c r="J2" s="46" t="n">
        <f aca="false">I2-H2+1</f>
        <v>371</v>
      </c>
      <c r="K2" s="44" t="n">
        <f aca="false">IF(INDEX(K5:K107,GenRegSelect)&lt;&gt;"",INDEX(K5:K107,GenRegSelect),"")</f>
        <v>78</v>
      </c>
      <c r="L2" s="45" t="n">
        <f aca="false">IF(INDEX(L5:L107,GenRegSelect)&lt;&gt;"",INDEX(L5:L107,GenRegSelect),"")</f>
        <v>448</v>
      </c>
      <c r="M2" s="46" t="n">
        <f aca="false">L2-K2+1</f>
        <v>371</v>
      </c>
      <c r="N2" s="46"/>
      <c r="O2" s="47" t="n">
        <f aca="false">IF(INDEX(O5:O107,GenRegSelect)&lt;&gt;"",INDEX(O5:O107,GenRegSelect),"")</f>
        <v>125</v>
      </c>
      <c r="P2" s="48" t="n">
        <f aca="false">IF(INDEX(P5:P107,GenRegSelect)&lt;&gt;"",INDEX(P5:P107,GenRegSelect),"")</f>
        <v>366</v>
      </c>
      <c r="Q2" s="46" t="n">
        <f aca="false">P2-O2+1</f>
        <v>242</v>
      </c>
      <c r="R2" s="44" t="n">
        <f aca="false">INDEX(R5:R107,GenRegSelect)</f>
        <v>80</v>
      </c>
      <c r="S2" s="49" t="n">
        <f aca="false">INDEX(S5:S107,GenRegSelect)</f>
        <v>450</v>
      </c>
      <c r="T2" s="48" t="str">
        <f aca="false">IF(INDEX(T5:T107,GenRegSelect)&lt;&gt;"",INDEX(T5:T107,GenRegSelect),"")</f>
        <v/>
      </c>
      <c r="U2" s="48" t="str">
        <f aca="false">IF(INDEX(U5:U107,GenRegSelect)&lt;&gt;"",INDEX(U5:U107,GenRegSelect),"")</f>
        <v/>
      </c>
      <c r="V2" s="46" t="e">
        <f aca="false">U2-T2+1</f>
        <v>#VALUE!</v>
      </c>
      <c r="W2" s="50"/>
      <c r="X2" s="50"/>
      <c r="Y2" s="51" t="n">
        <f aca="false">IF(INDEX(Y5:Y107,GenRegSelect)&lt;&gt;"",INDEX(Y5:Y107,GenRegSelect),"")</f>
        <v>0</v>
      </c>
      <c r="Z2" s="52" t="n">
        <f aca="false">IF(INDEX(Z5:Z107,GenRegSelect)&lt;&gt;"",INDEX(Z5:Z107,GenRegSelect),"")</f>
        <v>7237</v>
      </c>
      <c r="AA2" s="53" t="n">
        <f aca="false">IF(INDEX(AA5:AA107,GenRegSelect)&lt;&gt;"",INDEX(AA5:AA107,GenRegSelect),"")</f>
        <v>1</v>
      </c>
      <c r="AB2" s="53" t="n">
        <f aca="false">IF(INDEX(AB5:AB107,GenRegSelect)&lt;&gt;"",INDEX(AB5:AB107,GenRegSelect),"")</f>
        <v>7491</v>
      </c>
      <c r="AC2" s="54" t="n">
        <f aca="false">IF(INDEX(AC5:AC107,GenRegSelect)&lt;&gt;"",INDEX(AC5:AC107,GenRegSelect),"")</f>
        <v>7491</v>
      </c>
      <c r="AD2" s="53" t="n">
        <f aca="false">IF(INDEX(D5:D107,GenRegSelect)&lt;&gt;"",INDEX(D5:D107,GenRegSelect),"")</f>
        <v>89</v>
      </c>
      <c r="AE2" s="53" t="n">
        <f aca="false">IF(INDEX(E5:E107,GenRegSelect)&lt;&gt;"",INDEX(E5:E107,GenRegSelect),"")</f>
        <v>459</v>
      </c>
      <c r="AF2" s="55" t="str">
        <f aca="false">IF(INDEX(AF5:AF107,GenRegSelect)&lt;&gt;"",INDEX(AF5:AF107,GenRegSelect),"")</f>
        <v/>
      </c>
      <c r="AG2" s="56" t="str">
        <f aca="false">IF(INDEX(AG5:AG107,GenRegSelect)&lt;&gt;"",INDEX(AG5:AG107,GenRegSelect),"")</f>
        <v/>
      </c>
      <c r="AH2" s="57" t="str">
        <f aca="false">IF(INDEX(AH5:AH107,GenRegSelect)&lt;&gt;"",INDEX(AH5:AH107,GenRegSelect),"")</f>
        <v/>
      </c>
      <c r="AI2" s="56" t="str">
        <f aca="false">IF(INDEX(AI5:AI107,GenRegSelect)&lt;&gt;"",INDEX(AI5:AI107,GenRegSelect),"")</f>
        <v/>
      </c>
      <c r="AJ2" s="58" t="str">
        <f aca="false">IF(INDEX(AJ5:AJ107,GenRegSelect)&lt;&gt;"",INDEX(AJ5:AJ107,GenRegSelect),"")</f>
        <v/>
      </c>
      <c r="AK2" s="56" t="str">
        <f aca="false">IF(INDEX(AK5:AK107,GenRegSelect)&lt;&gt;"",INDEX(AK5:AK107,GenRegSelect),"")</f>
        <v/>
      </c>
      <c r="AL2" s="58" t="str">
        <f aca="false">IF(INDEX(AL5:AL107,GenRegSelect)&lt;&gt;"",INDEX(AL5:AL107,GenRegSelect),"")</f>
        <v/>
      </c>
      <c r="AM2" s="56" t="str">
        <f aca="false">IF(INDEX(AM5:AM107,GenRegSelect)&lt;&gt;"",INDEX(AM5:AM107,GenRegSelect),"")</f>
        <v/>
      </c>
      <c r="AN2" s="56" t="str">
        <f aca="false">IF(INDEX(AN5:AN107,GenRegSelect)&lt;&gt;"",INDEX(AN5:AN107,GenRegSelect),"")</f>
        <v/>
      </c>
      <c r="AMG2" s="0"/>
      <c r="AMH2" s="0"/>
      <c r="AMI2" s="0"/>
      <c r="AMJ2" s="0"/>
    </row>
    <row r="3" s="60" customFormat="true" ht="15" hidden="false" customHeight="false" outlineLevel="0" collapsed="false">
      <c r="A3" s="16"/>
      <c r="B3" s="59"/>
      <c r="D3" s="34" t="s">
        <v>112</v>
      </c>
      <c r="E3" s="61"/>
      <c r="F3" s="62"/>
      <c r="G3" s="63" t="s">
        <v>113</v>
      </c>
      <c r="H3" s="64" t="s">
        <v>114</v>
      </c>
      <c r="I3" s="65"/>
      <c r="J3" s="66"/>
      <c r="K3" s="67" t="s">
        <v>115</v>
      </c>
      <c r="L3" s="65"/>
      <c r="M3" s="66"/>
      <c r="N3" s="66"/>
      <c r="O3" s="68" t="s">
        <v>114</v>
      </c>
      <c r="P3" s="61"/>
      <c r="Q3" s="61"/>
      <c r="R3" s="69" t="s">
        <v>112</v>
      </c>
      <c r="S3" s="70"/>
      <c r="T3" s="64" t="s">
        <v>116</v>
      </c>
      <c r="U3" s="64"/>
      <c r="V3" s="66"/>
      <c r="W3" s="0"/>
      <c r="X3" s="0"/>
      <c r="Y3" s="71" t="s">
        <v>117</v>
      </c>
      <c r="Z3" s="72"/>
      <c r="AA3" s="73" t="s">
        <v>118</v>
      </c>
      <c r="AB3" s="74"/>
      <c r="AC3" s="75"/>
      <c r="AD3" s="76" t="s">
        <v>119</v>
      </c>
      <c r="AE3" s="73"/>
      <c r="AF3" s="77"/>
      <c r="AG3" s="78"/>
      <c r="AH3" s="79"/>
      <c r="AI3" s="78"/>
      <c r="AJ3" s="79"/>
      <c r="AK3" s="78"/>
      <c r="AL3" s="79"/>
      <c r="AM3" s="78"/>
      <c r="AN3" s="78"/>
      <c r="AMG3" s="0"/>
      <c r="AMH3" s="0"/>
      <c r="AMI3" s="0"/>
      <c r="AMJ3" s="0"/>
    </row>
    <row r="4" s="93" customFormat="true" ht="15" hidden="false" customHeight="false" outlineLevel="0" collapsed="false">
      <c r="A4" s="16"/>
      <c r="B4" s="5" t="s">
        <v>3</v>
      </c>
      <c r="C4" s="6" t="s">
        <v>7</v>
      </c>
      <c r="D4" s="7" t="s">
        <v>120</v>
      </c>
      <c r="E4" s="80" t="s">
        <v>121</v>
      </c>
      <c r="F4" s="81" t="s">
        <v>122</v>
      </c>
      <c r="G4" s="82"/>
      <c r="H4" s="83" t="s">
        <v>120</v>
      </c>
      <c r="I4" s="81" t="s">
        <v>121</v>
      </c>
      <c r="J4" s="84" t="s">
        <v>122</v>
      </c>
      <c r="K4" s="83" t="s">
        <v>120</v>
      </c>
      <c r="L4" s="81" t="s">
        <v>121</v>
      </c>
      <c r="M4" s="84" t="s">
        <v>122</v>
      </c>
      <c r="N4" s="84"/>
      <c r="O4" s="85" t="s">
        <v>120</v>
      </c>
      <c r="P4" s="86" t="s">
        <v>121</v>
      </c>
      <c r="Q4" s="84" t="s">
        <v>122</v>
      </c>
      <c r="R4" s="83" t="s">
        <v>120</v>
      </c>
      <c r="S4" s="87" t="s">
        <v>121</v>
      </c>
      <c r="T4" s="86" t="s">
        <v>120</v>
      </c>
      <c r="U4" s="86" t="s">
        <v>121</v>
      </c>
      <c r="V4" s="84" t="s">
        <v>122</v>
      </c>
      <c r="W4" s="0"/>
      <c r="X4" s="0"/>
      <c r="Y4" s="7" t="s">
        <v>120</v>
      </c>
      <c r="Z4" s="88" t="s">
        <v>121</v>
      </c>
      <c r="AA4" s="80" t="s">
        <v>120</v>
      </c>
      <c r="AB4" s="80" t="s">
        <v>121</v>
      </c>
      <c r="AC4" s="80" t="s">
        <v>122</v>
      </c>
      <c r="AD4" s="80" t="s">
        <v>120</v>
      </c>
      <c r="AE4" s="80" t="s">
        <v>121</v>
      </c>
      <c r="AF4" s="89"/>
      <c r="AG4" s="6" t="s">
        <v>123</v>
      </c>
      <c r="AH4" s="90"/>
      <c r="AI4" s="6" t="s">
        <v>124</v>
      </c>
      <c r="AJ4" s="91"/>
      <c r="AK4" s="6" t="s">
        <v>125</v>
      </c>
      <c r="AL4" s="91"/>
      <c r="AM4" s="6" t="s">
        <v>126</v>
      </c>
      <c r="AN4" s="92"/>
      <c r="AMG4" s="0"/>
      <c r="AMH4" s="0"/>
      <c r="AMI4" s="0"/>
      <c r="AMJ4" s="0"/>
    </row>
    <row r="5" customFormat="false" ht="14.9" hidden="false" customHeight="true" outlineLevel="0" collapsed="false">
      <c r="A5" s="16" t="n">
        <v>1</v>
      </c>
      <c r="B5" s="94" t="s">
        <v>127</v>
      </c>
      <c r="C5" s="17" t="s">
        <v>128</v>
      </c>
      <c r="D5" s="95" t="n">
        <f aca="false">INDEX(MEGAlign,MATCH($H5,Burma))</f>
        <v>11</v>
      </c>
      <c r="E5" s="96" t="n">
        <f aca="false">INDEX(MEGAlign,MATCH($I5,Burma))</f>
        <v>2569</v>
      </c>
      <c r="F5" s="21" t="n">
        <f aca="false">E5-D5+1</f>
        <v>2559</v>
      </c>
      <c r="G5" s="97"/>
      <c r="H5" s="98" t="n">
        <v>3</v>
      </c>
      <c r="I5" s="99" t="n">
        <v>2440</v>
      </c>
      <c r="J5" s="100" t="n">
        <f aca="false">I5-H5+1</f>
        <v>2438</v>
      </c>
      <c r="K5" s="23" t="n">
        <f aca="false">INDEX(wbGER27,MATCH($D5,MEGAlign))</f>
        <v>1</v>
      </c>
      <c r="L5" s="23" t="n">
        <f aca="false">INDEX(wbGER27,MATCH($E5,MEGAlign))</f>
        <v>2468</v>
      </c>
      <c r="M5" s="100" t="n">
        <f aca="false">L5-K5+1</f>
        <v>2468</v>
      </c>
      <c r="N5" s="100"/>
      <c r="O5" s="25" t="n">
        <f aca="false">H5</f>
        <v>3</v>
      </c>
      <c r="P5" s="23" t="n">
        <f aca="false">I5</f>
        <v>2440</v>
      </c>
      <c r="Q5" s="100"/>
      <c r="R5" s="23" t="n">
        <f aca="false">INDEX(Burma,MATCH($D5,MEGAlign))</f>
        <v>3</v>
      </c>
      <c r="S5" s="26" t="n">
        <f aca="false">INDEX(Burma,MATCH($E5,MEGAlign))</f>
        <v>2440</v>
      </c>
      <c r="T5" s="0"/>
      <c r="U5" s="0"/>
      <c r="V5" s="100" t="n">
        <f aca="false">U5-T5+1</f>
        <v>1</v>
      </c>
      <c r="Y5" s="95" t="n">
        <f aca="false">VLOOKUP(AA5,AlignRelPos!$C$1:$E$7632,2)</f>
        <v>0</v>
      </c>
      <c r="Z5" s="101" t="n">
        <f aca="false">VLOOKUP(AB5,AlignRelPos!$C$1:$E$7632,2)</f>
        <v>7237</v>
      </c>
      <c r="AA5" s="28" t="n">
        <v>1</v>
      </c>
      <c r="AB5" s="102" t="n">
        <v>7491</v>
      </c>
      <c r="AC5" s="103" t="n">
        <f aca="false">AB5-AA5+1</f>
        <v>7491</v>
      </c>
      <c r="AD5" s="28" t="n">
        <f aca="false">VLOOKUP(AA5,AlignRelPos!$C$1:$E$7632,3)</f>
        <v>0</v>
      </c>
      <c r="AE5" s="102" t="n">
        <f aca="false">VLOOKUP(AB5,AlignRelPos!$C$1:$E$7632,3)</f>
        <v>0</v>
      </c>
      <c r="AF5" s="37"/>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row>
    <row r="6" s="114" customFormat="true" ht="14.9" hidden="false" customHeight="true" outlineLevel="0" collapsed="false">
      <c r="A6" s="104" t="n">
        <v>2</v>
      </c>
      <c r="B6" s="105" t="s">
        <v>129</v>
      </c>
      <c r="C6" s="106" t="s">
        <v>130</v>
      </c>
      <c r="D6" s="107" t="n">
        <f aca="false">INDEX(MEGAlign,MATCH($K6,wbGER27))</f>
        <v>11</v>
      </c>
      <c r="E6" s="108" t="n">
        <f aca="false">INDEX(MEGAlign,MATCH($L6,wbGER27))</f>
        <v>2541</v>
      </c>
      <c r="F6" s="109" t="n">
        <f aca="false">E6-D6+1</f>
        <v>2531</v>
      </c>
      <c r="G6" s="110"/>
      <c r="H6" s="111" t="n">
        <f aca="false">INDEX(Burma,MATCH($D6,MEGAlign))</f>
        <v>3</v>
      </c>
      <c r="I6" s="111" t="n">
        <f aca="false">INDEX(Burma,MATCH($E6,MEGAlign))</f>
        <v>2412</v>
      </c>
      <c r="J6" s="112" t="n">
        <f aca="false">I6-H6+1</f>
        <v>2410</v>
      </c>
      <c r="K6" s="98" t="n">
        <v>1</v>
      </c>
      <c r="L6" s="99" t="n">
        <v>2440</v>
      </c>
      <c r="M6" s="112" t="n">
        <f aca="false">L6-K6+1</f>
        <v>2440</v>
      </c>
      <c r="N6" s="112"/>
      <c r="O6" s="113" t="n">
        <f aca="false">H6</f>
        <v>3</v>
      </c>
      <c r="P6" s="111" t="n">
        <f aca="false">I6</f>
        <v>2412</v>
      </c>
      <c r="Q6" s="112"/>
      <c r="R6" s="23" t="n">
        <f aca="false">INDEX(Burma,MATCH($D6,MEGAlign))</f>
        <v>3</v>
      </c>
      <c r="S6" s="26" t="n">
        <f aca="false">INDEX(Burma,MATCH($E6,MEGAlign))</f>
        <v>2412</v>
      </c>
      <c r="V6" s="112" t="n">
        <f aca="false">U6-T6+1</f>
        <v>1</v>
      </c>
      <c r="Y6" s="107" t="n">
        <f aca="false">VLOOKUP(AA6,AlignRelPos!$C$1:$E$7632,2)</f>
        <v>0</v>
      </c>
      <c r="Z6" s="115" t="n">
        <f aca="false">VLOOKUP(AB6,AlignRelPos!$C$1:$E$7632,2)</f>
        <v>7237</v>
      </c>
      <c r="AA6" s="116" t="n">
        <v>1</v>
      </c>
      <c r="AB6" s="108" t="n">
        <v>7491</v>
      </c>
      <c r="AC6" s="117" t="n">
        <f aca="false">AB6-AA6+1</f>
        <v>7491</v>
      </c>
      <c r="AD6" s="116" t="n">
        <f aca="false">VLOOKUP(AA6,AlignRelPos!$C$1:$E$7632,3)</f>
        <v>0</v>
      </c>
      <c r="AE6" s="108" t="n">
        <f aca="false">VLOOKUP(AB6,AlignRelPos!$C$1:$E$7632,3)</f>
        <v>0</v>
      </c>
      <c r="AF6" s="118"/>
    </row>
    <row r="7" s="114" customFormat="true" ht="14.05" hidden="false" customHeight="true" outlineLevel="0" collapsed="false">
      <c r="A7" s="104" t="n">
        <v>3</v>
      </c>
      <c r="B7" s="105" t="s">
        <v>131</v>
      </c>
      <c r="C7" s="106" t="s">
        <v>132</v>
      </c>
      <c r="D7" s="98" t="n">
        <v>89</v>
      </c>
      <c r="E7" s="99" t="n">
        <v>459</v>
      </c>
      <c r="F7" s="109" t="n">
        <f aca="false">E7-D7+1</f>
        <v>371</v>
      </c>
      <c r="G7" s="119"/>
      <c r="H7" s="111" t="n">
        <f aca="false">INDEX(Burma,MATCH($D7,MEGAlign))</f>
        <v>80</v>
      </c>
      <c r="I7" s="111" t="n">
        <f aca="false">INDEX(Burma,MATCH($E7,MEGAlign))</f>
        <v>450</v>
      </c>
      <c r="J7" s="120" t="n">
        <f aca="false">I7-H7+1</f>
        <v>371</v>
      </c>
      <c r="K7" s="111" t="n">
        <f aca="false">INDEX(wbGER27,MATCH($D7,MEGAlign))</f>
        <v>78</v>
      </c>
      <c r="L7" s="111" t="n">
        <f aca="false">INDEX(wbGER27,MATCH($E7,MEGAlign))</f>
        <v>448</v>
      </c>
      <c r="M7" s="120" t="n">
        <f aca="false">L7-K7+1</f>
        <v>371</v>
      </c>
      <c r="N7" s="120"/>
      <c r="O7" s="121" t="n">
        <v>125</v>
      </c>
      <c r="P7" s="122" t="n">
        <v>366</v>
      </c>
      <c r="Q7" s="120"/>
      <c r="R7" s="23" t="n">
        <f aca="false">INDEX(Burma,MATCH($D7,MEGAlign))</f>
        <v>80</v>
      </c>
      <c r="S7" s="26" t="n">
        <f aca="false">INDEX(Burma,MATCH($E7,MEGAlign))</f>
        <v>450</v>
      </c>
      <c r="V7" s="120" t="n">
        <f aca="false">U7-T7+1</f>
        <v>1</v>
      </c>
      <c r="Y7" s="123" t="n">
        <f aca="false">VLOOKUP(AA7,AlignRelPos!$C$1:$E$7632,2)</f>
        <v>0</v>
      </c>
      <c r="Z7" s="124" t="n">
        <f aca="false">VLOOKUP(AB7,AlignRelPos!$C$1:$E$7632,2)</f>
        <v>7237</v>
      </c>
      <c r="AA7" s="116" t="n">
        <v>1</v>
      </c>
      <c r="AB7" s="108" t="n">
        <v>7491</v>
      </c>
      <c r="AC7" s="117" t="n">
        <f aca="false">AB7-AA7+1</f>
        <v>7491</v>
      </c>
      <c r="AD7" s="116" t="n">
        <f aca="false">VLOOKUP(AA7,AlignRelPos!$C$1:$E$7632,3)</f>
        <v>0</v>
      </c>
      <c r="AE7" s="108" t="n">
        <f aca="false">VLOOKUP(AB7,AlignRelPos!$C$1:$E$7632,3)</f>
        <v>0</v>
      </c>
      <c r="AF7" s="125"/>
    </row>
    <row r="8" s="17" customFormat="true" ht="12.4" hidden="false" customHeight="true" outlineLevel="0" collapsed="false">
      <c r="A8" s="16" t="n">
        <v>4</v>
      </c>
      <c r="B8" s="17" t="s">
        <v>133</v>
      </c>
      <c r="C8" s="17" t="s">
        <v>134</v>
      </c>
      <c r="D8" s="126" t="n">
        <v>37</v>
      </c>
      <c r="E8" s="127" t="n">
        <v>7381</v>
      </c>
      <c r="F8" s="21" t="n">
        <f aca="false">E8-D8+1</f>
        <v>7345</v>
      </c>
      <c r="G8" s="128"/>
      <c r="H8" s="23" t="n">
        <f aca="false">INDEX(Burma,MATCH($D8,MEGAlign))</f>
        <v>28</v>
      </c>
      <c r="I8" s="23" t="n">
        <f aca="false">INDEX(Burma,MATCH($E8,MEGAlign))</f>
        <v>7135</v>
      </c>
      <c r="J8" s="100" t="n">
        <f aca="false">I8-H8+1</f>
        <v>7108</v>
      </c>
      <c r="K8" s="23" t="n">
        <f aca="false">INDEX(wbGER27,MATCH($D8,MEGAlign))</f>
        <v>26</v>
      </c>
      <c r="L8" s="23" t="n">
        <f aca="false">INDEX(wbGER27,MATCH($E8,MEGAlign))</f>
        <v>7161</v>
      </c>
      <c r="M8" s="100" t="n">
        <f aca="false">L8-K8+1</f>
        <v>7136</v>
      </c>
      <c r="N8" s="100"/>
      <c r="O8" s="129" t="n">
        <v>62</v>
      </c>
      <c r="P8" s="127" t="n">
        <v>7144</v>
      </c>
      <c r="Q8" s="130"/>
      <c r="R8" s="23" t="n">
        <f aca="false">INDEX(Burma,MATCH($D8,MEGAlign))</f>
        <v>28</v>
      </c>
      <c r="S8" s="26" t="n">
        <f aca="false">INDEX(Burma,MATCH($E8,MEGAlign))</f>
        <v>7135</v>
      </c>
      <c r="T8" s="131"/>
      <c r="U8" s="131"/>
      <c r="V8" s="130" t="n">
        <f aca="false">U8-T8+1</f>
        <v>1</v>
      </c>
      <c r="W8" s="0"/>
      <c r="X8" s="0"/>
      <c r="Y8" s="126" t="n">
        <f aca="false">VLOOKUP(AA8,AlignRelPos!$C$1:$E$7632,2)</f>
        <v>0</v>
      </c>
      <c r="Z8" s="132" t="n">
        <f aca="false">VLOOKUP(AB8,AlignRelPos!$C$1:$E$7632,2)</f>
        <v>7237</v>
      </c>
      <c r="AA8" s="133" t="n">
        <v>1</v>
      </c>
      <c r="AB8" s="134" t="n">
        <v>7491</v>
      </c>
      <c r="AC8" s="135" t="n">
        <f aca="false">AB8-AA8+1</f>
        <v>7491</v>
      </c>
      <c r="AD8" s="133" t="n">
        <f aca="false">VLOOKUP(AA8,AlignRelPos!$C$1:$E$7632,3)</f>
        <v>0</v>
      </c>
      <c r="AE8" s="134" t="n">
        <f aca="false">VLOOKUP(AB8,AlignRelPos!$C$1:$E$7632,3)</f>
        <v>0</v>
      </c>
      <c r="AF8" s="136"/>
      <c r="AG8" s="137"/>
      <c r="AH8" s="138"/>
      <c r="AI8" s="137"/>
      <c r="AJ8" s="139"/>
      <c r="AK8" s="137"/>
      <c r="AL8" s="139"/>
      <c r="AM8" s="137"/>
      <c r="AN8" s="137"/>
      <c r="AMG8" s="0"/>
      <c r="AMH8" s="0"/>
      <c r="AMI8" s="0"/>
      <c r="AMJ8" s="0"/>
    </row>
    <row r="9" s="17" customFormat="true" ht="12.4" hidden="false" customHeight="true" outlineLevel="0" collapsed="false">
      <c r="A9" s="16" t="n">
        <v>5</v>
      </c>
      <c r="B9" s="17" t="s">
        <v>135</v>
      </c>
      <c r="C9" s="0"/>
      <c r="D9" s="126" t="n">
        <v>11</v>
      </c>
      <c r="E9" s="127" t="n">
        <v>35</v>
      </c>
      <c r="F9" s="21" t="n">
        <f aca="false">E9-D9+1</f>
        <v>25</v>
      </c>
      <c r="G9" s="128"/>
      <c r="H9" s="23" t="n">
        <f aca="false">INDEX(Burma,MATCH($D9,MEGAlign))</f>
        <v>3</v>
      </c>
      <c r="I9" s="23" t="n">
        <f aca="false">INDEX(Burma,MATCH($E9,MEGAlign))</f>
        <v>26</v>
      </c>
      <c r="J9" s="100" t="n">
        <f aca="false">I9-H9+1</f>
        <v>24</v>
      </c>
      <c r="K9" s="23" t="n">
        <f aca="false">INDEX(wbGER27,MATCH($D9,MEGAlign))</f>
        <v>1</v>
      </c>
      <c r="L9" s="23" t="n">
        <f aca="false">INDEX(wbGER27,MATCH($E9,MEGAlign))</f>
        <v>25</v>
      </c>
      <c r="M9" s="100" t="n">
        <f aca="false">L9-K9+1</f>
        <v>25</v>
      </c>
      <c r="N9" s="100"/>
      <c r="O9" s="129" t="n">
        <v>3</v>
      </c>
      <c r="P9" s="127" t="n">
        <v>26</v>
      </c>
      <c r="Q9" s="130"/>
      <c r="R9" s="23" t="n">
        <f aca="false">INDEX(Burma,MATCH($D9,MEGAlign))</f>
        <v>3</v>
      </c>
      <c r="S9" s="26" t="n">
        <f aca="false">INDEX(Burma,MATCH($E9,MEGAlign))</f>
        <v>26</v>
      </c>
      <c r="T9" s="131"/>
      <c r="U9" s="131"/>
      <c r="V9" s="130"/>
      <c r="W9" s="0"/>
      <c r="X9" s="0"/>
      <c r="Y9" s="126" t="n">
        <f aca="false">VLOOKUP(AA9,AlignRelPos!$C$1:$E$7632,2)</f>
        <v>0</v>
      </c>
      <c r="Z9" s="132" t="n">
        <f aca="false">VLOOKUP(AB9,AlignRelPos!$C$1:$E$7632,2)</f>
        <v>33</v>
      </c>
      <c r="AA9" s="133" t="n">
        <v>1</v>
      </c>
      <c r="AB9" s="134" t="n">
        <v>35</v>
      </c>
      <c r="AC9" s="135" t="n">
        <f aca="false">AB9-AA9+1</f>
        <v>35</v>
      </c>
      <c r="AD9" s="133" t="n">
        <f aca="false">VLOOKUP(AA9,AlignRelPos!$C$1:$E$7632,3)</f>
        <v>0</v>
      </c>
      <c r="AE9" s="134" t="n">
        <f aca="false">VLOOKUP(AB9,AlignRelPos!$C$1:$E$7632,3)</f>
        <v>0</v>
      </c>
      <c r="AF9" s="136"/>
      <c r="AG9" s="137"/>
      <c r="AH9" s="138"/>
      <c r="AI9" s="137"/>
      <c r="AJ9" s="139"/>
      <c r="AK9" s="137"/>
      <c r="AL9" s="139"/>
      <c r="AM9" s="137"/>
      <c r="AN9" s="137"/>
      <c r="AMG9" s="0"/>
      <c r="AMH9" s="0"/>
      <c r="AMI9" s="0"/>
      <c r="AMJ9" s="0"/>
    </row>
    <row r="10" s="17" customFormat="true" ht="12.4" hidden="false" customHeight="true" outlineLevel="0" collapsed="false">
      <c r="A10" s="16" t="n">
        <v>6</v>
      </c>
      <c r="B10" s="17" t="s">
        <v>136</v>
      </c>
      <c r="C10" s="0"/>
      <c r="D10" s="126" t="n">
        <v>37</v>
      </c>
      <c r="E10" s="127" t="n">
        <v>5349</v>
      </c>
      <c r="F10" s="21" t="n">
        <f aca="false">E10-D10+1</f>
        <v>5313</v>
      </c>
      <c r="G10" s="128" t="n">
        <v>1</v>
      </c>
      <c r="H10" s="23" t="n">
        <f aca="false">INDEX(Burma,MATCH($D10,MEGAlign))</f>
        <v>28</v>
      </c>
      <c r="I10" s="23" t="n">
        <f aca="false">INDEX(Burma,MATCH($E10,MEGAlign))</f>
        <v>5109</v>
      </c>
      <c r="J10" s="100" t="n">
        <f aca="false">I10-H10+1</f>
        <v>5082</v>
      </c>
      <c r="K10" s="23" t="n">
        <f aca="false">INDEX(wbGER27,MATCH($D10,MEGAlign))</f>
        <v>26</v>
      </c>
      <c r="L10" s="23" t="n">
        <f aca="false">INDEX(wbGER27,MATCH($E10,MEGAlign))</f>
        <v>5137</v>
      </c>
      <c r="M10" s="100" t="n">
        <f aca="false">L10-K10+1</f>
        <v>5112</v>
      </c>
      <c r="N10" s="100"/>
      <c r="O10" s="129" t="n">
        <v>28</v>
      </c>
      <c r="P10" s="127" t="n">
        <v>5109</v>
      </c>
      <c r="Q10" s="130"/>
      <c r="R10" s="23" t="n">
        <f aca="false">INDEX(Burma,MATCH($D10,MEGAlign))</f>
        <v>28</v>
      </c>
      <c r="S10" s="26" t="n">
        <f aca="false">INDEX(Burma,MATCH($E10,MEGAlign))</f>
        <v>5109</v>
      </c>
      <c r="T10" s="131"/>
      <c r="U10" s="131"/>
      <c r="V10" s="130"/>
      <c r="W10" s="0"/>
      <c r="X10" s="0"/>
      <c r="Y10" s="126" t="n">
        <f aca="false">VLOOKUP(AA10,AlignRelPos!$C$1:$E$7632,2)</f>
        <v>35</v>
      </c>
      <c r="Z10" s="132" t="n">
        <f aca="false">VLOOKUP(AB10,AlignRelPos!$C$1:$E$7632,2)</f>
        <v>5281</v>
      </c>
      <c r="AA10" s="133" t="n">
        <v>37</v>
      </c>
      <c r="AB10" s="134" t="n">
        <v>5256</v>
      </c>
      <c r="AC10" s="135" t="n">
        <f aca="false">AB10-AA10+1</f>
        <v>5220</v>
      </c>
      <c r="AD10" s="133" t="n">
        <f aca="false">VLOOKUP(AA10,AlignRelPos!$C$1:$E$7632,3)</f>
        <v>0</v>
      </c>
      <c r="AE10" s="134" t="n">
        <f aca="false">VLOOKUP(AB10,AlignRelPos!$C$1:$E$7632,3)</f>
        <v>0</v>
      </c>
      <c r="AF10" s="136"/>
      <c r="AG10" s="137"/>
      <c r="AH10" s="138"/>
      <c r="AI10" s="137"/>
      <c r="AJ10" s="139"/>
      <c r="AK10" s="137"/>
      <c r="AL10" s="139"/>
      <c r="AM10" s="137"/>
      <c r="AN10" s="137"/>
      <c r="AMG10" s="0"/>
      <c r="AMH10" s="0"/>
      <c r="AMI10" s="0"/>
      <c r="AMJ10" s="0"/>
    </row>
    <row r="11" customFormat="false" ht="12.4" hidden="false" customHeight="true" outlineLevel="0" collapsed="false">
      <c r="A11" s="16" t="n">
        <v>7</v>
      </c>
      <c r="B11" s="17" t="s">
        <v>137</v>
      </c>
      <c r="C11" s="17" t="s">
        <v>138</v>
      </c>
      <c r="D11" s="126" t="n">
        <v>70</v>
      </c>
      <c r="E11" s="140" t="n">
        <v>387</v>
      </c>
      <c r="F11" s="21" t="n">
        <f aca="false">E11-D11+1</f>
        <v>318</v>
      </c>
      <c r="G11" s="141" t="n">
        <v>1</v>
      </c>
      <c r="H11" s="23" t="n">
        <f aca="false">INDEX(Burma,MATCH($D11,MEGAlign))</f>
        <v>61</v>
      </c>
      <c r="I11" s="23" t="n">
        <f aca="false">INDEX(Burma,MATCH($E11,MEGAlign))</f>
        <v>378</v>
      </c>
      <c r="J11" s="100" t="n">
        <f aca="false">I11-H11+1</f>
        <v>318</v>
      </c>
      <c r="K11" s="23" t="n">
        <f aca="false">INDEX(wbGER27,MATCH($D11,MEGAlign))</f>
        <v>59</v>
      </c>
      <c r="L11" s="23" t="n">
        <f aca="false">INDEX(wbGER27,MATCH($E11,MEGAlign))</f>
        <v>376</v>
      </c>
      <c r="M11" s="100" t="n">
        <f aca="false">L11-K11+1</f>
        <v>318</v>
      </c>
      <c r="N11" s="100"/>
      <c r="O11" s="129" t="n">
        <v>61</v>
      </c>
      <c r="P11" s="127" t="n">
        <v>378</v>
      </c>
      <c r="Q11" s="130" t="n">
        <f aca="false">P11-O11+1</f>
        <v>318</v>
      </c>
      <c r="R11" s="23" t="n">
        <f aca="false">INDEX(Burma,MATCH($D11,MEGAlign))</f>
        <v>61</v>
      </c>
      <c r="S11" s="26" t="n">
        <f aca="false">INDEX(Burma,MATCH($E11,MEGAlign))</f>
        <v>378</v>
      </c>
      <c r="T11" s="131"/>
      <c r="U11" s="131" t="n">
        <v>354</v>
      </c>
      <c r="V11" s="130" t="n">
        <f aca="false">U11-T11+1</f>
        <v>355</v>
      </c>
      <c r="Y11" s="126" t="n">
        <f aca="false">VLOOKUP(AA11,AlignRelPos!$C$1:$E$7632,2)</f>
        <v>68</v>
      </c>
      <c r="Z11" s="142" t="n">
        <f aca="false">VLOOKUP(AB11,AlignRelPos!$C$1:$E$7632,2)</f>
        <v>385</v>
      </c>
      <c r="AA11" s="133" t="n">
        <v>70</v>
      </c>
      <c r="AB11" s="133" t="n">
        <v>387</v>
      </c>
      <c r="AC11" s="143" t="n">
        <f aca="false">AB11-AA11+1</f>
        <v>318</v>
      </c>
      <c r="AD11" s="133" t="n">
        <f aca="false">VLOOKUP(AA11,AlignRelPos!$C$1:$E$7632,3)</f>
        <v>0</v>
      </c>
      <c r="AE11" s="133" t="n">
        <f aca="false">VLOOKUP(AB11,AlignRelPos!$C$1:$E$7632,3)</f>
        <v>0</v>
      </c>
      <c r="AF11" s="144" t="s">
        <v>139</v>
      </c>
      <c r="AG11" s="137" t="s">
        <v>140</v>
      </c>
      <c r="AH11" s="139" t="s">
        <v>141</v>
      </c>
      <c r="AI11" s="137" t="s">
        <v>142</v>
      </c>
      <c r="AJ11" s="139" t="s">
        <v>139</v>
      </c>
      <c r="AK11" s="137" t="s">
        <v>140</v>
      </c>
      <c r="AL11" s="139" t="s">
        <v>143</v>
      </c>
      <c r="AM11" s="137" t="s">
        <v>144</v>
      </c>
      <c r="AN11" s="139" t="s">
        <v>145</v>
      </c>
      <c r="AO11" s="0"/>
    </row>
    <row r="12" customFormat="false" ht="12.4" hidden="false" customHeight="true" outlineLevel="0" collapsed="false">
      <c r="A12" s="16" t="n">
        <v>8</v>
      </c>
      <c r="B12" s="17" t="s">
        <v>146</v>
      </c>
      <c r="C12" s="17" t="s">
        <v>138</v>
      </c>
      <c r="D12" s="126" t="n">
        <v>102</v>
      </c>
      <c r="E12" s="140" t="n">
        <v>1961</v>
      </c>
      <c r="F12" s="21" t="n">
        <f aca="false">E12-D12+1</f>
        <v>1860</v>
      </c>
      <c r="G12" s="141" t="n">
        <v>2</v>
      </c>
      <c r="H12" s="23" t="n">
        <f aca="false">INDEX(Burma,MATCH($D12,MEGAlign))</f>
        <v>93</v>
      </c>
      <c r="I12" s="23" t="n">
        <f aca="false">INDEX(Burma,MATCH($E12,MEGAlign))</f>
        <v>1952</v>
      </c>
      <c r="J12" s="100" t="n">
        <f aca="false">I12-H12+1</f>
        <v>1860</v>
      </c>
      <c r="K12" s="23" t="n">
        <f aca="false">INDEX(wbGER27,MATCH($D12,MEGAlign))</f>
        <v>91</v>
      </c>
      <c r="L12" s="23" t="n">
        <f aca="false">INDEX(wbGER27,MATCH($E12,MEGAlign))</f>
        <v>1950</v>
      </c>
      <c r="M12" s="100" t="n">
        <f aca="false">L12-K12+1</f>
        <v>1860</v>
      </c>
      <c r="N12" s="100"/>
      <c r="O12" s="129" t="n">
        <v>93</v>
      </c>
      <c r="P12" s="127" t="n">
        <v>1952</v>
      </c>
      <c r="Q12" s="130"/>
      <c r="R12" s="23" t="n">
        <f aca="false">INDEX(Burma,MATCH($D12,MEGAlign))</f>
        <v>93</v>
      </c>
      <c r="S12" s="26" t="n">
        <f aca="false">INDEX(Burma,MATCH($E12,MEGAlign))</f>
        <v>1952</v>
      </c>
      <c r="T12" s="131"/>
      <c r="U12" s="131"/>
      <c r="V12" s="130"/>
      <c r="Y12" s="126" t="n">
        <f aca="false">VLOOKUP(AA12,AlignRelPos!$C$1:$E$7632,2)</f>
        <v>100</v>
      </c>
      <c r="Z12" s="142" t="n">
        <f aca="false">VLOOKUP(AB12,AlignRelPos!$C$1:$E$7632,2)</f>
        <v>1959</v>
      </c>
      <c r="AA12" s="133" t="n">
        <v>102</v>
      </c>
      <c r="AB12" s="133" t="n">
        <v>1961</v>
      </c>
      <c r="AC12" s="143" t="n">
        <f aca="false">AB12-AA12+1</f>
        <v>1860</v>
      </c>
      <c r="AD12" s="133" t="n">
        <f aca="false">VLOOKUP(AA12,AlignRelPos!$C$1:$E$7632,3)</f>
        <v>0</v>
      </c>
      <c r="AE12" s="133" t="n">
        <f aca="false">VLOOKUP(AB12,AlignRelPos!$C$1:$E$7632,3)</f>
        <v>0</v>
      </c>
      <c r="AF12" s="144"/>
      <c r="AG12" s="137"/>
      <c r="AH12" s="139"/>
      <c r="AI12" s="137"/>
      <c r="AJ12" s="139"/>
      <c r="AK12" s="137"/>
      <c r="AL12" s="139"/>
      <c r="AM12" s="137"/>
      <c r="AN12" s="139"/>
      <c r="AO12" s="0"/>
    </row>
    <row r="13" customFormat="false" ht="25.15" hidden="false" customHeight="true" outlineLevel="0" collapsed="false">
      <c r="A13" s="16" t="n">
        <v>9</v>
      </c>
      <c r="B13" s="17" t="s">
        <v>147</v>
      </c>
      <c r="C13" s="17" t="s">
        <v>148</v>
      </c>
      <c r="D13" s="126" t="n">
        <v>113</v>
      </c>
      <c r="E13" s="140" t="n">
        <v>399</v>
      </c>
      <c r="F13" s="21" t="n">
        <f aca="false">E13-D13+1</f>
        <v>287</v>
      </c>
      <c r="G13" s="141"/>
      <c r="H13" s="23" t="n">
        <f aca="false">INDEX(Burma,MATCH($D13,MEGAlign))</f>
        <v>104</v>
      </c>
      <c r="I13" s="23" t="n">
        <f aca="false">INDEX(Burma,MATCH($E13,MEGAlign))</f>
        <v>390</v>
      </c>
      <c r="J13" s="100" t="n">
        <f aca="false">I13-H13+1</f>
        <v>287</v>
      </c>
      <c r="K13" s="23" t="n">
        <f aca="false">INDEX(wbGER27,MATCH($D13,MEGAlign))</f>
        <v>102</v>
      </c>
      <c r="L13" s="23" t="n">
        <f aca="false">INDEX(wbGER27,MATCH($E13,MEGAlign))</f>
        <v>388</v>
      </c>
      <c r="M13" s="100" t="n">
        <f aca="false">L13-K13+1</f>
        <v>287</v>
      </c>
      <c r="N13" s="100"/>
      <c r="O13" s="129" t="n">
        <v>104</v>
      </c>
      <c r="P13" s="127" t="n">
        <v>390</v>
      </c>
      <c r="Q13" s="130" t="n">
        <f aca="false">P13-O13+1</f>
        <v>287</v>
      </c>
      <c r="R13" s="23" t="n">
        <f aca="false">INDEX(Burma,MATCH($D13,MEGAlign))</f>
        <v>104</v>
      </c>
      <c r="S13" s="26" t="n">
        <f aca="false">INDEX(Burma,MATCH($E13,MEGAlign))</f>
        <v>390</v>
      </c>
      <c r="T13" s="131"/>
      <c r="U13" s="131"/>
      <c r="V13" s="130" t="n">
        <f aca="false">U13-T13+1</f>
        <v>1</v>
      </c>
      <c r="Y13" s="126" t="n">
        <f aca="false">VLOOKUP(AA13,AlignRelPos!$C$1:$E$7632,2)</f>
        <v>111</v>
      </c>
      <c r="Z13" s="142" t="n">
        <f aca="false">VLOOKUP(AB13,AlignRelPos!$C$1:$E$7632,2)</f>
        <v>397</v>
      </c>
      <c r="AA13" s="133" t="n">
        <v>113</v>
      </c>
      <c r="AB13" s="133" t="n">
        <v>399</v>
      </c>
      <c r="AC13" s="143" t="n">
        <f aca="false">AB13-AA13+1</f>
        <v>287</v>
      </c>
      <c r="AD13" s="133" t="n">
        <f aca="false">VLOOKUP(AA13,AlignRelPos!$C$1:$E$7632,3)</f>
        <v>0</v>
      </c>
      <c r="AE13" s="133" t="n">
        <f aca="false">VLOOKUP(AB13,AlignRelPos!$C$1:$E$7632,3)</f>
        <v>0</v>
      </c>
      <c r="AF13" s="136"/>
      <c r="AG13" s="137"/>
      <c r="AH13" s="138"/>
      <c r="AI13" s="137"/>
      <c r="AJ13" s="139"/>
      <c r="AK13" s="137"/>
      <c r="AL13" s="139"/>
      <c r="AM13" s="137"/>
      <c r="AN13" s="137"/>
      <c r="AO13" s="0"/>
    </row>
    <row r="14" customFormat="false" ht="12.4" hidden="false" customHeight="true" outlineLevel="0" collapsed="false">
      <c r="A14" s="16" t="n">
        <v>10</v>
      </c>
      <c r="B14" s="17" t="s">
        <v>149</v>
      </c>
      <c r="C14" s="17"/>
      <c r="D14" s="126" t="n">
        <v>134</v>
      </c>
      <c r="E14" s="140" t="n">
        <v>375</v>
      </c>
      <c r="F14" s="21" t="n">
        <f aca="false">E14-D14+1</f>
        <v>242</v>
      </c>
      <c r="G14" s="141"/>
      <c r="H14" s="23" t="n">
        <f aca="false">INDEX(Burma,MATCH($D14,MEGAlign))</f>
        <v>125</v>
      </c>
      <c r="I14" s="23" t="n">
        <f aca="false">INDEX(Burma,MATCH($E14,MEGAlign))</f>
        <v>366</v>
      </c>
      <c r="J14" s="100" t="n">
        <f aca="false">I14-H14+1</f>
        <v>242</v>
      </c>
      <c r="K14" s="23" t="n">
        <f aca="false">INDEX(wbGER27,MATCH($D14,MEGAlign))</f>
        <v>123</v>
      </c>
      <c r="L14" s="23" t="n">
        <f aca="false">INDEX(wbGER27,MATCH($E14,MEGAlign))</f>
        <v>364</v>
      </c>
      <c r="M14" s="100" t="n">
        <f aca="false">L14-K14+1</f>
        <v>242</v>
      </c>
      <c r="N14" s="100"/>
      <c r="O14" s="129" t="n">
        <v>125</v>
      </c>
      <c r="P14" s="127" t="n">
        <v>366</v>
      </c>
      <c r="Q14" s="130" t="n">
        <f aca="false">P14-O14+1</f>
        <v>242</v>
      </c>
      <c r="R14" s="23" t="n">
        <f aca="false">INDEX(Burma,MATCH($D14,MEGAlign))</f>
        <v>125</v>
      </c>
      <c r="S14" s="26" t="n">
        <f aca="false">INDEX(Burma,MATCH($E14,MEGAlign))</f>
        <v>366</v>
      </c>
      <c r="T14" s="131"/>
      <c r="U14" s="131"/>
      <c r="V14" s="130" t="n">
        <f aca="false">U14-T14+1</f>
        <v>1</v>
      </c>
      <c r="Y14" s="126" t="e">
        <f aca="false">VLOOKUP(AA14,AlignRelPos!$C$1:$E$7632,2)</f>
        <v>#N/A</v>
      </c>
      <c r="Z14" s="142" t="e">
        <f aca="false">VLOOKUP(AB14,AlignRelPos!$C$1:$E$7632,2)</f>
        <v>#N/A</v>
      </c>
      <c r="AA14" s="133"/>
      <c r="AB14" s="133"/>
      <c r="AC14" s="143" t="n">
        <f aca="false">AB14-AA14+1</f>
        <v>1</v>
      </c>
      <c r="AD14" s="133" t="e">
        <f aca="false">VLOOKUP(AA14,AlignRelPos!$C$1:$E$7632,3)</f>
        <v>#N/A</v>
      </c>
      <c r="AE14" s="133" t="e">
        <f aca="false">VLOOKUP(AB14,AlignRelPos!$C$1:$E$7632,3)</f>
        <v>#N/A</v>
      </c>
      <c r="AF14" s="136"/>
      <c r="AG14" s="137"/>
      <c r="AH14" s="138"/>
      <c r="AI14" s="137"/>
      <c r="AJ14" s="139"/>
      <c r="AK14" s="137"/>
      <c r="AL14" s="139"/>
      <c r="AM14" s="137"/>
      <c r="AN14" s="137"/>
      <c r="AO14" s="0"/>
    </row>
    <row r="15" customFormat="false" ht="12.4" hidden="false" customHeight="true" outlineLevel="0" collapsed="false">
      <c r="A15" s="16" t="n">
        <v>11</v>
      </c>
      <c r="B15" s="17" t="s">
        <v>150</v>
      </c>
      <c r="C15" s="17" t="s">
        <v>151</v>
      </c>
      <c r="D15" s="126" t="n">
        <v>138</v>
      </c>
      <c r="E15" s="140" t="n">
        <v>387</v>
      </c>
      <c r="F15" s="21" t="n">
        <f aca="false">E15-D15+1</f>
        <v>250</v>
      </c>
      <c r="G15" s="141" t="n">
        <v>2</v>
      </c>
      <c r="H15" s="23" t="n">
        <f aca="false">INDEX(Burma,MATCH($D15,MEGAlign))</f>
        <v>129</v>
      </c>
      <c r="I15" s="23" t="n">
        <f aca="false">INDEX(Burma,MATCH($E15,MEGAlign))</f>
        <v>378</v>
      </c>
      <c r="J15" s="100" t="n">
        <f aca="false">I15-H15+1</f>
        <v>250</v>
      </c>
      <c r="K15" s="23" t="n">
        <f aca="false">INDEX(wbGER27,MATCH($D15,MEGAlign))</f>
        <v>127</v>
      </c>
      <c r="L15" s="23" t="n">
        <f aca="false">INDEX(wbGER27,MATCH($E15,MEGAlign))</f>
        <v>376</v>
      </c>
      <c r="M15" s="100" t="n">
        <f aca="false">L15-K15+1</f>
        <v>250</v>
      </c>
      <c r="N15" s="100"/>
      <c r="O15" s="129" t="n">
        <v>129</v>
      </c>
      <c r="P15" s="127" t="n">
        <v>378</v>
      </c>
      <c r="Q15" s="130" t="n">
        <f aca="false">P15-O15+1</f>
        <v>250</v>
      </c>
      <c r="R15" s="23" t="n">
        <f aca="false">INDEX(Burma,MATCH($D15,MEGAlign))</f>
        <v>129</v>
      </c>
      <c r="S15" s="26" t="n">
        <f aca="false">INDEX(Burma,MATCH($E15,MEGAlign))</f>
        <v>378</v>
      </c>
      <c r="T15" s="131" t="n">
        <v>105</v>
      </c>
      <c r="U15" s="131" t="n">
        <v>354</v>
      </c>
      <c r="V15" s="130" t="n">
        <f aca="false">U15-T15+1</f>
        <v>250</v>
      </c>
      <c r="Y15" s="126" t="n">
        <f aca="false">VLOOKUP(AA15,AlignRelPos!$C$1:$E$7632,2)</f>
        <v>136</v>
      </c>
      <c r="Z15" s="142" t="n">
        <f aca="false">VLOOKUP(AB15,AlignRelPos!$C$1:$E$7632,2)</f>
        <v>385</v>
      </c>
      <c r="AA15" s="140" t="n">
        <v>138</v>
      </c>
      <c r="AB15" s="140" t="n">
        <v>387</v>
      </c>
      <c r="AC15" s="143" t="n">
        <f aca="false">AB15-AA15+1</f>
        <v>250</v>
      </c>
      <c r="AD15" s="140" t="n">
        <f aca="false">VLOOKUP(AA15,AlignRelPos!$C$1:$E$7632,3)</f>
        <v>0</v>
      </c>
      <c r="AE15" s="140" t="n">
        <f aca="false">VLOOKUP(AB15,AlignRelPos!$C$1:$E$7632,3)</f>
        <v>0</v>
      </c>
      <c r="AF15" s="144" t="s">
        <v>152</v>
      </c>
      <c r="AG15" s="137" t="s">
        <v>153</v>
      </c>
      <c r="AH15" s="139" t="s">
        <v>141</v>
      </c>
      <c r="AI15" s="137" t="s">
        <v>142</v>
      </c>
      <c r="AJ15" s="139" t="s">
        <v>139</v>
      </c>
      <c r="AK15" s="137" t="s">
        <v>140</v>
      </c>
      <c r="AL15" s="139" t="s">
        <v>143</v>
      </c>
      <c r="AM15" s="137" t="s">
        <v>144</v>
      </c>
      <c r="AN15" s="139" t="s">
        <v>154</v>
      </c>
      <c r="AO15" s="0"/>
    </row>
    <row r="16" customFormat="false" ht="12.4" hidden="false" customHeight="true" outlineLevel="0" collapsed="false">
      <c r="A16" s="16" t="n">
        <v>12</v>
      </c>
      <c r="B16" s="17" t="s">
        <v>155</v>
      </c>
      <c r="C16" s="17" t="s">
        <v>138</v>
      </c>
      <c r="D16" s="126" t="n">
        <v>2103</v>
      </c>
      <c r="E16" s="140" t="n">
        <v>2541</v>
      </c>
      <c r="F16" s="21" t="n">
        <f aca="false">E16-D16+1</f>
        <v>439</v>
      </c>
      <c r="G16" s="141" t="n">
        <v>2</v>
      </c>
      <c r="H16" s="23" t="n">
        <f aca="false">INDEX(Burma,MATCH($D16,MEGAlign))</f>
        <v>2094</v>
      </c>
      <c r="I16" s="23" t="n">
        <f aca="false">INDEX(Burma,MATCH($E16,MEGAlign))</f>
        <v>2412</v>
      </c>
      <c r="J16" s="100" t="n">
        <f aca="false">I16-H16+1</f>
        <v>319</v>
      </c>
      <c r="K16" s="23" t="n">
        <f aca="false">INDEX(wbGER27,MATCH($D16,MEGAlign))</f>
        <v>2092</v>
      </c>
      <c r="L16" s="23" t="n">
        <f aca="false">INDEX(wbGER27,MATCH($E16,MEGAlign))</f>
        <v>2440</v>
      </c>
      <c r="M16" s="100" t="n">
        <f aca="false">L16-K16+1</f>
        <v>349</v>
      </c>
      <c r="N16" s="100"/>
      <c r="O16" s="129" t="n">
        <v>2094</v>
      </c>
      <c r="P16" s="127" t="n">
        <v>2412</v>
      </c>
      <c r="Q16" s="130" t="n">
        <f aca="false">P16-O16+1</f>
        <v>319</v>
      </c>
      <c r="R16" s="23" t="n">
        <f aca="false">INDEX(Burma,MATCH($D16,MEGAlign))</f>
        <v>2094</v>
      </c>
      <c r="S16" s="26" t="n">
        <f aca="false">INDEX(Burma,MATCH($E16,MEGAlign))</f>
        <v>2412</v>
      </c>
      <c r="T16" s="131" t="n">
        <v>2070</v>
      </c>
      <c r="U16" s="131" t="n">
        <v>2388</v>
      </c>
      <c r="V16" s="130" t="n">
        <f aca="false">U16-T16+1</f>
        <v>319</v>
      </c>
      <c r="Y16" s="126" t="n">
        <f aca="false">VLOOKUP(AA16,AlignRelPos!$C$1:$E$7632,2)</f>
        <v>2101</v>
      </c>
      <c r="Z16" s="142" t="n">
        <f aca="false">VLOOKUP(AB16,AlignRelPos!$C$1:$E$7632,2)</f>
        <v>2569</v>
      </c>
      <c r="AA16" s="133" t="n">
        <v>2103</v>
      </c>
      <c r="AB16" s="133" t="n">
        <v>2541</v>
      </c>
      <c r="AC16" s="143" t="n">
        <f aca="false">AB16-AA16+1</f>
        <v>439</v>
      </c>
      <c r="AD16" s="133" t="n">
        <f aca="false">VLOOKUP(AA16,AlignRelPos!$C$1:$E$7632,3)</f>
        <v>0</v>
      </c>
      <c r="AE16" s="133" t="n">
        <f aca="false">VLOOKUP(AB16,AlignRelPos!$C$1:$E$7632,3)</f>
        <v>0</v>
      </c>
      <c r="AF16" s="144" t="s">
        <v>156</v>
      </c>
      <c r="AG16" s="137" t="s">
        <v>157</v>
      </c>
      <c r="AH16" s="139" t="s">
        <v>158</v>
      </c>
      <c r="AI16" s="137" t="s">
        <v>159</v>
      </c>
      <c r="AJ16" s="139" t="s">
        <v>160</v>
      </c>
      <c r="AK16" s="137"/>
      <c r="AL16" s="139"/>
      <c r="AM16" s="137"/>
      <c r="AN16" s="137"/>
      <c r="AO16" s="0"/>
    </row>
    <row r="17" customFormat="false" ht="12.4" hidden="false" customHeight="true" outlineLevel="0" collapsed="false">
      <c r="A17" s="16" t="n">
        <v>13</v>
      </c>
      <c r="B17" s="17" t="s">
        <v>161</v>
      </c>
      <c r="C17" s="17" t="s">
        <v>138</v>
      </c>
      <c r="D17" s="126" t="n">
        <v>2155</v>
      </c>
      <c r="E17" s="140" t="n">
        <v>2487</v>
      </c>
      <c r="F17" s="21" t="n">
        <f aca="false">E17-D17+1</f>
        <v>333</v>
      </c>
      <c r="G17" s="141" t="n">
        <v>2</v>
      </c>
      <c r="H17" s="23" t="n">
        <f aca="false">INDEX(Burma,MATCH($D17,MEGAlign))</f>
        <v>2146</v>
      </c>
      <c r="I17" s="23" t="n">
        <f aca="false">INDEX(Burma,MATCH($E17,MEGAlign))</f>
        <v>2358</v>
      </c>
      <c r="J17" s="100" t="n">
        <f aca="false">I17-H17+1</f>
        <v>213</v>
      </c>
      <c r="K17" s="23" t="n">
        <f aca="false">INDEX(wbGER27,MATCH($D17,MEGAlign))</f>
        <v>2144</v>
      </c>
      <c r="L17" s="23" t="n">
        <f aca="false">INDEX(wbGER27,MATCH($E17,MEGAlign))</f>
        <v>2386</v>
      </c>
      <c r="M17" s="100" t="n">
        <f aca="false">L17-K17+1</f>
        <v>243</v>
      </c>
      <c r="N17" s="100"/>
      <c r="O17" s="129" t="n">
        <v>2146</v>
      </c>
      <c r="P17" s="127" t="n">
        <v>2358</v>
      </c>
      <c r="Q17" s="130" t="n">
        <f aca="false">P17-O17+1</f>
        <v>213</v>
      </c>
      <c r="R17" s="23" t="n">
        <f aca="false">INDEX(Burma,MATCH($D17,MEGAlign))</f>
        <v>2146</v>
      </c>
      <c r="S17" s="26" t="n">
        <f aca="false">INDEX(Burma,MATCH($E17,MEGAlign))</f>
        <v>2358</v>
      </c>
      <c r="T17" s="131"/>
      <c r="U17" s="131"/>
      <c r="V17" s="130" t="n">
        <f aca="false">U17-T17+1</f>
        <v>1</v>
      </c>
      <c r="Y17" s="126" t="e">
        <f aca="false">VLOOKUP(AA17,AlignRelPos!$C$1:$E$7632,2)</f>
        <v>#N/A</v>
      </c>
      <c r="Z17" s="142" t="e">
        <f aca="false">VLOOKUP(AB17,AlignRelPos!$C$1:$E$7632,2)</f>
        <v>#N/A</v>
      </c>
      <c r="AA17" s="133"/>
      <c r="AB17" s="133"/>
      <c r="AC17" s="143" t="n">
        <f aca="false">AB17-AA17+1</f>
        <v>1</v>
      </c>
      <c r="AD17" s="133" t="e">
        <f aca="false">VLOOKUP(AA17,AlignRelPos!$C$1:$E$7632,3)</f>
        <v>#N/A</v>
      </c>
      <c r="AE17" s="133" t="e">
        <f aca="false">VLOOKUP(AB17,AlignRelPos!$C$1:$E$7632,3)</f>
        <v>#N/A</v>
      </c>
      <c r="AF17" s="144"/>
      <c r="AG17" s="137"/>
      <c r="AH17" s="139"/>
      <c r="AI17" s="137"/>
      <c r="AJ17" s="139"/>
      <c r="AK17" s="137"/>
      <c r="AL17" s="139"/>
      <c r="AM17" s="137"/>
      <c r="AN17" s="137"/>
      <c r="AO17" s="0"/>
    </row>
    <row r="18" customFormat="false" ht="12.4" hidden="false" customHeight="true" outlineLevel="0" collapsed="false">
      <c r="A18" s="16" t="n">
        <v>14</v>
      </c>
      <c r="B18" s="17" t="s">
        <v>162</v>
      </c>
      <c r="C18" s="17" t="s">
        <v>138</v>
      </c>
      <c r="D18" s="126" t="n">
        <v>2169</v>
      </c>
      <c r="E18" s="140" t="n">
        <v>2541</v>
      </c>
      <c r="F18" s="21" t="n">
        <f aca="false">E18-D18+1</f>
        <v>373</v>
      </c>
      <c r="G18" s="141" t="n">
        <v>2</v>
      </c>
      <c r="H18" s="23" t="n">
        <f aca="false">INDEX(Burma,MATCH($D18,MEGAlign))</f>
        <v>2160</v>
      </c>
      <c r="I18" s="23" t="n">
        <f aca="false">INDEX(Burma,MATCH($E18,MEGAlign))</f>
        <v>2412</v>
      </c>
      <c r="J18" s="100" t="n">
        <f aca="false">I18-H18+1</f>
        <v>253</v>
      </c>
      <c r="K18" s="23" t="n">
        <f aca="false">INDEX(wbGER27,MATCH($D18,MEGAlign))</f>
        <v>2158</v>
      </c>
      <c r="L18" s="23" t="n">
        <f aca="false">INDEX(wbGER27,MATCH($E18,MEGAlign))</f>
        <v>2440</v>
      </c>
      <c r="M18" s="100" t="n">
        <f aca="false">L18-K18+1</f>
        <v>283</v>
      </c>
      <c r="N18" s="100"/>
      <c r="O18" s="129" t="n">
        <v>2160</v>
      </c>
      <c r="P18" s="127" t="n">
        <v>2412</v>
      </c>
      <c r="Q18" s="130" t="n">
        <f aca="false">P18-O18+1</f>
        <v>253</v>
      </c>
      <c r="R18" s="23" t="n">
        <f aca="false">INDEX(Burma,MATCH($D18,MEGAlign))</f>
        <v>2160</v>
      </c>
      <c r="S18" s="26" t="n">
        <f aca="false">INDEX(Burma,MATCH($E18,MEGAlign))</f>
        <v>2412</v>
      </c>
      <c r="T18" s="131" t="n">
        <v>2136</v>
      </c>
      <c r="U18" s="131" t="n">
        <v>2388</v>
      </c>
      <c r="V18" s="130" t="n">
        <f aca="false">U18-T18+1</f>
        <v>253</v>
      </c>
      <c r="Y18" s="126" t="n">
        <f aca="false">VLOOKUP(AA18,AlignRelPos!$C$1:$E$7632,2)</f>
        <v>2167</v>
      </c>
      <c r="Z18" s="142" t="n">
        <f aca="false">VLOOKUP(AB18,AlignRelPos!$C$1:$E$7632,2)</f>
        <v>2569</v>
      </c>
      <c r="AA18" s="133" t="n">
        <v>2169</v>
      </c>
      <c r="AB18" s="133" t="n">
        <v>2541</v>
      </c>
      <c r="AC18" s="143" t="n">
        <f aca="false">AB18-AA18+1</f>
        <v>373</v>
      </c>
      <c r="AD18" s="133" t="n">
        <f aca="false">VLOOKUP(AA18,AlignRelPos!$C$1:$E$7632,3)</f>
        <v>0</v>
      </c>
      <c r="AE18" s="133" t="n">
        <f aca="false">VLOOKUP(AB18,AlignRelPos!$C$1:$E$7632,3)</f>
        <v>0</v>
      </c>
      <c r="AF18" s="144" t="s">
        <v>163</v>
      </c>
      <c r="AG18" s="137" t="s">
        <v>164</v>
      </c>
      <c r="AH18" s="139" t="s">
        <v>158</v>
      </c>
      <c r="AI18" s="137" t="s">
        <v>159</v>
      </c>
      <c r="AJ18" s="139" t="s">
        <v>165</v>
      </c>
      <c r="AK18" s="137"/>
      <c r="AL18" s="139"/>
      <c r="AM18" s="137"/>
      <c r="AN18" s="137"/>
      <c r="AO18" s="0"/>
    </row>
    <row r="19" customFormat="false" ht="12.4" hidden="false" customHeight="true" outlineLevel="0" collapsed="false">
      <c r="A19" s="16" t="n">
        <v>15</v>
      </c>
      <c r="B19" s="17" t="s">
        <v>166</v>
      </c>
      <c r="C19" s="17" t="s">
        <v>167</v>
      </c>
      <c r="D19" s="126" t="n">
        <v>2169</v>
      </c>
      <c r="E19" s="140" t="n">
        <v>2505</v>
      </c>
      <c r="F19" s="21" t="n">
        <f aca="false">E19-D19+1</f>
        <v>337</v>
      </c>
      <c r="G19" s="141" t="n">
        <v>2</v>
      </c>
      <c r="H19" s="23" t="n">
        <f aca="false">INDEX(Burma,MATCH($D19,MEGAlign))</f>
        <v>2160</v>
      </c>
      <c r="I19" s="23" t="n">
        <f aca="false">INDEX(Burma,MATCH($E19,MEGAlign))</f>
        <v>2376</v>
      </c>
      <c r="J19" s="100" t="n">
        <f aca="false">I19-H19+1</f>
        <v>217</v>
      </c>
      <c r="K19" s="23" t="n">
        <f aca="false">INDEX(wbGER27,MATCH($D19,MEGAlign))</f>
        <v>2158</v>
      </c>
      <c r="L19" s="23" t="n">
        <f aca="false">INDEX(wbGER27,MATCH($E19,MEGAlign))</f>
        <v>2404</v>
      </c>
      <c r="M19" s="100" t="n">
        <f aca="false">L19-K19+1</f>
        <v>247</v>
      </c>
      <c r="N19" s="100"/>
      <c r="O19" s="129" t="n">
        <v>2160</v>
      </c>
      <c r="P19" s="127" t="n">
        <v>2376</v>
      </c>
      <c r="Q19" s="130" t="n">
        <f aca="false">P19-O19+1</f>
        <v>217</v>
      </c>
      <c r="R19" s="23" t="n">
        <f aca="false">INDEX(Burma,MATCH($D19,MEGAlign))</f>
        <v>2160</v>
      </c>
      <c r="S19" s="26" t="n">
        <f aca="false">INDEX(Burma,MATCH($E19,MEGAlign))</f>
        <v>2376</v>
      </c>
      <c r="T19" s="131" t="n">
        <v>2136</v>
      </c>
      <c r="U19" s="131" t="n">
        <v>2352</v>
      </c>
      <c r="V19" s="130" t="n">
        <f aca="false">U19-T19+1</f>
        <v>217</v>
      </c>
      <c r="Y19" s="126" t="n">
        <f aca="false">VLOOKUP(AA19,AlignRelPos!$C$1:$E$7632,2)</f>
        <v>2167</v>
      </c>
      <c r="Z19" s="142" t="n">
        <f aca="false">VLOOKUP(AB19,AlignRelPos!$C$1:$E$7632,2)</f>
        <v>2533</v>
      </c>
      <c r="AA19" s="133" t="n">
        <v>2169</v>
      </c>
      <c r="AB19" s="133" t="n">
        <v>2505</v>
      </c>
      <c r="AC19" s="143" t="n">
        <f aca="false">AB19-AA19+1</f>
        <v>337</v>
      </c>
      <c r="AD19" s="133" t="n">
        <f aca="false">VLOOKUP(AA19,AlignRelPos!$C$1:$E$7632,3)</f>
        <v>0</v>
      </c>
      <c r="AE19" s="133" t="n">
        <f aca="false">VLOOKUP(AB19,AlignRelPos!$C$1:$E$7632,3)</f>
        <v>0</v>
      </c>
      <c r="AF19" s="144" t="s">
        <v>168</v>
      </c>
      <c r="AG19" s="137" t="s">
        <v>169</v>
      </c>
      <c r="AH19" s="139" t="s">
        <v>170</v>
      </c>
      <c r="AI19" s="137" t="s">
        <v>171</v>
      </c>
      <c r="AJ19" s="139" t="s">
        <v>156</v>
      </c>
      <c r="AK19" s="137" t="s">
        <v>157</v>
      </c>
      <c r="AL19" s="139" t="s">
        <v>158</v>
      </c>
      <c r="AM19" s="137" t="s">
        <v>159</v>
      </c>
      <c r="AN19" s="139" t="s">
        <v>172</v>
      </c>
      <c r="AO19" s="0"/>
    </row>
    <row r="20" customFormat="false" ht="12.4" hidden="false" customHeight="true" outlineLevel="0" collapsed="false">
      <c r="A20" s="16" t="n">
        <v>16</v>
      </c>
      <c r="B20" s="17" t="s">
        <v>173</v>
      </c>
      <c r="C20" s="17" t="s">
        <v>174</v>
      </c>
      <c r="D20" s="126" t="n">
        <v>4476</v>
      </c>
      <c r="E20" s="140" t="n">
        <v>4800</v>
      </c>
      <c r="F20" s="21" t="n">
        <f aca="false">E20-D20+1</f>
        <v>325</v>
      </c>
      <c r="G20" s="141"/>
      <c r="H20" s="23" t="n">
        <f aca="false">INDEX(Burma,MATCH($D20,MEGAlign))</f>
        <v>4254</v>
      </c>
      <c r="I20" s="23" t="n">
        <f aca="false">INDEX(Burma,MATCH($E20,MEGAlign))</f>
        <v>4560</v>
      </c>
      <c r="J20" s="100" t="n">
        <f aca="false">I20-H20+1</f>
        <v>307</v>
      </c>
      <c r="K20" s="23" t="n">
        <f aca="false">INDEX(wbGER27,MATCH($D20,MEGAlign))</f>
        <v>4282</v>
      </c>
      <c r="L20" s="23" t="n">
        <f aca="false">INDEX(wbGER27,MATCH($E20,MEGAlign))</f>
        <v>4588</v>
      </c>
      <c r="M20" s="100" t="n">
        <f aca="false">L20-K20+1</f>
        <v>307</v>
      </c>
      <c r="N20" s="100"/>
      <c r="O20" s="129" t="n">
        <v>4254</v>
      </c>
      <c r="P20" s="127" t="n">
        <v>4560</v>
      </c>
      <c r="Q20" s="130" t="n">
        <f aca="false">P20-O20+1</f>
        <v>307</v>
      </c>
      <c r="R20" s="23" t="n">
        <f aca="false">INDEX(Burma,MATCH($D20,MEGAlign))</f>
        <v>4254</v>
      </c>
      <c r="S20" s="26" t="n">
        <f aca="false">INDEX(Burma,MATCH($E20,MEGAlign))</f>
        <v>4560</v>
      </c>
      <c r="T20" s="131"/>
      <c r="U20" s="131"/>
      <c r="V20" s="130" t="n">
        <f aca="false">U20-T20+1</f>
        <v>1</v>
      </c>
      <c r="Y20" s="126" t="n">
        <f aca="false">VLOOKUP(AA20,AlignRelPos!$C$1:$E$7632,2)</f>
        <v>4411</v>
      </c>
      <c r="Z20" s="142" t="n">
        <f aca="false">VLOOKUP(AB20,AlignRelPos!$C$1:$E$7632,2)</f>
        <v>4735</v>
      </c>
      <c r="AA20" s="133" t="n">
        <v>4383</v>
      </c>
      <c r="AB20" s="133" t="n">
        <v>4707</v>
      </c>
      <c r="AC20" s="143" t="n">
        <f aca="false">AB20-AA20+1</f>
        <v>325</v>
      </c>
      <c r="AD20" s="133" t="n">
        <f aca="false">VLOOKUP(AA20,AlignRelPos!$C$1:$E$7632,3)</f>
        <v>0</v>
      </c>
      <c r="AE20" s="133" t="n">
        <f aca="false">VLOOKUP(AB20,AlignRelPos!$C$1:$E$7632,3)</f>
        <v>0</v>
      </c>
      <c r="AF20" s="136"/>
      <c r="AG20" s="137"/>
      <c r="AH20" s="138"/>
      <c r="AI20" s="137"/>
      <c r="AJ20" s="139"/>
      <c r="AK20" s="137"/>
      <c r="AL20" s="139"/>
      <c r="AM20" s="137"/>
      <c r="AN20" s="137"/>
      <c r="AO20" s="0"/>
    </row>
    <row r="21" customFormat="false" ht="12.4" hidden="false" customHeight="true" outlineLevel="0" collapsed="false">
      <c r="A21" s="16" t="n">
        <v>17</v>
      </c>
      <c r="B21" s="17" t="s">
        <v>175</v>
      </c>
      <c r="C21" s="17" t="s">
        <v>176</v>
      </c>
      <c r="D21" s="126" t="n">
        <v>4476</v>
      </c>
      <c r="E21" s="140" t="n">
        <v>4800</v>
      </c>
      <c r="F21" s="21" t="n">
        <f aca="false">E21-D21+1</f>
        <v>325</v>
      </c>
      <c r="G21" s="141"/>
      <c r="H21" s="23" t="n">
        <f aca="false">INDEX(Burma,MATCH($D21,MEGAlign))</f>
        <v>4254</v>
      </c>
      <c r="I21" s="23" t="n">
        <f aca="false">INDEX(Burma,MATCH($E21,MEGAlign))</f>
        <v>4560</v>
      </c>
      <c r="J21" s="100" t="n">
        <f aca="false">I21-H21+1</f>
        <v>307</v>
      </c>
      <c r="K21" s="23" t="n">
        <f aca="false">INDEX(wbGER27,MATCH($D21,MEGAlign))</f>
        <v>4282</v>
      </c>
      <c r="L21" s="23" t="n">
        <f aca="false">INDEX(wbGER27,MATCH($E21,MEGAlign))</f>
        <v>4588</v>
      </c>
      <c r="M21" s="100" t="n">
        <f aca="false">L21-K21+1</f>
        <v>307</v>
      </c>
      <c r="N21" s="100"/>
      <c r="O21" s="129" t="n">
        <v>4254</v>
      </c>
      <c r="P21" s="127" t="n">
        <v>4560</v>
      </c>
      <c r="Q21" s="130" t="n">
        <f aca="false">P21-O21+1</f>
        <v>307</v>
      </c>
      <c r="R21" s="23" t="n">
        <f aca="false">INDEX(Burma,MATCH($D21,MEGAlign))</f>
        <v>4254</v>
      </c>
      <c r="S21" s="26" t="n">
        <f aca="false">INDEX(Burma,MATCH($E21,MEGAlign))</f>
        <v>4560</v>
      </c>
      <c r="T21" s="131"/>
      <c r="U21" s="131"/>
      <c r="V21" s="130" t="n">
        <f aca="false">U21-T21+1</f>
        <v>1</v>
      </c>
      <c r="Y21" s="126" t="n">
        <f aca="false">VLOOKUP(AA21,AlignRelPos!$C$1:$E$7632,2)</f>
        <v>4411</v>
      </c>
      <c r="Z21" s="142" t="n">
        <f aca="false">VLOOKUP(AB21,AlignRelPos!$C$1:$E$7632,2)</f>
        <v>4735</v>
      </c>
      <c r="AA21" s="133" t="n">
        <v>4383</v>
      </c>
      <c r="AB21" s="133" t="n">
        <v>4707</v>
      </c>
      <c r="AC21" s="143" t="n">
        <f aca="false">AB21-AA21+1</f>
        <v>325</v>
      </c>
      <c r="AD21" s="133" t="n">
        <f aca="false">VLOOKUP(AA21,AlignRelPos!$C$1:$E$7632,3)</f>
        <v>0</v>
      </c>
      <c r="AE21" s="133" t="n">
        <f aca="false">VLOOKUP(AB21,AlignRelPos!$C$1:$E$7632,3)</f>
        <v>0</v>
      </c>
      <c r="AF21" s="144" t="s">
        <v>177</v>
      </c>
      <c r="AG21" s="137"/>
      <c r="AH21" s="139" t="s">
        <v>178</v>
      </c>
      <c r="AI21" s="137"/>
      <c r="AJ21" s="139" t="s">
        <v>177</v>
      </c>
      <c r="AK21" s="137"/>
      <c r="AL21" s="139" t="s">
        <v>179</v>
      </c>
      <c r="AM21" s="137"/>
      <c r="AN21" s="137"/>
      <c r="AO21" s="0"/>
    </row>
    <row r="22" customFormat="false" ht="12.4" hidden="false" customHeight="true" outlineLevel="0" collapsed="false">
      <c r="A22" s="16" t="n">
        <v>18</v>
      </c>
      <c r="B22" s="17" t="s">
        <v>180</v>
      </c>
      <c r="C22" s="17" t="s">
        <v>138</v>
      </c>
      <c r="D22" s="126" t="n">
        <v>4398</v>
      </c>
      <c r="E22" s="140" t="n">
        <v>4839</v>
      </c>
      <c r="F22" s="21" t="n">
        <f aca="false">E22-D22+1</f>
        <v>442</v>
      </c>
      <c r="G22" s="141" t="n">
        <v>2</v>
      </c>
      <c r="H22" s="23" t="n">
        <f aca="false">INDEX(Burma,MATCH($D22,MEGAlign))</f>
        <v>4176</v>
      </c>
      <c r="I22" s="23" t="n">
        <f aca="false">INDEX(Burma,MATCH($E22,MEGAlign))</f>
        <v>4599</v>
      </c>
      <c r="J22" s="100" t="n">
        <f aca="false">I22-H22+1</f>
        <v>424</v>
      </c>
      <c r="K22" s="23" t="n">
        <f aca="false">INDEX(wbGER27,MATCH($D22,MEGAlign))</f>
        <v>4204</v>
      </c>
      <c r="L22" s="23" t="n">
        <f aca="false">INDEX(wbGER27,MATCH($E22,MEGAlign))</f>
        <v>4627</v>
      </c>
      <c r="M22" s="100" t="n">
        <f aca="false">L22-K22+1</f>
        <v>424</v>
      </c>
      <c r="N22" s="100"/>
      <c r="O22" s="129" t="n">
        <v>4176</v>
      </c>
      <c r="P22" s="127" t="n">
        <v>4599</v>
      </c>
      <c r="Q22" s="130" t="n">
        <f aca="false">P22-O22+1</f>
        <v>424</v>
      </c>
      <c r="R22" s="23" t="n">
        <f aca="false">INDEX(Burma,MATCH($D22,MEGAlign))</f>
        <v>4176</v>
      </c>
      <c r="S22" s="26" t="n">
        <f aca="false">INDEX(Burma,MATCH($E22,MEGAlign))</f>
        <v>4599</v>
      </c>
      <c r="T22" s="131"/>
      <c r="U22" s="131"/>
      <c r="V22" s="130" t="n">
        <f aca="false">U22-T22+1</f>
        <v>1</v>
      </c>
      <c r="Y22" s="126" t="n">
        <f aca="false">VLOOKUP(AA22,AlignRelPos!$C$1:$E$7632,2)</f>
        <v>4333</v>
      </c>
      <c r="Z22" s="142" t="n">
        <f aca="false">VLOOKUP(AB22,AlignRelPos!$C$1:$E$7632,2)</f>
        <v>4774</v>
      </c>
      <c r="AA22" s="133" t="n">
        <v>4305</v>
      </c>
      <c r="AB22" s="133" t="n">
        <v>4746</v>
      </c>
      <c r="AC22" s="143" t="n">
        <f aca="false">AB22-AA22+1</f>
        <v>442</v>
      </c>
      <c r="AD22" s="133" t="n">
        <f aca="false">VLOOKUP(AA22,AlignRelPos!$C$1:$E$7632,3)</f>
        <v>0</v>
      </c>
      <c r="AE22" s="133" t="n">
        <f aca="false">VLOOKUP(AB22,AlignRelPos!$C$1:$E$7632,3)</f>
        <v>0</v>
      </c>
      <c r="AF22" s="144" t="s">
        <v>181</v>
      </c>
      <c r="AG22" s="137" t="s">
        <v>182</v>
      </c>
      <c r="AH22" s="139" t="s">
        <v>183</v>
      </c>
      <c r="AI22" s="137" t="s">
        <v>184</v>
      </c>
      <c r="AJ22" s="139" t="s">
        <v>185</v>
      </c>
      <c r="AK22" s="137"/>
      <c r="AL22" s="139"/>
      <c r="AM22" s="137"/>
      <c r="AN22" s="137"/>
      <c r="AO22" s="0"/>
    </row>
    <row r="23" customFormat="false" ht="12.4" hidden="false" customHeight="true" outlineLevel="0" collapsed="false">
      <c r="A23" s="16" t="n">
        <v>19</v>
      </c>
      <c r="B23" s="17" t="s">
        <v>186</v>
      </c>
      <c r="C23" s="17" t="s">
        <v>138</v>
      </c>
      <c r="D23" s="126" t="n">
        <v>4398</v>
      </c>
      <c r="E23" s="140" t="n">
        <v>4803</v>
      </c>
      <c r="F23" s="21" t="n">
        <f aca="false">E23-D23+1</f>
        <v>406</v>
      </c>
      <c r="G23" s="141" t="n">
        <v>2</v>
      </c>
      <c r="H23" s="23" t="n">
        <f aca="false">INDEX(Burma,MATCH($D23,MEGAlign))</f>
        <v>4176</v>
      </c>
      <c r="I23" s="23" t="n">
        <f aca="false">INDEX(Burma,MATCH($E23,MEGAlign))</f>
        <v>4563</v>
      </c>
      <c r="J23" s="100" t="n">
        <f aca="false">I23-H23+1</f>
        <v>388</v>
      </c>
      <c r="K23" s="23" t="n">
        <f aca="false">INDEX(wbGER27,MATCH($D23,MEGAlign))</f>
        <v>4204</v>
      </c>
      <c r="L23" s="23" t="n">
        <f aca="false">INDEX(wbGER27,MATCH($E23,MEGAlign))</f>
        <v>4591</v>
      </c>
      <c r="M23" s="100" t="n">
        <f aca="false">L23-K23+1</f>
        <v>388</v>
      </c>
      <c r="N23" s="100"/>
      <c r="O23" s="129" t="n">
        <v>4176</v>
      </c>
      <c r="P23" s="127" t="n">
        <v>4563</v>
      </c>
      <c r="Q23" s="130" t="n">
        <f aca="false">P23-O23+1</f>
        <v>388</v>
      </c>
      <c r="R23" s="23" t="n">
        <f aca="false">INDEX(Burma,MATCH($D23,MEGAlign))</f>
        <v>4176</v>
      </c>
      <c r="S23" s="26" t="n">
        <f aca="false">INDEX(Burma,MATCH($E23,MEGAlign))</f>
        <v>4563</v>
      </c>
      <c r="T23" s="131"/>
      <c r="U23" s="131"/>
      <c r="V23" s="130" t="n">
        <f aca="false">U23-T23+1</f>
        <v>1</v>
      </c>
      <c r="Y23" s="126" t="n">
        <f aca="false">VLOOKUP(AA23,AlignRelPos!$C$1:$E$7632,2)</f>
        <v>4333</v>
      </c>
      <c r="Z23" s="142" t="n">
        <f aca="false">VLOOKUP(AB23,AlignRelPos!$C$1:$E$7632,2)</f>
        <v>4738</v>
      </c>
      <c r="AA23" s="133" t="n">
        <v>4305</v>
      </c>
      <c r="AB23" s="133" t="n">
        <v>4710</v>
      </c>
      <c r="AC23" s="143" t="n">
        <f aca="false">AB23-AA23+1</f>
        <v>406</v>
      </c>
      <c r="AD23" s="133" t="n">
        <f aca="false">VLOOKUP(AA23,AlignRelPos!$C$1:$E$7632,3)</f>
        <v>0</v>
      </c>
      <c r="AE23" s="133" t="n">
        <f aca="false">VLOOKUP(AB23,AlignRelPos!$C$1:$E$7632,3)</f>
        <v>0</v>
      </c>
      <c r="AF23" s="144" t="s">
        <v>181</v>
      </c>
      <c r="AG23" s="137" t="s">
        <v>182</v>
      </c>
      <c r="AH23" s="139" t="s">
        <v>187</v>
      </c>
      <c r="AI23" s="137" t="s">
        <v>188</v>
      </c>
      <c r="AJ23" s="139" t="s">
        <v>189</v>
      </c>
      <c r="AK23" s="137"/>
      <c r="AL23" s="139"/>
      <c r="AM23" s="137"/>
      <c r="AN23" s="137"/>
      <c r="AO23" s="0"/>
    </row>
    <row r="24" customFormat="false" ht="12.4" hidden="false" customHeight="true" outlineLevel="0" collapsed="false">
      <c r="A24" s="16" t="n">
        <v>20</v>
      </c>
      <c r="B24" s="17" t="s">
        <v>190</v>
      </c>
      <c r="C24" s="17" t="s">
        <v>191</v>
      </c>
      <c r="D24" s="126" t="n">
        <v>4506</v>
      </c>
      <c r="E24" s="140" t="n">
        <v>4803</v>
      </c>
      <c r="F24" s="21" t="n">
        <f aca="false">E24-D24+1</f>
        <v>298</v>
      </c>
      <c r="G24" s="141" t="n">
        <v>2</v>
      </c>
      <c r="H24" s="23" t="n">
        <f aca="false">INDEX(Burma,MATCH($D24,MEGAlign))</f>
        <v>4284</v>
      </c>
      <c r="I24" s="23" t="n">
        <f aca="false">INDEX(Burma,MATCH($E24,MEGAlign))</f>
        <v>4563</v>
      </c>
      <c r="J24" s="100" t="n">
        <f aca="false">I24-H24+1</f>
        <v>280</v>
      </c>
      <c r="K24" s="23" t="n">
        <f aca="false">INDEX(wbGER27,MATCH($D24,MEGAlign))</f>
        <v>4312</v>
      </c>
      <c r="L24" s="23" t="n">
        <f aca="false">INDEX(wbGER27,MATCH($E24,MEGAlign))</f>
        <v>4591</v>
      </c>
      <c r="M24" s="100" t="n">
        <f aca="false">L24-K24+1</f>
        <v>280</v>
      </c>
      <c r="N24" s="100"/>
      <c r="O24" s="129" t="n">
        <v>4284</v>
      </c>
      <c r="P24" s="127" t="n">
        <v>4563</v>
      </c>
      <c r="Q24" s="130" t="n">
        <f aca="false">P24-O24+1</f>
        <v>280</v>
      </c>
      <c r="R24" s="23" t="n">
        <f aca="false">INDEX(Burma,MATCH($D24,MEGAlign))</f>
        <v>4284</v>
      </c>
      <c r="S24" s="26" t="n">
        <f aca="false">INDEX(Burma,MATCH($E24,MEGAlign))</f>
        <v>4563</v>
      </c>
      <c r="T24" s="131"/>
      <c r="U24" s="131"/>
      <c r="V24" s="130" t="n">
        <f aca="false">U24-T24+1</f>
        <v>1</v>
      </c>
      <c r="Y24" s="126" t="n">
        <f aca="false">VLOOKUP(AA24,AlignRelPos!$C$1:$E$7632,2)</f>
        <v>4441</v>
      </c>
      <c r="Z24" s="142" t="n">
        <f aca="false">VLOOKUP(AB24,AlignRelPos!$C$1:$E$7632,2)</f>
        <v>4738</v>
      </c>
      <c r="AA24" s="133" t="n">
        <v>4413</v>
      </c>
      <c r="AB24" s="133" t="n">
        <v>4710</v>
      </c>
      <c r="AC24" s="143" t="n">
        <f aca="false">AB24-AA24+1</f>
        <v>298</v>
      </c>
      <c r="AD24" s="133" t="n">
        <f aca="false">VLOOKUP(AA24,AlignRelPos!$C$1:$E$7632,3)</f>
        <v>0</v>
      </c>
      <c r="AE24" s="133" t="n">
        <f aca="false">VLOOKUP(AB24,AlignRelPos!$C$1:$E$7632,3)</f>
        <v>0</v>
      </c>
      <c r="AF24" s="144" t="s">
        <v>192</v>
      </c>
      <c r="AG24" s="137" t="s">
        <v>193</v>
      </c>
      <c r="AH24" s="139" t="s">
        <v>187</v>
      </c>
      <c r="AI24" s="137" t="s">
        <v>188</v>
      </c>
      <c r="AJ24" s="139" t="s">
        <v>181</v>
      </c>
      <c r="AK24" s="137" t="s">
        <v>182</v>
      </c>
      <c r="AL24" s="139" t="s">
        <v>183</v>
      </c>
      <c r="AM24" s="137" t="s">
        <v>184</v>
      </c>
      <c r="AN24" s="139" t="s">
        <v>194</v>
      </c>
      <c r="AO24" s="0"/>
    </row>
    <row r="25" customFormat="false" ht="12.4" hidden="false" customHeight="true" outlineLevel="0" collapsed="false">
      <c r="A25" s="16" t="n">
        <v>21</v>
      </c>
      <c r="B25" s="17" t="s">
        <v>195</v>
      </c>
      <c r="C25" s="0"/>
      <c r="D25" s="126" t="n">
        <v>4847</v>
      </c>
      <c r="E25" s="140"/>
      <c r="G25" s="141" t="n">
        <v>3</v>
      </c>
      <c r="H25" s="23" t="n">
        <f aca="false">INDEX(Burma,MATCH($D25,MEGAlign))</f>
        <v>4607</v>
      </c>
      <c r="I25" s="23" t="e">
        <f aca="false">INDEX(Burma,MATCH($E25,MEGAlign))</f>
        <v>#N/A</v>
      </c>
      <c r="J25" s="100"/>
      <c r="K25" s="23" t="n">
        <f aca="false">INDEX(wbGER27,MATCH($D25,MEGAlign))</f>
        <v>4635</v>
      </c>
      <c r="M25" s="100"/>
      <c r="N25" s="100"/>
      <c r="O25" s="129" t="n">
        <v>4607</v>
      </c>
      <c r="P25" s="127"/>
      <c r="Q25" s="130"/>
      <c r="R25" s="23" t="n">
        <f aca="false">INDEX(Burma,MATCH($D25,MEGAlign))</f>
        <v>4607</v>
      </c>
      <c r="S25" s="26" t="e">
        <f aca="false">INDEX(Burma,MATCH($E25,MEGAlign))</f>
        <v>#N/A</v>
      </c>
      <c r="T25" s="131"/>
      <c r="U25" s="131"/>
      <c r="V25" s="130"/>
      <c r="Y25" s="126" t="n">
        <f aca="false">VLOOKUP(AA25,AlignRelPos!$C$1:$E$7632,2)</f>
        <v>4782</v>
      </c>
      <c r="Z25" s="142" t="e">
        <f aca="false">VLOOKUP(AB25,AlignRelPos!$C$1:$E$7632,2)</f>
        <v>#N/A</v>
      </c>
      <c r="AA25" s="133" t="n">
        <v>4754</v>
      </c>
      <c r="AB25" s="133"/>
      <c r="AC25" s="143"/>
      <c r="AD25" s="133" t="n">
        <f aca="false">VLOOKUP(AA25,AlignRelPos!$C$1:$E$7632,3)</f>
        <v>0</v>
      </c>
      <c r="AE25" s="133" t="e">
        <f aca="false">VLOOKUP(AB25,AlignRelPos!$C$1:$E$7632,3)</f>
        <v>#N/A</v>
      </c>
      <c r="AF25" s="144" t="s">
        <v>196</v>
      </c>
      <c r="AG25" s="137"/>
      <c r="AH25" s="139" t="s">
        <v>197</v>
      </c>
      <c r="AI25" s="137"/>
      <c r="AJ25" s="139"/>
      <c r="AK25" s="137"/>
      <c r="AL25" s="139"/>
      <c r="AM25" s="137"/>
      <c r="AN25" s="139"/>
      <c r="AO25" s="0"/>
    </row>
    <row r="26" customFormat="false" ht="12.4" hidden="false" customHeight="true" outlineLevel="0" collapsed="false">
      <c r="A26" s="16" t="n">
        <v>22</v>
      </c>
      <c r="B26" s="17" t="s">
        <v>195</v>
      </c>
      <c r="C26" s="0"/>
      <c r="D26" s="126" t="n">
        <v>4892</v>
      </c>
      <c r="E26" s="140"/>
      <c r="G26" s="141" t="n">
        <v>3</v>
      </c>
      <c r="H26" s="23" t="n">
        <f aca="false">INDEX(Burma,MATCH($D26,MEGAlign))</f>
        <v>4652</v>
      </c>
      <c r="I26" s="23" t="e">
        <f aca="false">INDEX(Burma,MATCH($E26,MEGAlign))</f>
        <v>#N/A</v>
      </c>
      <c r="J26" s="100"/>
      <c r="K26" s="23" t="n">
        <f aca="false">INDEX(wbGER27,MATCH($D26,MEGAlign))</f>
        <v>4680</v>
      </c>
      <c r="M26" s="100"/>
      <c r="N26" s="100"/>
      <c r="O26" s="129" t="n">
        <v>4652</v>
      </c>
      <c r="P26" s="127"/>
      <c r="Q26" s="130"/>
      <c r="R26" s="23" t="n">
        <f aca="false">INDEX(Burma,MATCH($D26,MEGAlign))</f>
        <v>4652</v>
      </c>
      <c r="S26" s="26" t="e">
        <f aca="false">INDEX(Burma,MATCH($E26,MEGAlign))</f>
        <v>#N/A</v>
      </c>
      <c r="T26" s="131"/>
      <c r="U26" s="131"/>
      <c r="V26" s="130"/>
      <c r="Y26" s="126" t="n">
        <f aca="false">VLOOKUP(AA26,AlignRelPos!$C$1:$E$7632,2)</f>
        <v>4827</v>
      </c>
      <c r="Z26" s="142" t="e">
        <f aca="false">VLOOKUP(AB26,AlignRelPos!$C$1:$E$7632,2)</f>
        <v>#N/A</v>
      </c>
      <c r="AA26" s="133" t="n">
        <v>4799</v>
      </c>
      <c r="AB26" s="133"/>
      <c r="AC26" s="143"/>
      <c r="AD26" s="133" t="n">
        <f aca="false">VLOOKUP(AA26,AlignRelPos!$C$1:$E$7632,3)</f>
        <v>0</v>
      </c>
      <c r="AE26" s="133" t="e">
        <f aca="false">VLOOKUP(AB26,AlignRelPos!$C$1:$E$7632,3)</f>
        <v>#N/A</v>
      </c>
      <c r="AF26" s="144" t="s">
        <v>196</v>
      </c>
      <c r="AG26" s="137"/>
      <c r="AH26" s="139" t="s">
        <v>197</v>
      </c>
      <c r="AI26" s="137"/>
      <c r="AJ26" s="139"/>
      <c r="AK26" s="137"/>
      <c r="AL26" s="139"/>
      <c r="AM26" s="137"/>
      <c r="AN26" s="139"/>
      <c r="AO26" s="0"/>
    </row>
    <row r="27" customFormat="false" ht="12.4" hidden="false" customHeight="true" outlineLevel="0" collapsed="false">
      <c r="A27" s="16" t="n">
        <v>23</v>
      </c>
      <c r="B27" s="17" t="s">
        <v>198</v>
      </c>
      <c r="C27" s="0"/>
      <c r="D27" s="126" t="n">
        <v>5346</v>
      </c>
      <c r="E27" s="140" t="n">
        <v>5721</v>
      </c>
      <c r="F27" s="21" t="n">
        <f aca="false">E27-D27+1</f>
        <v>376</v>
      </c>
      <c r="G27" s="141" t="n">
        <v>1</v>
      </c>
      <c r="H27" s="23" t="n">
        <f aca="false">INDEX(Burma,MATCH($D27,MEGAlign))</f>
        <v>5106</v>
      </c>
      <c r="I27" s="23" t="n">
        <f aca="false">INDEX(Burma,MATCH($E27,MEGAlign))</f>
        <v>5477</v>
      </c>
      <c r="J27" s="100" t="n">
        <f aca="false">I27-H27+1</f>
        <v>372</v>
      </c>
      <c r="K27" s="23" t="n">
        <f aca="false">INDEX(wbGER27,MATCH($D27,MEGAlign))</f>
        <v>5134</v>
      </c>
      <c r="L27" s="23" t="n">
        <f aca="false">INDEX(wbGER27,MATCH($E27,MEGAlign))</f>
        <v>5502</v>
      </c>
      <c r="M27" s="100" t="n">
        <f aca="false">L27-K27+1</f>
        <v>369</v>
      </c>
      <c r="N27" s="100"/>
      <c r="O27" s="129" t="n">
        <v>5106</v>
      </c>
      <c r="P27" s="127" t="n">
        <v>5477</v>
      </c>
      <c r="Q27" s="130"/>
      <c r="R27" s="23" t="n">
        <f aca="false">INDEX(Burma,MATCH($D27,MEGAlign))</f>
        <v>5106</v>
      </c>
      <c r="S27" s="26" t="n">
        <f aca="false">INDEX(Burma,MATCH($E27,MEGAlign))</f>
        <v>5477</v>
      </c>
      <c r="T27" s="131"/>
      <c r="U27" s="131"/>
      <c r="V27" s="130"/>
      <c r="Y27" s="126" t="n">
        <f aca="false">VLOOKUP(AA27,AlignRelPos!$C$1:$E$7632,2)</f>
        <v>5278</v>
      </c>
      <c r="Z27" s="142" t="n">
        <f aca="false">VLOOKUP(AB27,AlignRelPos!$C$1:$E$7632,2)</f>
        <v>5650</v>
      </c>
      <c r="AA27" s="133" t="n">
        <v>5253</v>
      </c>
      <c r="AB27" s="133" t="n">
        <v>5625</v>
      </c>
      <c r="AC27" s="143" t="n">
        <f aca="false">AB27-AA27+1</f>
        <v>373</v>
      </c>
      <c r="AD27" s="133" t="n">
        <f aca="false">VLOOKUP(AA27,AlignRelPos!$C$1:$E$7632,3)</f>
        <v>0</v>
      </c>
      <c r="AE27" s="133" t="n">
        <f aca="false">VLOOKUP(AB27,AlignRelPos!$C$1:$E$7632,3)</f>
        <v>0</v>
      </c>
      <c r="AF27" s="144"/>
      <c r="AG27" s="137"/>
      <c r="AH27" s="139"/>
      <c r="AI27" s="137"/>
      <c r="AJ27" s="139"/>
      <c r="AK27" s="137"/>
      <c r="AL27" s="139"/>
      <c r="AM27" s="137"/>
      <c r="AN27" s="137"/>
      <c r="AO27" s="0"/>
    </row>
    <row r="28" customFormat="false" ht="12.4" hidden="false" customHeight="true" outlineLevel="0" collapsed="false">
      <c r="A28" s="16" t="n">
        <v>24</v>
      </c>
      <c r="B28" s="17" t="s">
        <v>199</v>
      </c>
      <c r="C28" s="17" t="s">
        <v>138</v>
      </c>
      <c r="D28" s="126" t="n">
        <v>5358</v>
      </c>
      <c r="E28" s="140" t="n">
        <v>5685</v>
      </c>
      <c r="F28" s="21" t="n">
        <f aca="false">E28-D28+1</f>
        <v>328</v>
      </c>
      <c r="G28" s="141" t="n">
        <v>1</v>
      </c>
      <c r="H28" s="23" t="n">
        <f aca="false">INDEX(Burma,MATCH($D28,MEGAlign))</f>
        <v>5118</v>
      </c>
      <c r="I28" s="23" t="n">
        <f aca="false">INDEX(Burma,MATCH($E28,MEGAlign))</f>
        <v>5441</v>
      </c>
      <c r="J28" s="100" t="n">
        <f aca="false">I28-H28+1</f>
        <v>324</v>
      </c>
      <c r="K28" s="23" t="n">
        <f aca="false">INDEX(wbGER27,MATCH($D28,MEGAlign))</f>
        <v>5146</v>
      </c>
      <c r="L28" s="23" t="n">
        <f aca="false">INDEX(wbGER27,MATCH($E28,MEGAlign))</f>
        <v>5466</v>
      </c>
      <c r="M28" s="100" t="n">
        <f aca="false">L28-K28+1</f>
        <v>321</v>
      </c>
      <c r="N28" s="100"/>
      <c r="O28" s="129" t="n">
        <v>5118</v>
      </c>
      <c r="P28" s="127" t="n">
        <v>5441</v>
      </c>
      <c r="Q28" s="130" t="n">
        <f aca="false">P28-O28+1</f>
        <v>324</v>
      </c>
      <c r="R28" s="23" t="n">
        <f aca="false">INDEX(Burma,MATCH($D28,MEGAlign))</f>
        <v>5118</v>
      </c>
      <c r="S28" s="26" t="n">
        <f aca="false">INDEX(Burma,MATCH($E28,MEGAlign))</f>
        <v>5441</v>
      </c>
      <c r="T28" s="131" t="n">
        <v>5094</v>
      </c>
      <c r="U28" s="131" t="n">
        <v>5417</v>
      </c>
      <c r="V28" s="130" t="n">
        <f aca="false">U28-T28+1</f>
        <v>324</v>
      </c>
      <c r="Y28" s="126" t="n">
        <f aca="false">VLOOKUP(AA28,AlignRelPos!$C$1:$E$7632,2)</f>
        <v>5290</v>
      </c>
      <c r="Z28" s="142" t="n">
        <f aca="false">VLOOKUP(AB28,AlignRelPos!$C$1:$E$7632,2)</f>
        <v>5614</v>
      </c>
      <c r="AA28" s="133" t="n">
        <v>5265</v>
      </c>
      <c r="AB28" s="133" t="n">
        <v>5589</v>
      </c>
      <c r="AC28" s="143" t="n">
        <f aca="false">AB28-AA28+1</f>
        <v>325</v>
      </c>
      <c r="AD28" s="133" t="n">
        <f aca="false">VLOOKUP(AA28,AlignRelPos!$C$1:$E$7632,3)</f>
        <v>0</v>
      </c>
      <c r="AE28" s="133" t="n">
        <f aca="false">VLOOKUP(AB28,AlignRelPos!$C$1:$E$7632,3)</f>
        <v>0</v>
      </c>
      <c r="AF28" s="144" t="s">
        <v>200</v>
      </c>
      <c r="AG28" s="137" t="s">
        <v>201</v>
      </c>
      <c r="AH28" s="139" t="s">
        <v>202</v>
      </c>
      <c r="AI28" s="137" t="s">
        <v>203</v>
      </c>
      <c r="AJ28" s="139" t="s">
        <v>204</v>
      </c>
      <c r="AK28" s="137"/>
      <c r="AL28" s="139"/>
      <c r="AM28" s="137"/>
      <c r="AN28" s="137"/>
      <c r="AO28" s="0"/>
    </row>
    <row r="29" customFormat="false" ht="12.4" hidden="false" customHeight="true" outlineLevel="0" collapsed="false">
      <c r="A29" s="16" t="n">
        <v>25</v>
      </c>
      <c r="B29" s="17" t="s">
        <v>205</v>
      </c>
      <c r="C29" s="17" t="s">
        <v>206</v>
      </c>
      <c r="D29" s="126" t="n">
        <v>5381</v>
      </c>
      <c r="E29" s="140" t="n">
        <v>5524</v>
      </c>
      <c r="F29" s="21" t="n">
        <f aca="false">E29-D29+1</f>
        <v>144</v>
      </c>
      <c r="G29" s="141" t="n">
        <v>1</v>
      </c>
      <c r="H29" s="23" t="n">
        <f aca="false">INDEX(Burma,MATCH($D29,MEGAlign))</f>
        <v>5137</v>
      </c>
      <c r="I29" s="23" t="n">
        <f aca="false">INDEX(Burma,MATCH($E29,MEGAlign))</f>
        <v>5280</v>
      </c>
      <c r="J29" s="100" t="n">
        <f aca="false">I29-H29+1</f>
        <v>144</v>
      </c>
      <c r="K29" s="23" t="n">
        <f aca="false">INDEX(wbGER27,MATCH($D29,MEGAlign))</f>
        <v>5165</v>
      </c>
      <c r="L29" s="23" t="n">
        <f aca="false">INDEX(wbGER27,MATCH($E29,MEGAlign))</f>
        <v>5305</v>
      </c>
      <c r="M29" s="100" t="n">
        <f aca="false">L29-K29+1</f>
        <v>141</v>
      </c>
      <c r="N29" s="100"/>
      <c r="O29" s="129" t="n">
        <v>5137</v>
      </c>
      <c r="P29" s="127" t="n">
        <v>5280</v>
      </c>
      <c r="Q29" s="130"/>
      <c r="R29" s="23" t="n">
        <f aca="false">INDEX(Burma,MATCH($D29,MEGAlign))</f>
        <v>5137</v>
      </c>
      <c r="S29" s="26" t="n">
        <f aca="false">INDEX(Burma,MATCH($E29,MEGAlign))</f>
        <v>5280</v>
      </c>
      <c r="T29" s="131"/>
      <c r="U29" s="131"/>
      <c r="V29" s="130"/>
      <c r="Y29" s="126" t="n">
        <f aca="false">VLOOKUP(AA29,AlignRelPos!$C$1:$E$7632,2)</f>
        <v>5320</v>
      </c>
      <c r="Z29" s="142" t="n">
        <f aca="false">VLOOKUP(AB29,AlignRelPos!$C$1:$E$7632,2)</f>
        <v>7237</v>
      </c>
      <c r="AA29" s="133" t="n">
        <v>5295</v>
      </c>
      <c r="AB29" s="133" t="n">
        <v>7278</v>
      </c>
      <c r="AC29" s="143" t="n">
        <f aca="false">AB29-AA29+1</f>
        <v>1984</v>
      </c>
      <c r="AD29" s="133" t="n">
        <f aca="false">VLOOKUP(AA29,AlignRelPos!$C$1:$E$7632,3)</f>
        <v>0</v>
      </c>
      <c r="AE29" s="133" t="n">
        <f aca="false">VLOOKUP(AB29,AlignRelPos!$C$1:$E$7632,3)</f>
        <v>0</v>
      </c>
      <c r="AF29" s="144"/>
      <c r="AG29" s="137"/>
      <c r="AH29" s="139"/>
      <c r="AI29" s="137"/>
      <c r="AJ29" s="139"/>
      <c r="AK29" s="137"/>
      <c r="AL29" s="139"/>
      <c r="AM29" s="137"/>
      <c r="AN29" s="137"/>
      <c r="AO29" s="0"/>
    </row>
    <row r="30" customFormat="false" ht="12.4" hidden="false" customHeight="true" outlineLevel="0" collapsed="false">
      <c r="A30" s="16" t="n">
        <v>26</v>
      </c>
      <c r="B30" s="17" t="s">
        <v>207</v>
      </c>
      <c r="C30" s="17" t="s">
        <v>138</v>
      </c>
      <c r="D30" s="126" t="n">
        <v>5391</v>
      </c>
      <c r="E30" s="140" t="n">
        <v>7374</v>
      </c>
      <c r="F30" s="21" t="n">
        <f aca="false">E30-D30+1</f>
        <v>1984</v>
      </c>
      <c r="G30" s="141" t="n">
        <v>1</v>
      </c>
      <c r="H30" s="23" t="n">
        <f aca="false">INDEX(Burma,MATCH($D30,MEGAlign))</f>
        <v>5147</v>
      </c>
      <c r="I30" s="23" t="n">
        <f aca="false">INDEX(Burma,MATCH($E30,MEGAlign))</f>
        <v>7129</v>
      </c>
      <c r="J30" s="100" t="n">
        <f aca="false">I30-H30+1</f>
        <v>1983</v>
      </c>
      <c r="K30" s="23" t="n">
        <f aca="false">INDEX(wbGER27,MATCH($D30,MEGAlign))</f>
        <v>5172</v>
      </c>
      <c r="L30" s="23" t="n">
        <f aca="false">INDEX(wbGER27,MATCH($E30,MEGAlign))</f>
        <v>7154</v>
      </c>
      <c r="M30" s="100" t="n">
        <f aca="false">L30-K30+1</f>
        <v>1983</v>
      </c>
      <c r="N30" s="100"/>
      <c r="O30" s="129" t="n">
        <v>5147</v>
      </c>
      <c r="P30" s="127" t="n">
        <v>7129</v>
      </c>
      <c r="Q30" s="130"/>
      <c r="R30" s="23" t="n">
        <f aca="false">INDEX(Burma,MATCH($D30,MEGAlign))</f>
        <v>5147</v>
      </c>
      <c r="S30" s="26" t="n">
        <f aca="false">INDEX(Burma,MATCH($E30,MEGAlign))</f>
        <v>7129</v>
      </c>
      <c r="T30" s="131"/>
      <c r="U30" s="131"/>
      <c r="V30" s="130"/>
      <c r="Y30" s="126" t="n">
        <f aca="false">VLOOKUP(AA30,AlignRelPos!$C$1:$E$7632,2)</f>
        <v>5320</v>
      </c>
      <c r="Z30" s="142" t="n">
        <f aca="false">VLOOKUP(AB30,AlignRelPos!$C$1:$E$7632,2)</f>
        <v>7237</v>
      </c>
      <c r="AA30" s="133" t="n">
        <v>5295</v>
      </c>
      <c r="AB30" s="133" t="n">
        <v>7278</v>
      </c>
      <c r="AC30" s="143" t="n">
        <f aca="false">AB30-AA30+1</f>
        <v>1984</v>
      </c>
      <c r="AD30" s="133" t="n">
        <f aca="false">VLOOKUP(AA30,AlignRelPos!$C$1:$E$7632,3)</f>
        <v>0</v>
      </c>
      <c r="AE30" s="133" t="n">
        <f aca="false">VLOOKUP(AB30,AlignRelPos!$C$1:$E$7632,3)</f>
        <v>0</v>
      </c>
      <c r="AF30" s="144"/>
      <c r="AG30" s="137"/>
      <c r="AH30" s="139"/>
      <c r="AI30" s="137"/>
      <c r="AJ30" s="139"/>
      <c r="AK30" s="137"/>
      <c r="AL30" s="139"/>
      <c r="AM30" s="137"/>
      <c r="AN30" s="137"/>
      <c r="AO30" s="0"/>
    </row>
    <row r="31" customFormat="false" ht="12.4" hidden="false" customHeight="true" outlineLevel="0" collapsed="false">
      <c r="A31" s="16" t="n">
        <v>27</v>
      </c>
      <c r="B31" s="17" t="s">
        <v>208</v>
      </c>
      <c r="C31" s="17" t="s">
        <v>209</v>
      </c>
      <c r="D31" s="126" t="n">
        <v>5424</v>
      </c>
      <c r="E31" s="140" t="n">
        <v>5648</v>
      </c>
      <c r="F31" s="21" t="n">
        <f aca="false">E31-D31+1</f>
        <v>225</v>
      </c>
      <c r="G31" s="141" t="s">
        <v>210</v>
      </c>
      <c r="H31" s="23" t="n">
        <f aca="false">INDEX(Burma,MATCH($D31,MEGAlign))</f>
        <v>5180</v>
      </c>
      <c r="I31" s="23" t="n">
        <f aca="false">INDEX(Burma,MATCH($E31,MEGAlign))</f>
        <v>5404</v>
      </c>
      <c r="J31" s="100" t="n">
        <f aca="false">I31-H31+1</f>
        <v>225</v>
      </c>
      <c r="K31" s="23" t="n">
        <f aca="false">INDEX(wbGER27,MATCH($D31,MEGAlign))</f>
        <v>5205</v>
      </c>
      <c r="L31" s="23" t="n">
        <f aca="false">INDEX(wbGER27,MATCH($E31,MEGAlign))</f>
        <v>5429</v>
      </c>
      <c r="M31" s="100" t="n">
        <f aca="false">L31-K31+1</f>
        <v>225</v>
      </c>
      <c r="N31" s="100"/>
      <c r="O31" s="129" t="n">
        <v>5180</v>
      </c>
      <c r="P31" s="127" t="n">
        <v>5404</v>
      </c>
      <c r="Q31" s="130" t="n">
        <f aca="false">P31-O31+1</f>
        <v>225</v>
      </c>
      <c r="R31" s="23" t="n">
        <f aca="false">INDEX(Burma,MATCH($D31,MEGAlign))</f>
        <v>5180</v>
      </c>
      <c r="S31" s="26" t="n">
        <f aca="false">INDEX(Burma,MATCH($E31,MEGAlign))</f>
        <v>5404</v>
      </c>
      <c r="T31" s="131" t="n">
        <v>5156</v>
      </c>
      <c r="U31" s="131" t="n">
        <v>5380</v>
      </c>
      <c r="V31" s="130" t="n">
        <f aca="false">U31-T31+1</f>
        <v>225</v>
      </c>
      <c r="Y31" s="126" t="n">
        <f aca="false">VLOOKUP(AA31,AlignRelPos!$C$1:$E$7632,2)</f>
        <v>5353</v>
      </c>
      <c r="Z31" s="142" t="n">
        <f aca="false">VLOOKUP(AB31,AlignRelPos!$C$1:$E$7632,2)</f>
        <v>5577</v>
      </c>
      <c r="AA31" s="133" t="n">
        <v>5328</v>
      </c>
      <c r="AB31" s="133" t="n">
        <v>5552</v>
      </c>
      <c r="AC31" s="143" t="n">
        <f aca="false">AB31-AA31+1</f>
        <v>225</v>
      </c>
      <c r="AD31" s="133" t="n">
        <f aca="false">VLOOKUP(AA31,AlignRelPos!$C$1:$E$7632,3)</f>
        <v>0</v>
      </c>
      <c r="AE31" s="133" t="n">
        <f aca="false">VLOOKUP(AB31,AlignRelPos!$C$1:$E$7632,3)</f>
        <v>0</v>
      </c>
      <c r="AF31" s="144" t="s">
        <v>211</v>
      </c>
      <c r="AG31" s="137" t="s">
        <v>212</v>
      </c>
      <c r="AH31" s="139" t="s">
        <v>213</v>
      </c>
      <c r="AI31" s="137" t="s">
        <v>214</v>
      </c>
      <c r="AJ31" s="139" t="s">
        <v>200</v>
      </c>
      <c r="AK31" s="137" t="s">
        <v>201</v>
      </c>
      <c r="AL31" s="139" t="s">
        <v>202</v>
      </c>
      <c r="AM31" s="137" t="s">
        <v>203</v>
      </c>
      <c r="AN31" s="139" t="s">
        <v>215</v>
      </c>
      <c r="AO31" s="139" t="s">
        <v>204</v>
      </c>
    </row>
    <row r="32" customFormat="false" ht="12.4" hidden="false" customHeight="true" outlineLevel="0" collapsed="false">
      <c r="A32" s="16" t="n">
        <v>28</v>
      </c>
      <c r="B32" s="17" t="s">
        <v>216</v>
      </c>
      <c r="C32" s="17" t="s">
        <v>138</v>
      </c>
      <c r="D32" s="126" t="n">
        <v>5516</v>
      </c>
      <c r="E32" s="140" t="n">
        <v>5558</v>
      </c>
      <c r="F32" s="21" t="n">
        <f aca="false">E32-D32+1</f>
        <v>43</v>
      </c>
      <c r="G32" s="141"/>
      <c r="H32" s="23" t="n">
        <f aca="false">INDEX(Burma,MATCH($D32,MEGAlign))</f>
        <v>5272</v>
      </c>
      <c r="I32" s="23" t="n">
        <f aca="false">INDEX(Burma,MATCH($E32,MEGAlign))</f>
        <v>5314</v>
      </c>
      <c r="J32" s="100" t="n">
        <f aca="false">I32-H32+1</f>
        <v>43</v>
      </c>
      <c r="K32" s="23" t="n">
        <f aca="false">INDEX(wbGER27,MATCH($D32,MEGAlign))</f>
        <v>5297</v>
      </c>
      <c r="L32" s="23" t="n">
        <f aca="false">INDEX(wbGER27,MATCH($E32,MEGAlign))</f>
        <v>5339</v>
      </c>
      <c r="M32" s="100" t="n">
        <f aca="false">L32-K32+1</f>
        <v>43</v>
      </c>
      <c r="N32" s="100"/>
      <c r="O32" s="129" t="n">
        <v>5272</v>
      </c>
      <c r="P32" s="127" t="n">
        <v>5314</v>
      </c>
      <c r="Q32" s="130" t="n">
        <f aca="false">P32-O32+1</f>
        <v>43</v>
      </c>
      <c r="R32" s="23" t="n">
        <f aca="false">INDEX(Burma,MATCH($D32,MEGAlign))</f>
        <v>5272</v>
      </c>
      <c r="S32" s="26" t="n">
        <f aca="false">INDEX(Burma,MATCH($E32,MEGAlign))</f>
        <v>5314</v>
      </c>
      <c r="T32" s="131" t="n">
        <v>5248</v>
      </c>
      <c r="U32" s="131" t="n">
        <v>5290</v>
      </c>
      <c r="V32" s="130" t="n">
        <f aca="false">U32-T32+1</f>
        <v>43</v>
      </c>
      <c r="Y32" s="126" t="n">
        <f aca="false">VLOOKUP(AA32,AlignRelPos!$C$1:$E$7632,2)</f>
        <v>5445</v>
      </c>
      <c r="Z32" s="142" t="n">
        <f aca="false">VLOOKUP(AB32,AlignRelPos!$C$1:$E$7632,2)</f>
        <v>5487</v>
      </c>
      <c r="AA32" s="133" t="n">
        <v>5420</v>
      </c>
      <c r="AB32" s="133" t="n">
        <v>5462</v>
      </c>
      <c r="AC32" s="143" t="n">
        <f aca="false">AB32-AA32+1</f>
        <v>43</v>
      </c>
      <c r="AD32" s="133" t="n">
        <f aca="false">VLOOKUP(AA32,AlignRelPos!$C$1:$E$7632,3)</f>
        <v>0</v>
      </c>
      <c r="AE32" s="133" t="n">
        <f aca="false">VLOOKUP(AB32,AlignRelPos!$C$1:$E$7632,3)</f>
        <v>0</v>
      </c>
      <c r="AF32" s="144"/>
      <c r="AG32" s="137"/>
      <c r="AH32" s="139"/>
      <c r="AI32" s="137"/>
      <c r="AJ32" s="139"/>
      <c r="AK32" s="137"/>
      <c r="AL32" s="139"/>
      <c r="AM32" s="137"/>
      <c r="AN32" s="137"/>
    </row>
    <row r="33" customFormat="false" ht="12.4" hidden="false" customHeight="true" outlineLevel="0" collapsed="false">
      <c r="A33" s="16" t="n">
        <v>29</v>
      </c>
      <c r="B33" s="17" t="s">
        <v>217</v>
      </c>
      <c r="C33" s="17" t="s">
        <v>218</v>
      </c>
      <c r="D33" s="126" t="n">
        <v>5523</v>
      </c>
      <c r="E33" s="140" t="n">
        <v>5556</v>
      </c>
      <c r="F33" s="21" t="n">
        <f aca="false">E33-D33+1</f>
        <v>34</v>
      </c>
      <c r="G33" s="141"/>
      <c r="H33" s="23" t="n">
        <f aca="false">INDEX(Burma,MATCH($D33,MEGAlign))</f>
        <v>5279</v>
      </c>
      <c r="I33" s="23" t="n">
        <f aca="false">INDEX(Burma,MATCH($E33,MEGAlign))</f>
        <v>5312</v>
      </c>
      <c r="J33" s="100" t="n">
        <f aca="false">I33-H33+1</f>
        <v>34</v>
      </c>
      <c r="K33" s="23" t="n">
        <f aca="false">INDEX(wbGER27,MATCH($D33,MEGAlign))</f>
        <v>5304</v>
      </c>
      <c r="L33" s="23" t="n">
        <f aca="false">INDEX(wbGER27,MATCH($E33,MEGAlign))</f>
        <v>5337</v>
      </c>
      <c r="M33" s="100" t="n">
        <f aca="false">L33-K33+1</f>
        <v>34</v>
      </c>
      <c r="N33" s="100"/>
      <c r="O33" s="129" t="n">
        <v>5279</v>
      </c>
      <c r="P33" s="127" t="n">
        <v>5312</v>
      </c>
      <c r="Q33" s="130" t="n">
        <f aca="false">P33-O33+1</f>
        <v>34</v>
      </c>
      <c r="R33" s="23" t="n">
        <f aca="false">INDEX(Burma,MATCH($D33,MEGAlign))</f>
        <v>5279</v>
      </c>
      <c r="S33" s="26" t="n">
        <f aca="false">INDEX(Burma,MATCH($E33,MEGAlign))</f>
        <v>5312</v>
      </c>
      <c r="T33" s="131" t="n">
        <v>5255</v>
      </c>
      <c r="U33" s="131" t="n">
        <v>5288</v>
      </c>
      <c r="V33" s="130" t="n">
        <f aca="false">U33-T33+1</f>
        <v>34</v>
      </c>
      <c r="Y33" s="126" t="n">
        <f aca="false">VLOOKUP(AA33,AlignRelPos!$C$1:$E$7632,2)</f>
        <v>5452</v>
      </c>
      <c r="Z33" s="142" t="n">
        <f aca="false">VLOOKUP(AB33,AlignRelPos!$C$1:$E$7632,2)</f>
        <v>5485</v>
      </c>
      <c r="AA33" s="133" t="n">
        <v>5427</v>
      </c>
      <c r="AB33" s="133" t="n">
        <v>5460</v>
      </c>
      <c r="AC33" s="143" t="n">
        <f aca="false">AB33-AA33+1</f>
        <v>34</v>
      </c>
      <c r="AD33" s="133" t="n">
        <f aca="false">VLOOKUP(AA33,AlignRelPos!$C$1:$E$7632,3)</f>
        <v>0</v>
      </c>
      <c r="AE33" s="133" t="n">
        <f aca="false">VLOOKUP(AB33,AlignRelPos!$C$1:$E$7632,3)</f>
        <v>0</v>
      </c>
      <c r="AF33" s="144"/>
      <c r="AG33" s="137"/>
      <c r="AH33" s="139"/>
      <c r="AI33" s="137"/>
      <c r="AJ33" s="139"/>
      <c r="AK33" s="137"/>
      <c r="AL33" s="139"/>
      <c r="AM33" s="137"/>
      <c r="AN33" s="137"/>
    </row>
    <row r="34" customFormat="false" ht="12.4" hidden="false" customHeight="true" outlineLevel="0" collapsed="false">
      <c r="A34" s="16" t="n">
        <v>30</v>
      </c>
      <c r="B34" s="17" t="s">
        <v>219</v>
      </c>
      <c r="C34" s="17" t="s">
        <v>220</v>
      </c>
      <c r="D34" s="126" t="n">
        <v>5772</v>
      </c>
      <c r="E34" s="140" t="n">
        <v>6151</v>
      </c>
      <c r="F34" s="21" t="n">
        <f aca="false">E34-D34+1</f>
        <v>380</v>
      </c>
      <c r="G34" s="141"/>
      <c r="H34" s="23" t="n">
        <f aca="false">INDEX(Burma,MATCH($D34,MEGAlign))</f>
        <v>5527</v>
      </c>
      <c r="I34" s="23" t="n">
        <f aca="false">INDEX(Burma,MATCH($E34,MEGAlign))</f>
        <v>5906</v>
      </c>
      <c r="J34" s="100" t="n">
        <f aca="false">I34-H34+1</f>
        <v>380</v>
      </c>
      <c r="K34" s="23" t="n">
        <f aca="false">INDEX(wbGER27,MATCH($D34,MEGAlign))</f>
        <v>5552</v>
      </c>
      <c r="L34" s="23" t="n">
        <f aca="false">INDEX(wbGER27,MATCH($E34,MEGAlign))</f>
        <v>5931</v>
      </c>
      <c r="M34" s="100" t="n">
        <f aca="false">L34-K34+1</f>
        <v>380</v>
      </c>
      <c r="N34" s="100"/>
      <c r="O34" s="129" t="n">
        <v>5527</v>
      </c>
      <c r="P34" s="127" t="n">
        <v>5906</v>
      </c>
      <c r="Q34" s="130" t="n">
        <f aca="false">P34-O34+1</f>
        <v>380</v>
      </c>
      <c r="R34" s="23" t="n">
        <f aca="false">INDEX(Burma,MATCH($D34,MEGAlign))</f>
        <v>5527</v>
      </c>
      <c r="S34" s="26" t="n">
        <f aca="false">INDEX(Burma,MATCH($E34,MEGAlign))</f>
        <v>5906</v>
      </c>
      <c r="T34" s="131" t="n">
        <v>5255</v>
      </c>
      <c r="U34" s="131" t="n">
        <v>5288</v>
      </c>
      <c r="V34" s="130" t="n">
        <f aca="false">U34-T34+1</f>
        <v>34</v>
      </c>
      <c r="Y34" s="126" t="n">
        <f aca="false">VLOOKUP(AA34,AlignRelPos!$C$1:$E$7632,2)</f>
        <v>5452</v>
      </c>
      <c r="Z34" s="142" t="n">
        <f aca="false">VLOOKUP(AB34,AlignRelPos!$C$1:$E$7632,2)</f>
        <v>5485</v>
      </c>
      <c r="AA34" s="133" t="n">
        <v>5427</v>
      </c>
      <c r="AB34" s="133" t="n">
        <v>5460</v>
      </c>
      <c r="AC34" s="143" t="n">
        <f aca="false">AB34-AA34+1</f>
        <v>34</v>
      </c>
      <c r="AD34" s="133" t="n">
        <f aca="false">VLOOKUP(AA34,AlignRelPos!$C$1:$E$7632,3)</f>
        <v>0</v>
      </c>
      <c r="AE34" s="133" t="n">
        <f aca="false">VLOOKUP(AB34,AlignRelPos!$C$1:$E$7632,3)</f>
        <v>0</v>
      </c>
      <c r="AF34" s="144"/>
      <c r="AG34" s="137"/>
      <c r="AH34" s="139"/>
      <c r="AI34" s="137"/>
      <c r="AJ34" s="139"/>
      <c r="AK34" s="137"/>
      <c r="AL34" s="139"/>
      <c r="AM34" s="137"/>
      <c r="AN34" s="137"/>
    </row>
    <row r="35" customFormat="false" ht="12.4" hidden="false" customHeight="true" outlineLevel="0" collapsed="false">
      <c r="A35" s="16" t="n">
        <v>31</v>
      </c>
      <c r="B35" s="17" t="s">
        <v>221</v>
      </c>
      <c r="C35" s="17" t="s">
        <v>220</v>
      </c>
      <c r="D35" s="126" t="n">
        <v>5841</v>
      </c>
      <c r="E35" s="140" t="n">
        <v>6081</v>
      </c>
      <c r="F35" s="21" t="n">
        <f aca="false">E35-D35+1</f>
        <v>241</v>
      </c>
      <c r="G35" s="141"/>
      <c r="H35" s="23" t="n">
        <f aca="false">INDEX(Burma,MATCH($D35,MEGAlign))</f>
        <v>5596</v>
      </c>
      <c r="I35" s="23" t="n">
        <f aca="false">INDEX(Burma,MATCH($E35,MEGAlign))</f>
        <v>5836</v>
      </c>
      <c r="J35" s="100" t="n">
        <f aca="false">I35-H35+1</f>
        <v>241</v>
      </c>
      <c r="K35" s="23" t="n">
        <f aca="false">INDEX(wbGER27,MATCH($D35,MEGAlign))</f>
        <v>5621</v>
      </c>
      <c r="L35" s="23" t="n">
        <f aca="false">INDEX(wbGER27,MATCH($E35,MEGAlign))</f>
        <v>5861</v>
      </c>
      <c r="M35" s="100" t="n">
        <f aca="false">L35-K35+1</f>
        <v>241</v>
      </c>
      <c r="N35" s="100"/>
      <c r="O35" s="129" t="n">
        <v>5596</v>
      </c>
      <c r="P35" s="127" t="n">
        <v>5836</v>
      </c>
      <c r="Q35" s="130" t="n">
        <f aca="false">P35-O35+1</f>
        <v>241</v>
      </c>
      <c r="R35" s="23" t="n">
        <f aca="false">INDEX(Burma,MATCH($D35,MEGAlign))</f>
        <v>5596</v>
      </c>
      <c r="S35" s="26" t="n">
        <f aca="false">INDEX(Burma,MATCH($E35,MEGAlign))</f>
        <v>5836</v>
      </c>
      <c r="T35" s="131" t="n">
        <v>5255</v>
      </c>
      <c r="U35" s="131" t="n">
        <v>5288</v>
      </c>
      <c r="V35" s="130" t="n">
        <f aca="false">U35-T35+1</f>
        <v>34</v>
      </c>
      <c r="Y35" s="126" t="n">
        <f aca="false">VLOOKUP(AA35,AlignRelPos!$C$1:$E$7632,2)</f>
        <v>5452</v>
      </c>
      <c r="Z35" s="142" t="n">
        <f aca="false">VLOOKUP(AB35,AlignRelPos!$C$1:$E$7632,2)</f>
        <v>5485</v>
      </c>
      <c r="AA35" s="133" t="n">
        <v>5427</v>
      </c>
      <c r="AB35" s="133" t="n">
        <v>5460</v>
      </c>
      <c r="AC35" s="143" t="n">
        <f aca="false">AB35-AA35+1</f>
        <v>34</v>
      </c>
      <c r="AD35" s="133" t="n">
        <f aca="false">VLOOKUP(AA35,AlignRelPos!$C$1:$E$7632,3)</f>
        <v>0</v>
      </c>
      <c r="AE35" s="133" t="n">
        <f aca="false">VLOOKUP(AB35,AlignRelPos!$C$1:$E$7632,3)</f>
        <v>0</v>
      </c>
      <c r="AF35" s="144"/>
      <c r="AG35" s="137"/>
      <c r="AH35" s="139"/>
      <c r="AI35" s="137"/>
      <c r="AJ35" s="139"/>
      <c r="AK35" s="137"/>
      <c r="AL35" s="139"/>
      <c r="AM35" s="137"/>
      <c r="AN35" s="137"/>
    </row>
    <row r="36" customFormat="false" ht="12.4" hidden="false" customHeight="true" outlineLevel="0" collapsed="false">
      <c r="A36" s="16" t="n">
        <v>32</v>
      </c>
      <c r="B36" s="17" t="s">
        <v>222</v>
      </c>
      <c r="C36" s="17" t="s">
        <v>223</v>
      </c>
      <c r="D36" s="126" t="n">
        <v>6189</v>
      </c>
      <c r="E36" s="140" t="n">
        <v>6542</v>
      </c>
      <c r="F36" s="21" t="n">
        <f aca="false">E36-D36+1</f>
        <v>354</v>
      </c>
      <c r="G36" s="141"/>
      <c r="H36" s="23" t="n">
        <f aca="false">INDEX(Burma,MATCH($D36,MEGAlign))</f>
        <v>5944</v>
      </c>
      <c r="I36" s="23" t="n">
        <f aca="false">INDEX(Burma,MATCH($E36,MEGAlign))</f>
        <v>6297</v>
      </c>
      <c r="J36" s="100" t="n">
        <f aca="false">I36-H36+1</f>
        <v>354</v>
      </c>
      <c r="K36" s="23" t="n">
        <f aca="false">INDEX(wbGER27,MATCH($D36,MEGAlign))</f>
        <v>5969</v>
      </c>
      <c r="L36" s="23" t="n">
        <f aca="false">INDEX(wbGER27,MATCH($E36,MEGAlign))</f>
        <v>6322</v>
      </c>
      <c r="M36" s="100" t="n">
        <f aca="false">L36-K36+1</f>
        <v>354</v>
      </c>
      <c r="N36" s="100"/>
      <c r="O36" s="129" t="n">
        <v>5944</v>
      </c>
      <c r="P36" s="127" t="n">
        <v>6297</v>
      </c>
      <c r="Q36" s="130" t="n">
        <f aca="false">P36-O36+1</f>
        <v>354</v>
      </c>
      <c r="R36" s="23" t="n">
        <f aca="false">INDEX(Burma,MATCH($D36,MEGAlign))</f>
        <v>5944</v>
      </c>
      <c r="S36" s="26" t="n">
        <f aca="false">INDEX(Burma,MATCH($E36,MEGAlign))</f>
        <v>6297</v>
      </c>
      <c r="T36" s="131" t="n">
        <v>5920</v>
      </c>
      <c r="U36" s="131" t="n">
        <v>6273</v>
      </c>
      <c r="V36" s="130" t="n">
        <f aca="false">U36-T36+1</f>
        <v>354</v>
      </c>
      <c r="Y36" s="126" t="n">
        <f aca="false">VLOOKUP(AA36,AlignRelPos!$C$1:$E$7632,2)</f>
        <v>6118</v>
      </c>
      <c r="Z36" s="142" t="n">
        <f aca="false">VLOOKUP(AB36,AlignRelPos!$C$1:$E$7632,2)</f>
        <v>6471</v>
      </c>
      <c r="AA36" s="133" t="n">
        <v>6093</v>
      </c>
      <c r="AB36" s="133" t="n">
        <v>6446</v>
      </c>
      <c r="AC36" s="143" t="n">
        <f aca="false">AB36-AA36+1</f>
        <v>354</v>
      </c>
      <c r="AD36" s="133" t="n">
        <f aca="false">VLOOKUP(AA36,AlignRelPos!$C$1:$E$7632,3)</f>
        <v>0</v>
      </c>
      <c r="AE36" s="133" t="n">
        <f aca="false">VLOOKUP(AB36,AlignRelPos!$C$1:$E$7632,3)</f>
        <v>0</v>
      </c>
      <c r="AF36" s="144" t="s">
        <v>224</v>
      </c>
      <c r="AG36" s="137"/>
      <c r="AH36" s="139" t="s">
        <v>225</v>
      </c>
      <c r="AI36" s="137"/>
      <c r="AJ36" s="139" t="s">
        <v>224</v>
      </c>
      <c r="AK36" s="137"/>
      <c r="AL36" s="139" t="s">
        <v>226</v>
      </c>
      <c r="AM36" s="137"/>
      <c r="AN36" s="137"/>
    </row>
    <row r="37" customFormat="false" ht="12.4" hidden="false" customHeight="true" outlineLevel="0" collapsed="false">
      <c r="A37" s="16" t="n">
        <v>33</v>
      </c>
      <c r="B37" s="17" t="s">
        <v>227</v>
      </c>
      <c r="C37" s="17" t="s">
        <v>228</v>
      </c>
      <c r="D37" s="126" t="n">
        <v>6238</v>
      </c>
      <c r="E37" s="140" t="n">
        <v>6542</v>
      </c>
      <c r="F37" s="21" t="n">
        <f aca="false">E37-D37+1</f>
        <v>305</v>
      </c>
      <c r="G37" s="141"/>
      <c r="H37" s="23" t="n">
        <f aca="false">INDEX(Burma,MATCH($D37,MEGAlign))</f>
        <v>5993</v>
      </c>
      <c r="I37" s="23" t="n">
        <f aca="false">INDEX(Burma,MATCH($E37,MEGAlign))</f>
        <v>6297</v>
      </c>
      <c r="J37" s="100" t="n">
        <f aca="false">I37-H37+1</f>
        <v>305</v>
      </c>
      <c r="K37" s="23" t="n">
        <f aca="false">INDEX(wbGER27,MATCH($D37,MEGAlign))</f>
        <v>6018</v>
      </c>
      <c r="L37" s="23" t="n">
        <f aca="false">INDEX(wbGER27,MATCH($E37,MEGAlign))</f>
        <v>6322</v>
      </c>
      <c r="M37" s="100" t="n">
        <f aca="false">L37-K37+1</f>
        <v>305</v>
      </c>
      <c r="N37" s="100"/>
      <c r="O37" s="129" t="n">
        <v>5993</v>
      </c>
      <c r="P37" s="127" t="n">
        <v>6297</v>
      </c>
      <c r="Q37" s="130" t="n">
        <f aca="false">P37-O37+1</f>
        <v>305</v>
      </c>
      <c r="R37" s="23" t="n">
        <f aca="false">INDEX(Burma,MATCH($D37,MEGAlign))</f>
        <v>5993</v>
      </c>
      <c r="S37" s="26" t="n">
        <f aca="false">INDEX(Burma,MATCH($E37,MEGAlign))</f>
        <v>6297</v>
      </c>
      <c r="T37" s="131" t="n">
        <v>5969</v>
      </c>
      <c r="U37" s="131" t="n">
        <v>6273</v>
      </c>
      <c r="V37" s="130" t="n">
        <f aca="false">U37-T37+1</f>
        <v>305</v>
      </c>
      <c r="Y37" s="126" t="n">
        <f aca="false">VLOOKUP(AA37,AlignRelPos!$C$1:$E$7632,2)</f>
        <v>6167</v>
      </c>
      <c r="Z37" s="142" t="n">
        <f aca="false">VLOOKUP(AB37,AlignRelPos!$C$1:$E$7632,2)</f>
        <v>6471</v>
      </c>
      <c r="AA37" s="133" t="n">
        <v>6142</v>
      </c>
      <c r="AB37" s="133" t="n">
        <v>6446</v>
      </c>
      <c r="AC37" s="143" t="n">
        <f aca="false">AB37-AA37+1</f>
        <v>305</v>
      </c>
      <c r="AD37" s="133" t="n">
        <f aca="false">VLOOKUP(AA37,AlignRelPos!$C$1:$E$7632,3)</f>
        <v>0</v>
      </c>
      <c r="AE37" s="133" t="n">
        <f aca="false">VLOOKUP(AB37,AlignRelPos!$C$1:$E$7632,3)</f>
        <v>0</v>
      </c>
      <c r="AF37" s="136"/>
      <c r="AG37" s="137"/>
      <c r="AH37" s="138"/>
      <c r="AI37" s="137"/>
      <c r="AJ37" s="139"/>
      <c r="AK37" s="137"/>
      <c r="AL37" s="139"/>
      <c r="AM37" s="137"/>
      <c r="AN37" s="137"/>
    </row>
    <row r="38" customFormat="false" ht="12.4" hidden="false" customHeight="true" outlineLevel="0" collapsed="false">
      <c r="A38" s="16" t="n">
        <v>34</v>
      </c>
      <c r="B38" s="17" t="s">
        <v>229</v>
      </c>
      <c r="C38" s="17" t="s">
        <v>230</v>
      </c>
      <c r="D38" s="126" t="n">
        <v>6239</v>
      </c>
      <c r="E38" s="140" t="n">
        <v>6542</v>
      </c>
      <c r="F38" s="21" t="n">
        <f aca="false">E38-D38+1</f>
        <v>304</v>
      </c>
      <c r="G38" s="141"/>
      <c r="H38" s="23" t="n">
        <f aca="false">INDEX(Burma,MATCH($D38,MEGAlign))</f>
        <v>5994</v>
      </c>
      <c r="I38" s="23" t="n">
        <f aca="false">INDEX(Burma,MATCH($E38,MEGAlign))</f>
        <v>6297</v>
      </c>
      <c r="J38" s="100" t="n">
        <f aca="false">I38-H38+1</f>
        <v>304</v>
      </c>
      <c r="K38" s="23" t="n">
        <f aca="false">INDEX(wbGER27,MATCH($D38,MEGAlign))</f>
        <v>6019</v>
      </c>
      <c r="L38" s="23" t="n">
        <f aca="false">INDEX(wbGER27,MATCH($E38,MEGAlign))</f>
        <v>6322</v>
      </c>
      <c r="M38" s="100" t="n">
        <f aca="false">L38-K38+1</f>
        <v>304</v>
      </c>
      <c r="N38" s="100"/>
      <c r="O38" s="129" t="n">
        <v>5994</v>
      </c>
      <c r="P38" s="127" t="n">
        <v>6297</v>
      </c>
      <c r="Q38" s="130" t="n">
        <f aca="false">P38-O38+1</f>
        <v>304</v>
      </c>
      <c r="R38" s="23" t="n">
        <f aca="false">INDEX(Burma,MATCH($D38,MEGAlign))</f>
        <v>5994</v>
      </c>
      <c r="S38" s="26" t="n">
        <f aca="false">INDEX(Burma,MATCH($E38,MEGAlign))</f>
        <v>6297</v>
      </c>
      <c r="T38" s="131" t="n">
        <v>5970</v>
      </c>
      <c r="U38" s="131" t="n">
        <v>6273</v>
      </c>
      <c r="V38" s="130" t="n">
        <f aca="false">U38-T38+1</f>
        <v>304</v>
      </c>
      <c r="Y38" s="126" t="n">
        <f aca="false">VLOOKUP(AA38,AlignRelPos!$C$1:$E$7632,2)</f>
        <v>6168</v>
      </c>
      <c r="Z38" s="142" t="n">
        <f aca="false">VLOOKUP(AB38,AlignRelPos!$C$1:$E$7632,2)</f>
        <v>6471</v>
      </c>
      <c r="AA38" s="133" t="n">
        <v>6143</v>
      </c>
      <c r="AB38" s="133" t="n">
        <v>6446</v>
      </c>
      <c r="AC38" s="143" t="n">
        <f aca="false">AB38-AA38+1</f>
        <v>304</v>
      </c>
      <c r="AD38" s="133" t="n">
        <f aca="false">VLOOKUP(AA38,AlignRelPos!$C$1:$E$7632,3)</f>
        <v>0</v>
      </c>
      <c r="AE38" s="133" t="n">
        <f aca="false">VLOOKUP(AB38,AlignRelPos!$C$1:$E$7632,3)</f>
        <v>0</v>
      </c>
      <c r="AF38" s="144" t="s">
        <v>231</v>
      </c>
      <c r="AG38" s="137"/>
      <c r="AH38" s="139" t="s">
        <v>225</v>
      </c>
      <c r="AI38" s="137"/>
      <c r="AJ38" s="139" t="s">
        <v>232</v>
      </c>
      <c r="AK38" s="137"/>
      <c r="AL38" s="139" t="s">
        <v>233</v>
      </c>
      <c r="AM38" s="137"/>
      <c r="AN38" s="137"/>
    </row>
    <row r="39" customFormat="false" ht="12.4" hidden="false" customHeight="true" outlineLevel="0" collapsed="false">
      <c r="A39" s="16" t="n">
        <v>35</v>
      </c>
      <c r="B39" s="17" t="s">
        <v>234</v>
      </c>
      <c r="C39" s="17" t="s">
        <v>235</v>
      </c>
      <c r="D39" s="126" t="n">
        <v>6239</v>
      </c>
      <c r="E39" s="140" t="n">
        <v>6539</v>
      </c>
      <c r="F39" s="21" t="n">
        <f aca="false">E39-D39+1</f>
        <v>301</v>
      </c>
      <c r="G39" s="141"/>
      <c r="H39" s="23" t="n">
        <f aca="false">INDEX(Burma,MATCH($D39,MEGAlign))</f>
        <v>5994</v>
      </c>
      <c r="I39" s="23" t="n">
        <f aca="false">INDEX(Burma,MATCH($E39,MEGAlign))</f>
        <v>6294</v>
      </c>
      <c r="J39" s="100" t="n">
        <f aca="false">I39-H39+1</f>
        <v>301</v>
      </c>
      <c r="K39" s="23" t="n">
        <f aca="false">INDEX(wbGER27,MATCH($D39,MEGAlign))</f>
        <v>6019</v>
      </c>
      <c r="L39" s="23" t="n">
        <f aca="false">INDEX(wbGER27,MATCH($E39,MEGAlign))</f>
        <v>6319</v>
      </c>
      <c r="M39" s="100" t="n">
        <f aca="false">L39-K39+1</f>
        <v>301</v>
      </c>
      <c r="N39" s="100"/>
      <c r="O39" s="129" t="n">
        <v>5994</v>
      </c>
      <c r="P39" s="127" t="n">
        <v>6294</v>
      </c>
      <c r="Q39" s="130" t="n">
        <f aca="false">P39-O39+1</f>
        <v>301</v>
      </c>
      <c r="R39" s="23" t="n">
        <f aca="false">INDEX(Burma,MATCH($D39,MEGAlign))</f>
        <v>5994</v>
      </c>
      <c r="S39" s="26" t="n">
        <f aca="false">INDEX(Burma,MATCH($E39,MEGAlign))</f>
        <v>6294</v>
      </c>
      <c r="T39" s="131" t="n">
        <v>5970</v>
      </c>
      <c r="U39" s="131" t="n">
        <v>6270</v>
      </c>
      <c r="V39" s="130" t="n">
        <f aca="false">U39-T39+1</f>
        <v>301</v>
      </c>
      <c r="Y39" s="126" t="n">
        <f aca="false">VLOOKUP(AA39,AlignRelPos!$C$1:$E$7632,2)</f>
        <v>6168</v>
      </c>
      <c r="Z39" s="142" t="n">
        <f aca="false">VLOOKUP(AB39,AlignRelPos!$C$1:$E$7632,2)</f>
        <v>6468</v>
      </c>
      <c r="AA39" s="133" t="n">
        <v>6143</v>
      </c>
      <c r="AB39" s="133" t="n">
        <v>6443</v>
      </c>
      <c r="AC39" s="143" t="n">
        <f aca="false">AB39-AA39+1</f>
        <v>301</v>
      </c>
      <c r="AD39" s="133" t="n">
        <f aca="false">VLOOKUP(AA39,AlignRelPos!$C$1:$E$7632,3)</f>
        <v>0</v>
      </c>
      <c r="AE39" s="133" t="n">
        <f aca="false">VLOOKUP(AB39,AlignRelPos!$C$1:$E$7632,3)</f>
        <v>0</v>
      </c>
      <c r="AF39" s="136"/>
      <c r="AG39" s="137"/>
      <c r="AH39" s="138"/>
      <c r="AI39" s="137"/>
      <c r="AJ39" s="139"/>
      <c r="AK39" s="137"/>
      <c r="AL39" s="139"/>
      <c r="AM39" s="137"/>
      <c r="AN39" s="137"/>
    </row>
    <row r="40" customFormat="false" ht="12.4" hidden="false" customHeight="true" outlineLevel="0" collapsed="false">
      <c r="A40" s="16" t="n">
        <v>36</v>
      </c>
      <c r="B40" s="17" t="s">
        <v>236</v>
      </c>
      <c r="C40" s="17" t="s">
        <v>237</v>
      </c>
      <c r="D40" s="126" t="n">
        <v>6262</v>
      </c>
      <c r="E40" s="140" t="n">
        <v>6541</v>
      </c>
      <c r="F40" s="21" t="n">
        <f aca="false">E40-D40+1</f>
        <v>280</v>
      </c>
      <c r="G40" s="141"/>
      <c r="H40" s="23" t="n">
        <f aca="false">INDEX(Burma,MATCH($D40,MEGAlign))</f>
        <v>6017</v>
      </c>
      <c r="I40" s="23" t="n">
        <f aca="false">INDEX(Burma,MATCH($E40,MEGAlign))</f>
        <v>6296</v>
      </c>
      <c r="J40" s="100" t="n">
        <f aca="false">I40-H40+1</f>
        <v>280</v>
      </c>
      <c r="K40" s="23" t="n">
        <f aca="false">INDEX(wbGER27,MATCH($D40,MEGAlign))</f>
        <v>6042</v>
      </c>
      <c r="L40" s="23" t="n">
        <f aca="false">INDEX(wbGER27,MATCH($E40,MEGAlign))</f>
        <v>6321</v>
      </c>
      <c r="M40" s="100" t="n">
        <f aca="false">L40-K40+1</f>
        <v>280</v>
      </c>
      <c r="N40" s="100"/>
      <c r="O40" s="129" t="n">
        <v>6017</v>
      </c>
      <c r="P40" s="127" t="n">
        <v>6296</v>
      </c>
      <c r="Q40" s="130" t="n">
        <f aca="false">P40-O40+1</f>
        <v>280</v>
      </c>
      <c r="R40" s="23" t="n">
        <f aca="false">INDEX(Burma,MATCH($D40,MEGAlign))</f>
        <v>6017</v>
      </c>
      <c r="S40" s="26" t="n">
        <f aca="false">INDEX(Burma,MATCH($E40,MEGAlign))</f>
        <v>6296</v>
      </c>
      <c r="T40" s="131"/>
      <c r="U40" s="131"/>
      <c r="V40" s="130" t="n">
        <f aca="false">U40-T40+1</f>
        <v>1</v>
      </c>
      <c r="Y40" s="126" t="n">
        <f aca="false">VLOOKUP(AA40,AlignRelPos!$C$1:$E$7632,2)</f>
        <v>6168</v>
      </c>
      <c r="Z40" s="142" t="n">
        <f aca="false">VLOOKUP(AB40,AlignRelPos!$C$1:$E$7632,2)</f>
        <v>6468</v>
      </c>
      <c r="AA40" s="133" t="n">
        <v>6143</v>
      </c>
      <c r="AB40" s="133" t="n">
        <v>6443</v>
      </c>
      <c r="AC40" s="143" t="n">
        <f aca="false">AB40-AA40+1</f>
        <v>301</v>
      </c>
      <c r="AD40" s="133" t="n">
        <f aca="false">VLOOKUP(AA40,AlignRelPos!$C$1:$E$7632,3)</f>
        <v>0</v>
      </c>
      <c r="AE40" s="133" t="n">
        <f aca="false">VLOOKUP(AB40,AlignRelPos!$C$1:$E$7632,3)</f>
        <v>0</v>
      </c>
      <c r="AF40" s="136"/>
      <c r="AG40" s="137"/>
      <c r="AH40" s="138"/>
      <c r="AI40" s="137"/>
      <c r="AJ40" s="139"/>
      <c r="AK40" s="137"/>
      <c r="AL40" s="139"/>
      <c r="AM40" s="137"/>
      <c r="AN40" s="137"/>
    </row>
    <row r="41" customFormat="false" ht="12.4" hidden="false" customHeight="true" outlineLevel="0" collapsed="false">
      <c r="A41" s="16" t="n">
        <v>37</v>
      </c>
      <c r="B41" s="17" t="s">
        <v>238</v>
      </c>
      <c r="C41" s="0"/>
      <c r="D41" s="126" t="n">
        <v>6300</v>
      </c>
      <c r="E41" s="140" t="n">
        <v>6467</v>
      </c>
      <c r="F41" s="21" t="n">
        <f aca="false">E41-D41+1</f>
        <v>168</v>
      </c>
      <c r="G41" s="141"/>
      <c r="H41" s="23" t="n">
        <f aca="false">INDEX(Burma,MATCH($D41,MEGAlign))</f>
        <v>6055</v>
      </c>
      <c r="I41" s="23" t="n">
        <f aca="false">INDEX(Burma,MATCH($E41,MEGAlign))</f>
        <v>6222</v>
      </c>
      <c r="J41" s="100" t="n">
        <f aca="false">I41-H41+1</f>
        <v>168</v>
      </c>
      <c r="K41" s="23" t="n">
        <f aca="false">INDEX(wbGER27,MATCH($D41,MEGAlign))</f>
        <v>6080</v>
      </c>
      <c r="L41" s="23" t="n">
        <f aca="false">INDEX(wbGER27,MATCH($E41,MEGAlign))</f>
        <v>6247</v>
      </c>
      <c r="M41" s="100" t="n">
        <f aca="false">L41-K41+1</f>
        <v>168</v>
      </c>
      <c r="N41" s="100"/>
      <c r="O41" s="129" t="n">
        <v>6055</v>
      </c>
      <c r="P41" s="127" t="n">
        <v>6222</v>
      </c>
      <c r="Q41" s="130" t="n">
        <f aca="false">P41-O41+1</f>
        <v>168</v>
      </c>
      <c r="R41" s="23" t="n">
        <f aca="false">INDEX(Burma,MATCH($D41,MEGAlign))</f>
        <v>6055</v>
      </c>
      <c r="S41" s="26" t="n">
        <f aca="false">INDEX(Burma,MATCH($E41,MEGAlign))</f>
        <v>6222</v>
      </c>
      <c r="T41" s="131" t="n">
        <v>6031</v>
      </c>
      <c r="U41" s="131" t="n">
        <v>6198</v>
      </c>
      <c r="V41" s="130" t="n">
        <f aca="false">U41-T41+1</f>
        <v>168</v>
      </c>
      <c r="Y41" s="126" t="n">
        <f aca="false">VLOOKUP(AA41,AlignRelPos!$C$1:$E$7632,2)</f>
        <v>6229</v>
      </c>
      <c r="Z41" s="142" t="n">
        <f aca="false">VLOOKUP(AB41,AlignRelPos!$C$1:$E$7632,2)</f>
        <v>6396</v>
      </c>
      <c r="AA41" s="133" t="n">
        <v>6204</v>
      </c>
      <c r="AB41" s="133" t="n">
        <v>6371</v>
      </c>
      <c r="AC41" s="143" t="n">
        <f aca="false">AB41-AA41+1</f>
        <v>168</v>
      </c>
      <c r="AD41" s="133" t="n">
        <f aca="false">VLOOKUP(AA41,AlignRelPos!$C$1:$E$7632,3)</f>
        <v>0</v>
      </c>
      <c r="AE41" s="133" t="n">
        <f aca="false">VLOOKUP(AB41,AlignRelPos!$C$1:$E$7632,3)</f>
        <v>0</v>
      </c>
      <c r="AF41" s="136"/>
      <c r="AG41" s="137"/>
      <c r="AH41" s="138"/>
      <c r="AI41" s="137"/>
      <c r="AJ41" s="139"/>
      <c r="AK41" s="137"/>
      <c r="AL41" s="139"/>
      <c r="AM41" s="137"/>
      <c r="AN41" s="137"/>
    </row>
    <row r="42" customFormat="false" ht="12.4" hidden="false" customHeight="true" outlineLevel="0" collapsed="false">
      <c r="A42" s="16" t="n">
        <v>38</v>
      </c>
      <c r="B42" s="17" t="s">
        <v>239</v>
      </c>
      <c r="C42" s="17" t="s">
        <v>138</v>
      </c>
      <c r="D42" s="126" t="n">
        <v>6522</v>
      </c>
      <c r="E42" s="140" t="n">
        <v>6792</v>
      </c>
      <c r="F42" s="21" t="n">
        <f aca="false">E42-D42+1</f>
        <v>271</v>
      </c>
      <c r="G42" s="141" t="n">
        <v>2</v>
      </c>
      <c r="H42" s="23" t="n">
        <f aca="false">INDEX(Burma,MATCH($D42,MEGAlign))</f>
        <v>6277</v>
      </c>
      <c r="I42" s="23" t="n">
        <f aca="false">INDEX(Burma,MATCH($E42,MEGAlign))</f>
        <v>6547</v>
      </c>
      <c r="J42" s="100" t="n">
        <f aca="false">I42-H42+1</f>
        <v>271</v>
      </c>
      <c r="K42" s="23" t="n">
        <f aca="false">INDEX(wbGER27,MATCH($D42,MEGAlign))</f>
        <v>6302</v>
      </c>
      <c r="L42" s="23" t="n">
        <f aca="false">INDEX(wbGER27,MATCH($E42,MEGAlign))</f>
        <v>6572</v>
      </c>
      <c r="M42" s="100" t="n">
        <f aca="false">L42-K42+1</f>
        <v>271</v>
      </c>
      <c r="N42" s="100"/>
      <c r="O42" s="129" t="n">
        <v>6277</v>
      </c>
      <c r="P42" s="127" t="n">
        <v>6547</v>
      </c>
      <c r="Q42" s="130" t="n">
        <f aca="false">P42-O42+1</f>
        <v>271</v>
      </c>
      <c r="R42" s="23" t="n">
        <f aca="false">INDEX(Burma,MATCH($D42,MEGAlign))</f>
        <v>6277</v>
      </c>
      <c r="S42" s="26" t="n">
        <f aca="false">INDEX(Burma,MATCH($E42,MEGAlign))</f>
        <v>6547</v>
      </c>
      <c r="T42" s="131" t="n">
        <v>6253</v>
      </c>
      <c r="U42" s="131" t="n">
        <v>6523</v>
      </c>
      <c r="V42" s="130" t="n">
        <f aca="false">U42-T42+1</f>
        <v>271</v>
      </c>
      <c r="Y42" s="126" t="n">
        <f aca="false">VLOOKUP(AA42,AlignRelPos!$C$1:$E$7632,2)</f>
        <v>6451</v>
      </c>
      <c r="Z42" s="142" t="n">
        <f aca="false">VLOOKUP(AB42,AlignRelPos!$C$1:$E$7632,2)</f>
        <v>6721</v>
      </c>
      <c r="AA42" s="133" t="n">
        <v>6426</v>
      </c>
      <c r="AB42" s="133" t="n">
        <v>6696</v>
      </c>
      <c r="AC42" s="143" t="n">
        <f aca="false">AB42-AA42+1</f>
        <v>271</v>
      </c>
      <c r="AD42" s="133" t="n">
        <f aca="false">VLOOKUP(AA42,AlignRelPos!$C$1:$E$7632,3)</f>
        <v>0</v>
      </c>
      <c r="AE42" s="133" t="n">
        <f aca="false">VLOOKUP(AB42,AlignRelPos!$C$1:$E$7632,3)</f>
        <v>0</v>
      </c>
      <c r="AF42" s="144" t="s">
        <v>240</v>
      </c>
      <c r="AG42" s="137" t="s">
        <v>241</v>
      </c>
      <c r="AH42" s="139" t="s">
        <v>242</v>
      </c>
      <c r="AI42" s="137" t="s">
        <v>243</v>
      </c>
      <c r="AJ42" s="139"/>
      <c r="AK42" s="137"/>
      <c r="AL42" s="139"/>
      <c r="AM42" s="137"/>
      <c r="AN42" s="137"/>
    </row>
    <row r="43" customFormat="false" ht="12.4" hidden="false" customHeight="true" outlineLevel="0" collapsed="false">
      <c r="A43" s="16" t="n">
        <v>39</v>
      </c>
      <c r="B43" s="17" t="s">
        <v>244</v>
      </c>
      <c r="C43" s="17" t="s">
        <v>245</v>
      </c>
      <c r="D43" s="126" t="n">
        <v>6522</v>
      </c>
      <c r="E43" s="140" t="n">
        <v>6708</v>
      </c>
      <c r="F43" s="21" t="n">
        <f aca="false">E43-D43+1</f>
        <v>187</v>
      </c>
      <c r="G43" s="141" t="n">
        <v>2</v>
      </c>
      <c r="H43" s="23" t="n">
        <f aca="false">INDEX(Burma,MATCH($D43,MEGAlign))</f>
        <v>6277</v>
      </c>
      <c r="I43" s="23" t="n">
        <f aca="false">INDEX(Burma,MATCH($E43,MEGAlign))</f>
        <v>6463</v>
      </c>
      <c r="J43" s="100" t="n">
        <f aca="false">I43-H43+1</f>
        <v>187</v>
      </c>
      <c r="K43" s="23" t="n">
        <f aca="false">INDEX(wbGER27,MATCH($D43,MEGAlign))</f>
        <v>6302</v>
      </c>
      <c r="L43" s="23" t="n">
        <f aca="false">INDEX(wbGER27,MATCH($E43,MEGAlign))</f>
        <v>6488</v>
      </c>
      <c r="M43" s="100" t="n">
        <f aca="false">L43-K43+1</f>
        <v>187</v>
      </c>
      <c r="N43" s="100"/>
      <c r="O43" s="129" t="n">
        <v>6277</v>
      </c>
      <c r="P43" s="127" t="n">
        <v>6463</v>
      </c>
      <c r="Q43" s="130" t="n">
        <f aca="false">P43-O43+1</f>
        <v>187</v>
      </c>
      <c r="R43" s="23" t="n">
        <f aca="false">INDEX(Burma,MATCH($D43,MEGAlign))</f>
        <v>6277</v>
      </c>
      <c r="S43" s="26" t="n">
        <f aca="false">INDEX(Burma,MATCH($E43,MEGAlign))</f>
        <v>6463</v>
      </c>
      <c r="T43" s="131" t="n">
        <v>6253</v>
      </c>
      <c r="U43" s="131" t="n">
        <v>6439</v>
      </c>
      <c r="V43" s="130" t="n">
        <f aca="false">U43-T43+1</f>
        <v>187</v>
      </c>
      <c r="Y43" s="126" t="n">
        <f aca="false">VLOOKUP(AA43,AlignRelPos!$C$1:$E$7632,2)</f>
        <v>6451</v>
      </c>
      <c r="Z43" s="142" t="n">
        <f aca="false">VLOOKUP(AB43,AlignRelPos!$C$1:$E$7632,2)</f>
        <v>6637</v>
      </c>
      <c r="AA43" s="133" t="n">
        <v>6426</v>
      </c>
      <c r="AB43" s="133" t="n">
        <v>6612</v>
      </c>
      <c r="AC43" s="143" t="n">
        <f aca="false">AB43-AA43+1</f>
        <v>187</v>
      </c>
      <c r="AD43" s="133" t="n">
        <f aca="false">VLOOKUP(AA43,AlignRelPos!$C$1:$E$7632,3)</f>
        <v>0</v>
      </c>
      <c r="AE43" s="133" t="n">
        <f aca="false">VLOOKUP(AB43,AlignRelPos!$C$1:$E$7632,3)</f>
        <v>0</v>
      </c>
      <c r="AF43" s="144" t="s">
        <v>240</v>
      </c>
      <c r="AG43" s="137" t="s">
        <v>241</v>
      </c>
      <c r="AH43" s="139" t="s">
        <v>246</v>
      </c>
      <c r="AI43" s="137" t="s">
        <v>247</v>
      </c>
      <c r="AJ43" s="139"/>
      <c r="AK43" s="137"/>
      <c r="AL43" s="139"/>
      <c r="AM43" s="137"/>
      <c r="AN43" s="137"/>
    </row>
    <row r="44" customFormat="false" ht="12.4" hidden="false" customHeight="true" outlineLevel="0" collapsed="false">
      <c r="A44" s="16" t="n">
        <v>40</v>
      </c>
      <c r="B44" s="17" t="s">
        <v>248</v>
      </c>
      <c r="C44" s="17" t="s">
        <v>249</v>
      </c>
      <c r="D44" s="126" t="n">
        <v>6567</v>
      </c>
      <c r="E44" s="140" t="n">
        <v>6714</v>
      </c>
      <c r="F44" s="21" t="n">
        <f aca="false">E44-D44+1</f>
        <v>148</v>
      </c>
      <c r="G44" s="141"/>
      <c r="H44" s="23" t="n">
        <f aca="false">INDEX(Burma,MATCH($D44,MEGAlign))</f>
        <v>6322</v>
      </c>
      <c r="I44" s="23" t="n">
        <f aca="false">INDEX(Burma,MATCH($E44,MEGAlign))</f>
        <v>6469</v>
      </c>
      <c r="J44" s="100" t="n">
        <f aca="false">I44-H44+1</f>
        <v>148</v>
      </c>
      <c r="K44" s="23" t="n">
        <f aca="false">INDEX(wbGER27,MATCH($D44,MEGAlign))</f>
        <v>6347</v>
      </c>
      <c r="L44" s="23" t="n">
        <f aca="false">INDEX(wbGER27,MATCH($E44,MEGAlign))</f>
        <v>6494</v>
      </c>
      <c r="M44" s="100" t="n">
        <f aca="false">L44-K44+1</f>
        <v>148</v>
      </c>
      <c r="N44" s="100"/>
      <c r="O44" s="129" t="n">
        <v>6322</v>
      </c>
      <c r="P44" s="127" t="n">
        <v>6469</v>
      </c>
      <c r="Q44" s="130" t="n">
        <f aca="false">P44-O44+1</f>
        <v>148</v>
      </c>
      <c r="R44" s="23" t="n">
        <f aca="false">INDEX(Burma,MATCH($D44,MEGAlign))</f>
        <v>6322</v>
      </c>
      <c r="S44" s="26" t="n">
        <f aca="false">INDEX(Burma,MATCH($E44,MEGAlign))</f>
        <v>6469</v>
      </c>
      <c r="T44" s="131" t="n">
        <v>6298</v>
      </c>
      <c r="U44" s="131" t="n">
        <v>6445</v>
      </c>
      <c r="V44" s="130" t="n">
        <f aca="false">U44-T44+1</f>
        <v>148</v>
      </c>
      <c r="Y44" s="126" t="n">
        <f aca="false">VLOOKUP(AA44,AlignRelPos!$C$1:$E$7632,2)</f>
        <v>6496</v>
      </c>
      <c r="Z44" s="142" t="n">
        <f aca="false">VLOOKUP(AB44,AlignRelPos!$C$1:$E$7632,2)</f>
        <v>6643</v>
      </c>
      <c r="AA44" s="133" t="n">
        <v>6471</v>
      </c>
      <c r="AB44" s="133" t="n">
        <v>6618</v>
      </c>
      <c r="AC44" s="143" t="n">
        <f aca="false">AB44-AA44+1</f>
        <v>148</v>
      </c>
      <c r="AD44" s="133" t="n">
        <f aca="false">VLOOKUP(AA44,AlignRelPos!$C$1:$E$7632,3)</f>
        <v>0</v>
      </c>
      <c r="AE44" s="133" t="n">
        <f aca="false">VLOOKUP(AB44,AlignRelPos!$C$1:$E$7632,3)</f>
        <v>0</v>
      </c>
      <c r="AF44" s="136"/>
      <c r="AG44" s="137"/>
      <c r="AH44" s="138"/>
      <c r="AI44" s="137"/>
      <c r="AJ44" s="139"/>
      <c r="AK44" s="137"/>
      <c r="AL44" s="139"/>
      <c r="AM44" s="137"/>
      <c r="AN44" s="137"/>
    </row>
    <row r="45" customFormat="false" ht="12.4" hidden="false" customHeight="true" outlineLevel="0" collapsed="false">
      <c r="A45" s="16" t="n">
        <v>41</v>
      </c>
      <c r="B45" s="17" t="s">
        <v>250</v>
      </c>
      <c r="C45" s="17" t="s">
        <v>251</v>
      </c>
      <c r="D45" s="126" t="n">
        <v>6584</v>
      </c>
      <c r="E45" s="140" t="n">
        <v>6711</v>
      </c>
      <c r="F45" s="21" t="n">
        <f aca="false">E45-D45+1</f>
        <v>128</v>
      </c>
      <c r="G45" s="141"/>
      <c r="H45" s="23" t="n">
        <f aca="false">INDEX(Burma,MATCH($D45,MEGAlign))</f>
        <v>6339</v>
      </c>
      <c r="I45" s="23" t="n">
        <f aca="false">INDEX(Burma,MATCH($E45,MEGAlign))</f>
        <v>6466</v>
      </c>
      <c r="J45" s="100" t="n">
        <f aca="false">I45-H45+1</f>
        <v>128</v>
      </c>
      <c r="K45" s="23" t="n">
        <f aca="false">INDEX(wbGER27,MATCH($D45,MEGAlign))</f>
        <v>6364</v>
      </c>
      <c r="L45" s="23" t="n">
        <f aca="false">INDEX(wbGER27,MATCH($E45,MEGAlign))</f>
        <v>6491</v>
      </c>
      <c r="M45" s="100" t="n">
        <f aca="false">L45-K45+1</f>
        <v>128</v>
      </c>
      <c r="N45" s="100"/>
      <c r="O45" s="129" t="n">
        <v>6339</v>
      </c>
      <c r="P45" s="127" t="n">
        <v>6466</v>
      </c>
      <c r="Q45" s="130" t="n">
        <f aca="false">P45-O45+1</f>
        <v>128</v>
      </c>
      <c r="R45" s="23" t="n">
        <f aca="false">INDEX(Burma,MATCH($D45,MEGAlign))</f>
        <v>6339</v>
      </c>
      <c r="S45" s="26" t="n">
        <f aca="false">INDEX(Burma,MATCH($E45,MEGAlign))</f>
        <v>6466</v>
      </c>
      <c r="T45" s="131" t="n">
        <v>6298</v>
      </c>
      <c r="U45" s="131" t="n">
        <v>6445</v>
      </c>
      <c r="V45" s="130" t="n">
        <f aca="false">U45-T45+1</f>
        <v>148</v>
      </c>
      <c r="Y45" s="126" t="n">
        <f aca="false">VLOOKUP(AA45,AlignRelPos!$C$1:$E$7632,2)</f>
        <v>6496</v>
      </c>
      <c r="Z45" s="142" t="n">
        <f aca="false">VLOOKUP(AB45,AlignRelPos!$C$1:$E$7632,2)</f>
        <v>6643</v>
      </c>
      <c r="AA45" s="133" t="n">
        <v>6471</v>
      </c>
      <c r="AB45" s="133" t="n">
        <v>6618</v>
      </c>
      <c r="AC45" s="143" t="n">
        <f aca="false">AB45-AA45+1</f>
        <v>148</v>
      </c>
      <c r="AD45" s="133" t="n">
        <f aca="false">VLOOKUP(AA45,AlignRelPos!$C$1:$E$7632,3)</f>
        <v>0</v>
      </c>
      <c r="AE45" s="133" t="n">
        <f aca="false">VLOOKUP(AB45,AlignRelPos!$C$1:$E$7632,3)</f>
        <v>0</v>
      </c>
      <c r="AF45" s="136"/>
      <c r="AG45" s="137"/>
      <c r="AH45" s="138"/>
      <c r="AI45" s="137"/>
      <c r="AJ45" s="139"/>
      <c r="AK45" s="137"/>
      <c r="AL45" s="139"/>
      <c r="AM45" s="137"/>
      <c r="AN45" s="137"/>
    </row>
    <row r="46" customFormat="false" ht="12.4" hidden="false" customHeight="true" outlineLevel="0" collapsed="false">
      <c r="A46" s="16" t="n">
        <v>42</v>
      </c>
      <c r="B46" s="17" t="s">
        <v>252</v>
      </c>
      <c r="C46" s="17" t="s">
        <v>253</v>
      </c>
      <c r="D46" s="126" t="n">
        <v>6946</v>
      </c>
      <c r="E46" s="140" t="n">
        <v>7263</v>
      </c>
      <c r="F46" s="21" t="n">
        <f aca="false">E46-D46+1</f>
        <v>318</v>
      </c>
      <c r="G46" s="141"/>
      <c r="H46" s="23" t="n">
        <f aca="false">INDEX(Burma,MATCH($D46,MEGAlign))</f>
        <v>6701</v>
      </c>
      <c r="I46" s="23" t="n">
        <f aca="false">INDEX(Burma,MATCH($E46,MEGAlign))</f>
        <v>7018</v>
      </c>
      <c r="J46" s="100" t="n">
        <f aca="false">I46-H46+1</f>
        <v>318</v>
      </c>
      <c r="K46" s="23" t="n">
        <f aca="false">INDEX(wbGER27,MATCH($D46,MEGAlign))</f>
        <v>6726</v>
      </c>
      <c r="L46" s="23" t="n">
        <f aca="false">INDEX(wbGER27,MATCH($E46,MEGAlign))</f>
        <v>7043</v>
      </c>
      <c r="M46" s="100" t="n">
        <f aca="false">L46-K46+1</f>
        <v>318</v>
      </c>
      <c r="N46" s="100"/>
      <c r="O46" s="129" t="n">
        <v>6701</v>
      </c>
      <c r="P46" s="127" t="n">
        <v>7018</v>
      </c>
      <c r="Q46" s="130" t="n">
        <f aca="false">P46-O46+1</f>
        <v>318</v>
      </c>
      <c r="R46" s="23" t="n">
        <f aca="false">INDEX(Burma,MATCH($D46,MEGAlign))</f>
        <v>6701</v>
      </c>
      <c r="S46" s="26" t="n">
        <f aca="false">INDEX(Burma,MATCH($E46,MEGAlign))</f>
        <v>7018</v>
      </c>
      <c r="T46" s="145" t="n">
        <v>6677</v>
      </c>
      <c r="U46" s="145" t="n">
        <v>6994</v>
      </c>
      <c r="V46" s="130" t="n">
        <f aca="false">U46-T46+1</f>
        <v>318</v>
      </c>
      <c r="Y46" s="126" t="n">
        <f aca="false">VLOOKUP(AA46,AlignRelPos!$C$1:$E$7632,2)</f>
        <v>6875</v>
      </c>
      <c r="Z46" s="142" t="n">
        <f aca="false">VLOOKUP(AB46,AlignRelPos!$C$1:$E$7632,2)</f>
        <v>7193</v>
      </c>
      <c r="AA46" s="133" t="n">
        <v>6850</v>
      </c>
      <c r="AB46" s="133" t="n">
        <v>7167</v>
      </c>
      <c r="AC46" s="143" t="n">
        <f aca="false">AB46-AA46+1</f>
        <v>318</v>
      </c>
      <c r="AD46" s="133" t="n">
        <f aca="false">VLOOKUP(AA46,AlignRelPos!$C$1:$E$7632,3)</f>
        <v>0</v>
      </c>
      <c r="AE46" s="133" t="n">
        <f aca="false">VLOOKUP(AB46,AlignRelPos!$C$1:$E$7632,3)</f>
        <v>0</v>
      </c>
      <c r="AF46" s="136"/>
      <c r="AG46" s="137"/>
      <c r="AH46" s="138"/>
      <c r="AI46" s="137"/>
      <c r="AJ46" s="139"/>
      <c r="AK46" s="137"/>
      <c r="AL46" s="139"/>
      <c r="AM46" s="137"/>
      <c r="AN46" s="137"/>
    </row>
    <row r="47" customFormat="false" ht="12.4" hidden="false" customHeight="true" outlineLevel="0" collapsed="false">
      <c r="A47" s="16" t="n">
        <v>43</v>
      </c>
      <c r="B47" s="17" t="s">
        <v>254</v>
      </c>
      <c r="C47" s="17" t="s">
        <v>255</v>
      </c>
      <c r="D47" s="126" t="n">
        <v>7144</v>
      </c>
      <c r="E47" s="140" t="n">
        <v>7314</v>
      </c>
      <c r="F47" s="21" t="n">
        <f aca="false">E47-D47+1</f>
        <v>171</v>
      </c>
      <c r="G47" s="141"/>
      <c r="H47" s="23" t="n">
        <f aca="false">INDEX(Burma,MATCH($D47,MEGAlign))</f>
        <v>6899</v>
      </c>
      <c r="I47" s="23" t="n">
        <f aca="false">INDEX(Burma,MATCH($E47,MEGAlign))</f>
        <v>7069</v>
      </c>
      <c r="J47" s="100" t="n">
        <f aca="false">I47-H47+1</f>
        <v>171</v>
      </c>
      <c r="K47" s="23" t="n">
        <f aca="false">INDEX(wbGER27,MATCH($D47,MEGAlign))</f>
        <v>6924</v>
      </c>
      <c r="L47" s="23" t="n">
        <f aca="false">INDEX(wbGER27,MATCH($E47,MEGAlign))</f>
        <v>7094</v>
      </c>
      <c r="M47" s="100" t="n">
        <f aca="false">L47-K47+1</f>
        <v>171</v>
      </c>
      <c r="N47" s="100"/>
      <c r="O47" s="129" t="n">
        <v>6899</v>
      </c>
      <c r="P47" s="127" t="n">
        <v>7069</v>
      </c>
      <c r="Q47" s="130" t="n">
        <f aca="false">P47-O47+1</f>
        <v>171</v>
      </c>
      <c r="R47" s="23" t="n">
        <f aca="false">INDEX(Burma,MATCH($D47,MEGAlign))</f>
        <v>6899</v>
      </c>
      <c r="S47" s="26" t="n">
        <f aca="false">INDEX(Burma,MATCH($E47,MEGAlign))</f>
        <v>7069</v>
      </c>
      <c r="T47" s="145" t="n">
        <v>6875</v>
      </c>
      <c r="U47" s="145" t="n">
        <v>7045</v>
      </c>
      <c r="V47" s="130" t="n">
        <f aca="false">U47-T47+1</f>
        <v>171</v>
      </c>
      <c r="Y47" s="126" t="n">
        <f aca="false">VLOOKUP(AA47,AlignRelPos!$C$1:$E$7632,2)</f>
        <v>7073</v>
      </c>
      <c r="Z47" s="142" t="n">
        <f aca="false">VLOOKUP(AB47,AlignRelPos!$C$1:$E$7632,2)</f>
        <v>7237</v>
      </c>
      <c r="AA47" s="133" t="n">
        <v>7048</v>
      </c>
      <c r="AB47" s="133" t="n">
        <v>7218</v>
      </c>
      <c r="AC47" s="143" t="n">
        <f aca="false">AB47-AA47+1</f>
        <v>171</v>
      </c>
      <c r="AD47" s="133" t="n">
        <f aca="false">VLOOKUP(AA47,AlignRelPos!$C$1:$E$7632,3)</f>
        <v>0</v>
      </c>
      <c r="AE47" s="133" t="n">
        <f aca="false">VLOOKUP(AB47,AlignRelPos!$C$1:$E$7632,3)</f>
        <v>0</v>
      </c>
      <c r="AF47" s="136"/>
      <c r="AG47" s="137"/>
      <c r="AH47" s="138"/>
      <c r="AI47" s="137"/>
      <c r="AJ47" s="139"/>
      <c r="AK47" s="137"/>
      <c r="AL47" s="139"/>
      <c r="AM47" s="137"/>
      <c r="AN47" s="137"/>
    </row>
    <row r="48" customFormat="false" ht="12.4" hidden="false" customHeight="true" outlineLevel="0" collapsed="false">
      <c r="A48" s="16" t="n">
        <v>44</v>
      </c>
      <c r="B48" s="17" t="s">
        <v>256</v>
      </c>
      <c r="D48" s="126" t="n">
        <v>7375</v>
      </c>
      <c r="E48" s="140" t="n">
        <v>7535</v>
      </c>
      <c r="F48" s="21" t="n">
        <f aca="false">E48-D48+1</f>
        <v>161</v>
      </c>
      <c r="G48" s="141"/>
      <c r="H48" s="23" t="n">
        <f aca="false">INDEX(Burma,MATCH($D48,MEGAlign))</f>
        <v>7130</v>
      </c>
      <c r="I48" s="23" t="n">
        <f aca="false">INDEX(Burma,MATCH($E48,MEGAlign))</f>
        <v>7207</v>
      </c>
      <c r="J48" s="100" t="n">
        <f aca="false">I48-H48+1</f>
        <v>78</v>
      </c>
      <c r="K48" s="23" t="n">
        <f aca="false">INDEX(wbGER27,MATCH($D48,MEGAlign))</f>
        <v>7155</v>
      </c>
      <c r="L48" s="23" t="n">
        <f aca="false">INDEX(wbGER27,MATCH($E48,MEGAlign))</f>
        <v>7237</v>
      </c>
      <c r="M48" s="100" t="n">
        <f aca="false">L48-K48+1</f>
        <v>83</v>
      </c>
      <c r="N48" s="100"/>
      <c r="O48" s="129" t="n">
        <v>7130</v>
      </c>
      <c r="P48" s="127" t="n">
        <v>7207</v>
      </c>
      <c r="Q48" s="130" t="n">
        <f aca="false">P48-O48+1</f>
        <v>78</v>
      </c>
      <c r="R48" s="23" t="n">
        <f aca="false">INDEX(Burma,MATCH($D48,MEGAlign))</f>
        <v>7130</v>
      </c>
      <c r="S48" s="26" t="n">
        <f aca="false">INDEX(Burma,MATCH($E48,MEGAlign))</f>
        <v>7207</v>
      </c>
      <c r="T48" s="145"/>
      <c r="U48" s="145"/>
      <c r="V48" s="130" t="n">
        <f aca="false">U48-T48+1</f>
        <v>1</v>
      </c>
      <c r="Y48" s="126" t="e">
        <f aca="false">VLOOKUP(AA48,AlignRelPos!$C$1:$E$7632,2)</f>
        <v>#N/A</v>
      </c>
      <c r="Z48" s="142" t="e">
        <f aca="false">VLOOKUP(AB48,AlignRelPos!$C$1:$E$7632,2)</f>
        <v>#N/A</v>
      </c>
      <c r="AA48" s="133"/>
      <c r="AB48" s="133"/>
      <c r="AC48" s="143"/>
      <c r="AD48" s="133" t="e">
        <f aca="false">VLOOKUP(AA48,AlignRelPos!$C$1:$E$7632,3)</f>
        <v>#N/A</v>
      </c>
      <c r="AE48" s="133" t="e">
        <f aca="false">VLOOKUP(AB48,AlignRelPos!$C$1:$E$7632,3)</f>
        <v>#N/A</v>
      </c>
      <c r="AF48" s="136"/>
      <c r="AG48" s="137"/>
      <c r="AH48" s="138"/>
      <c r="AI48" s="137"/>
      <c r="AJ48" s="139"/>
      <c r="AK48" s="137"/>
      <c r="AL48" s="139"/>
      <c r="AM48" s="137"/>
      <c r="AN48" s="137"/>
    </row>
    <row r="49" customFormat="false" ht="12.4" hidden="false" customHeight="true" outlineLevel="0" collapsed="false">
      <c r="A49" s="16" t="n">
        <v>45</v>
      </c>
      <c r="B49" s="17" t="s">
        <v>257</v>
      </c>
      <c r="D49" s="126" t="n">
        <v>7477</v>
      </c>
      <c r="E49" s="140"/>
      <c r="G49" s="141"/>
      <c r="H49" s="23" t="n">
        <f aca="false">INDEX(Burma,MATCH($D49,MEGAlign))</f>
        <v>7196</v>
      </c>
      <c r="I49" s="23" t="e">
        <f aca="false">INDEX(Burma,MATCH($E49,MEGAlign))</f>
        <v>#N/A</v>
      </c>
      <c r="J49" s="100"/>
      <c r="K49" s="23" t="n">
        <f aca="false">INDEX(wbGER27,MATCH($D49,MEGAlign))</f>
        <v>7223</v>
      </c>
      <c r="M49" s="100"/>
      <c r="N49" s="100"/>
      <c r="O49" s="129" t="n">
        <v>7196</v>
      </c>
      <c r="P49" s="127"/>
      <c r="Q49" s="130"/>
      <c r="R49" s="23" t="n">
        <f aca="false">INDEX(Burma,MATCH($D49,MEGAlign))</f>
        <v>7196</v>
      </c>
      <c r="S49" s="26" t="e">
        <f aca="false">INDEX(Burma,MATCH($E49,MEGAlign))</f>
        <v>#N/A</v>
      </c>
      <c r="T49" s="145"/>
      <c r="U49" s="145"/>
      <c r="V49" s="130" t="n">
        <f aca="false">U49-T49+1</f>
        <v>1</v>
      </c>
      <c r="Y49" s="126" t="e">
        <f aca="false">VLOOKUP(AA49,AlignRelPos!$C$1:$E$7632,2)</f>
        <v>#N/A</v>
      </c>
      <c r="Z49" s="142" t="e">
        <f aca="false">VLOOKUP(AB49,AlignRelPos!$C$1:$E$7632,2)</f>
        <v>#N/A</v>
      </c>
      <c r="AA49" s="133"/>
      <c r="AB49" s="133"/>
      <c r="AC49" s="143"/>
      <c r="AD49" s="133" t="e">
        <f aca="false">VLOOKUP(AA49,AlignRelPos!$C$1:$E$7632,3)</f>
        <v>#N/A</v>
      </c>
      <c r="AE49" s="133" t="e">
        <f aca="false">VLOOKUP(AB49,AlignRelPos!$C$1:$E$7632,3)</f>
        <v>#N/A</v>
      </c>
      <c r="AF49" s="136"/>
      <c r="AG49" s="137"/>
      <c r="AH49" s="138"/>
      <c r="AI49" s="137"/>
      <c r="AJ49" s="139"/>
      <c r="AK49" s="137"/>
      <c r="AL49" s="139"/>
      <c r="AM49" s="137"/>
      <c r="AN49" s="137"/>
    </row>
    <row r="50" customFormat="false" ht="12.4" hidden="false" customHeight="true" outlineLevel="0" collapsed="false">
      <c r="D50" s="126"/>
      <c r="E50" s="140"/>
      <c r="F50" s="21" t="n">
        <f aca="false">E50-D50+1</f>
        <v>1</v>
      </c>
      <c r="G50" s="141"/>
      <c r="H50" s="23" t="e">
        <f aca="false">INDEX(Burma,MATCH($D50,MEGAlign))</f>
        <v>#N/A</v>
      </c>
      <c r="I50" s="23" t="e">
        <f aca="false">INDEX(Burma,MATCH($E50,MEGAlign))</f>
        <v>#N/A</v>
      </c>
      <c r="J50" s="100" t="e">
        <f aca="false">I50-H50+1</f>
        <v>#N/A</v>
      </c>
      <c r="K50" s="23" t="e">
        <f aca="false">INDEX(wbGER27,MATCH($D50,MEGAlign))</f>
        <v>#N/A</v>
      </c>
      <c r="L50" s="23" t="e">
        <f aca="false">INDEX(wbGER27,MATCH($E50,MEGAlign))</f>
        <v>#N/A</v>
      </c>
      <c r="M50" s="100" t="e">
        <f aca="false">L50-K50+1</f>
        <v>#N/A</v>
      </c>
      <c r="N50" s="100"/>
      <c r="O50" s="129"/>
      <c r="P50" s="127"/>
      <c r="Q50" s="130"/>
      <c r="R50" s="23" t="e">
        <f aca="false">INDEX(Burma,MATCH($D50,MEGAlign))</f>
        <v>#N/A</v>
      </c>
      <c r="S50" s="26" t="e">
        <f aca="false">INDEX(Burma,MATCH($E50,MEGAlign))</f>
        <v>#N/A</v>
      </c>
      <c r="T50" s="145"/>
      <c r="U50" s="145"/>
      <c r="V50" s="130" t="n">
        <f aca="false">U50-T50+1</f>
        <v>1</v>
      </c>
      <c r="Y50" s="126"/>
      <c r="Z50" s="142"/>
      <c r="AA50" s="133"/>
      <c r="AB50" s="133"/>
      <c r="AC50" s="143"/>
      <c r="AD50" s="133"/>
      <c r="AE50" s="133"/>
      <c r="AF50" s="136"/>
      <c r="AG50" s="137"/>
      <c r="AH50" s="138"/>
      <c r="AI50" s="137"/>
      <c r="AJ50" s="139"/>
      <c r="AK50" s="137"/>
      <c r="AL50" s="139"/>
      <c r="AM50" s="137"/>
      <c r="AN50" s="137"/>
    </row>
    <row r="51" customFormat="false" ht="12.4" hidden="false" customHeight="true" outlineLevel="0" collapsed="false">
      <c r="D51" s="95" t="n">
        <v>2103</v>
      </c>
      <c r="E51" s="140"/>
      <c r="F51" s="21" t="n">
        <f aca="false">E51-D51+1</f>
        <v>-2102</v>
      </c>
      <c r="G51" s="141"/>
      <c r="H51" s="23" t="n">
        <f aca="false">INDEX(Burma,MATCH($D51,MEGAlign))</f>
        <v>2094</v>
      </c>
      <c r="I51" s="23" t="e">
        <f aca="false">INDEX(Burma,MATCH($E51,MEGAlign))</f>
        <v>#N/A</v>
      </c>
      <c r="J51" s="100" t="e">
        <f aca="false">I51-H51+1</f>
        <v>#N/A</v>
      </c>
      <c r="K51" s="23" t="n">
        <f aca="false">INDEX(wbGER27,MATCH($D51,MEGAlign))</f>
        <v>2092</v>
      </c>
      <c r="L51" s="23" t="e">
        <f aca="false">INDEX(wbGER27,MATCH($E51,MEGAlign))</f>
        <v>#N/A</v>
      </c>
      <c r="M51" s="100" t="e">
        <f aca="false">L51-K51+1</f>
        <v>#N/A</v>
      </c>
      <c r="N51" s="100"/>
      <c r="O51" s="129" t="n">
        <v>2094</v>
      </c>
      <c r="P51" s="127"/>
      <c r="Q51" s="130"/>
      <c r="R51" s="23" t="n">
        <f aca="false">INDEX(Burma,MATCH($D51,MEGAlign))</f>
        <v>2094</v>
      </c>
      <c r="S51" s="26" t="e">
        <f aca="false">INDEX(Burma,MATCH($E51,MEGAlign))</f>
        <v>#N/A</v>
      </c>
      <c r="T51" s="131"/>
      <c r="U51" s="131"/>
      <c r="V51" s="130"/>
      <c r="Y51" s="126"/>
      <c r="Z51" s="142"/>
      <c r="AA51" s="133"/>
      <c r="AB51" s="133"/>
      <c r="AC51" s="143"/>
      <c r="AD51" s="133"/>
      <c r="AE51" s="133"/>
      <c r="AF51" s="136"/>
      <c r="AG51" s="137"/>
      <c r="AH51" s="138"/>
      <c r="AI51" s="137"/>
      <c r="AJ51" s="139"/>
      <c r="AK51" s="137"/>
      <c r="AL51" s="139"/>
      <c r="AM51" s="137"/>
      <c r="AN51" s="137"/>
    </row>
    <row r="52" customFormat="false" ht="12.4" hidden="false" customHeight="true" outlineLevel="0" collapsed="false">
      <c r="F52" s="21" t="n">
        <f aca="false">E52-D52+1</f>
        <v>1</v>
      </c>
      <c r="H52" s="23" t="e">
        <f aca="false">INDEX(Burma,MATCH($D52,MEGAlign))</f>
        <v>#N/A</v>
      </c>
      <c r="I52" s="23" t="e">
        <f aca="false">INDEX(Burma,MATCH($E52,MEGAlign))</f>
        <v>#N/A</v>
      </c>
      <c r="J52" s="100" t="e">
        <f aca="false">I52-H52+1</f>
        <v>#N/A</v>
      </c>
      <c r="K52" s="23" t="e">
        <f aca="false">INDEX(wbGER27,MATCH($D52,MEGAlign))</f>
        <v>#N/A</v>
      </c>
      <c r="L52" s="23" t="e">
        <f aca="false">INDEX(wbGER27,MATCH($E52,MEGAlign))</f>
        <v>#N/A</v>
      </c>
      <c r="M52" s="100" t="e">
        <f aca="false">L52-K52+1</f>
        <v>#N/A</v>
      </c>
      <c r="N52" s="100"/>
      <c r="O52" s="129"/>
      <c r="P52" s="127"/>
      <c r="R52" s="23" t="e">
        <f aca="false">INDEX(Burma,MATCH($D52,MEGAlign))</f>
        <v>#N/A</v>
      </c>
      <c r="S52" s="26" t="e">
        <f aca="false">INDEX(Burma,MATCH($E52,MEGAlign))</f>
        <v>#N/A</v>
      </c>
    </row>
    <row r="53" customFormat="false" ht="12.4" hidden="false" customHeight="true" outlineLevel="0" collapsed="false">
      <c r="F53" s="21" t="n">
        <f aca="false">E53-D53+1</f>
        <v>1</v>
      </c>
      <c r="H53" s="23" t="e">
        <f aca="false">INDEX(Burma,MATCH($D53,MEGAlign))</f>
        <v>#N/A</v>
      </c>
      <c r="I53" s="23" t="e">
        <f aca="false">INDEX(Burma,MATCH($E53,MEGAlign))</f>
        <v>#N/A</v>
      </c>
      <c r="J53" s="100" t="e">
        <f aca="false">I53-H53+1</f>
        <v>#N/A</v>
      </c>
      <c r="K53" s="23" t="e">
        <f aca="false">INDEX(wbGER27,MATCH($D53,MEGAlign))</f>
        <v>#N/A</v>
      </c>
      <c r="L53" s="23" t="e">
        <f aca="false">INDEX(wbGER27,MATCH($E53,MEGAlign))</f>
        <v>#N/A</v>
      </c>
      <c r="M53" s="100" t="e">
        <f aca="false">L53-K53+1</f>
        <v>#N/A</v>
      </c>
      <c r="N53" s="100"/>
      <c r="O53" s="129"/>
      <c r="P53" s="127"/>
      <c r="R53" s="23" t="e">
        <f aca="false">INDEX(Burma,MATCH($D53,MEGAlign))</f>
        <v>#N/A</v>
      </c>
      <c r="S53" s="26" t="e">
        <f aca="false">INDEX(Burma,MATCH($E53,MEGAlign))</f>
        <v>#N/A</v>
      </c>
    </row>
    <row r="54" customFormat="false" ht="12.4" hidden="false" customHeight="true" outlineLevel="0" collapsed="false">
      <c r="F54" s="21" t="n">
        <f aca="false">E54-D54+1</f>
        <v>1</v>
      </c>
      <c r="H54" s="23" t="e">
        <f aca="false">INDEX(Burma,MATCH($D54,MEGAlign))</f>
        <v>#N/A</v>
      </c>
      <c r="I54" s="23" t="e">
        <f aca="false">INDEX(Burma,MATCH($E54,MEGAlign))</f>
        <v>#N/A</v>
      </c>
      <c r="J54" s="100" t="e">
        <f aca="false">I54-H54+1</f>
        <v>#N/A</v>
      </c>
      <c r="K54" s="23" t="e">
        <f aca="false">INDEX(wbGER27,MATCH($D54,MEGAlign))</f>
        <v>#N/A</v>
      </c>
      <c r="L54" s="23" t="e">
        <f aca="false">INDEX(wbGER27,MATCH($E54,MEGAlign))</f>
        <v>#N/A</v>
      </c>
      <c r="M54" s="100" t="e">
        <f aca="false">L54-K54+1</f>
        <v>#N/A</v>
      </c>
      <c r="N54" s="100"/>
      <c r="O54" s="129"/>
      <c r="P54" s="127"/>
      <c r="R54" s="23" t="e">
        <f aca="false">INDEX(Burma,MATCH($D54,MEGAlign))</f>
        <v>#N/A</v>
      </c>
      <c r="S54" s="26" t="e">
        <f aca="false">INDEX(Burma,MATCH($E54,MEGAlign))</f>
        <v>#N/A</v>
      </c>
    </row>
    <row r="55" customFormat="false" ht="12.4" hidden="false" customHeight="true" outlineLevel="0" collapsed="false">
      <c r="F55" s="21" t="n">
        <f aca="false">E55-D55+1</f>
        <v>1</v>
      </c>
      <c r="H55" s="23" t="e">
        <f aca="false">INDEX(Burma,MATCH($D55,MEGAlign))</f>
        <v>#N/A</v>
      </c>
      <c r="I55" s="23" t="e">
        <f aca="false">INDEX(Burma,MATCH($E55,MEGAlign))</f>
        <v>#N/A</v>
      </c>
      <c r="J55" s="100" t="e">
        <f aca="false">I55-H55+1</f>
        <v>#N/A</v>
      </c>
      <c r="K55" s="23" t="e">
        <f aca="false">INDEX(wbGER27,MATCH($D55,MEGAlign))</f>
        <v>#N/A</v>
      </c>
      <c r="L55" s="23" t="e">
        <f aca="false">INDEX(wbGER27,MATCH($E55,MEGAlign))</f>
        <v>#N/A</v>
      </c>
      <c r="M55" s="100" t="e">
        <f aca="false">L55-K55+1</f>
        <v>#N/A</v>
      </c>
      <c r="N55" s="100"/>
      <c r="O55" s="129"/>
      <c r="P55" s="127"/>
      <c r="R55" s="23" t="e">
        <f aca="false">INDEX(Burma,MATCH($D55,MEGAlign))</f>
        <v>#N/A</v>
      </c>
      <c r="S55" s="26" t="e">
        <f aca="false">INDEX(Burma,MATCH($E55,MEGAlign))</f>
        <v>#N/A</v>
      </c>
    </row>
    <row r="56" customFormat="false" ht="12.4" hidden="false" customHeight="true" outlineLevel="0" collapsed="false">
      <c r="F56" s="21" t="n">
        <f aca="false">E56-D56+1</f>
        <v>1</v>
      </c>
      <c r="H56" s="23" t="e">
        <f aca="false">INDEX(Burma,MATCH($D56,MEGAlign))</f>
        <v>#N/A</v>
      </c>
      <c r="I56" s="23" t="e">
        <f aca="false">INDEX(Burma,MATCH($E56,MEGAlign))</f>
        <v>#N/A</v>
      </c>
      <c r="J56" s="100" t="e">
        <f aca="false">I56-H56+1</f>
        <v>#N/A</v>
      </c>
      <c r="K56" s="23" t="e">
        <f aca="false">INDEX(wbGER27,MATCH($D56,MEGAlign))</f>
        <v>#N/A</v>
      </c>
      <c r="L56" s="23" t="e">
        <f aca="false">INDEX(wbGER27,MATCH($E56,MEGAlign))</f>
        <v>#N/A</v>
      </c>
      <c r="M56" s="100" t="e">
        <f aca="false">L56-K56+1</f>
        <v>#N/A</v>
      </c>
      <c r="N56" s="100"/>
      <c r="O56" s="129"/>
      <c r="P56" s="127"/>
      <c r="R56" s="23" t="e">
        <f aca="false">INDEX(Burma,MATCH($D56,MEGAlign))</f>
        <v>#N/A</v>
      </c>
      <c r="S56" s="26" t="e">
        <f aca="false">INDEX(Burma,MATCH($E56,MEGAlign))</f>
        <v>#N/A</v>
      </c>
    </row>
    <row r="57" customFormat="false" ht="12.4" hidden="false" customHeight="true" outlineLevel="0" collapsed="false">
      <c r="F57" s="21" t="n">
        <f aca="false">E57-D57+1</f>
        <v>1</v>
      </c>
      <c r="H57" s="23" t="e">
        <f aca="false">INDEX(Burma,MATCH($D57,MEGAlign))</f>
        <v>#N/A</v>
      </c>
      <c r="I57" s="23" t="e">
        <f aca="false">INDEX(Burma,MATCH($E57,MEGAlign))</f>
        <v>#N/A</v>
      </c>
      <c r="J57" s="100" t="e">
        <f aca="false">I57-H57+1</f>
        <v>#N/A</v>
      </c>
      <c r="K57" s="23" t="e">
        <f aca="false">INDEX(wbGER27,MATCH($D57,MEGAlign))</f>
        <v>#N/A</v>
      </c>
      <c r="L57" s="23" t="e">
        <f aca="false">INDEX(wbGER27,MATCH($E57,MEGAlign))</f>
        <v>#N/A</v>
      </c>
      <c r="M57" s="100" t="e">
        <f aca="false">L57-K57+1</f>
        <v>#N/A</v>
      </c>
      <c r="N57" s="100"/>
      <c r="O57" s="129"/>
      <c r="P57" s="127"/>
      <c r="R57" s="23" t="e">
        <f aca="false">INDEX(Burma,MATCH($D57,MEGAlign))</f>
        <v>#N/A</v>
      </c>
      <c r="S57" s="26" t="e">
        <f aca="false">INDEX(Burma,MATCH($E57,MEGAlign))</f>
        <v>#N/A</v>
      </c>
    </row>
    <row r="58" customFormat="false" ht="12.4" hidden="false" customHeight="true" outlineLevel="0" collapsed="false">
      <c r="F58" s="21" t="n">
        <f aca="false">E58-D58+1</f>
        <v>1</v>
      </c>
      <c r="H58" s="23" t="e">
        <f aca="false">INDEX(Burma,MATCH($D58,MEGAlign))</f>
        <v>#N/A</v>
      </c>
      <c r="I58" s="23" t="e">
        <f aca="false">INDEX(Burma,MATCH($E58,MEGAlign))</f>
        <v>#N/A</v>
      </c>
      <c r="J58" s="100" t="e">
        <f aca="false">I58-H58+1</f>
        <v>#N/A</v>
      </c>
      <c r="K58" s="23" t="e">
        <f aca="false">INDEX(wbGER27,MATCH($D58,MEGAlign))</f>
        <v>#N/A</v>
      </c>
      <c r="L58" s="23" t="e">
        <f aca="false">INDEX(wbGER27,MATCH($E58,MEGAlign))</f>
        <v>#N/A</v>
      </c>
      <c r="M58" s="100" t="e">
        <f aca="false">L58-K58+1</f>
        <v>#N/A</v>
      </c>
      <c r="N58" s="100"/>
      <c r="O58" s="129"/>
      <c r="P58" s="127"/>
      <c r="R58" s="23" t="e">
        <f aca="false">INDEX(Burma,MATCH($D58,MEGAlign))</f>
        <v>#N/A</v>
      </c>
      <c r="S58" s="26" t="e">
        <f aca="false">INDEX(Burma,MATCH($E58,MEGAlign))</f>
        <v>#N/A</v>
      </c>
    </row>
    <row r="59" customFormat="false" ht="12.4" hidden="false" customHeight="true" outlineLevel="0" collapsed="false">
      <c r="F59" s="21" t="n">
        <f aca="false">E59-D59+1</f>
        <v>1</v>
      </c>
      <c r="H59" s="23" t="e">
        <f aca="false">INDEX(Burma,MATCH($D59,MEGAlign))</f>
        <v>#N/A</v>
      </c>
      <c r="I59" s="23" t="e">
        <f aca="false">INDEX(Burma,MATCH($E59,MEGAlign))</f>
        <v>#N/A</v>
      </c>
      <c r="J59" s="100" t="e">
        <f aca="false">I59-H59+1</f>
        <v>#N/A</v>
      </c>
      <c r="K59" s="23" t="e">
        <f aca="false">INDEX(wbGER27,MATCH($D59,MEGAlign))</f>
        <v>#N/A</v>
      </c>
      <c r="L59" s="23" t="e">
        <f aca="false">INDEX(wbGER27,MATCH($E59,MEGAlign))</f>
        <v>#N/A</v>
      </c>
      <c r="M59" s="100" t="e">
        <f aca="false">L59-K59+1</f>
        <v>#N/A</v>
      </c>
      <c r="N59" s="100"/>
      <c r="O59" s="129"/>
      <c r="P59" s="127"/>
      <c r="R59" s="23" t="e">
        <f aca="false">INDEX(Burma,MATCH($D59,MEGAlign))</f>
        <v>#N/A</v>
      </c>
      <c r="S59" s="26" t="e">
        <f aca="false">INDEX(Burma,MATCH($E59,MEGAlign))</f>
        <v>#N/A</v>
      </c>
    </row>
    <row r="60" customFormat="false" ht="12.4" hidden="false" customHeight="true" outlineLevel="0" collapsed="false">
      <c r="F60" s="21" t="n">
        <f aca="false">E60-D60+1</f>
        <v>1</v>
      </c>
      <c r="H60" s="23" t="e">
        <f aca="false">INDEX(Burma,MATCH($D60,MEGAlign))</f>
        <v>#N/A</v>
      </c>
      <c r="I60" s="23" t="e">
        <f aca="false">INDEX(Burma,MATCH($E60,MEGAlign))</f>
        <v>#N/A</v>
      </c>
      <c r="J60" s="100" t="e">
        <f aca="false">I60-H60+1</f>
        <v>#N/A</v>
      </c>
      <c r="K60" s="23" t="e">
        <f aca="false">INDEX(wbGER27,MATCH($D60,MEGAlign))</f>
        <v>#N/A</v>
      </c>
      <c r="L60" s="23" t="e">
        <f aca="false">INDEX(wbGER27,MATCH($E60,MEGAlign))</f>
        <v>#N/A</v>
      </c>
      <c r="M60" s="100" t="e">
        <f aca="false">L60-K60+1</f>
        <v>#N/A</v>
      </c>
      <c r="N60" s="100"/>
      <c r="O60" s="129"/>
      <c r="P60" s="127"/>
      <c r="R60" s="23" t="e">
        <f aca="false">INDEX(Burma,MATCH($D60,MEGAlign))</f>
        <v>#N/A</v>
      </c>
      <c r="S60" s="26" t="e">
        <f aca="false">INDEX(Burma,MATCH($E60,MEGAlign))</f>
        <v>#N/A</v>
      </c>
    </row>
    <row r="61" customFormat="false" ht="12.4" hidden="false" customHeight="true" outlineLevel="0" collapsed="false">
      <c r="F61" s="21" t="n">
        <f aca="false">E61-D61+1</f>
        <v>1</v>
      </c>
      <c r="H61" s="23" t="e">
        <f aca="false">INDEX(Burma,MATCH($D61,MEGAlign))</f>
        <v>#N/A</v>
      </c>
      <c r="I61" s="23" t="e">
        <f aca="false">INDEX(Burma,MATCH($E61,MEGAlign))</f>
        <v>#N/A</v>
      </c>
      <c r="J61" s="100" t="e">
        <f aca="false">I61-H61+1</f>
        <v>#N/A</v>
      </c>
      <c r="K61" s="23" t="e">
        <f aca="false">INDEX(wbGER27,MATCH($D61,MEGAlign))</f>
        <v>#N/A</v>
      </c>
      <c r="L61" s="23" t="e">
        <f aca="false">INDEX(wbGER27,MATCH($E61,MEGAlign))</f>
        <v>#N/A</v>
      </c>
      <c r="M61" s="100" t="e">
        <f aca="false">L61-K61+1</f>
        <v>#N/A</v>
      </c>
      <c r="N61" s="100"/>
      <c r="O61" s="129"/>
      <c r="P61" s="127"/>
      <c r="R61" s="23" t="e">
        <f aca="false">INDEX(Burma,MATCH($D61,MEGAlign))</f>
        <v>#N/A</v>
      </c>
      <c r="S61" s="26" t="e">
        <f aca="false">INDEX(Burma,MATCH($E61,MEGAlign))</f>
        <v>#N/A</v>
      </c>
    </row>
    <row r="62" customFormat="false" ht="13.8" hidden="false" customHeight="false" outlineLevel="0" collapsed="false">
      <c r="F62" s="21" t="n">
        <f aca="false">E62-D62+1</f>
        <v>1</v>
      </c>
      <c r="H62" s="23" t="e">
        <f aca="false">INDEX(Burma,MATCH($D62,MEGAlign))</f>
        <v>#N/A</v>
      </c>
      <c r="I62" s="23" t="e">
        <f aca="false">INDEX(Burma,MATCH($E62,MEGAlign))</f>
        <v>#N/A</v>
      </c>
      <c r="J62" s="100" t="e">
        <f aca="false">I62-H62+1</f>
        <v>#N/A</v>
      </c>
      <c r="K62" s="23" t="e">
        <f aca="false">INDEX(wbGER27,MATCH($D62,MEGAlign))</f>
        <v>#N/A</v>
      </c>
      <c r="L62" s="23" t="e">
        <f aca="false">INDEX(wbGER27,MATCH($E62,MEGAlign))</f>
        <v>#N/A</v>
      </c>
      <c r="M62" s="100" t="e">
        <f aca="false">L62-K62+1</f>
        <v>#N/A</v>
      </c>
      <c r="N62" s="100"/>
      <c r="O62" s="129"/>
      <c r="P62" s="127"/>
      <c r="R62" s="23" t="e">
        <f aca="false">INDEX(Burma,MATCH($D62,MEGAlign))</f>
        <v>#N/A</v>
      </c>
      <c r="S62" s="26" t="e">
        <f aca="false">INDEX(Burma,MATCH($E62,MEGAlign))</f>
        <v>#N/A</v>
      </c>
    </row>
    <row r="63" customFormat="false" ht="13.8" hidden="false" customHeight="false" outlineLevel="0" collapsed="false">
      <c r="F63" s="21" t="n">
        <f aca="false">E63-D63+1</f>
        <v>1</v>
      </c>
      <c r="H63" s="23" t="e">
        <f aca="false">INDEX(Burma,MATCH($D63,MEGAlign))</f>
        <v>#N/A</v>
      </c>
      <c r="I63" s="23" t="e">
        <f aca="false">INDEX(Burma,MATCH($E63,MEGAlign))</f>
        <v>#N/A</v>
      </c>
      <c r="J63" s="100" t="e">
        <f aca="false">I63-H63+1</f>
        <v>#N/A</v>
      </c>
      <c r="K63" s="23" t="e">
        <f aca="false">INDEX(wbGER27,MATCH($D63,MEGAlign))</f>
        <v>#N/A</v>
      </c>
      <c r="L63" s="23" t="e">
        <f aca="false">INDEX(wbGER27,MATCH($E63,MEGAlign))</f>
        <v>#N/A</v>
      </c>
      <c r="M63" s="100" t="e">
        <f aca="false">L63-K63+1</f>
        <v>#N/A</v>
      </c>
      <c r="N63" s="100"/>
      <c r="O63" s="129"/>
      <c r="P63" s="127"/>
      <c r="R63" s="23" t="e">
        <f aca="false">INDEX(Burma,MATCH($D63,MEGAlign))</f>
        <v>#N/A</v>
      </c>
      <c r="S63" s="26" t="e">
        <f aca="false">INDEX(Burma,MATCH($E63,MEGAlign))</f>
        <v>#N/A</v>
      </c>
    </row>
    <row r="64" customFormat="false" ht="13.8" hidden="false" customHeight="false" outlineLevel="0" collapsed="false">
      <c r="F64" s="21" t="n">
        <f aca="false">E64-D64+1</f>
        <v>1</v>
      </c>
      <c r="H64" s="23" t="e">
        <f aca="false">INDEX(Burma,MATCH($D64,MEGAlign))</f>
        <v>#N/A</v>
      </c>
      <c r="I64" s="23" t="e">
        <f aca="false">INDEX(Burma,MATCH($E64,MEGAlign))</f>
        <v>#N/A</v>
      </c>
      <c r="J64" s="100" t="e">
        <f aca="false">I64-H64+1</f>
        <v>#N/A</v>
      </c>
      <c r="K64" s="23" t="e">
        <f aca="false">INDEX(wbGER27,MATCH($D64,MEGAlign))</f>
        <v>#N/A</v>
      </c>
      <c r="L64" s="23" t="e">
        <f aca="false">INDEX(wbGER27,MATCH($E64,MEGAlign))</f>
        <v>#N/A</v>
      </c>
      <c r="M64" s="100" t="e">
        <f aca="false">L64-K64+1</f>
        <v>#N/A</v>
      </c>
      <c r="N64" s="100"/>
      <c r="O64" s="129"/>
      <c r="P64" s="127"/>
      <c r="R64" s="23" t="e">
        <f aca="false">INDEX(Burma,MATCH($D64,MEGAlign))</f>
        <v>#N/A</v>
      </c>
      <c r="S64" s="26" t="e">
        <f aca="false">INDEX(Burma,MATCH($E64,MEGAlign))</f>
        <v>#N/A</v>
      </c>
    </row>
    <row r="65" customFormat="false" ht="13.8" hidden="false" customHeight="false" outlineLevel="0" collapsed="false">
      <c r="F65" s="21" t="n">
        <f aca="false">E65-D65+1</f>
        <v>1</v>
      </c>
      <c r="H65" s="23" t="e">
        <f aca="false">INDEX(Burma,MATCH($D65,MEGAlign))</f>
        <v>#N/A</v>
      </c>
      <c r="I65" s="23" t="e">
        <f aca="false">INDEX(Burma,MATCH($E65,MEGAlign))</f>
        <v>#N/A</v>
      </c>
      <c r="J65" s="100" t="e">
        <f aca="false">I65-H65+1</f>
        <v>#N/A</v>
      </c>
      <c r="K65" s="23" t="e">
        <f aca="false">INDEX(wbGER27,MATCH($D65,MEGAlign))</f>
        <v>#N/A</v>
      </c>
      <c r="L65" s="23" t="e">
        <f aca="false">INDEX(wbGER27,MATCH($E65,MEGAlign))</f>
        <v>#N/A</v>
      </c>
      <c r="M65" s="100" t="e">
        <f aca="false">L65-K65+1</f>
        <v>#N/A</v>
      </c>
      <c r="N65" s="100"/>
      <c r="O65" s="129"/>
      <c r="P65" s="127"/>
      <c r="R65" s="23" t="e">
        <f aca="false">INDEX(Burma,MATCH($D65,MEGAlign))</f>
        <v>#N/A</v>
      </c>
      <c r="S65" s="26" t="e">
        <f aca="false">INDEX(Burma,MATCH($E65,MEGAlign))</f>
        <v>#N/A</v>
      </c>
    </row>
    <row r="66" customFormat="false" ht="13.8" hidden="false" customHeight="false" outlineLevel="0" collapsed="false">
      <c r="F66" s="21" t="n">
        <f aca="false">E66-D66+1</f>
        <v>1</v>
      </c>
      <c r="H66" s="23" t="e">
        <f aca="false">INDEX(Burma,MATCH($D66,MEGAlign))</f>
        <v>#N/A</v>
      </c>
      <c r="I66" s="23" t="e">
        <f aca="false">INDEX(Burma,MATCH($E66,MEGAlign))</f>
        <v>#N/A</v>
      </c>
      <c r="J66" s="100" t="e">
        <f aca="false">I66-H66+1</f>
        <v>#N/A</v>
      </c>
      <c r="K66" s="23" t="e">
        <f aca="false">INDEX(wbGER27,MATCH($D66,MEGAlign))</f>
        <v>#N/A</v>
      </c>
      <c r="L66" s="23" t="e">
        <f aca="false">INDEX(wbGER27,MATCH($E66,MEGAlign))</f>
        <v>#N/A</v>
      </c>
      <c r="M66" s="100" t="e">
        <f aca="false">L66-K66+1</f>
        <v>#N/A</v>
      </c>
      <c r="N66" s="100"/>
      <c r="O66" s="129"/>
      <c r="P66" s="127"/>
      <c r="R66" s="23" t="e">
        <f aca="false">INDEX(Burma,MATCH($D66,MEGAlign))</f>
        <v>#N/A</v>
      </c>
      <c r="S66" s="26" t="e">
        <f aca="false">INDEX(Burma,MATCH($E66,MEGAlign))</f>
        <v>#N/A</v>
      </c>
    </row>
    <row r="67" customFormat="false" ht="13.8" hidden="false" customHeight="false" outlineLevel="0" collapsed="false">
      <c r="F67" s="21" t="n">
        <f aca="false">E67-D67+1</f>
        <v>1</v>
      </c>
      <c r="H67" s="23" t="e">
        <f aca="false">INDEX(Burma,MATCH($D67,MEGAlign))</f>
        <v>#N/A</v>
      </c>
      <c r="I67" s="23" t="e">
        <f aca="false">INDEX(Burma,MATCH($E67,MEGAlign))</f>
        <v>#N/A</v>
      </c>
      <c r="J67" s="100" t="e">
        <f aca="false">I67-H67+1</f>
        <v>#N/A</v>
      </c>
      <c r="K67" s="23" t="e">
        <f aca="false">INDEX(wbGER27,MATCH($D67,MEGAlign))</f>
        <v>#N/A</v>
      </c>
      <c r="L67" s="23" t="e">
        <f aca="false">INDEX(wbGER27,MATCH($E67,MEGAlign))</f>
        <v>#N/A</v>
      </c>
      <c r="M67" s="100" t="e">
        <f aca="false">L67-K67+1</f>
        <v>#N/A</v>
      </c>
      <c r="N67" s="100"/>
      <c r="O67" s="129"/>
      <c r="P67" s="127"/>
      <c r="R67" s="23" t="e">
        <f aca="false">INDEX(Burma,MATCH($D67,MEGAlign))</f>
        <v>#N/A</v>
      </c>
      <c r="S67" s="26" t="e">
        <f aca="false">INDEX(Burma,MATCH($E67,MEGAlign))</f>
        <v>#N/A</v>
      </c>
    </row>
    <row r="68" customFormat="false" ht="13.8" hidden="false" customHeight="false" outlineLevel="0" collapsed="false">
      <c r="F68" s="21" t="n">
        <f aca="false">E68-D68+1</f>
        <v>1</v>
      </c>
      <c r="H68" s="23" t="e">
        <f aca="false">INDEX(Burma,MATCH($D68,MEGAlign))</f>
        <v>#N/A</v>
      </c>
      <c r="I68" s="23" t="e">
        <f aca="false">INDEX(Burma,MATCH($E68,MEGAlign))</f>
        <v>#N/A</v>
      </c>
      <c r="J68" s="100" t="e">
        <f aca="false">I68-H68+1</f>
        <v>#N/A</v>
      </c>
      <c r="K68" s="23" t="e">
        <f aca="false">INDEX(wbGER27,MATCH($D68,MEGAlign))</f>
        <v>#N/A</v>
      </c>
      <c r="L68" s="23" t="e">
        <f aca="false">INDEX(wbGER27,MATCH($E68,MEGAlign))</f>
        <v>#N/A</v>
      </c>
      <c r="M68" s="100" t="e">
        <f aca="false">L68-K68+1</f>
        <v>#N/A</v>
      </c>
      <c r="N68" s="100"/>
      <c r="O68" s="129"/>
      <c r="P68" s="127"/>
      <c r="R68" s="23" t="e">
        <f aca="false">INDEX(Burma,MATCH($D68,MEGAlign))</f>
        <v>#N/A</v>
      </c>
      <c r="S68" s="26" t="e">
        <f aca="false">INDEX(Burma,MATCH($E68,MEGAlign))</f>
        <v>#N/A</v>
      </c>
    </row>
    <row r="69" customFormat="false" ht="13.8" hidden="false" customHeight="false" outlineLevel="0" collapsed="false">
      <c r="F69" s="21" t="n">
        <f aca="false">E69-D69+1</f>
        <v>1</v>
      </c>
      <c r="H69" s="23" t="e">
        <f aca="false">INDEX(Burma,MATCH($D69,MEGAlign))</f>
        <v>#N/A</v>
      </c>
      <c r="I69" s="23" t="e">
        <f aca="false">INDEX(Burma,MATCH($E69,MEGAlign))</f>
        <v>#N/A</v>
      </c>
      <c r="J69" s="100" t="e">
        <f aca="false">I69-H69+1</f>
        <v>#N/A</v>
      </c>
      <c r="K69" s="23" t="e">
        <f aca="false">INDEX(wbGER27,MATCH($D69,MEGAlign))</f>
        <v>#N/A</v>
      </c>
      <c r="L69" s="23" t="e">
        <f aca="false">INDEX(wbGER27,MATCH($E69,MEGAlign))</f>
        <v>#N/A</v>
      </c>
      <c r="M69" s="100" t="e">
        <f aca="false">L69-K69+1</f>
        <v>#N/A</v>
      </c>
      <c r="N69" s="100"/>
      <c r="O69" s="129"/>
      <c r="P69" s="127"/>
      <c r="R69" s="23" t="e">
        <f aca="false">INDEX(Burma,MATCH($D69,MEGAlign))</f>
        <v>#N/A</v>
      </c>
      <c r="S69" s="26" t="e">
        <f aca="false">INDEX(Burma,MATCH($E69,MEGAlign))</f>
        <v>#N/A</v>
      </c>
    </row>
    <row r="70" customFormat="false" ht="13.8" hidden="false" customHeight="false" outlineLevel="0" collapsed="false">
      <c r="F70" s="21" t="n">
        <f aca="false">E70-D70+1</f>
        <v>1</v>
      </c>
      <c r="H70" s="23" t="e">
        <f aca="false">INDEX(Burma,MATCH($D70,MEGAlign))</f>
        <v>#N/A</v>
      </c>
      <c r="I70" s="23" t="e">
        <f aca="false">INDEX(Burma,MATCH($E70,MEGAlign))</f>
        <v>#N/A</v>
      </c>
      <c r="J70" s="100" t="e">
        <f aca="false">I70-H70+1</f>
        <v>#N/A</v>
      </c>
      <c r="K70" s="23" t="e">
        <f aca="false">INDEX(wbGER27,MATCH($D70,MEGAlign))</f>
        <v>#N/A</v>
      </c>
      <c r="L70" s="23" t="e">
        <f aca="false">INDEX(wbGER27,MATCH($E70,MEGAlign))</f>
        <v>#N/A</v>
      </c>
      <c r="M70" s="100" t="e">
        <f aca="false">L70-K70+1</f>
        <v>#N/A</v>
      </c>
      <c r="N70" s="100"/>
      <c r="O70" s="129"/>
      <c r="P70" s="127"/>
      <c r="R70" s="23" t="e">
        <f aca="false">INDEX(Burma,MATCH($D70,MEGAlign))</f>
        <v>#N/A</v>
      </c>
      <c r="S70" s="26" t="e">
        <f aca="false">INDEX(Burma,MATCH($E70,MEGAlign))</f>
        <v>#N/A</v>
      </c>
    </row>
    <row r="71" customFormat="false" ht="13.8" hidden="false" customHeight="false" outlineLevel="0" collapsed="false">
      <c r="F71" s="21" t="n">
        <f aca="false">E71-D71+1</f>
        <v>1</v>
      </c>
      <c r="H71" s="23" t="e">
        <f aca="false">INDEX(Burma,MATCH($D71,MEGAlign))</f>
        <v>#N/A</v>
      </c>
      <c r="I71" s="23" t="e">
        <f aca="false">INDEX(Burma,MATCH($E71,MEGAlign))</f>
        <v>#N/A</v>
      </c>
      <c r="J71" s="100" t="e">
        <f aca="false">I71-H71+1</f>
        <v>#N/A</v>
      </c>
      <c r="K71" s="23" t="e">
        <f aca="false">INDEX(wbGER27,MATCH($D71,MEGAlign))</f>
        <v>#N/A</v>
      </c>
      <c r="L71" s="23" t="e">
        <f aca="false">INDEX(wbGER27,MATCH($E71,MEGAlign))</f>
        <v>#N/A</v>
      </c>
      <c r="M71" s="100" t="e">
        <f aca="false">L71-K71+1</f>
        <v>#N/A</v>
      </c>
      <c r="N71" s="100"/>
      <c r="O71" s="129"/>
      <c r="P71" s="127"/>
      <c r="R71" s="23" t="e">
        <f aca="false">INDEX(Burma,MATCH($D71,MEGAlign))</f>
        <v>#N/A</v>
      </c>
      <c r="S71" s="26" t="e">
        <f aca="false">INDEX(Burma,MATCH($E71,MEGAlign))</f>
        <v>#N/A</v>
      </c>
    </row>
    <row r="72" customFormat="false" ht="13.8" hidden="false" customHeight="false" outlineLevel="0" collapsed="false">
      <c r="F72" s="21" t="n">
        <f aca="false">E72-D72+1</f>
        <v>1</v>
      </c>
      <c r="H72" s="23" t="e">
        <f aca="false">INDEX(Burma,MATCH($D72,MEGAlign))</f>
        <v>#N/A</v>
      </c>
      <c r="I72" s="23" t="e">
        <f aca="false">INDEX(Burma,MATCH($E72,MEGAlign))</f>
        <v>#N/A</v>
      </c>
      <c r="J72" s="100" t="e">
        <f aca="false">I72-H72+1</f>
        <v>#N/A</v>
      </c>
      <c r="K72" s="23" t="e">
        <f aca="false">INDEX(wbGER27,MATCH($D72,MEGAlign))</f>
        <v>#N/A</v>
      </c>
      <c r="L72" s="23" t="e">
        <f aca="false">INDEX(wbGER27,MATCH($E72,MEGAlign))</f>
        <v>#N/A</v>
      </c>
      <c r="M72" s="100" t="e">
        <f aca="false">L72-K72+1</f>
        <v>#N/A</v>
      </c>
      <c r="N72" s="100"/>
      <c r="O72" s="129"/>
      <c r="P72" s="127"/>
      <c r="R72" s="23" t="e">
        <f aca="false">INDEX(Burma,MATCH($D72,MEGAlign))</f>
        <v>#N/A</v>
      </c>
      <c r="S72" s="26" t="e">
        <f aca="false">INDEX(Burma,MATCH($E72,MEGAlign))</f>
        <v>#N/A</v>
      </c>
    </row>
    <row r="73" customFormat="false" ht="13.8" hidden="false" customHeight="false" outlineLevel="0" collapsed="false">
      <c r="F73" s="21" t="n">
        <f aca="false">E73-D73+1</f>
        <v>1</v>
      </c>
      <c r="H73" s="23" t="e">
        <f aca="false">INDEX(Burma,MATCH($D73,MEGAlign))</f>
        <v>#N/A</v>
      </c>
      <c r="I73" s="23" t="e">
        <f aca="false">INDEX(Burma,MATCH($E73,MEGAlign))</f>
        <v>#N/A</v>
      </c>
      <c r="J73" s="100" t="e">
        <f aca="false">I73-H73+1</f>
        <v>#N/A</v>
      </c>
      <c r="K73" s="23" t="e">
        <f aca="false">INDEX(wbGER27,MATCH($D73,MEGAlign))</f>
        <v>#N/A</v>
      </c>
      <c r="L73" s="23" t="e">
        <f aca="false">INDEX(wbGER27,MATCH($E73,MEGAlign))</f>
        <v>#N/A</v>
      </c>
      <c r="M73" s="100" t="e">
        <f aca="false">L73-K73+1</f>
        <v>#N/A</v>
      </c>
      <c r="N73" s="100"/>
      <c r="O73" s="129"/>
      <c r="P73" s="127"/>
      <c r="R73" s="23" t="e">
        <f aca="false">INDEX(Burma,MATCH($D73,MEGAlign))</f>
        <v>#N/A</v>
      </c>
      <c r="S73" s="26" t="e">
        <f aca="false">INDEX(Burma,MATCH($E73,MEGAlign))</f>
        <v>#N/A</v>
      </c>
    </row>
    <row r="74" customFormat="false" ht="13.8" hidden="false" customHeight="false" outlineLevel="0" collapsed="false">
      <c r="F74" s="21" t="n">
        <f aca="false">E74-D74+1</f>
        <v>1</v>
      </c>
      <c r="H74" s="23" t="e">
        <f aca="false">INDEX(Burma,MATCH($D74,MEGAlign))</f>
        <v>#N/A</v>
      </c>
      <c r="I74" s="23" t="e">
        <f aca="false">INDEX(Burma,MATCH($E74,MEGAlign))</f>
        <v>#N/A</v>
      </c>
      <c r="J74" s="100" t="e">
        <f aca="false">I74-H74+1</f>
        <v>#N/A</v>
      </c>
      <c r="K74" s="23" t="e">
        <f aca="false">INDEX(wbGER27,MATCH($D74,MEGAlign))</f>
        <v>#N/A</v>
      </c>
      <c r="L74" s="23" t="e">
        <f aca="false">INDEX(wbGER27,MATCH($E74,MEGAlign))</f>
        <v>#N/A</v>
      </c>
      <c r="M74" s="100" t="e">
        <f aca="false">L74-K74+1</f>
        <v>#N/A</v>
      </c>
      <c r="N74" s="100"/>
      <c r="O74" s="129"/>
      <c r="P74" s="127"/>
      <c r="R74" s="23" t="e">
        <f aca="false">INDEX(Burma,MATCH($D74,MEGAlign))</f>
        <v>#N/A</v>
      </c>
      <c r="S74" s="26" t="e">
        <f aca="false">INDEX(Burma,MATCH($E74,MEGAlign))</f>
        <v>#N/A</v>
      </c>
    </row>
    <row r="75" customFormat="false" ht="13.8" hidden="false" customHeight="false" outlineLevel="0" collapsed="false">
      <c r="F75" s="21" t="n">
        <f aca="false">E75-D75+1</f>
        <v>1</v>
      </c>
      <c r="H75" s="23" t="e">
        <f aca="false">INDEX(Burma,MATCH($D75,MEGAlign))</f>
        <v>#N/A</v>
      </c>
      <c r="I75" s="23" t="e">
        <f aca="false">INDEX(Burma,MATCH($E75,MEGAlign))</f>
        <v>#N/A</v>
      </c>
      <c r="J75" s="100" t="e">
        <f aca="false">I75-H75+1</f>
        <v>#N/A</v>
      </c>
      <c r="K75" s="23" t="e">
        <f aca="false">INDEX(wbGER27,MATCH($D75,MEGAlign))</f>
        <v>#N/A</v>
      </c>
      <c r="L75" s="23" t="e">
        <f aca="false">INDEX(wbGER27,MATCH($E75,MEGAlign))</f>
        <v>#N/A</v>
      </c>
      <c r="M75" s="100" t="e">
        <f aca="false">L75-K75+1</f>
        <v>#N/A</v>
      </c>
      <c r="N75" s="100"/>
      <c r="O75" s="129"/>
      <c r="P75" s="127"/>
      <c r="R75" s="23" t="e">
        <f aca="false">INDEX(Burma,MATCH($D75,MEGAlign))</f>
        <v>#N/A</v>
      </c>
      <c r="S75" s="26" t="e">
        <f aca="false">INDEX(Burma,MATCH($E75,MEGAlign))</f>
        <v>#N/A</v>
      </c>
    </row>
    <row r="76" customFormat="false" ht="13.8" hidden="false" customHeight="false" outlineLevel="0" collapsed="false">
      <c r="F76" s="21" t="n">
        <f aca="false">E76-D76+1</f>
        <v>1</v>
      </c>
      <c r="H76" s="23" t="e">
        <f aca="false">INDEX(Burma,MATCH($D76,MEGAlign))</f>
        <v>#N/A</v>
      </c>
      <c r="I76" s="23" t="e">
        <f aca="false">INDEX(Burma,MATCH($E76,MEGAlign))</f>
        <v>#N/A</v>
      </c>
      <c r="J76" s="100" t="e">
        <f aca="false">I76-H76+1</f>
        <v>#N/A</v>
      </c>
      <c r="K76" s="23" t="e">
        <f aca="false">INDEX(wbGER27,MATCH($D76,MEGAlign))</f>
        <v>#N/A</v>
      </c>
      <c r="L76" s="23" t="e">
        <f aca="false">INDEX(wbGER27,MATCH($E76,MEGAlign))</f>
        <v>#N/A</v>
      </c>
      <c r="M76" s="100" t="e">
        <f aca="false">L76-K76+1</f>
        <v>#N/A</v>
      </c>
      <c r="N76" s="100"/>
      <c r="O76" s="129"/>
      <c r="P76" s="127"/>
      <c r="R76" s="23" t="e">
        <f aca="false">INDEX(Burma,MATCH($D76,MEGAlign))</f>
        <v>#N/A</v>
      </c>
      <c r="S76" s="26" t="e">
        <f aca="false">INDEX(Burma,MATCH($E76,MEGAlign))</f>
        <v>#N/A</v>
      </c>
    </row>
    <row r="77" customFormat="false" ht="13.8" hidden="false" customHeight="false" outlineLevel="0" collapsed="false">
      <c r="F77" s="21" t="n">
        <f aca="false">E77-D77+1</f>
        <v>1</v>
      </c>
      <c r="H77" s="23" t="e">
        <f aca="false">INDEX(Burma,MATCH($D77,MEGAlign))</f>
        <v>#N/A</v>
      </c>
      <c r="I77" s="23" t="e">
        <f aca="false">INDEX(Burma,MATCH($E77,MEGAlign))</f>
        <v>#N/A</v>
      </c>
      <c r="J77" s="100" t="e">
        <f aca="false">I77-H77+1</f>
        <v>#N/A</v>
      </c>
      <c r="K77" s="23" t="e">
        <f aca="false">INDEX(wbGER27,MATCH($D77,MEGAlign))</f>
        <v>#N/A</v>
      </c>
      <c r="L77" s="23" t="e">
        <f aca="false">INDEX(wbGER27,MATCH($E77,MEGAlign))</f>
        <v>#N/A</v>
      </c>
      <c r="M77" s="100" t="e">
        <f aca="false">L77-K77+1</f>
        <v>#N/A</v>
      </c>
      <c r="N77" s="100"/>
      <c r="O77" s="129"/>
      <c r="P77" s="127"/>
      <c r="R77" s="23" t="e">
        <f aca="false">INDEX(Burma,MATCH($D77,MEGAlign))</f>
        <v>#N/A</v>
      </c>
      <c r="S77" s="26" t="e">
        <f aca="false">INDEX(Burma,MATCH($E77,MEGAlign))</f>
        <v>#N/A</v>
      </c>
    </row>
    <row r="78" customFormat="false" ht="13.8" hidden="false" customHeight="false" outlineLevel="0" collapsed="false">
      <c r="F78" s="21" t="n">
        <f aca="false">E78-D78+1</f>
        <v>1</v>
      </c>
      <c r="H78" s="23" t="e">
        <f aca="false">INDEX(Burma,MATCH($D78,MEGAlign))</f>
        <v>#N/A</v>
      </c>
      <c r="I78" s="23" t="e">
        <f aca="false">INDEX(Burma,MATCH($E78,MEGAlign))</f>
        <v>#N/A</v>
      </c>
      <c r="J78" s="100" t="e">
        <f aca="false">I78-H78+1</f>
        <v>#N/A</v>
      </c>
      <c r="K78" s="23" t="e">
        <f aca="false">INDEX(wbGER27,MATCH($D78,MEGAlign))</f>
        <v>#N/A</v>
      </c>
      <c r="L78" s="23" t="e">
        <f aca="false">INDEX(wbGER27,MATCH($E78,MEGAlign))</f>
        <v>#N/A</v>
      </c>
      <c r="M78" s="100" t="e">
        <f aca="false">L78-K78+1</f>
        <v>#N/A</v>
      </c>
      <c r="N78" s="100"/>
      <c r="O78" s="129"/>
      <c r="P78" s="127"/>
      <c r="R78" s="23" t="e">
        <f aca="false">INDEX(Burma,MATCH($D78,MEGAlign))</f>
        <v>#N/A</v>
      </c>
      <c r="S78" s="26" t="e">
        <f aca="false">INDEX(Burma,MATCH($E78,MEGAlign))</f>
        <v>#N/A</v>
      </c>
    </row>
    <row r="79" customFormat="false" ht="13.8" hidden="false" customHeight="false" outlineLevel="0" collapsed="false">
      <c r="F79" s="21" t="n">
        <f aca="false">E79-D79+1</f>
        <v>1</v>
      </c>
      <c r="H79" s="23" t="e">
        <f aca="false">INDEX(Burma,MATCH($D79,MEGAlign))</f>
        <v>#N/A</v>
      </c>
      <c r="I79" s="23" t="e">
        <f aca="false">INDEX(Burma,MATCH($E79,MEGAlign))</f>
        <v>#N/A</v>
      </c>
      <c r="J79" s="100" t="e">
        <f aca="false">I79-H79+1</f>
        <v>#N/A</v>
      </c>
      <c r="K79" s="23" t="e">
        <f aca="false">INDEX(wbGER27,MATCH($D79,MEGAlign))</f>
        <v>#N/A</v>
      </c>
      <c r="L79" s="23" t="e">
        <f aca="false">INDEX(wbGER27,MATCH($E79,MEGAlign))</f>
        <v>#N/A</v>
      </c>
      <c r="M79" s="100" t="e">
        <f aca="false">L79-K79+1</f>
        <v>#N/A</v>
      </c>
      <c r="N79" s="100"/>
      <c r="O79" s="129"/>
      <c r="P79" s="127"/>
      <c r="R79" s="23" t="e">
        <f aca="false">INDEX(Burma,MATCH($D79,MEGAlign))</f>
        <v>#N/A</v>
      </c>
      <c r="S79" s="26" t="e">
        <f aca="false">INDEX(Burma,MATCH($E79,MEGAlign))</f>
        <v>#N/A</v>
      </c>
    </row>
    <row r="80" customFormat="false" ht="13.8" hidden="false" customHeight="false" outlineLevel="0" collapsed="false">
      <c r="F80" s="21" t="n">
        <f aca="false">E80-D80+1</f>
        <v>1</v>
      </c>
      <c r="H80" s="23" t="e">
        <f aca="false">INDEX(Burma,MATCH($D80,MEGAlign))</f>
        <v>#N/A</v>
      </c>
      <c r="I80" s="23" t="e">
        <f aca="false">INDEX(Burma,MATCH($E80,MEGAlign))</f>
        <v>#N/A</v>
      </c>
      <c r="J80" s="100" t="e">
        <f aca="false">I80-H80+1</f>
        <v>#N/A</v>
      </c>
      <c r="K80" s="23" t="e">
        <f aca="false">INDEX(wbGER27,MATCH($D80,MEGAlign))</f>
        <v>#N/A</v>
      </c>
      <c r="L80" s="23" t="e">
        <f aca="false">INDEX(wbGER27,MATCH($E80,MEGAlign))</f>
        <v>#N/A</v>
      </c>
      <c r="M80" s="100" t="e">
        <f aca="false">L80-K80+1</f>
        <v>#N/A</v>
      </c>
      <c r="N80" s="100"/>
      <c r="O80" s="129"/>
      <c r="P80" s="127"/>
      <c r="R80" s="23" t="e">
        <f aca="false">INDEX(Burma,MATCH($D80,MEGAlign))</f>
        <v>#N/A</v>
      </c>
      <c r="S80" s="26" t="e">
        <f aca="false">INDEX(Burma,MATCH($E80,MEGAlign))</f>
        <v>#N/A</v>
      </c>
    </row>
    <row r="81" customFormat="false" ht="13.8" hidden="false" customHeight="false" outlineLevel="0" collapsed="false">
      <c r="F81" s="21" t="n">
        <f aca="false">E81-D81+1</f>
        <v>1</v>
      </c>
      <c r="H81" s="23" t="e">
        <f aca="false">INDEX(Burma,MATCH($D81,MEGAlign))</f>
        <v>#N/A</v>
      </c>
      <c r="I81" s="23" t="e">
        <f aca="false">INDEX(Burma,MATCH($E81,MEGAlign))</f>
        <v>#N/A</v>
      </c>
      <c r="J81" s="100" t="e">
        <f aca="false">I81-H81+1</f>
        <v>#N/A</v>
      </c>
      <c r="K81" s="23" t="e">
        <f aca="false">INDEX(wbGER27,MATCH($D81,MEGAlign))</f>
        <v>#N/A</v>
      </c>
      <c r="L81" s="23" t="e">
        <f aca="false">INDEX(wbGER27,MATCH($E81,MEGAlign))</f>
        <v>#N/A</v>
      </c>
      <c r="M81" s="100" t="e">
        <f aca="false">L81-K81+1</f>
        <v>#N/A</v>
      </c>
      <c r="N81" s="100"/>
      <c r="O81" s="129"/>
      <c r="P81" s="127"/>
      <c r="R81" s="23" t="e">
        <f aca="false">INDEX(Burma,MATCH($D81,MEGAlign))</f>
        <v>#N/A</v>
      </c>
      <c r="S81" s="26" t="e">
        <f aca="false">INDEX(Burma,MATCH($E81,MEGAlign))</f>
        <v>#N/A</v>
      </c>
    </row>
    <row r="82" customFormat="false" ht="13.8" hidden="false" customHeight="false" outlineLevel="0" collapsed="false">
      <c r="F82" s="21" t="n">
        <f aca="false">E82-D82+1</f>
        <v>1</v>
      </c>
      <c r="H82" s="23" t="e">
        <f aca="false">INDEX(Burma,MATCH($D82,MEGAlign))</f>
        <v>#N/A</v>
      </c>
      <c r="I82" s="23" t="e">
        <f aca="false">INDEX(Burma,MATCH($E82,MEGAlign))</f>
        <v>#N/A</v>
      </c>
      <c r="J82" s="100" t="e">
        <f aca="false">I82-H82+1</f>
        <v>#N/A</v>
      </c>
      <c r="K82" s="23" t="e">
        <f aca="false">INDEX(wbGER27,MATCH($D82,MEGAlign))</f>
        <v>#N/A</v>
      </c>
      <c r="L82" s="23" t="e">
        <f aca="false">INDEX(wbGER27,MATCH($E82,MEGAlign))</f>
        <v>#N/A</v>
      </c>
      <c r="M82" s="100" t="e">
        <f aca="false">L82-K82+1</f>
        <v>#N/A</v>
      </c>
      <c r="N82" s="100"/>
      <c r="O82" s="129"/>
      <c r="P82" s="127"/>
      <c r="R82" s="23" t="e">
        <f aca="false">INDEX(Burma,MATCH($D82,MEGAlign))</f>
        <v>#N/A</v>
      </c>
      <c r="S82" s="26" t="e">
        <f aca="false">INDEX(Burma,MATCH($E82,MEGAlign))</f>
        <v>#N/A</v>
      </c>
    </row>
    <row r="83" customFormat="false" ht="13.8" hidden="false" customHeight="false" outlineLevel="0" collapsed="false">
      <c r="F83" s="21" t="n">
        <f aca="false">E83-D83+1</f>
        <v>1</v>
      </c>
      <c r="H83" s="23" t="e">
        <f aca="false">INDEX(Burma,MATCH($D83,MEGAlign))</f>
        <v>#N/A</v>
      </c>
      <c r="I83" s="23" t="e">
        <f aca="false">INDEX(Burma,MATCH($E83,MEGAlign))</f>
        <v>#N/A</v>
      </c>
      <c r="J83" s="100" t="e">
        <f aca="false">I83-H83+1</f>
        <v>#N/A</v>
      </c>
      <c r="K83" s="23" t="e">
        <f aca="false">INDEX(wbGER27,MATCH($D83,MEGAlign))</f>
        <v>#N/A</v>
      </c>
      <c r="L83" s="23" t="e">
        <f aca="false">INDEX(wbGER27,MATCH($E83,MEGAlign))</f>
        <v>#N/A</v>
      </c>
      <c r="M83" s="100" t="e">
        <f aca="false">L83-K83+1</f>
        <v>#N/A</v>
      </c>
      <c r="N83" s="100"/>
      <c r="O83" s="129"/>
      <c r="P83" s="127"/>
      <c r="R83" s="23" t="e">
        <f aca="false">INDEX(Burma,MATCH($D83,MEGAlign))</f>
        <v>#N/A</v>
      </c>
      <c r="S83" s="26" t="e">
        <f aca="false">INDEX(Burma,MATCH($E83,MEGAlign))</f>
        <v>#N/A</v>
      </c>
    </row>
    <row r="84" customFormat="false" ht="13.8" hidden="false" customHeight="false" outlineLevel="0" collapsed="false">
      <c r="F84" s="21" t="n">
        <f aca="false">E84-D84+1</f>
        <v>1</v>
      </c>
      <c r="H84" s="23" t="e">
        <f aca="false">INDEX(Burma,MATCH($D84,MEGAlign))</f>
        <v>#N/A</v>
      </c>
      <c r="I84" s="23" t="e">
        <f aca="false">INDEX(Burma,MATCH($E84,MEGAlign))</f>
        <v>#N/A</v>
      </c>
      <c r="J84" s="100" t="e">
        <f aca="false">I84-H84+1</f>
        <v>#N/A</v>
      </c>
      <c r="K84" s="23" t="e">
        <f aca="false">INDEX(wbGER27,MATCH($D84,MEGAlign))</f>
        <v>#N/A</v>
      </c>
      <c r="L84" s="23" t="e">
        <f aca="false">INDEX(wbGER27,MATCH($E84,MEGAlign))</f>
        <v>#N/A</v>
      </c>
      <c r="M84" s="100" t="e">
        <f aca="false">L84-K84+1</f>
        <v>#N/A</v>
      </c>
      <c r="N84" s="100"/>
      <c r="O84" s="129"/>
      <c r="P84" s="127"/>
      <c r="R84" s="23" t="e">
        <f aca="false">INDEX(Burma,MATCH($D84,MEGAlign))</f>
        <v>#N/A</v>
      </c>
      <c r="S84" s="26" t="e">
        <f aca="false">INDEX(Burma,MATCH($E84,MEGAlign))</f>
        <v>#N/A</v>
      </c>
    </row>
    <row r="85" customFormat="false" ht="13.8" hidden="false" customHeight="false" outlineLevel="0" collapsed="false">
      <c r="F85" s="21" t="n">
        <f aca="false">E85-D85+1</f>
        <v>1</v>
      </c>
      <c r="H85" s="23" t="e">
        <f aca="false">INDEX(Burma,MATCH($D85,MEGAlign))</f>
        <v>#N/A</v>
      </c>
      <c r="I85" s="23" t="e">
        <f aca="false">INDEX(Burma,MATCH($E85,MEGAlign))</f>
        <v>#N/A</v>
      </c>
      <c r="J85" s="100" t="e">
        <f aca="false">I85-H85+1</f>
        <v>#N/A</v>
      </c>
      <c r="K85" s="23" t="e">
        <f aca="false">INDEX(wbGER27,MATCH($D85,MEGAlign))</f>
        <v>#N/A</v>
      </c>
      <c r="L85" s="23" t="e">
        <f aca="false">INDEX(wbGER27,MATCH($E85,MEGAlign))</f>
        <v>#N/A</v>
      </c>
      <c r="M85" s="100" t="e">
        <f aca="false">L85-K85+1</f>
        <v>#N/A</v>
      </c>
      <c r="N85" s="100"/>
      <c r="O85" s="129"/>
      <c r="P85" s="127"/>
      <c r="R85" s="23" t="e">
        <f aca="false">INDEX(Burma,MATCH($D85,MEGAlign))</f>
        <v>#N/A</v>
      </c>
      <c r="S85" s="26" t="e">
        <f aca="false">INDEX(Burma,MATCH($E85,MEGAlign))</f>
        <v>#N/A</v>
      </c>
    </row>
    <row r="86" customFormat="false" ht="13.8" hidden="false" customHeight="false" outlineLevel="0" collapsed="false">
      <c r="F86" s="21" t="n">
        <f aca="false">E86-D86+1</f>
        <v>1</v>
      </c>
      <c r="H86" s="23" t="e">
        <f aca="false">INDEX(Burma,MATCH($D86,MEGAlign))</f>
        <v>#N/A</v>
      </c>
      <c r="I86" s="23" t="e">
        <f aca="false">INDEX(Burma,MATCH($E86,MEGAlign))</f>
        <v>#N/A</v>
      </c>
      <c r="J86" s="100" t="e">
        <f aca="false">I86-H86+1</f>
        <v>#N/A</v>
      </c>
      <c r="K86" s="23" t="e">
        <f aca="false">INDEX(wbGER27,MATCH($D86,MEGAlign))</f>
        <v>#N/A</v>
      </c>
      <c r="L86" s="23" t="e">
        <f aca="false">INDEX(wbGER27,MATCH($E86,MEGAlign))</f>
        <v>#N/A</v>
      </c>
      <c r="M86" s="100" t="e">
        <f aca="false">L86-K86+1</f>
        <v>#N/A</v>
      </c>
      <c r="N86" s="100"/>
      <c r="O86" s="129"/>
      <c r="P86" s="127"/>
      <c r="R86" s="23" t="e">
        <f aca="false">INDEX(Burma,MATCH($D86,MEGAlign))</f>
        <v>#N/A</v>
      </c>
      <c r="S86" s="26" t="e">
        <f aca="false">INDEX(Burma,MATCH($E86,MEGAlign))</f>
        <v>#N/A</v>
      </c>
    </row>
    <row r="87" customFormat="false" ht="13.8" hidden="false" customHeight="false" outlineLevel="0" collapsed="false">
      <c r="F87" s="21" t="n">
        <f aca="false">E87-D87+1</f>
        <v>1</v>
      </c>
      <c r="H87" s="23" t="e">
        <f aca="false">INDEX(Burma,MATCH($D87,MEGAlign))</f>
        <v>#N/A</v>
      </c>
      <c r="I87" s="23" t="e">
        <f aca="false">INDEX(Burma,MATCH($E87,MEGAlign))</f>
        <v>#N/A</v>
      </c>
      <c r="J87" s="100" t="e">
        <f aca="false">I87-H87+1</f>
        <v>#N/A</v>
      </c>
      <c r="K87" s="23" t="e">
        <f aca="false">INDEX(wbGER27,MATCH($D87,MEGAlign))</f>
        <v>#N/A</v>
      </c>
      <c r="L87" s="23" t="e">
        <f aca="false">INDEX(wbGER27,MATCH($E87,MEGAlign))</f>
        <v>#N/A</v>
      </c>
      <c r="M87" s="100" t="e">
        <f aca="false">L87-K87+1</f>
        <v>#N/A</v>
      </c>
      <c r="N87" s="100"/>
      <c r="O87" s="129"/>
      <c r="P87" s="127"/>
      <c r="R87" s="23" t="e">
        <f aca="false">INDEX(Burma,MATCH($D87,MEGAlign))</f>
        <v>#N/A</v>
      </c>
      <c r="S87" s="26" t="e">
        <f aca="false">INDEX(Burma,MATCH($E87,MEGAlign))</f>
        <v>#N/A</v>
      </c>
    </row>
    <row r="88" customFormat="false" ht="13.8" hidden="false" customHeight="false" outlineLevel="0" collapsed="false">
      <c r="F88" s="21" t="n">
        <f aca="false">E88-D88+1</f>
        <v>1</v>
      </c>
      <c r="H88" s="23" t="e">
        <f aca="false">INDEX(Burma,MATCH($D88,MEGAlign))</f>
        <v>#N/A</v>
      </c>
      <c r="I88" s="23" t="e">
        <f aca="false">INDEX(Burma,MATCH($E88,MEGAlign))</f>
        <v>#N/A</v>
      </c>
      <c r="J88" s="100" t="e">
        <f aca="false">I88-H88+1</f>
        <v>#N/A</v>
      </c>
      <c r="K88" s="23" t="e">
        <f aca="false">INDEX(wbGER27,MATCH($D88,MEGAlign))</f>
        <v>#N/A</v>
      </c>
      <c r="L88" s="23" t="e">
        <f aca="false">INDEX(wbGER27,MATCH($E88,MEGAlign))</f>
        <v>#N/A</v>
      </c>
      <c r="M88" s="100" t="e">
        <f aca="false">L88-K88+1</f>
        <v>#N/A</v>
      </c>
      <c r="N88" s="100"/>
      <c r="O88" s="129"/>
      <c r="P88" s="127"/>
      <c r="R88" s="23" t="e">
        <f aca="false">INDEX(Burma,MATCH($D88,MEGAlign))</f>
        <v>#N/A</v>
      </c>
      <c r="S88" s="26" t="e">
        <f aca="false">INDEX(Burma,MATCH($E88,MEGAlign))</f>
        <v>#N/A</v>
      </c>
    </row>
    <row r="89" customFormat="false" ht="13.8" hidden="false" customHeight="false" outlineLevel="0" collapsed="false">
      <c r="F89" s="21" t="n">
        <f aca="false">E89-D89+1</f>
        <v>1</v>
      </c>
      <c r="H89" s="23" t="e">
        <f aca="false">INDEX(Burma,MATCH($D89,MEGAlign))</f>
        <v>#N/A</v>
      </c>
      <c r="I89" s="23" t="e">
        <f aca="false">INDEX(Burma,MATCH($E89,MEGAlign))</f>
        <v>#N/A</v>
      </c>
      <c r="J89" s="100" t="e">
        <f aca="false">I89-H89+1</f>
        <v>#N/A</v>
      </c>
      <c r="K89" s="23" t="e">
        <f aca="false">INDEX(wbGER27,MATCH($D89,MEGAlign))</f>
        <v>#N/A</v>
      </c>
      <c r="L89" s="23" t="e">
        <f aca="false">INDEX(wbGER27,MATCH($E89,MEGAlign))</f>
        <v>#N/A</v>
      </c>
      <c r="M89" s="100" t="e">
        <f aca="false">L89-K89+1</f>
        <v>#N/A</v>
      </c>
      <c r="N89" s="100"/>
      <c r="O89" s="129"/>
      <c r="P89" s="127"/>
      <c r="R89" s="23" t="e">
        <f aca="false">INDEX(Burma,MATCH($D89,MEGAlign))</f>
        <v>#N/A</v>
      </c>
      <c r="S89" s="26" t="e">
        <f aca="false">INDEX(Burma,MATCH($E89,MEGAlign))</f>
        <v>#N/A</v>
      </c>
    </row>
    <row r="90" customFormat="false" ht="13.8" hidden="false" customHeight="false" outlineLevel="0" collapsed="false">
      <c r="F90" s="21" t="n">
        <f aca="false">E90-D90+1</f>
        <v>1</v>
      </c>
      <c r="H90" s="23" t="e">
        <f aca="false">INDEX(Burma,MATCH($D90,MEGAlign))</f>
        <v>#N/A</v>
      </c>
      <c r="I90" s="23" t="e">
        <f aca="false">INDEX(Burma,MATCH($E90,MEGAlign))</f>
        <v>#N/A</v>
      </c>
      <c r="J90" s="100" t="e">
        <f aca="false">I90-H90+1</f>
        <v>#N/A</v>
      </c>
      <c r="K90" s="23" t="e">
        <f aca="false">INDEX(wbGER27,MATCH($D90,MEGAlign))</f>
        <v>#N/A</v>
      </c>
      <c r="L90" s="23" t="e">
        <f aca="false">INDEX(wbGER27,MATCH($E90,MEGAlign))</f>
        <v>#N/A</v>
      </c>
      <c r="M90" s="100" t="e">
        <f aca="false">L90-K90+1</f>
        <v>#N/A</v>
      </c>
      <c r="N90" s="100"/>
      <c r="O90" s="129"/>
      <c r="P90" s="127"/>
      <c r="R90" s="23" t="e">
        <f aca="false">INDEX(Burma,MATCH($D90,MEGAlign))</f>
        <v>#N/A</v>
      </c>
      <c r="S90" s="26" t="e">
        <f aca="false">INDEX(Burma,MATCH($E90,MEGAlign))</f>
        <v>#N/A</v>
      </c>
    </row>
    <row r="91" customFormat="false" ht="13.8" hidden="false" customHeight="false" outlineLevel="0" collapsed="false">
      <c r="F91" s="21" t="n">
        <f aca="false">E91-D91+1</f>
        <v>1</v>
      </c>
      <c r="H91" s="23" t="e">
        <f aca="false">INDEX(Burma,MATCH($D91,MEGAlign))</f>
        <v>#N/A</v>
      </c>
      <c r="I91" s="23" t="e">
        <f aca="false">INDEX(Burma,MATCH($E91,MEGAlign))</f>
        <v>#N/A</v>
      </c>
      <c r="J91" s="100" t="e">
        <f aca="false">I91-H91+1</f>
        <v>#N/A</v>
      </c>
      <c r="K91" s="23" t="e">
        <f aca="false">INDEX(wbGER27,MATCH($D91,MEGAlign))</f>
        <v>#N/A</v>
      </c>
      <c r="L91" s="23" t="e">
        <f aca="false">INDEX(wbGER27,MATCH($E91,MEGAlign))</f>
        <v>#N/A</v>
      </c>
      <c r="M91" s="100" t="e">
        <f aca="false">L91-K91+1</f>
        <v>#N/A</v>
      </c>
      <c r="N91" s="100"/>
      <c r="O91" s="129"/>
      <c r="P91" s="127"/>
      <c r="R91" s="23" t="e">
        <f aca="false">INDEX(Burma,MATCH($D91,MEGAlign))</f>
        <v>#N/A</v>
      </c>
      <c r="S91" s="26" t="e">
        <f aca="false">INDEX(Burma,MATCH($E91,MEGAlign))</f>
        <v>#N/A</v>
      </c>
    </row>
    <row r="92" customFormat="false" ht="13.8" hidden="false" customHeight="false" outlineLevel="0" collapsed="false">
      <c r="F92" s="21" t="n">
        <f aca="false">E92-D92+1</f>
        <v>1</v>
      </c>
      <c r="H92" s="23" t="e">
        <f aca="false">INDEX(Burma,MATCH($D92,MEGAlign))</f>
        <v>#N/A</v>
      </c>
      <c r="I92" s="23" t="e">
        <f aca="false">INDEX(Burma,MATCH($E92,MEGAlign))</f>
        <v>#N/A</v>
      </c>
      <c r="J92" s="100" t="e">
        <f aca="false">I92-H92+1</f>
        <v>#N/A</v>
      </c>
      <c r="K92" s="23" t="e">
        <f aca="false">INDEX(wbGER27,MATCH($D92,MEGAlign))</f>
        <v>#N/A</v>
      </c>
      <c r="L92" s="23" t="e">
        <f aca="false">INDEX(wbGER27,MATCH($E92,MEGAlign))</f>
        <v>#N/A</v>
      </c>
      <c r="M92" s="100" t="e">
        <f aca="false">L92-K92+1</f>
        <v>#N/A</v>
      </c>
      <c r="N92" s="100"/>
      <c r="O92" s="129"/>
      <c r="P92" s="127"/>
      <c r="R92" s="23" t="e">
        <f aca="false">INDEX(Burma,MATCH($D92,MEGAlign))</f>
        <v>#N/A</v>
      </c>
      <c r="S92" s="26" t="e">
        <f aca="false">INDEX(Burma,MATCH($E92,MEGAlign))</f>
        <v>#N/A</v>
      </c>
    </row>
    <row r="93" customFormat="false" ht="13.8" hidden="false" customHeight="false" outlineLevel="0" collapsed="false">
      <c r="F93" s="21" t="n">
        <f aca="false">E93-D93+1</f>
        <v>1</v>
      </c>
      <c r="H93" s="23" t="e">
        <f aca="false">INDEX(Burma,MATCH($D93,MEGAlign))</f>
        <v>#N/A</v>
      </c>
      <c r="I93" s="23" t="e">
        <f aca="false">INDEX(Burma,MATCH($E93,MEGAlign))</f>
        <v>#N/A</v>
      </c>
      <c r="J93" s="100" t="e">
        <f aca="false">I93-H93+1</f>
        <v>#N/A</v>
      </c>
      <c r="K93" s="23" t="e">
        <f aca="false">INDEX(wbGER27,MATCH($D93,MEGAlign))</f>
        <v>#N/A</v>
      </c>
      <c r="L93" s="23" t="e">
        <f aca="false">INDEX(wbGER27,MATCH($E93,MEGAlign))</f>
        <v>#N/A</v>
      </c>
      <c r="M93" s="100" t="e">
        <f aca="false">L93-K93+1</f>
        <v>#N/A</v>
      </c>
      <c r="N93" s="100"/>
      <c r="O93" s="129"/>
      <c r="P93" s="127"/>
      <c r="R93" s="23" t="e">
        <f aca="false">INDEX(Burma,MATCH($D93,MEGAlign))</f>
        <v>#N/A</v>
      </c>
      <c r="S93" s="26" t="e">
        <f aca="false">INDEX(Burma,MATCH($E93,MEGAlign))</f>
        <v>#N/A</v>
      </c>
    </row>
    <row r="94" customFormat="false" ht="13.8" hidden="false" customHeight="false" outlineLevel="0" collapsed="false">
      <c r="F94" s="21" t="n">
        <f aca="false">E94-D94+1</f>
        <v>1</v>
      </c>
      <c r="H94" s="23" t="e">
        <f aca="false">INDEX(Burma,MATCH($D94,MEGAlign))</f>
        <v>#N/A</v>
      </c>
      <c r="I94" s="23" t="e">
        <f aca="false">INDEX(Burma,MATCH($E94,MEGAlign))</f>
        <v>#N/A</v>
      </c>
      <c r="J94" s="100" t="e">
        <f aca="false">I94-H94+1</f>
        <v>#N/A</v>
      </c>
      <c r="K94" s="23" t="e">
        <f aca="false">INDEX(wbGER27,MATCH($D94,MEGAlign))</f>
        <v>#N/A</v>
      </c>
      <c r="L94" s="23" t="e">
        <f aca="false">INDEX(wbGER27,MATCH($E94,MEGAlign))</f>
        <v>#N/A</v>
      </c>
      <c r="M94" s="100" t="e">
        <f aca="false">L94-K94+1</f>
        <v>#N/A</v>
      </c>
      <c r="N94" s="100"/>
      <c r="O94" s="129"/>
      <c r="P94" s="127"/>
      <c r="R94" s="23" t="e">
        <f aca="false">INDEX(Burma,MATCH($D94,MEGAlign))</f>
        <v>#N/A</v>
      </c>
      <c r="S94" s="26" t="e">
        <f aca="false">INDEX(Burma,MATCH($E94,MEGAlign))</f>
        <v>#N/A</v>
      </c>
    </row>
    <row r="95" customFormat="false" ht="13.8" hidden="false" customHeight="false" outlineLevel="0" collapsed="false">
      <c r="F95" s="21" t="n">
        <f aca="false">E95-D95+1</f>
        <v>1</v>
      </c>
      <c r="H95" s="23" t="e">
        <f aca="false">INDEX(Burma,MATCH($D95,MEGAlign))</f>
        <v>#N/A</v>
      </c>
      <c r="I95" s="23" t="e">
        <f aca="false">INDEX(Burma,MATCH($E95,MEGAlign))</f>
        <v>#N/A</v>
      </c>
      <c r="J95" s="100" t="e">
        <f aca="false">I95-H95+1</f>
        <v>#N/A</v>
      </c>
      <c r="K95" s="23" t="e">
        <f aca="false">INDEX(wbGER27,MATCH($D95,MEGAlign))</f>
        <v>#N/A</v>
      </c>
      <c r="L95" s="23" t="e">
        <f aca="false">INDEX(wbGER27,MATCH($E95,MEGAlign))</f>
        <v>#N/A</v>
      </c>
      <c r="M95" s="100" t="e">
        <f aca="false">L95-K95+1</f>
        <v>#N/A</v>
      </c>
      <c r="N95" s="100"/>
      <c r="O95" s="129"/>
      <c r="P95" s="127"/>
      <c r="R95" s="23" t="e">
        <f aca="false">INDEX(Burma,MATCH($D95,MEGAlign))</f>
        <v>#N/A</v>
      </c>
      <c r="S95" s="26" t="e">
        <f aca="false">INDEX(Burma,MATCH($E95,MEGAlign))</f>
        <v>#N/A</v>
      </c>
    </row>
    <row r="96" customFormat="false" ht="13.8" hidden="false" customHeight="false" outlineLevel="0" collapsed="false">
      <c r="F96" s="21" t="n">
        <f aca="false">E96-D96+1</f>
        <v>1</v>
      </c>
      <c r="H96" s="23" t="e">
        <f aca="false">INDEX(Burma,MATCH($D96,MEGAlign))</f>
        <v>#N/A</v>
      </c>
      <c r="I96" s="23" t="e">
        <f aca="false">INDEX(Burma,MATCH($E96,MEGAlign))</f>
        <v>#N/A</v>
      </c>
      <c r="J96" s="100" t="e">
        <f aca="false">I96-H96+1</f>
        <v>#N/A</v>
      </c>
      <c r="K96" s="23" t="e">
        <f aca="false">INDEX(wbGER27,MATCH($D96,MEGAlign))</f>
        <v>#N/A</v>
      </c>
      <c r="L96" s="23" t="e">
        <f aca="false">INDEX(wbGER27,MATCH($E96,MEGAlign))</f>
        <v>#N/A</v>
      </c>
      <c r="M96" s="100" t="e">
        <f aca="false">L96-K96+1</f>
        <v>#N/A</v>
      </c>
      <c r="N96" s="100"/>
      <c r="O96" s="129"/>
      <c r="P96" s="127"/>
      <c r="R96" s="23" t="e">
        <f aca="false">INDEX(Burma,MATCH($D96,MEGAlign))</f>
        <v>#N/A</v>
      </c>
      <c r="S96" s="26" t="e">
        <f aca="false">INDEX(Burma,MATCH($E96,MEGAlign))</f>
        <v>#N/A</v>
      </c>
    </row>
    <row r="97" customFormat="false" ht="13.8" hidden="false" customHeight="false" outlineLevel="0" collapsed="false">
      <c r="F97" s="21" t="n">
        <f aca="false">E97-D97+1</f>
        <v>1</v>
      </c>
      <c r="H97" s="23" t="e">
        <f aca="false">INDEX(Burma,MATCH($D97,MEGAlign))</f>
        <v>#N/A</v>
      </c>
      <c r="I97" s="23" t="e">
        <f aca="false">INDEX(Burma,MATCH($E97,MEGAlign))</f>
        <v>#N/A</v>
      </c>
      <c r="J97" s="100" t="e">
        <f aca="false">I97-H97+1</f>
        <v>#N/A</v>
      </c>
      <c r="K97" s="23" t="e">
        <f aca="false">INDEX(wbGER27,MATCH($D97,MEGAlign))</f>
        <v>#N/A</v>
      </c>
      <c r="L97" s="23" t="e">
        <f aca="false">INDEX(wbGER27,MATCH($E97,MEGAlign))</f>
        <v>#N/A</v>
      </c>
      <c r="M97" s="100" t="e">
        <f aca="false">L97-K97+1</f>
        <v>#N/A</v>
      </c>
      <c r="N97" s="100"/>
      <c r="O97" s="129"/>
      <c r="P97" s="127"/>
      <c r="R97" s="23" t="e">
        <f aca="false">INDEX(Burma,MATCH($D97,MEGAlign))</f>
        <v>#N/A</v>
      </c>
      <c r="S97" s="26" t="e">
        <f aca="false">INDEX(Burma,MATCH($E97,MEGAlign))</f>
        <v>#N/A</v>
      </c>
    </row>
    <row r="98" customFormat="false" ht="13.8" hidden="false" customHeight="false" outlineLevel="0" collapsed="false">
      <c r="F98" s="21" t="n">
        <f aca="false">E98-D98+1</f>
        <v>1</v>
      </c>
      <c r="H98" s="23" t="e">
        <f aca="false">INDEX(Burma,MATCH($D98,MEGAlign))</f>
        <v>#N/A</v>
      </c>
      <c r="I98" s="23" t="e">
        <f aca="false">INDEX(Burma,MATCH($E98,MEGAlign))</f>
        <v>#N/A</v>
      </c>
      <c r="J98" s="100" t="e">
        <f aca="false">I98-H98+1</f>
        <v>#N/A</v>
      </c>
      <c r="K98" s="23" t="e">
        <f aca="false">INDEX(wbGER27,MATCH($D98,MEGAlign))</f>
        <v>#N/A</v>
      </c>
      <c r="L98" s="23" t="e">
        <f aca="false">INDEX(wbGER27,MATCH($E98,MEGAlign))</f>
        <v>#N/A</v>
      </c>
      <c r="M98" s="100" t="e">
        <f aca="false">L98-K98+1</f>
        <v>#N/A</v>
      </c>
      <c r="N98" s="100"/>
      <c r="O98" s="129"/>
      <c r="P98" s="127"/>
      <c r="R98" s="23" t="e">
        <f aca="false">INDEX(Burma,MATCH($D98,MEGAlign))</f>
        <v>#N/A</v>
      </c>
      <c r="S98" s="26" t="e">
        <f aca="false">INDEX(Burma,MATCH($E98,MEGAlign))</f>
        <v>#N/A</v>
      </c>
    </row>
    <row r="99" customFormat="false" ht="13.8" hidden="false" customHeight="false" outlineLevel="0" collapsed="false">
      <c r="F99" s="21" t="n">
        <f aca="false">E99-D99+1</f>
        <v>1</v>
      </c>
      <c r="H99" s="23" t="e">
        <f aca="false">INDEX(Burma,MATCH($D99,MEGAlign))</f>
        <v>#N/A</v>
      </c>
      <c r="I99" s="23" t="e">
        <f aca="false">INDEX(Burma,MATCH($E99,MEGAlign))</f>
        <v>#N/A</v>
      </c>
      <c r="J99" s="100" t="e">
        <f aca="false">I99-H99+1</f>
        <v>#N/A</v>
      </c>
      <c r="K99" s="23" t="e">
        <f aca="false">INDEX(wbGER27,MATCH($D99,MEGAlign))</f>
        <v>#N/A</v>
      </c>
      <c r="L99" s="23" t="e">
        <f aca="false">INDEX(wbGER27,MATCH($E99,MEGAlign))</f>
        <v>#N/A</v>
      </c>
      <c r="M99" s="100" t="e">
        <f aca="false">L99-K99+1</f>
        <v>#N/A</v>
      </c>
      <c r="N99" s="100"/>
      <c r="O99" s="129"/>
      <c r="P99" s="127"/>
      <c r="R99" s="23" t="e">
        <f aca="false">INDEX(Burma,MATCH($D99,MEGAlign))</f>
        <v>#N/A</v>
      </c>
      <c r="S99" s="26" t="e">
        <f aca="false">INDEX(Burma,MATCH($E99,MEGAlign))</f>
        <v>#N/A</v>
      </c>
    </row>
    <row r="100" customFormat="false" ht="13.8" hidden="false" customHeight="false" outlineLevel="0" collapsed="false">
      <c r="F100" s="21" t="n">
        <f aca="false">E100-D100+1</f>
        <v>1</v>
      </c>
      <c r="H100" s="23" t="e">
        <f aca="false">INDEX(Burma,MATCH($D100,MEGAlign))</f>
        <v>#N/A</v>
      </c>
      <c r="I100" s="23" t="e">
        <f aca="false">INDEX(Burma,MATCH($E100,MEGAlign))</f>
        <v>#N/A</v>
      </c>
      <c r="J100" s="100" t="e">
        <f aca="false">I100-H100+1</f>
        <v>#N/A</v>
      </c>
      <c r="K100" s="23" t="e">
        <f aca="false">INDEX(wbGER27,MATCH($D100,MEGAlign))</f>
        <v>#N/A</v>
      </c>
      <c r="L100" s="23" t="e">
        <f aca="false">INDEX(wbGER27,MATCH($E100,MEGAlign))</f>
        <v>#N/A</v>
      </c>
      <c r="M100" s="100" t="e">
        <f aca="false">L100-K100+1</f>
        <v>#N/A</v>
      </c>
      <c r="N100" s="100"/>
      <c r="O100" s="129"/>
      <c r="P100" s="127"/>
      <c r="R100" s="23" t="e">
        <f aca="false">INDEX(Burma,MATCH($D100,MEGAlign))</f>
        <v>#N/A</v>
      </c>
      <c r="S100" s="26" t="e">
        <f aca="false">INDEX(Burma,MATCH($E100,MEGAlign))</f>
        <v>#N/A</v>
      </c>
    </row>
    <row r="101" customFormat="false" ht="13.8" hidden="false" customHeight="false" outlineLevel="0" collapsed="false">
      <c r="F101" s="21" t="n">
        <f aca="false">E101-D101+1</f>
        <v>1</v>
      </c>
      <c r="H101" s="23" t="e">
        <f aca="false">INDEX(Burma,MATCH($D101,MEGAlign))</f>
        <v>#N/A</v>
      </c>
      <c r="I101" s="23" t="e">
        <f aca="false">INDEX(Burma,MATCH($E101,MEGAlign))</f>
        <v>#N/A</v>
      </c>
      <c r="J101" s="100" t="e">
        <f aca="false">I101-H101+1</f>
        <v>#N/A</v>
      </c>
      <c r="K101" s="23" t="e">
        <f aca="false">INDEX(wbGER27,MATCH($D101,MEGAlign))</f>
        <v>#N/A</v>
      </c>
      <c r="L101" s="23" t="e">
        <f aca="false">INDEX(wbGER27,MATCH($E101,MEGAlign))</f>
        <v>#N/A</v>
      </c>
      <c r="M101" s="100" t="e">
        <f aca="false">L101-K101+1</f>
        <v>#N/A</v>
      </c>
      <c r="N101" s="100"/>
      <c r="O101" s="129"/>
      <c r="P101" s="127"/>
      <c r="R101" s="23" t="e">
        <f aca="false">INDEX(Burma,MATCH($D101,MEGAlign))</f>
        <v>#N/A</v>
      </c>
      <c r="S101" s="26" t="e">
        <f aca="false">INDEX(Burma,MATCH($E101,MEGAlign))</f>
        <v>#N/A</v>
      </c>
    </row>
    <row r="102" customFormat="false" ht="13.8" hidden="false" customHeight="false" outlineLevel="0" collapsed="false">
      <c r="F102" s="21" t="n">
        <f aca="false">E102-D102+1</f>
        <v>1</v>
      </c>
      <c r="H102" s="23" t="e">
        <f aca="false">INDEX(Burma,MATCH($D102,MEGAlign))</f>
        <v>#N/A</v>
      </c>
      <c r="I102" s="23" t="e">
        <f aca="false">INDEX(Burma,MATCH($E102,MEGAlign))</f>
        <v>#N/A</v>
      </c>
      <c r="J102" s="100" t="e">
        <f aca="false">I102-H102+1</f>
        <v>#N/A</v>
      </c>
      <c r="K102" s="23" t="e">
        <f aca="false">INDEX(wbGER27,MATCH($D102,MEGAlign))</f>
        <v>#N/A</v>
      </c>
      <c r="L102" s="23" t="e">
        <f aca="false">INDEX(wbGER27,MATCH($E102,MEGAlign))</f>
        <v>#N/A</v>
      </c>
      <c r="M102" s="100" t="e">
        <f aca="false">L102-K102+1</f>
        <v>#N/A</v>
      </c>
      <c r="N102" s="100"/>
      <c r="O102" s="129"/>
      <c r="P102" s="127"/>
      <c r="R102" s="23" t="e">
        <f aca="false">INDEX(Burma,MATCH($D102,MEGAlign))</f>
        <v>#N/A</v>
      </c>
      <c r="S102" s="26" t="e">
        <f aca="false">INDEX(Burma,MATCH($E102,MEGAlign))</f>
        <v>#N/A</v>
      </c>
    </row>
    <row r="103" customFormat="false" ht="13.8" hidden="false" customHeight="false" outlineLevel="0" collapsed="false">
      <c r="F103" s="21" t="n">
        <f aca="false">E103-D103+1</f>
        <v>1</v>
      </c>
      <c r="H103" s="23" t="e">
        <f aca="false">INDEX(Burma,MATCH($D103,MEGAlign))</f>
        <v>#N/A</v>
      </c>
      <c r="I103" s="23" t="e">
        <f aca="false">INDEX(Burma,MATCH($E103,MEGAlign))</f>
        <v>#N/A</v>
      </c>
      <c r="J103" s="100" t="e">
        <f aca="false">I103-H103+1</f>
        <v>#N/A</v>
      </c>
      <c r="K103" s="23" t="e">
        <f aca="false">INDEX(wbGER27,MATCH($D103,MEGAlign))</f>
        <v>#N/A</v>
      </c>
      <c r="L103" s="23" t="e">
        <f aca="false">INDEX(wbGER27,MATCH($E103,MEGAlign))</f>
        <v>#N/A</v>
      </c>
      <c r="M103" s="100" t="e">
        <f aca="false">L103-K103+1</f>
        <v>#N/A</v>
      </c>
      <c r="N103" s="100"/>
      <c r="O103" s="129"/>
      <c r="P103" s="127"/>
      <c r="R103" s="23" t="e">
        <f aca="false">INDEX(Burma,MATCH($D103,MEGAlign))</f>
        <v>#N/A</v>
      </c>
      <c r="S103" s="26" t="e">
        <f aca="false">INDEX(Burma,MATCH($E103,MEGAlign))</f>
        <v>#N/A</v>
      </c>
    </row>
    <row r="104" customFormat="false" ht="13.8" hidden="false" customHeight="false" outlineLevel="0" collapsed="false">
      <c r="F104" s="21" t="n">
        <f aca="false">E104-D104+1</f>
        <v>1</v>
      </c>
      <c r="H104" s="23" t="e">
        <f aca="false">INDEX(Burma,MATCH($D104,MEGAlign))</f>
        <v>#N/A</v>
      </c>
      <c r="I104" s="23" t="e">
        <f aca="false">INDEX(Burma,MATCH($E104,MEGAlign))</f>
        <v>#N/A</v>
      </c>
      <c r="J104" s="100" t="e">
        <f aca="false">I104-H104+1</f>
        <v>#N/A</v>
      </c>
      <c r="K104" s="23" t="e">
        <f aca="false">INDEX(wbGER27,MATCH($D104,MEGAlign))</f>
        <v>#N/A</v>
      </c>
      <c r="L104" s="23" t="e">
        <f aca="false">INDEX(wbGER27,MATCH($E104,MEGAlign))</f>
        <v>#N/A</v>
      </c>
      <c r="M104" s="100" t="e">
        <f aca="false">L104-K104+1</f>
        <v>#N/A</v>
      </c>
      <c r="N104" s="100"/>
      <c r="O104" s="129"/>
      <c r="P104" s="127"/>
      <c r="R104" s="23" t="e">
        <f aca="false">INDEX(Burma,MATCH($D104,MEGAlign))</f>
        <v>#N/A</v>
      </c>
      <c r="S104" s="26" t="e">
        <f aca="false">INDEX(Burma,MATCH($E104,MEGAlign))</f>
        <v>#N/A</v>
      </c>
    </row>
  </sheetData>
  <printOptions headings="false" gridLines="false" gridLinesSet="true" horizontalCentered="false" verticalCentered="false"/>
  <pageMargins left="0.329861111111111" right="0.270138888888889" top="0.7875" bottom="0.7875" header="0.511805555555555" footer="0.511805555555555"/>
  <pageSetup paperSize="9"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3.xml><?xml version="1.0" encoding="utf-8"?>
<worksheet xmlns="http://schemas.openxmlformats.org/spreadsheetml/2006/main" xmlns:r="http://schemas.openxmlformats.org/officeDocument/2006/relationships">
  <sheetPr filterMode="true">
    <pageSetUpPr fitToPage="true"/>
  </sheetPr>
  <dimension ref="A1:CT65536"/>
  <sheetViews>
    <sheetView windowProtection="true" showFormulas="false" showGridLines="true" showRowColHeaders="true" showZeros="true" rightToLeft="false" tabSelected="true" showOutlineSymbols="true" defaultGridColor="true" view="normal" topLeftCell="A1" colorId="64" zoomScale="80" zoomScaleNormal="80" zoomScalePageLayoutView="100" workbookViewId="0">
      <pane xSplit="4" ySplit="1" topLeftCell="E334" activePane="bottomRight" state="frozen"/>
      <selection pane="topLeft" activeCell="A1" activeCellId="0" sqref="A1"/>
      <selection pane="topRight" activeCell="E1" activeCellId="0" sqref="E1"/>
      <selection pane="bottomLeft" activeCell="A334" activeCellId="0" sqref="A334"/>
      <selection pane="bottomRight" activeCell="A334" activeCellId="0" sqref="A:A"/>
    </sheetView>
  </sheetViews>
  <sheetFormatPr defaultRowHeight="11.9"/>
  <cols>
    <col collapsed="false" hidden="false" max="1" min="1" style="146" width="13.4336734693878"/>
    <col collapsed="false" hidden="false" max="2" min="2" style="147" width="5.20408163265306"/>
    <col collapsed="false" hidden="false" max="3" min="3" style="148" width="2.68367346938775"/>
    <col collapsed="false" hidden="false" max="4" min="4" style="149" width="4.03061224489796"/>
    <col collapsed="false" hidden="false" max="5" min="5" style="150" width="5.55102040816327"/>
    <col collapsed="false" hidden="false" max="6" min="6" style="151" width="18.6377551020408"/>
    <col collapsed="false" hidden="false" max="7" min="7" style="152" width="13.1020408163265"/>
    <col collapsed="false" hidden="false" max="8" min="8" style="146" width="10.2857142857143"/>
    <col collapsed="false" hidden="false" max="9" min="9" style="153" width="6.4234693877551"/>
    <col collapsed="false" hidden="false" max="10" min="10" style="154" width="7.71428571428571"/>
    <col collapsed="false" hidden="false" max="11" min="11" style="155" width="10.1428571428571"/>
    <col collapsed="false" hidden="false" max="12" min="12" style="156" width="10.3061224489796"/>
    <col collapsed="false" hidden="false" max="13" min="13" style="157" width="6.71428571428571"/>
    <col collapsed="false" hidden="false" max="14" min="14" style="158" width="6.11734693877551"/>
    <col collapsed="false" hidden="false" max="15" min="15" style="159" width="12.0969387755102"/>
    <col collapsed="false" hidden="false" max="16" min="16" style="160" width="4.03061224489796"/>
    <col collapsed="false" hidden="false" max="17" min="17" style="160" width="2.85204081632653"/>
    <col collapsed="false" hidden="false" max="18" min="18" style="146" width="5.00510204081633"/>
    <col collapsed="false" hidden="false" max="19" min="19" style="146" width="7.39795918367347"/>
    <col collapsed="false" hidden="false" max="20" min="20" style="161" width="3.18367346938775"/>
    <col collapsed="false" hidden="false" max="21" min="21" style="161" width="4.70918367346939"/>
    <col collapsed="false" hidden="false" max="22" min="22" style="162" width="4.70918367346939"/>
    <col collapsed="false" hidden="false" max="23" min="23" style="163" width="4.70918367346939"/>
    <col collapsed="false" hidden="false" max="26" min="24" style="164" width="4.70918367346939"/>
    <col collapsed="false" hidden="false" max="27" min="27" style="158" width="4.70918367346939"/>
    <col collapsed="false" hidden="false" max="28" min="28" style="165" width="4.70918367346939"/>
    <col collapsed="false" hidden="false" max="29" min="29" style="163" width="4.70918367346939"/>
    <col collapsed="false" hidden="false" max="32" min="30" style="164" width="4.70918367346939"/>
    <col collapsed="false" hidden="false" max="33" min="33" style="166" width="4.70918367346939"/>
    <col collapsed="false" hidden="false" max="35" min="34" style="164" width="6.57142857142857"/>
    <col collapsed="false" hidden="false" max="36" min="36" style="167" width="7.29081632653061"/>
    <col collapsed="false" hidden="false" max="37" min="37" style="168" width="6.4234693877551"/>
    <col collapsed="false" hidden="false" max="38" min="38" style="146" width="4.88775510204082"/>
    <col collapsed="false" hidden="false" max="39" min="39" style="146" width="3.86224489795918"/>
    <col collapsed="false" hidden="false" max="40" min="40" style="158" width="3.86224489795918"/>
    <col collapsed="false" hidden="false" max="46" min="41" style="147" width="4.86224489795918"/>
    <col collapsed="false" hidden="false" max="47" min="47" style="147" width="2.95918367346939"/>
    <col collapsed="false" hidden="false" max="48" min="48" style="146" width="2.97959183673469"/>
    <col collapsed="false" hidden="false" max="49" min="49" style="167" width="9.14285714285714"/>
    <col collapsed="false" hidden="false" max="50" min="50" style="169" width="26.4234693877551"/>
    <col collapsed="false" hidden="false" max="51" min="51" style="170" width="22.1581632653061"/>
    <col collapsed="false" hidden="false" max="52" min="52" style="171" width="10.9897959183673"/>
    <col collapsed="false" hidden="false" max="53" min="53" style="171" width="11.1683673469388"/>
    <col collapsed="false" hidden="false" max="55" min="54" style="170" width="16.3061224489796"/>
    <col collapsed="false" hidden="false" max="56" min="56" style="170" width="22.5714285714286"/>
    <col collapsed="false" hidden="false" max="57" min="57" style="170" width="28.8622448979592"/>
    <col collapsed="false" hidden="false" max="58" min="58" style="170" width="46.2857142857143"/>
    <col collapsed="false" hidden="false" max="59" min="59" style="170" width="41.4234693877551"/>
    <col collapsed="false" hidden="false" max="60" min="60" style="170" width="35"/>
    <col collapsed="false" hidden="false" max="61" min="61" style="170" width="18"/>
    <col collapsed="false" hidden="false" max="62" min="62" style="170" width="10.9948979591837"/>
    <col collapsed="false" hidden="false" max="63" min="63" style="170" width="12.5714285714286"/>
    <col collapsed="false" hidden="false" max="64" min="64" style="170" width="4.70918367346939"/>
    <col collapsed="false" hidden="false" max="65" min="65" style="172" width="17"/>
    <col collapsed="false" hidden="false" max="66" min="66" style="173" width="30.280612244898"/>
    <col collapsed="false" hidden="false" max="67" min="67" style="174" width="29.1377551020408"/>
    <col collapsed="false" hidden="false" max="69" min="68" style="175" width="6.4234693877551"/>
    <col collapsed="false" hidden="false" max="70" min="70" style="175" width="5.70408163265306"/>
    <col collapsed="false" hidden="false" max="71" min="71" style="175" width="6.71428571428571"/>
    <col collapsed="false" hidden="false" max="72" min="72" style="175" width="6.85714285714286"/>
    <col collapsed="false" hidden="false" max="73" min="73" style="176" width="6.85714285714286"/>
    <col collapsed="false" hidden="false" max="74" min="74" style="177" width="4.28571428571429"/>
    <col collapsed="false" hidden="false" max="75" min="75" style="177" width="23.0051020408163"/>
    <col collapsed="false" hidden="false" max="76" min="76" style="170" width="25.5663265306122"/>
    <col collapsed="false" hidden="false" max="77" min="77" style="170" width="13.0051020408163"/>
    <col collapsed="false" hidden="false" max="78" min="78" style="170" width="12.4183673469388"/>
    <col collapsed="false" hidden="false" max="79" min="79" style="170" width="35.4234693877551"/>
    <col collapsed="false" hidden="false" max="80" min="80" style="177" width="5.57142857142857"/>
    <col collapsed="false" hidden="true" max="81" min="81" style="170" width="0"/>
    <col collapsed="false" hidden="true" max="88" min="82" style="178" width="0"/>
    <col collapsed="false" hidden="true" max="89" min="89" style="179" width="0"/>
    <col collapsed="false" hidden="true" max="90" min="90" style="178" width="0"/>
    <col collapsed="false" hidden="true" max="97" min="91" style="170" width="0"/>
    <col collapsed="false" hidden="false" max="98" min="98" style="170" width="69.4234693877551"/>
    <col collapsed="false" hidden="false" max="1025" min="99" style="146" width="11.4183673469388"/>
  </cols>
  <sheetData>
    <row r="1" s="180" customFormat="true" ht="53.85" hidden="false" customHeight="true" outlineLevel="0" collapsed="false">
      <c r="A1" s="180" t="s">
        <v>258</v>
      </c>
      <c r="B1" s="181" t="s">
        <v>259</v>
      </c>
      <c r="C1" s="182" t="s">
        <v>260</v>
      </c>
      <c r="D1" s="183" t="s">
        <v>261</v>
      </c>
      <c r="E1" s="184" t="s">
        <v>262</v>
      </c>
      <c r="F1" s="185" t="s">
        <v>263</v>
      </c>
      <c r="G1" s="186" t="s">
        <v>264</v>
      </c>
      <c r="H1" s="180" t="s">
        <v>265</v>
      </c>
      <c r="I1" s="187" t="s">
        <v>266</v>
      </c>
      <c r="J1" s="180" t="s">
        <v>267</v>
      </c>
      <c r="K1" s="187" t="s">
        <v>268</v>
      </c>
      <c r="L1" s="186" t="s">
        <v>268</v>
      </c>
      <c r="M1" s="188" t="s">
        <v>269</v>
      </c>
      <c r="N1" s="189" t="s">
        <v>270</v>
      </c>
      <c r="O1" s="190" t="s">
        <v>271</v>
      </c>
      <c r="P1" s="190" t="s">
        <v>272</v>
      </c>
      <c r="Q1" s="190" t="s">
        <v>273</v>
      </c>
      <c r="R1" s="191" t="s">
        <v>274</v>
      </c>
      <c r="S1" s="191" t="s">
        <v>275</v>
      </c>
      <c r="T1" s="192" t="s">
        <v>276</v>
      </c>
      <c r="U1" s="193" t="s">
        <v>277</v>
      </c>
      <c r="V1" s="194" t="s">
        <v>278</v>
      </c>
      <c r="W1" s="195" t="s">
        <v>136</v>
      </c>
      <c r="X1" s="196" t="s">
        <v>279</v>
      </c>
      <c r="Y1" s="191" t="s">
        <v>280</v>
      </c>
      <c r="Z1" s="196" t="s">
        <v>198</v>
      </c>
      <c r="AA1" s="197" t="s">
        <v>207</v>
      </c>
      <c r="AB1" s="198" t="s">
        <v>278</v>
      </c>
      <c r="AC1" s="195" t="s">
        <v>136</v>
      </c>
      <c r="AD1" s="196" t="s">
        <v>279</v>
      </c>
      <c r="AE1" s="196" t="s">
        <v>280</v>
      </c>
      <c r="AF1" s="196" t="s">
        <v>198</v>
      </c>
      <c r="AG1" s="199" t="s">
        <v>207</v>
      </c>
      <c r="AH1" s="200" t="s">
        <v>281</v>
      </c>
      <c r="AI1" s="200" t="s">
        <v>282</v>
      </c>
      <c r="AJ1" s="201" t="s">
        <v>275</v>
      </c>
      <c r="AK1" s="202" t="s">
        <v>283</v>
      </c>
      <c r="AL1" s="180" t="s">
        <v>284</v>
      </c>
      <c r="AM1" s="180" t="s">
        <v>285</v>
      </c>
      <c r="AN1" s="186" t="s">
        <v>286</v>
      </c>
      <c r="AO1" s="180" t="s">
        <v>287</v>
      </c>
      <c r="AP1" s="180" t="s">
        <v>287</v>
      </c>
      <c r="AQ1" s="180" t="s">
        <v>288</v>
      </c>
      <c r="AR1" s="180" t="s">
        <v>289</v>
      </c>
      <c r="AS1" s="180" t="s">
        <v>290</v>
      </c>
      <c r="AT1" s="180" t="s">
        <v>291</v>
      </c>
      <c r="AU1" s="180" t="s">
        <v>292</v>
      </c>
      <c r="AV1" s="180" t="s">
        <v>293</v>
      </c>
      <c r="AW1" s="203" t="s">
        <v>294</v>
      </c>
      <c r="AX1" s="204" t="s">
        <v>295</v>
      </c>
      <c r="AY1" s="204" t="s">
        <v>296</v>
      </c>
      <c r="AZ1" s="205" t="s">
        <v>297</v>
      </c>
      <c r="BA1" s="205" t="s">
        <v>298</v>
      </c>
      <c r="BB1" s="205" t="s">
        <v>299</v>
      </c>
      <c r="BC1" s="205" t="s">
        <v>300</v>
      </c>
      <c r="BD1" s="204" t="s">
        <v>301</v>
      </c>
      <c r="BE1" s="204" t="s">
        <v>302</v>
      </c>
      <c r="BF1" s="204" t="s">
        <v>303</v>
      </c>
      <c r="BG1" s="204" t="s">
        <v>304</v>
      </c>
      <c r="BH1" s="204" t="s">
        <v>295</v>
      </c>
      <c r="BI1" s="204" t="s">
        <v>305</v>
      </c>
      <c r="BJ1" s="204" t="s">
        <v>306</v>
      </c>
      <c r="BK1" s="204" t="s">
        <v>307</v>
      </c>
      <c r="BL1" s="204" t="s">
        <v>308</v>
      </c>
      <c r="BM1" s="206" t="s">
        <v>309</v>
      </c>
      <c r="BN1" s="206" t="s">
        <v>310</v>
      </c>
      <c r="BO1" s="206" t="s">
        <v>311</v>
      </c>
      <c r="BP1" s="206" t="s">
        <v>278</v>
      </c>
      <c r="BQ1" s="206" t="s">
        <v>136</v>
      </c>
      <c r="BR1" s="206" t="s">
        <v>279</v>
      </c>
      <c r="BS1" s="206" t="s">
        <v>280</v>
      </c>
      <c r="BT1" s="206" t="s">
        <v>198</v>
      </c>
      <c r="BU1" s="206" t="s">
        <v>207</v>
      </c>
      <c r="BV1" s="206" t="s">
        <v>109</v>
      </c>
      <c r="BW1" s="206" t="s">
        <v>312</v>
      </c>
      <c r="BX1" s="204" t="s">
        <v>258</v>
      </c>
      <c r="BY1" s="204" t="s">
        <v>313</v>
      </c>
      <c r="BZ1" s="204" t="s">
        <v>314</v>
      </c>
      <c r="CA1" s="204" t="s">
        <v>315</v>
      </c>
      <c r="CB1" s="206" t="s">
        <v>109</v>
      </c>
      <c r="CC1" s="204" t="s">
        <v>316</v>
      </c>
      <c r="CD1" s="207" t="s">
        <v>317</v>
      </c>
      <c r="CE1" s="207" t="s">
        <v>318</v>
      </c>
      <c r="CF1" s="207" t="s">
        <v>319</v>
      </c>
      <c r="CG1" s="207" t="s">
        <v>320</v>
      </c>
      <c r="CH1" s="207" t="s">
        <v>321</v>
      </c>
      <c r="CI1" s="207" t="s">
        <v>322</v>
      </c>
      <c r="CJ1" s="207" t="s">
        <v>323</v>
      </c>
      <c r="CK1" s="207" t="s">
        <v>324</v>
      </c>
      <c r="CL1" s="207" t="s">
        <v>325</v>
      </c>
      <c r="CM1" s="204" t="s">
        <v>326</v>
      </c>
      <c r="CN1" s="204" t="s">
        <v>327</v>
      </c>
      <c r="CO1" s="204" t="s">
        <v>328</v>
      </c>
      <c r="CP1" s="204" t="s">
        <v>329</v>
      </c>
      <c r="CQ1" s="204" t="s">
        <v>330</v>
      </c>
      <c r="CR1" s="204" t="s">
        <v>260</v>
      </c>
      <c r="CS1" s="204" t="s">
        <v>261</v>
      </c>
      <c r="CT1" s="204" t="s">
        <v>331</v>
      </c>
    </row>
    <row r="2" customFormat="false" ht="11.9" hidden="true" customHeight="true" outlineLevel="0" collapsed="false">
      <c r="A2" s="208" t="s">
        <v>332</v>
      </c>
      <c r="B2" s="147" t="n">
        <v>1</v>
      </c>
      <c r="C2" s="148" t="n">
        <v>1</v>
      </c>
      <c r="D2" s="149" t="s">
        <v>333</v>
      </c>
      <c r="E2" s="209" t="n">
        <v>1</v>
      </c>
      <c r="F2" s="210" t="s">
        <v>334</v>
      </c>
      <c r="G2" s="211"/>
      <c r="H2" s="146" t="s">
        <v>335</v>
      </c>
      <c r="I2" s="153" t="s">
        <v>336</v>
      </c>
      <c r="J2" s="146" t="s">
        <v>337</v>
      </c>
      <c r="K2" s="212"/>
      <c r="L2" s="212"/>
      <c r="N2" s="213"/>
      <c r="O2" s="212"/>
      <c r="P2" s="212"/>
      <c r="Q2" s="212"/>
      <c r="R2" s="212"/>
      <c r="S2" s="212"/>
      <c r="T2" s="214"/>
      <c r="U2" s="215"/>
      <c r="V2" s="209" t="s">
        <v>333</v>
      </c>
      <c r="W2" s="163" t="s">
        <v>333</v>
      </c>
      <c r="X2" s="209"/>
      <c r="Y2" s="209" t="s">
        <v>333</v>
      </c>
      <c r="Z2" s="209"/>
      <c r="AA2" s="216"/>
      <c r="AB2" s="217"/>
      <c r="AC2" s="163" t="n">
        <v>318</v>
      </c>
      <c r="AD2" s="209"/>
      <c r="AE2" s="209" t="n">
        <v>280</v>
      </c>
      <c r="AF2" s="209"/>
      <c r="AG2" s="218"/>
      <c r="AH2" s="164" t="n">
        <v>35</v>
      </c>
      <c r="AI2" s="164" t="n">
        <v>5349</v>
      </c>
      <c r="AJ2" s="219" t="n">
        <f aca="false">SeqEnd-SeqBeg+1</f>
        <v>5315</v>
      </c>
      <c r="AK2" s="220" t="n">
        <f aca="false">AND( SeqBeg&lt;=Beg  , End &lt;=SeqEnd )</f>
        <v>1</v>
      </c>
      <c r="AL2" s="212"/>
      <c r="AM2" s="212"/>
      <c r="AN2" s="221"/>
      <c r="AO2" s="147" t="s">
        <v>103</v>
      </c>
      <c r="AP2" s="147" t="s">
        <v>103</v>
      </c>
      <c r="AQ2" s="147" t="s">
        <v>103</v>
      </c>
      <c r="AR2" s="147" t="s">
        <v>103</v>
      </c>
      <c r="AS2" s="147" t="s">
        <v>103</v>
      </c>
      <c r="AT2" s="147" t="s">
        <v>103</v>
      </c>
      <c r="AU2" s="146"/>
      <c r="AV2" s="212"/>
      <c r="AW2" s="222" t="str">
        <f aca="false">HYPERLINK(CONCATENATE("http://www.ncbi.nlm.nih.gov/nuccore/",BM2),BM2)</f>
        <v>AF028091</v>
      </c>
      <c r="AX2" s="219" t="str">
        <f aca="false">CONCATENATE(D2,IF(I2="","",CONCATENATE(".",I2)),IF(K2="","",CONCATENATE(".",K2)),IF(M2="","",CONCATENATE(".",M2)),IF(R2="","",CONCATENATE(".",R2)),IF(U2="","","(*)"))</f>
        <v>1a.IND</v>
      </c>
      <c r="AY2" s="170" t="str">
        <f aca="false">CONCATENATE(BM2,".",BN2)</f>
        <v>AF028091.Hyderabad</v>
      </c>
      <c r="AZ2" s="171" t="str">
        <f aca="false">IF(AV2="",IF(ISNUMBER(FIND(".",A2)),LEFT(A2,FIND(".",A2)-1),A2),AV2)</f>
        <v>AF028091</v>
      </c>
      <c r="BA2" s="171" t="str">
        <f aca="false">IF(ISNUMBER(FIND("-",AZ2)),LEFT(AZ2,FIND("-",AZ2)-1),AZ2)</f>
        <v>AF028091</v>
      </c>
      <c r="BB2" s="170" t="str">
        <f aca="false"> MEGAname &amp; "="</f>
        <v>AF028091=</v>
      </c>
      <c r="BC2" s="170" t="str">
        <f aca="false">Clear &amp; IF(span ,"Span","out")</f>
        <v>AF028091=Span</v>
      </c>
      <c r="BD2" s="170" t="str">
        <f aca="false">Clear &amp; IF(span, IF(B2=".","Selected",B2),"out")</f>
        <v>AF028091=1</v>
      </c>
      <c r="BE2" s="170" t="str">
        <f aca="false">Clear &amp; Strain</f>
        <v>AF028091=Hyderabad</v>
      </c>
      <c r="BF2" s="170" t="str">
        <f aca="false">CONCATENATE(A2,"=",F2,". ",AX2,IF(AB2="","",CONCATENATE(".",AB2)))</f>
        <v>AF028091=Hyderabad. 1a.IND</v>
      </c>
      <c r="BG2" s="170" t="str">
        <f aca="false">CONCATENATE(A2,"=",F2,". ",AX2)</f>
        <v>AF028091=Hyderabad. 1a.IND</v>
      </c>
      <c r="BH2" s="170" t="str">
        <f aca="false">CONCATENATE(A2,"=",AX2)</f>
        <v>AF028091=1a.IND</v>
      </c>
      <c r="BI2" s="170" t="str">
        <f aca="false">CONCATENATE(A2,"=",ComForSubtype,D2)</f>
        <v>AF028091=1a</v>
      </c>
      <c r="BJ2" s="170" t="str">
        <f aca="false">CONCATENATE(A2,"=",E2)</f>
        <v>AF028091=1</v>
      </c>
      <c r="BK2" s="170" t="str">
        <f aca="false">CONCATENATE(A2,"=",C2)</f>
        <v>AF028091=1</v>
      </c>
      <c r="BL2" s="170" t="str">
        <f aca="false">CONCATENATE(D2,"=")</f>
        <v>1a=</v>
      </c>
      <c r="BM2" s="223" t="str">
        <f aca="false">IF(BA2="XX","",BA2)</f>
        <v>AF028091</v>
      </c>
      <c r="BN2" s="224" t="str">
        <f aca="false">CONCATENATE(IF(F2="","",F2),IF(G2="","",CONCATENATE(" / ",G2)))</f>
        <v>Hyderabad</v>
      </c>
      <c r="BO2" s="225" t="str">
        <f aca="false">AX2</f>
        <v>1a.IND</v>
      </c>
      <c r="BP2" s="226" t="str">
        <f aca="false">IF(V2="","",V2)</f>
        <v>1a</v>
      </c>
      <c r="BQ2" s="226" t="str">
        <f aca="false">IF(W2="","",CONCATENATE(W2,IF(LEFT(AO2,1)="s","+","")))</f>
        <v>1a</v>
      </c>
      <c r="BR2" s="226" t="str">
        <f aca="false">IF(X2="","",CONCATENATE(X2,IF(LEFT(AQ2,1)="s","+","")))</f>
        <v/>
      </c>
      <c r="BS2" s="226" t="str">
        <f aca="false">IF(Y2="","",CONCATENATE(Y2,IF(LEFT(AR2,1)="s","+","")))</f>
        <v>1a</v>
      </c>
      <c r="BT2" s="226" t="str">
        <f aca="false">IF(Z2="","",CONCATENATE(Z2,IF(LEFT(AS2,1)="s","+","")))</f>
        <v/>
      </c>
      <c r="BU2" s="227" t="str">
        <f aca="false">IF(AA2="","",CONCATENATE(AA2,IF(LEFT(AT2,1)="s","+","")))</f>
        <v/>
      </c>
      <c r="BV2" s="212"/>
      <c r="BW2" s="177" t="s">
        <v>338</v>
      </c>
      <c r="BX2" s="170" t="str">
        <f aca="false">IF(BW2&lt;&gt;"",IF(ISNUMBER(FIND("=",BW2)),LEFT(BW2,FIND("=",BW2)-1),BW2),BW2)</f>
        <v>xx</v>
      </c>
      <c r="BY2" s="170" t="str">
        <f aca="false">IF(BW2&lt;&gt;"",IF(ISNUMBER(FIND("=",BW2)),RIGHT(BW2,LEN(BW2)-FIND("=",BW2)),""),"")</f>
        <v>Non_select</v>
      </c>
      <c r="BZ2" s="170" t="str">
        <f aca="false">IF(BX2&lt;&gt;"",IF(ISNUMBER(FIND(".",BX2)),LEFT(BX2,FIND(".",BX2)-1),BX2),BX2)</f>
        <v>xx</v>
      </c>
      <c r="CA2" s="170" t="str">
        <f aca="false">IF(BX2&lt;&gt;"",IF(ISNUMBER(FIND(".",BX2)),RIGHT(BX2,LEN(BX2)-FIND(".",BX2)),""),"")</f>
        <v/>
      </c>
      <c r="CB2" s="212"/>
      <c r="CC2" s="170" t="str">
        <f aca="false">A2</f>
        <v>AF028091</v>
      </c>
      <c r="CD2" s="178" t="s">
        <v>339</v>
      </c>
      <c r="CE2" s="178" t="s">
        <v>340</v>
      </c>
      <c r="CF2" s="178" t="s">
        <v>341</v>
      </c>
      <c r="CG2" s="212"/>
      <c r="CH2" s="212"/>
      <c r="CI2" s="212"/>
      <c r="CJ2" s="212"/>
      <c r="CK2" s="178"/>
      <c r="CL2" s="212"/>
      <c r="CM2" s="212"/>
      <c r="CN2" s="212"/>
      <c r="CO2" s="212"/>
      <c r="CP2" s="212"/>
      <c r="CQ2" s="212"/>
      <c r="CR2" s="228" t="n">
        <f aca="false">C2</f>
        <v>1</v>
      </c>
      <c r="CS2" s="229" t="str">
        <f aca="false">D2</f>
        <v>1a</v>
      </c>
      <c r="CT2" s="170" t="str">
        <f aca="false">CONCATENATE(CD2," strain ",CM2," ",CL2,", partial cds")</f>
        <v>Hepatitis E virus strain  , partial cds</v>
      </c>
    </row>
    <row r="3" customFormat="false" ht="11.9" hidden="true" customHeight="true" outlineLevel="0" collapsed="false">
      <c r="A3" s="208" t="s">
        <v>342</v>
      </c>
      <c r="B3" s="147" t="n">
        <v>1</v>
      </c>
      <c r="C3" s="148" t="n">
        <v>1</v>
      </c>
      <c r="D3" s="149" t="s">
        <v>333</v>
      </c>
      <c r="E3" s="209" t="n">
        <v>1</v>
      </c>
      <c r="F3" s="210" t="s">
        <v>334</v>
      </c>
      <c r="G3" s="211" t="s">
        <v>343</v>
      </c>
      <c r="H3" s="146" t="s">
        <v>335</v>
      </c>
      <c r="I3" s="153" t="s">
        <v>336</v>
      </c>
      <c r="J3" s="146" t="s">
        <v>337</v>
      </c>
      <c r="K3" s="212"/>
      <c r="L3" s="212"/>
      <c r="N3" s="213"/>
      <c r="O3" s="212"/>
      <c r="P3" s="212"/>
      <c r="Q3" s="212"/>
      <c r="R3" s="212"/>
      <c r="S3" s="212"/>
      <c r="T3" s="214"/>
      <c r="U3" s="215"/>
      <c r="V3" s="209"/>
      <c r="W3" s="217"/>
      <c r="X3" s="209"/>
      <c r="Y3" s="209"/>
      <c r="Z3" s="209" t="s">
        <v>333</v>
      </c>
      <c r="AA3" s="216"/>
      <c r="AB3" s="217"/>
      <c r="AC3" s="217"/>
      <c r="AD3" s="209"/>
      <c r="AE3" s="209"/>
      <c r="AF3" s="209" t="n">
        <v>225</v>
      </c>
      <c r="AG3" s="218"/>
      <c r="AH3" s="164" t="n">
        <v>5347</v>
      </c>
      <c r="AI3" s="164" t="n">
        <v>7447</v>
      </c>
      <c r="AJ3" s="219" t="n">
        <f aca="false">SeqEnd-SeqBeg+1</f>
        <v>2101</v>
      </c>
      <c r="AK3" s="220" t="n">
        <f aca="false">AND( SeqBeg&lt;=Beg  , End &lt;=SeqEnd )</f>
        <v>0</v>
      </c>
      <c r="AL3" s="212"/>
      <c r="AM3" s="212"/>
      <c r="AN3" s="221"/>
      <c r="AO3" s="147" t="s">
        <v>103</v>
      </c>
      <c r="AP3" s="147" t="s">
        <v>103</v>
      </c>
      <c r="AQ3" s="147" t="s">
        <v>103</v>
      </c>
      <c r="AR3" s="147" t="s">
        <v>103</v>
      </c>
      <c r="AS3" s="147" t="s">
        <v>103</v>
      </c>
      <c r="AT3" s="147" t="s">
        <v>103</v>
      </c>
      <c r="AU3" s="146"/>
      <c r="AV3" s="212"/>
      <c r="AW3" s="222" t="str">
        <f aca="false">HYPERLINK(CONCATENATE("http://www.ncbi.nlm.nih.gov/nuccore/",BM3),BM3)</f>
        <v>U22532</v>
      </c>
      <c r="AX3" s="219" t="str">
        <f aca="false">CONCATENATE(D3,IF(I3="","",CONCATENATE(".",I3)),IF(K3="","",CONCATENATE(".",K3)),IF(M3="","",CONCATENATE(".",M3)),IF(R3="","",CONCATENATE(".",R3)),IF(U3="","","(*)"))</f>
        <v>1a.IND</v>
      </c>
      <c r="AY3" s="170" t="str">
        <f aca="false">CONCATENATE(BM3,".",BN3)</f>
        <v>U22532.Hyderabad / HEU22532</v>
      </c>
      <c r="AZ3" s="171" t="str">
        <f aca="false">IF(AV3="",IF(ISNUMBER(FIND(".",A3)),LEFT(A3,FIND(".",A3)-1),A3),AV3)</f>
        <v>U22532</v>
      </c>
      <c r="BA3" s="171" t="str">
        <f aca="false">IF(ISNUMBER(FIND("-",AZ3)),LEFT(AZ3,FIND("-",AZ3)-1),AZ3)</f>
        <v>U22532</v>
      </c>
      <c r="BB3" s="170" t="str">
        <f aca="false"> MEGAname &amp; "="</f>
        <v>U22532=</v>
      </c>
      <c r="BC3" s="170" t="str">
        <f aca="false">Clear &amp; IF(span ,"Span","out")</f>
        <v>U22532=out</v>
      </c>
      <c r="BD3" s="170" t="str">
        <f aca="false">Clear &amp; IF(span, IF(B3=".","Selected",B3),"out")</f>
        <v>U22532=out</v>
      </c>
      <c r="BE3" s="170" t="str">
        <f aca="false">Clear &amp; Strain</f>
        <v>U22532=Hyderabad</v>
      </c>
      <c r="BF3" s="170" t="str">
        <f aca="false">CONCATENATE(A3,"=",F3,". ",AX3,IF(AB3="","",CONCATENATE(".",AB3)))</f>
        <v>U22532=Hyderabad. 1a.IND</v>
      </c>
      <c r="BG3" s="170" t="str">
        <f aca="false">CONCATENATE(A3,"=",F3,". ",AX3)</f>
        <v>U22532=Hyderabad. 1a.IND</v>
      </c>
      <c r="BH3" s="170" t="str">
        <f aca="false">CONCATENATE(A3,"=",AX3)</f>
        <v>U22532=1a.IND</v>
      </c>
      <c r="BI3" s="170" t="str">
        <f aca="false">CONCATENATE(A3,"=",ComForSubtype,D3)</f>
        <v>U22532=1a</v>
      </c>
      <c r="BJ3" s="170" t="str">
        <f aca="false">CONCATENATE(A3,"=",E3)</f>
        <v>U22532=1</v>
      </c>
      <c r="BK3" s="170" t="str">
        <f aca="false">CONCATENATE(A3,"=",C3)</f>
        <v>U22532=1</v>
      </c>
      <c r="BL3" s="170" t="str">
        <f aca="false">CONCATENATE(D3,"=")</f>
        <v>1a=</v>
      </c>
      <c r="BM3" s="223" t="str">
        <f aca="false">IF(BA3="XX","",BA3)</f>
        <v>U22532</v>
      </c>
      <c r="BN3" s="224" t="str">
        <f aca="false">CONCATENATE(IF(F3="","",F3),IF(G3="","",CONCATENATE(" / ",G3)))</f>
        <v>Hyderabad / HEU22532</v>
      </c>
      <c r="BO3" s="225" t="str">
        <f aca="false">AX3</f>
        <v>1a.IND</v>
      </c>
      <c r="BP3" s="226" t="str">
        <f aca="false">IF(V3="","",V3)</f>
        <v/>
      </c>
      <c r="BQ3" s="226" t="str">
        <f aca="false">IF(W3="","",CONCATENATE(W3,IF(LEFT(AO3,1)="s","+","")))</f>
        <v/>
      </c>
      <c r="BR3" s="226" t="str">
        <f aca="false">IF(X3="","",CONCATENATE(X3,IF(LEFT(AQ3,1)="s","+","")))</f>
        <v/>
      </c>
      <c r="BS3" s="226" t="str">
        <f aca="false">IF(Y3="","",CONCATENATE(Y3,IF(LEFT(AR3,1)="s","+","")))</f>
        <v/>
      </c>
      <c r="BT3" s="226" t="str">
        <f aca="false">IF(Z3="","",CONCATENATE(Z3,IF(LEFT(AS3,1)="s","+","")))</f>
        <v>1a</v>
      </c>
      <c r="BU3" s="227" t="str">
        <f aca="false">IF(AA3="","",CONCATENATE(AA3,IF(LEFT(AT3,1)="s","+","")))</f>
        <v/>
      </c>
      <c r="BV3" s="212"/>
      <c r="BW3" s="177" t="s">
        <v>338</v>
      </c>
      <c r="BX3" s="170" t="str">
        <f aca="false">IF(BW3&lt;&gt;"",IF(ISNUMBER(FIND("=",BW3)),LEFT(BW3,FIND("=",BW3)-1),BW3),BW3)</f>
        <v>xx</v>
      </c>
      <c r="BY3" s="170" t="str">
        <f aca="false">IF(BW3&lt;&gt;"",IF(ISNUMBER(FIND("=",BW3)),RIGHT(BW3,LEN(BW3)-FIND("=",BW3)),""),"")</f>
        <v>Non_select</v>
      </c>
      <c r="BZ3" s="170" t="str">
        <f aca="false">IF(BX3&lt;&gt;"",IF(ISNUMBER(FIND(".",BX3)),LEFT(BX3,FIND(".",BX3)-1),BX3),BX3)</f>
        <v>xx</v>
      </c>
      <c r="CA3" s="170" t="str">
        <f aca="false">IF(BX3&lt;&gt;"",IF(ISNUMBER(FIND(".",BX3)),RIGHT(BX3,LEN(BX3)-FIND(".",BX3)),""),"")</f>
        <v/>
      </c>
      <c r="CB3" s="212"/>
      <c r="CC3" s="170" t="str">
        <f aca="false">A3</f>
        <v>U22532</v>
      </c>
      <c r="CD3" s="178" t="s">
        <v>339</v>
      </c>
      <c r="CE3" s="178" t="s">
        <v>340</v>
      </c>
      <c r="CF3" s="178" t="s">
        <v>341</v>
      </c>
      <c r="CG3" s="212"/>
      <c r="CH3" s="212"/>
      <c r="CI3" s="212"/>
      <c r="CJ3" s="212"/>
      <c r="CK3" s="178"/>
      <c r="CL3" s="212"/>
      <c r="CM3" s="212"/>
      <c r="CN3" s="212"/>
      <c r="CO3" s="212"/>
      <c r="CP3" s="212"/>
      <c r="CQ3" s="212"/>
      <c r="CR3" s="228" t="n">
        <f aca="false">C3</f>
        <v>1</v>
      </c>
      <c r="CS3" s="229" t="str">
        <f aca="false">D3</f>
        <v>1a</v>
      </c>
      <c r="CT3" s="170" t="str">
        <f aca="false">CONCATENATE(CD3," strain ",CM3," ",CL3,", partial cds")</f>
        <v>Hepatitis E virus strain  , partial cds</v>
      </c>
    </row>
    <row r="4" customFormat="false" ht="11.9" hidden="true" customHeight="true" outlineLevel="0" collapsed="false">
      <c r="A4" s="208" t="s">
        <v>344</v>
      </c>
      <c r="B4" s="147" t="n">
        <v>1</v>
      </c>
      <c r="C4" s="209" t="n">
        <v>1</v>
      </c>
      <c r="D4" s="209" t="s">
        <v>333</v>
      </c>
      <c r="E4" s="209" t="n">
        <v>1</v>
      </c>
      <c r="F4" s="230" t="s">
        <v>345</v>
      </c>
      <c r="G4" s="212"/>
      <c r="H4" s="230" t="s">
        <v>346</v>
      </c>
      <c r="I4" s="153" t="s">
        <v>347</v>
      </c>
      <c r="J4" s="146" t="s">
        <v>337</v>
      </c>
      <c r="K4" s="212"/>
      <c r="L4" s="212"/>
      <c r="M4" s="157" t="s">
        <v>348</v>
      </c>
      <c r="N4" s="213"/>
      <c r="O4" s="212"/>
      <c r="P4" s="212"/>
      <c r="Q4" s="212"/>
      <c r="R4" s="212"/>
      <c r="S4" s="212"/>
      <c r="T4" s="214"/>
      <c r="U4" s="215"/>
      <c r="V4" s="209"/>
      <c r="W4" s="217"/>
      <c r="X4" s="209"/>
      <c r="Y4" s="209"/>
      <c r="Z4" s="209" t="s">
        <v>333</v>
      </c>
      <c r="AB4" s="217"/>
      <c r="AC4" s="217"/>
      <c r="AD4" s="209"/>
      <c r="AE4" s="209"/>
      <c r="AF4" s="209" t="n">
        <v>225</v>
      </c>
      <c r="AG4" s="218"/>
      <c r="AH4" s="164" t="n">
        <v>5391</v>
      </c>
      <c r="AI4" s="164" t="n">
        <v>7274</v>
      </c>
      <c r="AJ4" s="219" t="n">
        <f aca="false">SeqEnd-SeqBeg+1</f>
        <v>1884</v>
      </c>
      <c r="AK4" s="220" t="n">
        <f aca="false">AND( SeqBeg&lt;=Beg  , End &lt;=SeqEnd )</f>
        <v>0</v>
      </c>
      <c r="AL4" s="212"/>
      <c r="AM4" s="212"/>
      <c r="AN4" s="221"/>
      <c r="AO4" s="147" t="s">
        <v>103</v>
      </c>
      <c r="AP4" s="147" t="s">
        <v>103</v>
      </c>
      <c r="AQ4" s="147" t="s">
        <v>103</v>
      </c>
      <c r="AR4" s="147" t="s">
        <v>103</v>
      </c>
      <c r="AS4" s="147" t="s">
        <v>103</v>
      </c>
      <c r="AT4" s="147" t="s">
        <v>103</v>
      </c>
      <c r="AU4" s="146"/>
      <c r="AV4" s="212"/>
      <c r="AW4" s="222" t="str">
        <f aca="false">HYPERLINK(CONCATENATE("http://www.ncbi.nlm.nih.gov/nuccore/",BM4),BM4)</f>
        <v>DQ079624</v>
      </c>
      <c r="AX4" s="219" t="str">
        <f aca="false">CONCATENATE(D4,IF(I4="","",CONCATENATE(".",I4)),IF(K4="","",CONCATENATE(".",K4)),IF(M4="","",CONCATENATE(".",M4)),IF(R4="","",CONCATENATE(".",R4)),IF(U4="","","(*)"))</f>
        <v>1a.MMR.hum</v>
      </c>
      <c r="AY4" s="170" t="str">
        <f aca="false">CONCATENATE(BM4,".",BN4)</f>
        <v>DQ079624.Mya86-Li</v>
      </c>
      <c r="AZ4" s="171" t="str">
        <f aca="false">IF(AV4="",IF(ISNUMBER(FIND(".",A4)),LEFT(A4,FIND(".",A4)-1),A4),AV4)</f>
        <v>DQ079624</v>
      </c>
      <c r="BA4" s="171" t="str">
        <f aca="false">IF(ISNUMBER(FIND("-",AZ4)),LEFT(AZ4,FIND("-",AZ4)-1),AZ4)</f>
        <v>DQ079624</v>
      </c>
      <c r="BB4" s="170" t="str">
        <f aca="false"> MEGAname &amp; "="</f>
        <v>DQ079624=</v>
      </c>
      <c r="BC4" s="170" t="str">
        <f aca="false">Clear &amp; IF(span ,"Span","out")</f>
        <v>DQ079624=out</v>
      </c>
      <c r="BD4" s="170" t="str">
        <f aca="false">Clear &amp; IF(span, IF(B4=".","Selected",B4),"out")</f>
        <v>DQ079624=out</v>
      </c>
      <c r="BE4" s="170" t="str">
        <f aca="false">Clear &amp; Strain</f>
        <v>DQ079624=Mya86-Li</v>
      </c>
      <c r="BF4" s="170" t="str">
        <f aca="false">CONCATENATE(A4,"=",F4,". ",AX4,IF(AB4="","",CONCATENATE(".",AB4)))</f>
        <v>DQ079624=Mya86-Li. 1a.MMR.hum</v>
      </c>
      <c r="BG4" s="170" t="str">
        <f aca="false">CONCATENATE(A4,"=",F4,". ",AX4)</f>
        <v>DQ079624=Mya86-Li. 1a.MMR.hum</v>
      </c>
      <c r="BH4" s="170" t="str">
        <f aca="false">CONCATENATE(A4,"=",AX4)</f>
        <v>DQ079624=1a.MMR.hum</v>
      </c>
      <c r="BI4" s="170" t="str">
        <f aca="false">CONCATENATE(A4,"=",ComForSubtype,D4)</f>
        <v>DQ079624=1a</v>
      </c>
      <c r="BJ4" s="170" t="str">
        <f aca="false">CONCATENATE(A4,"=",E4)</f>
        <v>DQ079624=1</v>
      </c>
      <c r="BK4" s="170" t="str">
        <f aca="false">CONCATENATE(A4,"=",C4)</f>
        <v>DQ079624=1</v>
      </c>
      <c r="BL4" s="170" t="str">
        <f aca="false">CONCATENATE(D4,"=")</f>
        <v>1a=</v>
      </c>
      <c r="BM4" s="223" t="str">
        <f aca="false">IF(BA4="XX","",BA4)</f>
        <v>DQ079624</v>
      </c>
      <c r="BN4" s="224" t="str">
        <f aca="false">CONCATENATE(IF(F4="","",F4),IF(G4="","",CONCATENATE(" / ",G4)))</f>
        <v>Mya86-Li</v>
      </c>
      <c r="BO4" s="225" t="str">
        <f aca="false">AX4</f>
        <v>1a.MMR.hum</v>
      </c>
      <c r="BP4" s="226" t="str">
        <f aca="false">IF(V4="","",V4)</f>
        <v/>
      </c>
      <c r="BQ4" s="226" t="str">
        <f aca="false">IF(W4="","",CONCATENATE(W4,IF(LEFT(AO4,1)="s","+","")))</f>
        <v/>
      </c>
      <c r="BR4" s="226" t="str">
        <f aca="false">IF(X4="","",CONCATENATE(X4,IF(LEFT(AQ4,1)="s","+","")))</f>
        <v/>
      </c>
      <c r="BS4" s="226" t="str">
        <f aca="false">IF(Y4="","",CONCATENATE(Y4,IF(LEFT(AR4,1)="s","+","")))</f>
        <v/>
      </c>
      <c r="BT4" s="226" t="str">
        <f aca="false">IF(Z4="","",CONCATENATE(Z4,IF(LEFT(AS4,1)="s","+","")))</f>
        <v>1a</v>
      </c>
      <c r="BU4" s="227" t="str">
        <f aca="false">IF(AA4="","",CONCATENATE(AA4,IF(LEFT(AT4,1)="s","+","")))</f>
        <v/>
      </c>
      <c r="BV4" s="212"/>
      <c r="BW4" s="177" t="s">
        <v>338</v>
      </c>
      <c r="BX4" s="170" t="str">
        <f aca="false">IF(BW4&lt;&gt;"",IF(ISNUMBER(FIND("=",BW4)),LEFT(BW4,FIND("=",BW4)-1),BW4),BW4)</f>
        <v>xx</v>
      </c>
      <c r="BY4" s="170" t="str">
        <f aca="false">IF(BW4&lt;&gt;"",IF(ISNUMBER(FIND("=",BW4)),RIGHT(BW4,LEN(BW4)-FIND("=",BW4)),""),"")</f>
        <v>Non_select</v>
      </c>
      <c r="BZ4" s="170" t="str">
        <f aca="false">IF(BX4&lt;&gt;"",IF(ISNUMBER(FIND(".",BX4)),LEFT(BX4,FIND(".",BX4)-1),BX4),BX4)</f>
        <v>xx</v>
      </c>
      <c r="CA4" s="170" t="str">
        <f aca="false">IF(BX4&lt;&gt;"",IF(ISNUMBER(FIND(".",BX4)),RIGHT(BX4,LEN(BX4)-FIND(".",BX4)),""),"")</f>
        <v/>
      </c>
      <c r="CB4" s="212"/>
      <c r="CC4" s="170" t="str">
        <f aca="false">A4</f>
        <v>DQ079624</v>
      </c>
      <c r="CD4" s="178" t="s">
        <v>339</v>
      </c>
      <c r="CE4" s="178" t="s">
        <v>340</v>
      </c>
      <c r="CF4" s="178" t="s">
        <v>341</v>
      </c>
      <c r="CG4" s="212"/>
      <c r="CH4" s="212"/>
      <c r="CI4" s="212"/>
      <c r="CJ4" s="212"/>
      <c r="CK4" s="178"/>
      <c r="CL4" s="212"/>
      <c r="CM4" s="212"/>
      <c r="CN4" s="212"/>
      <c r="CO4" s="212"/>
      <c r="CP4" s="212"/>
      <c r="CQ4" s="212"/>
      <c r="CR4" s="170" t="n">
        <f aca="false">C4</f>
        <v>1</v>
      </c>
      <c r="CS4" s="229" t="str">
        <f aca="false">D4</f>
        <v>1a</v>
      </c>
      <c r="CT4" s="170" t="str">
        <f aca="false">CONCATENATE(CD4," strain ",CM4," ",CL4,", partial cds")</f>
        <v>Hepatitis E virus strain  , partial cds</v>
      </c>
    </row>
    <row r="5" customFormat="false" ht="11.9" hidden="true" customHeight="true" outlineLevel="0" collapsed="false">
      <c r="A5" s="208" t="s">
        <v>349</v>
      </c>
      <c r="B5" s="147" t="n">
        <v>1</v>
      </c>
      <c r="C5" s="209" t="n">
        <v>1</v>
      </c>
      <c r="D5" s="209" t="s">
        <v>333</v>
      </c>
      <c r="E5" s="209" t="n">
        <v>1</v>
      </c>
      <c r="F5" s="154" t="s">
        <v>350</v>
      </c>
      <c r="G5" s="212"/>
      <c r="H5" s="146" t="s">
        <v>351</v>
      </c>
      <c r="I5" s="153" t="s">
        <v>352</v>
      </c>
      <c r="J5" s="146" t="s">
        <v>337</v>
      </c>
      <c r="K5" s="212"/>
      <c r="L5" s="212"/>
      <c r="N5" s="213"/>
      <c r="O5" s="212"/>
      <c r="P5" s="212"/>
      <c r="Q5" s="212"/>
      <c r="R5" s="212"/>
      <c r="S5" s="212"/>
      <c r="T5" s="214" t="s">
        <v>353</v>
      </c>
      <c r="U5" s="215"/>
      <c r="V5" s="209"/>
      <c r="W5" s="217"/>
      <c r="X5" s="209"/>
      <c r="Y5" s="209"/>
      <c r="Z5" s="209"/>
      <c r="AA5" s="216" t="s">
        <v>333</v>
      </c>
      <c r="AB5" s="217"/>
      <c r="AC5" s="217"/>
      <c r="AD5" s="209"/>
      <c r="AE5" s="209"/>
      <c r="AF5" s="209"/>
      <c r="AG5" s="218" t="s">
        <v>354</v>
      </c>
      <c r="AH5" s="164" t="n">
        <v>6340</v>
      </c>
      <c r="AI5" s="164" t="n">
        <v>7519</v>
      </c>
      <c r="AJ5" s="219" t="n">
        <f aca="false">SeqEnd-SeqBeg+1</f>
        <v>1180</v>
      </c>
      <c r="AK5" s="220" t="n">
        <f aca="false">AND( SeqBeg&lt;=Beg  , End &lt;=SeqEnd )</f>
        <v>0</v>
      </c>
      <c r="AL5" s="212"/>
      <c r="AM5" s="212"/>
      <c r="AN5" s="221"/>
      <c r="AO5" s="147" t="s">
        <v>103</v>
      </c>
      <c r="AP5" s="147" t="s">
        <v>103</v>
      </c>
      <c r="AQ5" s="147" t="s">
        <v>103</v>
      </c>
      <c r="AR5" s="147" t="s">
        <v>103</v>
      </c>
      <c r="AS5" s="147" t="s">
        <v>103</v>
      </c>
      <c r="AT5" s="147" t="s">
        <v>103</v>
      </c>
      <c r="AU5" s="146"/>
      <c r="AV5" s="212"/>
      <c r="AW5" s="222" t="str">
        <f aca="false">HYPERLINK(CONCATENATE("http://www.ncbi.nlm.nih.gov/nuccore/",BM5),BM5)</f>
        <v>U40044</v>
      </c>
      <c r="AX5" s="219" t="str">
        <f aca="false">CONCATENATE(D5,IF(I5="","",CONCATENATE(".",I5)),IF(K5="","",CONCATENATE(".",K5)),IF(M5="","",CONCATENATE(".",M5)),IF(R5="","",CONCATENATE(".",R5)),IF(U5="","","(*)"))</f>
        <v>1a.PAK</v>
      </c>
      <c r="AY5" s="170" t="str">
        <f aca="false">CONCATENATE(BM5,".",BN5)</f>
        <v>U40044.2B Abbottabad, Pakistan</v>
      </c>
      <c r="AZ5" s="171" t="str">
        <f aca="false">IF(AV5="",IF(ISNUMBER(FIND(".",A5)),LEFT(A5,FIND(".",A5)-1),A5),AV5)</f>
        <v>U40044</v>
      </c>
      <c r="BA5" s="171" t="str">
        <f aca="false">IF(ISNUMBER(FIND("-",AZ5)),LEFT(AZ5,FIND("-",AZ5)-1),AZ5)</f>
        <v>U40044</v>
      </c>
      <c r="BB5" s="170" t="str">
        <f aca="false"> MEGAname &amp; "="</f>
        <v>U40044=</v>
      </c>
      <c r="BC5" s="170" t="str">
        <f aca="false">Clear &amp; IF(span ,"Span","out")</f>
        <v>U40044=out</v>
      </c>
      <c r="BD5" s="170" t="str">
        <f aca="false">Clear &amp; IF(span, IF(B5=".","Selected",B5),"out")</f>
        <v>U40044=out</v>
      </c>
      <c r="BE5" s="170" t="str">
        <f aca="false">Clear &amp; Strain</f>
        <v>U40044=2B Abbottabad, Pakistan</v>
      </c>
      <c r="BF5" s="170" t="str">
        <f aca="false">CONCATENATE(A5,"=",F5,". ",AX5,IF(AB5="","",CONCATENATE(".",AB5)))</f>
        <v>U40044=2B Abbottabad, Pakistan. 1a.PAK</v>
      </c>
      <c r="BG5" s="170" t="str">
        <f aca="false">CONCATENATE(A5,"=",F5,". ",AX5)</f>
        <v>U40044=2B Abbottabad, Pakistan. 1a.PAK</v>
      </c>
      <c r="BH5" s="170" t="str">
        <f aca="false">CONCATENATE(A5,"=",AX5)</f>
        <v>U40044=1a.PAK</v>
      </c>
      <c r="BI5" s="170" t="str">
        <f aca="false">CONCATENATE(A5,"=",ComForSubtype,D5)</f>
        <v>U40044=1a</v>
      </c>
      <c r="BJ5" s="170" t="str">
        <f aca="false">CONCATENATE(A5,"=",E5)</f>
        <v>U40044=1</v>
      </c>
      <c r="BK5" s="170" t="str">
        <f aca="false">CONCATENATE(A5,"=",C5)</f>
        <v>U40044=1</v>
      </c>
      <c r="BL5" s="170" t="str">
        <f aca="false">CONCATENATE(D5,"=")</f>
        <v>1a=</v>
      </c>
      <c r="BM5" s="223" t="str">
        <f aca="false">IF(BA5="XX","",BA5)</f>
        <v>U40044</v>
      </c>
      <c r="BN5" s="224" t="str">
        <f aca="false">CONCATENATE(IF(F5="","",F5),IF(G5="","",CONCATENATE(" / ",G5)))</f>
        <v>2B Abbottabad, Pakistan</v>
      </c>
      <c r="BO5" s="225" t="str">
        <f aca="false">AX5</f>
        <v>1a.PAK</v>
      </c>
      <c r="BP5" s="226" t="str">
        <f aca="false">IF(V5="","",V5)</f>
        <v/>
      </c>
      <c r="BQ5" s="226" t="str">
        <f aca="false">IF(W5="","",CONCATENATE(W5,IF(LEFT(AO5,1)="s","+","")))</f>
        <v/>
      </c>
      <c r="BR5" s="226" t="str">
        <f aca="false">IF(X5="","",CONCATENATE(X5,IF(LEFT(AQ5,1)="s","+","")))</f>
        <v/>
      </c>
      <c r="BS5" s="226" t="str">
        <f aca="false">IF(Y5="","",CONCATENATE(Y5,IF(LEFT(AR5,1)="s","+","")))</f>
        <v/>
      </c>
      <c r="BT5" s="226" t="str">
        <f aca="false">IF(Z5="","",CONCATENATE(Z5,IF(LEFT(AS5,1)="s","+","")))</f>
        <v/>
      </c>
      <c r="BU5" s="227" t="str">
        <f aca="false">IF(AA5="","",CONCATENATE(AA5,IF(LEFT(AT5,1)="s","+","")))</f>
        <v>1a</v>
      </c>
      <c r="BV5" s="212"/>
      <c r="BW5" s="177" t="s">
        <v>338</v>
      </c>
      <c r="BX5" s="170" t="str">
        <f aca="false">IF(BW5&lt;&gt;"",IF(ISNUMBER(FIND("=",BW5)),LEFT(BW5,FIND("=",BW5)-1),BW5),BW5)</f>
        <v>xx</v>
      </c>
      <c r="BY5" s="170" t="str">
        <f aca="false">IF(BW5&lt;&gt;"",IF(ISNUMBER(FIND("=",BW5)),RIGHT(BW5,LEN(BW5)-FIND("=",BW5)),""),"")</f>
        <v>Non_select</v>
      </c>
      <c r="BZ5" s="170" t="str">
        <f aca="false">IF(BX5&lt;&gt;"",IF(ISNUMBER(FIND(".",BX5)),LEFT(BX5,FIND(".",BX5)-1),BX5),BX5)</f>
        <v>xx</v>
      </c>
      <c r="CA5" s="170" t="str">
        <f aca="false">IF(BX5&lt;&gt;"",IF(ISNUMBER(FIND(".",BX5)),RIGHT(BX5,LEN(BX5)-FIND(".",BX5)),""),"")</f>
        <v/>
      </c>
      <c r="CB5" s="212"/>
      <c r="CC5" s="170" t="str">
        <f aca="false">A5</f>
        <v>U40044</v>
      </c>
      <c r="CD5" s="178" t="s">
        <v>339</v>
      </c>
      <c r="CE5" s="178" t="s">
        <v>340</v>
      </c>
      <c r="CF5" s="178" t="s">
        <v>341</v>
      </c>
      <c r="CG5" s="212"/>
      <c r="CH5" s="212"/>
      <c r="CI5" s="212"/>
      <c r="CJ5" s="212"/>
      <c r="CK5" s="178"/>
      <c r="CL5" s="212"/>
      <c r="CM5" s="212"/>
      <c r="CN5" s="212"/>
      <c r="CO5" s="212"/>
      <c r="CP5" s="212"/>
      <c r="CQ5" s="212"/>
      <c r="CR5" s="170" t="n">
        <f aca="false">C5</f>
        <v>1</v>
      </c>
      <c r="CS5" s="229" t="str">
        <f aca="false">D5</f>
        <v>1a</v>
      </c>
      <c r="CT5" s="170" t="str">
        <f aca="false">CONCATENATE(CD5," strain ",CM5," ",CL5,", partial cds")</f>
        <v>Hepatitis E virus strain  , partial cds</v>
      </c>
    </row>
    <row r="6" s="146" customFormat="true" ht="11.9" hidden="true" customHeight="true" outlineLevel="0" collapsed="false">
      <c r="A6" s="208" t="s">
        <v>355</v>
      </c>
      <c r="B6" s="147" t="n">
        <v>1</v>
      </c>
      <c r="C6" s="209" t="n">
        <v>1</v>
      </c>
      <c r="D6" s="209" t="s">
        <v>356</v>
      </c>
      <c r="E6" s="209" t="n">
        <v>1</v>
      </c>
      <c r="F6" s="230" t="s">
        <v>357</v>
      </c>
      <c r="G6" s="212"/>
      <c r="H6" s="230" t="s">
        <v>358</v>
      </c>
      <c r="I6" s="153" t="s">
        <v>359</v>
      </c>
      <c r="J6" s="154" t="s">
        <v>360</v>
      </c>
      <c r="K6" s="155" t="s">
        <v>361</v>
      </c>
      <c r="L6" s="231" t="s">
        <v>361</v>
      </c>
      <c r="M6" s="157" t="s">
        <v>348</v>
      </c>
      <c r="N6" s="158" t="s">
        <v>362</v>
      </c>
      <c r="O6" s="159" t="n">
        <v>1993</v>
      </c>
      <c r="P6" s="212"/>
      <c r="Q6" s="212"/>
      <c r="R6" s="212"/>
      <c r="S6" s="212"/>
      <c r="T6" s="214" t="s">
        <v>353</v>
      </c>
      <c r="U6" s="215"/>
      <c r="V6" s="209"/>
      <c r="W6" s="217"/>
      <c r="X6" s="209"/>
      <c r="Y6" s="209"/>
      <c r="Z6" s="209" t="s">
        <v>356</v>
      </c>
      <c r="AA6" s="216"/>
      <c r="AB6" s="217"/>
      <c r="AC6" s="217"/>
      <c r="AD6" s="209"/>
      <c r="AE6" s="209"/>
      <c r="AF6" s="209" t="n">
        <v>225</v>
      </c>
      <c r="AG6" s="218"/>
      <c r="AH6" s="164" t="n">
        <v>5266</v>
      </c>
      <c r="AI6" s="164" t="n">
        <v>7374</v>
      </c>
      <c r="AJ6" s="219" t="n">
        <f aca="false">SeqEnd-SeqBeg+1</f>
        <v>2109</v>
      </c>
      <c r="AK6" s="220" t="n">
        <f aca="false">AND( SeqBeg&lt;=Beg  , End &lt;=SeqEnd )</f>
        <v>0</v>
      </c>
      <c r="AL6" s="212"/>
      <c r="AM6" s="212"/>
      <c r="AN6" s="221"/>
      <c r="AO6" s="147" t="s">
        <v>103</v>
      </c>
      <c r="AP6" s="147" t="s">
        <v>103</v>
      </c>
      <c r="AQ6" s="147" t="s">
        <v>103</v>
      </c>
      <c r="AR6" s="147" t="s">
        <v>103</v>
      </c>
      <c r="AS6" s="147" t="s">
        <v>103</v>
      </c>
      <c r="AT6" s="147" t="s">
        <v>103</v>
      </c>
      <c r="AV6" s="212"/>
      <c r="AW6" s="222" t="str">
        <f aca="false">HYPERLINK(CONCATENATE("http://www.ncbi.nlm.nih.gov/nuccore/",BM6),BM6)</f>
        <v>AF051351</v>
      </c>
      <c r="AX6" s="219" t="str">
        <f aca="false">CONCATENATE(D6,IF(I6="","",CONCATENATE(".",I6)),IF(K6="","",CONCATENATE(".",K6)),IF(M6="","",CONCATENATE(".",M6)),IF(R6="","",CONCATENATE(".",R6)),IF(U6="","","(*)"))</f>
        <v>1b.EGY.Cairo.hum</v>
      </c>
      <c r="AY6" s="170" t="str">
        <f aca="false">CONCATENATE(BM6,".",BN6)</f>
        <v>AF051351.93-Egypt</v>
      </c>
      <c r="AZ6" s="171" t="str">
        <f aca="false">IF(AV6="",IF(ISNUMBER(FIND(".",A6)),LEFT(A6,FIND(".",A6)-1),A6),AV6)</f>
        <v>AF051351</v>
      </c>
      <c r="BA6" s="171" t="str">
        <f aca="false">IF(ISNUMBER(FIND("-",AZ6)),LEFT(AZ6,FIND("-",AZ6)-1),AZ6)</f>
        <v>AF051351</v>
      </c>
      <c r="BB6" s="170" t="str">
        <f aca="false"> MEGAname &amp; "="</f>
        <v>AF051351=</v>
      </c>
      <c r="BC6" s="170" t="str">
        <f aca="false">Clear &amp; IF(span ,"Span","out")</f>
        <v>AF051351=out</v>
      </c>
      <c r="BD6" s="170" t="str">
        <f aca="false">Clear &amp; IF(span, IF(B6=".","Selected",B6),"out")</f>
        <v>AF051351=out</v>
      </c>
      <c r="BE6" s="170" t="str">
        <f aca="false">Clear &amp; Strain</f>
        <v>AF051351=93-Egypt</v>
      </c>
      <c r="BF6" s="170" t="str">
        <f aca="false">CONCATENATE(A6,"=",F6,". ",AX6,IF(AB6="","",CONCATENATE(".",AB6)))</f>
        <v>AF051351=93-Egypt. 1b.EGY.Cairo.hum</v>
      </c>
      <c r="BG6" s="170" t="str">
        <f aca="false">CONCATENATE(A6,"=",F6,". ",AX6)</f>
        <v>AF051351=93-Egypt. 1b.EGY.Cairo.hum</v>
      </c>
      <c r="BH6" s="170" t="str">
        <f aca="false">CONCATENATE(A6,"=",AX6)</f>
        <v>AF051351=1b.EGY.Cairo.hum</v>
      </c>
      <c r="BI6" s="170" t="str">
        <f aca="false">CONCATENATE(A6,"=",ComForSubtype,D6)</f>
        <v>AF051351=1b</v>
      </c>
      <c r="BJ6" s="170" t="str">
        <f aca="false">CONCATENATE(A6,"=",E6)</f>
        <v>AF051351=1</v>
      </c>
      <c r="BK6" s="170" t="str">
        <f aca="false">CONCATENATE(A6,"=",C6)</f>
        <v>AF051351=1</v>
      </c>
      <c r="BL6" s="170" t="str">
        <f aca="false">CONCATENATE(D6,"=")</f>
        <v>1b=</v>
      </c>
      <c r="BM6" s="223" t="str">
        <f aca="false">IF(BA6="XX","",BA6)</f>
        <v>AF051351</v>
      </c>
      <c r="BN6" s="224" t="str">
        <f aca="false">CONCATENATE(IF(F6="","",F6),IF(G6="","",CONCATENATE(" / ",G6)))</f>
        <v>93-Egypt</v>
      </c>
      <c r="BO6" s="225" t="str">
        <f aca="false">AX6</f>
        <v>1b.EGY.Cairo.hum</v>
      </c>
      <c r="BP6" s="226" t="str">
        <f aca="false">IF(V6="","",V6)</f>
        <v/>
      </c>
      <c r="BQ6" s="226" t="str">
        <f aca="false">IF(W6="","",CONCATENATE(W6,IF(LEFT(AO6,1)="s","+","")))</f>
        <v/>
      </c>
      <c r="BR6" s="226" t="str">
        <f aca="false">IF(X6="","",CONCATENATE(X6,IF(LEFT(AQ6,1)="s","+","")))</f>
        <v/>
      </c>
      <c r="BS6" s="226" t="str">
        <f aca="false">IF(Y6="","",CONCATENATE(Y6,IF(LEFT(AR6,1)="s","+","")))</f>
        <v/>
      </c>
      <c r="BT6" s="226" t="str">
        <f aca="false">IF(Z6="","",CONCATENATE(Z6,IF(LEFT(AS6,1)="s","+","")))</f>
        <v>1b</v>
      </c>
      <c r="BU6" s="227" t="str">
        <f aca="false">IF(AA6="","",CONCATENATE(AA6,IF(LEFT(AT6,1)="s","+","")))</f>
        <v/>
      </c>
      <c r="BV6" s="212"/>
      <c r="BW6" s="177" t="s">
        <v>338</v>
      </c>
      <c r="BX6" s="170" t="str">
        <f aca="false">IF(BW6&lt;&gt;"",IF(ISNUMBER(FIND("=",BW6)),LEFT(BW6,FIND("=",BW6)-1),BW6),BW6)</f>
        <v>xx</v>
      </c>
      <c r="BY6" s="170" t="str">
        <f aca="false">IF(BW6&lt;&gt;"",IF(ISNUMBER(FIND("=",BW6)),RIGHT(BW6,LEN(BW6)-FIND("=",BW6)),""),"")</f>
        <v>Non_select</v>
      </c>
      <c r="BZ6" s="170" t="str">
        <f aca="false">IF(BX6&lt;&gt;"",IF(ISNUMBER(FIND(".",BX6)),LEFT(BX6,FIND(".",BX6)-1),BX6),BX6)</f>
        <v>xx</v>
      </c>
      <c r="CA6" s="170" t="str">
        <f aca="false">IF(BX6&lt;&gt;"",IF(ISNUMBER(FIND(".",BX6)),RIGHT(BX6,LEN(BX6)-FIND(".",BX6)),""),"")</f>
        <v/>
      </c>
      <c r="CB6" s="212"/>
      <c r="CC6" s="170" t="str">
        <f aca="false">A6</f>
        <v>AF051351</v>
      </c>
      <c r="CD6" s="178" t="s">
        <v>339</v>
      </c>
      <c r="CE6" s="178" t="s">
        <v>340</v>
      </c>
      <c r="CF6" s="178" t="s">
        <v>341</v>
      </c>
      <c r="CG6" s="212"/>
      <c r="CH6" s="212"/>
      <c r="CI6" s="212"/>
      <c r="CJ6" s="212"/>
      <c r="CK6" s="178"/>
      <c r="CL6" s="212"/>
      <c r="CM6" s="212"/>
      <c r="CN6" s="212"/>
      <c r="CO6" s="212"/>
      <c r="CP6" s="212"/>
      <c r="CQ6" s="212"/>
      <c r="CR6" s="170" t="n">
        <f aca="false">C6</f>
        <v>1</v>
      </c>
      <c r="CS6" s="229" t="str">
        <f aca="false">D6</f>
        <v>1b</v>
      </c>
      <c r="CT6" s="170" t="str">
        <f aca="false">CONCATENATE(CD6," strain ",CM6," ",CL6,", partial cds")</f>
        <v>Hepatitis E virus strain  , partial cds</v>
      </c>
    </row>
    <row r="7" customFormat="false" ht="11.9" hidden="true" customHeight="true" outlineLevel="0" collapsed="false">
      <c r="A7" s="208" t="s">
        <v>363</v>
      </c>
      <c r="B7" s="147" t="n">
        <v>4</v>
      </c>
      <c r="C7" s="209" t="n">
        <v>4</v>
      </c>
      <c r="D7" s="209" t="n">
        <v>4</v>
      </c>
      <c r="E7" s="209" t="n">
        <v>4</v>
      </c>
      <c r="F7" s="230" t="s">
        <v>364</v>
      </c>
      <c r="G7" s="212"/>
      <c r="H7" s="146" t="s">
        <v>365</v>
      </c>
      <c r="I7" s="153" t="s">
        <v>366</v>
      </c>
      <c r="J7" s="146" t="s">
        <v>337</v>
      </c>
      <c r="K7" s="212"/>
      <c r="L7" s="212"/>
      <c r="M7" s="157" t="s">
        <v>367</v>
      </c>
      <c r="N7" s="213"/>
      <c r="O7" s="159" t="n">
        <v>2007</v>
      </c>
      <c r="P7" s="212"/>
      <c r="Q7" s="212"/>
      <c r="R7" s="212"/>
      <c r="S7" s="212"/>
      <c r="T7" s="214"/>
      <c r="U7" s="215"/>
      <c r="V7" s="209"/>
      <c r="W7" s="217"/>
      <c r="X7" s="209"/>
      <c r="Y7" s="209"/>
      <c r="Z7" s="209" t="n">
        <v>4</v>
      </c>
      <c r="AB7" s="217"/>
      <c r="AC7" s="217"/>
      <c r="AD7" s="209"/>
      <c r="AE7" s="209"/>
      <c r="AF7" s="209" t="n">
        <v>225</v>
      </c>
      <c r="AG7" s="218"/>
      <c r="AH7" s="164" t="n">
        <v>5346</v>
      </c>
      <c r="AI7" s="164" t="n">
        <v>7374</v>
      </c>
      <c r="AJ7" s="219" t="n">
        <f aca="false">SeqEnd-SeqBeg+1</f>
        <v>2029</v>
      </c>
      <c r="AK7" s="220" t="n">
        <f aca="false">AND( SeqBeg&lt;=Beg  , End &lt;=SeqEnd )</f>
        <v>0</v>
      </c>
      <c r="AL7" s="212"/>
      <c r="AM7" s="212"/>
      <c r="AN7" s="221"/>
      <c r="AO7" s="147" t="s">
        <v>103</v>
      </c>
      <c r="AP7" s="147" t="s">
        <v>103</v>
      </c>
      <c r="AQ7" s="147" t="s">
        <v>103</v>
      </c>
      <c r="AR7" s="147" t="s">
        <v>103</v>
      </c>
      <c r="AS7" s="147" t="s">
        <v>103</v>
      </c>
      <c r="AT7" s="147" t="s">
        <v>103</v>
      </c>
      <c r="AU7" s="146"/>
      <c r="AV7" s="212"/>
      <c r="AW7" s="222" t="str">
        <f aca="false">HYPERLINK(CONCATENATE("http://www.ncbi.nlm.nih.gov/nuccore/",BM7),BM7)</f>
        <v>FJ641994</v>
      </c>
      <c r="AX7" s="219" t="str">
        <f aca="false">CONCATENATE(D7,IF(I7="","",CONCATENATE(".",I7)),IF(K7="","",CONCATENATE(".",K7)),IF(M7="","",CONCATENATE(".",M7)),IF(R7="","",CONCATENATE(".",R7)),IF(U7="","","(*)"))</f>
        <v>4.CHN.pig</v>
      </c>
      <c r="AY7" s="170" t="str">
        <f aca="false">CONCATENATE(BM7,".",BN7)</f>
        <v>FJ641994.Ch-MD-sw1</v>
      </c>
      <c r="AZ7" s="171" t="str">
        <f aca="false">IF(AV7="",IF(ISNUMBER(FIND(".",A7)),LEFT(A7,FIND(".",A7)-1),A7),AV7)</f>
        <v>FJ641994</v>
      </c>
      <c r="BA7" s="171" t="str">
        <f aca="false">IF(ISNUMBER(FIND("-",AZ7)),LEFT(AZ7,FIND("-",AZ7)-1),AZ7)</f>
        <v>FJ641994</v>
      </c>
      <c r="BB7" s="170" t="str">
        <f aca="false"> MEGAname &amp; "="</f>
        <v>FJ641994=</v>
      </c>
      <c r="BC7" s="170" t="str">
        <f aca="false">Clear &amp; IF(span ,"Span","out")</f>
        <v>FJ641994=out</v>
      </c>
      <c r="BD7" s="170" t="str">
        <f aca="false">Clear &amp; IF(span, IF(B7=".","Selected",B7),"out")</f>
        <v>FJ641994=out</v>
      </c>
      <c r="BE7" s="170" t="str">
        <f aca="false">Clear &amp; Strain</f>
        <v>FJ641994=Ch-MD-sw1</v>
      </c>
      <c r="BF7" s="170" t="str">
        <f aca="false">CONCATENATE(A7,"=",F7,". ",AX7,IF(AB7="","",CONCATENATE(".",AB7)))</f>
        <v>FJ641994=Ch-MD-sw1. 4.CHN.pig</v>
      </c>
      <c r="BG7" s="170" t="str">
        <f aca="false">CONCATENATE(A7,"=",F7,". ",AX7)</f>
        <v>FJ641994=Ch-MD-sw1. 4.CHN.pig</v>
      </c>
      <c r="BH7" s="170" t="str">
        <f aca="false">CONCATENATE(A7,"=",AX7)</f>
        <v>FJ641994=4.CHN.pig</v>
      </c>
      <c r="BI7" s="170" t="str">
        <f aca="false">CONCATENATE(A7,"=",ComForSubtype,D7)</f>
        <v>FJ641994=4</v>
      </c>
      <c r="BJ7" s="170" t="str">
        <f aca="false">CONCATENATE(A7,"=",E7)</f>
        <v>FJ641994=4</v>
      </c>
      <c r="BK7" s="170" t="str">
        <f aca="false">CONCATENATE(A7,"=",C7)</f>
        <v>FJ641994=4</v>
      </c>
      <c r="BL7" s="170" t="str">
        <f aca="false">CONCATENATE(D7,"=")</f>
        <v>4=</v>
      </c>
      <c r="BM7" s="223" t="str">
        <f aca="false">IF(BA7="XX","",BA7)</f>
        <v>FJ641994</v>
      </c>
      <c r="BN7" s="224" t="str">
        <f aca="false">CONCATENATE(IF(F7="","",F7),IF(G7="","",CONCATENATE(" / ",G7)))</f>
        <v>Ch-MD-sw1</v>
      </c>
      <c r="BO7" s="225" t="str">
        <f aca="false">AX7</f>
        <v>4.CHN.pig</v>
      </c>
      <c r="BP7" s="226" t="str">
        <f aca="false">IF(V7="","",V7)</f>
        <v/>
      </c>
      <c r="BQ7" s="226" t="str">
        <f aca="false">IF(W7="","",CONCATENATE(W7,IF(LEFT(AO7,1)="s","+","")))</f>
        <v/>
      </c>
      <c r="BR7" s="226" t="str">
        <f aca="false">IF(X7="","",CONCATENATE(X7,IF(LEFT(AQ7,1)="s","+","")))</f>
        <v/>
      </c>
      <c r="BS7" s="226" t="str">
        <f aca="false">IF(Y7="","",CONCATENATE(Y7,IF(LEFT(AR7,1)="s","+","")))</f>
        <v/>
      </c>
      <c r="BT7" s="226" t="str">
        <f aca="false">IF(Z7="","",CONCATENATE(Z7,IF(LEFT(AS7,1)="s","+","")))</f>
        <v>4</v>
      </c>
      <c r="BU7" s="227" t="str">
        <f aca="false">IF(AA7="","",CONCATENATE(AA7,IF(LEFT(AT7,1)="s","+","")))</f>
        <v/>
      </c>
      <c r="BV7" s="212"/>
      <c r="BW7" s="177" t="s">
        <v>338</v>
      </c>
      <c r="BX7" s="170" t="str">
        <f aca="false">IF(BW7&lt;&gt;"",IF(ISNUMBER(FIND("=",BW7)),LEFT(BW7,FIND("=",BW7)-1),BW7),BW7)</f>
        <v>xx</v>
      </c>
      <c r="BY7" s="170" t="str">
        <f aca="false">IF(BW7&lt;&gt;"",IF(ISNUMBER(FIND("=",BW7)),RIGHT(BW7,LEN(BW7)-FIND("=",BW7)),""),"")</f>
        <v>Non_select</v>
      </c>
      <c r="BZ7" s="170" t="str">
        <f aca="false">IF(BX7&lt;&gt;"",IF(ISNUMBER(FIND(".",BX7)),LEFT(BX7,FIND(".",BX7)-1),BX7),BX7)</f>
        <v>xx</v>
      </c>
      <c r="CA7" s="170" t="str">
        <f aca="false">IF(BX7&lt;&gt;"",IF(ISNUMBER(FIND(".",BX7)),RIGHT(BX7,LEN(BX7)-FIND(".",BX7)),""),"")</f>
        <v/>
      </c>
      <c r="CB7" s="212"/>
      <c r="CC7" s="170" t="str">
        <f aca="false">A7</f>
        <v>FJ641994</v>
      </c>
      <c r="CD7" s="178" t="s">
        <v>339</v>
      </c>
      <c r="CE7" s="178" t="s">
        <v>340</v>
      </c>
      <c r="CF7" s="178" t="s">
        <v>341</v>
      </c>
      <c r="CG7" s="212"/>
      <c r="CH7" s="212"/>
      <c r="CI7" s="212"/>
      <c r="CJ7" s="212"/>
      <c r="CK7" s="178"/>
      <c r="CL7" s="212"/>
      <c r="CM7" s="212"/>
      <c r="CN7" s="212"/>
      <c r="CO7" s="212"/>
      <c r="CP7" s="212"/>
      <c r="CQ7" s="212"/>
      <c r="CR7" s="170" t="n">
        <f aca="false">C7</f>
        <v>4</v>
      </c>
      <c r="CS7" s="229" t="n">
        <f aca="false">D7</f>
        <v>4</v>
      </c>
      <c r="CT7" s="170" t="str">
        <f aca="false">CONCATENATE(CD7," strain ",CM7," ",CL7,", partial cds")</f>
        <v>Hepatitis E virus strain  , partial cds</v>
      </c>
    </row>
    <row r="8" customFormat="false" ht="11.9" hidden="true" customHeight="true" outlineLevel="0" collapsed="false">
      <c r="A8" s="208" t="s">
        <v>368</v>
      </c>
      <c r="B8" s="147" t="n">
        <v>4</v>
      </c>
      <c r="C8" s="209" t="n">
        <v>4</v>
      </c>
      <c r="D8" s="209" t="n">
        <v>4</v>
      </c>
      <c r="E8" s="209" t="n">
        <v>4</v>
      </c>
      <c r="F8" s="230" t="s">
        <v>368</v>
      </c>
      <c r="G8" s="212"/>
      <c r="H8" s="146" t="s">
        <v>365</v>
      </c>
      <c r="I8" s="153" t="s">
        <v>366</v>
      </c>
      <c r="J8" s="146" t="s">
        <v>337</v>
      </c>
      <c r="K8" s="155" t="s">
        <v>369</v>
      </c>
      <c r="L8" s="231" t="s">
        <v>369</v>
      </c>
      <c r="M8" s="157" t="s">
        <v>367</v>
      </c>
      <c r="N8" s="158" t="s">
        <v>362</v>
      </c>
      <c r="O8" s="212"/>
      <c r="P8" s="212"/>
      <c r="Q8" s="212"/>
      <c r="R8" s="212"/>
      <c r="S8" s="212"/>
      <c r="T8" s="214"/>
      <c r="U8" s="215"/>
      <c r="V8" s="209"/>
      <c r="W8" s="217"/>
      <c r="X8" s="209"/>
      <c r="Y8" s="209"/>
      <c r="Z8" s="209" t="n">
        <v>4</v>
      </c>
      <c r="AB8" s="217"/>
      <c r="AC8" s="217"/>
      <c r="AD8" s="209"/>
      <c r="AE8" s="209"/>
      <c r="AF8" s="209" t="n">
        <v>225</v>
      </c>
      <c r="AG8" s="218"/>
      <c r="AH8" s="164" t="n">
        <v>5354</v>
      </c>
      <c r="AI8" s="164" t="n">
        <v>7365</v>
      </c>
      <c r="AJ8" s="219" t="n">
        <f aca="false">SeqEnd-SeqBeg+1</f>
        <v>2012</v>
      </c>
      <c r="AK8" s="220" t="n">
        <f aca="false">AND( SeqBeg&lt;=Beg  , End &lt;=SeqEnd )</f>
        <v>0</v>
      </c>
      <c r="AL8" s="212"/>
      <c r="AM8" s="212"/>
      <c r="AN8" s="221"/>
      <c r="AO8" s="147" t="s">
        <v>103</v>
      </c>
      <c r="AP8" s="147" t="s">
        <v>103</v>
      </c>
      <c r="AQ8" s="147" t="s">
        <v>103</v>
      </c>
      <c r="AR8" s="147" t="s">
        <v>103</v>
      </c>
      <c r="AS8" s="147" t="s">
        <v>103</v>
      </c>
      <c r="AT8" s="147" t="s">
        <v>103</v>
      </c>
      <c r="AU8" s="146"/>
      <c r="AV8" s="212"/>
      <c r="AW8" s="222" t="str">
        <f aca="false">HYPERLINK(CONCATENATE("http://www.ncbi.nlm.nih.gov/nuccore/",BM8),BM8)</f>
        <v>DQ294630</v>
      </c>
      <c r="AX8" s="219" t="str">
        <f aca="false">CONCATENATE(D8,IF(I8="","",CONCATENATE(".",I8)),IF(K8="","",CONCATENATE(".",K8)),IF(M8="","",CONCATENATE(".",M8)),IF(R8="","",CONCATENATE(".",R8)),IF(U8="","","(*)"))</f>
        <v>4.CHN.Heilongjiang .pig</v>
      </c>
      <c r="AY8" s="170" t="str">
        <f aca="false">CONCATENATE(BM8,".",BN8)</f>
        <v>DQ294630.DQ294630</v>
      </c>
      <c r="AZ8" s="171" t="str">
        <f aca="false">IF(AV8="",IF(ISNUMBER(FIND(".",A8)),LEFT(A8,FIND(".",A8)-1),A8),AV8)</f>
        <v>DQ294630</v>
      </c>
      <c r="BA8" s="171" t="str">
        <f aca="false">IF(ISNUMBER(FIND("-",AZ8)),LEFT(AZ8,FIND("-",AZ8)-1),AZ8)</f>
        <v>DQ294630</v>
      </c>
      <c r="BB8" s="170" t="str">
        <f aca="false"> MEGAname &amp; "="</f>
        <v>DQ294630=</v>
      </c>
      <c r="BC8" s="170" t="str">
        <f aca="false">Clear &amp; IF(span ,"Span","out")</f>
        <v>DQ294630=out</v>
      </c>
      <c r="BD8" s="170" t="str">
        <f aca="false">Clear &amp; IF(span, IF(B8=".","Selected",B8),"out")</f>
        <v>DQ294630=out</v>
      </c>
      <c r="BE8" s="170" t="str">
        <f aca="false">Clear &amp; Strain</f>
        <v>DQ294630=DQ294630</v>
      </c>
      <c r="BF8" s="170" t="str">
        <f aca="false">CONCATENATE(A8,"=",F8,". ",AX8,IF(AB8="","",CONCATENATE(".",AB8)))</f>
        <v>DQ294630=DQ294630. 4.CHN.Heilongjiang .pig</v>
      </c>
      <c r="BG8" s="170" t="str">
        <f aca="false">CONCATENATE(A8,"=",F8,". ",AX8)</f>
        <v>DQ294630=DQ294630. 4.CHN.Heilongjiang .pig</v>
      </c>
      <c r="BH8" s="170" t="str">
        <f aca="false">CONCATENATE(A8,"=",AX8)</f>
        <v>DQ294630=4.CHN.Heilongjiang .pig</v>
      </c>
      <c r="BI8" s="170" t="str">
        <f aca="false">CONCATENATE(A8,"=",ComForSubtype,D8)</f>
        <v>DQ294630=4</v>
      </c>
      <c r="BJ8" s="170" t="str">
        <f aca="false">CONCATENATE(A8,"=",E8)</f>
        <v>DQ294630=4</v>
      </c>
      <c r="BK8" s="170" t="str">
        <f aca="false">CONCATENATE(A8,"=",C8)</f>
        <v>DQ294630=4</v>
      </c>
      <c r="BL8" s="170" t="str">
        <f aca="false">CONCATENATE(D8,"=")</f>
        <v>4=</v>
      </c>
      <c r="BM8" s="223" t="str">
        <f aca="false">IF(BA8="XX","",BA8)</f>
        <v>DQ294630</v>
      </c>
      <c r="BN8" s="224" t="str">
        <f aca="false">CONCATENATE(IF(F8="","",F8),IF(G8="","",CONCATENATE(" / ",G8)))</f>
        <v>DQ294630</v>
      </c>
      <c r="BO8" s="225" t="str">
        <f aca="false">AX8</f>
        <v>4.CHN.Heilongjiang .pig</v>
      </c>
      <c r="BP8" s="226" t="str">
        <f aca="false">IF(V8="","",V8)</f>
        <v/>
      </c>
      <c r="BQ8" s="226" t="str">
        <f aca="false">IF(W8="","",CONCATENATE(W8,IF(LEFT(AO8,1)="s","+","")))</f>
        <v/>
      </c>
      <c r="BR8" s="226" t="str">
        <f aca="false">IF(X8="","",CONCATENATE(X8,IF(LEFT(AQ8,1)="s","+","")))</f>
        <v/>
      </c>
      <c r="BS8" s="226" t="str">
        <f aca="false">IF(Y8="","",CONCATENATE(Y8,IF(LEFT(AR8,1)="s","+","")))</f>
        <v/>
      </c>
      <c r="BT8" s="226" t="str">
        <f aca="false">IF(Z8="","",CONCATENATE(Z8,IF(LEFT(AS8,1)="s","+","")))</f>
        <v>4</v>
      </c>
      <c r="BU8" s="227" t="str">
        <f aca="false">IF(AA8="","",CONCATENATE(AA8,IF(LEFT(AT8,1)="s","+","")))</f>
        <v/>
      </c>
      <c r="BV8" s="212"/>
      <c r="BW8" s="177" t="s">
        <v>338</v>
      </c>
      <c r="BX8" s="170" t="str">
        <f aca="false">IF(BW8&lt;&gt;"",IF(ISNUMBER(FIND("=",BW8)),LEFT(BW8,FIND("=",BW8)-1),BW8),BW8)</f>
        <v>xx</v>
      </c>
      <c r="BY8" s="170" t="str">
        <f aca="false">IF(BW8&lt;&gt;"",IF(ISNUMBER(FIND("=",BW8)),RIGHT(BW8,LEN(BW8)-FIND("=",BW8)),""),"")</f>
        <v>Non_select</v>
      </c>
      <c r="BZ8" s="170" t="str">
        <f aca="false">IF(BX8&lt;&gt;"",IF(ISNUMBER(FIND(".",BX8)),LEFT(BX8,FIND(".",BX8)-1),BX8),BX8)</f>
        <v>xx</v>
      </c>
      <c r="CA8" s="170" t="str">
        <f aca="false">IF(BX8&lt;&gt;"",IF(ISNUMBER(FIND(".",BX8)),RIGHT(BX8,LEN(BX8)-FIND(".",BX8)),""),"")</f>
        <v/>
      </c>
      <c r="CB8" s="212"/>
      <c r="CC8" s="170" t="str">
        <f aca="false">A8</f>
        <v>DQ294630</v>
      </c>
      <c r="CD8" s="178" t="s">
        <v>339</v>
      </c>
      <c r="CE8" s="178" t="s">
        <v>340</v>
      </c>
      <c r="CF8" s="178" t="s">
        <v>341</v>
      </c>
      <c r="CG8" s="212"/>
      <c r="CH8" s="212"/>
      <c r="CI8" s="212"/>
      <c r="CJ8" s="212"/>
      <c r="CK8" s="178"/>
      <c r="CL8" s="212"/>
      <c r="CM8" s="212"/>
      <c r="CN8" s="212"/>
      <c r="CO8" s="212"/>
      <c r="CP8" s="212"/>
      <c r="CQ8" s="212"/>
      <c r="CR8" s="170" t="n">
        <f aca="false">C8</f>
        <v>4</v>
      </c>
      <c r="CS8" s="229" t="n">
        <f aca="false">D8</f>
        <v>4</v>
      </c>
      <c r="CT8" s="170" t="str">
        <f aca="false">CONCATENATE(CD8," strain ",CM8," ",CL8,", partial cds")</f>
        <v>Hepatitis E virus strain  , partial cds</v>
      </c>
    </row>
    <row r="9" customFormat="false" ht="11.9" hidden="true" customHeight="true" outlineLevel="0" collapsed="false">
      <c r="A9" s="154" t="s">
        <v>370</v>
      </c>
      <c r="B9" s="147" t="s">
        <v>371</v>
      </c>
      <c r="C9" s="148" t="n">
        <v>5</v>
      </c>
      <c r="D9" s="149" t="s">
        <v>372</v>
      </c>
      <c r="E9" s="209" t="n">
        <v>5</v>
      </c>
      <c r="F9" s="230" t="s">
        <v>373</v>
      </c>
      <c r="G9" s="212"/>
      <c r="H9" s="146" t="s">
        <v>365</v>
      </c>
      <c r="I9" s="153" t="s">
        <v>366</v>
      </c>
      <c r="J9" s="146" t="s">
        <v>337</v>
      </c>
      <c r="K9" s="212"/>
      <c r="L9" s="212"/>
      <c r="N9" s="213"/>
      <c r="O9" s="212"/>
      <c r="P9" s="212"/>
      <c r="Q9" s="212"/>
      <c r="R9" s="212"/>
      <c r="S9" s="212"/>
      <c r="T9" s="215"/>
      <c r="U9" s="215"/>
      <c r="V9" s="209"/>
      <c r="W9" s="217"/>
      <c r="X9" s="209"/>
      <c r="Y9" s="209"/>
      <c r="Z9" s="209"/>
      <c r="AA9" s="216"/>
      <c r="AB9" s="217"/>
      <c r="AC9" s="217"/>
      <c r="AD9" s="209"/>
      <c r="AE9" s="209"/>
      <c r="AF9" s="209"/>
      <c r="AG9" s="218"/>
      <c r="AH9" s="212"/>
      <c r="AI9" s="212"/>
      <c r="AJ9" s="219" t="n">
        <f aca="false">SeqEnd-SeqBeg+1</f>
        <v>1</v>
      </c>
      <c r="AK9" s="220" t="n">
        <f aca="false">AND( SeqBeg&lt;=Beg  , End &lt;=SeqEnd )</f>
        <v>0</v>
      </c>
      <c r="AL9" s="212"/>
      <c r="AM9" s="212"/>
      <c r="AN9" s="221"/>
      <c r="AO9" s="147" t="s">
        <v>103</v>
      </c>
      <c r="AP9" s="147" t="s">
        <v>103</v>
      </c>
      <c r="AQ9" s="147" t="s">
        <v>103</v>
      </c>
      <c r="AR9" s="147" t="s">
        <v>103</v>
      </c>
      <c r="AS9" s="147" t="s">
        <v>103</v>
      </c>
      <c r="AT9" s="147" t="s">
        <v>103</v>
      </c>
      <c r="AU9" s="146"/>
      <c r="AV9" s="212"/>
      <c r="AW9" s="222" t="str">
        <f aca="false">HYPERLINK(CONCATENATE("http://www.ncbi.nlm.nih.gov/nuccore/",BM9),BM9)</f>
        <v>AF151962</v>
      </c>
      <c r="AX9" s="219" t="str">
        <f aca="false">CONCATENATE(D9,IF(I9="","",CONCATENATE(".",I9)),IF(K9="","",CONCATENATE(".",K9)),IF(M9="","",CONCATENATE(".",M9)),IF(R9="","",CONCATENATE(".",R9)),IF(U9="","","(*)"))</f>
        <v>5.CHN</v>
      </c>
      <c r="AY9" s="170" t="str">
        <f aca="false">CONCATENATE(BM9,".",BN9)</f>
        <v>AF151962.Ch-T11</v>
      </c>
      <c r="AZ9" s="171" t="str">
        <f aca="false">IF(AV9="",IF(ISNUMBER(FIND(".",A9)),LEFT(A9,FIND(".",A9)-1),A9),AV9)</f>
        <v>AF151962</v>
      </c>
      <c r="BA9" s="171" t="str">
        <f aca="false">IF(ISNUMBER(FIND("-",AZ9)),LEFT(AZ9,FIND("-",AZ9)-1),AZ9)</f>
        <v>AF151962</v>
      </c>
      <c r="BB9" s="170" t="str">
        <f aca="false"> MEGAname &amp; "="</f>
        <v>AF151962=</v>
      </c>
      <c r="BC9" s="170" t="str">
        <f aca="false">Clear &amp; IF(span ,"Span","out")</f>
        <v>AF151962=out</v>
      </c>
      <c r="BD9" s="170" t="str">
        <f aca="false">Clear &amp; IF(span, IF(B9=".","Selected",B9),"out")</f>
        <v>AF151962=out</v>
      </c>
      <c r="BE9" s="170" t="str">
        <f aca="false">Clear &amp; Strain</f>
        <v>AF151962=Ch-T11</v>
      </c>
      <c r="BF9" s="170" t="str">
        <f aca="false">CONCATENATE(A9,"=",F9,". ",AX9,IF(AB9="","",CONCATENATE(".",AB9)))</f>
        <v>AF151962=Ch-T11. 5.CHN</v>
      </c>
      <c r="BG9" s="170" t="str">
        <f aca="false">CONCATENATE(A9,"=",F9,". ",AX9)</f>
        <v>AF151962=Ch-T11. 5.CHN</v>
      </c>
      <c r="BH9" s="170" t="str">
        <f aca="false">CONCATENATE(A9,"=",AX9)</f>
        <v>AF151962=5.CHN</v>
      </c>
      <c r="BI9" s="170" t="str">
        <f aca="false">CONCATENATE(A9,"=",ComForSubtype,D9)</f>
        <v>AF151962=5</v>
      </c>
      <c r="BJ9" s="170" t="str">
        <f aca="false">CONCATENATE(A9,"=",E9)</f>
        <v>AF151962=5</v>
      </c>
      <c r="BK9" s="170" t="str">
        <f aca="false">CONCATENATE(A9,"=",C9)</f>
        <v>AF151962=5</v>
      </c>
      <c r="BL9" s="170" t="str">
        <f aca="false">CONCATENATE(D9,"=")</f>
        <v>5=</v>
      </c>
      <c r="BM9" s="223" t="str">
        <f aca="false">IF(BA9="XX","",BA9)</f>
        <v>AF151962</v>
      </c>
      <c r="BN9" s="224" t="str">
        <f aca="false">CONCATENATE(IF(F9="","",F9),IF(G9="","",CONCATENATE(" / ",G9)))</f>
        <v>Ch-T11</v>
      </c>
      <c r="BO9" s="225" t="str">
        <f aca="false">AX9</f>
        <v>5.CHN</v>
      </c>
      <c r="BP9" s="226" t="str">
        <f aca="false">IF(V9="","",V9)</f>
        <v/>
      </c>
      <c r="BQ9" s="226" t="str">
        <f aca="false">IF(W9="","",CONCATENATE(W9,IF(LEFT(AO9,1)="s","+","")))</f>
        <v/>
      </c>
      <c r="BR9" s="226" t="str">
        <f aca="false">IF(X9="","",CONCATENATE(X9,IF(LEFT(AQ9,1)="s","+","")))</f>
        <v/>
      </c>
      <c r="BS9" s="226" t="str">
        <f aca="false">IF(Y9="","",CONCATENATE(Y9,IF(LEFT(AR9,1)="s","+","")))</f>
        <v/>
      </c>
      <c r="BT9" s="226" t="str">
        <f aca="false">IF(Z9="","",CONCATENATE(Z9,IF(LEFT(AS9,1)="s","+","")))</f>
        <v/>
      </c>
      <c r="BU9" s="227" t="str">
        <f aca="false">IF(AA9="","",CONCATENATE(AA9,IF(LEFT(AT9,1)="s","+","")))</f>
        <v/>
      </c>
      <c r="BV9" s="212"/>
      <c r="BW9" s="177" t="s">
        <v>338</v>
      </c>
      <c r="BX9" s="170" t="str">
        <f aca="false">IF(BW9&lt;&gt;"",IF(ISNUMBER(FIND("=",BW9)),LEFT(BW9,FIND("=",BW9)-1),BW9),BW9)</f>
        <v>xx</v>
      </c>
      <c r="BY9" s="170" t="str">
        <f aca="false">IF(BW9&lt;&gt;"",IF(ISNUMBER(FIND("=",BW9)),RIGHT(BW9,LEN(BW9)-FIND("=",BW9)),""),"")</f>
        <v>Non_select</v>
      </c>
      <c r="BZ9" s="170" t="str">
        <f aca="false">IF(BX9&lt;&gt;"",IF(ISNUMBER(FIND(".",BX9)),LEFT(BX9,FIND(".",BX9)-1),BX9),BX9)</f>
        <v>xx</v>
      </c>
      <c r="CA9" s="170" t="str">
        <f aca="false">IF(BX9&lt;&gt;"",IF(ISNUMBER(FIND(".",BX9)),RIGHT(BX9,LEN(BX9)-FIND(".",BX9)),""),"")</f>
        <v/>
      </c>
      <c r="CB9" s="212"/>
      <c r="CC9" s="170" t="str">
        <f aca="false">A9</f>
        <v>AF151962</v>
      </c>
      <c r="CD9" s="178" t="s">
        <v>339</v>
      </c>
      <c r="CE9" s="178" t="s">
        <v>340</v>
      </c>
      <c r="CF9" s="178" t="s">
        <v>341</v>
      </c>
      <c r="CG9" s="212"/>
      <c r="CH9" s="212"/>
      <c r="CI9" s="212"/>
      <c r="CJ9" s="212"/>
      <c r="CK9" s="178"/>
      <c r="CL9" s="212"/>
      <c r="CM9" s="212"/>
      <c r="CN9" s="212"/>
      <c r="CO9" s="212"/>
      <c r="CP9" s="212"/>
      <c r="CQ9" s="212"/>
      <c r="CR9" s="228" t="n">
        <f aca="false">C9</f>
        <v>5</v>
      </c>
      <c r="CS9" s="229" t="str">
        <f aca="false">D9</f>
        <v>5</v>
      </c>
      <c r="CT9" s="170" t="str">
        <f aca="false">CONCATENATE(CD9," strain ",CM9," ",CL9,", partial cds")</f>
        <v>Hepatitis E virus strain  , partial cds</v>
      </c>
    </row>
    <row r="10" customFormat="false" ht="11.9" hidden="true" customHeight="true" outlineLevel="0" collapsed="false">
      <c r="A10" s="154" t="s">
        <v>374</v>
      </c>
      <c r="B10" s="147" t="s">
        <v>375</v>
      </c>
      <c r="C10" s="148" t="n">
        <v>6</v>
      </c>
      <c r="D10" s="149" t="s">
        <v>376</v>
      </c>
      <c r="E10" s="209" t="n">
        <v>6</v>
      </c>
      <c r="F10" s="154" t="s">
        <v>377</v>
      </c>
      <c r="G10" s="212"/>
      <c r="H10" s="146" t="s">
        <v>378</v>
      </c>
      <c r="I10" s="153" t="s">
        <v>379</v>
      </c>
      <c r="J10" s="146" t="s">
        <v>337</v>
      </c>
      <c r="K10" s="212"/>
      <c r="L10" s="212"/>
      <c r="M10" s="157" t="s">
        <v>380</v>
      </c>
      <c r="N10" s="213"/>
      <c r="O10" s="212"/>
      <c r="P10" s="212"/>
      <c r="Q10" s="212"/>
      <c r="R10" s="212"/>
      <c r="S10" s="232" t="n">
        <v>412</v>
      </c>
      <c r="T10" s="214"/>
      <c r="U10" s="215"/>
      <c r="V10" s="209"/>
      <c r="W10" s="163" t="n">
        <v>6</v>
      </c>
      <c r="X10" s="209"/>
      <c r="Y10" s="209"/>
      <c r="Z10" s="209"/>
      <c r="AA10" s="216"/>
      <c r="AB10" s="217"/>
      <c r="AC10" s="163" t="s">
        <v>354</v>
      </c>
      <c r="AD10" s="209"/>
      <c r="AE10" s="209"/>
      <c r="AF10" s="209"/>
      <c r="AG10" s="218"/>
      <c r="AH10" s="164" t="n">
        <v>48</v>
      </c>
      <c r="AI10" s="164" t="n">
        <v>459</v>
      </c>
      <c r="AJ10" s="219" t="n">
        <f aca="false">SeqEnd-SeqBeg+1</f>
        <v>412</v>
      </c>
      <c r="AK10" s="220" t="n">
        <f aca="false">AND( SeqBeg&lt;=Beg  , End &lt;=SeqEnd )</f>
        <v>1</v>
      </c>
      <c r="AL10" s="212"/>
      <c r="AM10" s="212"/>
      <c r="AN10" s="213"/>
      <c r="AO10" s="147" t="s">
        <v>381</v>
      </c>
      <c r="AP10" s="147" t="s">
        <v>381</v>
      </c>
      <c r="AQ10" s="147" t="s">
        <v>103</v>
      </c>
      <c r="AR10" s="147" t="s">
        <v>103</v>
      </c>
      <c r="AS10" s="147" t="s">
        <v>103</v>
      </c>
      <c r="AT10" s="147" t="s">
        <v>103</v>
      </c>
      <c r="AU10" s="147" t="s">
        <v>382</v>
      </c>
      <c r="AV10" s="212"/>
      <c r="AW10" s="222" t="str">
        <f aca="false">HYPERLINK(CONCATENATE("http://www.ncbi.nlm.nih.gov/nuccore/",BM10),BM10)</f>
        <v>AB605183</v>
      </c>
      <c r="AX10" s="219" t="str">
        <f aca="false">CONCATENATE(D10,IF(I10="","",CONCATENATE(".",I10)),IF(K10="","",CONCATENATE(".",K10)),IF(M10="","",CONCATENATE(".",M10)),IF(R10="","",CONCATENATE(".",R10)),IF(U10="","","(*)"))</f>
        <v>6.JPN.wb</v>
      </c>
      <c r="AY10" s="170" t="str">
        <f aca="false">CONCATENATE(BM10,".",BN10)</f>
        <v>AB605183.wbJOY_06</v>
      </c>
      <c r="AZ10" s="171" t="str">
        <f aca="false">IF(AV10="",IF(ISNUMBER(FIND(".",A10)),LEFT(A10,FIND(".",A10)-1),A10),AV10)</f>
        <v>AB605183</v>
      </c>
      <c r="BA10" s="171" t="str">
        <f aca="false">IF(ISNUMBER(FIND("-",AZ10)),LEFT(AZ10,FIND("-",AZ10)-1),AZ10)</f>
        <v>AB605183</v>
      </c>
      <c r="BB10" s="170" t="str">
        <f aca="false"> MEGAname &amp; "="</f>
        <v>AB605183=</v>
      </c>
      <c r="BC10" s="170" t="str">
        <f aca="false">Clear &amp; IF(span ,"Span","out")</f>
        <v>AB605183=Span</v>
      </c>
      <c r="BD10" s="170" t="str">
        <f aca="false">Clear &amp; IF(span, IF(B10=".","Selected",B10),"out")</f>
        <v>AB605183=r6</v>
      </c>
      <c r="BE10" s="170" t="str">
        <f aca="false">Clear &amp; Strain</f>
        <v>AB605183=wbJOY_06</v>
      </c>
      <c r="BF10" s="170" t="str">
        <f aca="false">CONCATENATE(A10,"=",F10,". ",AX10,IF(AB10="","",CONCATENATE(".",AB10)))</f>
        <v>AB605183=wbJOY_06. 6.JPN.wb</v>
      </c>
      <c r="BG10" s="170" t="str">
        <f aca="false">CONCATENATE(A10,"=",F10,". ",AX10)</f>
        <v>AB605183=wbJOY_06. 6.JPN.wb</v>
      </c>
      <c r="BH10" s="170" t="str">
        <f aca="false">CONCATENATE(A10,"=",AX10)</f>
        <v>AB605183=6.JPN.wb</v>
      </c>
      <c r="BI10" s="170" t="str">
        <f aca="false">CONCATENATE(A10,"=",ComForSubtype,D10)</f>
        <v>AB605183=6</v>
      </c>
      <c r="BJ10" s="170" t="str">
        <f aca="false">CONCATENATE(A10,"=",E10)</f>
        <v>AB605183=6</v>
      </c>
      <c r="BK10" s="170" t="str">
        <f aca="false">CONCATENATE(A10,"=",C10)</f>
        <v>AB605183=6</v>
      </c>
      <c r="BL10" s="170" t="str">
        <f aca="false">CONCATENATE(D10,"=")</f>
        <v>6=</v>
      </c>
      <c r="BM10" s="223" t="str">
        <f aca="false">IF(BA10="XX","",BA10)</f>
        <v>AB605183</v>
      </c>
      <c r="BN10" s="224" t="str">
        <f aca="false">CONCATENATE(IF(F10="","",F10),IF(G10="","",CONCATENATE(" / ",G10)))</f>
        <v>wbJOY_06</v>
      </c>
      <c r="BO10" s="225" t="str">
        <f aca="false">AX10</f>
        <v>6.JPN.wb</v>
      </c>
      <c r="BP10" s="226" t="str">
        <f aca="false">IF(V10="","",V10)</f>
        <v/>
      </c>
      <c r="BQ10" s="226" t="str">
        <f aca="false">IF(W10="","",CONCATENATE(W10,IF(LEFT(AO10,1)="s","+","")))</f>
        <v>6+</v>
      </c>
      <c r="BR10" s="226" t="str">
        <f aca="false">IF(X10="","",CONCATENATE(X10,IF(LEFT(AQ10,1)="s","+","")))</f>
        <v/>
      </c>
      <c r="BS10" s="226" t="str">
        <f aca="false">IF(Y10="","",CONCATENATE(Y10,IF(LEFT(AR10,1)="s","+","")))</f>
        <v/>
      </c>
      <c r="BT10" s="226" t="str">
        <f aca="false">IF(Z10="","",CONCATENATE(Z10,IF(LEFT(AS10,1)="s","+","")))</f>
        <v/>
      </c>
      <c r="BU10" s="227" t="str">
        <f aca="false">IF(AA10="","",CONCATENATE(AA10,IF(LEFT(AT10,1)="s","+","")))</f>
        <v/>
      </c>
      <c r="BV10" s="212"/>
      <c r="BW10" s="177" t="s">
        <v>383</v>
      </c>
      <c r="BX10" s="170" t="str">
        <f aca="false">IF(BW10&lt;&gt;"",IF(ISNUMBER(FIND("=",BW10)),LEFT(BW10,FIND("=",BW10)-1),BW10),BW10)</f>
        <v>AB605183</v>
      </c>
      <c r="BY10" s="170" t="str">
        <f aca="false">IF(BW10&lt;&gt;"",IF(ISNUMBER(FIND("=",BW10)),RIGHT(BW10,LEN(BW10)-FIND("=",BW10)),""),"")</f>
        <v>?</v>
      </c>
      <c r="BZ10" s="170" t="str">
        <f aca="false">IF(BX10&lt;&gt;"",IF(ISNUMBER(FIND(".",BX10)),LEFT(BX10,FIND(".",BX10)-1),BX10),BX10)</f>
        <v>AB605183</v>
      </c>
      <c r="CA10" s="170" t="str">
        <f aca="false">IF(BX10&lt;&gt;"",IF(ISNUMBER(FIND(".",BX10)),RIGHT(BX10,LEN(BX10)-FIND(".",BX10)),""),"")</f>
        <v/>
      </c>
      <c r="CB10" s="212"/>
      <c r="CC10" s="170" t="str">
        <f aca="false">A10</f>
        <v>AB605183</v>
      </c>
      <c r="CD10" s="178" t="s">
        <v>339</v>
      </c>
      <c r="CE10" s="178" t="s">
        <v>340</v>
      </c>
      <c r="CF10" s="178" t="s">
        <v>341</v>
      </c>
      <c r="CG10" s="212"/>
      <c r="CH10" s="179"/>
      <c r="CI10" s="179"/>
      <c r="CJ10" s="179"/>
      <c r="CK10" s="212"/>
      <c r="CL10" s="212"/>
      <c r="CM10" s="170" t="str">
        <f aca="false">F10</f>
        <v>wbJOY_06</v>
      </c>
      <c r="CN10" s="170" t="str">
        <f aca="false">IF(G10="","",G10)</f>
        <v/>
      </c>
      <c r="CO10" s="170" t="str">
        <f aca="false">CONCATENATE(H10,":",L10)</f>
        <v>Japan:</v>
      </c>
      <c r="CP10" s="170" t="str">
        <f aca="false">CONCATENATE(IF(Q10="","",CONCATENATE(Q10,"-")),IF(P10="","",CONCATENATE(P10,"-")),IF(O10="","",O10))</f>
        <v/>
      </c>
      <c r="CQ10" s="170" t="str">
        <f aca="false">IF(N10="","",N10)</f>
        <v/>
      </c>
      <c r="CR10" s="228" t="n">
        <f aca="false">C10</f>
        <v>6</v>
      </c>
      <c r="CS10" s="229" t="str">
        <f aca="false">D10</f>
        <v>6</v>
      </c>
      <c r="CT10" s="170" t="str">
        <f aca="false">CONCATENATE(CD10," strain ",CM10," ",CL10,", partial cds")</f>
        <v>Hepatitis E virus strain wbJOY_06 , partial cds</v>
      </c>
    </row>
    <row r="11" s="146" customFormat="true" ht="11.9" hidden="true" customHeight="true" outlineLevel="0" collapsed="false">
      <c r="A11" s="154" t="s">
        <v>384</v>
      </c>
      <c r="B11" s="147" t="s">
        <v>375</v>
      </c>
      <c r="C11" s="148" t="n">
        <v>6</v>
      </c>
      <c r="D11" s="149" t="s">
        <v>376</v>
      </c>
      <c r="E11" s="209" t="n">
        <v>6</v>
      </c>
      <c r="F11" s="154" t="s">
        <v>377</v>
      </c>
      <c r="G11" s="212"/>
      <c r="H11" s="146" t="s">
        <v>378</v>
      </c>
      <c r="I11" s="153" t="s">
        <v>379</v>
      </c>
      <c r="J11" s="146" t="s">
        <v>337</v>
      </c>
      <c r="K11" s="212"/>
      <c r="L11" s="212"/>
      <c r="M11" s="157" t="s">
        <v>380</v>
      </c>
      <c r="N11" s="213"/>
      <c r="O11" s="212"/>
      <c r="P11" s="212"/>
      <c r="Q11" s="212"/>
      <c r="R11" s="212"/>
      <c r="S11" s="232" t="n">
        <v>412</v>
      </c>
      <c r="T11" s="214"/>
      <c r="U11" s="215"/>
      <c r="V11" s="209"/>
      <c r="W11" s="217"/>
      <c r="X11" s="209"/>
      <c r="Y11" s="209"/>
      <c r="Z11" s="209"/>
      <c r="AA11" s="158" t="n">
        <v>6</v>
      </c>
      <c r="AB11" s="217"/>
      <c r="AC11" s="217"/>
      <c r="AD11" s="209"/>
      <c r="AE11" s="209"/>
      <c r="AF11" s="209"/>
      <c r="AG11" s="166" t="s">
        <v>101</v>
      </c>
      <c r="AH11" s="164" t="n">
        <v>6189</v>
      </c>
      <c r="AI11" s="164" t="n">
        <v>6600</v>
      </c>
      <c r="AJ11" s="219" t="n">
        <f aca="false">SeqEnd-SeqBeg+1</f>
        <v>412</v>
      </c>
      <c r="AK11" s="220" t="n">
        <f aca="false">AND( SeqBeg&lt;=Beg  , End &lt;=SeqEnd )</f>
        <v>0</v>
      </c>
      <c r="AL11" s="212"/>
      <c r="AM11" s="212"/>
      <c r="AN11" s="221"/>
      <c r="AO11" s="147" t="s">
        <v>103</v>
      </c>
      <c r="AP11" s="147" t="s">
        <v>103</v>
      </c>
      <c r="AQ11" s="147" t="s">
        <v>103</v>
      </c>
      <c r="AR11" s="147" t="s">
        <v>103</v>
      </c>
      <c r="AS11" s="147" t="s">
        <v>103</v>
      </c>
      <c r="AT11" s="147" t="s">
        <v>385</v>
      </c>
      <c r="AV11" s="212"/>
      <c r="AW11" s="222" t="str">
        <f aca="false">HYPERLINK(CONCATENATE("http://www.ncbi.nlm.nih.gov/nuccore/",BM11),BM11)</f>
        <v>AB605213</v>
      </c>
      <c r="AX11" s="219" t="str">
        <f aca="false">CONCATENATE(D11,IF(I11="","",CONCATENATE(".",I11)),IF(K11="","",CONCATENATE(".",K11)),IF(M11="","",CONCATENATE(".",M11)),IF(R11="","",CONCATENATE(".",R11)),IF(U11="","","(*)"))</f>
        <v>6.JPN.wb</v>
      </c>
      <c r="AY11" s="170" t="str">
        <f aca="false">CONCATENATE(BM11,".",BN11)</f>
        <v>AB605213.wbJOY_06</v>
      </c>
      <c r="AZ11" s="171" t="str">
        <f aca="false">IF(AV11="",IF(ISNUMBER(FIND(".",A11)),LEFT(A11,FIND(".",A11)-1),A11),AV11)</f>
        <v>AB605213</v>
      </c>
      <c r="BA11" s="171" t="str">
        <f aca="false">IF(ISNUMBER(FIND("-",AZ11)),LEFT(AZ11,FIND("-",AZ11)-1),AZ11)</f>
        <v>AB605213</v>
      </c>
      <c r="BB11" s="170" t="str">
        <f aca="false"> MEGAname &amp; "="</f>
        <v>AB605213=</v>
      </c>
      <c r="BC11" s="170" t="str">
        <f aca="false">Clear &amp; IF(span ,"Span","out")</f>
        <v>AB605213=out</v>
      </c>
      <c r="BD11" s="170" t="str">
        <f aca="false">Clear &amp; IF(span, IF(B11=".","Selected",B11),"out")</f>
        <v>AB605213=out</v>
      </c>
      <c r="BE11" s="170" t="str">
        <f aca="false">Clear &amp; Strain</f>
        <v>AB605213=wbJOY_06</v>
      </c>
      <c r="BF11" s="170" t="str">
        <f aca="false">CONCATENATE(A11,"=",F11,". ",AX11,IF(AB11="","",CONCATENATE(".",AB11)))</f>
        <v>AB605213=wbJOY_06. 6.JPN.wb</v>
      </c>
      <c r="BG11" s="170" t="str">
        <f aca="false">CONCATENATE(A11,"=",F11,". ",AX11)</f>
        <v>AB605213=wbJOY_06. 6.JPN.wb</v>
      </c>
      <c r="BH11" s="170" t="str">
        <f aca="false">CONCATENATE(A11,"=",AX11)</f>
        <v>AB605213=6.JPN.wb</v>
      </c>
      <c r="BI11" s="170" t="str">
        <f aca="false">CONCATENATE(A11,"=",ComForSubtype,D11)</f>
        <v>AB605213=6</v>
      </c>
      <c r="BJ11" s="170" t="str">
        <f aca="false">CONCATENATE(A11,"=",E11)</f>
        <v>AB605213=6</v>
      </c>
      <c r="BK11" s="170" t="str">
        <f aca="false">CONCATENATE(A11,"=",C11)</f>
        <v>AB605213=6</v>
      </c>
      <c r="BL11" s="170" t="str">
        <f aca="false">CONCATENATE(D11,"=")</f>
        <v>6=</v>
      </c>
      <c r="BM11" s="223" t="str">
        <f aca="false">IF(BA11="XX","",BA11)</f>
        <v>AB605213</v>
      </c>
      <c r="BN11" s="224" t="str">
        <f aca="false">CONCATENATE(IF(F11="","",F11),IF(G11="","",CONCATENATE(" / ",G11)))</f>
        <v>wbJOY_06</v>
      </c>
      <c r="BO11" s="225" t="str">
        <f aca="false">AX11</f>
        <v>6.JPN.wb</v>
      </c>
      <c r="BP11" s="226" t="str">
        <f aca="false">IF(V11="","",V11)</f>
        <v/>
      </c>
      <c r="BQ11" s="226" t="str">
        <f aca="false">IF(W11="","",CONCATENATE(W11,IF(LEFT(AO11,1)="s","+","")))</f>
        <v/>
      </c>
      <c r="BR11" s="226" t="str">
        <f aca="false">IF(X11="","",CONCATENATE(X11,IF(LEFT(AQ11,1)="s","+","")))</f>
        <v/>
      </c>
      <c r="BS11" s="226" t="str">
        <f aca="false">IF(Y11="","",CONCATENATE(Y11,IF(LEFT(AR11,1)="s","+","")))</f>
        <v/>
      </c>
      <c r="BT11" s="226" t="str">
        <f aca="false">IF(Z11="","",CONCATENATE(Z11,IF(LEFT(AS11,1)="s","+","")))</f>
        <v/>
      </c>
      <c r="BU11" s="227" t="str">
        <f aca="false">IF(AA11="","",CONCATENATE(AA11,IF(LEFT(AT11,1)="s","+","")))</f>
        <v>6</v>
      </c>
      <c r="BV11" s="212"/>
      <c r="BW11" s="177" t="s">
        <v>386</v>
      </c>
      <c r="BX11" s="170" t="str">
        <f aca="false">IF(BW11&lt;&gt;"",IF(ISNUMBER(FIND("=",BW11)),LEFT(BW11,FIND("=",BW11)-1),BW11),BW11)</f>
        <v>AB605213</v>
      </c>
      <c r="BY11" s="170" t="str">
        <f aca="false">IF(BW11&lt;&gt;"",IF(ISNUMBER(FIND("=",BW11)),RIGHT(BW11,LEN(BW11)-FIND("=",BW11)),""),"")</f>
        <v>?</v>
      </c>
      <c r="BZ11" s="170" t="str">
        <f aca="false">IF(BX11&lt;&gt;"",IF(ISNUMBER(FIND(".",BX11)),LEFT(BX11,FIND(".",BX11)-1),BX11),BX11)</f>
        <v>AB605213</v>
      </c>
      <c r="CA11" s="170" t="str">
        <f aca="false">IF(BX11&lt;&gt;"",IF(ISNUMBER(FIND(".",BX11)),RIGHT(BX11,LEN(BX11)-FIND(".",BX11)),""),"")</f>
        <v/>
      </c>
      <c r="CB11" s="212"/>
      <c r="CC11" s="170" t="str">
        <f aca="false">A11</f>
        <v>AB605213</v>
      </c>
      <c r="CD11" s="178" t="s">
        <v>339</v>
      </c>
      <c r="CE11" s="178" t="s">
        <v>340</v>
      </c>
      <c r="CF11" s="178" t="s">
        <v>341</v>
      </c>
      <c r="CG11" s="212"/>
      <c r="CH11" s="179"/>
      <c r="CI11" s="179"/>
      <c r="CJ11" s="179"/>
      <c r="CK11" s="212"/>
      <c r="CL11" s="212"/>
      <c r="CM11" s="170" t="str">
        <f aca="false">F11</f>
        <v>wbJOY_06</v>
      </c>
      <c r="CN11" s="170" t="str">
        <f aca="false">IF(G11="","",G11)</f>
        <v/>
      </c>
      <c r="CO11" s="170" t="str">
        <f aca="false">CONCATENATE(H11,":",L11)</f>
        <v>Japan:</v>
      </c>
      <c r="CP11" s="170" t="str">
        <f aca="false">CONCATENATE(IF(Q11="","",CONCATENATE(Q11,"-")),IF(P11="","",CONCATENATE(P11,"-")),IF(O11="","",O11))</f>
        <v/>
      </c>
      <c r="CQ11" s="170" t="str">
        <f aca="false">IF(N11="","",N11)</f>
        <v/>
      </c>
      <c r="CR11" s="228" t="n">
        <f aca="false">C11</f>
        <v>6</v>
      </c>
      <c r="CS11" s="229" t="str">
        <f aca="false">D11</f>
        <v>6</v>
      </c>
      <c r="CT11" s="170" t="str">
        <f aca="false">CONCATENATE(CD11," strain ",CM11," ",CL11,", partial cds")</f>
        <v>Hepatitis E virus strain wbJOY_06 , partial cds</v>
      </c>
    </row>
    <row r="12" customFormat="false" ht="11.9" hidden="true" customHeight="true" outlineLevel="0" collapsed="false">
      <c r="A12" s="208" t="s">
        <v>387</v>
      </c>
      <c r="B12" s="147" t="n">
        <v>1</v>
      </c>
      <c r="C12" s="148" t="n">
        <v>1</v>
      </c>
      <c r="D12" s="149" t="s">
        <v>388</v>
      </c>
      <c r="E12" s="150" t="s">
        <v>388</v>
      </c>
      <c r="F12" s="230" t="s">
        <v>389</v>
      </c>
      <c r="G12" s="212"/>
      <c r="H12" s="230" t="s">
        <v>335</v>
      </c>
      <c r="I12" s="153" t="s">
        <v>336</v>
      </c>
      <c r="J12" s="146" t="s">
        <v>337</v>
      </c>
      <c r="K12" s="212"/>
      <c r="L12" s="212"/>
      <c r="N12" s="213"/>
      <c r="O12" s="212"/>
      <c r="P12" s="212"/>
      <c r="Q12" s="212"/>
      <c r="R12" s="212"/>
      <c r="S12" s="212"/>
      <c r="T12" s="214"/>
      <c r="U12" s="215"/>
      <c r="V12" s="209"/>
      <c r="W12" s="217"/>
      <c r="X12" s="209"/>
      <c r="Y12" s="209"/>
      <c r="Z12" s="209" t="n">
        <v>1</v>
      </c>
      <c r="AB12" s="217"/>
      <c r="AC12" s="217"/>
      <c r="AD12" s="209"/>
      <c r="AE12" s="209"/>
      <c r="AF12" s="209" t="n">
        <v>225</v>
      </c>
      <c r="AG12" s="218"/>
      <c r="AH12" s="164" t="n">
        <v>5391</v>
      </c>
      <c r="AI12" s="164" t="n">
        <v>7374</v>
      </c>
      <c r="AJ12" s="219" t="n">
        <f aca="false">SeqEnd-SeqBeg+1</f>
        <v>1984</v>
      </c>
      <c r="AK12" s="220" t="n">
        <f aca="false">AND( SeqBeg&lt;=Beg  , End &lt;=SeqEnd )</f>
        <v>0</v>
      </c>
      <c r="AL12" s="212"/>
      <c r="AM12" s="212"/>
      <c r="AN12" s="221"/>
      <c r="AO12" s="147" t="s">
        <v>103</v>
      </c>
      <c r="AP12" s="147" t="s">
        <v>103</v>
      </c>
      <c r="AQ12" s="147" t="s">
        <v>103</v>
      </c>
      <c r="AR12" s="147" t="s">
        <v>103</v>
      </c>
      <c r="AS12" s="147" t="s">
        <v>103</v>
      </c>
      <c r="AT12" s="147" t="s">
        <v>103</v>
      </c>
      <c r="AU12" s="146"/>
      <c r="AV12" s="212"/>
      <c r="AW12" s="222" t="str">
        <f aca="false">HYPERLINK(CONCATENATE("http://www.ncbi.nlm.nih.gov/nuccore/",BM12),BM12)</f>
        <v>AF124407</v>
      </c>
      <c r="AX12" s="219" t="str">
        <f aca="false">CONCATENATE(D12,IF(I12="","",CONCATENATE(".",I12)),IF(K12="","",CONCATENATE(".",K12)),IF(M12="","",CONCATENATE(".",M12)),IF(R12="","",CONCATENATE(".",R12)),IF(U12="","","(*)"))</f>
        <v>1.IND</v>
      </c>
      <c r="AY12" s="170" t="str">
        <f aca="false">CONCATENATE(BM12,".",BN12)</f>
        <v>AF124407.AKL-90</v>
      </c>
      <c r="AZ12" s="171" t="str">
        <f aca="false">IF(AV12="",IF(ISNUMBER(FIND(".",A12)),LEFT(A12,FIND(".",A12)-1),A12),AV12)</f>
        <v>AF124407</v>
      </c>
      <c r="BA12" s="171" t="str">
        <f aca="false">IF(ISNUMBER(FIND("-",AZ12)),LEFT(AZ12,FIND("-",AZ12)-1),AZ12)</f>
        <v>AF124407</v>
      </c>
      <c r="BB12" s="170" t="str">
        <f aca="false"> MEGAname &amp; "="</f>
        <v>AF124407=</v>
      </c>
      <c r="BC12" s="170" t="str">
        <f aca="false">Clear &amp; IF(span ,"Span","out")</f>
        <v>AF124407=out</v>
      </c>
      <c r="BD12" s="170" t="str">
        <f aca="false">Clear &amp; IF(span, IF(B12=".","Selected",B12),"out")</f>
        <v>AF124407=out</v>
      </c>
      <c r="BE12" s="170" t="str">
        <f aca="false">Clear &amp; Strain</f>
        <v>AF124407=AKL-90</v>
      </c>
      <c r="BF12" s="170" t="str">
        <f aca="false">CONCATENATE(A12,"=",F12,". ",AX12,IF(AB12="","",CONCATENATE(".",AB12)))</f>
        <v>AF124407=AKL-90. 1.IND</v>
      </c>
      <c r="BG12" s="170" t="str">
        <f aca="false">CONCATENATE(A12,"=",F12,". ",AX12)</f>
        <v>AF124407=AKL-90. 1.IND</v>
      </c>
      <c r="BH12" s="170" t="str">
        <f aca="false">CONCATENATE(A12,"=",AX12)</f>
        <v>AF124407=1.IND</v>
      </c>
      <c r="BI12" s="170" t="str">
        <f aca="false">CONCATENATE(A12,"=",ComForSubtype,D12)</f>
        <v>AF124407=1</v>
      </c>
      <c r="BJ12" s="170" t="str">
        <f aca="false">CONCATENATE(A12,"=",E12)</f>
        <v>AF124407=1</v>
      </c>
      <c r="BK12" s="170" t="str">
        <f aca="false">CONCATENATE(A12,"=",C12)</f>
        <v>AF124407=1</v>
      </c>
      <c r="BL12" s="170" t="str">
        <f aca="false">CONCATENATE(D12,"=")</f>
        <v>1=</v>
      </c>
      <c r="BM12" s="223" t="str">
        <f aca="false">IF(BA12="XX","",BA12)</f>
        <v>AF124407</v>
      </c>
      <c r="BN12" s="224" t="str">
        <f aca="false">CONCATENATE(IF(F12="","",F12),IF(G12="","",CONCATENATE(" / ",G12)))</f>
        <v>AKL-90</v>
      </c>
      <c r="BO12" s="225" t="str">
        <f aca="false">AX12</f>
        <v>1.IND</v>
      </c>
      <c r="BP12" s="226" t="str">
        <f aca="false">IF(V12="","",V12)</f>
        <v/>
      </c>
      <c r="BQ12" s="226" t="str">
        <f aca="false">IF(W12="","",CONCATENATE(W12,IF(LEFT(AO12,1)="s","+","")))</f>
        <v/>
      </c>
      <c r="BR12" s="226" t="str">
        <f aca="false">IF(X12="","",CONCATENATE(X12,IF(LEFT(AQ12,1)="s","+","")))</f>
        <v/>
      </c>
      <c r="BS12" s="226" t="str">
        <f aca="false">IF(Y12="","",CONCATENATE(Y12,IF(LEFT(AR12,1)="s","+","")))</f>
        <v/>
      </c>
      <c r="BT12" s="226" t="str">
        <f aca="false">IF(Z12="","",CONCATENATE(Z12,IF(LEFT(AS12,1)="s","+","")))</f>
        <v>1</v>
      </c>
      <c r="BU12" s="227" t="str">
        <f aca="false">IF(AA12="","",CONCATENATE(AA12,IF(LEFT(AT12,1)="s","+","")))</f>
        <v/>
      </c>
      <c r="BV12" s="212"/>
      <c r="BW12" s="177" t="s">
        <v>338</v>
      </c>
      <c r="BX12" s="170" t="str">
        <f aca="false">IF(BW12&lt;&gt;"",IF(ISNUMBER(FIND("=",BW12)),LEFT(BW12,FIND("=",BW12)-1),BW12),BW12)</f>
        <v>xx</v>
      </c>
      <c r="BY12" s="170" t="str">
        <f aca="false">IF(BW12&lt;&gt;"",IF(ISNUMBER(FIND("=",BW12)),RIGHT(BW12,LEN(BW12)-FIND("=",BW12)),""),"")</f>
        <v>Non_select</v>
      </c>
      <c r="BZ12" s="170" t="str">
        <f aca="false">IF(BX12&lt;&gt;"",IF(ISNUMBER(FIND(".",BX12)),LEFT(BX12,FIND(".",BX12)-1),BX12),BX12)</f>
        <v>xx</v>
      </c>
      <c r="CA12" s="170" t="str">
        <f aca="false">IF(BX12&lt;&gt;"",IF(ISNUMBER(FIND(".",BX12)),RIGHT(BX12,LEN(BX12)-FIND(".",BX12)),""),"")</f>
        <v/>
      </c>
      <c r="CB12" s="212"/>
      <c r="CC12" s="170" t="str">
        <f aca="false">A12</f>
        <v>AF124407</v>
      </c>
      <c r="CD12" s="178" t="s">
        <v>339</v>
      </c>
      <c r="CE12" s="178" t="s">
        <v>340</v>
      </c>
      <c r="CF12" s="178" t="s">
        <v>341</v>
      </c>
      <c r="CG12" s="212"/>
      <c r="CH12" s="212"/>
      <c r="CI12" s="212"/>
      <c r="CJ12" s="212"/>
      <c r="CK12" s="178"/>
      <c r="CL12" s="212"/>
      <c r="CM12" s="212"/>
      <c r="CN12" s="212"/>
      <c r="CO12" s="212"/>
      <c r="CP12" s="212"/>
      <c r="CQ12" s="212"/>
      <c r="CR12" s="228" t="n">
        <f aca="false">C12</f>
        <v>1</v>
      </c>
      <c r="CS12" s="229" t="str">
        <f aca="false">D12</f>
        <v>1</v>
      </c>
      <c r="CT12" s="170" t="str">
        <f aca="false">CONCATENATE(CD12," strain ",CM12," ",CL12,", partial cds")</f>
        <v>Hepatitis E virus strain  , partial cds</v>
      </c>
    </row>
    <row r="13" customFormat="false" ht="11.9" hidden="true" customHeight="true" outlineLevel="0" collapsed="false">
      <c r="A13" s="208" t="s">
        <v>390</v>
      </c>
      <c r="B13" s="147" t="n">
        <v>1</v>
      </c>
      <c r="C13" s="148" t="n">
        <v>1</v>
      </c>
      <c r="D13" s="149" t="s">
        <v>388</v>
      </c>
      <c r="E13" s="150" t="s">
        <v>388</v>
      </c>
      <c r="F13" s="230" t="s">
        <v>391</v>
      </c>
      <c r="G13" s="211" t="s">
        <v>392</v>
      </c>
      <c r="H13" s="233" t="s">
        <v>393</v>
      </c>
      <c r="I13" s="153" t="s">
        <v>394</v>
      </c>
      <c r="J13" s="146" t="s">
        <v>395</v>
      </c>
      <c r="K13" s="155" t="s">
        <v>396</v>
      </c>
      <c r="L13" s="231" t="s">
        <v>396</v>
      </c>
      <c r="M13" s="157" t="s">
        <v>397</v>
      </c>
      <c r="N13" s="158" t="s">
        <v>397</v>
      </c>
      <c r="O13" s="212"/>
      <c r="P13" s="212"/>
      <c r="Q13" s="212"/>
      <c r="R13" s="212"/>
      <c r="S13" s="212"/>
      <c r="T13" s="214"/>
      <c r="U13" s="215"/>
      <c r="V13" s="209"/>
      <c r="W13" s="217"/>
      <c r="X13" s="209"/>
      <c r="Y13" s="209"/>
      <c r="Z13" s="209"/>
      <c r="AB13" s="217"/>
      <c r="AC13" s="217"/>
      <c r="AD13" s="209"/>
      <c r="AE13" s="209"/>
      <c r="AF13" s="209"/>
      <c r="AG13" s="218"/>
      <c r="AH13" s="164" t="n">
        <v>966</v>
      </c>
      <c r="AI13" s="164" t="n">
        <v>2559</v>
      </c>
      <c r="AJ13" s="219" t="n">
        <f aca="false">SeqEnd-SeqBeg+1</f>
        <v>1594</v>
      </c>
      <c r="AK13" s="220" t="n">
        <f aca="false">AND( SeqBeg&lt;=Beg  , End &lt;=SeqEnd )</f>
        <v>0</v>
      </c>
      <c r="AL13" s="212"/>
      <c r="AM13" s="212"/>
      <c r="AN13" s="221"/>
      <c r="AO13" s="147" t="s">
        <v>103</v>
      </c>
      <c r="AP13" s="147" t="s">
        <v>103</v>
      </c>
      <c r="AQ13" s="147" t="s">
        <v>103</v>
      </c>
      <c r="AR13" s="147" t="s">
        <v>103</v>
      </c>
      <c r="AS13" s="147" t="s">
        <v>103</v>
      </c>
      <c r="AT13" s="147" t="s">
        <v>103</v>
      </c>
      <c r="AU13" s="146"/>
      <c r="AV13" s="212"/>
      <c r="AW13" s="222" t="str">
        <f aca="false">HYPERLINK(CONCATENATE("http://www.ncbi.nlm.nih.gov/nuccore/",BM13),BM13)</f>
        <v>AF058680</v>
      </c>
      <c r="AX13" s="219" t="str">
        <f aca="false">CONCATENATE(D13,IF(I13="","",CONCATENATE(".",I13)),IF(K13="","",CONCATENATE(".",K13)),IF(M13="","",CONCATENATE(".",M13)),IF(R13="","",CONCATENATE(".",R13)),IF(U13="","","(*)"))</f>
        <v>1.ESP.Barcelona.sewage</v>
      </c>
      <c r="AY13" s="170" t="str">
        <f aca="false">CONCATENATE(BM13,".",BN13)</f>
        <v>AF058680.BCN / HEVBCN2</v>
      </c>
      <c r="AZ13" s="171" t="str">
        <f aca="false">IF(AV13="",IF(ISNUMBER(FIND(".",A13)),LEFT(A13,FIND(".",A13)-1),A13),AV13)</f>
        <v>AF058680</v>
      </c>
      <c r="BA13" s="171" t="str">
        <f aca="false">IF(ISNUMBER(FIND("-",AZ13)),LEFT(AZ13,FIND("-",AZ13)-1),AZ13)</f>
        <v>AF058680</v>
      </c>
      <c r="BB13" s="170" t="str">
        <f aca="false"> MEGAname &amp; "="</f>
        <v>AF058680=</v>
      </c>
      <c r="BC13" s="170" t="str">
        <f aca="false">Clear &amp; IF(span ,"Span","out")</f>
        <v>AF058680=out</v>
      </c>
      <c r="BD13" s="170" t="str">
        <f aca="false">Clear &amp; IF(span, IF(B13=".","Selected",B13),"out")</f>
        <v>AF058680=out</v>
      </c>
      <c r="BE13" s="170" t="str">
        <f aca="false">Clear &amp; Strain</f>
        <v>AF058680=BCN</v>
      </c>
      <c r="BF13" s="170" t="str">
        <f aca="false">CONCATENATE(A13,"=",F13,". ",AX13,IF(AB13="","",CONCATENATE(".",AB13)))</f>
        <v>AF058680=BCN. 1.ESP.Barcelona.sewage</v>
      </c>
      <c r="BG13" s="170" t="str">
        <f aca="false">CONCATENATE(A13,"=",F13,". ",AX13)</f>
        <v>AF058680=BCN. 1.ESP.Barcelona.sewage</v>
      </c>
      <c r="BH13" s="170" t="str">
        <f aca="false">CONCATENATE(A13,"=",AX13)</f>
        <v>AF058680=1.ESP.Barcelona.sewage</v>
      </c>
      <c r="BI13" s="170" t="str">
        <f aca="false">CONCATENATE(A13,"=",ComForSubtype,D13)</f>
        <v>AF058680=1</v>
      </c>
      <c r="BJ13" s="170" t="str">
        <f aca="false">CONCATENATE(A13,"=",E13)</f>
        <v>AF058680=1</v>
      </c>
      <c r="BK13" s="170" t="str">
        <f aca="false">CONCATENATE(A13,"=",C13)</f>
        <v>AF058680=1</v>
      </c>
      <c r="BL13" s="170" t="str">
        <f aca="false">CONCATENATE(D13,"=")</f>
        <v>1=</v>
      </c>
      <c r="BM13" s="223" t="str">
        <f aca="false">IF(BA13="XX","",BA13)</f>
        <v>AF058680</v>
      </c>
      <c r="BN13" s="224" t="str">
        <f aca="false">CONCATENATE(IF(F13="","",F13),IF(G13="","",CONCATENATE(" / ",G13)))</f>
        <v>BCN / HEVBCN2</v>
      </c>
      <c r="BO13" s="225" t="str">
        <f aca="false">AX13</f>
        <v>1.ESP.Barcelona.sewage</v>
      </c>
      <c r="BP13" s="226" t="str">
        <f aca="false">IF(V13="","",V13)</f>
        <v/>
      </c>
      <c r="BQ13" s="226" t="str">
        <f aca="false">IF(W13="","",CONCATENATE(W13,IF(LEFT(AO13,1)="s","+","")))</f>
        <v/>
      </c>
      <c r="BR13" s="226" t="str">
        <f aca="false">IF(X13="","",CONCATENATE(X13,IF(LEFT(AQ13,1)="s","+","")))</f>
        <v/>
      </c>
      <c r="BS13" s="226" t="str">
        <f aca="false">IF(Y13="","",CONCATENATE(Y13,IF(LEFT(AR13,1)="s","+","")))</f>
        <v/>
      </c>
      <c r="BT13" s="226" t="str">
        <f aca="false">IF(Z13="","",CONCATENATE(Z13,IF(LEFT(AS13,1)="s","+","")))</f>
        <v/>
      </c>
      <c r="BU13" s="227" t="str">
        <f aca="false">IF(AA13="","",CONCATENATE(AA13,IF(LEFT(AT13,1)="s","+","")))</f>
        <v/>
      </c>
      <c r="BV13" s="212"/>
      <c r="BW13" s="177" t="s">
        <v>338</v>
      </c>
      <c r="BX13" s="170" t="str">
        <f aca="false">IF(BW13&lt;&gt;"",IF(ISNUMBER(FIND("=",BW13)),LEFT(BW13,FIND("=",BW13)-1),BW13),BW13)</f>
        <v>xx</v>
      </c>
      <c r="BY13" s="170" t="str">
        <f aca="false">IF(BW13&lt;&gt;"",IF(ISNUMBER(FIND("=",BW13)),RIGHT(BW13,LEN(BW13)-FIND("=",BW13)),""),"")</f>
        <v>Non_select</v>
      </c>
      <c r="BZ13" s="170" t="str">
        <f aca="false">IF(BX13&lt;&gt;"",IF(ISNUMBER(FIND(".",BX13)),LEFT(BX13,FIND(".",BX13)-1),BX13),BX13)</f>
        <v>xx</v>
      </c>
      <c r="CA13" s="170" t="str">
        <f aca="false">IF(BX13&lt;&gt;"",IF(ISNUMBER(FIND(".",BX13)),RIGHT(BX13,LEN(BX13)-FIND(".",BX13)),""),"")</f>
        <v/>
      </c>
      <c r="CB13" s="212"/>
      <c r="CC13" s="170" t="str">
        <f aca="false">A13</f>
        <v>AF058680</v>
      </c>
      <c r="CD13" s="178" t="s">
        <v>339</v>
      </c>
      <c r="CE13" s="178" t="s">
        <v>340</v>
      </c>
      <c r="CF13" s="178" t="s">
        <v>341</v>
      </c>
      <c r="CG13" s="212"/>
      <c r="CH13" s="212"/>
      <c r="CI13" s="212"/>
      <c r="CJ13" s="212"/>
      <c r="CK13" s="178"/>
      <c r="CL13" s="212"/>
      <c r="CM13" s="212"/>
      <c r="CN13" s="212"/>
      <c r="CO13" s="212"/>
      <c r="CP13" s="212"/>
      <c r="CQ13" s="212"/>
      <c r="CR13" s="228" t="n">
        <f aca="false">C13</f>
        <v>1</v>
      </c>
      <c r="CS13" s="229" t="str">
        <f aca="false">D13</f>
        <v>1</v>
      </c>
      <c r="CT13" s="170" t="str">
        <f aca="false">CONCATENATE(CD13," strain ",CM13," ",CL13,", partial cds")</f>
        <v>Hepatitis E virus strain  , partial cds</v>
      </c>
    </row>
    <row r="14" customFormat="false" ht="11.9" hidden="true" customHeight="true" outlineLevel="0" collapsed="false">
      <c r="A14" s="234" t="s">
        <v>398</v>
      </c>
      <c r="B14" s="147" t="s">
        <v>399</v>
      </c>
      <c r="C14" s="148" t="n">
        <v>1</v>
      </c>
      <c r="D14" s="149" t="s">
        <v>388</v>
      </c>
      <c r="E14" s="150" t="s">
        <v>388</v>
      </c>
      <c r="F14" s="235" t="s">
        <v>398</v>
      </c>
      <c r="G14" s="212"/>
      <c r="H14" s="235" t="s">
        <v>365</v>
      </c>
      <c r="I14" s="236" t="s">
        <v>366</v>
      </c>
      <c r="J14" s="235" t="s">
        <v>337</v>
      </c>
      <c r="K14" s="212"/>
      <c r="L14" s="212"/>
      <c r="M14" s="157" t="s">
        <v>348</v>
      </c>
      <c r="N14" s="158" t="s">
        <v>400</v>
      </c>
      <c r="O14" s="212"/>
      <c r="P14" s="159"/>
      <c r="Q14" s="159"/>
      <c r="R14" s="237"/>
      <c r="S14" s="237"/>
      <c r="T14" s="214"/>
      <c r="U14" s="215"/>
      <c r="V14" s="209"/>
      <c r="W14" s="217"/>
      <c r="X14" s="209"/>
      <c r="Y14" s="209"/>
      <c r="Z14" s="209"/>
      <c r="AA14" s="216"/>
      <c r="AB14" s="217"/>
      <c r="AC14" s="217"/>
      <c r="AD14" s="209"/>
      <c r="AE14" s="209"/>
      <c r="AF14" s="209"/>
      <c r="AG14" s="218"/>
      <c r="AH14" s="164" t="n">
        <v>6063</v>
      </c>
      <c r="AI14" s="164" t="n">
        <v>7371</v>
      </c>
      <c r="AJ14" s="219" t="n">
        <f aca="false">SeqEnd-SeqBeg+1</f>
        <v>1309</v>
      </c>
      <c r="AK14" s="220" t="n">
        <f aca="false">AND( SeqBeg&lt;=Beg  , End &lt;=SeqEnd )</f>
        <v>0</v>
      </c>
      <c r="AL14" s="237"/>
      <c r="AM14" s="237"/>
      <c r="AN14" s="221"/>
      <c r="AO14" s="164" t="s">
        <v>103</v>
      </c>
      <c r="AP14" s="164" t="s">
        <v>103</v>
      </c>
      <c r="AQ14" s="164" t="s">
        <v>103</v>
      </c>
      <c r="AR14" s="164" t="s">
        <v>103</v>
      </c>
      <c r="AS14" s="164" t="s">
        <v>103</v>
      </c>
      <c r="AT14" s="164" t="s">
        <v>103</v>
      </c>
      <c r="AU14" s="237"/>
      <c r="AV14" s="237"/>
      <c r="AW14" s="222" t="str">
        <f aca="false">HYPERLINK(CONCATENATE("http://www.ncbi.nlm.nih.gov/nuccore/",BM14),BM14)</f>
        <v>AF141652</v>
      </c>
      <c r="AX14" s="219" t="str">
        <f aca="false">CONCATENATE(D14,IF(I14="","",CONCATENATE(".",I14)),IF(K14="","",CONCATENATE(".",K14)),IF(M14="","",CONCATENATE(".",M14)),IF(R14="","",CONCATENATE(".",R14)),IF(U14="","","(*)"))</f>
        <v>1.CHN.hum</v>
      </c>
      <c r="AY14" s="238" t="str">
        <f aca="false">CONCATENATE(BM14,".",BN14)</f>
        <v>AF141652.AF141652</v>
      </c>
      <c r="AZ14" s="239" t="str">
        <f aca="false">IF(AV14="",IF(ISNUMBER(FIND(".",A14)),LEFT(A14,FIND(".",A14)-1),A14),AV14)</f>
        <v>AF141652</v>
      </c>
      <c r="BA14" s="239" t="str">
        <f aca="false">IF(ISNUMBER(FIND("-",AZ14)),LEFT(AZ14,FIND("-",AZ14)-1),AZ14)</f>
        <v>AF141652</v>
      </c>
      <c r="BB14" s="170" t="str">
        <f aca="false"> MEGAname &amp; "="</f>
        <v>AF141652=</v>
      </c>
      <c r="BC14" s="170" t="str">
        <f aca="false">Clear &amp; IF(span ,"Span","out")</f>
        <v>AF141652=out</v>
      </c>
      <c r="BD14" s="170" t="str">
        <f aca="false">Clear &amp; IF(span, IF(B14=".","Selected",B14),"out")</f>
        <v>AF141652=out</v>
      </c>
      <c r="BE14" s="170" t="str">
        <f aca="false">Clear &amp; Strain</f>
        <v>AF141652=AF141652</v>
      </c>
      <c r="BF14" s="238" t="str">
        <f aca="false">CONCATENATE(A14,"=",F14,". ",AX14,IF(AB14="","",CONCATENATE(".",AB14)))</f>
        <v>AF141652=AF141652. 1.CHN.hum</v>
      </c>
      <c r="BG14" s="238" t="str">
        <f aca="false">CONCATENATE(A14,"=",F14,". ",AX14)</f>
        <v>AF141652=AF141652. 1.CHN.hum</v>
      </c>
      <c r="BH14" s="238" t="str">
        <f aca="false">CONCATENATE(A14,"=",AX14)</f>
        <v>AF141652=1.CHN.hum</v>
      </c>
      <c r="BI14" s="238" t="str">
        <f aca="false">CONCATENATE(A14,"=",ComForSubtype,D14)</f>
        <v>AF141652=1</v>
      </c>
      <c r="BJ14" s="238" t="str">
        <f aca="false">CONCATENATE(A14,"=",E14)</f>
        <v>AF141652=1</v>
      </c>
      <c r="BK14" s="238" t="str">
        <f aca="false">CONCATENATE(A14,"=",C14)</f>
        <v>AF141652=1</v>
      </c>
      <c r="BL14" s="238" t="str">
        <f aca="false">CONCATENATE(D14,"=")</f>
        <v>1=</v>
      </c>
      <c r="BM14" s="223" t="str">
        <f aca="false">IF(BA14="XX","",BA14)</f>
        <v>AF141652</v>
      </c>
      <c r="BN14" s="224" t="str">
        <f aca="false">CONCATENATE(IF(F14="","",F14),IF(G14="","",CONCATENATE(" / ",G14)))</f>
        <v>AF141652</v>
      </c>
      <c r="BO14" s="225" t="str">
        <f aca="false">AX14</f>
        <v>1.CHN.hum</v>
      </c>
      <c r="BP14" s="226" t="str">
        <f aca="false">IF(V14="","",V14)</f>
        <v/>
      </c>
      <c r="BQ14" s="226" t="str">
        <f aca="false">IF(W14="","",CONCATENATE(W14,IF(LEFT(AO14,1)="s","+","")))</f>
        <v/>
      </c>
      <c r="BR14" s="226" t="str">
        <f aca="false">IF(X14="","",CONCATENATE(X14,IF(LEFT(AQ14,1)="s","+","")))</f>
        <v/>
      </c>
      <c r="BS14" s="226" t="str">
        <f aca="false">IF(Y14="","",CONCATENATE(Y14,IF(LEFT(AR14,1)="s","+","")))</f>
        <v/>
      </c>
      <c r="BT14" s="226" t="str">
        <f aca="false">IF(Z14="","",CONCATENATE(Z14,IF(LEFT(AS14,1)="s","+","")))</f>
        <v/>
      </c>
      <c r="BU14" s="227" t="str">
        <f aca="false">IF(AA14="","",CONCATENATE(AA14,IF(LEFT(AT14,1)="s","+","")))</f>
        <v/>
      </c>
      <c r="BV14" s="240"/>
      <c r="BW14" s="240" t="s">
        <v>338</v>
      </c>
      <c r="BX14" s="238" t="str">
        <f aca="false">IF(BW14&lt;&gt;"",IF(ISNUMBER(FIND("=",BW14)),LEFT(BW14,FIND("=",BW14)-1),BW14),BW14)</f>
        <v>xx</v>
      </c>
      <c r="BY14" s="238" t="str">
        <f aca="false">IF(BW14&lt;&gt;"",IF(ISNUMBER(FIND("=",BW14)),RIGHT(BW14,LEN(BW14)-FIND("=",BW14)),""),"")</f>
        <v>Non_select</v>
      </c>
      <c r="BZ14" s="238" t="str">
        <f aca="false">IF(BX14&lt;&gt;"",IF(ISNUMBER(FIND(".",BX14)),LEFT(BX14,FIND(".",BX14)-1),BX14),BX14)</f>
        <v>xx</v>
      </c>
      <c r="CA14" s="238" t="str">
        <f aca="false">IF(BX14&lt;&gt;"",IF(ISNUMBER(FIND(".",BX14)),RIGHT(BX14,LEN(BX14)-FIND(".",BX14)),""),"")</f>
        <v/>
      </c>
      <c r="CB14" s="240"/>
      <c r="CC14" s="238" t="str">
        <f aca="false">A14</f>
        <v>AF141652</v>
      </c>
      <c r="CD14" s="241" t="s">
        <v>339</v>
      </c>
      <c r="CE14" s="241" t="s">
        <v>340</v>
      </c>
      <c r="CF14" s="241" t="s">
        <v>341</v>
      </c>
      <c r="CG14" s="241"/>
      <c r="CH14" s="241"/>
      <c r="CI14" s="241"/>
      <c r="CJ14" s="241"/>
      <c r="CK14" s="241"/>
      <c r="CL14" s="241"/>
      <c r="CM14" s="238"/>
      <c r="CN14" s="238"/>
      <c r="CO14" s="238"/>
      <c r="CP14" s="238"/>
      <c r="CQ14" s="238"/>
      <c r="CR14" s="238" t="n">
        <f aca="false">C14</f>
        <v>1</v>
      </c>
      <c r="CS14" s="242" t="str">
        <f aca="false">D14</f>
        <v>1</v>
      </c>
      <c r="CT14" s="170" t="str">
        <f aca="false">CONCATENATE(CD14," strain ",CM14," ",CL14,", partial cds")</f>
        <v>Hepatitis E virus strain  , partial cds</v>
      </c>
    </row>
    <row r="15" s="146" customFormat="true" ht="11.9" hidden="true" customHeight="true" outlineLevel="0" collapsed="false">
      <c r="A15" s="154" t="s">
        <v>401</v>
      </c>
      <c r="B15" s="147" t="n">
        <v>1</v>
      </c>
      <c r="C15" s="148" t="n">
        <v>1</v>
      </c>
      <c r="D15" s="149" t="s">
        <v>388</v>
      </c>
      <c r="E15" s="150" t="s">
        <v>388</v>
      </c>
      <c r="F15" s="210" t="s">
        <v>391</v>
      </c>
      <c r="G15" s="212"/>
      <c r="H15" s="235" t="s">
        <v>393</v>
      </c>
      <c r="I15" s="236" t="s">
        <v>394</v>
      </c>
      <c r="J15" s="235" t="s">
        <v>395</v>
      </c>
      <c r="K15" s="155" t="s">
        <v>396</v>
      </c>
      <c r="L15" s="211" t="s">
        <v>396</v>
      </c>
      <c r="M15" s="157" t="s">
        <v>397</v>
      </c>
      <c r="N15" s="158" t="s">
        <v>397</v>
      </c>
      <c r="O15" s="159" t="n">
        <v>1995</v>
      </c>
      <c r="P15" s="160" t="s">
        <v>402</v>
      </c>
      <c r="Q15" s="160" t="n">
        <v>31</v>
      </c>
      <c r="R15" s="212"/>
      <c r="S15" s="212"/>
      <c r="T15" s="214"/>
      <c r="U15" s="215"/>
      <c r="V15" s="209"/>
      <c r="W15" s="217"/>
      <c r="X15" s="209"/>
      <c r="Y15" s="209"/>
      <c r="Z15" s="209"/>
      <c r="AA15" s="216"/>
      <c r="AB15" s="217"/>
      <c r="AC15" s="217"/>
      <c r="AD15" s="209"/>
      <c r="AE15" s="209"/>
      <c r="AF15" s="209"/>
      <c r="AG15" s="218"/>
      <c r="AH15" s="164" t="n">
        <v>4557</v>
      </c>
      <c r="AI15" s="164" t="n">
        <v>4913</v>
      </c>
      <c r="AJ15" s="219" t="n">
        <f aca="false">SeqEnd-SeqBeg+1</f>
        <v>357</v>
      </c>
      <c r="AK15" s="220" t="n">
        <f aca="false">AND( SeqBeg&lt;=Beg  , End &lt;=SeqEnd )</f>
        <v>0</v>
      </c>
      <c r="AL15" s="212"/>
      <c r="AM15" s="212"/>
      <c r="AN15" s="221"/>
      <c r="AO15" s="147" t="s">
        <v>103</v>
      </c>
      <c r="AP15" s="147" t="s">
        <v>103</v>
      </c>
      <c r="AQ15" s="147" t="s">
        <v>103</v>
      </c>
      <c r="AR15" s="147" t="s">
        <v>103</v>
      </c>
      <c r="AS15" s="147" t="s">
        <v>103</v>
      </c>
      <c r="AT15" s="147" t="s">
        <v>103</v>
      </c>
      <c r="AV15" s="212"/>
      <c r="AW15" s="222" t="str">
        <f aca="false">HYPERLINK(CONCATENATE("http://www.ncbi.nlm.nih.gov/nuccore/",BM15),BM15)</f>
        <v>AF058681</v>
      </c>
      <c r="AX15" s="219" t="str">
        <f aca="false">CONCATENATE(D15,IF(I15="","",CONCATENATE(".",I15)),IF(K15="","",CONCATENATE(".",K15)),IF(M15="","",CONCATENATE(".",M15)),IF(R15="","",CONCATENATE(".",R15)),IF(U15="","","(*)"))</f>
        <v>1.ESP.Barcelona.sewage</v>
      </c>
      <c r="AY15" s="170" t="str">
        <f aca="false">CONCATENATE(BM15,".",BN15)</f>
        <v>AF058681.BCN</v>
      </c>
      <c r="AZ15" s="171" t="str">
        <f aca="false">IF(AV15="",IF(ISNUMBER(FIND(".",A15)),LEFT(A15,FIND(".",A15)-1),A15),AV15)</f>
        <v>AF058681</v>
      </c>
      <c r="BA15" s="171" t="str">
        <f aca="false">IF(ISNUMBER(FIND("-",AZ15)),LEFT(AZ15,FIND("-",AZ15)-1),AZ15)</f>
        <v>AF058681</v>
      </c>
      <c r="BB15" s="170" t="str">
        <f aca="false"> MEGAname &amp; "="</f>
        <v>AF058681=</v>
      </c>
      <c r="BC15" s="170" t="str">
        <f aca="false">Clear &amp; IF(span ,"Span","out")</f>
        <v>AF058681=out</v>
      </c>
      <c r="BD15" s="170" t="str">
        <f aca="false">Clear &amp; IF(span, IF(B15=".","Selected",B15),"out")</f>
        <v>AF058681=out</v>
      </c>
      <c r="BE15" s="170" t="str">
        <f aca="false">Clear &amp; Strain</f>
        <v>AF058681=BCN</v>
      </c>
      <c r="BF15" s="170" t="str">
        <f aca="false">CONCATENATE(A15,"=",F15,". ",AX15,IF(AB15="","",CONCATENATE(".",AB15)))</f>
        <v>AF058681=BCN. 1.ESP.Barcelona.sewage</v>
      </c>
      <c r="BG15" s="170" t="str">
        <f aca="false">CONCATENATE(A15,"=",F15,". ",AX15)</f>
        <v>AF058681=BCN. 1.ESP.Barcelona.sewage</v>
      </c>
      <c r="BH15" s="170" t="str">
        <f aca="false">CONCATENATE(A15,"=",AX15)</f>
        <v>AF058681=1.ESP.Barcelona.sewage</v>
      </c>
      <c r="BI15" s="170" t="str">
        <f aca="false">CONCATENATE(A15,"=",ComForSubtype,D15)</f>
        <v>AF058681=1</v>
      </c>
      <c r="BJ15" s="170" t="str">
        <f aca="false">CONCATENATE(A15,"=",E15)</f>
        <v>AF058681=1</v>
      </c>
      <c r="BK15" s="170" t="str">
        <f aca="false">CONCATENATE(A15,"=",C15)</f>
        <v>AF058681=1</v>
      </c>
      <c r="BL15" s="170" t="str">
        <f aca="false">CONCATENATE(D15,"=")</f>
        <v>1=</v>
      </c>
      <c r="BM15" s="223" t="str">
        <f aca="false">IF(BA15="XX","",BA15)</f>
        <v>AF058681</v>
      </c>
      <c r="BN15" s="224" t="str">
        <f aca="false">CONCATENATE(IF(F15="","",F15),IF(G15="","",CONCATENATE(" / ",G15)))</f>
        <v>BCN</v>
      </c>
      <c r="BO15" s="225" t="str">
        <f aca="false">AX15</f>
        <v>1.ESP.Barcelona.sewage</v>
      </c>
      <c r="BP15" s="226" t="str">
        <f aca="false">IF(V15="","",V15)</f>
        <v/>
      </c>
      <c r="BQ15" s="226" t="str">
        <f aca="false">IF(W15="","",CONCATENATE(W15,IF(LEFT(AO15,1)="s","+","")))</f>
        <v/>
      </c>
      <c r="BR15" s="226" t="str">
        <f aca="false">IF(X15="","",CONCATENATE(X15,IF(LEFT(AQ15,1)="s","+","")))</f>
        <v/>
      </c>
      <c r="BS15" s="226" t="str">
        <f aca="false">IF(Y15="","",CONCATENATE(Y15,IF(LEFT(AR15,1)="s","+","")))</f>
        <v/>
      </c>
      <c r="BT15" s="226" t="str">
        <f aca="false">IF(Z15="","",CONCATENATE(Z15,IF(LEFT(AS15,1)="s","+","")))</f>
        <v/>
      </c>
      <c r="BU15" s="227" t="str">
        <f aca="false">IF(AA15="","",CONCATENATE(AA15,IF(LEFT(AT15,1)="s","+","")))</f>
        <v/>
      </c>
      <c r="BV15" s="212"/>
      <c r="BW15" s="177" t="s">
        <v>338</v>
      </c>
      <c r="BX15" s="170" t="str">
        <f aca="false">IF(BW15&lt;&gt;"",IF(ISNUMBER(FIND("=",BW15)),LEFT(BW15,FIND("=",BW15)-1),BW15),BW15)</f>
        <v>xx</v>
      </c>
      <c r="BY15" s="170" t="str">
        <f aca="false">IF(BW15&lt;&gt;"",IF(ISNUMBER(FIND("=",BW15)),RIGHT(BW15,LEN(BW15)-FIND("=",BW15)),""),"")</f>
        <v>Non_select</v>
      </c>
      <c r="BZ15" s="170" t="str">
        <f aca="false">IF(BX15&lt;&gt;"",IF(ISNUMBER(FIND(".",BX15)),LEFT(BX15,FIND(".",BX15)-1),BX15),BX15)</f>
        <v>xx</v>
      </c>
      <c r="CA15" s="170" t="str">
        <f aca="false">IF(BX15&lt;&gt;"",IF(ISNUMBER(FIND(".",BX15)),RIGHT(BX15,LEN(BX15)-FIND(".",BX15)),""),"")</f>
        <v/>
      </c>
      <c r="CB15" s="212"/>
      <c r="CC15" s="170" t="str">
        <f aca="false">A15</f>
        <v>AF058681</v>
      </c>
      <c r="CD15" s="178" t="s">
        <v>339</v>
      </c>
      <c r="CE15" s="178" t="s">
        <v>340</v>
      </c>
      <c r="CF15" s="178" t="s">
        <v>341</v>
      </c>
      <c r="CG15" s="212"/>
      <c r="CH15" s="212"/>
      <c r="CI15" s="212"/>
      <c r="CJ15" s="212"/>
      <c r="CK15" s="178"/>
      <c r="CL15" s="212"/>
      <c r="CM15" s="170" t="str">
        <f aca="false">F15</f>
        <v>BCN</v>
      </c>
      <c r="CN15" s="212"/>
      <c r="CO15" s="212"/>
      <c r="CP15" s="212"/>
      <c r="CQ15" s="212"/>
      <c r="CR15" s="228" t="n">
        <f aca="false">C15</f>
        <v>1</v>
      </c>
      <c r="CS15" s="229" t="str">
        <f aca="false">D15</f>
        <v>1</v>
      </c>
      <c r="CT15" s="170" t="str">
        <f aca="false">CONCATENATE(CD15," strain ",CM15," ",CL15,", partial cds")</f>
        <v>Hepatitis E virus strain BCN , partial cds</v>
      </c>
    </row>
    <row r="16" customFormat="false" ht="11.9" hidden="true" customHeight="true" outlineLevel="0" collapsed="false">
      <c r="A16" s="154" t="s">
        <v>403</v>
      </c>
      <c r="B16" s="147" t="n">
        <v>1</v>
      </c>
      <c r="C16" s="243" t="n">
        <v>1</v>
      </c>
      <c r="D16" s="149" t="s">
        <v>388</v>
      </c>
      <c r="E16" s="150" t="s">
        <v>388</v>
      </c>
      <c r="F16" s="154" t="s">
        <v>404</v>
      </c>
      <c r="G16" s="212"/>
      <c r="H16" s="146" t="s">
        <v>405</v>
      </c>
      <c r="I16" s="153" t="s">
        <v>352</v>
      </c>
      <c r="J16" s="146" t="s">
        <v>337</v>
      </c>
      <c r="K16" s="212"/>
      <c r="L16" s="212"/>
      <c r="M16" s="157" t="s">
        <v>348</v>
      </c>
      <c r="N16" s="213"/>
      <c r="O16" s="212"/>
      <c r="P16" s="212"/>
      <c r="Q16" s="212"/>
      <c r="R16" s="146" t="s">
        <v>406</v>
      </c>
      <c r="T16" s="214"/>
      <c r="U16" s="215"/>
      <c r="V16" s="209"/>
      <c r="W16" s="244" t="s">
        <v>407</v>
      </c>
      <c r="AB16" s="217"/>
      <c r="AC16" s="163" t="s">
        <v>354</v>
      </c>
      <c r="AH16" s="164" t="n">
        <v>134</v>
      </c>
      <c r="AI16" s="164" t="n">
        <v>375</v>
      </c>
      <c r="AJ16" s="219" t="n">
        <f aca="false">SeqEnd-SeqBeg+1</f>
        <v>242</v>
      </c>
      <c r="AK16" s="220" t="n">
        <f aca="false">AND( SeqBeg&lt;=Beg  , End &lt;=SeqEnd )</f>
        <v>0</v>
      </c>
      <c r="AL16" s="212"/>
      <c r="AM16" s="212"/>
      <c r="AN16" s="213"/>
      <c r="AO16" s="209" t="s">
        <v>408</v>
      </c>
      <c r="AP16" s="147" t="s">
        <v>408</v>
      </c>
      <c r="AU16" s="147" t="s">
        <v>382</v>
      </c>
      <c r="AV16" s="212"/>
      <c r="AW16" s="222" t="str">
        <f aca="false">HYPERLINK(CONCATENATE("http://www.ncbi.nlm.nih.gov/nuccore/",BM16),BM16)</f>
        <v>EU879108</v>
      </c>
      <c r="AX16" s="219" t="str">
        <f aca="false">CONCATENATE(D16,IF(I16="","",CONCATENATE(".",I16)),IF(K16="","",CONCATENATE(".",K16)),IF(M16="","",CONCATENATE(".",M16)),IF(R16="","",CONCATENATE(".",R16)),IF(U16="","","(*)"))</f>
        <v>1.PAK.hum.UReg</v>
      </c>
      <c r="AY16" s="170" t="str">
        <f aca="false">CONCATENATE(BM16,".",BN16)</f>
        <v>EU879108.V0616998 </v>
      </c>
      <c r="AZ16" s="171" t="str">
        <f aca="false">IF(AV16="",IF(ISNUMBER(FIND(".",A16)),LEFT(A16,FIND(".",A16)-1),A16),AV16)</f>
        <v>EU879108</v>
      </c>
      <c r="BA16" s="171" t="str">
        <f aca="false">IF(ISNUMBER(FIND("-",AZ16)),LEFT(AZ16,FIND("-",AZ16)-1),AZ16)</f>
        <v>EU879108</v>
      </c>
      <c r="BB16" s="170" t="str">
        <f aca="false"> MEGAname &amp; "="</f>
        <v>EU879108=</v>
      </c>
      <c r="BC16" s="170" t="str">
        <f aca="false">Clear &amp; IF(span ,"Span","out")</f>
        <v>EU879108=out</v>
      </c>
      <c r="BD16" s="170" t="str">
        <f aca="false">Clear &amp; IF(span, IF(B16=".","Selected",B16),"out")</f>
        <v>EU879108=out</v>
      </c>
      <c r="BE16" s="170" t="str">
        <f aca="false">Clear &amp; Strain</f>
        <v>EU879108=V0616998 </v>
      </c>
      <c r="BF16" s="170" t="str">
        <f aca="false">CONCATENATE(A16,"=",F16,". ",AX16,IF(AB16="","",CONCATENATE(".",AB16)))</f>
        <v>EU879108=V0616998 . 1.PAK.hum.UReg</v>
      </c>
      <c r="BG16" s="170" t="str">
        <f aca="false">CONCATENATE(A16,"=",F16,". ",AX16)</f>
        <v>EU879108=V0616998 . 1.PAK.hum.UReg</v>
      </c>
      <c r="BH16" s="170" t="str">
        <f aca="false">CONCATENATE(A16,"=",AX16)</f>
        <v>EU879108=1.PAK.hum.UReg</v>
      </c>
      <c r="BI16" s="170" t="str">
        <f aca="false">CONCATENATE(A16,"=",ComForSubtype,D16)</f>
        <v>EU879108=1</v>
      </c>
      <c r="BJ16" s="170" t="str">
        <f aca="false">CONCATENATE(A16,"=",E16)</f>
        <v>EU879108=1</v>
      </c>
      <c r="BK16" s="170" t="str">
        <f aca="false">CONCATENATE(A16,"=",C16)</f>
        <v>EU879108=1</v>
      </c>
      <c r="BL16" s="170" t="str">
        <f aca="false">CONCATENATE(D16,"=")</f>
        <v>1=</v>
      </c>
      <c r="BM16" s="223" t="str">
        <f aca="false">IF(BA16="XX","",BA16)</f>
        <v>EU879108</v>
      </c>
      <c r="BN16" s="224" t="str">
        <f aca="false">CONCATENATE(IF(F16="","",F16),IF(G16="","",CONCATENATE(" / ",G16)))</f>
        <v>V0616998 </v>
      </c>
      <c r="BO16" s="225" t="str">
        <f aca="false">AX16</f>
        <v>1.PAK.hum.UReg</v>
      </c>
      <c r="BP16" s="226" t="str">
        <f aca="false">IF(V16="","",V16)</f>
        <v/>
      </c>
      <c r="BQ16" s="226" t="str">
        <f aca="false">IF(W16="","",CONCATENATE(W16,IF(LEFT(AO16,1)="s","+","")))</f>
        <v>1bc+</v>
      </c>
      <c r="BR16" s="226" t="str">
        <f aca="false">IF(X16="","",CONCATENATE(X16,IF(LEFT(AQ16,1)="s","+","")))</f>
        <v/>
      </c>
      <c r="BS16" s="226" t="str">
        <f aca="false">IF(Y16="","",CONCATENATE(Y16,IF(LEFT(AR16,1)="s","+","")))</f>
        <v/>
      </c>
      <c r="BT16" s="226" t="str">
        <f aca="false">IF(Z16="","",CONCATENATE(Z16,IF(LEFT(AS16,1)="s","+","")))</f>
        <v/>
      </c>
      <c r="BU16" s="227" t="str">
        <f aca="false">IF(AA16="","",CONCATENATE(AA16,IF(LEFT(AT16,1)="s","+","")))</f>
        <v/>
      </c>
      <c r="BV16" s="212"/>
      <c r="BW16" s="177" t="s">
        <v>409</v>
      </c>
      <c r="BX16" s="170" t="str">
        <f aca="false">IF(BW16&lt;&gt;"",IF(ISNUMBER(FIND("=",BW16)),LEFT(BW16,FIND("=",BW16)-1),BW16),BW16)</f>
        <v>EU879108</v>
      </c>
      <c r="BY16" s="170" t="str">
        <f aca="false">IF(BW16&lt;&gt;"",IF(ISNUMBER(FIND("=",BW16)),RIGHT(BW16,LEN(BW16)-FIND("=",BW16)),""),"")</f>
        <v>1</v>
      </c>
      <c r="BZ16" s="170" t="str">
        <f aca="false">IF(BX16&lt;&gt;"",IF(ISNUMBER(FIND(".",BX16)),LEFT(BX16,FIND(".",BX16)-1),BX16),BX16)</f>
        <v>EU879108</v>
      </c>
      <c r="CA16" s="170" t="str">
        <f aca="false">IF(BX16&lt;&gt;"",IF(ISNUMBER(FIND(".",BX16)),RIGHT(BX16,LEN(BX16)-FIND(".",BX16)),""),"")</f>
        <v/>
      </c>
      <c r="CB16" s="212"/>
      <c r="CC16" s="170" t="str">
        <f aca="false">A16</f>
        <v>EU879108</v>
      </c>
      <c r="CD16" s="178" t="s">
        <v>339</v>
      </c>
      <c r="CE16" s="178" t="s">
        <v>340</v>
      </c>
      <c r="CF16" s="178" t="s">
        <v>341</v>
      </c>
      <c r="CG16" s="212"/>
      <c r="CH16" s="179"/>
      <c r="CI16" s="179"/>
      <c r="CJ16" s="179"/>
      <c r="CK16" s="212"/>
      <c r="CL16" s="212"/>
      <c r="CM16" s="170" t="str">
        <f aca="false">F16</f>
        <v>V0616998 </v>
      </c>
      <c r="CN16" s="170" t="str">
        <f aca="false">IF(G16="","",G16)</f>
        <v/>
      </c>
      <c r="CO16" s="170" t="str">
        <f aca="false">CONCATENATE(H16,":",L16)</f>
        <v>Germany:</v>
      </c>
      <c r="CP16" s="170" t="str">
        <f aca="false">CONCATENATE(IF(Q16="","",CONCATENATE(Q16,"-")),IF(P16="","",CONCATENATE(P16,"-")),IF(O16="","",O16))</f>
        <v/>
      </c>
      <c r="CQ16" s="170" t="str">
        <f aca="false">IF(N16="","",N16)</f>
        <v/>
      </c>
      <c r="CR16" s="170" t="n">
        <f aca="false">C16</f>
        <v>1</v>
      </c>
      <c r="CS16" s="229" t="str">
        <f aca="false">D16</f>
        <v>1</v>
      </c>
      <c r="CT16" s="170" t="str">
        <f aca="false">CONCATENATE(CD16," strain ",CM16," ",CL16,", partial cds")</f>
        <v>Hepatitis E virus strain V0616998  , partial cds</v>
      </c>
    </row>
    <row r="17" customFormat="false" ht="11.9" hidden="true" customHeight="true" outlineLevel="0" collapsed="false">
      <c r="A17" s="154" t="s">
        <v>410</v>
      </c>
      <c r="B17" s="147" t="n">
        <v>1</v>
      </c>
      <c r="C17" s="243" t="n">
        <v>1</v>
      </c>
      <c r="D17" s="149" t="s">
        <v>388</v>
      </c>
      <c r="E17" s="150" t="s">
        <v>388</v>
      </c>
      <c r="F17" s="154" t="s">
        <v>411</v>
      </c>
      <c r="G17" s="212"/>
      <c r="H17" s="146" t="s">
        <v>405</v>
      </c>
      <c r="I17" s="153" t="s">
        <v>412</v>
      </c>
      <c r="J17" s="146" t="s">
        <v>395</v>
      </c>
      <c r="K17" s="155" t="s">
        <v>413</v>
      </c>
      <c r="L17" s="231" t="s">
        <v>414</v>
      </c>
      <c r="M17" s="157" t="s">
        <v>348</v>
      </c>
      <c r="N17" s="213"/>
      <c r="O17" s="212"/>
      <c r="P17" s="212"/>
      <c r="Q17" s="212"/>
      <c r="R17" s="146" t="s">
        <v>406</v>
      </c>
      <c r="T17" s="214"/>
      <c r="U17" s="215"/>
      <c r="V17" s="209"/>
      <c r="W17" s="163" t="s">
        <v>407</v>
      </c>
      <c r="X17" s="209"/>
      <c r="Y17" s="209"/>
      <c r="Z17" s="209"/>
      <c r="AB17" s="217"/>
      <c r="AC17" s="163" t="s">
        <v>354</v>
      </c>
      <c r="AD17" s="209"/>
      <c r="AE17" s="209"/>
      <c r="AF17" s="209"/>
      <c r="AG17" s="218"/>
      <c r="AH17" s="164" t="n">
        <v>134</v>
      </c>
      <c r="AI17" s="164" t="n">
        <v>375</v>
      </c>
      <c r="AJ17" s="219" t="n">
        <f aca="false">SeqEnd-SeqBeg+1</f>
        <v>242</v>
      </c>
      <c r="AK17" s="220" t="n">
        <f aca="false">AND( SeqBeg&lt;=Beg  , End &lt;=SeqEnd )</f>
        <v>0</v>
      </c>
      <c r="AL17" s="212"/>
      <c r="AM17" s="212"/>
      <c r="AN17" s="213"/>
      <c r="AO17" s="147" t="s">
        <v>415</v>
      </c>
      <c r="AP17" s="147" t="s">
        <v>415</v>
      </c>
      <c r="AU17" s="147" t="s">
        <v>382</v>
      </c>
      <c r="AV17" s="212"/>
      <c r="AW17" s="222" t="str">
        <f aca="false">HYPERLINK(CONCATENATE("http://www.ncbi.nlm.nih.gov/nuccore/",BM17),BM17)</f>
        <v>FR728245</v>
      </c>
      <c r="AX17" s="219" t="str">
        <f aca="false">CONCATENATE(D17,IF(I17="","",CONCATENATE(".",I17)),IF(K17="","",CONCATENATE(".",K17)),IF(M17="","",CONCATENATE(".",M17)),IF(R17="","",CONCATENATE(".",R17)),IF(U17="","","(*)"))</f>
        <v>1.DEU.BY.hum.UReg</v>
      </c>
      <c r="AY17" s="170" t="str">
        <f aca="false">CONCATENATE(BM17,".",BN17)</f>
        <v>FR728245.V1013454</v>
      </c>
      <c r="AZ17" s="171" t="str">
        <f aca="false">IF(AV17="",IF(ISNUMBER(FIND(".",A17)),LEFT(A17,FIND(".",A17)-1),A17),AV17)</f>
        <v>FR728245</v>
      </c>
      <c r="BA17" s="171" t="str">
        <f aca="false">IF(ISNUMBER(FIND("-",AZ17)),LEFT(AZ17,FIND("-",AZ17)-1),AZ17)</f>
        <v>FR728245</v>
      </c>
      <c r="BB17" s="170" t="str">
        <f aca="false"> MEGAname &amp; "="</f>
        <v>FR728245=</v>
      </c>
      <c r="BC17" s="170" t="str">
        <f aca="false">Clear &amp; IF(span ,"Span","out")</f>
        <v>FR728245=out</v>
      </c>
      <c r="BD17" s="170" t="str">
        <f aca="false">Clear &amp; IF(span, IF(B17=".","Selected",B17),"out")</f>
        <v>FR728245=out</v>
      </c>
      <c r="BE17" s="170" t="str">
        <f aca="false">Clear &amp; Strain</f>
        <v>FR728245=V1013454</v>
      </c>
      <c r="BF17" s="170" t="str">
        <f aca="false">CONCATENATE(A17,"=",F17,". ",AX17,IF(AB17="","",CONCATENATE(".",AB17)))</f>
        <v>FR728245=V1013454. 1.DEU.BY.hum.UReg</v>
      </c>
      <c r="BG17" s="170" t="str">
        <f aca="false">CONCATENATE(A17,"=",F17,". ",AX17)</f>
        <v>FR728245=V1013454. 1.DEU.BY.hum.UReg</v>
      </c>
      <c r="BH17" s="170" t="str">
        <f aca="false">CONCATENATE(A17,"=",AX17)</f>
        <v>FR728245=1.DEU.BY.hum.UReg</v>
      </c>
      <c r="BI17" s="170" t="str">
        <f aca="false">CONCATENATE(A17,"=",ComForSubtype,D17)</f>
        <v>FR728245=1</v>
      </c>
      <c r="BJ17" s="170" t="str">
        <f aca="false">CONCATENATE(A17,"=",E17)</f>
        <v>FR728245=1</v>
      </c>
      <c r="BK17" s="170" t="str">
        <f aca="false">CONCATENATE(A17,"=",C17)</f>
        <v>FR728245=1</v>
      </c>
      <c r="BL17" s="170" t="str">
        <f aca="false">CONCATENATE(D17,"=")</f>
        <v>1=</v>
      </c>
      <c r="BM17" s="223" t="str">
        <f aca="false">IF(BA17="XX","",BA17)</f>
        <v>FR728245</v>
      </c>
      <c r="BN17" s="224" t="str">
        <f aca="false">CONCATENATE(IF(F17="","",F17),IF(G17="","",CONCATENATE(" / ",G17)))</f>
        <v>V1013454</v>
      </c>
      <c r="BO17" s="225" t="str">
        <f aca="false">AX17</f>
        <v>1.DEU.BY.hum.UReg</v>
      </c>
      <c r="BP17" s="226" t="str">
        <f aca="false">IF(V17="","",V17)</f>
        <v/>
      </c>
      <c r="BQ17" s="226" t="str">
        <f aca="false">IF(W17="","",CONCATENATE(W17,IF(LEFT(AO17,1)="s","+","")))</f>
        <v>1bc+</v>
      </c>
      <c r="BR17" s="226" t="str">
        <f aca="false">IF(X17="","",CONCATENATE(X17,IF(LEFT(AQ17,1)="s","+","")))</f>
        <v/>
      </c>
      <c r="BS17" s="226" t="str">
        <f aca="false">IF(Y17="","",CONCATENATE(Y17,IF(LEFT(AR17,1)="s","+","")))</f>
        <v/>
      </c>
      <c r="BT17" s="226" t="str">
        <f aca="false">IF(Z17="","",CONCATENATE(Z17,IF(LEFT(AS17,1)="s","+","")))</f>
        <v/>
      </c>
      <c r="BU17" s="227" t="str">
        <f aca="false">IF(AA17="","",CONCATENATE(AA17,IF(LEFT(AT17,1)="s","+","")))</f>
        <v/>
      </c>
      <c r="BV17" s="212"/>
      <c r="BW17" s="177" t="s">
        <v>416</v>
      </c>
      <c r="BX17" s="170" t="str">
        <f aca="false">IF(BW17&lt;&gt;"",IF(ISNUMBER(FIND("=",BW17)),LEFT(BW17,FIND("=",BW17)-1),BW17),BW17)</f>
        <v>FR728245</v>
      </c>
      <c r="BY17" s="170" t="str">
        <f aca="false">IF(BW17&lt;&gt;"",IF(ISNUMBER(FIND("=",BW17)),RIGHT(BW17,LEN(BW17)-FIND("=",BW17)),""),"")</f>
        <v>1</v>
      </c>
      <c r="BZ17" s="170" t="str">
        <f aca="false">IF(BX17&lt;&gt;"",IF(ISNUMBER(FIND(".",BX17)),LEFT(BX17,FIND(".",BX17)-1),BX17),BX17)</f>
        <v>FR728245</v>
      </c>
      <c r="CA17" s="170" t="str">
        <f aca="false">IF(BX17&lt;&gt;"",IF(ISNUMBER(FIND(".",BX17)),RIGHT(BX17,LEN(BX17)-FIND(".",BX17)),""),"")</f>
        <v/>
      </c>
      <c r="CB17" s="212"/>
      <c r="CC17" s="170" t="str">
        <f aca="false">A17</f>
        <v>FR728245</v>
      </c>
      <c r="CD17" s="178" t="s">
        <v>339</v>
      </c>
      <c r="CE17" s="178" t="s">
        <v>340</v>
      </c>
      <c r="CF17" s="178" t="s">
        <v>341</v>
      </c>
      <c r="CG17" s="212"/>
      <c r="CH17" s="179"/>
      <c r="CI17" s="179"/>
      <c r="CJ17" s="179"/>
      <c r="CK17" s="212"/>
      <c r="CL17" s="212"/>
      <c r="CM17" s="170" t="str">
        <f aca="false">F17</f>
        <v>V1013454</v>
      </c>
      <c r="CN17" s="170" t="str">
        <f aca="false">IF(G17="","",G17)</f>
        <v/>
      </c>
      <c r="CO17" s="170" t="str">
        <f aca="false">CONCATENATE(H17,":",L17)</f>
        <v>Germany:Bavaria</v>
      </c>
      <c r="CP17" s="170" t="str">
        <f aca="false">CONCATENATE(IF(Q17="","",CONCATENATE(Q17,"-")),IF(P17="","",CONCATENATE(P17,"-")),IF(O17="","",O17))</f>
        <v/>
      </c>
      <c r="CQ17" s="170" t="str">
        <f aca="false">IF(N17="","",N17)</f>
        <v/>
      </c>
      <c r="CR17" s="170" t="n">
        <f aca="false">C17</f>
        <v>1</v>
      </c>
      <c r="CS17" s="229" t="str">
        <f aca="false">D17</f>
        <v>1</v>
      </c>
      <c r="CT17" s="170" t="str">
        <f aca="false">CONCATENATE(CD17," strain ",CM17," ",CL17,", partial cds")</f>
        <v>Hepatitis E virus strain V1013454 , partial cds</v>
      </c>
    </row>
    <row r="18" customFormat="false" ht="11.9" hidden="true" customHeight="true" outlineLevel="0" collapsed="false">
      <c r="A18" s="154" t="s">
        <v>417</v>
      </c>
      <c r="B18" s="147" t="n">
        <v>1</v>
      </c>
      <c r="C18" s="243" t="n">
        <v>1</v>
      </c>
      <c r="D18" s="149" t="s">
        <v>388</v>
      </c>
      <c r="E18" s="150" t="s">
        <v>388</v>
      </c>
      <c r="F18" s="154" t="s">
        <v>411</v>
      </c>
      <c r="G18" s="212"/>
      <c r="H18" s="146" t="s">
        <v>405</v>
      </c>
      <c r="I18" s="153" t="s">
        <v>412</v>
      </c>
      <c r="J18" s="146" t="s">
        <v>395</v>
      </c>
      <c r="K18" s="155" t="s">
        <v>413</v>
      </c>
      <c r="L18" s="231" t="s">
        <v>414</v>
      </c>
      <c r="M18" s="157" t="s">
        <v>348</v>
      </c>
      <c r="N18" s="213"/>
      <c r="O18" s="212"/>
      <c r="P18" s="212"/>
      <c r="Q18" s="212"/>
      <c r="R18" s="146" t="s">
        <v>406</v>
      </c>
      <c r="T18" s="214"/>
      <c r="U18" s="215"/>
      <c r="V18" s="209"/>
      <c r="W18" s="217"/>
      <c r="X18" s="209"/>
      <c r="Y18" s="209"/>
      <c r="Z18" s="209"/>
      <c r="AA18" s="158" t="s">
        <v>333</v>
      </c>
      <c r="AB18" s="217"/>
      <c r="AC18" s="217"/>
      <c r="AD18" s="209"/>
      <c r="AE18" s="209"/>
      <c r="AF18" s="209"/>
      <c r="AG18" s="166" t="s">
        <v>418</v>
      </c>
      <c r="AH18" s="164" t="n">
        <v>7137</v>
      </c>
      <c r="AI18" s="164" t="n">
        <v>7314</v>
      </c>
      <c r="AJ18" s="219" t="n">
        <f aca="false">SeqEnd-SeqBeg+1</f>
        <v>178</v>
      </c>
      <c r="AK18" s="220" t="n">
        <f aca="false">AND( SeqBeg&lt;=Beg  , End &lt;=SeqEnd )</f>
        <v>0</v>
      </c>
      <c r="AL18" s="212"/>
      <c r="AM18" s="212"/>
      <c r="AN18" s="221"/>
      <c r="AT18" s="147" t="s">
        <v>419</v>
      </c>
      <c r="AU18" s="146"/>
      <c r="AV18" s="212"/>
      <c r="AW18" s="222" t="str">
        <f aca="false">HYPERLINK(CONCATENATE("http://www.ncbi.nlm.nih.gov/nuccore/",BM18),BM18)</f>
        <v>FR728246</v>
      </c>
      <c r="AX18" s="219" t="str">
        <f aca="false">CONCATENATE(D18,IF(I18="","",CONCATENATE(".",I18)),IF(K18="","",CONCATENATE(".",K18)),IF(M18="","",CONCATENATE(".",M18)),IF(R18="","",CONCATENATE(".",R18)),IF(U18="","","(*)"))</f>
        <v>1.DEU.BY.hum.UReg</v>
      </c>
      <c r="AY18" s="170" t="str">
        <f aca="false">CONCATENATE(BM18,".",BN18)</f>
        <v>FR728246.V1013454</v>
      </c>
      <c r="AZ18" s="171" t="str">
        <f aca="false">IF(AV18="",IF(ISNUMBER(FIND(".",A18)),LEFT(A18,FIND(".",A18)-1),A18),AV18)</f>
        <v>FR728246</v>
      </c>
      <c r="BA18" s="171" t="str">
        <f aca="false">IF(ISNUMBER(FIND("-",AZ18)),LEFT(AZ18,FIND("-",AZ18)-1),AZ18)</f>
        <v>FR728246</v>
      </c>
      <c r="BB18" s="170" t="str">
        <f aca="false"> MEGAname &amp; "="</f>
        <v>FR728246=</v>
      </c>
      <c r="BC18" s="170" t="str">
        <f aca="false">Clear &amp; IF(span ,"Span","out")</f>
        <v>FR728246=out</v>
      </c>
      <c r="BD18" s="170" t="str">
        <f aca="false">Clear &amp; IF(span, IF(B18=".","Selected",B18),"out")</f>
        <v>FR728246=out</v>
      </c>
      <c r="BE18" s="170" t="str">
        <f aca="false">Clear &amp; Strain</f>
        <v>FR728246=V1013454</v>
      </c>
      <c r="BF18" s="170" t="str">
        <f aca="false">CONCATENATE(A18,"=",F18,". ",AX18,IF(AB18="","",CONCATENATE(".",AB18)))</f>
        <v>FR728246=V1013454. 1.DEU.BY.hum.UReg</v>
      </c>
      <c r="BG18" s="170" t="str">
        <f aca="false">CONCATENATE(A18,"=",F18,". ",AX18)</f>
        <v>FR728246=V1013454. 1.DEU.BY.hum.UReg</v>
      </c>
      <c r="BH18" s="170" t="str">
        <f aca="false">CONCATENATE(A18,"=",AX18)</f>
        <v>FR728246=1.DEU.BY.hum.UReg</v>
      </c>
      <c r="BI18" s="170" t="str">
        <f aca="false">CONCATENATE(A18,"=",ComForSubtype,D18)</f>
        <v>FR728246=1</v>
      </c>
      <c r="BJ18" s="170" t="str">
        <f aca="false">CONCATENATE(A18,"=",E18)</f>
        <v>FR728246=1</v>
      </c>
      <c r="BK18" s="170" t="str">
        <f aca="false">CONCATENATE(A18,"=",C18)</f>
        <v>FR728246=1</v>
      </c>
      <c r="BL18" s="170" t="str">
        <f aca="false">CONCATENATE(D18,"=")</f>
        <v>1=</v>
      </c>
      <c r="BM18" s="223" t="str">
        <f aca="false">IF(BA18="XX","",BA18)</f>
        <v>FR728246</v>
      </c>
      <c r="BN18" s="224" t="str">
        <f aca="false">CONCATENATE(IF(F18="","",F18),IF(G18="","",CONCATENATE(" / ",G18)))</f>
        <v>V1013454</v>
      </c>
      <c r="BO18" s="225" t="str">
        <f aca="false">AX18</f>
        <v>1.DEU.BY.hum.UReg</v>
      </c>
      <c r="BP18" s="226" t="str">
        <f aca="false">IF(V18="","",V18)</f>
        <v/>
      </c>
      <c r="BQ18" s="226" t="str">
        <f aca="false">IF(W18="","",CONCATENATE(W18,IF(LEFT(AO18,1)="s","+","")))</f>
        <v/>
      </c>
      <c r="BR18" s="226" t="str">
        <f aca="false">IF(X18="","",CONCATENATE(X18,IF(LEFT(AQ18,1)="s","+","")))</f>
        <v/>
      </c>
      <c r="BS18" s="226" t="str">
        <f aca="false">IF(Y18="","",CONCATENATE(Y18,IF(LEFT(AR18,1)="s","+","")))</f>
        <v/>
      </c>
      <c r="BT18" s="226" t="str">
        <f aca="false">IF(Z18="","",CONCATENATE(Z18,IF(LEFT(AS18,1)="s","+","")))</f>
        <v/>
      </c>
      <c r="BU18" s="227" t="str">
        <f aca="false">IF(AA18="","",CONCATENATE(AA18,IF(LEFT(AT18,1)="s","+","")))</f>
        <v>1a</v>
      </c>
      <c r="BV18" s="212"/>
      <c r="BW18" s="177" t="s">
        <v>420</v>
      </c>
      <c r="BX18" s="170" t="str">
        <f aca="false">IF(BW18&lt;&gt;"",IF(ISNUMBER(FIND("=",BW18)),LEFT(BW18,FIND("=",BW18)-1),BW18),BW18)</f>
        <v>FR728246</v>
      </c>
      <c r="BY18" s="170" t="str">
        <f aca="false">IF(BW18&lt;&gt;"",IF(ISNUMBER(FIND("=",BW18)),RIGHT(BW18,LEN(BW18)-FIND("=",BW18)),""),"")</f>
        <v>1</v>
      </c>
      <c r="BZ18" s="170" t="str">
        <f aca="false">IF(BX18&lt;&gt;"",IF(ISNUMBER(FIND(".",BX18)),LEFT(BX18,FIND(".",BX18)-1),BX18),BX18)</f>
        <v>FR728246</v>
      </c>
      <c r="CA18" s="170" t="str">
        <f aca="false">IF(BX18&lt;&gt;"",IF(ISNUMBER(FIND(".",BX18)),RIGHT(BX18,LEN(BX18)-FIND(".",BX18)),""),"")</f>
        <v/>
      </c>
      <c r="CB18" s="212"/>
      <c r="CC18" s="170" t="str">
        <f aca="false">A18</f>
        <v>FR728246</v>
      </c>
      <c r="CD18" s="178" t="s">
        <v>339</v>
      </c>
      <c r="CE18" s="178" t="s">
        <v>340</v>
      </c>
      <c r="CF18" s="178" t="s">
        <v>341</v>
      </c>
      <c r="CG18" s="212"/>
      <c r="CH18" s="179"/>
      <c r="CI18" s="179"/>
      <c r="CJ18" s="179"/>
      <c r="CK18" s="212"/>
      <c r="CL18" s="212"/>
      <c r="CM18" s="170" t="str">
        <f aca="false">F18</f>
        <v>V1013454</v>
      </c>
      <c r="CN18" s="170" t="str">
        <f aca="false">IF(G18="","",G18)</f>
        <v/>
      </c>
      <c r="CO18" s="170" t="str">
        <f aca="false">CONCATENATE(H18,":",L18)</f>
        <v>Germany:Bavaria</v>
      </c>
      <c r="CP18" s="170" t="str">
        <f aca="false">CONCATENATE(IF(Q18="","",CONCATENATE(Q18,"-")),IF(P18="","",CONCATENATE(P18,"-")),IF(O18="","",O18))</f>
        <v/>
      </c>
      <c r="CQ18" s="170" t="str">
        <f aca="false">IF(N18="","",N18)</f>
        <v/>
      </c>
      <c r="CR18" s="170" t="n">
        <f aca="false">C18</f>
        <v>1</v>
      </c>
      <c r="CS18" s="229" t="str">
        <f aca="false">D18</f>
        <v>1</v>
      </c>
      <c r="CT18" s="170" t="str">
        <f aca="false">CONCATENATE(CD18," strain ",CM18," ",CL18,", partial cds")</f>
        <v>Hepatitis E virus strain V1013454 , partial cds</v>
      </c>
    </row>
    <row r="19" s="146" customFormat="true" ht="11.9" hidden="true" customHeight="true" outlineLevel="0" collapsed="false">
      <c r="A19" s="154" t="s">
        <v>421</v>
      </c>
      <c r="B19" s="147" t="s">
        <v>371</v>
      </c>
      <c r="C19" s="148" t="n">
        <v>1</v>
      </c>
      <c r="D19" s="149" t="s">
        <v>388</v>
      </c>
      <c r="E19" s="150" t="s">
        <v>388</v>
      </c>
      <c r="F19" s="210" t="s">
        <v>422</v>
      </c>
      <c r="G19" s="212"/>
      <c r="H19" s="146" t="s">
        <v>423</v>
      </c>
      <c r="I19" s="153" t="s">
        <v>424</v>
      </c>
      <c r="J19" s="212" t="s">
        <v>425</v>
      </c>
      <c r="K19" s="212"/>
      <c r="L19" s="212"/>
      <c r="M19" s="157" t="s">
        <v>348</v>
      </c>
      <c r="N19" s="213"/>
      <c r="O19" s="159" t="n">
        <v>2010</v>
      </c>
      <c r="P19" s="212"/>
      <c r="Q19" s="212"/>
      <c r="R19" s="212"/>
      <c r="S19" s="212"/>
      <c r="T19" s="215"/>
      <c r="U19" s="215"/>
      <c r="V19" s="209"/>
      <c r="W19" s="217"/>
      <c r="X19" s="209"/>
      <c r="Y19" s="209"/>
      <c r="Z19" s="209"/>
      <c r="AA19" s="216"/>
      <c r="AB19" s="217"/>
      <c r="AC19" s="217"/>
      <c r="AD19" s="209"/>
      <c r="AE19" s="209"/>
      <c r="AF19" s="209"/>
      <c r="AG19" s="218"/>
      <c r="AH19" s="212"/>
      <c r="AI19" s="212"/>
      <c r="AJ19" s="219" t="n">
        <f aca="false">SeqEnd-SeqBeg+1</f>
        <v>1</v>
      </c>
      <c r="AK19" s="220" t="n">
        <f aca="false">AND( SeqBeg&lt;=Beg  , End &lt;=SeqEnd )</f>
        <v>0</v>
      </c>
      <c r="AL19" s="212"/>
      <c r="AM19" s="212"/>
      <c r="AN19" s="221"/>
      <c r="AO19" s="147" t="s">
        <v>103</v>
      </c>
      <c r="AP19" s="147" t="s">
        <v>103</v>
      </c>
      <c r="AQ19" s="147" t="s">
        <v>103</v>
      </c>
      <c r="AR19" s="147" t="s">
        <v>103</v>
      </c>
      <c r="AS19" s="147" t="s">
        <v>103</v>
      </c>
      <c r="AT19" s="147" t="s">
        <v>103</v>
      </c>
      <c r="AV19" s="212"/>
      <c r="AW19" s="222" t="str">
        <f aca="false">HYPERLINK(CONCATENATE("http://www.ncbi.nlm.nih.gov/nuccore/",BM19),BM19)</f>
        <v>KF680001</v>
      </c>
      <c r="AX19" s="219" t="str">
        <f aca="false">CONCATENATE(D19,IF(I19="","",CONCATENATE(".",I19)),IF(K19="","",CONCATENATE(".",K19)),IF(M19="","",CONCATENATE(".",M19)),IF(R19="","",CONCATENATE(".",R19)),IF(U19="","","(*)"))</f>
        <v>1.URY.hum</v>
      </c>
      <c r="AY19" s="170" t="str">
        <f aca="false">CONCATENATE(BM19,".",BN19)</f>
        <v>KF680001.He_Uy16</v>
      </c>
      <c r="AZ19" s="171" t="str">
        <f aca="false">IF(AV19="",IF(ISNUMBER(FIND(".",A19)),LEFT(A19,FIND(".",A19)-1),A19),AV19)</f>
        <v>KF680001</v>
      </c>
      <c r="BA19" s="171" t="str">
        <f aca="false">IF(ISNUMBER(FIND("-",AZ19)),LEFT(AZ19,FIND("-",AZ19)-1),AZ19)</f>
        <v>KF680001</v>
      </c>
      <c r="BB19" s="170" t="str">
        <f aca="false"> MEGAname &amp; "="</f>
        <v>KF680001=</v>
      </c>
      <c r="BC19" s="170" t="str">
        <f aca="false">Clear &amp; IF(span ,"Span","out")</f>
        <v>KF680001=out</v>
      </c>
      <c r="BD19" s="170" t="str">
        <f aca="false">Clear &amp; IF(span, IF(B19=".","Selected",B19),"out")</f>
        <v>KF680001=out</v>
      </c>
      <c r="BE19" s="170" t="str">
        <f aca="false">Clear &amp; Strain</f>
        <v>KF680001=He_Uy16</v>
      </c>
      <c r="BF19" s="170" t="str">
        <f aca="false">CONCATENATE(A19,"=",F19,". ",AX19,IF(AB19="","",CONCATENATE(".",AB19)))</f>
        <v>KF680001=He_Uy16. 1.URY.hum</v>
      </c>
      <c r="BG19" s="170" t="str">
        <f aca="false">CONCATENATE(A19,"=",F19,". ",AX19)</f>
        <v>KF680001=He_Uy16. 1.URY.hum</v>
      </c>
      <c r="BH19" s="170" t="str">
        <f aca="false">CONCATENATE(A19,"=",AX19)</f>
        <v>KF680001=1.URY.hum</v>
      </c>
      <c r="BI19" s="170" t="str">
        <f aca="false">CONCATENATE(A19,"=",ComForSubtype,D19)</f>
        <v>KF680001=1</v>
      </c>
      <c r="BJ19" s="170" t="str">
        <f aca="false">CONCATENATE(A19,"=",E19)</f>
        <v>KF680001=1</v>
      </c>
      <c r="BK19" s="170" t="str">
        <f aca="false">CONCATENATE(A19,"=",C19)</f>
        <v>KF680001=1</v>
      </c>
      <c r="BL19" s="170" t="str">
        <f aca="false">CONCATENATE(D19,"=")</f>
        <v>1=</v>
      </c>
      <c r="BM19" s="223" t="str">
        <f aca="false">IF(BA19="XX","",BA19)</f>
        <v>KF680001</v>
      </c>
      <c r="BN19" s="224" t="str">
        <f aca="false">CONCATENATE(IF(F19="","",F19),IF(G19="","",CONCATENATE(" / ",G19)))</f>
        <v>He_Uy16</v>
      </c>
      <c r="BO19" s="225" t="str">
        <f aca="false">AX19</f>
        <v>1.URY.hum</v>
      </c>
      <c r="BP19" s="226" t="str">
        <f aca="false">IF(V19="","",V19)</f>
        <v/>
      </c>
      <c r="BQ19" s="226" t="str">
        <f aca="false">IF(W19="","",CONCATENATE(W19,IF(LEFT(AO19,1)="s","+","")))</f>
        <v/>
      </c>
      <c r="BR19" s="226" t="str">
        <f aca="false">IF(X19="","",CONCATENATE(X19,IF(LEFT(AQ19,1)="s","+","")))</f>
        <v/>
      </c>
      <c r="BS19" s="226" t="str">
        <f aca="false">IF(Y19="","",CONCATENATE(Y19,IF(LEFT(AR19,1)="s","+","")))</f>
        <v/>
      </c>
      <c r="BT19" s="226" t="str">
        <f aca="false">IF(Z19="","",CONCATENATE(Z19,IF(LEFT(AS19,1)="s","+","")))</f>
        <v/>
      </c>
      <c r="BU19" s="227" t="str">
        <f aca="false">IF(AA19="","",CONCATENATE(AA19,IF(LEFT(AT19,1)="s","+","")))</f>
        <v/>
      </c>
      <c r="BV19" s="212"/>
      <c r="BW19" s="177" t="s">
        <v>338</v>
      </c>
      <c r="BX19" s="170" t="str">
        <f aca="false">IF(BW19&lt;&gt;"",IF(ISNUMBER(FIND("=",BW19)),LEFT(BW19,FIND("=",BW19)-1),BW19),BW19)</f>
        <v>xx</v>
      </c>
      <c r="BY19" s="170" t="str">
        <f aca="false">IF(BW19&lt;&gt;"",IF(ISNUMBER(FIND("=",BW19)),RIGHT(BW19,LEN(BW19)-FIND("=",BW19)),""),"")</f>
        <v>Non_select</v>
      </c>
      <c r="BZ19" s="170" t="str">
        <f aca="false">IF(BX19&lt;&gt;"",IF(ISNUMBER(FIND(".",BX19)),LEFT(BX19,FIND(".",BX19)-1),BX19),BX19)</f>
        <v>xx</v>
      </c>
      <c r="CA19" s="170" t="str">
        <f aca="false">IF(BX19&lt;&gt;"",IF(ISNUMBER(FIND(".",BX19)),RIGHT(BX19,LEN(BX19)-FIND(".",BX19)),""),"")</f>
        <v/>
      </c>
      <c r="CB19" s="212"/>
      <c r="CC19" s="170" t="str">
        <f aca="false">A19</f>
        <v>KF680001</v>
      </c>
      <c r="CD19" s="178" t="s">
        <v>339</v>
      </c>
      <c r="CE19" s="178" t="s">
        <v>340</v>
      </c>
      <c r="CF19" s="178" t="s">
        <v>341</v>
      </c>
      <c r="CG19" s="212"/>
      <c r="CH19" s="212"/>
      <c r="CI19" s="212"/>
      <c r="CJ19" s="212"/>
      <c r="CK19" s="178"/>
      <c r="CL19" s="212"/>
      <c r="CM19" s="212"/>
      <c r="CN19" s="212"/>
      <c r="CO19" s="212"/>
      <c r="CP19" s="212"/>
      <c r="CQ19" s="212"/>
      <c r="CR19" s="228" t="n">
        <f aca="false">C19</f>
        <v>1</v>
      </c>
      <c r="CS19" s="229" t="str">
        <f aca="false">D19</f>
        <v>1</v>
      </c>
      <c r="CT19" s="170" t="str">
        <f aca="false">CONCATENATE(CD19," strain ",CM19," ",CL19,", partial cds")</f>
        <v>Hepatitis E virus strain  , partial cds</v>
      </c>
    </row>
    <row r="20" s="146" customFormat="true" ht="11.9" hidden="true" customHeight="true" outlineLevel="0" collapsed="false">
      <c r="A20" s="154" t="s">
        <v>426</v>
      </c>
      <c r="B20" s="147" t="s">
        <v>371</v>
      </c>
      <c r="C20" s="148" t="n">
        <v>1</v>
      </c>
      <c r="D20" s="149" t="s">
        <v>388</v>
      </c>
      <c r="E20" s="150" t="s">
        <v>388</v>
      </c>
      <c r="F20" s="210" t="s">
        <v>427</v>
      </c>
      <c r="G20" s="212"/>
      <c r="H20" s="146" t="s">
        <v>335</v>
      </c>
      <c r="I20" s="153" t="s">
        <v>336</v>
      </c>
      <c r="J20" s="146" t="s">
        <v>337</v>
      </c>
      <c r="K20" s="212"/>
      <c r="L20" s="212"/>
      <c r="M20" s="157" t="s">
        <v>348</v>
      </c>
      <c r="N20" s="158" t="s">
        <v>362</v>
      </c>
      <c r="O20" s="212"/>
      <c r="P20" s="212"/>
      <c r="Q20" s="212"/>
      <c r="R20" s="212"/>
      <c r="S20" s="212"/>
      <c r="T20" s="215"/>
      <c r="U20" s="215"/>
      <c r="V20" s="158" t="s">
        <v>278</v>
      </c>
      <c r="W20" s="217"/>
      <c r="X20" s="209"/>
      <c r="Y20" s="209"/>
      <c r="Z20" s="209"/>
      <c r="AA20" s="216"/>
      <c r="AB20" s="217"/>
      <c r="AC20" s="217"/>
      <c r="AD20" s="209"/>
      <c r="AE20" s="209"/>
      <c r="AF20" s="209"/>
      <c r="AG20" s="218"/>
      <c r="AH20" s="212"/>
      <c r="AI20" s="212"/>
      <c r="AJ20" s="219" t="n">
        <f aca="false">SeqEnd-SeqBeg+1</f>
        <v>1</v>
      </c>
      <c r="AK20" s="220" t="n">
        <f aca="false">AND( SeqBeg&lt;=Beg  , End &lt;=SeqEnd )</f>
        <v>0</v>
      </c>
      <c r="AL20" s="212"/>
      <c r="AM20" s="212"/>
      <c r="AN20" s="221"/>
      <c r="AO20" s="147" t="s">
        <v>103</v>
      </c>
      <c r="AP20" s="147" t="s">
        <v>103</v>
      </c>
      <c r="AQ20" s="147" t="s">
        <v>103</v>
      </c>
      <c r="AR20" s="147" t="s">
        <v>103</v>
      </c>
      <c r="AS20" s="147" t="s">
        <v>103</v>
      </c>
      <c r="AT20" s="147" t="s">
        <v>103</v>
      </c>
      <c r="AV20" s="212"/>
      <c r="AW20" s="222" t="str">
        <f aca="false">HYPERLINK(CONCATENATE("http://www.ncbi.nlm.nih.gov/nuccore/",BM20),BM20)</f>
        <v>JF443717</v>
      </c>
      <c r="AX20" s="219" t="str">
        <f aca="false">CONCATENATE(D20,IF(I20="","",CONCATENATE(".",I20)),IF(K20="","",CONCATENATE(".",K20)),IF(M20="","",CONCATENATE(".",M20)),IF(R20="","",CONCATENATE(".",R20)),IF(U20="","","(*)"))</f>
        <v>1.IND.hum</v>
      </c>
      <c r="AY20" s="170" t="str">
        <f aca="false">CONCATENATE(BM20,".",BN20)</f>
        <v>JF443717.IND-HEV-AVH1-1991</v>
      </c>
      <c r="AZ20" s="171" t="str">
        <f aca="false">IF(AV20="",IF(ISNUMBER(FIND(".",A20)),LEFT(A20,FIND(".",A20)-1),A20),AV20)</f>
        <v>JF443717</v>
      </c>
      <c r="BA20" s="171" t="str">
        <f aca="false">IF(ISNUMBER(FIND("-",AZ20)),LEFT(AZ20,FIND("-",AZ20)-1),AZ20)</f>
        <v>JF443717</v>
      </c>
      <c r="BB20" s="170" t="str">
        <f aca="false"> MEGAname &amp; "="</f>
        <v>JF443717=</v>
      </c>
      <c r="BC20" s="170" t="str">
        <f aca="false">Clear &amp; IF(span ,"Span","out")</f>
        <v>JF443717=out</v>
      </c>
      <c r="BD20" s="170" t="str">
        <f aca="false">Clear &amp; IF(span, IF(B20=".","Selected",B20),"out")</f>
        <v>JF443717=out</v>
      </c>
      <c r="BE20" s="170" t="str">
        <f aca="false">Clear &amp; Strain</f>
        <v>JF443717=IND-HEV-AVH1-1991</v>
      </c>
      <c r="BF20" s="170" t="str">
        <f aca="false">CONCATENATE(A20,"=",F20,". ",AX20,IF(AB20="","",CONCATENATE(".",AB20)))</f>
        <v>JF443717=IND-HEV-AVH1-1991. 1.IND.hum</v>
      </c>
      <c r="BG20" s="170" t="str">
        <f aca="false">CONCATENATE(A20,"=",F20,". ",AX20)</f>
        <v>JF443717=IND-HEV-AVH1-1991. 1.IND.hum</v>
      </c>
      <c r="BH20" s="170" t="str">
        <f aca="false">CONCATENATE(A20,"=",AX20)</f>
        <v>JF443717=1.IND.hum</v>
      </c>
      <c r="BI20" s="170" t="str">
        <f aca="false">CONCATENATE(A20,"=",ComForSubtype,D20)</f>
        <v>JF443717=1</v>
      </c>
      <c r="BJ20" s="170" t="str">
        <f aca="false">CONCATENATE(A20,"=",E20)</f>
        <v>JF443717=1</v>
      </c>
      <c r="BK20" s="170" t="str">
        <f aca="false">CONCATENATE(A20,"=",C20)</f>
        <v>JF443717=1</v>
      </c>
      <c r="BL20" s="170" t="str">
        <f aca="false">CONCATENATE(D20,"=")</f>
        <v>1=</v>
      </c>
      <c r="BM20" s="223" t="str">
        <f aca="false">IF(BA20="XX","",BA20)</f>
        <v>JF443717</v>
      </c>
      <c r="BN20" s="224" t="str">
        <f aca="false">CONCATENATE(IF(F20="","",F20),IF(G20="","",CONCATENATE(" / ",G20)))</f>
        <v>IND-HEV-AVH1-1991</v>
      </c>
      <c r="BO20" s="225" t="str">
        <f aca="false">AX20</f>
        <v>1.IND.hum</v>
      </c>
      <c r="BP20" s="226" t="str">
        <f aca="false">IF(V20="","",V20)</f>
        <v>CG</v>
      </c>
      <c r="BQ20" s="226" t="str">
        <f aca="false">IF(W20="","",CONCATENATE(W20,IF(LEFT(AO20,1)="s","+","")))</f>
        <v/>
      </c>
      <c r="BR20" s="226" t="str">
        <f aca="false">IF(X20="","",CONCATENATE(X20,IF(LEFT(AQ20,1)="s","+","")))</f>
        <v/>
      </c>
      <c r="BS20" s="226" t="str">
        <f aca="false">IF(Y20="","",CONCATENATE(Y20,IF(LEFT(AR20,1)="s","+","")))</f>
        <v/>
      </c>
      <c r="BT20" s="226" t="str">
        <f aca="false">IF(Z20="","",CONCATENATE(Z20,IF(LEFT(AS20,1)="s","+","")))</f>
        <v/>
      </c>
      <c r="BU20" s="227" t="str">
        <f aca="false">IF(AA20="","",CONCATENATE(AA20,IF(LEFT(AT20,1)="s","+","")))</f>
        <v/>
      </c>
      <c r="BV20" s="212"/>
      <c r="BW20" s="177" t="s">
        <v>338</v>
      </c>
      <c r="BX20" s="170" t="str">
        <f aca="false">IF(BW20&lt;&gt;"",IF(ISNUMBER(FIND("=",BW20)),LEFT(BW20,FIND("=",BW20)-1),BW20),BW20)</f>
        <v>xx</v>
      </c>
      <c r="BY20" s="170" t="str">
        <f aca="false">IF(BW20&lt;&gt;"",IF(ISNUMBER(FIND("=",BW20)),RIGHT(BW20,LEN(BW20)-FIND("=",BW20)),""),"")</f>
        <v>Non_select</v>
      </c>
      <c r="BZ20" s="170" t="str">
        <f aca="false">IF(BX20&lt;&gt;"",IF(ISNUMBER(FIND(".",BX20)),LEFT(BX20,FIND(".",BX20)-1),BX20),BX20)</f>
        <v>xx</v>
      </c>
      <c r="CA20" s="170" t="str">
        <f aca="false">IF(BX20&lt;&gt;"",IF(ISNUMBER(FIND(".",BX20)),RIGHT(BX20,LEN(BX20)-FIND(".",BX20)),""),"")</f>
        <v/>
      </c>
      <c r="CB20" s="212"/>
      <c r="CC20" s="170" t="str">
        <f aca="false">A20</f>
        <v>JF443717</v>
      </c>
      <c r="CD20" s="178" t="s">
        <v>339</v>
      </c>
      <c r="CE20" s="178" t="s">
        <v>340</v>
      </c>
      <c r="CF20" s="178" t="s">
        <v>341</v>
      </c>
      <c r="CG20" s="212"/>
      <c r="CH20" s="212"/>
      <c r="CI20" s="212"/>
      <c r="CJ20" s="212"/>
      <c r="CK20" s="178"/>
      <c r="CL20" s="212"/>
      <c r="CM20" s="212"/>
      <c r="CN20" s="212"/>
      <c r="CO20" s="212"/>
      <c r="CP20" s="212"/>
      <c r="CQ20" s="212"/>
      <c r="CR20" s="228" t="n">
        <f aca="false">C20</f>
        <v>1</v>
      </c>
      <c r="CS20" s="229" t="str">
        <f aca="false">D20</f>
        <v>1</v>
      </c>
      <c r="CT20" s="170" t="str">
        <f aca="false">CONCATENATE(CD20," strain ",CM20," ",CL20,", partial cds")</f>
        <v>Hepatitis E virus strain  , partial cds</v>
      </c>
    </row>
    <row r="21" s="146" customFormat="true" ht="11.9" hidden="true" customHeight="true" outlineLevel="0" collapsed="false">
      <c r="A21" s="154" t="s">
        <v>428</v>
      </c>
      <c r="B21" s="147" t="s">
        <v>371</v>
      </c>
      <c r="C21" s="148" t="n">
        <v>1</v>
      </c>
      <c r="D21" s="149" t="s">
        <v>388</v>
      </c>
      <c r="E21" s="150" t="s">
        <v>388</v>
      </c>
      <c r="F21" s="210" t="s">
        <v>429</v>
      </c>
      <c r="G21" s="212"/>
      <c r="H21" s="146" t="s">
        <v>335</v>
      </c>
      <c r="I21" s="153" t="s">
        <v>336</v>
      </c>
      <c r="J21" s="146" t="s">
        <v>337</v>
      </c>
      <c r="K21" s="212"/>
      <c r="L21" s="212"/>
      <c r="M21" s="157" t="s">
        <v>348</v>
      </c>
      <c r="N21" s="158" t="s">
        <v>362</v>
      </c>
      <c r="O21" s="212"/>
      <c r="P21" s="212"/>
      <c r="Q21" s="212"/>
      <c r="R21" s="212"/>
      <c r="S21" s="212"/>
      <c r="T21" s="215"/>
      <c r="U21" s="215"/>
      <c r="V21" s="158" t="s">
        <v>278</v>
      </c>
      <c r="W21" s="217"/>
      <c r="X21" s="209"/>
      <c r="Y21" s="209"/>
      <c r="Z21" s="209"/>
      <c r="AA21" s="216"/>
      <c r="AB21" s="217"/>
      <c r="AC21" s="217"/>
      <c r="AD21" s="209"/>
      <c r="AE21" s="209"/>
      <c r="AF21" s="209"/>
      <c r="AG21" s="218"/>
      <c r="AH21" s="212"/>
      <c r="AI21" s="212"/>
      <c r="AJ21" s="219" t="n">
        <f aca="false">SeqEnd-SeqBeg+1</f>
        <v>1</v>
      </c>
      <c r="AK21" s="220" t="n">
        <f aca="false">AND( SeqBeg&lt;=Beg  , End &lt;=SeqEnd )</f>
        <v>0</v>
      </c>
      <c r="AL21" s="212"/>
      <c r="AM21" s="212"/>
      <c r="AN21" s="221"/>
      <c r="AO21" s="147" t="s">
        <v>103</v>
      </c>
      <c r="AP21" s="147" t="s">
        <v>103</v>
      </c>
      <c r="AQ21" s="147" t="s">
        <v>103</v>
      </c>
      <c r="AR21" s="147" t="s">
        <v>103</v>
      </c>
      <c r="AS21" s="147" t="s">
        <v>103</v>
      </c>
      <c r="AT21" s="147" t="s">
        <v>103</v>
      </c>
      <c r="AV21" s="212"/>
      <c r="AW21" s="222" t="str">
        <f aca="false">HYPERLINK(CONCATENATE("http://www.ncbi.nlm.nih.gov/nuccore/",BM21),BM21)</f>
        <v>JF443718</v>
      </c>
      <c r="AX21" s="219" t="str">
        <f aca="false">CONCATENATE(D21,IF(I21="","",CONCATENATE(".",I21)),IF(K21="","",CONCATENATE(".",K21)),IF(M21="","",CONCATENATE(".",M21)),IF(R21="","",CONCATENATE(".",R21)),IF(U21="","","(*)"))</f>
        <v>1.IND.hum</v>
      </c>
      <c r="AY21" s="170" t="str">
        <f aca="false">CONCATENATE(BM21,".",BN21)</f>
        <v>JF443718.IND-HEV-AVH2-1998</v>
      </c>
      <c r="AZ21" s="171" t="str">
        <f aca="false">IF(AV21="",IF(ISNUMBER(FIND(".",A21)),LEFT(A21,FIND(".",A21)-1),A21),AV21)</f>
        <v>JF443718</v>
      </c>
      <c r="BA21" s="171" t="str">
        <f aca="false">IF(ISNUMBER(FIND("-",AZ21)),LEFT(AZ21,FIND("-",AZ21)-1),AZ21)</f>
        <v>JF443718</v>
      </c>
      <c r="BB21" s="170" t="str">
        <f aca="false"> MEGAname &amp; "="</f>
        <v>JF443718=</v>
      </c>
      <c r="BC21" s="170" t="str">
        <f aca="false">Clear &amp; IF(span ,"Span","out")</f>
        <v>JF443718=out</v>
      </c>
      <c r="BD21" s="170" t="str">
        <f aca="false">Clear &amp; IF(span, IF(B21=".","Selected",B21),"out")</f>
        <v>JF443718=out</v>
      </c>
      <c r="BE21" s="170" t="str">
        <f aca="false">Clear &amp; Strain</f>
        <v>JF443718=IND-HEV-AVH2-1998</v>
      </c>
      <c r="BF21" s="170" t="str">
        <f aca="false">CONCATENATE(A21,"=",F21,". ",AX21,IF(AB21="","",CONCATENATE(".",AB21)))</f>
        <v>JF443718=IND-HEV-AVH2-1998. 1.IND.hum</v>
      </c>
      <c r="BG21" s="170" t="str">
        <f aca="false">CONCATENATE(A21,"=",F21,". ",AX21)</f>
        <v>JF443718=IND-HEV-AVH2-1998. 1.IND.hum</v>
      </c>
      <c r="BH21" s="170" t="str">
        <f aca="false">CONCATENATE(A21,"=",AX21)</f>
        <v>JF443718=1.IND.hum</v>
      </c>
      <c r="BI21" s="170" t="str">
        <f aca="false">CONCATENATE(A21,"=",ComForSubtype,D21)</f>
        <v>JF443718=1</v>
      </c>
      <c r="BJ21" s="170" t="str">
        <f aca="false">CONCATENATE(A21,"=",E21)</f>
        <v>JF443718=1</v>
      </c>
      <c r="BK21" s="170" t="str">
        <f aca="false">CONCATENATE(A21,"=",C21)</f>
        <v>JF443718=1</v>
      </c>
      <c r="BL21" s="170" t="str">
        <f aca="false">CONCATENATE(D21,"=")</f>
        <v>1=</v>
      </c>
      <c r="BM21" s="223" t="str">
        <f aca="false">IF(BA21="XX","",BA21)</f>
        <v>JF443718</v>
      </c>
      <c r="BN21" s="224" t="str">
        <f aca="false">CONCATENATE(IF(F21="","",F21),IF(G21="","",CONCATENATE(" / ",G21)))</f>
        <v>IND-HEV-AVH2-1998</v>
      </c>
      <c r="BO21" s="225" t="str">
        <f aca="false">AX21</f>
        <v>1.IND.hum</v>
      </c>
      <c r="BP21" s="226" t="str">
        <f aca="false">IF(V21="","",V21)</f>
        <v>CG</v>
      </c>
      <c r="BQ21" s="226" t="str">
        <f aca="false">IF(W21="","",CONCATENATE(W21,IF(LEFT(AO21,1)="s","+","")))</f>
        <v/>
      </c>
      <c r="BR21" s="226" t="str">
        <f aca="false">IF(X21="","",CONCATENATE(X21,IF(LEFT(AQ21,1)="s","+","")))</f>
        <v/>
      </c>
      <c r="BS21" s="226" t="str">
        <f aca="false">IF(Y21="","",CONCATENATE(Y21,IF(LEFT(AR21,1)="s","+","")))</f>
        <v/>
      </c>
      <c r="BT21" s="226" t="str">
        <f aca="false">IF(Z21="","",CONCATENATE(Z21,IF(LEFT(AS21,1)="s","+","")))</f>
        <v/>
      </c>
      <c r="BU21" s="227" t="str">
        <f aca="false">IF(AA21="","",CONCATENATE(AA21,IF(LEFT(AT21,1)="s","+","")))</f>
        <v/>
      </c>
      <c r="BV21" s="212"/>
      <c r="BW21" s="177" t="s">
        <v>338</v>
      </c>
      <c r="BX21" s="170" t="str">
        <f aca="false">IF(BW21&lt;&gt;"",IF(ISNUMBER(FIND("=",BW21)),LEFT(BW21,FIND("=",BW21)-1),BW21),BW21)</f>
        <v>xx</v>
      </c>
      <c r="BY21" s="170" t="str">
        <f aca="false">IF(BW21&lt;&gt;"",IF(ISNUMBER(FIND("=",BW21)),RIGHT(BW21,LEN(BW21)-FIND("=",BW21)),""),"")</f>
        <v>Non_select</v>
      </c>
      <c r="BZ21" s="170" t="str">
        <f aca="false">IF(BX21&lt;&gt;"",IF(ISNUMBER(FIND(".",BX21)),LEFT(BX21,FIND(".",BX21)-1),BX21),BX21)</f>
        <v>xx</v>
      </c>
      <c r="CA21" s="170" t="str">
        <f aca="false">IF(BX21&lt;&gt;"",IF(ISNUMBER(FIND(".",BX21)),RIGHT(BX21,LEN(BX21)-FIND(".",BX21)),""),"")</f>
        <v/>
      </c>
      <c r="CB21" s="212"/>
      <c r="CC21" s="170" t="str">
        <f aca="false">A21</f>
        <v>JF443718</v>
      </c>
      <c r="CD21" s="178" t="s">
        <v>339</v>
      </c>
      <c r="CE21" s="178" t="s">
        <v>340</v>
      </c>
      <c r="CF21" s="178" t="s">
        <v>341</v>
      </c>
      <c r="CG21" s="212"/>
      <c r="CH21" s="212"/>
      <c r="CI21" s="212"/>
      <c r="CJ21" s="212"/>
      <c r="CK21" s="178"/>
      <c r="CL21" s="212"/>
      <c r="CM21" s="212"/>
      <c r="CN21" s="212"/>
      <c r="CO21" s="212"/>
      <c r="CP21" s="212"/>
      <c r="CQ21" s="212"/>
      <c r="CR21" s="228" t="n">
        <f aca="false">C21</f>
        <v>1</v>
      </c>
      <c r="CS21" s="229" t="str">
        <f aca="false">D21</f>
        <v>1</v>
      </c>
      <c r="CT21" s="170" t="str">
        <f aca="false">CONCATENATE(CD21," strain ",CM21," ",CL21,", partial cds")</f>
        <v>Hepatitis E virus strain  , partial cds</v>
      </c>
    </row>
    <row r="22" s="146" customFormat="true" ht="11.9" hidden="true" customHeight="true" outlineLevel="0" collapsed="false">
      <c r="A22" s="154" t="s">
        <v>430</v>
      </c>
      <c r="B22" s="147" t="s">
        <v>371</v>
      </c>
      <c r="C22" s="148" t="n">
        <v>1</v>
      </c>
      <c r="D22" s="149" t="s">
        <v>388</v>
      </c>
      <c r="E22" s="150" t="s">
        <v>388</v>
      </c>
      <c r="F22" s="210" t="s">
        <v>431</v>
      </c>
      <c r="G22" s="212"/>
      <c r="H22" s="146" t="s">
        <v>335</v>
      </c>
      <c r="I22" s="153" t="s">
        <v>336</v>
      </c>
      <c r="J22" s="146" t="s">
        <v>337</v>
      </c>
      <c r="K22" s="212"/>
      <c r="L22" s="212"/>
      <c r="M22" s="157" t="s">
        <v>348</v>
      </c>
      <c r="N22" s="158" t="s">
        <v>362</v>
      </c>
      <c r="O22" s="212"/>
      <c r="P22" s="212"/>
      <c r="Q22" s="212"/>
      <c r="R22" s="212"/>
      <c r="S22" s="212"/>
      <c r="T22" s="215"/>
      <c r="U22" s="215"/>
      <c r="V22" s="158" t="s">
        <v>278</v>
      </c>
      <c r="W22" s="217"/>
      <c r="X22" s="209"/>
      <c r="Y22" s="209"/>
      <c r="Z22" s="209"/>
      <c r="AA22" s="216"/>
      <c r="AB22" s="217"/>
      <c r="AC22" s="217"/>
      <c r="AD22" s="209"/>
      <c r="AE22" s="209"/>
      <c r="AF22" s="209"/>
      <c r="AG22" s="218"/>
      <c r="AH22" s="212"/>
      <c r="AI22" s="212"/>
      <c r="AJ22" s="219" t="n">
        <f aca="false">SeqEnd-SeqBeg+1</f>
        <v>1</v>
      </c>
      <c r="AK22" s="220" t="n">
        <f aca="false">AND( SeqBeg&lt;=Beg  , End &lt;=SeqEnd )</f>
        <v>0</v>
      </c>
      <c r="AL22" s="212"/>
      <c r="AM22" s="212"/>
      <c r="AN22" s="221"/>
      <c r="AO22" s="147" t="s">
        <v>103</v>
      </c>
      <c r="AP22" s="147" t="s">
        <v>103</v>
      </c>
      <c r="AQ22" s="147" t="s">
        <v>103</v>
      </c>
      <c r="AR22" s="147" t="s">
        <v>103</v>
      </c>
      <c r="AS22" s="147" t="s">
        <v>103</v>
      </c>
      <c r="AT22" s="147" t="s">
        <v>103</v>
      </c>
      <c r="AV22" s="212"/>
      <c r="AW22" s="222" t="str">
        <f aca="false">HYPERLINK(CONCATENATE("http://www.ncbi.nlm.nih.gov/nuccore/",BM22),BM22)</f>
        <v>JF443719</v>
      </c>
      <c r="AX22" s="219" t="str">
        <f aca="false">CONCATENATE(D22,IF(I22="","",CONCATENATE(".",I22)),IF(K22="","",CONCATENATE(".",K22)),IF(M22="","",CONCATENATE(".",M22)),IF(R22="","",CONCATENATE(".",R22)),IF(U22="","","(*)"))</f>
        <v>1.IND.hum</v>
      </c>
      <c r="AY22" s="170" t="str">
        <f aca="false">CONCATENATE(BM22,".",BN22)</f>
        <v>JF443719.IND-HEV-AVH3-2000</v>
      </c>
      <c r="AZ22" s="171" t="str">
        <f aca="false">IF(AV22="",IF(ISNUMBER(FIND(".",A22)),LEFT(A22,FIND(".",A22)-1),A22),AV22)</f>
        <v>JF443719</v>
      </c>
      <c r="BA22" s="171" t="str">
        <f aca="false">IF(ISNUMBER(FIND("-",AZ22)),LEFT(AZ22,FIND("-",AZ22)-1),AZ22)</f>
        <v>JF443719</v>
      </c>
      <c r="BB22" s="170" t="str">
        <f aca="false"> MEGAname &amp; "="</f>
        <v>JF443719=</v>
      </c>
      <c r="BC22" s="170" t="str">
        <f aca="false">Clear &amp; IF(span ,"Span","out")</f>
        <v>JF443719=out</v>
      </c>
      <c r="BD22" s="170" t="str">
        <f aca="false">Clear &amp; IF(span, IF(B22=".","Selected",B22),"out")</f>
        <v>JF443719=out</v>
      </c>
      <c r="BE22" s="170" t="str">
        <f aca="false">Clear &amp; Strain</f>
        <v>JF443719=IND-HEV-AVH3-2000</v>
      </c>
      <c r="BF22" s="170" t="str">
        <f aca="false">CONCATENATE(A22,"=",F22,". ",AX22,IF(AB22="","",CONCATENATE(".",AB22)))</f>
        <v>JF443719=IND-HEV-AVH3-2000. 1.IND.hum</v>
      </c>
      <c r="BG22" s="170" t="str">
        <f aca="false">CONCATENATE(A22,"=",F22,". ",AX22)</f>
        <v>JF443719=IND-HEV-AVH3-2000. 1.IND.hum</v>
      </c>
      <c r="BH22" s="170" t="str">
        <f aca="false">CONCATENATE(A22,"=",AX22)</f>
        <v>JF443719=1.IND.hum</v>
      </c>
      <c r="BI22" s="170" t="str">
        <f aca="false">CONCATENATE(A22,"=",ComForSubtype,D22)</f>
        <v>JF443719=1</v>
      </c>
      <c r="BJ22" s="170" t="str">
        <f aca="false">CONCATENATE(A22,"=",E22)</f>
        <v>JF443719=1</v>
      </c>
      <c r="BK22" s="170" t="str">
        <f aca="false">CONCATENATE(A22,"=",C22)</f>
        <v>JF443719=1</v>
      </c>
      <c r="BL22" s="170" t="str">
        <f aca="false">CONCATENATE(D22,"=")</f>
        <v>1=</v>
      </c>
      <c r="BM22" s="223" t="str">
        <f aca="false">IF(BA22="XX","",BA22)</f>
        <v>JF443719</v>
      </c>
      <c r="BN22" s="224" t="str">
        <f aca="false">CONCATENATE(IF(F22="","",F22),IF(G22="","",CONCATENATE(" / ",G22)))</f>
        <v>IND-HEV-AVH3-2000</v>
      </c>
      <c r="BO22" s="225" t="str">
        <f aca="false">AX22</f>
        <v>1.IND.hum</v>
      </c>
      <c r="BP22" s="226" t="str">
        <f aca="false">IF(V22="","",V22)</f>
        <v>CG</v>
      </c>
      <c r="BQ22" s="226" t="str">
        <f aca="false">IF(W22="","",CONCATENATE(W22,IF(LEFT(AO22,1)="s","+","")))</f>
        <v/>
      </c>
      <c r="BR22" s="226" t="str">
        <f aca="false">IF(X22="","",CONCATENATE(X22,IF(LEFT(AQ22,1)="s","+","")))</f>
        <v/>
      </c>
      <c r="BS22" s="226" t="str">
        <f aca="false">IF(Y22="","",CONCATENATE(Y22,IF(LEFT(AR22,1)="s","+","")))</f>
        <v/>
      </c>
      <c r="BT22" s="226" t="str">
        <f aca="false">IF(Z22="","",CONCATENATE(Z22,IF(LEFT(AS22,1)="s","+","")))</f>
        <v/>
      </c>
      <c r="BU22" s="227" t="str">
        <f aca="false">IF(AA22="","",CONCATENATE(AA22,IF(LEFT(AT22,1)="s","+","")))</f>
        <v/>
      </c>
      <c r="BV22" s="212"/>
      <c r="BW22" s="177" t="s">
        <v>338</v>
      </c>
      <c r="BX22" s="170" t="str">
        <f aca="false">IF(BW22&lt;&gt;"",IF(ISNUMBER(FIND("=",BW22)),LEFT(BW22,FIND("=",BW22)-1),BW22),BW22)</f>
        <v>xx</v>
      </c>
      <c r="BY22" s="170" t="str">
        <f aca="false">IF(BW22&lt;&gt;"",IF(ISNUMBER(FIND("=",BW22)),RIGHT(BW22,LEN(BW22)-FIND("=",BW22)),""),"")</f>
        <v>Non_select</v>
      </c>
      <c r="BZ22" s="170" t="str">
        <f aca="false">IF(BX22&lt;&gt;"",IF(ISNUMBER(FIND(".",BX22)),LEFT(BX22,FIND(".",BX22)-1),BX22),BX22)</f>
        <v>xx</v>
      </c>
      <c r="CA22" s="170" t="str">
        <f aca="false">IF(BX22&lt;&gt;"",IF(ISNUMBER(FIND(".",BX22)),RIGHT(BX22,LEN(BX22)-FIND(".",BX22)),""),"")</f>
        <v/>
      </c>
      <c r="CB22" s="212"/>
      <c r="CC22" s="170" t="str">
        <f aca="false">A22</f>
        <v>JF443719</v>
      </c>
      <c r="CD22" s="178" t="s">
        <v>339</v>
      </c>
      <c r="CE22" s="178" t="s">
        <v>340</v>
      </c>
      <c r="CF22" s="178" t="s">
        <v>341</v>
      </c>
      <c r="CG22" s="212"/>
      <c r="CH22" s="212"/>
      <c r="CI22" s="212"/>
      <c r="CJ22" s="212"/>
      <c r="CK22" s="178"/>
      <c r="CL22" s="212"/>
      <c r="CM22" s="212"/>
      <c r="CN22" s="212"/>
      <c r="CO22" s="212"/>
      <c r="CP22" s="212"/>
      <c r="CQ22" s="212"/>
      <c r="CR22" s="228" t="n">
        <f aca="false">C22</f>
        <v>1</v>
      </c>
      <c r="CS22" s="229" t="str">
        <f aca="false">D22</f>
        <v>1</v>
      </c>
      <c r="CT22" s="170" t="str">
        <f aca="false">CONCATENATE(CD22," strain ",CM22," ",CL22,", partial cds")</f>
        <v>Hepatitis E virus strain  , partial cds</v>
      </c>
    </row>
    <row r="23" s="146" customFormat="true" ht="11.9" hidden="true" customHeight="true" outlineLevel="0" collapsed="false">
      <c r="A23" s="154" t="s">
        <v>432</v>
      </c>
      <c r="B23" s="147" t="s">
        <v>371</v>
      </c>
      <c r="C23" s="148" t="n">
        <v>1</v>
      </c>
      <c r="D23" s="149" t="s">
        <v>388</v>
      </c>
      <c r="E23" s="150" t="s">
        <v>388</v>
      </c>
      <c r="F23" s="210" t="s">
        <v>433</v>
      </c>
      <c r="G23" s="212"/>
      <c r="H23" s="146" t="s">
        <v>335</v>
      </c>
      <c r="I23" s="153" t="s">
        <v>336</v>
      </c>
      <c r="J23" s="146" t="s">
        <v>337</v>
      </c>
      <c r="K23" s="212"/>
      <c r="L23" s="212"/>
      <c r="M23" s="157" t="s">
        <v>348</v>
      </c>
      <c r="N23" s="158" t="s">
        <v>400</v>
      </c>
      <c r="O23" s="212"/>
      <c r="P23" s="212"/>
      <c r="Q23" s="212"/>
      <c r="R23" s="212"/>
      <c r="S23" s="212"/>
      <c r="T23" s="215"/>
      <c r="U23" s="215"/>
      <c r="V23" s="158" t="s">
        <v>278</v>
      </c>
      <c r="W23" s="217"/>
      <c r="X23" s="209"/>
      <c r="Y23" s="209"/>
      <c r="Z23" s="209"/>
      <c r="AA23" s="216"/>
      <c r="AB23" s="217"/>
      <c r="AC23" s="217"/>
      <c r="AD23" s="209"/>
      <c r="AE23" s="209"/>
      <c r="AF23" s="209"/>
      <c r="AG23" s="218"/>
      <c r="AH23" s="212"/>
      <c r="AI23" s="212"/>
      <c r="AJ23" s="219" t="n">
        <f aca="false">SeqEnd-SeqBeg+1</f>
        <v>1</v>
      </c>
      <c r="AK23" s="220" t="n">
        <f aca="false">AND( SeqBeg&lt;=Beg  , End &lt;=SeqEnd )</f>
        <v>0</v>
      </c>
      <c r="AL23" s="212"/>
      <c r="AM23" s="212"/>
      <c r="AN23" s="221"/>
      <c r="AO23" s="147" t="s">
        <v>103</v>
      </c>
      <c r="AP23" s="147" t="s">
        <v>103</v>
      </c>
      <c r="AQ23" s="147" t="s">
        <v>103</v>
      </c>
      <c r="AR23" s="147" t="s">
        <v>103</v>
      </c>
      <c r="AS23" s="147" t="s">
        <v>103</v>
      </c>
      <c r="AT23" s="147" t="s">
        <v>103</v>
      </c>
      <c r="AV23" s="212"/>
      <c r="AW23" s="222" t="str">
        <f aca="false">HYPERLINK(CONCATENATE("http://www.ncbi.nlm.nih.gov/nuccore/",BM23),BM23)</f>
        <v>JF443720</v>
      </c>
      <c r="AX23" s="219" t="str">
        <f aca="false">CONCATENATE(D23,IF(I23="","",CONCATENATE(".",I23)),IF(K23="","",CONCATENATE(".",K23)),IF(M23="","",CONCATENATE(".",M23)),IF(R23="","",CONCATENATE(".",R23)),IF(U23="","","(*)"))</f>
        <v>1.IND.hum</v>
      </c>
      <c r="AY23" s="170" t="str">
        <f aca="false">CONCATENATE(BM23,".",BN23)</f>
        <v>JF443720.IND-HEV-AVH4-2006</v>
      </c>
      <c r="AZ23" s="171" t="str">
        <f aca="false">IF(AV23="",IF(ISNUMBER(FIND(".",A23)),LEFT(A23,FIND(".",A23)-1),A23),AV23)</f>
        <v>JF443720</v>
      </c>
      <c r="BA23" s="171" t="str">
        <f aca="false">IF(ISNUMBER(FIND("-",AZ23)),LEFT(AZ23,FIND("-",AZ23)-1),AZ23)</f>
        <v>JF443720</v>
      </c>
      <c r="BB23" s="170" t="str">
        <f aca="false"> MEGAname &amp; "="</f>
        <v>JF443720=</v>
      </c>
      <c r="BC23" s="170" t="str">
        <f aca="false">Clear &amp; IF(span ,"Span","out")</f>
        <v>JF443720=out</v>
      </c>
      <c r="BD23" s="170" t="str">
        <f aca="false">Clear &amp; IF(span, IF(B23=".","Selected",B23),"out")</f>
        <v>JF443720=out</v>
      </c>
      <c r="BE23" s="170" t="str">
        <f aca="false">Clear &amp; Strain</f>
        <v>JF443720=IND-HEV-AVH4-2006</v>
      </c>
      <c r="BF23" s="170" t="str">
        <f aca="false">CONCATENATE(A23,"=",F23,". ",AX23,IF(AB23="","",CONCATENATE(".",AB23)))</f>
        <v>JF443720=IND-HEV-AVH4-2006. 1.IND.hum</v>
      </c>
      <c r="BG23" s="170" t="str">
        <f aca="false">CONCATENATE(A23,"=",F23,". ",AX23)</f>
        <v>JF443720=IND-HEV-AVH4-2006. 1.IND.hum</v>
      </c>
      <c r="BH23" s="170" t="str">
        <f aca="false">CONCATENATE(A23,"=",AX23)</f>
        <v>JF443720=1.IND.hum</v>
      </c>
      <c r="BI23" s="170" t="str">
        <f aca="false">CONCATENATE(A23,"=",ComForSubtype,D23)</f>
        <v>JF443720=1</v>
      </c>
      <c r="BJ23" s="170" t="str">
        <f aca="false">CONCATENATE(A23,"=",E23)</f>
        <v>JF443720=1</v>
      </c>
      <c r="BK23" s="170" t="str">
        <f aca="false">CONCATENATE(A23,"=",C23)</f>
        <v>JF443720=1</v>
      </c>
      <c r="BL23" s="170" t="str">
        <f aca="false">CONCATENATE(D23,"=")</f>
        <v>1=</v>
      </c>
      <c r="BM23" s="223" t="str">
        <f aca="false">IF(BA23="XX","",BA23)</f>
        <v>JF443720</v>
      </c>
      <c r="BN23" s="224" t="str">
        <f aca="false">CONCATENATE(IF(F23="","",F23),IF(G23="","",CONCATENATE(" / ",G23)))</f>
        <v>IND-HEV-AVH4-2006</v>
      </c>
      <c r="BO23" s="225" t="str">
        <f aca="false">AX23</f>
        <v>1.IND.hum</v>
      </c>
      <c r="BP23" s="226" t="str">
        <f aca="false">IF(V23="","",V23)</f>
        <v>CG</v>
      </c>
      <c r="BQ23" s="226" t="str">
        <f aca="false">IF(W23="","",CONCATENATE(W23,IF(LEFT(AO23,1)="s","+","")))</f>
        <v/>
      </c>
      <c r="BR23" s="226" t="str">
        <f aca="false">IF(X23="","",CONCATENATE(X23,IF(LEFT(AQ23,1)="s","+","")))</f>
        <v/>
      </c>
      <c r="BS23" s="226" t="str">
        <f aca="false">IF(Y23="","",CONCATENATE(Y23,IF(LEFT(AR23,1)="s","+","")))</f>
        <v/>
      </c>
      <c r="BT23" s="226" t="str">
        <f aca="false">IF(Z23="","",CONCATENATE(Z23,IF(LEFT(AS23,1)="s","+","")))</f>
        <v/>
      </c>
      <c r="BU23" s="227" t="str">
        <f aca="false">IF(AA23="","",CONCATENATE(AA23,IF(LEFT(AT23,1)="s","+","")))</f>
        <v/>
      </c>
      <c r="BV23" s="212"/>
      <c r="BW23" s="177" t="s">
        <v>338</v>
      </c>
      <c r="BX23" s="170" t="str">
        <f aca="false">IF(BW23&lt;&gt;"",IF(ISNUMBER(FIND("=",BW23)),LEFT(BW23,FIND("=",BW23)-1),BW23),BW23)</f>
        <v>xx</v>
      </c>
      <c r="BY23" s="170" t="str">
        <f aca="false">IF(BW23&lt;&gt;"",IF(ISNUMBER(FIND("=",BW23)),RIGHT(BW23,LEN(BW23)-FIND("=",BW23)),""),"")</f>
        <v>Non_select</v>
      </c>
      <c r="BZ23" s="170" t="str">
        <f aca="false">IF(BX23&lt;&gt;"",IF(ISNUMBER(FIND(".",BX23)),LEFT(BX23,FIND(".",BX23)-1),BX23),BX23)</f>
        <v>xx</v>
      </c>
      <c r="CA23" s="170" t="str">
        <f aca="false">IF(BX23&lt;&gt;"",IF(ISNUMBER(FIND(".",BX23)),RIGHT(BX23,LEN(BX23)-FIND(".",BX23)),""),"")</f>
        <v/>
      </c>
      <c r="CB23" s="212"/>
      <c r="CC23" s="170" t="str">
        <f aca="false">A23</f>
        <v>JF443720</v>
      </c>
      <c r="CD23" s="178" t="s">
        <v>339</v>
      </c>
      <c r="CE23" s="178" t="s">
        <v>340</v>
      </c>
      <c r="CF23" s="178" t="s">
        <v>341</v>
      </c>
      <c r="CG23" s="212"/>
      <c r="CH23" s="212"/>
      <c r="CI23" s="212"/>
      <c r="CJ23" s="212"/>
      <c r="CK23" s="178"/>
      <c r="CL23" s="212"/>
      <c r="CM23" s="212"/>
      <c r="CN23" s="212"/>
      <c r="CO23" s="212"/>
      <c r="CP23" s="212"/>
      <c r="CQ23" s="212"/>
      <c r="CR23" s="228" t="n">
        <f aca="false">C23</f>
        <v>1</v>
      </c>
      <c r="CS23" s="229" t="str">
        <f aca="false">D23</f>
        <v>1</v>
      </c>
      <c r="CT23" s="170" t="str">
        <f aca="false">CONCATENATE(CD23," strain ",CM23," ",CL23,", partial cds")</f>
        <v>Hepatitis E virus strain  , partial cds</v>
      </c>
    </row>
    <row r="24" customFormat="false" ht="11.9" hidden="true" customHeight="true" outlineLevel="0" collapsed="false">
      <c r="A24" s="235" t="s">
        <v>434</v>
      </c>
      <c r="B24" s="147" t="s">
        <v>371</v>
      </c>
      <c r="C24" s="245" t="n">
        <v>1</v>
      </c>
      <c r="D24" s="246" t="s">
        <v>388</v>
      </c>
      <c r="E24" s="150" t="s">
        <v>388</v>
      </c>
      <c r="F24" s="247" t="s">
        <v>433</v>
      </c>
      <c r="G24" s="212"/>
      <c r="H24" s="235" t="s">
        <v>335</v>
      </c>
      <c r="I24" s="236" t="s">
        <v>336</v>
      </c>
      <c r="J24" s="235" t="s">
        <v>337</v>
      </c>
      <c r="K24" s="212"/>
      <c r="L24" s="212"/>
      <c r="M24" s="157" t="s">
        <v>348</v>
      </c>
      <c r="N24" s="213"/>
      <c r="O24" s="212"/>
      <c r="P24" s="159"/>
      <c r="Q24" s="159"/>
      <c r="R24" s="237"/>
      <c r="S24" s="237"/>
      <c r="T24" s="215"/>
      <c r="U24" s="215"/>
      <c r="V24" s="158" t="s">
        <v>278</v>
      </c>
      <c r="W24" s="217"/>
      <c r="X24" s="209"/>
      <c r="Y24" s="209"/>
      <c r="Z24" s="209"/>
      <c r="AA24" s="216"/>
      <c r="AB24" s="217"/>
      <c r="AC24" s="217"/>
      <c r="AD24" s="209"/>
      <c r="AE24" s="209"/>
      <c r="AF24" s="209"/>
      <c r="AG24" s="218"/>
      <c r="AH24" s="212"/>
      <c r="AI24" s="212"/>
      <c r="AJ24" s="219" t="n">
        <f aca="false">SeqEnd-SeqBeg+1</f>
        <v>1</v>
      </c>
      <c r="AK24" s="220" t="n">
        <f aca="false">AND( SeqBeg&lt;=Beg  , End &lt;=SeqEnd )</f>
        <v>0</v>
      </c>
      <c r="AL24" s="237"/>
      <c r="AM24" s="237"/>
      <c r="AN24" s="221"/>
      <c r="AO24" s="164" t="s">
        <v>103</v>
      </c>
      <c r="AP24" s="164" t="s">
        <v>103</v>
      </c>
      <c r="AQ24" s="164" t="s">
        <v>103</v>
      </c>
      <c r="AR24" s="164" t="s">
        <v>103</v>
      </c>
      <c r="AS24" s="164" t="s">
        <v>103</v>
      </c>
      <c r="AT24" s="164" t="s">
        <v>103</v>
      </c>
      <c r="AU24" s="237"/>
      <c r="AV24" s="237"/>
      <c r="AW24" s="222" t="str">
        <f aca="false">HYPERLINK(CONCATENATE("http://www.ncbi.nlm.nih.gov/nuccore/",BM24),BM24)</f>
        <v>JF443721</v>
      </c>
      <c r="AX24" s="219" t="str">
        <f aca="false">CONCATENATE(D24,IF(I24="","",CONCATENATE(".",I24)),IF(K24="","",CONCATENATE(".",K24)),IF(M24="","",CONCATENATE(".",M24)),IF(R24="","",CONCATENATE(".",R24)),IF(U24="","","(*)"))</f>
        <v>1.IND.hum</v>
      </c>
      <c r="AY24" s="238" t="str">
        <f aca="false">CONCATENATE(BM24,".",BN24)</f>
        <v>JF443721.IND-HEV-AVH4-2006</v>
      </c>
      <c r="AZ24" s="239" t="str">
        <f aca="false">IF(AV24="",IF(ISNUMBER(FIND(".",A24)),LEFT(A24,FIND(".",A24)-1),A24),AV24)</f>
        <v>JF443721</v>
      </c>
      <c r="BA24" s="239" t="str">
        <f aca="false">IF(ISNUMBER(FIND("-",AZ24)),LEFT(AZ24,FIND("-",AZ24)-1),AZ24)</f>
        <v>JF443721</v>
      </c>
      <c r="BB24" s="170" t="str">
        <f aca="false"> MEGAname &amp; "="</f>
        <v>JF443721=</v>
      </c>
      <c r="BC24" s="170" t="str">
        <f aca="false">Clear &amp; IF(span ,"Span","out")</f>
        <v>JF443721=out</v>
      </c>
      <c r="BD24" s="170" t="str">
        <f aca="false">Clear &amp; IF(span, IF(B24=".","Selected",B24),"out")</f>
        <v>JF443721=out</v>
      </c>
      <c r="BE24" s="170" t="str">
        <f aca="false">Clear &amp; Strain</f>
        <v>JF443721=IND-HEV-AVH4-2006</v>
      </c>
      <c r="BF24" s="238" t="str">
        <f aca="false">CONCATENATE(A24,"=",F24,". ",AX24,IF(AB24="","",CONCATENATE(".",AB24)))</f>
        <v>JF443721=IND-HEV-AVH4-2006. 1.IND.hum</v>
      </c>
      <c r="BG24" s="238" t="str">
        <f aca="false">CONCATENATE(A24,"=",F24,". ",AX24)</f>
        <v>JF443721=IND-HEV-AVH4-2006. 1.IND.hum</v>
      </c>
      <c r="BH24" s="238" t="str">
        <f aca="false">CONCATENATE(A24,"=",AX24)</f>
        <v>JF443721=1.IND.hum</v>
      </c>
      <c r="BI24" s="238" t="str">
        <f aca="false">CONCATENATE(A24,"=",ComForSubtype,D24)</f>
        <v>JF443721=1</v>
      </c>
      <c r="BJ24" s="238" t="str">
        <f aca="false">CONCATENATE(A24,"=",E24)</f>
        <v>JF443721=1</v>
      </c>
      <c r="BK24" s="238" t="str">
        <f aca="false">CONCATENATE(A24,"=",C24)</f>
        <v>JF443721=1</v>
      </c>
      <c r="BL24" s="238" t="str">
        <f aca="false">CONCATENATE(D24,"=")</f>
        <v>1=</v>
      </c>
      <c r="BM24" s="223" t="str">
        <f aca="false">IF(BA24="XX","",BA24)</f>
        <v>JF443721</v>
      </c>
      <c r="BN24" s="224" t="str">
        <f aca="false">CONCATENATE(IF(F24="","",F24),IF(G24="","",CONCATENATE(" / ",G24)))</f>
        <v>IND-HEV-AVH4-2006</v>
      </c>
      <c r="BO24" s="225" t="str">
        <f aca="false">AX24</f>
        <v>1.IND.hum</v>
      </c>
      <c r="BP24" s="226" t="str">
        <f aca="false">IF(V24="","",V24)</f>
        <v>CG</v>
      </c>
      <c r="BQ24" s="226" t="str">
        <f aca="false">IF(W24="","",CONCATENATE(W24,IF(LEFT(AO24,1)="s","+","")))</f>
        <v/>
      </c>
      <c r="BR24" s="226" t="str">
        <f aca="false">IF(X24="","",CONCATENATE(X24,IF(LEFT(AQ24,1)="s","+","")))</f>
        <v/>
      </c>
      <c r="BS24" s="226" t="str">
        <f aca="false">IF(Y24="","",CONCATENATE(Y24,IF(LEFT(AR24,1)="s","+","")))</f>
        <v/>
      </c>
      <c r="BT24" s="226" t="str">
        <f aca="false">IF(Z24="","",CONCATENATE(Z24,IF(LEFT(AS24,1)="s","+","")))</f>
        <v/>
      </c>
      <c r="BU24" s="227" t="str">
        <f aca="false">IF(AA24="","",CONCATENATE(AA24,IF(LEFT(AT24,1)="s","+","")))</f>
        <v/>
      </c>
      <c r="BV24" s="240"/>
      <c r="BW24" s="240" t="s">
        <v>338</v>
      </c>
      <c r="BX24" s="238" t="str">
        <f aca="false">IF(BW24&lt;&gt;"",IF(ISNUMBER(FIND("=",BW24)),LEFT(BW24,FIND("=",BW24)-1),BW24),BW24)</f>
        <v>xx</v>
      </c>
      <c r="BY24" s="238" t="str">
        <f aca="false">IF(BW24&lt;&gt;"",IF(ISNUMBER(FIND("=",BW24)),RIGHT(BW24,LEN(BW24)-FIND("=",BW24)),""),"")</f>
        <v>Non_select</v>
      </c>
      <c r="BZ24" s="238" t="str">
        <f aca="false">IF(BX24&lt;&gt;"",IF(ISNUMBER(FIND(".",BX24)),LEFT(BX24,FIND(".",BX24)-1),BX24),BX24)</f>
        <v>xx</v>
      </c>
      <c r="CA24" s="238" t="str">
        <f aca="false">IF(BX24&lt;&gt;"",IF(ISNUMBER(FIND(".",BX24)),RIGHT(BX24,LEN(BX24)-FIND(".",BX24)),""),"")</f>
        <v/>
      </c>
      <c r="CB24" s="240"/>
      <c r="CC24" s="238" t="str">
        <f aca="false">A24</f>
        <v>JF443721</v>
      </c>
      <c r="CD24" s="241" t="s">
        <v>339</v>
      </c>
      <c r="CE24" s="241" t="s">
        <v>340</v>
      </c>
      <c r="CF24" s="241" t="s">
        <v>341</v>
      </c>
      <c r="CG24" s="241"/>
      <c r="CH24" s="241"/>
      <c r="CI24" s="241"/>
      <c r="CJ24" s="241"/>
      <c r="CK24" s="241"/>
      <c r="CL24" s="241"/>
      <c r="CM24" s="238"/>
      <c r="CN24" s="238"/>
      <c r="CO24" s="238"/>
      <c r="CP24" s="238"/>
      <c r="CQ24" s="238"/>
      <c r="CR24" s="238" t="n">
        <f aca="false">C24</f>
        <v>1</v>
      </c>
      <c r="CS24" s="242" t="str">
        <f aca="false">D24</f>
        <v>1</v>
      </c>
      <c r="CT24" s="170" t="str">
        <f aca="false">CONCATENATE(CD24," strain ",CM24," ",CL24,", partial cds")</f>
        <v>Hepatitis E virus strain  , partial cds</v>
      </c>
    </row>
    <row r="25" s="146" customFormat="true" ht="11.9" hidden="true" customHeight="true" outlineLevel="0" collapsed="false">
      <c r="A25" s="154" t="s">
        <v>435</v>
      </c>
      <c r="B25" s="147" t="s">
        <v>371</v>
      </c>
      <c r="C25" s="148" t="n">
        <v>1</v>
      </c>
      <c r="D25" s="149" t="s">
        <v>388</v>
      </c>
      <c r="E25" s="150" t="s">
        <v>388</v>
      </c>
      <c r="F25" s="210" t="s">
        <v>436</v>
      </c>
      <c r="G25" s="212"/>
      <c r="H25" s="146" t="s">
        <v>335</v>
      </c>
      <c r="I25" s="153" t="s">
        <v>336</v>
      </c>
      <c r="J25" s="146" t="s">
        <v>337</v>
      </c>
      <c r="K25" s="212"/>
      <c r="L25" s="212"/>
      <c r="M25" s="157" t="s">
        <v>348</v>
      </c>
      <c r="N25" s="158" t="s">
        <v>362</v>
      </c>
      <c r="O25" s="212"/>
      <c r="P25" s="212"/>
      <c r="Q25" s="212"/>
      <c r="R25" s="212"/>
      <c r="S25" s="212"/>
      <c r="T25" s="215"/>
      <c r="U25" s="215"/>
      <c r="V25" s="158" t="s">
        <v>278</v>
      </c>
      <c r="W25" s="217"/>
      <c r="X25" s="209"/>
      <c r="Y25" s="209"/>
      <c r="Z25" s="209"/>
      <c r="AA25" s="216"/>
      <c r="AB25" s="217"/>
      <c r="AC25" s="217"/>
      <c r="AD25" s="209"/>
      <c r="AE25" s="209"/>
      <c r="AF25" s="209"/>
      <c r="AG25" s="218"/>
      <c r="AH25" s="212"/>
      <c r="AI25" s="212"/>
      <c r="AJ25" s="219" t="n">
        <f aca="false">SeqEnd-SeqBeg+1</f>
        <v>1</v>
      </c>
      <c r="AK25" s="220" t="n">
        <f aca="false">AND( SeqBeg&lt;=Beg  , End &lt;=SeqEnd )</f>
        <v>0</v>
      </c>
      <c r="AL25" s="212"/>
      <c r="AM25" s="212"/>
      <c r="AN25" s="221"/>
      <c r="AO25" s="147" t="s">
        <v>103</v>
      </c>
      <c r="AP25" s="147" t="s">
        <v>103</v>
      </c>
      <c r="AQ25" s="147" t="s">
        <v>103</v>
      </c>
      <c r="AR25" s="147" t="s">
        <v>103</v>
      </c>
      <c r="AS25" s="147" t="s">
        <v>103</v>
      </c>
      <c r="AT25" s="147" t="s">
        <v>103</v>
      </c>
      <c r="AV25" s="212"/>
      <c r="AW25" s="222" t="str">
        <f aca="false">HYPERLINK(CONCATENATE("http://www.ncbi.nlm.nih.gov/nuccore/",BM25),BM25)</f>
        <v>JF443722</v>
      </c>
      <c r="AX25" s="219" t="str">
        <f aca="false">CONCATENATE(D25,IF(I25="","",CONCATENATE(".",I25)),IF(K25="","",CONCATENATE(".",K25)),IF(M25="","",CONCATENATE(".",M25)),IF(R25="","",CONCATENATE(".",R25)),IF(U25="","","(*)"))</f>
        <v>1.IND.hum</v>
      </c>
      <c r="AY25" s="170" t="str">
        <f aca="false">CONCATENATE(BM25,".",BN25)</f>
        <v>JF443722.IND-HEV-FHF1-2003</v>
      </c>
      <c r="AZ25" s="171" t="str">
        <f aca="false">IF(AV25="",IF(ISNUMBER(FIND(".",A25)),LEFT(A25,FIND(".",A25)-1),A25),AV25)</f>
        <v>JF443722</v>
      </c>
      <c r="BA25" s="171" t="str">
        <f aca="false">IF(ISNUMBER(FIND("-",AZ25)),LEFT(AZ25,FIND("-",AZ25)-1),AZ25)</f>
        <v>JF443722</v>
      </c>
      <c r="BB25" s="170" t="str">
        <f aca="false"> MEGAname &amp; "="</f>
        <v>JF443722=</v>
      </c>
      <c r="BC25" s="170" t="str">
        <f aca="false">Clear &amp; IF(span ,"Span","out")</f>
        <v>JF443722=out</v>
      </c>
      <c r="BD25" s="170" t="str">
        <f aca="false">Clear &amp; IF(span, IF(B25=".","Selected",B25),"out")</f>
        <v>JF443722=out</v>
      </c>
      <c r="BE25" s="170" t="str">
        <f aca="false">Clear &amp; Strain</f>
        <v>JF443722=IND-HEV-FHF1-2003</v>
      </c>
      <c r="BF25" s="170" t="str">
        <f aca="false">CONCATENATE(A25,"=",F25,". ",AX25,IF(AB25="","",CONCATENATE(".",AB25)))</f>
        <v>JF443722=IND-HEV-FHF1-2003. 1.IND.hum</v>
      </c>
      <c r="BG25" s="170" t="str">
        <f aca="false">CONCATENATE(A25,"=",F25,". ",AX25)</f>
        <v>JF443722=IND-HEV-FHF1-2003. 1.IND.hum</v>
      </c>
      <c r="BH25" s="170" t="str">
        <f aca="false">CONCATENATE(A25,"=",AX25)</f>
        <v>JF443722=1.IND.hum</v>
      </c>
      <c r="BI25" s="170" t="str">
        <f aca="false">CONCATENATE(A25,"=",ComForSubtype,D25)</f>
        <v>JF443722=1</v>
      </c>
      <c r="BJ25" s="170" t="str">
        <f aca="false">CONCATENATE(A25,"=",E25)</f>
        <v>JF443722=1</v>
      </c>
      <c r="BK25" s="170" t="str">
        <f aca="false">CONCATENATE(A25,"=",C25)</f>
        <v>JF443722=1</v>
      </c>
      <c r="BL25" s="170" t="str">
        <f aca="false">CONCATENATE(D25,"=")</f>
        <v>1=</v>
      </c>
      <c r="BM25" s="223" t="str">
        <f aca="false">IF(BA25="XX","",BA25)</f>
        <v>JF443722</v>
      </c>
      <c r="BN25" s="224" t="str">
        <f aca="false">CONCATENATE(IF(F25="","",F25),IF(G25="","",CONCATENATE(" / ",G25)))</f>
        <v>IND-HEV-FHF1-2003</v>
      </c>
      <c r="BO25" s="225" t="str">
        <f aca="false">AX25</f>
        <v>1.IND.hum</v>
      </c>
      <c r="BP25" s="226" t="str">
        <f aca="false">IF(V25="","",V25)</f>
        <v>CG</v>
      </c>
      <c r="BQ25" s="226" t="str">
        <f aca="false">IF(W25="","",CONCATENATE(W25,IF(LEFT(AO25,1)="s","+","")))</f>
        <v/>
      </c>
      <c r="BR25" s="226" t="str">
        <f aca="false">IF(X25="","",CONCATENATE(X25,IF(LEFT(AQ25,1)="s","+","")))</f>
        <v/>
      </c>
      <c r="BS25" s="226" t="str">
        <f aca="false">IF(Y25="","",CONCATENATE(Y25,IF(LEFT(AR25,1)="s","+","")))</f>
        <v/>
      </c>
      <c r="BT25" s="226" t="str">
        <f aca="false">IF(Z25="","",CONCATENATE(Z25,IF(LEFT(AS25,1)="s","+","")))</f>
        <v/>
      </c>
      <c r="BU25" s="227" t="str">
        <f aca="false">IF(AA25="","",CONCATENATE(AA25,IF(LEFT(AT25,1)="s","+","")))</f>
        <v/>
      </c>
      <c r="BV25" s="212"/>
      <c r="BW25" s="177" t="s">
        <v>338</v>
      </c>
      <c r="BX25" s="170" t="str">
        <f aca="false">IF(BW25&lt;&gt;"",IF(ISNUMBER(FIND("=",BW25)),LEFT(BW25,FIND("=",BW25)-1),BW25),BW25)</f>
        <v>xx</v>
      </c>
      <c r="BY25" s="170" t="str">
        <f aca="false">IF(BW25&lt;&gt;"",IF(ISNUMBER(FIND("=",BW25)),RIGHT(BW25,LEN(BW25)-FIND("=",BW25)),""),"")</f>
        <v>Non_select</v>
      </c>
      <c r="BZ25" s="170" t="str">
        <f aca="false">IF(BX25&lt;&gt;"",IF(ISNUMBER(FIND(".",BX25)),LEFT(BX25,FIND(".",BX25)-1),BX25),BX25)</f>
        <v>xx</v>
      </c>
      <c r="CA25" s="170" t="str">
        <f aca="false">IF(BX25&lt;&gt;"",IF(ISNUMBER(FIND(".",BX25)),RIGHT(BX25,LEN(BX25)-FIND(".",BX25)),""),"")</f>
        <v/>
      </c>
      <c r="CB25" s="212"/>
      <c r="CC25" s="170" t="str">
        <f aca="false">A25</f>
        <v>JF443722</v>
      </c>
      <c r="CD25" s="178" t="s">
        <v>339</v>
      </c>
      <c r="CE25" s="178" t="s">
        <v>340</v>
      </c>
      <c r="CF25" s="178" t="s">
        <v>341</v>
      </c>
      <c r="CG25" s="212"/>
      <c r="CH25" s="212"/>
      <c r="CI25" s="212"/>
      <c r="CJ25" s="212"/>
      <c r="CK25" s="178"/>
      <c r="CL25" s="212"/>
      <c r="CM25" s="212"/>
      <c r="CN25" s="212"/>
      <c r="CO25" s="212"/>
      <c r="CP25" s="212"/>
      <c r="CQ25" s="212"/>
      <c r="CR25" s="228" t="n">
        <f aca="false">C25</f>
        <v>1</v>
      </c>
      <c r="CS25" s="229" t="str">
        <f aca="false">D25</f>
        <v>1</v>
      </c>
      <c r="CT25" s="170" t="str">
        <f aca="false">CONCATENATE(CD25," strain ",CM25," ",CL25,", partial cds")</f>
        <v>Hepatitis E virus strain  , partial cds</v>
      </c>
    </row>
    <row r="26" s="146" customFormat="true" ht="11.9" hidden="true" customHeight="true" outlineLevel="0" collapsed="false">
      <c r="A26" s="154" t="s">
        <v>437</v>
      </c>
      <c r="B26" s="147" t="s">
        <v>371</v>
      </c>
      <c r="C26" s="148" t="n">
        <v>1</v>
      </c>
      <c r="D26" s="149" t="s">
        <v>388</v>
      </c>
      <c r="E26" s="150" t="s">
        <v>388</v>
      </c>
      <c r="F26" s="210" t="s">
        <v>438</v>
      </c>
      <c r="G26" s="212"/>
      <c r="H26" s="146" t="s">
        <v>335</v>
      </c>
      <c r="I26" s="153" t="s">
        <v>336</v>
      </c>
      <c r="J26" s="146" t="s">
        <v>337</v>
      </c>
      <c r="K26" s="212"/>
      <c r="L26" s="212"/>
      <c r="M26" s="157" t="s">
        <v>348</v>
      </c>
      <c r="N26" s="158" t="s">
        <v>400</v>
      </c>
      <c r="O26" s="212"/>
      <c r="P26" s="212"/>
      <c r="Q26" s="212"/>
      <c r="R26" s="212"/>
      <c r="S26" s="212"/>
      <c r="T26" s="215"/>
      <c r="U26" s="215"/>
      <c r="V26" s="158" t="s">
        <v>278</v>
      </c>
      <c r="W26" s="217"/>
      <c r="X26" s="209"/>
      <c r="Y26" s="209"/>
      <c r="Z26" s="209"/>
      <c r="AA26" s="216"/>
      <c r="AB26" s="217"/>
      <c r="AC26" s="217"/>
      <c r="AD26" s="209"/>
      <c r="AE26" s="209"/>
      <c r="AF26" s="209"/>
      <c r="AG26" s="218"/>
      <c r="AH26" s="212"/>
      <c r="AI26" s="212"/>
      <c r="AJ26" s="219" t="n">
        <f aca="false">SeqEnd-SeqBeg+1</f>
        <v>1</v>
      </c>
      <c r="AK26" s="220" t="n">
        <f aca="false">AND( SeqBeg&lt;=Beg  , End &lt;=SeqEnd )</f>
        <v>0</v>
      </c>
      <c r="AL26" s="212"/>
      <c r="AM26" s="212"/>
      <c r="AN26" s="221"/>
      <c r="AO26" s="147" t="s">
        <v>103</v>
      </c>
      <c r="AP26" s="147" t="s">
        <v>103</v>
      </c>
      <c r="AQ26" s="147" t="s">
        <v>103</v>
      </c>
      <c r="AR26" s="147" t="s">
        <v>103</v>
      </c>
      <c r="AS26" s="147" t="s">
        <v>103</v>
      </c>
      <c r="AT26" s="147" t="s">
        <v>103</v>
      </c>
      <c r="AV26" s="212"/>
      <c r="AW26" s="222" t="str">
        <f aca="false">HYPERLINK(CONCATENATE("http://www.ncbi.nlm.nih.gov/nuccore/",BM26),BM26)</f>
        <v>JF443723</v>
      </c>
      <c r="AX26" s="219" t="str">
        <f aca="false">CONCATENATE(D26,IF(I26="","",CONCATENATE(".",I26)),IF(K26="","",CONCATENATE(".",K26)),IF(M26="","",CONCATENATE(".",M26)),IF(R26="","",CONCATENATE(".",R26)),IF(U26="","","(*)"))</f>
        <v>1.IND.hum</v>
      </c>
      <c r="AY26" s="170" t="str">
        <f aca="false">CONCATENATE(BM26,".",BN26)</f>
        <v>JF443723.IND-HEV-FHF2-2004</v>
      </c>
      <c r="AZ26" s="171" t="str">
        <f aca="false">IF(AV26="",IF(ISNUMBER(FIND(".",A26)),LEFT(A26,FIND(".",A26)-1),A26),AV26)</f>
        <v>JF443723</v>
      </c>
      <c r="BA26" s="171" t="str">
        <f aca="false">IF(ISNUMBER(FIND("-",AZ26)),LEFT(AZ26,FIND("-",AZ26)-1),AZ26)</f>
        <v>JF443723</v>
      </c>
      <c r="BB26" s="170" t="str">
        <f aca="false"> MEGAname &amp; "="</f>
        <v>JF443723=</v>
      </c>
      <c r="BC26" s="170" t="str">
        <f aca="false">Clear &amp; IF(span ,"Span","out")</f>
        <v>JF443723=out</v>
      </c>
      <c r="BD26" s="170" t="str">
        <f aca="false">Clear &amp; IF(span, IF(B26=".","Selected",B26),"out")</f>
        <v>JF443723=out</v>
      </c>
      <c r="BE26" s="170" t="str">
        <f aca="false">Clear &amp; Strain</f>
        <v>JF443723=IND-HEV-FHF2-2004</v>
      </c>
      <c r="BF26" s="170" t="str">
        <f aca="false">CONCATENATE(A26,"=",F26,". ",AX26,IF(AB26="","",CONCATENATE(".",AB26)))</f>
        <v>JF443723=IND-HEV-FHF2-2004. 1.IND.hum</v>
      </c>
      <c r="BG26" s="170" t="str">
        <f aca="false">CONCATENATE(A26,"=",F26,". ",AX26)</f>
        <v>JF443723=IND-HEV-FHF2-2004. 1.IND.hum</v>
      </c>
      <c r="BH26" s="170" t="str">
        <f aca="false">CONCATENATE(A26,"=",AX26)</f>
        <v>JF443723=1.IND.hum</v>
      </c>
      <c r="BI26" s="170" t="str">
        <f aca="false">CONCATENATE(A26,"=",ComForSubtype,D26)</f>
        <v>JF443723=1</v>
      </c>
      <c r="BJ26" s="170" t="str">
        <f aca="false">CONCATENATE(A26,"=",E26)</f>
        <v>JF443723=1</v>
      </c>
      <c r="BK26" s="170" t="str">
        <f aca="false">CONCATENATE(A26,"=",C26)</f>
        <v>JF443723=1</v>
      </c>
      <c r="BL26" s="170" t="str">
        <f aca="false">CONCATENATE(D26,"=")</f>
        <v>1=</v>
      </c>
      <c r="BM26" s="223" t="str">
        <f aca="false">IF(BA26="XX","",BA26)</f>
        <v>JF443723</v>
      </c>
      <c r="BN26" s="224" t="str">
        <f aca="false">CONCATENATE(IF(F26="","",F26),IF(G26="","",CONCATENATE(" / ",G26)))</f>
        <v>IND-HEV-FHF2-2004</v>
      </c>
      <c r="BO26" s="225" t="str">
        <f aca="false">AX26</f>
        <v>1.IND.hum</v>
      </c>
      <c r="BP26" s="226" t="str">
        <f aca="false">IF(V26="","",V26)</f>
        <v>CG</v>
      </c>
      <c r="BQ26" s="226" t="str">
        <f aca="false">IF(W26="","",CONCATENATE(W26,IF(LEFT(AO26,1)="s","+","")))</f>
        <v/>
      </c>
      <c r="BR26" s="226" t="str">
        <f aca="false">IF(X26="","",CONCATENATE(X26,IF(LEFT(AQ26,1)="s","+","")))</f>
        <v/>
      </c>
      <c r="BS26" s="226" t="str">
        <f aca="false">IF(Y26="","",CONCATENATE(Y26,IF(LEFT(AR26,1)="s","+","")))</f>
        <v/>
      </c>
      <c r="BT26" s="226" t="str">
        <f aca="false">IF(Z26="","",CONCATENATE(Z26,IF(LEFT(AS26,1)="s","+","")))</f>
        <v/>
      </c>
      <c r="BU26" s="227" t="str">
        <f aca="false">IF(AA26="","",CONCATENATE(AA26,IF(LEFT(AT26,1)="s","+","")))</f>
        <v/>
      </c>
      <c r="BV26" s="212"/>
      <c r="BW26" s="177" t="s">
        <v>338</v>
      </c>
      <c r="BX26" s="170" t="str">
        <f aca="false">IF(BW26&lt;&gt;"",IF(ISNUMBER(FIND("=",BW26)),LEFT(BW26,FIND("=",BW26)-1),BW26),BW26)</f>
        <v>xx</v>
      </c>
      <c r="BY26" s="170" t="str">
        <f aca="false">IF(BW26&lt;&gt;"",IF(ISNUMBER(FIND("=",BW26)),RIGHT(BW26,LEN(BW26)-FIND("=",BW26)),""),"")</f>
        <v>Non_select</v>
      </c>
      <c r="BZ26" s="170" t="str">
        <f aca="false">IF(BX26&lt;&gt;"",IF(ISNUMBER(FIND(".",BX26)),LEFT(BX26,FIND(".",BX26)-1),BX26),BX26)</f>
        <v>xx</v>
      </c>
      <c r="CA26" s="170" t="str">
        <f aca="false">IF(BX26&lt;&gt;"",IF(ISNUMBER(FIND(".",BX26)),RIGHT(BX26,LEN(BX26)-FIND(".",BX26)),""),"")</f>
        <v/>
      </c>
      <c r="CB26" s="212"/>
      <c r="CC26" s="170" t="str">
        <f aca="false">A26</f>
        <v>JF443723</v>
      </c>
      <c r="CD26" s="178" t="s">
        <v>339</v>
      </c>
      <c r="CE26" s="178" t="s">
        <v>340</v>
      </c>
      <c r="CF26" s="178" t="s">
        <v>341</v>
      </c>
      <c r="CG26" s="212"/>
      <c r="CH26" s="212"/>
      <c r="CI26" s="212"/>
      <c r="CJ26" s="212"/>
      <c r="CK26" s="178"/>
      <c r="CL26" s="212"/>
      <c r="CM26" s="212"/>
      <c r="CN26" s="212"/>
      <c r="CO26" s="212"/>
      <c r="CP26" s="212"/>
      <c r="CQ26" s="212"/>
      <c r="CR26" s="228" t="n">
        <f aca="false">C26</f>
        <v>1</v>
      </c>
      <c r="CS26" s="229" t="str">
        <f aca="false">D26</f>
        <v>1</v>
      </c>
      <c r="CT26" s="170" t="str">
        <f aca="false">CONCATENATE(CD26," strain ",CM26," ",CL26,", partial cds")</f>
        <v>Hepatitis E virus strain  , partial cds</v>
      </c>
    </row>
    <row r="27" s="146" customFormat="true" ht="11.9" hidden="true" customHeight="true" outlineLevel="0" collapsed="false">
      <c r="A27" s="154" t="s">
        <v>439</v>
      </c>
      <c r="B27" s="147" t="s">
        <v>371</v>
      </c>
      <c r="C27" s="148" t="n">
        <v>1</v>
      </c>
      <c r="D27" s="149" t="s">
        <v>388</v>
      </c>
      <c r="E27" s="150" t="s">
        <v>388</v>
      </c>
      <c r="F27" s="210" t="s">
        <v>440</v>
      </c>
      <c r="G27" s="212"/>
      <c r="H27" s="146" t="s">
        <v>335</v>
      </c>
      <c r="I27" s="153" t="s">
        <v>336</v>
      </c>
      <c r="J27" s="146" t="s">
        <v>337</v>
      </c>
      <c r="K27" s="212"/>
      <c r="L27" s="212"/>
      <c r="M27" s="157" t="s">
        <v>348</v>
      </c>
      <c r="N27" s="158" t="s">
        <v>400</v>
      </c>
      <c r="O27" s="212"/>
      <c r="P27" s="212"/>
      <c r="Q27" s="212"/>
      <c r="R27" s="212"/>
      <c r="S27" s="212"/>
      <c r="T27" s="215"/>
      <c r="U27" s="215"/>
      <c r="V27" s="158" t="s">
        <v>278</v>
      </c>
      <c r="W27" s="217"/>
      <c r="X27" s="209"/>
      <c r="Y27" s="209"/>
      <c r="Z27" s="209"/>
      <c r="AA27" s="216"/>
      <c r="AB27" s="217"/>
      <c r="AC27" s="217"/>
      <c r="AD27" s="209"/>
      <c r="AE27" s="209"/>
      <c r="AF27" s="209"/>
      <c r="AG27" s="218"/>
      <c r="AH27" s="212"/>
      <c r="AI27" s="212"/>
      <c r="AJ27" s="219" t="n">
        <f aca="false">SeqEnd-SeqBeg+1</f>
        <v>1</v>
      </c>
      <c r="AK27" s="220" t="n">
        <f aca="false">AND( SeqBeg&lt;=Beg  , End &lt;=SeqEnd )</f>
        <v>0</v>
      </c>
      <c r="AL27" s="212"/>
      <c r="AM27" s="212"/>
      <c r="AN27" s="221"/>
      <c r="AO27" s="147" t="s">
        <v>103</v>
      </c>
      <c r="AP27" s="147" t="s">
        <v>103</v>
      </c>
      <c r="AQ27" s="147" t="s">
        <v>103</v>
      </c>
      <c r="AR27" s="147" t="s">
        <v>103</v>
      </c>
      <c r="AS27" s="147" t="s">
        <v>103</v>
      </c>
      <c r="AT27" s="147" t="s">
        <v>103</v>
      </c>
      <c r="AV27" s="212"/>
      <c r="AW27" s="222" t="str">
        <f aca="false">HYPERLINK(CONCATENATE("http://www.ncbi.nlm.nih.gov/nuccore/",BM27),BM27)</f>
        <v>JF443724</v>
      </c>
      <c r="AX27" s="219" t="str">
        <f aca="false">CONCATENATE(D27,IF(I27="","",CONCATENATE(".",I27)),IF(K27="","",CONCATENATE(".",K27)),IF(M27="","",CONCATENATE(".",M27)),IF(R27="","",CONCATENATE(".",R27)),IF(U27="","","(*)"))</f>
        <v>1.IND.hum</v>
      </c>
      <c r="AY27" s="170" t="str">
        <f aca="false">CONCATENATE(BM27,".",BN27)</f>
        <v>JF443724.IND-HEV-FHF3-2005</v>
      </c>
      <c r="AZ27" s="171" t="str">
        <f aca="false">IF(AV27="",IF(ISNUMBER(FIND(".",A27)),LEFT(A27,FIND(".",A27)-1),A27),AV27)</f>
        <v>JF443724</v>
      </c>
      <c r="BA27" s="171" t="str">
        <f aca="false">IF(ISNUMBER(FIND("-",AZ27)),LEFT(AZ27,FIND("-",AZ27)-1),AZ27)</f>
        <v>JF443724</v>
      </c>
      <c r="BB27" s="170" t="str">
        <f aca="false"> MEGAname &amp; "="</f>
        <v>JF443724=</v>
      </c>
      <c r="BC27" s="170" t="str">
        <f aca="false">Clear &amp; IF(span ,"Span","out")</f>
        <v>JF443724=out</v>
      </c>
      <c r="BD27" s="170" t="str">
        <f aca="false">Clear &amp; IF(span, IF(B27=".","Selected",B27),"out")</f>
        <v>JF443724=out</v>
      </c>
      <c r="BE27" s="170" t="str">
        <f aca="false">Clear &amp; Strain</f>
        <v>JF443724=IND-HEV-FHF3-2005</v>
      </c>
      <c r="BF27" s="170" t="str">
        <f aca="false">CONCATENATE(A27,"=",F27,". ",AX27,IF(AB27="","",CONCATENATE(".",AB27)))</f>
        <v>JF443724=IND-HEV-FHF3-2005. 1.IND.hum</v>
      </c>
      <c r="BG27" s="170" t="str">
        <f aca="false">CONCATENATE(A27,"=",F27,". ",AX27)</f>
        <v>JF443724=IND-HEV-FHF3-2005. 1.IND.hum</v>
      </c>
      <c r="BH27" s="170" t="str">
        <f aca="false">CONCATENATE(A27,"=",AX27)</f>
        <v>JF443724=1.IND.hum</v>
      </c>
      <c r="BI27" s="170" t="str">
        <f aca="false">CONCATENATE(A27,"=",ComForSubtype,D27)</f>
        <v>JF443724=1</v>
      </c>
      <c r="BJ27" s="170" t="str">
        <f aca="false">CONCATENATE(A27,"=",E27)</f>
        <v>JF443724=1</v>
      </c>
      <c r="BK27" s="170" t="str">
        <f aca="false">CONCATENATE(A27,"=",C27)</f>
        <v>JF443724=1</v>
      </c>
      <c r="BL27" s="170" t="str">
        <f aca="false">CONCATENATE(D27,"=")</f>
        <v>1=</v>
      </c>
      <c r="BM27" s="223" t="str">
        <f aca="false">IF(BA27="XX","",BA27)</f>
        <v>JF443724</v>
      </c>
      <c r="BN27" s="224" t="str">
        <f aca="false">CONCATENATE(IF(F27="","",F27),IF(G27="","",CONCATENATE(" / ",G27)))</f>
        <v>IND-HEV-FHF3-2005</v>
      </c>
      <c r="BO27" s="225" t="str">
        <f aca="false">AX27</f>
        <v>1.IND.hum</v>
      </c>
      <c r="BP27" s="226" t="str">
        <f aca="false">IF(V27="","",V27)</f>
        <v>CG</v>
      </c>
      <c r="BQ27" s="226" t="str">
        <f aca="false">IF(W27="","",CONCATENATE(W27,IF(LEFT(AO27,1)="s","+","")))</f>
        <v/>
      </c>
      <c r="BR27" s="226" t="str">
        <f aca="false">IF(X27="","",CONCATENATE(X27,IF(LEFT(AQ27,1)="s","+","")))</f>
        <v/>
      </c>
      <c r="BS27" s="226" t="str">
        <f aca="false">IF(Y27="","",CONCATENATE(Y27,IF(LEFT(AR27,1)="s","+","")))</f>
        <v/>
      </c>
      <c r="BT27" s="226" t="str">
        <f aca="false">IF(Z27="","",CONCATENATE(Z27,IF(LEFT(AS27,1)="s","+","")))</f>
        <v/>
      </c>
      <c r="BU27" s="227" t="str">
        <f aca="false">IF(AA27="","",CONCATENATE(AA27,IF(LEFT(AT27,1)="s","+","")))</f>
        <v/>
      </c>
      <c r="BV27" s="212"/>
      <c r="BW27" s="177" t="s">
        <v>338</v>
      </c>
      <c r="BX27" s="170" t="str">
        <f aca="false">IF(BW27&lt;&gt;"",IF(ISNUMBER(FIND("=",BW27)),LEFT(BW27,FIND("=",BW27)-1),BW27),BW27)</f>
        <v>xx</v>
      </c>
      <c r="BY27" s="170" t="str">
        <f aca="false">IF(BW27&lt;&gt;"",IF(ISNUMBER(FIND("=",BW27)),RIGHT(BW27,LEN(BW27)-FIND("=",BW27)),""),"")</f>
        <v>Non_select</v>
      </c>
      <c r="BZ27" s="170" t="str">
        <f aca="false">IF(BX27&lt;&gt;"",IF(ISNUMBER(FIND(".",BX27)),LEFT(BX27,FIND(".",BX27)-1),BX27),BX27)</f>
        <v>xx</v>
      </c>
      <c r="CA27" s="170" t="str">
        <f aca="false">IF(BX27&lt;&gt;"",IF(ISNUMBER(FIND(".",BX27)),RIGHT(BX27,LEN(BX27)-FIND(".",BX27)),""),"")</f>
        <v/>
      </c>
      <c r="CB27" s="212"/>
      <c r="CC27" s="170" t="str">
        <f aca="false">A27</f>
        <v>JF443724</v>
      </c>
      <c r="CD27" s="178" t="s">
        <v>339</v>
      </c>
      <c r="CE27" s="178" t="s">
        <v>340</v>
      </c>
      <c r="CF27" s="178" t="s">
        <v>341</v>
      </c>
      <c r="CG27" s="212"/>
      <c r="CH27" s="212"/>
      <c r="CI27" s="212"/>
      <c r="CJ27" s="212"/>
      <c r="CK27" s="178"/>
      <c r="CL27" s="212"/>
      <c r="CM27" s="212"/>
      <c r="CN27" s="212"/>
      <c r="CO27" s="212"/>
      <c r="CP27" s="212"/>
      <c r="CQ27" s="212"/>
      <c r="CR27" s="228" t="n">
        <f aca="false">C27</f>
        <v>1</v>
      </c>
      <c r="CS27" s="229" t="str">
        <f aca="false">D27</f>
        <v>1</v>
      </c>
      <c r="CT27" s="170" t="str">
        <f aca="false">CONCATENATE(CD27," strain ",CM27," ",CL27,", partial cds")</f>
        <v>Hepatitis E virus strain  , partial cds</v>
      </c>
    </row>
    <row r="28" s="146" customFormat="true" ht="11.9" hidden="true" customHeight="true" outlineLevel="0" collapsed="false">
      <c r="A28" s="154" t="s">
        <v>441</v>
      </c>
      <c r="B28" s="147" t="s">
        <v>371</v>
      </c>
      <c r="C28" s="148" t="n">
        <v>1</v>
      </c>
      <c r="D28" s="149" t="s">
        <v>388</v>
      </c>
      <c r="E28" s="150" t="s">
        <v>388</v>
      </c>
      <c r="F28" s="210" t="s">
        <v>442</v>
      </c>
      <c r="G28" s="212"/>
      <c r="H28" s="146" t="s">
        <v>335</v>
      </c>
      <c r="I28" s="153" t="s">
        <v>336</v>
      </c>
      <c r="J28" s="146" t="s">
        <v>337</v>
      </c>
      <c r="K28" s="212"/>
      <c r="L28" s="212"/>
      <c r="M28" s="157" t="s">
        <v>348</v>
      </c>
      <c r="N28" s="158" t="s">
        <v>362</v>
      </c>
      <c r="O28" s="212"/>
      <c r="P28" s="212"/>
      <c r="Q28" s="212"/>
      <c r="R28" s="212"/>
      <c r="S28" s="212"/>
      <c r="T28" s="215"/>
      <c r="U28" s="215"/>
      <c r="V28" s="158" t="s">
        <v>278</v>
      </c>
      <c r="W28" s="217"/>
      <c r="X28" s="209"/>
      <c r="Y28" s="209"/>
      <c r="Z28" s="209"/>
      <c r="AA28" s="216"/>
      <c r="AB28" s="217"/>
      <c r="AC28" s="217"/>
      <c r="AD28" s="209"/>
      <c r="AE28" s="209"/>
      <c r="AF28" s="209"/>
      <c r="AG28" s="218"/>
      <c r="AH28" s="212"/>
      <c r="AI28" s="212"/>
      <c r="AJ28" s="219" t="n">
        <f aca="false">SeqEnd-SeqBeg+1</f>
        <v>1</v>
      </c>
      <c r="AK28" s="220" t="n">
        <f aca="false">AND( SeqBeg&lt;=Beg  , End &lt;=SeqEnd )</f>
        <v>0</v>
      </c>
      <c r="AL28" s="212"/>
      <c r="AM28" s="212"/>
      <c r="AN28" s="221"/>
      <c r="AO28" s="147" t="s">
        <v>103</v>
      </c>
      <c r="AP28" s="147" t="s">
        <v>103</v>
      </c>
      <c r="AQ28" s="147" t="s">
        <v>103</v>
      </c>
      <c r="AR28" s="147" t="s">
        <v>103</v>
      </c>
      <c r="AS28" s="147" t="s">
        <v>103</v>
      </c>
      <c r="AT28" s="147" t="s">
        <v>103</v>
      </c>
      <c r="AV28" s="212"/>
      <c r="AW28" s="222" t="str">
        <f aca="false">HYPERLINK(CONCATENATE("http://www.ncbi.nlm.nih.gov/nuccore/",BM28),BM28)</f>
        <v>JF443725</v>
      </c>
      <c r="AX28" s="219" t="str">
        <f aca="false">CONCATENATE(D28,IF(I28="","",CONCATENATE(".",I28)),IF(K28="","",CONCATENATE(".",K28)),IF(M28="","",CONCATENATE(".",M28)),IF(R28="","",CONCATENATE(".",R28)),IF(U28="","","(*)"))</f>
        <v>1.IND.hum</v>
      </c>
      <c r="AY28" s="170" t="str">
        <f aca="false">CONCATENATE(BM28,".",BN28)</f>
        <v>JF443725.IND-HEV-FHF4-2006</v>
      </c>
      <c r="AZ28" s="171" t="str">
        <f aca="false">IF(AV28="",IF(ISNUMBER(FIND(".",A28)),LEFT(A28,FIND(".",A28)-1),A28),AV28)</f>
        <v>JF443725</v>
      </c>
      <c r="BA28" s="171" t="str">
        <f aca="false">IF(ISNUMBER(FIND("-",AZ28)),LEFT(AZ28,FIND("-",AZ28)-1),AZ28)</f>
        <v>JF443725</v>
      </c>
      <c r="BB28" s="170" t="str">
        <f aca="false"> MEGAname &amp; "="</f>
        <v>JF443725=</v>
      </c>
      <c r="BC28" s="170" t="str">
        <f aca="false">Clear &amp; IF(span ,"Span","out")</f>
        <v>JF443725=out</v>
      </c>
      <c r="BD28" s="170" t="str">
        <f aca="false">Clear &amp; IF(span, IF(B28=".","Selected",B28),"out")</f>
        <v>JF443725=out</v>
      </c>
      <c r="BE28" s="170" t="str">
        <f aca="false">Clear &amp; Strain</f>
        <v>JF443725=IND-HEV-FHF4-2006</v>
      </c>
      <c r="BF28" s="170" t="str">
        <f aca="false">CONCATENATE(A28,"=",F28,". ",AX28,IF(AB28="","",CONCATENATE(".",AB28)))</f>
        <v>JF443725=IND-HEV-FHF4-2006. 1.IND.hum</v>
      </c>
      <c r="BG28" s="170" t="str">
        <f aca="false">CONCATENATE(A28,"=",F28,". ",AX28)</f>
        <v>JF443725=IND-HEV-FHF4-2006. 1.IND.hum</v>
      </c>
      <c r="BH28" s="170" t="str">
        <f aca="false">CONCATENATE(A28,"=",AX28)</f>
        <v>JF443725=1.IND.hum</v>
      </c>
      <c r="BI28" s="170" t="str">
        <f aca="false">CONCATENATE(A28,"=",ComForSubtype,D28)</f>
        <v>JF443725=1</v>
      </c>
      <c r="BJ28" s="170" t="str">
        <f aca="false">CONCATENATE(A28,"=",E28)</f>
        <v>JF443725=1</v>
      </c>
      <c r="BK28" s="170" t="str">
        <f aca="false">CONCATENATE(A28,"=",C28)</f>
        <v>JF443725=1</v>
      </c>
      <c r="BL28" s="170" t="str">
        <f aca="false">CONCATENATE(D28,"=")</f>
        <v>1=</v>
      </c>
      <c r="BM28" s="223" t="str">
        <f aca="false">IF(BA28="XX","",BA28)</f>
        <v>JF443725</v>
      </c>
      <c r="BN28" s="224" t="str">
        <f aca="false">CONCATENATE(IF(F28="","",F28),IF(G28="","",CONCATENATE(" / ",G28)))</f>
        <v>IND-HEV-FHF4-2006</v>
      </c>
      <c r="BO28" s="225" t="str">
        <f aca="false">AX28</f>
        <v>1.IND.hum</v>
      </c>
      <c r="BP28" s="226" t="str">
        <f aca="false">IF(V28="","",V28)</f>
        <v>CG</v>
      </c>
      <c r="BQ28" s="226" t="str">
        <f aca="false">IF(W28="","",CONCATENATE(W28,IF(LEFT(AO28,1)="s","+","")))</f>
        <v/>
      </c>
      <c r="BR28" s="226" t="str">
        <f aca="false">IF(X28="","",CONCATENATE(X28,IF(LEFT(AQ28,1)="s","+","")))</f>
        <v/>
      </c>
      <c r="BS28" s="226" t="str">
        <f aca="false">IF(Y28="","",CONCATENATE(Y28,IF(LEFT(AR28,1)="s","+","")))</f>
        <v/>
      </c>
      <c r="BT28" s="226" t="str">
        <f aca="false">IF(Z28="","",CONCATENATE(Z28,IF(LEFT(AS28,1)="s","+","")))</f>
        <v/>
      </c>
      <c r="BU28" s="227" t="str">
        <f aca="false">IF(AA28="","",CONCATENATE(AA28,IF(LEFT(AT28,1)="s","+","")))</f>
        <v/>
      </c>
      <c r="BV28" s="212"/>
      <c r="BW28" s="177" t="s">
        <v>338</v>
      </c>
      <c r="BX28" s="170" t="str">
        <f aca="false">IF(BW28&lt;&gt;"",IF(ISNUMBER(FIND("=",BW28)),LEFT(BW28,FIND("=",BW28)-1),BW28),BW28)</f>
        <v>xx</v>
      </c>
      <c r="BY28" s="170" t="str">
        <f aca="false">IF(BW28&lt;&gt;"",IF(ISNUMBER(FIND("=",BW28)),RIGHT(BW28,LEN(BW28)-FIND("=",BW28)),""),"")</f>
        <v>Non_select</v>
      </c>
      <c r="BZ28" s="170" t="str">
        <f aca="false">IF(BX28&lt;&gt;"",IF(ISNUMBER(FIND(".",BX28)),LEFT(BX28,FIND(".",BX28)-1),BX28),BX28)</f>
        <v>xx</v>
      </c>
      <c r="CA28" s="170" t="str">
        <f aca="false">IF(BX28&lt;&gt;"",IF(ISNUMBER(FIND(".",BX28)),RIGHT(BX28,LEN(BX28)-FIND(".",BX28)),""),"")</f>
        <v/>
      </c>
      <c r="CB28" s="212"/>
      <c r="CC28" s="170" t="str">
        <f aca="false">A28</f>
        <v>JF443725</v>
      </c>
      <c r="CD28" s="178" t="s">
        <v>339</v>
      </c>
      <c r="CE28" s="178" t="s">
        <v>340</v>
      </c>
      <c r="CF28" s="178" t="s">
        <v>341</v>
      </c>
      <c r="CG28" s="212"/>
      <c r="CH28" s="212"/>
      <c r="CI28" s="212"/>
      <c r="CJ28" s="212"/>
      <c r="CK28" s="178"/>
      <c r="CL28" s="212"/>
      <c r="CM28" s="212"/>
      <c r="CN28" s="212"/>
      <c r="CO28" s="212"/>
      <c r="CP28" s="212"/>
      <c r="CQ28" s="212"/>
      <c r="CR28" s="228" t="n">
        <f aca="false">C28</f>
        <v>1</v>
      </c>
      <c r="CS28" s="229" t="str">
        <f aca="false">D28</f>
        <v>1</v>
      </c>
      <c r="CT28" s="170" t="str">
        <f aca="false">CONCATENATE(CD28," strain ",CM28," ",CL28,", partial cds")</f>
        <v>Hepatitis E virus strain  , partial cds</v>
      </c>
    </row>
    <row r="29" s="146" customFormat="true" ht="11.9" hidden="true" customHeight="true" outlineLevel="0" collapsed="false">
      <c r="A29" s="154" t="s">
        <v>443</v>
      </c>
      <c r="B29" s="147" t="s">
        <v>371</v>
      </c>
      <c r="C29" s="148" t="n">
        <v>1</v>
      </c>
      <c r="D29" s="149" t="s">
        <v>388</v>
      </c>
      <c r="E29" s="150" t="s">
        <v>388</v>
      </c>
      <c r="F29" s="210" t="s">
        <v>444</v>
      </c>
      <c r="G29" s="212"/>
      <c r="H29" s="146" t="s">
        <v>335</v>
      </c>
      <c r="I29" s="153" t="s">
        <v>336</v>
      </c>
      <c r="J29" s="146" t="s">
        <v>337</v>
      </c>
      <c r="K29" s="212"/>
      <c r="L29" s="212"/>
      <c r="M29" s="157" t="s">
        <v>348</v>
      </c>
      <c r="N29" s="158" t="s">
        <v>362</v>
      </c>
      <c r="O29" s="212"/>
      <c r="P29" s="212"/>
      <c r="Q29" s="212"/>
      <c r="R29" s="212"/>
      <c r="S29" s="212"/>
      <c r="T29" s="215"/>
      <c r="U29" s="215"/>
      <c r="V29" s="158" t="s">
        <v>278</v>
      </c>
      <c r="W29" s="217"/>
      <c r="X29" s="209"/>
      <c r="Y29" s="209"/>
      <c r="Z29" s="209"/>
      <c r="AA29" s="216"/>
      <c r="AB29" s="217"/>
      <c r="AC29" s="217"/>
      <c r="AD29" s="209"/>
      <c r="AE29" s="209"/>
      <c r="AF29" s="209"/>
      <c r="AG29" s="218"/>
      <c r="AH29" s="212"/>
      <c r="AI29" s="212"/>
      <c r="AJ29" s="219" t="n">
        <f aca="false">SeqEnd-SeqBeg+1</f>
        <v>1</v>
      </c>
      <c r="AK29" s="220" t="n">
        <f aca="false">AND( SeqBeg&lt;=Beg  , End &lt;=SeqEnd )</f>
        <v>0</v>
      </c>
      <c r="AL29" s="212"/>
      <c r="AM29" s="212"/>
      <c r="AN29" s="221"/>
      <c r="AO29" s="147" t="s">
        <v>103</v>
      </c>
      <c r="AP29" s="147" t="s">
        <v>103</v>
      </c>
      <c r="AQ29" s="147" t="s">
        <v>103</v>
      </c>
      <c r="AR29" s="147" t="s">
        <v>103</v>
      </c>
      <c r="AS29" s="147" t="s">
        <v>103</v>
      </c>
      <c r="AT29" s="147" t="s">
        <v>103</v>
      </c>
      <c r="AV29" s="212"/>
      <c r="AW29" s="222" t="str">
        <f aca="false">HYPERLINK(CONCATENATE("http://www.ncbi.nlm.nih.gov/nuccore/",BM29),BM29)</f>
        <v>JF443726</v>
      </c>
      <c r="AX29" s="219" t="str">
        <f aca="false">CONCATENATE(D29,IF(I29="","",CONCATENATE(".",I29)),IF(K29="","",CONCATENATE(".",K29)),IF(M29="","",CONCATENATE(".",M29)),IF(R29="","",CONCATENATE(".",R29)),IF(U29="","","(*)"))</f>
        <v>1.IND.hum</v>
      </c>
      <c r="AY29" s="170" t="str">
        <f aca="false">CONCATENATE(BM29,".",BN29)</f>
        <v>JF443726.IND-HEV-FHF5-2007</v>
      </c>
      <c r="AZ29" s="171" t="str">
        <f aca="false">IF(AV29="",IF(ISNUMBER(FIND(".",A29)),LEFT(A29,FIND(".",A29)-1),A29),AV29)</f>
        <v>JF443726</v>
      </c>
      <c r="BA29" s="171" t="str">
        <f aca="false">IF(ISNUMBER(FIND("-",AZ29)),LEFT(AZ29,FIND("-",AZ29)-1),AZ29)</f>
        <v>JF443726</v>
      </c>
      <c r="BB29" s="170" t="str">
        <f aca="false"> MEGAname &amp; "="</f>
        <v>JF443726=</v>
      </c>
      <c r="BC29" s="170" t="str">
        <f aca="false">Clear &amp; IF(span ,"Span","out")</f>
        <v>JF443726=out</v>
      </c>
      <c r="BD29" s="170" t="str">
        <f aca="false">Clear &amp; IF(span, IF(B29=".","Selected",B29),"out")</f>
        <v>JF443726=out</v>
      </c>
      <c r="BE29" s="170" t="str">
        <f aca="false">Clear &amp; Strain</f>
        <v>JF443726=IND-HEV-FHF5-2007</v>
      </c>
      <c r="BF29" s="170" t="str">
        <f aca="false">CONCATENATE(A29,"=",F29,". ",AX29,IF(AB29="","",CONCATENATE(".",AB29)))</f>
        <v>JF443726=IND-HEV-FHF5-2007. 1.IND.hum</v>
      </c>
      <c r="BG29" s="170" t="str">
        <f aca="false">CONCATENATE(A29,"=",F29,". ",AX29)</f>
        <v>JF443726=IND-HEV-FHF5-2007. 1.IND.hum</v>
      </c>
      <c r="BH29" s="170" t="str">
        <f aca="false">CONCATENATE(A29,"=",AX29)</f>
        <v>JF443726=1.IND.hum</v>
      </c>
      <c r="BI29" s="170" t="str">
        <f aca="false">CONCATENATE(A29,"=",ComForSubtype,D29)</f>
        <v>JF443726=1</v>
      </c>
      <c r="BJ29" s="170" t="str">
        <f aca="false">CONCATENATE(A29,"=",E29)</f>
        <v>JF443726=1</v>
      </c>
      <c r="BK29" s="170" t="str">
        <f aca="false">CONCATENATE(A29,"=",C29)</f>
        <v>JF443726=1</v>
      </c>
      <c r="BL29" s="170" t="str">
        <f aca="false">CONCATENATE(D29,"=")</f>
        <v>1=</v>
      </c>
      <c r="BM29" s="223" t="str">
        <f aca="false">IF(BA29="XX","",BA29)</f>
        <v>JF443726</v>
      </c>
      <c r="BN29" s="224" t="str">
        <f aca="false">CONCATENATE(IF(F29="","",F29),IF(G29="","",CONCATENATE(" / ",G29)))</f>
        <v>IND-HEV-FHF5-2007</v>
      </c>
      <c r="BO29" s="225" t="str">
        <f aca="false">AX29</f>
        <v>1.IND.hum</v>
      </c>
      <c r="BP29" s="226" t="str">
        <f aca="false">IF(V29="","",V29)</f>
        <v>CG</v>
      </c>
      <c r="BQ29" s="226" t="str">
        <f aca="false">IF(W29="","",CONCATENATE(W29,IF(LEFT(AO29,1)="s","+","")))</f>
        <v/>
      </c>
      <c r="BR29" s="226" t="str">
        <f aca="false">IF(X29="","",CONCATENATE(X29,IF(LEFT(AQ29,1)="s","+","")))</f>
        <v/>
      </c>
      <c r="BS29" s="226" t="str">
        <f aca="false">IF(Y29="","",CONCATENATE(Y29,IF(LEFT(AR29,1)="s","+","")))</f>
        <v/>
      </c>
      <c r="BT29" s="226" t="str">
        <f aca="false">IF(Z29="","",CONCATENATE(Z29,IF(LEFT(AS29,1)="s","+","")))</f>
        <v/>
      </c>
      <c r="BU29" s="227" t="str">
        <f aca="false">IF(AA29="","",CONCATENATE(AA29,IF(LEFT(AT29,1)="s","+","")))</f>
        <v/>
      </c>
      <c r="BV29" s="212"/>
      <c r="BW29" s="177" t="s">
        <v>338</v>
      </c>
      <c r="BX29" s="170" t="str">
        <f aca="false">IF(BW29&lt;&gt;"",IF(ISNUMBER(FIND("=",BW29)),LEFT(BW29,FIND("=",BW29)-1),BW29),BW29)</f>
        <v>xx</v>
      </c>
      <c r="BY29" s="170" t="str">
        <f aca="false">IF(BW29&lt;&gt;"",IF(ISNUMBER(FIND("=",BW29)),RIGHT(BW29,LEN(BW29)-FIND("=",BW29)),""),"")</f>
        <v>Non_select</v>
      </c>
      <c r="BZ29" s="170" t="str">
        <f aca="false">IF(BX29&lt;&gt;"",IF(ISNUMBER(FIND(".",BX29)),LEFT(BX29,FIND(".",BX29)-1),BX29),BX29)</f>
        <v>xx</v>
      </c>
      <c r="CA29" s="170" t="str">
        <f aca="false">IF(BX29&lt;&gt;"",IF(ISNUMBER(FIND(".",BX29)),RIGHT(BX29,LEN(BX29)-FIND(".",BX29)),""),"")</f>
        <v/>
      </c>
      <c r="CB29" s="212"/>
      <c r="CC29" s="170" t="str">
        <f aca="false">A29</f>
        <v>JF443726</v>
      </c>
      <c r="CD29" s="178" t="s">
        <v>339</v>
      </c>
      <c r="CE29" s="178" t="s">
        <v>340</v>
      </c>
      <c r="CF29" s="178" t="s">
        <v>341</v>
      </c>
      <c r="CG29" s="212"/>
      <c r="CH29" s="212"/>
      <c r="CI29" s="212"/>
      <c r="CJ29" s="212"/>
      <c r="CK29" s="178"/>
      <c r="CL29" s="212"/>
      <c r="CM29" s="212"/>
      <c r="CN29" s="212"/>
      <c r="CO29" s="212"/>
      <c r="CP29" s="212"/>
      <c r="CQ29" s="212"/>
      <c r="CR29" s="228" t="n">
        <f aca="false">C29</f>
        <v>1</v>
      </c>
      <c r="CS29" s="229" t="str">
        <f aca="false">D29</f>
        <v>1</v>
      </c>
      <c r="CT29" s="170" t="str">
        <f aca="false">CONCATENATE(CD29," strain ",CM29," ",CL29,", partial cds")</f>
        <v>Hepatitis E virus strain  , partial cds</v>
      </c>
    </row>
    <row r="30" customFormat="false" ht="11.9" hidden="true" customHeight="true" outlineLevel="0" collapsed="false">
      <c r="A30" s="154" t="s">
        <v>445</v>
      </c>
      <c r="B30" s="147" t="s">
        <v>371</v>
      </c>
      <c r="C30" s="148" t="n">
        <v>1</v>
      </c>
      <c r="D30" s="149" t="s">
        <v>388</v>
      </c>
      <c r="E30" s="150" t="s">
        <v>388</v>
      </c>
      <c r="F30" s="230" t="s">
        <v>446</v>
      </c>
      <c r="G30" s="212"/>
      <c r="H30" s="248" t="s">
        <v>447</v>
      </c>
      <c r="I30" s="153" t="s">
        <v>448</v>
      </c>
      <c r="J30" s="146" t="s">
        <v>337</v>
      </c>
      <c r="K30" s="212"/>
      <c r="L30" s="212"/>
      <c r="N30" s="213"/>
      <c r="O30" s="212"/>
      <c r="P30" s="212"/>
      <c r="Q30" s="212"/>
      <c r="R30" s="212"/>
      <c r="S30" s="232" t="n">
        <v>1650</v>
      </c>
      <c r="T30" s="215"/>
      <c r="U30" s="215"/>
      <c r="V30" s="209"/>
      <c r="W30" s="217"/>
      <c r="X30" s="209"/>
      <c r="Y30" s="209"/>
      <c r="Z30" s="209"/>
      <c r="AB30" s="217"/>
      <c r="AC30" s="217"/>
      <c r="AD30" s="209"/>
      <c r="AE30" s="209"/>
      <c r="AF30" s="209"/>
      <c r="AG30" s="218"/>
      <c r="AH30" s="212"/>
      <c r="AI30" s="212"/>
      <c r="AJ30" s="219" t="n">
        <f aca="false">SeqEnd-SeqBeg+1</f>
        <v>1</v>
      </c>
      <c r="AK30" s="220" t="n">
        <f aca="false">AND( SeqBeg&lt;=Beg  , End &lt;=SeqEnd )</f>
        <v>0</v>
      </c>
      <c r="AL30" s="212"/>
      <c r="AM30" s="212"/>
      <c r="AN30" s="221"/>
      <c r="AO30" s="147" t="s">
        <v>103</v>
      </c>
      <c r="AP30" s="147" t="s">
        <v>103</v>
      </c>
      <c r="AQ30" s="147" t="s">
        <v>103</v>
      </c>
      <c r="AR30" s="147" t="s">
        <v>103</v>
      </c>
      <c r="AS30" s="147" t="s">
        <v>103</v>
      </c>
      <c r="AT30" s="147" t="s">
        <v>103</v>
      </c>
      <c r="AU30" s="146"/>
      <c r="AV30" s="212"/>
      <c r="AW30" s="222" t="str">
        <f aca="false">HYPERLINK(CONCATENATE("http://www.ncbi.nlm.nih.gov/nuccore/",BM30),BM30)</f>
        <v>AB360347</v>
      </c>
      <c r="AX30" s="219" t="str">
        <f aca="false">CONCATENATE(D30,IF(I30="","",CONCATENATE(".",I30)),IF(K30="","",CONCATENATE(".",K30)),IF(M30="","",CONCATENATE(".",M30)),IF(R30="","",CONCATENATE(".",R30)),IF(U30="","","(*)"))</f>
        <v>1.NPL</v>
      </c>
      <c r="AY30" s="170" t="str">
        <f aca="false">CONCATENATE(BM30,".",BN30)</f>
        <v>AB360347.Ne-A312</v>
      </c>
      <c r="AZ30" s="171" t="str">
        <f aca="false">IF(AV30="",IF(ISNUMBER(FIND(".",A30)),LEFT(A30,FIND(".",A30)-1),A30),AV30)</f>
        <v>AB360347</v>
      </c>
      <c r="BA30" s="171" t="str">
        <f aca="false">IF(ISNUMBER(FIND("-",AZ30)),LEFT(AZ30,FIND("-",AZ30)-1),AZ30)</f>
        <v>AB360347</v>
      </c>
      <c r="BB30" s="170" t="str">
        <f aca="false"> MEGAname &amp; "="</f>
        <v>AB360347=</v>
      </c>
      <c r="BC30" s="170" t="str">
        <f aca="false">Clear &amp; IF(span ,"Span","out")</f>
        <v>AB360347=out</v>
      </c>
      <c r="BD30" s="170" t="str">
        <f aca="false">Clear &amp; IF(span, IF(B30=".","Selected",B30),"out")</f>
        <v>AB360347=out</v>
      </c>
      <c r="BE30" s="170" t="str">
        <f aca="false">Clear &amp; Strain</f>
        <v>AB360347=Ne-A312</v>
      </c>
      <c r="BF30" s="170" t="str">
        <f aca="false">CONCATENATE(A30,"=",F30,". ",AX30,IF(AB30="","",CONCATENATE(".",AB30)))</f>
        <v>AB360347=Ne-A312. 1.NPL</v>
      </c>
      <c r="BG30" s="170" t="str">
        <f aca="false">CONCATENATE(A30,"=",F30,". ",AX30)</f>
        <v>AB360347=Ne-A312. 1.NPL</v>
      </c>
      <c r="BH30" s="170" t="str">
        <f aca="false">CONCATENATE(A30,"=",AX30)</f>
        <v>AB360347=1.NPL</v>
      </c>
      <c r="BI30" s="170" t="str">
        <f aca="false">CONCATENATE(A30,"=",ComForSubtype,D30)</f>
        <v>AB360347=1</v>
      </c>
      <c r="BJ30" s="170" t="str">
        <f aca="false">CONCATENATE(A30,"=",E30)</f>
        <v>AB360347=1</v>
      </c>
      <c r="BK30" s="170" t="str">
        <f aca="false">CONCATENATE(A30,"=",C30)</f>
        <v>AB360347=1</v>
      </c>
      <c r="BL30" s="170" t="str">
        <f aca="false">CONCATENATE(D30,"=")</f>
        <v>1=</v>
      </c>
      <c r="BM30" s="223" t="str">
        <f aca="false">IF(BA30="XX","",BA30)</f>
        <v>AB360347</v>
      </c>
      <c r="BN30" s="224" t="str">
        <f aca="false">CONCATENATE(IF(F30="","",F30),IF(G30="","",CONCATENATE(" / ",G30)))</f>
        <v>Ne-A312</v>
      </c>
      <c r="BO30" s="225" t="str">
        <f aca="false">AX30</f>
        <v>1.NPL</v>
      </c>
      <c r="BP30" s="226" t="str">
        <f aca="false">IF(V30="","",V30)</f>
        <v/>
      </c>
      <c r="BQ30" s="226" t="str">
        <f aca="false">IF(W30="","",CONCATENATE(W30,IF(LEFT(AO30,1)="s","+","")))</f>
        <v/>
      </c>
      <c r="BR30" s="226" t="str">
        <f aca="false">IF(X30="","",CONCATENATE(X30,IF(LEFT(AQ30,1)="s","+","")))</f>
        <v/>
      </c>
      <c r="BS30" s="226" t="str">
        <f aca="false">IF(Y30="","",CONCATENATE(Y30,IF(LEFT(AR30,1)="s","+","")))</f>
        <v/>
      </c>
      <c r="BT30" s="226" t="str">
        <f aca="false">IF(Z30="","",CONCATENATE(Z30,IF(LEFT(AS30,1)="s","+","")))</f>
        <v/>
      </c>
      <c r="BU30" s="227" t="str">
        <f aca="false">IF(AA30="","",CONCATENATE(AA30,IF(LEFT(AT30,1)="s","+","")))</f>
        <v/>
      </c>
      <c r="BV30" s="212"/>
      <c r="BW30" s="177" t="s">
        <v>338</v>
      </c>
      <c r="BX30" s="170" t="str">
        <f aca="false">IF(BW30&lt;&gt;"",IF(ISNUMBER(FIND("=",BW30)),LEFT(BW30,FIND("=",BW30)-1),BW30),BW30)</f>
        <v>xx</v>
      </c>
      <c r="BY30" s="170" t="str">
        <f aca="false">IF(BW30&lt;&gt;"",IF(ISNUMBER(FIND("=",BW30)),RIGHT(BW30,LEN(BW30)-FIND("=",BW30)),""),"")</f>
        <v>Non_select</v>
      </c>
      <c r="BZ30" s="170" t="str">
        <f aca="false">IF(BX30&lt;&gt;"",IF(ISNUMBER(FIND(".",BX30)),LEFT(BX30,FIND(".",BX30)-1),BX30),BX30)</f>
        <v>xx</v>
      </c>
      <c r="CA30" s="170" t="str">
        <f aca="false">IF(BX30&lt;&gt;"",IF(ISNUMBER(FIND(".",BX30)),RIGHT(BX30,LEN(BX30)-FIND(".",BX30)),""),"")</f>
        <v/>
      </c>
      <c r="CB30" s="212"/>
      <c r="CC30" s="170" t="str">
        <f aca="false">A30</f>
        <v>AB360347</v>
      </c>
      <c r="CD30" s="178" t="s">
        <v>339</v>
      </c>
      <c r="CE30" s="178" t="s">
        <v>340</v>
      </c>
      <c r="CF30" s="178" t="s">
        <v>341</v>
      </c>
      <c r="CG30" s="212"/>
      <c r="CH30" s="212"/>
      <c r="CI30" s="212"/>
      <c r="CJ30" s="212"/>
      <c r="CK30" s="178"/>
      <c r="CL30" s="212"/>
      <c r="CM30" s="212"/>
      <c r="CN30" s="212"/>
      <c r="CO30" s="212"/>
      <c r="CP30" s="212"/>
      <c r="CQ30" s="212"/>
      <c r="CR30" s="228" t="n">
        <f aca="false">C30</f>
        <v>1</v>
      </c>
      <c r="CS30" s="229" t="str">
        <f aca="false">D30</f>
        <v>1</v>
      </c>
      <c r="CT30" s="170" t="str">
        <f aca="false">CONCATENATE(CD30," strain ",CM30," ",CL30,", partial cds")</f>
        <v>Hepatitis E virus strain  , partial cds</v>
      </c>
    </row>
    <row r="31" s="146" customFormat="true" ht="11.9" hidden="true" customHeight="true" outlineLevel="0" collapsed="false">
      <c r="A31" s="154" t="s">
        <v>449</v>
      </c>
      <c r="B31" s="147" t="s">
        <v>371</v>
      </c>
      <c r="C31" s="148" t="n">
        <v>1</v>
      </c>
      <c r="D31" s="149" t="s">
        <v>388</v>
      </c>
      <c r="E31" s="150" t="s">
        <v>388</v>
      </c>
      <c r="F31" s="210" t="s">
        <v>450</v>
      </c>
      <c r="G31" s="212"/>
      <c r="H31" s="146" t="s">
        <v>365</v>
      </c>
      <c r="I31" s="153" t="s">
        <v>366</v>
      </c>
      <c r="J31" s="146" t="s">
        <v>337</v>
      </c>
      <c r="K31" s="212"/>
      <c r="L31" s="212"/>
      <c r="M31" s="157" t="s">
        <v>348</v>
      </c>
      <c r="N31" s="158" t="s">
        <v>400</v>
      </c>
      <c r="O31" s="212"/>
      <c r="P31" s="212"/>
      <c r="Q31" s="212"/>
      <c r="R31" s="212"/>
      <c r="S31" s="212"/>
      <c r="T31" s="215"/>
      <c r="U31" s="215"/>
      <c r="V31" s="158" t="s">
        <v>278</v>
      </c>
      <c r="W31" s="217"/>
      <c r="X31" s="209"/>
      <c r="Y31" s="209"/>
      <c r="Z31" s="209"/>
      <c r="AA31" s="216"/>
      <c r="AB31" s="217"/>
      <c r="AC31" s="217"/>
      <c r="AD31" s="209"/>
      <c r="AE31" s="209"/>
      <c r="AF31" s="209"/>
      <c r="AG31" s="218"/>
      <c r="AH31" s="212"/>
      <c r="AI31" s="212"/>
      <c r="AJ31" s="219" t="n">
        <f aca="false">SeqEnd-SeqBeg+1</f>
        <v>1</v>
      </c>
      <c r="AK31" s="220" t="n">
        <f aca="false">AND( SeqBeg&lt;=Beg  , End &lt;=SeqEnd )</f>
        <v>0</v>
      </c>
      <c r="AL31" s="212"/>
      <c r="AM31" s="212"/>
      <c r="AN31" s="221"/>
      <c r="AO31" s="147" t="s">
        <v>103</v>
      </c>
      <c r="AP31" s="147" t="s">
        <v>103</v>
      </c>
      <c r="AQ31" s="147" t="s">
        <v>103</v>
      </c>
      <c r="AR31" s="147" t="s">
        <v>103</v>
      </c>
      <c r="AS31" s="147" t="s">
        <v>103</v>
      </c>
      <c r="AT31" s="147" t="s">
        <v>103</v>
      </c>
      <c r="AV31" s="212"/>
      <c r="AW31" s="222" t="str">
        <f aca="false">HYPERLINK(CONCATENATE("http://www.ncbi.nlm.nih.gov/nuccore/",BM31),BM31)</f>
        <v>JQ655734</v>
      </c>
      <c r="AX31" s="219" t="str">
        <f aca="false">CONCATENATE(D31,IF(I31="","",CONCATENATE(".",I31)),IF(K31="","",CONCATENATE(".",K31)),IF(M31="","",CONCATENATE(".",M31)),IF(R31="","",CONCATENATE(".",R31)),IF(U31="","","(*)"))</f>
        <v>1.CHN.hum</v>
      </c>
      <c r="AY31" s="170" t="str">
        <f aca="false">CONCATENATE(BM31,".",BN31)</f>
        <v>JQ655734.W2-1</v>
      </c>
      <c r="AZ31" s="171" t="str">
        <f aca="false">IF(AV31="",IF(ISNUMBER(FIND(".",A31)),LEFT(A31,FIND(".",A31)-1),A31),AV31)</f>
        <v>JQ655734</v>
      </c>
      <c r="BA31" s="171" t="str">
        <f aca="false">IF(ISNUMBER(FIND("-",AZ31)),LEFT(AZ31,FIND("-",AZ31)-1),AZ31)</f>
        <v>JQ655734</v>
      </c>
      <c r="BB31" s="170" t="str">
        <f aca="false"> MEGAname &amp; "="</f>
        <v>JQ655734=</v>
      </c>
      <c r="BC31" s="170" t="str">
        <f aca="false">Clear &amp; IF(span ,"Span","out")</f>
        <v>JQ655734=out</v>
      </c>
      <c r="BD31" s="170" t="str">
        <f aca="false">Clear &amp; IF(span, IF(B31=".","Selected",B31),"out")</f>
        <v>JQ655734=out</v>
      </c>
      <c r="BE31" s="170" t="str">
        <f aca="false">Clear &amp; Strain</f>
        <v>JQ655734=W2-1</v>
      </c>
      <c r="BF31" s="170" t="str">
        <f aca="false">CONCATENATE(A31,"=",F31,". ",AX31,IF(AB31="","",CONCATENATE(".",AB31)))</f>
        <v>JQ655734=W2-1. 1.CHN.hum</v>
      </c>
      <c r="BG31" s="170" t="str">
        <f aca="false">CONCATENATE(A31,"=",F31,". ",AX31)</f>
        <v>JQ655734=W2-1. 1.CHN.hum</v>
      </c>
      <c r="BH31" s="170" t="str">
        <f aca="false">CONCATENATE(A31,"=",AX31)</f>
        <v>JQ655734=1.CHN.hum</v>
      </c>
      <c r="BI31" s="170" t="str">
        <f aca="false">CONCATENATE(A31,"=",ComForSubtype,D31)</f>
        <v>JQ655734=1</v>
      </c>
      <c r="BJ31" s="170" t="str">
        <f aca="false">CONCATENATE(A31,"=",E31)</f>
        <v>JQ655734=1</v>
      </c>
      <c r="BK31" s="170" t="str">
        <f aca="false">CONCATENATE(A31,"=",C31)</f>
        <v>JQ655734=1</v>
      </c>
      <c r="BL31" s="170" t="str">
        <f aca="false">CONCATENATE(D31,"=")</f>
        <v>1=</v>
      </c>
      <c r="BM31" s="223" t="str">
        <f aca="false">IF(BA31="XX","",BA31)</f>
        <v>JQ655734</v>
      </c>
      <c r="BN31" s="224" t="str">
        <f aca="false">CONCATENATE(IF(F31="","",F31),IF(G31="","",CONCATENATE(" / ",G31)))</f>
        <v>W2-1</v>
      </c>
      <c r="BO31" s="225" t="str">
        <f aca="false">AX31</f>
        <v>1.CHN.hum</v>
      </c>
      <c r="BP31" s="226" t="str">
        <f aca="false">IF(V31="","",V31)</f>
        <v>CG</v>
      </c>
      <c r="BQ31" s="226" t="str">
        <f aca="false">IF(W31="","",CONCATENATE(W31,IF(LEFT(AO31,1)="s","+","")))</f>
        <v/>
      </c>
      <c r="BR31" s="226" t="str">
        <f aca="false">IF(X31="","",CONCATENATE(X31,IF(LEFT(AQ31,1)="s","+","")))</f>
        <v/>
      </c>
      <c r="BS31" s="226" t="str">
        <f aca="false">IF(Y31="","",CONCATENATE(Y31,IF(LEFT(AR31,1)="s","+","")))</f>
        <v/>
      </c>
      <c r="BT31" s="226" t="str">
        <f aca="false">IF(Z31="","",CONCATENATE(Z31,IF(LEFT(AS31,1)="s","+","")))</f>
        <v/>
      </c>
      <c r="BU31" s="227" t="str">
        <f aca="false">IF(AA31="","",CONCATENATE(AA31,IF(LEFT(AT31,1)="s","+","")))</f>
        <v/>
      </c>
      <c r="BV31" s="212"/>
      <c r="BW31" s="177" t="s">
        <v>338</v>
      </c>
      <c r="BX31" s="170" t="str">
        <f aca="false">IF(BW31&lt;&gt;"",IF(ISNUMBER(FIND("=",BW31)),LEFT(BW31,FIND("=",BW31)-1),BW31),BW31)</f>
        <v>xx</v>
      </c>
      <c r="BY31" s="170" t="str">
        <f aca="false">IF(BW31&lt;&gt;"",IF(ISNUMBER(FIND("=",BW31)),RIGHT(BW31,LEN(BW31)-FIND("=",BW31)),""),"")</f>
        <v>Non_select</v>
      </c>
      <c r="BZ31" s="170" t="str">
        <f aca="false">IF(BX31&lt;&gt;"",IF(ISNUMBER(FIND(".",BX31)),LEFT(BX31,FIND(".",BX31)-1),BX31),BX31)</f>
        <v>xx</v>
      </c>
      <c r="CA31" s="170" t="str">
        <f aca="false">IF(BX31&lt;&gt;"",IF(ISNUMBER(FIND(".",BX31)),RIGHT(BX31,LEN(BX31)-FIND(".",BX31)),""),"")</f>
        <v/>
      </c>
      <c r="CB31" s="212"/>
      <c r="CC31" s="170" t="str">
        <f aca="false">A31</f>
        <v>JQ655734</v>
      </c>
      <c r="CD31" s="178" t="s">
        <v>339</v>
      </c>
      <c r="CE31" s="178" t="s">
        <v>340</v>
      </c>
      <c r="CF31" s="178" t="s">
        <v>341</v>
      </c>
      <c r="CG31" s="212"/>
      <c r="CH31" s="212"/>
      <c r="CI31" s="212"/>
      <c r="CJ31" s="212"/>
      <c r="CK31" s="178"/>
      <c r="CL31" s="212"/>
      <c r="CM31" s="212"/>
      <c r="CN31" s="212"/>
      <c r="CO31" s="212"/>
      <c r="CP31" s="212"/>
      <c r="CQ31" s="212"/>
      <c r="CR31" s="228" t="n">
        <f aca="false">C31</f>
        <v>1</v>
      </c>
      <c r="CS31" s="229" t="str">
        <f aca="false">D31</f>
        <v>1</v>
      </c>
      <c r="CT31" s="170" t="str">
        <f aca="false">CONCATENATE(CD31," strain ",CM31," ",CL31,", partial cds")</f>
        <v>Hepatitis E virus strain  , partial cds</v>
      </c>
    </row>
    <row r="32" customFormat="false" ht="11.9" hidden="true" customHeight="true" outlineLevel="0" collapsed="false">
      <c r="A32" s="154" t="s">
        <v>451</v>
      </c>
      <c r="B32" s="147" t="s">
        <v>371</v>
      </c>
      <c r="C32" s="148" t="n">
        <v>1</v>
      </c>
      <c r="D32" s="149" t="s">
        <v>388</v>
      </c>
      <c r="E32" s="150" t="s">
        <v>388</v>
      </c>
      <c r="F32" s="210" t="s">
        <v>452</v>
      </c>
      <c r="G32" s="212"/>
      <c r="H32" s="212"/>
      <c r="I32" s="212"/>
      <c r="J32" s="212"/>
      <c r="K32" s="212"/>
      <c r="L32" s="212"/>
      <c r="N32" s="213"/>
      <c r="O32" s="212"/>
      <c r="P32" s="212"/>
      <c r="Q32" s="212"/>
      <c r="R32" s="212"/>
      <c r="S32" s="212"/>
      <c r="T32" s="215"/>
      <c r="U32" s="215"/>
      <c r="V32" s="158" t="s">
        <v>278</v>
      </c>
      <c r="W32" s="217"/>
      <c r="X32" s="209"/>
      <c r="Y32" s="209"/>
      <c r="Z32" s="209"/>
      <c r="AA32" s="216"/>
      <c r="AB32" s="217"/>
      <c r="AC32" s="217"/>
      <c r="AD32" s="209"/>
      <c r="AE32" s="209"/>
      <c r="AF32" s="209"/>
      <c r="AG32" s="218"/>
      <c r="AH32" s="212"/>
      <c r="AI32" s="212"/>
      <c r="AJ32" s="219" t="n">
        <f aca="false">SeqEnd-SeqBeg+1</f>
        <v>1</v>
      </c>
      <c r="AK32" s="220" t="n">
        <f aca="false">AND( SeqBeg&lt;=Beg  , End &lt;=SeqEnd )</f>
        <v>0</v>
      </c>
      <c r="AL32" s="212"/>
      <c r="AM32" s="212"/>
      <c r="AN32" s="221"/>
      <c r="AO32" s="147" t="s">
        <v>103</v>
      </c>
      <c r="AP32" s="147" t="s">
        <v>103</v>
      </c>
      <c r="AQ32" s="147" t="s">
        <v>103</v>
      </c>
      <c r="AR32" s="147" t="s">
        <v>103</v>
      </c>
      <c r="AS32" s="147" t="s">
        <v>103</v>
      </c>
      <c r="AT32" s="147" t="s">
        <v>103</v>
      </c>
      <c r="AU32" s="146"/>
      <c r="AV32" s="212"/>
      <c r="AW32" s="222" t="str">
        <f aca="false">HYPERLINK(CONCATENATE("http://www.ncbi.nlm.nih.gov/nuccore/",BM32),BM32)</f>
        <v>NC_001434</v>
      </c>
      <c r="AX32" s="219" t="str">
        <f aca="false">CONCATENATE(D32,IF(I32="","",CONCATENATE(".",I32)),IF(K32="","",CONCATENATE(".",K32)),IF(M32="","",CONCATENATE(".",M32)),IF(R32="","",CONCATENATE(".",R32)),IF(U32="","","(*)"))</f>
        <v>1</v>
      </c>
      <c r="AY32" s="170" t="str">
        <f aca="false">CONCATENATE(BM32,".",BN32)</f>
        <v>NC_001434.Xinjiang</v>
      </c>
      <c r="AZ32" s="171" t="str">
        <f aca="false">IF(AV32="",IF(ISNUMBER(FIND(".",A32)),LEFT(A32,FIND(".",A32)-1),A32),AV32)</f>
        <v>NC_001434</v>
      </c>
      <c r="BA32" s="171" t="str">
        <f aca="false">IF(ISNUMBER(FIND("-",AZ32)),LEFT(AZ32,FIND("-",AZ32)-1),AZ32)</f>
        <v>NC_001434</v>
      </c>
      <c r="BB32" s="170" t="str">
        <f aca="false"> MEGAname &amp; "="</f>
        <v>NC_001434=</v>
      </c>
      <c r="BC32" s="170" t="str">
        <f aca="false">Clear &amp; IF(span ,"Span","out")</f>
        <v>NC_001434=out</v>
      </c>
      <c r="BD32" s="170" t="str">
        <f aca="false">Clear &amp; IF(span, IF(B32=".","Selected",B32),"out")</f>
        <v>NC_001434=out</v>
      </c>
      <c r="BE32" s="170" t="str">
        <f aca="false">Clear &amp; Strain</f>
        <v>NC_001434=Xinjiang</v>
      </c>
      <c r="BF32" s="170" t="str">
        <f aca="false">CONCATENATE(A32,"=",F32,". ",AX32,IF(AB32="","",CONCATENATE(".",AB32)))</f>
        <v>NC_001434=Xinjiang. 1</v>
      </c>
      <c r="BG32" s="170" t="str">
        <f aca="false">CONCATENATE(A32,"=",F32,". ",AX32)</f>
        <v>NC_001434=Xinjiang. 1</v>
      </c>
      <c r="BH32" s="170" t="str">
        <f aca="false">CONCATENATE(A32,"=",AX32)</f>
        <v>NC_001434=1</v>
      </c>
      <c r="BI32" s="170" t="str">
        <f aca="false">CONCATENATE(A32,"=",ComForSubtype,D32)</f>
        <v>NC_001434=1</v>
      </c>
      <c r="BJ32" s="170" t="str">
        <f aca="false">CONCATENATE(A32,"=",E32)</f>
        <v>NC_001434=1</v>
      </c>
      <c r="BK32" s="170" t="str">
        <f aca="false">CONCATENATE(A32,"=",C32)</f>
        <v>NC_001434=1</v>
      </c>
      <c r="BL32" s="170" t="str">
        <f aca="false">CONCATENATE(D32,"=")</f>
        <v>1=</v>
      </c>
      <c r="BM32" s="223" t="str">
        <f aca="false">IF(BA32="XX","",BA32)</f>
        <v>NC_001434</v>
      </c>
      <c r="BN32" s="224" t="str">
        <f aca="false">CONCATENATE(IF(F32="","",F32),IF(G32="","",CONCATENATE(" / ",G32)))</f>
        <v>Xinjiang</v>
      </c>
      <c r="BO32" s="225" t="str">
        <f aca="false">AX32</f>
        <v>1</v>
      </c>
      <c r="BP32" s="226" t="str">
        <f aca="false">IF(V32="","",V32)</f>
        <v>CG</v>
      </c>
      <c r="BQ32" s="226" t="str">
        <f aca="false">IF(W32="","",CONCATENATE(W32,IF(LEFT(AO32,1)="s","+","")))</f>
        <v/>
      </c>
      <c r="BR32" s="226" t="str">
        <f aca="false">IF(X32="","",CONCATENATE(X32,IF(LEFT(AQ32,1)="s","+","")))</f>
        <v/>
      </c>
      <c r="BS32" s="226" t="str">
        <f aca="false">IF(Y32="","",CONCATENATE(Y32,IF(LEFT(AR32,1)="s","+","")))</f>
        <v/>
      </c>
      <c r="BT32" s="226" t="str">
        <f aca="false">IF(Z32="","",CONCATENATE(Z32,IF(LEFT(AS32,1)="s","+","")))</f>
        <v/>
      </c>
      <c r="BU32" s="227" t="str">
        <f aca="false">IF(AA32="","",CONCATENATE(AA32,IF(LEFT(AT32,1)="s","+","")))</f>
        <v/>
      </c>
      <c r="BV32" s="212"/>
      <c r="BW32" s="177" t="s">
        <v>338</v>
      </c>
      <c r="BX32" s="170" t="str">
        <f aca="false">IF(BW32&lt;&gt;"",IF(ISNUMBER(FIND("=",BW32)),LEFT(BW32,FIND("=",BW32)-1),BW32),BW32)</f>
        <v>xx</v>
      </c>
      <c r="BY32" s="170" t="str">
        <f aca="false">IF(BW32&lt;&gt;"",IF(ISNUMBER(FIND("=",BW32)),RIGHT(BW32,LEN(BW32)-FIND("=",BW32)),""),"")</f>
        <v>Non_select</v>
      </c>
      <c r="BZ32" s="170" t="str">
        <f aca="false">IF(BX32&lt;&gt;"",IF(ISNUMBER(FIND(".",BX32)),LEFT(BX32,FIND(".",BX32)-1),BX32),BX32)</f>
        <v>xx</v>
      </c>
      <c r="CA32" s="170" t="str">
        <f aca="false">IF(BX32&lt;&gt;"",IF(ISNUMBER(FIND(".",BX32)),RIGHT(BX32,LEN(BX32)-FIND(".",BX32)),""),"")</f>
        <v/>
      </c>
      <c r="CB32" s="212"/>
      <c r="CC32" s="170" t="str">
        <f aca="false">A32</f>
        <v>NC_001434</v>
      </c>
      <c r="CD32" s="178" t="s">
        <v>339</v>
      </c>
      <c r="CE32" s="178" t="s">
        <v>340</v>
      </c>
      <c r="CF32" s="178" t="s">
        <v>341</v>
      </c>
      <c r="CG32" s="212"/>
      <c r="CH32" s="212"/>
      <c r="CI32" s="212"/>
      <c r="CJ32" s="212"/>
      <c r="CK32" s="178"/>
      <c r="CL32" s="212"/>
      <c r="CM32" s="212"/>
      <c r="CN32" s="212"/>
      <c r="CO32" s="212"/>
      <c r="CP32" s="212"/>
      <c r="CQ32" s="212"/>
      <c r="CR32" s="228" t="n">
        <f aca="false">C32</f>
        <v>1</v>
      </c>
      <c r="CS32" s="229" t="str">
        <f aca="false">D32</f>
        <v>1</v>
      </c>
      <c r="CT32" s="170" t="str">
        <f aca="false">CONCATENATE(CD32," strain ",CM32," ",CL32,", partial cds")</f>
        <v>Hepatitis E virus strain  , partial cds</v>
      </c>
    </row>
    <row r="33" customFormat="false" ht="11.9" hidden="true" customHeight="true" outlineLevel="0" collapsed="false">
      <c r="A33" s="154" t="s">
        <v>453</v>
      </c>
      <c r="B33" s="147" t="n">
        <v>1</v>
      </c>
      <c r="C33" s="243" t="n">
        <v>1</v>
      </c>
      <c r="D33" s="149" t="s">
        <v>333</v>
      </c>
      <c r="E33" s="150" t="s">
        <v>388</v>
      </c>
      <c r="F33" s="154" t="s">
        <v>454</v>
      </c>
      <c r="G33" s="212"/>
      <c r="H33" s="146" t="s">
        <v>127</v>
      </c>
      <c r="I33" s="153" t="s">
        <v>127</v>
      </c>
      <c r="J33" s="146" t="s">
        <v>337</v>
      </c>
      <c r="K33" s="212"/>
      <c r="L33" s="212"/>
      <c r="M33" s="157" t="s">
        <v>455</v>
      </c>
      <c r="N33" s="213"/>
      <c r="O33" s="235" t="n">
        <v>1989</v>
      </c>
      <c r="P33" s="212"/>
      <c r="Q33" s="212"/>
      <c r="R33" s="212"/>
      <c r="S33" s="212"/>
      <c r="T33" s="214" t="s">
        <v>353</v>
      </c>
      <c r="U33" s="161" t="s">
        <v>333</v>
      </c>
      <c r="V33" s="158" t="s">
        <v>333</v>
      </c>
      <c r="W33" s="244" t="s">
        <v>333</v>
      </c>
      <c r="X33" s="249" t="s">
        <v>333</v>
      </c>
      <c r="Y33" s="249" t="s">
        <v>333</v>
      </c>
      <c r="Z33" s="150" t="s">
        <v>333</v>
      </c>
      <c r="AA33" s="250" t="s">
        <v>333</v>
      </c>
      <c r="AB33" s="251" t="s">
        <v>278</v>
      </c>
      <c r="AC33" s="163" t="s">
        <v>456</v>
      </c>
      <c r="AD33" s="164" t="s">
        <v>354</v>
      </c>
      <c r="AE33" s="164" t="s">
        <v>354</v>
      </c>
      <c r="AF33" s="164" t="s">
        <v>354</v>
      </c>
      <c r="AG33" s="166" t="s">
        <v>354</v>
      </c>
      <c r="AH33" s="164" t="n">
        <v>1</v>
      </c>
      <c r="AI33" s="252" t="n">
        <v>7519</v>
      </c>
      <c r="AJ33" s="219" t="n">
        <f aca="false">SeqEnd-SeqBeg+1</f>
        <v>7519</v>
      </c>
      <c r="AK33" s="220" t="n">
        <f aca="false">AND( SeqBeg&lt;=Beg  , End &lt;=SeqEnd )</f>
        <v>1</v>
      </c>
      <c r="AL33" s="212"/>
      <c r="AM33" s="212"/>
      <c r="AN33" s="213"/>
      <c r="AO33" s="147" t="s">
        <v>457</v>
      </c>
      <c r="AP33" s="147" t="s">
        <v>457</v>
      </c>
      <c r="AQ33" s="147" t="s">
        <v>457</v>
      </c>
      <c r="AR33" s="147" t="s">
        <v>457</v>
      </c>
      <c r="AS33" s="147" t="s">
        <v>457</v>
      </c>
      <c r="AT33" s="147" t="s">
        <v>457</v>
      </c>
      <c r="AU33" s="147" t="s">
        <v>382</v>
      </c>
      <c r="AV33" s="212"/>
      <c r="AW33" s="222" t="str">
        <f aca="false">HYPERLINK(CONCATENATE("http://www.ncbi.nlm.nih.gov/nuccore/",BM33),BM33)</f>
        <v>D10330</v>
      </c>
      <c r="AX33" s="219" t="str">
        <f aca="false">CONCATENATE(D33,IF(I33="","",CONCATENATE(".",I33)),IF(K33="","",CONCATENATE(".",K33)),IF(M33="","",CONCATENATE(".",M33)),IF(R33="","",CONCATENATE(".",R33)),IF(U33="","","(*)"))</f>
        <v>1a.Burma.mac-hum(*)</v>
      </c>
      <c r="AY33" s="170" t="str">
        <f aca="false">CONCATENATE(BM33,".",BN33)</f>
        <v>D10330.Bur86 (HEVNE8L)</v>
      </c>
      <c r="AZ33" s="171" t="str">
        <f aca="false">IF(AV33="",IF(ISNUMBER(FIND(".",A33)),LEFT(A33,FIND(".",A33)-1),A33),AV33)</f>
        <v>D10330</v>
      </c>
      <c r="BA33" s="171" t="str">
        <f aca="false">IF(ISNUMBER(FIND("-",AZ33)),LEFT(AZ33,FIND("-",AZ33)-1),AZ33)</f>
        <v>D10330</v>
      </c>
      <c r="BB33" s="170" t="str">
        <f aca="false"> MEGAname &amp; "="</f>
        <v>D10330=</v>
      </c>
      <c r="BC33" s="170" t="str">
        <f aca="false">Clear &amp; IF(span ,"Span","out")</f>
        <v>D10330=Span</v>
      </c>
      <c r="BD33" s="170" t="str">
        <f aca="false">Clear &amp; IF(span, IF(B33=".","Selected",B33),"out")</f>
        <v>D10330=1</v>
      </c>
      <c r="BE33" s="170" t="str">
        <f aca="false">Clear &amp; Strain</f>
        <v>D10330=Bur86 (HEVNE8L)</v>
      </c>
      <c r="BF33" s="170" t="str">
        <f aca="false">CONCATENATE(A33,"=",F33,". ",AX33,IF(AB33="","",CONCATENATE(".",AB33)))</f>
        <v>D10330=Bur86 (HEVNE8L). 1a.Burma.mac-hum(*).CG</v>
      </c>
      <c r="BG33" s="170" t="str">
        <f aca="false">CONCATENATE(A33,"=",F33,". ",AX33)</f>
        <v>D10330=Bur86 (HEVNE8L). 1a.Burma.mac-hum(*)</v>
      </c>
      <c r="BH33" s="170" t="str">
        <f aca="false">CONCATENATE(A33,"=",AX33)</f>
        <v>D10330=1a.Burma.mac-hum(*)</v>
      </c>
      <c r="BI33" s="170" t="str">
        <f aca="false">CONCATENATE(A33,"=",ComForSubtype,D33)</f>
        <v>D10330=1a</v>
      </c>
      <c r="BJ33" s="170" t="str">
        <f aca="false">CONCATENATE(A33,"=",E33)</f>
        <v>D10330=1</v>
      </c>
      <c r="BK33" s="170" t="str">
        <f aca="false">CONCATENATE(A33,"=",C33)</f>
        <v>D10330=1</v>
      </c>
      <c r="BL33" s="170" t="str">
        <f aca="false">CONCATENATE(D33,"=")</f>
        <v>1a=</v>
      </c>
      <c r="BM33" s="223" t="str">
        <f aca="false">IF(BA33="XX","",BA33)</f>
        <v>D10330</v>
      </c>
      <c r="BN33" s="224" t="str">
        <f aca="false">CONCATENATE(IF(F33="","",F33),IF(G33="","",CONCATENATE(" / ",G33)))</f>
        <v>Bur86 (HEVNE8L)</v>
      </c>
      <c r="BO33" s="225" t="str">
        <f aca="false">AX33</f>
        <v>1a.Burma.mac-hum(*)</v>
      </c>
      <c r="BP33" s="226" t="str">
        <f aca="false">IF(V33="","",V33)</f>
        <v>1a</v>
      </c>
      <c r="BQ33" s="226" t="str">
        <f aca="false">IF(W33="","",CONCATENATE(W33,IF(LEFT(AO33,1)="s","+","")))</f>
        <v>1a+</v>
      </c>
      <c r="BR33" s="226" t="str">
        <f aca="false">IF(X33="","",CONCATENATE(X33,IF(LEFT(AQ33,1)="s","+","")))</f>
        <v>1a+</v>
      </c>
      <c r="BS33" s="226" t="str">
        <f aca="false">IF(Y33="","",CONCATENATE(Y33,IF(LEFT(AR33,1)="s","+","")))</f>
        <v>1a+</v>
      </c>
      <c r="BT33" s="226" t="str">
        <f aca="false">IF(Z33="","",CONCATENATE(Z33,IF(LEFT(AS33,1)="s","+","")))</f>
        <v>1a+</v>
      </c>
      <c r="BU33" s="227" t="str">
        <f aca="false">IF(AA33="","",CONCATENATE(AA33,IF(LEFT(AT33,1)="s","+","")))</f>
        <v>1a+</v>
      </c>
      <c r="BV33" s="212"/>
      <c r="BW33" s="177" t="s">
        <v>458</v>
      </c>
      <c r="BX33" s="170" t="str">
        <f aca="false">IF(BW33&lt;&gt;"",IF(ISNUMBER(FIND("=",BW33)),LEFT(BW33,FIND("=",BW33)-1),BW33),BW33)</f>
        <v>D10330</v>
      </c>
      <c r="BY33" s="170" t="str">
        <f aca="false">IF(BW33&lt;&gt;"",IF(ISNUMBER(FIND("=",BW33)),RIGHT(BW33,LEN(BW33)-FIND("=",BW33)),""),"")</f>
        <v>1a</v>
      </c>
      <c r="BZ33" s="170" t="str">
        <f aca="false">IF(BX33&lt;&gt;"",IF(ISNUMBER(FIND(".",BX33)),LEFT(BX33,FIND(".",BX33)-1),BX33),BX33)</f>
        <v>D10330</v>
      </c>
      <c r="CA33" s="170" t="str">
        <f aca="false">IF(BX33&lt;&gt;"",IF(ISNUMBER(FIND(".",BX33)),RIGHT(BX33,LEN(BX33)-FIND(".",BX33)),""),"")</f>
        <v/>
      </c>
      <c r="CB33" s="212"/>
      <c r="CC33" s="170" t="str">
        <f aca="false">A33</f>
        <v>D10330</v>
      </c>
      <c r="CD33" s="178" t="s">
        <v>339</v>
      </c>
      <c r="CE33" s="178" t="s">
        <v>340</v>
      </c>
      <c r="CF33" s="178" t="s">
        <v>341</v>
      </c>
      <c r="CG33" s="212"/>
      <c r="CH33" s="212"/>
      <c r="CI33" s="212"/>
      <c r="CJ33" s="212"/>
      <c r="CK33" s="178"/>
      <c r="CL33" s="212"/>
      <c r="CM33" s="212"/>
      <c r="CN33" s="212"/>
      <c r="CO33" s="212"/>
      <c r="CP33" s="212"/>
      <c r="CQ33" s="212"/>
      <c r="CR33" s="170" t="n">
        <f aca="false">C33</f>
        <v>1</v>
      </c>
      <c r="CS33" s="229" t="str">
        <f aca="false">D33</f>
        <v>1a</v>
      </c>
      <c r="CT33" s="170" t="str">
        <f aca="false">CONCATENATE(CD33," strain ",CM33," ",CL33,", partial cds")</f>
        <v>Hepatitis E virus strain  , partial cds</v>
      </c>
    </row>
    <row r="34" customFormat="false" ht="11.9" hidden="true" customHeight="true" outlineLevel="0" collapsed="false">
      <c r="A34" s="253" t="s">
        <v>459</v>
      </c>
      <c r="B34" s="147" t="n">
        <v>1</v>
      </c>
      <c r="C34" s="254" t="n">
        <v>1</v>
      </c>
      <c r="D34" s="255" t="s">
        <v>333</v>
      </c>
      <c r="E34" s="150" t="s">
        <v>388</v>
      </c>
      <c r="F34" s="256" t="s">
        <v>127</v>
      </c>
      <c r="G34" s="257" t="s">
        <v>460</v>
      </c>
      <c r="H34" s="253" t="s">
        <v>127</v>
      </c>
      <c r="I34" s="258" t="s">
        <v>127</v>
      </c>
      <c r="J34" s="253" t="s">
        <v>337</v>
      </c>
      <c r="K34" s="259"/>
      <c r="L34" s="260"/>
      <c r="M34" s="261" t="s">
        <v>455</v>
      </c>
      <c r="N34" s="262"/>
      <c r="O34" s="253" t="n">
        <v>1982</v>
      </c>
      <c r="P34" s="263"/>
      <c r="Q34" s="263"/>
      <c r="R34" s="264"/>
      <c r="S34" s="264"/>
      <c r="T34" s="214" t="s">
        <v>353</v>
      </c>
      <c r="U34" s="265" t="s">
        <v>333</v>
      </c>
      <c r="V34" s="262" t="s">
        <v>333</v>
      </c>
      <c r="W34" s="266" t="s">
        <v>333</v>
      </c>
      <c r="X34" s="267" t="s">
        <v>333</v>
      </c>
      <c r="Y34" s="267" t="s">
        <v>333</v>
      </c>
      <c r="Z34" s="268" t="s">
        <v>333</v>
      </c>
      <c r="AA34" s="269" t="s">
        <v>333</v>
      </c>
      <c r="AB34" s="261" t="s">
        <v>278</v>
      </c>
      <c r="AC34" s="270" t="s">
        <v>354</v>
      </c>
      <c r="AD34" s="271" t="s">
        <v>354</v>
      </c>
      <c r="AE34" s="271" t="s">
        <v>354</v>
      </c>
      <c r="AF34" s="271" t="s">
        <v>354</v>
      </c>
      <c r="AG34" s="272" t="s">
        <v>354</v>
      </c>
      <c r="AH34" s="271" t="n">
        <v>9</v>
      </c>
      <c r="AI34" s="273" t="n">
        <v>7519</v>
      </c>
      <c r="AJ34" s="219" t="n">
        <f aca="false">SeqEnd-SeqBeg+1</f>
        <v>7511</v>
      </c>
      <c r="AK34" s="220" t="n">
        <f aca="false">AND( SeqBeg&lt;=Beg  , End &lt;=SeqEnd )</f>
        <v>1</v>
      </c>
      <c r="AL34" s="264"/>
      <c r="AM34" s="264" t="s">
        <v>461</v>
      </c>
      <c r="AN34" s="262"/>
      <c r="AO34" s="274" t="s">
        <v>457</v>
      </c>
      <c r="AP34" s="274" t="s">
        <v>457</v>
      </c>
      <c r="AQ34" s="274" t="s">
        <v>457</v>
      </c>
      <c r="AR34" s="274" t="s">
        <v>457</v>
      </c>
      <c r="AS34" s="274" t="s">
        <v>457</v>
      </c>
      <c r="AT34" s="274" t="s">
        <v>457</v>
      </c>
      <c r="AU34" s="274" t="s">
        <v>382</v>
      </c>
      <c r="AV34" s="264"/>
      <c r="AW34" s="275" t="str">
        <f aca="false">HYPERLINK(CONCATENATE("http://www.ncbi.nlm.nih.gov/nuccore/",BM34),BM34)</f>
        <v>M73218</v>
      </c>
      <c r="AX34" s="276" t="str">
        <f aca="false">CONCATENATE(D34,IF(I34="","",CONCATENATE(".",I34)),IF(K34="","",CONCATENATE(".",K34)),IF(M34="","",CONCATENATE(".",M34)),IF(R34="","",CONCATENATE(".",R34)),IF(U34="","","(*)"))</f>
        <v>1a.Burma.mac-hum(*)</v>
      </c>
      <c r="AY34" s="277" t="str">
        <f aca="false">CONCATENATE(BM34,".",BN34)</f>
        <v>M73218.Burma / HEV(B)</v>
      </c>
      <c r="AZ34" s="278" t="str">
        <f aca="false">IF(AV34="",IF(ISNUMBER(FIND(".",A34)),LEFT(A34,FIND(".",A34)-1),A34),AV34)</f>
        <v>M73218</v>
      </c>
      <c r="BA34" s="278" t="str">
        <f aca="false">IF(ISNUMBER(FIND("-",AZ34)),LEFT(AZ34,FIND("-",AZ34)-1),AZ34)</f>
        <v>M73218</v>
      </c>
      <c r="BB34" s="170" t="str">
        <f aca="false"> MEGAname &amp; "="</f>
        <v>M73218=</v>
      </c>
      <c r="BC34" s="170" t="str">
        <f aca="false">Clear &amp; IF(span ,"Span","out")</f>
        <v>M73218=Span</v>
      </c>
      <c r="BD34" s="170" t="str">
        <f aca="false">Clear &amp; IF(span, IF(B34=".","Selected",B34),"out")</f>
        <v>M73218=1</v>
      </c>
      <c r="BE34" s="170" t="str">
        <f aca="false">Clear &amp; Strain</f>
        <v>M73218=Burma</v>
      </c>
      <c r="BF34" s="277" t="str">
        <f aca="false">CONCATENATE(A34,"=",F34,". ",AX34,IF(AB34="","",CONCATENATE(".",AB34)))</f>
        <v>M73218=Burma. 1a.Burma.mac-hum(*).CG</v>
      </c>
      <c r="BG34" s="277" t="str">
        <f aca="false">CONCATENATE(A34,"=",F34,". ",AX34)</f>
        <v>M73218=Burma. 1a.Burma.mac-hum(*)</v>
      </c>
      <c r="BH34" s="277" t="str">
        <f aca="false">CONCATENATE(A34,"=",AX34)</f>
        <v>M73218=1a.Burma.mac-hum(*)</v>
      </c>
      <c r="BI34" s="277" t="str">
        <f aca="false">CONCATENATE(A34,"=",ComForSubtype,D34)</f>
        <v>M73218=1a</v>
      </c>
      <c r="BJ34" s="277" t="str">
        <f aca="false">CONCATENATE(A34,"=",E34)</f>
        <v>M73218=1</v>
      </c>
      <c r="BK34" s="277" t="str">
        <f aca="false">CONCATENATE(A34,"=",C34)</f>
        <v>M73218=1</v>
      </c>
      <c r="BL34" s="277" t="str">
        <f aca="false">CONCATENATE(D34,"=")</f>
        <v>1a=</v>
      </c>
      <c r="BM34" s="279" t="str">
        <f aca="false">IF(BA34="XX","",BA34)</f>
        <v>M73218</v>
      </c>
      <c r="BN34" s="280" t="str">
        <f aca="false">CONCATENATE(IF(F34="","",F34),IF(G34="","",CONCATENATE(" / ",G34)))</f>
        <v>Burma / HEV(B)</v>
      </c>
      <c r="BO34" s="281" t="str">
        <f aca="false">AX34</f>
        <v>1a.Burma.mac-hum(*)</v>
      </c>
      <c r="BP34" s="282" t="str">
        <f aca="false">IF(V34="","",V34)</f>
        <v>1a</v>
      </c>
      <c r="BQ34" s="282" t="str">
        <f aca="false">IF(W34="","",CONCATENATE(W34,IF(LEFT(AO34,1)="s","+","")))</f>
        <v>1a+</v>
      </c>
      <c r="BR34" s="282" t="str">
        <f aca="false">IF(X34="","",CONCATENATE(X34,IF(LEFT(AQ34,1)="s","+","")))</f>
        <v>1a+</v>
      </c>
      <c r="BS34" s="282" t="str">
        <f aca="false">IF(Y34="","",CONCATENATE(Y34,IF(LEFT(AR34,1)="s","+","")))</f>
        <v>1a+</v>
      </c>
      <c r="BT34" s="282" t="str">
        <f aca="false">IF(Z34="","",CONCATENATE(Z34,IF(LEFT(AS34,1)="s","+","")))</f>
        <v>1a+</v>
      </c>
      <c r="BU34" s="283" t="str">
        <f aca="false">IF(AA34="","",CONCATENATE(AA34,IF(LEFT(AT34,1)="s","+","")))</f>
        <v>1a+</v>
      </c>
      <c r="BV34" s="277"/>
      <c r="BW34" s="277" t="s">
        <v>462</v>
      </c>
      <c r="BX34" s="277" t="str">
        <f aca="false">IF(BW34&lt;&gt;"",IF(ISNUMBER(FIND("=",BW34)),LEFT(BW34,FIND("=",BW34)-1),BW34),BW34)</f>
        <v>M73218</v>
      </c>
      <c r="BY34" s="277" t="str">
        <f aca="false">IF(BW34&lt;&gt;"",IF(ISNUMBER(FIND("=",BW34)),RIGHT(BW34,LEN(BW34)-FIND("=",BW34)),""),"")</f>
        <v>1a</v>
      </c>
      <c r="BZ34" s="277" t="str">
        <f aca="false">IF(BX34&lt;&gt;"",IF(ISNUMBER(FIND(".",BX34)),LEFT(BX34,FIND(".",BX34)-1),BX34),BX34)</f>
        <v>M73218</v>
      </c>
      <c r="CA34" s="277" t="str">
        <f aca="false">IF(BX34&lt;&gt;"",IF(ISNUMBER(FIND(".",BX34)),RIGHT(BX34,LEN(BX34)-FIND(".",BX34)),""),"")</f>
        <v/>
      </c>
      <c r="CB34" s="277"/>
      <c r="CC34" s="277" t="str">
        <f aca="false">A34</f>
        <v>M73218</v>
      </c>
      <c r="CD34" s="284" t="s">
        <v>339</v>
      </c>
      <c r="CE34" s="284" t="s">
        <v>340</v>
      </c>
      <c r="CF34" s="284" t="s">
        <v>341</v>
      </c>
      <c r="CG34" s="284"/>
      <c r="CH34" s="285"/>
      <c r="CI34" s="285"/>
      <c r="CJ34" s="285"/>
      <c r="CK34" s="285"/>
      <c r="CL34" s="284"/>
      <c r="CM34" s="277" t="str">
        <f aca="false">F34</f>
        <v>Burma</v>
      </c>
      <c r="CN34" s="277" t="str">
        <f aca="false">IF(G34="","",G34)</f>
        <v>HEV(B)</v>
      </c>
      <c r="CO34" s="277" t="str">
        <f aca="false">CONCATENATE(H34,":",L34)</f>
        <v>Burma:</v>
      </c>
      <c r="CP34" s="277" t="str">
        <f aca="false">CONCATENATE(IF(Q34="","",CONCATENATE(Q34,"-")),IF(P34="","",CONCATENATE(P34,"-")),IF(O34="","",O34))</f>
        <v>1982</v>
      </c>
      <c r="CQ34" s="277" t="str">
        <f aca="false">IF(N34="","",N34)</f>
        <v/>
      </c>
      <c r="CR34" s="277" t="n">
        <f aca="false">C34</f>
        <v>1</v>
      </c>
      <c r="CS34" s="286" t="str">
        <f aca="false">D34</f>
        <v>1a</v>
      </c>
      <c r="CT34" s="277" t="str">
        <f aca="false">CONCATENATE(CD34," strain ",CM34," ",CL34,", partial cds")</f>
        <v>Hepatitis E virus strain Burma , partial cds</v>
      </c>
    </row>
    <row r="35" customFormat="false" ht="11.9" hidden="true" customHeight="true" outlineLevel="0" collapsed="false">
      <c r="A35" s="154" t="s">
        <v>463</v>
      </c>
      <c r="B35" s="147" t="n">
        <v>1</v>
      </c>
      <c r="C35" s="243" t="n">
        <v>1</v>
      </c>
      <c r="D35" s="149" t="s">
        <v>333</v>
      </c>
      <c r="E35" s="150" t="s">
        <v>388</v>
      </c>
      <c r="F35" s="154" t="s">
        <v>464</v>
      </c>
      <c r="G35" s="212"/>
      <c r="H35" s="146" t="s">
        <v>335</v>
      </c>
      <c r="I35" s="153" t="s">
        <v>336</v>
      </c>
      <c r="J35" s="146" t="s">
        <v>337</v>
      </c>
      <c r="K35" s="212"/>
      <c r="L35" s="212"/>
      <c r="M35" s="157" t="s">
        <v>348</v>
      </c>
      <c r="N35" s="213"/>
      <c r="O35" s="146" t="n">
        <v>2005</v>
      </c>
      <c r="P35" s="212"/>
      <c r="Q35" s="212"/>
      <c r="R35" s="212"/>
      <c r="S35" s="212"/>
      <c r="T35" s="214" t="s">
        <v>353</v>
      </c>
      <c r="U35" s="215"/>
      <c r="V35" s="158" t="s">
        <v>333</v>
      </c>
      <c r="W35" s="244" t="s">
        <v>333</v>
      </c>
      <c r="X35" s="249" t="s">
        <v>333</v>
      </c>
      <c r="Y35" s="249" t="s">
        <v>333</v>
      </c>
      <c r="Z35" s="150" t="s">
        <v>333</v>
      </c>
      <c r="AA35" s="250" t="s">
        <v>333</v>
      </c>
      <c r="AB35" s="251" t="s">
        <v>278</v>
      </c>
      <c r="AC35" s="163" t="s">
        <v>456</v>
      </c>
      <c r="AD35" s="164" t="s">
        <v>354</v>
      </c>
      <c r="AE35" s="164" t="s">
        <v>354</v>
      </c>
      <c r="AF35" s="164" t="s">
        <v>354</v>
      </c>
      <c r="AG35" s="166" t="s">
        <v>354</v>
      </c>
      <c r="AH35" s="164" t="n">
        <v>9</v>
      </c>
      <c r="AI35" s="252" t="n">
        <v>7519</v>
      </c>
      <c r="AJ35" s="219" t="n">
        <f aca="false">SeqEnd-SeqBeg+1</f>
        <v>7511</v>
      </c>
      <c r="AK35" s="220" t="n">
        <f aca="false">AND( SeqBeg&lt;=Beg  , End &lt;=SeqEnd )</f>
        <v>1</v>
      </c>
      <c r="AL35" s="212"/>
      <c r="AM35" s="212"/>
      <c r="AN35" s="213"/>
      <c r="AO35" s="147" t="s">
        <v>465</v>
      </c>
      <c r="AP35" s="147" t="s">
        <v>465</v>
      </c>
      <c r="AQ35" s="147" t="s">
        <v>465</v>
      </c>
      <c r="AR35" s="147" t="s">
        <v>465</v>
      </c>
      <c r="AS35" s="147" t="s">
        <v>466</v>
      </c>
      <c r="AT35" s="147" t="s">
        <v>465</v>
      </c>
      <c r="AU35" s="147" t="s">
        <v>382</v>
      </c>
      <c r="AV35" s="212"/>
      <c r="AW35" s="222" t="str">
        <f aca="false">HYPERLINK(CONCATENATE("http://www.ncbi.nlm.nih.gov/nuccore/",BM35),BM35)</f>
        <v>FJ457024</v>
      </c>
      <c r="AX35" s="219" t="str">
        <f aca="false">CONCATENATE(D35,IF(I35="","",CONCATENATE(".",I35)),IF(K35="","",CONCATENATE(".",K35)),IF(M35="","",CONCATENATE(".",M35)),IF(R35="","",CONCATENATE(".",R35)),IF(U35="","","(*)"))</f>
        <v>1a.IND.hum</v>
      </c>
      <c r="AY35" s="170" t="str">
        <f aca="false">CONCATENATE(BM35,".",BN35)</f>
        <v>FJ457024.HEV-H</v>
      </c>
      <c r="AZ35" s="171" t="str">
        <f aca="false">IF(AV35="",IF(ISNUMBER(FIND(".",A35)),LEFT(A35,FIND(".",A35)-1),A35),AV35)</f>
        <v>FJ457024</v>
      </c>
      <c r="BA35" s="171" t="str">
        <f aca="false">IF(ISNUMBER(FIND("-",AZ35)),LEFT(AZ35,FIND("-",AZ35)-1),AZ35)</f>
        <v>FJ457024</v>
      </c>
      <c r="BB35" s="170" t="str">
        <f aca="false"> MEGAname &amp; "="</f>
        <v>FJ457024=</v>
      </c>
      <c r="BC35" s="170" t="str">
        <f aca="false">Clear &amp; IF(span ,"Span","out")</f>
        <v>FJ457024=Span</v>
      </c>
      <c r="BD35" s="170" t="str">
        <f aca="false">Clear &amp; IF(span, IF(B35=".","Selected",B35),"out")</f>
        <v>FJ457024=1</v>
      </c>
      <c r="BE35" s="170" t="str">
        <f aca="false">Clear &amp; Strain</f>
        <v>FJ457024=HEV-H</v>
      </c>
      <c r="BF35" s="170" t="str">
        <f aca="false">CONCATENATE(A35,"=",F35,". ",AX35,IF(AB35="","",CONCATENATE(".",AB35)))</f>
        <v>FJ457024=HEV-H. 1a.IND.hum.CG</v>
      </c>
      <c r="BG35" s="170" t="str">
        <f aca="false">CONCATENATE(A35,"=",F35,". ",AX35)</f>
        <v>FJ457024=HEV-H. 1a.IND.hum</v>
      </c>
      <c r="BH35" s="170" t="str">
        <f aca="false">CONCATENATE(A35,"=",AX35)</f>
        <v>FJ457024=1a.IND.hum</v>
      </c>
      <c r="BI35" s="170" t="str">
        <f aca="false">CONCATENATE(A35,"=",ComForSubtype,D35)</f>
        <v>FJ457024=1a</v>
      </c>
      <c r="BJ35" s="170" t="str">
        <f aca="false">CONCATENATE(A35,"=",E35)</f>
        <v>FJ457024=1</v>
      </c>
      <c r="BK35" s="170" t="str">
        <f aca="false">CONCATENATE(A35,"=",C35)</f>
        <v>FJ457024=1</v>
      </c>
      <c r="BL35" s="170" t="str">
        <f aca="false">CONCATENATE(D35,"=")</f>
        <v>1a=</v>
      </c>
      <c r="BM35" s="223" t="str">
        <f aca="false">IF(BA35="XX","",BA35)</f>
        <v>FJ457024</v>
      </c>
      <c r="BN35" s="224" t="str">
        <f aca="false">CONCATENATE(IF(F35="","",F35),IF(G35="","",CONCATENATE(" / ",G35)))</f>
        <v>HEV-H</v>
      </c>
      <c r="BO35" s="225" t="str">
        <f aca="false">AX35</f>
        <v>1a.IND.hum</v>
      </c>
      <c r="BP35" s="226" t="str">
        <f aca="false">IF(V35="","",V35)</f>
        <v>1a</v>
      </c>
      <c r="BQ35" s="226" t="str">
        <f aca="false">IF(W35="","",CONCATENATE(W35,IF(LEFT(AO35,1)="s","+","")))</f>
        <v>1a</v>
      </c>
      <c r="BR35" s="226" t="str">
        <f aca="false">IF(X35="","",CONCATENATE(X35,IF(LEFT(AQ35,1)="s","+","")))</f>
        <v>1a</v>
      </c>
      <c r="BS35" s="226" t="str">
        <f aca="false">IF(Y35="","",CONCATENATE(Y35,IF(LEFT(AR35,1)="s","+","")))</f>
        <v>1a</v>
      </c>
      <c r="BT35" s="226" t="str">
        <f aca="false">IF(Z35="","",CONCATENATE(Z35,IF(LEFT(AS35,1)="s","+","")))</f>
        <v>1a+</v>
      </c>
      <c r="BU35" s="227" t="str">
        <f aca="false">IF(AA35="","",CONCATENATE(AA35,IF(LEFT(AT35,1)="s","+","")))</f>
        <v>1a</v>
      </c>
      <c r="BV35" s="212"/>
      <c r="BW35" s="177" t="s">
        <v>467</v>
      </c>
      <c r="BX35" s="170" t="str">
        <f aca="false">IF(BW35&lt;&gt;"",IF(ISNUMBER(FIND("=",BW35)),LEFT(BW35,FIND("=",BW35)-1),BW35),BW35)</f>
        <v>FJ457024</v>
      </c>
      <c r="BY35" s="170" t="str">
        <f aca="false">IF(BW35&lt;&gt;"",IF(ISNUMBER(FIND("=",BW35)),RIGHT(BW35,LEN(BW35)-FIND("=",BW35)),""),"")</f>
        <v>1a</v>
      </c>
      <c r="BZ35" s="170" t="str">
        <f aca="false">IF(BX35&lt;&gt;"",IF(ISNUMBER(FIND(".",BX35)),LEFT(BX35,FIND(".",BX35)-1),BX35),BX35)</f>
        <v>FJ457024</v>
      </c>
      <c r="CA35" s="170" t="str">
        <f aca="false">IF(BX35&lt;&gt;"",IF(ISNUMBER(FIND(".",BX35)),RIGHT(BX35,LEN(BX35)-FIND(".",BX35)),""),"")</f>
        <v/>
      </c>
      <c r="CB35" s="212"/>
      <c r="CC35" s="170" t="str">
        <f aca="false">A35</f>
        <v>FJ457024</v>
      </c>
      <c r="CD35" s="178" t="s">
        <v>339</v>
      </c>
      <c r="CE35" s="178" t="s">
        <v>340</v>
      </c>
      <c r="CF35" s="178" t="s">
        <v>341</v>
      </c>
      <c r="CG35" s="212"/>
      <c r="CH35" s="179"/>
      <c r="CI35" s="179"/>
      <c r="CJ35" s="179"/>
      <c r="CK35" s="212"/>
      <c r="CL35" s="212"/>
      <c r="CM35" s="170" t="str">
        <f aca="false">F35</f>
        <v>HEV-H</v>
      </c>
      <c r="CN35" s="170" t="str">
        <f aca="false">IF(G35="","",G35)</f>
        <v/>
      </c>
      <c r="CO35" s="170" t="str">
        <f aca="false">CONCATENATE(H35,":",L35)</f>
        <v>India:</v>
      </c>
      <c r="CP35" s="170" t="str">
        <f aca="false">CONCATENATE(IF(Q35="","",CONCATENATE(Q35,"-")),IF(P35="","",CONCATENATE(P35,"-")),IF(O35="","",O35))</f>
        <v>2005</v>
      </c>
      <c r="CQ35" s="170" t="str">
        <f aca="false">IF(N35="","",N35)</f>
        <v/>
      </c>
      <c r="CR35" s="170" t="n">
        <f aca="false">C35</f>
        <v>1</v>
      </c>
      <c r="CS35" s="229" t="str">
        <f aca="false">D35</f>
        <v>1a</v>
      </c>
      <c r="CT35" s="170" t="str">
        <f aca="false">CONCATENATE(CD35," strain ",CM35," ",CL35,", partial cds")</f>
        <v>Hepatitis E virus strain HEV-H , partial cds</v>
      </c>
    </row>
    <row r="36" customFormat="false" ht="11.9" hidden="true" customHeight="true" outlineLevel="0" collapsed="false">
      <c r="A36" s="154" t="s">
        <v>468</v>
      </c>
      <c r="B36" s="147" t="n">
        <v>1</v>
      </c>
      <c r="C36" s="243" t="n">
        <v>1</v>
      </c>
      <c r="D36" s="149" t="s">
        <v>333</v>
      </c>
      <c r="E36" s="150" t="s">
        <v>388</v>
      </c>
      <c r="F36" s="154" t="s">
        <v>469</v>
      </c>
      <c r="G36" s="212"/>
      <c r="H36" s="146" t="s">
        <v>335</v>
      </c>
      <c r="I36" s="153" t="s">
        <v>336</v>
      </c>
      <c r="J36" s="146" t="s">
        <v>337</v>
      </c>
      <c r="K36" s="287"/>
      <c r="L36" s="288" t="s">
        <v>334</v>
      </c>
      <c r="M36" s="157" t="s">
        <v>470</v>
      </c>
      <c r="N36" s="213"/>
      <c r="O36" s="146" t="n">
        <v>1990</v>
      </c>
      <c r="P36" s="212"/>
      <c r="Q36" s="212"/>
      <c r="R36" s="212"/>
      <c r="S36" s="212"/>
      <c r="T36" s="214" t="s">
        <v>353</v>
      </c>
      <c r="U36" s="161" t="s">
        <v>333</v>
      </c>
      <c r="V36" s="158" t="s">
        <v>333</v>
      </c>
      <c r="W36" s="244" t="s">
        <v>333</v>
      </c>
      <c r="X36" s="249" t="s">
        <v>333</v>
      </c>
      <c r="Y36" s="249" t="s">
        <v>333</v>
      </c>
      <c r="Z36" s="150" t="s">
        <v>333</v>
      </c>
      <c r="AA36" s="250" t="s">
        <v>333</v>
      </c>
      <c r="AB36" s="251" t="s">
        <v>278</v>
      </c>
      <c r="AC36" s="163" t="s">
        <v>354</v>
      </c>
      <c r="AD36" s="164" t="s">
        <v>354</v>
      </c>
      <c r="AE36" s="164" t="s">
        <v>354</v>
      </c>
      <c r="AF36" s="164" t="s">
        <v>354</v>
      </c>
      <c r="AG36" s="166" t="s">
        <v>354</v>
      </c>
      <c r="AH36" s="164" t="n">
        <v>9</v>
      </c>
      <c r="AI36" s="252" t="n">
        <v>7519</v>
      </c>
      <c r="AJ36" s="219" t="n">
        <f aca="false">SeqEnd-SeqBeg+1</f>
        <v>7511</v>
      </c>
      <c r="AK36" s="220" t="n">
        <f aca="false">AND( SeqBeg&lt;=Beg  , End &lt;=SeqEnd )</f>
        <v>1</v>
      </c>
      <c r="AL36" s="212"/>
      <c r="AM36" s="212"/>
      <c r="AN36" s="213"/>
      <c r="AO36" s="147" t="s">
        <v>457</v>
      </c>
      <c r="AP36" s="147" t="s">
        <v>457</v>
      </c>
      <c r="AQ36" s="147" t="s">
        <v>471</v>
      </c>
      <c r="AR36" s="147" t="s">
        <v>471</v>
      </c>
      <c r="AS36" s="147" t="s">
        <v>471</v>
      </c>
      <c r="AT36" s="147" t="s">
        <v>471</v>
      </c>
      <c r="AU36" s="147" t="s">
        <v>382</v>
      </c>
      <c r="AV36" s="212"/>
      <c r="AW36" s="222" t="str">
        <f aca="false">HYPERLINK(CONCATENATE("http://www.ncbi.nlm.nih.gov/nuccore/",BM36),BM36)</f>
        <v>AF076239</v>
      </c>
      <c r="AX36" s="219" t="str">
        <f aca="false">CONCATENATE(D36,IF(I36="","",CONCATENATE(".",I36)),IF(K36="","",CONCATENATE(".",K36)),IF(M36="","",CONCATENATE(".",M36)),IF(R36="","",CONCATENATE(".",R36)),IF(U36="","","(*)"))</f>
        <v>1a.IND.synth(*)</v>
      </c>
      <c r="AY36" s="170" t="str">
        <f aca="false">CONCATENATE(BM36,".",BN36)</f>
        <v>AF076239.I3</v>
      </c>
      <c r="AZ36" s="171" t="str">
        <f aca="false">IF(AV36="",IF(ISNUMBER(FIND(".",A36)),LEFT(A36,FIND(".",A36)-1),A36),AV36)</f>
        <v>AF076239</v>
      </c>
      <c r="BA36" s="171" t="str">
        <f aca="false">IF(ISNUMBER(FIND("-",AZ36)),LEFT(AZ36,FIND("-",AZ36)-1),AZ36)</f>
        <v>AF076239</v>
      </c>
      <c r="BB36" s="170" t="str">
        <f aca="false"> MEGAname &amp; "="</f>
        <v>AF076239=</v>
      </c>
      <c r="BC36" s="170" t="str">
        <f aca="false">Clear &amp; IF(span ,"Span","out")</f>
        <v>AF076239=Span</v>
      </c>
      <c r="BD36" s="170" t="str">
        <f aca="false">Clear &amp; IF(span, IF(B36=".","Selected",B36),"out")</f>
        <v>AF076239=1</v>
      </c>
      <c r="BE36" s="170" t="str">
        <f aca="false">Clear &amp; Strain</f>
        <v>AF076239=I3</v>
      </c>
      <c r="BF36" s="170" t="str">
        <f aca="false">CONCATENATE(A36,"=",F36,". ",AX36,IF(AB36="","",CONCATENATE(".",AB36)))</f>
        <v>AF076239=I3. 1a.IND.synth(*).CG</v>
      </c>
      <c r="BG36" s="170" t="str">
        <f aca="false">CONCATENATE(A36,"=",F36,". ",AX36)</f>
        <v>AF076239=I3. 1a.IND.synth(*)</v>
      </c>
      <c r="BH36" s="170" t="str">
        <f aca="false">CONCATENATE(A36,"=",AX36)</f>
        <v>AF076239=1a.IND.synth(*)</v>
      </c>
      <c r="BI36" s="170" t="str">
        <f aca="false">CONCATENATE(A36,"=",ComForSubtype,D36)</f>
        <v>AF076239=1a</v>
      </c>
      <c r="BJ36" s="170" t="str">
        <f aca="false">CONCATENATE(A36,"=",E36)</f>
        <v>AF076239=1</v>
      </c>
      <c r="BK36" s="170" t="str">
        <f aca="false">CONCATENATE(A36,"=",C36)</f>
        <v>AF076239=1</v>
      </c>
      <c r="BL36" s="170" t="str">
        <f aca="false">CONCATENATE(D36,"=")</f>
        <v>1a=</v>
      </c>
      <c r="BM36" s="223" t="str">
        <f aca="false">IF(BA36="XX","",BA36)</f>
        <v>AF076239</v>
      </c>
      <c r="BN36" s="224" t="str">
        <f aca="false">CONCATENATE(IF(F36="","",F36),IF(G36="","",CONCATENATE(" / ",G36)))</f>
        <v>I3</v>
      </c>
      <c r="BO36" s="225" t="str">
        <f aca="false">AX36</f>
        <v>1a.IND.synth(*)</v>
      </c>
      <c r="BP36" s="226" t="str">
        <f aca="false">IF(V36="","",V36)</f>
        <v>1a</v>
      </c>
      <c r="BQ36" s="226" t="str">
        <f aca="false">IF(W36="","",CONCATENATE(W36,IF(LEFT(AO36,1)="s","+","")))</f>
        <v>1a+</v>
      </c>
      <c r="BR36" s="226" t="str">
        <f aca="false">IF(X36="","",CONCATENATE(X36,IF(LEFT(AQ36,1)="s","+","")))</f>
        <v>1a</v>
      </c>
      <c r="BS36" s="226" t="str">
        <f aca="false">IF(Y36="","",CONCATENATE(Y36,IF(LEFT(AR36,1)="s","+","")))</f>
        <v>1a</v>
      </c>
      <c r="BT36" s="226" t="str">
        <f aca="false">IF(Z36="","",CONCATENATE(Z36,IF(LEFT(AS36,1)="s","+","")))</f>
        <v>1a</v>
      </c>
      <c r="BU36" s="227" t="str">
        <f aca="false">IF(AA36="","",CONCATENATE(AA36,IF(LEFT(AT36,1)="s","+","")))</f>
        <v>1a</v>
      </c>
      <c r="BV36" s="212"/>
      <c r="BW36" s="177" t="s">
        <v>472</v>
      </c>
      <c r="BX36" s="170" t="str">
        <f aca="false">IF(BW36&lt;&gt;"",IF(ISNUMBER(FIND("=",BW36)),LEFT(BW36,FIND("=",BW36)-1),BW36),BW36)</f>
        <v>AF076239</v>
      </c>
      <c r="BY36" s="170" t="str">
        <f aca="false">IF(BW36&lt;&gt;"",IF(ISNUMBER(FIND("=",BW36)),RIGHT(BW36,LEN(BW36)-FIND("=",BW36)),""),"")</f>
        <v>1a</v>
      </c>
      <c r="BZ36" s="170" t="str">
        <f aca="false">IF(BX36&lt;&gt;"",IF(ISNUMBER(FIND(".",BX36)),LEFT(BX36,FIND(".",BX36)-1),BX36),BX36)</f>
        <v>AF076239</v>
      </c>
      <c r="CA36" s="170" t="str">
        <f aca="false">IF(BX36&lt;&gt;"",IF(ISNUMBER(FIND(".",BX36)),RIGHT(BX36,LEN(BX36)-FIND(".",BX36)),""),"")</f>
        <v/>
      </c>
      <c r="CB36" s="212"/>
      <c r="CC36" s="170" t="str">
        <f aca="false">A36</f>
        <v>AF076239</v>
      </c>
      <c r="CD36" s="178" t="s">
        <v>339</v>
      </c>
      <c r="CE36" s="178" t="s">
        <v>340</v>
      </c>
      <c r="CF36" s="178" t="s">
        <v>341</v>
      </c>
      <c r="CG36" s="212"/>
      <c r="CH36" s="179"/>
      <c r="CI36" s="179"/>
      <c r="CJ36" s="179"/>
      <c r="CK36" s="212"/>
      <c r="CL36" s="212"/>
      <c r="CM36" s="170" t="str">
        <f aca="false">F36</f>
        <v>I3</v>
      </c>
      <c r="CN36" s="170" t="str">
        <f aca="false">IF(G36="","",G36)</f>
        <v/>
      </c>
      <c r="CO36" s="170" t="str">
        <f aca="false">CONCATENATE(H36,":",L36)</f>
        <v>India:Hyderabad</v>
      </c>
      <c r="CP36" s="170" t="str">
        <f aca="false">CONCATENATE(IF(Q36="","",CONCATENATE(Q36,"-")),IF(P36="","",CONCATENATE(P36,"-")),IF(O36="","",O36))</f>
        <v>1990</v>
      </c>
      <c r="CQ36" s="170" t="str">
        <f aca="false">IF(N36="","",N36)</f>
        <v/>
      </c>
      <c r="CR36" s="170" t="n">
        <f aca="false">C36</f>
        <v>1</v>
      </c>
      <c r="CS36" s="229" t="str">
        <f aca="false">D36</f>
        <v>1a</v>
      </c>
      <c r="CT36" s="170" t="str">
        <f aca="false">CONCATENATE(CD36," strain ",CM36," ",CL36,", partial cds")</f>
        <v>Hepatitis E virus strain I3 , partial cds</v>
      </c>
    </row>
    <row r="37" customFormat="false" ht="11.9" hidden="true" customHeight="true" outlineLevel="0" collapsed="false">
      <c r="A37" s="154" t="s">
        <v>473</v>
      </c>
      <c r="B37" s="147" t="n">
        <v>1</v>
      </c>
      <c r="C37" s="243" t="n">
        <v>1</v>
      </c>
      <c r="D37" s="149" t="s">
        <v>333</v>
      </c>
      <c r="E37" s="150" t="s">
        <v>388</v>
      </c>
      <c r="F37" s="154" t="s">
        <v>474</v>
      </c>
      <c r="H37" s="146" t="s">
        <v>335</v>
      </c>
      <c r="I37" s="153" t="s">
        <v>336</v>
      </c>
      <c r="J37" s="146" t="s">
        <v>337</v>
      </c>
      <c r="K37" s="287" t="s">
        <v>475</v>
      </c>
      <c r="L37" s="288" t="s">
        <v>475</v>
      </c>
      <c r="M37" s="157" t="s">
        <v>348</v>
      </c>
      <c r="N37" s="158" t="s">
        <v>362</v>
      </c>
      <c r="O37" s="146" t="n">
        <v>1993</v>
      </c>
      <c r="T37" s="214" t="s">
        <v>353</v>
      </c>
      <c r="U37" s="289" t="s">
        <v>333</v>
      </c>
      <c r="V37" s="158" t="s">
        <v>333</v>
      </c>
      <c r="W37" s="244" t="s">
        <v>333</v>
      </c>
      <c r="X37" s="150" t="s">
        <v>333</v>
      </c>
      <c r="Y37" s="249" t="s">
        <v>333</v>
      </c>
      <c r="Z37" s="150" t="s">
        <v>333</v>
      </c>
      <c r="AA37" s="250" t="s">
        <v>333</v>
      </c>
      <c r="AB37" s="251" t="s">
        <v>278</v>
      </c>
      <c r="AC37" s="163" t="s">
        <v>456</v>
      </c>
      <c r="AD37" s="164" t="s">
        <v>354</v>
      </c>
      <c r="AE37" s="164" t="s">
        <v>354</v>
      </c>
      <c r="AF37" s="164" t="s">
        <v>354</v>
      </c>
      <c r="AG37" s="166" t="s">
        <v>354</v>
      </c>
      <c r="AH37" s="164" t="n">
        <v>9</v>
      </c>
      <c r="AI37" s="252" t="n">
        <v>7519</v>
      </c>
      <c r="AJ37" s="219" t="n">
        <f aca="false">SeqEnd-SeqBeg+1</f>
        <v>7511</v>
      </c>
      <c r="AK37" s="220" t="n">
        <f aca="false">AND( SeqBeg&lt;=Beg  , End &lt;=SeqEnd )</f>
        <v>1</v>
      </c>
      <c r="AN37" s="213"/>
      <c r="AO37" s="147" t="s">
        <v>457</v>
      </c>
      <c r="AP37" s="147" t="s">
        <v>457</v>
      </c>
      <c r="AQ37" s="147" t="s">
        <v>471</v>
      </c>
      <c r="AR37" s="147" t="s">
        <v>471</v>
      </c>
      <c r="AS37" s="147" t="s">
        <v>476</v>
      </c>
      <c r="AT37" s="147" t="s">
        <v>471</v>
      </c>
      <c r="AU37" s="147" t="s">
        <v>382</v>
      </c>
      <c r="AW37" s="222" t="str">
        <f aca="false">HYPERLINK(CONCATENATE("http://www.ncbi.nlm.nih.gov/nuccore/",BM37),BM37)</f>
        <v>X99441</v>
      </c>
      <c r="AX37" s="219" t="str">
        <f aca="false">CONCATENATE(D37,IF(I37="","",CONCATENATE(".",I37)),IF(K37="","",CONCATENATE(".",K37)),IF(M37="","",CONCATENATE(".",M37)),IF(R37="","",CONCATENATE(".",R37)),IF(U37="","","(*)"))</f>
        <v>1a.IND.Madras.hum(*)</v>
      </c>
      <c r="AY37" s="170" t="str">
        <f aca="false">CONCATENATE(BM37,".",BN37)</f>
        <v>X99441.Mad-93</v>
      </c>
      <c r="AZ37" s="171" t="str">
        <f aca="false">IF(AV37="",IF(ISNUMBER(FIND(".",A37)),LEFT(A37,FIND(".",A37)-1),A37),AV37)</f>
        <v>X99441</v>
      </c>
      <c r="BA37" s="171" t="str">
        <f aca="false">IF(ISNUMBER(FIND("-",AZ37)),LEFT(AZ37,FIND("-",AZ37)-1),AZ37)</f>
        <v>X99441</v>
      </c>
      <c r="BB37" s="170" t="str">
        <f aca="false"> MEGAname &amp; "="</f>
        <v>X99441=</v>
      </c>
      <c r="BC37" s="170" t="str">
        <f aca="false">Clear &amp; IF(span ,"Span","out")</f>
        <v>X99441=Span</v>
      </c>
      <c r="BD37" s="170" t="str">
        <f aca="false">Clear &amp; IF(span, IF(B37=".","Selected",B37),"out")</f>
        <v>X99441=1</v>
      </c>
      <c r="BE37" s="170" t="str">
        <f aca="false">Clear &amp; Strain</f>
        <v>X99441=Mad-93</v>
      </c>
      <c r="BF37" s="170" t="str">
        <f aca="false">CONCATENATE(A37,"=",F37,". ",AX37,IF(AB37="","",CONCATENATE(".",AB37)))</f>
        <v>X99441=Mad-93. 1a.IND.Madras.hum(*).CG</v>
      </c>
      <c r="BG37" s="170" t="str">
        <f aca="false">CONCATENATE(A37,"=",F37,". ",AX37)</f>
        <v>X99441=Mad-93. 1a.IND.Madras.hum(*)</v>
      </c>
      <c r="BH37" s="170" t="str">
        <f aca="false">CONCATENATE(A37,"=",AX37)</f>
        <v>X99441=1a.IND.Madras.hum(*)</v>
      </c>
      <c r="BI37" s="170" t="str">
        <f aca="false">CONCATENATE(A37,"=",ComForSubtype,D37)</f>
        <v>X99441=1a</v>
      </c>
      <c r="BJ37" s="170" t="str">
        <f aca="false">CONCATENATE(A37,"=",E37)</f>
        <v>X99441=1</v>
      </c>
      <c r="BK37" s="170" t="str">
        <f aca="false">CONCATENATE(A37,"=",C37)</f>
        <v>X99441=1</v>
      </c>
      <c r="BL37" s="170" t="str">
        <f aca="false">CONCATENATE(D37,"=")</f>
        <v>1a=</v>
      </c>
      <c r="BM37" s="223" t="str">
        <f aca="false">IF(BA37="XX","",BA37)</f>
        <v>X99441</v>
      </c>
      <c r="BN37" s="224" t="str">
        <f aca="false">CONCATENATE(IF(F37="","",F37),IF(G37="","",CONCATENATE(" / ",G37)))</f>
        <v>Mad-93</v>
      </c>
      <c r="BO37" s="225" t="str">
        <f aca="false">AX37</f>
        <v>1a.IND.Madras.hum(*)</v>
      </c>
      <c r="BP37" s="226" t="str">
        <f aca="false">IF(V37="","",V37)</f>
        <v>1a</v>
      </c>
      <c r="BQ37" s="226" t="str">
        <f aca="false">IF(W37="","",CONCATENATE(W37,IF(LEFT(AO37,1)="s","+","")))</f>
        <v>1a+</v>
      </c>
      <c r="BR37" s="226" t="str">
        <f aca="false">IF(X37="","",CONCATENATE(X37,IF(LEFT(AQ37,1)="s","+","")))</f>
        <v>1a</v>
      </c>
      <c r="BS37" s="226" t="str">
        <f aca="false">IF(Y37="","",CONCATENATE(Y37,IF(LEFT(AR37,1)="s","+","")))</f>
        <v>1a</v>
      </c>
      <c r="BT37" s="226" t="str">
        <f aca="false">IF(Z37="","",CONCATENATE(Z37,IF(LEFT(AS37,1)="s","+","")))</f>
        <v>1a+</v>
      </c>
      <c r="BU37" s="227" t="str">
        <f aca="false">IF(AA37="","",CONCATENATE(AA37,IF(LEFT(AT37,1)="s","+","")))</f>
        <v>1a</v>
      </c>
      <c r="BW37" s="177" t="s">
        <v>477</v>
      </c>
      <c r="BX37" s="170" t="str">
        <f aca="false">IF(BW37&lt;&gt;"",IF(ISNUMBER(FIND("=",BW37)),LEFT(BW37,FIND("=",BW37)-1),BW37),BW37)</f>
        <v>X99441</v>
      </c>
      <c r="BY37" s="170" t="str">
        <f aca="false">IF(BW37&lt;&gt;"",IF(ISNUMBER(FIND("=",BW37)),RIGHT(BW37,LEN(BW37)-FIND("=",BW37)),""),"")</f>
        <v>1a</v>
      </c>
      <c r="BZ37" s="170" t="str">
        <f aca="false">IF(BX37&lt;&gt;"",IF(ISNUMBER(FIND(".",BX37)),LEFT(BX37,FIND(".",BX37)-1),BX37),BX37)</f>
        <v>X99441</v>
      </c>
      <c r="CA37" s="170" t="str">
        <f aca="false">IF(BX37&lt;&gt;"",IF(ISNUMBER(FIND(".",BX37)),RIGHT(BX37,LEN(BX37)-FIND(".",BX37)),""),"")</f>
        <v/>
      </c>
      <c r="CC37" s="170" t="str">
        <f aca="false">A37</f>
        <v>X99441</v>
      </c>
      <c r="CD37" s="178" t="s">
        <v>339</v>
      </c>
      <c r="CE37" s="178" t="s">
        <v>340</v>
      </c>
      <c r="CF37" s="178" t="s">
        <v>341</v>
      </c>
      <c r="CH37" s="179"/>
      <c r="CI37" s="179"/>
      <c r="CJ37" s="179"/>
      <c r="CK37" s="212"/>
      <c r="CM37" s="170" t="str">
        <f aca="false">F37</f>
        <v>Mad-93</v>
      </c>
      <c r="CN37" s="170" t="str">
        <f aca="false">IF(G37="","",G37)</f>
        <v/>
      </c>
      <c r="CO37" s="170" t="str">
        <f aca="false">CONCATENATE(H37,":",L37)</f>
        <v>India:Madras</v>
      </c>
      <c r="CP37" s="170" t="str">
        <f aca="false">CONCATENATE(IF(Q37="","",CONCATENATE(Q37,"-")),IF(P37="","",CONCATENATE(P37,"-")),IF(O37="","",O37))</f>
        <v>1993</v>
      </c>
      <c r="CQ37" s="170" t="str">
        <f aca="false">IF(N37="","",N37)</f>
        <v>feces</v>
      </c>
      <c r="CR37" s="170" t="n">
        <f aca="false">C37</f>
        <v>1</v>
      </c>
      <c r="CS37" s="229" t="str">
        <f aca="false">D37</f>
        <v>1a</v>
      </c>
      <c r="CT37" s="170" t="str">
        <f aca="false">CONCATENATE(CD37," strain ",CM37," ",CL37,", partial cds")</f>
        <v>Hepatitis E virus strain Mad-93 , partial cds</v>
      </c>
    </row>
    <row r="38" customFormat="false" ht="11.9" hidden="true" customHeight="true" outlineLevel="0" collapsed="false">
      <c r="A38" s="154" t="s">
        <v>478</v>
      </c>
      <c r="B38" s="147" t="s">
        <v>107</v>
      </c>
      <c r="C38" s="243" t="n">
        <v>1</v>
      </c>
      <c r="D38" s="149" t="s">
        <v>333</v>
      </c>
      <c r="E38" s="150" t="s">
        <v>388</v>
      </c>
      <c r="F38" s="154" t="s">
        <v>479</v>
      </c>
      <c r="G38" s="212"/>
      <c r="H38" s="146" t="s">
        <v>480</v>
      </c>
      <c r="I38" s="212"/>
      <c r="J38" s="212"/>
      <c r="K38" s="212"/>
      <c r="L38" s="212"/>
      <c r="M38" s="157" t="s">
        <v>479</v>
      </c>
      <c r="N38" s="213"/>
      <c r="O38" s="160"/>
      <c r="P38" s="212"/>
      <c r="Q38" s="212"/>
      <c r="R38" s="212"/>
      <c r="S38" s="212"/>
      <c r="T38" s="215"/>
      <c r="U38" s="215"/>
      <c r="V38" s="158" t="n">
        <v>1</v>
      </c>
      <c r="W38" s="244" t="s">
        <v>333</v>
      </c>
      <c r="X38" s="249" t="s">
        <v>333</v>
      </c>
      <c r="Y38" s="249" t="s">
        <v>333</v>
      </c>
      <c r="Z38" s="150" t="s">
        <v>333</v>
      </c>
      <c r="AA38" s="250" t="s">
        <v>333</v>
      </c>
      <c r="AB38" s="251" t="s">
        <v>278</v>
      </c>
      <c r="AC38" s="163" t="s">
        <v>456</v>
      </c>
      <c r="AD38" s="164" t="s">
        <v>354</v>
      </c>
      <c r="AE38" s="164" t="s">
        <v>354</v>
      </c>
      <c r="AF38" s="164" t="s">
        <v>354</v>
      </c>
      <c r="AG38" s="166" t="s">
        <v>354</v>
      </c>
      <c r="AH38" s="164" t="n">
        <v>9</v>
      </c>
      <c r="AI38" s="252" t="n">
        <v>7519</v>
      </c>
      <c r="AJ38" s="219" t="n">
        <f aca="false">SeqEnd-SeqBeg+1</f>
        <v>7511</v>
      </c>
      <c r="AK38" s="220" t="n">
        <f aca="false">AND( SeqBeg&lt;=Beg  , End &lt;=SeqEnd )</f>
        <v>1</v>
      </c>
      <c r="AL38" s="212"/>
      <c r="AM38" s="212"/>
      <c r="AN38" s="213"/>
      <c r="AO38" s="147" t="s">
        <v>465</v>
      </c>
      <c r="AP38" s="147" t="s">
        <v>465</v>
      </c>
      <c r="AQ38" s="147" t="s">
        <v>465</v>
      </c>
      <c r="AR38" s="147" t="s">
        <v>465</v>
      </c>
      <c r="AS38" s="147" t="s">
        <v>465</v>
      </c>
      <c r="AT38" s="147" t="s">
        <v>465</v>
      </c>
      <c r="AU38" s="147" t="s">
        <v>382</v>
      </c>
      <c r="AV38" s="212"/>
      <c r="AW38" s="222" t="str">
        <f aca="false">HYPERLINK(CONCATENATE("http://www.ncbi.nlm.nih.gov/nuccore/",BM38),BM38)</f>
        <v>DD496417</v>
      </c>
      <c r="AX38" s="219" t="str">
        <f aca="false">CONCATENATE(D38,IF(I38="","",CONCATENATE(".",I38)),IF(K38="","",CONCATENATE(".",K38)),IF(M38="","",CONCATENATE(".",M38)),IF(R38="","",CONCATENATE(".",R38)),IF(U38="","","(*)"))</f>
        <v>1a.patent</v>
      </c>
      <c r="AY38" s="170" t="str">
        <f aca="false">CONCATENATE(BM38,".",BN38)</f>
        <v>DD496417.patent</v>
      </c>
      <c r="AZ38" s="171" t="str">
        <f aca="false">IF(AV38="",IF(ISNUMBER(FIND(".",A38)),LEFT(A38,FIND(".",A38)-1),A38),AV38)</f>
        <v>DD496417</v>
      </c>
      <c r="BA38" s="171" t="str">
        <f aca="false">IF(ISNUMBER(FIND("-",AZ38)),LEFT(AZ38,FIND("-",AZ38)-1),AZ38)</f>
        <v>DD496417</v>
      </c>
      <c r="BB38" s="170" t="str">
        <f aca="false"> MEGAname &amp; "="</f>
        <v>DD496417=</v>
      </c>
      <c r="BC38" s="170" t="str">
        <f aca="false">Clear &amp; IF(span ,"Span","out")</f>
        <v>DD496417=Span</v>
      </c>
      <c r="BD38" s="170" t="str">
        <f aca="false">Clear &amp; IF(span, IF(B38=".","Selected",B38),"out")</f>
        <v>DD496417=e</v>
      </c>
      <c r="BE38" s="170" t="str">
        <f aca="false">Clear &amp; Strain</f>
        <v>DD496417=patent</v>
      </c>
      <c r="BF38" s="170" t="str">
        <f aca="false">CONCATENATE(A38,"=",F38,". ",AX38,IF(AB38="","",CONCATENATE(".",AB38)))</f>
        <v>DD496417=patent. 1a.patent.CG</v>
      </c>
      <c r="BG38" s="170" t="str">
        <f aca="false">CONCATENATE(A38,"=",F38,". ",AX38)</f>
        <v>DD496417=patent. 1a.patent</v>
      </c>
      <c r="BH38" s="170" t="str">
        <f aca="false">CONCATENATE(A38,"=",AX38)</f>
        <v>DD496417=1a.patent</v>
      </c>
      <c r="BI38" s="170" t="str">
        <f aca="false">CONCATENATE(A38,"=",ComForSubtype,D38)</f>
        <v>DD496417=1a</v>
      </c>
      <c r="BJ38" s="170" t="str">
        <f aca="false">CONCATENATE(A38,"=",E38)</f>
        <v>DD496417=1</v>
      </c>
      <c r="BK38" s="170" t="str">
        <f aca="false">CONCATENATE(A38,"=",C38)</f>
        <v>DD496417=1</v>
      </c>
      <c r="BL38" s="170" t="str">
        <f aca="false">CONCATENATE(D38,"=")</f>
        <v>1a=</v>
      </c>
      <c r="BM38" s="223" t="str">
        <f aca="false">IF(BA38="XX","",BA38)</f>
        <v>DD496417</v>
      </c>
      <c r="BN38" s="224" t="str">
        <f aca="false">CONCATENATE(IF(F38="","",F38),IF(G38="","",CONCATENATE(" / ",G38)))</f>
        <v>patent</v>
      </c>
      <c r="BO38" s="225" t="str">
        <f aca="false">AX38</f>
        <v>1a.patent</v>
      </c>
      <c r="BP38" s="226" t="n">
        <f aca="false">IF(V38="","",V38)</f>
        <v>1</v>
      </c>
      <c r="BQ38" s="226" t="str">
        <f aca="false">IF(W38="","",CONCATENATE(W38,IF(LEFT(AO38,1)="s","+","")))</f>
        <v>1a</v>
      </c>
      <c r="BR38" s="226" t="str">
        <f aca="false">IF(X38="","",CONCATENATE(X38,IF(LEFT(AQ38,1)="s","+","")))</f>
        <v>1a</v>
      </c>
      <c r="BS38" s="226" t="str">
        <f aca="false">IF(Y38="","",CONCATENATE(Y38,IF(LEFT(AR38,1)="s","+","")))</f>
        <v>1a</v>
      </c>
      <c r="BT38" s="226" t="str">
        <f aca="false">IF(Z38="","",CONCATENATE(Z38,IF(LEFT(AS38,1)="s","+","")))</f>
        <v>1a</v>
      </c>
      <c r="BU38" s="227" t="str">
        <f aca="false">IF(AA38="","",CONCATENATE(AA38,IF(LEFT(AT38,1)="s","+","")))</f>
        <v>1a</v>
      </c>
      <c r="BV38" s="212"/>
      <c r="BW38" s="177" t="s">
        <v>481</v>
      </c>
      <c r="BX38" s="170" t="str">
        <f aca="false">IF(BW38&lt;&gt;"",IF(ISNUMBER(FIND("=",BW38)),LEFT(BW38,FIND("=",BW38)-1),BW38),BW38)</f>
        <v>DD496417</v>
      </c>
      <c r="BY38" s="170" t="str">
        <f aca="false">IF(BW38&lt;&gt;"",IF(ISNUMBER(FIND("=",BW38)),RIGHT(BW38,LEN(BW38)-FIND("=",BW38)),""),"")</f>
        <v>1a</v>
      </c>
      <c r="BZ38" s="170" t="str">
        <f aca="false">IF(BX38&lt;&gt;"",IF(ISNUMBER(FIND(".",BX38)),LEFT(BX38,FIND(".",BX38)-1),BX38),BX38)</f>
        <v>DD496417</v>
      </c>
      <c r="CA38" s="170" t="str">
        <f aca="false">IF(BX38&lt;&gt;"",IF(ISNUMBER(FIND(".",BX38)),RIGHT(BX38,LEN(BX38)-FIND(".",BX38)),""),"")</f>
        <v/>
      </c>
      <c r="CB38" s="212"/>
      <c r="CC38" s="170" t="str">
        <f aca="false">A38</f>
        <v>DD496417</v>
      </c>
      <c r="CD38" s="178" t="s">
        <v>339</v>
      </c>
      <c r="CE38" s="178" t="s">
        <v>340</v>
      </c>
      <c r="CF38" s="178" t="s">
        <v>341</v>
      </c>
      <c r="CG38" s="212"/>
      <c r="CH38" s="179"/>
      <c r="CI38" s="179"/>
      <c r="CJ38" s="179"/>
      <c r="CK38" s="212"/>
      <c r="CL38" s="212"/>
      <c r="CM38" s="170" t="str">
        <f aca="false">F38</f>
        <v>patent</v>
      </c>
      <c r="CN38" s="170" t="str">
        <f aca="false">IF(G38="","",G38)</f>
        <v/>
      </c>
      <c r="CO38" s="170" t="str">
        <f aca="false">CONCATENATE(H38,":",L38)</f>
        <v>DENKA:</v>
      </c>
      <c r="CP38" s="170" t="str">
        <f aca="false">CONCATENATE(IF(Q38="","",CONCATENATE(Q38,"-")),IF(P38="","",CONCATENATE(P38,"-")),IF(O38="","",O38))</f>
        <v/>
      </c>
      <c r="CQ38" s="170" t="str">
        <f aca="false">IF(N38="","",N38)</f>
        <v/>
      </c>
      <c r="CR38" s="170" t="n">
        <f aca="false">C38</f>
        <v>1</v>
      </c>
      <c r="CS38" s="229" t="str">
        <f aca="false">D38</f>
        <v>1a</v>
      </c>
      <c r="CT38" s="170" t="str">
        <f aca="false">CONCATENATE(CD38," strain ",CM38," ",CL38,", partial cds")</f>
        <v>Hepatitis E virus strain patent , partial cds</v>
      </c>
    </row>
    <row r="39" customFormat="false" ht="11.9" hidden="true" customHeight="true" outlineLevel="0" collapsed="false">
      <c r="A39" s="154" t="s">
        <v>482</v>
      </c>
      <c r="B39" s="147" t="n">
        <v>1</v>
      </c>
      <c r="C39" s="243" t="n">
        <v>1</v>
      </c>
      <c r="D39" s="149" t="s">
        <v>333</v>
      </c>
      <c r="E39" s="150" t="s">
        <v>388</v>
      </c>
      <c r="F39" s="154" t="s">
        <v>483</v>
      </c>
      <c r="G39" s="212"/>
      <c r="H39" s="146" t="s">
        <v>335</v>
      </c>
      <c r="I39" s="153" t="s">
        <v>336</v>
      </c>
      <c r="J39" s="146" t="s">
        <v>337</v>
      </c>
      <c r="K39" s="212"/>
      <c r="L39" s="212"/>
      <c r="M39" s="157" t="s">
        <v>348</v>
      </c>
      <c r="N39" s="213"/>
      <c r="O39" s="146" t="n">
        <v>2000</v>
      </c>
      <c r="P39" s="212"/>
      <c r="Q39" s="212"/>
      <c r="R39" s="212"/>
      <c r="S39" s="212"/>
      <c r="T39" s="214" t="s">
        <v>353</v>
      </c>
      <c r="U39" s="215"/>
      <c r="V39" s="158" t="s">
        <v>333</v>
      </c>
      <c r="W39" s="244" t="s">
        <v>333</v>
      </c>
      <c r="X39" s="249" t="s">
        <v>333</v>
      </c>
      <c r="Y39" s="249" t="s">
        <v>333</v>
      </c>
      <c r="Z39" s="150" t="s">
        <v>333</v>
      </c>
      <c r="AA39" s="250" t="s">
        <v>333</v>
      </c>
      <c r="AB39" s="251" t="s">
        <v>278</v>
      </c>
      <c r="AC39" s="163" t="s">
        <v>456</v>
      </c>
      <c r="AD39" s="164" t="s">
        <v>354</v>
      </c>
      <c r="AE39" s="164" t="s">
        <v>354</v>
      </c>
      <c r="AF39" s="164" t="s">
        <v>354</v>
      </c>
      <c r="AG39" s="166" t="s">
        <v>354</v>
      </c>
      <c r="AH39" s="164" t="n">
        <v>9</v>
      </c>
      <c r="AI39" s="252" t="n">
        <v>7519</v>
      </c>
      <c r="AJ39" s="219" t="n">
        <f aca="false">SeqEnd-SeqBeg+1</f>
        <v>7511</v>
      </c>
      <c r="AK39" s="220" t="n">
        <f aca="false">AND( SeqBeg&lt;=Beg  , End &lt;=SeqEnd )</f>
        <v>1</v>
      </c>
      <c r="AL39" s="212"/>
      <c r="AM39" s="212"/>
      <c r="AN39" s="213"/>
      <c r="AO39" s="147" t="s">
        <v>465</v>
      </c>
      <c r="AP39" s="147" t="s">
        <v>465</v>
      </c>
      <c r="AQ39" s="147" t="s">
        <v>465</v>
      </c>
      <c r="AR39" s="147" t="s">
        <v>465</v>
      </c>
      <c r="AS39" s="147" t="s">
        <v>466</v>
      </c>
      <c r="AT39" s="147" t="s">
        <v>465</v>
      </c>
      <c r="AU39" s="147" t="s">
        <v>382</v>
      </c>
      <c r="AV39" s="212"/>
      <c r="AW39" s="222" t="str">
        <f aca="false">HYPERLINK(CONCATENATE("http://www.ncbi.nlm.nih.gov/nuccore/",BM39),BM39)</f>
        <v>DQ459342</v>
      </c>
      <c r="AX39" s="219" t="str">
        <f aca="false">CONCATENATE(D39,IF(I39="","",CONCATENATE(".",I39)),IF(K39="","",CONCATENATE(".",K39)),IF(M39="","",CONCATENATE(".",M39)),IF(R39="","",CONCATENATE(".",R39)),IF(U39="","","(*)"))</f>
        <v>1a.IND.hum</v>
      </c>
      <c r="AY39" s="170" t="str">
        <f aca="false">CONCATENATE(BM39,".",BN39)</f>
        <v>DQ459342.PM2000</v>
      </c>
      <c r="AZ39" s="171" t="str">
        <f aca="false">IF(AV39="",IF(ISNUMBER(FIND(".",A39)),LEFT(A39,FIND(".",A39)-1),A39),AV39)</f>
        <v>DQ459342</v>
      </c>
      <c r="BA39" s="171" t="str">
        <f aca="false">IF(ISNUMBER(FIND("-",AZ39)),LEFT(AZ39,FIND("-",AZ39)-1),AZ39)</f>
        <v>DQ459342</v>
      </c>
      <c r="BB39" s="170" t="str">
        <f aca="false"> MEGAname &amp; "="</f>
        <v>DQ459342=</v>
      </c>
      <c r="BC39" s="170" t="str">
        <f aca="false">Clear &amp; IF(span ,"Span","out")</f>
        <v>DQ459342=Span</v>
      </c>
      <c r="BD39" s="170" t="str">
        <f aca="false">Clear &amp; IF(span, IF(B39=".","Selected",B39),"out")</f>
        <v>DQ459342=1</v>
      </c>
      <c r="BE39" s="170" t="str">
        <f aca="false">Clear &amp; Strain</f>
        <v>DQ459342=PM2000</v>
      </c>
      <c r="BF39" s="170" t="str">
        <f aca="false">CONCATENATE(A39,"=",F39,". ",AX39,IF(AB39="","",CONCATENATE(".",AB39)))</f>
        <v>DQ459342=PM2000. 1a.IND.hum.CG</v>
      </c>
      <c r="BG39" s="170" t="str">
        <f aca="false">CONCATENATE(A39,"=",F39,". ",AX39)</f>
        <v>DQ459342=PM2000. 1a.IND.hum</v>
      </c>
      <c r="BH39" s="170" t="str">
        <f aca="false">CONCATENATE(A39,"=",AX39)</f>
        <v>DQ459342=1a.IND.hum</v>
      </c>
      <c r="BI39" s="170" t="str">
        <f aca="false">CONCATENATE(A39,"=",ComForSubtype,D39)</f>
        <v>DQ459342=1a</v>
      </c>
      <c r="BJ39" s="170" t="str">
        <f aca="false">CONCATENATE(A39,"=",E39)</f>
        <v>DQ459342=1</v>
      </c>
      <c r="BK39" s="170" t="str">
        <f aca="false">CONCATENATE(A39,"=",C39)</f>
        <v>DQ459342=1</v>
      </c>
      <c r="BL39" s="170" t="str">
        <f aca="false">CONCATENATE(D39,"=")</f>
        <v>1a=</v>
      </c>
      <c r="BM39" s="223" t="str">
        <f aca="false">IF(BA39="XX","",BA39)</f>
        <v>DQ459342</v>
      </c>
      <c r="BN39" s="224" t="str">
        <f aca="false">CONCATENATE(IF(F39="","",F39),IF(G39="","",CONCATENATE(" / ",G39)))</f>
        <v>PM2000</v>
      </c>
      <c r="BO39" s="225" t="str">
        <f aca="false">AX39</f>
        <v>1a.IND.hum</v>
      </c>
      <c r="BP39" s="226" t="str">
        <f aca="false">IF(V39="","",V39)</f>
        <v>1a</v>
      </c>
      <c r="BQ39" s="226" t="str">
        <f aca="false">IF(W39="","",CONCATENATE(W39,IF(LEFT(AO39,1)="s","+","")))</f>
        <v>1a</v>
      </c>
      <c r="BR39" s="226" t="str">
        <f aca="false">IF(X39="","",CONCATENATE(X39,IF(LEFT(AQ39,1)="s","+","")))</f>
        <v>1a</v>
      </c>
      <c r="BS39" s="226" t="str">
        <f aca="false">IF(Y39="","",CONCATENATE(Y39,IF(LEFT(AR39,1)="s","+","")))</f>
        <v>1a</v>
      </c>
      <c r="BT39" s="226" t="str">
        <f aca="false">IF(Z39="","",CONCATENATE(Z39,IF(LEFT(AS39,1)="s","+","")))</f>
        <v>1a+</v>
      </c>
      <c r="BU39" s="227" t="str">
        <f aca="false">IF(AA39="","",CONCATENATE(AA39,IF(LEFT(AT39,1)="s","+","")))</f>
        <v>1a</v>
      </c>
      <c r="BV39" s="212"/>
      <c r="BW39" s="177" t="s">
        <v>484</v>
      </c>
      <c r="BX39" s="170" t="str">
        <f aca="false">IF(BW39&lt;&gt;"",IF(ISNUMBER(FIND("=",BW39)),LEFT(BW39,FIND("=",BW39)-1),BW39),BW39)</f>
        <v>DQ459342</v>
      </c>
      <c r="BY39" s="170" t="str">
        <f aca="false">IF(BW39&lt;&gt;"",IF(ISNUMBER(FIND("=",BW39)),RIGHT(BW39,LEN(BW39)-FIND("=",BW39)),""),"")</f>
        <v>1a</v>
      </c>
      <c r="BZ39" s="170" t="str">
        <f aca="false">IF(BX39&lt;&gt;"",IF(ISNUMBER(FIND(".",BX39)),LEFT(BX39,FIND(".",BX39)-1),BX39),BX39)</f>
        <v>DQ459342</v>
      </c>
      <c r="CA39" s="170" t="str">
        <f aca="false">IF(BX39&lt;&gt;"",IF(ISNUMBER(FIND(".",BX39)),RIGHT(BX39,LEN(BX39)-FIND(".",BX39)),""),"")</f>
        <v/>
      </c>
      <c r="CB39" s="212"/>
      <c r="CC39" s="170" t="str">
        <f aca="false">A39</f>
        <v>DQ459342</v>
      </c>
      <c r="CD39" s="178" t="s">
        <v>339</v>
      </c>
      <c r="CE39" s="178" t="s">
        <v>340</v>
      </c>
      <c r="CF39" s="178" t="s">
        <v>341</v>
      </c>
      <c r="CG39" s="212"/>
      <c r="CH39" s="179"/>
      <c r="CI39" s="179"/>
      <c r="CJ39" s="179"/>
      <c r="CK39" s="212"/>
      <c r="CL39" s="212"/>
      <c r="CM39" s="170" t="str">
        <f aca="false">F39</f>
        <v>PM2000</v>
      </c>
      <c r="CN39" s="170" t="str">
        <f aca="false">IF(G39="","",G39)</f>
        <v/>
      </c>
      <c r="CO39" s="170" t="str">
        <f aca="false">CONCATENATE(H39,":",L39)</f>
        <v>India:</v>
      </c>
      <c r="CP39" s="170" t="str">
        <f aca="false">CONCATENATE(IF(Q39="","",CONCATENATE(Q39,"-")),IF(P39="","",CONCATENATE(P39,"-")),IF(O39="","",O39))</f>
        <v>2000</v>
      </c>
      <c r="CQ39" s="170" t="str">
        <f aca="false">IF(N39="","",N39)</f>
        <v/>
      </c>
      <c r="CR39" s="170" t="n">
        <f aca="false">C39</f>
        <v>1</v>
      </c>
      <c r="CS39" s="229" t="str">
        <f aca="false">D39</f>
        <v>1a</v>
      </c>
      <c r="CT39" s="170" t="str">
        <f aca="false">CONCATENATE(CD39," strain ",CM39," ",CL39,", partial cds")</f>
        <v>Hepatitis E virus strain PM2000 , partial cds</v>
      </c>
    </row>
    <row r="40" customFormat="false" ht="11.9" hidden="true" customHeight="true" outlineLevel="0" collapsed="false">
      <c r="A40" s="154" t="s">
        <v>485</v>
      </c>
      <c r="B40" s="147" t="n">
        <v>1</v>
      </c>
      <c r="C40" s="243" t="n">
        <v>1</v>
      </c>
      <c r="D40" s="149" t="s">
        <v>333</v>
      </c>
      <c r="E40" s="150" t="s">
        <v>388</v>
      </c>
      <c r="F40" s="154" t="s">
        <v>486</v>
      </c>
      <c r="G40" s="212"/>
      <c r="H40" s="146" t="s">
        <v>447</v>
      </c>
      <c r="I40" s="153" t="s">
        <v>448</v>
      </c>
      <c r="J40" s="146" t="s">
        <v>337</v>
      </c>
      <c r="K40" s="155" t="s">
        <v>487</v>
      </c>
      <c r="L40" s="212"/>
      <c r="M40" s="157" t="s">
        <v>488</v>
      </c>
      <c r="N40" s="213"/>
      <c r="O40" s="146" t="n">
        <v>1992</v>
      </c>
      <c r="P40" s="212"/>
      <c r="Q40" s="212"/>
      <c r="R40" s="212"/>
      <c r="S40" s="212"/>
      <c r="T40" s="214" t="s">
        <v>353</v>
      </c>
      <c r="U40" s="161" t="s">
        <v>333</v>
      </c>
      <c r="V40" s="158" t="s">
        <v>333</v>
      </c>
      <c r="W40" s="244" t="s">
        <v>333</v>
      </c>
      <c r="X40" s="150" t="s">
        <v>333</v>
      </c>
      <c r="Y40" s="150" t="s">
        <v>333</v>
      </c>
      <c r="Z40" s="150" t="s">
        <v>333</v>
      </c>
      <c r="AA40" s="250" t="s">
        <v>333</v>
      </c>
      <c r="AB40" s="251" t="s">
        <v>278</v>
      </c>
      <c r="AC40" s="163" t="s">
        <v>354</v>
      </c>
      <c r="AD40" s="164" t="s">
        <v>354</v>
      </c>
      <c r="AE40" s="164" t="s">
        <v>354</v>
      </c>
      <c r="AF40" s="164" t="s">
        <v>354</v>
      </c>
      <c r="AG40" s="166" t="s">
        <v>354</v>
      </c>
      <c r="AH40" s="164" t="n">
        <v>9</v>
      </c>
      <c r="AI40" s="252" t="n">
        <v>7519</v>
      </c>
      <c r="AJ40" s="219" t="n">
        <f aca="false">SeqEnd-SeqBeg+1</f>
        <v>7511</v>
      </c>
      <c r="AK40" s="220" t="n">
        <f aca="false">AND( SeqBeg&lt;=Beg  , End &lt;=SeqEnd )</f>
        <v>1</v>
      </c>
      <c r="AL40" s="212"/>
      <c r="AM40" s="212"/>
      <c r="AN40" s="213"/>
      <c r="AO40" s="147" t="s">
        <v>457</v>
      </c>
      <c r="AP40" s="147" t="s">
        <v>457</v>
      </c>
      <c r="AQ40" s="147" t="s">
        <v>471</v>
      </c>
      <c r="AR40" s="147" t="s">
        <v>471</v>
      </c>
      <c r="AS40" s="147" t="s">
        <v>476</v>
      </c>
      <c r="AT40" s="147" t="s">
        <v>471</v>
      </c>
      <c r="AU40" s="147" t="s">
        <v>382</v>
      </c>
      <c r="AV40" s="212"/>
      <c r="AW40" s="222" t="str">
        <f aca="false">HYPERLINK(CONCATENATE("http://www.ncbi.nlm.nih.gov/nuccore/",BM40),BM40)</f>
        <v>AF051830</v>
      </c>
      <c r="AX40" s="219" t="str">
        <f aca="false">CONCATENATE(D40,IF(I40="","",CONCATENATE(".",I40)),IF(K40="","",CONCATENATE(".",K40)),IF(M40="","",CONCATENATE(".",M40)),IF(R40="","",CONCATENATE(".",R40)),IF(U40="","","(*)"))</f>
        <v>1a.NPL.Kathmandu.mac(*)</v>
      </c>
      <c r="AY40" s="170" t="str">
        <f aca="false">CONCATENATE(BM40,".",BN40)</f>
        <v>AF051830.TK15/92</v>
      </c>
      <c r="AZ40" s="171" t="str">
        <f aca="false">IF(AV40="",IF(ISNUMBER(FIND(".",A40)),LEFT(A40,FIND(".",A40)-1),A40),AV40)</f>
        <v>AF051830</v>
      </c>
      <c r="BA40" s="171" t="str">
        <f aca="false">IF(ISNUMBER(FIND("-",AZ40)),LEFT(AZ40,FIND("-",AZ40)-1),AZ40)</f>
        <v>AF051830</v>
      </c>
      <c r="BB40" s="170" t="str">
        <f aca="false"> MEGAname &amp; "="</f>
        <v>AF051830=</v>
      </c>
      <c r="BC40" s="170" t="str">
        <f aca="false">Clear &amp; IF(span ,"Span","out")</f>
        <v>AF051830=Span</v>
      </c>
      <c r="BD40" s="170" t="str">
        <f aca="false">Clear &amp; IF(span, IF(B40=".","Selected",B40),"out")</f>
        <v>AF051830=1</v>
      </c>
      <c r="BE40" s="170" t="str">
        <f aca="false">Clear &amp; Strain</f>
        <v>AF051830=TK15/92</v>
      </c>
      <c r="BF40" s="170" t="str">
        <f aca="false">CONCATENATE(A40,"=",F40,". ",AX40,IF(AB40="","",CONCATENATE(".",AB40)))</f>
        <v>AF051830=TK15/92. 1a.NPL.Kathmandu.mac(*).CG</v>
      </c>
      <c r="BG40" s="170" t="str">
        <f aca="false">CONCATENATE(A40,"=",F40,". ",AX40)</f>
        <v>AF051830=TK15/92. 1a.NPL.Kathmandu.mac(*)</v>
      </c>
      <c r="BH40" s="170" t="str">
        <f aca="false">CONCATENATE(A40,"=",AX40)</f>
        <v>AF051830=1a.NPL.Kathmandu.mac(*)</v>
      </c>
      <c r="BI40" s="170" t="str">
        <f aca="false">CONCATENATE(A40,"=",ComForSubtype,D40)</f>
        <v>AF051830=1a</v>
      </c>
      <c r="BJ40" s="170" t="str">
        <f aca="false">CONCATENATE(A40,"=",E40)</f>
        <v>AF051830=1</v>
      </c>
      <c r="BK40" s="170" t="str">
        <f aca="false">CONCATENATE(A40,"=",C40)</f>
        <v>AF051830=1</v>
      </c>
      <c r="BL40" s="170" t="str">
        <f aca="false">CONCATENATE(D40,"=")</f>
        <v>1a=</v>
      </c>
      <c r="BM40" s="223" t="str">
        <f aca="false">IF(BA40="XX","",BA40)</f>
        <v>AF051830</v>
      </c>
      <c r="BN40" s="224" t="str">
        <f aca="false">CONCATENATE(IF(F40="","",F40),IF(G40="","",CONCATENATE(" / ",G40)))</f>
        <v>TK15/92</v>
      </c>
      <c r="BO40" s="225" t="str">
        <f aca="false">AX40</f>
        <v>1a.NPL.Kathmandu.mac(*)</v>
      </c>
      <c r="BP40" s="226" t="str">
        <f aca="false">IF(V40="","",V40)</f>
        <v>1a</v>
      </c>
      <c r="BQ40" s="226" t="str">
        <f aca="false">IF(W40="","",CONCATENATE(W40,IF(LEFT(AO40,1)="s","+","")))</f>
        <v>1a+</v>
      </c>
      <c r="BR40" s="226" t="str">
        <f aca="false">IF(X40="","",CONCATENATE(X40,IF(LEFT(AQ40,1)="s","+","")))</f>
        <v>1a</v>
      </c>
      <c r="BS40" s="226" t="str">
        <f aca="false">IF(Y40="","",CONCATENATE(Y40,IF(LEFT(AR40,1)="s","+","")))</f>
        <v>1a</v>
      </c>
      <c r="BT40" s="226" t="str">
        <f aca="false">IF(Z40="","",CONCATENATE(Z40,IF(LEFT(AS40,1)="s","+","")))</f>
        <v>1a+</v>
      </c>
      <c r="BU40" s="227" t="str">
        <f aca="false">IF(AA40="","",CONCATENATE(AA40,IF(LEFT(AT40,1)="s","+","")))</f>
        <v>1a</v>
      </c>
      <c r="BV40" s="212"/>
      <c r="BW40" s="177" t="s">
        <v>489</v>
      </c>
      <c r="BX40" s="170" t="str">
        <f aca="false">IF(BW40&lt;&gt;"",IF(ISNUMBER(FIND("=",BW40)),LEFT(BW40,FIND("=",BW40)-1),BW40),BW40)</f>
        <v>AF051830</v>
      </c>
      <c r="BY40" s="170" t="str">
        <f aca="false">IF(BW40&lt;&gt;"",IF(ISNUMBER(FIND("=",BW40)),RIGHT(BW40,LEN(BW40)-FIND("=",BW40)),""),"")</f>
        <v>1a</v>
      </c>
      <c r="BZ40" s="170" t="str">
        <f aca="false">IF(BX40&lt;&gt;"",IF(ISNUMBER(FIND(".",BX40)),LEFT(BX40,FIND(".",BX40)-1),BX40),BX40)</f>
        <v>AF051830</v>
      </c>
      <c r="CA40" s="170" t="str">
        <f aca="false">IF(BX40&lt;&gt;"",IF(ISNUMBER(FIND(".",BX40)),RIGHT(BX40,LEN(BX40)-FIND(".",BX40)),""),"")</f>
        <v/>
      </c>
      <c r="CB40" s="212"/>
      <c r="CC40" s="170" t="str">
        <f aca="false">A40</f>
        <v>AF051830</v>
      </c>
      <c r="CD40" s="178" t="s">
        <v>339</v>
      </c>
      <c r="CE40" s="178" t="s">
        <v>340</v>
      </c>
      <c r="CF40" s="178" t="s">
        <v>341</v>
      </c>
      <c r="CG40" s="212"/>
      <c r="CH40" s="179"/>
      <c r="CI40" s="179"/>
      <c r="CJ40" s="179"/>
      <c r="CK40" s="212"/>
      <c r="CL40" s="212"/>
      <c r="CM40" s="170" t="str">
        <f aca="false">F40</f>
        <v>TK15/92</v>
      </c>
      <c r="CN40" s="170" t="str">
        <f aca="false">IF(G40="","",G40)</f>
        <v/>
      </c>
      <c r="CO40" s="170" t="str">
        <f aca="false">CONCATENATE(H40,":",L40)</f>
        <v>Nepal:</v>
      </c>
      <c r="CP40" s="170" t="str">
        <f aca="false">CONCATENATE(IF(Q40="","",CONCATENATE(Q40,"-")),IF(P40="","",CONCATENATE(P40,"-")),IF(O40="","",O40))</f>
        <v>1992</v>
      </c>
      <c r="CQ40" s="170" t="str">
        <f aca="false">IF(N40="","",N40)</f>
        <v/>
      </c>
      <c r="CR40" s="170" t="n">
        <f aca="false">C40</f>
        <v>1</v>
      </c>
      <c r="CS40" s="229" t="str">
        <f aca="false">D40</f>
        <v>1a</v>
      </c>
      <c r="CT40" s="170" t="str">
        <f aca="false">CONCATENATE(CD40," strain ",CM40," ",CL40,", partial cds")</f>
        <v>Hepatitis E virus strain TK15/92 , partial cds</v>
      </c>
    </row>
    <row r="41" customFormat="false" ht="11.9" hidden="true" customHeight="true" outlineLevel="0" collapsed="false">
      <c r="A41" s="154" t="s">
        <v>490</v>
      </c>
      <c r="B41" s="147" t="n">
        <v>1</v>
      </c>
      <c r="C41" s="243" t="n">
        <v>1</v>
      </c>
      <c r="D41" s="149" t="s">
        <v>333</v>
      </c>
      <c r="E41" s="150" t="s">
        <v>388</v>
      </c>
      <c r="F41" s="154" t="s">
        <v>491</v>
      </c>
      <c r="G41" s="212"/>
      <c r="H41" s="146" t="s">
        <v>335</v>
      </c>
      <c r="I41" s="153" t="s">
        <v>336</v>
      </c>
      <c r="J41" s="146" t="s">
        <v>337</v>
      </c>
      <c r="K41" s="290"/>
      <c r="L41" s="231" t="s">
        <v>492</v>
      </c>
      <c r="M41" s="157" t="s">
        <v>348</v>
      </c>
      <c r="N41" s="213"/>
      <c r="O41" s="146" t="n">
        <v>1989</v>
      </c>
      <c r="P41" s="212"/>
      <c r="Q41" s="212"/>
      <c r="R41" s="212"/>
      <c r="S41" s="212"/>
      <c r="T41" s="214" t="s">
        <v>353</v>
      </c>
      <c r="U41" s="161" t="s">
        <v>333</v>
      </c>
      <c r="V41" s="158" t="s">
        <v>333</v>
      </c>
      <c r="W41" s="244" t="s">
        <v>333</v>
      </c>
      <c r="X41" s="249" t="s">
        <v>333</v>
      </c>
      <c r="Y41" s="249" t="s">
        <v>333</v>
      </c>
      <c r="Z41" s="249" t="s">
        <v>333</v>
      </c>
      <c r="AA41" s="158" t="s">
        <v>333</v>
      </c>
      <c r="AB41" s="251" t="s">
        <v>278</v>
      </c>
      <c r="AC41" s="163" t="s">
        <v>456</v>
      </c>
      <c r="AD41" s="164" t="s">
        <v>354</v>
      </c>
      <c r="AE41" s="164" t="s">
        <v>354</v>
      </c>
      <c r="AF41" s="164" t="s">
        <v>354</v>
      </c>
      <c r="AG41" s="166" t="s">
        <v>354</v>
      </c>
      <c r="AH41" s="164" t="n">
        <v>9</v>
      </c>
      <c r="AI41" s="252" t="n">
        <v>7519</v>
      </c>
      <c r="AJ41" s="219" t="n">
        <f aca="false">SeqEnd-SeqBeg+1</f>
        <v>7511</v>
      </c>
      <c r="AK41" s="220" t="n">
        <f aca="false">AND( SeqBeg&lt;=Beg  , End &lt;=SeqEnd )</f>
        <v>1</v>
      </c>
      <c r="AL41" s="212"/>
      <c r="AM41" s="212"/>
      <c r="AN41" s="213"/>
      <c r="AO41" s="147" t="s">
        <v>457</v>
      </c>
      <c r="AP41" s="147" t="s">
        <v>457</v>
      </c>
      <c r="AQ41" s="147" t="s">
        <v>471</v>
      </c>
      <c r="AR41" s="147" t="s">
        <v>471</v>
      </c>
      <c r="AS41" s="147" t="s">
        <v>476</v>
      </c>
      <c r="AT41" s="147" t="s">
        <v>471</v>
      </c>
      <c r="AU41" s="147" t="s">
        <v>382</v>
      </c>
      <c r="AV41" s="212"/>
      <c r="AW41" s="222" t="str">
        <f aca="false">HYPERLINK(CONCATENATE("http://www.ncbi.nlm.nih.gov/nuccore/",BM41),BM41)</f>
        <v>AF459438</v>
      </c>
      <c r="AX41" s="219" t="str">
        <f aca="false">CONCATENATE(D41,IF(I41="","",CONCATENATE(".",I41)),IF(K41="","",CONCATENATE(".",K41)),IF(M41="","",CONCATENATE(".",M41)),IF(R41="","",CONCATENATE(".",R41)),IF(U41="","","(*)"))</f>
        <v>1a.IND.hum(*)</v>
      </c>
      <c r="AY41" s="170" t="str">
        <f aca="false">CONCATENATE(BM41,".",BN41)</f>
        <v>AF459438.Yam-67</v>
      </c>
      <c r="AZ41" s="171" t="str">
        <f aca="false">IF(AV41="",IF(ISNUMBER(FIND(".",A41)),LEFT(A41,FIND(".",A41)-1),A41),AV41)</f>
        <v>AF459438</v>
      </c>
      <c r="BA41" s="171" t="str">
        <f aca="false">IF(ISNUMBER(FIND("-",AZ41)),LEFT(AZ41,FIND("-",AZ41)-1),AZ41)</f>
        <v>AF459438</v>
      </c>
      <c r="BB41" s="170" t="str">
        <f aca="false"> MEGAname &amp; "="</f>
        <v>AF459438=</v>
      </c>
      <c r="BC41" s="170" t="str">
        <f aca="false">Clear &amp; IF(span ,"Span","out")</f>
        <v>AF459438=Span</v>
      </c>
      <c r="BD41" s="170" t="str">
        <f aca="false">Clear &amp; IF(span, IF(B41=".","Selected",B41),"out")</f>
        <v>AF459438=1</v>
      </c>
      <c r="BE41" s="170" t="str">
        <f aca="false">Clear &amp; Strain</f>
        <v>AF459438=Yam-67</v>
      </c>
      <c r="BF41" s="170" t="str">
        <f aca="false">CONCATENATE(A41,"=",F41,". ",AX41,IF(AB41="","",CONCATENATE(".",AB41)))</f>
        <v>AF459438=Yam-67. 1a.IND.hum(*).CG</v>
      </c>
      <c r="BG41" s="170" t="str">
        <f aca="false">CONCATENATE(A41,"=",F41,". ",AX41)</f>
        <v>AF459438=Yam-67. 1a.IND.hum(*)</v>
      </c>
      <c r="BH41" s="170" t="str">
        <f aca="false">CONCATENATE(A41,"=",AX41)</f>
        <v>AF459438=1a.IND.hum(*)</v>
      </c>
      <c r="BI41" s="170" t="str">
        <f aca="false">CONCATENATE(A41,"=",ComForSubtype,D41)</f>
        <v>AF459438=1a</v>
      </c>
      <c r="BJ41" s="170" t="str">
        <f aca="false">CONCATENATE(A41,"=",E41)</f>
        <v>AF459438=1</v>
      </c>
      <c r="BK41" s="170" t="str">
        <f aca="false">CONCATENATE(A41,"=",C41)</f>
        <v>AF459438=1</v>
      </c>
      <c r="BL41" s="170" t="str">
        <f aca="false">CONCATENATE(D41,"=")</f>
        <v>1a=</v>
      </c>
      <c r="BM41" s="223" t="str">
        <f aca="false">IF(BA41="XX","",BA41)</f>
        <v>AF459438</v>
      </c>
      <c r="BN41" s="224" t="str">
        <f aca="false">CONCATENATE(IF(F41="","",F41),IF(G41="","",CONCATENATE(" / ",G41)))</f>
        <v>Yam-67</v>
      </c>
      <c r="BO41" s="225" t="str">
        <f aca="false">AX41</f>
        <v>1a.IND.hum(*)</v>
      </c>
      <c r="BP41" s="226" t="str">
        <f aca="false">IF(V41="","",V41)</f>
        <v>1a</v>
      </c>
      <c r="BQ41" s="226" t="str">
        <f aca="false">IF(W41="","",CONCATENATE(W41,IF(LEFT(AO41,1)="s","+","")))</f>
        <v>1a+</v>
      </c>
      <c r="BR41" s="226" t="str">
        <f aca="false">IF(X41="","",CONCATENATE(X41,IF(LEFT(AQ41,1)="s","+","")))</f>
        <v>1a</v>
      </c>
      <c r="BS41" s="226" t="str">
        <f aca="false">IF(Y41="","",CONCATENATE(Y41,IF(LEFT(AR41,1)="s","+","")))</f>
        <v>1a</v>
      </c>
      <c r="BT41" s="226" t="str">
        <f aca="false">IF(Z41="","",CONCATENATE(Z41,IF(LEFT(AS41,1)="s","+","")))</f>
        <v>1a+</v>
      </c>
      <c r="BU41" s="227" t="str">
        <f aca="false">IF(AA41="","",CONCATENATE(AA41,IF(LEFT(AT41,1)="s","+","")))</f>
        <v>1a</v>
      </c>
      <c r="BV41" s="212"/>
      <c r="BW41" s="177" t="s">
        <v>493</v>
      </c>
      <c r="BX41" s="170" t="str">
        <f aca="false">IF(BW41&lt;&gt;"",IF(ISNUMBER(FIND("=",BW41)),LEFT(BW41,FIND("=",BW41)-1),BW41),BW41)</f>
        <v>AF459438</v>
      </c>
      <c r="BY41" s="170" t="str">
        <f aca="false">IF(BW41&lt;&gt;"",IF(ISNUMBER(FIND("=",BW41)),RIGHT(BW41,LEN(BW41)-FIND("=",BW41)),""),"")</f>
        <v>1a</v>
      </c>
      <c r="BZ41" s="170" t="str">
        <f aca="false">IF(BX41&lt;&gt;"",IF(ISNUMBER(FIND(".",BX41)),LEFT(BX41,FIND(".",BX41)-1),BX41),BX41)</f>
        <v>AF459438</v>
      </c>
      <c r="CA41" s="170" t="str">
        <f aca="false">IF(BX41&lt;&gt;"",IF(ISNUMBER(FIND(".",BX41)),RIGHT(BX41,LEN(BX41)-FIND(".",BX41)),""),"")</f>
        <v/>
      </c>
      <c r="CB41" s="212"/>
      <c r="CC41" s="170" t="str">
        <f aca="false">A41</f>
        <v>AF459438</v>
      </c>
      <c r="CD41" s="178" t="s">
        <v>339</v>
      </c>
      <c r="CE41" s="178" t="s">
        <v>340</v>
      </c>
      <c r="CF41" s="178" t="s">
        <v>341</v>
      </c>
      <c r="CG41" s="212"/>
      <c r="CH41" s="179"/>
      <c r="CI41" s="179"/>
      <c r="CJ41" s="179"/>
      <c r="CK41" s="178"/>
      <c r="CL41" s="212"/>
      <c r="CM41" s="170" t="str">
        <f aca="false">F41</f>
        <v>Yam-67</v>
      </c>
      <c r="CN41" s="170" t="str">
        <f aca="false">IF(G41="","",G41)</f>
        <v/>
      </c>
      <c r="CO41" s="170" t="str">
        <f aca="false">CONCATENATE(H41,":",L41)</f>
        <v>India:Yamuna Nagar, Haryana</v>
      </c>
      <c r="CP41" s="170" t="str">
        <f aca="false">CONCATENATE(IF(Q41="","",CONCATENATE(Q41,"-")),IF(P41="","",CONCATENATE(P41,"-")),IF(O41="","",O41))</f>
        <v>1989</v>
      </c>
      <c r="CQ41" s="170" t="str">
        <f aca="false">IF(N41="","",N41)</f>
        <v/>
      </c>
      <c r="CR41" s="170" t="n">
        <f aca="false">C41</f>
        <v>1</v>
      </c>
      <c r="CS41" s="229" t="str">
        <f aca="false">D41</f>
        <v>1a</v>
      </c>
      <c r="CT41" s="170" t="str">
        <f aca="false">CONCATENATE(CD41," strain ",CM41," ",CL41,", partial cds")</f>
        <v>Hepatitis E virus strain Yam-67 , partial cds</v>
      </c>
    </row>
    <row r="42" s="146" customFormat="true" ht="11.9" hidden="true" customHeight="true" outlineLevel="0" collapsed="false">
      <c r="A42" s="154" t="s">
        <v>494</v>
      </c>
      <c r="B42" s="147" t="n">
        <v>1</v>
      </c>
      <c r="C42" s="148" t="n">
        <v>1</v>
      </c>
      <c r="D42" s="149" t="s">
        <v>333</v>
      </c>
      <c r="E42" s="150" t="s">
        <v>388</v>
      </c>
      <c r="F42" s="154" t="s">
        <v>495</v>
      </c>
      <c r="G42" s="212"/>
      <c r="H42" s="146" t="s">
        <v>496</v>
      </c>
      <c r="I42" s="212"/>
      <c r="J42" s="154" t="s">
        <v>337</v>
      </c>
      <c r="K42" s="155" t="s">
        <v>497</v>
      </c>
      <c r="L42" s="231" t="s">
        <v>497</v>
      </c>
      <c r="M42" s="157" t="s">
        <v>348</v>
      </c>
      <c r="N42" s="158" t="s">
        <v>400</v>
      </c>
      <c r="O42" s="159" t="n">
        <v>2010</v>
      </c>
      <c r="P42" s="160" t="n">
        <v>2</v>
      </c>
      <c r="Q42" s="160" t="n">
        <v>10</v>
      </c>
      <c r="R42" s="212"/>
      <c r="S42" s="232" t="n">
        <v>7186</v>
      </c>
      <c r="T42" s="214" t="s">
        <v>353</v>
      </c>
      <c r="U42" s="215"/>
      <c r="V42" s="209" t="s">
        <v>333</v>
      </c>
      <c r="W42" s="163" t="s">
        <v>333</v>
      </c>
      <c r="X42" s="209"/>
      <c r="Y42" s="209"/>
      <c r="Z42" s="209"/>
      <c r="AA42" s="216"/>
      <c r="AB42" s="251" t="s">
        <v>278</v>
      </c>
      <c r="AC42" s="163" t="s">
        <v>456</v>
      </c>
      <c r="AD42" s="164" t="s">
        <v>354</v>
      </c>
      <c r="AE42" s="164" t="s">
        <v>354</v>
      </c>
      <c r="AF42" s="164" t="s">
        <v>354</v>
      </c>
      <c r="AG42" s="166" t="s">
        <v>354</v>
      </c>
      <c r="AH42" s="164" t="n">
        <v>31</v>
      </c>
      <c r="AI42" s="252" t="n">
        <v>7519</v>
      </c>
      <c r="AJ42" s="219" t="n">
        <f aca="false">SeqEnd-SeqBeg+1</f>
        <v>7489</v>
      </c>
      <c r="AK42" s="220" t="n">
        <f aca="false">AND( SeqBeg&lt;=Beg  , End &lt;=SeqEnd )</f>
        <v>1</v>
      </c>
      <c r="AL42" s="212"/>
      <c r="AM42" s="212"/>
      <c r="AN42" s="221"/>
      <c r="AO42" s="147" t="s">
        <v>103</v>
      </c>
      <c r="AP42" s="147" t="s">
        <v>103</v>
      </c>
      <c r="AQ42" s="147" t="s">
        <v>103</v>
      </c>
      <c r="AR42" s="147" t="s">
        <v>103</v>
      </c>
      <c r="AS42" s="147" t="s">
        <v>103</v>
      </c>
      <c r="AT42" s="147" t="s">
        <v>103</v>
      </c>
      <c r="AV42" s="212"/>
      <c r="AW42" s="222" t="str">
        <f aca="false">HYPERLINK(CONCATENATE("http://www.ncbi.nlm.nih.gov/nuccore/",BM42),BM42)</f>
        <v>AB720034</v>
      </c>
      <c r="AX42" s="219" t="str">
        <f aca="false">CONCATENATE(D42,IF(I42="","",CONCATENATE(".",I42)),IF(K42="","",CONCATENATE(".",K42)),IF(M42="","",CONCATENATE(".",M42)),IF(R42="","",CONCATENATE(".",R42)),IF(U42="","","(*)"))</f>
        <v>1a.Rajshahi.hum</v>
      </c>
      <c r="AY42" s="170" t="str">
        <f aca="false">CONCATENATE(BM42,".",BN42)</f>
        <v>AB720034.E11-Ban10</v>
      </c>
      <c r="AZ42" s="171" t="str">
        <f aca="false">IF(AV42="",IF(ISNUMBER(FIND(".",A42)),LEFT(A42,FIND(".",A42)-1),A42),AV42)</f>
        <v>AB720034</v>
      </c>
      <c r="BA42" s="171" t="str">
        <f aca="false">IF(ISNUMBER(FIND("-",AZ42)),LEFT(AZ42,FIND("-",AZ42)-1),AZ42)</f>
        <v>AB720034</v>
      </c>
      <c r="BB42" s="170" t="str">
        <f aca="false"> MEGAname &amp; "="</f>
        <v>AB720034=</v>
      </c>
      <c r="BC42" s="170" t="str">
        <f aca="false">Clear &amp; IF(span ,"Span","out")</f>
        <v>AB720034=Span</v>
      </c>
      <c r="BD42" s="170" t="str">
        <f aca="false">Clear &amp; IF(span, IF(B42=".","Selected",B42),"out")</f>
        <v>AB720034=1</v>
      </c>
      <c r="BE42" s="170" t="str">
        <f aca="false">Clear &amp; Strain</f>
        <v>AB720034=E11-Ban10</v>
      </c>
      <c r="BF42" s="170" t="str">
        <f aca="false">CONCATENATE(A42,"=",F42,". ",AX42,IF(AB42="","",CONCATENATE(".",AB42)))</f>
        <v>AB720034=E11-Ban10. 1a.Rajshahi.hum.CG</v>
      </c>
      <c r="BG42" s="170" t="str">
        <f aca="false">CONCATENATE(A42,"=",F42,". ",AX42)</f>
        <v>AB720034=E11-Ban10. 1a.Rajshahi.hum</v>
      </c>
      <c r="BH42" s="170" t="str">
        <f aca="false">CONCATENATE(A42,"=",AX42)</f>
        <v>AB720034=1a.Rajshahi.hum</v>
      </c>
      <c r="BI42" s="170" t="str">
        <f aca="false">CONCATENATE(A42,"=",ComForSubtype,D42)</f>
        <v>AB720034=1a</v>
      </c>
      <c r="BJ42" s="170" t="str">
        <f aca="false">CONCATENATE(A42,"=",E42)</f>
        <v>AB720034=1</v>
      </c>
      <c r="BK42" s="170" t="str">
        <f aca="false">CONCATENATE(A42,"=",C42)</f>
        <v>AB720034=1</v>
      </c>
      <c r="BL42" s="170" t="str">
        <f aca="false">CONCATENATE(D42,"=")</f>
        <v>1a=</v>
      </c>
      <c r="BM42" s="223" t="str">
        <f aca="false">IF(BA42="XX","",BA42)</f>
        <v>AB720034</v>
      </c>
      <c r="BN42" s="224" t="str">
        <f aca="false">CONCATENATE(IF(F42="","",F42),IF(G42="","",CONCATENATE(" / ",G42)))</f>
        <v>E11-Ban10</v>
      </c>
      <c r="BO42" s="225" t="str">
        <f aca="false">AX42</f>
        <v>1a.Rajshahi.hum</v>
      </c>
      <c r="BP42" s="226" t="str">
        <f aca="false">IF(V42="","",V42)</f>
        <v>1a</v>
      </c>
      <c r="BQ42" s="226" t="str">
        <f aca="false">IF(W42="","",CONCATENATE(W42,IF(LEFT(AO42,1)="s","+","")))</f>
        <v>1a</v>
      </c>
      <c r="BR42" s="226" t="str">
        <f aca="false">IF(X42="","",CONCATENATE(X42,IF(LEFT(AQ42,1)="s","+","")))</f>
        <v/>
      </c>
      <c r="BS42" s="226" t="str">
        <f aca="false">IF(Y42="","",CONCATENATE(Y42,IF(LEFT(AR42,1)="s","+","")))</f>
        <v/>
      </c>
      <c r="BT42" s="226" t="str">
        <f aca="false">IF(Z42="","",CONCATENATE(Z42,IF(LEFT(AS42,1)="s","+","")))</f>
        <v/>
      </c>
      <c r="BU42" s="227" t="str">
        <f aca="false">IF(AA42="","",CONCATENATE(AA42,IF(LEFT(AT42,1)="s","+","")))</f>
        <v/>
      </c>
      <c r="BV42" s="212"/>
      <c r="BW42" s="177" t="s">
        <v>338</v>
      </c>
      <c r="BX42" s="170" t="str">
        <f aca="false">IF(BW42&lt;&gt;"",IF(ISNUMBER(FIND("=",BW42)),LEFT(BW42,FIND("=",BW42)-1),BW42),BW42)</f>
        <v>xx</v>
      </c>
      <c r="BY42" s="170" t="str">
        <f aca="false">IF(BW42&lt;&gt;"",IF(ISNUMBER(FIND("=",BW42)),RIGHT(BW42,LEN(BW42)-FIND("=",BW42)),""),"")</f>
        <v>Non_select</v>
      </c>
      <c r="BZ42" s="170" t="str">
        <f aca="false">IF(BX42&lt;&gt;"",IF(ISNUMBER(FIND(".",BX42)),LEFT(BX42,FIND(".",BX42)-1),BX42),BX42)</f>
        <v>xx</v>
      </c>
      <c r="CA42" s="170" t="str">
        <f aca="false">IF(BX42&lt;&gt;"",IF(ISNUMBER(FIND(".",BX42)),RIGHT(BX42,LEN(BX42)-FIND(".",BX42)),""),"")</f>
        <v/>
      </c>
      <c r="CB42" s="212"/>
      <c r="CC42" s="170" t="str">
        <f aca="false">A42</f>
        <v>AB720034</v>
      </c>
      <c r="CD42" s="178" t="s">
        <v>339</v>
      </c>
      <c r="CE42" s="178" t="s">
        <v>340</v>
      </c>
      <c r="CF42" s="178" t="s">
        <v>341</v>
      </c>
      <c r="CG42" s="212"/>
      <c r="CH42" s="212"/>
      <c r="CI42" s="212"/>
      <c r="CJ42" s="212"/>
      <c r="CK42" s="178"/>
      <c r="CL42" s="212"/>
      <c r="CM42" s="212"/>
      <c r="CN42" s="212"/>
      <c r="CO42" s="212"/>
      <c r="CP42" s="212"/>
      <c r="CQ42" s="212"/>
      <c r="CR42" s="228" t="n">
        <f aca="false">C42</f>
        <v>1</v>
      </c>
      <c r="CS42" s="229" t="str">
        <f aca="false">D42</f>
        <v>1a</v>
      </c>
      <c r="CT42" s="170" t="str">
        <f aca="false">CONCATENATE(CD42," strain ",CM42," ",CL42,", partial cds")</f>
        <v>Hepatitis E virus strain  , partial cds</v>
      </c>
    </row>
    <row r="43" customFormat="false" ht="11.9" hidden="true" customHeight="true" outlineLevel="0" collapsed="false">
      <c r="A43" s="235" t="s">
        <v>498</v>
      </c>
      <c r="B43" s="147" t="n">
        <v>1</v>
      </c>
      <c r="C43" s="245" t="n">
        <v>1</v>
      </c>
      <c r="D43" s="246" t="s">
        <v>333</v>
      </c>
      <c r="E43" s="150" t="s">
        <v>388</v>
      </c>
      <c r="F43" s="235" t="s">
        <v>499</v>
      </c>
      <c r="G43" s="212"/>
      <c r="H43" s="235" t="s">
        <v>496</v>
      </c>
      <c r="I43" s="236"/>
      <c r="J43" s="235" t="s">
        <v>337</v>
      </c>
      <c r="K43" s="155" t="s">
        <v>497</v>
      </c>
      <c r="L43" s="231" t="s">
        <v>497</v>
      </c>
      <c r="M43" s="157" t="s">
        <v>348</v>
      </c>
      <c r="N43" s="158" t="s">
        <v>400</v>
      </c>
      <c r="O43" s="159" t="n">
        <v>2010</v>
      </c>
      <c r="P43" s="159" t="n">
        <v>2</v>
      </c>
      <c r="Q43" s="159" t="n">
        <v>11</v>
      </c>
      <c r="R43" s="237"/>
      <c r="S43" s="232" t="n">
        <v>7186</v>
      </c>
      <c r="T43" s="214" t="s">
        <v>353</v>
      </c>
      <c r="U43" s="215"/>
      <c r="V43" s="209" t="s">
        <v>333</v>
      </c>
      <c r="W43" s="163" t="s">
        <v>333</v>
      </c>
      <c r="X43" s="209"/>
      <c r="Y43" s="209"/>
      <c r="Z43" s="209"/>
      <c r="AA43" s="216"/>
      <c r="AB43" s="251" t="s">
        <v>278</v>
      </c>
      <c r="AC43" s="163" t="s">
        <v>456</v>
      </c>
      <c r="AD43" s="164" t="s">
        <v>354</v>
      </c>
      <c r="AE43" s="164" t="s">
        <v>354</v>
      </c>
      <c r="AF43" s="164" t="s">
        <v>354</v>
      </c>
      <c r="AG43" s="166" t="s">
        <v>354</v>
      </c>
      <c r="AH43" s="164" t="n">
        <v>31</v>
      </c>
      <c r="AI43" s="252" t="n">
        <v>7519</v>
      </c>
      <c r="AJ43" s="219" t="n">
        <f aca="false">SeqEnd-SeqBeg+1</f>
        <v>7489</v>
      </c>
      <c r="AK43" s="220" t="n">
        <f aca="false">AND( SeqBeg&lt;=Beg  , End &lt;=SeqEnd )</f>
        <v>1</v>
      </c>
      <c r="AL43" s="237"/>
      <c r="AM43" s="237"/>
      <c r="AN43" s="221"/>
      <c r="AO43" s="164" t="s">
        <v>103</v>
      </c>
      <c r="AP43" s="164" t="s">
        <v>103</v>
      </c>
      <c r="AQ43" s="164" t="s">
        <v>103</v>
      </c>
      <c r="AR43" s="164" t="s">
        <v>103</v>
      </c>
      <c r="AS43" s="164" t="s">
        <v>103</v>
      </c>
      <c r="AT43" s="164" t="s">
        <v>103</v>
      </c>
      <c r="AU43" s="237"/>
      <c r="AV43" s="237"/>
      <c r="AW43" s="222" t="str">
        <f aca="false">HYPERLINK(CONCATENATE("http://www.ncbi.nlm.nih.gov/nuccore/",BM43),BM43)</f>
        <v>AB720035</v>
      </c>
      <c r="AX43" s="219" t="str">
        <f aca="false">CONCATENATE(D43,IF(I43="","",CONCATENATE(".",I43)),IF(K43="","",CONCATENATE(".",K43)),IF(M43="","",CONCATENATE(".",M43)),IF(R43="","",CONCATENATE(".",R43)),IF(U43="","","(*)"))</f>
        <v>1a.Rajshahi.hum</v>
      </c>
      <c r="AY43" s="238" t="str">
        <f aca="false">CONCATENATE(BM43,".",BN43)</f>
        <v>AB720035.E13-Ban10</v>
      </c>
      <c r="AZ43" s="239" t="str">
        <f aca="false">IF(AV43="",IF(ISNUMBER(FIND(".",A43)),LEFT(A43,FIND(".",A43)-1),A43),AV43)</f>
        <v>AB720035</v>
      </c>
      <c r="BA43" s="239" t="str">
        <f aca="false">IF(ISNUMBER(FIND("-",AZ43)),LEFT(AZ43,FIND("-",AZ43)-1),AZ43)</f>
        <v>AB720035</v>
      </c>
      <c r="BB43" s="170" t="str">
        <f aca="false"> MEGAname &amp; "="</f>
        <v>AB720035=</v>
      </c>
      <c r="BC43" s="170" t="str">
        <f aca="false">Clear &amp; IF(span ,"Span","out")</f>
        <v>AB720035=Span</v>
      </c>
      <c r="BD43" s="170" t="str">
        <f aca="false">Clear &amp; IF(span, IF(B43=".","Selected",B43),"out")</f>
        <v>AB720035=1</v>
      </c>
      <c r="BE43" s="170" t="str">
        <f aca="false">Clear &amp; Strain</f>
        <v>AB720035=E13-Ban10</v>
      </c>
      <c r="BF43" s="238" t="str">
        <f aca="false">CONCATENATE(A43,"=",F43,". ",AX43,IF(AB43="","",CONCATENATE(".",AB43)))</f>
        <v>AB720035=E13-Ban10. 1a.Rajshahi.hum.CG</v>
      </c>
      <c r="BG43" s="238" t="str">
        <f aca="false">CONCATENATE(A43,"=",F43,". ",AX43)</f>
        <v>AB720035=E13-Ban10. 1a.Rajshahi.hum</v>
      </c>
      <c r="BH43" s="238" t="str">
        <f aca="false">CONCATENATE(A43,"=",AX43)</f>
        <v>AB720035=1a.Rajshahi.hum</v>
      </c>
      <c r="BI43" s="238" t="str">
        <f aca="false">CONCATENATE(A43,"=",ComForSubtype,D43)</f>
        <v>AB720035=1a</v>
      </c>
      <c r="BJ43" s="238" t="str">
        <f aca="false">CONCATENATE(A43,"=",E43)</f>
        <v>AB720035=1</v>
      </c>
      <c r="BK43" s="238" t="str">
        <f aca="false">CONCATENATE(A43,"=",C43)</f>
        <v>AB720035=1</v>
      </c>
      <c r="BL43" s="238" t="str">
        <f aca="false">CONCATENATE(D43,"=")</f>
        <v>1a=</v>
      </c>
      <c r="BM43" s="223" t="str">
        <f aca="false">IF(BA43="XX","",BA43)</f>
        <v>AB720035</v>
      </c>
      <c r="BN43" s="224" t="str">
        <f aca="false">CONCATENATE(IF(F43="","",F43),IF(G43="","",CONCATENATE(" / ",G43)))</f>
        <v>E13-Ban10</v>
      </c>
      <c r="BO43" s="225" t="str">
        <f aca="false">AX43</f>
        <v>1a.Rajshahi.hum</v>
      </c>
      <c r="BP43" s="226" t="str">
        <f aca="false">IF(V43="","",V43)</f>
        <v>1a</v>
      </c>
      <c r="BQ43" s="226" t="str">
        <f aca="false">IF(W43="","",CONCATENATE(W43,IF(LEFT(AO43,1)="s","+","")))</f>
        <v>1a</v>
      </c>
      <c r="BR43" s="226" t="str">
        <f aca="false">IF(X43="","",CONCATENATE(X43,IF(LEFT(AQ43,1)="s","+","")))</f>
        <v/>
      </c>
      <c r="BS43" s="226" t="str">
        <f aca="false">IF(Y43="","",CONCATENATE(Y43,IF(LEFT(AR43,1)="s","+","")))</f>
        <v/>
      </c>
      <c r="BT43" s="226" t="str">
        <f aca="false">IF(Z43="","",CONCATENATE(Z43,IF(LEFT(AS43,1)="s","+","")))</f>
        <v/>
      </c>
      <c r="BU43" s="227" t="str">
        <f aca="false">IF(AA43="","",CONCATENATE(AA43,IF(LEFT(AT43,1)="s","+","")))</f>
        <v/>
      </c>
      <c r="BV43" s="240"/>
      <c r="BW43" s="240" t="s">
        <v>338</v>
      </c>
      <c r="BX43" s="238" t="str">
        <f aca="false">IF(BW43&lt;&gt;"",IF(ISNUMBER(FIND("=",BW43)),LEFT(BW43,FIND("=",BW43)-1),BW43),BW43)</f>
        <v>xx</v>
      </c>
      <c r="BY43" s="238" t="str">
        <f aca="false">IF(BW43&lt;&gt;"",IF(ISNUMBER(FIND("=",BW43)),RIGHT(BW43,LEN(BW43)-FIND("=",BW43)),""),"")</f>
        <v>Non_select</v>
      </c>
      <c r="BZ43" s="238" t="str">
        <f aca="false">IF(BX43&lt;&gt;"",IF(ISNUMBER(FIND(".",BX43)),LEFT(BX43,FIND(".",BX43)-1),BX43),BX43)</f>
        <v>xx</v>
      </c>
      <c r="CA43" s="238" t="str">
        <f aca="false">IF(BX43&lt;&gt;"",IF(ISNUMBER(FIND(".",BX43)),RIGHT(BX43,LEN(BX43)-FIND(".",BX43)),""),"")</f>
        <v/>
      </c>
      <c r="CB43" s="240"/>
      <c r="CC43" s="238" t="str">
        <f aca="false">A43</f>
        <v>AB720035</v>
      </c>
      <c r="CD43" s="241" t="s">
        <v>339</v>
      </c>
      <c r="CE43" s="241" t="s">
        <v>340</v>
      </c>
      <c r="CF43" s="241" t="s">
        <v>341</v>
      </c>
      <c r="CG43" s="241"/>
      <c r="CH43" s="241"/>
      <c r="CI43" s="241"/>
      <c r="CJ43" s="241"/>
      <c r="CK43" s="241"/>
      <c r="CL43" s="241"/>
      <c r="CM43" s="238"/>
      <c r="CN43" s="238"/>
      <c r="CO43" s="238"/>
      <c r="CP43" s="238"/>
      <c r="CQ43" s="238"/>
      <c r="CR43" s="238" t="n">
        <f aca="false">C43</f>
        <v>1</v>
      </c>
      <c r="CS43" s="242" t="str">
        <f aca="false">D43</f>
        <v>1a</v>
      </c>
      <c r="CT43" s="170" t="str">
        <f aca="false">CONCATENATE(CD43," strain ",CM43," ",CL43,", partial cds")</f>
        <v>Hepatitis E virus strain  , partial cds</v>
      </c>
    </row>
    <row r="44" customFormat="false" ht="11.9" hidden="true" customHeight="true" outlineLevel="0" collapsed="false">
      <c r="A44" s="154" t="s">
        <v>500</v>
      </c>
      <c r="B44" s="147" t="n">
        <v>1</v>
      </c>
      <c r="C44" s="243" t="n">
        <v>1</v>
      </c>
      <c r="D44" s="149" t="s">
        <v>333</v>
      </c>
      <c r="E44" s="150" t="s">
        <v>388</v>
      </c>
      <c r="F44" s="154" t="s">
        <v>501</v>
      </c>
      <c r="G44" s="212"/>
      <c r="H44" s="146" t="s">
        <v>351</v>
      </c>
      <c r="I44" s="153" t="s">
        <v>352</v>
      </c>
      <c r="J44" s="146" t="s">
        <v>337</v>
      </c>
      <c r="K44" s="212"/>
      <c r="L44" s="231" t="s">
        <v>502</v>
      </c>
      <c r="M44" s="157" t="s">
        <v>348</v>
      </c>
      <c r="N44" s="213"/>
      <c r="O44" s="146" t="n">
        <v>1988</v>
      </c>
      <c r="P44" s="212"/>
      <c r="Q44" s="212"/>
      <c r="R44" s="212"/>
      <c r="S44" s="212"/>
      <c r="T44" s="214" t="s">
        <v>353</v>
      </c>
      <c r="U44" s="161" t="s">
        <v>333</v>
      </c>
      <c r="V44" s="158" t="s">
        <v>333</v>
      </c>
      <c r="W44" s="244" t="s">
        <v>333</v>
      </c>
      <c r="X44" s="249" t="s">
        <v>333</v>
      </c>
      <c r="Y44" s="249" t="s">
        <v>333</v>
      </c>
      <c r="Z44" s="150" t="s">
        <v>333</v>
      </c>
      <c r="AA44" s="250" t="s">
        <v>333</v>
      </c>
      <c r="AB44" s="251" t="s">
        <v>278</v>
      </c>
      <c r="AC44" s="163" t="s">
        <v>354</v>
      </c>
      <c r="AD44" s="164" t="s">
        <v>354</v>
      </c>
      <c r="AE44" s="164" t="s">
        <v>354</v>
      </c>
      <c r="AF44" s="164" t="s">
        <v>354</v>
      </c>
      <c r="AG44" s="166" t="s">
        <v>354</v>
      </c>
      <c r="AH44" s="164" t="n">
        <v>61</v>
      </c>
      <c r="AI44" s="252" t="n">
        <v>7519</v>
      </c>
      <c r="AJ44" s="219" t="n">
        <f aca="false">SeqEnd-SeqBeg+1</f>
        <v>7459</v>
      </c>
      <c r="AK44" s="220" t="n">
        <f aca="false">AND( SeqBeg&lt;=Beg  , End &lt;=SeqEnd )</f>
        <v>1</v>
      </c>
      <c r="AL44" s="212"/>
      <c r="AM44" s="212"/>
      <c r="AN44" s="213"/>
      <c r="AO44" s="147" t="s">
        <v>457</v>
      </c>
      <c r="AP44" s="147" t="s">
        <v>457</v>
      </c>
      <c r="AQ44" s="147" t="s">
        <v>471</v>
      </c>
      <c r="AR44" s="147" t="s">
        <v>471</v>
      </c>
      <c r="AS44" s="147" t="s">
        <v>476</v>
      </c>
      <c r="AT44" s="147" t="s">
        <v>471</v>
      </c>
      <c r="AU44" s="147" t="s">
        <v>382</v>
      </c>
      <c r="AV44" s="212"/>
      <c r="AW44" s="222" t="str">
        <f aca="false">HYPERLINK(CONCATENATE("http://www.ncbi.nlm.nih.gov/nuccore/",BM44),BM44)</f>
        <v>AF185822</v>
      </c>
      <c r="AX44" s="219" t="str">
        <f aca="false">CONCATENATE(D44,IF(I44="","",CONCATENATE(".",I44)),IF(K44="","",CONCATENATE(".",K44)),IF(M44="","",CONCATENATE(".",M44)),IF(R44="","",CONCATENATE(".",R44)),IF(U44="","","(*)"))</f>
        <v>1a.PAK.hum(*)</v>
      </c>
      <c r="AY44" s="170" t="str">
        <f aca="false">CONCATENATE(BM44,".",BN44)</f>
        <v>AF185822.Abb-2B</v>
      </c>
      <c r="AZ44" s="171" t="str">
        <f aca="false">IF(AV44="",IF(ISNUMBER(FIND(".",A44)),LEFT(A44,FIND(".",A44)-1),A44),AV44)</f>
        <v>AF185822</v>
      </c>
      <c r="BA44" s="171" t="str">
        <f aca="false">IF(ISNUMBER(FIND("-",AZ44)),LEFT(AZ44,FIND("-",AZ44)-1),AZ44)</f>
        <v>AF185822</v>
      </c>
      <c r="BB44" s="170" t="str">
        <f aca="false"> MEGAname &amp; "="</f>
        <v>AF185822=</v>
      </c>
      <c r="BC44" s="170" t="str">
        <f aca="false">Clear &amp; IF(span ,"Span","out")</f>
        <v>AF185822=Span</v>
      </c>
      <c r="BD44" s="170" t="str">
        <f aca="false">Clear &amp; IF(span, IF(B44=".","Selected",B44),"out")</f>
        <v>AF185822=1</v>
      </c>
      <c r="BE44" s="170" t="str">
        <f aca="false">Clear &amp; Strain</f>
        <v>AF185822=Abb-2B</v>
      </c>
      <c r="BF44" s="170" t="str">
        <f aca="false">CONCATENATE(A44,"=",F44,". ",AX44,IF(AB44="","",CONCATENATE(".",AB44)))</f>
        <v>AF185822=Abb-2B. 1a.PAK.hum(*).CG</v>
      </c>
      <c r="BG44" s="170" t="str">
        <f aca="false">CONCATENATE(A44,"=",F44,". ",AX44)</f>
        <v>AF185822=Abb-2B. 1a.PAK.hum(*)</v>
      </c>
      <c r="BH44" s="170" t="str">
        <f aca="false">CONCATENATE(A44,"=",AX44)</f>
        <v>AF185822=1a.PAK.hum(*)</v>
      </c>
      <c r="BI44" s="170" t="str">
        <f aca="false">CONCATENATE(A44,"=",ComForSubtype,D44)</f>
        <v>AF185822=1a</v>
      </c>
      <c r="BJ44" s="170" t="str">
        <f aca="false">CONCATENATE(A44,"=",E44)</f>
        <v>AF185822=1</v>
      </c>
      <c r="BK44" s="170" t="str">
        <f aca="false">CONCATENATE(A44,"=",C44)</f>
        <v>AF185822=1</v>
      </c>
      <c r="BL44" s="170" t="str">
        <f aca="false">CONCATENATE(D44,"=")</f>
        <v>1a=</v>
      </c>
      <c r="BM44" s="223" t="str">
        <f aca="false">IF(BA44="XX","",BA44)</f>
        <v>AF185822</v>
      </c>
      <c r="BN44" s="224" t="str">
        <f aca="false">CONCATENATE(IF(F44="","",F44),IF(G44="","",CONCATENATE(" / ",G44)))</f>
        <v>Abb-2B</v>
      </c>
      <c r="BO44" s="225" t="str">
        <f aca="false">AX44</f>
        <v>1a.PAK.hum(*)</v>
      </c>
      <c r="BP44" s="226" t="str">
        <f aca="false">IF(V44="","",V44)</f>
        <v>1a</v>
      </c>
      <c r="BQ44" s="226" t="str">
        <f aca="false">IF(W44="","",CONCATENATE(W44,IF(LEFT(AO44,1)="s","+","")))</f>
        <v>1a+</v>
      </c>
      <c r="BR44" s="226" t="str">
        <f aca="false">IF(X44="","",CONCATENATE(X44,IF(LEFT(AQ44,1)="s","+","")))</f>
        <v>1a</v>
      </c>
      <c r="BS44" s="226" t="str">
        <f aca="false">IF(Y44="","",CONCATENATE(Y44,IF(LEFT(AR44,1)="s","+","")))</f>
        <v>1a</v>
      </c>
      <c r="BT44" s="226" t="str">
        <f aca="false">IF(Z44="","",CONCATENATE(Z44,IF(LEFT(AS44,1)="s","+","")))</f>
        <v>1a+</v>
      </c>
      <c r="BU44" s="227" t="str">
        <f aca="false">IF(AA44="","",CONCATENATE(AA44,IF(LEFT(AT44,1)="s","+","")))</f>
        <v>1a</v>
      </c>
      <c r="BV44" s="212"/>
      <c r="BW44" s="177" t="s">
        <v>503</v>
      </c>
      <c r="BX44" s="170" t="str">
        <f aca="false">IF(BW44&lt;&gt;"",IF(ISNUMBER(FIND("=",BW44)),LEFT(BW44,FIND("=",BW44)-1),BW44),BW44)</f>
        <v>AF185822</v>
      </c>
      <c r="BY44" s="170" t="str">
        <f aca="false">IF(BW44&lt;&gt;"",IF(ISNUMBER(FIND("=",BW44)),RIGHT(BW44,LEN(BW44)-FIND("=",BW44)),""),"")</f>
        <v>1a</v>
      </c>
      <c r="BZ44" s="170" t="str">
        <f aca="false">IF(BX44&lt;&gt;"",IF(ISNUMBER(FIND(".",BX44)),LEFT(BX44,FIND(".",BX44)-1),BX44),BX44)</f>
        <v>AF185822</v>
      </c>
      <c r="CA44" s="170" t="str">
        <f aca="false">IF(BX44&lt;&gt;"",IF(ISNUMBER(FIND(".",BX44)),RIGHT(BX44,LEN(BX44)-FIND(".",BX44)),""),"")</f>
        <v/>
      </c>
      <c r="CB44" s="212"/>
      <c r="CC44" s="170" t="str">
        <f aca="false">A44</f>
        <v>AF185822</v>
      </c>
      <c r="CD44" s="178" t="s">
        <v>339</v>
      </c>
      <c r="CE44" s="178" t="s">
        <v>340</v>
      </c>
      <c r="CF44" s="178" t="s">
        <v>341</v>
      </c>
      <c r="CG44" s="212"/>
      <c r="CH44" s="212"/>
      <c r="CI44" s="212"/>
      <c r="CJ44" s="212"/>
      <c r="CK44" s="178"/>
      <c r="CL44" s="212"/>
      <c r="CM44" s="212"/>
      <c r="CN44" s="212"/>
      <c r="CO44" s="212"/>
      <c r="CP44" s="212"/>
      <c r="CQ44" s="212"/>
      <c r="CR44" s="170" t="n">
        <f aca="false">C44</f>
        <v>1</v>
      </c>
      <c r="CS44" s="229" t="str">
        <f aca="false">D44</f>
        <v>1a</v>
      </c>
      <c r="CT44" s="170" t="str">
        <f aca="false">CONCATENATE(CD44," strain ",CM44," ",CL44,", partial cds")</f>
        <v>Hepatitis E virus strain  , partial cds</v>
      </c>
    </row>
    <row r="45" s="146" customFormat="true" ht="11.9" hidden="true" customHeight="true" outlineLevel="0" collapsed="false">
      <c r="A45" s="208" t="s">
        <v>504</v>
      </c>
      <c r="B45" s="147" t="n">
        <v>1</v>
      </c>
      <c r="C45" s="209" t="n">
        <v>1</v>
      </c>
      <c r="D45" s="209" t="s">
        <v>333</v>
      </c>
      <c r="E45" s="150" t="s">
        <v>388</v>
      </c>
      <c r="F45" s="230" t="s">
        <v>127</v>
      </c>
      <c r="G45" s="211" t="s">
        <v>505</v>
      </c>
      <c r="H45" s="146" t="s">
        <v>127</v>
      </c>
      <c r="I45" s="153" t="s">
        <v>127</v>
      </c>
      <c r="J45" s="146" t="s">
        <v>337</v>
      </c>
      <c r="K45" s="212"/>
      <c r="L45" s="212"/>
      <c r="M45" s="157" t="s">
        <v>455</v>
      </c>
      <c r="N45" s="213"/>
      <c r="O45" s="212"/>
      <c r="P45" s="212"/>
      <c r="Q45" s="212"/>
      <c r="R45" s="212"/>
      <c r="S45" s="212"/>
      <c r="T45" s="214" t="s">
        <v>353</v>
      </c>
      <c r="U45" s="215"/>
      <c r="V45" s="209"/>
      <c r="W45" s="217"/>
      <c r="X45" s="209"/>
      <c r="Y45" s="209" t="s">
        <v>333</v>
      </c>
      <c r="Z45" s="209" t="s">
        <v>333</v>
      </c>
      <c r="AA45" s="216"/>
      <c r="AB45" s="217"/>
      <c r="AC45" s="217"/>
      <c r="AD45" s="209"/>
      <c r="AE45" s="209" t="n">
        <v>280</v>
      </c>
      <c r="AF45" s="209" t="n">
        <v>225</v>
      </c>
      <c r="AG45" s="218"/>
      <c r="AH45" s="164" t="n">
        <v>3148</v>
      </c>
      <c r="AI45" s="164" t="n">
        <v>5740</v>
      </c>
      <c r="AJ45" s="219" t="n">
        <f aca="false">SeqEnd-SeqBeg+1</f>
        <v>2593</v>
      </c>
      <c r="AK45" s="220" t="n">
        <f aca="false">AND( SeqBeg&lt;=Beg  , End &lt;=SeqEnd )</f>
        <v>0</v>
      </c>
      <c r="AL45" s="212"/>
      <c r="AM45" s="212"/>
      <c r="AN45" s="221"/>
      <c r="AO45" s="147" t="s">
        <v>103</v>
      </c>
      <c r="AP45" s="147" t="s">
        <v>103</v>
      </c>
      <c r="AQ45" s="147" t="s">
        <v>103</v>
      </c>
      <c r="AR45" s="147" t="s">
        <v>103</v>
      </c>
      <c r="AS45" s="147" t="s">
        <v>103</v>
      </c>
      <c r="AT45" s="147" t="s">
        <v>103</v>
      </c>
      <c r="AV45" s="212"/>
      <c r="AW45" s="222" t="str">
        <f aca="false">HYPERLINK(CONCATENATE("http://www.ncbi.nlm.nih.gov/nuccore/",BM45),BM45)</f>
        <v>M32400</v>
      </c>
      <c r="AX45" s="219" t="str">
        <f aca="false">CONCATENATE(D45,IF(I45="","",CONCATENATE(".",I45)),IF(K45="","",CONCATENATE(".",K45)),IF(M45="","",CONCATENATE(".",M45)),IF(R45="","",CONCATENATE(".",R45)),IF(U45="","","(*)"))</f>
        <v>1a.Burma.mac-hum</v>
      </c>
      <c r="AY45" s="170" t="str">
        <f aca="false">CONCATENATE(BM45,".",BN45)</f>
        <v>M32400.Burma / HPEPP</v>
      </c>
      <c r="AZ45" s="171" t="str">
        <f aca="false">IF(AV45="",IF(ISNUMBER(FIND(".",A45)),LEFT(A45,FIND(".",A45)-1),A45),AV45)</f>
        <v>M32400</v>
      </c>
      <c r="BA45" s="171" t="str">
        <f aca="false">IF(ISNUMBER(FIND("-",AZ45)),LEFT(AZ45,FIND("-",AZ45)-1),AZ45)</f>
        <v>M32400</v>
      </c>
      <c r="BB45" s="170" t="str">
        <f aca="false"> MEGAname &amp; "="</f>
        <v>M32400=</v>
      </c>
      <c r="BC45" s="170" t="str">
        <f aca="false">Clear &amp; IF(span ,"Span","out")</f>
        <v>M32400=out</v>
      </c>
      <c r="BD45" s="170" t="str">
        <f aca="false">Clear &amp; IF(span, IF(B45=".","Selected",B45),"out")</f>
        <v>M32400=out</v>
      </c>
      <c r="BE45" s="170" t="str">
        <f aca="false">Clear &amp; Strain</f>
        <v>M32400=Burma</v>
      </c>
      <c r="BF45" s="170" t="str">
        <f aca="false">CONCATENATE(A45,"=",F45,". ",AX45,IF(AB45="","",CONCATENATE(".",AB45)))</f>
        <v>M32400=Burma. 1a.Burma.mac-hum</v>
      </c>
      <c r="BG45" s="170" t="str">
        <f aca="false">CONCATENATE(A45,"=",F45,". ",AX45)</f>
        <v>M32400=Burma. 1a.Burma.mac-hum</v>
      </c>
      <c r="BH45" s="170" t="str">
        <f aca="false">CONCATENATE(A45,"=",AX45)</f>
        <v>M32400=1a.Burma.mac-hum</v>
      </c>
      <c r="BI45" s="170" t="str">
        <f aca="false">CONCATENATE(A45,"=",ComForSubtype,D45)</f>
        <v>M32400=1a</v>
      </c>
      <c r="BJ45" s="170" t="str">
        <f aca="false">CONCATENATE(A45,"=",E45)</f>
        <v>M32400=1</v>
      </c>
      <c r="BK45" s="170" t="str">
        <f aca="false">CONCATENATE(A45,"=",C45)</f>
        <v>M32400=1</v>
      </c>
      <c r="BL45" s="170" t="str">
        <f aca="false">CONCATENATE(D45,"=")</f>
        <v>1a=</v>
      </c>
      <c r="BM45" s="223" t="str">
        <f aca="false">IF(BA45="XX","",BA45)</f>
        <v>M32400</v>
      </c>
      <c r="BN45" s="224" t="str">
        <f aca="false">CONCATENATE(IF(F45="","",F45),IF(G45="","",CONCATENATE(" / ",G45)))</f>
        <v>Burma / HPEPP</v>
      </c>
      <c r="BO45" s="225" t="str">
        <f aca="false">AX45</f>
        <v>1a.Burma.mac-hum</v>
      </c>
      <c r="BP45" s="226" t="str">
        <f aca="false">IF(V45="","",V45)</f>
        <v/>
      </c>
      <c r="BQ45" s="226" t="str">
        <f aca="false">IF(W45="","",CONCATENATE(W45,IF(LEFT(AO45,1)="s","+","")))</f>
        <v/>
      </c>
      <c r="BR45" s="226" t="str">
        <f aca="false">IF(X45="","",CONCATENATE(X45,IF(LEFT(AQ45,1)="s","+","")))</f>
        <v/>
      </c>
      <c r="BS45" s="226" t="str">
        <f aca="false">IF(Y45="","",CONCATENATE(Y45,IF(LEFT(AR45,1)="s","+","")))</f>
        <v>1a</v>
      </c>
      <c r="BT45" s="226" t="str">
        <f aca="false">IF(Z45="","",CONCATENATE(Z45,IF(LEFT(AS45,1)="s","+","")))</f>
        <v>1a</v>
      </c>
      <c r="BU45" s="227" t="str">
        <f aca="false">IF(AA45="","",CONCATENATE(AA45,IF(LEFT(AT45,1)="s","+","")))</f>
        <v/>
      </c>
      <c r="BV45" s="212"/>
      <c r="BW45" s="177" t="s">
        <v>338</v>
      </c>
      <c r="BX45" s="170" t="str">
        <f aca="false">IF(BW45&lt;&gt;"",IF(ISNUMBER(FIND("=",BW45)),LEFT(BW45,FIND("=",BW45)-1),BW45),BW45)</f>
        <v>xx</v>
      </c>
      <c r="BY45" s="170" t="str">
        <f aca="false">IF(BW45&lt;&gt;"",IF(ISNUMBER(FIND("=",BW45)),RIGHT(BW45,LEN(BW45)-FIND("=",BW45)),""),"")</f>
        <v>Non_select</v>
      </c>
      <c r="BZ45" s="170" t="str">
        <f aca="false">IF(BX45&lt;&gt;"",IF(ISNUMBER(FIND(".",BX45)),LEFT(BX45,FIND(".",BX45)-1),BX45),BX45)</f>
        <v>xx</v>
      </c>
      <c r="CA45" s="170" t="str">
        <f aca="false">IF(BX45&lt;&gt;"",IF(ISNUMBER(FIND(".",BX45)),RIGHT(BX45,LEN(BX45)-FIND(".",BX45)),""),"")</f>
        <v/>
      </c>
      <c r="CB45" s="212"/>
      <c r="CC45" s="170" t="str">
        <f aca="false">A45</f>
        <v>M32400</v>
      </c>
      <c r="CD45" s="178" t="s">
        <v>339</v>
      </c>
      <c r="CE45" s="178" t="s">
        <v>340</v>
      </c>
      <c r="CF45" s="178" t="s">
        <v>341</v>
      </c>
      <c r="CG45" s="212"/>
      <c r="CH45" s="212"/>
      <c r="CI45" s="212"/>
      <c r="CJ45" s="212"/>
      <c r="CK45" s="178"/>
      <c r="CL45" s="212"/>
      <c r="CM45" s="212"/>
      <c r="CN45" s="212"/>
      <c r="CO45" s="212"/>
      <c r="CP45" s="212"/>
      <c r="CQ45" s="212"/>
      <c r="CR45" s="170" t="n">
        <f aca="false">C45</f>
        <v>1</v>
      </c>
      <c r="CS45" s="229" t="str">
        <f aca="false">D45</f>
        <v>1a</v>
      </c>
      <c r="CT45" s="170" t="str">
        <f aca="false">CONCATENATE(CD45," strain ",CM45," ",CL45,", partial cds")</f>
        <v>Hepatitis E virus strain  , partial cds</v>
      </c>
    </row>
    <row r="46" s="146" customFormat="true" ht="11.9" hidden="true" customHeight="true" outlineLevel="0" collapsed="false">
      <c r="A46" s="208" t="s">
        <v>506</v>
      </c>
      <c r="B46" s="147" t="n">
        <v>1</v>
      </c>
      <c r="C46" s="243" t="n">
        <v>1</v>
      </c>
      <c r="D46" s="149" t="s">
        <v>333</v>
      </c>
      <c r="E46" s="150" t="s">
        <v>388</v>
      </c>
      <c r="F46" s="230" t="s">
        <v>507</v>
      </c>
      <c r="G46" s="212"/>
      <c r="H46" s="230" t="s">
        <v>358</v>
      </c>
      <c r="I46" s="153" t="s">
        <v>359</v>
      </c>
      <c r="J46" s="154" t="s">
        <v>360</v>
      </c>
      <c r="K46" s="155" t="s">
        <v>361</v>
      </c>
      <c r="L46" s="231" t="s">
        <v>361</v>
      </c>
      <c r="M46" s="157" t="s">
        <v>348</v>
      </c>
      <c r="N46" s="158" t="s">
        <v>362</v>
      </c>
      <c r="O46" s="159" t="n">
        <v>1994</v>
      </c>
      <c r="P46" s="212"/>
      <c r="Q46" s="212"/>
      <c r="R46" s="212"/>
      <c r="S46" s="212"/>
      <c r="T46" s="214" t="s">
        <v>353</v>
      </c>
      <c r="U46" s="215"/>
      <c r="V46" s="209"/>
      <c r="W46" s="217"/>
      <c r="X46" s="209"/>
      <c r="Y46" s="209"/>
      <c r="Z46" s="209" t="s">
        <v>333</v>
      </c>
      <c r="AA46" s="216"/>
      <c r="AB46" s="217"/>
      <c r="AC46" s="217"/>
      <c r="AD46" s="209"/>
      <c r="AE46" s="209"/>
      <c r="AF46" s="209" t="n">
        <v>225</v>
      </c>
      <c r="AG46" s="218"/>
      <c r="AH46" s="164" t="n">
        <v>5264</v>
      </c>
      <c r="AI46" s="164" t="n">
        <v>7374</v>
      </c>
      <c r="AJ46" s="219" t="n">
        <f aca="false">SeqEnd-SeqBeg+1</f>
        <v>2111</v>
      </c>
      <c r="AK46" s="220" t="n">
        <f aca="false">AND( SeqBeg&lt;=Beg  , End &lt;=SeqEnd )</f>
        <v>0</v>
      </c>
      <c r="AL46" s="212"/>
      <c r="AM46" s="212"/>
      <c r="AN46" s="221"/>
      <c r="AO46" s="147" t="s">
        <v>103</v>
      </c>
      <c r="AP46" s="147" t="s">
        <v>103</v>
      </c>
      <c r="AQ46" s="147" t="s">
        <v>103</v>
      </c>
      <c r="AR46" s="147" t="s">
        <v>103</v>
      </c>
      <c r="AS46" s="147" t="s">
        <v>103</v>
      </c>
      <c r="AT46" s="147" t="s">
        <v>103</v>
      </c>
      <c r="AV46" s="212"/>
      <c r="AW46" s="222" t="str">
        <f aca="false">HYPERLINK(CONCATENATE("http://www.ncbi.nlm.nih.gov/nuccore/",BM46),BM46)</f>
        <v>AF051352</v>
      </c>
      <c r="AX46" s="219" t="str">
        <f aca="false">CONCATENATE(D46,IF(I46="","",CONCATENATE(".",I46)),IF(K46="","",CONCATENATE(".",K46)),IF(M46="","",CONCATENATE(".",M46)),IF(R46="","",CONCATENATE(".",R46)),IF(U46="","","(*)"))</f>
        <v>1a.EGY.Cairo.hum</v>
      </c>
      <c r="AY46" s="170" t="str">
        <f aca="false">CONCATENATE(BM46,".",BN46)</f>
        <v>AF051352.94-Egypt</v>
      </c>
      <c r="AZ46" s="171" t="str">
        <f aca="false">IF(AV46="",IF(ISNUMBER(FIND(".",A46)),LEFT(A46,FIND(".",A46)-1),A46),AV46)</f>
        <v>AF051352</v>
      </c>
      <c r="BA46" s="171" t="str">
        <f aca="false">IF(ISNUMBER(FIND("-",AZ46)),LEFT(AZ46,FIND("-",AZ46)-1),AZ46)</f>
        <v>AF051352</v>
      </c>
      <c r="BB46" s="170" t="str">
        <f aca="false"> MEGAname &amp; "="</f>
        <v>AF051352=</v>
      </c>
      <c r="BC46" s="170" t="str">
        <f aca="false">Clear &amp; IF(span ,"Span","out")</f>
        <v>AF051352=out</v>
      </c>
      <c r="BD46" s="170" t="str">
        <f aca="false">Clear &amp; IF(span, IF(B46=".","Selected",B46),"out")</f>
        <v>AF051352=out</v>
      </c>
      <c r="BE46" s="170" t="str">
        <f aca="false">Clear &amp; Strain</f>
        <v>AF051352=94-Egypt</v>
      </c>
      <c r="BF46" s="170" t="str">
        <f aca="false">CONCATENATE(A46,"=",F46,". ",AX46,IF(AB46="","",CONCATENATE(".",AB46)))</f>
        <v>AF051352=94-Egypt. 1a.EGY.Cairo.hum</v>
      </c>
      <c r="BG46" s="170" t="str">
        <f aca="false">CONCATENATE(A46,"=",F46,". ",AX46)</f>
        <v>AF051352=94-Egypt. 1a.EGY.Cairo.hum</v>
      </c>
      <c r="BH46" s="170" t="str">
        <f aca="false">CONCATENATE(A46,"=",AX46)</f>
        <v>AF051352=1a.EGY.Cairo.hum</v>
      </c>
      <c r="BI46" s="170" t="str">
        <f aca="false">CONCATENATE(A46,"=",ComForSubtype,D46)</f>
        <v>AF051352=1a</v>
      </c>
      <c r="BJ46" s="170" t="str">
        <f aca="false">CONCATENATE(A46,"=",E46)</f>
        <v>AF051352=1</v>
      </c>
      <c r="BK46" s="170" t="str">
        <f aca="false">CONCATENATE(A46,"=",C46)</f>
        <v>AF051352=1</v>
      </c>
      <c r="BL46" s="170" t="str">
        <f aca="false">CONCATENATE(D46,"=")</f>
        <v>1a=</v>
      </c>
      <c r="BM46" s="223" t="str">
        <f aca="false">IF(BA46="XX","",BA46)</f>
        <v>AF051352</v>
      </c>
      <c r="BN46" s="224" t="str">
        <f aca="false">CONCATENATE(IF(F46="","",F46),IF(G46="","",CONCATENATE(" / ",G46)))</f>
        <v>94-Egypt</v>
      </c>
      <c r="BO46" s="225" t="str">
        <f aca="false">AX46</f>
        <v>1a.EGY.Cairo.hum</v>
      </c>
      <c r="BP46" s="226" t="str">
        <f aca="false">IF(V46="","",V46)</f>
        <v/>
      </c>
      <c r="BQ46" s="226" t="str">
        <f aca="false">IF(W46="","",CONCATENATE(W46,IF(LEFT(AO46,1)="s","+","")))</f>
        <v/>
      </c>
      <c r="BR46" s="226" t="str">
        <f aca="false">IF(X46="","",CONCATENATE(X46,IF(LEFT(AQ46,1)="s","+","")))</f>
        <v/>
      </c>
      <c r="BS46" s="226" t="str">
        <f aca="false">IF(Y46="","",CONCATENATE(Y46,IF(LEFT(AR46,1)="s","+","")))</f>
        <v/>
      </c>
      <c r="BT46" s="226" t="str">
        <f aca="false">IF(Z46="","",CONCATENATE(Z46,IF(LEFT(AS46,1)="s","+","")))</f>
        <v>1a</v>
      </c>
      <c r="BU46" s="227" t="str">
        <f aca="false">IF(AA46="","",CONCATENATE(AA46,IF(LEFT(AT46,1)="s","+","")))</f>
        <v/>
      </c>
      <c r="BV46" s="212"/>
      <c r="BW46" s="177" t="s">
        <v>338</v>
      </c>
      <c r="BX46" s="170" t="str">
        <f aca="false">IF(BW46&lt;&gt;"",IF(ISNUMBER(FIND("=",BW46)),LEFT(BW46,FIND("=",BW46)-1),BW46),BW46)</f>
        <v>xx</v>
      </c>
      <c r="BY46" s="170" t="str">
        <f aca="false">IF(BW46&lt;&gt;"",IF(ISNUMBER(FIND("=",BW46)),RIGHT(BW46,LEN(BW46)-FIND("=",BW46)),""),"")</f>
        <v>Non_select</v>
      </c>
      <c r="BZ46" s="170" t="str">
        <f aca="false">IF(BX46&lt;&gt;"",IF(ISNUMBER(FIND(".",BX46)),LEFT(BX46,FIND(".",BX46)-1),BX46),BX46)</f>
        <v>xx</v>
      </c>
      <c r="CA46" s="170" t="str">
        <f aca="false">IF(BX46&lt;&gt;"",IF(ISNUMBER(FIND(".",BX46)),RIGHT(BX46,LEN(BX46)-FIND(".",BX46)),""),"")</f>
        <v/>
      </c>
      <c r="CB46" s="212"/>
      <c r="CC46" s="170" t="str">
        <f aca="false">A46</f>
        <v>AF051352</v>
      </c>
      <c r="CD46" s="178" t="s">
        <v>339</v>
      </c>
      <c r="CE46" s="178" t="s">
        <v>340</v>
      </c>
      <c r="CF46" s="178" t="s">
        <v>341</v>
      </c>
      <c r="CG46" s="212"/>
      <c r="CH46" s="212"/>
      <c r="CI46" s="212"/>
      <c r="CJ46" s="212"/>
      <c r="CK46" s="178"/>
      <c r="CL46" s="212"/>
      <c r="CM46" s="212"/>
      <c r="CN46" s="212"/>
      <c r="CO46" s="212"/>
      <c r="CP46" s="212"/>
      <c r="CQ46" s="212"/>
      <c r="CR46" s="170" t="n">
        <f aca="false">C46</f>
        <v>1</v>
      </c>
      <c r="CS46" s="229" t="str">
        <f aca="false">D46</f>
        <v>1a</v>
      </c>
      <c r="CT46" s="170" t="str">
        <f aca="false">CONCATENATE(CD46," strain ",CM46," ",CL46,", partial cds")</f>
        <v>Hepatitis E virus strain  , partial cds</v>
      </c>
    </row>
    <row r="47" s="146" customFormat="true" ht="11.9" hidden="true" customHeight="true" outlineLevel="0" collapsed="false">
      <c r="A47" s="154" t="s">
        <v>508</v>
      </c>
      <c r="B47" s="147" t="n">
        <v>1</v>
      </c>
      <c r="C47" s="243" t="n">
        <v>1</v>
      </c>
      <c r="D47" s="149" t="s">
        <v>333</v>
      </c>
      <c r="E47" s="150" t="s">
        <v>388</v>
      </c>
      <c r="F47" s="154" t="s">
        <v>509</v>
      </c>
      <c r="G47" s="212"/>
      <c r="H47" s="146" t="s">
        <v>405</v>
      </c>
      <c r="I47" s="153" t="s">
        <v>510</v>
      </c>
      <c r="J47" s="212"/>
      <c r="K47" s="212"/>
      <c r="L47" s="231" t="s">
        <v>414</v>
      </c>
      <c r="M47" s="157" t="s">
        <v>348</v>
      </c>
      <c r="N47" s="213"/>
      <c r="O47" s="160"/>
      <c r="P47" s="212"/>
      <c r="Q47" s="212"/>
      <c r="R47" s="146" t="s">
        <v>406</v>
      </c>
      <c r="T47" s="214"/>
      <c r="U47" s="215"/>
      <c r="V47" s="209"/>
      <c r="W47" s="217"/>
      <c r="X47" s="209"/>
      <c r="Y47" s="209"/>
      <c r="Z47" s="209"/>
      <c r="AA47" s="158" t="s">
        <v>333</v>
      </c>
      <c r="AB47" s="217"/>
      <c r="AC47" s="217"/>
      <c r="AD47" s="209"/>
      <c r="AE47" s="209"/>
      <c r="AF47" s="209"/>
      <c r="AG47" s="166" t="s">
        <v>511</v>
      </c>
      <c r="AH47" s="164" t="n">
        <v>6567</v>
      </c>
      <c r="AI47" s="164" t="n">
        <v>7314</v>
      </c>
      <c r="AJ47" s="219" t="n">
        <f aca="false">SeqEnd-SeqBeg+1</f>
        <v>748</v>
      </c>
      <c r="AK47" s="220" t="n">
        <f aca="false">AND( SeqBeg&lt;=Beg  , End &lt;=SeqEnd )</f>
        <v>0</v>
      </c>
      <c r="AL47" s="212"/>
      <c r="AM47" s="212"/>
      <c r="AN47" s="221"/>
      <c r="AO47" s="147" t="s">
        <v>103</v>
      </c>
      <c r="AP47" s="147" t="s">
        <v>103</v>
      </c>
      <c r="AQ47" s="147" t="s">
        <v>103</v>
      </c>
      <c r="AR47" s="147" t="s">
        <v>103</v>
      </c>
      <c r="AS47" s="147" t="s">
        <v>103</v>
      </c>
      <c r="AT47" s="147" t="s">
        <v>419</v>
      </c>
      <c r="AV47" s="212"/>
      <c r="AW47" s="222" t="str">
        <f aca="false">HYPERLINK(CONCATENATE("http://www.ncbi.nlm.nih.gov/nuccore/",BM47),BM47)</f>
        <v>FR728244</v>
      </c>
      <c r="AX47" s="219" t="str">
        <f aca="false">CONCATENATE(D47,IF(I47="","",CONCATENATE(".",I47)),IF(K47="","",CONCATENATE(".",K47)),IF(M47="","",CONCATENATE(".",M47)),IF(R47="","",CONCATENATE(".",R47)),IF(U47="","","(*)"))</f>
        <v>1a.?.hum.UReg</v>
      </c>
      <c r="AY47" s="170" t="str">
        <f aca="false">CONCATENATE(BM47,".",BN47)</f>
        <v>FR728244.V1003873</v>
      </c>
      <c r="AZ47" s="171" t="str">
        <f aca="false">IF(AV47="",IF(ISNUMBER(FIND(".",A47)),LEFT(A47,FIND(".",A47)-1),A47),AV47)</f>
        <v>FR728244</v>
      </c>
      <c r="BA47" s="171" t="str">
        <f aca="false">IF(ISNUMBER(FIND("-",AZ47)),LEFT(AZ47,FIND("-",AZ47)-1),AZ47)</f>
        <v>FR728244</v>
      </c>
      <c r="BB47" s="170" t="str">
        <f aca="false"> MEGAname &amp; "="</f>
        <v>FR728244=</v>
      </c>
      <c r="BC47" s="170" t="str">
        <f aca="false">Clear &amp; IF(span ,"Span","out")</f>
        <v>FR728244=out</v>
      </c>
      <c r="BD47" s="170" t="str">
        <f aca="false">Clear &amp; IF(span, IF(B47=".","Selected",B47),"out")</f>
        <v>FR728244=out</v>
      </c>
      <c r="BE47" s="170" t="str">
        <f aca="false">Clear &amp; Strain</f>
        <v>FR728244=V1003873</v>
      </c>
      <c r="BF47" s="170" t="str">
        <f aca="false">CONCATENATE(A47,"=",F47,". ",AX47,IF(AB47="","",CONCATENATE(".",AB47)))</f>
        <v>FR728244=V1003873. 1a.?.hum.UReg</v>
      </c>
      <c r="BG47" s="170" t="str">
        <f aca="false">CONCATENATE(A47,"=",F47,". ",AX47)</f>
        <v>FR728244=V1003873. 1a.?.hum.UReg</v>
      </c>
      <c r="BH47" s="170" t="str">
        <f aca="false">CONCATENATE(A47,"=",AX47)</f>
        <v>FR728244=1a.?.hum.UReg</v>
      </c>
      <c r="BI47" s="170" t="str">
        <f aca="false">CONCATENATE(A47,"=",ComForSubtype,D47)</f>
        <v>FR728244=1a</v>
      </c>
      <c r="BJ47" s="170" t="str">
        <f aca="false">CONCATENATE(A47,"=",E47)</f>
        <v>FR728244=1</v>
      </c>
      <c r="BK47" s="170" t="str">
        <f aca="false">CONCATENATE(A47,"=",C47)</f>
        <v>FR728244=1</v>
      </c>
      <c r="BL47" s="170" t="str">
        <f aca="false">CONCATENATE(D47,"=")</f>
        <v>1a=</v>
      </c>
      <c r="BM47" s="223" t="str">
        <f aca="false">IF(BA47="XX","",BA47)</f>
        <v>FR728244</v>
      </c>
      <c r="BN47" s="224" t="str">
        <f aca="false">CONCATENATE(IF(F47="","",F47),IF(G47="","",CONCATENATE(" / ",G47)))</f>
        <v>V1003873</v>
      </c>
      <c r="BO47" s="225" t="str">
        <f aca="false">AX47</f>
        <v>1a.?.hum.UReg</v>
      </c>
      <c r="BP47" s="226" t="str">
        <f aca="false">IF(V47="","",V47)</f>
        <v/>
      </c>
      <c r="BQ47" s="226" t="str">
        <f aca="false">IF(W47="","",CONCATENATE(W47,IF(LEFT(AO47,1)="s","+","")))</f>
        <v/>
      </c>
      <c r="BR47" s="226" t="str">
        <f aca="false">IF(X47="","",CONCATENATE(X47,IF(LEFT(AQ47,1)="s","+","")))</f>
        <v/>
      </c>
      <c r="BS47" s="226" t="str">
        <f aca="false">IF(Y47="","",CONCATENATE(Y47,IF(LEFT(AR47,1)="s","+","")))</f>
        <v/>
      </c>
      <c r="BT47" s="226" t="str">
        <f aca="false">IF(Z47="","",CONCATENATE(Z47,IF(LEFT(AS47,1)="s","+","")))</f>
        <v/>
      </c>
      <c r="BU47" s="227" t="str">
        <f aca="false">IF(AA47="","",CONCATENATE(AA47,IF(LEFT(AT47,1)="s","+","")))</f>
        <v>1a</v>
      </c>
      <c r="BV47" s="212"/>
      <c r="BW47" s="177" t="s">
        <v>512</v>
      </c>
      <c r="BX47" s="170" t="str">
        <f aca="false">IF(BW47&lt;&gt;"",IF(ISNUMBER(FIND("=",BW47)),LEFT(BW47,FIND("=",BW47)-1),BW47),BW47)</f>
        <v>FR728244</v>
      </c>
      <c r="BY47" s="170" t="str">
        <f aca="false">IF(BW47&lt;&gt;"",IF(ISNUMBER(FIND("=",BW47)),RIGHT(BW47,LEN(BW47)-FIND("=",BW47)),""),"")</f>
        <v>1a</v>
      </c>
      <c r="BZ47" s="170" t="str">
        <f aca="false">IF(BX47&lt;&gt;"",IF(ISNUMBER(FIND(".",BX47)),LEFT(BX47,FIND(".",BX47)-1),BX47),BX47)</f>
        <v>FR728244</v>
      </c>
      <c r="CA47" s="170" t="str">
        <f aca="false">IF(BX47&lt;&gt;"",IF(ISNUMBER(FIND(".",BX47)),RIGHT(BX47,LEN(BX47)-FIND(".",BX47)),""),"")</f>
        <v/>
      </c>
      <c r="CB47" s="212"/>
      <c r="CC47" s="170" t="str">
        <f aca="false">A47</f>
        <v>FR728244</v>
      </c>
      <c r="CD47" s="178" t="s">
        <v>339</v>
      </c>
      <c r="CE47" s="178" t="s">
        <v>340</v>
      </c>
      <c r="CF47" s="178" t="s">
        <v>341</v>
      </c>
      <c r="CG47" s="212"/>
      <c r="CH47" s="179"/>
      <c r="CI47" s="179"/>
      <c r="CJ47" s="179"/>
      <c r="CK47" s="212"/>
      <c r="CL47" s="212"/>
      <c r="CM47" s="170" t="str">
        <f aca="false">F47</f>
        <v>V1003873</v>
      </c>
      <c r="CN47" s="170" t="str">
        <f aca="false">IF(G47="","",G47)</f>
        <v/>
      </c>
      <c r="CO47" s="170" t="str">
        <f aca="false">CONCATENATE(H47,":",L47)</f>
        <v>Germany:Bavaria</v>
      </c>
      <c r="CP47" s="170" t="str">
        <f aca="false">CONCATENATE(IF(Q47="","",CONCATENATE(Q47,"-")),IF(P47="","",CONCATENATE(P47,"-")),IF(O47="","",O47))</f>
        <v/>
      </c>
      <c r="CQ47" s="170" t="str">
        <f aca="false">IF(N47="","",N47)</f>
        <v/>
      </c>
      <c r="CR47" s="170" t="n">
        <f aca="false">C47</f>
        <v>1</v>
      </c>
      <c r="CS47" s="229" t="str">
        <f aca="false">D47</f>
        <v>1a</v>
      </c>
      <c r="CT47" s="170" t="str">
        <f aca="false">CONCATENATE(CD47," strain ",CM47," ",CL47,", partial cds")</f>
        <v>Hepatitis E virus strain V1003873 , partial cds</v>
      </c>
    </row>
    <row r="48" customFormat="false" ht="11.9" hidden="true" customHeight="true" outlineLevel="0" collapsed="false">
      <c r="A48" s="208" t="s">
        <v>513</v>
      </c>
      <c r="B48" s="147" t="n">
        <v>1</v>
      </c>
      <c r="C48" s="148" t="n">
        <v>1</v>
      </c>
      <c r="D48" s="149" t="s">
        <v>333</v>
      </c>
      <c r="E48" s="150" t="s">
        <v>388</v>
      </c>
      <c r="F48" s="230" t="s">
        <v>391</v>
      </c>
      <c r="G48" s="211" t="s">
        <v>514</v>
      </c>
      <c r="H48" s="233" t="s">
        <v>393</v>
      </c>
      <c r="I48" s="153" t="s">
        <v>394</v>
      </c>
      <c r="J48" s="146" t="s">
        <v>395</v>
      </c>
      <c r="K48" s="155" t="s">
        <v>396</v>
      </c>
      <c r="L48" s="231" t="s">
        <v>396</v>
      </c>
      <c r="M48" s="157" t="s">
        <v>397</v>
      </c>
      <c r="N48" s="158" t="s">
        <v>397</v>
      </c>
      <c r="O48" s="212"/>
      <c r="P48" s="212"/>
      <c r="Q48" s="212"/>
      <c r="R48" s="212"/>
      <c r="S48" s="212"/>
      <c r="T48" s="214"/>
      <c r="U48" s="215"/>
      <c r="V48" s="209"/>
      <c r="W48" s="217"/>
      <c r="X48" s="209"/>
      <c r="Y48" s="209" t="s">
        <v>333</v>
      </c>
      <c r="Z48" s="209"/>
      <c r="AB48" s="217"/>
      <c r="AC48" s="217"/>
      <c r="AD48" s="209"/>
      <c r="AE48" s="209"/>
      <c r="AF48" s="209" t="s">
        <v>354</v>
      </c>
      <c r="AG48" s="218"/>
      <c r="AH48" s="164" t="n">
        <v>4557</v>
      </c>
      <c r="AI48" s="164" t="n">
        <v>4913</v>
      </c>
      <c r="AJ48" s="219" t="n">
        <f aca="false">SeqEnd-SeqBeg+1</f>
        <v>357</v>
      </c>
      <c r="AK48" s="220" t="n">
        <f aca="false">AND( SeqBeg&lt;=Beg  , End &lt;=SeqEnd )</f>
        <v>0</v>
      </c>
      <c r="AL48" s="212"/>
      <c r="AM48" s="212"/>
      <c r="AN48" s="221"/>
      <c r="AR48" s="147" t="s">
        <v>103</v>
      </c>
      <c r="AU48" s="146"/>
      <c r="AV48" s="212"/>
      <c r="AW48" s="222" t="str">
        <f aca="false">HYPERLINK(CONCATENATE("http://www.ncbi.nlm.nih.gov/nuccore/",BM48),BM48)</f>
        <v>AF058683</v>
      </c>
      <c r="AX48" s="219" t="str">
        <f aca="false">CONCATENATE(D48,IF(I48="","",CONCATENATE(".",I48)),IF(K48="","",CONCATENATE(".",K48)),IF(M48="","",CONCATENATE(".",M48)),IF(R48="","",CONCATENATE(".",R48)),IF(U48="","","(*)"))</f>
        <v>1a.ESP.Barcelona.sewage</v>
      </c>
      <c r="AY48" s="170" t="str">
        <f aca="false">CONCATENATE(BM48,".",BN48)</f>
        <v>AF058683.BCN / HEVBCN5</v>
      </c>
      <c r="AZ48" s="171" t="str">
        <f aca="false">IF(AV48="",IF(ISNUMBER(FIND(".",A48)),LEFT(A48,FIND(".",A48)-1),A48),AV48)</f>
        <v>AF058683</v>
      </c>
      <c r="BA48" s="171" t="str">
        <f aca="false">IF(ISNUMBER(FIND("-",AZ48)),LEFT(AZ48,FIND("-",AZ48)-1),AZ48)</f>
        <v>AF058683</v>
      </c>
      <c r="BB48" s="170" t="str">
        <f aca="false"> MEGAname &amp; "="</f>
        <v>AF058683=</v>
      </c>
      <c r="BC48" s="170" t="str">
        <f aca="false">Clear &amp; IF(span ,"Span","out")</f>
        <v>AF058683=out</v>
      </c>
      <c r="BD48" s="170" t="str">
        <f aca="false">Clear &amp; IF(span, IF(B48=".","Selected",B48),"out")</f>
        <v>AF058683=out</v>
      </c>
      <c r="BE48" s="170" t="str">
        <f aca="false">Clear &amp; Strain</f>
        <v>AF058683=BCN</v>
      </c>
      <c r="BF48" s="170" t="str">
        <f aca="false">CONCATENATE(A48,"=",F48,". ",AX48,IF(AB48="","",CONCATENATE(".",AB48)))</f>
        <v>AF058683=BCN. 1a.ESP.Barcelona.sewage</v>
      </c>
      <c r="BG48" s="170" t="str">
        <f aca="false">CONCATENATE(A48,"=",F48,". ",AX48)</f>
        <v>AF058683=BCN. 1a.ESP.Barcelona.sewage</v>
      </c>
      <c r="BH48" s="170" t="str">
        <f aca="false">CONCATENATE(A48,"=",AX48)</f>
        <v>AF058683=1a.ESP.Barcelona.sewage</v>
      </c>
      <c r="BI48" s="170" t="str">
        <f aca="false">CONCATENATE(A48,"=",ComForSubtype,D48)</f>
        <v>AF058683=1a</v>
      </c>
      <c r="BJ48" s="170" t="str">
        <f aca="false">CONCATENATE(A48,"=",E48)</f>
        <v>AF058683=1</v>
      </c>
      <c r="BK48" s="170" t="str">
        <f aca="false">CONCATENATE(A48,"=",C48)</f>
        <v>AF058683=1</v>
      </c>
      <c r="BL48" s="170" t="str">
        <f aca="false">CONCATENATE(D48,"=")</f>
        <v>1a=</v>
      </c>
      <c r="BM48" s="223" t="str">
        <f aca="false">IF(BA48="XX","",BA48)</f>
        <v>AF058683</v>
      </c>
      <c r="BN48" s="224" t="str">
        <f aca="false">CONCATENATE(IF(F48="","",F48),IF(G48="","",CONCATENATE(" / ",G48)))</f>
        <v>BCN / HEVBCN5</v>
      </c>
      <c r="BO48" s="225" t="str">
        <f aca="false">AX48</f>
        <v>1a.ESP.Barcelona.sewage</v>
      </c>
      <c r="BP48" s="226" t="str">
        <f aca="false">IF(V48="","",V48)</f>
        <v/>
      </c>
      <c r="BQ48" s="226" t="str">
        <f aca="false">IF(W48="","",CONCATENATE(W48,IF(LEFT(AO48,1)="s","+","")))</f>
        <v/>
      </c>
      <c r="BR48" s="226" t="str">
        <f aca="false">IF(X48="","",CONCATENATE(X48,IF(LEFT(AQ48,1)="s","+","")))</f>
        <v/>
      </c>
      <c r="BS48" s="226" t="str">
        <f aca="false">IF(Y48="","",CONCATENATE(Y48,IF(LEFT(AR48,1)="s","+","")))</f>
        <v>1a</v>
      </c>
      <c r="BT48" s="226" t="str">
        <f aca="false">IF(Z48="","",CONCATENATE(Z48,IF(LEFT(AS48,1)="s","+","")))</f>
        <v/>
      </c>
      <c r="BU48" s="227" t="str">
        <f aca="false">IF(AA48="","",CONCATENATE(AA48,IF(LEFT(AT48,1)="s","+","")))</f>
        <v/>
      </c>
      <c r="BV48" s="212"/>
      <c r="BW48" s="177" t="s">
        <v>338</v>
      </c>
      <c r="BX48" s="170" t="str">
        <f aca="false">IF(BW48&lt;&gt;"",IF(ISNUMBER(FIND("=",BW48)),LEFT(BW48,FIND("=",BW48)-1),BW48),BW48)</f>
        <v>xx</v>
      </c>
      <c r="BY48" s="170" t="str">
        <f aca="false">IF(BW48&lt;&gt;"",IF(ISNUMBER(FIND("=",BW48)),RIGHT(BW48,LEN(BW48)-FIND("=",BW48)),""),"")</f>
        <v>Non_select</v>
      </c>
      <c r="BZ48" s="170" t="str">
        <f aca="false">IF(BX48&lt;&gt;"",IF(ISNUMBER(FIND(".",BX48)),LEFT(BX48,FIND(".",BX48)-1),BX48),BX48)</f>
        <v>xx</v>
      </c>
      <c r="CA48" s="170" t="str">
        <f aca="false">IF(BX48&lt;&gt;"",IF(ISNUMBER(FIND(".",BX48)),RIGHT(BX48,LEN(BX48)-FIND(".",BX48)),""),"")</f>
        <v/>
      </c>
      <c r="CB48" s="212"/>
      <c r="CC48" s="170" t="str">
        <f aca="false">A48</f>
        <v>AF058683</v>
      </c>
      <c r="CD48" s="178" t="s">
        <v>339</v>
      </c>
      <c r="CE48" s="178" t="s">
        <v>340</v>
      </c>
      <c r="CF48" s="178" t="s">
        <v>341</v>
      </c>
      <c r="CG48" s="212"/>
      <c r="CH48" s="212"/>
      <c r="CI48" s="212"/>
      <c r="CJ48" s="212"/>
      <c r="CK48" s="178"/>
      <c r="CL48" s="212"/>
      <c r="CM48" s="212"/>
      <c r="CN48" s="212"/>
      <c r="CO48" s="212"/>
      <c r="CP48" s="212"/>
      <c r="CQ48" s="212"/>
      <c r="CR48" s="228" t="n">
        <f aca="false">C48</f>
        <v>1</v>
      </c>
      <c r="CS48" s="229" t="str">
        <f aca="false">D48</f>
        <v>1a</v>
      </c>
      <c r="CT48" s="170" t="str">
        <f aca="false">CONCATENATE(CD48," strain ",CM48," ",CL48,", partial cds")</f>
        <v>Hepatitis E virus strain  , partial cds</v>
      </c>
    </row>
    <row r="49" customFormat="false" ht="11.9" hidden="true" customHeight="true" outlineLevel="0" collapsed="false">
      <c r="A49" s="154" t="s">
        <v>515</v>
      </c>
      <c r="B49" s="147" t="n">
        <v>1</v>
      </c>
      <c r="C49" s="243" t="n">
        <v>1</v>
      </c>
      <c r="D49" s="149" t="s">
        <v>333</v>
      </c>
      <c r="E49" s="150" t="s">
        <v>388</v>
      </c>
      <c r="F49" s="154" t="s">
        <v>509</v>
      </c>
      <c r="G49" s="212"/>
      <c r="H49" s="146" t="s">
        <v>405</v>
      </c>
      <c r="I49" s="153" t="s">
        <v>510</v>
      </c>
      <c r="J49" s="212"/>
      <c r="K49" s="212"/>
      <c r="L49" s="231" t="s">
        <v>414</v>
      </c>
      <c r="M49" s="157" t="s">
        <v>348</v>
      </c>
      <c r="N49" s="213"/>
      <c r="O49" s="160"/>
      <c r="P49" s="212"/>
      <c r="Q49" s="212"/>
      <c r="R49" s="146" t="s">
        <v>406</v>
      </c>
      <c r="T49" s="214"/>
      <c r="U49" s="215"/>
      <c r="V49" s="209"/>
      <c r="W49" s="163" t="s">
        <v>333</v>
      </c>
      <c r="X49" s="209"/>
      <c r="Y49" s="147"/>
      <c r="Z49" s="209"/>
      <c r="AB49" s="217"/>
      <c r="AC49" s="163" t="s">
        <v>354</v>
      </c>
      <c r="AD49" s="209"/>
      <c r="AE49" s="209"/>
      <c r="AF49" s="209"/>
      <c r="AG49" s="218"/>
      <c r="AH49" s="164" t="n">
        <v>134</v>
      </c>
      <c r="AI49" s="164" t="n">
        <v>380</v>
      </c>
      <c r="AJ49" s="219" t="n">
        <f aca="false">SeqEnd-SeqBeg+1</f>
        <v>247</v>
      </c>
      <c r="AK49" s="220" t="n">
        <f aca="false">AND( SeqBeg&lt;=Beg  , End &lt;=SeqEnd )</f>
        <v>0</v>
      </c>
      <c r="AL49" s="212"/>
      <c r="AM49" s="212"/>
      <c r="AN49" s="213"/>
      <c r="AO49" s="147" t="s">
        <v>419</v>
      </c>
      <c r="AP49" s="147" t="s">
        <v>419</v>
      </c>
      <c r="AQ49" s="147" t="s">
        <v>103</v>
      </c>
      <c r="AR49" s="147" t="s">
        <v>103</v>
      </c>
      <c r="AS49" s="147" t="s">
        <v>103</v>
      </c>
      <c r="AT49" s="147" t="s">
        <v>103</v>
      </c>
      <c r="AU49" s="147" t="s">
        <v>382</v>
      </c>
      <c r="AV49" s="212"/>
      <c r="AW49" s="222" t="str">
        <f aca="false">HYPERLINK(CONCATENATE("http://www.ncbi.nlm.nih.gov/nuccore/",BM49),BM49)</f>
        <v>FR728243</v>
      </c>
      <c r="AX49" s="219" t="str">
        <f aca="false">CONCATENATE(D49,IF(I49="","",CONCATENATE(".",I49)),IF(K49="","",CONCATENATE(".",K49)),IF(M49="","",CONCATENATE(".",M49)),IF(R49="","",CONCATENATE(".",R49)),IF(U49="","","(*)"))</f>
        <v>1a.?.hum.UReg</v>
      </c>
      <c r="AY49" s="170" t="str">
        <f aca="false">CONCATENATE(BM49,".",BN49)</f>
        <v>FR728243.V1003873</v>
      </c>
      <c r="AZ49" s="171" t="str">
        <f aca="false">IF(AV49="",IF(ISNUMBER(FIND(".",A49)),LEFT(A49,FIND(".",A49)-1),A49),AV49)</f>
        <v>FR728243</v>
      </c>
      <c r="BA49" s="171" t="str">
        <f aca="false">IF(ISNUMBER(FIND("-",AZ49)),LEFT(AZ49,FIND("-",AZ49)-1),AZ49)</f>
        <v>FR728243</v>
      </c>
      <c r="BB49" s="170" t="str">
        <f aca="false"> MEGAname &amp; "="</f>
        <v>FR728243=</v>
      </c>
      <c r="BC49" s="170" t="str">
        <f aca="false">Clear &amp; IF(span ,"Span","out")</f>
        <v>FR728243=out</v>
      </c>
      <c r="BD49" s="170" t="str">
        <f aca="false">Clear &amp; IF(span, IF(B49=".","Selected",B49),"out")</f>
        <v>FR728243=out</v>
      </c>
      <c r="BE49" s="170" t="str">
        <f aca="false">Clear &amp; Strain</f>
        <v>FR728243=V1003873</v>
      </c>
      <c r="BF49" s="170" t="str">
        <f aca="false">CONCATENATE(A49,"=",F49,". ",AX49,IF(AB49="","",CONCATENATE(".",AB49)))</f>
        <v>FR728243=V1003873. 1a.?.hum.UReg</v>
      </c>
      <c r="BG49" s="170" t="str">
        <f aca="false">CONCATENATE(A49,"=",F49,". ",AX49)</f>
        <v>FR728243=V1003873. 1a.?.hum.UReg</v>
      </c>
      <c r="BH49" s="170" t="str">
        <f aca="false">CONCATENATE(A49,"=",AX49)</f>
        <v>FR728243=1a.?.hum.UReg</v>
      </c>
      <c r="BI49" s="170" t="str">
        <f aca="false">CONCATENATE(A49,"=",ComForSubtype,D49)</f>
        <v>FR728243=1a</v>
      </c>
      <c r="BJ49" s="170" t="str">
        <f aca="false">CONCATENATE(A49,"=",E49)</f>
        <v>FR728243=1</v>
      </c>
      <c r="BK49" s="170" t="str">
        <f aca="false">CONCATENATE(A49,"=",C49)</f>
        <v>FR728243=1</v>
      </c>
      <c r="BL49" s="170" t="str">
        <f aca="false">CONCATENATE(D49,"=")</f>
        <v>1a=</v>
      </c>
      <c r="BM49" s="223" t="str">
        <f aca="false">IF(BA49="XX","",BA49)</f>
        <v>FR728243</v>
      </c>
      <c r="BN49" s="224" t="str">
        <f aca="false">CONCATENATE(IF(F49="","",F49),IF(G49="","",CONCATENATE(" / ",G49)))</f>
        <v>V1003873</v>
      </c>
      <c r="BO49" s="225" t="str">
        <f aca="false">AX49</f>
        <v>1a.?.hum.UReg</v>
      </c>
      <c r="BP49" s="226" t="str">
        <f aca="false">IF(V49="","",V49)</f>
        <v/>
      </c>
      <c r="BQ49" s="226" t="str">
        <f aca="false">IF(W49="","",CONCATENATE(W49,IF(LEFT(AO49,1)="s","+","")))</f>
        <v>1a</v>
      </c>
      <c r="BR49" s="226" t="str">
        <f aca="false">IF(X49="","",CONCATENATE(X49,IF(LEFT(AQ49,1)="s","+","")))</f>
        <v/>
      </c>
      <c r="BS49" s="226" t="str">
        <f aca="false">IF(Y49="","",CONCATENATE(Y49,IF(LEFT(AR49,1)="s","+","")))</f>
        <v/>
      </c>
      <c r="BT49" s="226" t="str">
        <f aca="false">IF(Z49="","",CONCATENATE(Z49,IF(LEFT(AS49,1)="s","+","")))</f>
        <v/>
      </c>
      <c r="BU49" s="227" t="str">
        <f aca="false">IF(AA49="","",CONCATENATE(AA49,IF(LEFT(AT49,1)="s","+","")))</f>
        <v/>
      </c>
      <c r="BV49" s="212"/>
      <c r="BW49" s="177" t="s">
        <v>516</v>
      </c>
      <c r="BX49" s="170" t="str">
        <f aca="false">IF(BW49&lt;&gt;"",IF(ISNUMBER(FIND("=",BW49)),LEFT(BW49,FIND("=",BW49)-1),BW49),BW49)</f>
        <v>FR728243</v>
      </c>
      <c r="BY49" s="170" t="str">
        <f aca="false">IF(BW49&lt;&gt;"",IF(ISNUMBER(FIND("=",BW49)),RIGHT(BW49,LEN(BW49)-FIND("=",BW49)),""),"")</f>
        <v>1a</v>
      </c>
      <c r="BZ49" s="170" t="str">
        <f aca="false">IF(BX49&lt;&gt;"",IF(ISNUMBER(FIND(".",BX49)),LEFT(BX49,FIND(".",BX49)-1),BX49),BX49)</f>
        <v>FR728243</v>
      </c>
      <c r="CA49" s="170" t="str">
        <f aca="false">IF(BX49&lt;&gt;"",IF(ISNUMBER(FIND(".",BX49)),RIGHT(BX49,LEN(BX49)-FIND(".",BX49)),""),"")</f>
        <v/>
      </c>
      <c r="CB49" s="212"/>
      <c r="CC49" s="170" t="str">
        <f aca="false">A49</f>
        <v>FR728243</v>
      </c>
      <c r="CD49" s="178" t="s">
        <v>339</v>
      </c>
      <c r="CE49" s="178" t="s">
        <v>340</v>
      </c>
      <c r="CF49" s="178" t="s">
        <v>341</v>
      </c>
      <c r="CG49" s="212"/>
      <c r="CH49" s="179"/>
      <c r="CI49" s="179"/>
      <c r="CJ49" s="179"/>
      <c r="CK49" s="212"/>
      <c r="CL49" s="212"/>
      <c r="CM49" s="170" t="str">
        <f aca="false">F49</f>
        <v>V1003873</v>
      </c>
      <c r="CN49" s="170" t="str">
        <f aca="false">IF(G49="","",G49)</f>
        <v/>
      </c>
      <c r="CO49" s="170" t="str">
        <f aca="false">CONCATENATE(H49,":",L49)</f>
        <v>Germany:Bavaria</v>
      </c>
      <c r="CP49" s="170" t="str">
        <f aca="false">CONCATENATE(IF(Q49="","",CONCATENATE(Q49,"-")),IF(P49="","",CONCATENATE(P49,"-")),IF(O49="","",O49))</f>
        <v/>
      </c>
      <c r="CQ49" s="170" t="str">
        <f aca="false">IF(N49="","",N49)</f>
        <v/>
      </c>
      <c r="CR49" s="170" t="n">
        <f aca="false">C49</f>
        <v>1</v>
      </c>
      <c r="CS49" s="229" t="str">
        <f aca="false">D49</f>
        <v>1a</v>
      </c>
      <c r="CT49" s="170" t="str">
        <f aca="false">CONCATENATE(CD49," strain ",CM49," ",CL49,", partial cds")</f>
        <v>Hepatitis E virus strain V1003873 , partial cds</v>
      </c>
    </row>
    <row r="50" customFormat="false" ht="11.9" hidden="true" customHeight="true" outlineLevel="0" collapsed="false">
      <c r="A50" s="154" t="s">
        <v>517</v>
      </c>
      <c r="B50" s="147" t="n">
        <v>1</v>
      </c>
      <c r="C50" s="243" t="n">
        <v>1</v>
      </c>
      <c r="D50" s="149" t="s">
        <v>333</v>
      </c>
      <c r="E50" s="150" t="s">
        <v>388</v>
      </c>
      <c r="F50" s="154" t="s">
        <v>518</v>
      </c>
      <c r="G50" s="212"/>
      <c r="H50" s="146" t="s">
        <v>405</v>
      </c>
      <c r="I50" s="153" t="s">
        <v>448</v>
      </c>
      <c r="J50" s="146" t="s">
        <v>337</v>
      </c>
      <c r="K50" s="212"/>
      <c r="L50" s="212"/>
      <c r="M50" s="157" t="s">
        <v>348</v>
      </c>
      <c r="N50" s="213"/>
      <c r="O50" s="160"/>
      <c r="P50" s="212"/>
      <c r="Q50" s="212"/>
      <c r="R50" s="146" t="s">
        <v>406</v>
      </c>
      <c r="T50" s="214"/>
      <c r="U50" s="215"/>
      <c r="V50" s="209"/>
      <c r="W50" s="244" t="s">
        <v>333</v>
      </c>
      <c r="AB50" s="217"/>
      <c r="AC50" s="163" t="s">
        <v>354</v>
      </c>
      <c r="AH50" s="164" t="n">
        <v>134</v>
      </c>
      <c r="AI50" s="164" t="n">
        <v>375</v>
      </c>
      <c r="AJ50" s="219" t="n">
        <f aca="false">SeqEnd-SeqBeg+1</f>
        <v>242</v>
      </c>
      <c r="AK50" s="220" t="n">
        <f aca="false">AND( SeqBeg&lt;=Beg  , End &lt;=SeqEnd )</f>
        <v>0</v>
      </c>
      <c r="AL50" s="212"/>
      <c r="AM50" s="212"/>
      <c r="AN50" s="213"/>
      <c r="AO50" s="147" t="s">
        <v>103</v>
      </c>
      <c r="AP50" s="147" t="s">
        <v>103</v>
      </c>
      <c r="AU50" s="147" t="s">
        <v>382</v>
      </c>
      <c r="AV50" s="212"/>
      <c r="AW50" s="222" t="str">
        <f aca="false">HYPERLINK(CONCATENATE("http://www.ncbi.nlm.nih.gov/nuccore/",BM50),BM50)</f>
        <v>EU879097</v>
      </c>
      <c r="AX50" s="219" t="str">
        <f aca="false">CONCATENATE(D50,IF(I50="","",CONCATENATE(".",I50)),IF(K50="","",CONCATENATE(".",K50)),IF(M50="","",CONCATENATE(".",M50)),IF(R50="","",CONCATENATE(".",R50)),IF(U50="","","(*)"))</f>
        <v>1a.NPL.hum.UReg</v>
      </c>
      <c r="AY50" s="170" t="str">
        <f aca="false">CONCATENATE(BM50,".",BN50)</f>
        <v>EU879097.V0607258</v>
      </c>
      <c r="AZ50" s="171" t="str">
        <f aca="false">IF(AV50="",IF(ISNUMBER(FIND(".",A50)),LEFT(A50,FIND(".",A50)-1),A50),AV50)</f>
        <v>EU879097</v>
      </c>
      <c r="BA50" s="171" t="str">
        <f aca="false">IF(ISNUMBER(FIND("-",AZ50)),LEFT(AZ50,FIND("-",AZ50)-1),AZ50)</f>
        <v>EU879097</v>
      </c>
      <c r="BB50" s="170" t="str">
        <f aca="false"> MEGAname &amp; "="</f>
        <v>EU879097=</v>
      </c>
      <c r="BC50" s="170" t="str">
        <f aca="false">Clear &amp; IF(span ,"Span","out")</f>
        <v>EU879097=out</v>
      </c>
      <c r="BD50" s="170" t="str">
        <f aca="false">Clear &amp; IF(span, IF(B50=".","Selected",B50),"out")</f>
        <v>EU879097=out</v>
      </c>
      <c r="BE50" s="170" t="str">
        <f aca="false">Clear &amp; Strain</f>
        <v>EU879097=V0607258</v>
      </c>
      <c r="BF50" s="170" t="str">
        <f aca="false">CONCATENATE(A50,"=",F50,". ",AX50,IF(AB50="","",CONCATENATE(".",AB50)))</f>
        <v>EU879097=V0607258. 1a.NPL.hum.UReg</v>
      </c>
      <c r="BG50" s="170" t="str">
        <f aca="false">CONCATENATE(A50,"=",F50,". ",AX50)</f>
        <v>EU879097=V0607258. 1a.NPL.hum.UReg</v>
      </c>
      <c r="BH50" s="170" t="str">
        <f aca="false">CONCATENATE(A50,"=",AX50)</f>
        <v>EU879097=1a.NPL.hum.UReg</v>
      </c>
      <c r="BI50" s="170" t="str">
        <f aca="false">CONCATENATE(A50,"=",ComForSubtype,D50)</f>
        <v>EU879097=1a</v>
      </c>
      <c r="BJ50" s="170" t="str">
        <f aca="false">CONCATENATE(A50,"=",E50)</f>
        <v>EU879097=1</v>
      </c>
      <c r="BK50" s="170" t="str">
        <f aca="false">CONCATENATE(A50,"=",C50)</f>
        <v>EU879097=1</v>
      </c>
      <c r="BL50" s="170" t="str">
        <f aca="false">CONCATENATE(D50,"=")</f>
        <v>1a=</v>
      </c>
      <c r="BM50" s="223" t="str">
        <f aca="false">IF(BA50="XX","",BA50)</f>
        <v>EU879097</v>
      </c>
      <c r="BN50" s="224" t="str">
        <f aca="false">CONCATENATE(IF(F50="","",F50),IF(G50="","",CONCATENATE(" / ",G50)))</f>
        <v>V0607258</v>
      </c>
      <c r="BO50" s="225" t="str">
        <f aca="false">AX50</f>
        <v>1a.NPL.hum.UReg</v>
      </c>
      <c r="BP50" s="226" t="str">
        <f aca="false">IF(V50="","",V50)</f>
        <v/>
      </c>
      <c r="BQ50" s="226" t="str">
        <f aca="false">IF(W50="","",CONCATENATE(W50,IF(LEFT(AO50,1)="s","+","")))</f>
        <v>1a</v>
      </c>
      <c r="BR50" s="226" t="str">
        <f aca="false">IF(X50="","",CONCATENATE(X50,IF(LEFT(AQ50,1)="s","+","")))</f>
        <v/>
      </c>
      <c r="BS50" s="226" t="str">
        <f aca="false">IF(Y50="","",CONCATENATE(Y50,IF(LEFT(AR50,1)="s","+","")))</f>
        <v/>
      </c>
      <c r="BT50" s="226" t="str">
        <f aca="false">IF(Z50="","",CONCATENATE(Z50,IF(LEFT(AS50,1)="s","+","")))</f>
        <v/>
      </c>
      <c r="BU50" s="227" t="str">
        <f aca="false">IF(AA50="","",CONCATENATE(AA50,IF(LEFT(AT50,1)="s","+","")))</f>
        <v/>
      </c>
      <c r="BV50" s="212"/>
      <c r="BW50" s="177" t="s">
        <v>519</v>
      </c>
      <c r="BX50" s="170" t="str">
        <f aca="false">IF(BW50&lt;&gt;"",IF(ISNUMBER(FIND("=",BW50)),LEFT(BW50,FIND("=",BW50)-1),BW50),BW50)</f>
        <v>EU879097</v>
      </c>
      <c r="BY50" s="170" t="str">
        <f aca="false">IF(BW50&lt;&gt;"",IF(ISNUMBER(FIND("=",BW50)),RIGHT(BW50,LEN(BW50)-FIND("=",BW50)),""),"")</f>
        <v>1a</v>
      </c>
      <c r="BZ50" s="170" t="str">
        <f aca="false">IF(BX50&lt;&gt;"",IF(ISNUMBER(FIND(".",BX50)),LEFT(BX50,FIND(".",BX50)-1),BX50),BX50)</f>
        <v>EU879097</v>
      </c>
      <c r="CA50" s="170" t="str">
        <f aca="false">IF(BX50&lt;&gt;"",IF(ISNUMBER(FIND(".",BX50)),RIGHT(BX50,LEN(BX50)-FIND(".",BX50)),""),"")</f>
        <v/>
      </c>
      <c r="CB50" s="212"/>
      <c r="CC50" s="170" t="str">
        <f aca="false">A50</f>
        <v>EU879097</v>
      </c>
      <c r="CD50" s="178" t="s">
        <v>339</v>
      </c>
      <c r="CE50" s="178" t="s">
        <v>340</v>
      </c>
      <c r="CF50" s="178" t="s">
        <v>341</v>
      </c>
      <c r="CG50" s="212"/>
      <c r="CH50" s="179"/>
      <c r="CI50" s="179"/>
      <c r="CJ50" s="179"/>
      <c r="CK50" s="212"/>
      <c r="CL50" s="212"/>
      <c r="CM50" s="170" t="str">
        <f aca="false">F50</f>
        <v>V0607258</v>
      </c>
      <c r="CN50" s="170" t="str">
        <f aca="false">IF(G50="","",G50)</f>
        <v/>
      </c>
      <c r="CO50" s="170" t="str">
        <f aca="false">CONCATENATE(H50,":",L50)</f>
        <v>Germany:</v>
      </c>
      <c r="CP50" s="170" t="str">
        <f aca="false">CONCATENATE(IF(Q50="","",CONCATENATE(Q50,"-")),IF(P50="","",CONCATENATE(P50,"-")),IF(O50="","",O50))</f>
        <v/>
      </c>
      <c r="CQ50" s="170" t="str">
        <f aca="false">IF(N50="","",N50)</f>
        <v/>
      </c>
      <c r="CR50" s="170" t="n">
        <f aca="false">C50</f>
        <v>1</v>
      </c>
      <c r="CS50" s="229" t="str">
        <f aca="false">D50</f>
        <v>1a</v>
      </c>
      <c r="CT50" s="170" t="str">
        <f aca="false">CONCATENATE(CD50," strain ",CM50," ",CL50,", partial cds")</f>
        <v>Hepatitis E virus strain V0607258 , partial cds</v>
      </c>
    </row>
    <row r="51" customFormat="false" ht="11.9" hidden="true" customHeight="true" outlineLevel="0" collapsed="false">
      <c r="A51" s="154" t="s">
        <v>520</v>
      </c>
      <c r="B51" s="147" t="n">
        <v>1</v>
      </c>
      <c r="C51" s="243" t="n">
        <v>1</v>
      </c>
      <c r="D51" s="149" t="s">
        <v>333</v>
      </c>
      <c r="E51" s="150" t="s">
        <v>388</v>
      </c>
      <c r="F51" s="154" t="s">
        <v>521</v>
      </c>
      <c r="G51" s="212"/>
      <c r="H51" s="146" t="s">
        <v>405</v>
      </c>
      <c r="I51" s="153" t="s">
        <v>336</v>
      </c>
      <c r="J51" s="146" t="s">
        <v>337</v>
      </c>
      <c r="K51" s="212"/>
      <c r="L51" s="212"/>
      <c r="M51" s="157" t="s">
        <v>348</v>
      </c>
      <c r="N51" s="213"/>
      <c r="O51" s="160"/>
      <c r="P51" s="212"/>
      <c r="Q51" s="212"/>
      <c r="R51" s="146" t="s">
        <v>406</v>
      </c>
      <c r="T51" s="214"/>
      <c r="U51" s="215"/>
      <c r="V51" s="209"/>
      <c r="W51" s="244" t="s">
        <v>333</v>
      </c>
      <c r="AB51" s="217"/>
      <c r="AC51" s="163" t="s">
        <v>354</v>
      </c>
      <c r="AH51" s="164" t="n">
        <v>134</v>
      </c>
      <c r="AI51" s="164" t="n">
        <v>375</v>
      </c>
      <c r="AJ51" s="219" t="n">
        <f aca="false">SeqEnd-SeqBeg+1</f>
        <v>242</v>
      </c>
      <c r="AK51" s="220" t="n">
        <f aca="false">AND( SeqBeg&lt;=Beg  , End &lt;=SeqEnd )</f>
        <v>0</v>
      </c>
      <c r="AL51" s="212"/>
      <c r="AM51" s="212"/>
      <c r="AN51" s="213"/>
      <c r="AO51" s="147" t="s">
        <v>103</v>
      </c>
      <c r="AP51" s="147" t="s">
        <v>103</v>
      </c>
      <c r="AU51" s="147" t="s">
        <v>382</v>
      </c>
      <c r="AV51" s="212"/>
      <c r="AW51" s="222" t="str">
        <f aca="false">HYPERLINK(CONCATENATE("http://www.ncbi.nlm.nih.gov/nuccore/",BM51),BM51)</f>
        <v>EU879101</v>
      </c>
      <c r="AX51" s="219" t="str">
        <f aca="false">CONCATENATE(D51,IF(I51="","",CONCATENATE(".",I51)),IF(K51="","",CONCATENATE(".",K51)),IF(M51="","",CONCATENATE(".",M51)),IF(R51="","",CONCATENATE(".",R51)),IF(U51="","","(*)"))</f>
        <v>1a.IND.hum.UReg</v>
      </c>
      <c r="AY51" s="170" t="str">
        <f aca="false">CONCATENATE(BM51,".",BN51)</f>
        <v>EU879101.V0609824 </v>
      </c>
      <c r="AZ51" s="171" t="str">
        <f aca="false">IF(AV51="",IF(ISNUMBER(FIND(".",A51)),LEFT(A51,FIND(".",A51)-1),A51),AV51)</f>
        <v>EU879101</v>
      </c>
      <c r="BA51" s="171" t="str">
        <f aca="false">IF(ISNUMBER(FIND("-",AZ51)),LEFT(AZ51,FIND("-",AZ51)-1),AZ51)</f>
        <v>EU879101</v>
      </c>
      <c r="BB51" s="170" t="str">
        <f aca="false"> MEGAname &amp; "="</f>
        <v>EU879101=</v>
      </c>
      <c r="BC51" s="170" t="str">
        <f aca="false">Clear &amp; IF(span ,"Span","out")</f>
        <v>EU879101=out</v>
      </c>
      <c r="BD51" s="170" t="str">
        <f aca="false">Clear &amp; IF(span, IF(B51=".","Selected",B51),"out")</f>
        <v>EU879101=out</v>
      </c>
      <c r="BE51" s="170" t="str">
        <f aca="false">Clear &amp; Strain</f>
        <v>EU879101=V0609824 </v>
      </c>
      <c r="BF51" s="170" t="str">
        <f aca="false">CONCATENATE(A51,"=",F51,". ",AX51,IF(AB51="","",CONCATENATE(".",AB51)))</f>
        <v>EU879101=V0609824 . 1a.IND.hum.UReg</v>
      </c>
      <c r="BG51" s="170" t="str">
        <f aca="false">CONCATENATE(A51,"=",F51,". ",AX51)</f>
        <v>EU879101=V0609824 . 1a.IND.hum.UReg</v>
      </c>
      <c r="BH51" s="170" t="str">
        <f aca="false">CONCATENATE(A51,"=",AX51)</f>
        <v>EU879101=1a.IND.hum.UReg</v>
      </c>
      <c r="BI51" s="170" t="str">
        <f aca="false">CONCATENATE(A51,"=",ComForSubtype,D51)</f>
        <v>EU879101=1a</v>
      </c>
      <c r="BJ51" s="170" t="str">
        <f aca="false">CONCATENATE(A51,"=",E51)</f>
        <v>EU879101=1</v>
      </c>
      <c r="BK51" s="170" t="str">
        <f aca="false">CONCATENATE(A51,"=",C51)</f>
        <v>EU879101=1</v>
      </c>
      <c r="BL51" s="170" t="str">
        <f aca="false">CONCATENATE(D51,"=")</f>
        <v>1a=</v>
      </c>
      <c r="BM51" s="223" t="str">
        <f aca="false">IF(BA51="XX","",BA51)</f>
        <v>EU879101</v>
      </c>
      <c r="BN51" s="224" t="str">
        <f aca="false">CONCATENATE(IF(F51="","",F51),IF(G51="","",CONCATENATE(" / ",G51)))</f>
        <v>V0609824 </v>
      </c>
      <c r="BO51" s="225" t="str">
        <f aca="false">AX51</f>
        <v>1a.IND.hum.UReg</v>
      </c>
      <c r="BP51" s="226" t="str">
        <f aca="false">IF(V51="","",V51)</f>
        <v/>
      </c>
      <c r="BQ51" s="226" t="str">
        <f aca="false">IF(W51="","",CONCATENATE(W51,IF(LEFT(AO51,1)="s","+","")))</f>
        <v>1a</v>
      </c>
      <c r="BR51" s="226" t="str">
        <f aca="false">IF(X51="","",CONCATENATE(X51,IF(LEFT(AQ51,1)="s","+","")))</f>
        <v/>
      </c>
      <c r="BS51" s="226" t="str">
        <f aca="false">IF(Y51="","",CONCATENATE(Y51,IF(LEFT(AR51,1)="s","+","")))</f>
        <v/>
      </c>
      <c r="BT51" s="226" t="str">
        <f aca="false">IF(Z51="","",CONCATENATE(Z51,IF(LEFT(AS51,1)="s","+","")))</f>
        <v/>
      </c>
      <c r="BU51" s="227" t="str">
        <f aca="false">IF(AA51="","",CONCATENATE(AA51,IF(LEFT(AT51,1)="s","+","")))</f>
        <v/>
      </c>
      <c r="BV51" s="212"/>
      <c r="BW51" s="177" t="s">
        <v>522</v>
      </c>
      <c r="BX51" s="170" t="str">
        <f aca="false">IF(BW51&lt;&gt;"",IF(ISNUMBER(FIND("=",BW51)),LEFT(BW51,FIND("=",BW51)-1),BW51),BW51)</f>
        <v>EU879101</v>
      </c>
      <c r="BY51" s="170" t="str">
        <f aca="false">IF(BW51&lt;&gt;"",IF(ISNUMBER(FIND("=",BW51)),RIGHT(BW51,LEN(BW51)-FIND("=",BW51)),""),"")</f>
        <v>1a</v>
      </c>
      <c r="BZ51" s="170" t="str">
        <f aca="false">IF(BX51&lt;&gt;"",IF(ISNUMBER(FIND(".",BX51)),LEFT(BX51,FIND(".",BX51)-1),BX51),BX51)</f>
        <v>EU879101</v>
      </c>
      <c r="CA51" s="170" t="str">
        <f aca="false">IF(BX51&lt;&gt;"",IF(ISNUMBER(FIND(".",BX51)),RIGHT(BX51,LEN(BX51)-FIND(".",BX51)),""),"")</f>
        <v/>
      </c>
      <c r="CB51" s="212"/>
      <c r="CC51" s="170" t="str">
        <f aca="false">A51</f>
        <v>EU879101</v>
      </c>
      <c r="CD51" s="178" t="s">
        <v>339</v>
      </c>
      <c r="CE51" s="178" t="s">
        <v>340</v>
      </c>
      <c r="CF51" s="178" t="s">
        <v>341</v>
      </c>
      <c r="CG51" s="212"/>
      <c r="CH51" s="179"/>
      <c r="CI51" s="179"/>
      <c r="CJ51" s="179"/>
      <c r="CK51" s="212"/>
      <c r="CL51" s="212"/>
      <c r="CM51" s="170" t="str">
        <f aca="false">F51</f>
        <v>V0609824 </v>
      </c>
      <c r="CN51" s="170" t="str">
        <f aca="false">IF(G51="","",G51)</f>
        <v/>
      </c>
      <c r="CO51" s="170" t="str">
        <f aca="false">CONCATENATE(H51,":",L51)</f>
        <v>Germany:</v>
      </c>
      <c r="CP51" s="170" t="str">
        <f aca="false">CONCATENATE(IF(Q51="","",CONCATENATE(Q51,"-")),IF(P51="","",CONCATENATE(P51,"-")),IF(O51="","",O51))</f>
        <v/>
      </c>
      <c r="CQ51" s="170" t="str">
        <f aca="false">IF(N51="","",N51)</f>
        <v/>
      </c>
      <c r="CR51" s="170" t="n">
        <f aca="false">C51</f>
        <v>1</v>
      </c>
      <c r="CS51" s="229" t="str">
        <f aca="false">D51</f>
        <v>1a</v>
      </c>
      <c r="CT51" s="170" t="str">
        <f aca="false">CONCATENATE(CD51," strain ",CM51," ",CL51,", partial cds")</f>
        <v>Hepatitis E virus strain V0609824  , partial cds</v>
      </c>
    </row>
    <row r="52" customFormat="false" ht="11.9" hidden="true" customHeight="true" outlineLevel="0" collapsed="false">
      <c r="A52" s="154" t="s">
        <v>523</v>
      </c>
      <c r="B52" s="147" t="n">
        <v>1</v>
      </c>
      <c r="C52" s="243" t="n">
        <v>1</v>
      </c>
      <c r="D52" s="149" t="s">
        <v>333</v>
      </c>
      <c r="E52" s="150" t="s">
        <v>388</v>
      </c>
      <c r="F52" s="154" t="s">
        <v>524</v>
      </c>
      <c r="G52" s="212"/>
      <c r="H52" s="146" t="s">
        <v>405</v>
      </c>
      <c r="I52" s="153" t="s">
        <v>336</v>
      </c>
      <c r="J52" s="146" t="s">
        <v>337</v>
      </c>
      <c r="K52" s="212"/>
      <c r="L52" s="212"/>
      <c r="M52" s="157" t="s">
        <v>348</v>
      </c>
      <c r="N52" s="213"/>
      <c r="O52" s="160"/>
      <c r="P52" s="212"/>
      <c r="Q52" s="212"/>
      <c r="R52" s="146" t="s">
        <v>406</v>
      </c>
      <c r="T52" s="214"/>
      <c r="U52" s="215"/>
      <c r="V52" s="209"/>
      <c r="W52" s="244" t="s">
        <v>333</v>
      </c>
      <c r="Y52" s="147"/>
      <c r="AB52" s="217"/>
      <c r="AC52" s="163" t="s">
        <v>354</v>
      </c>
      <c r="AH52" s="164" t="n">
        <v>134</v>
      </c>
      <c r="AI52" s="164" t="n">
        <v>375</v>
      </c>
      <c r="AJ52" s="219" t="n">
        <f aca="false">SeqEnd-SeqBeg+1</f>
        <v>242</v>
      </c>
      <c r="AK52" s="220" t="n">
        <f aca="false">AND( SeqBeg&lt;=Beg  , End &lt;=SeqEnd )</f>
        <v>0</v>
      </c>
      <c r="AL52" s="212"/>
      <c r="AM52" s="212"/>
      <c r="AN52" s="213"/>
      <c r="AO52" s="147" t="s">
        <v>103</v>
      </c>
      <c r="AP52" s="147" t="s">
        <v>103</v>
      </c>
      <c r="AU52" s="147" t="s">
        <v>382</v>
      </c>
      <c r="AV52" s="212"/>
      <c r="AW52" s="222" t="str">
        <f aca="false">HYPERLINK(CONCATENATE("http://www.ncbi.nlm.nih.gov/nuccore/",BM52),BM52)</f>
        <v>EU879104</v>
      </c>
      <c r="AX52" s="219" t="str">
        <f aca="false">CONCATENATE(D52,IF(I52="","",CONCATENATE(".",I52)),IF(K52="","",CONCATENATE(".",K52)),IF(M52="","",CONCATENATE(".",M52)),IF(R52="","",CONCATENATE(".",R52)),IF(U52="","","(*)"))</f>
        <v>1a.IND.hum.UReg</v>
      </c>
      <c r="AY52" s="170" t="str">
        <f aca="false">CONCATENATE(BM52,".",BN52)</f>
        <v>EU879104.V0610936 </v>
      </c>
      <c r="AZ52" s="171" t="str">
        <f aca="false">IF(AV52="",IF(ISNUMBER(FIND(".",A52)),LEFT(A52,FIND(".",A52)-1),A52),AV52)</f>
        <v>EU879104</v>
      </c>
      <c r="BA52" s="171" t="str">
        <f aca="false">IF(ISNUMBER(FIND("-",AZ52)),LEFT(AZ52,FIND("-",AZ52)-1),AZ52)</f>
        <v>EU879104</v>
      </c>
      <c r="BB52" s="170" t="str">
        <f aca="false"> MEGAname &amp; "="</f>
        <v>EU879104=</v>
      </c>
      <c r="BC52" s="170" t="str">
        <f aca="false">Clear &amp; IF(span ,"Span","out")</f>
        <v>EU879104=out</v>
      </c>
      <c r="BD52" s="170" t="str">
        <f aca="false">Clear &amp; IF(span, IF(B52=".","Selected",B52),"out")</f>
        <v>EU879104=out</v>
      </c>
      <c r="BE52" s="170" t="str">
        <f aca="false">Clear &amp; Strain</f>
        <v>EU879104=V0610936 </v>
      </c>
      <c r="BF52" s="170" t="str">
        <f aca="false">CONCATENATE(A52,"=",F52,". ",AX52,IF(AB52="","",CONCATENATE(".",AB52)))</f>
        <v>EU879104=V0610936 . 1a.IND.hum.UReg</v>
      </c>
      <c r="BG52" s="170" t="str">
        <f aca="false">CONCATENATE(A52,"=",F52,". ",AX52)</f>
        <v>EU879104=V0610936 . 1a.IND.hum.UReg</v>
      </c>
      <c r="BH52" s="170" t="str">
        <f aca="false">CONCATENATE(A52,"=",AX52)</f>
        <v>EU879104=1a.IND.hum.UReg</v>
      </c>
      <c r="BI52" s="170" t="str">
        <f aca="false">CONCATENATE(A52,"=",ComForSubtype,D52)</f>
        <v>EU879104=1a</v>
      </c>
      <c r="BJ52" s="170" t="str">
        <f aca="false">CONCATENATE(A52,"=",E52)</f>
        <v>EU879104=1</v>
      </c>
      <c r="BK52" s="170" t="str">
        <f aca="false">CONCATENATE(A52,"=",C52)</f>
        <v>EU879104=1</v>
      </c>
      <c r="BL52" s="170" t="str">
        <f aca="false">CONCATENATE(D52,"=")</f>
        <v>1a=</v>
      </c>
      <c r="BM52" s="223" t="str">
        <f aca="false">IF(BA52="XX","",BA52)</f>
        <v>EU879104</v>
      </c>
      <c r="BN52" s="224" t="str">
        <f aca="false">CONCATENATE(IF(F52="","",F52),IF(G52="","",CONCATENATE(" / ",G52)))</f>
        <v>V0610936 </v>
      </c>
      <c r="BO52" s="225" t="str">
        <f aca="false">AX52</f>
        <v>1a.IND.hum.UReg</v>
      </c>
      <c r="BP52" s="226" t="str">
        <f aca="false">IF(V52="","",V52)</f>
        <v/>
      </c>
      <c r="BQ52" s="226" t="str">
        <f aca="false">IF(W52="","",CONCATENATE(W52,IF(LEFT(AO52,1)="s","+","")))</f>
        <v>1a</v>
      </c>
      <c r="BR52" s="226" t="str">
        <f aca="false">IF(X52="","",CONCATENATE(X52,IF(LEFT(AQ52,1)="s","+","")))</f>
        <v/>
      </c>
      <c r="BS52" s="226" t="str">
        <f aca="false">IF(Y52="","",CONCATENATE(Y52,IF(LEFT(AR52,1)="s","+","")))</f>
        <v/>
      </c>
      <c r="BT52" s="226" t="str">
        <f aca="false">IF(Z52="","",CONCATENATE(Z52,IF(LEFT(AS52,1)="s","+","")))</f>
        <v/>
      </c>
      <c r="BU52" s="227" t="str">
        <f aca="false">IF(AA52="","",CONCATENATE(AA52,IF(LEFT(AT52,1)="s","+","")))</f>
        <v/>
      </c>
      <c r="BV52" s="212"/>
      <c r="BW52" s="177" t="s">
        <v>525</v>
      </c>
      <c r="BX52" s="170" t="str">
        <f aca="false">IF(BW52&lt;&gt;"",IF(ISNUMBER(FIND("=",BW52)),LEFT(BW52,FIND("=",BW52)-1),BW52),BW52)</f>
        <v>EU879104</v>
      </c>
      <c r="BY52" s="170" t="str">
        <f aca="false">IF(BW52&lt;&gt;"",IF(ISNUMBER(FIND("=",BW52)),RIGHT(BW52,LEN(BW52)-FIND("=",BW52)),""),"")</f>
        <v>1a</v>
      </c>
      <c r="BZ52" s="170" t="str">
        <f aca="false">IF(BX52&lt;&gt;"",IF(ISNUMBER(FIND(".",BX52)),LEFT(BX52,FIND(".",BX52)-1),BX52),BX52)</f>
        <v>EU879104</v>
      </c>
      <c r="CA52" s="170" t="str">
        <f aca="false">IF(BX52&lt;&gt;"",IF(ISNUMBER(FIND(".",BX52)),RIGHT(BX52,LEN(BX52)-FIND(".",BX52)),""),"")</f>
        <v/>
      </c>
      <c r="CB52" s="212"/>
      <c r="CC52" s="170" t="str">
        <f aca="false">A52</f>
        <v>EU879104</v>
      </c>
      <c r="CD52" s="178" t="s">
        <v>339</v>
      </c>
      <c r="CE52" s="178" t="s">
        <v>340</v>
      </c>
      <c r="CF52" s="178" t="s">
        <v>341</v>
      </c>
      <c r="CG52" s="212"/>
      <c r="CH52" s="179"/>
      <c r="CI52" s="179"/>
      <c r="CJ52" s="179"/>
      <c r="CK52" s="212"/>
      <c r="CL52" s="212"/>
      <c r="CM52" s="170" t="str">
        <f aca="false">F52</f>
        <v>V0610936 </v>
      </c>
      <c r="CN52" s="170" t="str">
        <f aca="false">IF(G52="","",G52)</f>
        <v/>
      </c>
      <c r="CO52" s="170" t="str">
        <f aca="false">CONCATENATE(H52,":",L52)</f>
        <v>Germany:</v>
      </c>
      <c r="CP52" s="170" t="str">
        <f aca="false">CONCATENATE(IF(Q52="","",CONCATENATE(Q52,"-")),IF(P52="","",CONCATENATE(P52,"-")),IF(O52="","",O52))</f>
        <v/>
      </c>
      <c r="CQ52" s="170" t="str">
        <f aca="false">IF(N52="","",N52)</f>
        <v/>
      </c>
      <c r="CR52" s="170" t="n">
        <f aca="false">C52</f>
        <v>1</v>
      </c>
      <c r="CS52" s="229" t="str">
        <f aca="false">D52</f>
        <v>1a</v>
      </c>
      <c r="CT52" s="170" t="str">
        <f aca="false">CONCATENATE(CD52," strain ",CM52," ",CL52,", partial cds")</f>
        <v>Hepatitis E virus strain V0610936  , partial cds</v>
      </c>
    </row>
    <row r="53" customFormat="false" ht="11.9" hidden="true" customHeight="true" outlineLevel="0" collapsed="false">
      <c r="A53" s="154" t="s">
        <v>526</v>
      </c>
      <c r="B53" s="147" t="n">
        <v>1</v>
      </c>
      <c r="C53" s="243" t="n">
        <v>1</v>
      </c>
      <c r="D53" s="149" t="s">
        <v>333</v>
      </c>
      <c r="E53" s="150" t="s">
        <v>388</v>
      </c>
      <c r="F53" s="154" t="s">
        <v>527</v>
      </c>
      <c r="G53" s="212"/>
      <c r="H53" s="146" t="s">
        <v>405</v>
      </c>
      <c r="I53" s="153" t="s">
        <v>336</v>
      </c>
      <c r="J53" s="146" t="s">
        <v>337</v>
      </c>
      <c r="K53" s="212"/>
      <c r="L53" s="212"/>
      <c r="M53" s="157" t="s">
        <v>348</v>
      </c>
      <c r="N53" s="213"/>
      <c r="O53" s="160"/>
      <c r="P53" s="212"/>
      <c r="Q53" s="212"/>
      <c r="R53" s="146" t="s">
        <v>406</v>
      </c>
      <c r="T53" s="214"/>
      <c r="U53" s="215"/>
      <c r="V53" s="209"/>
      <c r="W53" s="244" t="s">
        <v>333</v>
      </c>
      <c r="AB53" s="217"/>
      <c r="AC53" s="163" t="s">
        <v>354</v>
      </c>
      <c r="AH53" s="164" t="n">
        <v>134</v>
      </c>
      <c r="AI53" s="164" t="n">
        <v>375</v>
      </c>
      <c r="AJ53" s="219" t="n">
        <f aca="false">SeqEnd-SeqBeg+1</f>
        <v>242</v>
      </c>
      <c r="AK53" s="220" t="n">
        <f aca="false">AND( SeqBeg&lt;=Beg  , End &lt;=SeqEnd )</f>
        <v>0</v>
      </c>
      <c r="AL53" s="212"/>
      <c r="AM53" s="212"/>
      <c r="AN53" s="213"/>
      <c r="AO53" s="147" t="s">
        <v>103</v>
      </c>
      <c r="AP53" s="147" t="s">
        <v>103</v>
      </c>
      <c r="AU53" s="147" t="s">
        <v>382</v>
      </c>
      <c r="AV53" s="212"/>
      <c r="AW53" s="222" t="str">
        <f aca="false">HYPERLINK(CONCATENATE("http://www.ncbi.nlm.nih.gov/nuccore/",BM53),BM53)</f>
        <v>EU879105</v>
      </c>
      <c r="AX53" s="219" t="str">
        <f aca="false">CONCATENATE(D53,IF(I53="","",CONCATENATE(".",I53)),IF(K53="","",CONCATENATE(".",K53)),IF(M53="","",CONCATENATE(".",M53)),IF(R53="","",CONCATENATE(".",R53)),IF(U53="","","(*)"))</f>
        <v>1a.IND.hum.UReg</v>
      </c>
      <c r="AY53" s="170" t="str">
        <f aca="false">CONCATENATE(BM53,".",BN53)</f>
        <v>EU879105.V0616473 </v>
      </c>
      <c r="AZ53" s="171" t="str">
        <f aca="false">IF(AV53="",IF(ISNUMBER(FIND(".",A53)),LEFT(A53,FIND(".",A53)-1),A53),AV53)</f>
        <v>EU879105</v>
      </c>
      <c r="BA53" s="171" t="str">
        <f aca="false">IF(ISNUMBER(FIND("-",AZ53)),LEFT(AZ53,FIND("-",AZ53)-1),AZ53)</f>
        <v>EU879105</v>
      </c>
      <c r="BB53" s="170" t="str">
        <f aca="false"> MEGAname &amp; "="</f>
        <v>EU879105=</v>
      </c>
      <c r="BC53" s="170" t="str">
        <f aca="false">Clear &amp; IF(span ,"Span","out")</f>
        <v>EU879105=out</v>
      </c>
      <c r="BD53" s="170" t="str">
        <f aca="false">Clear &amp; IF(span, IF(B53=".","Selected",B53),"out")</f>
        <v>EU879105=out</v>
      </c>
      <c r="BE53" s="170" t="str">
        <f aca="false">Clear &amp; Strain</f>
        <v>EU879105=V0616473 </v>
      </c>
      <c r="BF53" s="170" t="str">
        <f aca="false">CONCATENATE(A53,"=",F53,". ",AX53,IF(AB53="","",CONCATENATE(".",AB53)))</f>
        <v>EU879105=V0616473 . 1a.IND.hum.UReg</v>
      </c>
      <c r="BG53" s="170" t="str">
        <f aca="false">CONCATENATE(A53,"=",F53,". ",AX53)</f>
        <v>EU879105=V0616473 . 1a.IND.hum.UReg</v>
      </c>
      <c r="BH53" s="170" t="str">
        <f aca="false">CONCATENATE(A53,"=",AX53)</f>
        <v>EU879105=1a.IND.hum.UReg</v>
      </c>
      <c r="BI53" s="170" t="str">
        <f aca="false">CONCATENATE(A53,"=",ComForSubtype,D53)</f>
        <v>EU879105=1a</v>
      </c>
      <c r="BJ53" s="170" t="str">
        <f aca="false">CONCATENATE(A53,"=",E53)</f>
        <v>EU879105=1</v>
      </c>
      <c r="BK53" s="170" t="str">
        <f aca="false">CONCATENATE(A53,"=",C53)</f>
        <v>EU879105=1</v>
      </c>
      <c r="BL53" s="170" t="str">
        <f aca="false">CONCATENATE(D53,"=")</f>
        <v>1a=</v>
      </c>
      <c r="BM53" s="223" t="str">
        <f aca="false">IF(BA53="XX","",BA53)</f>
        <v>EU879105</v>
      </c>
      <c r="BN53" s="224" t="str">
        <f aca="false">CONCATENATE(IF(F53="","",F53),IF(G53="","",CONCATENATE(" / ",G53)))</f>
        <v>V0616473 </v>
      </c>
      <c r="BO53" s="225" t="str">
        <f aca="false">AX53</f>
        <v>1a.IND.hum.UReg</v>
      </c>
      <c r="BP53" s="226" t="str">
        <f aca="false">IF(V53="","",V53)</f>
        <v/>
      </c>
      <c r="BQ53" s="226" t="str">
        <f aca="false">IF(W53="","",CONCATENATE(W53,IF(LEFT(AO53,1)="s","+","")))</f>
        <v>1a</v>
      </c>
      <c r="BR53" s="226" t="str">
        <f aca="false">IF(X53="","",CONCATENATE(X53,IF(LEFT(AQ53,1)="s","+","")))</f>
        <v/>
      </c>
      <c r="BS53" s="226" t="str">
        <f aca="false">IF(Y53="","",CONCATENATE(Y53,IF(LEFT(AR53,1)="s","+","")))</f>
        <v/>
      </c>
      <c r="BT53" s="226" t="str">
        <f aca="false">IF(Z53="","",CONCATENATE(Z53,IF(LEFT(AS53,1)="s","+","")))</f>
        <v/>
      </c>
      <c r="BU53" s="227" t="str">
        <f aca="false">IF(AA53="","",CONCATENATE(AA53,IF(LEFT(AT53,1)="s","+","")))</f>
        <v/>
      </c>
      <c r="BV53" s="212"/>
      <c r="BW53" s="177" t="s">
        <v>528</v>
      </c>
      <c r="BX53" s="170" t="str">
        <f aca="false">IF(BW53&lt;&gt;"",IF(ISNUMBER(FIND("=",BW53)),LEFT(BW53,FIND("=",BW53)-1),BW53),BW53)</f>
        <v>EU879105</v>
      </c>
      <c r="BY53" s="170" t="str">
        <f aca="false">IF(BW53&lt;&gt;"",IF(ISNUMBER(FIND("=",BW53)),RIGHT(BW53,LEN(BW53)-FIND("=",BW53)),""),"")</f>
        <v>1a</v>
      </c>
      <c r="BZ53" s="170" t="str">
        <f aca="false">IF(BX53&lt;&gt;"",IF(ISNUMBER(FIND(".",BX53)),LEFT(BX53,FIND(".",BX53)-1),BX53),BX53)</f>
        <v>EU879105</v>
      </c>
      <c r="CA53" s="170" t="str">
        <f aca="false">IF(BX53&lt;&gt;"",IF(ISNUMBER(FIND(".",BX53)),RIGHT(BX53,LEN(BX53)-FIND(".",BX53)),""),"")</f>
        <v/>
      </c>
      <c r="CB53" s="212"/>
      <c r="CC53" s="170" t="str">
        <f aca="false">A53</f>
        <v>EU879105</v>
      </c>
      <c r="CD53" s="178" t="s">
        <v>339</v>
      </c>
      <c r="CE53" s="178" t="s">
        <v>340</v>
      </c>
      <c r="CF53" s="178" t="s">
        <v>341</v>
      </c>
      <c r="CG53" s="212"/>
      <c r="CH53" s="179"/>
      <c r="CI53" s="179"/>
      <c r="CJ53" s="179"/>
      <c r="CK53" s="212"/>
      <c r="CL53" s="212"/>
      <c r="CM53" s="170" t="str">
        <f aca="false">F53</f>
        <v>V0616473 </v>
      </c>
      <c r="CN53" s="170" t="str">
        <f aca="false">IF(G53="","",G53)</f>
        <v/>
      </c>
      <c r="CO53" s="170" t="str">
        <f aca="false">CONCATENATE(H53,":",L53)</f>
        <v>Germany:</v>
      </c>
      <c r="CP53" s="170" t="str">
        <f aca="false">CONCATENATE(IF(Q53="","",CONCATENATE(Q53,"-")),IF(P53="","",CONCATENATE(P53,"-")),IF(O53="","",O53))</f>
        <v/>
      </c>
      <c r="CQ53" s="170" t="str">
        <f aca="false">IF(N53="","",N53)</f>
        <v/>
      </c>
      <c r="CR53" s="170" t="n">
        <f aca="false">C53</f>
        <v>1</v>
      </c>
      <c r="CS53" s="229" t="str">
        <f aca="false">D53</f>
        <v>1a</v>
      </c>
      <c r="CT53" s="170" t="str">
        <f aca="false">CONCATENATE(CD53," strain ",CM53," ",CL53,", partial cds")</f>
        <v>Hepatitis E virus strain V0616473  , partial cds</v>
      </c>
    </row>
    <row r="54" customFormat="false" ht="11.9" hidden="true" customHeight="true" outlineLevel="0" collapsed="false">
      <c r="A54" s="154" t="s">
        <v>529</v>
      </c>
      <c r="B54" s="147" t="n">
        <v>1</v>
      </c>
      <c r="C54" s="243" t="n">
        <v>1</v>
      </c>
      <c r="D54" s="149" t="s">
        <v>333</v>
      </c>
      <c r="E54" s="150" t="s">
        <v>388</v>
      </c>
      <c r="F54" s="154" t="s">
        <v>530</v>
      </c>
      <c r="G54" s="212"/>
      <c r="H54" s="146" t="s">
        <v>405</v>
      </c>
      <c r="I54" s="153" t="s">
        <v>336</v>
      </c>
      <c r="J54" s="146" t="s">
        <v>337</v>
      </c>
      <c r="K54" s="212"/>
      <c r="L54" s="212"/>
      <c r="M54" s="157" t="s">
        <v>348</v>
      </c>
      <c r="N54" s="213"/>
      <c r="O54" s="160"/>
      <c r="P54" s="212"/>
      <c r="Q54" s="212"/>
      <c r="R54" s="146" t="s">
        <v>406</v>
      </c>
      <c r="T54" s="214"/>
      <c r="U54" s="215"/>
      <c r="V54" s="209"/>
      <c r="W54" s="244" t="s">
        <v>333</v>
      </c>
      <c r="Z54" s="147"/>
      <c r="AB54" s="217"/>
      <c r="AC54" s="163" t="s">
        <v>354</v>
      </c>
      <c r="AH54" s="164" t="n">
        <v>134</v>
      </c>
      <c r="AI54" s="164" t="n">
        <v>375</v>
      </c>
      <c r="AJ54" s="219" t="n">
        <f aca="false">SeqEnd-SeqBeg+1</f>
        <v>242</v>
      </c>
      <c r="AK54" s="220" t="n">
        <f aca="false">AND( SeqBeg&lt;=Beg  , End &lt;=SeqEnd )</f>
        <v>0</v>
      </c>
      <c r="AL54" s="212"/>
      <c r="AM54" s="212"/>
      <c r="AN54" s="213"/>
      <c r="AO54" s="147" t="s">
        <v>103</v>
      </c>
      <c r="AP54" s="147" t="s">
        <v>103</v>
      </c>
      <c r="AU54" s="147" t="s">
        <v>382</v>
      </c>
      <c r="AV54" s="212"/>
      <c r="AW54" s="222" t="str">
        <f aca="false">HYPERLINK(CONCATENATE("http://www.ncbi.nlm.nih.gov/nuccore/",BM54),BM54)</f>
        <v>EU879107</v>
      </c>
      <c r="AX54" s="219" t="str">
        <f aca="false">CONCATENATE(D54,IF(I54="","",CONCATENATE(".",I54)),IF(K54="","",CONCATENATE(".",K54)),IF(M54="","",CONCATENATE(".",M54)),IF(R54="","",CONCATENATE(".",R54)),IF(U54="","","(*)"))</f>
        <v>1a.IND.hum.UReg</v>
      </c>
      <c r="AY54" s="170" t="str">
        <f aca="false">CONCATENATE(BM54,".",BN54)</f>
        <v>EU879107.V0616932 </v>
      </c>
      <c r="AZ54" s="171" t="str">
        <f aca="false">IF(AV54="",IF(ISNUMBER(FIND(".",A54)),LEFT(A54,FIND(".",A54)-1),A54),AV54)</f>
        <v>EU879107</v>
      </c>
      <c r="BA54" s="171" t="str">
        <f aca="false">IF(ISNUMBER(FIND("-",AZ54)),LEFT(AZ54,FIND("-",AZ54)-1),AZ54)</f>
        <v>EU879107</v>
      </c>
      <c r="BB54" s="170" t="str">
        <f aca="false"> MEGAname &amp; "="</f>
        <v>EU879107=</v>
      </c>
      <c r="BC54" s="170" t="str">
        <f aca="false">Clear &amp; IF(span ,"Span","out")</f>
        <v>EU879107=out</v>
      </c>
      <c r="BD54" s="170" t="str">
        <f aca="false">Clear &amp; IF(span, IF(B54=".","Selected",B54),"out")</f>
        <v>EU879107=out</v>
      </c>
      <c r="BE54" s="170" t="str">
        <f aca="false">Clear &amp; Strain</f>
        <v>EU879107=V0616932 </v>
      </c>
      <c r="BF54" s="170" t="str">
        <f aca="false">CONCATENATE(A54,"=",F54,". ",AX54,IF(AB54="","",CONCATENATE(".",AB54)))</f>
        <v>EU879107=V0616932 . 1a.IND.hum.UReg</v>
      </c>
      <c r="BG54" s="170" t="str">
        <f aca="false">CONCATENATE(A54,"=",F54,". ",AX54)</f>
        <v>EU879107=V0616932 . 1a.IND.hum.UReg</v>
      </c>
      <c r="BH54" s="170" t="str">
        <f aca="false">CONCATENATE(A54,"=",AX54)</f>
        <v>EU879107=1a.IND.hum.UReg</v>
      </c>
      <c r="BI54" s="170" t="str">
        <f aca="false">CONCATENATE(A54,"=",ComForSubtype,D54)</f>
        <v>EU879107=1a</v>
      </c>
      <c r="BJ54" s="170" t="str">
        <f aca="false">CONCATENATE(A54,"=",E54)</f>
        <v>EU879107=1</v>
      </c>
      <c r="BK54" s="170" t="str">
        <f aca="false">CONCATENATE(A54,"=",C54)</f>
        <v>EU879107=1</v>
      </c>
      <c r="BL54" s="170" t="str">
        <f aca="false">CONCATENATE(D54,"=")</f>
        <v>1a=</v>
      </c>
      <c r="BM54" s="223" t="str">
        <f aca="false">IF(BA54="XX","",BA54)</f>
        <v>EU879107</v>
      </c>
      <c r="BN54" s="224" t="str">
        <f aca="false">CONCATENATE(IF(F54="","",F54),IF(G54="","",CONCATENATE(" / ",G54)))</f>
        <v>V0616932 </v>
      </c>
      <c r="BO54" s="225" t="str">
        <f aca="false">AX54</f>
        <v>1a.IND.hum.UReg</v>
      </c>
      <c r="BP54" s="226" t="str">
        <f aca="false">IF(V54="","",V54)</f>
        <v/>
      </c>
      <c r="BQ54" s="226" t="str">
        <f aca="false">IF(W54="","",CONCATENATE(W54,IF(LEFT(AO54,1)="s","+","")))</f>
        <v>1a</v>
      </c>
      <c r="BR54" s="226" t="str">
        <f aca="false">IF(X54="","",CONCATENATE(X54,IF(LEFT(AQ54,1)="s","+","")))</f>
        <v/>
      </c>
      <c r="BS54" s="226" t="str">
        <f aca="false">IF(Y54="","",CONCATENATE(Y54,IF(LEFT(AR54,1)="s","+","")))</f>
        <v/>
      </c>
      <c r="BT54" s="226" t="str">
        <f aca="false">IF(Z54="","",CONCATENATE(Z54,IF(LEFT(AS54,1)="s","+","")))</f>
        <v/>
      </c>
      <c r="BU54" s="227" t="str">
        <f aca="false">IF(AA54="","",CONCATENATE(AA54,IF(LEFT(AT54,1)="s","+","")))</f>
        <v/>
      </c>
      <c r="BV54" s="212"/>
      <c r="BW54" s="177" t="s">
        <v>531</v>
      </c>
      <c r="BX54" s="170" t="str">
        <f aca="false">IF(BW54&lt;&gt;"",IF(ISNUMBER(FIND("=",BW54)),LEFT(BW54,FIND("=",BW54)-1),BW54),BW54)</f>
        <v>EU879107</v>
      </c>
      <c r="BY54" s="170" t="str">
        <f aca="false">IF(BW54&lt;&gt;"",IF(ISNUMBER(FIND("=",BW54)),RIGHT(BW54,LEN(BW54)-FIND("=",BW54)),""),"")</f>
        <v>1a</v>
      </c>
      <c r="BZ54" s="170" t="str">
        <f aca="false">IF(BX54&lt;&gt;"",IF(ISNUMBER(FIND(".",BX54)),LEFT(BX54,FIND(".",BX54)-1),BX54),BX54)</f>
        <v>EU879107</v>
      </c>
      <c r="CA54" s="170" t="str">
        <f aca="false">IF(BX54&lt;&gt;"",IF(ISNUMBER(FIND(".",BX54)),RIGHT(BX54,LEN(BX54)-FIND(".",BX54)),""),"")</f>
        <v/>
      </c>
      <c r="CB54" s="212"/>
      <c r="CC54" s="170" t="str">
        <f aca="false">A54</f>
        <v>EU879107</v>
      </c>
      <c r="CD54" s="178" t="s">
        <v>339</v>
      </c>
      <c r="CE54" s="178" t="s">
        <v>340</v>
      </c>
      <c r="CF54" s="178" t="s">
        <v>341</v>
      </c>
      <c r="CG54" s="212"/>
      <c r="CH54" s="179"/>
      <c r="CI54" s="179"/>
      <c r="CJ54" s="179"/>
      <c r="CK54" s="212"/>
      <c r="CL54" s="212"/>
      <c r="CM54" s="170" t="str">
        <f aca="false">F54</f>
        <v>V0616932 </v>
      </c>
      <c r="CN54" s="170" t="str">
        <f aca="false">IF(G54="","",G54)</f>
        <v/>
      </c>
      <c r="CO54" s="170" t="str">
        <f aca="false">CONCATENATE(H54,":",L54)</f>
        <v>Germany:</v>
      </c>
      <c r="CP54" s="170" t="str">
        <f aca="false">CONCATENATE(IF(Q54="","",CONCATENATE(Q54,"-")),IF(P54="","",CONCATENATE(P54,"-")),IF(O54="","",O54))</f>
        <v/>
      </c>
      <c r="CQ54" s="170" t="str">
        <f aca="false">IF(N54="","",N54)</f>
        <v/>
      </c>
      <c r="CR54" s="170" t="n">
        <f aca="false">C54</f>
        <v>1</v>
      </c>
      <c r="CS54" s="229" t="str">
        <f aca="false">D54</f>
        <v>1a</v>
      </c>
      <c r="CT54" s="170" t="str">
        <f aca="false">CONCATENATE(CD54," strain ",CM54," ",CL54,", partial cds")</f>
        <v>Hepatitis E virus strain V0616932  , partial cds</v>
      </c>
    </row>
    <row r="55" customFormat="false" ht="11.9" hidden="true" customHeight="true" outlineLevel="0" collapsed="false">
      <c r="A55" s="154" t="s">
        <v>532</v>
      </c>
      <c r="B55" s="147" t="n">
        <v>1</v>
      </c>
      <c r="C55" s="243" t="n">
        <v>1</v>
      </c>
      <c r="D55" s="149" t="s">
        <v>333</v>
      </c>
      <c r="E55" s="150" t="s">
        <v>388</v>
      </c>
      <c r="F55" s="154" t="s">
        <v>533</v>
      </c>
      <c r="G55" s="212"/>
      <c r="H55" s="146" t="s">
        <v>405</v>
      </c>
      <c r="I55" s="153" t="s">
        <v>336</v>
      </c>
      <c r="J55" s="146" t="s">
        <v>337</v>
      </c>
      <c r="K55" s="212"/>
      <c r="L55" s="212"/>
      <c r="M55" s="157" t="s">
        <v>348</v>
      </c>
      <c r="N55" s="213"/>
      <c r="O55" s="160"/>
      <c r="P55" s="212"/>
      <c r="Q55" s="212"/>
      <c r="R55" s="146" t="s">
        <v>406</v>
      </c>
      <c r="T55" s="214"/>
      <c r="U55" s="215"/>
      <c r="V55" s="209"/>
      <c r="W55" s="244" t="s">
        <v>333</v>
      </c>
      <c r="Y55" s="147"/>
      <c r="AB55" s="217"/>
      <c r="AC55" s="163" t="s">
        <v>354</v>
      </c>
      <c r="AH55" s="164" t="n">
        <v>134</v>
      </c>
      <c r="AI55" s="164" t="n">
        <v>375</v>
      </c>
      <c r="AJ55" s="219" t="n">
        <f aca="false">SeqEnd-SeqBeg+1</f>
        <v>242</v>
      </c>
      <c r="AK55" s="220" t="n">
        <f aca="false">AND( SeqBeg&lt;=Beg  , End &lt;=SeqEnd )</f>
        <v>0</v>
      </c>
      <c r="AL55" s="212"/>
      <c r="AM55" s="212"/>
      <c r="AN55" s="213"/>
      <c r="AO55" s="147" t="s">
        <v>103</v>
      </c>
      <c r="AP55" s="147" t="s">
        <v>103</v>
      </c>
      <c r="AU55" s="147" t="s">
        <v>382</v>
      </c>
      <c r="AV55" s="212"/>
      <c r="AW55" s="222" t="str">
        <f aca="false">HYPERLINK(CONCATENATE("http://www.ncbi.nlm.nih.gov/nuccore/",BM55),BM55)</f>
        <v>EU879115</v>
      </c>
      <c r="AX55" s="219" t="str">
        <f aca="false">CONCATENATE(D55,IF(I55="","",CONCATENATE(".",I55)),IF(K55="","",CONCATENATE(".",K55)),IF(M55="","",CONCATENATE(".",M55)),IF(R55="","",CONCATENATE(".",R55)),IF(U55="","","(*)"))</f>
        <v>1a.IND.hum.UReg</v>
      </c>
      <c r="AY55" s="170" t="str">
        <f aca="false">CONCATENATE(BM55,".",BN55)</f>
        <v>EU879115.V0711187 </v>
      </c>
      <c r="AZ55" s="171" t="str">
        <f aca="false">IF(AV55="",IF(ISNUMBER(FIND(".",A55)),LEFT(A55,FIND(".",A55)-1),A55),AV55)</f>
        <v>EU879115</v>
      </c>
      <c r="BA55" s="171" t="str">
        <f aca="false">IF(ISNUMBER(FIND("-",AZ55)),LEFT(AZ55,FIND("-",AZ55)-1),AZ55)</f>
        <v>EU879115</v>
      </c>
      <c r="BB55" s="170" t="str">
        <f aca="false"> MEGAname &amp; "="</f>
        <v>EU879115=</v>
      </c>
      <c r="BC55" s="170" t="str">
        <f aca="false">Clear &amp; IF(span ,"Span","out")</f>
        <v>EU879115=out</v>
      </c>
      <c r="BD55" s="170" t="str">
        <f aca="false">Clear &amp; IF(span, IF(B55=".","Selected",B55),"out")</f>
        <v>EU879115=out</v>
      </c>
      <c r="BE55" s="170" t="str">
        <f aca="false">Clear &amp; Strain</f>
        <v>EU879115=V0711187 </v>
      </c>
      <c r="BF55" s="170" t="str">
        <f aca="false">CONCATENATE(A55,"=",F55,". ",AX55,IF(AB55="","",CONCATENATE(".",AB55)))</f>
        <v>EU879115=V0711187 . 1a.IND.hum.UReg</v>
      </c>
      <c r="BG55" s="170" t="str">
        <f aca="false">CONCATENATE(A55,"=",F55,". ",AX55)</f>
        <v>EU879115=V0711187 . 1a.IND.hum.UReg</v>
      </c>
      <c r="BH55" s="170" t="str">
        <f aca="false">CONCATENATE(A55,"=",AX55)</f>
        <v>EU879115=1a.IND.hum.UReg</v>
      </c>
      <c r="BI55" s="170" t="str">
        <f aca="false">CONCATENATE(A55,"=",ComForSubtype,D55)</f>
        <v>EU879115=1a</v>
      </c>
      <c r="BJ55" s="170" t="str">
        <f aca="false">CONCATENATE(A55,"=",E55)</f>
        <v>EU879115=1</v>
      </c>
      <c r="BK55" s="170" t="str">
        <f aca="false">CONCATENATE(A55,"=",C55)</f>
        <v>EU879115=1</v>
      </c>
      <c r="BL55" s="170" t="str">
        <f aca="false">CONCATENATE(D55,"=")</f>
        <v>1a=</v>
      </c>
      <c r="BM55" s="223" t="str">
        <f aca="false">IF(BA55="XX","",BA55)</f>
        <v>EU879115</v>
      </c>
      <c r="BN55" s="224" t="str">
        <f aca="false">CONCATENATE(IF(F55="","",F55),IF(G55="","",CONCATENATE(" / ",G55)))</f>
        <v>V0711187 </v>
      </c>
      <c r="BO55" s="225" t="str">
        <f aca="false">AX55</f>
        <v>1a.IND.hum.UReg</v>
      </c>
      <c r="BP55" s="226" t="str">
        <f aca="false">IF(V55="","",V55)</f>
        <v/>
      </c>
      <c r="BQ55" s="226" t="str">
        <f aca="false">IF(W55="","",CONCATENATE(W55,IF(LEFT(AO55,1)="s","+","")))</f>
        <v>1a</v>
      </c>
      <c r="BR55" s="226" t="str">
        <f aca="false">IF(X55="","",CONCATENATE(X55,IF(LEFT(AQ55,1)="s","+","")))</f>
        <v/>
      </c>
      <c r="BS55" s="226" t="str">
        <f aca="false">IF(Y55="","",CONCATENATE(Y55,IF(LEFT(AR55,1)="s","+","")))</f>
        <v/>
      </c>
      <c r="BT55" s="226" t="str">
        <f aca="false">IF(Z55="","",CONCATENATE(Z55,IF(LEFT(AS55,1)="s","+","")))</f>
        <v/>
      </c>
      <c r="BU55" s="227" t="str">
        <f aca="false">IF(AA55="","",CONCATENATE(AA55,IF(LEFT(AT55,1)="s","+","")))</f>
        <v/>
      </c>
      <c r="BV55" s="212"/>
      <c r="BW55" s="177" t="s">
        <v>534</v>
      </c>
      <c r="BX55" s="170" t="str">
        <f aca="false">IF(BW55&lt;&gt;"",IF(ISNUMBER(FIND("=",BW55)),LEFT(BW55,FIND("=",BW55)-1),BW55),BW55)</f>
        <v>EU879115</v>
      </c>
      <c r="BY55" s="170" t="str">
        <f aca="false">IF(BW55&lt;&gt;"",IF(ISNUMBER(FIND("=",BW55)),RIGHT(BW55,LEN(BW55)-FIND("=",BW55)),""),"")</f>
        <v>1a</v>
      </c>
      <c r="BZ55" s="170" t="str">
        <f aca="false">IF(BX55&lt;&gt;"",IF(ISNUMBER(FIND(".",BX55)),LEFT(BX55,FIND(".",BX55)-1),BX55),BX55)</f>
        <v>EU879115</v>
      </c>
      <c r="CA55" s="170" t="str">
        <f aca="false">IF(BX55&lt;&gt;"",IF(ISNUMBER(FIND(".",BX55)),RIGHT(BX55,LEN(BX55)-FIND(".",BX55)),""),"")</f>
        <v/>
      </c>
      <c r="CB55" s="212"/>
      <c r="CC55" s="170" t="str">
        <f aca="false">A55</f>
        <v>EU879115</v>
      </c>
      <c r="CD55" s="178" t="s">
        <v>339</v>
      </c>
      <c r="CE55" s="178" t="s">
        <v>340</v>
      </c>
      <c r="CF55" s="178" t="s">
        <v>341</v>
      </c>
      <c r="CG55" s="212"/>
      <c r="CH55" s="179"/>
      <c r="CI55" s="179"/>
      <c r="CJ55" s="179"/>
      <c r="CK55" s="212"/>
      <c r="CL55" s="212"/>
      <c r="CM55" s="170" t="str">
        <f aca="false">F55</f>
        <v>V0711187 </v>
      </c>
      <c r="CN55" s="170" t="str">
        <f aca="false">IF(G55="","",G55)</f>
        <v/>
      </c>
      <c r="CO55" s="170" t="str">
        <f aca="false">CONCATENATE(H55,":",L55)</f>
        <v>Germany:</v>
      </c>
      <c r="CP55" s="170" t="str">
        <f aca="false">CONCATENATE(IF(Q55="","",CONCATENATE(Q55,"-")),IF(P55="","",CONCATENATE(P55,"-")),IF(O55="","",O55))</f>
        <v/>
      </c>
      <c r="CQ55" s="170" t="str">
        <f aca="false">IF(N55="","",N55)</f>
        <v/>
      </c>
      <c r="CR55" s="170" t="n">
        <f aca="false">C55</f>
        <v>1</v>
      </c>
      <c r="CS55" s="229" t="str">
        <f aca="false">D55</f>
        <v>1a</v>
      </c>
      <c r="CT55" s="170" t="str">
        <f aca="false">CONCATENATE(CD55," strain ",CM55," ",CL55,", partial cds")</f>
        <v>Hepatitis E virus strain V0711187  , partial cds</v>
      </c>
    </row>
    <row r="56" customFormat="false" ht="11.9" hidden="true" customHeight="true" outlineLevel="0" collapsed="false">
      <c r="A56" s="154" t="s">
        <v>535</v>
      </c>
      <c r="B56" s="243" t="n">
        <v>1</v>
      </c>
      <c r="C56" s="243" t="n">
        <v>1</v>
      </c>
      <c r="D56" s="149" t="s">
        <v>333</v>
      </c>
      <c r="E56" s="150" t="s">
        <v>388</v>
      </c>
      <c r="F56" s="154" t="s">
        <v>536</v>
      </c>
      <c r="G56" s="212"/>
      <c r="H56" s="146" t="s">
        <v>537</v>
      </c>
      <c r="I56" s="153" t="s">
        <v>538</v>
      </c>
      <c r="J56" s="146" t="s">
        <v>395</v>
      </c>
      <c r="K56" s="212"/>
      <c r="L56" s="212"/>
      <c r="M56" s="157" t="s">
        <v>348</v>
      </c>
      <c r="N56" s="213"/>
      <c r="O56" s="160"/>
      <c r="P56" s="212"/>
      <c r="Q56" s="212"/>
      <c r="R56" s="212"/>
      <c r="S56" s="212"/>
      <c r="T56" s="214"/>
      <c r="U56" s="215"/>
      <c r="V56" s="209"/>
      <c r="W56" s="217"/>
      <c r="Y56" s="147"/>
      <c r="AA56" s="250" t="s">
        <v>333</v>
      </c>
      <c r="AB56" s="217"/>
      <c r="AC56" s="217"/>
      <c r="AG56" s="166" t="s">
        <v>511</v>
      </c>
      <c r="AH56" s="164" t="n">
        <v>6567</v>
      </c>
      <c r="AI56" s="164" t="n">
        <v>6714</v>
      </c>
      <c r="AJ56" s="219" t="n">
        <f aca="false">SeqEnd-SeqBeg+1</f>
        <v>148</v>
      </c>
      <c r="AK56" s="220" t="n">
        <f aca="false">AND( SeqBeg&lt;=Beg  , End &lt;=SeqEnd )</f>
        <v>0</v>
      </c>
      <c r="AL56" s="212"/>
      <c r="AM56" s="212"/>
      <c r="AN56" s="221"/>
      <c r="AT56" s="147" t="s">
        <v>103</v>
      </c>
      <c r="AU56" s="146"/>
      <c r="AV56" s="212"/>
      <c r="AW56" s="222" t="str">
        <f aca="false">HYPERLINK(CONCATENATE("http://www.ncbi.nlm.nih.gov/nuccore/",BM56),BM56)</f>
        <v>DQ200276</v>
      </c>
      <c r="AX56" s="219" t="str">
        <f aca="false">CONCATENATE(D56,IF(I56="","",CONCATENATE(".",I56)),IF(K56="","",CONCATENATE(".",K56)),IF(M56="","",CONCATENATE(".",M56)),IF(R56="","",CONCATENATE(".",R56)),IF(U56="","","(*)"))</f>
        <v>1a.NLD.hum</v>
      </c>
      <c r="AY56" s="170" t="str">
        <f aca="false">CONCATENATE(BM56,".",BN56)</f>
        <v>DQ200276.HEV/HU/NL/2002-1650</v>
      </c>
      <c r="AZ56" s="171" t="str">
        <f aca="false">IF(AV56="",IF(ISNUMBER(FIND(".",A56)),LEFT(A56,FIND(".",A56)-1),A56),AV56)</f>
        <v>DQ200276</v>
      </c>
      <c r="BA56" s="171" t="str">
        <f aca="false">IF(ISNUMBER(FIND("-",AZ56)),LEFT(AZ56,FIND("-",AZ56)-1),AZ56)</f>
        <v>DQ200276</v>
      </c>
      <c r="BB56" s="170" t="str">
        <f aca="false"> MEGAname &amp; "="</f>
        <v>DQ200276=</v>
      </c>
      <c r="BC56" s="170" t="str">
        <f aca="false">Clear &amp; IF(span ,"Span","out")</f>
        <v>DQ200276=out</v>
      </c>
      <c r="BD56" s="170" t="str">
        <f aca="false">Clear &amp; IF(span, IF(B56=".","Selected",B56),"out")</f>
        <v>DQ200276=out</v>
      </c>
      <c r="BE56" s="170" t="str">
        <f aca="false">Clear &amp; Strain</f>
        <v>DQ200276=HEV/HU/NL/2002-1650</v>
      </c>
      <c r="BF56" s="170" t="str">
        <f aca="false">CONCATENATE(A56,"=",F56,". ",AX56,IF(AB56="","",CONCATENATE(".",AB56)))</f>
        <v>DQ200276=HEV/HU/NL/2002-1650. 1a.NLD.hum</v>
      </c>
      <c r="BG56" s="170" t="str">
        <f aca="false">CONCATENATE(A56,"=",F56,". ",AX56)</f>
        <v>DQ200276=HEV/HU/NL/2002-1650. 1a.NLD.hum</v>
      </c>
      <c r="BH56" s="170" t="str">
        <f aca="false">CONCATENATE(A56,"=",AX56)</f>
        <v>DQ200276=1a.NLD.hum</v>
      </c>
      <c r="BI56" s="170" t="str">
        <f aca="false">CONCATENATE(A56,"=",ComForSubtype,D56)</f>
        <v>DQ200276=1a</v>
      </c>
      <c r="BJ56" s="170" t="str">
        <f aca="false">CONCATENATE(A56,"=",E56)</f>
        <v>DQ200276=1</v>
      </c>
      <c r="BK56" s="170" t="str">
        <f aca="false">CONCATENATE(A56,"=",C56)</f>
        <v>DQ200276=1</v>
      </c>
      <c r="BL56" s="170" t="str">
        <f aca="false">CONCATENATE(D56,"=")</f>
        <v>1a=</v>
      </c>
      <c r="BM56" s="223" t="str">
        <f aca="false">IF(BA56="XX","",BA56)</f>
        <v>DQ200276</v>
      </c>
      <c r="BN56" s="224" t="str">
        <f aca="false">CONCATENATE(IF(F56="","",F56),IF(G56="","",CONCATENATE(" / ",G56)))</f>
        <v>HEV/HU/NL/2002-1650</v>
      </c>
      <c r="BO56" s="225" t="str">
        <f aca="false">AX56</f>
        <v>1a.NLD.hum</v>
      </c>
      <c r="BP56" s="226" t="str">
        <f aca="false">IF(V56="","",V56)</f>
        <v/>
      </c>
      <c r="BQ56" s="226" t="str">
        <f aca="false">IF(W56="","",CONCATENATE(W56,IF(LEFT(AO56,1)="s","+","")))</f>
        <v/>
      </c>
      <c r="BR56" s="226" t="str">
        <f aca="false">IF(X56="","",CONCATENATE(X56,IF(LEFT(AQ56,1)="s","+","")))</f>
        <v/>
      </c>
      <c r="BS56" s="226" t="str">
        <f aca="false">IF(Y56="","",CONCATENATE(Y56,IF(LEFT(AR56,1)="s","+","")))</f>
        <v/>
      </c>
      <c r="BT56" s="226" t="str">
        <f aca="false">IF(Z56="","",CONCATENATE(Z56,IF(LEFT(AS56,1)="s","+","")))</f>
        <v/>
      </c>
      <c r="BU56" s="227" t="str">
        <f aca="false">IF(AA56="","",CONCATENATE(AA56,IF(LEFT(AT56,1)="s","+","")))</f>
        <v>1a</v>
      </c>
      <c r="BV56" s="212"/>
      <c r="BW56" s="177" t="s">
        <v>539</v>
      </c>
      <c r="BX56" s="170" t="str">
        <f aca="false">IF(BW56&lt;&gt;"",IF(ISNUMBER(FIND("=",BW56)),LEFT(BW56,FIND("=",BW56)-1),BW56),BW56)</f>
        <v>DQ200276</v>
      </c>
      <c r="BY56" s="170" t="str">
        <f aca="false">IF(BW56&lt;&gt;"",IF(ISNUMBER(FIND("=",BW56)),RIGHT(BW56,LEN(BW56)-FIND("=",BW56)),""),"")</f>
        <v>1a</v>
      </c>
      <c r="BZ56" s="170" t="str">
        <f aca="false">IF(BX56&lt;&gt;"",IF(ISNUMBER(FIND(".",BX56)),LEFT(BX56,FIND(".",BX56)-1),BX56),BX56)</f>
        <v>DQ200276</v>
      </c>
      <c r="CA56" s="170" t="str">
        <f aca="false">IF(BX56&lt;&gt;"",IF(ISNUMBER(FIND(".",BX56)),RIGHT(BX56,LEN(BX56)-FIND(".",BX56)),""),"")</f>
        <v/>
      </c>
      <c r="CB56" s="212"/>
      <c r="CC56" s="170" t="str">
        <f aca="false">A56</f>
        <v>DQ200276</v>
      </c>
      <c r="CD56" s="178" t="s">
        <v>339</v>
      </c>
      <c r="CE56" s="178" t="s">
        <v>340</v>
      </c>
      <c r="CF56" s="178" t="s">
        <v>341</v>
      </c>
      <c r="CG56" s="212"/>
      <c r="CH56" s="179"/>
      <c r="CI56" s="179"/>
      <c r="CJ56" s="179"/>
      <c r="CK56" s="212"/>
      <c r="CL56" s="212"/>
      <c r="CM56" s="170" t="str">
        <f aca="false">F56</f>
        <v>HEV/HU/NL/2002-1650</v>
      </c>
      <c r="CN56" s="170" t="str">
        <f aca="false">IF(G56="","",G56)</f>
        <v/>
      </c>
      <c r="CO56" s="170" t="str">
        <f aca="false">CONCATENATE(H56,":",L56)</f>
        <v>Netherlands:</v>
      </c>
      <c r="CP56" s="170" t="str">
        <f aca="false">CONCATENATE(IF(Q56="","",CONCATENATE(Q56,"-")),IF(P56="","",CONCATENATE(P56,"-")),IF(O56="","",O56))</f>
        <v/>
      </c>
      <c r="CQ56" s="170" t="str">
        <f aca="false">IF(N56="","",N56)</f>
        <v/>
      </c>
      <c r="CR56" s="170" t="n">
        <f aca="false">C56</f>
        <v>1</v>
      </c>
      <c r="CS56" s="229" t="str">
        <f aca="false">D56</f>
        <v>1a</v>
      </c>
      <c r="CT56" s="170" t="str">
        <f aca="false">CONCATENATE(CD56," strain ",CM56," ",CL56,", partial cds")</f>
        <v>Hepatitis E virus strain HEV/HU/NL/2002-1650 , partial cds</v>
      </c>
    </row>
    <row r="57" customFormat="false" ht="11.9" hidden="true" customHeight="true" outlineLevel="0" collapsed="false">
      <c r="A57" s="154" t="s">
        <v>540</v>
      </c>
      <c r="B57" s="243" t="n">
        <v>1</v>
      </c>
      <c r="C57" s="243" t="n">
        <v>1</v>
      </c>
      <c r="D57" s="149" t="s">
        <v>333</v>
      </c>
      <c r="E57" s="150" t="s">
        <v>388</v>
      </c>
      <c r="F57" s="154" t="s">
        <v>541</v>
      </c>
      <c r="G57" s="212"/>
      <c r="H57" s="146" t="s">
        <v>537</v>
      </c>
      <c r="I57" s="153" t="s">
        <v>538</v>
      </c>
      <c r="J57" s="146" t="s">
        <v>395</v>
      </c>
      <c r="K57" s="212"/>
      <c r="L57" s="212"/>
      <c r="M57" s="157" t="s">
        <v>348</v>
      </c>
      <c r="N57" s="213"/>
      <c r="O57" s="160"/>
      <c r="P57" s="212"/>
      <c r="Q57" s="212"/>
      <c r="R57" s="212"/>
      <c r="S57" s="212"/>
      <c r="T57" s="214"/>
      <c r="U57" s="215"/>
      <c r="V57" s="209"/>
      <c r="W57" s="217"/>
      <c r="AA57" s="250" t="s">
        <v>333</v>
      </c>
      <c r="AB57" s="217"/>
      <c r="AC57" s="217"/>
      <c r="AG57" s="166" t="s">
        <v>511</v>
      </c>
      <c r="AH57" s="164" t="n">
        <v>6567</v>
      </c>
      <c r="AI57" s="164" t="n">
        <v>6714</v>
      </c>
      <c r="AJ57" s="219" t="n">
        <f aca="false">SeqEnd-SeqBeg+1</f>
        <v>148</v>
      </c>
      <c r="AK57" s="220" t="n">
        <f aca="false">AND( SeqBeg&lt;=Beg  , End &lt;=SeqEnd )</f>
        <v>0</v>
      </c>
      <c r="AL57" s="212"/>
      <c r="AM57" s="212"/>
      <c r="AN57" s="221"/>
      <c r="AT57" s="147" t="s">
        <v>103</v>
      </c>
      <c r="AU57" s="146"/>
      <c r="AV57" s="212"/>
      <c r="AW57" s="222" t="str">
        <f aca="false">HYPERLINK(CONCATENATE("http://www.ncbi.nlm.nih.gov/nuccore/",BM57),BM57)</f>
        <v>DQ200281</v>
      </c>
      <c r="AX57" s="219" t="str">
        <f aca="false">CONCATENATE(D57,IF(I57="","",CONCATENATE(".",I57)),IF(K57="","",CONCATENATE(".",K57)),IF(M57="","",CONCATENATE(".",M57)),IF(R57="","",CONCATENATE(".",R57)),IF(U57="","","(*)"))</f>
        <v>1a.NLD.hum</v>
      </c>
      <c r="AY57" s="170" t="str">
        <f aca="false">CONCATENATE(BM57,".",BN57)</f>
        <v>DQ200281.HEV/HU/NL/2004-0906</v>
      </c>
      <c r="AZ57" s="171" t="str">
        <f aca="false">IF(AV57="",IF(ISNUMBER(FIND(".",A57)),LEFT(A57,FIND(".",A57)-1),A57),AV57)</f>
        <v>DQ200281</v>
      </c>
      <c r="BA57" s="171" t="str">
        <f aca="false">IF(ISNUMBER(FIND("-",AZ57)),LEFT(AZ57,FIND("-",AZ57)-1),AZ57)</f>
        <v>DQ200281</v>
      </c>
      <c r="BB57" s="170" t="str">
        <f aca="false"> MEGAname &amp; "="</f>
        <v>DQ200281=</v>
      </c>
      <c r="BC57" s="170" t="str">
        <f aca="false">Clear &amp; IF(span ,"Span","out")</f>
        <v>DQ200281=out</v>
      </c>
      <c r="BD57" s="170" t="str">
        <f aca="false">Clear &amp; IF(span, IF(B57=".","Selected",B57),"out")</f>
        <v>DQ200281=out</v>
      </c>
      <c r="BE57" s="170" t="str">
        <f aca="false">Clear &amp; Strain</f>
        <v>DQ200281=HEV/HU/NL/2004-0906</v>
      </c>
      <c r="BF57" s="170" t="str">
        <f aca="false">CONCATENATE(A57,"=",F57,". ",AX57,IF(AB57="","",CONCATENATE(".",AB57)))</f>
        <v>DQ200281=HEV/HU/NL/2004-0906. 1a.NLD.hum</v>
      </c>
      <c r="BG57" s="170" t="str">
        <f aca="false">CONCATENATE(A57,"=",F57,". ",AX57)</f>
        <v>DQ200281=HEV/HU/NL/2004-0906. 1a.NLD.hum</v>
      </c>
      <c r="BH57" s="170" t="str">
        <f aca="false">CONCATENATE(A57,"=",AX57)</f>
        <v>DQ200281=1a.NLD.hum</v>
      </c>
      <c r="BI57" s="170" t="str">
        <f aca="false">CONCATENATE(A57,"=",ComForSubtype,D57)</f>
        <v>DQ200281=1a</v>
      </c>
      <c r="BJ57" s="170" t="str">
        <f aca="false">CONCATENATE(A57,"=",E57)</f>
        <v>DQ200281=1</v>
      </c>
      <c r="BK57" s="170" t="str">
        <f aca="false">CONCATENATE(A57,"=",C57)</f>
        <v>DQ200281=1</v>
      </c>
      <c r="BL57" s="170" t="str">
        <f aca="false">CONCATENATE(D57,"=")</f>
        <v>1a=</v>
      </c>
      <c r="BM57" s="223" t="str">
        <f aca="false">IF(BA57="XX","",BA57)</f>
        <v>DQ200281</v>
      </c>
      <c r="BN57" s="224" t="str">
        <f aca="false">CONCATENATE(IF(F57="","",F57),IF(G57="","",CONCATENATE(" / ",G57)))</f>
        <v>HEV/HU/NL/2004-0906</v>
      </c>
      <c r="BO57" s="225" t="str">
        <f aca="false">AX57</f>
        <v>1a.NLD.hum</v>
      </c>
      <c r="BP57" s="226" t="str">
        <f aca="false">IF(V57="","",V57)</f>
        <v/>
      </c>
      <c r="BQ57" s="226" t="str">
        <f aca="false">IF(W57="","",CONCATENATE(W57,IF(LEFT(AO57,1)="s","+","")))</f>
        <v/>
      </c>
      <c r="BR57" s="226" t="str">
        <f aca="false">IF(X57="","",CONCATENATE(X57,IF(LEFT(AQ57,1)="s","+","")))</f>
        <v/>
      </c>
      <c r="BS57" s="226" t="str">
        <f aca="false">IF(Y57="","",CONCATENATE(Y57,IF(LEFT(AR57,1)="s","+","")))</f>
        <v/>
      </c>
      <c r="BT57" s="226" t="str">
        <f aca="false">IF(Z57="","",CONCATENATE(Z57,IF(LEFT(AS57,1)="s","+","")))</f>
        <v/>
      </c>
      <c r="BU57" s="227" t="str">
        <f aca="false">IF(AA57="","",CONCATENATE(AA57,IF(LEFT(AT57,1)="s","+","")))</f>
        <v>1a</v>
      </c>
      <c r="BV57" s="212"/>
      <c r="BW57" s="177" t="s">
        <v>542</v>
      </c>
      <c r="BX57" s="170" t="str">
        <f aca="false">IF(BW57&lt;&gt;"",IF(ISNUMBER(FIND("=",BW57)),LEFT(BW57,FIND("=",BW57)-1),BW57),BW57)</f>
        <v>DQ200281</v>
      </c>
      <c r="BY57" s="170" t="str">
        <f aca="false">IF(BW57&lt;&gt;"",IF(ISNUMBER(FIND("=",BW57)),RIGHT(BW57,LEN(BW57)-FIND("=",BW57)),""),"")</f>
        <v>1a</v>
      </c>
      <c r="BZ57" s="170" t="str">
        <f aca="false">IF(BX57&lt;&gt;"",IF(ISNUMBER(FIND(".",BX57)),LEFT(BX57,FIND(".",BX57)-1),BX57),BX57)</f>
        <v>DQ200281</v>
      </c>
      <c r="CA57" s="170" t="str">
        <f aca="false">IF(BX57&lt;&gt;"",IF(ISNUMBER(FIND(".",BX57)),RIGHT(BX57,LEN(BX57)-FIND(".",BX57)),""),"")</f>
        <v/>
      </c>
      <c r="CB57" s="212"/>
      <c r="CC57" s="170" t="str">
        <f aca="false">A57</f>
        <v>DQ200281</v>
      </c>
      <c r="CD57" s="178" t="s">
        <v>339</v>
      </c>
      <c r="CE57" s="178" t="s">
        <v>340</v>
      </c>
      <c r="CF57" s="178" t="s">
        <v>341</v>
      </c>
      <c r="CG57" s="212"/>
      <c r="CH57" s="179"/>
      <c r="CI57" s="179"/>
      <c r="CJ57" s="179"/>
      <c r="CK57" s="212"/>
      <c r="CL57" s="212"/>
      <c r="CM57" s="170" t="str">
        <f aca="false">F57</f>
        <v>HEV/HU/NL/2004-0906</v>
      </c>
      <c r="CN57" s="170" t="str">
        <f aca="false">IF(G57="","",G57)</f>
        <v/>
      </c>
      <c r="CO57" s="170" t="str">
        <f aca="false">CONCATENATE(H57,":",L57)</f>
        <v>Netherlands:</v>
      </c>
      <c r="CP57" s="170" t="str">
        <f aca="false">CONCATENATE(IF(Q57="","",CONCATENATE(Q57,"-")),IF(P57="","",CONCATENATE(P57,"-")),IF(O57="","",O57))</f>
        <v/>
      </c>
      <c r="CQ57" s="170" t="str">
        <f aca="false">IF(N57="","",N57)</f>
        <v/>
      </c>
      <c r="CR57" s="170" t="n">
        <f aca="false">C57</f>
        <v>1</v>
      </c>
      <c r="CS57" s="229" t="str">
        <f aca="false">D57</f>
        <v>1a</v>
      </c>
      <c r="CT57" s="170" t="str">
        <f aca="false">CONCATENATE(CD57," strain ",CM57," ",CL57,", partial cds")</f>
        <v>Hepatitis E virus strain HEV/HU/NL/2004-0906 , partial cds</v>
      </c>
    </row>
    <row r="58" customFormat="false" ht="11.9" hidden="true" customHeight="true" outlineLevel="0" collapsed="false">
      <c r="A58" s="154" t="s">
        <v>543</v>
      </c>
      <c r="B58" s="243" t="n">
        <v>1</v>
      </c>
      <c r="C58" s="243" t="n">
        <v>1</v>
      </c>
      <c r="D58" s="149" t="s">
        <v>333</v>
      </c>
      <c r="E58" s="150" t="s">
        <v>388</v>
      </c>
      <c r="F58" s="154" t="s">
        <v>544</v>
      </c>
      <c r="G58" s="212"/>
      <c r="H58" s="146" t="s">
        <v>537</v>
      </c>
      <c r="I58" s="153" t="s">
        <v>538</v>
      </c>
      <c r="J58" s="146" t="s">
        <v>395</v>
      </c>
      <c r="K58" s="212"/>
      <c r="L58" s="212"/>
      <c r="M58" s="157" t="s">
        <v>348</v>
      </c>
      <c r="N58" s="213"/>
      <c r="O58" s="160"/>
      <c r="P58" s="212"/>
      <c r="Q58" s="212"/>
      <c r="R58" s="212"/>
      <c r="S58" s="212"/>
      <c r="T58" s="214"/>
      <c r="U58" s="215"/>
      <c r="V58" s="209"/>
      <c r="W58" s="217"/>
      <c r="AA58" s="250" t="s">
        <v>333</v>
      </c>
      <c r="AB58" s="217"/>
      <c r="AC58" s="217"/>
      <c r="AG58" s="166" t="s">
        <v>511</v>
      </c>
      <c r="AH58" s="164" t="n">
        <v>6567</v>
      </c>
      <c r="AI58" s="164" t="n">
        <v>6714</v>
      </c>
      <c r="AJ58" s="219" t="n">
        <f aca="false">SeqEnd-SeqBeg+1</f>
        <v>148</v>
      </c>
      <c r="AK58" s="220" t="n">
        <f aca="false">AND( SeqBeg&lt;=Beg  , End &lt;=SeqEnd )</f>
        <v>0</v>
      </c>
      <c r="AL58" s="212"/>
      <c r="AM58" s="212"/>
      <c r="AN58" s="221"/>
      <c r="AT58" s="147" t="s">
        <v>103</v>
      </c>
      <c r="AU58" s="146"/>
      <c r="AV58" s="212"/>
      <c r="AW58" s="222" t="str">
        <f aca="false">HYPERLINK(CONCATENATE("http://www.ncbi.nlm.nih.gov/nuccore/",BM58),BM58)</f>
        <v>DQ200285</v>
      </c>
      <c r="AX58" s="219" t="str">
        <f aca="false">CONCATENATE(D58,IF(I58="","",CONCATENATE(".",I58)),IF(K58="","",CONCATENATE(".",K58)),IF(M58="","",CONCATENATE(".",M58)),IF(R58="","",CONCATENATE(".",R58)),IF(U58="","","(*)"))</f>
        <v>1a.NLD.hum</v>
      </c>
      <c r="AY58" s="170" t="str">
        <f aca="false">CONCATENATE(BM58,".",BN58)</f>
        <v>DQ200285.HEV/HU/NL/2005-0440</v>
      </c>
      <c r="AZ58" s="171" t="str">
        <f aca="false">IF(AV58="",IF(ISNUMBER(FIND(".",A58)),LEFT(A58,FIND(".",A58)-1),A58),AV58)</f>
        <v>DQ200285</v>
      </c>
      <c r="BA58" s="171" t="str">
        <f aca="false">IF(ISNUMBER(FIND("-",AZ58)),LEFT(AZ58,FIND("-",AZ58)-1),AZ58)</f>
        <v>DQ200285</v>
      </c>
      <c r="BB58" s="170" t="str">
        <f aca="false"> MEGAname &amp; "="</f>
        <v>DQ200285=</v>
      </c>
      <c r="BC58" s="170" t="str">
        <f aca="false">Clear &amp; IF(span ,"Span","out")</f>
        <v>DQ200285=out</v>
      </c>
      <c r="BD58" s="170" t="str">
        <f aca="false">Clear &amp; IF(span, IF(B58=".","Selected",B58),"out")</f>
        <v>DQ200285=out</v>
      </c>
      <c r="BE58" s="170" t="str">
        <f aca="false">Clear &amp; Strain</f>
        <v>DQ200285=HEV/HU/NL/2005-0440</v>
      </c>
      <c r="BF58" s="170" t="str">
        <f aca="false">CONCATENATE(A58,"=",F58,". ",AX58,IF(AB58="","",CONCATENATE(".",AB58)))</f>
        <v>DQ200285=HEV/HU/NL/2005-0440. 1a.NLD.hum</v>
      </c>
      <c r="BG58" s="170" t="str">
        <f aca="false">CONCATENATE(A58,"=",F58,". ",AX58)</f>
        <v>DQ200285=HEV/HU/NL/2005-0440. 1a.NLD.hum</v>
      </c>
      <c r="BH58" s="170" t="str">
        <f aca="false">CONCATENATE(A58,"=",AX58)</f>
        <v>DQ200285=1a.NLD.hum</v>
      </c>
      <c r="BI58" s="170" t="str">
        <f aca="false">CONCATENATE(A58,"=",ComForSubtype,D58)</f>
        <v>DQ200285=1a</v>
      </c>
      <c r="BJ58" s="170" t="str">
        <f aca="false">CONCATENATE(A58,"=",E58)</f>
        <v>DQ200285=1</v>
      </c>
      <c r="BK58" s="170" t="str">
        <f aca="false">CONCATENATE(A58,"=",C58)</f>
        <v>DQ200285=1</v>
      </c>
      <c r="BL58" s="170" t="str">
        <f aca="false">CONCATENATE(D58,"=")</f>
        <v>1a=</v>
      </c>
      <c r="BM58" s="223" t="str">
        <f aca="false">IF(BA58="XX","",BA58)</f>
        <v>DQ200285</v>
      </c>
      <c r="BN58" s="224" t="str">
        <f aca="false">CONCATENATE(IF(F58="","",F58),IF(G58="","",CONCATENATE(" / ",G58)))</f>
        <v>HEV/HU/NL/2005-0440</v>
      </c>
      <c r="BO58" s="225" t="str">
        <f aca="false">AX58</f>
        <v>1a.NLD.hum</v>
      </c>
      <c r="BP58" s="226" t="str">
        <f aca="false">IF(V58="","",V58)</f>
        <v/>
      </c>
      <c r="BQ58" s="226" t="str">
        <f aca="false">IF(W58="","",CONCATENATE(W58,IF(LEFT(AO58,1)="s","+","")))</f>
        <v/>
      </c>
      <c r="BR58" s="226" t="str">
        <f aca="false">IF(X58="","",CONCATENATE(X58,IF(LEFT(AQ58,1)="s","+","")))</f>
        <v/>
      </c>
      <c r="BS58" s="226" t="str">
        <f aca="false">IF(Y58="","",CONCATENATE(Y58,IF(LEFT(AR58,1)="s","+","")))</f>
        <v/>
      </c>
      <c r="BT58" s="226" t="str">
        <f aca="false">IF(Z58="","",CONCATENATE(Z58,IF(LEFT(AS58,1)="s","+","")))</f>
        <v/>
      </c>
      <c r="BU58" s="227" t="str">
        <f aca="false">IF(AA58="","",CONCATENATE(AA58,IF(LEFT(AT58,1)="s","+","")))</f>
        <v>1a</v>
      </c>
      <c r="BV58" s="212"/>
      <c r="BW58" s="177" t="s">
        <v>545</v>
      </c>
      <c r="BX58" s="170" t="str">
        <f aca="false">IF(BW58&lt;&gt;"",IF(ISNUMBER(FIND("=",BW58)),LEFT(BW58,FIND("=",BW58)-1),BW58),BW58)</f>
        <v>DQ200285</v>
      </c>
      <c r="BY58" s="170" t="str">
        <f aca="false">IF(BW58&lt;&gt;"",IF(ISNUMBER(FIND("=",BW58)),RIGHT(BW58,LEN(BW58)-FIND("=",BW58)),""),"")</f>
        <v>1a</v>
      </c>
      <c r="BZ58" s="170" t="str">
        <f aca="false">IF(BX58&lt;&gt;"",IF(ISNUMBER(FIND(".",BX58)),LEFT(BX58,FIND(".",BX58)-1),BX58),BX58)</f>
        <v>DQ200285</v>
      </c>
      <c r="CA58" s="170" t="str">
        <f aca="false">IF(BX58&lt;&gt;"",IF(ISNUMBER(FIND(".",BX58)),RIGHT(BX58,LEN(BX58)-FIND(".",BX58)),""),"")</f>
        <v/>
      </c>
      <c r="CB58" s="212"/>
      <c r="CC58" s="170" t="str">
        <f aca="false">A58</f>
        <v>DQ200285</v>
      </c>
      <c r="CD58" s="178" t="s">
        <v>339</v>
      </c>
      <c r="CE58" s="178" t="s">
        <v>340</v>
      </c>
      <c r="CF58" s="178" t="s">
        <v>341</v>
      </c>
      <c r="CG58" s="212"/>
      <c r="CH58" s="179"/>
      <c r="CI58" s="179"/>
      <c r="CJ58" s="179"/>
      <c r="CK58" s="212"/>
      <c r="CL58" s="212"/>
      <c r="CM58" s="170" t="str">
        <f aca="false">F58</f>
        <v>HEV/HU/NL/2005-0440</v>
      </c>
      <c r="CN58" s="170" t="str">
        <f aca="false">IF(G58="","",G58)</f>
        <v/>
      </c>
      <c r="CO58" s="170" t="str">
        <f aca="false">CONCATENATE(H58,":",L58)</f>
        <v>Netherlands:</v>
      </c>
      <c r="CP58" s="170" t="str">
        <f aca="false">CONCATENATE(IF(Q58="","",CONCATENATE(Q58,"-")),IF(P58="","",CONCATENATE(P58,"-")),IF(O58="","",O58))</f>
        <v/>
      </c>
      <c r="CQ58" s="170" t="str">
        <f aca="false">IF(N58="","",N58)</f>
        <v/>
      </c>
      <c r="CR58" s="170" t="n">
        <f aca="false">C58</f>
        <v>1</v>
      </c>
      <c r="CS58" s="229" t="str">
        <f aca="false">D58</f>
        <v>1a</v>
      </c>
      <c r="CT58" s="170" t="str">
        <f aca="false">CONCATENATE(CD58," strain ",CM58," ",CL58,", partial cds")</f>
        <v>Hepatitis E virus strain HEV/HU/NL/2005-0440 , partial cds</v>
      </c>
    </row>
    <row r="59" customFormat="false" ht="11.9" hidden="true" customHeight="true" outlineLevel="0" collapsed="false">
      <c r="A59" s="154" t="s">
        <v>546</v>
      </c>
      <c r="B59" s="243" t="n">
        <v>1</v>
      </c>
      <c r="C59" s="243" t="n">
        <v>1</v>
      </c>
      <c r="D59" s="149" t="s">
        <v>333</v>
      </c>
      <c r="E59" s="150" t="s">
        <v>388</v>
      </c>
      <c r="F59" s="154" t="s">
        <v>547</v>
      </c>
      <c r="G59" s="212"/>
      <c r="H59" s="146" t="s">
        <v>537</v>
      </c>
      <c r="I59" s="153" t="s">
        <v>538</v>
      </c>
      <c r="J59" s="146" t="s">
        <v>395</v>
      </c>
      <c r="K59" s="212"/>
      <c r="L59" s="212"/>
      <c r="M59" s="157" t="s">
        <v>348</v>
      </c>
      <c r="N59" s="213"/>
      <c r="O59" s="160"/>
      <c r="P59" s="212"/>
      <c r="Q59" s="212"/>
      <c r="R59" s="212"/>
      <c r="S59" s="212"/>
      <c r="T59" s="214"/>
      <c r="U59" s="215"/>
      <c r="V59" s="209"/>
      <c r="W59" s="217"/>
      <c r="AA59" s="250" t="s">
        <v>333</v>
      </c>
      <c r="AB59" s="217"/>
      <c r="AC59" s="217"/>
      <c r="AG59" s="166" t="s">
        <v>511</v>
      </c>
      <c r="AH59" s="164" t="n">
        <v>6567</v>
      </c>
      <c r="AI59" s="164" t="n">
        <v>6714</v>
      </c>
      <c r="AJ59" s="219" t="n">
        <f aca="false">SeqEnd-SeqBeg+1</f>
        <v>148</v>
      </c>
      <c r="AK59" s="220" t="n">
        <f aca="false">AND( SeqBeg&lt;=Beg  , End &lt;=SeqEnd )</f>
        <v>0</v>
      </c>
      <c r="AL59" s="212"/>
      <c r="AM59" s="212"/>
      <c r="AN59" s="221"/>
      <c r="AT59" s="147" t="s">
        <v>103</v>
      </c>
      <c r="AU59" s="146"/>
      <c r="AV59" s="212"/>
      <c r="AW59" s="222" t="str">
        <f aca="false">HYPERLINK(CONCATENATE("http://www.ncbi.nlm.nih.gov/nuccore/",BM59),BM59)</f>
        <v>DQ200286</v>
      </c>
      <c r="AX59" s="219" t="str">
        <f aca="false">CONCATENATE(D59,IF(I59="","",CONCATENATE(".",I59)),IF(K59="","",CONCATENATE(".",K59)),IF(M59="","",CONCATENATE(".",M59)),IF(R59="","",CONCATENATE(".",R59)),IF(U59="","","(*)"))</f>
        <v>1a.NLD.hum</v>
      </c>
      <c r="AY59" s="170" t="str">
        <f aca="false">CONCATENATE(BM59,".",BN59)</f>
        <v>DQ200286.HEV/HU/NL/2005-0551</v>
      </c>
      <c r="AZ59" s="171" t="str">
        <f aca="false">IF(AV59="",IF(ISNUMBER(FIND(".",A59)),LEFT(A59,FIND(".",A59)-1),A59),AV59)</f>
        <v>DQ200286</v>
      </c>
      <c r="BA59" s="171" t="str">
        <f aca="false">IF(ISNUMBER(FIND("-",AZ59)),LEFT(AZ59,FIND("-",AZ59)-1),AZ59)</f>
        <v>DQ200286</v>
      </c>
      <c r="BB59" s="170" t="str">
        <f aca="false"> MEGAname &amp; "="</f>
        <v>DQ200286=</v>
      </c>
      <c r="BC59" s="170" t="str">
        <f aca="false">Clear &amp; IF(span ,"Span","out")</f>
        <v>DQ200286=out</v>
      </c>
      <c r="BD59" s="170" t="str">
        <f aca="false">Clear &amp; IF(span, IF(B59=".","Selected",B59),"out")</f>
        <v>DQ200286=out</v>
      </c>
      <c r="BE59" s="170" t="str">
        <f aca="false">Clear &amp; Strain</f>
        <v>DQ200286=HEV/HU/NL/2005-0551</v>
      </c>
      <c r="BF59" s="170" t="str">
        <f aca="false">CONCATENATE(A59,"=",F59,". ",AX59,IF(AB59="","",CONCATENATE(".",AB59)))</f>
        <v>DQ200286=HEV/HU/NL/2005-0551. 1a.NLD.hum</v>
      </c>
      <c r="BG59" s="170" t="str">
        <f aca="false">CONCATENATE(A59,"=",F59,". ",AX59)</f>
        <v>DQ200286=HEV/HU/NL/2005-0551. 1a.NLD.hum</v>
      </c>
      <c r="BH59" s="170" t="str">
        <f aca="false">CONCATENATE(A59,"=",AX59)</f>
        <v>DQ200286=1a.NLD.hum</v>
      </c>
      <c r="BI59" s="170" t="str">
        <f aca="false">CONCATENATE(A59,"=",ComForSubtype,D59)</f>
        <v>DQ200286=1a</v>
      </c>
      <c r="BJ59" s="170" t="str">
        <f aca="false">CONCATENATE(A59,"=",E59)</f>
        <v>DQ200286=1</v>
      </c>
      <c r="BK59" s="170" t="str">
        <f aca="false">CONCATENATE(A59,"=",C59)</f>
        <v>DQ200286=1</v>
      </c>
      <c r="BL59" s="170" t="str">
        <f aca="false">CONCATENATE(D59,"=")</f>
        <v>1a=</v>
      </c>
      <c r="BM59" s="223" t="str">
        <f aca="false">IF(BA59="XX","",BA59)</f>
        <v>DQ200286</v>
      </c>
      <c r="BN59" s="224" t="str">
        <f aca="false">CONCATENATE(IF(F59="","",F59),IF(G59="","",CONCATENATE(" / ",G59)))</f>
        <v>HEV/HU/NL/2005-0551</v>
      </c>
      <c r="BO59" s="225" t="str">
        <f aca="false">AX59</f>
        <v>1a.NLD.hum</v>
      </c>
      <c r="BP59" s="226" t="str">
        <f aca="false">IF(V59="","",V59)</f>
        <v/>
      </c>
      <c r="BQ59" s="226" t="str">
        <f aca="false">IF(W59="","",CONCATENATE(W59,IF(LEFT(AO59,1)="s","+","")))</f>
        <v/>
      </c>
      <c r="BR59" s="226" t="str">
        <f aca="false">IF(X59="","",CONCATENATE(X59,IF(LEFT(AQ59,1)="s","+","")))</f>
        <v/>
      </c>
      <c r="BS59" s="226" t="str">
        <f aca="false">IF(Y59="","",CONCATENATE(Y59,IF(LEFT(AR59,1)="s","+","")))</f>
        <v/>
      </c>
      <c r="BT59" s="226" t="str">
        <f aca="false">IF(Z59="","",CONCATENATE(Z59,IF(LEFT(AS59,1)="s","+","")))</f>
        <v/>
      </c>
      <c r="BU59" s="227" t="str">
        <f aca="false">IF(AA59="","",CONCATENATE(AA59,IF(LEFT(AT59,1)="s","+","")))</f>
        <v>1a</v>
      </c>
      <c r="BV59" s="212"/>
      <c r="BW59" s="177" t="s">
        <v>548</v>
      </c>
      <c r="BX59" s="170" t="str">
        <f aca="false">IF(BW59&lt;&gt;"",IF(ISNUMBER(FIND("=",BW59)),LEFT(BW59,FIND("=",BW59)-1),BW59),BW59)</f>
        <v>DQ200286</v>
      </c>
      <c r="BY59" s="170" t="str">
        <f aca="false">IF(BW59&lt;&gt;"",IF(ISNUMBER(FIND("=",BW59)),RIGHT(BW59,LEN(BW59)-FIND("=",BW59)),""),"")</f>
        <v>1a</v>
      </c>
      <c r="BZ59" s="170" t="str">
        <f aca="false">IF(BX59&lt;&gt;"",IF(ISNUMBER(FIND(".",BX59)),LEFT(BX59,FIND(".",BX59)-1),BX59),BX59)</f>
        <v>DQ200286</v>
      </c>
      <c r="CA59" s="170" t="str">
        <f aca="false">IF(BX59&lt;&gt;"",IF(ISNUMBER(FIND(".",BX59)),RIGHT(BX59,LEN(BX59)-FIND(".",BX59)),""),"")</f>
        <v/>
      </c>
      <c r="CB59" s="212"/>
      <c r="CC59" s="170" t="str">
        <f aca="false">A59</f>
        <v>DQ200286</v>
      </c>
      <c r="CD59" s="178" t="s">
        <v>339</v>
      </c>
      <c r="CE59" s="178" t="s">
        <v>340</v>
      </c>
      <c r="CF59" s="178" t="s">
        <v>341</v>
      </c>
      <c r="CG59" s="212"/>
      <c r="CH59" s="179"/>
      <c r="CI59" s="179"/>
      <c r="CJ59" s="179"/>
      <c r="CK59" s="212"/>
      <c r="CL59" s="212"/>
      <c r="CM59" s="170" t="str">
        <f aca="false">F59</f>
        <v>HEV/HU/NL/2005-0551</v>
      </c>
      <c r="CN59" s="170" t="str">
        <f aca="false">IF(G59="","",G59)</f>
        <v/>
      </c>
      <c r="CO59" s="170" t="str">
        <f aca="false">CONCATENATE(H59,":",L59)</f>
        <v>Netherlands:</v>
      </c>
      <c r="CP59" s="170" t="str">
        <f aca="false">CONCATENATE(IF(Q59="","",CONCATENATE(Q59,"-")),IF(P59="","",CONCATENATE(P59,"-")),IF(O59="","",O59))</f>
        <v/>
      </c>
      <c r="CQ59" s="170" t="str">
        <f aca="false">IF(N59="","",N59)</f>
        <v/>
      </c>
      <c r="CR59" s="170" t="n">
        <f aca="false">C59</f>
        <v>1</v>
      </c>
      <c r="CS59" s="229" t="str">
        <f aca="false">D59</f>
        <v>1a</v>
      </c>
      <c r="CT59" s="170" t="str">
        <f aca="false">CONCATENATE(CD59," strain ",CM59," ",CL59,", partial cds")</f>
        <v>Hepatitis E virus strain HEV/HU/NL/2005-0551 , partial cds</v>
      </c>
    </row>
    <row r="60" customFormat="false" ht="11.9" hidden="true" customHeight="true" outlineLevel="0" collapsed="false">
      <c r="A60" s="154" t="s">
        <v>549</v>
      </c>
      <c r="B60" s="243" t="n">
        <v>1</v>
      </c>
      <c r="C60" s="243" t="n">
        <v>1</v>
      </c>
      <c r="D60" s="149" t="s">
        <v>333</v>
      </c>
      <c r="E60" s="150" t="s">
        <v>388</v>
      </c>
      <c r="F60" s="154" t="s">
        <v>550</v>
      </c>
      <c r="G60" s="212"/>
      <c r="H60" s="146" t="s">
        <v>537</v>
      </c>
      <c r="I60" s="153" t="s">
        <v>538</v>
      </c>
      <c r="J60" s="146" t="s">
        <v>395</v>
      </c>
      <c r="K60" s="212"/>
      <c r="L60" s="212"/>
      <c r="M60" s="157" t="s">
        <v>348</v>
      </c>
      <c r="N60" s="213"/>
      <c r="O60" s="160"/>
      <c r="P60" s="212"/>
      <c r="Q60" s="212"/>
      <c r="R60" s="212"/>
      <c r="S60" s="212"/>
      <c r="T60" s="214"/>
      <c r="U60" s="215"/>
      <c r="V60" s="209"/>
      <c r="W60" s="217"/>
      <c r="AA60" s="250" t="s">
        <v>333</v>
      </c>
      <c r="AB60" s="217"/>
      <c r="AC60" s="217"/>
      <c r="AG60" s="166" t="s">
        <v>511</v>
      </c>
      <c r="AH60" s="164" t="n">
        <v>6567</v>
      </c>
      <c r="AI60" s="164" t="n">
        <v>6714</v>
      </c>
      <c r="AJ60" s="219" t="n">
        <f aca="false">SeqEnd-SeqBeg+1</f>
        <v>148</v>
      </c>
      <c r="AK60" s="220" t="n">
        <f aca="false">AND( SeqBeg&lt;=Beg  , End &lt;=SeqEnd )</f>
        <v>0</v>
      </c>
      <c r="AL60" s="212"/>
      <c r="AM60" s="212"/>
      <c r="AN60" s="221"/>
      <c r="AT60" s="147" t="s">
        <v>103</v>
      </c>
      <c r="AU60" s="146"/>
      <c r="AV60" s="212"/>
      <c r="AW60" s="222" t="str">
        <f aca="false">HYPERLINK(CONCATENATE("http://www.ncbi.nlm.nih.gov/nuccore/",BM60),BM60)</f>
        <v>DQ200288</v>
      </c>
      <c r="AX60" s="219" t="str">
        <f aca="false">CONCATENATE(D60,IF(I60="","",CONCATENATE(".",I60)),IF(K60="","",CONCATENATE(".",K60)),IF(M60="","",CONCATENATE(".",M60)),IF(R60="","",CONCATENATE(".",R60)),IF(U60="","","(*)"))</f>
        <v>1a.NLD.hum</v>
      </c>
      <c r="AY60" s="170" t="str">
        <f aca="false">CONCATENATE(BM60,".",BN60)</f>
        <v>DQ200288.HEV/HU/NL/2005-0586</v>
      </c>
      <c r="AZ60" s="171" t="str">
        <f aca="false">IF(AV60="",IF(ISNUMBER(FIND(".",A60)),LEFT(A60,FIND(".",A60)-1),A60),AV60)</f>
        <v>DQ200288</v>
      </c>
      <c r="BA60" s="171" t="str">
        <f aca="false">IF(ISNUMBER(FIND("-",AZ60)),LEFT(AZ60,FIND("-",AZ60)-1),AZ60)</f>
        <v>DQ200288</v>
      </c>
      <c r="BB60" s="170" t="str">
        <f aca="false"> MEGAname &amp; "="</f>
        <v>DQ200288=</v>
      </c>
      <c r="BC60" s="170" t="str">
        <f aca="false">Clear &amp; IF(span ,"Span","out")</f>
        <v>DQ200288=out</v>
      </c>
      <c r="BD60" s="170" t="str">
        <f aca="false">Clear &amp; IF(span, IF(B60=".","Selected",B60),"out")</f>
        <v>DQ200288=out</v>
      </c>
      <c r="BE60" s="170" t="str">
        <f aca="false">Clear &amp; Strain</f>
        <v>DQ200288=HEV/HU/NL/2005-0586</v>
      </c>
      <c r="BF60" s="170" t="str">
        <f aca="false">CONCATENATE(A60,"=",F60,". ",AX60,IF(AB60="","",CONCATENATE(".",AB60)))</f>
        <v>DQ200288=HEV/HU/NL/2005-0586. 1a.NLD.hum</v>
      </c>
      <c r="BG60" s="170" t="str">
        <f aca="false">CONCATENATE(A60,"=",F60,". ",AX60)</f>
        <v>DQ200288=HEV/HU/NL/2005-0586. 1a.NLD.hum</v>
      </c>
      <c r="BH60" s="170" t="str">
        <f aca="false">CONCATENATE(A60,"=",AX60)</f>
        <v>DQ200288=1a.NLD.hum</v>
      </c>
      <c r="BI60" s="170" t="str">
        <f aca="false">CONCATENATE(A60,"=",ComForSubtype,D60)</f>
        <v>DQ200288=1a</v>
      </c>
      <c r="BJ60" s="170" t="str">
        <f aca="false">CONCATENATE(A60,"=",E60)</f>
        <v>DQ200288=1</v>
      </c>
      <c r="BK60" s="170" t="str">
        <f aca="false">CONCATENATE(A60,"=",C60)</f>
        <v>DQ200288=1</v>
      </c>
      <c r="BL60" s="170" t="str">
        <f aca="false">CONCATENATE(D60,"=")</f>
        <v>1a=</v>
      </c>
      <c r="BM60" s="223" t="str">
        <f aca="false">IF(BA60="XX","",BA60)</f>
        <v>DQ200288</v>
      </c>
      <c r="BN60" s="224" t="str">
        <f aca="false">CONCATENATE(IF(F60="","",F60),IF(G60="","",CONCATENATE(" / ",G60)))</f>
        <v>HEV/HU/NL/2005-0586</v>
      </c>
      <c r="BO60" s="225" t="str">
        <f aca="false">AX60</f>
        <v>1a.NLD.hum</v>
      </c>
      <c r="BP60" s="226" t="str">
        <f aca="false">IF(V60="","",V60)</f>
        <v/>
      </c>
      <c r="BQ60" s="226" t="str">
        <f aca="false">IF(W60="","",CONCATENATE(W60,IF(LEFT(AO60,1)="s","+","")))</f>
        <v/>
      </c>
      <c r="BR60" s="226" t="str">
        <f aca="false">IF(X60="","",CONCATENATE(X60,IF(LEFT(AQ60,1)="s","+","")))</f>
        <v/>
      </c>
      <c r="BS60" s="226" t="str">
        <f aca="false">IF(Y60="","",CONCATENATE(Y60,IF(LEFT(AR60,1)="s","+","")))</f>
        <v/>
      </c>
      <c r="BT60" s="226" t="str">
        <f aca="false">IF(Z60="","",CONCATENATE(Z60,IF(LEFT(AS60,1)="s","+","")))</f>
        <v/>
      </c>
      <c r="BU60" s="227" t="str">
        <f aca="false">IF(AA60="","",CONCATENATE(AA60,IF(LEFT(AT60,1)="s","+","")))</f>
        <v>1a</v>
      </c>
      <c r="BV60" s="212"/>
      <c r="BW60" s="177" t="s">
        <v>551</v>
      </c>
      <c r="BX60" s="170" t="str">
        <f aca="false">IF(BW60&lt;&gt;"",IF(ISNUMBER(FIND("=",BW60)),LEFT(BW60,FIND("=",BW60)-1),BW60),BW60)</f>
        <v>DQ200288</v>
      </c>
      <c r="BY60" s="170" t="str">
        <f aca="false">IF(BW60&lt;&gt;"",IF(ISNUMBER(FIND("=",BW60)),RIGHT(BW60,LEN(BW60)-FIND("=",BW60)),""),"")</f>
        <v>1a</v>
      </c>
      <c r="BZ60" s="170" t="str">
        <f aca="false">IF(BX60&lt;&gt;"",IF(ISNUMBER(FIND(".",BX60)),LEFT(BX60,FIND(".",BX60)-1),BX60),BX60)</f>
        <v>DQ200288</v>
      </c>
      <c r="CA60" s="170" t="str">
        <f aca="false">IF(BX60&lt;&gt;"",IF(ISNUMBER(FIND(".",BX60)),RIGHT(BX60,LEN(BX60)-FIND(".",BX60)),""),"")</f>
        <v/>
      </c>
      <c r="CB60" s="212"/>
      <c r="CC60" s="170" t="str">
        <f aca="false">A60</f>
        <v>DQ200288</v>
      </c>
      <c r="CD60" s="178" t="s">
        <v>339</v>
      </c>
      <c r="CE60" s="178" t="s">
        <v>340</v>
      </c>
      <c r="CF60" s="178" t="s">
        <v>341</v>
      </c>
      <c r="CG60" s="212"/>
      <c r="CH60" s="179"/>
      <c r="CI60" s="179"/>
      <c r="CJ60" s="179"/>
      <c r="CK60" s="212"/>
      <c r="CL60" s="212"/>
      <c r="CM60" s="170" t="str">
        <f aca="false">F60</f>
        <v>HEV/HU/NL/2005-0586</v>
      </c>
      <c r="CN60" s="170" t="str">
        <f aca="false">IF(G60="","",G60)</f>
        <v/>
      </c>
      <c r="CO60" s="170" t="str">
        <f aca="false">CONCATENATE(H60,":",L60)</f>
        <v>Netherlands:</v>
      </c>
      <c r="CP60" s="170" t="str">
        <f aca="false">CONCATENATE(IF(Q60="","",CONCATENATE(Q60,"-")),IF(P60="","",CONCATENATE(P60,"-")),IF(O60="","",O60))</f>
        <v/>
      </c>
      <c r="CQ60" s="170" t="str">
        <f aca="false">IF(N60="","",N60)</f>
        <v/>
      </c>
      <c r="CR60" s="170" t="n">
        <f aca="false">C60</f>
        <v>1</v>
      </c>
      <c r="CS60" s="229" t="str">
        <f aca="false">D60</f>
        <v>1a</v>
      </c>
      <c r="CT60" s="170" t="str">
        <f aca="false">CONCATENATE(CD60," strain ",CM60," ",CL60,", partial cds")</f>
        <v>Hepatitis E virus strain HEV/HU/NL/2005-0586 , partial cds</v>
      </c>
    </row>
    <row r="61" customFormat="false" ht="11.9" hidden="true" customHeight="true" outlineLevel="0" collapsed="false">
      <c r="A61" s="154" t="s">
        <v>552</v>
      </c>
      <c r="B61" s="243" t="n">
        <v>1</v>
      </c>
      <c r="C61" s="243" t="n">
        <v>1</v>
      </c>
      <c r="D61" s="149" t="s">
        <v>333</v>
      </c>
      <c r="E61" s="150" t="s">
        <v>388</v>
      </c>
      <c r="F61" s="154" t="s">
        <v>553</v>
      </c>
      <c r="G61" s="212"/>
      <c r="H61" s="146" t="s">
        <v>537</v>
      </c>
      <c r="I61" s="153" t="s">
        <v>538</v>
      </c>
      <c r="J61" s="146" t="s">
        <v>395</v>
      </c>
      <c r="K61" s="212"/>
      <c r="L61" s="212"/>
      <c r="M61" s="157" t="s">
        <v>348</v>
      </c>
      <c r="N61" s="213"/>
      <c r="O61" s="160"/>
      <c r="P61" s="212"/>
      <c r="Q61" s="212"/>
      <c r="R61" s="212"/>
      <c r="S61" s="212"/>
      <c r="T61" s="214"/>
      <c r="U61" s="215"/>
      <c r="V61" s="209"/>
      <c r="W61" s="217"/>
      <c r="AA61" s="250" t="s">
        <v>333</v>
      </c>
      <c r="AB61" s="217"/>
      <c r="AC61" s="217"/>
      <c r="AG61" s="166" t="s">
        <v>511</v>
      </c>
      <c r="AH61" s="164" t="n">
        <v>6567</v>
      </c>
      <c r="AI61" s="164" t="n">
        <v>6714</v>
      </c>
      <c r="AJ61" s="219" t="n">
        <f aca="false">SeqEnd-SeqBeg+1</f>
        <v>148</v>
      </c>
      <c r="AK61" s="220" t="n">
        <f aca="false">AND( SeqBeg&lt;=Beg  , End &lt;=SeqEnd )</f>
        <v>0</v>
      </c>
      <c r="AL61" s="212"/>
      <c r="AM61" s="212"/>
      <c r="AN61" s="221"/>
      <c r="AT61" s="147" t="s">
        <v>103</v>
      </c>
      <c r="AU61" s="146"/>
      <c r="AV61" s="212"/>
      <c r="AW61" s="222" t="str">
        <f aca="false">HYPERLINK(CONCATENATE("http://www.ncbi.nlm.nih.gov/nuccore/",BM61),BM61)</f>
        <v>DQ200290</v>
      </c>
      <c r="AX61" s="219" t="str">
        <f aca="false">CONCATENATE(D61,IF(I61="","",CONCATENATE(".",I61)),IF(K61="","",CONCATENATE(".",K61)),IF(M61="","",CONCATENATE(".",M61)),IF(R61="","",CONCATENATE(".",R61)),IF(U61="","","(*)"))</f>
        <v>1a.NLD.hum</v>
      </c>
      <c r="AY61" s="170" t="str">
        <f aca="false">CONCATENATE(BM61,".",BN61)</f>
        <v>DQ200290.HEV/HU/NL/2005-0914</v>
      </c>
      <c r="AZ61" s="171" t="str">
        <f aca="false">IF(AV61="",IF(ISNUMBER(FIND(".",A61)),LEFT(A61,FIND(".",A61)-1),A61),AV61)</f>
        <v>DQ200290</v>
      </c>
      <c r="BA61" s="171" t="str">
        <f aca="false">IF(ISNUMBER(FIND("-",AZ61)),LEFT(AZ61,FIND("-",AZ61)-1),AZ61)</f>
        <v>DQ200290</v>
      </c>
      <c r="BB61" s="170" t="str">
        <f aca="false"> MEGAname &amp; "="</f>
        <v>DQ200290=</v>
      </c>
      <c r="BC61" s="170" t="str">
        <f aca="false">Clear &amp; IF(span ,"Span","out")</f>
        <v>DQ200290=out</v>
      </c>
      <c r="BD61" s="170" t="str">
        <f aca="false">Clear &amp; IF(span, IF(B61=".","Selected",B61),"out")</f>
        <v>DQ200290=out</v>
      </c>
      <c r="BE61" s="170" t="str">
        <f aca="false">Clear &amp; Strain</f>
        <v>DQ200290=HEV/HU/NL/2005-0914</v>
      </c>
      <c r="BF61" s="170" t="str">
        <f aca="false">CONCATENATE(A61,"=",F61,". ",AX61,IF(AB61="","",CONCATENATE(".",AB61)))</f>
        <v>DQ200290=HEV/HU/NL/2005-0914. 1a.NLD.hum</v>
      </c>
      <c r="BG61" s="170" t="str">
        <f aca="false">CONCATENATE(A61,"=",F61,". ",AX61)</f>
        <v>DQ200290=HEV/HU/NL/2005-0914. 1a.NLD.hum</v>
      </c>
      <c r="BH61" s="170" t="str">
        <f aca="false">CONCATENATE(A61,"=",AX61)</f>
        <v>DQ200290=1a.NLD.hum</v>
      </c>
      <c r="BI61" s="170" t="str">
        <f aca="false">CONCATENATE(A61,"=",ComForSubtype,D61)</f>
        <v>DQ200290=1a</v>
      </c>
      <c r="BJ61" s="170" t="str">
        <f aca="false">CONCATENATE(A61,"=",E61)</f>
        <v>DQ200290=1</v>
      </c>
      <c r="BK61" s="170" t="str">
        <f aca="false">CONCATENATE(A61,"=",C61)</f>
        <v>DQ200290=1</v>
      </c>
      <c r="BL61" s="170" t="str">
        <f aca="false">CONCATENATE(D61,"=")</f>
        <v>1a=</v>
      </c>
      <c r="BM61" s="223" t="str">
        <f aca="false">IF(BA61="XX","",BA61)</f>
        <v>DQ200290</v>
      </c>
      <c r="BN61" s="224" t="str">
        <f aca="false">CONCATENATE(IF(F61="","",F61),IF(G61="","",CONCATENATE(" / ",G61)))</f>
        <v>HEV/HU/NL/2005-0914</v>
      </c>
      <c r="BO61" s="225" t="str">
        <f aca="false">AX61</f>
        <v>1a.NLD.hum</v>
      </c>
      <c r="BP61" s="226" t="str">
        <f aca="false">IF(V61="","",V61)</f>
        <v/>
      </c>
      <c r="BQ61" s="226" t="str">
        <f aca="false">IF(W61="","",CONCATENATE(W61,IF(LEFT(AO61,1)="s","+","")))</f>
        <v/>
      </c>
      <c r="BR61" s="226" t="str">
        <f aca="false">IF(X61="","",CONCATENATE(X61,IF(LEFT(AQ61,1)="s","+","")))</f>
        <v/>
      </c>
      <c r="BS61" s="226" t="str">
        <f aca="false">IF(Y61="","",CONCATENATE(Y61,IF(LEFT(AR61,1)="s","+","")))</f>
        <v/>
      </c>
      <c r="BT61" s="226" t="str">
        <f aca="false">IF(Z61="","",CONCATENATE(Z61,IF(LEFT(AS61,1)="s","+","")))</f>
        <v/>
      </c>
      <c r="BU61" s="227" t="str">
        <f aca="false">IF(AA61="","",CONCATENATE(AA61,IF(LEFT(AT61,1)="s","+","")))</f>
        <v>1a</v>
      </c>
      <c r="BV61" s="212"/>
      <c r="BW61" s="177" t="s">
        <v>554</v>
      </c>
      <c r="BX61" s="170" t="str">
        <f aca="false">IF(BW61&lt;&gt;"",IF(ISNUMBER(FIND("=",BW61)),LEFT(BW61,FIND("=",BW61)-1),BW61),BW61)</f>
        <v>DQ200290</v>
      </c>
      <c r="BY61" s="170" t="str">
        <f aca="false">IF(BW61&lt;&gt;"",IF(ISNUMBER(FIND("=",BW61)),RIGHT(BW61,LEN(BW61)-FIND("=",BW61)),""),"")</f>
        <v>1a</v>
      </c>
      <c r="BZ61" s="170" t="str">
        <f aca="false">IF(BX61&lt;&gt;"",IF(ISNUMBER(FIND(".",BX61)),LEFT(BX61,FIND(".",BX61)-1),BX61),BX61)</f>
        <v>DQ200290</v>
      </c>
      <c r="CA61" s="170" t="str">
        <f aca="false">IF(BX61&lt;&gt;"",IF(ISNUMBER(FIND(".",BX61)),RIGHT(BX61,LEN(BX61)-FIND(".",BX61)),""),"")</f>
        <v/>
      </c>
      <c r="CB61" s="212"/>
      <c r="CC61" s="170" t="str">
        <f aca="false">A61</f>
        <v>DQ200290</v>
      </c>
      <c r="CD61" s="178" t="s">
        <v>339</v>
      </c>
      <c r="CE61" s="178" t="s">
        <v>340</v>
      </c>
      <c r="CF61" s="178" t="s">
        <v>341</v>
      </c>
      <c r="CG61" s="212"/>
      <c r="CH61" s="179"/>
      <c r="CI61" s="179"/>
      <c r="CJ61" s="179"/>
      <c r="CK61" s="212"/>
      <c r="CL61" s="212"/>
      <c r="CM61" s="170" t="str">
        <f aca="false">F61</f>
        <v>HEV/HU/NL/2005-0914</v>
      </c>
      <c r="CN61" s="170" t="str">
        <f aca="false">IF(G61="","",G61)</f>
        <v/>
      </c>
      <c r="CO61" s="170" t="str">
        <f aca="false">CONCATENATE(H61,":",L61)</f>
        <v>Netherlands:</v>
      </c>
      <c r="CP61" s="170" t="str">
        <f aca="false">CONCATENATE(IF(Q61="","",CONCATENATE(Q61,"-")),IF(P61="","",CONCATENATE(P61,"-")),IF(O61="","",O61))</f>
        <v/>
      </c>
      <c r="CQ61" s="170" t="str">
        <f aca="false">IF(N61="","",N61)</f>
        <v/>
      </c>
      <c r="CR61" s="170" t="n">
        <f aca="false">C61</f>
        <v>1</v>
      </c>
      <c r="CS61" s="229" t="str">
        <f aca="false">D61</f>
        <v>1a</v>
      </c>
      <c r="CT61" s="170" t="str">
        <f aca="false">CONCATENATE(CD61," strain ",CM61," ",CL61,", partial cds")</f>
        <v>Hepatitis E virus strain HEV/HU/NL/2005-0914 , partial cds</v>
      </c>
    </row>
    <row r="62" customFormat="false" ht="11.9" hidden="true" customHeight="true" outlineLevel="0" collapsed="false">
      <c r="A62" s="154" t="s">
        <v>555</v>
      </c>
      <c r="B62" s="243" t="n">
        <v>1</v>
      </c>
      <c r="C62" s="243" t="n">
        <v>1</v>
      </c>
      <c r="D62" s="149" t="s">
        <v>333</v>
      </c>
      <c r="E62" s="150" t="s">
        <v>388</v>
      </c>
      <c r="F62" s="154" t="s">
        <v>556</v>
      </c>
      <c r="G62" s="212"/>
      <c r="H62" s="146" t="s">
        <v>537</v>
      </c>
      <c r="I62" s="153" t="s">
        <v>538</v>
      </c>
      <c r="J62" s="146" t="s">
        <v>395</v>
      </c>
      <c r="K62" s="212"/>
      <c r="L62" s="212"/>
      <c r="M62" s="157" t="s">
        <v>348</v>
      </c>
      <c r="N62" s="213"/>
      <c r="O62" s="160"/>
      <c r="P62" s="212"/>
      <c r="Q62" s="212"/>
      <c r="R62" s="212"/>
      <c r="S62" s="212"/>
      <c r="T62" s="214"/>
      <c r="U62" s="215"/>
      <c r="V62" s="209"/>
      <c r="W62" s="217"/>
      <c r="X62" s="147"/>
      <c r="AA62" s="250" t="s">
        <v>333</v>
      </c>
      <c r="AB62" s="217"/>
      <c r="AC62" s="217"/>
      <c r="AG62" s="166" t="s">
        <v>511</v>
      </c>
      <c r="AH62" s="164" t="n">
        <v>6567</v>
      </c>
      <c r="AI62" s="164" t="n">
        <v>6714</v>
      </c>
      <c r="AJ62" s="219" t="n">
        <f aca="false">SeqEnd-SeqBeg+1</f>
        <v>148</v>
      </c>
      <c r="AK62" s="220" t="n">
        <f aca="false">AND( SeqBeg&lt;=Beg  , End &lt;=SeqEnd )</f>
        <v>0</v>
      </c>
      <c r="AL62" s="212"/>
      <c r="AM62" s="212"/>
      <c r="AN62" s="221"/>
      <c r="AT62" s="147" t="s">
        <v>103</v>
      </c>
      <c r="AU62" s="146"/>
      <c r="AV62" s="212"/>
      <c r="AW62" s="222" t="str">
        <f aca="false">HYPERLINK(CONCATENATE("http://www.ncbi.nlm.nih.gov/nuccore/",BM62),BM62)</f>
        <v>DQ200291</v>
      </c>
      <c r="AX62" s="219" t="str">
        <f aca="false">CONCATENATE(D62,IF(I62="","",CONCATENATE(".",I62)),IF(K62="","",CONCATENATE(".",K62)),IF(M62="","",CONCATENATE(".",M62)),IF(R62="","",CONCATENATE(".",R62)),IF(U62="","","(*)"))</f>
        <v>1a.NLD.hum</v>
      </c>
      <c r="AY62" s="170" t="str">
        <f aca="false">CONCATENATE(BM62,".",BN62)</f>
        <v>DQ200291.HEV/HU/NL/2005-0915</v>
      </c>
      <c r="AZ62" s="171" t="str">
        <f aca="false">IF(AV62="",IF(ISNUMBER(FIND(".",A62)),LEFT(A62,FIND(".",A62)-1),A62),AV62)</f>
        <v>DQ200291</v>
      </c>
      <c r="BA62" s="171" t="str">
        <f aca="false">IF(ISNUMBER(FIND("-",AZ62)),LEFT(AZ62,FIND("-",AZ62)-1),AZ62)</f>
        <v>DQ200291</v>
      </c>
      <c r="BB62" s="170" t="str">
        <f aca="false"> MEGAname &amp; "="</f>
        <v>DQ200291=</v>
      </c>
      <c r="BC62" s="170" t="str">
        <f aca="false">Clear &amp; IF(span ,"Span","out")</f>
        <v>DQ200291=out</v>
      </c>
      <c r="BD62" s="170" t="str">
        <f aca="false">Clear &amp; IF(span, IF(B62=".","Selected",B62),"out")</f>
        <v>DQ200291=out</v>
      </c>
      <c r="BE62" s="170" t="str">
        <f aca="false">Clear &amp; Strain</f>
        <v>DQ200291=HEV/HU/NL/2005-0915</v>
      </c>
      <c r="BF62" s="170" t="str">
        <f aca="false">CONCATENATE(A62,"=",F62,". ",AX62,IF(AB62="","",CONCATENATE(".",AB62)))</f>
        <v>DQ200291=HEV/HU/NL/2005-0915. 1a.NLD.hum</v>
      </c>
      <c r="BG62" s="170" t="str">
        <f aca="false">CONCATENATE(A62,"=",F62,". ",AX62)</f>
        <v>DQ200291=HEV/HU/NL/2005-0915. 1a.NLD.hum</v>
      </c>
      <c r="BH62" s="170" t="str">
        <f aca="false">CONCATENATE(A62,"=",AX62)</f>
        <v>DQ200291=1a.NLD.hum</v>
      </c>
      <c r="BI62" s="170" t="str">
        <f aca="false">CONCATENATE(A62,"=",ComForSubtype,D62)</f>
        <v>DQ200291=1a</v>
      </c>
      <c r="BJ62" s="170" t="str">
        <f aca="false">CONCATENATE(A62,"=",E62)</f>
        <v>DQ200291=1</v>
      </c>
      <c r="BK62" s="170" t="str">
        <f aca="false">CONCATENATE(A62,"=",C62)</f>
        <v>DQ200291=1</v>
      </c>
      <c r="BL62" s="170" t="str">
        <f aca="false">CONCATENATE(D62,"=")</f>
        <v>1a=</v>
      </c>
      <c r="BM62" s="223" t="str">
        <f aca="false">IF(BA62="XX","",BA62)</f>
        <v>DQ200291</v>
      </c>
      <c r="BN62" s="224" t="str">
        <f aca="false">CONCATENATE(IF(F62="","",F62),IF(G62="","",CONCATENATE(" / ",G62)))</f>
        <v>HEV/HU/NL/2005-0915</v>
      </c>
      <c r="BO62" s="225" t="str">
        <f aca="false">AX62</f>
        <v>1a.NLD.hum</v>
      </c>
      <c r="BP62" s="226" t="str">
        <f aca="false">IF(V62="","",V62)</f>
        <v/>
      </c>
      <c r="BQ62" s="226" t="str">
        <f aca="false">IF(W62="","",CONCATENATE(W62,IF(LEFT(AO62,1)="s","+","")))</f>
        <v/>
      </c>
      <c r="BR62" s="226" t="str">
        <f aca="false">IF(X62="","",CONCATENATE(X62,IF(LEFT(AQ62,1)="s","+","")))</f>
        <v/>
      </c>
      <c r="BS62" s="226" t="str">
        <f aca="false">IF(Y62="","",CONCATENATE(Y62,IF(LEFT(AR62,1)="s","+","")))</f>
        <v/>
      </c>
      <c r="BT62" s="226" t="str">
        <f aca="false">IF(Z62="","",CONCATENATE(Z62,IF(LEFT(AS62,1)="s","+","")))</f>
        <v/>
      </c>
      <c r="BU62" s="227" t="str">
        <f aca="false">IF(AA62="","",CONCATENATE(AA62,IF(LEFT(AT62,1)="s","+","")))</f>
        <v>1a</v>
      </c>
      <c r="BV62" s="212"/>
      <c r="BW62" s="177" t="s">
        <v>557</v>
      </c>
      <c r="BX62" s="170" t="str">
        <f aca="false">IF(BW62&lt;&gt;"",IF(ISNUMBER(FIND("=",BW62)),LEFT(BW62,FIND("=",BW62)-1),BW62),BW62)</f>
        <v>DQ200291</v>
      </c>
      <c r="BY62" s="170" t="str">
        <f aca="false">IF(BW62&lt;&gt;"",IF(ISNUMBER(FIND("=",BW62)),RIGHT(BW62,LEN(BW62)-FIND("=",BW62)),""),"")</f>
        <v>1a</v>
      </c>
      <c r="BZ62" s="170" t="str">
        <f aca="false">IF(BX62&lt;&gt;"",IF(ISNUMBER(FIND(".",BX62)),LEFT(BX62,FIND(".",BX62)-1),BX62),BX62)</f>
        <v>DQ200291</v>
      </c>
      <c r="CA62" s="170" t="str">
        <f aca="false">IF(BX62&lt;&gt;"",IF(ISNUMBER(FIND(".",BX62)),RIGHT(BX62,LEN(BX62)-FIND(".",BX62)),""),"")</f>
        <v/>
      </c>
      <c r="CB62" s="212"/>
      <c r="CC62" s="170" t="str">
        <f aca="false">A62</f>
        <v>DQ200291</v>
      </c>
      <c r="CD62" s="178" t="s">
        <v>339</v>
      </c>
      <c r="CE62" s="178" t="s">
        <v>340</v>
      </c>
      <c r="CF62" s="178" t="s">
        <v>341</v>
      </c>
      <c r="CG62" s="212"/>
      <c r="CH62" s="179"/>
      <c r="CI62" s="179"/>
      <c r="CJ62" s="179"/>
      <c r="CK62" s="212"/>
      <c r="CL62" s="212"/>
      <c r="CM62" s="170" t="str">
        <f aca="false">F62</f>
        <v>HEV/HU/NL/2005-0915</v>
      </c>
      <c r="CN62" s="170" t="str">
        <f aca="false">IF(G62="","",G62)</f>
        <v/>
      </c>
      <c r="CO62" s="170" t="str">
        <f aca="false">CONCATENATE(H62,":",L62)</f>
        <v>Netherlands:</v>
      </c>
      <c r="CP62" s="170" t="str">
        <f aca="false">CONCATENATE(IF(Q62="","",CONCATENATE(Q62,"-")),IF(P62="","",CONCATENATE(P62,"-")),IF(O62="","",O62))</f>
        <v/>
      </c>
      <c r="CQ62" s="170" t="str">
        <f aca="false">IF(N62="","",N62)</f>
        <v/>
      </c>
      <c r="CR62" s="170" t="n">
        <f aca="false">C62</f>
        <v>1</v>
      </c>
      <c r="CS62" s="229" t="str">
        <f aca="false">D62</f>
        <v>1a</v>
      </c>
      <c r="CT62" s="170" t="str">
        <f aca="false">CONCATENATE(CD62," strain ",CM62," ",CL62,", partial cds")</f>
        <v>Hepatitis E virus strain HEV/HU/NL/2005-0915 , partial cds</v>
      </c>
    </row>
    <row r="63" customFormat="false" ht="11.9" hidden="true" customHeight="true" outlineLevel="0" collapsed="false">
      <c r="A63" s="154" t="s">
        <v>558</v>
      </c>
      <c r="B63" s="243" t="n">
        <v>1</v>
      </c>
      <c r="C63" s="148" t="n">
        <v>1</v>
      </c>
      <c r="D63" s="149" t="s">
        <v>333</v>
      </c>
      <c r="E63" s="150" t="s">
        <v>388</v>
      </c>
      <c r="F63" s="154" t="s">
        <v>559</v>
      </c>
      <c r="G63" s="212"/>
      <c r="H63" s="146" t="s">
        <v>537</v>
      </c>
      <c r="I63" s="153" t="s">
        <v>538</v>
      </c>
      <c r="J63" s="146" t="s">
        <v>395</v>
      </c>
      <c r="K63" s="212"/>
      <c r="L63" s="212"/>
      <c r="M63" s="157" t="s">
        <v>348</v>
      </c>
      <c r="N63" s="213"/>
      <c r="O63" s="160"/>
      <c r="P63" s="212"/>
      <c r="Q63" s="212"/>
      <c r="R63" s="212"/>
      <c r="S63" s="212"/>
      <c r="T63" s="214"/>
      <c r="U63" s="215"/>
      <c r="V63" s="209"/>
      <c r="W63" s="217"/>
      <c r="X63" s="147"/>
      <c r="AA63" s="250" t="s">
        <v>333</v>
      </c>
      <c r="AB63" s="217"/>
      <c r="AC63" s="217"/>
      <c r="AG63" s="166" t="s">
        <v>511</v>
      </c>
      <c r="AH63" s="164" t="n">
        <v>6567</v>
      </c>
      <c r="AI63" s="164" t="n">
        <v>6714</v>
      </c>
      <c r="AJ63" s="219" t="n">
        <f aca="false">SeqEnd-SeqBeg+1</f>
        <v>148</v>
      </c>
      <c r="AK63" s="220" t="n">
        <f aca="false">AND( SeqBeg&lt;=Beg  , End &lt;=SeqEnd )</f>
        <v>0</v>
      </c>
      <c r="AL63" s="212"/>
      <c r="AM63" s="212"/>
      <c r="AN63" s="221"/>
      <c r="AT63" s="147" t="s">
        <v>103</v>
      </c>
      <c r="AU63" s="146"/>
      <c r="AV63" s="212"/>
      <c r="AW63" s="222" t="str">
        <f aca="false">HYPERLINK(CONCATENATE("http://www.ncbi.nlm.nih.gov/nuccore/",BM63),BM63)</f>
        <v>DQ200296</v>
      </c>
      <c r="AX63" s="219" t="str">
        <f aca="false">CONCATENATE(D63,IF(I63="","",CONCATENATE(".",I63)),IF(K63="","",CONCATENATE(".",K63)),IF(M63="","",CONCATENATE(".",M63)),IF(R63="","",CONCATENATE(".",R63)),IF(U63="","","(*)"))</f>
        <v>1a.NLD.hum</v>
      </c>
      <c r="AY63" s="170" t="str">
        <f aca="false">CONCATENATE(BM63,".",BN63)</f>
        <v>DQ200296.HEV/HU/NL/3796</v>
      </c>
      <c r="AZ63" s="171" t="str">
        <f aca="false">IF(AV63="",IF(ISNUMBER(FIND(".",A63)),LEFT(A63,FIND(".",A63)-1),A63),AV63)</f>
        <v>DQ200296</v>
      </c>
      <c r="BA63" s="171" t="str">
        <f aca="false">IF(ISNUMBER(FIND("-",AZ63)),LEFT(AZ63,FIND("-",AZ63)-1),AZ63)</f>
        <v>DQ200296</v>
      </c>
      <c r="BB63" s="170" t="str">
        <f aca="false"> MEGAname &amp; "="</f>
        <v>DQ200296=</v>
      </c>
      <c r="BC63" s="170" t="str">
        <f aca="false">Clear &amp; IF(span ,"Span","out")</f>
        <v>DQ200296=out</v>
      </c>
      <c r="BD63" s="170" t="str">
        <f aca="false">Clear &amp; IF(span, IF(B63=".","Selected",B63),"out")</f>
        <v>DQ200296=out</v>
      </c>
      <c r="BE63" s="170" t="str">
        <f aca="false">Clear &amp; Strain</f>
        <v>DQ200296=HEV/HU/NL/3796</v>
      </c>
      <c r="BF63" s="170" t="str">
        <f aca="false">CONCATENATE(A63,"=",F63,". ",AX63,IF(AB63="","",CONCATENATE(".",AB63)))</f>
        <v>DQ200296=HEV/HU/NL/3796. 1a.NLD.hum</v>
      </c>
      <c r="BG63" s="170" t="str">
        <f aca="false">CONCATENATE(A63,"=",F63,". ",AX63)</f>
        <v>DQ200296=HEV/HU/NL/3796. 1a.NLD.hum</v>
      </c>
      <c r="BH63" s="170" t="str">
        <f aca="false">CONCATENATE(A63,"=",AX63)</f>
        <v>DQ200296=1a.NLD.hum</v>
      </c>
      <c r="BI63" s="170" t="str">
        <f aca="false">CONCATENATE(A63,"=",ComForSubtype,D63)</f>
        <v>DQ200296=1a</v>
      </c>
      <c r="BJ63" s="170" t="str">
        <f aca="false">CONCATENATE(A63,"=",E63)</f>
        <v>DQ200296=1</v>
      </c>
      <c r="BK63" s="170" t="str">
        <f aca="false">CONCATENATE(A63,"=",C63)</f>
        <v>DQ200296=1</v>
      </c>
      <c r="BL63" s="170" t="str">
        <f aca="false">CONCATENATE(D63,"=")</f>
        <v>1a=</v>
      </c>
      <c r="BM63" s="223" t="str">
        <f aca="false">IF(BA63="XX","",BA63)</f>
        <v>DQ200296</v>
      </c>
      <c r="BN63" s="224" t="str">
        <f aca="false">CONCATENATE(IF(F63="","",F63),IF(G63="","",CONCATENATE(" / ",G63)))</f>
        <v>HEV/HU/NL/3796</v>
      </c>
      <c r="BO63" s="225" t="str">
        <f aca="false">AX63</f>
        <v>1a.NLD.hum</v>
      </c>
      <c r="BP63" s="226" t="str">
        <f aca="false">IF(V63="","",V63)</f>
        <v/>
      </c>
      <c r="BQ63" s="226" t="str">
        <f aca="false">IF(W63="","",CONCATENATE(W63,IF(LEFT(AO63,1)="s","+","")))</f>
        <v/>
      </c>
      <c r="BR63" s="226" t="str">
        <f aca="false">IF(X63="","",CONCATENATE(X63,IF(LEFT(AQ63,1)="s","+","")))</f>
        <v/>
      </c>
      <c r="BS63" s="226" t="str">
        <f aca="false">IF(Y63="","",CONCATENATE(Y63,IF(LEFT(AR63,1)="s","+","")))</f>
        <v/>
      </c>
      <c r="BT63" s="226" t="str">
        <f aca="false">IF(Z63="","",CONCATENATE(Z63,IF(LEFT(AS63,1)="s","+","")))</f>
        <v/>
      </c>
      <c r="BU63" s="227" t="str">
        <f aca="false">IF(AA63="","",CONCATENATE(AA63,IF(LEFT(AT63,1)="s","+","")))</f>
        <v>1a</v>
      </c>
      <c r="BV63" s="212"/>
      <c r="BW63" s="177" t="s">
        <v>560</v>
      </c>
      <c r="BX63" s="170" t="str">
        <f aca="false">IF(BW63&lt;&gt;"",IF(ISNUMBER(FIND("=",BW63)),LEFT(BW63,FIND("=",BW63)-1),BW63),BW63)</f>
        <v>DQ200296</v>
      </c>
      <c r="BY63" s="170" t="str">
        <f aca="false">IF(BW63&lt;&gt;"",IF(ISNUMBER(FIND("=",BW63)),RIGHT(BW63,LEN(BW63)-FIND("=",BW63)),""),"")</f>
        <v>1a</v>
      </c>
      <c r="BZ63" s="170" t="str">
        <f aca="false">IF(BX63&lt;&gt;"",IF(ISNUMBER(FIND(".",BX63)),LEFT(BX63,FIND(".",BX63)-1),BX63),BX63)</f>
        <v>DQ200296</v>
      </c>
      <c r="CA63" s="170" t="str">
        <f aca="false">IF(BX63&lt;&gt;"",IF(ISNUMBER(FIND(".",BX63)),RIGHT(BX63,LEN(BX63)-FIND(".",BX63)),""),"")</f>
        <v/>
      </c>
      <c r="CB63" s="212"/>
      <c r="CC63" s="170" t="str">
        <f aca="false">A63</f>
        <v>DQ200296</v>
      </c>
      <c r="CD63" s="178" t="s">
        <v>339</v>
      </c>
      <c r="CE63" s="178" t="s">
        <v>340</v>
      </c>
      <c r="CF63" s="178" t="s">
        <v>341</v>
      </c>
      <c r="CG63" s="212"/>
      <c r="CH63" s="179"/>
      <c r="CI63" s="179"/>
      <c r="CJ63" s="179"/>
      <c r="CK63" s="212"/>
      <c r="CL63" s="212"/>
      <c r="CM63" s="170" t="str">
        <f aca="false">F63</f>
        <v>HEV/HU/NL/3796</v>
      </c>
      <c r="CN63" s="170" t="str">
        <f aca="false">IF(G63="","",G63)</f>
        <v/>
      </c>
      <c r="CO63" s="170" t="str">
        <f aca="false">CONCATENATE(H63,":",L63)</f>
        <v>Netherlands:</v>
      </c>
      <c r="CP63" s="170" t="str">
        <f aca="false">CONCATENATE(IF(Q63="","",CONCATENATE(Q63,"-")),IF(P63="","",CONCATENATE(P63,"-")),IF(O63="","",O63))</f>
        <v/>
      </c>
      <c r="CQ63" s="170" t="str">
        <f aca="false">IF(N63="","",N63)</f>
        <v/>
      </c>
      <c r="CR63" s="228" t="n">
        <f aca="false">C63</f>
        <v>1</v>
      </c>
      <c r="CS63" s="229" t="str">
        <f aca="false">D63</f>
        <v>1a</v>
      </c>
      <c r="CT63" s="170" t="str">
        <f aca="false">CONCATENATE(CD63," strain ",CM63," ",CL63,", partial cds")</f>
        <v>Hepatitis E virus strain HEV/HU/NL/3796 , partial cds</v>
      </c>
    </row>
    <row r="64" customFormat="false" ht="11.9" hidden="true" customHeight="true" outlineLevel="0" collapsed="false">
      <c r="A64" s="154" t="s">
        <v>561</v>
      </c>
      <c r="B64" s="243" t="n">
        <v>1</v>
      </c>
      <c r="C64" s="148" t="n">
        <v>1</v>
      </c>
      <c r="D64" s="149" t="s">
        <v>333</v>
      </c>
      <c r="E64" s="150" t="s">
        <v>388</v>
      </c>
      <c r="F64" s="154" t="s">
        <v>562</v>
      </c>
      <c r="G64" s="212"/>
      <c r="H64" s="146" t="s">
        <v>537</v>
      </c>
      <c r="I64" s="153" t="s">
        <v>538</v>
      </c>
      <c r="J64" s="146" t="s">
        <v>395</v>
      </c>
      <c r="K64" s="212"/>
      <c r="L64" s="212"/>
      <c r="M64" s="157" t="s">
        <v>348</v>
      </c>
      <c r="N64" s="213"/>
      <c r="O64" s="160"/>
      <c r="P64" s="212"/>
      <c r="Q64" s="212"/>
      <c r="R64" s="212"/>
      <c r="S64" s="212"/>
      <c r="T64" s="214"/>
      <c r="U64" s="215"/>
      <c r="V64" s="209"/>
      <c r="W64" s="217"/>
      <c r="X64" s="147"/>
      <c r="AA64" s="250" t="s">
        <v>333</v>
      </c>
      <c r="AB64" s="217"/>
      <c r="AC64" s="217"/>
      <c r="AG64" s="166" t="s">
        <v>511</v>
      </c>
      <c r="AH64" s="164" t="n">
        <v>6567</v>
      </c>
      <c r="AI64" s="164" t="n">
        <v>6714</v>
      </c>
      <c r="AJ64" s="219" t="n">
        <f aca="false">SeqEnd-SeqBeg+1</f>
        <v>148</v>
      </c>
      <c r="AK64" s="220" t="n">
        <f aca="false">AND( SeqBeg&lt;=Beg  , End &lt;=SeqEnd )</f>
        <v>0</v>
      </c>
      <c r="AL64" s="212"/>
      <c r="AM64" s="212"/>
      <c r="AN64" s="221"/>
      <c r="AT64" s="147" t="s">
        <v>103</v>
      </c>
      <c r="AU64" s="146"/>
      <c r="AV64" s="212"/>
      <c r="AW64" s="222" t="str">
        <f aca="false">HYPERLINK(CONCATENATE("http://www.ncbi.nlm.nih.gov/nuccore/",BM64),BM64)</f>
        <v>DQ200294</v>
      </c>
      <c r="AX64" s="219" t="str">
        <f aca="false">CONCATENATE(D64,IF(I64="","",CONCATENATE(".",I64)),IF(K64="","",CONCATENATE(".",K64)),IF(M64="","",CONCATENATE(".",M64)),IF(R64="","",CONCATENATE(".",R64)),IF(U64="","","(*)"))</f>
        <v>1a.NLD.hum</v>
      </c>
      <c r="AY64" s="170" t="str">
        <f aca="false">CONCATENATE(BM64,".",BN64)</f>
        <v>DQ200294.HEV/HU/NL/DB31</v>
      </c>
      <c r="AZ64" s="171" t="str">
        <f aca="false">IF(AV64="",IF(ISNUMBER(FIND(".",A64)),LEFT(A64,FIND(".",A64)-1),A64),AV64)</f>
        <v>DQ200294</v>
      </c>
      <c r="BA64" s="171" t="str">
        <f aca="false">IF(ISNUMBER(FIND("-",AZ64)),LEFT(AZ64,FIND("-",AZ64)-1),AZ64)</f>
        <v>DQ200294</v>
      </c>
      <c r="BB64" s="170" t="str">
        <f aca="false"> MEGAname &amp; "="</f>
        <v>DQ200294=</v>
      </c>
      <c r="BC64" s="170" t="str">
        <f aca="false">Clear &amp; IF(span ,"Span","out")</f>
        <v>DQ200294=out</v>
      </c>
      <c r="BD64" s="170" t="str">
        <f aca="false">Clear &amp; IF(span, IF(B64=".","Selected",B64),"out")</f>
        <v>DQ200294=out</v>
      </c>
      <c r="BE64" s="170" t="str">
        <f aca="false">Clear &amp; Strain</f>
        <v>DQ200294=HEV/HU/NL/DB31</v>
      </c>
      <c r="BF64" s="170" t="str">
        <f aca="false">CONCATENATE(A64,"=",F64,". ",AX64,IF(AB64="","",CONCATENATE(".",AB64)))</f>
        <v>DQ200294=HEV/HU/NL/DB31. 1a.NLD.hum</v>
      </c>
      <c r="BG64" s="170" t="str">
        <f aca="false">CONCATENATE(A64,"=",F64,". ",AX64)</f>
        <v>DQ200294=HEV/HU/NL/DB31. 1a.NLD.hum</v>
      </c>
      <c r="BH64" s="170" t="str">
        <f aca="false">CONCATENATE(A64,"=",AX64)</f>
        <v>DQ200294=1a.NLD.hum</v>
      </c>
      <c r="BI64" s="170" t="str">
        <f aca="false">CONCATENATE(A64,"=",ComForSubtype,D64)</f>
        <v>DQ200294=1a</v>
      </c>
      <c r="BJ64" s="170" t="str">
        <f aca="false">CONCATENATE(A64,"=",E64)</f>
        <v>DQ200294=1</v>
      </c>
      <c r="BK64" s="170" t="str">
        <f aca="false">CONCATENATE(A64,"=",C64)</f>
        <v>DQ200294=1</v>
      </c>
      <c r="BL64" s="170" t="str">
        <f aca="false">CONCATENATE(D64,"=")</f>
        <v>1a=</v>
      </c>
      <c r="BM64" s="223" t="str">
        <f aca="false">IF(BA64="XX","",BA64)</f>
        <v>DQ200294</v>
      </c>
      <c r="BN64" s="224" t="str">
        <f aca="false">CONCATENATE(IF(F64="","",F64),IF(G64="","",CONCATENATE(" / ",G64)))</f>
        <v>HEV/HU/NL/DB31</v>
      </c>
      <c r="BO64" s="225" t="str">
        <f aca="false">AX64</f>
        <v>1a.NLD.hum</v>
      </c>
      <c r="BP64" s="226" t="str">
        <f aca="false">IF(V64="","",V64)</f>
        <v/>
      </c>
      <c r="BQ64" s="226" t="str">
        <f aca="false">IF(W64="","",CONCATENATE(W64,IF(LEFT(AO64,1)="s","+","")))</f>
        <v/>
      </c>
      <c r="BR64" s="226" t="str">
        <f aca="false">IF(X64="","",CONCATENATE(X64,IF(LEFT(AQ64,1)="s","+","")))</f>
        <v/>
      </c>
      <c r="BS64" s="226" t="str">
        <f aca="false">IF(Y64="","",CONCATENATE(Y64,IF(LEFT(AR64,1)="s","+","")))</f>
        <v/>
      </c>
      <c r="BT64" s="226" t="str">
        <f aca="false">IF(Z64="","",CONCATENATE(Z64,IF(LEFT(AS64,1)="s","+","")))</f>
        <v/>
      </c>
      <c r="BU64" s="227" t="str">
        <f aca="false">IF(AA64="","",CONCATENATE(AA64,IF(LEFT(AT64,1)="s","+","")))</f>
        <v>1a</v>
      </c>
      <c r="BV64" s="212"/>
      <c r="BW64" s="177" t="s">
        <v>563</v>
      </c>
      <c r="BX64" s="170" t="str">
        <f aca="false">IF(BW64&lt;&gt;"",IF(ISNUMBER(FIND("=",BW64)),LEFT(BW64,FIND("=",BW64)-1),BW64),BW64)</f>
        <v>DQ200294</v>
      </c>
      <c r="BY64" s="170" t="str">
        <f aca="false">IF(BW64&lt;&gt;"",IF(ISNUMBER(FIND("=",BW64)),RIGHT(BW64,LEN(BW64)-FIND("=",BW64)),""),"")</f>
        <v>1a</v>
      </c>
      <c r="BZ64" s="170" t="str">
        <f aca="false">IF(BX64&lt;&gt;"",IF(ISNUMBER(FIND(".",BX64)),LEFT(BX64,FIND(".",BX64)-1),BX64),BX64)</f>
        <v>DQ200294</v>
      </c>
      <c r="CA64" s="170" t="str">
        <f aca="false">IF(BX64&lt;&gt;"",IF(ISNUMBER(FIND(".",BX64)),RIGHT(BX64,LEN(BX64)-FIND(".",BX64)),""),"")</f>
        <v/>
      </c>
      <c r="CB64" s="212"/>
      <c r="CC64" s="170" t="str">
        <f aca="false">A64</f>
        <v>DQ200294</v>
      </c>
      <c r="CD64" s="178" t="s">
        <v>339</v>
      </c>
      <c r="CE64" s="178" t="s">
        <v>340</v>
      </c>
      <c r="CF64" s="178" t="s">
        <v>341</v>
      </c>
      <c r="CG64" s="212"/>
      <c r="CH64" s="179"/>
      <c r="CI64" s="179"/>
      <c r="CJ64" s="179"/>
      <c r="CK64" s="212"/>
      <c r="CL64" s="212"/>
      <c r="CM64" s="170" t="str">
        <f aca="false">F64</f>
        <v>HEV/HU/NL/DB31</v>
      </c>
      <c r="CN64" s="170" t="str">
        <f aca="false">IF(G64="","",G64)</f>
        <v/>
      </c>
      <c r="CO64" s="170" t="str">
        <f aca="false">CONCATENATE(H64,":",L64)</f>
        <v>Netherlands:</v>
      </c>
      <c r="CP64" s="170" t="str">
        <f aca="false">CONCATENATE(IF(Q64="","",CONCATENATE(Q64,"-")),IF(P64="","",CONCATENATE(P64,"-")),IF(O64="","",O64))</f>
        <v/>
      </c>
      <c r="CQ64" s="170" t="str">
        <f aca="false">IF(N64="","",N64)</f>
        <v/>
      </c>
      <c r="CR64" s="228" t="n">
        <f aca="false">C64</f>
        <v>1</v>
      </c>
      <c r="CS64" s="229" t="str">
        <f aca="false">D64</f>
        <v>1a</v>
      </c>
      <c r="CT64" s="170" t="str">
        <f aca="false">CONCATENATE(CD64," strain ",CM64," ",CL64,", partial cds")</f>
        <v>Hepatitis E virus strain HEV/HU/NL/DB31 , partial cds</v>
      </c>
    </row>
    <row r="65" customFormat="false" ht="11.9" hidden="true" customHeight="true" outlineLevel="0" collapsed="false">
      <c r="A65" s="154" t="s">
        <v>564</v>
      </c>
      <c r="B65" s="243" t="n">
        <v>1</v>
      </c>
      <c r="C65" s="148" t="n">
        <v>1</v>
      </c>
      <c r="D65" s="149" t="s">
        <v>333</v>
      </c>
      <c r="E65" s="150" t="s">
        <v>388</v>
      </c>
      <c r="F65" s="154" t="s">
        <v>565</v>
      </c>
      <c r="G65" s="212"/>
      <c r="H65" s="146" t="s">
        <v>393</v>
      </c>
      <c r="I65" s="236" t="s">
        <v>394</v>
      </c>
      <c r="J65" s="235" t="s">
        <v>395</v>
      </c>
      <c r="K65" s="212"/>
      <c r="L65" s="212"/>
      <c r="M65" s="157" t="s">
        <v>397</v>
      </c>
      <c r="N65" s="213"/>
      <c r="O65" s="160"/>
      <c r="P65" s="212"/>
      <c r="Q65" s="212"/>
      <c r="R65" s="212"/>
      <c r="S65" s="212"/>
      <c r="T65" s="214"/>
      <c r="U65" s="215"/>
      <c r="V65" s="209"/>
      <c r="W65" s="217"/>
      <c r="X65" s="209"/>
      <c r="Y65" s="209"/>
      <c r="Z65" s="209"/>
      <c r="AA65" s="158" t="s">
        <v>333</v>
      </c>
      <c r="AB65" s="217"/>
      <c r="AC65" s="217"/>
      <c r="AD65" s="209"/>
      <c r="AE65" s="209"/>
      <c r="AF65" s="209"/>
      <c r="AG65" s="218"/>
      <c r="AH65" s="164" t="n">
        <v>6614</v>
      </c>
      <c r="AI65" s="164" t="n">
        <v>6714</v>
      </c>
      <c r="AJ65" s="219" t="n">
        <f aca="false">SeqEnd-SeqBeg+1</f>
        <v>101</v>
      </c>
      <c r="AK65" s="220" t="n">
        <f aca="false">AND( SeqBeg&lt;=Beg  , End &lt;=SeqEnd )</f>
        <v>0</v>
      </c>
      <c r="AL65" s="212"/>
      <c r="AM65" s="212"/>
      <c r="AN65" s="221"/>
      <c r="AT65" s="147" t="s">
        <v>566</v>
      </c>
      <c r="AU65" s="146"/>
      <c r="AV65" s="212"/>
      <c r="AW65" s="222" t="str">
        <f aca="false">HYPERLINK(CONCATENATE("http://www.ncbi.nlm.nih.gov/nuccore/",BM65),BM65)</f>
        <v>EU450839</v>
      </c>
      <c r="AX65" s="219" t="str">
        <f aca="false">CONCATENATE(D65,IF(I65="","",CONCATENATE(".",I65)),IF(K65="","",CONCATENATE(".",K65)),IF(M65="","",CONCATENATE(".",M65)),IF(R65="","",CONCATENATE(".",R65)),IF(U65="","","(*)"))</f>
        <v>1a.ESP.sewage</v>
      </c>
      <c r="AY65" s="170" t="str">
        <f aca="false">CONCATENATE(BM65,".",BN65)</f>
        <v>EU450839.BBCN2.1</v>
      </c>
      <c r="AZ65" s="171" t="str">
        <f aca="false">IF(AV65="",IF(ISNUMBER(FIND(".",A65)),LEFT(A65,FIND(".",A65)-1),A65),AV65)</f>
        <v>EU450839</v>
      </c>
      <c r="BA65" s="171" t="str">
        <f aca="false">IF(ISNUMBER(FIND("-",AZ65)),LEFT(AZ65,FIND("-",AZ65)-1),AZ65)</f>
        <v>EU450839</v>
      </c>
      <c r="BB65" s="170" t="str">
        <f aca="false"> MEGAname &amp; "="</f>
        <v>EU450839=</v>
      </c>
      <c r="BC65" s="170" t="str">
        <f aca="false">Clear &amp; IF(span ,"Span","out")</f>
        <v>EU450839=out</v>
      </c>
      <c r="BD65" s="170" t="str">
        <f aca="false">Clear &amp; IF(span, IF(B65=".","Selected",B65),"out")</f>
        <v>EU450839=out</v>
      </c>
      <c r="BE65" s="170" t="str">
        <f aca="false">Clear &amp; Strain</f>
        <v>EU450839=BBCN2.1</v>
      </c>
      <c r="BF65" s="170" t="str">
        <f aca="false">CONCATENATE(A65,"=",F65,". ",AX65,IF(AB65="","",CONCATENATE(".",AB65)))</f>
        <v>EU450839=BBCN2.1. 1a.ESP.sewage</v>
      </c>
      <c r="BG65" s="170" t="str">
        <f aca="false">CONCATENATE(A65,"=",F65,". ",AX65)</f>
        <v>EU450839=BBCN2.1. 1a.ESP.sewage</v>
      </c>
      <c r="BH65" s="170" t="str">
        <f aca="false">CONCATENATE(A65,"=",AX65)</f>
        <v>EU450839=1a.ESP.sewage</v>
      </c>
      <c r="BI65" s="170" t="str">
        <f aca="false">CONCATENATE(A65,"=",ComForSubtype,D65)</f>
        <v>EU450839=1a</v>
      </c>
      <c r="BJ65" s="170" t="str">
        <f aca="false">CONCATENATE(A65,"=",E65)</f>
        <v>EU450839=1</v>
      </c>
      <c r="BK65" s="170" t="str">
        <f aca="false">CONCATENATE(A65,"=",C65)</f>
        <v>EU450839=1</v>
      </c>
      <c r="BL65" s="170" t="str">
        <f aca="false">CONCATENATE(D65,"=")</f>
        <v>1a=</v>
      </c>
      <c r="BM65" s="223" t="str">
        <f aca="false">IF(BA65="XX","",BA65)</f>
        <v>EU450839</v>
      </c>
      <c r="BN65" s="224" t="str">
        <f aca="false">CONCATENATE(IF(F65="","",F65),IF(G65="","",CONCATENATE(" / ",G65)))</f>
        <v>BBCN2.1</v>
      </c>
      <c r="BO65" s="225" t="str">
        <f aca="false">AX65</f>
        <v>1a.ESP.sewage</v>
      </c>
      <c r="BP65" s="226" t="str">
        <f aca="false">IF(V65="","",V65)</f>
        <v/>
      </c>
      <c r="BQ65" s="226" t="str">
        <f aca="false">IF(W65="","",CONCATENATE(W65,IF(LEFT(AO65,1)="s","+","")))</f>
        <v/>
      </c>
      <c r="BR65" s="226" t="str">
        <f aca="false">IF(X65="","",CONCATENATE(X65,IF(LEFT(AQ65,1)="s","+","")))</f>
        <v/>
      </c>
      <c r="BS65" s="226" t="str">
        <f aca="false">IF(Y65="","",CONCATENATE(Y65,IF(LEFT(AR65,1)="s","+","")))</f>
        <v/>
      </c>
      <c r="BT65" s="226" t="str">
        <f aca="false">IF(Z65="","",CONCATENATE(Z65,IF(LEFT(AS65,1)="s","+","")))</f>
        <v/>
      </c>
      <c r="BU65" s="227" t="str">
        <f aca="false">IF(AA65="","",CONCATENATE(AA65,IF(LEFT(AT65,1)="s","+","")))</f>
        <v>1a</v>
      </c>
      <c r="BV65" s="212"/>
      <c r="BW65" s="177" t="s">
        <v>567</v>
      </c>
      <c r="BX65" s="170" t="str">
        <f aca="false">IF(BW65&lt;&gt;"",IF(ISNUMBER(FIND("=",BW65)),LEFT(BW65,FIND("=",BW65)-1),BW65),BW65)</f>
        <v>EU450839</v>
      </c>
      <c r="BY65" s="170" t="str">
        <f aca="false">IF(BW65&lt;&gt;"",IF(ISNUMBER(FIND("=",BW65)),RIGHT(BW65,LEN(BW65)-FIND("=",BW65)),""),"")</f>
        <v>1a</v>
      </c>
      <c r="BZ65" s="170" t="str">
        <f aca="false">IF(BX65&lt;&gt;"",IF(ISNUMBER(FIND(".",BX65)),LEFT(BX65,FIND(".",BX65)-1),BX65),BX65)</f>
        <v>EU450839</v>
      </c>
      <c r="CA65" s="170" t="str">
        <f aca="false">IF(BX65&lt;&gt;"",IF(ISNUMBER(FIND(".",BX65)),RIGHT(BX65,LEN(BX65)-FIND(".",BX65)),""),"")</f>
        <v/>
      </c>
      <c r="CB65" s="212"/>
      <c r="CC65" s="170" t="str">
        <f aca="false">A65</f>
        <v>EU450839</v>
      </c>
      <c r="CD65" s="178" t="s">
        <v>339</v>
      </c>
      <c r="CE65" s="178" t="s">
        <v>340</v>
      </c>
      <c r="CF65" s="178" t="s">
        <v>341</v>
      </c>
      <c r="CG65" s="212"/>
      <c r="CH65" s="212"/>
      <c r="CI65" s="212"/>
      <c r="CJ65" s="212"/>
      <c r="CK65" s="178"/>
      <c r="CL65" s="212"/>
      <c r="CM65" s="212"/>
      <c r="CN65" s="212"/>
      <c r="CO65" s="212"/>
      <c r="CP65" s="212"/>
      <c r="CQ65" s="212"/>
      <c r="CR65" s="228" t="n">
        <f aca="false">C65</f>
        <v>1</v>
      </c>
      <c r="CS65" s="229" t="str">
        <f aca="false">D65</f>
        <v>1a</v>
      </c>
      <c r="CT65" s="170" t="str">
        <f aca="false">CONCATENATE(CD65," strain ",CM65," ",CL65,", partial cds")</f>
        <v>Hepatitis E virus strain  , partial cds</v>
      </c>
    </row>
    <row r="66" s="146" customFormat="true" ht="11.9" hidden="true" customHeight="true" outlineLevel="0" collapsed="false">
      <c r="A66" s="154" t="s">
        <v>568</v>
      </c>
      <c r="B66" s="147" t="s">
        <v>371</v>
      </c>
      <c r="C66" s="148" t="n">
        <v>1</v>
      </c>
      <c r="D66" s="149" t="s">
        <v>333</v>
      </c>
      <c r="E66" s="150" t="s">
        <v>388</v>
      </c>
      <c r="F66" s="210" t="s">
        <v>391</v>
      </c>
      <c r="G66" s="212"/>
      <c r="H66" s="235" t="s">
        <v>393</v>
      </c>
      <c r="I66" s="236" t="s">
        <v>394</v>
      </c>
      <c r="J66" s="235" t="s">
        <v>395</v>
      </c>
      <c r="K66" s="155" t="s">
        <v>396</v>
      </c>
      <c r="L66" s="211" t="s">
        <v>396</v>
      </c>
      <c r="M66" s="157" t="s">
        <v>397</v>
      </c>
      <c r="N66" s="158" t="s">
        <v>397</v>
      </c>
      <c r="O66" s="159" t="n">
        <v>1995</v>
      </c>
      <c r="P66" s="160" t="s">
        <v>402</v>
      </c>
      <c r="Q66" s="160" t="n">
        <v>31</v>
      </c>
      <c r="R66" s="212"/>
      <c r="S66" s="212"/>
      <c r="T66" s="215"/>
      <c r="U66" s="215"/>
      <c r="V66" s="209"/>
      <c r="W66" s="217"/>
      <c r="X66" s="209"/>
      <c r="Y66" s="209"/>
      <c r="Z66" s="209"/>
      <c r="AA66" s="216"/>
      <c r="AB66" s="217"/>
      <c r="AC66" s="217"/>
      <c r="AD66" s="209"/>
      <c r="AE66" s="209"/>
      <c r="AF66" s="209"/>
      <c r="AG66" s="218"/>
      <c r="AH66" s="212"/>
      <c r="AI66" s="212"/>
      <c r="AJ66" s="219" t="n">
        <f aca="false">SeqEnd-SeqBeg+1</f>
        <v>1</v>
      </c>
      <c r="AK66" s="220" t="n">
        <f aca="false">AND( SeqBeg&lt;=Beg  , End &lt;=SeqEnd )</f>
        <v>0</v>
      </c>
      <c r="AL66" s="212"/>
      <c r="AM66" s="212"/>
      <c r="AN66" s="221"/>
      <c r="AO66" s="147" t="s">
        <v>103</v>
      </c>
      <c r="AP66" s="147" t="s">
        <v>103</v>
      </c>
      <c r="AQ66" s="147" t="s">
        <v>103</v>
      </c>
      <c r="AR66" s="147" t="s">
        <v>103</v>
      </c>
      <c r="AS66" s="147" t="s">
        <v>103</v>
      </c>
      <c r="AT66" s="147" t="s">
        <v>103</v>
      </c>
      <c r="AV66" s="212"/>
      <c r="AW66" s="222" t="str">
        <f aca="false">HYPERLINK(CONCATENATE("http://www.ncbi.nlm.nih.gov/nuccore/",BM66),BM66)</f>
        <v>AF061581</v>
      </c>
      <c r="AX66" s="219" t="str">
        <f aca="false">CONCATENATE(D66,IF(I66="","",CONCATENATE(".",I66)),IF(K66="","",CONCATENATE(".",K66)),IF(M66="","",CONCATENATE(".",M66)),IF(R66="","",CONCATENATE(".",R66)),IF(U66="","","(*)"))</f>
        <v>1a.ESP.Barcelona.sewage</v>
      </c>
      <c r="AY66" s="170" t="str">
        <f aca="false">CONCATENATE(BM66,".",BN66)</f>
        <v>AF061581.BCN</v>
      </c>
      <c r="AZ66" s="171" t="str">
        <f aca="false">IF(AV66="",IF(ISNUMBER(FIND(".",A66)),LEFT(A66,FIND(".",A66)-1),A66),AV66)</f>
        <v>AF061581</v>
      </c>
      <c r="BA66" s="171" t="str">
        <f aca="false">IF(ISNUMBER(FIND("-",AZ66)),LEFT(AZ66,FIND("-",AZ66)-1),AZ66)</f>
        <v>AF061581</v>
      </c>
      <c r="BB66" s="170" t="str">
        <f aca="false"> MEGAname &amp; "="</f>
        <v>AF061581=</v>
      </c>
      <c r="BC66" s="170" t="str">
        <f aca="false">Clear &amp; IF(span ,"Span","out")</f>
        <v>AF061581=out</v>
      </c>
      <c r="BD66" s="170" t="str">
        <f aca="false">Clear &amp; IF(span, IF(B66=".","Selected",B66),"out")</f>
        <v>AF061581=out</v>
      </c>
      <c r="BE66" s="170" t="str">
        <f aca="false">Clear &amp; Strain</f>
        <v>AF061581=BCN</v>
      </c>
      <c r="BF66" s="170" t="str">
        <f aca="false">CONCATENATE(A66,"=",F66,". ",AX66,IF(AB66="","",CONCATENATE(".",AB66)))</f>
        <v>AF061581=BCN. 1a.ESP.Barcelona.sewage</v>
      </c>
      <c r="BG66" s="170" t="str">
        <f aca="false">CONCATENATE(A66,"=",F66,". ",AX66)</f>
        <v>AF061581=BCN. 1a.ESP.Barcelona.sewage</v>
      </c>
      <c r="BH66" s="170" t="str">
        <f aca="false">CONCATENATE(A66,"=",AX66)</f>
        <v>AF061581=1a.ESP.Barcelona.sewage</v>
      </c>
      <c r="BI66" s="170" t="str">
        <f aca="false">CONCATENATE(A66,"=",ComForSubtype,D66)</f>
        <v>AF061581=1a</v>
      </c>
      <c r="BJ66" s="170" t="str">
        <f aca="false">CONCATENATE(A66,"=",E66)</f>
        <v>AF061581=1</v>
      </c>
      <c r="BK66" s="170" t="str">
        <f aca="false">CONCATENATE(A66,"=",C66)</f>
        <v>AF061581=1</v>
      </c>
      <c r="BL66" s="170" t="str">
        <f aca="false">CONCATENATE(D66,"=")</f>
        <v>1a=</v>
      </c>
      <c r="BM66" s="223" t="str">
        <f aca="false">IF(BA66="XX","",BA66)</f>
        <v>AF061581</v>
      </c>
      <c r="BN66" s="224" t="str">
        <f aca="false">CONCATENATE(IF(F66="","",F66),IF(G66="","",CONCATENATE(" / ",G66)))</f>
        <v>BCN</v>
      </c>
      <c r="BO66" s="225" t="str">
        <f aca="false">AX66</f>
        <v>1a.ESP.Barcelona.sewage</v>
      </c>
      <c r="BP66" s="226" t="str">
        <f aca="false">IF(V66="","",V66)</f>
        <v/>
      </c>
      <c r="BQ66" s="226" t="str">
        <f aca="false">IF(W66="","",CONCATENATE(W66,IF(LEFT(AO66,1)="s","+","")))</f>
        <v/>
      </c>
      <c r="BR66" s="226" t="str">
        <f aca="false">IF(X66="","",CONCATENATE(X66,IF(LEFT(AQ66,1)="s","+","")))</f>
        <v/>
      </c>
      <c r="BS66" s="226" t="str">
        <f aca="false">IF(Y66="","",CONCATENATE(Y66,IF(LEFT(AR66,1)="s","+","")))</f>
        <v/>
      </c>
      <c r="BT66" s="226" t="str">
        <f aca="false">IF(Z66="","",CONCATENATE(Z66,IF(LEFT(AS66,1)="s","+","")))</f>
        <v/>
      </c>
      <c r="BU66" s="227" t="str">
        <f aca="false">IF(AA66="","",CONCATENATE(AA66,IF(LEFT(AT66,1)="s","+","")))</f>
        <v/>
      </c>
      <c r="BV66" s="212"/>
      <c r="BW66" s="177" t="s">
        <v>338</v>
      </c>
      <c r="BX66" s="170" t="str">
        <f aca="false">IF(BW66&lt;&gt;"",IF(ISNUMBER(FIND("=",BW66)),LEFT(BW66,FIND("=",BW66)-1),BW66),BW66)</f>
        <v>xx</v>
      </c>
      <c r="BY66" s="170" t="str">
        <f aca="false">IF(BW66&lt;&gt;"",IF(ISNUMBER(FIND("=",BW66)),RIGHT(BW66,LEN(BW66)-FIND("=",BW66)),""),"")</f>
        <v>Non_select</v>
      </c>
      <c r="BZ66" s="170" t="str">
        <f aca="false">IF(BX66&lt;&gt;"",IF(ISNUMBER(FIND(".",BX66)),LEFT(BX66,FIND(".",BX66)-1),BX66),BX66)</f>
        <v>xx</v>
      </c>
      <c r="CA66" s="170" t="str">
        <f aca="false">IF(BX66&lt;&gt;"",IF(ISNUMBER(FIND(".",BX66)),RIGHT(BX66,LEN(BX66)-FIND(".",BX66)),""),"")</f>
        <v/>
      </c>
      <c r="CB66" s="212"/>
      <c r="CC66" s="170" t="str">
        <f aca="false">A66</f>
        <v>AF061581</v>
      </c>
      <c r="CD66" s="178" t="s">
        <v>339</v>
      </c>
      <c r="CE66" s="178" t="s">
        <v>340</v>
      </c>
      <c r="CF66" s="178" t="s">
        <v>341</v>
      </c>
      <c r="CG66" s="212"/>
      <c r="CH66" s="212"/>
      <c r="CI66" s="212"/>
      <c r="CJ66" s="212"/>
      <c r="CK66" s="178"/>
      <c r="CL66" s="212"/>
      <c r="CM66" s="170" t="str">
        <f aca="false">F66</f>
        <v>BCN</v>
      </c>
      <c r="CN66" s="212"/>
      <c r="CO66" s="212"/>
      <c r="CP66" s="212"/>
      <c r="CQ66" s="212"/>
      <c r="CR66" s="228" t="n">
        <f aca="false">C66</f>
        <v>1</v>
      </c>
      <c r="CS66" s="229" t="str">
        <f aca="false">D66</f>
        <v>1a</v>
      </c>
      <c r="CT66" s="170" t="str">
        <f aca="false">CONCATENATE(CD66," strain ",CM66," ",CL66,", partial cds")</f>
        <v>Hepatitis E virus strain BCN , partial cds</v>
      </c>
    </row>
    <row r="67" customFormat="false" ht="11.9" hidden="true" customHeight="true" outlineLevel="0" collapsed="false">
      <c r="A67" s="154" t="s">
        <v>569</v>
      </c>
      <c r="B67" s="147" t="n">
        <v>1</v>
      </c>
      <c r="C67" s="243" t="n">
        <v>1</v>
      </c>
      <c r="D67" s="149" t="s">
        <v>356</v>
      </c>
      <c r="E67" s="150" t="s">
        <v>388</v>
      </c>
      <c r="F67" s="154" t="s">
        <v>570</v>
      </c>
      <c r="G67" s="212"/>
      <c r="H67" s="146" t="s">
        <v>365</v>
      </c>
      <c r="I67" s="153" t="s">
        <v>366</v>
      </c>
      <c r="J67" s="146" t="s">
        <v>337</v>
      </c>
      <c r="K67" s="155" t="s">
        <v>571</v>
      </c>
      <c r="L67" s="231" t="s">
        <v>571</v>
      </c>
      <c r="M67" s="157" t="s">
        <v>348</v>
      </c>
      <c r="N67" s="213"/>
      <c r="O67" s="146" t="n">
        <v>1987</v>
      </c>
      <c r="P67" s="212"/>
      <c r="Q67" s="212"/>
      <c r="R67" s="212"/>
      <c r="S67" s="212"/>
      <c r="T67" s="214" t="s">
        <v>353</v>
      </c>
      <c r="U67" s="161" t="s">
        <v>356</v>
      </c>
      <c r="V67" s="158" t="s">
        <v>356</v>
      </c>
      <c r="W67" s="244" t="s">
        <v>356</v>
      </c>
      <c r="X67" s="249" t="s">
        <v>356</v>
      </c>
      <c r="Y67" s="249" t="s">
        <v>356</v>
      </c>
      <c r="Z67" s="150" t="s">
        <v>356</v>
      </c>
      <c r="AA67" s="250" t="s">
        <v>356</v>
      </c>
      <c r="AB67" s="251" t="s">
        <v>278</v>
      </c>
      <c r="AC67" s="163" t="s">
        <v>456</v>
      </c>
      <c r="AD67" s="164" t="s">
        <v>354</v>
      </c>
      <c r="AE67" s="164" t="s">
        <v>354</v>
      </c>
      <c r="AF67" s="164" t="s">
        <v>354</v>
      </c>
      <c r="AG67" s="166" t="s">
        <v>354</v>
      </c>
      <c r="AH67" s="164" t="n">
        <v>9</v>
      </c>
      <c r="AI67" s="252" t="n">
        <v>7519</v>
      </c>
      <c r="AJ67" s="219" t="n">
        <f aca="false">SeqEnd-SeqBeg+1</f>
        <v>7511</v>
      </c>
      <c r="AK67" s="220" t="n">
        <f aca="false">AND( SeqBeg&lt;=Beg  , End &lt;=SeqEnd )</f>
        <v>1</v>
      </c>
      <c r="AL67" s="212"/>
      <c r="AM67" s="146" t="s">
        <v>572</v>
      </c>
      <c r="AN67" s="213"/>
      <c r="AO67" s="147" t="s">
        <v>457</v>
      </c>
      <c r="AP67" s="147" t="s">
        <v>457</v>
      </c>
      <c r="AQ67" s="147" t="s">
        <v>573</v>
      </c>
      <c r="AR67" s="147" t="s">
        <v>573</v>
      </c>
      <c r="AS67" s="147" t="s">
        <v>574</v>
      </c>
      <c r="AT67" s="147" t="s">
        <v>573</v>
      </c>
      <c r="AU67" s="147" t="s">
        <v>382</v>
      </c>
      <c r="AV67" s="212"/>
      <c r="AW67" s="222" t="str">
        <f aca="false">HYPERLINK(CONCATENATE("http://www.ncbi.nlm.nih.gov/nuccore/",BM67),BM67)</f>
        <v>D11092</v>
      </c>
      <c r="AX67" s="219" t="str">
        <f aca="false">CONCATENATE(D67,IF(I67="","",CONCATENATE(".",I67)),IF(K67="","",CONCATENATE(".",K67)),IF(M67="","",CONCATENATE(".",M67)),IF(R67="","",CONCATENATE(".",R67)),IF(U67="","","(*)"))</f>
        <v>1b.CHN.Uighur.hum(*)</v>
      </c>
      <c r="AY67" s="170" t="str">
        <f aca="false">CONCATENATE(BM67,".",BN67)</f>
        <v>D11092.CHT-88</v>
      </c>
      <c r="AZ67" s="171" t="str">
        <f aca="false">IF(AV67="",IF(ISNUMBER(FIND(".",A67)),LEFT(A67,FIND(".",A67)-1),A67),AV67)</f>
        <v>D11092</v>
      </c>
      <c r="BA67" s="171" t="str">
        <f aca="false">IF(ISNUMBER(FIND("-",AZ67)),LEFT(AZ67,FIND("-",AZ67)-1),AZ67)</f>
        <v>D11092</v>
      </c>
      <c r="BB67" s="170" t="str">
        <f aca="false"> MEGAname &amp; "="</f>
        <v>D11092=</v>
      </c>
      <c r="BC67" s="170" t="str">
        <f aca="false">Clear &amp; IF(span ,"Span","out")</f>
        <v>D11092=Span</v>
      </c>
      <c r="BD67" s="170" t="str">
        <f aca="false">Clear &amp; IF(span, IF(B67=".","Selected",B67),"out")</f>
        <v>D11092=1</v>
      </c>
      <c r="BE67" s="170" t="str">
        <f aca="false">Clear &amp; Strain</f>
        <v>D11092=CHT-88</v>
      </c>
      <c r="BF67" s="170" t="str">
        <f aca="false">CONCATENATE(A67,"=",F67,". ",AX67,IF(AB67="","",CONCATENATE(".",AB67)))</f>
        <v>D11092=CHT-88. 1b.CHN.Uighur.hum(*).CG</v>
      </c>
      <c r="BG67" s="170" t="str">
        <f aca="false">CONCATENATE(A67,"=",F67,". ",AX67)</f>
        <v>D11092=CHT-88. 1b.CHN.Uighur.hum(*)</v>
      </c>
      <c r="BH67" s="170" t="str">
        <f aca="false">CONCATENATE(A67,"=",AX67)</f>
        <v>D11092=1b.CHN.Uighur.hum(*)</v>
      </c>
      <c r="BI67" s="170" t="str">
        <f aca="false">CONCATENATE(A67,"=",ComForSubtype,D67)</f>
        <v>D11092=1b</v>
      </c>
      <c r="BJ67" s="170" t="str">
        <f aca="false">CONCATENATE(A67,"=",E67)</f>
        <v>D11092=1</v>
      </c>
      <c r="BK67" s="170" t="str">
        <f aca="false">CONCATENATE(A67,"=",C67)</f>
        <v>D11092=1</v>
      </c>
      <c r="BL67" s="170" t="str">
        <f aca="false">CONCATENATE(D67,"=")</f>
        <v>1b=</v>
      </c>
      <c r="BM67" s="223" t="str">
        <f aca="false">IF(BA67="XX","",BA67)</f>
        <v>D11092</v>
      </c>
      <c r="BN67" s="224" t="str">
        <f aca="false">CONCATENATE(IF(F67="","",F67),IF(G67="","",CONCATENATE(" / ",G67)))</f>
        <v>CHT-88</v>
      </c>
      <c r="BO67" s="225" t="str">
        <f aca="false">AX67</f>
        <v>1b.CHN.Uighur.hum(*)</v>
      </c>
      <c r="BP67" s="226" t="str">
        <f aca="false">IF(V67="","",V67)</f>
        <v>1b</v>
      </c>
      <c r="BQ67" s="226" t="str">
        <f aca="false">IF(W67="","",CONCATENATE(W67,IF(LEFT(AO67,1)="s","+","")))</f>
        <v>1b+</v>
      </c>
      <c r="BR67" s="226" t="str">
        <f aca="false">IF(X67="","",CONCATENATE(X67,IF(LEFT(AQ67,1)="s","+","")))</f>
        <v>1b</v>
      </c>
      <c r="BS67" s="226" t="str">
        <f aca="false">IF(Y67="","",CONCATENATE(Y67,IF(LEFT(AR67,1)="s","+","")))</f>
        <v>1b</v>
      </c>
      <c r="BT67" s="226" t="str">
        <f aca="false">IF(Z67="","",CONCATENATE(Z67,IF(LEFT(AS67,1)="s","+","")))</f>
        <v>1b+</v>
      </c>
      <c r="BU67" s="227" t="str">
        <f aca="false">IF(AA67="","",CONCATENATE(AA67,IF(LEFT(AT67,1)="s","+","")))</f>
        <v>1b</v>
      </c>
      <c r="BV67" s="212"/>
      <c r="BW67" s="177" t="s">
        <v>575</v>
      </c>
      <c r="BX67" s="170" t="str">
        <f aca="false">IF(BW67&lt;&gt;"",IF(ISNUMBER(FIND("=",BW67)),LEFT(BW67,FIND("=",BW67)-1),BW67),BW67)</f>
        <v>D11092</v>
      </c>
      <c r="BY67" s="170" t="str">
        <f aca="false">IF(BW67&lt;&gt;"",IF(ISNUMBER(FIND("=",BW67)),RIGHT(BW67,LEN(BW67)-FIND("=",BW67)),""),"")</f>
        <v>1b</v>
      </c>
      <c r="BZ67" s="170" t="str">
        <f aca="false">IF(BX67&lt;&gt;"",IF(ISNUMBER(FIND(".",BX67)),LEFT(BX67,FIND(".",BX67)-1),BX67),BX67)</f>
        <v>D11092</v>
      </c>
      <c r="CA67" s="170" t="str">
        <f aca="false">IF(BX67&lt;&gt;"",IF(ISNUMBER(FIND(".",BX67)),RIGHT(BX67,LEN(BX67)-FIND(".",BX67)),""),"")</f>
        <v/>
      </c>
      <c r="CB67" s="212"/>
      <c r="CC67" s="170" t="str">
        <f aca="false">A67</f>
        <v>D11092</v>
      </c>
      <c r="CD67" s="178" t="s">
        <v>339</v>
      </c>
      <c r="CE67" s="178" t="s">
        <v>340</v>
      </c>
      <c r="CF67" s="178" t="s">
        <v>341</v>
      </c>
      <c r="CG67" s="212"/>
      <c r="CH67" s="212"/>
      <c r="CI67" s="212"/>
      <c r="CJ67" s="212"/>
      <c r="CK67" s="178"/>
      <c r="CL67" s="212"/>
      <c r="CM67" s="212"/>
      <c r="CN67" s="212"/>
      <c r="CO67" s="212"/>
      <c r="CP67" s="212"/>
      <c r="CQ67" s="212"/>
      <c r="CR67" s="170" t="n">
        <f aca="false">C67</f>
        <v>1</v>
      </c>
      <c r="CS67" s="229" t="str">
        <f aca="false">D67</f>
        <v>1b</v>
      </c>
      <c r="CT67" s="170" t="str">
        <f aca="false">CONCATENATE(CD67," strain ",CM67," ",CL67,", partial cds")</f>
        <v>Hepatitis E virus strain  , partial cds</v>
      </c>
    </row>
    <row r="68" customFormat="false" ht="11.9" hidden="true" customHeight="true" outlineLevel="0" collapsed="false">
      <c r="A68" s="154" t="s">
        <v>576</v>
      </c>
      <c r="B68" s="147" t="n">
        <v>1</v>
      </c>
      <c r="C68" s="243" t="n">
        <v>1</v>
      </c>
      <c r="D68" s="149" t="s">
        <v>356</v>
      </c>
      <c r="E68" s="150" t="s">
        <v>388</v>
      </c>
      <c r="F68" s="154" t="s">
        <v>577</v>
      </c>
      <c r="G68" s="212"/>
      <c r="H68" s="146" t="s">
        <v>365</v>
      </c>
      <c r="I68" s="153" t="s">
        <v>366</v>
      </c>
      <c r="J68" s="146" t="s">
        <v>337</v>
      </c>
      <c r="K68" s="155" t="s">
        <v>571</v>
      </c>
      <c r="L68" s="231" t="s">
        <v>571</v>
      </c>
      <c r="M68" s="157" t="s">
        <v>348</v>
      </c>
      <c r="N68" s="213"/>
      <c r="O68" s="146" t="n">
        <v>1987</v>
      </c>
      <c r="P68" s="212"/>
      <c r="Q68" s="212"/>
      <c r="R68" s="212"/>
      <c r="S68" s="212"/>
      <c r="T68" s="214" t="s">
        <v>353</v>
      </c>
      <c r="U68" s="161" t="s">
        <v>356</v>
      </c>
      <c r="V68" s="158" t="s">
        <v>356</v>
      </c>
      <c r="W68" s="244" t="s">
        <v>356</v>
      </c>
      <c r="X68" s="249" t="s">
        <v>356</v>
      </c>
      <c r="Y68" s="249" t="s">
        <v>356</v>
      </c>
      <c r="Z68" s="249" t="s">
        <v>356</v>
      </c>
      <c r="AA68" s="250" t="s">
        <v>356</v>
      </c>
      <c r="AB68" s="251" t="s">
        <v>278</v>
      </c>
      <c r="AC68" s="163" t="s">
        <v>456</v>
      </c>
      <c r="AD68" s="164" t="s">
        <v>354</v>
      </c>
      <c r="AE68" s="164" t="s">
        <v>354</v>
      </c>
      <c r="AF68" s="164" t="s">
        <v>354</v>
      </c>
      <c r="AG68" s="166" t="s">
        <v>354</v>
      </c>
      <c r="AH68" s="164" t="n">
        <v>9</v>
      </c>
      <c r="AI68" s="252" t="n">
        <v>7519</v>
      </c>
      <c r="AJ68" s="219" t="n">
        <f aca="false">SeqEnd-SeqBeg+1</f>
        <v>7511</v>
      </c>
      <c r="AK68" s="220" t="n">
        <f aca="false">AND( SeqBeg&lt;=Beg  , End &lt;=SeqEnd )</f>
        <v>1</v>
      </c>
      <c r="AL68" s="212"/>
      <c r="AM68" s="146" t="s">
        <v>578</v>
      </c>
      <c r="AN68" s="213"/>
      <c r="AO68" s="147" t="s">
        <v>457</v>
      </c>
      <c r="AP68" s="147" t="s">
        <v>457</v>
      </c>
      <c r="AQ68" s="147" t="s">
        <v>471</v>
      </c>
      <c r="AR68" s="147" t="s">
        <v>471</v>
      </c>
      <c r="AS68" s="147" t="s">
        <v>476</v>
      </c>
      <c r="AT68" s="147" t="s">
        <v>471</v>
      </c>
      <c r="AU68" s="147" t="s">
        <v>382</v>
      </c>
      <c r="AV68" s="212"/>
      <c r="AW68" s="222" t="str">
        <f aca="false">HYPERLINK(CONCATENATE("http://www.ncbi.nlm.nih.gov/nuccore/",BM68),BM68)</f>
        <v>D11093</v>
      </c>
      <c r="AX68" s="219" t="str">
        <f aca="false">CONCATENATE(D68,IF(I68="","",CONCATENATE(".",I68)),IF(K68="","",CONCATENATE(".",K68)),IF(M68="","",CONCATENATE(".",M68)),IF(R68="","",CONCATENATE(".",R68)),IF(U68="","","(*)"))</f>
        <v>1b.CHN.Uighur.hum(*)</v>
      </c>
      <c r="AY68" s="170" t="str">
        <f aca="false">CONCATENATE(BM68,".",BN68)</f>
        <v>D11093.Uigh179</v>
      </c>
      <c r="AZ68" s="171" t="str">
        <f aca="false">IF(AV68="",IF(ISNUMBER(FIND(".",A68)),LEFT(A68,FIND(".",A68)-1),A68),AV68)</f>
        <v>D11093</v>
      </c>
      <c r="BA68" s="171" t="str">
        <f aca="false">IF(ISNUMBER(FIND("-",AZ68)),LEFT(AZ68,FIND("-",AZ68)-1),AZ68)</f>
        <v>D11093</v>
      </c>
      <c r="BB68" s="170" t="str">
        <f aca="false"> MEGAname &amp; "="</f>
        <v>D11093=</v>
      </c>
      <c r="BC68" s="170" t="str">
        <f aca="false">Clear &amp; IF(span ,"Span","out")</f>
        <v>D11093=Span</v>
      </c>
      <c r="BD68" s="170" t="str">
        <f aca="false">Clear &amp; IF(span, IF(B68=".","Selected",B68),"out")</f>
        <v>D11093=1</v>
      </c>
      <c r="BE68" s="170" t="str">
        <f aca="false">Clear &amp; Strain</f>
        <v>D11093=Uigh179</v>
      </c>
      <c r="BF68" s="170" t="str">
        <f aca="false">CONCATENATE(A68,"=",F68,". ",AX68,IF(AB68="","",CONCATENATE(".",AB68)))</f>
        <v>D11093=Uigh179. 1b.CHN.Uighur.hum(*).CG</v>
      </c>
      <c r="BG68" s="170" t="str">
        <f aca="false">CONCATENATE(A68,"=",F68,". ",AX68)</f>
        <v>D11093=Uigh179. 1b.CHN.Uighur.hum(*)</v>
      </c>
      <c r="BH68" s="170" t="str">
        <f aca="false">CONCATENATE(A68,"=",AX68)</f>
        <v>D11093=1b.CHN.Uighur.hum(*)</v>
      </c>
      <c r="BI68" s="170" t="str">
        <f aca="false">CONCATENATE(A68,"=",ComForSubtype,D68)</f>
        <v>D11093=1b</v>
      </c>
      <c r="BJ68" s="170" t="str">
        <f aca="false">CONCATENATE(A68,"=",E68)</f>
        <v>D11093=1</v>
      </c>
      <c r="BK68" s="170" t="str">
        <f aca="false">CONCATENATE(A68,"=",C68)</f>
        <v>D11093=1</v>
      </c>
      <c r="BL68" s="170" t="str">
        <f aca="false">CONCATENATE(D68,"=")</f>
        <v>1b=</v>
      </c>
      <c r="BM68" s="223" t="str">
        <f aca="false">IF(BA68="XX","",BA68)</f>
        <v>D11093</v>
      </c>
      <c r="BN68" s="224" t="str">
        <f aca="false">CONCATENATE(IF(F68="","",F68),IF(G68="","",CONCATENATE(" / ",G68)))</f>
        <v>Uigh179</v>
      </c>
      <c r="BO68" s="225" t="str">
        <f aca="false">AX68</f>
        <v>1b.CHN.Uighur.hum(*)</v>
      </c>
      <c r="BP68" s="226" t="str">
        <f aca="false">IF(V68="","",V68)</f>
        <v>1b</v>
      </c>
      <c r="BQ68" s="226" t="str">
        <f aca="false">IF(W68="","",CONCATENATE(W68,IF(LEFT(AO68,1)="s","+","")))</f>
        <v>1b+</v>
      </c>
      <c r="BR68" s="226" t="str">
        <f aca="false">IF(X68="","",CONCATENATE(X68,IF(LEFT(AQ68,1)="s","+","")))</f>
        <v>1b</v>
      </c>
      <c r="BS68" s="226" t="str">
        <f aca="false">IF(Y68="","",CONCATENATE(Y68,IF(LEFT(AR68,1)="s","+","")))</f>
        <v>1b</v>
      </c>
      <c r="BT68" s="226" t="str">
        <f aca="false">IF(Z68="","",CONCATENATE(Z68,IF(LEFT(AS68,1)="s","+","")))</f>
        <v>1b+</v>
      </c>
      <c r="BU68" s="227" t="str">
        <f aca="false">IF(AA68="","",CONCATENATE(AA68,IF(LEFT(AT68,1)="s","+","")))</f>
        <v>1b</v>
      </c>
      <c r="BV68" s="212"/>
      <c r="BW68" s="177" t="s">
        <v>579</v>
      </c>
      <c r="BX68" s="170" t="str">
        <f aca="false">IF(BW68&lt;&gt;"",IF(ISNUMBER(FIND("=",BW68)),LEFT(BW68,FIND("=",BW68)-1),BW68),BW68)</f>
        <v>D11093</v>
      </c>
      <c r="BY68" s="170" t="str">
        <f aca="false">IF(BW68&lt;&gt;"",IF(ISNUMBER(FIND("=",BW68)),RIGHT(BW68,LEN(BW68)-FIND("=",BW68)),""),"")</f>
        <v>1b</v>
      </c>
      <c r="BZ68" s="170" t="str">
        <f aca="false">IF(BX68&lt;&gt;"",IF(ISNUMBER(FIND(".",BX68)),LEFT(BX68,FIND(".",BX68)-1),BX68),BX68)</f>
        <v>D11093</v>
      </c>
      <c r="CA68" s="170" t="str">
        <f aca="false">IF(BX68&lt;&gt;"",IF(ISNUMBER(FIND(".",BX68)),RIGHT(BX68,LEN(BX68)-FIND(".",BX68)),""),"")</f>
        <v/>
      </c>
      <c r="CB68" s="212"/>
      <c r="CC68" s="170" t="str">
        <f aca="false">A68</f>
        <v>D11093</v>
      </c>
      <c r="CD68" s="178" t="s">
        <v>339</v>
      </c>
      <c r="CE68" s="178" t="s">
        <v>340</v>
      </c>
      <c r="CF68" s="178" t="s">
        <v>341</v>
      </c>
      <c r="CG68" s="212"/>
      <c r="CH68" s="179"/>
      <c r="CI68" s="179"/>
      <c r="CJ68" s="179"/>
      <c r="CK68" s="212"/>
      <c r="CL68" s="212"/>
      <c r="CM68" s="170" t="str">
        <f aca="false">F68</f>
        <v>Uigh179</v>
      </c>
      <c r="CN68" s="170" t="str">
        <f aca="false">IF(G68="","",G68)</f>
        <v/>
      </c>
      <c r="CO68" s="170" t="str">
        <f aca="false">CONCATENATE(H68,":",L68)</f>
        <v>China:Uighur</v>
      </c>
      <c r="CP68" s="170" t="str">
        <f aca="false">CONCATENATE(IF(Q68="","",CONCATENATE(Q68,"-")),IF(P68="","",CONCATENATE(P68,"-")),IF(O68="","",O68))</f>
        <v>1987</v>
      </c>
      <c r="CQ68" s="170" t="str">
        <f aca="false">IF(N68="","",N68)</f>
        <v/>
      </c>
      <c r="CR68" s="170" t="n">
        <f aca="false">C68</f>
        <v>1</v>
      </c>
      <c r="CS68" s="229" t="str">
        <f aca="false">D68</f>
        <v>1b</v>
      </c>
      <c r="CT68" s="170" t="str">
        <f aca="false">CONCATENATE(CD68," strain ",CM68," ",CL68,", partial cds")</f>
        <v>Hepatitis E virus strain Uigh179 , partial cds</v>
      </c>
    </row>
    <row r="69" customFormat="false" ht="11.9" hidden="true" customHeight="true" outlineLevel="0" collapsed="false">
      <c r="A69" s="154" t="s">
        <v>580</v>
      </c>
      <c r="B69" s="147" t="n">
        <v>1</v>
      </c>
      <c r="C69" s="243" t="n">
        <v>1</v>
      </c>
      <c r="D69" s="149" t="s">
        <v>356</v>
      </c>
      <c r="E69" s="150" t="s">
        <v>388</v>
      </c>
      <c r="F69" s="154" t="s">
        <v>581</v>
      </c>
      <c r="G69" s="212"/>
      <c r="H69" s="146" t="s">
        <v>365</v>
      </c>
      <c r="I69" s="153" t="s">
        <v>366</v>
      </c>
      <c r="J69" s="146" t="s">
        <v>337</v>
      </c>
      <c r="K69" s="155" t="s">
        <v>452</v>
      </c>
      <c r="L69" s="212"/>
      <c r="M69" s="157" t="s">
        <v>348</v>
      </c>
      <c r="N69" s="213"/>
      <c r="O69" s="146" t="n">
        <v>1987</v>
      </c>
      <c r="P69" s="212"/>
      <c r="Q69" s="212"/>
      <c r="R69" s="212"/>
      <c r="S69" s="212"/>
      <c r="T69" s="214" t="s">
        <v>353</v>
      </c>
      <c r="U69" s="161" t="s">
        <v>356</v>
      </c>
      <c r="V69" s="158" t="s">
        <v>356</v>
      </c>
      <c r="W69" s="244" t="s">
        <v>356</v>
      </c>
      <c r="X69" s="249" t="s">
        <v>356</v>
      </c>
      <c r="Y69" s="150" t="s">
        <v>356</v>
      </c>
      <c r="Z69" s="150" t="s">
        <v>356</v>
      </c>
      <c r="AA69" s="250" t="s">
        <v>356</v>
      </c>
      <c r="AB69" s="251" t="s">
        <v>278</v>
      </c>
      <c r="AC69" s="163" t="s">
        <v>456</v>
      </c>
      <c r="AD69" s="164" t="s">
        <v>354</v>
      </c>
      <c r="AE69" s="164" t="s">
        <v>354</v>
      </c>
      <c r="AF69" s="164" t="s">
        <v>354</v>
      </c>
      <c r="AG69" s="166" t="s">
        <v>354</v>
      </c>
      <c r="AH69" s="164" t="n">
        <v>10</v>
      </c>
      <c r="AI69" s="252" t="n">
        <v>7519</v>
      </c>
      <c r="AJ69" s="219" t="n">
        <f aca="false">SeqEnd-SeqBeg+1</f>
        <v>7510</v>
      </c>
      <c r="AK69" s="220" t="n">
        <f aca="false">AND( SeqBeg&lt;=Beg  , End &lt;=SeqEnd )</f>
        <v>1</v>
      </c>
      <c r="AL69" s="212"/>
      <c r="AM69" s="146" t="s">
        <v>582</v>
      </c>
      <c r="AN69" s="213"/>
      <c r="AO69" s="147" t="s">
        <v>457</v>
      </c>
      <c r="AP69" s="147" t="s">
        <v>457</v>
      </c>
      <c r="AQ69" s="147" t="s">
        <v>471</v>
      </c>
      <c r="AR69" s="147" t="s">
        <v>471</v>
      </c>
      <c r="AS69" s="147" t="s">
        <v>476</v>
      </c>
      <c r="AT69" s="147" t="s">
        <v>471</v>
      </c>
      <c r="AU69" s="147" t="s">
        <v>382</v>
      </c>
      <c r="AV69" s="212"/>
      <c r="AW69" s="222" t="str">
        <f aca="false">HYPERLINK(CONCATENATE("http://www.ncbi.nlm.nih.gov/nuccore/",BM69),BM69)</f>
        <v>L25595</v>
      </c>
      <c r="AX69" s="219" t="str">
        <f aca="false">CONCATENATE(D69,IF(I69="","",CONCATENATE(".",I69)),IF(K69="","",CONCATENATE(".",K69)),IF(M69="","",CONCATENATE(".",M69)),IF(R69="","",CONCATENATE(".",R69)),IF(U69="","","(*)"))</f>
        <v>1b.CHN.Xinjiang.hum(*)</v>
      </c>
      <c r="AY69" s="170" t="str">
        <f aca="false">CONCATENATE(BM69,".",BN69)</f>
        <v>L25595.K52-87</v>
      </c>
      <c r="AZ69" s="171" t="str">
        <f aca="false">IF(AV69="",IF(ISNUMBER(FIND(".",A69)),LEFT(A69,FIND(".",A69)-1),A69),AV69)</f>
        <v>L25595</v>
      </c>
      <c r="BA69" s="171" t="str">
        <f aca="false">IF(ISNUMBER(FIND("-",AZ69)),LEFT(AZ69,FIND("-",AZ69)-1),AZ69)</f>
        <v>L25595</v>
      </c>
      <c r="BB69" s="170" t="str">
        <f aca="false"> MEGAname &amp; "="</f>
        <v>L25595=</v>
      </c>
      <c r="BC69" s="170" t="str">
        <f aca="false">Clear &amp; IF(span ,"Span","out")</f>
        <v>L25595=Span</v>
      </c>
      <c r="BD69" s="170" t="str">
        <f aca="false">Clear &amp; IF(span, IF(B69=".","Selected",B69),"out")</f>
        <v>L25595=1</v>
      </c>
      <c r="BE69" s="170" t="str">
        <f aca="false">Clear &amp; Strain</f>
        <v>L25595=K52-87</v>
      </c>
      <c r="BF69" s="170" t="str">
        <f aca="false">CONCATENATE(A69,"=",F69,". ",AX69,IF(AB69="","",CONCATENATE(".",AB69)))</f>
        <v>L25595=K52-87. 1b.CHN.Xinjiang.hum(*).CG</v>
      </c>
      <c r="BG69" s="170" t="str">
        <f aca="false">CONCATENATE(A69,"=",F69,". ",AX69)</f>
        <v>L25595=K52-87. 1b.CHN.Xinjiang.hum(*)</v>
      </c>
      <c r="BH69" s="170" t="str">
        <f aca="false">CONCATENATE(A69,"=",AX69)</f>
        <v>L25595=1b.CHN.Xinjiang.hum(*)</v>
      </c>
      <c r="BI69" s="170" t="str">
        <f aca="false">CONCATENATE(A69,"=",ComForSubtype,D69)</f>
        <v>L25595=1b</v>
      </c>
      <c r="BJ69" s="170" t="str">
        <f aca="false">CONCATENATE(A69,"=",E69)</f>
        <v>L25595=1</v>
      </c>
      <c r="BK69" s="170" t="str">
        <f aca="false">CONCATENATE(A69,"=",C69)</f>
        <v>L25595=1</v>
      </c>
      <c r="BL69" s="170" t="str">
        <f aca="false">CONCATENATE(D69,"=")</f>
        <v>1b=</v>
      </c>
      <c r="BM69" s="223" t="str">
        <f aca="false">IF(BA69="XX","",BA69)</f>
        <v>L25595</v>
      </c>
      <c r="BN69" s="224" t="str">
        <f aca="false">CONCATENATE(IF(F69="","",F69),IF(G69="","",CONCATENATE(" / ",G69)))</f>
        <v>K52-87</v>
      </c>
      <c r="BO69" s="225" t="str">
        <f aca="false">AX69</f>
        <v>1b.CHN.Xinjiang.hum(*)</v>
      </c>
      <c r="BP69" s="226" t="str">
        <f aca="false">IF(V69="","",V69)</f>
        <v>1b</v>
      </c>
      <c r="BQ69" s="226" t="str">
        <f aca="false">IF(W69="","",CONCATENATE(W69,IF(LEFT(AO69,1)="s","+","")))</f>
        <v>1b+</v>
      </c>
      <c r="BR69" s="226" t="str">
        <f aca="false">IF(X69="","",CONCATENATE(X69,IF(LEFT(AQ69,1)="s","+","")))</f>
        <v>1b</v>
      </c>
      <c r="BS69" s="226" t="str">
        <f aca="false">IF(Y69="","",CONCATENATE(Y69,IF(LEFT(AR69,1)="s","+","")))</f>
        <v>1b</v>
      </c>
      <c r="BT69" s="226" t="str">
        <f aca="false">IF(Z69="","",CONCATENATE(Z69,IF(LEFT(AS69,1)="s","+","")))</f>
        <v>1b+</v>
      </c>
      <c r="BU69" s="227" t="str">
        <f aca="false">IF(AA69="","",CONCATENATE(AA69,IF(LEFT(AT69,1)="s","+","")))</f>
        <v>1b</v>
      </c>
      <c r="BV69" s="212"/>
      <c r="BW69" s="177" t="s">
        <v>583</v>
      </c>
      <c r="BX69" s="170" t="str">
        <f aca="false">IF(BW69&lt;&gt;"",IF(ISNUMBER(FIND("=",BW69)),LEFT(BW69,FIND("=",BW69)-1),BW69),BW69)</f>
        <v>L25595</v>
      </c>
      <c r="BY69" s="170" t="str">
        <f aca="false">IF(BW69&lt;&gt;"",IF(ISNUMBER(FIND("=",BW69)),RIGHT(BW69,LEN(BW69)-FIND("=",BW69)),""),"")</f>
        <v>1b</v>
      </c>
      <c r="BZ69" s="170" t="str">
        <f aca="false">IF(BX69&lt;&gt;"",IF(ISNUMBER(FIND(".",BX69)),LEFT(BX69,FIND(".",BX69)-1),BX69),BX69)</f>
        <v>L25595</v>
      </c>
      <c r="CA69" s="170" t="str">
        <f aca="false">IF(BX69&lt;&gt;"",IF(ISNUMBER(FIND(".",BX69)),RIGHT(BX69,LEN(BX69)-FIND(".",BX69)),""),"")</f>
        <v/>
      </c>
      <c r="CB69" s="212"/>
      <c r="CC69" s="170" t="str">
        <f aca="false">A69</f>
        <v>L25595</v>
      </c>
      <c r="CD69" s="178" t="s">
        <v>339</v>
      </c>
      <c r="CE69" s="178" t="s">
        <v>340</v>
      </c>
      <c r="CF69" s="178" t="s">
        <v>341</v>
      </c>
      <c r="CG69" s="212"/>
      <c r="CH69" s="179"/>
      <c r="CI69" s="179"/>
      <c r="CJ69" s="179"/>
      <c r="CK69" s="212"/>
      <c r="CL69" s="212"/>
      <c r="CM69" s="170" t="str">
        <f aca="false">F69</f>
        <v>K52-87</v>
      </c>
      <c r="CN69" s="170" t="str">
        <f aca="false">IF(G69="","",G69)</f>
        <v/>
      </c>
      <c r="CO69" s="170" t="str">
        <f aca="false">CONCATENATE(H69,":",L69)</f>
        <v>China:</v>
      </c>
      <c r="CP69" s="170" t="str">
        <f aca="false">CONCATENATE(IF(Q69="","",CONCATENATE(Q69,"-")),IF(P69="","",CONCATENATE(P69,"-")),IF(O69="","",O69))</f>
        <v>1987</v>
      </c>
      <c r="CQ69" s="170" t="str">
        <f aca="false">IF(N69="","",N69)</f>
        <v/>
      </c>
      <c r="CR69" s="170" t="n">
        <f aca="false">C69</f>
        <v>1</v>
      </c>
      <c r="CS69" s="229" t="str">
        <f aca="false">D69</f>
        <v>1b</v>
      </c>
      <c r="CT69" s="170" t="str">
        <f aca="false">CONCATENATE(CD69," strain ",CM69," ",CL69,", partial cds")</f>
        <v>Hepatitis E virus strain K52-87 , partial cds</v>
      </c>
    </row>
    <row r="70" customFormat="false" ht="11.9" hidden="true" customHeight="true" outlineLevel="0" collapsed="false">
      <c r="A70" s="154" t="s">
        <v>584</v>
      </c>
      <c r="B70" s="147" t="s">
        <v>109</v>
      </c>
      <c r="C70" s="243" t="n">
        <v>1</v>
      </c>
      <c r="D70" s="149" t="s">
        <v>356</v>
      </c>
      <c r="E70" s="150" t="s">
        <v>388</v>
      </c>
      <c r="F70" s="154" t="s">
        <v>585</v>
      </c>
      <c r="G70" s="212"/>
      <c r="H70" s="212"/>
      <c r="I70" s="212"/>
      <c r="J70" s="212"/>
      <c r="K70" s="212"/>
      <c r="L70" s="212"/>
      <c r="M70" s="157" t="s">
        <v>586</v>
      </c>
      <c r="N70" s="213"/>
      <c r="O70" s="160"/>
      <c r="P70" s="212"/>
      <c r="Q70" s="212"/>
      <c r="R70" s="212"/>
      <c r="S70" s="212"/>
      <c r="T70" s="215"/>
      <c r="U70" s="215"/>
      <c r="V70" s="158" t="s">
        <v>356</v>
      </c>
      <c r="W70" s="244" t="s">
        <v>356</v>
      </c>
      <c r="X70" s="249" t="s">
        <v>356</v>
      </c>
      <c r="Y70" s="249" t="s">
        <v>356</v>
      </c>
      <c r="Z70" s="150" t="s">
        <v>356</v>
      </c>
      <c r="AA70" s="250" t="s">
        <v>356</v>
      </c>
      <c r="AB70" s="251" t="s">
        <v>278</v>
      </c>
      <c r="AC70" s="163" t="s">
        <v>456</v>
      </c>
      <c r="AD70" s="164" t="s">
        <v>354</v>
      </c>
      <c r="AE70" s="164" t="s">
        <v>354</v>
      </c>
      <c r="AF70" s="164" t="s">
        <v>354</v>
      </c>
      <c r="AG70" s="166" t="s">
        <v>354</v>
      </c>
      <c r="AH70" s="164" t="n">
        <v>11</v>
      </c>
      <c r="AI70" s="252" t="n">
        <v>7519</v>
      </c>
      <c r="AJ70" s="219" t="n">
        <f aca="false">SeqEnd-SeqBeg+1</f>
        <v>7509</v>
      </c>
      <c r="AK70" s="220" t="n">
        <f aca="false">AND( SeqBeg&lt;=Beg  , End &lt;=SeqEnd )</f>
        <v>1</v>
      </c>
      <c r="AL70" s="212"/>
      <c r="AM70" s="212"/>
      <c r="AN70" s="213"/>
      <c r="AO70" s="147" t="s">
        <v>465</v>
      </c>
      <c r="AP70" s="147" t="s">
        <v>465</v>
      </c>
      <c r="AQ70" s="147" t="s">
        <v>465</v>
      </c>
      <c r="AR70" s="147" t="s">
        <v>465</v>
      </c>
      <c r="AS70" s="147" t="s">
        <v>465</v>
      </c>
      <c r="AT70" s="147" t="s">
        <v>465</v>
      </c>
      <c r="AU70" s="147" t="s">
        <v>382</v>
      </c>
      <c r="AV70" s="212"/>
      <c r="AW70" s="222" t="str">
        <f aca="false">HYPERLINK(CONCATENATE("http://www.ncbi.nlm.nih.gov/nuccore/",BM70),BM70)</f>
        <v>AF444002</v>
      </c>
      <c r="AX70" s="219" t="str">
        <f aca="false">CONCATENATE(D70,IF(I70="","",CONCATENATE(".",I70)),IF(K70="","",CONCATENATE(".",K70)),IF(M70="","",CONCATENATE(".",M70)),IF(R70="","",CONCATENATE(".",R70)),IF(U70="","","(*)"))</f>
        <v>1b.clon</v>
      </c>
      <c r="AY70" s="170" t="str">
        <f aca="false">CONCATENATE(BM70,".",BN70)</f>
        <v>AF444002.SAR-55(pSK-HEV-2)</v>
      </c>
      <c r="AZ70" s="171" t="str">
        <f aca="false">IF(AV70="",IF(ISNUMBER(FIND(".",A70)),LEFT(A70,FIND(".",A70)-1),A70),AV70)</f>
        <v>AF444002</v>
      </c>
      <c r="BA70" s="171" t="str">
        <f aca="false">IF(ISNUMBER(FIND("-",AZ70)),LEFT(AZ70,FIND("-",AZ70)-1),AZ70)</f>
        <v>AF444002</v>
      </c>
      <c r="BB70" s="170" t="str">
        <f aca="false"> MEGAname &amp; "="</f>
        <v>AF444002=</v>
      </c>
      <c r="BC70" s="170" t="str">
        <f aca="false">Clear &amp; IF(span ,"Span","out")</f>
        <v>AF444002=Span</v>
      </c>
      <c r="BD70" s="170" t="str">
        <f aca="false">Clear &amp; IF(span, IF(B70=".","Selected",B70),"out")</f>
        <v>AF444002=c</v>
      </c>
      <c r="BE70" s="170" t="str">
        <f aca="false">Clear &amp; Strain</f>
        <v>AF444002=SAR-55(pSK-HEV-2)</v>
      </c>
      <c r="BF70" s="170" t="str">
        <f aca="false">CONCATENATE(A70,"=",F70,". ",AX70,IF(AB70="","",CONCATENATE(".",AB70)))</f>
        <v>AF444002=SAR-55(pSK-HEV-2). 1b.clon.CG</v>
      </c>
      <c r="BG70" s="170" t="str">
        <f aca="false">CONCATENATE(A70,"=",F70,". ",AX70)</f>
        <v>AF444002=SAR-55(pSK-HEV-2). 1b.clon</v>
      </c>
      <c r="BH70" s="170" t="str">
        <f aca="false">CONCATENATE(A70,"=",AX70)</f>
        <v>AF444002=1b.clon</v>
      </c>
      <c r="BI70" s="170" t="str">
        <f aca="false">CONCATENATE(A70,"=",ComForSubtype,D70)</f>
        <v>AF444002=1b</v>
      </c>
      <c r="BJ70" s="170" t="str">
        <f aca="false">CONCATENATE(A70,"=",E70)</f>
        <v>AF444002=1</v>
      </c>
      <c r="BK70" s="170" t="str">
        <f aca="false">CONCATENATE(A70,"=",C70)</f>
        <v>AF444002=1</v>
      </c>
      <c r="BL70" s="170" t="str">
        <f aca="false">CONCATENATE(D70,"=")</f>
        <v>1b=</v>
      </c>
      <c r="BM70" s="223" t="str">
        <f aca="false">IF(BA70="XX","",BA70)</f>
        <v>AF444002</v>
      </c>
      <c r="BN70" s="224" t="str">
        <f aca="false">CONCATENATE(IF(F70="","",F70),IF(G70="","",CONCATENATE(" / ",G70)))</f>
        <v>SAR-55(pSK-HEV-2)</v>
      </c>
      <c r="BO70" s="225" t="str">
        <f aca="false">AX70</f>
        <v>1b.clon</v>
      </c>
      <c r="BP70" s="226" t="str">
        <f aca="false">IF(V70="","",V70)</f>
        <v>1b</v>
      </c>
      <c r="BQ70" s="226" t="str">
        <f aca="false">IF(W70="","",CONCATENATE(W70,IF(LEFT(AO70,1)="s","+","")))</f>
        <v>1b</v>
      </c>
      <c r="BR70" s="226" t="str">
        <f aca="false">IF(X70="","",CONCATENATE(X70,IF(LEFT(AQ70,1)="s","+","")))</f>
        <v>1b</v>
      </c>
      <c r="BS70" s="226" t="str">
        <f aca="false">IF(Y70="","",CONCATENATE(Y70,IF(LEFT(AR70,1)="s","+","")))</f>
        <v>1b</v>
      </c>
      <c r="BT70" s="226" t="str">
        <f aca="false">IF(Z70="","",CONCATENATE(Z70,IF(LEFT(AS70,1)="s","+","")))</f>
        <v>1b</v>
      </c>
      <c r="BU70" s="227" t="str">
        <f aca="false">IF(AA70="","",CONCATENATE(AA70,IF(LEFT(AT70,1)="s","+","")))</f>
        <v>1b</v>
      </c>
      <c r="BV70" s="212"/>
      <c r="BW70" s="177" t="s">
        <v>587</v>
      </c>
      <c r="BX70" s="170" t="str">
        <f aca="false">IF(BW70&lt;&gt;"",IF(ISNUMBER(FIND("=",BW70)),LEFT(BW70,FIND("=",BW70)-1),BW70),BW70)</f>
        <v>AF444002</v>
      </c>
      <c r="BY70" s="170" t="str">
        <f aca="false">IF(BW70&lt;&gt;"",IF(ISNUMBER(FIND("=",BW70)),RIGHT(BW70,LEN(BW70)-FIND("=",BW70)),""),"")</f>
        <v>1b</v>
      </c>
      <c r="BZ70" s="170" t="str">
        <f aca="false">IF(BX70&lt;&gt;"",IF(ISNUMBER(FIND(".",BX70)),LEFT(BX70,FIND(".",BX70)-1),BX70),BX70)</f>
        <v>AF444002</v>
      </c>
      <c r="CA70" s="170" t="str">
        <f aca="false">IF(BX70&lt;&gt;"",IF(ISNUMBER(FIND(".",BX70)),RIGHT(BX70,LEN(BX70)-FIND(".",BX70)),""),"")</f>
        <v/>
      </c>
      <c r="CB70" s="212"/>
      <c r="CC70" s="170" t="str">
        <f aca="false">A70</f>
        <v>AF444002</v>
      </c>
      <c r="CD70" s="178" t="s">
        <v>339</v>
      </c>
      <c r="CE70" s="178" t="s">
        <v>340</v>
      </c>
      <c r="CF70" s="178" t="s">
        <v>341</v>
      </c>
      <c r="CG70" s="212"/>
      <c r="CH70" s="179"/>
      <c r="CI70" s="179"/>
      <c r="CJ70" s="179"/>
      <c r="CK70" s="212"/>
      <c r="CL70" s="212"/>
      <c r="CM70" s="170" t="str">
        <f aca="false">F70</f>
        <v>SAR-55(pSK-HEV-2)</v>
      </c>
      <c r="CN70" s="170" t="str">
        <f aca="false">IF(G70="","",G70)</f>
        <v/>
      </c>
      <c r="CO70" s="170" t="str">
        <f aca="false">CONCATENATE(H70,":",L70)</f>
        <v>:</v>
      </c>
      <c r="CP70" s="170" t="str">
        <f aca="false">CONCATENATE(IF(Q70="","",CONCATENATE(Q70,"-")),IF(P70="","",CONCATENATE(P70,"-")),IF(O70="","",O70))</f>
        <v/>
      </c>
      <c r="CQ70" s="170" t="str">
        <f aca="false">IF(N70="","",N70)</f>
        <v/>
      </c>
      <c r="CR70" s="170" t="n">
        <f aca="false">C70</f>
        <v>1</v>
      </c>
      <c r="CS70" s="229" t="str">
        <f aca="false">D70</f>
        <v>1b</v>
      </c>
      <c r="CT70" s="170" t="str">
        <f aca="false">CONCATENATE(CD70," strain ",CM70," ",CL70,", partial cds")</f>
        <v>Hepatitis E virus strain SAR-55(pSK-HEV-2) , partial cds</v>
      </c>
    </row>
    <row r="71" customFormat="false" ht="11.9" hidden="true" customHeight="true" outlineLevel="0" collapsed="false">
      <c r="A71" s="154" t="s">
        <v>588</v>
      </c>
      <c r="B71" s="147" t="n">
        <v>1</v>
      </c>
      <c r="C71" s="243" t="n">
        <v>1</v>
      </c>
      <c r="D71" s="149" t="s">
        <v>356</v>
      </c>
      <c r="E71" s="150" t="s">
        <v>388</v>
      </c>
      <c r="F71" s="154" t="s">
        <v>589</v>
      </c>
      <c r="G71" s="212"/>
      <c r="H71" s="146" t="s">
        <v>365</v>
      </c>
      <c r="I71" s="153" t="s">
        <v>366</v>
      </c>
      <c r="J71" s="146" t="s">
        <v>337</v>
      </c>
      <c r="K71" s="155" t="s">
        <v>571</v>
      </c>
      <c r="L71" s="231" t="s">
        <v>571</v>
      </c>
      <c r="M71" s="157" t="s">
        <v>348</v>
      </c>
      <c r="N71" s="213"/>
      <c r="O71" s="160" t="n">
        <v>1986</v>
      </c>
      <c r="P71" s="212"/>
      <c r="Q71" s="212"/>
      <c r="R71" s="212"/>
      <c r="S71" s="212"/>
      <c r="T71" s="214" t="s">
        <v>353</v>
      </c>
      <c r="U71" s="161" t="s">
        <v>356</v>
      </c>
      <c r="V71" s="158" t="s">
        <v>356</v>
      </c>
      <c r="W71" s="244" t="s">
        <v>356</v>
      </c>
      <c r="X71" s="249" t="s">
        <v>356</v>
      </c>
      <c r="Y71" s="249" t="s">
        <v>356</v>
      </c>
      <c r="Z71" s="150" t="s">
        <v>356</v>
      </c>
      <c r="AA71" s="250" t="s">
        <v>356</v>
      </c>
      <c r="AB71" s="251" t="s">
        <v>278</v>
      </c>
      <c r="AC71" s="163" t="s">
        <v>456</v>
      </c>
      <c r="AD71" s="164" t="s">
        <v>354</v>
      </c>
      <c r="AE71" s="164" t="s">
        <v>354</v>
      </c>
      <c r="AF71" s="164" t="s">
        <v>354</v>
      </c>
      <c r="AG71" s="166" t="s">
        <v>354</v>
      </c>
      <c r="AH71" s="164" t="n">
        <v>33</v>
      </c>
      <c r="AI71" s="252" t="n">
        <v>7519</v>
      </c>
      <c r="AJ71" s="219" t="n">
        <f aca="false">SeqEnd-SeqBeg+1</f>
        <v>7487</v>
      </c>
      <c r="AK71" s="220" t="n">
        <f aca="false">AND( SeqBeg&lt;=Beg  , End &lt;=SeqEnd )</f>
        <v>1</v>
      </c>
      <c r="AL71" s="212"/>
      <c r="AM71" s="146" t="s">
        <v>590</v>
      </c>
      <c r="AN71" s="213"/>
      <c r="AO71" s="147" t="s">
        <v>457</v>
      </c>
      <c r="AP71" s="147" t="s">
        <v>457</v>
      </c>
      <c r="AQ71" s="147" t="s">
        <v>471</v>
      </c>
      <c r="AR71" s="147" t="s">
        <v>471</v>
      </c>
      <c r="AS71" s="147" t="s">
        <v>476</v>
      </c>
      <c r="AT71" s="147" t="s">
        <v>471</v>
      </c>
      <c r="AU71" s="147" t="s">
        <v>382</v>
      </c>
      <c r="AV71" s="212"/>
      <c r="AW71" s="222" t="str">
        <f aca="false">HYPERLINK(CONCATENATE("http://www.ncbi.nlm.nih.gov/nuccore/",BM71),BM71)</f>
        <v>L08816</v>
      </c>
      <c r="AX71" s="219" t="str">
        <f aca="false">CONCATENATE(D71,IF(I71="","",CONCATENATE(".",I71)),IF(K71="","",CONCATENATE(".",K71)),IF(M71="","",CONCATENATE(".",M71)),IF(R71="","",CONCATENATE(".",R71)),IF(U71="","","(*)"))</f>
        <v>1b.CHN.Uighur.hum(*)</v>
      </c>
      <c r="AY71" s="170" t="str">
        <f aca="false">CONCATENATE(BM71,".",BN71)</f>
        <v>L08816.CHT-87</v>
      </c>
      <c r="AZ71" s="171" t="str">
        <f aca="false">IF(AV71="",IF(ISNUMBER(FIND(".",A71)),LEFT(A71,FIND(".",A71)-1),A71),AV71)</f>
        <v>L08816</v>
      </c>
      <c r="BA71" s="171" t="str">
        <f aca="false">IF(ISNUMBER(FIND("-",AZ71)),LEFT(AZ71,FIND("-",AZ71)-1),AZ71)</f>
        <v>L08816</v>
      </c>
      <c r="BB71" s="170" t="str">
        <f aca="false"> MEGAname &amp; "="</f>
        <v>L08816=</v>
      </c>
      <c r="BC71" s="170" t="str">
        <f aca="false">Clear &amp; IF(span ,"Span","out")</f>
        <v>L08816=Span</v>
      </c>
      <c r="BD71" s="170" t="str">
        <f aca="false">Clear &amp; IF(span, IF(B71=".","Selected",B71),"out")</f>
        <v>L08816=1</v>
      </c>
      <c r="BE71" s="170" t="str">
        <f aca="false">Clear &amp; Strain</f>
        <v>L08816=CHT-87</v>
      </c>
      <c r="BF71" s="170" t="str">
        <f aca="false">CONCATENATE(A71,"=",F71,". ",AX71,IF(AB71="","",CONCATENATE(".",AB71)))</f>
        <v>L08816=CHT-87. 1b.CHN.Uighur.hum(*).CG</v>
      </c>
      <c r="BG71" s="170" t="str">
        <f aca="false">CONCATENATE(A71,"=",F71,". ",AX71)</f>
        <v>L08816=CHT-87. 1b.CHN.Uighur.hum(*)</v>
      </c>
      <c r="BH71" s="170" t="str">
        <f aca="false">CONCATENATE(A71,"=",AX71)</f>
        <v>L08816=1b.CHN.Uighur.hum(*)</v>
      </c>
      <c r="BI71" s="170" t="str">
        <f aca="false">CONCATENATE(A71,"=",ComForSubtype,D71)</f>
        <v>L08816=1b</v>
      </c>
      <c r="BJ71" s="170" t="str">
        <f aca="false">CONCATENATE(A71,"=",E71)</f>
        <v>L08816=1</v>
      </c>
      <c r="BK71" s="170" t="str">
        <f aca="false">CONCATENATE(A71,"=",C71)</f>
        <v>L08816=1</v>
      </c>
      <c r="BL71" s="170" t="str">
        <f aca="false">CONCATENATE(D71,"=")</f>
        <v>1b=</v>
      </c>
      <c r="BM71" s="223" t="str">
        <f aca="false">IF(BA71="XX","",BA71)</f>
        <v>L08816</v>
      </c>
      <c r="BN71" s="224" t="str">
        <f aca="false">CONCATENATE(IF(F71="","",F71),IF(G71="","",CONCATENATE(" / ",G71)))</f>
        <v>CHT-87</v>
      </c>
      <c r="BO71" s="225" t="str">
        <f aca="false">AX71</f>
        <v>1b.CHN.Uighur.hum(*)</v>
      </c>
      <c r="BP71" s="226" t="str">
        <f aca="false">IF(V71="","",V71)</f>
        <v>1b</v>
      </c>
      <c r="BQ71" s="226" t="str">
        <f aca="false">IF(W71="","",CONCATENATE(W71,IF(LEFT(AO71,1)="s","+","")))</f>
        <v>1b+</v>
      </c>
      <c r="BR71" s="226" t="str">
        <f aca="false">IF(X71="","",CONCATENATE(X71,IF(LEFT(AQ71,1)="s","+","")))</f>
        <v>1b</v>
      </c>
      <c r="BS71" s="226" t="str">
        <f aca="false">IF(Y71="","",CONCATENATE(Y71,IF(LEFT(AR71,1)="s","+","")))</f>
        <v>1b</v>
      </c>
      <c r="BT71" s="226" t="str">
        <f aca="false">IF(Z71="","",CONCATENATE(Z71,IF(LEFT(AS71,1)="s","+","")))</f>
        <v>1b+</v>
      </c>
      <c r="BU71" s="227" t="str">
        <f aca="false">IF(AA71="","",CONCATENATE(AA71,IF(LEFT(AT71,1)="s","+","")))</f>
        <v>1b</v>
      </c>
      <c r="BV71" s="212"/>
      <c r="BW71" s="177" t="s">
        <v>591</v>
      </c>
      <c r="BX71" s="170" t="str">
        <f aca="false">IF(BW71&lt;&gt;"",IF(ISNUMBER(FIND("=",BW71)),LEFT(BW71,FIND("=",BW71)-1),BW71),BW71)</f>
        <v>L08816</v>
      </c>
      <c r="BY71" s="170" t="str">
        <f aca="false">IF(BW71&lt;&gt;"",IF(ISNUMBER(FIND("=",BW71)),RIGHT(BW71,LEN(BW71)-FIND("=",BW71)),""),"")</f>
        <v>1b</v>
      </c>
      <c r="BZ71" s="170" t="str">
        <f aca="false">IF(BX71&lt;&gt;"",IF(ISNUMBER(FIND(".",BX71)),LEFT(BX71,FIND(".",BX71)-1),BX71),BX71)</f>
        <v>L08816</v>
      </c>
      <c r="CA71" s="170" t="str">
        <f aca="false">IF(BX71&lt;&gt;"",IF(ISNUMBER(FIND(".",BX71)),RIGHT(BX71,LEN(BX71)-FIND(".",BX71)),""),"")</f>
        <v/>
      </c>
      <c r="CB71" s="212"/>
      <c r="CC71" s="170" t="str">
        <f aca="false">A71</f>
        <v>L08816</v>
      </c>
      <c r="CD71" s="178" t="s">
        <v>339</v>
      </c>
      <c r="CE71" s="178" t="s">
        <v>340</v>
      </c>
      <c r="CF71" s="178" t="s">
        <v>341</v>
      </c>
      <c r="CG71" s="178" t="s">
        <v>592</v>
      </c>
      <c r="CH71" s="212"/>
      <c r="CI71" s="212"/>
      <c r="CJ71" s="212"/>
      <c r="CK71" s="212"/>
      <c r="CL71" s="212"/>
      <c r="CM71" s="170" t="str">
        <f aca="false">F71</f>
        <v>CHT-87</v>
      </c>
      <c r="CN71" s="170" t="str">
        <f aca="false">IF(G71="","",G71)</f>
        <v/>
      </c>
      <c r="CO71" s="170" t="str">
        <f aca="false">CONCATENATE(H71,":",L71)</f>
        <v>China:Uighur</v>
      </c>
      <c r="CP71" s="170" t="str">
        <f aca="false">CONCATENATE(IF(Q71="","",CONCATENATE(Q71,"-")),IF(P71="","",CONCATENATE(P71,"-")),IF(O71="","",O71))</f>
        <v>1986</v>
      </c>
      <c r="CQ71" s="170" t="str">
        <f aca="false">IF(N71="","",N71)</f>
        <v/>
      </c>
      <c r="CR71" s="170" t="n">
        <f aca="false">C71</f>
        <v>1</v>
      </c>
      <c r="CS71" s="229" t="str">
        <f aca="false">D71</f>
        <v>1b</v>
      </c>
      <c r="CT71" s="170" t="str">
        <f aca="false">CONCATENATE(CD71," strain ",CM71," ",CL71,", partial cds")</f>
        <v>Hepatitis E virus strain CHT-87 , partial cds</v>
      </c>
    </row>
    <row r="72" customFormat="false" ht="11.9" hidden="true" customHeight="true" outlineLevel="0" collapsed="false">
      <c r="A72" s="154" t="s">
        <v>593</v>
      </c>
      <c r="B72" s="147" t="n">
        <v>1</v>
      </c>
      <c r="C72" s="243" t="n">
        <v>1</v>
      </c>
      <c r="D72" s="149" t="s">
        <v>356</v>
      </c>
      <c r="E72" s="150" t="s">
        <v>388</v>
      </c>
      <c r="F72" s="154" t="s">
        <v>594</v>
      </c>
      <c r="G72" s="212"/>
      <c r="H72" s="146" t="s">
        <v>351</v>
      </c>
      <c r="I72" s="153" t="s">
        <v>352</v>
      </c>
      <c r="J72" s="146" t="s">
        <v>337</v>
      </c>
      <c r="K72" s="155" t="s">
        <v>595</v>
      </c>
      <c r="L72" s="231" t="s">
        <v>596</v>
      </c>
      <c r="M72" s="157" t="s">
        <v>488</v>
      </c>
      <c r="N72" s="213"/>
      <c r="O72" s="146" t="n">
        <v>1987</v>
      </c>
      <c r="P72" s="212"/>
      <c r="Q72" s="212"/>
      <c r="R72" s="212"/>
      <c r="S72" s="212"/>
      <c r="T72" s="214" t="s">
        <v>353</v>
      </c>
      <c r="U72" s="161" t="s">
        <v>356</v>
      </c>
      <c r="V72" s="158" t="s">
        <v>356</v>
      </c>
      <c r="W72" s="244" t="s">
        <v>356</v>
      </c>
      <c r="X72" s="150" t="s">
        <v>356</v>
      </c>
      <c r="Y72" s="249" t="s">
        <v>356</v>
      </c>
      <c r="Z72" s="150" t="s">
        <v>356</v>
      </c>
      <c r="AA72" s="250" t="s">
        <v>356</v>
      </c>
      <c r="AB72" s="251" t="s">
        <v>278</v>
      </c>
      <c r="AC72" s="163" t="s">
        <v>456</v>
      </c>
      <c r="AD72" s="164" t="s">
        <v>354</v>
      </c>
      <c r="AE72" s="164" t="s">
        <v>354</v>
      </c>
      <c r="AF72" s="164" t="s">
        <v>354</v>
      </c>
      <c r="AG72" s="166" t="s">
        <v>354</v>
      </c>
      <c r="AH72" s="164" t="n">
        <v>40</v>
      </c>
      <c r="AI72" s="252" t="n">
        <v>7519</v>
      </c>
      <c r="AJ72" s="219" t="n">
        <f aca="false">SeqEnd-SeqBeg+1</f>
        <v>7480</v>
      </c>
      <c r="AK72" s="220" t="n">
        <f aca="false">AND( SeqBeg&lt;=Beg  , End &lt;=SeqEnd )</f>
        <v>1</v>
      </c>
      <c r="AL72" s="212"/>
      <c r="AM72" s="146" t="s">
        <v>597</v>
      </c>
      <c r="AN72" s="213"/>
      <c r="AO72" s="147" t="s">
        <v>457</v>
      </c>
      <c r="AP72" s="147" t="s">
        <v>457</v>
      </c>
      <c r="AQ72" s="147" t="s">
        <v>471</v>
      </c>
      <c r="AR72" s="147" t="s">
        <v>471</v>
      </c>
      <c r="AS72" s="147" t="s">
        <v>476</v>
      </c>
      <c r="AT72" s="147" t="s">
        <v>471</v>
      </c>
      <c r="AU72" s="147" t="s">
        <v>382</v>
      </c>
      <c r="AV72" s="212"/>
      <c r="AW72" s="222" t="str">
        <f aca="false">HYPERLINK(CONCATENATE("http://www.ncbi.nlm.nih.gov/nuccore/",BM72),BM72)</f>
        <v>M80581</v>
      </c>
      <c r="AX72" s="219" t="str">
        <f aca="false">CONCATENATE(D72,IF(I72="","",CONCATENATE(".",I72)),IF(K72="","",CONCATENATE(".",K72)),IF(M72="","",CONCATENATE(".",M72)),IF(R72="","",CONCATENATE(".",R72)),IF(U72="","","(*)"))</f>
        <v>1b.PAK.Sargodha.mac(*)</v>
      </c>
      <c r="AY72" s="170" t="str">
        <f aca="false">CONCATENATE(BM72,".",BN72)</f>
        <v>M80581.SAR-55</v>
      </c>
      <c r="AZ72" s="171" t="str">
        <f aca="false">IF(AV72="",IF(ISNUMBER(FIND(".",A72)),LEFT(A72,FIND(".",A72)-1),A72),AV72)</f>
        <v>M80581</v>
      </c>
      <c r="BA72" s="171" t="str">
        <f aca="false">IF(ISNUMBER(FIND("-",AZ72)),LEFT(AZ72,FIND("-",AZ72)-1),AZ72)</f>
        <v>M80581</v>
      </c>
      <c r="BB72" s="170" t="str">
        <f aca="false"> MEGAname &amp; "="</f>
        <v>M80581=</v>
      </c>
      <c r="BC72" s="170" t="str">
        <f aca="false">Clear &amp; IF(span ,"Span","out")</f>
        <v>M80581=Span</v>
      </c>
      <c r="BD72" s="170" t="str">
        <f aca="false">Clear &amp; IF(span, IF(B72=".","Selected",B72),"out")</f>
        <v>M80581=1</v>
      </c>
      <c r="BE72" s="170" t="str">
        <f aca="false">Clear &amp; Strain</f>
        <v>M80581=SAR-55</v>
      </c>
      <c r="BF72" s="170" t="str">
        <f aca="false">CONCATENATE(A72,"=",F72,". ",AX72,IF(AB72="","",CONCATENATE(".",AB72)))</f>
        <v>M80581=SAR-55. 1b.PAK.Sargodha.mac(*).CG</v>
      </c>
      <c r="BG72" s="170" t="str">
        <f aca="false">CONCATENATE(A72,"=",F72,". ",AX72)</f>
        <v>M80581=SAR-55. 1b.PAK.Sargodha.mac(*)</v>
      </c>
      <c r="BH72" s="170" t="str">
        <f aca="false">CONCATENATE(A72,"=",AX72)</f>
        <v>M80581=1b.PAK.Sargodha.mac(*)</v>
      </c>
      <c r="BI72" s="170" t="str">
        <f aca="false">CONCATENATE(A72,"=",ComForSubtype,D72)</f>
        <v>M80581=1b</v>
      </c>
      <c r="BJ72" s="170" t="str">
        <f aca="false">CONCATENATE(A72,"=",E72)</f>
        <v>M80581=1</v>
      </c>
      <c r="BK72" s="170" t="str">
        <f aca="false">CONCATENATE(A72,"=",C72)</f>
        <v>M80581=1</v>
      </c>
      <c r="BL72" s="170" t="str">
        <f aca="false">CONCATENATE(D72,"=")</f>
        <v>1b=</v>
      </c>
      <c r="BM72" s="223" t="str">
        <f aca="false">IF(BA72="XX","",BA72)</f>
        <v>M80581</v>
      </c>
      <c r="BN72" s="224" t="str">
        <f aca="false">CONCATENATE(IF(F72="","",F72),IF(G72="","",CONCATENATE(" / ",G72)))</f>
        <v>SAR-55</v>
      </c>
      <c r="BO72" s="225" t="str">
        <f aca="false">AX72</f>
        <v>1b.PAK.Sargodha.mac(*)</v>
      </c>
      <c r="BP72" s="226" t="str">
        <f aca="false">IF(V72="","",V72)</f>
        <v>1b</v>
      </c>
      <c r="BQ72" s="226" t="str">
        <f aca="false">IF(W72="","",CONCATENATE(W72,IF(LEFT(AO72,1)="s","+","")))</f>
        <v>1b+</v>
      </c>
      <c r="BR72" s="226" t="str">
        <f aca="false">IF(X72="","",CONCATENATE(X72,IF(LEFT(AQ72,1)="s","+","")))</f>
        <v>1b</v>
      </c>
      <c r="BS72" s="226" t="str">
        <f aca="false">IF(Y72="","",CONCATENATE(Y72,IF(LEFT(AR72,1)="s","+","")))</f>
        <v>1b</v>
      </c>
      <c r="BT72" s="226" t="str">
        <f aca="false">IF(Z72="","",CONCATENATE(Z72,IF(LEFT(AS72,1)="s","+","")))</f>
        <v>1b+</v>
      </c>
      <c r="BU72" s="227" t="str">
        <f aca="false">IF(AA72="","",CONCATENATE(AA72,IF(LEFT(AT72,1)="s","+","")))</f>
        <v>1b</v>
      </c>
      <c r="BV72" s="212"/>
      <c r="BW72" s="177" t="s">
        <v>598</v>
      </c>
      <c r="BX72" s="170" t="str">
        <f aca="false">IF(BW72&lt;&gt;"",IF(ISNUMBER(FIND("=",BW72)),LEFT(BW72,FIND("=",BW72)-1),BW72),BW72)</f>
        <v>M80581</v>
      </c>
      <c r="BY72" s="170" t="str">
        <f aca="false">IF(BW72&lt;&gt;"",IF(ISNUMBER(FIND("=",BW72)),RIGHT(BW72,LEN(BW72)-FIND("=",BW72)),""),"")</f>
        <v>1b</v>
      </c>
      <c r="BZ72" s="170" t="str">
        <f aca="false">IF(BX72&lt;&gt;"",IF(ISNUMBER(FIND(".",BX72)),LEFT(BX72,FIND(".",BX72)-1),BX72),BX72)</f>
        <v>M80581</v>
      </c>
      <c r="CA72" s="170" t="str">
        <f aca="false">IF(BX72&lt;&gt;"",IF(ISNUMBER(FIND(".",BX72)),RIGHT(BX72,LEN(BX72)-FIND(".",BX72)),""),"")</f>
        <v/>
      </c>
      <c r="CB72" s="212"/>
      <c r="CC72" s="170" t="str">
        <f aca="false">A72</f>
        <v>M80581</v>
      </c>
      <c r="CD72" s="178" t="s">
        <v>339</v>
      </c>
      <c r="CE72" s="178" t="s">
        <v>340</v>
      </c>
      <c r="CF72" s="178" t="s">
        <v>341</v>
      </c>
      <c r="CG72" s="212"/>
      <c r="CH72" s="179"/>
      <c r="CI72" s="179"/>
      <c r="CJ72" s="179"/>
      <c r="CK72" s="212"/>
      <c r="CL72" s="212"/>
      <c r="CM72" s="170" t="str">
        <f aca="false">F72</f>
        <v>SAR-55</v>
      </c>
      <c r="CN72" s="170" t="str">
        <f aca="false">IF(G72="","",G72)</f>
        <v/>
      </c>
      <c r="CO72" s="170" t="str">
        <f aca="false">CONCATENATE(H72,":",L72)</f>
        <v>Pakistan:Sargoda</v>
      </c>
      <c r="CP72" s="170" t="str">
        <f aca="false">CONCATENATE(IF(Q72="","",CONCATENATE(Q72,"-")),IF(P72="","",CONCATENATE(P72,"-")),IF(O72="","",O72))</f>
        <v>1987</v>
      </c>
      <c r="CQ72" s="170" t="str">
        <f aca="false">IF(N72="","",N72)</f>
        <v/>
      </c>
      <c r="CR72" s="170" t="n">
        <f aca="false">C72</f>
        <v>1</v>
      </c>
      <c r="CS72" s="229" t="str">
        <f aca="false">D72</f>
        <v>1b</v>
      </c>
      <c r="CT72" s="170" t="str">
        <f aca="false">CONCATENATE(CD72," strain ",CM72," ",CL72,", partial cds")</f>
        <v>Hepatitis E virus strain SAR-55 , partial cds</v>
      </c>
    </row>
    <row r="73" customFormat="false" ht="11.9" hidden="true" customHeight="true" outlineLevel="0" collapsed="false">
      <c r="A73" s="208" t="s">
        <v>599</v>
      </c>
      <c r="B73" s="147" t="n">
        <v>1</v>
      </c>
      <c r="C73" s="148" t="n">
        <v>1</v>
      </c>
      <c r="D73" s="149" t="s">
        <v>356</v>
      </c>
      <c r="E73" s="150" t="s">
        <v>388</v>
      </c>
      <c r="F73" s="291" t="s">
        <v>600</v>
      </c>
      <c r="G73" s="212"/>
      <c r="H73" s="146" t="s">
        <v>365</v>
      </c>
      <c r="I73" s="153" t="s">
        <v>366</v>
      </c>
      <c r="J73" s="146" t="s">
        <v>337</v>
      </c>
      <c r="K73" s="212"/>
      <c r="L73" s="212"/>
      <c r="N73" s="213"/>
      <c r="O73" s="212"/>
      <c r="P73" s="212"/>
      <c r="Q73" s="212"/>
      <c r="R73" s="212"/>
      <c r="S73" s="212"/>
      <c r="T73" s="214" t="s">
        <v>353</v>
      </c>
      <c r="U73" s="215"/>
      <c r="V73" s="209" t="s">
        <v>356</v>
      </c>
      <c r="W73" s="163" t="s">
        <v>356</v>
      </c>
      <c r="X73" s="209"/>
      <c r="Y73" s="209"/>
      <c r="Z73" s="209" t="s">
        <v>356</v>
      </c>
      <c r="AA73" s="216"/>
      <c r="AB73" s="251" t="s">
        <v>278</v>
      </c>
      <c r="AC73" s="163" t="s">
        <v>456</v>
      </c>
      <c r="AD73" s="164" t="s">
        <v>354</v>
      </c>
      <c r="AE73" s="164" t="s">
        <v>354</v>
      </c>
      <c r="AF73" s="164" t="n">
        <v>225</v>
      </c>
      <c r="AG73" s="166" t="s">
        <v>354</v>
      </c>
      <c r="AH73" s="164" t="n">
        <v>10</v>
      </c>
      <c r="AI73" s="164" t="n">
        <v>7454</v>
      </c>
      <c r="AJ73" s="219" t="n">
        <f aca="false">SeqEnd-SeqBeg+1</f>
        <v>7445</v>
      </c>
      <c r="AK73" s="220" t="n">
        <f aca="false">AND( SeqBeg&lt;=Beg  , End &lt;=SeqEnd )</f>
        <v>1</v>
      </c>
      <c r="AL73" s="212"/>
      <c r="AM73" s="212"/>
      <c r="AN73" s="221"/>
      <c r="AO73" s="147" t="s">
        <v>103</v>
      </c>
      <c r="AP73" s="147" t="s">
        <v>103</v>
      </c>
      <c r="AQ73" s="147" t="s">
        <v>103</v>
      </c>
      <c r="AR73" s="147" t="s">
        <v>103</v>
      </c>
      <c r="AS73" s="147" t="s">
        <v>103</v>
      </c>
      <c r="AT73" s="147" t="s">
        <v>103</v>
      </c>
      <c r="AU73" s="146"/>
      <c r="AV73" s="212"/>
      <c r="AW73" s="222" t="str">
        <f aca="false">HYPERLINK(CONCATENATE("http://www.ncbi.nlm.nih.gov/nuccore/",BM73),BM73)</f>
        <v>L25547</v>
      </c>
      <c r="AX73" s="219" t="str">
        <f aca="false">CONCATENATE(D73,IF(I73="","",CONCATENATE(".",I73)),IF(K73="","",CONCATENATE(".",K73)),IF(M73="","",CONCATENATE(".",M73)),IF(R73="","",CONCATENATE(".",R73)),IF(U73="","","(*)"))</f>
        <v>1b.CHN</v>
      </c>
      <c r="AY73" s="170" t="str">
        <f aca="false">CONCATENATE(BM73,".",BN73)</f>
        <v>L25547.HPEGENA</v>
      </c>
      <c r="AZ73" s="171" t="str">
        <f aca="false">IF(AV73="",IF(ISNUMBER(FIND(".",A73)),LEFT(A73,FIND(".",A73)-1),A73),AV73)</f>
        <v>L25547</v>
      </c>
      <c r="BA73" s="171" t="str">
        <f aca="false">IF(ISNUMBER(FIND("-",AZ73)),LEFT(AZ73,FIND("-",AZ73)-1),AZ73)</f>
        <v>L25547</v>
      </c>
      <c r="BB73" s="170" t="str">
        <f aca="false"> MEGAname &amp; "="</f>
        <v>L25547=</v>
      </c>
      <c r="BC73" s="170" t="str">
        <f aca="false">Clear &amp; IF(span ,"Span","out")</f>
        <v>L25547=Span</v>
      </c>
      <c r="BD73" s="170" t="str">
        <f aca="false">Clear &amp; IF(span, IF(B73=".","Selected",B73),"out")</f>
        <v>L25547=1</v>
      </c>
      <c r="BE73" s="170" t="str">
        <f aca="false">Clear &amp; Strain</f>
        <v>L25547=HPEGENA</v>
      </c>
      <c r="BF73" s="170" t="str">
        <f aca="false">CONCATENATE(A73,"=",F73,". ",AX73,IF(AB73="","",CONCATENATE(".",AB73)))</f>
        <v>L25547=HPEGENA. 1b.CHN.CG</v>
      </c>
      <c r="BG73" s="170" t="str">
        <f aca="false">CONCATENATE(A73,"=",F73,". ",AX73)</f>
        <v>L25547=HPEGENA. 1b.CHN</v>
      </c>
      <c r="BH73" s="170" t="str">
        <f aca="false">CONCATENATE(A73,"=",AX73)</f>
        <v>L25547=1b.CHN</v>
      </c>
      <c r="BI73" s="170" t="str">
        <f aca="false">CONCATENATE(A73,"=",ComForSubtype,D73)</f>
        <v>L25547=1b</v>
      </c>
      <c r="BJ73" s="170" t="str">
        <f aca="false">CONCATENATE(A73,"=",E73)</f>
        <v>L25547=1</v>
      </c>
      <c r="BK73" s="170" t="str">
        <f aca="false">CONCATENATE(A73,"=",C73)</f>
        <v>L25547=1</v>
      </c>
      <c r="BL73" s="170" t="str">
        <f aca="false">CONCATENATE(D73,"=")</f>
        <v>1b=</v>
      </c>
      <c r="BM73" s="223" t="str">
        <f aca="false">IF(BA73="XX","",BA73)</f>
        <v>L25547</v>
      </c>
      <c r="BN73" s="224" t="str">
        <f aca="false">CONCATENATE(IF(F73="","",F73),IF(G73="","",CONCATENATE(" / ",G73)))</f>
        <v>HPEGENA</v>
      </c>
      <c r="BO73" s="225" t="str">
        <f aca="false">AX73</f>
        <v>1b.CHN</v>
      </c>
      <c r="BP73" s="226" t="str">
        <f aca="false">IF(V73="","",V73)</f>
        <v>1b</v>
      </c>
      <c r="BQ73" s="226" t="str">
        <f aca="false">IF(W73="","",CONCATENATE(W73,IF(LEFT(AO73,1)="s","+","")))</f>
        <v>1b</v>
      </c>
      <c r="BR73" s="226" t="str">
        <f aca="false">IF(X73="","",CONCATENATE(X73,IF(LEFT(AQ73,1)="s","+","")))</f>
        <v/>
      </c>
      <c r="BS73" s="226" t="str">
        <f aca="false">IF(Y73="","",CONCATENATE(Y73,IF(LEFT(AR73,1)="s","+","")))</f>
        <v/>
      </c>
      <c r="BT73" s="226" t="str">
        <f aca="false">IF(Z73="","",CONCATENATE(Z73,IF(LEFT(AS73,1)="s","+","")))</f>
        <v>1b</v>
      </c>
      <c r="BU73" s="227" t="str">
        <f aca="false">IF(AA73="","",CONCATENATE(AA73,IF(LEFT(AT73,1)="s","+","")))</f>
        <v/>
      </c>
      <c r="BV73" s="212"/>
      <c r="BW73" s="177" t="s">
        <v>338</v>
      </c>
      <c r="BX73" s="170" t="str">
        <f aca="false">IF(BW73&lt;&gt;"",IF(ISNUMBER(FIND("=",BW73)),LEFT(BW73,FIND("=",BW73)-1),BW73),BW73)</f>
        <v>xx</v>
      </c>
      <c r="BY73" s="170" t="str">
        <f aca="false">IF(BW73&lt;&gt;"",IF(ISNUMBER(FIND("=",BW73)),RIGHT(BW73,LEN(BW73)-FIND("=",BW73)),""),"")</f>
        <v>Non_select</v>
      </c>
      <c r="BZ73" s="170" t="str">
        <f aca="false">IF(BX73&lt;&gt;"",IF(ISNUMBER(FIND(".",BX73)),LEFT(BX73,FIND(".",BX73)-1),BX73),BX73)</f>
        <v>xx</v>
      </c>
      <c r="CA73" s="170" t="str">
        <f aca="false">IF(BX73&lt;&gt;"",IF(ISNUMBER(FIND(".",BX73)),RIGHT(BX73,LEN(BX73)-FIND(".",BX73)),""),"")</f>
        <v/>
      </c>
      <c r="CB73" s="212"/>
      <c r="CC73" s="170" t="str">
        <f aca="false">A73</f>
        <v>L25547</v>
      </c>
      <c r="CD73" s="178" t="s">
        <v>339</v>
      </c>
      <c r="CE73" s="178" t="s">
        <v>340</v>
      </c>
      <c r="CF73" s="178" t="s">
        <v>341</v>
      </c>
      <c r="CG73" s="212"/>
      <c r="CH73" s="212"/>
      <c r="CI73" s="212"/>
      <c r="CJ73" s="212"/>
      <c r="CK73" s="178"/>
      <c r="CL73" s="212"/>
      <c r="CM73" s="212"/>
      <c r="CN73" s="212"/>
      <c r="CO73" s="212"/>
      <c r="CP73" s="212"/>
      <c r="CQ73" s="212"/>
      <c r="CR73" s="228" t="n">
        <f aca="false">C73</f>
        <v>1</v>
      </c>
      <c r="CS73" s="229" t="str">
        <f aca="false">D73</f>
        <v>1b</v>
      </c>
      <c r="CT73" s="170" t="str">
        <f aca="false">CONCATENATE(CD73," strain ",CM73," ",CL73,", partial cds")</f>
        <v>Hepatitis E virus strain  , partial cds</v>
      </c>
    </row>
    <row r="74" s="146" customFormat="true" ht="11.9" hidden="true" customHeight="true" outlineLevel="0" collapsed="false">
      <c r="A74" s="208" t="s">
        <v>601</v>
      </c>
      <c r="B74" s="147" t="n">
        <v>1</v>
      </c>
      <c r="C74" s="148" t="n">
        <v>1</v>
      </c>
      <c r="D74" s="149" t="s">
        <v>356</v>
      </c>
      <c r="E74" s="150" t="s">
        <v>388</v>
      </c>
      <c r="F74" s="230" t="s">
        <v>391</v>
      </c>
      <c r="G74" s="212"/>
      <c r="H74" s="233" t="s">
        <v>393</v>
      </c>
      <c r="I74" s="153" t="s">
        <v>394</v>
      </c>
      <c r="J74" s="146" t="s">
        <v>395</v>
      </c>
      <c r="K74" s="155" t="s">
        <v>396</v>
      </c>
      <c r="L74" s="231" t="s">
        <v>396</v>
      </c>
      <c r="M74" s="157" t="s">
        <v>397</v>
      </c>
      <c r="N74" s="158" t="s">
        <v>397</v>
      </c>
      <c r="O74" s="212"/>
      <c r="P74" s="212"/>
      <c r="Q74" s="212"/>
      <c r="R74" s="212"/>
      <c r="S74" s="212"/>
      <c r="T74" s="214"/>
      <c r="U74" s="215"/>
      <c r="V74" s="209"/>
      <c r="W74" s="217"/>
      <c r="X74" s="209"/>
      <c r="Y74" s="209"/>
      <c r="Z74" s="209" t="s">
        <v>356</v>
      </c>
      <c r="AA74" s="216"/>
      <c r="AB74" s="217"/>
      <c r="AC74" s="217"/>
      <c r="AD74" s="209"/>
      <c r="AE74" s="209"/>
      <c r="AF74" s="209" t="n">
        <v>225</v>
      </c>
      <c r="AG74" s="218"/>
      <c r="AH74" s="164" t="n">
        <v>5255</v>
      </c>
      <c r="AI74" s="164" t="n">
        <v>7205</v>
      </c>
      <c r="AJ74" s="219" t="n">
        <f aca="false">SeqEnd-SeqBeg+1</f>
        <v>1951</v>
      </c>
      <c r="AK74" s="220" t="n">
        <f aca="false">AND( SeqBeg&lt;=Beg  , End &lt;=SeqEnd )</f>
        <v>0</v>
      </c>
      <c r="AL74" s="212"/>
      <c r="AM74" s="212"/>
      <c r="AN74" s="221"/>
      <c r="AO74" s="147" t="s">
        <v>103</v>
      </c>
      <c r="AP74" s="147" t="s">
        <v>103</v>
      </c>
      <c r="AQ74" s="147" t="s">
        <v>103</v>
      </c>
      <c r="AR74" s="147" t="s">
        <v>103</v>
      </c>
      <c r="AS74" s="147" t="s">
        <v>103</v>
      </c>
      <c r="AT74" s="147" t="s">
        <v>103</v>
      </c>
      <c r="AV74" s="212"/>
      <c r="AW74" s="222" t="str">
        <f aca="false">HYPERLINK(CONCATENATE("http://www.ncbi.nlm.nih.gov/nuccore/",BM74),BM74)</f>
        <v>AF058684</v>
      </c>
      <c r="AX74" s="219" t="str">
        <f aca="false">CONCATENATE(D74,IF(I74="","",CONCATENATE(".",I74)),IF(K74="","",CONCATENATE(".",K74)),IF(M74="","",CONCATENATE(".",M74)),IF(R74="","",CONCATENATE(".",R74)),IF(U74="","","(*)"))</f>
        <v>1b.ESP.Barcelona.sewage</v>
      </c>
      <c r="AY74" s="170" t="str">
        <f aca="false">CONCATENATE(BM74,".",BN74)</f>
        <v>AF058684.BCN</v>
      </c>
      <c r="AZ74" s="171" t="str">
        <f aca="false">IF(AV74="",IF(ISNUMBER(FIND(".",A74)),LEFT(A74,FIND(".",A74)-1),A74),AV74)</f>
        <v>AF058684</v>
      </c>
      <c r="BA74" s="171" t="str">
        <f aca="false">IF(ISNUMBER(FIND("-",AZ74)),LEFT(AZ74,FIND("-",AZ74)-1),AZ74)</f>
        <v>AF058684</v>
      </c>
      <c r="BB74" s="170" t="str">
        <f aca="false"> MEGAname &amp; "="</f>
        <v>AF058684=</v>
      </c>
      <c r="BC74" s="170" t="str">
        <f aca="false">Clear &amp; IF(span ,"Span","out")</f>
        <v>AF058684=out</v>
      </c>
      <c r="BD74" s="170" t="str">
        <f aca="false">Clear &amp; IF(span, IF(B74=".","Selected",B74),"out")</f>
        <v>AF058684=out</v>
      </c>
      <c r="BE74" s="170" t="str">
        <f aca="false">Clear &amp; Strain</f>
        <v>AF058684=BCN</v>
      </c>
      <c r="BF74" s="170" t="str">
        <f aca="false">CONCATENATE(A74,"=",F74,". ",AX74,IF(AB74="","",CONCATENATE(".",AB74)))</f>
        <v>AF058684=BCN. 1b.ESP.Barcelona.sewage</v>
      </c>
      <c r="BG74" s="170" t="str">
        <f aca="false">CONCATENATE(A74,"=",F74,". ",AX74)</f>
        <v>AF058684=BCN. 1b.ESP.Barcelona.sewage</v>
      </c>
      <c r="BH74" s="170" t="str">
        <f aca="false">CONCATENATE(A74,"=",AX74)</f>
        <v>AF058684=1b.ESP.Barcelona.sewage</v>
      </c>
      <c r="BI74" s="170" t="str">
        <f aca="false">CONCATENATE(A74,"=",ComForSubtype,D74)</f>
        <v>AF058684=1b</v>
      </c>
      <c r="BJ74" s="170" t="str">
        <f aca="false">CONCATENATE(A74,"=",E74)</f>
        <v>AF058684=1</v>
      </c>
      <c r="BK74" s="170" t="str">
        <f aca="false">CONCATENATE(A74,"=",C74)</f>
        <v>AF058684=1</v>
      </c>
      <c r="BL74" s="170" t="str">
        <f aca="false">CONCATENATE(D74,"=")</f>
        <v>1b=</v>
      </c>
      <c r="BM74" s="223" t="str">
        <f aca="false">IF(BA74="XX","",BA74)</f>
        <v>AF058684</v>
      </c>
      <c r="BN74" s="224" t="str">
        <f aca="false">CONCATENATE(IF(F74="","",F74),IF(G74="","",CONCATENATE(" / ",G74)))</f>
        <v>BCN</v>
      </c>
      <c r="BO74" s="225" t="str">
        <f aca="false">AX74</f>
        <v>1b.ESP.Barcelona.sewage</v>
      </c>
      <c r="BP74" s="226" t="str">
        <f aca="false">IF(V74="","",V74)</f>
        <v/>
      </c>
      <c r="BQ74" s="226" t="str">
        <f aca="false">IF(W74="","",CONCATENATE(W74,IF(LEFT(AO74,1)="s","+","")))</f>
        <v/>
      </c>
      <c r="BR74" s="226" t="str">
        <f aca="false">IF(X74="","",CONCATENATE(X74,IF(LEFT(AQ74,1)="s","+","")))</f>
        <v/>
      </c>
      <c r="BS74" s="226" t="str">
        <f aca="false">IF(Y74="","",CONCATENATE(Y74,IF(LEFT(AR74,1)="s","+","")))</f>
        <v/>
      </c>
      <c r="BT74" s="226" t="str">
        <f aca="false">IF(Z74="","",CONCATENATE(Z74,IF(LEFT(AS74,1)="s","+","")))</f>
        <v>1b</v>
      </c>
      <c r="BU74" s="227" t="str">
        <f aca="false">IF(AA74="","",CONCATENATE(AA74,IF(LEFT(AT74,1)="s","+","")))</f>
        <v/>
      </c>
      <c r="BV74" s="212"/>
      <c r="BW74" s="177" t="s">
        <v>338</v>
      </c>
      <c r="BX74" s="170" t="str">
        <f aca="false">IF(BW74&lt;&gt;"",IF(ISNUMBER(FIND("=",BW74)),LEFT(BW74,FIND("=",BW74)-1),BW74),BW74)</f>
        <v>xx</v>
      </c>
      <c r="BY74" s="170" t="str">
        <f aca="false">IF(BW74&lt;&gt;"",IF(ISNUMBER(FIND("=",BW74)),RIGHT(BW74,LEN(BW74)-FIND("=",BW74)),""),"")</f>
        <v>Non_select</v>
      </c>
      <c r="BZ74" s="170" t="str">
        <f aca="false">IF(BX74&lt;&gt;"",IF(ISNUMBER(FIND(".",BX74)),LEFT(BX74,FIND(".",BX74)-1),BX74),BX74)</f>
        <v>xx</v>
      </c>
      <c r="CA74" s="170" t="str">
        <f aca="false">IF(BX74&lt;&gt;"",IF(ISNUMBER(FIND(".",BX74)),RIGHT(BX74,LEN(BX74)-FIND(".",BX74)),""),"")</f>
        <v/>
      </c>
      <c r="CB74" s="212"/>
      <c r="CC74" s="170" t="str">
        <f aca="false">A74</f>
        <v>AF058684</v>
      </c>
      <c r="CD74" s="178" t="s">
        <v>339</v>
      </c>
      <c r="CE74" s="178" t="s">
        <v>340</v>
      </c>
      <c r="CF74" s="178" t="s">
        <v>341</v>
      </c>
      <c r="CG74" s="212"/>
      <c r="CH74" s="212"/>
      <c r="CI74" s="212"/>
      <c r="CJ74" s="212"/>
      <c r="CK74" s="178"/>
      <c r="CL74" s="212"/>
      <c r="CM74" s="212"/>
      <c r="CN74" s="212"/>
      <c r="CO74" s="212"/>
      <c r="CP74" s="212"/>
      <c r="CQ74" s="212"/>
      <c r="CR74" s="228" t="n">
        <f aca="false">C74</f>
        <v>1</v>
      </c>
      <c r="CS74" s="229" t="str">
        <f aca="false">D74</f>
        <v>1b</v>
      </c>
      <c r="CT74" s="170" t="str">
        <f aca="false">CONCATENATE(CD74," strain ",CM74," ",CL74,", partial cds")</f>
        <v>Hepatitis E virus strain  , partial cds</v>
      </c>
    </row>
    <row r="75" s="146" customFormat="true" ht="11.9" hidden="true" customHeight="true" outlineLevel="0" collapsed="false">
      <c r="A75" s="154" t="s">
        <v>602</v>
      </c>
      <c r="B75" s="147" t="s">
        <v>371</v>
      </c>
      <c r="C75" s="148" t="n">
        <v>1</v>
      </c>
      <c r="D75" s="149" t="s">
        <v>356</v>
      </c>
      <c r="E75" s="150" t="s">
        <v>388</v>
      </c>
      <c r="F75" s="210" t="s">
        <v>603</v>
      </c>
      <c r="G75" s="212"/>
      <c r="H75" s="146" t="s">
        <v>365</v>
      </c>
      <c r="I75" s="153" t="s">
        <v>366</v>
      </c>
      <c r="J75" s="146" t="s">
        <v>337</v>
      </c>
      <c r="K75" s="212"/>
      <c r="L75" s="212"/>
      <c r="M75" s="157" t="s">
        <v>348</v>
      </c>
      <c r="N75" s="158" t="s">
        <v>400</v>
      </c>
      <c r="O75" s="212"/>
      <c r="P75" s="212"/>
      <c r="Q75" s="212"/>
      <c r="R75" s="212"/>
      <c r="S75" s="212"/>
      <c r="T75" s="215"/>
      <c r="U75" s="215"/>
      <c r="V75" s="209"/>
      <c r="W75" s="163" t="s">
        <v>356</v>
      </c>
      <c r="X75" s="209"/>
      <c r="Y75" s="209"/>
      <c r="Z75" s="209"/>
      <c r="AA75" s="216"/>
      <c r="AB75" s="251" t="s">
        <v>278</v>
      </c>
      <c r="AC75" s="163" t="s">
        <v>354</v>
      </c>
      <c r="AD75" s="164" t="s">
        <v>354</v>
      </c>
      <c r="AE75" s="164" t="s">
        <v>354</v>
      </c>
      <c r="AF75" s="164" t="s">
        <v>354</v>
      </c>
      <c r="AG75" s="166" t="s">
        <v>354</v>
      </c>
      <c r="AH75" s="212"/>
      <c r="AI75" s="212"/>
      <c r="AJ75" s="219" t="n">
        <f aca="false">SeqEnd-SeqBeg+1</f>
        <v>1</v>
      </c>
      <c r="AK75" s="220" t="n">
        <f aca="false">AND( SeqBeg&lt;=Beg  , End &lt;=SeqEnd )</f>
        <v>0</v>
      </c>
      <c r="AL75" s="212"/>
      <c r="AM75" s="212"/>
      <c r="AN75" s="221"/>
      <c r="AO75" s="147" t="s">
        <v>103</v>
      </c>
      <c r="AP75" s="147" t="s">
        <v>103</v>
      </c>
      <c r="AQ75" s="147" t="s">
        <v>103</v>
      </c>
      <c r="AR75" s="147" t="s">
        <v>103</v>
      </c>
      <c r="AS75" s="147" t="s">
        <v>103</v>
      </c>
      <c r="AT75" s="147" t="s">
        <v>103</v>
      </c>
      <c r="AV75" s="212"/>
      <c r="AW75" s="222" t="str">
        <f aca="false">HYPERLINK(CONCATENATE("http://www.ncbi.nlm.nih.gov/nuccore/",BM75),BM75)</f>
        <v>M94177</v>
      </c>
      <c r="AX75" s="219" t="str">
        <f aca="false">CONCATENATE(D75,IF(I75="","",CONCATENATE(".",I75)),IF(K75="","",CONCATENATE(".",K75)),IF(M75="","",CONCATENATE(".",M75)),IF(R75="","",CONCATENATE(".",R75)),IF(U75="","","(*)"))</f>
        <v>1b.CHN.hum</v>
      </c>
      <c r="AY75" s="170" t="str">
        <f aca="false">CONCATENATE(BM75,".",BN75)</f>
        <v>M94177.HeBei</v>
      </c>
      <c r="AZ75" s="171" t="str">
        <f aca="false">IF(AV75="",IF(ISNUMBER(FIND(".",A75)),LEFT(A75,FIND(".",A75)-1),A75),AV75)</f>
        <v>M94177</v>
      </c>
      <c r="BA75" s="171" t="str">
        <f aca="false">IF(ISNUMBER(FIND("-",AZ75)),LEFT(AZ75,FIND("-",AZ75)-1),AZ75)</f>
        <v>M94177</v>
      </c>
      <c r="BB75" s="170" t="str">
        <f aca="false"> MEGAname &amp; "="</f>
        <v>M94177=</v>
      </c>
      <c r="BC75" s="170" t="str">
        <f aca="false">Clear &amp; IF(span ,"Span","out")</f>
        <v>M94177=out</v>
      </c>
      <c r="BD75" s="170" t="str">
        <f aca="false">Clear &amp; IF(span, IF(B75=".","Selected",B75),"out")</f>
        <v>M94177=out</v>
      </c>
      <c r="BE75" s="170" t="str">
        <f aca="false">Clear &amp; Strain</f>
        <v>M94177=HeBei</v>
      </c>
      <c r="BF75" s="170" t="str">
        <f aca="false">CONCATENATE(A75,"=",F75,". ",AX75,IF(AB75="","",CONCATENATE(".",AB75)))</f>
        <v>M94177=HeBei. 1b.CHN.hum.CG</v>
      </c>
      <c r="BG75" s="170" t="str">
        <f aca="false">CONCATENATE(A75,"=",F75,". ",AX75)</f>
        <v>M94177=HeBei. 1b.CHN.hum</v>
      </c>
      <c r="BH75" s="170" t="str">
        <f aca="false">CONCATENATE(A75,"=",AX75)</f>
        <v>M94177=1b.CHN.hum</v>
      </c>
      <c r="BI75" s="170" t="str">
        <f aca="false">CONCATENATE(A75,"=",ComForSubtype,D75)</f>
        <v>M94177=1b</v>
      </c>
      <c r="BJ75" s="170" t="str">
        <f aca="false">CONCATENATE(A75,"=",E75)</f>
        <v>M94177=1</v>
      </c>
      <c r="BK75" s="170" t="str">
        <f aca="false">CONCATENATE(A75,"=",C75)</f>
        <v>M94177=1</v>
      </c>
      <c r="BL75" s="170" t="str">
        <f aca="false">CONCATENATE(D75,"=")</f>
        <v>1b=</v>
      </c>
      <c r="BM75" s="223" t="str">
        <f aca="false">IF(BA75="XX","",BA75)</f>
        <v>M94177</v>
      </c>
      <c r="BN75" s="224" t="str">
        <f aca="false">CONCATENATE(IF(F75="","",F75),IF(G75="","",CONCATENATE(" / ",G75)))</f>
        <v>HeBei</v>
      </c>
      <c r="BO75" s="225" t="str">
        <f aca="false">AX75</f>
        <v>1b.CHN.hum</v>
      </c>
      <c r="BP75" s="226" t="str">
        <f aca="false">IF(V75="","",V75)</f>
        <v/>
      </c>
      <c r="BQ75" s="226" t="str">
        <f aca="false">IF(W75="","",CONCATENATE(W75,IF(LEFT(AO75,1)="s","+","")))</f>
        <v>1b</v>
      </c>
      <c r="BR75" s="226" t="str">
        <f aca="false">IF(X75="","",CONCATENATE(X75,IF(LEFT(AQ75,1)="s","+","")))</f>
        <v/>
      </c>
      <c r="BS75" s="226" t="str">
        <f aca="false">IF(Y75="","",CONCATENATE(Y75,IF(LEFT(AR75,1)="s","+","")))</f>
        <v/>
      </c>
      <c r="BT75" s="226" t="str">
        <f aca="false">IF(Z75="","",CONCATENATE(Z75,IF(LEFT(AS75,1)="s","+","")))</f>
        <v/>
      </c>
      <c r="BU75" s="227" t="str">
        <f aca="false">IF(AA75="","",CONCATENATE(AA75,IF(LEFT(AT75,1)="s","+","")))</f>
        <v/>
      </c>
      <c r="BV75" s="212"/>
      <c r="BW75" s="177" t="s">
        <v>338</v>
      </c>
      <c r="BX75" s="170" t="str">
        <f aca="false">IF(BW75&lt;&gt;"",IF(ISNUMBER(FIND("=",BW75)),LEFT(BW75,FIND("=",BW75)-1),BW75),BW75)</f>
        <v>xx</v>
      </c>
      <c r="BY75" s="170" t="str">
        <f aca="false">IF(BW75&lt;&gt;"",IF(ISNUMBER(FIND("=",BW75)),RIGHT(BW75,LEN(BW75)-FIND("=",BW75)),""),"")</f>
        <v>Non_select</v>
      </c>
      <c r="BZ75" s="170" t="str">
        <f aca="false">IF(BX75&lt;&gt;"",IF(ISNUMBER(FIND(".",BX75)),LEFT(BX75,FIND(".",BX75)-1),BX75),BX75)</f>
        <v>xx</v>
      </c>
      <c r="CA75" s="170" t="str">
        <f aca="false">IF(BX75&lt;&gt;"",IF(ISNUMBER(FIND(".",BX75)),RIGHT(BX75,LEN(BX75)-FIND(".",BX75)),""),"")</f>
        <v/>
      </c>
      <c r="CB75" s="212"/>
      <c r="CC75" s="170" t="str">
        <f aca="false">A75</f>
        <v>M94177</v>
      </c>
      <c r="CD75" s="178" t="s">
        <v>339</v>
      </c>
      <c r="CE75" s="178" t="s">
        <v>340</v>
      </c>
      <c r="CF75" s="178" t="s">
        <v>341</v>
      </c>
      <c r="CG75" s="212"/>
      <c r="CH75" s="212"/>
      <c r="CI75" s="212"/>
      <c r="CJ75" s="212"/>
      <c r="CK75" s="178"/>
      <c r="CL75" s="212"/>
      <c r="CM75" s="212"/>
      <c r="CN75" s="212"/>
      <c r="CO75" s="212"/>
      <c r="CP75" s="212"/>
      <c r="CQ75" s="212"/>
      <c r="CR75" s="228" t="n">
        <f aca="false">C75</f>
        <v>1</v>
      </c>
      <c r="CS75" s="229" t="str">
        <f aca="false">D75</f>
        <v>1b</v>
      </c>
      <c r="CT75" s="170" t="str">
        <f aca="false">CONCATENATE(CD75," strain ",CM75," ",CL75,", partial cds")</f>
        <v>Hepatitis E virus strain  , partial cds</v>
      </c>
    </row>
    <row r="76" customFormat="false" ht="11.9" hidden="true" customHeight="true" outlineLevel="0" collapsed="false">
      <c r="A76" s="154" t="s">
        <v>604</v>
      </c>
      <c r="B76" s="147" t="n">
        <v>1</v>
      </c>
      <c r="C76" s="243" t="n">
        <v>1</v>
      </c>
      <c r="D76" s="149" t="s">
        <v>605</v>
      </c>
      <c r="E76" s="150" t="s">
        <v>388</v>
      </c>
      <c r="F76" s="154" t="s">
        <v>606</v>
      </c>
      <c r="H76" s="146" t="s">
        <v>335</v>
      </c>
      <c r="I76" s="153" t="s">
        <v>336</v>
      </c>
      <c r="J76" s="146" t="s">
        <v>337</v>
      </c>
      <c r="K76" s="212"/>
      <c r="L76" s="212"/>
      <c r="M76" s="157" t="s">
        <v>348</v>
      </c>
      <c r="N76" s="158" t="s">
        <v>607</v>
      </c>
      <c r="O76" s="146" t="n">
        <v>1992</v>
      </c>
      <c r="T76" s="214" t="s">
        <v>353</v>
      </c>
      <c r="U76" s="161" t="s">
        <v>605</v>
      </c>
      <c r="V76" s="158" t="s">
        <v>605</v>
      </c>
      <c r="W76" s="244" t="s">
        <v>605</v>
      </c>
      <c r="X76" s="150" t="s">
        <v>605</v>
      </c>
      <c r="Y76" s="249" t="s">
        <v>605</v>
      </c>
      <c r="Z76" s="150" t="s">
        <v>605</v>
      </c>
      <c r="AA76" s="250" t="s">
        <v>605</v>
      </c>
      <c r="AB76" s="251" t="s">
        <v>278</v>
      </c>
      <c r="AC76" s="163" t="s">
        <v>456</v>
      </c>
      <c r="AD76" s="164" t="s">
        <v>354</v>
      </c>
      <c r="AE76" s="164" t="s">
        <v>354</v>
      </c>
      <c r="AF76" s="164" t="s">
        <v>354</v>
      </c>
      <c r="AG76" s="166" t="s">
        <v>354</v>
      </c>
      <c r="AH76" s="164" t="n">
        <v>10</v>
      </c>
      <c r="AI76" s="252" t="n">
        <v>7519</v>
      </c>
      <c r="AJ76" s="219" t="n">
        <f aca="false">SeqEnd-SeqBeg+1</f>
        <v>7510</v>
      </c>
      <c r="AK76" s="220" t="n">
        <f aca="false">AND( SeqBeg&lt;=Beg  , End &lt;=SeqEnd )</f>
        <v>1</v>
      </c>
      <c r="AN76" s="213"/>
      <c r="AO76" s="147" t="s">
        <v>457</v>
      </c>
      <c r="AP76" s="147" t="s">
        <v>457</v>
      </c>
      <c r="AQ76" s="147" t="s">
        <v>573</v>
      </c>
      <c r="AR76" s="147" t="s">
        <v>573</v>
      </c>
      <c r="AS76" s="147" t="s">
        <v>574</v>
      </c>
      <c r="AT76" s="147" t="s">
        <v>573</v>
      </c>
      <c r="AU76" s="147" t="s">
        <v>382</v>
      </c>
      <c r="AW76" s="222" t="str">
        <f aca="false">HYPERLINK(CONCATENATE("http://www.ncbi.nlm.nih.gov/nuccore/",BM76),BM76)</f>
        <v>X98292</v>
      </c>
      <c r="AX76" s="219" t="str">
        <f aca="false">CONCATENATE(D76,IF(I76="","",CONCATENATE(".",I76)),IF(K76="","",CONCATENATE(".",K76)),IF(M76="","",CONCATENATE(".",M76)),IF(R76="","",CONCATENATE(".",R76)),IF(U76="","","(*)"))</f>
        <v>1c.IND.hum(*)</v>
      </c>
      <c r="AY76" s="170" t="str">
        <f aca="false">CONCATENATE(BM76,".",BN76)</f>
        <v>X98292.hev037</v>
      </c>
      <c r="AZ76" s="171" t="str">
        <f aca="false">IF(AV76="",IF(ISNUMBER(FIND(".",A76)),LEFT(A76,FIND(".",A76)-1),A76),AV76)</f>
        <v>X98292</v>
      </c>
      <c r="BA76" s="171" t="str">
        <f aca="false">IF(ISNUMBER(FIND("-",AZ76)),LEFT(AZ76,FIND("-",AZ76)-1),AZ76)</f>
        <v>X98292</v>
      </c>
      <c r="BB76" s="170" t="str">
        <f aca="false"> MEGAname &amp; "="</f>
        <v>X98292=</v>
      </c>
      <c r="BC76" s="170" t="str">
        <f aca="false">Clear &amp; IF(span ,"Span","out")</f>
        <v>X98292=Span</v>
      </c>
      <c r="BD76" s="170" t="str">
        <f aca="false">Clear &amp; IF(span, IF(B76=".","Selected",B76),"out")</f>
        <v>X98292=1</v>
      </c>
      <c r="BE76" s="170" t="str">
        <f aca="false">Clear &amp; Strain</f>
        <v>X98292=hev037</v>
      </c>
      <c r="BF76" s="170" t="str">
        <f aca="false">CONCATENATE(A76,"=",F76,". ",AX76,IF(AB76="","",CONCATENATE(".",AB76)))</f>
        <v>X98292=hev037. 1c.IND.hum(*).CG</v>
      </c>
      <c r="BG76" s="170" t="str">
        <f aca="false">CONCATENATE(A76,"=",F76,". ",AX76)</f>
        <v>X98292=hev037. 1c.IND.hum(*)</v>
      </c>
      <c r="BH76" s="170" t="str">
        <f aca="false">CONCATENATE(A76,"=",AX76)</f>
        <v>X98292=1c.IND.hum(*)</v>
      </c>
      <c r="BI76" s="170" t="str">
        <f aca="false">CONCATENATE(A76,"=",ComForSubtype,D76)</f>
        <v>X98292=1c</v>
      </c>
      <c r="BJ76" s="170" t="str">
        <f aca="false">CONCATENATE(A76,"=",E76)</f>
        <v>X98292=1</v>
      </c>
      <c r="BK76" s="170" t="str">
        <f aca="false">CONCATENATE(A76,"=",C76)</f>
        <v>X98292=1</v>
      </c>
      <c r="BL76" s="170" t="str">
        <f aca="false">CONCATENATE(D76,"=")</f>
        <v>1c=</v>
      </c>
      <c r="BM76" s="223" t="str">
        <f aca="false">IF(BA76="XX","",BA76)</f>
        <v>X98292</v>
      </c>
      <c r="BN76" s="224" t="str">
        <f aca="false">CONCATENATE(IF(F76="","",F76),IF(G76="","",CONCATENATE(" / ",G76)))</f>
        <v>hev037</v>
      </c>
      <c r="BO76" s="225" t="str">
        <f aca="false">AX76</f>
        <v>1c.IND.hum(*)</v>
      </c>
      <c r="BP76" s="226" t="str">
        <f aca="false">IF(V76="","",V76)</f>
        <v>1c</v>
      </c>
      <c r="BQ76" s="226" t="str">
        <f aca="false">IF(W76="","",CONCATENATE(W76,IF(LEFT(AO76,1)="s","+","")))</f>
        <v>1c+</v>
      </c>
      <c r="BR76" s="226" t="str">
        <f aca="false">IF(X76="","",CONCATENATE(X76,IF(LEFT(AQ76,1)="s","+","")))</f>
        <v>1c</v>
      </c>
      <c r="BS76" s="226" t="str">
        <f aca="false">IF(Y76="","",CONCATENATE(Y76,IF(LEFT(AR76,1)="s","+","")))</f>
        <v>1c</v>
      </c>
      <c r="BT76" s="226" t="str">
        <f aca="false">IF(Z76="","",CONCATENATE(Z76,IF(LEFT(AS76,1)="s","+","")))</f>
        <v>1c+</v>
      </c>
      <c r="BU76" s="227" t="str">
        <f aca="false">IF(AA76="","",CONCATENATE(AA76,IF(LEFT(AT76,1)="s","+","")))</f>
        <v>1c</v>
      </c>
      <c r="BW76" s="177" t="s">
        <v>608</v>
      </c>
      <c r="BX76" s="170" t="str">
        <f aca="false">IF(BW76&lt;&gt;"",IF(ISNUMBER(FIND("=",BW76)),LEFT(BW76,FIND("=",BW76)-1),BW76),BW76)</f>
        <v>X98292</v>
      </c>
      <c r="BY76" s="170" t="str">
        <f aca="false">IF(BW76&lt;&gt;"",IF(ISNUMBER(FIND("=",BW76)),RIGHT(BW76,LEN(BW76)-FIND("=",BW76)),""),"")</f>
        <v>1c</v>
      </c>
      <c r="BZ76" s="170" t="str">
        <f aca="false">IF(BX76&lt;&gt;"",IF(ISNUMBER(FIND(".",BX76)),LEFT(BX76,FIND(".",BX76)-1),BX76),BX76)</f>
        <v>X98292</v>
      </c>
      <c r="CA76" s="170" t="str">
        <f aca="false">IF(BX76&lt;&gt;"",IF(ISNUMBER(FIND(".",BX76)),RIGHT(BX76,LEN(BX76)-FIND(".",BX76)),""),"")</f>
        <v/>
      </c>
      <c r="CC76" s="170" t="str">
        <f aca="false">A76</f>
        <v>X98292</v>
      </c>
      <c r="CD76" s="178" t="s">
        <v>339</v>
      </c>
      <c r="CE76" s="178" t="s">
        <v>340</v>
      </c>
      <c r="CF76" s="178" t="s">
        <v>341</v>
      </c>
      <c r="CH76" s="179"/>
      <c r="CI76" s="179"/>
      <c r="CJ76" s="179"/>
      <c r="CK76" s="212"/>
      <c r="CM76" s="212"/>
      <c r="CN76" s="212"/>
      <c r="CO76" s="212"/>
      <c r="CP76" s="212"/>
      <c r="CQ76" s="170" t="str">
        <f aca="false">IF(N76="","",N76)</f>
        <v>liver</v>
      </c>
      <c r="CR76" s="212"/>
      <c r="CS76" s="212"/>
      <c r="CT76" s="170" t="str">
        <f aca="false">CONCATENATE(CD76," strain ",CM76," ",CL76,", partial cds")</f>
        <v>Hepatitis E virus strain  , partial cds</v>
      </c>
    </row>
    <row r="77" customFormat="false" ht="11.9" hidden="true" customHeight="true" outlineLevel="0" collapsed="false">
      <c r="A77" s="154" t="s">
        <v>609</v>
      </c>
      <c r="B77" s="147" t="n">
        <v>1</v>
      </c>
      <c r="C77" s="243" t="n">
        <v>1</v>
      </c>
      <c r="D77" s="149" t="s">
        <v>610</v>
      </c>
      <c r="E77" s="150" t="s">
        <v>388</v>
      </c>
      <c r="F77" s="292" t="s">
        <v>611</v>
      </c>
      <c r="G77" s="212"/>
      <c r="H77" s="146" t="s">
        <v>611</v>
      </c>
      <c r="I77" s="153" t="s">
        <v>612</v>
      </c>
      <c r="J77" s="146" t="s">
        <v>360</v>
      </c>
      <c r="K77" s="212"/>
      <c r="L77" s="212"/>
      <c r="M77" s="157" t="s">
        <v>348</v>
      </c>
      <c r="N77" s="213"/>
      <c r="O77" s="146" t="n">
        <v>1994</v>
      </c>
      <c r="P77" s="212"/>
      <c r="Q77" s="212"/>
      <c r="R77" s="212"/>
      <c r="S77" s="212"/>
      <c r="T77" s="214" t="s">
        <v>353</v>
      </c>
      <c r="U77" s="161" t="s">
        <v>610</v>
      </c>
      <c r="V77" s="158" t="s">
        <v>610</v>
      </c>
      <c r="W77" s="244" t="s">
        <v>610</v>
      </c>
      <c r="X77" s="249" t="s">
        <v>610</v>
      </c>
      <c r="Y77" s="249" t="s">
        <v>610</v>
      </c>
      <c r="Z77" s="150" t="s">
        <v>610</v>
      </c>
      <c r="AA77" s="250" t="s">
        <v>610</v>
      </c>
      <c r="AB77" s="251" t="s">
        <v>278</v>
      </c>
      <c r="AC77" s="163" t="s">
        <v>456</v>
      </c>
      <c r="AD77" s="164" t="s">
        <v>354</v>
      </c>
      <c r="AE77" s="164" t="s">
        <v>354</v>
      </c>
      <c r="AF77" s="164" t="s">
        <v>354</v>
      </c>
      <c r="AG77" s="166" t="s">
        <v>354</v>
      </c>
      <c r="AH77" s="164" t="n">
        <v>11</v>
      </c>
      <c r="AI77" s="252" t="n">
        <v>7519</v>
      </c>
      <c r="AJ77" s="219" t="n">
        <f aca="false">SeqEnd-SeqBeg+1</f>
        <v>7509</v>
      </c>
      <c r="AK77" s="220" t="n">
        <f aca="false">AND( SeqBeg&lt;=Beg  , End &lt;=SeqEnd )</f>
        <v>1</v>
      </c>
      <c r="AL77" s="212"/>
      <c r="AM77" s="212"/>
      <c r="AN77" s="213"/>
      <c r="AO77" s="147" t="s">
        <v>457</v>
      </c>
      <c r="AP77" s="147" t="s">
        <v>457</v>
      </c>
      <c r="AQ77" s="147" t="s">
        <v>573</v>
      </c>
      <c r="AR77" s="147" t="s">
        <v>573</v>
      </c>
      <c r="AS77" s="147" t="s">
        <v>574</v>
      </c>
      <c r="AT77" s="147" t="s">
        <v>573</v>
      </c>
      <c r="AU77" s="147" t="s">
        <v>382</v>
      </c>
      <c r="AV77" s="212"/>
      <c r="AW77" s="222" t="str">
        <f aca="false">HYPERLINK(CONCATENATE("http://www.ncbi.nlm.nih.gov/nuccore/",BM77),BM77)</f>
        <v>AY230202</v>
      </c>
      <c r="AX77" s="219" t="str">
        <f aca="false">CONCATENATE(D77,IF(I77="","",CONCATENATE(".",I77)),IF(K77="","",CONCATENATE(".",K77)),IF(M77="","",CONCATENATE(".",M77)),IF(R77="","",CONCATENATE(".",R77)),IF(U77="","","(*)"))</f>
        <v>1d.MAR.hum(*)</v>
      </c>
      <c r="AY77" s="170" t="str">
        <f aca="false">CONCATENATE(BM77,".",BN77)</f>
        <v>AY230202.Morocco</v>
      </c>
      <c r="AZ77" s="171" t="str">
        <f aca="false">IF(AV77="",IF(ISNUMBER(FIND(".",A77)),LEFT(A77,FIND(".",A77)-1),A77),AV77)</f>
        <v>AY230202</v>
      </c>
      <c r="BA77" s="171" t="str">
        <f aca="false">IF(ISNUMBER(FIND("-",AZ77)),LEFT(AZ77,FIND("-",AZ77)-1),AZ77)</f>
        <v>AY230202</v>
      </c>
      <c r="BB77" s="170" t="str">
        <f aca="false"> MEGAname &amp; "="</f>
        <v>AY230202=</v>
      </c>
      <c r="BC77" s="170" t="str">
        <f aca="false">Clear &amp; IF(span ,"Span","out")</f>
        <v>AY230202=Span</v>
      </c>
      <c r="BD77" s="170" t="str">
        <f aca="false">Clear &amp; IF(span, IF(B77=".","Selected",B77),"out")</f>
        <v>AY230202=1</v>
      </c>
      <c r="BE77" s="170" t="str">
        <f aca="false">Clear &amp; Strain</f>
        <v>AY230202=Morocco</v>
      </c>
      <c r="BF77" s="170" t="str">
        <f aca="false">CONCATENATE(A77,"=",F77,". ",AX77,IF(AB77="","",CONCATENATE(".",AB77)))</f>
        <v>AY230202=Morocco. 1d.MAR.hum(*).CG</v>
      </c>
      <c r="BG77" s="170" t="str">
        <f aca="false">CONCATENATE(A77,"=",F77,". ",AX77)</f>
        <v>AY230202=Morocco. 1d.MAR.hum(*)</v>
      </c>
      <c r="BH77" s="170" t="str">
        <f aca="false">CONCATENATE(A77,"=",AX77)</f>
        <v>AY230202=1d.MAR.hum(*)</v>
      </c>
      <c r="BI77" s="170" t="str">
        <f aca="false">CONCATENATE(A77,"=",ComForSubtype,D77)</f>
        <v>AY230202=1d</v>
      </c>
      <c r="BJ77" s="170" t="str">
        <f aca="false">CONCATENATE(A77,"=",E77)</f>
        <v>AY230202=1</v>
      </c>
      <c r="BK77" s="170" t="str">
        <f aca="false">CONCATENATE(A77,"=",C77)</f>
        <v>AY230202=1</v>
      </c>
      <c r="BL77" s="170" t="str">
        <f aca="false">CONCATENATE(D77,"=")</f>
        <v>1d=</v>
      </c>
      <c r="BM77" s="223" t="str">
        <f aca="false">IF(BA77="XX","",BA77)</f>
        <v>AY230202</v>
      </c>
      <c r="BN77" s="224" t="str">
        <f aca="false">CONCATENATE(IF(F77="","",F77),IF(G77="","",CONCATENATE(" / ",G77)))</f>
        <v>Morocco</v>
      </c>
      <c r="BO77" s="225" t="str">
        <f aca="false">AX77</f>
        <v>1d.MAR.hum(*)</v>
      </c>
      <c r="BP77" s="226" t="str">
        <f aca="false">IF(V77="","",V77)</f>
        <v>1d</v>
      </c>
      <c r="BQ77" s="226" t="str">
        <f aca="false">IF(W77="","",CONCATENATE(W77,IF(LEFT(AO77,1)="s","+","")))</f>
        <v>1d+</v>
      </c>
      <c r="BR77" s="226" t="str">
        <f aca="false">IF(X77="","",CONCATENATE(X77,IF(LEFT(AQ77,1)="s","+","")))</f>
        <v>1d</v>
      </c>
      <c r="BS77" s="226" t="str">
        <f aca="false">IF(Y77="","",CONCATENATE(Y77,IF(LEFT(AR77,1)="s","+","")))</f>
        <v>1d</v>
      </c>
      <c r="BT77" s="226" t="str">
        <f aca="false">IF(Z77="","",CONCATENATE(Z77,IF(LEFT(AS77,1)="s","+","")))</f>
        <v>1d+</v>
      </c>
      <c r="BU77" s="227" t="str">
        <f aca="false">IF(AA77="","",CONCATENATE(AA77,IF(LEFT(AT77,1)="s","+","")))</f>
        <v>1d</v>
      </c>
      <c r="BV77" s="212"/>
      <c r="BW77" s="177" t="s">
        <v>613</v>
      </c>
      <c r="BX77" s="170" t="str">
        <f aca="false">IF(BW77&lt;&gt;"",IF(ISNUMBER(FIND("=",BW77)),LEFT(BW77,FIND("=",BW77)-1),BW77),BW77)</f>
        <v>AY230202</v>
      </c>
      <c r="BY77" s="170" t="str">
        <f aca="false">IF(BW77&lt;&gt;"",IF(ISNUMBER(FIND("=",BW77)),RIGHT(BW77,LEN(BW77)-FIND("=",BW77)),""),"")</f>
        <v>1d</v>
      </c>
      <c r="BZ77" s="170" t="str">
        <f aca="false">IF(BX77&lt;&gt;"",IF(ISNUMBER(FIND(".",BX77)),LEFT(BX77,FIND(".",BX77)-1),BX77),BX77)</f>
        <v>AY230202</v>
      </c>
      <c r="CA77" s="170" t="str">
        <f aca="false">IF(BX77&lt;&gt;"",IF(ISNUMBER(FIND(".",BX77)),RIGHT(BX77,LEN(BX77)-FIND(".",BX77)),""),"")</f>
        <v/>
      </c>
      <c r="CB77" s="212"/>
      <c r="CC77" s="170" t="str">
        <f aca="false">A77</f>
        <v>AY230202</v>
      </c>
      <c r="CD77" s="178" t="s">
        <v>339</v>
      </c>
      <c r="CE77" s="178" t="s">
        <v>340</v>
      </c>
      <c r="CF77" s="178" t="s">
        <v>341</v>
      </c>
      <c r="CG77" s="212"/>
      <c r="CH77" s="179"/>
      <c r="CI77" s="179"/>
      <c r="CJ77" s="179"/>
      <c r="CK77" s="212"/>
      <c r="CL77" s="212"/>
      <c r="CM77" s="170" t="str">
        <f aca="false">F77</f>
        <v>Morocco</v>
      </c>
      <c r="CN77" s="170" t="str">
        <f aca="false">IF(G77="","",G77)</f>
        <v/>
      </c>
      <c r="CO77" s="170" t="str">
        <f aca="false">CONCATENATE(H77,":",L77)</f>
        <v>Morocco:</v>
      </c>
      <c r="CP77" s="170" t="str">
        <f aca="false">CONCATENATE(IF(Q77="","",CONCATENATE(Q77,"-")),IF(P77="","",CONCATENATE(P77,"-")),IF(O77="","",O77))</f>
        <v>1994</v>
      </c>
      <c r="CQ77" s="170" t="str">
        <f aca="false">IF(N77="","",N77)</f>
        <v/>
      </c>
      <c r="CR77" s="170" t="n">
        <f aca="false">C77</f>
        <v>1</v>
      </c>
      <c r="CS77" s="229" t="str">
        <f aca="false">D77</f>
        <v>1d</v>
      </c>
      <c r="CT77" s="170" t="str">
        <f aca="false">CONCATENATE(CD77," strain ",CM77," ",CL77,", partial cds")</f>
        <v>Hepatitis E virus strain Morocco , partial cds</v>
      </c>
    </row>
    <row r="78" customFormat="false" ht="11.9" hidden="true" customHeight="true" outlineLevel="0" collapsed="false">
      <c r="A78" s="234" t="s">
        <v>614</v>
      </c>
      <c r="B78" s="147" t="n">
        <v>1</v>
      </c>
      <c r="C78" s="148" t="n">
        <v>1</v>
      </c>
      <c r="D78" s="149" t="s">
        <v>610</v>
      </c>
      <c r="E78" s="150" t="s">
        <v>388</v>
      </c>
      <c r="F78" s="230" t="s">
        <v>615</v>
      </c>
      <c r="G78" s="212"/>
      <c r="H78" s="230" t="s">
        <v>611</v>
      </c>
      <c r="I78" s="153" t="s">
        <v>612</v>
      </c>
      <c r="J78" s="146" t="s">
        <v>360</v>
      </c>
      <c r="K78" s="212"/>
      <c r="L78" s="212"/>
      <c r="N78" s="213"/>
      <c r="O78" s="212"/>
      <c r="P78" s="159"/>
      <c r="Q78" s="159"/>
      <c r="R78" s="237"/>
      <c r="S78" s="237"/>
      <c r="T78" s="214" t="s">
        <v>353</v>
      </c>
      <c r="U78" s="215"/>
      <c r="V78" s="209"/>
      <c r="W78" s="217"/>
      <c r="X78" s="209"/>
      <c r="Y78" s="209"/>
      <c r="Z78" s="209" t="s">
        <v>610</v>
      </c>
      <c r="AB78" s="217"/>
      <c r="AC78" s="217"/>
      <c r="AD78" s="209"/>
      <c r="AE78" s="209"/>
      <c r="AF78" s="209" t="n">
        <v>225</v>
      </c>
      <c r="AG78" s="218"/>
      <c r="AH78" s="164" t="n">
        <v>5254</v>
      </c>
      <c r="AI78" s="252" t="n">
        <v>7519</v>
      </c>
      <c r="AJ78" s="219" t="n">
        <f aca="false">SeqEnd-SeqBeg+1</f>
        <v>2266</v>
      </c>
      <c r="AK78" s="220" t="n">
        <f aca="false">AND( SeqBeg&lt;=Beg  , End &lt;=SeqEnd )</f>
        <v>0</v>
      </c>
      <c r="AL78" s="237"/>
      <c r="AM78" s="237"/>
      <c r="AN78" s="221"/>
      <c r="AO78" s="164" t="s">
        <v>103</v>
      </c>
      <c r="AP78" s="164" t="s">
        <v>103</v>
      </c>
      <c r="AQ78" s="164" t="s">
        <v>103</v>
      </c>
      <c r="AR78" s="164" t="s">
        <v>103</v>
      </c>
      <c r="AS78" s="164" t="s">
        <v>103</v>
      </c>
      <c r="AT78" s="164" t="s">
        <v>103</v>
      </c>
      <c r="AU78" s="237"/>
      <c r="AV78" s="237"/>
      <c r="AW78" s="222" t="str">
        <f aca="false">HYPERLINK(CONCATENATE("http://www.ncbi.nlm.nih.gov/nuccore/",BM78),BM78)</f>
        <v>AF065061</v>
      </c>
      <c r="AX78" s="219" t="str">
        <f aca="false">CONCATENATE(D78,IF(I78="","",CONCATENATE(".",I78)),IF(K78="","",CONCATENATE(".",K78)),IF(M78="","",CONCATENATE(".",M78)),IF(R78="","",CONCATENATE(".",R78)),IF(U78="","","(*)"))</f>
        <v>1d.MAR</v>
      </c>
      <c r="AY78" s="238" t="str">
        <f aca="false">CONCATENATE(BM78,".",BN78)</f>
        <v>AF065061.HEV-Morocco</v>
      </c>
      <c r="AZ78" s="239" t="str">
        <f aca="false">IF(AV78="",IF(ISNUMBER(FIND(".",A78)),LEFT(A78,FIND(".",A78)-1),A78),AV78)</f>
        <v>AF065061</v>
      </c>
      <c r="BA78" s="239" t="str">
        <f aca="false">IF(ISNUMBER(FIND("-",AZ78)),LEFT(AZ78,FIND("-",AZ78)-1),AZ78)</f>
        <v>AF065061</v>
      </c>
      <c r="BB78" s="170" t="str">
        <f aca="false"> MEGAname &amp; "="</f>
        <v>AF065061=</v>
      </c>
      <c r="BC78" s="170" t="str">
        <f aca="false">Clear &amp; IF(span ,"Span","out")</f>
        <v>AF065061=out</v>
      </c>
      <c r="BD78" s="170" t="str">
        <f aca="false">Clear &amp; IF(span, IF(B78=".","Selected",B78),"out")</f>
        <v>AF065061=out</v>
      </c>
      <c r="BE78" s="170" t="str">
        <f aca="false">Clear &amp; Strain</f>
        <v>AF065061=HEV-Morocco</v>
      </c>
      <c r="BF78" s="238" t="str">
        <f aca="false">CONCATENATE(A78,"=",F78,". ",AX78,IF(AB78="","",CONCATENATE(".",AB78)))</f>
        <v>AF065061=HEV-Morocco. 1d.MAR</v>
      </c>
      <c r="BG78" s="238" t="str">
        <f aca="false">CONCATENATE(A78,"=",F78,". ",AX78)</f>
        <v>AF065061=HEV-Morocco. 1d.MAR</v>
      </c>
      <c r="BH78" s="238" t="str">
        <f aca="false">CONCATENATE(A78,"=",AX78)</f>
        <v>AF065061=1d.MAR</v>
      </c>
      <c r="BI78" s="238" t="str">
        <f aca="false">CONCATENATE(A78,"=",ComForSubtype,D78)</f>
        <v>AF065061=1d</v>
      </c>
      <c r="BJ78" s="238" t="str">
        <f aca="false">CONCATENATE(A78,"=",E78)</f>
        <v>AF065061=1</v>
      </c>
      <c r="BK78" s="238" t="str">
        <f aca="false">CONCATENATE(A78,"=",C78)</f>
        <v>AF065061=1</v>
      </c>
      <c r="BL78" s="238" t="str">
        <f aca="false">CONCATENATE(D78,"=")</f>
        <v>1d=</v>
      </c>
      <c r="BM78" s="223" t="str">
        <f aca="false">IF(BA78="XX","",BA78)</f>
        <v>AF065061</v>
      </c>
      <c r="BN78" s="224" t="str">
        <f aca="false">CONCATENATE(IF(F78="","",F78),IF(G78="","",CONCATENATE(" / ",G78)))</f>
        <v>HEV-Morocco</v>
      </c>
      <c r="BO78" s="225" t="str">
        <f aca="false">AX78</f>
        <v>1d.MAR</v>
      </c>
      <c r="BP78" s="226" t="str">
        <f aca="false">IF(V78="","",V78)</f>
        <v/>
      </c>
      <c r="BQ78" s="226" t="str">
        <f aca="false">IF(W78="","",CONCATENATE(W78,IF(LEFT(AO78,1)="s","+","")))</f>
        <v/>
      </c>
      <c r="BR78" s="226" t="str">
        <f aca="false">IF(X78="","",CONCATENATE(X78,IF(LEFT(AQ78,1)="s","+","")))</f>
        <v/>
      </c>
      <c r="BS78" s="226" t="str">
        <f aca="false">IF(Y78="","",CONCATENATE(Y78,IF(LEFT(AR78,1)="s","+","")))</f>
        <v/>
      </c>
      <c r="BT78" s="226" t="str">
        <f aca="false">IF(Z78="","",CONCATENATE(Z78,IF(LEFT(AS78,1)="s","+","")))</f>
        <v>1d</v>
      </c>
      <c r="BU78" s="227" t="str">
        <f aca="false">IF(AA78="","",CONCATENATE(AA78,IF(LEFT(AT78,1)="s","+","")))</f>
        <v/>
      </c>
      <c r="BV78" s="240"/>
      <c r="BW78" s="240" t="s">
        <v>338</v>
      </c>
      <c r="BX78" s="238" t="str">
        <f aca="false">IF(BW78&lt;&gt;"",IF(ISNUMBER(FIND("=",BW78)),LEFT(BW78,FIND("=",BW78)-1),BW78),BW78)</f>
        <v>xx</v>
      </c>
      <c r="BY78" s="238" t="str">
        <f aca="false">IF(BW78&lt;&gt;"",IF(ISNUMBER(FIND("=",BW78)),RIGHT(BW78,LEN(BW78)-FIND("=",BW78)),""),"")</f>
        <v>Non_select</v>
      </c>
      <c r="BZ78" s="238" t="str">
        <f aca="false">IF(BX78&lt;&gt;"",IF(ISNUMBER(FIND(".",BX78)),LEFT(BX78,FIND(".",BX78)-1),BX78),BX78)</f>
        <v>xx</v>
      </c>
      <c r="CA78" s="238" t="str">
        <f aca="false">IF(BX78&lt;&gt;"",IF(ISNUMBER(FIND(".",BX78)),RIGHT(BX78,LEN(BX78)-FIND(".",BX78)),""),"")</f>
        <v/>
      </c>
      <c r="CB78" s="240"/>
      <c r="CC78" s="238" t="str">
        <f aca="false">A78</f>
        <v>AF065061</v>
      </c>
      <c r="CD78" s="241" t="s">
        <v>339</v>
      </c>
      <c r="CE78" s="241" t="s">
        <v>340</v>
      </c>
      <c r="CF78" s="241" t="s">
        <v>341</v>
      </c>
      <c r="CG78" s="241"/>
      <c r="CH78" s="241"/>
      <c r="CI78" s="241"/>
      <c r="CJ78" s="241"/>
      <c r="CK78" s="241"/>
      <c r="CL78" s="241"/>
      <c r="CM78" s="238"/>
      <c r="CN78" s="238"/>
      <c r="CO78" s="238"/>
      <c r="CP78" s="238"/>
      <c r="CQ78" s="238"/>
      <c r="CR78" s="238" t="n">
        <f aca="false">C78</f>
        <v>1</v>
      </c>
      <c r="CS78" s="242" t="str">
        <f aca="false">D78</f>
        <v>1d</v>
      </c>
      <c r="CT78" s="170" t="str">
        <f aca="false">CONCATENATE(CD78," strain ",CM78," ",CL78,", partial cds")</f>
        <v>Hepatitis E virus strain  , partial cds</v>
      </c>
    </row>
    <row r="79" customFormat="false" ht="11.9" hidden="true" customHeight="true" outlineLevel="0" collapsed="false">
      <c r="A79" s="154" t="s">
        <v>616</v>
      </c>
      <c r="B79" s="147" t="n">
        <v>1</v>
      </c>
      <c r="C79" s="243" t="n">
        <v>1</v>
      </c>
      <c r="D79" s="149" t="s">
        <v>617</v>
      </c>
      <c r="E79" s="150" t="s">
        <v>388</v>
      </c>
      <c r="F79" s="154" t="s">
        <v>618</v>
      </c>
      <c r="G79" s="212"/>
      <c r="H79" s="146" t="s">
        <v>619</v>
      </c>
      <c r="I79" s="153" t="s">
        <v>620</v>
      </c>
      <c r="J79" s="146" t="s">
        <v>360</v>
      </c>
      <c r="K79" s="212"/>
      <c r="L79" s="212"/>
      <c r="M79" s="157" t="s">
        <v>348</v>
      </c>
      <c r="N79" s="213"/>
      <c r="O79" s="146" t="n">
        <v>1983</v>
      </c>
      <c r="P79" s="212"/>
      <c r="Q79" s="212"/>
      <c r="R79" s="212"/>
      <c r="S79" s="212"/>
      <c r="T79" s="214" t="s">
        <v>353</v>
      </c>
      <c r="U79" s="289" t="s">
        <v>617</v>
      </c>
      <c r="V79" s="158" t="s">
        <v>617</v>
      </c>
      <c r="W79" s="244" t="s">
        <v>617</v>
      </c>
      <c r="X79" s="150" t="s">
        <v>617</v>
      </c>
      <c r="Y79" s="249" t="s">
        <v>617</v>
      </c>
      <c r="Z79" s="150" t="s">
        <v>617</v>
      </c>
      <c r="AA79" s="250" t="s">
        <v>617</v>
      </c>
      <c r="AB79" s="251" t="s">
        <v>278</v>
      </c>
      <c r="AC79" s="163" t="s">
        <v>456</v>
      </c>
      <c r="AD79" s="164" t="s">
        <v>354</v>
      </c>
      <c r="AE79" s="164" t="s">
        <v>354</v>
      </c>
      <c r="AF79" s="164" t="s">
        <v>354</v>
      </c>
      <c r="AG79" s="166" t="s">
        <v>354</v>
      </c>
      <c r="AH79" s="164" t="n">
        <v>51</v>
      </c>
      <c r="AI79" s="252" t="n">
        <v>7519</v>
      </c>
      <c r="AJ79" s="219" t="n">
        <f aca="false">SeqEnd-SeqBeg+1</f>
        <v>7469</v>
      </c>
      <c r="AK79" s="220" t="n">
        <f aca="false">AND( SeqBeg&lt;=Beg  , End &lt;=SeqEnd )</f>
        <v>1</v>
      </c>
      <c r="AL79" s="212"/>
      <c r="AM79" s="212"/>
      <c r="AN79" s="213"/>
      <c r="AO79" s="147" t="s">
        <v>457</v>
      </c>
      <c r="AP79" s="147" t="s">
        <v>457</v>
      </c>
      <c r="AQ79" s="147" t="s">
        <v>573</v>
      </c>
      <c r="AR79" s="147" t="s">
        <v>573</v>
      </c>
      <c r="AS79" s="147" t="s">
        <v>574</v>
      </c>
      <c r="AT79" s="147" t="s">
        <v>573</v>
      </c>
      <c r="AU79" s="147" t="s">
        <v>382</v>
      </c>
      <c r="AV79" s="212"/>
      <c r="AW79" s="222" t="str">
        <f aca="false">HYPERLINK(CONCATENATE("http://www.ncbi.nlm.nih.gov/nuccore/",BM79),BM79)</f>
        <v>AY204877</v>
      </c>
      <c r="AX79" s="219" t="str">
        <f aca="false">CONCATENATE(D79,IF(I79="","",CONCATENATE(".",I79)),IF(K79="","",CONCATENATE(".",K79)),IF(M79="","",CONCATENATE(".",M79)),IF(R79="","",CONCATENATE(".",R79)),IF(U79="","","(*)"))</f>
        <v>1e.TCD.hum(*)</v>
      </c>
      <c r="AY79" s="170" t="str">
        <f aca="false">CONCATENATE(BM79,".",BN79)</f>
        <v>AY204877.T3</v>
      </c>
      <c r="AZ79" s="171" t="str">
        <f aca="false">IF(AV79="",IF(ISNUMBER(FIND(".",A79)),LEFT(A79,FIND(".",A79)-1),A79),AV79)</f>
        <v>AY204877</v>
      </c>
      <c r="BA79" s="171" t="str">
        <f aca="false">IF(ISNUMBER(FIND("-",AZ79)),LEFT(AZ79,FIND("-",AZ79)-1),AZ79)</f>
        <v>AY204877</v>
      </c>
      <c r="BB79" s="170" t="str">
        <f aca="false"> MEGAname &amp; "="</f>
        <v>AY204877=</v>
      </c>
      <c r="BC79" s="170" t="str">
        <f aca="false">Clear &amp; IF(span ,"Span","out")</f>
        <v>AY204877=Span</v>
      </c>
      <c r="BD79" s="170" t="str">
        <f aca="false">Clear &amp; IF(span, IF(B79=".","Selected",B79),"out")</f>
        <v>AY204877=1</v>
      </c>
      <c r="BE79" s="170" t="str">
        <f aca="false">Clear &amp; Strain</f>
        <v>AY204877=T3</v>
      </c>
      <c r="BF79" s="170" t="str">
        <f aca="false">CONCATENATE(A79,"=",F79,". ",AX79,IF(AB79="","",CONCATENATE(".",AB79)))</f>
        <v>AY204877=T3. 1e.TCD.hum(*).CG</v>
      </c>
      <c r="BG79" s="170" t="str">
        <f aca="false">CONCATENATE(A79,"=",F79,". ",AX79)</f>
        <v>AY204877=T3. 1e.TCD.hum(*)</v>
      </c>
      <c r="BH79" s="170" t="str">
        <f aca="false">CONCATENATE(A79,"=",AX79)</f>
        <v>AY204877=1e.TCD.hum(*)</v>
      </c>
      <c r="BI79" s="170" t="str">
        <f aca="false">CONCATENATE(A79,"=",ComForSubtype,D79)</f>
        <v>AY204877=1e</v>
      </c>
      <c r="BJ79" s="170" t="str">
        <f aca="false">CONCATENATE(A79,"=",E79)</f>
        <v>AY204877=1</v>
      </c>
      <c r="BK79" s="170" t="str">
        <f aca="false">CONCATENATE(A79,"=",C79)</f>
        <v>AY204877=1</v>
      </c>
      <c r="BL79" s="170" t="str">
        <f aca="false">CONCATENATE(D79,"=")</f>
        <v>1e=</v>
      </c>
      <c r="BM79" s="223" t="str">
        <f aca="false">IF(BA79="XX","",BA79)</f>
        <v>AY204877</v>
      </c>
      <c r="BN79" s="224" t="str">
        <f aca="false">CONCATENATE(IF(F79="","",F79),IF(G79="","",CONCATENATE(" / ",G79)))</f>
        <v>T3</v>
      </c>
      <c r="BO79" s="225" t="str">
        <f aca="false">AX79</f>
        <v>1e.TCD.hum(*)</v>
      </c>
      <c r="BP79" s="226" t="str">
        <f aca="false">IF(V79="","",V79)</f>
        <v>1e</v>
      </c>
      <c r="BQ79" s="226" t="str">
        <f aca="false">IF(W79="","",CONCATENATE(W79,IF(LEFT(AO79,1)="s","+","")))</f>
        <v>1e+</v>
      </c>
      <c r="BR79" s="226" t="str">
        <f aca="false">IF(X79="","",CONCATENATE(X79,IF(LEFT(AQ79,1)="s","+","")))</f>
        <v>1e</v>
      </c>
      <c r="BS79" s="226" t="str">
        <f aca="false">IF(Y79="","",CONCATENATE(Y79,IF(LEFT(AR79,1)="s","+","")))</f>
        <v>1e</v>
      </c>
      <c r="BT79" s="226" t="str">
        <f aca="false">IF(Z79="","",CONCATENATE(Z79,IF(LEFT(AS79,1)="s","+","")))</f>
        <v>1e+</v>
      </c>
      <c r="BU79" s="227" t="str">
        <f aca="false">IF(AA79="","",CONCATENATE(AA79,IF(LEFT(AT79,1)="s","+","")))</f>
        <v>1e</v>
      </c>
      <c r="BV79" s="212"/>
      <c r="BW79" s="177" t="s">
        <v>621</v>
      </c>
      <c r="BX79" s="170" t="str">
        <f aca="false">IF(BW79&lt;&gt;"",IF(ISNUMBER(FIND("=",BW79)),LEFT(BW79,FIND("=",BW79)-1),BW79),BW79)</f>
        <v>AY204877</v>
      </c>
      <c r="BY79" s="170" t="str">
        <f aca="false">IF(BW79&lt;&gt;"",IF(ISNUMBER(FIND("=",BW79)),RIGHT(BW79,LEN(BW79)-FIND("=",BW79)),""),"")</f>
        <v>1e</v>
      </c>
      <c r="BZ79" s="170" t="str">
        <f aca="false">IF(BX79&lt;&gt;"",IF(ISNUMBER(FIND(".",BX79)),LEFT(BX79,FIND(".",BX79)-1),BX79),BX79)</f>
        <v>AY204877</v>
      </c>
      <c r="CA79" s="170" t="str">
        <f aca="false">IF(BX79&lt;&gt;"",IF(ISNUMBER(FIND(".",BX79)),RIGHT(BX79,LEN(BX79)-FIND(".",BX79)),""),"")</f>
        <v/>
      </c>
      <c r="CB79" s="212"/>
      <c r="CC79" s="170" t="str">
        <f aca="false">A79</f>
        <v>AY204877</v>
      </c>
      <c r="CD79" s="178" t="s">
        <v>339</v>
      </c>
      <c r="CE79" s="178" t="s">
        <v>340</v>
      </c>
      <c r="CF79" s="178" t="s">
        <v>341</v>
      </c>
      <c r="CG79" s="212"/>
      <c r="CH79" s="179"/>
      <c r="CI79" s="179"/>
      <c r="CJ79" s="179"/>
      <c r="CK79" s="212"/>
      <c r="CL79" s="212"/>
      <c r="CM79" s="170" t="str">
        <f aca="false">F79</f>
        <v>T3</v>
      </c>
      <c r="CN79" s="170" t="str">
        <f aca="false">IF(G79="","",G79)</f>
        <v/>
      </c>
      <c r="CO79" s="170" t="str">
        <f aca="false">CONCATENATE(H79,":",L79)</f>
        <v>Chad:</v>
      </c>
      <c r="CP79" s="170" t="str">
        <f aca="false">CONCATENATE(IF(Q79="","",CONCATENATE(Q79,"-")),IF(P79="","",CONCATENATE(P79,"-")),IF(O79="","",O79))</f>
        <v>1983</v>
      </c>
      <c r="CQ79" s="170" t="str">
        <f aca="false">IF(N79="","",N79)</f>
        <v/>
      </c>
      <c r="CR79" s="170" t="n">
        <f aca="false">C79</f>
        <v>1</v>
      </c>
      <c r="CS79" s="229" t="str">
        <f aca="false">D79</f>
        <v>1e</v>
      </c>
      <c r="CT79" s="170" t="str">
        <f aca="false">CONCATENATE(CD79," strain ",CM79," ",CL79,", partial cds")</f>
        <v>Hepatitis E virus strain T3 , partial cds</v>
      </c>
    </row>
    <row r="80" customFormat="false" ht="11.9" hidden="true" customHeight="true" outlineLevel="0" collapsed="false">
      <c r="A80" s="154" t="s">
        <v>622</v>
      </c>
      <c r="B80" s="147" t="n">
        <v>1</v>
      </c>
      <c r="C80" s="243" t="n">
        <v>1</v>
      </c>
      <c r="D80" s="149" t="s">
        <v>617</v>
      </c>
      <c r="E80" s="150" t="s">
        <v>388</v>
      </c>
      <c r="F80" s="154" t="s">
        <v>623</v>
      </c>
      <c r="G80" s="212"/>
      <c r="H80" s="146" t="s">
        <v>405</v>
      </c>
      <c r="I80" s="153" t="s">
        <v>624</v>
      </c>
      <c r="J80" s="146" t="s">
        <v>360</v>
      </c>
      <c r="K80" s="212"/>
      <c r="L80" s="212"/>
      <c r="M80" s="157" t="s">
        <v>348</v>
      </c>
      <c r="N80" s="213"/>
      <c r="O80" s="160"/>
      <c r="P80" s="212"/>
      <c r="Q80" s="212"/>
      <c r="R80" s="146" t="s">
        <v>406</v>
      </c>
      <c r="T80" s="214"/>
      <c r="U80" s="215"/>
      <c r="V80" s="209"/>
      <c r="W80" s="244" t="s">
        <v>617</v>
      </c>
      <c r="AB80" s="217"/>
      <c r="AC80" s="163" t="s">
        <v>354</v>
      </c>
      <c r="AH80" s="164" t="n">
        <v>134</v>
      </c>
      <c r="AI80" s="164" t="n">
        <v>375</v>
      </c>
      <c r="AJ80" s="219" t="n">
        <f aca="false">SeqEnd-SeqBeg+1</f>
        <v>242</v>
      </c>
      <c r="AK80" s="220" t="n">
        <f aca="false">AND( SeqBeg&lt;=Beg  , End &lt;=SeqEnd )</f>
        <v>0</v>
      </c>
      <c r="AL80" s="212"/>
      <c r="AM80" s="212"/>
      <c r="AN80" s="213"/>
      <c r="AO80" s="209"/>
      <c r="AU80" s="147" t="s">
        <v>382</v>
      </c>
      <c r="AV80" s="212"/>
      <c r="AW80" s="222" t="str">
        <f aca="false">HYPERLINK(CONCATENATE("http://www.ncbi.nlm.nih.gov/nuccore/",BM80),BM80)</f>
        <v>EU879119</v>
      </c>
      <c r="AX80" s="219" t="str">
        <f aca="false">CONCATENATE(D80,IF(I80="","",CONCATENATE(".",I80)),IF(K80="","",CONCATENATE(".",K80)),IF(M80="","",CONCATENATE(".",M80)),IF(R80="","",CONCATENATE(".",R80)),IF(U80="","","(*)"))</f>
        <v>1e.ETH.hum.UReg</v>
      </c>
      <c r="AY80" s="170" t="str">
        <f aca="false">CONCATENATE(BM80,".",BN80)</f>
        <v>EU879119.V0714305</v>
      </c>
      <c r="AZ80" s="171" t="str">
        <f aca="false">IF(AV80="",IF(ISNUMBER(FIND(".",A80)),LEFT(A80,FIND(".",A80)-1),A80),AV80)</f>
        <v>EU879119</v>
      </c>
      <c r="BA80" s="171" t="str">
        <f aca="false">IF(ISNUMBER(FIND("-",AZ80)),LEFT(AZ80,FIND("-",AZ80)-1),AZ80)</f>
        <v>EU879119</v>
      </c>
      <c r="BB80" s="170" t="str">
        <f aca="false"> MEGAname &amp; "="</f>
        <v>EU879119=</v>
      </c>
      <c r="BC80" s="170" t="str">
        <f aca="false">Clear &amp; IF(span ,"Span","out")</f>
        <v>EU879119=out</v>
      </c>
      <c r="BD80" s="170" t="str">
        <f aca="false">Clear &amp; IF(span, IF(B80=".","Selected",B80),"out")</f>
        <v>EU879119=out</v>
      </c>
      <c r="BE80" s="170" t="str">
        <f aca="false">Clear &amp; Strain</f>
        <v>EU879119=V0714305</v>
      </c>
      <c r="BF80" s="170" t="str">
        <f aca="false">CONCATENATE(A80,"=",F80,". ",AX80,IF(AB80="","",CONCATENATE(".",AB80)))</f>
        <v>EU879119=V0714305. 1e.ETH.hum.UReg</v>
      </c>
      <c r="BG80" s="170" t="str">
        <f aca="false">CONCATENATE(A80,"=",F80,". ",AX80)</f>
        <v>EU879119=V0714305. 1e.ETH.hum.UReg</v>
      </c>
      <c r="BH80" s="170" t="str">
        <f aca="false">CONCATENATE(A80,"=",AX80)</f>
        <v>EU879119=1e.ETH.hum.UReg</v>
      </c>
      <c r="BI80" s="170" t="str">
        <f aca="false">CONCATENATE(A80,"=",ComForSubtype,D80)</f>
        <v>EU879119=1e</v>
      </c>
      <c r="BJ80" s="170" t="str">
        <f aca="false">CONCATENATE(A80,"=",E80)</f>
        <v>EU879119=1</v>
      </c>
      <c r="BK80" s="170" t="str">
        <f aca="false">CONCATENATE(A80,"=",C80)</f>
        <v>EU879119=1</v>
      </c>
      <c r="BL80" s="170" t="str">
        <f aca="false">CONCATENATE(D80,"=")</f>
        <v>1e=</v>
      </c>
      <c r="BM80" s="223" t="str">
        <f aca="false">IF(BA80="XX","",BA80)</f>
        <v>EU879119</v>
      </c>
      <c r="BN80" s="224" t="str">
        <f aca="false">CONCATENATE(IF(F80="","",F80),IF(G80="","",CONCATENATE(" / ",G80)))</f>
        <v>V0714305</v>
      </c>
      <c r="BO80" s="225" t="str">
        <f aca="false">AX80</f>
        <v>1e.ETH.hum.UReg</v>
      </c>
      <c r="BP80" s="226" t="str">
        <f aca="false">IF(V80="","",V80)</f>
        <v/>
      </c>
      <c r="BQ80" s="226" t="str">
        <f aca="false">IF(W80="","",CONCATENATE(W80,IF(LEFT(AO80,1)="s","+","")))</f>
        <v>1e</v>
      </c>
      <c r="BR80" s="226" t="str">
        <f aca="false">IF(X80="","",CONCATENATE(X80,IF(LEFT(AQ80,1)="s","+","")))</f>
        <v/>
      </c>
      <c r="BS80" s="226" t="str">
        <f aca="false">IF(Y80="","",CONCATENATE(Y80,IF(LEFT(AR80,1)="s","+","")))</f>
        <v/>
      </c>
      <c r="BT80" s="226" t="str">
        <f aca="false">IF(Z80="","",CONCATENATE(Z80,IF(LEFT(AS80,1)="s","+","")))</f>
        <v/>
      </c>
      <c r="BU80" s="227" t="str">
        <f aca="false">IF(AA80="","",CONCATENATE(AA80,IF(LEFT(AT80,1)="s","+","")))</f>
        <v/>
      </c>
      <c r="BV80" s="212"/>
      <c r="BW80" s="177" t="s">
        <v>625</v>
      </c>
      <c r="BX80" s="170" t="str">
        <f aca="false">IF(BW80&lt;&gt;"",IF(ISNUMBER(FIND("=",BW80)),LEFT(BW80,FIND("=",BW80)-1),BW80),BW80)</f>
        <v>EU879119</v>
      </c>
      <c r="BY80" s="170" t="str">
        <f aca="false">IF(BW80&lt;&gt;"",IF(ISNUMBER(FIND("=",BW80)),RIGHT(BW80,LEN(BW80)-FIND("=",BW80)),""),"")</f>
        <v>1e</v>
      </c>
      <c r="BZ80" s="170" t="str">
        <f aca="false">IF(BX80&lt;&gt;"",IF(ISNUMBER(FIND(".",BX80)),LEFT(BX80,FIND(".",BX80)-1),BX80),BX80)</f>
        <v>EU879119</v>
      </c>
      <c r="CA80" s="170" t="str">
        <f aca="false">IF(BX80&lt;&gt;"",IF(ISNUMBER(FIND(".",BX80)),RIGHT(BX80,LEN(BX80)-FIND(".",BX80)),""),"")</f>
        <v/>
      </c>
      <c r="CB80" s="212"/>
      <c r="CC80" s="170" t="str">
        <f aca="false">A80</f>
        <v>EU879119</v>
      </c>
      <c r="CD80" s="178" t="s">
        <v>339</v>
      </c>
      <c r="CE80" s="178" t="s">
        <v>340</v>
      </c>
      <c r="CF80" s="178" t="s">
        <v>341</v>
      </c>
      <c r="CG80" s="212"/>
      <c r="CH80" s="179"/>
      <c r="CI80" s="179"/>
      <c r="CJ80" s="179"/>
      <c r="CK80" s="212"/>
      <c r="CL80" s="212"/>
      <c r="CM80" s="170" t="str">
        <f aca="false">F80</f>
        <v>V0714305</v>
      </c>
      <c r="CN80" s="170" t="str">
        <f aca="false">IF(G80="","",G80)</f>
        <v/>
      </c>
      <c r="CO80" s="170" t="str">
        <f aca="false">CONCATENATE(H80,":",L80)</f>
        <v>Germany:</v>
      </c>
      <c r="CP80" s="170" t="str">
        <f aca="false">CONCATENATE(IF(Q80="","",CONCATENATE(Q80,"-")),IF(P80="","",CONCATENATE(P80,"-")),IF(O80="","",O80))</f>
        <v/>
      </c>
      <c r="CQ80" s="170" t="str">
        <f aca="false">IF(N80="","",N80)</f>
        <v/>
      </c>
      <c r="CR80" s="170" t="n">
        <f aca="false">C80</f>
        <v>1</v>
      </c>
      <c r="CS80" s="229" t="str">
        <f aca="false">D80</f>
        <v>1e</v>
      </c>
      <c r="CT80" s="170" t="str">
        <f aca="false">CONCATENATE(CD80," strain ",CM80," ",CL80,", partial cds")</f>
        <v>Hepatitis E virus strain V0714305 , partial cds</v>
      </c>
    </row>
    <row r="81" customFormat="false" ht="11.9" hidden="true" customHeight="true" outlineLevel="0" collapsed="false">
      <c r="A81" s="154" t="s">
        <v>626</v>
      </c>
      <c r="B81" s="243" t="n">
        <v>1</v>
      </c>
      <c r="C81" s="243" t="n">
        <v>1</v>
      </c>
      <c r="D81" s="149" t="s">
        <v>617</v>
      </c>
      <c r="E81" s="150" t="s">
        <v>388</v>
      </c>
      <c r="F81" s="154" t="s">
        <v>627</v>
      </c>
      <c r="G81" s="212"/>
      <c r="H81" s="146" t="s">
        <v>393</v>
      </c>
      <c r="I81" s="153" t="s">
        <v>394</v>
      </c>
      <c r="J81" s="146" t="s">
        <v>395</v>
      </c>
      <c r="K81" s="212"/>
      <c r="L81" s="212"/>
      <c r="M81" s="157" t="s">
        <v>348</v>
      </c>
      <c r="N81" s="213"/>
      <c r="O81" s="160"/>
      <c r="P81" s="212"/>
      <c r="Q81" s="212"/>
      <c r="R81" s="212"/>
      <c r="S81" s="212"/>
      <c r="T81" s="161" t="s">
        <v>617</v>
      </c>
      <c r="U81" s="161" t="s">
        <v>617</v>
      </c>
      <c r="V81" s="209"/>
      <c r="W81" s="217"/>
      <c r="Y81" s="147"/>
      <c r="AA81" s="250" t="s">
        <v>388</v>
      </c>
      <c r="AB81" s="217"/>
      <c r="AC81" s="217"/>
      <c r="AG81" s="293" t="s">
        <v>628</v>
      </c>
      <c r="AH81" s="237" t="n">
        <v>6592</v>
      </c>
      <c r="AI81" s="164" t="n">
        <v>6739</v>
      </c>
      <c r="AJ81" s="219" t="n">
        <f aca="false">SeqEnd-SeqBeg+1</f>
        <v>148</v>
      </c>
      <c r="AK81" s="220" t="n">
        <f aca="false">AND( SeqBeg&lt;=Beg  , End &lt;=SeqEnd )</f>
        <v>0</v>
      </c>
      <c r="AL81" s="212"/>
      <c r="AM81" s="212"/>
      <c r="AN81" s="221"/>
      <c r="AT81" s="147" t="s">
        <v>103</v>
      </c>
      <c r="AU81" s="146"/>
      <c r="AV81" s="212"/>
      <c r="AW81" s="222" t="str">
        <f aca="false">HYPERLINK(CONCATENATE("http://www.ncbi.nlm.nih.gov/nuccore/",BM81),BM81)</f>
        <v>AY540115</v>
      </c>
      <c r="AX81" s="219" t="str">
        <f aca="false">CONCATENATE(D81,IF(I81="","",CONCATENATE(".",I81)),IF(K81="","",CONCATENATE(".",K81)),IF(M81="","",CONCATENATE(".",M81)),IF(R81="","",CONCATENATE(".",R81)),IF(U81="","","(*)"))</f>
        <v>1e.ESP.hum(*)</v>
      </c>
      <c r="AY81" s="170" t="str">
        <f aca="false">CONCATENATE(BM81,".",BN81)</f>
        <v>AY540115.VH5_ORF2</v>
      </c>
      <c r="AZ81" s="171" t="str">
        <f aca="false">IF(AV81="",IF(ISNUMBER(FIND(".",A81)),LEFT(A81,FIND(".",A81)-1),A81),AV81)</f>
        <v>AY540115</v>
      </c>
      <c r="BA81" s="171" t="str">
        <f aca="false">IF(ISNUMBER(FIND("-",AZ81)),LEFT(AZ81,FIND("-",AZ81)-1),AZ81)</f>
        <v>AY540115</v>
      </c>
      <c r="BB81" s="170" t="str">
        <f aca="false"> MEGAname &amp; "="</f>
        <v>AY540115=</v>
      </c>
      <c r="BC81" s="170" t="str">
        <f aca="false">Clear &amp; IF(span ,"Span","out")</f>
        <v>AY540115=out</v>
      </c>
      <c r="BD81" s="170" t="str">
        <f aca="false">Clear &amp; IF(span, IF(B81=".","Selected",B81),"out")</f>
        <v>AY540115=out</v>
      </c>
      <c r="BE81" s="170" t="str">
        <f aca="false">Clear &amp; Strain</f>
        <v>AY540115=VH5_ORF2</v>
      </c>
      <c r="BF81" s="170" t="str">
        <f aca="false">CONCATENATE(A81,"=",F81,". ",AX81,IF(AB81="","",CONCATENATE(".",AB81)))</f>
        <v>AY540115=VH5_ORF2. 1e.ESP.hum(*)</v>
      </c>
      <c r="BG81" s="170" t="str">
        <f aca="false">CONCATENATE(A81,"=",F81,". ",AX81)</f>
        <v>AY540115=VH5_ORF2. 1e.ESP.hum(*)</v>
      </c>
      <c r="BH81" s="170" t="str">
        <f aca="false">CONCATENATE(A81,"=",AX81)</f>
        <v>AY540115=1e.ESP.hum(*)</v>
      </c>
      <c r="BI81" s="170" t="str">
        <f aca="false">CONCATENATE(A81,"=",ComForSubtype,D81)</f>
        <v>AY540115=1e</v>
      </c>
      <c r="BJ81" s="170" t="str">
        <f aca="false">CONCATENATE(A81,"=",E81)</f>
        <v>AY540115=1</v>
      </c>
      <c r="BK81" s="170" t="str">
        <f aca="false">CONCATENATE(A81,"=",C81)</f>
        <v>AY540115=1</v>
      </c>
      <c r="BL81" s="170" t="str">
        <f aca="false">CONCATENATE(D81,"=")</f>
        <v>1e=</v>
      </c>
      <c r="BM81" s="223" t="str">
        <f aca="false">IF(BA81="XX","",BA81)</f>
        <v>AY540115</v>
      </c>
      <c r="BN81" s="224" t="str">
        <f aca="false">CONCATENATE(IF(F81="","",F81),IF(G81="","",CONCATENATE(" / ",G81)))</f>
        <v>VH5_ORF2</v>
      </c>
      <c r="BO81" s="225" t="str">
        <f aca="false">AX81</f>
        <v>1e.ESP.hum(*)</v>
      </c>
      <c r="BP81" s="226" t="str">
        <f aca="false">IF(V81="","",V81)</f>
        <v/>
      </c>
      <c r="BQ81" s="226" t="str">
        <f aca="false">IF(W81="","",CONCATENATE(W81,IF(LEFT(AO81,1)="s","+","")))</f>
        <v/>
      </c>
      <c r="BR81" s="226" t="str">
        <f aca="false">IF(X81="","",CONCATENATE(X81,IF(LEFT(AQ81,1)="s","+","")))</f>
        <v/>
      </c>
      <c r="BS81" s="226" t="str">
        <f aca="false">IF(Y81="","",CONCATENATE(Y81,IF(LEFT(AR81,1)="s","+","")))</f>
        <v/>
      </c>
      <c r="BT81" s="226" t="str">
        <f aca="false">IF(Z81="","",CONCATENATE(Z81,IF(LEFT(AS81,1)="s","+","")))</f>
        <v/>
      </c>
      <c r="BU81" s="227" t="str">
        <f aca="false">IF(AA81="","",CONCATENATE(AA81,IF(LEFT(AT81,1)="s","+","")))</f>
        <v>1</v>
      </c>
      <c r="BV81" s="212"/>
      <c r="BW81" s="177" t="s">
        <v>629</v>
      </c>
      <c r="BX81" s="170" t="str">
        <f aca="false">IF(BW81&lt;&gt;"",IF(ISNUMBER(FIND("=",BW81)),LEFT(BW81,FIND("=",BW81)-1),BW81),BW81)</f>
        <v>AY540115</v>
      </c>
      <c r="BY81" s="170" t="str">
        <f aca="false">IF(BW81&lt;&gt;"",IF(ISNUMBER(FIND("=",BW81)),RIGHT(BW81,LEN(BW81)-FIND("=",BW81)),""),"")</f>
        <v>1e</v>
      </c>
      <c r="BZ81" s="170" t="str">
        <f aca="false">IF(BX81&lt;&gt;"",IF(ISNUMBER(FIND(".",BX81)),LEFT(BX81,FIND(".",BX81)-1),BX81),BX81)</f>
        <v>AY540115</v>
      </c>
      <c r="CA81" s="170" t="str">
        <f aca="false">IF(BX81&lt;&gt;"",IF(ISNUMBER(FIND(".",BX81)),RIGHT(BX81,LEN(BX81)-FIND(".",BX81)),""),"")</f>
        <v/>
      </c>
      <c r="CB81" s="212"/>
      <c r="CC81" s="170" t="str">
        <f aca="false">A81</f>
        <v>AY540115</v>
      </c>
      <c r="CD81" s="178" t="s">
        <v>339</v>
      </c>
      <c r="CE81" s="178" t="s">
        <v>340</v>
      </c>
      <c r="CF81" s="178" t="s">
        <v>341</v>
      </c>
      <c r="CG81" s="212"/>
      <c r="CH81" s="179"/>
      <c r="CI81" s="179"/>
      <c r="CJ81" s="179"/>
      <c r="CK81" s="212"/>
      <c r="CL81" s="212"/>
      <c r="CM81" s="170" t="str">
        <f aca="false">F81</f>
        <v>VH5_ORF2</v>
      </c>
      <c r="CN81" s="170" t="str">
        <f aca="false">IF(G81="","",G81)</f>
        <v/>
      </c>
      <c r="CO81" s="170" t="str">
        <f aca="false">CONCATENATE(H81,":",L81)</f>
        <v>Spain:</v>
      </c>
      <c r="CP81" s="170" t="str">
        <f aca="false">CONCATENATE(IF(Q81="","",CONCATENATE(Q81,"-")),IF(P81="","",CONCATENATE(P81,"-")),IF(O81="","",O81))</f>
        <v/>
      </c>
      <c r="CQ81" s="170" t="str">
        <f aca="false">IF(N81="","",N81)</f>
        <v/>
      </c>
      <c r="CR81" s="170" t="n">
        <f aca="false">C81</f>
        <v>1</v>
      </c>
      <c r="CS81" s="229" t="str">
        <f aca="false">D81</f>
        <v>1e</v>
      </c>
      <c r="CT81" s="170" t="str">
        <f aca="false">CONCATENATE(CD81," strain ",CM81," ",CL81,", partial cds")</f>
        <v>Hepatitis E virus strain VH5_ORF2 , partial cds</v>
      </c>
    </row>
    <row r="82" customFormat="false" ht="11.9" hidden="true" customHeight="true" outlineLevel="0" collapsed="false">
      <c r="A82" s="253" t="s">
        <v>630</v>
      </c>
      <c r="B82" s="147" t="n">
        <v>2</v>
      </c>
      <c r="C82" s="254" t="n">
        <v>2</v>
      </c>
      <c r="D82" s="255" t="s">
        <v>631</v>
      </c>
      <c r="E82" s="268" t="s">
        <v>632</v>
      </c>
      <c r="F82" s="253" t="s">
        <v>633</v>
      </c>
      <c r="G82" s="253" t="s">
        <v>634</v>
      </c>
      <c r="H82" s="253" t="s">
        <v>633</v>
      </c>
      <c r="I82" s="258" t="s">
        <v>635</v>
      </c>
      <c r="J82" s="253" t="s">
        <v>425</v>
      </c>
      <c r="K82" s="259" t="s">
        <v>636</v>
      </c>
      <c r="L82" s="260"/>
      <c r="M82" s="261" t="s">
        <v>455</v>
      </c>
      <c r="N82" s="262"/>
      <c r="O82" s="253" t="n">
        <v>1986</v>
      </c>
      <c r="P82" s="263"/>
      <c r="Q82" s="263"/>
      <c r="R82" s="264"/>
      <c r="S82" s="264"/>
      <c r="T82" s="214" t="s">
        <v>353</v>
      </c>
      <c r="U82" s="294" t="s">
        <v>631</v>
      </c>
      <c r="V82" s="262" t="n">
        <v>2</v>
      </c>
      <c r="W82" s="266" t="s">
        <v>631</v>
      </c>
      <c r="X82" s="267" t="s">
        <v>631</v>
      </c>
      <c r="Y82" s="267" t="s">
        <v>631</v>
      </c>
      <c r="Z82" s="268" t="s">
        <v>631</v>
      </c>
      <c r="AA82" s="269" t="s">
        <v>631</v>
      </c>
      <c r="AB82" s="261" t="s">
        <v>278</v>
      </c>
      <c r="AC82" s="270" t="s">
        <v>354</v>
      </c>
      <c r="AD82" s="271" t="s">
        <v>354</v>
      </c>
      <c r="AE82" s="271" t="s">
        <v>354</v>
      </c>
      <c r="AF82" s="271" t="s">
        <v>354</v>
      </c>
      <c r="AG82" s="272" t="s">
        <v>354</v>
      </c>
      <c r="AH82" s="271" t="n">
        <v>33</v>
      </c>
      <c r="AI82" s="273" t="n">
        <v>7519</v>
      </c>
      <c r="AJ82" s="219" t="n">
        <f aca="false">SeqEnd-SeqBeg+1</f>
        <v>7487</v>
      </c>
      <c r="AK82" s="220" t="n">
        <f aca="false">AND( SeqBeg&lt;=Beg  , End &lt;=SeqEnd )</f>
        <v>1</v>
      </c>
      <c r="AL82" s="264"/>
      <c r="AM82" s="264" t="s">
        <v>637</v>
      </c>
      <c r="AN82" s="262"/>
      <c r="AO82" s="147" t="s">
        <v>457</v>
      </c>
      <c r="AP82" s="274" t="s">
        <v>457</v>
      </c>
      <c r="AQ82" s="274" t="s">
        <v>457</v>
      </c>
      <c r="AR82" s="274" t="s">
        <v>457</v>
      </c>
      <c r="AS82" s="274" t="s">
        <v>457</v>
      </c>
      <c r="AT82" s="274" t="s">
        <v>457</v>
      </c>
      <c r="AU82" s="274" t="s">
        <v>382</v>
      </c>
      <c r="AV82" s="264"/>
      <c r="AW82" s="275" t="str">
        <f aca="false">HYPERLINK(CONCATENATE("http://www.ncbi.nlm.nih.gov/nuccore/",BM82),BM82)</f>
        <v>M74506</v>
      </c>
      <c r="AX82" s="276" t="str">
        <f aca="false">CONCATENATE(D82,IF(I82="","",CONCATENATE(".",I82)),IF(K82="","",CONCATENATE(".",K82)),IF(M82="","",CONCATENATE(".",M82)),IF(R82="","",CONCATENATE(".",R82)),IF(U82="","","(*)"))</f>
        <v>2a.MEX.Telixtac.mac-hum(*)</v>
      </c>
      <c r="AY82" s="277" t="str">
        <f aca="false">CONCATENATE(BM82,".",BN82)</f>
        <v>M74506.Mexico / HEV(M)</v>
      </c>
      <c r="AZ82" s="278" t="str">
        <f aca="false">IF(AV82="",IF(ISNUMBER(FIND(".",A82)),LEFT(A82,FIND(".",A82)-1),A82),AV82)</f>
        <v>M74506</v>
      </c>
      <c r="BA82" s="278" t="str">
        <f aca="false">IF(ISNUMBER(FIND("-",AZ82)),LEFT(AZ82,FIND("-",AZ82)-1),AZ82)</f>
        <v>M74506</v>
      </c>
      <c r="BB82" s="170" t="str">
        <f aca="false"> MEGAname &amp; "="</f>
        <v>M74506=</v>
      </c>
      <c r="BC82" s="170" t="str">
        <f aca="false">Clear &amp; IF(span ,"Span","out")</f>
        <v>M74506=Span</v>
      </c>
      <c r="BD82" s="170" t="str">
        <f aca="false">Clear &amp; IF(span, IF(B82=".","Selected",B82),"out")</f>
        <v>M74506=2</v>
      </c>
      <c r="BE82" s="170" t="str">
        <f aca="false">Clear &amp; Strain</f>
        <v>M74506=Mexico</v>
      </c>
      <c r="BF82" s="277" t="str">
        <f aca="false">CONCATENATE(A82,"=",F82,". ",AX82,IF(AB82="","",CONCATENATE(".",AB82)))</f>
        <v>M74506=Mexico. 2a.MEX.Telixtac.mac-hum(*).CG</v>
      </c>
      <c r="BG82" s="277" t="str">
        <f aca="false">CONCATENATE(A82,"=",F82,". ",AX82)</f>
        <v>M74506=Mexico. 2a.MEX.Telixtac.mac-hum(*)</v>
      </c>
      <c r="BH82" s="277" t="str">
        <f aca="false">CONCATENATE(A82,"=",AX82)</f>
        <v>M74506=2a.MEX.Telixtac.mac-hum(*)</v>
      </c>
      <c r="BI82" s="277" t="str">
        <f aca="false">CONCATENATE(A82,"=",ComForSubtype,D82)</f>
        <v>M74506=2a</v>
      </c>
      <c r="BJ82" s="277" t="str">
        <f aca="false">CONCATENATE(A82,"=",E82)</f>
        <v>M74506=2</v>
      </c>
      <c r="BK82" s="277" t="str">
        <f aca="false">CONCATENATE(A82,"=",C82)</f>
        <v>M74506=2</v>
      </c>
      <c r="BL82" s="277" t="str">
        <f aca="false">CONCATENATE(D82,"=")</f>
        <v>2a=</v>
      </c>
      <c r="BM82" s="279" t="str">
        <f aca="false">IF(BA82="XX","",BA82)</f>
        <v>M74506</v>
      </c>
      <c r="BN82" s="280" t="str">
        <f aca="false">CONCATENATE(IF(F82="","",F82),IF(G82="","",CONCATENATE(" / ",G82)))</f>
        <v>Mexico / HEV(M)</v>
      </c>
      <c r="BO82" s="281" t="str">
        <f aca="false">AX82</f>
        <v>2a.MEX.Telixtac.mac-hum(*)</v>
      </c>
      <c r="BP82" s="282" t="n">
        <f aca="false">IF(V82="","",V82)</f>
        <v>2</v>
      </c>
      <c r="BQ82" s="282" t="str">
        <f aca="false">IF(W82="","",CONCATENATE(W82,IF(LEFT(AO82,1)="s","+","")))</f>
        <v>2a+</v>
      </c>
      <c r="BR82" s="282" t="str">
        <f aca="false">IF(X82="","",CONCATENATE(X82,IF(LEFT(AQ82,1)="s","+","")))</f>
        <v>2a+</v>
      </c>
      <c r="BS82" s="282" t="str">
        <f aca="false">IF(Y82="","",CONCATENATE(Y82,IF(LEFT(AR82,1)="s","+","")))</f>
        <v>2a+</v>
      </c>
      <c r="BT82" s="282" t="str">
        <f aca="false">IF(Z82="","",CONCATENATE(Z82,IF(LEFT(AS82,1)="s","+","")))</f>
        <v>2a+</v>
      </c>
      <c r="BU82" s="283" t="str">
        <f aca="false">IF(AA82="","",CONCATENATE(AA82,IF(LEFT(AT82,1)="s","+","")))</f>
        <v>2a+</v>
      </c>
      <c r="BV82" s="277"/>
      <c r="BW82" s="277" t="s">
        <v>638</v>
      </c>
      <c r="BX82" s="277" t="str">
        <f aca="false">IF(BW82&lt;&gt;"",IF(ISNUMBER(FIND("=",BW82)),LEFT(BW82,FIND("=",BW82)-1),BW82),BW82)</f>
        <v>M74506</v>
      </c>
      <c r="BY82" s="277" t="str">
        <f aca="false">IF(BW82&lt;&gt;"",IF(ISNUMBER(FIND("=",BW82)),RIGHT(BW82,LEN(BW82)-FIND("=",BW82)),""),"")</f>
        <v>2a</v>
      </c>
      <c r="BZ82" s="277" t="str">
        <f aca="false">IF(BX82&lt;&gt;"",IF(ISNUMBER(FIND(".",BX82)),LEFT(BX82,FIND(".",BX82)-1),BX82),BX82)</f>
        <v>M74506</v>
      </c>
      <c r="CA82" s="277" t="str">
        <f aca="false">IF(BX82&lt;&gt;"",IF(ISNUMBER(FIND(".",BX82)),RIGHT(BX82,LEN(BX82)-FIND(".",BX82)),""),"")</f>
        <v/>
      </c>
      <c r="CB82" s="277"/>
      <c r="CC82" s="277" t="str">
        <f aca="false">A82</f>
        <v>M74506</v>
      </c>
      <c r="CD82" s="284" t="s">
        <v>339</v>
      </c>
      <c r="CE82" s="284" t="s">
        <v>340</v>
      </c>
      <c r="CF82" s="284" t="s">
        <v>341</v>
      </c>
      <c r="CG82" s="284"/>
      <c r="CH82" s="285"/>
      <c r="CI82" s="285"/>
      <c r="CJ82" s="285"/>
      <c r="CK82" s="285"/>
      <c r="CL82" s="284"/>
      <c r="CM82" s="277" t="str">
        <f aca="false">F82</f>
        <v>Mexico</v>
      </c>
      <c r="CN82" s="277" t="str">
        <f aca="false">IF(G82="","",G82)</f>
        <v>HEV(M)</v>
      </c>
      <c r="CO82" s="277" t="str">
        <f aca="false">CONCATENATE(H82,":",L82)</f>
        <v>Mexico:</v>
      </c>
      <c r="CP82" s="277" t="str">
        <f aca="false">CONCATENATE(IF(Q82="","",CONCATENATE(Q82,"-")),IF(P82="","",CONCATENATE(P82,"-")),IF(O82="","",O82))</f>
        <v>1986</v>
      </c>
      <c r="CQ82" s="277" t="str">
        <f aca="false">IF(N82="","",N82)</f>
        <v/>
      </c>
      <c r="CR82" s="277" t="n">
        <f aca="false">C82</f>
        <v>2</v>
      </c>
      <c r="CS82" s="286" t="str">
        <f aca="false">D82</f>
        <v>2a</v>
      </c>
      <c r="CT82" s="277" t="str">
        <f aca="false">CONCATENATE(CD82," strain ",CM82," ",CL82,", partial cds")</f>
        <v>Hepatitis E virus strain Mexico , partial cds</v>
      </c>
    </row>
    <row r="83" customFormat="false" ht="11.9" hidden="false" customHeight="true" outlineLevel="0" collapsed="false">
      <c r="A83" s="154" t="s">
        <v>639</v>
      </c>
      <c r="B83" s="147" t="n">
        <v>3</v>
      </c>
      <c r="C83" s="243" t="n">
        <v>3</v>
      </c>
      <c r="D83" s="150" t="s">
        <v>640</v>
      </c>
      <c r="E83" s="150" t="s">
        <v>640</v>
      </c>
      <c r="F83" s="154" t="s">
        <v>641</v>
      </c>
      <c r="G83" s="212"/>
      <c r="H83" s="146" t="s">
        <v>642</v>
      </c>
      <c r="I83" s="153" t="s">
        <v>643</v>
      </c>
      <c r="J83" s="146" t="s">
        <v>425</v>
      </c>
      <c r="K83" s="212"/>
      <c r="L83" s="212"/>
      <c r="M83" s="157" t="s">
        <v>348</v>
      </c>
      <c r="N83" s="213"/>
      <c r="O83" s="160"/>
      <c r="P83" s="212"/>
      <c r="Q83" s="212"/>
      <c r="R83" s="212"/>
      <c r="S83" s="212"/>
      <c r="T83" s="214"/>
      <c r="U83" s="215"/>
      <c r="V83" s="209"/>
      <c r="W83" s="150" t="s">
        <v>644</v>
      </c>
      <c r="X83" s="209"/>
      <c r="Y83" s="209"/>
      <c r="Z83" s="209"/>
      <c r="AA83" s="216"/>
      <c r="AB83" s="217"/>
      <c r="AC83" s="219" t="n">
        <v>379</v>
      </c>
      <c r="AD83" s="209"/>
      <c r="AE83" s="209"/>
      <c r="AF83" s="209"/>
      <c r="AG83" s="218"/>
      <c r="AH83" s="164" t="n">
        <v>82</v>
      </c>
      <c r="AI83" s="164" t="n">
        <v>460</v>
      </c>
      <c r="AJ83" s="219" t="n">
        <f aca="false">SeqEnd-SeqBeg+1</f>
        <v>379</v>
      </c>
      <c r="AK83" s="220" t="n">
        <f aca="false">AND( SeqBeg&lt;=Beg  , End &lt;=SeqEnd )</f>
        <v>1</v>
      </c>
      <c r="AL83" s="212" t="s">
        <v>645</v>
      </c>
      <c r="AM83" s="212"/>
      <c r="AN83" s="213"/>
      <c r="AO83" s="147" t="s">
        <v>510</v>
      </c>
      <c r="AP83" s="147" t="s">
        <v>510</v>
      </c>
      <c r="AV83" s="212"/>
      <c r="AW83" s="222" t="str">
        <f aca="false">HYPERLINK(CONCATENATE("http://www.ncbi.nlm.nih.gov/nuccore/",BM83),BM83)</f>
        <v>JF490047</v>
      </c>
      <c r="AX83" s="219" t="str">
        <f aca="false">CONCATENATE(D83,IF(I83="","",CONCATENATE(".",I83)),IF(K83="","",CONCATENATE(".",K83)),IF(M83="","",CONCATENATE(".",M83)),IF(R83="","",CONCATENATE(".",R83)),IF(U83="","","(*)"))</f>
        <v>3.ARG.hum</v>
      </c>
      <c r="AY83" s="170" t="str">
        <f aca="false">CONCATENATE(BM83,".",BN83)</f>
        <v>JF490047.E1Arg36.2</v>
      </c>
      <c r="AZ83" s="171" t="str">
        <f aca="false">IF(AV83="",IF(ISNUMBER(FIND(".",A83)),LEFT(A83,FIND(".",A83)-1),A83),AV83)</f>
        <v>JF490047</v>
      </c>
      <c r="BA83" s="171" t="str">
        <f aca="false">IF(ISNUMBER(FIND("-",AZ83)),LEFT(AZ83,FIND("-",AZ83)-1),AZ83)</f>
        <v>JF490047</v>
      </c>
      <c r="BB83" s="170" t="str">
        <f aca="false"> MEGAname &amp; "="</f>
        <v>JF490047=</v>
      </c>
      <c r="BC83" s="170" t="str">
        <f aca="false">Clear &amp; IF(span ,"Span","out")</f>
        <v>JF490047=Span</v>
      </c>
      <c r="BD83" s="170" t="str">
        <f aca="false">Clear &amp; IF(span, IF(B83=".","Selected",B83),"out")</f>
        <v>JF490047=3</v>
      </c>
      <c r="BE83" s="170" t="str">
        <f aca="false">Clear &amp; Strain</f>
        <v>JF490047=E1Arg36.2</v>
      </c>
      <c r="BF83" s="170" t="str">
        <f aca="false">CONCATENATE(A83,"=",F83,". ",AX83,IF(AB83="","",CONCATENATE(".",AB83)))</f>
        <v>JF490047=E1Arg36.2. 3.ARG.hum</v>
      </c>
      <c r="BG83" s="170" t="str">
        <f aca="false">CONCATENATE(A83,"=",F83,". ",AX83)</f>
        <v>JF490047=E1Arg36.2. 3.ARG.hum</v>
      </c>
      <c r="BH83" s="170" t="str">
        <f aca="false">CONCATENATE(A83,"=",AX83)</f>
        <v>JF490047=3.ARG.hum</v>
      </c>
      <c r="BI83" s="170" t="str">
        <f aca="false">CONCATENATE(A83,"=",ComForSubtype,D83)</f>
        <v>JF490047=3</v>
      </c>
      <c r="BJ83" s="170" t="str">
        <f aca="false">CONCATENATE(A83,"=",E83)</f>
        <v>JF490047=3</v>
      </c>
      <c r="BK83" s="170" t="str">
        <f aca="false">CONCATENATE(A83,"=",C83)</f>
        <v>JF490047=3</v>
      </c>
      <c r="BL83" s="170" t="str">
        <f aca="false">CONCATENATE(D83,"=")</f>
        <v>3=</v>
      </c>
      <c r="BM83" s="223" t="str">
        <f aca="false">IF(BA83="XX","",BA83)</f>
        <v>JF490047</v>
      </c>
      <c r="BN83" s="224" t="str">
        <f aca="false">CONCATENATE(IF(F83="","",F83),IF(G83="","",CONCATENATE(" / ",G83)))</f>
        <v>E1Arg36.2</v>
      </c>
      <c r="BO83" s="225" t="str">
        <f aca="false">AX83</f>
        <v>3.ARG.hum</v>
      </c>
      <c r="BP83" s="226" t="str">
        <f aca="false">IF(V83="","",V83)</f>
        <v/>
      </c>
      <c r="BQ83" s="226" t="str">
        <f aca="false">IF(W83="","",CONCATENATE(W83,IF(LEFT(AO83,1)="s","+","")))</f>
        <v>3a</v>
      </c>
      <c r="BR83" s="226" t="str">
        <f aca="false">IF(X83="","",CONCATENATE(X83,IF(LEFT(AQ83,1)="s","+","")))</f>
        <v/>
      </c>
      <c r="BS83" s="226" t="str">
        <f aca="false">IF(Y83="","",CONCATENATE(Y83,IF(LEFT(AR83,1)="s","+","")))</f>
        <v/>
      </c>
      <c r="BT83" s="226" t="str">
        <f aca="false">IF(Z83="","",CONCATENATE(Z83,IF(LEFT(AS83,1)="s","+","")))</f>
        <v/>
      </c>
      <c r="BU83" s="227" t="str">
        <f aca="false">IF(AA83="","",CONCATENATE(AA83,IF(LEFT(AT83,1)="s","+","")))</f>
        <v/>
      </c>
      <c r="BV83" s="212"/>
      <c r="BW83" s="177" t="s">
        <v>646</v>
      </c>
      <c r="BX83" s="170" t="str">
        <f aca="false">IF(BW83&lt;&gt;"",IF(ISNUMBER(FIND("=",BW83)),LEFT(BW83,FIND("=",BW83)-1),BW83),BW83)</f>
        <v>JF490047</v>
      </c>
      <c r="BY83" s="170" t="str">
        <f aca="false">IF(BW83&lt;&gt;"",IF(ISNUMBER(FIND("=",BW83)),RIGHT(BW83,LEN(BW83)-FIND("=",BW83)),""),"")</f>
        <v>3</v>
      </c>
      <c r="BZ83" s="170" t="str">
        <f aca="false">IF(BX83&lt;&gt;"",IF(ISNUMBER(FIND(".",BX83)),LEFT(BX83,FIND(".",BX83)-1),BX83),BX83)</f>
        <v>JF490047</v>
      </c>
      <c r="CA83" s="170" t="str">
        <f aca="false">IF(BX83&lt;&gt;"",IF(ISNUMBER(FIND(".",BX83)),RIGHT(BX83,LEN(BX83)-FIND(".",BX83)),""),"")</f>
        <v/>
      </c>
      <c r="CB83" s="212"/>
      <c r="CC83" s="170" t="str">
        <f aca="false">A83</f>
        <v>JF490047</v>
      </c>
      <c r="CD83" s="178" t="s">
        <v>339</v>
      </c>
      <c r="CE83" s="178" t="s">
        <v>340</v>
      </c>
      <c r="CF83" s="178" t="s">
        <v>341</v>
      </c>
      <c r="CG83" s="212"/>
      <c r="CH83" s="179"/>
      <c r="CI83" s="179"/>
      <c r="CJ83" s="179"/>
      <c r="CK83" s="212"/>
      <c r="CL83" s="212"/>
      <c r="CM83" s="170" t="str">
        <f aca="false">F83</f>
        <v>E1Arg36.2</v>
      </c>
      <c r="CN83" s="170" t="str">
        <f aca="false">IF(G83="","",G83)</f>
        <v/>
      </c>
      <c r="CO83" s="170" t="str">
        <f aca="false">CONCATENATE(H83,":",L83)</f>
        <v>Argentina:</v>
      </c>
      <c r="CP83" s="170" t="str">
        <f aca="false">CONCATENATE(IF(Q83="","",CONCATENATE(Q83,"-")),IF(P83="","",CONCATENATE(P83,"-")),IF(O83="","",O83))</f>
        <v/>
      </c>
      <c r="CQ83" s="170" t="str">
        <f aca="false">IF(N83="","",N83)</f>
        <v/>
      </c>
      <c r="CR83" s="170" t="n">
        <f aca="false">C83</f>
        <v>3</v>
      </c>
      <c r="CS83" s="229" t="str">
        <f aca="false">D83</f>
        <v>3</v>
      </c>
      <c r="CT83" s="170" t="str">
        <f aca="false">CONCATENATE(CD83," strain ",CM83," ",CL83,", partial cds")</f>
        <v>Hepatitis E virus strain E1Arg36.2 , partial cds</v>
      </c>
    </row>
    <row r="84" customFormat="false" ht="11.9" hidden="false" customHeight="true" outlineLevel="0" collapsed="false">
      <c r="A84" s="154" t="s">
        <v>647</v>
      </c>
      <c r="B84" s="147" t="n">
        <v>3</v>
      </c>
      <c r="C84" s="148" t="n">
        <v>3</v>
      </c>
      <c r="D84" s="149" t="s">
        <v>640</v>
      </c>
      <c r="E84" s="150" t="s">
        <v>640</v>
      </c>
      <c r="F84" s="210" t="s">
        <v>648</v>
      </c>
      <c r="H84" s="146" t="s">
        <v>649</v>
      </c>
      <c r="I84" s="153" t="s">
        <v>650</v>
      </c>
      <c r="J84" s="146" t="s">
        <v>395</v>
      </c>
      <c r="M84" s="157" t="s">
        <v>348</v>
      </c>
      <c r="N84" s="158" t="s">
        <v>400</v>
      </c>
      <c r="O84" s="159" t="n">
        <v>2011</v>
      </c>
      <c r="S84" s="146" t="n">
        <v>280</v>
      </c>
      <c r="T84" s="161" t="n">
        <v>4</v>
      </c>
      <c r="AH84" s="164" t="n">
        <v>6262</v>
      </c>
      <c r="AI84" s="164" t="n">
        <v>6541</v>
      </c>
      <c r="AJ84" s="219" t="n">
        <f aca="false">SeqEnd-SeqBeg+1</f>
        <v>280</v>
      </c>
      <c r="AK84" s="220" t="n">
        <f aca="false">AND( SeqBeg&lt;=Beg  , End &lt;=SeqEnd )</f>
        <v>0</v>
      </c>
      <c r="AN84" s="221"/>
      <c r="AT84" s="147" t="s">
        <v>103</v>
      </c>
      <c r="AU84" s="146"/>
      <c r="AW84" s="222" t="str">
        <f aca="false">HYPERLINK(CONCATENATE("http://www.ncbi.nlm.nih.gov/nuccore/",BM84),BM84)</f>
        <v>KF513788</v>
      </c>
      <c r="AX84" s="219" t="e">
        <f aca="false">CONCATENATE(d#REF!,IF(I84="","",CONCATENATE(".",I84)),IF(K84="","",CONCATENATE(".",K84)),IF(M84="","",CONCATENATE(".",M84)),IF(R84="","",CONCATENATE(".",R84)),IF(U84="","","(*)"))</f>
        <v>#VALUE!</v>
      </c>
      <c r="AY84" s="170" t="str">
        <f aca="false">CONCATENATE(BM84,".",BN84)</f>
        <v>KF513788.E1Arg36.2</v>
      </c>
      <c r="AZ84" s="171" t="str">
        <f aca="false">IF(AV84="",IF(ISNUMBER(FIND(".",A84)),LEFT(A84,FIND(".",A84)-1),A84),AV84)</f>
        <v>KF513788</v>
      </c>
      <c r="BA84" s="171" t="str">
        <f aca="false">IF(ISNUMBER(FIND("-",AZ84)),LEFT(AZ84,FIND("-",AZ84)-1),AZ84)</f>
        <v>KF513788</v>
      </c>
      <c r="BB84" s="170" t="str">
        <f aca="false"> MEGAname &amp; "="</f>
        <v>KF513788=</v>
      </c>
      <c r="BC84" s="170" t="str">
        <f aca="false">Clear &amp; IF(span ,"Span","out")</f>
        <v>KF513788=out</v>
      </c>
      <c r="BD84" s="170" t="str">
        <f aca="false">Clear &amp; IF(span, IF(B84=".","Selected",B84),"out")</f>
        <v>KF513788=out</v>
      </c>
      <c r="BE84" s="170" t="str">
        <f aca="false">Clear &amp; Strain</f>
        <v>KF513788=HEV_EW277</v>
      </c>
      <c r="BF84" s="170" t="e">
        <f aca="false">CONCATENATE(A84,"=",F83,". ",AX84,IF(AB84="","",CONCATENATE(".",AB84)))</f>
        <v>#VALUE!</v>
      </c>
      <c r="BG84" s="170" t="e">
        <f aca="false">CONCATENATE(A84,"=",F83,". ",AX84)</f>
        <v>#VALUE!</v>
      </c>
      <c r="BH84" s="170" t="e">
        <f aca="false">CONCATENATE(A84,"=",AX84)</f>
        <v>#VALUE!</v>
      </c>
      <c r="BI84" s="170" t="e">
        <f aca="false">CONCATENATE(A84,"=",ComForSubtype,d#REF!)</f>
        <v>#VALUE!</v>
      </c>
      <c r="BJ84" s="170" t="str">
        <f aca="false">CONCATENATE(A84,"=",E84)</f>
        <v>KF513788=3</v>
      </c>
      <c r="BK84" s="170" t="str">
        <f aca="false">CONCATENATE(A84,"=",C84)</f>
        <v>KF513788=3</v>
      </c>
      <c r="BL84" s="170" t="e">
        <f aca="false">CONCATENATE(d#REF!,"=")</f>
        <v>#VALUE!</v>
      </c>
      <c r="BM84" s="223" t="str">
        <f aca="false">IF(BA84="XX","",BA84)</f>
        <v>KF513788</v>
      </c>
      <c r="BN84" s="224" t="str">
        <f aca="false">CONCATENATE(IF(F83="","",F83),IF(G84="","",CONCATENATE(" / ",G84)))</f>
        <v>E1Arg36.2</v>
      </c>
      <c r="BO84" s="225" t="e">
        <f aca="false">AX84</f>
        <v>#VALUE!</v>
      </c>
      <c r="BP84" s="226" t="str">
        <f aca="false">IF(V84="","",V84)</f>
        <v/>
      </c>
      <c r="BQ84" s="226" t="str">
        <f aca="false">IF(W84="","",CONCATENATE(W84,IF(LEFT(AO84,1)="s","+","")))</f>
        <v/>
      </c>
      <c r="BR84" s="226" t="str">
        <f aca="false">IF(X84="","",CONCATENATE(X84,IF(LEFT(AQ84,1)="s","+","")))</f>
        <v/>
      </c>
      <c r="BS84" s="226" t="str">
        <f aca="false">IF(Y84="","",CONCATENATE(Y84,IF(LEFT(AR84,1)="s","+","")))</f>
        <v/>
      </c>
      <c r="BT84" s="226" t="str">
        <f aca="false">IF(Z84="","",CONCATENATE(Z84,IF(LEFT(AS84,1)="s","+","")))</f>
        <v/>
      </c>
      <c r="BU84" s="227" t="str">
        <f aca="false">IF(AA84="","",CONCATENATE(AA84,IF(LEFT(AT84,1)="s","+","")))</f>
        <v/>
      </c>
      <c r="BW84" s="177" t="s">
        <v>338</v>
      </c>
      <c r="BX84" s="170" t="str">
        <f aca="false">IF(BW84&lt;&gt;"",IF(ISNUMBER(FIND("=",BW84)),LEFT(BW84,FIND("=",BW84)-1),BW84),BW84)</f>
        <v>xx</v>
      </c>
      <c r="BY84" s="170" t="str">
        <f aca="false">IF(BW84&lt;&gt;"",IF(ISNUMBER(FIND("=",BW84)),RIGHT(BW84,LEN(BW84)-FIND("=",BW84)),""),"")</f>
        <v>Non_select</v>
      </c>
      <c r="BZ84" s="170" t="str">
        <f aca="false">IF(BX84&lt;&gt;"",IF(ISNUMBER(FIND(".",BX84)),LEFT(BX84,FIND(".",BX84)-1),BX84),BX84)</f>
        <v>xx</v>
      </c>
      <c r="CA84" s="170" t="str">
        <f aca="false">IF(BX84&lt;&gt;"",IF(ISNUMBER(FIND(".",BX84)),RIGHT(BX84,LEN(BX84)-FIND(".",BX84)),""),"")</f>
        <v/>
      </c>
      <c r="CC84" s="170" t="str">
        <f aca="false">A84</f>
        <v>KF513788</v>
      </c>
      <c r="CD84" s="178" t="s">
        <v>339</v>
      </c>
      <c r="CE84" s="178" t="s">
        <v>340</v>
      </c>
      <c r="CF84" s="178" t="s">
        <v>341</v>
      </c>
      <c r="CK84" s="178"/>
      <c r="CR84" s="228" t="n">
        <f aca="false">C84</f>
        <v>3</v>
      </c>
      <c r="CS84" s="229" t="e">
        <f aca="false">d#REF!</f>
        <v>#VALUE!</v>
      </c>
      <c r="CT84" s="170" t="str">
        <f aca="false">CONCATENATE(CD84," strain ",CM84," ",CL84,", partial cds")</f>
        <v>Hepatitis E virus strain  , partial cds</v>
      </c>
    </row>
    <row r="85" customFormat="false" ht="11.9" hidden="false" customHeight="true" outlineLevel="0" collapsed="false">
      <c r="A85" s="154" t="s">
        <v>651</v>
      </c>
      <c r="B85" s="147" t="n">
        <v>3</v>
      </c>
      <c r="C85" s="148" t="n">
        <v>3</v>
      </c>
      <c r="D85" s="149" t="s">
        <v>640</v>
      </c>
      <c r="E85" s="150" t="s">
        <v>640</v>
      </c>
      <c r="F85" s="210" t="s">
        <v>652</v>
      </c>
      <c r="H85" s="146" t="s">
        <v>649</v>
      </c>
      <c r="I85" s="153" t="s">
        <v>650</v>
      </c>
      <c r="J85" s="146" t="s">
        <v>395</v>
      </c>
      <c r="M85" s="157" t="s">
        <v>348</v>
      </c>
      <c r="N85" s="158" t="s">
        <v>400</v>
      </c>
      <c r="O85" s="159" t="n">
        <v>2009</v>
      </c>
      <c r="S85" s="146" t="n">
        <v>279</v>
      </c>
      <c r="AH85" s="164" t="n">
        <v>6262</v>
      </c>
      <c r="AI85" s="164" t="n">
        <v>6540</v>
      </c>
      <c r="AJ85" s="219" t="n">
        <f aca="false">SeqEnd-SeqBeg+1</f>
        <v>279</v>
      </c>
      <c r="AK85" s="220" t="n">
        <f aca="false">AND( SeqBeg&lt;=Beg  , End &lt;=SeqEnd )</f>
        <v>0</v>
      </c>
      <c r="AN85" s="221"/>
      <c r="AT85" s="147" t="s">
        <v>103</v>
      </c>
      <c r="AU85" s="146"/>
      <c r="AW85" s="222" t="str">
        <f aca="false">HYPERLINK(CONCATENATE("http://www.ncbi.nlm.nih.gov/nuccore/",BM85),BM85)</f>
        <v>KF513705</v>
      </c>
      <c r="AX85" s="219" t="e">
        <f aca="false">CONCATENATE(d#REF!,IF(I85="","",CONCATENATE(".",I85)),IF(K85="","",CONCATENATE(".",K85)),IF(M85="","",CONCATENATE(".",M85)),IF(R85="","",CONCATENATE(".",R85)),IF(U85="","","(*)"))</f>
        <v>#VALUE!</v>
      </c>
      <c r="AY85" s="170" t="str">
        <f aca="false">CONCATENATE(BM85,".",BN85)</f>
        <v>KF513705.HEV_EW277</v>
      </c>
      <c r="AZ85" s="171" t="str">
        <f aca="false">IF(AV85="",IF(ISNUMBER(FIND(".",A85)),LEFT(A85,FIND(".",A85)-1),A85),AV85)</f>
        <v>KF513705</v>
      </c>
      <c r="BA85" s="171" t="str">
        <f aca="false">IF(ISNUMBER(FIND("-",AZ85)),LEFT(AZ85,FIND("-",AZ85)-1),AZ85)</f>
        <v>KF513705</v>
      </c>
      <c r="BB85" s="170" t="str">
        <f aca="false"> MEGAname &amp; "="</f>
        <v>KF513705=</v>
      </c>
      <c r="BC85" s="170" t="str">
        <f aca="false">Clear &amp; IF(span ,"Span","out")</f>
        <v>KF513705=out</v>
      </c>
      <c r="BD85" s="170" t="str">
        <f aca="false">Clear &amp; IF(span, IF(B85=".","Selected",B85),"out")</f>
        <v>KF513705=out</v>
      </c>
      <c r="BE85" s="170" t="str">
        <f aca="false">Clear &amp; Strain</f>
        <v>KF513705=HEV_EW201</v>
      </c>
      <c r="BF85" s="170" t="e">
        <f aca="false">CONCATENATE(A85,"=",F84,". ",AX85,IF(AB85="","",CONCATENATE(".",AB85)))</f>
        <v>#VALUE!</v>
      </c>
      <c r="BG85" s="170" t="e">
        <f aca="false">CONCATENATE(A85,"=",F84,". ",AX85)</f>
        <v>#VALUE!</v>
      </c>
      <c r="BH85" s="170" t="e">
        <f aca="false">CONCATENATE(A85,"=",AX85)</f>
        <v>#VALUE!</v>
      </c>
      <c r="BI85" s="170" t="e">
        <f aca="false">CONCATENATE(A85,"=",ComForSubtype,d#REF!)</f>
        <v>#VALUE!</v>
      </c>
      <c r="BJ85" s="170" t="str">
        <f aca="false">CONCATENATE(A85,"=",E85)</f>
        <v>KF513705=3</v>
      </c>
      <c r="BK85" s="170" t="str">
        <f aca="false">CONCATENATE(A85,"=",C85)</f>
        <v>KF513705=3</v>
      </c>
      <c r="BL85" s="170" t="e">
        <f aca="false">CONCATENATE(d#REF!,"=")</f>
        <v>#VALUE!</v>
      </c>
      <c r="BM85" s="223" t="str">
        <f aca="false">IF(BA85="XX","",BA85)</f>
        <v>KF513705</v>
      </c>
      <c r="BN85" s="224" t="str">
        <f aca="false">CONCATENATE(IF(F84="","",F84),IF(G85="","",CONCATENATE(" / ",G85)))</f>
        <v>HEV_EW277</v>
      </c>
      <c r="BO85" s="225" t="e">
        <f aca="false">AX85</f>
        <v>#VALUE!</v>
      </c>
      <c r="BP85" s="226" t="str">
        <f aca="false">IF(V85="","",V85)</f>
        <v/>
      </c>
      <c r="BQ85" s="226" t="str">
        <f aca="false">IF(W85="","",CONCATENATE(W85,IF(LEFT(AO85,1)="s","+","")))</f>
        <v/>
      </c>
      <c r="BR85" s="226" t="str">
        <f aca="false">IF(X85="","",CONCATENATE(X85,IF(LEFT(AQ85,1)="s","+","")))</f>
        <v/>
      </c>
      <c r="BS85" s="226" t="str">
        <f aca="false">IF(Y85="","",CONCATENATE(Y85,IF(LEFT(AR85,1)="s","+","")))</f>
        <v/>
      </c>
      <c r="BT85" s="226" t="str">
        <f aca="false">IF(Z85="","",CONCATENATE(Z85,IF(LEFT(AS85,1)="s","+","")))</f>
        <v/>
      </c>
      <c r="BU85" s="227" t="str">
        <f aca="false">IF(AA85="","",CONCATENATE(AA85,IF(LEFT(AT85,1)="s","+","")))</f>
        <v/>
      </c>
      <c r="BW85" s="177" t="s">
        <v>338</v>
      </c>
      <c r="BX85" s="170" t="str">
        <f aca="false">IF(BW85&lt;&gt;"",IF(ISNUMBER(FIND("=",BW85)),LEFT(BW85,FIND("=",BW85)-1),BW85),BW85)</f>
        <v>xx</v>
      </c>
      <c r="BY85" s="170" t="str">
        <f aca="false">IF(BW85&lt;&gt;"",IF(ISNUMBER(FIND("=",BW85)),RIGHT(BW85,LEN(BW85)-FIND("=",BW85)),""),"")</f>
        <v>Non_select</v>
      </c>
      <c r="BZ85" s="170" t="str">
        <f aca="false">IF(BX85&lt;&gt;"",IF(ISNUMBER(FIND(".",BX85)),LEFT(BX85,FIND(".",BX85)-1),BX85),BX85)</f>
        <v>xx</v>
      </c>
      <c r="CA85" s="170" t="str">
        <f aca="false">IF(BX85&lt;&gt;"",IF(ISNUMBER(FIND(".",BX85)),RIGHT(BX85,LEN(BX85)-FIND(".",BX85)),""),"")</f>
        <v/>
      </c>
      <c r="CC85" s="170" t="str">
        <f aca="false">A85</f>
        <v>KF513705</v>
      </c>
      <c r="CD85" s="178" t="s">
        <v>339</v>
      </c>
      <c r="CE85" s="178" t="s">
        <v>340</v>
      </c>
      <c r="CF85" s="178" t="s">
        <v>341</v>
      </c>
      <c r="CK85" s="178"/>
      <c r="CR85" s="228" t="n">
        <f aca="false">C85</f>
        <v>3</v>
      </c>
      <c r="CS85" s="229" t="e">
        <f aca="false">d#REF!</f>
        <v>#VALUE!</v>
      </c>
      <c r="CT85" s="170" t="str">
        <f aca="false">CONCATENATE(CD85," strain ",CM85," ",CL85,", partial cds")</f>
        <v>Hepatitis E virus strain  , partial cds</v>
      </c>
    </row>
    <row r="86" customFormat="false" ht="11.9" hidden="false" customHeight="true" outlineLevel="0" collapsed="false">
      <c r="A86" s="154" t="s">
        <v>653</v>
      </c>
      <c r="B86" s="147" t="n">
        <v>3</v>
      </c>
      <c r="C86" s="148" t="n">
        <v>3</v>
      </c>
      <c r="D86" s="149" t="s">
        <v>640</v>
      </c>
      <c r="E86" s="150" t="s">
        <v>640</v>
      </c>
      <c r="F86" s="210" t="s">
        <v>654</v>
      </c>
      <c r="H86" s="146" t="s">
        <v>649</v>
      </c>
      <c r="I86" s="153" t="s">
        <v>650</v>
      </c>
      <c r="J86" s="146" t="s">
        <v>395</v>
      </c>
      <c r="M86" s="157" t="s">
        <v>348</v>
      </c>
      <c r="N86" s="158" t="s">
        <v>400</v>
      </c>
      <c r="O86" s="159" t="n">
        <v>2012</v>
      </c>
      <c r="S86" s="146" t="n">
        <v>279</v>
      </c>
      <c r="AH86" s="164" t="n">
        <v>6262</v>
      </c>
      <c r="AI86" s="164" t="n">
        <v>6540</v>
      </c>
      <c r="AJ86" s="219" t="n">
        <f aca="false">SeqEnd-SeqBeg+1</f>
        <v>279</v>
      </c>
      <c r="AK86" s="220" t="n">
        <f aca="false">AND( SeqBeg&lt;=Beg  , End &lt;=SeqEnd )</f>
        <v>0</v>
      </c>
      <c r="AN86" s="221"/>
      <c r="AT86" s="147" t="s">
        <v>103</v>
      </c>
      <c r="AU86" s="146"/>
      <c r="AW86" s="222" t="str">
        <f aca="false">HYPERLINK(CONCATENATE("http://www.ncbi.nlm.nih.gov/nuccore/",BM86),BM86)</f>
        <v>KF513990</v>
      </c>
      <c r="AX86" s="219" t="e">
        <f aca="false">CONCATENATE(d#REF!,IF(I86="","",CONCATENATE(".",I86)),IF(K86="","",CONCATENATE(".",K86)),IF(M86="","",CONCATENATE(".",M86)),IF(R86="","",CONCATENATE(".",R86)),IF(U86="","","(*)"))</f>
        <v>#VALUE!</v>
      </c>
      <c r="AY86" s="170" t="str">
        <f aca="false">CONCATENATE(BM86,".",BN86)</f>
        <v>KF513990.HEV_EW201</v>
      </c>
      <c r="AZ86" s="171" t="str">
        <f aca="false">IF(AV86="",IF(ISNUMBER(FIND(".",A86)),LEFT(A86,FIND(".",A86)-1),A86),AV86)</f>
        <v>KF513990</v>
      </c>
      <c r="BA86" s="171" t="str">
        <f aca="false">IF(ISNUMBER(FIND("-",AZ86)),LEFT(AZ86,FIND("-",AZ86)-1),AZ86)</f>
        <v>KF513990</v>
      </c>
      <c r="BB86" s="170" t="str">
        <f aca="false"> MEGAname &amp; "="</f>
        <v>KF513990=</v>
      </c>
      <c r="BC86" s="170" t="str">
        <f aca="false">Clear &amp; IF(span ,"Span","out")</f>
        <v>KF513990=out</v>
      </c>
      <c r="BD86" s="170" t="str">
        <f aca="false">Clear &amp; IF(span, IF(B86=".","Selected",B86),"out")</f>
        <v>KF513990=out</v>
      </c>
      <c r="BE86" s="170" t="str">
        <f aca="false">Clear &amp; Strain</f>
        <v>KF513990=HEV_EW459</v>
      </c>
      <c r="BF86" s="170" t="e">
        <f aca="false">CONCATENATE(A86,"=",F85,". ",AX86,IF(AB86="","",CONCATENATE(".",AB86)))</f>
        <v>#VALUE!</v>
      </c>
      <c r="BG86" s="170" t="e">
        <f aca="false">CONCATENATE(A86,"=",F85,". ",AX86)</f>
        <v>#VALUE!</v>
      </c>
      <c r="BH86" s="170" t="e">
        <f aca="false">CONCATENATE(A86,"=",AX86)</f>
        <v>#VALUE!</v>
      </c>
      <c r="BI86" s="170" t="e">
        <f aca="false">CONCATENATE(A86,"=",ComForSubtype,d#REF!)</f>
        <v>#VALUE!</v>
      </c>
      <c r="BJ86" s="170" t="str">
        <f aca="false">CONCATENATE(A86,"=",E86)</f>
        <v>KF513990=3</v>
      </c>
      <c r="BK86" s="170" t="str">
        <f aca="false">CONCATENATE(A86,"=",C86)</f>
        <v>KF513990=3</v>
      </c>
      <c r="BL86" s="170" t="e">
        <f aca="false">CONCATENATE(d#REF!,"=")</f>
        <v>#VALUE!</v>
      </c>
      <c r="BM86" s="223" t="str">
        <f aca="false">IF(BA86="XX","",BA86)</f>
        <v>KF513990</v>
      </c>
      <c r="BN86" s="224" t="str">
        <f aca="false">CONCATENATE(IF(F85="","",F85),IF(G86="","",CONCATENATE(" / ",G86)))</f>
        <v>HEV_EW201</v>
      </c>
      <c r="BO86" s="225" t="e">
        <f aca="false">AX86</f>
        <v>#VALUE!</v>
      </c>
      <c r="BP86" s="226" t="str">
        <f aca="false">IF(V86="","",V86)</f>
        <v/>
      </c>
      <c r="BQ86" s="226" t="str">
        <f aca="false">IF(W86="","",CONCATENATE(W86,IF(LEFT(AO86,1)="s","+","")))</f>
        <v/>
      </c>
      <c r="BR86" s="226" t="str">
        <f aca="false">IF(X86="","",CONCATENATE(X86,IF(LEFT(AQ86,1)="s","+","")))</f>
        <v/>
      </c>
      <c r="BS86" s="226" t="str">
        <f aca="false">IF(Y86="","",CONCATENATE(Y86,IF(LEFT(AR86,1)="s","+","")))</f>
        <v/>
      </c>
      <c r="BT86" s="226" t="str">
        <f aca="false">IF(Z86="","",CONCATENATE(Z86,IF(LEFT(AS86,1)="s","+","")))</f>
        <v/>
      </c>
      <c r="BU86" s="227" t="str">
        <f aca="false">IF(AA86="","",CONCATENATE(AA86,IF(LEFT(AT86,1)="s","+","")))</f>
        <v/>
      </c>
      <c r="BW86" s="177" t="s">
        <v>338</v>
      </c>
      <c r="BX86" s="170" t="str">
        <f aca="false">IF(BW86&lt;&gt;"",IF(ISNUMBER(FIND("=",BW86)),LEFT(BW86,FIND("=",BW86)-1),BW86),BW86)</f>
        <v>xx</v>
      </c>
      <c r="BY86" s="170" t="str">
        <f aca="false">IF(BW86&lt;&gt;"",IF(ISNUMBER(FIND("=",BW86)),RIGHT(BW86,LEN(BW86)-FIND("=",BW86)),""),"")</f>
        <v>Non_select</v>
      </c>
      <c r="BZ86" s="170" t="str">
        <f aca="false">IF(BX86&lt;&gt;"",IF(ISNUMBER(FIND(".",BX86)),LEFT(BX86,FIND(".",BX86)-1),BX86),BX86)</f>
        <v>xx</v>
      </c>
      <c r="CA86" s="170" t="str">
        <f aca="false">IF(BX86&lt;&gt;"",IF(ISNUMBER(FIND(".",BX86)),RIGHT(BX86,LEN(BX86)-FIND(".",BX86)),""),"")</f>
        <v/>
      </c>
      <c r="CC86" s="170" t="str">
        <f aca="false">A86</f>
        <v>KF513990</v>
      </c>
      <c r="CD86" s="178" t="s">
        <v>339</v>
      </c>
      <c r="CE86" s="178" t="s">
        <v>340</v>
      </c>
      <c r="CF86" s="178" t="s">
        <v>341</v>
      </c>
      <c r="CK86" s="178"/>
      <c r="CR86" s="228" t="n">
        <f aca="false">C86</f>
        <v>3</v>
      </c>
      <c r="CS86" s="229" t="e">
        <f aca="false">d#REF!</f>
        <v>#VALUE!</v>
      </c>
      <c r="CT86" s="170" t="str">
        <f aca="false">CONCATENATE(CD86," strain ",CM86," ",CL86,", partial cds")</f>
        <v>Hepatitis E virus strain  , partial cds</v>
      </c>
    </row>
    <row r="87" customFormat="false" ht="11.9" hidden="false" customHeight="true" outlineLevel="0" collapsed="false">
      <c r="A87" s="154" t="s">
        <v>655</v>
      </c>
      <c r="B87" s="147" t="n">
        <v>3</v>
      </c>
      <c r="C87" s="148" t="n">
        <v>3</v>
      </c>
      <c r="D87" s="149" t="s">
        <v>640</v>
      </c>
      <c r="E87" s="150" t="s">
        <v>640</v>
      </c>
      <c r="F87" s="210" t="s">
        <v>656</v>
      </c>
      <c r="H87" s="146" t="s">
        <v>649</v>
      </c>
      <c r="I87" s="153" t="s">
        <v>650</v>
      </c>
      <c r="J87" s="146" t="s">
        <v>395</v>
      </c>
      <c r="M87" s="157" t="s">
        <v>348</v>
      </c>
      <c r="N87" s="158" t="s">
        <v>400</v>
      </c>
      <c r="O87" s="159" t="n">
        <v>2012</v>
      </c>
      <c r="S87" s="146" t="n">
        <v>279</v>
      </c>
      <c r="AH87" s="164" t="n">
        <v>6262</v>
      </c>
      <c r="AI87" s="164" t="n">
        <v>6540</v>
      </c>
      <c r="AJ87" s="219" t="n">
        <f aca="false">SeqEnd-SeqBeg+1</f>
        <v>279</v>
      </c>
      <c r="AK87" s="220" t="n">
        <f aca="false">AND( SeqBeg&lt;=Beg  , End &lt;=SeqEnd )</f>
        <v>0</v>
      </c>
      <c r="AN87" s="221"/>
      <c r="AT87" s="147" t="s">
        <v>103</v>
      </c>
      <c r="AU87" s="146"/>
      <c r="AW87" s="222" t="str">
        <f aca="false">HYPERLINK(CONCATENATE("http://www.ncbi.nlm.nih.gov/nuccore/",BM87),BM87)</f>
        <v>KF513992</v>
      </c>
      <c r="AX87" s="219" t="e">
        <f aca="false">CONCATENATE(d#REF!,IF(I87="","",CONCATENATE(".",I87)),IF(K87="","",CONCATENATE(".",K87)),IF(M87="","",CONCATENATE(".",M87)),IF(R87="","",CONCATENATE(".",R87)),IF(U87="","","(*)"))</f>
        <v>#VALUE!</v>
      </c>
      <c r="AY87" s="170" t="str">
        <f aca="false">CONCATENATE(BM87,".",BN87)</f>
        <v>KF513992.HEV_EW459</v>
      </c>
      <c r="AZ87" s="171" t="str">
        <f aca="false">IF(AV87="",IF(ISNUMBER(FIND(".",A87)),LEFT(A87,FIND(".",A87)-1),A87),AV87)</f>
        <v>KF513992</v>
      </c>
      <c r="BA87" s="171" t="str">
        <f aca="false">IF(ISNUMBER(FIND("-",AZ87)),LEFT(AZ87,FIND("-",AZ87)-1),AZ87)</f>
        <v>KF513992</v>
      </c>
      <c r="BB87" s="170" t="str">
        <f aca="false"> MEGAname &amp; "="</f>
        <v>KF513992=</v>
      </c>
      <c r="BC87" s="170" t="str">
        <f aca="false">Clear &amp; IF(span ,"Span","out")</f>
        <v>KF513992=out</v>
      </c>
      <c r="BD87" s="170" t="str">
        <f aca="false">Clear &amp; IF(span, IF(B87=".","Selected",B87),"out")</f>
        <v>KF513992=out</v>
      </c>
      <c r="BE87" s="170" t="str">
        <f aca="false">Clear &amp; Strain</f>
        <v>KF513992=HEV_EW460</v>
      </c>
      <c r="BF87" s="170" t="e">
        <f aca="false">CONCATENATE(A87,"=",F86,". ",AX87,IF(AB87="","",CONCATENATE(".",AB87)))</f>
        <v>#VALUE!</v>
      </c>
      <c r="BG87" s="170" t="e">
        <f aca="false">CONCATENATE(A87,"=",F86,". ",AX87)</f>
        <v>#VALUE!</v>
      </c>
      <c r="BH87" s="170" t="e">
        <f aca="false">CONCATENATE(A87,"=",AX87)</f>
        <v>#VALUE!</v>
      </c>
      <c r="BI87" s="170" t="e">
        <f aca="false">CONCATENATE(A87,"=",ComForSubtype,d#REF!)</f>
        <v>#VALUE!</v>
      </c>
      <c r="BJ87" s="170" t="str">
        <f aca="false">CONCATENATE(A87,"=",E87)</f>
        <v>KF513992=3</v>
      </c>
      <c r="BK87" s="170" t="str">
        <f aca="false">CONCATENATE(A87,"=",C87)</f>
        <v>KF513992=3</v>
      </c>
      <c r="BL87" s="170" t="e">
        <f aca="false">CONCATENATE(d#REF!,"=")</f>
        <v>#VALUE!</v>
      </c>
      <c r="BM87" s="223" t="str">
        <f aca="false">IF(BA87="XX","",BA87)</f>
        <v>KF513992</v>
      </c>
      <c r="BN87" s="224" t="str">
        <f aca="false">CONCATENATE(IF(F86="","",F86),IF(G87="","",CONCATENATE(" / ",G87)))</f>
        <v>HEV_EW459</v>
      </c>
      <c r="BO87" s="225" t="e">
        <f aca="false">AX87</f>
        <v>#VALUE!</v>
      </c>
      <c r="BP87" s="226" t="str">
        <f aca="false">IF(V87="","",V87)</f>
        <v/>
      </c>
      <c r="BQ87" s="226" t="str">
        <f aca="false">IF(W87="","",CONCATENATE(W87,IF(LEFT(AO87,1)="s","+","")))</f>
        <v/>
      </c>
      <c r="BR87" s="226" t="str">
        <f aca="false">IF(X87="","",CONCATENATE(X87,IF(LEFT(AQ87,1)="s","+","")))</f>
        <v/>
      </c>
      <c r="BS87" s="226" t="str">
        <f aca="false">IF(Y87="","",CONCATENATE(Y87,IF(LEFT(AR87,1)="s","+","")))</f>
        <v/>
      </c>
      <c r="BT87" s="226" t="str">
        <f aca="false">IF(Z87="","",CONCATENATE(Z87,IF(LEFT(AS87,1)="s","+","")))</f>
        <v/>
      </c>
      <c r="BU87" s="227" t="str">
        <f aca="false">IF(AA87="","",CONCATENATE(AA87,IF(LEFT(AT87,1)="s","+","")))</f>
        <v/>
      </c>
      <c r="BW87" s="177" t="s">
        <v>338</v>
      </c>
      <c r="BX87" s="170" t="str">
        <f aca="false">IF(BW87&lt;&gt;"",IF(ISNUMBER(FIND("=",BW87)),LEFT(BW87,FIND("=",BW87)-1),BW87),BW87)</f>
        <v>xx</v>
      </c>
      <c r="BY87" s="170" t="str">
        <f aca="false">IF(BW87&lt;&gt;"",IF(ISNUMBER(FIND("=",BW87)),RIGHT(BW87,LEN(BW87)-FIND("=",BW87)),""),"")</f>
        <v>Non_select</v>
      </c>
      <c r="BZ87" s="170" t="str">
        <f aca="false">IF(BX87&lt;&gt;"",IF(ISNUMBER(FIND(".",BX87)),LEFT(BX87,FIND(".",BX87)-1),BX87),BX87)</f>
        <v>xx</v>
      </c>
      <c r="CA87" s="170" t="str">
        <f aca="false">IF(BX87&lt;&gt;"",IF(ISNUMBER(FIND(".",BX87)),RIGHT(BX87,LEN(BX87)-FIND(".",BX87)),""),"")</f>
        <v/>
      </c>
      <c r="CC87" s="170" t="str">
        <f aca="false">A87</f>
        <v>KF513992</v>
      </c>
      <c r="CD87" s="178" t="s">
        <v>339</v>
      </c>
      <c r="CE87" s="178" t="s">
        <v>340</v>
      </c>
      <c r="CF87" s="178" t="s">
        <v>341</v>
      </c>
      <c r="CK87" s="178"/>
      <c r="CR87" s="228" t="n">
        <f aca="false">C87</f>
        <v>3</v>
      </c>
      <c r="CS87" s="229" t="e">
        <f aca="false">d#REF!</f>
        <v>#VALUE!</v>
      </c>
      <c r="CT87" s="170" t="str">
        <f aca="false">CONCATENATE(CD87," strain ",CM87," ",CL87,", partial cds")</f>
        <v>Hepatitis E virus strain  , partial cds</v>
      </c>
    </row>
    <row r="88" customFormat="false" ht="11.9" hidden="false" customHeight="true" outlineLevel="0" collapsed="false">
      <c r="A88" s="154" t="s">
        <v>657</v>
      </c>
      <c r="B88" s="147" t="n">
        <v>3</v>
      </c>
      <c r="C88" s="148" t="n">
        <v>3</v>
      </c>
      <c r="D88" s="149" t="s">
        <v>640</v>
      </c>
      <c r="E88" s="150" t="s">
        <v>640</v>
      </c>
      <c r="F88" s="210" t="s">
        <v>658</v>
      </c>
      <c r="H88" s="146" t="s">
        <v>649</v>
      </c>
      <c r="I88" s="153" t="s">
        <v>650</v>
      </c>
      <c r="J88" s="146" t="s">
        <v>395</v>
      </c>
      <c r="M88" s="157" t="s">
        <v>348</v>
      </c>
      <c r="N88" s="158" t="s">
        <v>400</v>
      </c>
      <c r="O88" s="159" t="n">
        <v>2010</v>
      </c>
      <c r="S88" s="146" t="n">
        <v>278</v>
      </c>
      <c r="AH88" s="164" t="n">
        <v>6262</v>
      </c>
      <c r="AI88" s="164" t="n">
        <v>6539</v>
      </c>
      <c r="AJ88" s="219" t="n">
        <f aca="false">SeqEnd-SeqBeg+1</f>
        <v>278</v>
      </c>
      <c r="AK88" s="220" t="n">
        <f aca="false">AND( SeqBeg&lt;=Beg  , End &lt;=SeqEnd )</f>
        <v>0</v>
      </c>
      <c r="AN88" s="221"/>
      <c r="AT88" s="147" t="s">
        <v>103</v>
      </c>
      <c r="AU88" s="146"/>
      <c r="AW88" s="222" t="str">
        <f aca="false">HYPERLINK(CONCATENATE("http://www.ncbi.nlm.nih.gov/nuccore/",BM88),BM88)</f>
        <v>KF513745</v>
      </c>
      <c r="AX88" s="219" t="str">
        <f aca="false">CONCATENATE(D87,IF(I88="","",CONCATENATE(".",I88)),IF(K88="","",CONCATENATE(".",K88)),IF(M88="","",CONCATENATE(".",M88)),IF(R87="","",CONCATENATE(".",R87)),IF(U88="","","(*)"))</f>
        <v>3.GBR.hum</v>
      </c>
      <c r="AY88" s="170" t="str">
        <f aca="false">CONCATENATE(BM88,".",BN88)</f>
        <v>KF513745.HEV_EW460</v>
      </c>
      <c r="AZ88" s="171" t="str">
        <f aca="false">IF(AV88="",IF(ISNUMBER(FIND(".",A88)),LEFT(A88,FIND(".",A88)-1),A88),AV88)</f>
        <v>KF513745</v>
      </c>
      <c r="BA88" s="171" t="str">
        <f aca="false">IF(ISNUMBER(FIND("-",AZ88)),LEFT(AZ88,FIND("-",AZ88)-1),AZ88)</f>
        <v>KF513745</v>
      </c>
      <c r="BB88" s="170" t="str">
        <f aca="false"> MEGAname &amp; "="</f>
        <v>KF513745=</v>
      </c>
      <c r="BC88" s="170" t="str">
        <f aca="false">Clear &amp; IF(span ,"Span","out")</f>
        <v>KF513745=out</v>
      </c>
      <c r="BD88" s="170" t="str">
        <f aca="false">Clear &amp; IF(span, IF(B88=".","Selected",B88),"out")</f>
        <v>KF513745=out</v>
      </c>
      <c r="BE88" s="170" t="str">
        <f aca="false">Clear &amp; Strain</f>
        <v>KF513745=HEV_EW238</v>
      </c>
      <c r="BF88" s="170" t="str">
        <f aca="false">CONCATENATE(A88,"=",F87,". ",AX88,IF(AB88="","",CONCATENATE(".",AB88)))</f>
        <v>KF513745=HEV_EW460. 3.GBR.hum</v>
      </c>
      <c r="BG88" s="170" t="str">
        <f aca="false">CONCATENATE(A88,"=",F87,". ",AX88)</f>
        <v>KF513745=HEV_EW460. 3.GBR.hum</v>
      </c>
      <c r="BH88" s="170" t="str">
        <f aca="false">CONCATENATE(A88,"=",AX88)</f>
        <v>KF513745=3.GBR.hum</v>
      </c>
      <c r="BI88" s="170" t="str">
        <f aca="false">CONCATENATE(A88,"=",ComForSubtype,D87)</f>
        <v>KF513745=3</v>
      </c>
      <c r="BJ88" s="170" t="str">
        <f aca="false">CONCATENATE(A88,"=",E88)</f>
        <v>KF513745=3</v>
      </c>
      <c r="BK88" s="170" t="str">
        <f aca="false">CONCATENATE(A88,"=",C88)</f>
        <v>KF513745=3</v>
      </c>
      <c r="BL88" s="170" t="str">
        <f aca="false">CONCATENATE(D87,"=")</f>
        <v>3=</v>
      </c>
      <c r="BM88" s="223" t="str">
        <f aca="false">IF(BA88="XX","",BA88)</f>
        <v>KF513745</v>
      </c>
      <c r="BN88" s="224" t="str">
        <f aca="false">CONCATENATE(IF(F87="","",F87),IF(G88="","",CONCATENATE(" / ",G88)))</f>
        <v>HEV_EW460</v>
      </c>
      <c r="BO88" s="225" t="str">
        <f aca="false">AX88</f>
        <v>3.GBR.hum</v>
      </c>
      <c r="BP88" s="226" t="str">
        <f aca="false">IF(V88="","",V88)</f>
        <v/>
      </c>
      <c r="BQ88" s="226" t="str">
        <f aca="false">IF(W88="","",CONCATENATE(W88,IF(LEFT(AO88,1)="s","+","")))</f>
        <v/>
      </c>
      <c r="BR88" s="226" t="str">
        <f aca="false">IF(X88="","",CONCATENATE(X88,IF(LEFT(AQ88,1)="s","+","")))</f>
        <v/>
      </c>
      <c r="BS88" s="226" t="str">
        <f aca="false">IF(Y88="","",CONCATENATE(Y88,IF(LEFT(AR88,1)="s","+","")))</f>
        <v/>
      </c>
      <c r="BT88" s="226" t="str">
        <f aca="false">IF(Z88="","",CONCATENATE(Z88,IF(LEFT(AS88,1)="s","+","")))</f>
        <v/>
      </c>
      <c r="BU88" s="227" t="str">
        <f aca="false">IF(AA88="","",CONCATENATE(AA88,IF(LEFT(AT88,1)="s","+","")))</f>
        <v/>
      </c>
      <c r="BW88" s="177" t="s">
        <v>338</v>
      </c>
      <c r="BX88" s="170" t="str">
        <f aca="false">IF(BW88&lt;&gt;"",IF(ISNUMBER(FIND("=",BW88)),LEFT(BW88,FIND("=",BW88)-1),BW88),BW88)</f>
        <v>xx</v>
      </c>
      <c r="BY88" s="170" t="str">
        <f aca="false">IF(BW88&lt;&gt;"",IF(ISNUMBER(FIND("=",BW88)),RIGHT(BW88,LEN(BW88)-FIND("=",BW88)),""),"")</f>
        <v>Non_select</v>
      </c>
      <c r="BZ88" s="170" t="str">
        <f aca="false">IF(BX88&lt;&gt;"",IF(ISNUMBER(FIND(".",BX88)),LEFT(BX88,FIND(".",BX88)-1),BX88),BX88)</f>
        <v>xx</v>
      </c>
      <c r="CA88" s="170" t="str">
        <f aca="false">IF(BX88&lt;&gt;"",IF(ISNUMBER(FIND(".",BX88)),RIGHT(BX88,LEN(BX88)-FIND(".",BX88)),""),"")</f>
        <v/>
      </c>
      <c r="CC88" s="170" t="str">
        <f aca="false">A88</f>
        <v>KF513745</v>
      </c>
      <c r="CD88" s="178" t="s">
        <v>339</v>
      </c>
      <c r="CE88" s="178" t="s">
        <v>340</v>
      </c>
      <c r="CF88" s="178" t="s">
        <v>341</v>
      </c>
      <c r="CK88" s="178"/>
      <c r="CR88" s="228" t="n">
        <f aca="false">C88</f>
        <v>3</v>
      </c>
      <c r="CS88" s="229" t="str">
        <f aca="false">D87</f>
        <v>3</v>
      </c>
      <c r="CT88" s="170" t="str">
        <f aca="false">CONCATENATE(CD88," strain ",CM88," ",CL88,", partial cds")</f>
        <v>Hepatitis E virus strain  , partial cds</v>
      </c>
    </row>
    <row r="89" customFormat="false" ht="11.9" hidden="false" customHeight="true" outlineLevel="0" collapsed="false">
      <c r="A89" s="154" t="s">
        <v>659</v>
      </c>
      <c r="B89" s="147" t="n">
        <v>3</v>
      </c>
      <c r="C89" s="148" t="n">
        <v>3</v>
      </c>
      <c r="D89" s="149" t="s">
        <v>640</v>
      </c>
      <c r="E89" s="150" t="s">
        <v>640</v>
      </c>
      <c r="F89" s="210" t="s">
        <v>660</v>
      </c>
      <c r="H89" s="146" t="s">
        <v>649</v>
      </c>
      <c r="I89" s="153" t="s">
        <v>650</v>
      </c>
      <c r="J89" s="146" t="s">
        <v>395</v>
      </c>
      <c r="M89" s="157" t="s">
        <v>348</v>
      </c>
      <c r="N89" s="158" t="s">
        <v>400</v>
      </c>
      <c r="O89" s="159" t="n">
        <v>2009</v>
      </c>
      <c r="S89" s="146" t="n">
        <v>277</v>
      </c>
      <c r="AH89" s="164" t="n">
        <v>6262</v>
      </c>
      <c r="AI89" s="164" t="n">
        <v>6538</v>
      </c>
      <c r="AJ89" s="219" t="n">
        <f aca="false">SeqEnd-SeqBeg+1</f>
        <v>277</v>
      </c>
      <c r="AK89" s="220" t="n">
        <f aca="false">AND( SeqBeg&lt;=Beg  , End &lt;=SeqEnd )</f>
        <v>0</v>
      </c>
      <c r="AN89" s="221"/>
      <c r="AT89" s="147" t="s">
        <v>103</v>
      </c>
      <c r="AU89" s="146"/>
      <c r="AW89" s="222" t="str">
        <f aca="false">HYPERLINK(CONCATENATE("http://www.ncbi.nlm.nih.gov/nuccore/",BM89),BM89)</f>
        <v>KF513723</v>
      </c>
      <c r="AX89" s="219" t="str">
        <f aca="false">CONCATENATE(D88,IF(I89="","",CONCATENATE(".",I89)),IF(K89="","",CONCATENATE(".",K89)),IF(M89="","",CONCATENATE(".",M89)),IF(R88="","",CONCATENATE(".",R88)),IF(U89="","","(*)"))</f>
        <v>3.GBR.hum</v>
      </c>
      <c r="AY89" s="170" t="str">
        <f aca="false">CONCATENATE(BM89,".",BN89)</f>
        <v>KF513723.HEV_EW238</v>
      </c>
      <c r="AZ89" s="171" t="str">
        <f aca="false">IF(AV89="",IF(ISNUMBER(FIND(".",A89)),LEFT(A89,FIND(".",A89)-1),A89),AV89)</f>
        <v>KF513723</v>
      </c>
      <c r="BA89" s="171" t="str">
        <f aca="false">IF(ISNUMBER(FIND("-",AZ89)),LEFT(AZ89,FIND("-",AZ89)-1),AZ89)</f>
        <v>KF513723</v>
      </c>
      <c r="BB89" s="170" t="str">
        <f aca="false"> MEGAname &amp; "="</f>
        <v>KF513723=</v>
      </c>
      <c r="BC89" s="170" t="str">
        <f aca="false">Clear &amp; IF(span ,"Span","out")</f>
        <v>KF513723=out</v>
      </c>
      <c r="BD89" s="170" t="str">
        <f aca="false">Clear &amp; IF(span, IF(B89=".","Selected",B89),"out")</f>
        <v>KF513723=out</v>
      </c>
      <c r="BE89" s="170" t="str">
        <f aca="false">Clear &amp; Strain</f>
        <v>KF513723=HEV_EW218</v>
      </c>
      <c r="BF89" s="170" t="str">
        <f aca="false">CONCATENATE(A89,"=",F88,". ",AX89,IF(AB89="","",CONCATENATE(".",AB89)))</f>
        <v>KF513723=HEV_EW238. 3.GBR.hum</v>
      </c>
      <c r="BG89" s="170" t="str">
        <f aca="false">CONCATENATE(A89,"=",F88,". ",AX89)</f>
        <v>KF513723=HEV_EW238. 3.GBR.hum</v>
      </c>
      <c r="BH89" s="170" t="str">
        <f aca="false">CONCATENATE(A89,"=",AX89)</f>
        <v>KF513723=3.GBR.hum</v>
      </c>
      <c r="BI89" s="170" t="str">
        <f aca="false">CONCATENATE(A89,"=",ComForSubtype,D88)</f>
        <v>KF513723=3</v>
      </c>
      <c r="BJ89" s="170" t="str">
        <f aca="false">CONCATENATE(A89,"=",E89)</f>
        <v>KF513723=3</v>
      </c>
      <c r="BK89" s="170" t="str">
        <f aca="false">CONCATENATE(A89,"=",C89)</f>
        <v>KF513723=3</v>
      </c>
      <c r="BL89" s="170" t="str">
        <f aca="false">CONCATENATE(D88,"=")</f>
        <v>3=</v>
      </c>
      <c r="BM89" s="223" t="str">
        <f aca="false">IF(BA89="XX","",BA89)</f>
        <v>KF513723</v>
      </c>
      <c r="BN89" s="224" t="str">
        <f aca="false">CONCATENATE(IF(F88="","",F88),IF(G89="","",CONCATENATE(" / ",G89)))</f>
        <v>HEV_EW238</v>
      </c>
      <c r="BO89" s="225" t="str">
        <f aca="false">AX89</f>
        <v>3.GBR.hum</v>
      </c>
      <c r="BP89" s="226" t="str">
        <f aca="false">IF(V89="","",V89)</f>
        <v/>
      </c>
      <c r="BQ89" s="226" t="str">
        <f aca="false">IF(W89="","",CONCATENATE(W89,IF(LEFT(AO89,1)="s","+","")))</f>
        <v/>
      </c>
      <c r="BR89" s="226" t="str">
        <f aca="false">IF(X89="","",CONCATENATE(X89,IF(LEFT(AQ89,1)="s","+","")))</f>
        <v/>
      </c>
      <c r="BS89" s="226" t="str">
        <f aca="false">IF(Y89="","",CONCATENATE(Y89,IF(LEFT(AR89,1)="s","+","")))</f>
        <v/>
      </c>
      <c r="BT89" s="226" t="str">
        <f aca="false">IF(Z89="","",CONCATENATE(Z89,IF(LEFT(AS89,1)="s","+","")))</f>
        <v/>
      </c>
      <c r="BU89" s="227" t="str">
        <f aca="false">IF(AA89="","",CONCATENATE(AA89,IF(LEFT(AT89,1)="s","+","")))</f>
        <v/>
      </c>
      <c r="BW89" s="177" t="s">
        <v>338</v>
      </c>
      <c r="BX89" s="170" t="str">
        <f aca="false">IF(BW89&lt;&gt;"",IF(ISNUMBER(FIND("=",BW89)),LEFT(BW89,FIND("=",BW89)-1),BW89),BW89)</f>
        <v>xx</v>
      </c>
      <c r="BY89" s="170" t="str">
        <f aca="false">IF(BW89&lt;&gt;"",IF(ISNUMBER(FIND("=",BW89)),RIGHT(BW89,LEN(BW89)-FIND("=",BW89)),""),"")</f>
        <v>Non_select</v>
      </c>
      <c r="BZ89" s="170" t="str">
        <f aca="false">IF(BX89&lt;&gt;"",IF(ISNUMBER(FIND(".",BX89)),LEFT(BX89,FIND(".",BX89)-1),BX89),BX89)</f>
        <v>xx</v>
      </c>
      <c r="CA89" s="170" t="str">
        <f aca="false">IF(BX89&lt;&gt;"",IF(ISNUMBER(FIND(".",BX89)),RIGHT(BX89,LEN(BX89)-FIND(".",BX89)),""),"")</f>
        <v/>
      </c>
      <c r="CC89" s="170" t="str">
        <f aca="false">A89</f>
        <v>KF513723</v>
      </c>
      <c r="CD89" s="178" t="s">
        <v>339</v>
      </c>
      <c r="CE89" s="178" t="s">
        <v>340</v>
      </c>
      <c r="CF89" s="178" t="s">
        <v>341</v>
      </c>
      <c r="CK89" s="178"/>
      <c r="CR89" s="228" t="n">
        <f aca="false">C89</f>
        <v>3</v>
      </c>
      <c r="CS89" s="229" t="str">
        <f aca="false">D88</f>
        <v>3</v>
      </c>
      <c r="CT89" s="170" t="str">
        <f aca="false">CONCATENATE(CD89," strain ",CM89," ",CL89,", partial cds")</f>
        <v>Hepatitis E virus strain  , partial cds</v>
      </c>
    </row>
    <row r="90" customFormat="false" ht="11.9" hidden="false" customHeight="true" outlineLevel="0" collapsed="false">
      <c r="A90" s="154" t="s">
        <v>661</v>
      </c>
      <c r="B90" s="147" t="n">
        <v>3</v>
      </c>
      <c r="C90" s="148" t="n">
        <v>3</v>
      </c>
      <c r="D90" s="149" t="s">
        <v>640</v>
      </c>
      <c r="E90" s="150" t="s">
        <v>640</v>
      </c>
      <c r="F90" s="210" t="s">
        <v>662</v>
      </c>
      <c r="H90" s="146" t="s">
        <v>649</v>
      </c>
      <c r="I90" s="153" t="s">
        <v>650</v>
      </c>
      <c r="J90" s="146" t="s">
        <v>395</v>
      </c>
      <c r="M90" s="157" t="s">
        <v>348</v>
      </c>
      <c r="N90" s="158" t="s">
        <v>400</v>
      </c>
      <c r="O90" s="159" t="n">
        <v>2010</v>
      </c>
      <c r="S90" s="146" t="n">
        <v>277</v>
      </c>
      <c r="AH90" s="164" t="n">
        <v>6262</v>
      </c>
      <c r="AI90" s="164" t="n">
        <v>6538</v>
      </c>
      <c r="AJ90" s="219" t="n">
        <f aca="false">SeqEnd-SeqBeg+1</f>
        <v>277</v>
      </c>
      <c r="AK90" s="220" t="n">
        <f aca="false">AND( SeqBeg&lt;=Beg  , End &lt;=SeqEnd )</f>
        <v>0</v>
      </c>
      <c r="AN90" s="221"/>
      <c r="AT90" s="147" t="s">
        <v>103</v>
      </c>
      <c r="AU90" s="146"/>
      <c r="AW90" s="222" t="str">
        <f aca="false">HYPERLINK(CONCATENATE("http://www.ncbi.nlm.nih.gov/nuccore/",BM90),BM90)</f>
        <v>KF513755</v>
      </c>
      <c r="AX90" s="219" t="e">
        <f aca="false">CONCATENATE(d#REF!,IF(I90="","",CONCATENATE(".",I90)),IF(K90="","",CONCATENATE(".",K90)),IF(M90="","",CONCATENATE(".",M90)),IF(R90="","",CONCATENATE(".",R90)),IF(U90="","","(*)"))</f>
        <v>#VALUE!</v>
      </c>
      <c r="AY90" s="170" t="str">
        <f aca="false">CONCATENATE(BM90,".",BN90)</f>
        <v>KF513755.HEV_EW218</v>
      </c>
      <c r="AZ90" s="171" t="str">
        <f aca="false">IF(AV90="",IF(ISNUMBER(FIND(".",A90)),LEFT(A90,FIND(".",A90)-1),A90),AV90)</f>
        <v>KF513755</v>
      </c>
      <c r="BA90" s="171" t="str">
        <f aca="false">IF(ISNUMBER(FIND("-",AZ90)),LEFT(AZ90,FIND("-",AZ90)-1),AZ90)</f>
        <v>KF513755</v>
      </c>
      <c r="BB90" s="170" t="str">
        <f aca="false"> MEGAname &amp; "="</f>
        <v>KF513755=</v>
      </c>
      <c r="BC90" s="170" t="str">
        <f aca="false">Clear &amp; IF(span ,"Span","out")</f>
        <v>KF513755=out</v>
      </c>
      <c r="BD90" s="170" t="str">
        <f aca="false">Clear &amp; IF(span, IF(B90=".","Selected",B90),"out")</f>
        <v>KF513755=out</v>
      </c>
      <c r="BE90" s="170" t="str">
        <f aca="false">Clear &amp; Strain</f>
        <v>KF513755=HEV_EW247</v>
      </c>
      <c r="BF90" s="170" t="e">
        <f aca="false">CONCATENATE(A90,"=",F89,". ",AX90,IF(AB90="","",CONCATENATE(".",AB90)))</f>
        <v>#VALUE!</v>
      </c>
      <c r="BG90" s="170" t="e">
        <f aca="false">CONCATENATE(A90,"=",F89,". ",AX90)</f>
        <v>#VALUE!</v>
      </c>
      <c r="BH90" s="170" t="e">
        <f aca="false">CONCATENATE(A90,"=",AX90)</f>
        <v>#VALUE!</v>
      </c>
      <c r="BI90" s="170" t="e">
        <f aca="false">CONCATENATE(A90,"=",ComForSubtype,d#REF!)</f>
        <v>#VALUE!</v>
      </c>
      <c r="BJ90" s="170" t="str">
        <f aca="false">CONCATENATE(A90,"=",E90)</f>
        <v>KF513755=3</v>
      </c>
      <c r="BK90" s="170" t="str">
        <f aca="false">CONCATENATE(A90,"=",C90)</f>
        <v>KF513755=3</v>
      </c>
      <c r="BL90" s="170" t="e">
        <f aca="false">CONCATENATE(d#REF!,"=")</f>
        <v>#VALUE!</v>
      </c>
      <c r="BM90" s="223" t="str">
        <f aca="false">IF(BA90="XX","",BA90)</f>
        <v>KF513755</v>
      </c>
      <c r="BN90" s="224" t="str">
        <f aca="false">CONCATENATE(IF(F89="","",F89),IF(G90="","",CONCATENATE(" / ",G90)))</f>
        <v>HEV_EW218</v>
      </c>
      <c r="BO90" s="225" t="e">
        <f aca="false">AX90</f>
        <v>#VALUE!</v>
      </c>
      <c r="BP90" s="226" t="str">
        <f aca="false">IF(V90="","",V90)</f>
        <v/>
      </c>
      <c r="BQ90" s="226" t="str">
        <f aca="false">IF(W90="","",CONCATENATE(W90,IF(LEFT(AO90,1)="s","+","")))</f>
        <v/>
      </c>
      <c r="BR90" s="226" t="str">
        <f aca="false">IF(X90="","",CONCATENATE(X90,IF(LEFT(AQ90,1)="s","+","")))</f>
        <v/>
      </c>
      <c r="BS90" s="226" t="str">
        <f aca="false">IF(Y90="","",CONCATENATE(Y90,IF(LEFT(AR90,1)="s","+","")))</f>
        <v/>
      </c>
      <c r="BT90" s="226" t="str">
        <f aca="false">IF(Z90="","",CONCATENATE(Z90,IF(LEFT(AS90,1)="s","+","")))</f>
        <v/>
      </c>
      <c r="BU90" s="227" t="str">
        <f aca="false">IF(AA90="","",CONCATENATE(AA90,IF(LEFT(AT90,1)="s","+","")))</f>
        <v/>
      </c>
      <c r="BW90" s="177" t="s">
        <v>338</v>
      </c>
      <c r="BX90" s="170" t="str">
        <f aca="false">IF(BW90&lt;&gt;"",IF(ISNUMBER(FIND("=",BW90)),LEFT(BW90,FIND("=",BW90)-1),BW90),BW90)</f>
        <v>xx</v>
      </c>
      <c r="BY90" s="170" t="str">
        <f aca="false">IF(BW90&lt;&gt;"",IF(ISNUMBER(FIND("=",BW90)),RIGHT(BW90,LEN(BW90)-FIND("=",BW90)),""),"")</f>
        <v>Non_select</v>
      </c>
      <c r="BZ90" s="170" t="str">
        <f aca="false">IF(BX90&lt;&gt;"",IF(ISNUMBER(FIND(".",BX90)),LEFT(BX90,FIND(".",BX90)-1),BX90),BX90)</f>
        <v>xx</v>
      </c>
      <c r="CA90" s="170" t="str">
        <f aca="false">IF(BX90&lt;&gt;"",IF(ISNUMBER(FIND(".",BX90)),RIGHT(BX90,LEN(BX90)-FIND(".",BX90)),""),"")</f>
        <v/>
      </c>
      <c r="CC90" s="170" t="str">
        <f aca="false">A90</f>
        <v>KF513755</v>
      </c>
      <c r="CD90" s="178" t="s">
        <v>339</v>
      </c>
      <c r="CE90" s="178" t="s">
        <v>340</v>
      </c>
      <c r="CF90" s="178" t="s">
        <v>341</v>
      </c>
      <c r="CK90" s="178"/>
      <c r="CR90" s="228" t="n">
        <f aca="false">C90</f>
        <v>3</v>
      </c>
      <c r="CS90" s="229" t="e">
        <f aca="false">d#REF!</f>
        <v>#VALUE!</v>
      </c>
      <c r="CT90" s="170" t="str">
        <f aca="false">CONCATENATE(CD90," strain ",CM90," ",CL90,", partial cds")</f>
        <v>Hepatitis E virus strain  , partial cds</v>
      </c>
    </row>
    <row r="91" customFormat="false" ht="11.9" hidden="false" customHeight="true" outlineLevel="0" collapsed="false">
      <c r="A91" s="154" t="s">
        <v>663</v>
      </c>
      <c r="B91" s="147" t="n">
        <v>3</v>
      </c>
      <c r="C91" s="148" t="n">
        <v>3</v>
      </c>
      <c r="D91" s="149" t="s">
        <v>640</v>
      </c>
      <c r="E91" s="150" t="s">
        <v>640</v>
      </c>
      <c r="F91" s="210" t="s">
        <v>664</v>
      </c>
      <c r="H91" s="146" t="s">
        <v>649</v>
      </c>
      <c r="I91" s="153" t="s">
        <v>650</v>
      </c>
      <c r="J91" s="146" t="s">
        <v>395</v>
      </c>
      <c r="M91" s="157" t="s">
        <v>348</v>
      </c>
      <c r="N91" s="158" t="s">
        <v>400</v>
      </c>
      <c r="O91" s="159" t="n">
        <v>2009</v>
      </c>
      <c r="S91" s="146" t="n">
        <v>276</v>
      </c>
      <c r="AH91" s="164" t="n">
        <v>6262</v>
      </c>
      <c r="AI91" s="164" t="n">
        <v>6537</v>
      </c>
      <c r="AJ91" s="219" t="n">
        <f aca="false">SeqEnd-SeqBeg+1</f>
        <v>276</v>
      </c>
      <c r="AK91" s="220" t="n">
        <f aca="false">AND( SeqBeg&lt;=Beg  , End &lt;=SeqEnd )</f>
        <v>0</v>
      </c>
      <c r="AN91" s="221"/>
      <c r="AT91" s="147" t="s">
        <v>103</v>
      </c>
      <c r="AU91" s="146"/>
      <c r="AW91" s="222" t="str">
        <f aca="false">HYPERLINK(CONCATENATE("http://www.ncbi.nlm.nih.gov/nuccore/",BM91),BM91)</f>
        <v>KF513710</v>
      </c>
      <c r="AX91" s="219" t="str">
        <f aca="false">CONCATENATE(D90,IF(I91="","",CONCATENATE(".",I91)),IF(K91="","",CONCATENATE(".",K91)),IF(M91="","",CONCATENATE(".",M91)),IF(R90="","",CONCATENATE(".",R90)),IF(U91="","","(*)"))</f>
        <v>3.GBR.hum</v>
      </c>
      <c r="AY91" s="170" t="str">
        <f aca="false">CONCATENATE(BM91,".",BN91)</f>
        <v>KF513710.HEV_EW247</v>
      </c>
      <c r="AZ91" s="171" t="str">
        <f aca="false">IF(AV91="",IF(ISNUMBER(FIND(".",A91)),LEFT(A91,FIND(".",A91)-1),A91),AV91)</f>
        <v>KF513710</v>
      </c>
      <c r="BA91" s="171" t="str">
        <f aca="false">IF(ISNUMBER(FIND("-",AZ91)),LEFT(AZ91,FIND("-",AZ91)-1),AZ91)</f>
        <v>KF513710</v>
      </c>
      <c r="BB91" s="170" t="str">
        <f aca="false"> MEGAname &amp; "="</f>
        <v>KF513710=</v>
      </c>
      <c r="BC91" s="170" t="str">
        <f aca="false">Clear &amp; IF(span ,"Span","out")</f>
        <v>KF513710=out</v>
      </c>
      <c r="BD91" s="170" t="str">
        <f aca="false">Clear &amp; IF(span, IF(B91=".","Selected",B91),"out")</f>
        <v>KF513710=out</v>
      </c>
      <c r="BE91" s="170" t="str">
        <f aca="false">Clear &amp; Strain</f>
        <v>KF513710=HEV_EW206</v>
      </c>
      <c r="BF91" s="170" t="str">
        <f aca="false">CONCATENATE(A91,"=",F90,". ",AX91,IF(AB91="","",CONCATENATE(".",AB91)))</f>
        <v>KF513710=HEV_EW247. 3.GBR.hum</v>
      </c>
      <c r="BG91" s="170" t="str">
        <f aca="false">CONCATENATE(A91,"=",F90,". ",AX91)</f>
        <v>KF513710=HEV_EW247. 3.GBR.hum</v>
      </c>
      <c r="BH91" s="170" t="str">
        <f aca="false">CONCATENATE(A91,"=",AX91)</f>
        <v>KF513710=3.GBR.hum</v>
      </c>
      <c r="BI91" s="170" t="str">
        <f aca="false">CONCATENATE(A91,"=",ComForSubtype,D90)</f>
        <v>KF513710=3</v>
      </c>
      <c r="BJ91" s="170" t="str">
        <f aca="false">CONCATENATE(A91,"=",E91)</f>
        <v>KF513710=3</v>
      </c>
      <c r="BK91" s="170" t="str">
        <f aca="false">CONCATENATE(A91,"=",C91)</f>
        <v>KF513710=3</v>
      </c>
      <c r="BL91" s="170" t="str">
        <f aca="false">CONCATENATE(D90,"=")</f>
        <v>3=</v>
      </c>
      <c r="BM91" s="223" t="str">
        <f aca="false">IF(BA91="XX","",BA91)</f>
        <v>KF513710</v>
      </c>
      <c r="BN91" s="224" t="str">
        <f aca="false">CONCATENATE(IF(F90="","",F90),IF(G91="","",CONCATENATE(" / ",G91)))</f>
        <v>HEV_EW247</v>
      </c>
      <c r="BO91" s="225" t="str">
        <f aca="false">AX91</f>
        <v>3.GBR.hum</v>
      </c>
      <c r="BP91" s="226" t="str">
        <f aca="false">IF(V91="","",V91)</f>
        <v/>
      </c>
      <c r="BQ91" s="226" t="str">
        <f aca="false">IF(W91="","",CONCATENATE(W91,IF(LEFT(AO91,1)="s","+","")))</f>
        <v/>
      </c>
      <c r="BR91" s="226" t="str">
        <f aca="false">IF(X91="","",CONCATENATE(X91,IF(LEFT(AQ91,1)="s","+","")))</f>
        <v/>
      </c>
      <c r="BS91" s="226" t="str">
        <f aca="false">IF(Y91="","",CONCATENATE(Y91,IF(LEFT(AR91,1)="s","+","")))</f>
        <v/>
      </c>
      <c r="BT91" s="226" t="str">
        <f aca="false">IF(Z91="","",CONCATENATE(Z91,IF(LEFT(AS91,1)="s","+","")))</f>
        <v/>
      </c>
      <c r="BU91" s="227" t="str">
        <f aca="false">IF(AA91="","",CONCATENATE(AA91,IF(LEFT(AT91,1)="s","+","")))</f>
        <v/>
      </c>
      <c r="BW91" s="177" t="s">
        <v>338</v>
      </c>
      <c r="BX91" s="170" t="str">
        <f aca="false">IF(BW91&lt;&gt;"",IF(ISNUMBER(FIND("=",BW91)),LEFT(BW91,FIND("=",BW91)-1),BW91),BW91)</f>
        <v>xx</v>
      </c>
      <c r="BY91" s="170" t="str">
        <f aca="false">IF(BW91&lt;&gt;"",IF(ISNUMBER(FIND("=",BW91)),RIGHT(BW91,LEN(BW91)-FIND("=",BW91)),""),"")</f>
        <v>Non_select</v>
      </c>
      <c r="BZ91" s="170" t="str">
        <f aca="false">IF(BX91&lt;&gt;"",IF(ISNUMBER(FIND(".",BX91)),LEFT(BX91,FIND(".",BX91)-1),BX91),BX91)</f>
        <v>xx</v>
      </c>
      <c r="CA91" s="170" t="str">
        <f aca="false">IF(BX91&lt;&gt;"",IF(ISNUMBER(FIND(".",BX91)),RIGHT(BX91,LEN(BX91)-FIND(".",BX91)),""),"")</f>
        <v/>
      </c>
      <c r="CC91" s="170" t="str">
        <f aca="false">A91</f>
        <v>KF513710</v>
      </c>
      <c r="CD91" s="178" t="s">
        <v>339</v>
      </c>
      <c r="CE91" s="178" t="s">
        <v>340</v>
      </c>
      <c r="CF91" s="178" t="s">
        <v>341</v>
      </c>
      <c r="CK91" s="178"/>
      <c r="CR91" s="228" t="n">
        <f aca="false">C91</f>
        <v>3</v>
      </c>
      <c r="CS91" s="229" t="str">
        <f aca="false">D90</f>
        <v>3</v>
      </c>
      <c r="CT91" s="170" t="str">
        <f aca="false">CONCATENATE(CD91," strain ",CM91," ",CL91,", partial cds")</f>
        <v>Hepatitis E virus strain  , partial cds</v>
      </c>
    </row>
    <row r="92" customFormat="false" ht="11.9" hidden="false" customHeight="true" outlineLevel="0" collapsed="false">
      <c r="A92" s="154" t="s">
        <v>665</v>
      </c>
      <c r="B92" s="147" t="n">
        <v>3</v>
      </c>
      <c r="C92" s="148" t="n">
        <v>3</v>
      </c>
      <c r="D92" s="149" t="s">
        <v>640</v>
      </c>
      <c r="E92" s="150" t="s">
        <v>640</v>
      </c>
      <c r="F92" s="210" t="s">
        <v>666</v>
      </c>
      <c r="H92" s="146" t="s">
        <v>649</v>
      </c>
      <c r="I92" s="153" t="s">
        <v>650</v>
      </c>
      <c r="J92" s="146" t="s">
        <v>395</v>
      </c>
      <c r="M92" s="157" t="s">
        <v>348</v>
      </c>
      <c r="N92" s="158" t="s">
        <v>400</v>
      </c>
      <c r="O92" s="159" t="n">
        <v>2009</v>
      </c>
      <c r="S92" s="146" t="n">
        <v>276</v>
      </c>
      <c r="AH92" s="164" t="n">
        <v>6262</v>
      </c>
      <c r="AI92" s="164" t="n">
        <v>6537</v>
      </c>
      <c r="AJ92" s="219" t="n">
        <f aca="false">SeqEnd-SeqBeg+1</f>
        <v>276</v>
      </c>
      <c r="AK92" s="220" t="n">
        <f aca="false">AND( SeqBeg&lt;=Beg  , End &lt;=SeqEnd )</f>
        <v>0</v>
      </c>
      <c r="AN92" s="221"/>
      <c r="AT92" s="147" t="s">
        <v>103</v>
      </c>
      <c r="AU92" s="146"/>
      <c r="AW92" s="222" t="str">
        <f aca="false">HYPERLINK(CONCATENATE("http://www.ncbi.nlm.nih.gov/nuccore/",BM92),BM92)</f>
        <v>KF513721</v>
      </c>
      <c r="AX92" s="219" t="e">
        <f aca="false">CONCATENATE(d#REF!,IF(I92="","",CONCATENATE(".",I92)),IF(K92="","",CONCATENATE(".",K92)),IF(M92="","",CONCATENATE(".",M92)),IF(R92="","",CONCATENATE(".",R92)),IF(U92="","","(*)"))</f>
        <v>#VALUE!</v>
      </c>
      <c r="AY92" s="170" t="str">
        <f aca="false">CONCATENATE(BM92,".",BN92)</f>
        <v>KF513721.HEV_EW206</v>
      </c>
      <c r="AZ92" s="171" t="str">
        <f aca="false">IF(AV92="",IF(ISNUMBER(FIND(".",A92)),LEFT(A92,FIND(".",A92)-1),A92),AV92)</f>
        <v>KF513721</v>
      </c>
      <c r="BA92" s="171" t="str">
        <f aca="false">IF(ISNUMBER(FIND("-",AZ92)),LEFT(AZ92,FIND("-",AZ92)-1),AZ92)</f>
        <v>KF513721</v>
      </c>
      <c r="BB92" s="170" t="str">
        <f aca="false"> MEGAname &amp; "="</f>
        <v>KF513721=</v>
      </c>
      <c r="BC92" s="170" t="str">
        <f aca="false">Clear &amp; IF(span ,"Span","out")</f>
        <v>KF513721=out</v>
      </c>
      <c r="BD92" s="170" t="str">
        <f aca="false">Clear &amp; IF(span, IF(B92=".","Selected",B92),"out")</f>
        <v>KF513721=out</v>
      </c>
      <c r="BE92" s="170" t="str">
        <f aca="false">Clear &amp; Strain</f>
        <v>KF513721=HEV_EW216</v>
      </c>
      <c r="BF92" s="170" t="e">
        <f aca="false">CONCATENATE(A92,"=",F91,". ",AX92,IF(AB92="","",CONCATENATE(".",AB92)))</f>
        <v>#VALUE!</v>
      </c>
      <c r="BG92" s="170" t="e">
        <f aca="false">CONCATENATE(A92,"=",F91,". ",AX92)</f>
        <v>#VALUE!</v>
      </c>
      <c r="BH92" s="170" t="e">
        <f aca="false">CONCATENATE(A92,"=",AX92)</f>
        <v>#VALUE!</v>
      </c>
      <c r="BI92" s="170" t="e">
        <f aca="false">CONCATENATE(A92,"=",ComForSubtype,d#REF!)</f>
        <v>#VALUE!</v>
      </c>
      <c r="BJ92" s="170" t="str">
        <f aca="false">CONCATENATE(A92,"=",E92)</f>
        <v>KF513721=3</v>
      </c>
      <c r="BK92" s="170" t="str">
        <f aca="false">CONCATENATE(A92,"=",C92)</f>
        <v>KF513721=3</v>
      </c>
      <c r="BL92" s="170" t="e">
        <f aca="false">CONCATENATE(d#REF!,"=")</f>
        <v>#VALUE!</v>
      </c>
      <c r="BM92" s="223" t="str">
        <f aca="false">IF(BA92="XX","",BA92)</f>
        <v>KF513721</v>
      </c>
      <c r="BN92" s="224" t="str">
        <f aca="false">CONCATENATE(IF(F91="","",F91),IF(G92="","",CONCATENATE(" / ",G92)))</f>
        <v>HEV_EW206</v>
      </c>
      <c r="BO92" s="225" t="e">
        <f aca="false">AX92</f>
        <v>#VALUE!</v>
      </c>
      <c r="BP92" s="226" t="str">
        <f aca="false">IF(V92="","",V92)</f>
        <v/>
      </c>
      <c r="BQ92" s="226" t="str">
        <f aca="false">IF(W92="","",CONCATENATE(W92,IF(LEFT(AO92,1)="s","+","")))</f>
        <v/>
      </c>
      <c r="BR92" s="226" t="str">
        <f aca="false">IF(X92="","",CONCATENATE(X92,IF(LEFT(AQ92,1)="s","+","")))</f>
        <v/>
      </c>
      <c r="BS92" s="226" t="str">
        <f aca="false">IF(Y92="","",CONCATENATE(Y92,IF(LEFT(AR92,1)="s","+","")))</f>
        <v/>
      </c>
      <c r="BT92" s="226" t="str">
        <f aca="false">IF(Z92="","",CONCATENATE(Z92,IF(LEFT(AS92,1)="s","+","")))</f>
        <v/>
      </c>
      <c r="BU92" s="227" t="str">
        <f aca="false">IF(AA92="","",CONCATENATE(AA92,IF(LEFT(AT92,1)="s","+","")))</f>
        <v/>
      </c>
      <c r="BW92" s="177" t="s">
        <v>338</v>
      </c>
      <c r="BX92" s="170" t="str">
        <f aca="false">IF(BW92&lt;&gt;"",IF(ISNUMBER(FIND("=",BW92)),LEFT(BW92,FIND("=",BW92)-1),BW92),BW92)</f>
        <v>xx</v>
      </c>
      <c r="BY92" s="170" t="str">
        <f aca="false">IF(BW92&lt;&gt;"",IF(ISNUMBER(FIND("=",BW92)),RIGHT(BW92,LEN(BW92)-FIND("=",BW92)),""),"")</f>
        <v>Non_select</v>
      </c>
      <c r="BZ92" s="170" t="str">
        <f aca="false">IF(BX92&lt;&gt;"",IF(ISNUMBER(FIND(".",BX92)),LEFT(BX92,FIND(".",BX92)-1),BX92),BX92)</f>
        <v>xx</v>
      </c>
      <c r="CA92" s="170" t="str">
        <f aca="false">IF(BX92&lt;&gt;"",IF(ISNUMBER(FIND(".",BX92)),RIGHT(BX92,LEN(BX92)-FIND(".",BX92)),""),"")</f>
        <v/>
      </c>
      <c r="CC92" s="170" t="str">
        <f aca="false">A92</f>
        <v>KF513721</v>
      </c>
      <c r="CD92" s="178" t="s">
        <v>339</v>
      </c>
      <c r="CE92" s="178" t="s">
        <v>340</v>
      </c>
      <c r="CF92" s="178" t="s">
        <v>341</v>
      </c>
      <c r="CK92" s="178"/>
      <c r="CR92" s="228" t="n">
        <f aca="false">C92</f>
        <v>3</v>
      </c>
      <c r="CS92" s="229" t="e">
        <f aca="false">d#REF!</f>
        <v>#VALUE!</v>
      </c>
      <c r="CT92" s="170" t="str">
        <f aca="false">CONCATENATE(CD92," strain ",CM92," ",CL92,", partial cds")</f>
        <v>Hepatitis E virus strain  , partial cds</v>
      </c>
    </row>
    <row r="93" customFormat="false" ht="11.9" hidden="false" customHeight="true" outlineLevel="0" collapsed="false">
      <c r="A93" s="154" t="s">
        <v>667</v>
      </c>
      <c r="B93" s="147" t="n">
        <v>3</v>
      </c>
      <c r="C93" s="148" t="n">
        <v>3</v>
      </c>
      <c r="D93" s="149" t="s">
        <v>640</v>
      </c>
      <c r="E93" s="150" t="s">
        <v>640</v>
      </c>
      <c r="F93" s="210" t="s">
        <v>668</v>
      </c>
      <c r="H93" s="146" t="s">
        <v>649</v>
      </c>
      <c r="I93" s="153" t="s">
        <v>650</v>
      </c>
      <c r="J93" s="146" t="s">
        <v>395</v>
      </c>
      <c r="M93" s="157" t="s">
        <v>348</v>
      </c>
      <c r="N93" s="158" t="s">
        <v>400</v>
      </c>
      <c r="O93" s="159" t="n">
        <v>2006</v>
      </c>
      <c r="S93" s="146" t="n">
        <v>275</v>
      </c>
      <c r="AH93" s="164" t="n">
        <v>6262</v>
      </c>
      <c r="AI93" s="164" t="n">
        <v>6536</v>
      </c>
      <c r="AJ93" s="219" t="n">
        <f aca="false">SeqEnd-SeqBeg+1</f>
        <v>275</v>
      </c>
      <c r="AK93" s="220" t="n">
        <f aca="false">AND( SeqBeg&lt;=Beg  , End &lt;=SeqEnd )</f>
        <v>0</v>
      </c>
      <c r="AN93" s="221"/>
      <c r="AT93" s="147" t="s">
        <v>103</v>
      </c>
      <c r="AU93" s="146"/>
      <c r="AW93" s="222" t="str">
        <f aca="false">HYPERLINK(CONCATENATE("http://www.ncbi.nlm.nih.gov/nuccore/",BM93),BM93)</f>
        <v>KF513611</v>
      </c>
      <c r="AX93" s="219" t="str">
        <f aca="false">CONCATENATE(D93,IF(I93="","",CONCATENATE(".",I93)),IF(K93="","",CONCATENATE(".",K93)),IF(M93="","",CONCATENATE(".",M93)),IF(R92="","",CONCATENATE(".",R92)),IF(U93="","","(*)"))</f>
        <v>3.GBR.hum</v>
      </c>
      <c r="AY93" s="170" t="str">
        <f aca="false">CONCATENATE(BM93,".",BN93)</f>
        <v>KF513611.HEV_EW115</v>
      </c>
      <c r="AZ93" s="171" t="str">
        <f aca="false">IF(AV93="",IF(ISNUMBER(FIND(".",A93)),LEFT(A93,FIND(".",A93)-1),A93),AV93)</f>
        <v>KF513611</v>
      </c>
      <c r="BA93" s="171" t="str">
        <f aca="false">IF(ISNUMBER(FIND("-",AZ93)),LEFT(AZ93,FIND("-",AZ93)-1),AZ93)</f>
        <v>KF513611</v>
      </c>
      <c r="BB93" s="170" t="str">
        <f aca="false"> MEGAname &amp; "="</f>
        <v>KF513611=</v>
      </c>
      <c r="BC93" s="170" t="str">
        <f aca="false">Clear &amp; IF(span ,"Span","out")</f>
        <v>KF513611=out</v>
      </c>
      <c r="BD93" s="170" t="str">
        <f aca="false">Clear &amp; IF(span, IF(B93=".","Selected",B93),"out")</f>
        <v>KF513611=out</v>
      </c>
      <c r="BE93" s="170" t="str">
        <f aca="false">Clear &amp; Strain</f>
        <v>KF513611=HEV_EW115</v>
      </c>
      <c r="BF93" s="170" t="str">
        <f aca="false">CONCATENATE(A93,"=",F93,". ",AX93,IF(AB93="","",CONCATENATE(".",AB93)))</f>
        <v>KF513611=HEV_EW115. 3.GBR.hum</v>
      </c>
      <c r="BG93" s="170" t="str">
        <f aca="false">CONCATENATE(A93,"=",F93,". ",AX93)</f>
        <v>KF513611=HEV_EW115. 3.GBR.hum</v>
      </c>
      <c r="BH93" s="170" t="str">
        <f aca="false">CONCATENATE(A93,"=",AX93)</f>
        <v>KF513611=3.GBR.hum</v>
      </c>
      <c r="BI93" s="170" t="str">
        <f aca="false">CONCATENATE(A93,"=",ComForSubtype,D93)</f>
        <v>KF513611=3</v>
      </c>
      <c r="BJ93" s="170" t="str">
        <f aca="false">CONCATENATE(A93,"=",E93)</f>
        <v>KF513611=3</v>
      </c>
      <c r="BK93" s="170" t="str">
        <f aca="false">CONCATENATE(A93,"=",C93)</f>
        <v>KF513611=3</v>
      </c>
      <c r="BL93" s="170" t="str">
        <f aca="false">CONCATENATE(D93,"=")</f>
        <v>3=</v>
      </c>
      <c r="BM93" s="223" t="str">
        <f aca="false">IF(BA93="XX","",BA93)</f>
        <v>KF513611</v>
      </c>
      <c r="BN93" s="224" t="str">
        <f aca="false">CONCATENATE(IF(F93="","",F93),IF(G93="","",CONCATENATE(" / ",G93)))</f>
        <v>HEV_EW115</v>
      </c>
      <c r="BO93" s="225" t="str">
        <f aca="false">AX93</f>
        <v>3.GBR.hum</v>
      </c>
      <c r="BP93" s="226" t="str">
        <f aca="false">IF(V93="","",V93)</f>
        <v/>
      </c>
      <c r="BQ93" s="226" t="str">
        <f aca="false">IF(W93="","",CONCATENATE(W93,IF(LEFT(AO93,1)="s","+","")))</f>
        <v/>
      </c>
      <c r="BR93" s="226" t="str">
        <f aca="false">IF(X93="","",CONCATENATE(X93,IF(LEFT(AQ93,1)="s","+","")))</f>
        <v/>
      </c>
      <c r="BS93" s="226" t="str">
        <f aca="false">IF(Y93="","",CONCATENATE(Y93,IF(LEFT(AR93,1)="s","+","")))</f>
        <v/>
      </c>
      <c r="BT93" s="226" t="str">
        <f aca="false">IF(Z93="","",CONCATENATE(Z93,IF(LEFT(AS93,1)="s","+","")))</f>
        <v/>
      </c>
      <c r="BU93" s="227" t="str">
        <f aca="false">IF(AA93="","",CONCATENATE(AA93,IF(LEFT(AT93,1)="s","+","")))</f>
        <v/>
      </c>
      <c r="BW93" s="177" t="s">
        <v>338</v>
      </c>
      <c r="BX93" s="170" t="str">
        <f aca="false">IF(BW93&lt;&gt;"",IF(ISNUMBER(FIND("=",BW93)),LEFT(BW93,FIND("=",BW93)-1),BW93),BW93)</f>
        <v>xx</v>
      </c>
      <c r="BY93" s="170" t="str">
        <f aca="false">IF(BW93&lt;&gt;"",IF(ISNUMBER(FIND("=",BW93)),RIGHT(BW93,LEN(BW93)-FIND("=",BW93)),""),"")</f>
        <v>Non_select</v>
      </c>
      <c r="BZ93" s="170" t="str">
        <f aca="false">IF(BX93&lt;&gt;"",IF(ISNUMBER(FIND(".",BX93)),LEFT(BX93,FIND(".",BX93)-1),BX93),BX93)</f>
        <v>xx</v>
      </c>
      <c r="CA93" s="170" t="str">
        <f aca="false">IF(BX93&lt;&gt;"",IF(ISNUMBER(FIND(".",BX93)),RIGHT(BX93,LEN(BX93)-FIND(".",BX93)),""),"")</f>
        <v/>
      </c>
      <c r="CC93" s="170" t="str">
        <f aca="false">A93</f>
        <v>KF513611</v>
      </c>
      <c r="CD93" s="178" t="s">
        <v>339</v>
      </c>
      <c r="CE93" s="178" t="s">
        <v>340</v>
      </c>
      <c r="CF93" s="178" t="s">
        <v>341</v>
      </c>
      <c r="CK93" s="178"/>
      <c r="CR93" s="228" t="n">
        <f aca="false">C93</f>
        <v>3</v>
      </c>
      <c r="CS93" s="229" t="str">
        <f aca="false">D93</f>
        <v>3</v>
      </c>
      <c r="CT93" s="170" t="str">
        <f aca="false">CONCATENATE(CD93," strain ",CM93," ",CL93,", partial cds")</f>
        <v>Hepatitis E virus strain  , partial cds</v>
      </c>
    </row>
    <row r="94" customFormat="false" ht="11.9" hidden="false" customHeight="true" outlineLevel="0" collapsed="false">
      <c r="A94" s="154" t="s">
        <v>669</v>
      </c>
      <c r="B94" s="147" t="n">
        <v>3</v>
      </c>
      <c r="C94" s="148" t="n">
        <v>3</v>
      </c>
      <c r="D94" s="149" t="s">
        <v>640</v>
      </c>
      <c r="E94" s="150" t="s">
        <v>640</v>
      </c>
      <c r="F94" s="210" t="s">
        <v>670</v>
      </c>
      <c r="H94" s="146" t="s">
        <v>649</v>
      </c>
      <c r="I94" s="153" t="s">
        <v>650</v>
      </c>
      <c r="J94" s="146" t="s">
        <v>395</v>
      </c>
      <c r="M94" s="157" t="s">
        <v>348</v>
      </c>
      <c r="N94" s="158" t="s">
        <v>400</v>
      </c>
      <c r="O94" s="159" t="n">
        <v>2009</v>
      </c>
      <c r="S94" s="146" t="n">
        <v>275</v>
      </c>
      <c r="AH94" s="164" t="n">
        <v>6262</v>
      </c>
      <c r="AI94" s="164" t="n">
        <v>6536</v>
      </c>
      <c r="AJ94" s="219" t="n">
        <f aca="false">SeqEnd-SeqBeg+1</f>
        <v>275</v>
      </c>
      <c r="AK94" s="220" t="n">
        <f aca="false">AND( SeqBeg&lt;=Beg  , End &lt;=SeqEnd )</f>
        <v>0</v>
      </c>
      <c r="AN94" s="221"/>
      <c r="AT94" s="147" t="s">
        <v>103</v>
      </c>
      <c r="AU94" s="146"/>
      <c r="AW94" s="222" t="str">
        <f aca="false">HYPERLINK(CONCATENATE("http://www.ncbi.nlm.nih.gov/nuccore/",BM94),BM94)</f>
        <v>KF513722</v>
      </c>
      <c r="AX94" s="219" t="str">
        <f aca="false">CONCATENATE(D93,IF(I94="","",CONCATENATE(".",I94)),IF(K94="","",CONCATENATE(".",K94)),IF(M94="","",CONCATENATE(".",M94)),IF(R93="","",CONCATENATE(".",R93)),IF(U94="","","(*)"))</f>
        <v>3.GBR.hum</v>
      </c>
      <c r="AY94" s="170" t="str">
        <f aca="false">CONCATENATE(BM94,".",BN94)</f>
        <v>KF513722.HEV_EW115</v>
      </c>
      <c r="AZ94" s="171" t="str">
        <f aca="false">IF(AV94="",IF(ISNUMBER(FIND(".",A94)),LEFT(A94,FIND(".",A94)-1),A94),AV94)</f>
        <v>KF513722</v>
      </c>
      <c r="BA94" s="171" t="str">
        <f aca="false">IF(ISNUMBER(FIND("-",AZ94)),LEFT(AZ94,FIND("-",AZ94)-1),AZ94)</f>
        <v>KF513722</v>
      </c>
      <c r="BB94" s="170" t="str">
        <f aca="false"> MEGAname &amp; "="</f>
        <v>KF513722=</v>
      </c>
      <c r="BC94" s="170" t="str">
        <f aca="false">Clear &amp; IF(span ,"Span","out")</f>
        <v>KF513722=out</v>
      </c>
      <c r="BD94" s="170" t="str">
        <f aca="false">Clear &amp; IF(span, IF(B94=".","Selected",B94),"out")</f>
        <v>KF513722=out</v>
      </c>
      <c r="BE94" s="170" t="str">
        <f aca="false">Clear &amp; Strain</f>
        <v>KF513722=HEV_EW217</v>
      </c>
      <c r="BF94" s="170" t="str">
        <f aca="false">CONCATENATE(A94,"=",F93,". ",AX94,IF(AB94="","",CONCATENATE(".",AB94)))</f>
        <v>KF513722=HEV_EW115. 3.GBR.hum</v>
      </c>
      <c r="BG94" s="170" t="str">
        <f aca="false">CONCATENATE(A94,"=",F93,". ",AX94)</f>
        <v>KF513722=HEV_EW115. 3.GBR.hum</v>
      </c>
      <c r="BH94" s="170" t="str">
        <f aca="false">CONCATENATE(A94,"=",AX94)</f>
        <v>KF513722=3.GBR.hum</v>
      </c>
      <c r="BI94" s="170" t="str">
        <f aca="false">CONCATENATE(A94,"=",ComForSubtype,D93)</f>
        <v>KF513722=3</v>
      </c>
      <c r="BJ94" s="170" t="str">
        <f aca="false">CONCATENATE(A94,"=",E94)</f>
        <v>KF513722=3</v>
      </c>
      <c r="BK94" s="170" t="str">
        <f aca="false">CONCATENATE(A94,"=",C94)</f>
        <v>KF513722=3</v>
      </c>
      <c r="BL94" s="170" t="str">
        <f aca="false">CONCATENATE(D93,"=")</f>
        <v>3=</v>
      </c>
      <c r="BM94" s="223" t="str">
        <f aca="false">IF(BA94="XX","",BA94)</f>
        <v>KF513722</v>
      </c>
      <c r="BN94" s="224" t="str">
        <f aca="false">CONCATENATE(IF(F93="","",F93),IF(G94="","",CONCATENATE(" / ",G94)))</f>
        <v>HEV_EW115</v>
      </c>
      <c r="BO94" s="225" t="str">
        <f aca="false">AX94</f>
        <v>3.GBR.hum</v>
      </c>
      <c r="BP94" s="226" t="str">
        <f aca="false">IF(V94="","",V94)</f>
        <v/>
      </c>
      <c r="BQ94" s="226" t="str">
        <f aca="false">IF(W94="","",CONCATENATE(W94,IF(LEFT(AO94,1)="s","+","")))</f>
        <v/>
      </c>
      <c r="BR94" s="226" t="str">
        <f aca="false">IF(X94="","",CONCATENATE(X94,IF(LEFT(AQ94,1)="s","+","")))</f>
        <v/>
      </c>
      <c r="BS94" s="226" t="str">
        <f aca="false">IF(Y94="","",CONCATENATE(Y94,IF(LEFT(AR94,1)="s","+","")))</f>
        <v/>
      </c>
      <c r="BT94" s="226" t="str">
        <f aca="false">IF(Z94="","",CONCATENATE(Z94,IF(LEFT(AS94,1)="s","+","")))</f>
        <v/>
      </c>
      <c r="BU94" s="227" t="str">
        <f aca="false">IF(AA94="","",CONCATENATE(AA94,IF(LEFT(AT94,1)="s","+","")))</f>
        <v/>
      </c>
      <c r="BW94" s="177" t="s">
        <v>338</v>
      </c>
      <c r="BX94" s="170" t="str">
        <f aca="false">IF(BW94&lt;&gt;"",IF(ISNUMBER(FIND("=",BW94)),LEFT(BW94,FIND("=",BW94)-1),BW94),BW94)</f>
        <v>xx</v>
      </c>
      <c r="BY94" s="170" t="str">
        <f aca="false">IF(BW94&lt;&gt;"",IF(ISNUMBER(FIND("=",BW94)),RIGHT(BW94,LEN(BW94)-FIND("=",BW94)),""),"")</f>
        <v>Non_select</v>
      </c>
      <c r="BZ94" s="170" t="str">
        <f aca="false">IF(BX94&lt;&gt;"",IF(ISNUMBER(FIND(".",BX94)),LEFT(BX94,FIND(".",BX94)-1),BX94),BX94)</f>
        <v>xx</v>
      </c>
      <c r="CA94" s="170" t="str">
        <f aca="false">IF(BX94&lt;&gt;"",IF(ISNUMBER(FIND(".",BX94)),RIGHT(BX94,LEN(BX94)-FIND(".",BX94)),""),"")</f>
        <v/>
      </c>
      <c r="CC94" s="170" t="str">
        <f aca="false">A94</f>
        <v>KF513722</v>
      </c>
      <c r="CD94" s="178" t="s">
        <v>339</v>
      </c>
      <c r="CE94" s="178" t="s">
        <v>340</v>
      </c>
      <c r="CF94" s="178" t="s">
        <v>341</v>
      </c>
      <c r="CK94" s="178"/>
      <c r="CR94" s="228" t="n">
        <f aca="false">C94</f>
        <v>3</v>
      </c>
      <c r="CS94" s="229" t="str">
        <f aca="false">D93</f>
        <v>3</v>
      </c>
      <c r="CT94" s="170" t="str">
        <f aca="false">CONCATENATE(CD94," strain ",CM94," ",CL94,", partial cds")</f>
        <v>Hepatitis E virus strain  , partial cds</v>
      </c>
    </row>
    <row r="95" customFormat="false" ht="11.9" hidden="false" customHeight="true" outlineLevel="0" collapsed="false">
      <c r="A95" s="154" t="s">
        <v>671</v>
      </c>
      <c r="B95" s="147" t="n">
        <v>3</v>
      </c>
      <c r="C95" s="148" t="n">
        <v>3</v>
      </c>
      <c r="D95" s="149" t="s">
        <v>640</v>
      </c>
      <c r="E95" s="150" t="s">
        <v>640</v>
      </c>
      <c r="F95" s="210" t="s">
        <v>672</v>
      </c>
      <c r="H95" s="146" t="s">
        <v>649</v>
      </c>
      <c r="I95" s="153" t="s">
        <v>650</v>
      </c>
      <c r="J95" s="146" t="s">
        <v>395</v>
      </c>
      <c r="M95" s="157" t="s">
        <v>348</v>
      </c>
      <c r="N95" s="158" t="s">
        <v>400</v>
      </c>
      <c r="O95" s="159" t="n">
        <v>2010</v>
      </c>
      <c r="S95" s="146" t="n">
        <v>275</v>
      </c>
      <c r="AH95" s="164" t="n">
        <v>6262</v>
      </c>
      <c r="AI95" s="164" t="n">
        <v>6536</v>
      </c>
      <c r="AJ95" s="219" t="n">
        <f aca="false">SeqEnd-SeqBeg+1</f>
        <v>275</v>
      </c>
      <c r="AK95" s="220" t="n">
        <f aca="false">AND( SeqBeg&lt;=Beg  , End &lt;=SeqEnd )</f>
        <v>0</v>
      </c>
      <c r="AN95" s="221"/>
      <c r="AT95" s="147" t="s">
        <v>103</v>
      </c>
      <c r="AU95" s="146"/>
      <c r="AW95" s="222" t="str">
        <f aca="false">HYPERLINK(CONCATENATE("http://www.ncbi.nlm.nih.gov/nuccore/",BM95),BM95)</f>
        <v>KF513744</v>
      </c>
      <c r="AX95" s="219" t="e">
        <f aca="false">CONCATENATE(d#REF!,IF(I95="","",CONCATENATE(".",I95)),IF(K95="","",CONCATENATE(".",K95)),IF(M95="","",CONCATENATE(".",M95)),IF(R95="","",CONCATENATE(".",R95)),IF(U95="","","(*)"))</f>
        <v>#VALUE!</v>
      </c>
      <c r="AY95" s="170" t="str">
        <f aca="false">CONCATENATE(BM95,".",BN95)</f>
        <v>KF513744.HEV_EW217</v>
      </c>
      <c r="AZ95" s="171" t="str">
        <f aca="false">IF(AV95="",IF(ISNUMBER(FIND(".",A95)),LEFT(A95,FIND(".",A95)-1),A95),AV95)</f>
        <v>KF513744</v>
      </c>
      <c r="BA95" s="171" t="str">
        <f aca="false">IF(ISNUMBER(FIND("-",AZ95)),LEFT(AZ95,FIND("-",AZ95)-1),AZ95)</f>
        <v>KF513744</v>
      </c>
      <c r="BB95" s="170" t="str">
        <f aca="false"> MEGAname &amp; "="</f>
        <v>KF513744=</v>
      </c>
      <c r="BC95" s="170" t="str">
        <f aca="false">Clear &amp; IF(span ,"Span","out")</f>
        <v>KF513744=out</v>
      </c>
      <c r="BD95" s="170" t="str">
        <f aca="false">Clear &amp; IF(span, IF(B95=".","Selected",B95),"out")</f>
        <v>KF513744=out</v>
      </c>
      <c r="BE95" s="170" t="str">
        <f aca="false">Clear &amp; Strain</f>
        <v>KF513744=HEV_EW237</v>
      </c>
      <c r="BF95" s="170" t="e">
        <f aca="false">CONCATENATE(A95,"=",F94,". ",AX95,IF(AB95="","",CONCATENATE(".",AB95)))</f>
        <v>#VALUE!</v>
      </c>
      <c r="BG95" s="170" t="e">
        <f aca="false">CONCATENATE(A95,"=",F94,". ",AX95)</f>
        <v>#VALUE!</v>
      </c>
      <c r="BH95" s="170" t="e">
        <f aca="false">CONCATENATE(A95,"=",AX95)</f>
        <v>#VALUE!</v>
      </c>
      <c r="BI95" s="170" t="e">
        <f aca="false">CONCATENATE(A95,"=",ComForSubtype,d#REF!)</f>
        <v>#VALUE!</v>
      </c>
      <c r="BJ95" s="170" t="str">
        <f aca="false">CONCATENATE(A95,"=",E95)</f>
        <v>KF513744=3</v>
      </c>
      <c r="BK95" s="170" t="str">
        <f aca="false">CONCATENATE(A95,"=",C95)</f>
        <v>KF513744=3</v>
      </c>
      <c r="BL95" s="170" t="e">
        <f aca="false">CONCATENATE(d#REF!,"=")</f>
        <v>#VALUE!</v>
      </c>
      <c r="BM95" s="223" t="str">
        <f aca="false">IF(BA95="XX","",BA95)</f>
        <v>KF513744</v>
      </c>
      <c r="BN95" s="224" t="str">
        <f aca="false">CONCATENATE(IF(F94="","",F94),IF(G95="","",CONCATENATE(" / ",G95)))</f>
        <v>HEV_EW217</v>
      </c>
      <c r="BO95" s="225" t="e">
        <f aca="false">AX95</f>
        <v>#VALUE!</v>
      </c>
      <c r="BP95" s="226" t="str">
        <f aca="false">IF(V95="","",V95)</f>
        <v/>
      </c>
      <c r="BQ95" s="226" t="str">
        <f aca="false">IF(W95="","",CONCATENATE(W95,IF(LEFT(AO95,1)="s","+","")))</f>
        <v/>
      </c>
      <c r="BR95" s="226" t="str">
        <f aca="false">IF(X95="","",CONCATENATE(X95,IF(LEFT(AQ95,1)="s","+","")))</f>
        <v/>
      </c>
      <c r="BS95" s="226" t="str">
        <f aca="false">IF(Y95="","",CONCATENATE(Y95,IF(LEFT(AR95,1)="s","+","")))</f>
        <v/>
      </c>
      <c r="BT95" s="226" t="str">
        <f aca="false">IF(Z95="","",CONCATENATE(Z95,IF(LEFT(AS95,1)="s","+","")))</f>
        <v/>
      </c>
      <c r="BU95" s="227" t="str">
        <f aca="false">IF(AA95="","",CONCATENATE(AA95,IF(LEFT(AT95,1)="s","+","")))</f>
        <v/>
      </c>
      <c r="BW95" s="177" t="s">
        <v>338</v>
      </c>
      <c r="BX95" s="170" t="str">
        <f aca="false">IF(BW95&lt;&gt;"",IF(ISNUMBER(FIND("=",BW95)),LEFT(BW95,FIND("=",BW95)-1),BW95),BW95)</f>
        <v>xx</v>
      </c>
      <c r="BY95" s="170" t="str">
        <f aca="false">IF(BW95&lt;&gt;"",IF(ISNUMBER(FIND("=",BW95)),RIGHT(BW95,LEN(BW95)-FIND("=",BW95)),""),"")</f>
        <v>Non_select</v>
      </c>
      <c r="BZ95" s="170" t="str">
        <f aca="false">IF(BX95&lt;&gt;"",IF(ISNUMBER(FIND(".",BX95)),LEFT(BX95,FIND(".",BX95)-1),BX95),BX95)</f>
        <v>xx</v>
      </c>
      <c r="CA95" s="170" t="str">
        <f aca="false">IF(BX95&lt;&gt;"",IF(ISNUMBER(FIND(".",BX95)),RIGHT(BX95,LEN(BX95)-FIND(".",BX95)),""),"")</f>
        <v/>
      </c>
      <c r="CC95" s="170" t="str">
        <f aca="false">A95</f>
        <v>KF513744</v>
      </c>
      <c r="CD95" s="178" t="s">
        <v>339</v>
      </c>
      <c r="CE95" s="178" t="s">
        <v>340</v>
      </c>
      <c r="CF95" s="178" t="s">
        <v>341</v>
      </c>
      <c r="CK95" s="178"/>
      <c r="CR95" s="228" t="n">
        <f aca="false">C95</f>
        <v>3</v>
      </c>
      <c r="CS95" s="229" t="e">
        <f aca="false">d#REF!</f>
        <v>#VALUE!</v>
      </c>
      <c r="CT95" s="170" t="str">
        <f aca="false">CONCATENATE(CD95," strain ",CM95," ",CL95,", partial cds")</f>
        <v>Hepatitis E virus strain  , partial cds</v>
      </c>
    </row>
    <row r="96" customFormat="false" ht="11.9" hidden="false" customHeight="true" outlineLevel="0" collapsed="false">
      <c r="A96" s="154" t="s">
        <v>673</v>
      </c>
      <c r="B96" s="147" t="n">
        <v>3</v>
      </c>
      <c r="C96" s="148" t="n">
        <v>3</v>
      </c>
      <c r="D96" s="149" t="s">
        <v>640</v>
      </c>
      <c r="E96" s="150" t="s">
        <v>640</v>
      </c>
      <c r="F96" s="210" t="s">
        <v>674</v>
      </c>
      <c r="H96" s="146" t="s">
        <v>649</v>
      </c>
      <c r="I96" s="153" t="s">
        <v>650</v>
      </c>
      <c r="J96" s="146" t="s">
        <v>395</v>
      </c>
      <c r="M96" s="157" t="s">
        <v>348</v>
      </c>
      <c r="N96" s="158" t="s">
        <v>400</v>
      </c>
      <c r="O96" s="159" t="n">
        <v>2009</v>
      </c>
      <c r="S96" s="146" t="n">
        <v>274</v>
      </c>
      <c r="AH96" s="164" t="n">
        <v>6262</v>
      </c>
      <c r="AI96" s="164" t="n">
        <v>6535</v>
      </c>
      <c r="AJ96" s="219" t="n">
        <f aca="false">SeqEnd-SeqBeg+1</f>
        <v>274</v>
      </c>
      <c r="AK96" s="220" t="n">
        <f aca="false">AND( SeqBeg&lt;=Beg  , End &lt;=SeqEnd )</f>
        <v>0</v>
      </c>
      <c r="AN96" s="221"/>
      <c r="AT96" s="147" t="s">
        <v>103</v>
      </c>
      <c r="AU96" s="146"/>
      <c r="AW96" s="222" t="str">
        <f aca="false">HYPERLINK(CONCATENATE("http://www.ncbi.nlm.nih.gov/nuccore/",BM96),BM96)</f>
        <v>KF513701</v>
      </c>
      <c r="AX96" s="219" t="str">
        <f aca="false">CONCATENATE(D95,IF(I96="","",CONCATENATE(".",I96)),IF(K96="","",CONCATENATE(".",K96)),IF(M96="","",CONCATENATE(".",M96)),IF(R95="","",CONCATENATE(".",R95)),IF(U96="","","(*)"))</f>
        <v>3.GBR.hum</v>
      </c>
      <c r="AY96" s="170" t="str">
        <f aca="false">CONCATENATE(BM96,".",BN96)</f>
        <v>KF513701.HEV_EW237</v>
      </c>
      <c r="AZ96" s="171" t="str">
        <f aca="false">IF(AV96="",IF(ISNUMBER(FIND(".",A96)),LEFT(A96,FIND(".",A96)-1),A96),AV96)</f>
        <v>KF513701</v>
      </c>
      <c r="BA96" s="171" t="str">
        <f aca="false">IF(ISNUMBER(FIND("-",AZ96)),LEFT(AZ96,FIND("-",AZ96)-1),AZ96)</f>
        <v>KF513701</v>
      </c>
      <c r="BB96" s="170" t="str">
        <f aca="false"> MEGAname &amp; "="</f>
        <v>KF513701=</v>
      </c>
      <c r="BC96" s="170" t="str">
        <f aca="false">Clear &amp; IF(span ,"Span","out")</f>
        <v>KF513701=out</v>
      </c>
      <c r="BD96" s="170" t="str">
        <f aca="false">Clear &amp; IF(span, IF(B96=".","Selected",B96),"out")</f>
        <v>KF513701=out</v>
      </c>
      <c r="BE96" s="170" t="str">
        <f aca="false">Clear &amp; Strain</f>
        <v>KF513701=HEV_EW199</v>
      </c>
      <c r="BF96" s="170" t="str">
        <f aca="false">CONCATENATE(A96,"=",F95,". ",AX96,IF(AB96="","",CONCATENATE(".",AB96)))</f>
        <v>KF513701=HEV_EW237. 3.GBR.hum</v>
      </c>
      <c r="BG96" s="170" t="str">
        <f aca="false">CONCATENATE(A96,"=",F95,". ",AX96)</f>
        <v>KF513701=HEV_EW237. 3.GBR.hum</v>
      </c>
      <c r="BH96" s="170" t="str">
        <f aca="false">CONCATENATE(A96,"=",AX96)</f>
        <v>KF513701=3.GBR.hum</v>
      </c>
      <c r="BI96" s="170" t="str">
        <f aca="false">CONCATENATE(A96,"=",ComForSubtype,D95)</f>
        <v>KF513701=3</v>
      </c>
      <c r="BJ96" s="170" t="str">
        <f aca="false">CONCATENATE(A96,"=",E96)</f>
        <v>KF513701=3</v>
      </c>
      <c r="BK96" s="170" t="str">
        <f aca="false">CONCATENATE(A96,"=",C96)</f>
        <v>KF513701=3</v>
      </c>
      <c r="BL96" s="170" t="str">
        <f aca="false">CONCATENATE(D95,"=")</f>
        <v>3=</v>
      </c>
      <c r="BM96" s="223" t="str">
        <f aca="false">IF(BA96="XX","",BA96)</f>
        <v>KF513701</v>
      </c>
      <c r="BN96" s="224" t="str">
        <f aca="false">CONCATENATE(IF(F95="","",F95),IF(G96="","",CONCATENATE(" / ",G96)))</f>
        <v>HEV_EW237</v>
      </c>
      <c r="BO96" s="225" t="str">
        <f aca="false">AX96</f>
        <v>3.GBR.hum</v>
      </c>
      <c r="BP96" s="226" t="str">
        <f aca="false">IF(V96="","",V96)</f>
        <v/>
      </c>
      <c r="BQ96" s="226" t="str">
        <f aca="false">IF(W96="","",CONCATENATE(W96,IF(LEFT(AO96,1)="s","+","")))</f>
        <v/>
      </c>
      <c r="BR96" s="226" t="str">
        <f aca="false">IF(X96="","",CONCATENATE(X96,IF(LEFT(AQ96,1)="s","+","")))</f>
        <v/>
      </c>
      <c r="BS96" s="226" t="str">
        <f aca="false">IF(Y96="","",CONCATENATE(Y96,IF(LEFT(AR96,1)="s","+","")))</f>
        <v/>
      </c>
      <c r="BT96" s="226" t="str">
        <f aca="false">IF(Z96="","",CONCATENATE(Z96,IF(LEFT(AS96,1)="s","+","")))</f>
        <v/>
      </c>
      <c r="BU96" s="227" t="str">
        <f aca="false">IF(AA96="","",CONCATENATE(AA96,IF(LEFT(AT96,1)="s","+","")))</f>
        <v/>
      </c>
      <c r="BW96" s="177" t="s">
        <v>338</v>
      </c>
      <c r="BX96" s="170" t="str">
        <f aca="false">IF(BW96&lt;&gt;"",IF(ISNUMBER(FIND("=",BW96)),LEFT(BW96,FIND("=",BW96)-1),BW96),BW96)</f>
        <v>xx</v>
      </c>
      <c r="BY96" s="170" t="str">
        <f aca="false">IF(BW96&lt;&gt;"",IF(ISNUMBER(FIND("=",BW96)),RIGHT(BW96,LEN(BW96)-FIND("=",BW96)),""),"")</f>
        <v>Non_select</v>
      </c>
      <c r="BZ96" s="170" t="str">
        <f aca="false">IF(BX96&lt;&gt;"",IF(ISNUMBER(FIND(".",BX96)),LEFT(BX96,FIND(".",BX96)-1),BX96),BX96)</f>
        <v>xx</v>
      </c>
      <c r="CA96" s="170" t="str">
        <f aca="false">IF(BX96&lt;&gt;"",IF(ISNUMBER(FIND(".",BX96)),RIGHT(BX96,LEN(BX96)-FIND(".",BX96)),""),"")</f>
        <v/>
      </c>
      <c r="CC96" s="170" t="str">
        <f aca="false">A96</f>
        <v>KF513701</v>
      </c>
      <c r="CD96" s="178" t="s">
        <v>339</v>
      </c>
      <c r="CE96" s="178" t="s">
        <v>340</v>
      </c>
      <c r="CF96" s="178" t="s">
        <v>341</v>
      </c>
      <c r="CK96" s="178"/>
      <c r="CR96" s="228" t="n">
        <f aca="false">C96</f>
        <v>3</v>
      </c>
      <c r="CS96" s="229" t="str">
        <f aca="false">D95</f>
        <v>3</v>
      </c>
      <c r="CT96" s="170" t="str">
        <f aca="false">CONCATENATE(CD96," strain ",CM96," ",CL96,", partial cds")</f>
        <v>Hepatitis E virus strain  , partial cds</v>
      </c>
    </row>
    <row r="97" customFormat="false" ht="11.9" hidden="false" customHeight="true" outlineLevel="0" collapsed="false">
      <c r="A97" s="154" t="s">
        <v>675</v>
      </c>
      <c r="B97" s="147" t="n">
        <v>3</v>
      </c>
      <c r="C97" s="148" t="n">
        <v>3</v>
      </c>
      <c r="D97" s="149" t="s">
        <v>640</v>
      </c>
      <c r="E97" s="150" t="s">
        <v>640</v>
      </c>
      <c r="F97" s="210" t="s">
        <v>676</v>
      </c>
      <c r="H97" s="146" t="s">
        <v>649</v>
      </c>
      <c r="I97" s="153" t="s">
        <v>650</v>
      </c>
      <c r="J97" s="146" t="s">
        <v>395</v>
      </c>
      <c r="M97" s="157" t="s">
        <v>348</v>
      </c>
      <c r="N97" s="158" t="s">
        <v>400</v>
      </c>
      <c r="O97" s="159" t="n">
        <v>2010</v>
      </c>
      <c r="S97" s="146" t="n">
        <v>273</v>
      </c>
      <c r="AH97" s="164" t="n">
        <v>6262</v>
      </c>
      <c r="AI97" s="164" t="n">
        <v>6534</v>
      </c>
      <c r="AJ97" s="219" t="n">
        <f aca="false">SeqEnd-SeqBeg+1</f>
        <v>273</v>
      </c>
      <c r="AK97" s="220" t="n">
        <f aca="false">AND( SeqBeg&lt;=Beg  , End &lt;=SeqEnd )</f>
        <v>0</v>
      </c>
      <c r="AN97" s="221"/>
      <c r="AT97" s="147" t="s">
        <v>103</v>
      </c>
      <c r="AU97" s="146"/>
      <c r="AW97" s="222" t="str">
        <f aca="false">HYPERLINK(CONCATENATE("http://www.ncbi.nlm.nih.gov/nuccore/",BM97),BM97)</f>
        <v>KF513748</v>
      </c>
      <c r="AX97" s="219" t="e">
        <f aca="false">CONCATENATE(d#REF!,IF(I97="","",CONCATENATE(".",I97)),IF(K97="","",CONCATENATE(".",K97)),IF(M97="","",CONCATENATE(".",M97)),IF(R97="","",CONCATENATE(".",R97)),IF(U97="","","(*)"))</f>
        <v>#VALUE!</v>
      </c>
      <c r="AY97" s="170" t="str">
        <f aca="false">CONCATENATE(BM97,".",BN97)</f>
        <v>KF513748.HEV_EW199</v>
      </c>
      <c r="AZ97" s="171" t="str">
        <f aca="false">IF(AV97="",IF(ISNUMBER(FIND(".",A97)),LEFT(A97,FIND(".",A97)-1),A97),AV97)</f>
        <v>KF513748</v>
      </c>
      <c r="BA97" s="171" t="str">
        <f aca="false">IF(ISNUMBER(FIND("-",AZ97)),LEFT(AZ97,FIND("-",AZ97)-1),AZ97)</f>
        <v>KF513748</v>
      </c>
      <c r="BB97" s="170" t="str">
        <f aca="false"> MEGAname &amp; "="</f>
        <v>KF513748=</v>
      </c>
      <c r="BC97" s="170" t="str">
        <f aca="false">Clear &amp; IF(span ,"Span","out")</f>
        <v>KF513748=out</v>
      </c>
      <c r="BD97" s="170" t="str">
        <f aca="false">Clear &amp; IF(span, IF(B97=".","Selected",B97),"out")</f>
        <v>KF513748=out</v>
      </c>
      <c r="BE97" s="170" t="str">
        <f aca="false">Clear &amp; Strain</f>
        <v>KF513748=HEV_EW240</v>
      </c>
      <c r="BF97" s="170" t="e">
        <f aca="false">CONCATENATE(A97,"=",F96,". ",AX97,IF(AB97="","",CONCATENATE(".",AB97)))</f>
        <v>#VALUE!</v>
      </c>
      <c r="BG97" s="170" t="e">
        <f aca="false">CONCATENATE(A97,"=",F96,". ",AX97)</f>
        <v>#VALUE!</v>
      </c>
      <c r="BH97" s="170" t="e">
        <f aca="false">CONCATENATE(A97,"=",AX97)</f>
        <v>#VALUE!</v>
      </c>
      <c r="BI97" s="170" t="e">
        <f aca="false">CONCATENATE(A97,"=",ComForSubtype,d#REF!)</f>
        <v>#VALUE!</v>
      </c>
      <c r="BJ97" s="170" t="str">
        <f aca="false">CONCATENATE(A97,"=",E97)</f>
        <v>KF513748=3</v>
      </c>
      <c r="BK97" s="170" t="str">
        <f aca="false">CONCATENATE(A97,"=",C97)</f>
        <v>KF513748=3</v>
      </c>
      <c r="BL97" s="170" t="e">
        <f aca="false">CONCATENATE(d#REF!,"=")</f>
        <v>#VALUE!</v>
      </c>
      <c r="BM97" s="223" t="str">
        <f aca="false">IF(BA97="XX","",BA97)</f>
        <v>KF513748</v>
      </c>
      <c r="BN97" s="224" t="str">
        <f aca="false">CONCATENATE(IF(F96="","",F96),IF(G97="","",CONCATENATE(" / ",G97)))</f>
        <v>HEV_EW199</v>
      </c>
      <c r="BO97" s="225" t="e">
        <f aca="false">AX97</f>
        <v>#VALUE!</v>
      </c>
      <c r="BP97" s="226" t="str">
        <f aca="false">IF(V97="","",V97)</f>
        <v/>
      </c>
      <c r="BQ97" s="226" t="str">
        <f aca="false">IF(W97="","",CONCATENATE(W97,IF(LEFT(AO97,1)="s","+","")))</f>
        <v/>
      </c>
      <c r="BR97" s="226" t="str">
        <f aca="false">IF(X97="","",CONCATENATE(X97,IF(LEFT(AQ97,1)="s","+","")))</f>
        <v/>
      </c>
      <c r="BS97" s="226" t="str">
        <f aca="false">IF(Y97="","",CONCATENATE(Y97,IF(LEFT(AR97,1)="s","+","")))</f>
        <v/>
      </c>
      <c r="BT97" s="226" t="str">
        <f aca="false">IF(Z97="","",CONCATENATE(Z97,IF(LEFT(AS97,1)="s","+","")))</f>
        <v/>
      </c>
      <c r="BU97" s="227" t="str">
        <f aca="false">IF(AA97="","",CONCATENATE(AA97,IF(LEFT(AT97,1)="s","+","")))</f>
        <v/>
      </c>
      <c r="BW97" s="177" t="s">
        <v>338</v>
      </c>
      <c r="BX97" s="170" t="str">
        <f aca="false">IF(BW97&lt;&gt;"",IF(ISNUMBER(FIND("=",BW97)),LEFT(BW97,FIND("=",BW97)-1),BW97),BW97)</f>
        <v>xx</v>
      </c>
      <c r="BY97" s="170" t="str">
        <f aca="false">IF(BW97&lt;&gt;"",IF(ISNUMBER(FIND("=",BW97)),RIGHT(BW97,LEN(BW97)-FIND("=",BW97)),""),"")</f>
        <v>Non_select</v>
      </c>
      <c r="BZ97" s="170" t="str">
        <f aca="false">IF(BX97&lt;&gt;"",IF(ISNUMBER(FIND(".",BX97)),LEFT(BX97,FIND(".",BX97)-1),BX97),BX97)</f>
        <v>xx</v>
      </c>
      <c r="CA97" s="170" t="str">
        <f aca="false">IF(BX97&lt;&gt;"",IF(ISNUMBER(FIND(".",BX97)),RIGHT(BX97,LEN(BX97)-FIND(".",BX97)),""),"")</f>
        <v/>
      </c>
      <c r="CC97" s="170" t="str">
        <f aca="false">A97</f>
        <v>KF513748</v>
      </c>
      <c r="CD97" s="178" t="s">
        <v>339</v>
      </c>
      <c r="CE97" s="178" t="s">
        <v>340</v>
      </c>
      <c r="CF97" s="178" t="s">
        <v>341</v>
      </c>
      <c r="CK97" s="178"/>
      <c r="CR97" s="228" t="n">
        <f aca="false">C97</f>
        <v>3</v>
      </c>
      <c r="CS97" s="229" t="e">
        <f aca="false">d#REF!</f>
        <v>#VALUE!</v>
      </c>
      <c r="CT97" s="170" t="str">
        <f aca="false">CONCATENATE(CD97," strain ",CM97," ",CL97,", partial cds")</f>
        <v>Hepatitis E virus strain  , partial cds</v>
      </c>
    </row>
    <row r="98" customFormat="false" ht="11.9" hidden="false" customHeight="true" outlineLevel="0" collapsed="false">
      <c r="A98" s="154" t="s">
        <v>677</v>
      </c>
      <c r="B98" s="147" t="n">
        <v>3</v>
      </c>
      <c r="C98" s="148" t="n">
        <v>3</v>
      </c>
      <c r="D98" s="149" t="s">
        <v>640</v>
      </c>
      <c r="E98" s="150" t="s">
        <v>640</v>
      </c>
      <c r="F98" s="210" t="s">
        <v>678</v>
      </c>
      <c r="H98" s="146" t="s">
        <v>649</v>
      </c>
      <c r="I98" s="153" t="s">
        <v>650</v>
      </c>
      <c r="J98" s="146" t="s">
        <v>395</v>
      </c>
      <c r="M98" s="157" t="s">
        <v>348</v>
      </c>
      <c r="N98" s="158" t="s">
        <v>400</v>
      </c>
      <c r="O98" s="159" t="n">
        <v>2010</v>
      </c>
      <c r="S98" s="146" t="n">
        <v>272</v>
      </c>
      <c r="AH98" s="164" t="n">
        <v>6262</v>
      </c>
      <c r="AI98" s="164" t="n">
        <v>6533</v>
      </c>
      <c r="AJ98" s="219" t="n">
        <f aca="false">SeqEnd-SeqBeg+1</f>
        <v>272</v>
      </c>
      <c r="AK98" s="220" t="n">
        <f aca="false">AND( SeqBeg&lt;=Beg  , End &lt;=SeqEnd )</f>
        <v>0</v>
      </c>
      <c r="AN98" s="221"/>
      <c r="AT98" s="147" t="s">
        <v>103</v>
      </c>
      <c r="AU98" s="146"/>
      <c r="AW98" s="222" t="str">
        <f aca="false">HYPERLINK(CONCATENATE("http://www.ncbi.nlm.nih.gov/nuccore/",BM98),BM98)</f>
        <v>KF513756</v>
      </c>
      <c r="AX98" s="219" t="str">
        <f aca="false">CONCATENATE(D97,IF(I98="","",CONCATENATE(".",I98)),IF(K98="","",CONCATENATE(".",K98)),IF(M98="","",CONCATENATE(".",M98)),IF(R97="","",CONCATENATE(".",R97)),IF(U98="","","(*)"))</f>
        <v>3.GBR.hum</v>
      </c>
      <c r="AY98" s="170" t="str">
        <f aca="false">CONCATENATE(BM98,".",BN98)</f>
        <v>KF513756.HEV_EW240</v>
      </c>
      <c r="AZ98" s="171" t="str">
        <f aca="false">IF(AV98="",IF(ISNUMBER(FIND(".",A98)),LEFT(A98,FIND(".",A98)-1),A98),AV98)</f>
        <v>KF513756</v>
      </c>
      <c r="BA98" s="171" t="str">
        <f aca="false">IF(ISNUMBER(FIND("-",AZ98)),LEFT(AZ98,FIND("-",AZ98)-1),AZ98)</f>
        <v>KF513756</v>
      </c>
      <c r="BB98" s="170" t="str">
        <f aca="false"> MEGAname &amp; "="</f>
        <v>KF513756=</v>
      </c>
      <c r="BC98" s="170" t="str">
        <f aca="false">Clear &amp; IF(span ,"Span","out")</f>
        <v>KF513756=out</v>
      </c>
      <c r="BD98" s="170" t="str">
        <f aca="false">Clear &amp; IF(span, IF(B98=".","Selected",B98),"out")</f>
        <v>KF513756=out</v>
      </c>
      <c r="BE98" s="170" t="str">
        <f aca="false">Clear &amp; Strain</f>
        <v>KF513756=HEV_EW248</v>
      </c>
      <c r="BF98" s="170" t="str">
        <f aca="false">CONCATENATE(A98,"=",F97,". ",AX98,IF(AB98="","",CONCATENATE(".",AB98)))</f>
        <v>KF513756=HEV_EW240. 3.GBR.hum</v>
      </c>
      <c r="BG98" s="170" t="str">
        <f aca="false">CONCATENATE(A98,"=",F97,". ",AX98)</f>
        <v>KF513756=HEV_EW240. 3.GBR.hum</v>
      </c>
      <c r="BH98" s="170" t="str">
        <f aca="false">CONCATENATE(A98,"=",AX98)</f>
        <v>KF513756=3.GBR.hum</v>
      </c>
      <c r="BI98" s="170" t="str">
        <f aca="false">CONCATENATE(A98,"=",ComForSubtype,D97)</f>
        <v>KF513756=3</v>
      </c>
      <c r="BJ98" s="170" t="str">
        <f aca="false">CONCATENATE(A98,"=",E98)</f>
        <v>KF513756=3</v>
      </c>
      <c r="BK98" s="170" t="str">
        <f aca="false">CONCATENATE(A98,"=",C98)</f>
        <v>KF513756=3</v>
      </c>
      <c r="BL98" s="170" t="str">
        <f aca="false">CONCATENATE(D97,"=")</f>
        <v>3=</v>
      </c>
      <c r="BM98" s="223" t="str">
        <f aca="false">IF(BA98="XX","",BA98)</f>
        <v>KF513756</v>
      </c>
      <c r="BN98" s="224" t="str">
        <f aca="false">CONCATENATE(IF(F97="","",F97),IF(G98="","",CONCATENATE(" / ",G98)))</f>
        <v>HEV_EW240</v>
      </c>
      <c r="BO98" s="225" t="str">
        <f aca="false">AX98</f>
        <v>3.GBR.hum</v>
      </c>
      <c r="BP98" s="226" t="str">
        <f aca="false">IF(V98="","",V98)</f>
        <v/>
      </c>
      <c r="BQ98" s="226" t="str">
        <f aca="false">IF(W98="","",CONCATENATE(W98,IF(LEFT(AO98,1)="s","+","")))</f>
        <v/>
      </c>
      <c r="BR98" s="226" t="str">
        <f aca="false">IF(X98="","",CONCATENATE(X98,IF(LEFT(AQ98,1)="s","+","")))</f>
        <v/>
      </c>
      <c r="BS98" s="226" t="str">
        <f aca="false">IF(Y98="","",CONCATENATE(Y98,IF(LEFT(AR98,1)="s","+","")))</f>
        <v/>
      </c>
      <c r="BT98" s="226" t="str">
        <f aca="false">IF(Z98="","",CONCATENATE(Z98,IF(LEFT(AS98,1)="s","+","")))</f>
        <v/>
      </c>
      <c r="BU98" s="227" t="str">
        <f aca="false">IF(AA98="","",CONCATENATE(AA98,IF(LEFT(AT98,1)="s","+","")))</f>
        <v/>
      </c>
      <c r="BW98" s="177" t="s">
        <v>338</v>
      </c>
      <c r="BX98" s="170" t="str">
        <f aca="false">IF(BW98&lt;&gt;"",IF(ISNUMBER(FIND("=",BW98)),LEFT(BW98,FIND("=",BW98)-1),BW98),BW98)</f>
        <v>xx</v>
      </c>
      <c r="BY98" s="170" t="str">
        <f aca="false">IF(BW98&lt;&gt;"",IF(ISNUMBER(FIND("=",BW98)),RIGHT(BW98,LEN(BW98)-FIND("=",BW98)),""),"")</f>
        <v>Non_select</v>
      </c>
      <c r="BZ98" s="170" t="str">
        <f aca="false">IF(BX98&lt;&gt;"",IF(ISNUMBER(FIND(".",BX98)),LEFT(BX98,FIND(".",BX98)-1),BX98),BX98)</f>
        <v>xx</v>
      </c>
      <c r="CA98" s="170" t="str">
        <f aca="false">IF(BX98&lt;&gt;"",IF(ISNUMBER(FIND(".",BX98)),RIGHT(BX98,LEN(BX98)-FIND(".",BX98)),""),"")</f>
        <v/>
      </c>
      <c r="CC98" s="170" t="str">
        <f aca="false">A98</f>
        <v>KF513756</v>
      </c>
      <c r="CD98" s="178" t="s">
        <v>339</v>
      </c>
      <c r="CE98" s="178" t="s">
        <v>340</v>
      </c>
      <c r="CF98" s="178" t="s">
        <v>341</v>
      </c>
      <c r="CK98" s="178"/>
      <c r="CR98" s="228" t="n">
        <f aca="false">C98</f>
        <v>3</v>
      </c>
      <c r="CS98" s="229" t="str">
        <f aca="false">D97</f>
        <v>3</v>
      </c>
      <c r="CT98" s="170" t="str">
        <f aca="false">CONCATENATE(CD98," strain ",CM98," ",CL98,", partial cds")</f>
        <v>Hepatitis E virus strain  , partial cds</v>
      </c>
    </row>
    <row r="99" customFormat="false" ht="11.9" hidden="false" customHeight="true" outlineLevel="0" collapsed="false">
      <c r="A99" s="154" t="s">
        <v>679</v>
      </c>
      <c r="B99" s="147" t="n">
        <v>3</v>
      </c>
      <c r="C99" s="148" t="n">
        <v>3</v>
      </c>
      <c r="D99" s="149" t="s">
        <v>640</v>
      </c>
      <c r="E99" s="150" t="s">
        <v>640</v>
      </c>
      <c r="F99" s="210" t="s">
        <v>680</v>
      </c>
      <c r="H99" s="146" t="s">
        <v>649</v>
      </c>
      <c r="I99" s="153" t="s">
        <v>650</v>
      </c>
      <c r="J99" s="146" t="s">
        <v>395</v>
      </c>
      <c r="M99" s="157" t="s">
        <v>348</v>
      </c>
      <c r="N99" s="158" t="s">
        <v>400</v>
      </c>
      <c r="O99" s="159" t="n">
        <v>2010</v>
      </c>
      <c r="S99" s="146" t="n">
        <v>272</v>
      </c>
      <c r="AH99" s="164" t="n">
        <v>6262</v>
      </c>
      <c r="AI99" s="164" t="n">
        <v>6533</v>
      </c>
      <c r="AJ99" s="219" t="n">
        <f aca="false">SeqEnd-SeqBeg+1</f>
        <v>272</v>
      </c>
      <c r="AK99" s="220" t="n">
        <f aca="false">AND( SeqBeg&lt;=Beg  , End &lt;=SeqEnd )</f>
        <v>0</v>
      </c>
      <c r="AN99" s="221"/>
      <c r="AT99" s="147" t="s">
        <v>103</v>
      </c>
      <c r="AU99" s="146"/>
      <c r="AW99" s="222" t="str">
        <f aca="false">HYPERLINK(CONCATENATE("http://www.ncbi.nlm.nih.gov/nuccore/",BM99),BM99)</f>
        <v>KF513760</v>
      </c>
      <c r="AX99" s="219" t="str">
        <f aca="false">CONCATENATE(D98,IF(I99="","",CONCATENATE(".",I99)),IF(K99="","",CONCATENATE(".",K99)),IF(M99="","",CONCATENATE(".",M99)),IF(R98="","",CONCATENATE(".",R98)),IF(U99="","","(*)"))</f>
        <v>3.GBR.hum</v>
      </c>
      <c r="AY99" s="170" t="str">
        <f aca="false">CONCATENATE(BM99,".",BN99)</f>
        <v>KF513760.HEV_EW248</v>
      </c>
      <c r="AZ99" s="171" t="str">
        <f aca="false">IF(AV99="",IF(ISNUMBER(FIND(".",A99)),LEFT(A99,FIND(".",A99)-1),A99),AV99)</f>
        <v>KF513760</v>
      </c>
      <c r="BA99" s="171" t="str">
        <f aca="false">IF(ISNUMBER(FIND("-",AZ99)),LEFT(AZ99,FIND("-",AZ99)-1),AZ99)</f>
        <v>KF513760</v>
      </c>
      <c r="BB99" s="170" t="str">
        <f aca="false"> MEGAname &amp; "="</f>
        <v>KF513760=</v>
      </c>
      <c r="BC99" s="170" t="str">
        <f aca="false">Clear &amp; IF(span ,"Span","out")</f>
        <v>KF513760=out</v>
      </c>
      <c r="BD99" s="170" t="str">
        <f aca="false">Clear &amp; IF(span, IF(B99=".","Selected",B99),"out")</f>
        <v>KF513760=out</v>
      </c>
      <c r="BE99" s="170" t="str">
        <f aca="false">Clear &amp; Strain</f>
        <v>KF513760=HEV_EW251</v>
      </c>
      <c r="BF99" s="170" t="str">
        <f aca="false">CONCATENATE(A99,"=",F98,". ",AX99,IF(AB99="","",CONCATENATE(".",AB99)))</f>
        <v>KF513760=HEV_EW248. 3.GBR.hum</v>
      </c>
      <c r="BG99" s="170" t="str">
        <f aca="false">CONCATENATE(A99,"=",F98,". ",AX99)</f>
        <v>KF513760=HEV_EW248. 3.GBR.hum</v>
      </c>
      <c r="BH99" s="170" t="str">
        <f aca="false">CONCATENATE(A99,"=",AX99)</f>
        <v>KF513760=3.GBR.hum</v>
      </c>
      <c r="BI99" s="170" t="str">
        <f aca="false">CONCATENATE(A99,"=",ComForSubtype,D98)</f>
        <v>KF513760=3</v>
      </c>
      <c r="BJ99" s="170" t="str">
        <f aca="false">CONCATENATE(A99,"=",E99)</f>
        <v>KF513760=3</v>
      </c>
      <c r="BK99" s="170" t="str">
        <f aca="false">CONCATENATE(A99,"=",C99)</f>
        <v>KF513760=3</v>
      </c>
      <c r="BL99" s="170" t="str">
        <f aca="false">CONCATENATE(D98,"=")</f>
        <v>3=</v>
      </c>
      <c r="BM99" s="223" t="str">
        <f aca="false">IF(BA99="XX","",BA99)</f>
        <v>KF513760</v>
      </c>
      <c r="BN99" s="224" t="str">
        <f aca="false">CONCATENATE(IF(F98="","",F98),IF(G99="","",CONCATENATE(" / ",G99)))</f>
        <v>HEV_EW248</v>
      </c>
      <c r="BO99" s="225" t="str">
        <f aca="false">AX99</f>
        <v>3.GBR.hum</v>
      </c>
      <c r="BP99" s="226" t="str">
        <f aca="false">IF(V99="","",V99)</f>
        <v/>
      </c>
      <c r="BQ99" s="226" t="str">
        <f aca="false">IF(W99="","",CONCATENATE(W99,IF(LEFT(AO99,1)="s","+","")))</f>
        <v/>
      </c>
      <c r="BR99" s="226" t="str">
        <f aca="false">IF(X99="","",CONCATENATE(X99,IF(LEFT(AQ99,1)="s","+","")))</f>
        <v/>
      </c>
      <c r="BS99" s="226" t="str">
        <f aca="false">IF(Y99="","",CONCATENATE(Y99,IF(LEFT(AR99,1)="s","+","")))</f>
        <v/>
      </c>
      <c r="BT99" s="226" t="str">
        <f aca="false">IF(Z99="","",CONCATENATE(Z99,IF(LEFT(AS99,1)="s","+","")))</f>
        <v/>
      </c>
      <c r="BU99" s="227" t="str">
        <f aca="false">IF(AA99="","",CONCATENATE(AA99,IF(LEFT(AT99,1)="s","+","")))</f>
        <v/>
      </c>
      <c r="BW99" s="177" t="s">
        <v>338</v>
      </c>
      <c r="BX99" s="170" t="str">
        <f aca="false">IF(BW99&lt;&gt;"",IF(ISNUMBER(FIND("=",BW99)),LEFT(BW99,FIND("=",BW99)-1),BW99),BW99)</f>
        <v>xx</v>
      </c>
      <c r="BY99" s="170" t="str">
        <f aca="false">IF(BW99&lt;&gt;"",IF(ISNUMBER(FIND("=",BW99)),RIGHT(BW99,LEN(BW99)-FIND("=",BW99)),""),"")</f>
        <v>Non_select</v>
      </c>
      <c r="BZ99" s="170" t="str">
        <f aca="false">IF(BX99&lt;&gt;"",IF(ISNUMBER(FIND(".",BX99)),LEFT(BX99,FIND(".",BX99)-1),BX99),BX99)</f>
        <v>xx</v>
      </c>
      <c r="CA99" s="170" t="str">
        <f aca="false">IF(BX99&lt;&gt;"",IF(ISNUMBER(FIND(".",BX99)),RIGHT(BX99,LEN(BX99)-FIND(".",BX99)),""),"")</f>
        <v/>
      </c>
      <c r="CC99" s="170" t="str">
        <f aca="false">A99</f>
        <v>KF513760</v>
      </c>
      <c r="CD99" s="178" t="s">
        <v>339</v>
      </c>
      <c r="CE99" s="178" t="s">
        <v>340</v>
      </c>
      <c r="CF99" s="178" t="s">
        <v>341</v>
      </c>
      <c r="CK99" s="178"/>
      <c r="CR99" s="228" t="n">
        <f aca="false">C99</f>
        <v>3</v>
      </c>
      <c r="CS99" s="229" t="str">
        <f aca="false">D98</f>
        <v>3</v>
      </c>
      <c r="CT99" s="170" t="str">
        <f aca="false">CONCATENATE(CD99," strain ",CM99," ",CL99,", partial cds")</f>
        <v>Hepatitis E virus strain  , partial cds</v>
      </c>
    </row>
    <row r="100" customFormat="false" ht="11.9" hidden="false" customHeight="true" outlineLevel="0" collapsed="false">
      <c r="A100" s="154" t="s">
        <v>681</v>
      </c>
      <c r="B100" s="147" t="n">
        <v>3</v>
      </c>
      <c r="C100" s="148" t="n">
        <v>3</v>
      </c>
      <c r="D100" s="149" t="s">
        <v>640</v>
      </c>
      <c r="E100" s="150" t="s">
        <v>640</v>
      </c>
      <c r="F100" s="210" t="s">
        <v>682</v>
      </c>
      <c r="H100" s="146" t="s">
        <v>649</v>
      </c>
      <c r="I100" s="153" t="s">
        <v>650</v>
      </c>
      <c r="J100" s="146" t="s">
        <v>395</v>
      </c>
      <c r="M100" s="157" t="s">
        <v>348</v>
      </c>
      <c r="N100" s="158" t="s">
        <v>400</v>
      </c>
      <c r="O100" s="159" t="n">
        <v>2006</v>
      </c>
      <c r="S100" s="146" t="n">
        <v>272</v>
      </c>
      <c r="AH100" s="164" t="n">
        <v>6262</v>
      </c>
      <c r="AI100" s="164" t="n">
        <v>6533</v>
      </c>
      <c r="AJ100" s="219" t="n">
        <f aca="false">SeqEnd-SeqBeg+1</f>
        <v>272</v>
      </c>
      <c r="AK100" s="220" t="n">
        <f aca="false">AND( SeqBeg&lt;=Beg  , End &lt;=SeqEnd )</f>
        <v>0</v>
      </c>
      <c r="AN100" s="221"/>
      <c r="AT100" s="147" t="s">
        <v>103</v>
      </c>
      <c r="AU100" s="146"/>
      <c r="AW100" s="222" t="str">
        <f aca="false">HYPERLINK(CONCATENATE("http://www.ncbi.nlm.nih.gov/nuccore/",BM100),BM100)</f>
        <v>KF514074</v>
      </c>
      <c r="AX100" s="219" t="e">
        <f aca="false">CONCATENATE(d#REF!,IF(I100="","",CONCATENATE(".",I100)),IF(K100="","",CONCATENATE(".",K100)),IF(M100="","",CONCATENATE(".",M100)),IF(R100="","",CONCATENATE(".",R100)),IF(U100="","","(*)"))</f>
        <v>#VALUE!</v>
      </c>
      <c r="AY100" s="170" t="str">
        <f aca="false">CONCATENATE(BM100,".",BN100)</f>
        <v>KF514074.HEV_EW251</v>
      </c>
      <c r="AZ100" s="171" t="str">
        <f aca="false">IF(AV100="",IF(ISNUMBER(FIND(".",A100)),LEFT(A100,FIND(".",A100)-1),A100),AV100)</f>
        <v>KF514074</v>
      </c>
      <c r="BA100" s="171" t="str">
        <f aca="false">IF(ISNUMBER(FIND("-",AZ100)),LEFT(AZ100,FIND("-",AZ100)-1),AZ100)</f>
        <v>KF514074</v>
      </c>
      <c r="BB100" s="170" t="str">
        <f aca="false"> MEGAname &amp; "="</f>
        <v>KF514074=</v>
      </c>
      <c r="BC100" s="170" t="str">
        <f aca="false">Clear &amp; IF(span ,"Span","out")</f>
        <v>KF514074=out</v>
      </c>
      <c r="BD100" s="170" t="str">
        <f aca="false">Clear &amp; IF(span, IF(B100=".","Selected",B100),"out")</f>
        <v>KF514074=out</v>
      </c>
      <c r="BE100" s="170" t="str">
        <f aca="false">Clear &amp; Strain</f>
        <v>KF514074=HEV_EW76</v>
      </c>
      <c r="BF100" s="170" t="e">
        <f aca="false">CONCATENATE(A100,"=",F99,". ",AX100,IF(AB100="","",CONCATENATE(".",AB100)))</f>
        <v>#VALUE!</v>
      </c>
      <c r="BG100" s="170" t="e">
        <f aca="false">CONCATENATE(A100,"=",F99,". ",AX100)</f>
        <v>#VALUE!</v>
      </c>
      <c r="BH100" s="170" t="e">
        <f aca="false">CONCATENATE(A100,"=",AX100)</f>
        <v>#VALUE!</v>
      </c>
      <c r="BI100" s="170" t="e">
        <f aca="false">CONCATENATE(A100,"=",ComForSubtype,d#REF!)</f>
        <v>#VALUE!</v>
      </c>
      <c r="BJ100" s="170" t="str">
        <f aca="false">CONCATENATE(A100,"=",E100)</f>
        <v>KF514074=3</v>
      </c>
      <c r="BK100" s="170" t="str">
        <f aca="false">CONCATENATE(A100,"=",C100)</f>
        <v>KF514074=3</v>
      </c>
      <c r="BL100" s="170" t="e">
        <f aca="false">CONCATENATE(d#REF!,"=")</f>
        <v>#VALUE!</v>
      </c>
      <c r="BM100" s="223" t="str">
        <f aca="false">IF(BA100="XX","",BA100)</f>
        <v>KF514074</v>
      </c>
      <c r="BN100" s="224" t="str">
        <f aca="false">CONCATENATE(IF(F99="","",F99),IF(G100="","",CONCATENATE(" / ",G100)))</f>
        <v>HEV_EW251</v>
      </c>
      <c r="BO100" s="225" t="e">
        <f aca="false">AX100</f>
        <v>#VALUE!</v>
      </c>
      <c r="BP100" s="226" t="str">
        <f aca="false">IF(V100="","",V100)</f>
        <v/>
      </c>
      <c r="BQ100" s="226" t="str">
        <f aca="false">IF(W100="","",CONCATENATE(W100,IF(LEFT(AO100,1)="s","+","")))</f>
        <v/>
      </c>
      <c r="BR100" s="226" t="str">
        <f aca="false">IF(X100="","",CONCATENATE(X100,IF(LEFT(AQ100,1)="s","+","")))</f>
        <v/>
      </c>
      <c r="BS100" s="226" t="str">
        <f aca="false">IF(Y100="","",CONCATENATE(Y100,IF(LEFT(AR100,1)="s","+","")))</f>
        <v/>
      </c>
      <c r="BT100" s="226" t="str">
        <f aca="false">IF(Z100="","",CONCATENATE(Z100,IF(LEFT(AS100,1)="s","+","")))</f>
        <v/>
      </c>
      <c r="BU100" s="227" t="str">
        <f aca="false">IF(AA100="","",CONCATENATE(AA100,IF(LEFT(AT100,1)="s","+","")))</f>
        <v/>
      </c>
      <c r="BW100" s="177" t="s">
        <v>338</v>
      </c>
      <c r="BX100" s="170" t="str">
        <f aca="false">IF(BW100&lt;&gt;"",IF(ISNUMBER(FIND("=",BW100)),LEFT(BW100,FIND("=",BW100)-1),BW100),BW100)</f>
        <v>xx</v>
      </c>
      <c r="BY100" s="170" t="str">
        <f aca="false">IF(BW100&lt;&gt;"",IF(ISNUMBER(FIND("=",BW100)),RIGHT(BW100,LEN(BW100)-FIND("=",BW100)),""),"")</f>
        <v>Non_select</v>
      </c>
      <c r="BZ100" s="170" t="str">
        <f aca="false">IF(BX100&lt;&gt;"",IF(ISNUMBER(FIND(".",BX100)),LEFT(BX100,FIND(".",BX100)-1),BX100),BX100)</f>
        <v>xx</v>
      </c>
      <c r="CA100" s="170" t="str">
        <f aca="false">IF(BX100&lt;&gt;"",IF(ISNUMBER(FIND(".",BX100)),RIGHT(BX100,LEN(BX100)-FIND(".",BX100)),""),"")</f>
        <v/>
      </c>
      <c r="CC100" s="170" t="str">
        <f aca="false">A100</f>
        <v>KF514074</v>
      </c>
      <c r="CD100" s="178" t="s">
        <v>339</v>
      </c>
      <c r="CE100" s="178" t="s">
        <v>340</v>
      </c>
      <c r="CF100" s="178" t="s">
        <v>341</v>
      </c>
      <c r="CK100" s="178"/>
      <c r="CR100" s="228" t="n">
        <f aca="false">C100</f>
        <v>3</v>
      </c>
      <c r="CS100" s="229" t="e">
        <f aca="false">d#REF!</f>
        <v>#VALUE!</v>
      </c>
      <c r="CT100" s="170" t="str">
        <f aca="false">CONCATENATE(CD100," strain ",CM100," ",CL100,", partial cds")</f>
        <v>Hepatitis E virus strain  , partial cds</v>
      </c>
    </row>
    <row r="101" customFormat="false" ht="11.9" hidden="false" customHeight="true" outlineLevel="0" collapsed="false">
      <c r="A101" s="154" t="s">
        <v>683</v>
      </c>
      <c r="B101" s="147" t="n">
        <v>3</v>
      </c>
      <c r="C101" s="148" t="n">
        <v>3</v>
      </c>
      <c r="D101" s="149" t="s">
        <v>640</v>
      </c>
      <c r="E101" s="150" t="s">
        <v>640</v>
      </c>
      <c r="F101" s="210" t="s">
        <v>684</v>
      </c>
      <c r="H101" s="146" t="s">
        <v>649</v>
      </c>
      <c r="I101" s="153" t="s">
        <v>650</v>
      </c>
      <c r="J101" s="146" t="s">
        <v>395</v>
      </c>
      <c r="M101" s="157" t="s">
        <v>348</v>
      </c>
      <c r="N101" s="158" t="s">
        <v>400</v>
      </c>
      <c r="O101" s="159" t="n">
        <v>2009</v>
      </c>
      <c r="S101" s="146" t="n">
        <v>271</v>
      </c>
      <c r="AH101" s="164" t="n">
        <v>6262</v>
      </c>
      <c r="AI101" s="164" t="n">
        <v>6532</v>
      </c>
      <c r="AJ101" s="219" t="n">
        <f aca="false">SeqEnd-SeqBeg+1</f>
        <v>271</v>
      </c>
      <c r="AK101" s="220" t="n">
        <f aca="false">AND( SeqBeg&lt;=Beg  , End &lt;=SeqEnd )</f>
        <v>0</v>
      </c>
      <c r="AN101" s="221"/>
      <c r="AT101" s="147" t="s">
        <v>103</v>
      </c>
      <c r="AU101" s="146"/>
      <c r="AW101" s="222" t="str">
        <f aca="false">HYPERLINK(CONCATENATE("http://www.ncbi.nlm.nih.gov/nuccore/",BM101),BM101)</f>
        <v>KF513700</v>
      </c>
      <c r="AX101" s="219" t="e">
        <f aca="false">CONCATENATE(d#REF!,IF(I101="","",CONCATENATE(".",I101)),IF(K101="","",CONCATENATE(".",K101)),IF(M101="","",CONCATENATE(".",M101)),IF(R101="","",CONCATENATE(".",R101)),IF(U101="","","(*)"))</f>
        <v>#VALUE!</v>
      </c>
      <c r="AY101" s="170" t="str">
        <f aca="false">CONCATENATE(BM101,".",BN101)</f>
        <v>KF513700.HEV_EW76</v>
      </c>
      <c r="AZ101" s="171" t="str">
        <f aca="false">IF(AV101="",IF(ISNUMBER(FIND(".",A101)),LEFT(A101,FIND(".",A101)-1),A101),AV101)</f>
        <v>KF513700</v>
      </c>
      <c r="BA101" s="171" t="str">
        <f aca="false">IF(ISNUMBER(FIND("-",AZ101)),LEFT(AZ101,FIND("-",AZ101)-1),AZ101)</f>
        <v>KF513700</v>
      </c>
      <c r="BB101" s="170" t="str">
        <f aca="false"> MEGAname &amp; "="</f>
        <v>KF513700=</v>
      </c>
      <c r="BC101" s="170" t="str">
        <f aca="false">Clear &amp; IF(span ,"Span","out")</f>
        <v>KF513700=out</v>
      </c>
      <c r="BD101" s="170" t="str">
        <f aca="false">Clear &amp; IF(span, IF(B101=".","Selected",B101),"out")</f>
        <v>KF513700=out</v>
      </c>
      <c r="BE101" s="170" t="str">
        <f aca="false">Clear &amp; Strain</f>
        <v>KF513700=HEV_EW198</v>
      </c>
      <c r="BF101" s="170" t="e">
        <f aca="false">CONCATENATE(A101,"=",F100,". ",AX101,IF(AB101="","",CONCATENATE(".",AB101)))</f>
        <v>#VALUE!</v>
      </c>
      <c r="BG101" s="170" t="e">
        <f aca="false">CONCATENATE(A101,"=",F100,". ",AX101)</f>
        <v>#VALUE!</v>
      </c>
      <c r="BH101" s="170" t="e">
        <f aca="false">CONCATENATE(A101,"=",AX101)</f>
        <v>#VALUE!</v>
      </c>
      <c r="BI101" s="170" t="e">
        <f aca="false">CONCATENATE(A101,"=",ComForSubtype,d#REF!)</f>
        <v>#VALUE!</v>
      </c>
      <c r="BJ101" s="170" t="str">
        <f aca="false">CONCATENATE(A101,"=",E101)</f>
        <v>KF513700=3</v>
      </c>
      <c r="BK101" s="170" t="str">
        <f aca="false">CONCATENATE(A101,"=",C101)</f>
        <v>KF513700=3</v>
      </c>
      <c r="BL101" s="170" t="e">
        <f aca="false">CONCATENATE(d#REF!,"=")</f>
        <v>#VALUE!</v>
      </c>
      <c r="BM101" s="223" t="str">
        <f aca="false">IF(BA101="XX","",BA101)</f>
        <v>KF513700</v>
      </c>
      <c r="BN101" s="224" t="str">
        <f aca="false">CONCATENATE(IF(F100="","",F100),IF(G101="","",CONCATENATE(" / ",G101)))</f>
        <v>HEV_EW76</v>
      </c>
      <c r="BO101" s="225" t="e">
        <f aca="false">AX101</f>
        <v>#VALUE!</v>
      </c>
      <c r="BP101" s="226" t="str">
        <f aca="false">IF(V101="","",V101)</f>
        <v/>
      </c>
      <c r="BQ101" s="226" t="str">
        <f aca="false">IF(W101="","",CONCATENATE(W101,IF(LEFT(AO101,1)="s","+","")))</f>
        <v/>
      </c>
      <c r="BR101" s="226" t="str">
        <f aca="false">IF(X101="","",CONCATENATE(X101,IF(LEFT(AQ101,1)="s","+","")))</f>
        <v/>
      </c>
      <c r="BS101" s="226" t="str">
        <f aca="false">IF(Y101="","",CONCATENATE(Y101,IF(LEFT(AR101,1)="s","+","")))</f>
        <v/>
      </c>
      <c r="BT101" s="226" t="str">
        <f aca="false">IF(Z101="","",CONCATENATE(Z101,IF(LEFT(AS101,1)="s","+","")))</f>
        <v/>
      </c>
      <c r="BU101" s="227" t="str">
        <f aca="false">IF(AA101="","",CONCATENATE(AA101,IF(LEFT(AT101,1)="s","+","")))</f>
        <v/>
      </c>
      <c r="BW101" s="177" t="s">
        <v>338</v>
      </c>
      <c r="BX101" s="170" t="str">
        <f aca="false">IF(BW101&lt;&gt;"",IF(ISNUMBER(FIND("=",BW101)),LEFT(BW101,FIND("=",BW101)-1),BW101),BW101)</f>
        <v>xx</v>
      </c>
      <c r="BY101" s="170" t="str">
        <f aca="false">IF(BW101&lt;&gt;"",IF(ISNUMBER(FIND("=",BW101)),RIGHT(BW101,LEN(BW101)-FIND("=",BW101)),""),"")</f>
        <v>Non_select</v>
      </c>
      <c r="BZ101" s="170" t="str">
        <f aca="false">IF(BX101&lt;&gt;"",IF(ISNUMBER(FIND(".",BX101)),LEFT(BX101,FIND(".",BX101)-1),BX101),BX101)</f>
        <v>xx</v>
      </c>
      <c r="CA101" s="170" t="str">
        <f aca="false">IF(BX101&lt;&gt;"",IF(ISNUMBER(FIND(".",BX101)),RIGHT(BX101,LEN(BX101)-FIND(".",BX101)),""),"")</f>
        <v/>
      </c>
      <c r="CC101" s="170" t="str">
        <f aca="false">A101</f>
        <v>KF513700</v>
      </c>
      <c r="CD101" s="178" t="s">
        <v>339</v>
      </c>
      <c r="CE101" s="178" t="s">
        <v>340</v>
      </c>
      <c r="CF101" s="178" t="s">
        <v>341</v>
      </c>
      <c r="CK101" s="178"/>
      <c r="CR101" s="228" t="n">
        <f aca="false">C101</f>
        <v>3</v>
      </c>
      <c r="CS101" s="229" t="e">
        <f aca="false">d#REF!</f>
        <v>#VALUE!</v>
      </c>
      <c r="CT101" s="170" t="str">
        <f aca="false">CONCATENATE(CD101," strain ",CM101," ",CL101,", partial cds")</f>
        <v>Hepatitis E virus strain  , partial cds</v>
      </c>
    </row>
    <row r="102" customFormat="false" ht="11.9" hidden="false" customHeight="true" outlineLevel="0" collapsed="false">
      <c r="A102" s="154" t="s">
        <v>685</v>
      </c>
      <c r="B102" s="147" t="n">
        <v>3</v>
      </c>
      <c r="C102" s="148" t="n">
        <v>3</v>
      </c>
      <c r="D102" s="149" t="s">
        <v>640</v>
      </c>
      <c r="E102" s="150" t="s">
        <v>640</v>
      </c>
      <c r="F102" s="210" t="s">
        <v>686</v>
      </c>
      <c r="H102" s="146" t="s">
        <v>649</v>
      </c>
      <c r="I102" s="153" t="s">
        <v>650</v>
      </c>
      <c r="J102" s="146" t="s">
        <v>395</v>
      </c>
      <c r="M102" s="157" t="s">
        <v>348</v>
      </c>
      <c r="N102" s="158" t="s">
        <v>400</v>
      </c>
      <c r="O102" s="159" t="n">
        <v>2010</v>
      </c>
      <c r="S102" s="146" t="n">
        <v>267</v>
      </c>
      <c r="AH102" s="164" t="n">
        <v>6262</v>
      </c>
      <c r="AI102" s="164" t="n">
        <v>6528</v>
      </c>
      <c r="AJ102" s="219" t="n">
        <f aca="false">SeqEnd-SeqBeg+1</f>
        <v>267</v>
      </c>
      <c r="AK102" s="220" t="n">
        <f aca="false">AND( SeqBeg&lt;=Beg  , End &lt;=SeqEnd )</f>
        <v>0</v>
      </c>
      <c r="AN102" s="221"/>
      <c r="AT102" s="147" t="s">
        <v>103</v>
      </c>
      <c r="AU102" s="146"/>
      <c r="AW102" s="222" t="str">
        <f aca="false">HYPERLINK(CONCATENATE("http://www.ncbi.nlm.nih.gov/nuccore/",BM102),BM102)</f>
        <v>KF513767</v>
      </c>
      <c r="AX102" s="219" t="e">
        <f aca="false">CONCATENATE(d#REF!,IF(I102="","",CONCATENATE(".",I102)),IF(K102="","",CONCATENATE(".",K102)),IF(M102="","",CONCATENATE(".",M102)),IF(R102="","",CONCATENATE(".",R102)),IF(U102="","","(*)"))</f>
        <v>#VALUE!</v>
      </c>
      <c r="AY102" s="170" t="str">
        <f aca="false">CONCATENATE(BM102,".",BN102)</f>
        <v>KF513767.HEV_EW198</v>
      </c>
      <c r="AZ102" s="171" t="str">
        <f aca="false">IF(AV102="",IF(ISNUMBER(FIND(".",A102)),LEFT(A102,FIND(".",A102)-1),A102),AV102)</f>
        <v>KF513767</v>
      </c>
      <c r="BA102" s="171" t="str">
        <f aca="false">IF(ISNUMBER(FIND("-",AZ102)),LEFT(AZ102,FIND("-",AZ102)-1),AZ102)</f>
        <v>KF513767</v>
      </c>
      <c r="BB102" s="170" t="str">
        <f aca="false"> MEGAname &amp; "="</f>
        <v>KF513767=</v>
      </c>
      <c r="BC102" s="170" t="str">
        <f aca="false">Clear &amp; IF(span ,"Span","out")</f>
        <v>KF513767=out</v>
      </c>
      <c r="BD102" s="170" t="str">
        <f aca="false">Clear &amp; IF(span, IF(B102=".","Selected",B102),"out")</f>
        <v>KF513767=out</v>
      </c>
      <c r="BE102" s="170" t="str">
        <f aca="false">Clear &amp; Strain</f>
        <v>KF513767=HEV_EW258</v>
      </c>
      <c r="BF102" s="170" t="e">
        <f aca="false">CONCATENATE(A102,"=",F101,". ",AX102,IF(AB102="","",CONCATENATE(".",AB102)))</f>
        <v>#VALUE!</v>
      </c>
      <c r="BG102" s="170" t="e">
        <f aca="false">CONCATENATE(A102,"=",F101,". ",AX102)</f>
        <v>#VALUE!</v>
      </c>
      <c r="BH102" s="170" t="e">
        <f aca="false">CONCATENATE(A102,"=",AX102)</f>
        <v>#VALUE!</v>
      </c>
      <c r="BI102" s="170" t="e">
        <f aca="false">CONCATENATE(A102,"=",ComForSubtype,d#REF!)</f>
        <v>#VALUE!</v>
      </c>
      <c r="BJ102" s="170" t="str">
        <f aca="false">CONCATENATE(A102,"=",E102)</f>
        <v>KF513767=3</v>
      </c>
      <c r="BK102" s="170" t="str">
        <f aca="false">CONCATENATE(A102,"=",C102)</f>
        <v>KF513767=3</v>
      </c>
      <c r="BL102" s="170" t="e">
        <f aca="false">CONCATENATE(d#REF!,"=")</f>
        <v>#VALUE!</v>
      </c>
      <c r="BM102" s="223" t="str">
        <f aca="false">IF(BA102="XX","",BA102)</f>
        <v>KF513767</v>
      </c>
      <c r="BN102" s="224" t="str">
        <f aca="false">CONCATENATE(IF(F101="","",F101),IF(G102="","",CONCATENATE(" / ",G102)))</f>
        <v>HEV_EW198</v>
      </c>
      <c r="BO102" s="225" t="e">
        <f aca="false">AX102</f>
        <v>#VALUE!</v>
      </c>
      <c r="BP102" s="226" t="str">
        <f aca="false">IF(V102="","",V102)</f>
        <v/>
      </c>
      <c r="BQ102" s="226" t="str">
        <f aca="false">IF(W102="","",CONCATENATE(W102,IF(LEFT(AO102,1)="s","+","")))</f>
        <v/>
      </c>
      <c r="BR102" s="226" t="str">
        <f aca="false">IF(X102="","",CONCATENATE(X102,IF(LEFT(AQ102,1)="s","+","")))</f>
        <v/>
      </c>
      <c r="BS102" s="226" t="str">
        <f aca="false">IF(Y102="","",CONCATENATE(Y102,IF(LEFT(AR102,1)="s","+","")))</f>
        <v/>
      </c>
      <c r="BT102" s="226" t="str">
        <f aca="false">IF(Z102="","",CONCATENATE(Z102,IF(LEFT(AS102,1)="s","+","")))</f>
        <v/>
      </c>
      <c r="BU102" s="227" t="str">
        <f aca="false">IF(AA102="","",CONCATENATE(AA102,IF(LEFT(AT102,1)="s","+","")))</f>
        <v/>
      </c>
      <c r="BW102" s="177" t="s">
        <v>338</v>
      </c>
      <c r="BX102" s="170" t="str">
        <f aca="false">IF(BW102&lt;&gt;"",IF(ISNUMBER(FIND("=",BW102)),LEFT(BW102,FIND("=",BW102)-1),BW102),BW102)</f>
        <v>xx</v>
      </c>
      <c r="BY102" s="170" t="str">
        <f aca="false">IF(BW102&lt;&gt;"",IF(ISNUMBER(FIND("=",BW102)),RIGHT(BW102,LEN(BW102)-FIND("=",BW102)),""),"")</f>
        <v>Non_select</v>
      </c>
      <c r="BZ102" s="170" t="str">
        <f aca="false">IF(BX102&lt;&gt;"",IF(ISNUMBER(FIND(".",BX102)),LEFT(BX102,FIND(".",BX102)-1),BX102),BX102)</f>
        <v>xx</v>
      </c>
      <c r="CA102" s="170" t="str">
        <f aca="false">IF(BX102&lt;&gt;"",IF(ISNUMBER(FIND(".",BX102)),RIGHT(BX102,LEN(BX102)-FIND(".",BX102)),""),"")</f>
        <v/>
      </c>
      <c r="CC102" s="170" t="str">
        <f aca="false">A102</f>
        <v>KF513767</v>
      </c>
      <c r="CD102" s="178" t="s">
        <v>339</v>
      </c>
      <c r="CE102" s="178" t="s">
        <v>340</v>
      </c>
      <c r="CF102" s="178" t="s">
        <v>341</v>
      </c>
      <c r="CK102" s="178"/>
      <c r="CR102" s="228" t="n">
        <f aca="false">C102</f>
        <v>3</v>
      </c>
      <c r="CS102" s="229" t="e">
        <f aca="false">d#REF!</f>
        <v>#VALUE!</v>
      </c>
      <c r="CT102" s="170" t="str">
        <f aca="false">CONCATENATE(CD102," strain ",CM102," ",CL102,", partial cds")</f>
        <v>Hepatitis E virus strain  , partial cds</v>
      </c>
    </row>
    <row r="103" customFormat="false" ht="11.9" hidden="false" customHeight="true" outlineLevel="0" collapsed="false">
      <c r="A103" s="154" t="s">
        <v>687</v>
      </c>
      <c r="B103" s="147" t="n">
        <v>3</v>
      </c>
      <c r="C103" s="148" t="n">
        <v>3</v>
      </c>
      <c r="D103" s="149" t="s">
        <v>640</v>
      </c>
      <c r="E103" s="150" t="s">
        <v>640</v>
      </c>
      <c r="F103" s="210" t="s">
        <v>688</v>
      </c>
      <c r="H103" s="146" t="s">
        <v>649</v>
      </c>
      <c r="I103" s="153" t="s">
        <v>650</v>
      </c>
      <c r="J103" s="146" t="s">
        <v>395</v>
      </c>
      <c r="M103" s="157" t="s">
        <v>348</v>
      </c>
      <c r="N103" s="158" t="s">
        <v>400</v>
      </c>
      <c r="O103" s="159" t="n">
        <v>2012</v>
      </c>
      <c r="S103" s="146" t="n">
        <v>267</v>
      </c>
      <c r="AH103" s="164" t="n">
        <v>6262</v>
      </c>
      <c r="AI103" s="164" t="n">
        <v>6528</v>
      </c>
      <c r="AJ103" s="219" t="n">
        <f aca="false">SeqEnd-SeqBeg+1</f>
        <v>267</v>
      </c>
      <c r="AK103" s="220" t="n">
        <f aca="false">AND( SeqBeg&lt;=Beg  , End &lt;=SeqEnd )</f>
        <v>0</v>
      </c>
      <c r="AN103" s="221"/>
      <c r="AT103" s="147" t="s">
        <v>103</v>
      </c>
      <c r="AU103" s="146"/>
      <c r="AW103" s="222" t="str">
        <f aca="false">HYPERLINK(CONCATENATE("http://www.ncbi.nlm.nih.gov/nuccore/",BM103),BM103)</f>
        <v>KF513923</v>
      </c>
      <c r="AX103" s="219" t="e">
        <f aca="false">CONCATENATE(d#REF!,IF(I103="","",CONCATENATE(".",I103)),IF(K103="","",CONCATENATE(".",K103)),IF(M103="","",CONCATENATE(".",M103)),IF(R103="","",CONCATENATE(".",R103)),IF(U103="","","(*)"))</f>
        <v>#VALUE!</v>
      </c>
      <c r="AY103" s="170" t="str">
        <f aca="false">CONCATENATE(BM103,".",BN103)</f>
        <v>KF513923.HEV_EW258</v>
      </c>
      <c r="AZ103" s="171" t="str">
        <f aca="false">IF(AV103="",IF(ISNUMBER(FIND(".",A103)),LEFT(A103,FIND(".",A103)-1),A103),AV103)</f>
        <v>KF513923</v>
      </c>
      <c r="BA103" s="171" t="str">
        <f aca="false">IF(ISNUMBER(FIND("-",AZ103)),LEFT(AZ103,FIND("-",AZ103)-1),AZ103)</f>
        <v>KF513923</v>
      </c>
      <c r="BB103" s="170" t="str">
        <f aca="false"> MEGAname &amp; "="</f>
        <v>KF513923=</v>
      </c>
      <c r="BC103" s="170" t="str">
        <f aca="false">Clear &amp; IF(span ,"Span","out")</f>
        <v>KF513923=out</v>
      </c>
      <c r="BD103" s="170" t="str">
        <f aca="false">Clear &amp; IF(span, IF(B103=".","Selected",B103),"out")</f>
        <v>KF513923=out</v>
      </c>
      <c r="BE103" s="170" t="str">
        <f aca="false">Clear &amp; Strain</f>
        <v>KF513923=HEV_EW399</v>
      </c>
      <c r="BF103" s="170" t="e">
        <f aca="false">CONCATENATE(A103,"=",F102,". ",AX103,IF(AB103="","",CONCATENATE(".",AB103)))</f>
        <v>#VALUE!</v>
      </c>
      <c r="BG103" s="170" t="e">
        <f aca="false">CONCATENATE(A103,"=",F102,". ",AX103)</f>
        <v>#VALUE!</v>
      </c>
      <c r="BH103" s="170" t="e">
        <f aca="false">CONCATENATE(A103,"=",AX103)</f>
        <v>#VALUE!</v>
      </c>
      <c r="BI103" s="170" t="e">
        <f aca="false">CONCATENATE(A103,"=",ComForSubtype,d#REF!)</f>
        <v>#VALUE!</v>
      </c>
      <c r="BJ103" s="170" t="str">
        <f aca="false">CONCATENATE(A103,"=",E103)</f>
        <v>KF513923=3</v>
      </c>
      <c r="BK103" s="170" t="str">
        <f aca="false">CONCATENATE(A103,"=",C103)</f>
        <v>KF513923=3</v>
      </c>
      <c r="BL103" s="170" t="e">
        <f aca="false">CONCATENATE(d#REF!,"=")</f>
        <v>#VALUE!</v>
      </c>
      <c r="BM103" s="223" t="str">
        <f aca="false">IF(BA103="XX","",BA103)</f>
        <v>KF513923</v>
      </c>
      <c r="BN103" s="224" t="str">
        <f aca="false">CONCATENATE(IF(F102="","",F102),IF(G103="","",CONCATENATE(" / ",G103)))</f>
        <v>HEV_EW258</v>
      </c>
      <c r="BO103" s="225" t="e">
        <f aca="false">AX103</f>
        <v>#VALUE!</v>
      </c>
      <c r="BP103" s="226" t="str">
        <f aca="false">IF(V103="","",V103)</f>
        <v/>
      </c>
      <c r="BQ103" s="226" t="str">
        <f aca="false">IF(W103="","",CONCATENATE(W103,IF(LEFT(AO103,1)="s","+","")))</f>
        <v/>
      </c>
      <c r="BR103" s="226" t="str">
        <f aca="false">IF(X103="","",CONCATENATE(X103,IF(LEFT(AQ103,1)="s","+","")))</f>
        <v/>
      </c>
      <c r="BS103" s="226" t="str">
        <f aca="false">IF(Y103="","",CONCATENATE(Y103,IF(LEFT(AR103,1)="s","+","")))</f>
        <v/>
      </c>
      <c r="BT103" s="226" t="str">
        <f aca="false">IF(Z103="","",CONCATENATE(Z103,IF(LEFT(AS103,1)="s","+","")))</f>
        <v/>
      </c>
      <c r="BU103" s="227" t="str">
        <f aca="false">IF(AA103="","",CONCATENATE(AA103,IF(LEFT(AT103,1)="s","+","")))</f>
        <v/>
      </c>
      <c r="BW103" s="177" t="s">
        <v>338</v>
      </c>
      <c r="BX103" s="170" t="str">
        <f aca="false">IF(BW103&lt;&gt;"",IF(ISNUMBER(FIND("=",BW103)),LEFT(BW103,FIND("=",BW103)-1),BW103),BW103)</f>
        <v>xx</v>
      </c>
      <c r="BY103" s="170" t="str">
        <f aca="false">IF(BW103&lt;&gt;"",IF(ISNUMBER(FIND("=",BW103)),RIGHT(BW103,LEN(BW103)-FIND("=",BW103)),""),"")</f>
        <v>Non_select</v>
      </c>
      <c r="BZ103" s="170" t="str">
        <f aca="false">IF(BX103&lt;&gt;"",IF(ISNUMBER(FIND(".",BX103)),LEFT(BX103,FIND(".",BX103)-1),BX103),BX103)</f>
        <v>xx</v>
      </c>
      <c r="CA103" s="170" t="str">
        <f aca="false">IF(BX103&lt;&gt;"",IF(ISNUMBER(FIND(".",BX103)),RIGHT(BX103,LEN(BX103)-FIND(".",BX103)),""),"")</f>
        <v/>
      </c>
      <c r="CC103" s="170" t="str">
        <f aca="false">A103</f>
        <v>KF513923</v>
      </c>
      <c r="CD103" s="178" t="s">
        <v>339</v>
      </c>
      <c r="CE103" s="178" t="s">
        <v>340</v>
      </c>
      <c r="CF103" s="178" t="s">
        <v>341</v>
      </c>
      <c r="CK103" s="178"/>
      <c r="CR103" s="228" t="n">
        <f aca="false">C103</f>
        <v>3</v>
      </c>
      <c r="CS103" s="229" t="e">
        <f aca="false">d#REF!</f>
        <v>#VALUE!</v>
      </c>
      <c r="CT103" s="170" t="str">
        <f aca="false">CONCATENATE(CD103," strain ",CM103," ",CL103,", partial cds")</f>
        <v>Hepatitis E virus strain  , partial cds</v>
      </c>
    </row>
    <row r="104" customFormat="false" ht="11.9" hidden="false" customHeight="true" outlineLevel="0" collapsed="false">
      <c r="A104" s="154" t="s">
        <v>689</v>
      </c>
      <c r="B104" s="147" t="n">
        <v>3</v>
      </c>
      <c r="C104" s="148" t="n">
        <v>3</v>
      </c>
      <c r="D104" s="149" t="s">
        <v>640</v>
      </c>
      <c r="E104" s="150" t="s">
        <v>640</v>
      </c>
      <c r="F104" s="210" t="s">
        <v>690</v>
      </c>
      <c r="H104" s="146" t="s">
        <v>649</v>
      </c>
      <c r="I104" s="153" t="s">
        <v>650</v>
      </c>
      <c r="J104" s="146" t="s">
        <v>395</v>
      </c>
      <c r="M104" s="157" t="s">
        <v>348</v>
      </c>
      <c r="N104" s="158" t="s">
        <v>400</v>
      </c>
      <c r="O104" s="159" t="n">
        <v>2010</v>
      </c>
      <c r="S104" s="146" t="n">
        <v>266</v>
      </c>
      <c r="AH104" s="164" t="n">
        <v>6262</v>
      </c>
      <c r="AI104" s="164" t="n">
        <v>6527</v>
      </c>
      <c r="AJ104" s="219" t="n">
        <f aca="false">SeqEnd-SeqBeg+1</f>
        <v>266</v>
      </c>
      <c r="AK104" s="220" t="n">
        <f aca="false">AND( SeqBeg&lt;=Beg  , End &lt;=SeqEnd )</f>
        <v>0</v>
      </c>
      <c r="AN104" s="221"/>
      <c r="AT104" s="147" t="s">
        <v>103</v>
      </c>
      <c r="AU104" s="146"/>
      <c r="AW104" s="222" t="str">
        <f aca="false">HYPERLINK(CONCATENATE("http://www.ncbi.nlm.nih.gov/nuccore/",BM104),BM104)</f>
        <v>KF513761</v>
      </c>
      <c r="AX104" s="219" t="str">
        <f aca="false">CONCATENATE(D103,IF(I104="","",CONCATENATE(".",I104)),IF(K104="","",CONCATENATE(".",K104)),IF(M104="","",CONCATENATE(".",M104)),IF(R103="","",CONCATENATE(".",R103)),IF(U104="","","(*)"))</f>
        <v>3.GBR.hum</v>
      </c>
      <c r="AY104" s="170" t="str">
        <f aca="false">CONCATENATE(BM104,".",BN104)</f>
        <v>KF513761.HEV_EW399</v>
      </c>
      <c r="AZ104" s="171" t="str">
        <f aca="false">IF(AV104="",IF(ISNUMBER(FIND(".",A104)),LEFT(A104,FIND(".",A104)-1),A104),AV104)</f>
        <v>KF513761</v>
      </c>
      <c r="BA104" s="171" t="str">
        <f aca="false">IF(ISNUMBER(FIND("-",AZ104)),LEFT(AZ104,FIND("-",AZ104)-1),AZ104)</f>
        <v>KF513761</v>
      </c>
      <c r="BB104" s="170" t="str">
        <f aca="false"> MEGAname &amp; "="</f>
        <v>KF513761=</v>
      </c>
      <c r="BC104" s="170" t="str">
        <f aca="false">Clear &amp; IF(span ,"Span","out")</f>
        <v>KF513761=out</v>
      </c>
      <c r="BD104" s="170" t="str">
        <f aca="false">Clear &amp; IF(span, IF(B104=".","Selected",B104),"out")</f>
        <v>KF513761=out</v>
      </c>
      <c r="BE104" s="170" t="str">
        <f aca="false">Clear &amp; Strain</f>
        <v>KF513761=HEV_EW252</v>
      </c>
      <c r="BF104" s="170" t="str">
        <f aca="false">CONCATENATE(A104,"=",F103,". ",AX104,IF(AB104="","",CONCATENATE(".",AB104)))</f>
        <v>KF513761=HEV_EW399. 3.GBR.hum</v>
      </c>
      <c r="BG104" s="170" t="str">
        <f aca="false">CONCATENATE(A104,"=",F103,". ",AX104)</f>
        <v>KF513761=HEV_EW399. 3.GBR.hum</v>
      </c>
      <c r="BH104" s="170" t="str">
        <f aca="false">CONCATENATE(A104,"=",AX104)</f>
        <v>KF513761=3.GBR.hum</v>
      </c>
      <c r="BI104" s="170" t="str">
        <f aca="false">CONCATENATE(A104,"=",ComForSubtype,D103)</f>
        <v>KF513761=3</v>
      </c>
      <c r="BJ104" s="170" t="str">
        <f aca="false">CONCATENATE(A104,"=",E104)</f>
        <v>KF513761=3</v>
      </c>
      <c r="BK104" s="170" t="str">
        <f aca="false">CONCATENATE(A104,"=",C104)</f>
        <v>KF513761=3</v>
      </c>
      <c r="BL104" s="170" t="str">
        <f aca="false">CONCATENATE(D103,"=")</f>
        <v>3=</v>
      </c>
      <c r="BM104" s="223" t="str">
        <f aca="false">IF(BA104="XX","",BA104)</f>
        <v>KF513761</v>
      </c>
      <c r="BN104" s="224" t="str">
        <f aca="false">CONCATENATE(IF(F103="","",F103),IF(G104="","",CONCATENATE(" / ",G104)))</f>
        <v>HEV_EW399</v>
      </c>
      <c r="BO104" s="225" t="str">
        <f aca="false">AX104</f>
        <v>3.GBR.hum</v>
      </c>
      <c r="BP104" s="226" t="str">
        <f aca="false">IF(V104="","",V104)</f>
        <v/>
      </c>
      <c r="BQ104" s="226" t="str">
        <f aca="false">IF(W104="","",CONCATENATE(W104,IF(LEFT(AO104,1)="s","+","")))</f>
        <v/>
      </c>
      <c r="BR104" s="226" t="str">
        <f aca="false">IF(X104="","",CONCATENATE(X104,IF(LEFT(AQ104,1)="s","+","")))</f>
        <v/>
      </c>
      <c r="BS104" s="226" t="str">
        <f aca="false">IF(Y104="","",CONCATENATE(Y104,IF(LEFT(AR104,1)="s","+","")))</f>
        <v/>
      </c>
      <c r="BT104" s="226" t="str">
        <f aca="false">IF(Z104="","",CONCATENATE(Z104,IF(LEFT(AS104,1)="s","+","")))</f>
        <v/>
      </c>
      <c r="BU104" s="227" t="str">
        <f aca="false">IF(AA104="","",CONCATENATE(AA104,IF(LEFT(AT104,1)="s","+","")))</f>
        <v/>
      </c>
      <c r="BW104" s="177" t="s">
        <v>338</v>
      </c>
      <c r="BX104" s="170" t="str">
        <f aca="false">IF(BW104&lt;&gt;"",IF(ISNUMBER(FIND("=",BW104)),LEFT(BW104,FIND("=",BW104)-1),BW104),BW104)</f>
        <v>xx</v>
      </c>
      <c r="BY104" s="170" t="str">
        <f aca="false">IF(BW104&lt;&gt;"",IF(ISNUMBER(FIND("=",BW104)),RIGHT(BW104,LEN(BW104)-FIND("=",BW104)),""),"")</f>
        <v>Non_select</v>
      </c>
      <c r="BZ104" s="170" t="str">
        <f aca="false">IF(BX104&lt;&gt;"",IF(ISNUMBER(FIND(".",BX104)),LEFT(BX104,FIND(".",BX104)-1),BX104),BX104)</f>
        <v>xx</v>
      </c>
      <c r="CA104" s="170" t="str">
        <f aca="false">IF(BX104&lt;&gt;"",IF(ISNUMBER(FIND(".",BX104)),RIGHT(BX104,LEN(BX104)-FIND(".",BX104)),""),"")</f>
        <v/>
      </c>
      <c r="CC104" s="170" t="str">
        <f aca="false">A104</f>
        <v>KF513761</v>
      </c>
      <c r="CD104" s="178" t="s">
        <v>339</v>
      </c>
      <c r="CE104" s="178" t="s">
        <v>340</v>
      </c>
      <c r="CF104" s="178" t="s">
        <v>341</v>
      </c>
      <c r="CK104" s="178"/>
      <c r="CR104" s="228" t="n">
        <f aca="false">C104</f>
        <v>3</v>
      </c>
      <c r="CS104" s="229" t="str">
        <f aca="false">D103</f>
        <v>3</v>
      </c>
      <c r="CT104" s="170" t="str">
        <f aca="false">CONCATENATE(CD104," strain ",CM104," ",CL104,", partial cds")</f>
        <v>Hepatitis E virus strain  , partial cds</v>
      </c>
    </row>
    <row r="105" customFormat="false" ht="11.9" hidden="false" customHeight="true" outlineLevel="0" collapsed="false">
      <c r="A105" s="154" t="s">
        <v>691</v>
      </c>
      <c r="B105" s="147" t="n">
        <v>3</v>
      </c>
      <c r="C105" s="148" t="n">
        <v>3</v>
      </c>
      <c r="D105" s="149" t="s">
        <v>640</v>
      </c>
      <c r="E105" s="150" t="s">
        <v>640</v>
      </c>
      <c r="F105" s="210" t="s">
        <v>692</v>
      </c>
      <c r="H105" s="146" t="s">
        <v>649</v>
      </c>
      <c r="I105" s="153" t="s">
        <v>650</v>
      </c>
      <c r="J105" s="146" t="s">
        <v>395</v>
      </c>
      <c r="M105" s="157" t="s">
        <v>348</v>
      </c>
      <c r="N105" s="158" t="s">
        <v>400</v>
      </c>
      <c r="O105" s="159" t="n">
        <v>2012</v>
      </c>
      <c r="S105" s="146" t="n">
        <v>255</v>
      </c>
      <c r="AH105" s="164" t="n">
        <v>6262</v>
      </c>
      <c r="AI105" s="164" t="n">
        <v>6516</v>
      </c>
      <c r="AJ105" s="219" t="n">
        <f aca="false">SeqEnd-SeqBeg+1</f>
        <v>255</v>
      </c>
      <c r="AK105" s="220" t="n">
        <f aca="false">AND( SeqBeg&lt;=Beg  , End &lt;=SeqEnd )</f>
        <v>0</v>
      </c>
      <c r="AN105" s="221"/>
      <c r="AT105" s="147" t="s">
        <v>103</v>
      </c>
      <c r="AU105" s="146"/>
      <c r="AW105" s="222" t="str">
        <f aca="false">HYPERLINK(CONCATENATE("http://www.ncbi.nlm.nih.gov/nuccore/",BM105),BM105)</f>
        <v>KF513957</v>
      </c>
      <c r="AX105" s="219" t="e">
        <f aca="false">CONCATENATE(d#REF!,IF(I105="","",CONCATENATE(".",I105)),IF(K105="","",CONCATENATE(".",K105)),IF(M105="","",CONCATENATE(".",M105)),IF(R105="","",CONCATENATE(".",R105)),IF(U105="","","(*)"))</f>
        <v>#VALUE!</v>
      </c>
      <c r="AY105" s="170" t="str">
        <f aca="false">CONCATENATE(BM105,".",BN105)</f>
        <v>KF513957.HEV_EW252</v>
      </c>
      <c r="AZ105" s="171" t="str">
        <f aca="false">IF(AV105="",IF(ISNUMBER(FIND(".",A105)),LEFT(A105,FIND(".",A105)-1),A105),AV105)</f>
        <v>KF513957</v>
      </c>
      <c r="BA105" s="171" t="str">
        <f aca="false">IF(ISNUMBER(FIND("-",AZ105)),LEFT(AZ105,FIND("-",AZ105)-1),AZ105)</f>
        <v>KF513957</v>
      </c>
      <c r="BB105" s="170" t="str">
        <f aca="false"> MEGAname &amp; "="</f>
        <v>KF513957=</v>
      </c>
      <c r="BC105" s="170" t="str">
        <f aca="false">Clear &amp; IF(span ,"Span","out")</f>
        <v>KF513957=out</v>
      </c>
      <c r="BD105" s="170" t="str">
        <f aca="false">Clear &amp; IF(span, IF(B105=".","Selected",B105),"out")</f>
        <v>KF513957=out</v>
      </c>
      <c r="BE105" s="170" t="str">
        <f aca="false">Clear &amp; Strain</f>
        <v>KF513957=HEV_EW429</v>
      </c>
      <c r="BF105" s="170" t="e">
        <f aca="false">CONCATENATE(A105,"=",F104,". ",AX105,IF(AB105="","",CONCATENATE(".",AB105)))</f>
        <v>#VALUE!</v>
      </c>
      <c r="BG105" s="170" t="e">
        <f aca="false">CONCATENATE(A105,"=",F104,". ",AX105)</f>
        <v>#VALUE!</v>
      </c>
      <c r="BH105" s="170" t="e">
        <f aca="false">CONCATENATE(A105,"=",AX105)</f>
        <v>#VALUE!</v>
      </c>
      <c r="BI105" s="170" t="e">
        <f aca="false">CONCATENATE(A105,"=",ComForSubtype,d#REF!)</f>
        <v>#VALUE!</v>
      </c>
      <c r="BJ105" s="170" t="str">
        <f aca="false">CONCATENATE(A105,"=",E105)</f>
        <v>KF513957=3</v>
      </c>
      <c r="BK105" s="170" t="str">
        <f aca="false">CONCATENATE(A105,"=",C105)</f>
        <v>KF513957=3</v>
      </c>
      <c r="BL105" s="170" t="e">
        <f aca="false">CONCATENATE(d#REF!,"=")</f>
        <v>#VALUE!</v>
      </c>
      <c r="BM105" s="223" t="str">
        <f aca="false">IF(BA105="XX","",BA105)</f>
        <v>KF513957</v>
      </c>
      <c r="BN105" s="224" t="str">
        <f aca="false">CONCATENATE(IF(F104="","",F104),IF(G105="","",CONCATENATE(" / ",G105)))</f>
        <v>HEV_EW252</v>
      </c>
      <c r="BO105" s="225" t="e">
        <f aca="false">AX105</f>
        <v>#VALUE!</v>
      </c>
      <c r="BP105" s="226" t="str">
        <f aca="false">IF(V105="","",V105)</f>
        <v/>
      </c>
      <c r="BQ105" s="226" t="str">
        <f aca="false">IF(W105="","",CONCATENATE(W105,IF(LEFT(AO105,1)="s","+","")))</f>
        <v/>
      </c>
      <c r="BR105" s="226" t="str">
        <f aca="false">IF(X105="","",CONCATENATE(X105,IF(LEFT(AQ105,1)="s","+","")))</f>
        <v/>
      </c>
      <c r="BS105" s="226" t="str">
        <f aca="false">IF(Y105="","",CONCATENATE(Y105,IF(LEFT(AR105,1)="s","+","")))</f>
        <v/>
      </c>
      <c r="BT105" s="226" t="str">
        <f aca="false">IF(Z105="","",CONCATENATE(Z105,IF(LEFT(AS105,1)="s","+","")))</f>
        <v/>
      </c>
      <c r="BU105" s="227" t="str">
        <f aca="false">IF(AA105="","",CONCATENATE(AA105,IF(LEFT(AT105,1)="s","+","")))</f>
        <v/>
      </c>
      <c r="BW105" s="177" t="s">
        <v>338</v>
      </c>
      <c r="BX105" s="170" t="str">
        <f aca="false">IF(BW105&lt;&gt;"",IF(ISNUMBER(FIND("=",BW105)),LEFT(BW105,FIND("=",BW105)-1),BW105),BW105)</f>
        <v>xx</v>
      </c>
      <c r="BY105" s="170" t="str">
        <f aca="false">IF(BW105&lt;&gt;"",IF(ISNUMBER(FIND("=",BW105)),RIGHT(BW105,LEN(BW105)-FIND("=",BW105)),""),"")</f>
        <v>Non_select</v>
      </c>
      <c r="BZ105" s="170" t="str">
        <f aca="false">IF(BX105&lt;&gt;"",IF(ISNUMBER(FIND(".",BX105)),LEFT(BX105,FIND(".",BX105)-1),BX105),BX105)</f>
        <v>xx</v>
      </c>
      <c r="CA105" s="170" t="str">
        <f aca="false">IF(BX105&lt;&gt;"",IF(ISNUMBER(FIND(".",BX105)),RIGHT(BX105,LEN(BX105)-FIND(".",BX105)),""),"")</f>
        <v/>
      </c>
      <c r="CC105" s="170" t="str">
        <f aca="false">A105</f>
        <v>KF513957</v>
      </c>
      <c r="CD105" s="178" t="s">
        <v>339</v>
      </c>
      <c r="CE105" s="178" t="s">
        <v>340</v>
      </c>
      <c r="CF105" s="178" t="s">
        <v>341</v>
      </c>
      <c r="CK105" s="178"/>
      <c r="CR105" s="228" t="n">
        <f aca="false">C105</f>
        <v>3</v>
      </c>
      <c r="CS105" s="229" t="e">
        <f aca="false">d#REF!</f>
        <v>#VALUE!</v>
      </c>
      <c r="CT105" s="170" t="str">
        <f aca="false">CONCATENATE(CD105," strain ",CM105," ",CL105,", partial cds")</f>
        <v>Hepatitis E virus strain  , partial cds</v>
      </c>
    </row>
    <row r="106" customFormat="false" ht="11.9" hidden="false" customHeight="true" outlineLevel="0" collapsed="false">
      <c r="A106" s="154" t="s">
        <v>693</v>
      </c>
      <c r="B106" s="147" t="n">
        <v>3</v>
      </c>
      <c r="C106" s="148" t="n">
        <v>3</v>
      </c>
      <c r="D106" s="149" t="s">
        <v>640</v>
      </c>
      <c r="E106" s="150" t="s">
        <v>640</v>
      </c>
      <c r="F106" s="210" t="s">
        <v>694</v>
      </c>
      <c r="H106" s="146" t="s">
        <v>649</v>
      </c>
      <c r="I106" s="153" t="s">
        <v>650</v>
      </c>
      <c r="J106" s="146" t="s">
        <v>395</v>
      </c>
      <c r="M106" s="157" t="s">
        <v>348</v>
      </c>
      <c r="N106" s="158" t="s">
        <v>400</v>
      </c>
      <c r="O106" s="159" t="n">
        <v>2012</v>
      </c>
      <c r="S106" s="146" t="n">
        <v>252</v>
      </c>
      <c r="AH106" s="164" t="n">
        <v>6264</v>
      </c>
      <c r="AI106" s="164" t="n">
        <v>6516</v>
      </c>
      <c r="AJ106" s="219" t="n">
        <f aca="false">SeqEnd-SeqBeg+1</f>
        <v>253</v>
      </c>
      <c r="AK106" s="220" t="n">
        <f aca="false">AND( SeqBeg&lt;=Beg  , End &lt;=SeqEnd )</f>
        <v>0</v>
      </c>
      <c r="AN106" s="221"/>
      <c r="AT106" s="147" t="s">
        <v>103</v>
      </c>
      <c r="AU106" s="146"/>
      <c r="AW106" s="222" t="str">
        <f aca="false">HYPERLINK(CONCATENATE("http://www.ncbi.nlm.nih.gov/nuccore/",BM106),BM106)</f>
        <v>KF513998</v>
      </c>
      <c r="AX106" s="219" t="e">
        <f aca="false">CONCATENATE(d#REF!,IF(I106="","",CONCATENATE(".",I106)),IF(K106="","",CONCATENATE(".",K106)),IF(M106="","",CONCATENATE(".",M106)),IF(R106="","",CONCATENATE(".",R106)),IF(U106="","","(*)"))</f>
        <v>#VALUE!</v>
      </c>
      <c r="AY106" s="170" t="str">
        <f aca="false">CONCATENATE(BM106,".",BN106)</f>
        <v>KF513998.HEV_EW429</v>
      </c>
      <c r="AZ106" s="171" t="str">
        <f aca="false">IF(AV106="",IF(ISNUMBER(FIND(".",A106)),LEFT(A106,FIND(".",A106)-1),A106),AV106)</f>
        <v>KF513998</v>
      </c>
      <c r="BA106" s="171" t="str">
        <f aca="false">IF(ISNUMBER(FIND("-",AZ106)),LEFT(AZ106,FIND("-",AZ106)-1),AZ106)</f>
        <v>KF513998</v>
      </c>
      <c r="BB106" s="170" t="str">
        <f aca="false"> MEGAname &amp; "="</f>
        <v>KF513998=</v>
      </c>
      <c r="BC106" s="170" t="str">
        <f aca="false">Clear &amp; IF(span ,"Span","out")</f>
        <v>KF513998=out</v>
      </c>
      <c r="BD106" s="170" t="str">
        <f aca="false">Clear &amp; IF(span, IF(B106=".","Selected",B106),"out")</f>
        <v>KF513998=out</v>
      </c>
      <c r="BE106" s="170" t="str">
        <f aca="false">Clear &amp; Strain</f>
        <v>KF513998=HEV_EW466</v>
      </c>
      <c r="BF106" s="170" t="e">
        <f aca="false">CONCATENATE(A106,"=",F105,". ",AX106,IF(AB106="","",CONCATENATE(".",AB106)))</f>
        <v>#VALUE!</v>
      </c>
      <c r="BG106" s="170" t="e">
        <f aca="false">CONCATENATE(A106,"=",F105,". ",AX106)</f>
        <v>#VALUE!</v>
      </c>
      <c r="BH106" s="170" t="e">
        <f aca="false">CONCATENATE(A106,"=",AX106)</f>
        <v>#VALUE!</v>
      </c>
      <c r="BI106" s="170" t="e">
        <f aca="false">CONCATENATE(A106,"=",ComForSubtype,d#REF!)</f>
        <v>#VALUE!</v>
      </c>
      <c r="BJ106" s="170" t="str">
        <f aca="false">CONCATENATE(A106,"=",E106)</f>
        <v>KF513998=3</v>
      </c>
      <c r="BK106" s="170" t="str">
        <f aca="false">CONCATENATE(A106,"=",C106)</f>
        <v>KF513998=3</v>
      </c>
      <c r="BL106" s="170" t="e">
        <f aca="false">CONCATENATE(d#REF!,"=")</f>
        <v>#VALUE!</v>
      </c>
      <c r="BM106" s="223" t="str">
        <f aca="false">IF(BA106="XX","",BA106)</f>
        <v>KF513998</v>
      </c>
      <c r="BN106" s="224" t="str">
        <f aca="false">CONCATENATE(IF(F105="","",F105),IF(G106="","",CONCATENATE(" / ",G106)))</f>
        <v>HEV_EW429</v>
      </c>
      <c r="BO106" s="225" t="e">
        <f aca="false">AX106</f>
        <v>#VALUE!</v>
      </c>
      <c r="BP106" s="226" t="str">
        <f aca="false">IF(V106="","",V106)</f>
        <v/>
      </c>
      <c r="BQ106" s="226" t="str">
        <f aca="false">IF(W106="","",CONCATENATE(W106,IF(LEFT(AO106,1)="s","+","")))</f>
        <v/>
      </c>
      <c r="BR106" s="226" t="str">
        <f aca="false">IF(X106="","",CONCATENATE(X106,IF(LEFT(AQ106,1)="s","+","")))</f>
        <v/>
      </c>
      <c r="BS106" s="226" t="str">
        <f aca="false">IF(Y106="","",CONCATENATE(Y106,IF(LEFT(AR106,1)="s","+","")))</f>
        <v/>
      </c>
      <c r="BT106" s="226" t="str">
        <f aca="false">IF(Z106="","",CONCATENATE(Z106,IF(LEFT(AS106,1)="s","+","")))</f>
        <v/>
      </c>
      <c r="BU106" s="227" t="str">
        <f aca="false">IF(AA106="","",CONCATENATE(AA106,IF(LEFT(AT106,1)="s","+","")))</f>
        <v/>
      </c>
      <c r="BW106" s="177" t="s">
        <v>338</v>
      </c>
      <c r="BX106" s="170" t="str">
        <f aca="false">IF(BW106&lt;&gt;"",IF(ISNUMBER(FIND("=",BW106)),LEFT(BW106,FIND("=",BW106)-1),BW106),BW106)</f>
        <v>xx</v>
      </c>
      <c r="BY106" s="170" t="str">
        <f aca="false">IF(BW106&lt;&gt;"",IF(ISNUMBER(FIND("=",BW106)),RIGHT(BW106,LEN(BW106)-FIND("=",BW106)),""),"")</f>
        <v>Non_select</v>
      </c>
      <c r="BZ106" s="170" t="str">
        <f aca="false">IF(BX106&lt;&gt;"",IF(ISNUMBER(FIND(".",BX106)),LEFT(BX106,FIND(".",BX106)-1),BX106),BX106)</f>
        <v>xx</v>
      </c>
      <c r="CA106" s="170" t="str">
        <f aca="false">IF(BX106&lt;&gt;"",IF(ISNUMBER(FIND(".",BX106)),RIGHT(BX106,LEN(BX106)-FIND(".",BX106)),""),"")</f>
        <v/>
      </c>
      <c r="CC106" s="170" t="str">
        <f aca="false">A106</f>
        <v>KF513998</v>
      </c>
      <c r="CD106" s="178" t="s">
        <v>339</v>
      </c>
      <c r="CE106" s="178" t="s">
        <v>340</v>
      </c>
      <c r="CF106" s="178" t="s">
        <v>341</v>
      </c>
      <c r="CK106" s="178"/>
      <c r="CR106" s="228" t="n">
        <f aca="false">C106</f>
        <v>3</v>
      </c>
      <c r="CS106" s="229" t="e">
        <f aca="false">d#REF!</f>
        <v>#VALUE!</v>
      </c>
      <c r="CT106" s="170" t="str">
        <f aca="false">CONCATENATE(CD106," strain ",CM106," ",CL106,", partial cds")</f>
        <v>Hepatitis E virus strain  , partial cds</v>
      </c>
    </row>
    <row r="107" customFormat="false" ht="11.9" hidden="false" customHeight="true" outlineLevel="0" collapsed="false">
      <c r="A107" s="154" t="s">
        <v>695</v>
      </c>
      <c r="B107" s="147" t="n">
        <v>3</v>
      </c>
      <c r="C107" s="148" t="n">
        <v>3</v>
      </c>
      <c r="D107" s="149" t="s">
        <v>640</v>
      </c>
      <c r="E107" s="150" t="s">
        <v>640</v>
      </c>
      <c r="F107" s="210" t="s">
        <v>696</v>
      </c>
      <c r="H107" s="146" t="s">
        <v>649</v>
      </c>
      <c r="I107" s="153" t="s">
        <v>650</v>
      </c>
      <c r="J107" s="146" t="s">
        <v>395</v>
      </c>
      <c r="M107" s="157" t="s">
        <v>348</v>
      </c>
      <c r="N107" s="158" t="s">
        <v>400</v>
      </c>
      <c r="O107" s="159" t="n">
        <v>2010</v>
      </c>
      <c r="S107" s="146" t="n">
        <v>252</v>
      </c>
      <c r="AH107" s="164" t="n">
        <v>6265</v>
      </c>
      <c r="AI107" s="164" t="n">
        <v>6516</v>
      </c>
      <c r="AJ107" s="219" t="n">
        <f aca="false">SeqEnd-SeqBeg+1</f>
        <v>252</v>
      </c>
      <c r="AK107" s="220" t="n">
        <f aca="false">AND( SeqBeg&lt;=Beg  , End &lt;=SeqEnd )</f>
        <v>0</v>
      </c>
      <c r="AN107" s="221"/>
      <c r="AT107" s="147" t="s">
        <v>103</v>
      </c>
      <c r="AU107" s="146"/>
      <c r="AW107" s="222" t="str">
        <f aca="false">HYPERLINK(CONCATENATE("http://www.ncbi.nlm.nih.gov/nuccore/",BM107),BM107)</f>
        <v>KF513774</v>
      </c>
      <c r="AX107" s="219" t="e">
        <f aca="false">CONCATENATE(d#REF!,IF(I107="","",CONCATENATE(".",I107)),IF(K107="","",CONCATENATE(".",K107)),IF(M107="","",CONCATENATE(".",M107)),IF(R107="","",CONCATENATE(".",R107)),IF(U107="","","(*)"))</f>
        <v>#VALUE!</v>
      </c>
      <c r="AY107" s="170" t="str">
        <f aca="false">CONCATENATE(BM107,".",BN107)</f>
        <v>KF513774.HEV_EW466</v>
      </c>
      <c r="AZ107" s="171" t="str">
        <f aca="false">IF(AV107="",IF(ISNUMBER(FIND(".",A107)),LEFT(A107,FIND(".",A107)-1),A107),AV107)</f>
        <v>KF513774</v>
      </c>
      <c r="BA107" s="171" t="str">
        <f aca="false">IF(ISNUMBER(FIND("-",AZ107)),LEFT(AZ107,FIND("-",AZ107)-1),AZ107)</f>
        <v>KF513774</v>
      </c>
      <c r="BB107" s="170" t="str">
        <f aca="false"> MEGAname &amp; "="</f>
        <v>KF513774=</v>
      </c>
      <c r="BC107" s="170" t="str">
        <f aca="false">Clear &amp; IF(span ,"Span","out")</f>
        <v>KF513774=out</v>
      </c>
      <c r="BD107" s="170" t="str">
        <f aca="false">Clear &amp; IF(span, IF(B107=".","Selected",B107),"out")</f>
        <v>KF513774=out</v>
      </c>
      <c r="BE107" s="170" t="str">
        <f aca="false">Clear &amp; Strain</f>
        <v>KF513774=HEV_EW264</v>
      </c>
      <c r="BF107" s="170" t="e">
        <f aca="false">CONCATENATE(A107,"=",F106,". ",AX107,IF(AB107="","",CONCATENATE(".",AB107)))</f>
        <v>#VALUE!</v>
      </c>
      <c r="BG107" s="170" t="e">
        <f aca="false">CONCATENATE(A107,"=",F106,". ",AX107)</f>
        <v>#VALUE!</v>
      </c>
      <c r="BH107" s="170" t="e">
        <f aca="false">CONCATENATE(A107,"=",AX107)</f>
        <v>#VALUE!</v>
      </c>
      <c r="BI107" s="170" t="e">
        <f aca="false">CONCATENATE(A107,"=",ComForSubtype,d#REF!)</f>
        <v>#VALUE!</v>
      </c>
      <c r="BJ107" s="170" t="str">
        <f aca="false">CONCATENATE(A107,"=",E107)</f>
        <v>KF513774=3</v>
      </c>
      <c r="BK107" s="170" t="str">
        <f aca="false">CONCATENATE(A107,"=",C107)</f>
        <v>KF513774=3</v>
      </c>
      <c r="BL107" s="170" t="e">
        <f aca="false">CONCATENATE(d#REF!,"=")</f>
        <v>#VALUE!</v>
      </c>
      <c r="BM107" s="223" t="str">
        <f aca="false">IF(BA107="XX","",BA107)</f>
        <v>KF513774</v>
      </c>
      <c r="BN107" s="224" t="str">
        <f aca="false">CONCATENATE(IF(F106="","",F106),IF(G107="","",CONCATENATE(" / ",G107)))</f>
        <v>HEV_EW466</v>
      </c>
      <c r="BO107" s="225" t="e">
        <f aca="false">AX107</f>
        <v>#VALUE!</v>
      </c>
      <c r="BP107" s="226" t="str">
        <f aca="false">IF(V107="","",V107)</f>
        <v/>
      </c>
      <c r="BQ107" s="226" t="str">
        <f aca="false">IF(W107="","",CONCATENATE(W107,IF(LEFT(AO107,1)="s","+","")))</f>
        <v/>
      </c>
      <c r="BR107" s="226" t="str">
        <f aca="false">IF(X107="","",CONCATENATE(X107,IF(LEFT(AQ107,1)="s","+","")))</f>
        <v/>
      </c>
      <c r="BS107" s="226" t="str">
        <f aca="false">IF(Y107="","",CONCATENATE(Y107,IF(LEFT(AR107,1)="s","+","")))</f>
        <v/>
      </c>
      <c r="BT107" s="226" t="str">
        <f aca="false">IF(Z107="","",CONCATENATE(Z107,IF(LEFT(AS107,1)="s","+","")))</f>
        <v/>
      </c>
      <c r="BU107" s="227" t="str">
        <f aca="false">IF(AA107="","",CONCATENATE(AA107,IF(LEFT(AT107,1)="s","+","")))</f>
        <v/>
      </c>
      <c r="BW107" s="177" t="s">
        <v>338</v>
      </c>
      <c r="BX107" s="170" t="str">
        <f aca="false">IF(BW107&lt;&gt;"",IF(ISNUMBER(FIND("=",BW107)),LEFT(BW107,FIND("=",BW107)-1),BW107),BW107)</f>
        <v>xx</v>
      </c>
      <c r="BY107" s="170" t="str">
        <f aca="false">IF(BW107&lt;&gt;"",IF(ISNUMBER(FIND("=",BW107)),RIGHT(BW107,LEN(BW107)-FIND("=",BW107)),""),"")</f>
        <v>Non_select</v>
      </c>
      <c r="BZ107" s="170" t="str">
        <f aca="false">IF(BX107&lt;&gt;"",IF(ISNUMBER(FIND(".",BX107)),LEFT(BX107,FIND(".",BX107)-1),BX107),BX107)</f>
        <v>xx</v>
      </c>
      <c r="CA107" s="170" t="str">
        <f aca="false">IF(BX107&lt;&gt;"",IF(ISNUMBER(FIND(".",BX107)),RIGHT(BX107,LEN(BX107)-FIND(".",BX107)),""),"")</f>
        <v/>
      </c>
      <c r="CC107" s="170" t="str">
        <f aca="false">A107</f>
        <v>KF513774</v>
      </c>
      <c r="CD107" s="178" t="s">
        <v>339</v>
      </c>
      <c r="CE107" s="178" t="s">
        <v>340</v>
      </c>
      <c r="CF107" s="178" t="s">
        <v>341</v>
      </c>
      <c r="CK107" s="178"/>
      <c r="CR107" s="228" t="n">
        <f aca="false">C107</f>
        <v>3</v>
      </c>
      <c r="CS107" s="229" t="e">
        <f aca="false">d#REF!</f>
        <v>#VALUE!</v>
      </c>
      <c r="CT107" s="170" t="str">
        <f aca="false">CONCATENATE(CD107," strain ",CM107," ",CL107,", partial cds")</f>
        <v>Hepatitis E virus strain  , partial cds</v>
      </c>
    </row>
    <row r="108" customFormat="false" ht="11.9" hidden="false" customHeight="true" outlineLevel="0" collapsed="false">
      <c r="A108" s="154" t="s">
        <v>697</v>
      </c>
      <c r="B108" s="147" t="n">
        <v>3</v>
      </c>
      <c r="C108" s="148" t="n">
        <v>3</v>
      </c>
      <c r="D108" s="149" t="s">
        <v>640</v>
      </c>
      <c r="E108" s="150" t="s">
        <v>640</v>
      </c>
      <c r="F108" s="210" t="s">
        <v>698</v>
      </c>
      <c r="H108" s="146" t="s">
        <v>649</v>
      </c>
      <c r="I108" s="153" t="s">
        <v>650</v>
      </c>
      <c r="J108" s="146" t="s">
        <v>395</v>
      </c>
      <c r="M108" s="157" t="s">
        <v>348</v>
      </c>
      <c r="N108" s="158" t="s">
        <v>400</v>
      </c>
      <c r="O108" s="159" t="n">
        <v>2012</v>
      </c>
      <c r="S108" s="146" t="n">
        <v>252</v>
      </c>
      <c r="AH108" s="164" t="n">
        <v>6265</v>
      </c>
      <c r="AI108" s="164" t="n">
        <v>6516</v>
      </c>
      <c r="AJ108" s="219" t="n">
        <f aca="false">SeqEnd-SeqBeg+1</f>
        <v>252</v>
      </c>
      <c r="AK108" s="220" t="n">
        <f aca="false">AND( SeqBeg&lt;=Beg  , End &lt;=SeqEnd )</f>
        <v>0</v>
      </c>
      <c r="AN108" s="221"/>
      <c r="AT108" s="147" t="s">
        <v>103</v>
      </c>
      <c r="AU108" s="146"/>
      <c r="AW108" s="222" t="str">
        <f aca="false">HYPERLINK(CONCATENATE("http://www.ncbi.nlm.nih.gov/nuccore/",BM108),BM108)</f>
        <v>KF514017</v>
      </c>
      <c r="AX108" s="219" t="e">
        <f aca="false">CONCATENATE(d#REF!,IF(I108="","",CONCATENATE(".",I108)),IF(K108="","",CONCATENATE(".",K108)),IF(M108="","",CONCATENATE(".",M108)),IF(R108="","",CONCATENATE(".",R108)),IF(U108="","","(*)"))</f>
        <v>#VALUE!</v>
      </c>
      <c r="AY108" s="170" t="str">
        <f aca="false">CONCATENATE(BM108,".",BN108)</f>
        <v>KF514017.HEV_EW264</v>
      </c>
      <c r="AZ108" s="171" t="str">
        <f aca="false">IF(AV108="",IF(ISNUMBER(FIND(".",A108)),LEFT(A108,FIND(".",A108)-1),A108),AV108)</f>
        <v>KF514017</v>
      </c>
      <c r="BA108" s="171" t="str">
        <f aca="false">IF(ISNUMBER(FIND("-",AZ108)),LEFT(AZ108,FIND("-",AZ108)-1),AZ108)</f>
        <v>KF514017</v>
      </c>
      <c r="BB108" s="170" t="str">
        <f aca="false"> MEGAname &amp; "="</f>
        <v>KF514017=</v>
      </c>
      <c r="BC108" s="170" t="str">
        <f aca="false">Clear &amp; IF(span ,"Span","out")</f>
        <v>KF514017=out</v>
      </c>
      <c r="BD108" s="170" t="str">
        <f aca="false">Clear &amp; IF(span, IF(B108=".","Selected",B108),"out")</f>
        <v>KF514017=out</v>
      </c>
      <c r="BE108" s="170" t="str">
        <f aca="false">Clear &amp; Strain</f>
        <v>KF514017=HEV_EW483</v>
      </c>
      <c r="BF108" s="170" t="e">
        <f aca="false">CONCATENATE(A108,"=",F107,". ",AX108,IF(AB108="","",CONCATENATE(".",AB108)))</f>
        <v>#VALUE!</v>
      </c>
      <c r="BG108" s="170" t="e">
        <f aca="false">CONCATENATE(A108,"=",F107,". ",AX108)</f>
        <v>#VALUE!</v>
      </c>
      <c r="BH108" s="170" t="e">
        <f aca="false">CONCATENATE(A108,"=",AX108)</f>
        <v>#VALUE!</v>
      </c>
      <c r="BI108" s="170" t="e">
        <f aca="false">CONCATENATE(A108,"=",ComForSubtype,d#REF!)</f>
        <v>#VALUE!</v>
      </c>
      <c r="BJ108" s="170" t="str">
        <f aca="false">CONCATENATE(A108,"=",E108)</f>
        <v>KF514017=3</v>
      </c>
      <c r="BK108" s="170" t="str">
        <f aca="false">CONCATENATE(A108,"=",C108)</f>
        <v>KF514017=3</v>
      </c>
      <c r="BL108" s="170" t="e">
        <f aca="false">CONCATENATE(d#REF!,"=")</f>
        <v>#VALUE!</v>
      </c>
      <c r="BM108" s="223" t="str">
        <f aca="false">IF(BA108="XX","",BA108)</f>
        <v>KF514017</v>
      </c>
      <c r="BN108" s="224" t="str">
        <f aca="false">CONCATENATE(IF(F107="","",F107),IF(G108="","",CONCATENATE(" / ",G108)))</f>
        <v>HEV_EW264</v>
      </c>
      <c r="BO108" s="225" t="e">
        <f aca="false">AX108</f>
        <v>#VALUE!</v>
      </c>
      <c r="BP108" s="226" t="str">
        <f aca="false">IF(V108="","",V108)</f>
        <v/>
      </c>
      <c r="BQ108" s="226" t="str">
        <f aca="false">IF(W108="","",CONCATENATE(W108,IF(LEFT(AO108,1)="s","+","")))</f>
        <v/>
      </c>
      <c r="BR108" s="226" t="str">
        <f aca="false">IF(X108="","",CONCATENATE(X108,IF(LEFT(AQ108,1)="s","+","")))</f>
        <v/>
      </c>
      <c r="BS108" s="226" t="str">
        <f aca="false">IF(Y108="","",CONCATENATE(Y108,IF(LEFT(AR108,1)="s","+","")))</f>
        <v/>
      </c>
      <c r="BT108" s="226" t="str">
        <f aca="false">IF(Z108="","",CONCATENATE(Z108,IF(LEFT(AS108,1)="s","+","")))</f>
        <v/>
      </c>
      <c r="BU108" s="227" t="str">
        <f aca="false">IF(AA108="","",CONCATENATE(AA108,IF(LEFT(AT108,1)="s","+","")))</f>
        <v/>
      </c>
      <c r="BW108" s="177" t="s">
        <v>338</v>
      </c>
      <c r="BX108" s="170" t="str">
        <f aca="false">IF(BW108&lt;&gt;"",IF(ISNUMBER(FIND("=",BW108)),LEFT(BW108,FIND("=",BW108)-1),BW108),BW108)</f>
        <v>xx</v>
      </c>
      <c r="BY108" s="170" t="str">
        <f aca="false">IF(BW108&lt;&gt;"",IF(ISNUMBER(FIND("=",BW108)),RIGHT(BW108,LEN(BW108)-FIND("=",BW108)),""),"")</f>
        <v>Non_select</v>
      </c>
      <c r="BZ108" s="170" t="str">
        <f aca="false">IF(BX108&lt;&gt;"",IF(ISNUMBER(FIND(".",BX108)),LEFT(BX108,FIND(".",BX108)-1),BX108),BX108)</f>
        <v>xx</v>
      </c>
      <c r="CA108" s="170" t="str">
        <f aca="false">IF(BX108&lt;&gt;"",IF(ISNUMBER(FIND(".",BX108)),RIGHT(BX108,LEN(BX108)-FIND(".",BX108)),""),"")</f>
        <v/>
      </c>
      <c r="CC108" s="170" t="str">
        <f aca="false">A108</f>
        <v>KF514017</v>
      </c>
      <c r="CD108" s="178" t="s">
        <v>339</v>
      </c>
      <c r="CE108" s="178" t="s">
        <v>340</v>
      </c>
      <c r="CF108" s="178" t="s">
        <v>341</v>
      </c>
      <c r="CK108" s="178"/>
      <c r="CR108" s="228" t="n">
        <f aca="false">C108</f>
        <v>3</v>
      </c>
      <c r="CS108" s="229" t="e">
        <f aca="false">d#REF!</f>
        <v>#VALUE!</v>
      </c>
      <c r="CT108" s="170" t="str">
        <f aca="false">CONCATENATE(CD108," strain ",CM108," ",CL108,", partial cds")</f>
        <v>Hepatitis E virus strain  , partial cds</v>
      </c>
    </row>
    <row r="109" customFormat="false" ht="11.9" hidden="false" customHeight="true" outlineLevel="0" collapsed="false">
      <c r="A109" s="154" t="s">
        <v>699</v>
      </c>
      <c r="B109" s="147" t="n">
        <v>3</v>
      </c>
      <c r="C109" s="148" t="n">
        <v>3</v>
      </c>
      <c r="D109" s="149" t="s">
        <v>640</v>
      </c>
      <c r="E109" s="150" t="s">
        <v>640</v>
      </c>
      <c r="F109" s="210" t="s">
        <v>700</v>
      </c>
      <c r="H109" s="146" t="s">
        <v>649</v>
      </c>
      <c r="I109" s="153" t="s">
        <v>650</v>
      </c>
      <c r="J109" s="146" t="s">
        <v>395</v>
      </c>
      <c r="M109" s="157" t="s">
        <v>348</v>
      </c>
      <c r="N109" s="158" t="s">
        <v>400</v>
      </c>
      <c r="O109" s="159" t="n">
        <v>2012</v>
      </c>
      <c r="S109" s="146" t="n">
        <v>252</v>
      </c>
      <c r="AH109" s="164" t="n">
        <v>6265</v>
      </c>
      <c r="AI109" s="164" t="n">
        <v>6516</v>
      </c>
      <c r="AJ109" s="219" t="n">
        <f aca="false">SeqEnd-SeqBeg+1</f>
        <v>252</v>
      </c>
      <c r="AK109" s="220" t="n">
        <f aca="false">AND( SeqBeg&lt;=Beg  , End &lt;=SeqEnd )</f>
        <v>0</v>
      </c>
      <c r="AN109" s="221"/>
      <c r="AT109" s="147" t="s">
        <v>103</v>
      </c>
      <c r="AU109" s="146"/>
      <c r="AW109" s="222" t="str">
        <f aca="false">HYPERLINK(CONCATENATE("http://www.ncbi.nlm.nih.gov/nuccore/",BM109),BM109)</f>
        <v>KF514018</v>
      </c>
      <c r="AX109" s="219" t="str">
        <f aca="false">CONCATENATE(D108,IF(I109="","",CONCATENATE(".",I109)),IF(K109="","",CONCATENATE(".",K109)),IF(M109="","",CONCATENATE(".",M109)),IF(R108="","",CONCATENATE(".",R108)),IF(U109="","","(*)"))</f>
        <v>3.GBR.hum</v>
      </c>
      <c r="AY109" s="170" t="str">
        <f aca="false">CONCATENATE(BM109,".",BN109)</f>
        <v>KF514018.HEV_EW483</v>
      </c>
      <c r="AZ109" s="171" t="str">
        <f aca="false">IF(AV109="",IF(ISNUMBER(FIND(".",A109)),LEFT(A109,FIND(".",A109)-1),A109),AV109)</f>
        <v>KF514018</v>
      </c>
      <c r="BA109" s="171" t="str">
        <f aca="false">IF(ISNUMBER(FIND("-",AZ109)),LEFT(AZ109,FIND("-",AZ109)-1),AZ109)</f>
        <v>KF514018</v>
      </c>
      <c r="BB109" s="170" t="str">
        <f aca="false"> MEGAname &amp; "="</f>
        <v>KF514018=</v>
      </c>
      <c r="BC109" s="170" t="str">
        <f aca="false">Clear &amp; IF(span ,"Span","out")</f>
        <v>KF514018=out</v>
      </c>
      <c r="BD109" s="170" t="str">
        <f aca="false">Clear &amp; IF(span, IF(B109=".","Selected",B109),"out")</f>
        <v>KF514018=out</v>
      </c>
      <c r="BE109" s="170" t="str">
        <f aca="false">Clear &amp; Strain</f>
        <v>KF514018=HEV_EW484</v>
      </c>
      <c r="BF109" s="170" t="str">
        <f aca="false">CONCATENATE(A109,"=",F108,". ",AX109,IF(AB109="","",CONCATENATE(".",AB109)))</f>
        <v>KF514018=HEV_EW483. 3.GBR.hum</v>
      </c>
      <c r="BG109" s="170" t="str">
        <f aca="false">CONCATENATE(A109,"=",F108,". ",AX109)</f>
        <v>KF514018=HEV_EW483. 3.GBR.hum</v>
      </c>
      <c r="BH109" s="170" t="str">
        <f aca="false">CONCATENATE(A109,"=",AX109)</f>
        <v>KF514018=3.GBR.hum</v>
      </c>
      <c r="BI109" s="170" t="str">
        <f aca="false">CONCATENATE(A109,"=",ComForSubtype,D108)</f>
        <v>KF514018=3</v>
      </c>
      <c r="BJ109" s="170" t="str">
        <f aca="false">CONCATENATE(A109,"=",E109)</f>
        <v>KF514018=3</v>
      </c>
      <c r="BK109" s="170" t="str">
        <f aca="false">CONCATENATE(A109,"=",C109)</f>
        <v>KF514018=3</v>
      </c>
      <c r="BL109" s="170" t="str">
        <f aca="false">CONCATENATE(D108,"=")</f>
        <v>3=</v>
      </c>
      <c r="BM109" s="223" t="str">
        <f aca="false">IF(BA109="XX","",BA109)</f>
        <v>KF514018</v>
      </c>
      <c r="BN109" s="224" t="str">
        <f aca="false">CONCATENATE(IF(F108="","",F108),IF(G109="","",CONCATENATE(" / ",G109)))</f>
        <v>HEV_EW483</v>
      </c>
      <c r="BO109" s="225" t="str">
        <f aca="false">AX109</f>
        <v>3.GBR.hum</v>
      </c>
      <c r="BP109" s="226" t="str">
        <f aca="false">IF(V109="","",V109)</f>
        <v/>
      </c>
      <c r="BQ109" s="226" t="str">
        <f aca="false">IF(W109="","",CONCATENATE(W109,IF(LEFT(AO109,1)="s","+","")))</f>
        <v/>
      </c>
      <c r="BR109" s="226" t="str">
        <f aca="false">IF(X109="","",CONCATENATE(X109,IF(LEFT(AQ109,1)="s","+","")))</f>
        <v/>
      </c>
      <c r="BS109" s="226" t="str">
        <f aca="false">IF(Y109="","",CONCATENATE(Y109,IF(LEFT(AR109,1)="s","+","")))</f>
        <v/>
      </c>
      <c r="BT109" s="226" t="str">
        <f aca="false">IF(Z109="","",CONCATENATE(Z109,IF(LEFT(AS109,1)="s","+","")))</f>
        <v/>
      </c>
      <c r="BU109" s="227" t="str">
        <f aca="false">IF(AA109="","",CONCATENATE(AA109,IF(LEFT(AT109,1)="s","+","")))</f>
        <v/>
      </c>
      <c r="BW109" s="177" t="s">
        <v>338</v>
      </c>
      <c r="BX109" s="170" t="str">
        <f aca="false">IF(BW109&lt;&gt;"",IF(ISNUMBER(FIND("=",BW109)),LEFT(BW109,FIND("=",BW109)-1),BW109),BW109)</f>
        <v>xx</v>
      </c>
      <c r="BY109" s="170" t="str">
        <f aca="false">IF(BW109&lt;&gt;"",IF(ISNUMBER(FIND("=",BW109)),RIGHT(BW109,LEN(BW109)-FIND("=",BW109)),""),"")</f>
        <v>Non_select</v>
      </c>
      <c r="BZ109" s="170" t="str">
        <f aca="false">IF(BX109&lt;&gt;"",IF(ISNUMBER(FIND(".",BX109)),LEFT(BX109,FIND(".",BX109)-1),BX109),BX109)</f>
        <v>xx</v>
      </c>
      <c r="CA109" s="170" t="str">
        <f aca="false">IF(BX109&lt;&gt;"",IF(ISNUMBER(FIND(".",BX109)),RIGHT(BX109,LEN(BX109)-FIND(".",BX109)),""),"")</f>
        <v/>
      </c>
      <c r="CC109" s="170" t="str">
        <f aca="false">A109</f>
        <v>KF514018</v>
      </c>
      <c r="CD109" s="178" t="s">
        <v>339</v>
      </c>
      <c r="CE109" s="178" t="s">
        <v>340</v>
      </c>
      <c r="CF109" s="178" t="s">
        <v>341</v>
      </c>
      <c r="CK109" s="178"/>
      <c r="CR109" s="228" t="n">
        <f aca="false">C109</f>
        <v>3</v>
      </c>
      <c r="CS109" s="229" t="str">
        <f aca="false">D108</f>
        <v>3</v>
      </c>
      <c r="CT109" s="170" t="str">
        <f aca="false">CONCATENATE(CD109," strain ",CM109," ",CL109,", partial cds")</f>
        <v>Hepatitis E virus strain  , partial cds</v>
      </c>
    </row>
    <row r="110" customFormat="false" ht="11.9" hidden="false" customHeight="true" outlineLevel="0" collapsed="false">
      <c r="A110" s="154" t="s">
        <v>701</v>
      </c>
      <c r="B110" s="147" t="n">
        <v>3</v>
      </c>
      <c r="C110" s="148" t="n">
        <v>3</v>
      </c>
      <c r="D110" s="149" t="s">
        <v>640</v>
      </c>
      <c r="E110" s="150" t="s">
        <v>640</v>
      </c>
      <c r="F110" s="210" t="s">
        <v>702</v>
      </c>
      <c r="H110" s="146" t="s">
        <v>649</v>
      </c>
      <c r="I110" s="153" t="s">
        <v>650</v>
      </c>
      <c r="J110" s="146" t="s">
        <v>395</v>
      </c>
      <c r="M110" s="157" t="s">
        <v>348</v>
      </c>
      <c r="N110" s="158" t="s">
        <v>400</v>
      </c>
      <c r="O110" s="159" t="n">
        <v>2009</v>
      </c>
      <c r="S110" s="146" t="n">
        <v>249</v>
      </c>
      <c r="AH110" s="164" t="n">
        <v>6268</v>
      </c>
      <c r="AI110" s="164" t="n">
        <v>6516</v>
      </c>
      <c r="AJ110" s="219" t="n">
        <f aca="false">SeqEnd-SeqBeg+1</f>
        <v>249</v>
      </c>
      <c r="AK110" s="220" t="n">
        <f aca="false">AND( SeqBeg&lt;=Beg  , End &lt;=SeqEnd )</f>
        <v>0</v>
      </c>
      <c r="AN110" s="221"/>
      <c r="AT110" s="147" t="s">
        <v>103</v>
      </c>
      <c r="AU110" s="146"/>
      <c r="AW110" s="222" t="str">
        <f aca="false">HYPERLINK(CONCATENATE("http://www.ncbi.nlm.nih.gov/nuccore/",BM110),BM110)</f>
        <v>KF513707</v>
      </c>
      <c r="AX110" s="219" t="e">
        <f aca="false">CONCATENATE(d#REF!,IF(I110="","",CONCATENATE(".",I110)),IF(K110="","",CONCATENATE(".",K110)),IF(M110="","",CONCATENATE(".",M110)),IF(R110="","",CONCATENATE(".",R110)),IF(U110="","","(*)"))</f>
        <v>#VALUE!</v>
      </c>
      <c r="AY110" s="170" t="str">
        <f aca="false">CONCATENATE(BM110,".",BN110)</f>
        <v>KF513707.HEV_EW484</v>
      </c>
      <c r="AZ110" s="171" t="str">
        <f aca="false">IF(AV110="",IF(ISNUMBER(FIND(".",A110)),LEFT(A110,FIND(".",A110)-1),A110),AV110)</f>
        <v>KF513707</v>
      </c>
      <c r="BA110" s="171" t="str">
        <f aca="false">IF(ISNUMBER(FIND("-",AZ110)),LEFT(AZ110,FIND("-",AZ110)-1),AZ110)</f>
        <v>KF513707</v>
      </c>
      <c r="BB110" s="170" t="str">
        <f aca="false"> MEGAname &amp; "="</f>
        <v>KF513707=</v>
      </c>
      <c r="BC110" s="170" t="str">
        <f aca="false">Clear &amp; IF(span ,"Span","out")</f>
        <v>KF513707=out</v>
      </c>
      <c r="BD110" s="170" t="str">
        <f aca="false">Clear &amp; IF(span, IF(B110=".","Selected",B110),"out")</f>
        <v>KF513707=out</v>
      </c>
      <c r="BE110" s="170" t="str">
        <f aca="false">Clear &amp; Strain</f>
        <v>KF513707=HEV_EW203</v>
      </c>
      <c r="BF110" s="170" t="e">
        <f aca="false">CONCATENATE(A110,"=",F109,". ",AX110,IF(AB110="","",CONCATENATE(".",AB110)))</f>
        <v>#VALUE!</v>
      </c>
      <c r="BG110" s="170" t="e">
        <f aca="false">CONCATENATE(A110,"=",F109,". ",AX110)</f>
        <v>#VALUE!</v>
      </c>
      <c r="BH110" s="170" t="e">
        <f aca="false">CONCATENATE(A110,"=",AX110)</f>
        <v>#VALUE!</v>
      </c>
      <c r="BI110" s="170" t="e">
        <f aca="false">CONCATENATE(A110,"=",ComForSubtype,d#REF!)</f>
        <v>#VALUE!</v>
      </c>
      <c r="BJ110" s="170" t="str">
        <f aca="false">CONCATENATE(A110,"=",E110)</f>
        <v>KF513707=3</v>
      </c>
      <c r="BK110" s="170" t="str">
        <f aca="false">CONCATENATE(A110,"=",C110)</f>
        <v>KF513707=3</v>
      </c>
      <c r="BL110" s="170" t="e">
        <f aca="false">CONCATENATE(d#REF!,"=")</f>
        <v>#VALUE!</v>
      </c>
      <c r="BM110" s="223" t="str">
        <f aca="false">IF(BA110="XX","",BA110)</f>
        <v>KF513707</v>
      </c>
      <c r="BN110" s="224" t="str">
        <f aca="false">CONCATENATE(IF(F109="","",F109),IF(G110="","",CONCATENATE(" / ",G110)))</f>
        <v>HEV_EW484</v>
      </c>
      <c r="BO110" s="225" t="e">
        <f aca="false">AX110</f>
        <v>#VALUE!</v>
      </c>
      <c r="BP110" s="226" t="str">
        <f aca="false">IF(V110="","",V110)</f>
        <v/>
      </c>
      <c r="BQ110" s="226" t="str">
        <f aca="false">IF(W110="","",CONCATENATE(W110,IF(LEFT(AO110,1)="s","+","")))</f>
        <v/>
      </c>
      <c r="BR110" s="226" t="str">
        <f aca="false">IF(X110="","",CONCATENATE(X110,IF(LEFT(AQ110,1)="s","+","")))</f>
        <v/>
      </c>
      <c r="BS110" s="226" t="str">
        <f aca="false">IF(Y110="","",CONCATENATE(Y110,IF(LEFT(AR110,1)="s","+","")))</f>
        <v/>
      </c>
      <c r="BT110" s="226" t="str">
        <f aca="false">IF(Z110="","",CONCATENATE(Z110,IF(LEFT(AS110,1)="s","+","")))</f>
        <v/>
      </c>
      <c r="BU110" s="227" t="str">
        <f aca="false">IF(AA110="","",CONCATENATE(AA110,IF(LEFT(AT110,1)="s","+","")))</f>
        <v/>
      </c>
      <c r="BW110" s="177" t="s">
        <v>338</v>
      </c>
      <c r="BX110" s="170" t="str">
        <f aca="false">IF(BW110&lt;&gt;"",IF(ISNUMBER(FIND("=",BW110)),LEFT(BW110,FIND("=",BW110)-1),BW110),BW110)</f>
        <v>xx</v>
      </c>
      <c r="BY110" s="170" t="str">
        <f aca="false">IF(BW110&lt;&gt;"",IF(ISNUMBER(FIND("=",BW110)),RIGHT(BW110,LEN(BW110)-FIND("=",BW110)),""),"")</f>
        <v>Non_select</v>
      </c>
      <c r="BZ110" s="170" t="str">
        <f aca="false">IF(BX110&lt;&gt;"",IF(ISNUMBER(FIND(".",BX110)),LEFT(BX110,FIND(".",BX110)-1),BX110),BX110)</f>
        <v>xx</v>
      </c>
      <c r="CA110" s="170" t="str">
        <f aca="false">IF(BX110&lt;&gt;"",IF(ISNUMBER(FIND(".",BX110)),RIGHT(BX110,LEN(BX110)-FIND(".",BX110)),""),"")</f>
        <v/>
      </c>
      <c r="CC110" s="170" t="str">
        <f aca="false">A110</f>
        <v>KF513707</v>
      </c>
      <c r="CD110" s="178" t="s">
        <v>339</v>
      </c>
      <c r="CE110" s="178" t="s">
        <v>340</v>
      </c>
      <c r="CF110" s="178" t="s">
        <v>341</v>
      </c>
      <c r="CK110" s="178"/>
      <c r="CR110" s="228" t="n">
        <f aca="false">C110</f>
        <v>3</v>
      </c>
      <c r="CS110" s="229" t="e">
        <f aca="false">d#REF!</f>
        <v>#VALUE!</v>
      </c>
      <c r="CT110" s="170" t="str">
        <f aca="false">CONCATENATE(CD110," strain ",CM110," ",CL110,", partial cds")</f>
        <v>Hepatitis E virus strain  , partial cds</v>
      </c>
    </row>
    <row r="111" customFormat="false" ht="11.9" hidden="false" customHeight="true" outlineLevel="0" collapsed="false">
      <c r="A111" s="154" t="s">
        <v>703</v>
      </c>
      <c r="B111" s="147" t="n">
        <v>3</v>
      </c>
      <c r="C111" s="148" t="n">
        <v>3</v>
      </c>
      <c r="D111" s="149" t="s">
        <v>640</v>
      </c>
      <c r="E111" s="150" t="s">
        <v>640</v>
      </c>
      <c r="F111" s="210" t="s">
        <v>704</v>
      </c>
      <c r="H111" s="146" t="s">
        <v>649</v>
      </c>
      <c r="I111" s="153" t="s">
        <v>650</v>
      </c>
      <c r="J111" s="146" t="s">
        <v>395</v>
      </c>
      <c r="M111" s="157" t="s">
        <v>348</v>
      </c>
      <c r="N111" s="158" t="s">
        <v>400</v>
      </c>
      <c r="O111" s="159" t="n">
        <v>2010</v>
      </c>
      <c r="S111" s="146" t="n">
        <v>249</v>
      </c>
      <c r="AH111" s="164" t="n">
        <v>6262</v>
      </c>
      <c r="AI111" s="164" t="n">
        <v>6510</v>
      </c>
      <c r="AJ111" s="219" t="n">
        <f aca="false">SeqEnd-SeqBeg+1</f>
        <v>249</v>
      </c>
      <c r="AK111" s="220" t="n">
        <f aca="false">AND( SeqBeg&lt;=Beg  , End &lt;=SeqEnd )</f>
        <v>0</v>
      </c>
      <c r="AN111" s="221"/>
      <c r="AT111" s="147" t="s">
        <v>103</v>
      </c>
      <c r="AU111" s="146"/>
      <c r="AW111" s="222" t="str">
        <f aca="false">HYPERLINK(CONCATENATE("http://www.ncbi.nlm.nih.gov/nuccore/",BM111),BM111)</f>
        <v>KF513739</v>
      </c>
      <c r="AX111" s="219" t="e">
        <f aca="false">CONCATENATE(d#REF!,IF(I111="","",CONCATENATE(".",I111)),IF(K111="","",CONCATENATE(".",K111)),IF(M111="","",CONCATENATE(".",M111)),IF(R111="","",CONCATENATE(".",R111)),IF(U111="","","(*)"))</f>
        <v>#VALUE!</v>
      </c>
      <c r="AY111" s="170" t="str">
        <f aca="false">CONCATENATE(BM111,".",BN111)</f>
        <v>KF513739.HEV_EW203</v>
      </c>
      <c r="AZ111" s="171" t="str">
        <f aca="false">IF(AV111="",IF(ISNUMBER(FIND(".",A111)),LEFT(A111,FIND(".",A111)-1),A111),AV111)</f>
        <v>KF513739</v>
      </c>
      <c r="BA111" s="171" t="str">
        <f aca="false">IF(ISNUMBER(FIND("-",AZ111)),LEFT(AZ111,FIND("-",AZ111)-1),AZ111)</f>
        <v>KF513739</v>
      </c>
      <c r="BB111" s="170" t="str">
        <f aca="false"> MEGAname &amp; "="</f>
        <v>KF513739=</v>
      </c>
      <c r="BC111" s="170" t="str">
        <f aca="false">Clear &amp; IF(span ,"Span","out")</f>
        <v>KF513739=out</v>
      </c>
      <c r="BD111" s="170" t="str">
        <f aca="false">Clear &amp; IF(span, IF(B111=".","Selected",B111),"out")</f>
        <v>KF513739=out</v>
      </c>
      <c r="BE111" s="170" t="str">
        <f aca="false">Clear &amp; Strain</f>
        <v>KF513739=HEV_EW232</v>
      </c>
      <c r="BF111" s="170" t="e">
        <f aca="false">CONCATENATE(A111,"=",F110,". ",AX111,IF(AB111="","",CONCATENATE(".",AB111)))</f>
        <v>#VALUE!</v>
      </c>
      <c r="BG111" s="170" t="e">
        <f aca="false">CONCATENATE(A111,"=",F110,". ",AX111)</f>
        <v>#VALUE!</v>
      </c>
      <c r="BH111" s="170" t="e">
        <f aca="false">CONCATENATE(A111,"=",AX111)</f>
        <v>#VALUE!</v>
      </c>
      <c r="BI111" s="170" t="e">
        <f aca="false">CONCATENATE(A111,"=",ComForSubtype,d#REF!)</f>
        <v>#VALUE!</v>
      </c>
      <c r="BJ111" s="170" t="str">
        <f aca="false">CONCATENATE(A111,"=",E111)</f>
        <v>KF513739=3</v>
      </c>
      <c r="BK111" s="170" t="str">
        <f aca="false">CONCATENATE(A111,"=",C111)</f>
        <v>KF513739=3</v>
      </c>
      <c r="BL111" s="170" t="e">
        <f aca="false">CONCATENATE(d#REF!,"=")</f>
        <v>#VALUE!</v>
      </c>
      <c r="BM111" s="223" t="str">
        <f aca="false">IF(BA111="XX","",BA111)</f>
        <v>KF513739</v>
      </c>
      <c r="BN111" s="224" t="str">
        <f aca="false">CONCATENATE(IF(F110="","",F110),IF(G111="","",CONCATENATE(" / ",G111)))</f>
        <v>HEV_EW203</v>
      </c>
      <c r="BO111" s="225" t="e">
        <f aca="false">AX111</f>
        <v>#VALUE!</v>
      </c>
      <c r="BP111" s="226" t="str">
        <f aca="false">IF(V111="","",V111)</f>
        <v/>
      </c>
      <c r="BQ111" s="226" t="str">
        <f aca="false">IF(W111="","",CONCATENATE(W111,IF(LEFT(AO111,1)="s","+","")))</f>
        <v/>
      </c>
      <c r="BR111" s="226" t="str">
        <f aca="false">IF(X111="","",CONCATENATE(X111,IF(LEFT(AQ111,1)="s","+","")))</f>
        <v/>
      </c>
      <c r="BS111" s="226" t="str">
        <f aca="false">IF(Y111="","",CONCATENATE(Y111,IF(LEFT(AR111,1)="s","+","")))</f>
        <v/>
      </c>
      <c r="BT111" s="226" t="str">
        <f aca="false">IF(Z111="","",CONCATENATE(Z111,IF(LEFT(AS111,1)="s","+","")))</f>
        <v/>
      </c>
      <c r="BU111" s="227" t="str">
        <f aca="false">IF(AA111="","",CONCATENATE(AA111,IF(LEFT(AT111,1)="s","+","")))</f>
        <v/>
      </c>
      <c r="BW111" s="177" t="s">
        <v>338</v>
      </c>
      <c r="BX111" s="170" t="str">
        <f aca="false">IF(BW111&lt;&gt;"",IF(ISNUMBER(FIND("=",BW111)),LEFT(BW111,FIND("=",BW111)-1),BW111),BW111)</f>
        <v>xx</v>
      </c>
      <c r="BY111" s="170" t="str">
        <f aca="false">IF(BW111&lt;&gt;"",IF(ISNUMBER(FIND("=",BW111)),RIGHT(BW111,LEN(BW111)-FIND("=",BW111)),""),"")</f>
        <v>Non_select</v>
      </c>
      <c r="BZ111" s="170" t="str">
        <f aca="false">IF(BX111&lt;&gt;"",IF(ISNUMBER(FIND(".",BX111)),LEFT(BX111,FIND(".",BX111)-1),BX111),BX111)</f>
        <v>xx</v>
      </c>
      <c r="CA111" s="170" t="str">
        <f aca="false">IF(BX111&lt;&gt;"",IF(ISNUMBER(FIND(".",BX111)),RIGHT(BX111,LEN(BX111)-FIND(".",BX111)),""),"")</f>
        <v/>
      </c>
      <c r="CC111" s="170" t="str">
        <f aca="false">A111</f>
        <v>KF513739</v>
      </c>
      <c r="CD111" s="178" t="s">
        <v>339</v>
      </c>
      <c r="CE111" s="178" t="s">
        <v>340</v>
      </c>
      <c r="CF111" s="178" t="s">
        <v>341</v>
      </c>
      <c r="CK111" s="178"/>
      <c r="CR111" s="228" t="n">
        <f aca="false">C111</f>
        <v>3</v>
      </c>
      <c r="CS111" s="229" t="e">
        <f aca="false">d#REF!</f>
        <v>#VALUE!</v>
      </c>
      <c r="CT111" s="170" t="str">
        <f aca="false">CONCATENATE(CD111," strain ",CM111," ",CL111,", partial cds")</f>
        <v>Hepatitis E virus strain  , partial cds</v>
      </c>
    </row>
    <row r="112" customFormat="false" ht="11.9" hidden="false" customHeight="true" outlineLevel="0" collapsed="false">
      <c r="A112" s="154" t="s">
        <v>705</v>
      </c>
      <c r="B112" s="147" t="n">
        <v>3</v>
      </c>
      <c r="C112" s="148" t="n">
        <v>3</v>
      </c>
      <c r="D112" s="149" t="s">
        <v>640</v>
      </c>
      <c r="E112" s="150" t="s">
        <v>640</v>
      </c>
      <c r="F112" s="210" t="s">
        <v>706</v>
      </c>
      <c r="H112" s="146" t="s">
        <v>649</v>
      </c>
      <c r="I112" s="153" t="s">
        <v>650</v>
      </c>
      <c r="J112" s="146" t="s">
        <v>395</v>
      </c>
      <c r="M112" s="157" t="s">
        <v>348</v>
      </c>
      <c r="N112" s="158" t="s">
        <v>400</v>
      </c>
      <c r="O112" s="159" t="n">
        <v>2010</v>
      </c>
      <c r="S112" s="146" t="n">
        <v>244</v>
      </c>
      <c r="AH112" s="164" t="n">
        <v>6262</v>
      </c>
      <c r="AI112" s="164" t="n">
        <v>6505</v>
      </c>
      <c r="AJ112" s="219" t="n">
        <f aca="false">SeqEnd-SeqBeg+1</f>
        <v>244</v>
      </c>
      <c r="AK112" s="220" t="n">
        <f aca="false">AND( SeqBeg&lt;=Beg  , End &lt;=SeqEnd )</f>
        <v>0</v>
      </c>
      <c r="AN112" s="221"/>
      <c r="AT112" s="147" t="s">
        <v>103</v>
      </c>
      <c r="AU112" s="146"/>
      <c r="AW112" s="222" t="str">
        <f aca="false">HYPERLINK(CONCATENATE("http://www.ncbi.nlm.nih.gov/nuccore/",BM112),BM112)</f>
        <v>KF513759</v>
      </c>
      <c r="AX112" s="219" t="e">
        <f aca="false">CONCATENATE(d#REF!,IF(I112="","",CONCATENATE(".",I112)),IF(K112="","",CONCATENATE(".",K112)),IF(M112="","",CONCATENATE(".",M112)),IF(R112="","",CONCATENATE(".",R112)),IF(U112="","","(*)"))</f>
        <v>#VALUE!</v>
      </c>
      <c r="AY112" s="170" t="str">
        <f aca="false">CONCATENATE(BM112,".",BN112)</f>
        <v>KF513759.HEV_EW232</v>
      </c>
      <c r="AZ112" s="171" t="str">
        <f aca="false">IF(AV112="",IF(ISNUMBER(FIND(".",A112)),LEFT(A112,FIND(".",A112)-1),A112),AV112)</f>
        <v>KF513759</v>
      </c>
      <c r="BA112" s="171" t="str">
        <f aca="false">IF(ISNUMBER(FIND("-",AZ112)),LEFT(AZ112,FIND("-",AZ112)-1),AZ112)</f>
        <v>KF513759</v>
      </c>
      <c r="BB112" s="170" t="str">
        <f aca="false"> MEGAname &amp; "="</f>
        <v>KF513759=</v>
      </c>
      <c r="BC112" s="170" t="str">
        <f aca="false">Clear &amp; IF(span ,"Span","out")</f>
        <v>KF513759=out</v>
      </c>
      <c r="BD112" s="170" t="str">
        <f aca="false">Clear &amp; IF(span, IF(B112=".","Selected",B112),"out")</f>
        <v>KF513759=out</v>
      </c>
      <c r="BE112" s="170" t="str">
        <f aca="false">Clear &amp; Strain</f>
        <v>KF513759=HEV_EW250</v>
      </c>
      <c r="BF112" s="170" t="e">
        <f aca="false">CONCATENATE(A112,"=",F111,". ",AX112,IF(AB112="","",CONCATENATE(".",AB112)))</f>
        <v>#VALUE!</v>
      </c>
      <c r="BG112" s="170" t="e">
        <f aca="false">CONCATENATE(A112,"=",F111,". ",AX112)</f>
        <v>#VALUE!</v>
      </c>
      <c r="BH112" s="170" t="e">
        <f aca="false">CONCATENATE(A112,"=",AX112)</f>
        <v>#VALUE!</v>
      </c>
      <c r="BI112" s="170" t="e">
        <f aca="false">CONCATENATE(A112,"=",ComForSubtype,d#REF!)</f>
        <v>#VALUE!</v>
      </c>
      <c r="BJ112" s="170" t="str">
        <f aca="false">CONCATENATE(A112,"=",E112)</f>
        <v>KF513759=3</v>
      </c>
      <c r="BK112" s="170" t="str">
        <f aca="false">CONCATENATE(A112,"=",C112)</f>
        <v>KF513759=3</v>
      </c>
      <c r="BL112" s="170" t="e">
        <f aca="false">CONCATENATE(d#REF!,"=")</f>
        <v>#VALUE!</v>
      </c>
      <c r="BM112" s="223" t="str">
        <f aca="false">IF(BA112="XX","",BA112)</f>
        <v>KF513759</v>
      </c>
      <c r="BN112" s="224" t="str">
        <f aca="false">CONCATENATE(IF(F111="","",F111),IF(G112="","",CONCATENATE(" / ",G112)))</f>
        <v>HEV_EW232</v>
      </c>
      <c r="BO112" s="225" t="e">
        <f aca="false">AX112</f>
        <v>#VALUE!</v>
      </c>
      <c r="BP112" s="226" t="str">
        <f aca="false">IF(V112="","",V112)</f>
        <v/>
      </c>
      <c r="BQ112" s="226" t="str">
        <f aca="false">IF(W112="","",CONCATENATE(W112,IF(LEFT(AO112,1)="s","+","")))</f>
        <v/>
      </c>
      <c r="BR112" s="226" t="str">
        <f aca="false">IF(X112="","",CONCATENATE(X112,IF(LEFT(AQ112,1)="s","+","")))</f>
        <v/>
      </c>
      <c r="BS112" s="226" t="str">
        <f aca="false">IF(Y112="","",CONCATENATE(Y112,IF(LEFT(AR112,1)="s","+","")))</f>
        <v/>
      </c>
      <c r="BT112" s="226" t="str">
        <f aca="false">IF(Z112="","",CONCATENATE(Z112,IF(LEFT(AS112,1)="s","+","")))</f>
        <v/>
      </c>
      <c r="BU112" s="227" t="str">
        <f aca="false">IF(AA112="","",CONCATENATE(AA112,IF(LEFT(AT112,1)="s","+","")))</f>
        <v/>
      </c>
      <c r="BW112" s="177" t="s">
        <v>338</v>
      </c>
      <c r="BX112" s="170" t="str">
        <f aca="false">IF(BW112&lt;&gt;"",IF(ISNUMBER(FIND("=",BW112)),LEFT(BW112,FIND("=",BW112)-1),BW112),BW112)</f>
        <v>xx</v>
      </c>
      <c r="BY112" s="170" t="str">
        <f aca="false">IF(BW112&lt;&gt;"",IF(ISNUMBER(FIND("=",BW112)),RIGHT(BW112,LEN(BW112)-FIND("=",BW112)),""),"")</f>
        <v>Non_select</v>
      </c>
      <c r="BZ112" s="170" t="str">
        <f aca="false">IF(BX112&lt;&gt;"",IF(ISNUMBER(FIND(".",BX112)),LEFT(BX112,FIND(".",BX112)-1),BX112),BX112)</f>
        <v>xx</v>
      </c>
      <c r="CA112" s="170" t="str">
        <f aca="false">IF(BX112&lt;&gt;"",IF(ISNUMBER(FIND(".",BX112)),RIGHT(BX112,LEN(BX112)-FIND(".",BX112)),""),"")</f>
        <v/>
      </c>
      <c r="CC112" s="170" t="str">
        <f aca="false">A112</f>
        <v>KF513759</v>
      </c>
      <c r="CD112" s="178" t="s">
        <v>339</v>
      </c>
      <c r="CE112" s="178" t="s">
        <v>340</v>
      </c>
      <c r="CF112" s="178" t="s">
        <v>341</v>
      </c>
      <c r="CK112" s="178"/>
      <c r="CR112" s="228" t="n">
        <f aca="false">C112</f>
        <v>3</v>
      </c>
      <c r="CS112" s="229" t="e">
        <f aca="false">d#REF!</f>
        <v>#VALUE!</v>
      </c>
      <c r="CT112" s="170" t="str">
        <f aca="false">CONCATENATE(CD112," strain ",CM112," ",CL112,", partial cds")</f>
        <v>Hepatitis E virus strain  , partial cds</v>
      </c>
    </row>
    <row r="113" customFormat="false" ht="11.9" hidden="false" customHeight="true" outlineLevel="0" collapsed="false">
      <c r="A113" s="154" t="s">
        <v>707</v>
      </c>
      <c r="B113" s="147" t="n">
        <v>3</v>
      </c>
      <c r="C113" s="148" t="n">
        <v>3</v>
      </c>
      <c r="D113" s="149" t="s">
        <v>640</v>
      </c>
      <c r="E113" s="150" t="s">
        <v>640</v>
      </c>
      <c r="F113" s="210" t="s">
        <v>708</v>
      </c>
      <c r="H113" s="146" t="s">
        <v>649</v>
      </c>
      <c r="I113" s="153" t="s">
        <v>650</v>
      </c>
      <c r="J113" s="146" t="s">
        <v>395</v>
      </c>
      <c r="M113" s="157" t="s">
        <v>348</v>
      </c>
      <c r="N113" s="158" t="s">
        <v>400</v>
      </c>
      <c r="O113" s="159" t="n">
        <v>2009</v>
      </c>
      <c r="S113" s="146" t="n">
        <v>243</v>
      </c>
      <c r="AH113" s="164" t="n">
        <v>6274</v>
      </c>
      <c r="AI113" s="164" t="n">
        <v>6516</v>
      </c>
      <c r="AJ113" s="219" t="n">
        <f aca="false">SeqEnd-SeqBeg+1</f>
        <v>243</v>
      </c>
      <c r="AK113" s="220" t="n">
        <f aca="false">AND( SeqBeg&lt;=Beg  , End &lt;=SeqEnd )</f>
        <v>0</v>
      </c>
      <c r="AN113" s="221"/>
      <c r="AT113" s="147" t="s">
        <v>103</v>
      </c>
      <c r="AU113" s="146"/>
      <c r="AW113" s="222" t="str">
        <f aca="false">HYPERLINK(CONCATENATE("http://www.ncbi.nlm.nih.gov/nuccore/",BM113),BM113)</f>
        <v>KF513709</v>
      </c>
      <c r="AX113" s="219" t="e">
        <f aca="false">CONCATENATE(d#REF!,IF(I113="","",CONCATENATE(".",I113)),IF(K113="","",CONCATENATE(".",K113)),IF(M113="","",CONCATENATE(".",M113)),IF(R113="","",CONCATENATE(".",R113)),IF(U113="","","(*)"))</f>
        <v>#VALUE!</v>
      </c>
      <c r="AY113" s="170" t="str">
        <f aca="false">CONCATENATE(BM113,".",BN113)</f>
        <v>KF513709.HEV_EW250</v>
      </c>
      <c r="AZ113" s="171" t="str">
        <f aca="false">IF(AV113="",IF(ISNUMBER(FIND(".",A113)),LEFT(A113,FIND(".",A113)-1),A113),AV113)</f>
        <v>KF513709</v>
      </c>
      <c r="BA113" s="171" t="str">
        <f aca="false">IF(ISNUMBER(FIND("-",AZ113)),LEFT(AZ113,FIND("-",AZ113)-1),AZ113)</f>
        <v>KF513709</v>
      </c>
      <c r="BB113" s="170" t="str">
        <f aca="false"> MEGAname &amp; "="</f>
        <v>KF513709=</v>
      </c>
      <c r="BC113" s="170" t="str">
        <f aca="false">Clear &amp; IF(span ,"Span","out")</f>
        <v>KF513709=out</v>
      </c>
      <c r="BD113" s="170" t="str">
        <f aca="false">Clear &amp; IF(span, IF(B113=".","Selected",B113),"out")</f>
        <v>KF513709=out</v>
      </c>
      <c r="BE113" s="170" t="str">
        <f aca="false">Clear &amp; Strain</f>
        <v>KF513709=HEV_EW205</v>
      </c>
      <c r="BF113" s="170" t="e">
        <f aca="false">CONCATENATE(A113,"=",F112,". ",AX113,IF(AB113="","",CONCATENATE(".",AB113)))</f>
        <v>#VALUE!</v>
      </c>
      <c r="BG113" s="170" t="e">
        <f aca="false">CONCATENATE(A113,"=",F112,". ",AX113)</f>
        <v>#VALUE!</v>
      </c>
      <c r="BH113" s="170" t="e">
        <f aca="false">CONCATENATE(A113,"=",AX113)</f>
        <v>#VALUE!</v>
      </c>
      <c r="BI113" s="170" t="e">
        <f aca="false">CONCATENATE(A113,"=",ComForSubtype,d#REF!)</f>
        <v>#VALUE!</v>
      </c>
      <c r="BJ113" s="170" t="str">
        <f aca="false">CONCATENATE(A113,"=",E113)</f>
        <v>KF513709=3</v>
      </c>
      <c r="BK113" s="170" t="str">
        <f aca="false">CONCATENATE(A113,"=",C113)</f>
        <v>KF513709=3</v>
      </c>
      <c r="BL113" s="170" t="e">
        <f aca="false">CONCATENATE(d#REF!,"=")</f>
        <v>#VALUE!</v>
      </c>
      <c r="BM113" s="223" t="str">
        <f aca="false">IF(BA113="XX","",BA113)</f>
        <v>KF513709</v>
      </c>
      <c r="BN113" s="224" t="str">
        <f aca="false">CONCATENATE(IF(F112="","",F112),IF(G113="","",CONCATENATE(" / ",G113)))</f>
        <v>HEV_EW250</v>
      </c>
      <c r="BO113" s="225" t="e">
        <f aca="false">AX113</f>
        <v>#VALUE!</v>
      </c>
      <c r="BP113" s="226" t="str">
        <f aca="false">IF(V113="","",V113)</f>
        <v/>
      </c>
      <c r="BQ113" s="226" t="str">
        <f aca="false">IF(W113="","",CONCATENATE(W113,IF(LEFT(AO113,1)="s","+","")))</f>
        <v/>
      </c>
      <c r="BR113" s="226" t="str">
        <f aca="false">IF(X113="","",CONCATENATE(X113,IF(LEFT(AQ113,1)="s","+","")))</f>
        <v/>
      </c>
      <c r="BS113" s="226" t="str">
        <f aca="false">IF(Y113="","",CONCATENATE(Y113,IF(LEFT(AR113,1)="s","+","")))</f>
        <v/>
      </c>
      <c r="BT113" s="226" t="str">
        <f aca="false">IF(Z113="","",CONCATENATE(Z113,IF(LEFT(AS113,1)="s","+","")))</f>
        <v/>
      </c>
      <c r="BU113" s="227" t="str">
        <f aca="false">IF(AA113="","",CONCATENATE(AA113,IF(LEFT(AT113,1)="s","+","")))</f>
        <v/>
      </c>
      <c r="BW113" s="177" t="s">
        <v>338</v>
      </c>
      <c r="BX113" s="170" t="str">
        <f aca="false">IF(BW113&lt;&gt;"",IF(ISNUMBER(FIND("=",BW113)),LEFT(BW113,FIND("=",BW113)-1),BW113),BW113)</f>
        <v>xx</v>
      </c>
      <c r="BY113" s="170" t="str">
        <f aca="false">IF(BW113&lt;&gt;"",IF(ISNUMBER(FIND("=",BW113)),RIGHT(BW113,LEN(BW113)-FIND("=",BW113)),""),"")</f>
        <v>Non_select</v>
      </c>
      <c r="BZ113" s="170" t="str">
        <f aca="false">IF(BX113&lt;&gt;"",IF(ISNUMBER(FIND(".",BX113)),LEFT(BX113,FIND(".",BX113)-1),BX113),BX113)</f>
        <v>xx</v>
      </c>
      <c r="CA113" s="170" t="str">
        <f aca="false">IF(BX113&lt;&gt;"",IF(ISNUMBER(FIND(".",BX113)),RIGHT(BX113,LEN(BX113)-FIND(".",BX113)),""),"")</f>
        <v/>
      </c>
      <c r="CC113" s="170" t="str">
        <f aca="false">A113</f>
        <v>KF513709</v>
      </c>
      <c r="CD113" s="178" t="s">
        <v>339</v>
      </c>
      <c r="CE113" s="178" t="s">
        <v>340</v>
      </c>
      <c r="CF113" s="178" t="s">
        <v>341</v>
      </c>
      <c r="CK113" s="178"/>
      <c r="CR113" s="228" t="n">
        <f aca="false">C113</f>
        <v>3</v>
      </c>
      <c r="CS113" s="229" t="e">
        <f aca="false">d#REF!</f>
        <v>#VALUE!</v>
      </c>
      <c r="CT113" s="170" t="str">
        <f aca="false">CONCATENATE(CD113," strain ",CM113," ",CL113,", partial cds")</f>
        <v>Hepatitis E virus strain  , partial cds</v>
      </c>
    </row>
    <row r="114" customFormat="false" ht="11.9" hidden="false" customHeight="true" outlineLevel="0" collapsed="false">
      <c r="A114" s="154" t="s">
        <v>709</v>
      </c>
      <c r="B114" s="147" t="n">
        <v>3</v>
      </c>
      <c r="C114" s="243" t="n">
        <v>3</v>
      </c>
      <c r="D114" s="149" t="s">
        <v>640</v>
      </c>
      <c r="E114" s="150" t="s">
        <v>640</v>
      </c>
      <c r="F114" s="154" t="s">
        <v>710</v>
      </c>
      <c r="G114" s="212"/>
      <c r="H114" s="146" t="s">
        <v>405</v>
      </c>
      <c r="I114" s="153" t="s">
        <v>412</v>
      </c>
      <c r="J114" s="146" t="s">
        <v>395</v>
      </c>
      <c r="K114" s="155" t="s">
        <v>711</v>
      </c>
      <c r="L114" s="231" t="s">
        <v>712</v>
      </c>
      <c r="M114" s="157" t="s">
        <v>348</v>
      </c>
      <c r="N114" s="213"/>
      <c r="O114" s="160"/>
      <c r="P114" s="212"/>
      <c r="Q114" s="212"/>
      <c r="R114" s="146" t="s">
        <v>406</v>
      </c>
      <c r="T114" s="214"/>
      <c r="U114" s="215"/>
      <c r="V114" s="209"/>
      <c r="W114" s="163" t="n">
        <v>3</v>
      </c>
      <c r="X114" s="209"/>
      <c r="Y114" s="209"/>
      <c r="Z114" s="209"/>
      <c r="AB114" s="217"/>
      <c r="AC114" s="163" t="s">
        <v>354</v>
      </c>
      <c r="AD114" s="209"/>
      <c r="AE114" s="209"/>
      <c r="AF114" s="209"/>
      <c r="AG114" s="218"/>
      <c r="AH114" s="164" t="n">
        <v>134</v>
      </c>
      <c r="AI114" s="164" t="n">
        <v>375</v>
      </c>
      <c r="AJ114" s="219" t="n">
        <f aca="false">SeqEnd-SeqBeg+1</f>
        <v>242</v>
      </c>
      <c r="AK114" s="220" t="n">
        <f aca="false">AND( SeqBeg&lt;=Beg  , End &lt;=SeqEnd )</f>
        <v>0</v>
      </c>
      <c r="AL114" s="212"/>
      <c r="AM114" s="212"/>
      <c r="AN114" s="213"/>
      <c r="AO114" s="147" t="s">
        <v>419</v>
      </c>
      <c r="AP114" s="147" t="s">
        <v>419</v>
      </c>
      <c r="AV114" s="212"/>
      <c r="AW114" s="222" t="str">
        <f aca="false">HYPERLINK(CONCATENATE("http://www.ncbi.nlm.nih.gov/nuccore/",BM114),BM114)</f>
        <v>FR728251</v>
      </c>
      <c r="AX114" s="219" t="str">
        <f aca="false">CONCATENATE(D114,IF(I114="","",CONCATENATE(".",I114)),IF(K114="","",CONCATENATE(".",K114)),IF(M114="","",CONCATENATE(".",M114)),IF(R114="","",CONCATENATE(".",R114)),IF(U114="","","(*)"))</f>
        <v>3.DEU.BB.hum.UReg</v>
      </c>
      <c r="AY114" s="170" t="str">
        <f aca="false">CONCATENATE(BM114,".",BN114)</f>
        <v>FR728251.V1019129</v>
      </c>
      <c r="AZ114" s="171" t="str">
        <f aca="false">IF(AV114="",IF(ISNUMBER(FIND(".",A114)),LEFT(A114,FIND(".",A114)-1),A114),AV114)</f>
        <v>FR728251</v>
      </c>
      <c r="BA114" s="171" t="str">
        <f aca="false">IF(ISNUMBER(FIND("-",AZ114)),LEFT(AZ114,FIND("-",AZ114)-1),AZ114)</f>
        <v>FR728251</v>
      </c>
      <c r="BB114" s="170" t="str">
        <f aca="false"> MEGAname &amp; "="</f>
        <v>FR728251=</v>
      </c>
      <c r="BC114" s="170" t="str">
        <f aca="false">Clear &amp; IF(span ,"Span","out")</f>
        <v>FR728251=out</v>
      </c>
      <c r="BD114" s="170" t="str">
        <f aca="false">Clear &amp; IF(span, IF(B114=".","Selected",B114),"out")</f>
        <v>FR728251=out</v>
      </c>
      <c r="BE114" s="170" t="str">
        <f aca="false">Clear &amp; Strain</f>
        <v>FR728251=V1019129</v>
      </c>
      <c r="BF114" s="170" t="str">
        <f aca="false">CONCATENATE(A114,"=",F114,". ",AX114,IF(AB114="","",CONCATENATE(".",AB114)))</f>
        <v>FR728251=V1019129. 3.DEU.BB.hum.UReg</v>
      </c>
      <c r="BG114" s="170" t="str">
        <f aca="false">CONCATENATE(A114,"=",F114,". ",AX114)</f>
        <v>FR728251=V1019129. 3.DEU.BB.hum.UReg</v>
      </c>
      <c r="BH114" s="170" t="str">
        <f aca="false">CONCATENATE(A114,"=",AX114)</f>
        <v>FR728251=3.DEU.BB.hum.UReg</v>
      </c>
      <c r="BI114" s="170" t="str">
        <f aca="false">CONCATENATE(A114,"=",ComForSubtype,D114)</f>
        <v>FR728251=3</v>
      </c>
      <c r="BJ114" s="170" t="str">
        <f aca="false">CONCATENATE(A114,"=",E114)</f>
        <v>FR728251=3</v>
      </c>
      <c r="BK114" s="170" t="str">
        <f aca="false">CONCATENATE(A114,"=",C114)</f>
        <v>FR728251=3</v>
      </c>
      <c r="BL114" s="170" t="str">
        <f aca="false">CONCATENATE(D114,"=")</f>
        <v>3=</v>
      </c>
      <c r="BM114" s="223" t="str">
        <f aca="false">IF(BA114="XX","",BA114)</f>
        <v>FR728251</v>
      </c>
      <c r="BN114" s="224" t="str">
        <f aca="false">CONCATENATE(IF(F114="","",F114),IF(G114="","",CONCATENATE(" / ",G114)))</f>
        <v>V1019129</v>
      </c>
      <c r="BO114" s="225" t="str">
        <f aca="false">AX114</f>
        <v>3.DEU.BB.hum.UReg</v>
      </c>
      <c r="BP114" s="226" t="str">
        <f aca="false">IF(V114="","",V114)</f>
        <v/>
      </c>
      <c r="BQ114" s="226" t="str">
        <f aca="false">IF(W114="","",CONCATENATE(W114,IF(LEFT(AO114,1)="s","+","")))</f>
        <v>3</v>
      </c>
      <c r="BR114" s="226" t="str">
        <f aca="false">IF(X114="","",CONCATENATE(X114,IF(LEFT(AQ114,1)="s","+","")))</f>
        <v/>
      </c>
      <c r="BS114" s="226" t="str">
        <f aca="false">IF(Y114="","",CONCATENATE(Y114,IF(LEFT(AR114,1)="s","+","")))</f>
        <v/>
      </c>
      <c r="BT114" s="226" t="str">
        <f aca="false">IF(Z114="","",CONCATENATE(Z114,IF(LEFT(AS114,1)="s","+","")))</f>
        <v/>
      </c>
      <c r="BU114" s="227" t="str">
        <f aca="false">IF(AA114="","",CONCATENATE(AA114,IF(LEFT(AT114,1)="s","+","")))</f>
        <v/>
      </c>
      <c r="BV114" s="212"/>
      <c r="BW114" s="177" t="s">
        <v>713</v>
      </c>
      <c r="BX114" s="170" t="str">
        <f aca="false">IF(BW114&lt;&gt;"",IF(ISNUMBER(FIND("=",BW114)),LEFT(BW114,FIND("=",BW114)-1),BW114),BW114)</f>
        <v>FR728251</v>
      </c>
      <c r="BY114" s="170" t="str">
        <f aca="false">IF(BW114&lt;&gt;"",IF(ISNUMBER(FIND("=",BW114)),RIGHT(BW114,LEN(BW114)-FIND("=",BW114)),""),"")</f>
        <v>3</v>
      </c>
      <c r="BZ114" s="170" t="str">
        <f aca="false">IF(BX114&lt;&gt;"",IF(ISNUMBER(FIND(".",BX114)),LEFT(BX114,FIND(".",BX114)-1),BX114),BX114)</f>
        <v>FR728251</v>
      </c>
      <c r="CA114" s="170" t="str">
        <f aca="false">IF(BX114&lt;&gt;"",IF(ISNUMBER(FIND(".",BX114)),RIGHT(BX114,LEN(BX114)-FIND(".",BX114)),""),"")</f>
        <v/>
      </c>
      <c r="CB114" s="212"/>
      <c r="CC114" s="170" t="str">
        <f aca="false">A114</f>
        <v>FR728251</v>
      </c>
      <c r="CD114" s="178" t="s">
        <v>339</v>
      </c>
      <c r="CE114" s="178" t="s">
        <v>340</v>
      </c>
      <c r="CF114" s="178" t="s">
        <v>341</v>
      </c>
      <c r="CG114" s="212"/>
      <c r="CH114" s="179"/>
      <c r="CI114" s="179"/>
      <c r="CJ114" s="179"/>
      <c r="CK114" s="212"/>
      <c r="CL114" s="212"/>
      <c r="CM114" s="170" t="str">
        <f aca="false">F114</f>
        <v>V1019129</v>
      </c>
      <c r="CN114" s="170" t="str">
        <f aca="false">IF(G114="","",G114)</f>
        <v/>
      </c>
      <c r="CO114" s="170" t="str">
        <f aca="false">CONCATENATE(H114,":",L114)</f>
        <v>Germany:Brandenburg</v>
      </c>
      <c r="CP114" s="170" t="str">
        <f aca="false">CONCATENATE(IF(Q114="","",CONCATENATE(Q114,"-")),IF(P114="","",CONCATENATE(P114,"-")),IF(O114="","",O114))</f>
        <v/>
      </c>
      <c r="CQ114" s="170" t="str">
        <f aca="false">IF(N114="","",N114)</f>
        <v/>
      </c>
      <c r="CR114" s="170" t="n">
        <f aca="false">C114</f>
        <v>3</v>
      </c>
      <c r="CS114" s="229" t="str">
        <f aca="false">D114</f>
        <v>3</v>
      </c>
      <c r="CT114" s="170" t="str">
        <f aca="false">CONCATENATE(CD114," strain ",CM114," ",CL114,", partial cds")</f>
        <v>Hepatitis E virus strain V1019129 , partial cds</v>
      </c>
    </row>
    <row r="115" customFormat="false" ht="11.9" hidden="false" customHeight="true" outlineLevel="0" collapsed="false">
      <c r="A115" s="154" t="s">
        <v>714</v>
      </c>
      <c r="B115" s="147" t="n">
        <v>3</v>
      </c>
      <c r="C115" s="148" t="n">
        <v>3</v>
      </c>
      <c r="D115" s="149" t="s">
        <v>640</v>
      </c>
      <c r="E115" s="150" t="s">
        <v>640</v>
      </c>
      <c r="F115" s="210" t="s">
        <v>715</v>
      </c>
      <c r="H115" s="146" t="s">
        <v>649</v>
      </c>
      <c r="I115" s="153" t="s">
        <v>650</v>
      </c>
      <c r="J115" s="146" t="s">
        <v>395</v>
      </c>
      <c r="M115" s="157" t="s">
        <v>348</v>
      </c>
      <c r="N115" s="158" t="s">
        <v>400</v>
      </c>
      <c r="O115" s="159" t="n">
        <v>2011</v>
      </c>
      <c r="S115" s="146" t="n">
        <v>240</v>
      </c>
      <c r="AH115" s="164" t="n">
        <v>6277</v>
      </c>
      <c r="AI115" s="164" t="n">
        <v>6516</v>
      </c>
      <c r="AJ115" s="219" t="n">
        <f aca="false">SeqEnd-SeqBeg+1</f>
        <v>240</v>
      </c>
      <c r="AK115" s="220" t="n">
        <f aca="false">AND( SeqBeg&lt;=Beg  , End &lt;=SeqEnd )</f>
        <v>0</v>
      </c>
      <c r="AN115" s="221"/>
      <c r="AT115" s="147" t="s">
        <v>103</v>
      </c>
      <c r="AU115" s="146"/>
      <c r="AW115" s="222" t="str">
        <f aca="false">HYPERLINK(CONCATENATE("http://www.ncbi.nlm.nih.gov/nuccore/",BM115),BM115)</f>
        <v>KF513790</v>
      </c>
      <c r="AX115" s="219" t="e">
        <f aca="false">CONCATENATE(d#REF!,IF(I115="","",CONCATENATE(".",I115)),IF(K115="","",CONCATENATE(".",K115)),IF(M115="","",CONCATENATE(".",M115)),IF(R115="","",CONCATENATE(".",R115)),IF(U115="","","(*)"))</f>
        <v>#VALUE!</v>
      </c>
      <c r="AY115" s="170" t="str">
        <f aca="false">CONCATENATE(BM115,".",BN115)</f>
        <v>KF513790.V1019129</v>
      </c>
      <c r="AZ115" s="171" t="str">
        <f aca="false">IF(AV115="",IF(ISNUMBER(FIND(".",A115)),LEFT(A115,FIND(".",A115)-1),A115),AV115)</f>
        <v>KF513790</v>
      </c>
      <c r="BA115" s="171" t="str">
        <f aca="false">IF(ISNUMBER(FIND("-",AZ115)),LEFT(AZ115,FIND("-",AZ115)-1),AZ115)</f>
        <v>KF513790</v>
      </c>
      <c r="BB115" s="170" t="str">
        <f aca="false"> MEGAname &amp; "="</f>
        <v>KF513790=</v>
      </c>
      <c r="BC115" s="170" t="str">
        <f aca="false">Clear &amp; IF(span ,"Span","out")</f>
        <v>KF513790=out</v>
      </c>
      <c r="BD115" s="170" t="str">
        <f aca="false">Clear &amp; IF(span, IF(B115=".","Selected",B115),"out")</f>
        <v>KF513790=out</v>
      </c>
      <c r="BE115" s="170" t="str">
        <f aca="false">Clear &amp; Strain</f>
        <v>KF513790=HEV_EW279</v>
      </c>
      <c r="BF115" s="170" t="e">
        <f aca="false">CONCATENATE(A115,"=",F114,". ",AX115,IF(AB115="","",CONCATENATE(".",AB115)))</f>
        <v>#VALUE!</v>
      </c>
      <c r="BG115" s="170" t="e">
        <f aca="false">CONCATENATE(A115,"=",F114,". ",AX115)</f>
        <v>#VALUE!</v>
      </c>
      <c r="BH115" s="170" t="e">
        <f aca="false">CONCATENATE(A115,"=",AX115)</f>
        <v>#VALUE!</v>
      </c>
      <c r="BI115" s="170" t="e">
        <f aca="false">CONCATENATE(A115,"=",ComForSubtype,d#REF!)</f>
        <v>#VALUE!</v>
      </c>
      <c r="BJ115" s="170" t="str">
        <f aca="false">CONCATENATE(A115,"=",E115)</f>
        <v>KF513790=3</v>
      </c>
      <c r="BK115" s="170" t="str">
        <f aca="false">CONCATENATE(A115,"=",C115)</f>
        <v>KF513790=3</v>
      </c>
      <c r="BL115" s="170" t="e">
        <f aca="false">CONCATENATE(d#REF!,"=")</f>
        <v>#VALUE!</v>
      </c>
      <c r="BM115" s="223" t="str">
        <f aca="false">IF(BA115="XX","",BA115)</f>
        <v>KF513790</v>
      </c>
      <c r="BN115" s="224" t="str">
        <f aca="false">CONCATENATE(IF(F114="","",F114),IF(G115="","",CONCATENATE(" / ",G115)))</f>
        <v>V1019129</v>
      </c>
      <c r="BO115" s="225" t="e">
        <f aca="false">AX115</f>
        <v>#VALUE!</v>
      </c>
      <c r="BP115" s="226" t="str">
        <f aca="false">IF(V115="","",V115)</f>
        <v/>
      </c>
      <c r="BQ115" s="226" t="str">
        <f aca="false">IF(W115="","",CONCATENATE(W115,IF(LEFT(AO115,1)="s","+","")))</f>
        <v/>
      </c>
      <c r="BR115" s="226" t="str">
        <f aca="false">IF(X115="","",CONCATENATE(X115,IF(LEFT(AQ115,1)="s","+","")))</f>
        <v/>
      </c>
      <c r="BS115" s="226" t="str">
        <f aca="false">IF(Y115="","",CONCATENATE(Y115,IF(LEFT(AR115,1)="s","+","")))</f>
        <v/>
      </c>
      <c r="BT115" s="226" t="str">
        <f aca="false">IF(Z115="","",CONCATENATE(Z115,IF(LEFT(AS115,1)="s","+","")))</f>
        <v/>
      </c>
      <c r="BU115" s="227" t="str">
        <f aca="false">IF(AA115="","",CONCATENATE(AA115,IF(LEFT(AT115,1)="s","+","")))</f>
        <v/>
      </c>
      <c r="BW115" s="177" t="s">
        <v>338</v>
      </c>
      <c r="BX115" s="170" t="str">
        <f aca="false">IF(BW115&lt;&gt;"",IF(ISNUMBER(FIND("=",BW115)),LEFT(BW115,FIND("=",BW115)-1),BW115),BW115)</f>
        <v>xx</v>
      </c>
      <c r="BY115" s="170" t="str">
        <f aca="false">IF(BW115&lt;&gt;"",IF(ISNUMBER(FIND("=",BW115)),RIGHT(BW115,LEN(BW115)-FIND("=",BW115)),""),"")</f>
        <v>Non_select</v>
      </c>
      <c r="BZ115" s="170" t="str">
        <f aca="false">IF(BX115&lt;&gt;"",IF(ISNUMBER(FIND(".",BX115)),LEFT(BX115,FIND(".",BX115)-1),BX115),BX115)</f>
        <v>xx</v>
      </c>
      <c r="CA115" s="170" t="str">
        <f aca="false">IF(BX115&lt;&gt;"",IF(ISNUMBER(FIND(".",BX115)),RIGHT(BX115,LEN(BX115)-FIND(".",BX115)),""),"")</f>
        <v/>
      </c>
      <c r="CC115" s="170" t="str">
        <f aca="false">A115</f>
        <v>KF513790</v>
      </c>
      <c r="CD115" s="178" t="s">
        <v>339</v>
      </c>
      <c r="CE115" s="178" t="s">
        <v>340</v>
      </c>
      <c r="CF115" s="178" t="s">
        <v>341</v>
      </c>
      <c r="CK115" s="178"/>
      <c r="CR115" s="228" t="n">
        <f aca="false">C115</f>
        <v>3</v>
      </c>
      <c r="CS115" s="229" t="e">
        <f aca="false">d#REF!</f>
        <v>#VALUE!</v>
      </c>
      <c r="CT115" s="170" t="str">
        <f aca="false">CONCATENATE(CD115," strain ",CM115," ",CL115,", partial cds")</f>
        <v>Hepatitis E virus strain  , partial cds</v>
      </c>
    </row>
    <row r="116" customFormat="false" ht="11.9" hidden="false" customHeight="true" outlineLevel="0" collapsed="false">
      <c r="A116" s="154" t="s">
        <v>716</v>
      </c>
      <c r="B116" s="147" t="n">
        <v>3</v>
      </c>
      <c r="C116" s="148" t="n">
        <v>3</v>
      </c>
      <c r="D116" s="149" t="s">
        <v>640</v>
      </c>
      <c r="E116" s="150" t="s">
        <v>640</v>
      </c>
      <c r="F116" s="210" t="s">
        <v>717</v>
      </c>
      <c r="H116" s="146" t="s">
        <v>649</v>
      </c>
      <c r="I116" s="153" t="s">
        <v>650</v>
      </c>
      <c r="J116" s="146" t="s">
        <v>395</v>
      </c>
      <c r="M116" s="157" t="s">
        <v>348</v>
      </c>
      <c r="N116" s="158" t="s">
        <v>400</v>
      </c>
      <c r="O116" s="159" t="n">
        <v>2006</v>
      </c>
      <c r="S116" s="146" t="n">
        <v>237</v>
      </c>
      <c r="AH116" s="164" t="n">
        <v>6262</v>
      </c>
      <c r="AI116" s="164" t="n">
        <v>6498</v>
      </c>
      <c r="AJ116" s="219" t="n">
        <f aca="false">SeqEnd-SeqBeg+1</f>
        <v>237</v>
      </c>
      <c r="AK116" s="220" t="n">
        <f aca="false">AND( SeqBeg&lt;=Beg  , End &lt;=SeqEnd )</f>
        <v>0</v>
      </c>
      <c r="AN116" s="221"/>
      <c r="AT116" s="147" t="s">
        <v>103</v>
      </c>
      <c r="AU116" s="146"/>
      <c r="AW116" s="222" t="str">
        <f aca="false">HYPERLINK(CONCATENATE("http://www.ncbi.nlm.nih.gov/nuccore/",BM116),BM116)</f>
        <v>KF513678</v>
      </c>
      <c r="AX116" s="219" t="str">
        <f aca="false">CONCATENATE(D116,IF(I116="","",CONCATENATE(".",I116)),IF(K116="","",CONCATENATE(".",K116)),IF(M116="","",CONCATENATE(".",M116)),IF(R115="","",CONCATENATE(".",R115)),IF(U116="","","(*)"))</f>
        <v>3.GBR.hum</v>
      </c>
      <c r="AY116" s="170" t="str">
        <f aca="false">CONCATENATE(BM116,".",BN116)</f>
        <v>KF513678.HEV_EW177</v>
      </c>
      <c r="AZ116" s="171" t="str">
        <f aca="false">IF(AV116="",IF(ISNUMBER(FIND(".",A116)),LEFT(A116,FIND(".",A116)-1),A116),AV116)</f>
        <v>KF513678</v>
      </c>
      <c r="BA116" s="171" t="str">
        <f aca="false">IF(ISNUMBER(FIND("-",AZ116)),LEFT(AZ116,FIND("-",AZ116)-1),AZ116)</f>
        <v>KF513678</v>
      </c>
      <c r="BB116" s="170" t="str">
        <f aca="false"> MEGAname &amp; "="</f>
        <v>KF513678=</v>
      </c>
      <c r="BC116" s="170" t="str">
        <f aca="false">Clear &amp; IF(span ,"Span","out")</f>
        <v>KF513678=out</v>
      </c>
      <c r="BD116" s="170" t="str">
        <f aca="false">Clear &amp; IF(span, IF(B116=".","Selected",B116),"out")</f>
        <v>KF513678=out</v>
      </c>
      <c r="BE116" s="170" t="str">
        <f aca="false">Clear &amp; Strain</f>
        <v>KF513678=HEV_EW177</v>
      </c>
      <c r="BF116" s="170" t="str">
        <f aca="false">CONCATENATE(A116,"=",F116,". ",AX116,IF(AB116="","",CONCATENATE(".",AB116)))</f>
        <v>KF513678=HEV_EW177. 3.GBR.hum</v>
      </c>
      <c r="BG116" s="170" t="str">
        <f aca="false">CONCATENATE(A116,"=",F116,". ",AX116)</f>
        <v>KF513678=HEV_EW177. 3.GBR.hum</v>
      </c>
      <c r="BH116" s="170" t="str">
        <f aca="false">CONCATENATE(A116,"=",AX116)</f>
        <v>KF513678=3.GBR.hum</v>
      </c>
      <c r="BI116" s="170" t="str">
        <f aca="false">CONCATENATE(A116,"=",ComForSubtype,D116)</f>
        <v>KF513678=3</v>
      </c>
      <c r="BJ116" s="170" t="str">
        <f aca="false">CONCATENATE(A116,"=",E116)</f>
        <v>KF513678=3</v>
      </c>
      <c r="BK116" s="170" t="str">
        <f aca="false">CONCATENATE(A116,"=",C116)</f>
        <v>KF513678=3</v>
      </c>
      <c r="BL116" s="170" t="str">
        <f aca="false">CONCATENATE(D116,"=")</f>
        <v>3=</v>
      </c>
      <c r="BM116" s="223" t="str">
        <f aca="false">IF(BA116="XX","",BA116)</f>
        <v>KF513678</v>
      </c>
      <c r="BN116" s="224" t="str">
        <f aca="false">CONCATENATE(IF(F116="","",F116),IF(G116="","",CONCATENATE(" / ",G116)))</f>
        <v>HEV_EW177</v>
      </c>
      <c r="BO116" s="225" t="str">
        <f aca="false">AX116</f>
        <v>3.GBR.hum</v>
      </c>
      <c r="BP116" s="226" t="str">
        <f aca="false">IF(V116="","",V116)</f>
        <v/>
      </c>
      <c r="BQ116" s="226" t="str">
        <f aca="false">IF(W116="","",CONCATENATE(W116,IF(LEFT(AO116,1)="s","+","")))</f>
        <v/>
      </c>
      <c r="BR116" s="226" t="str">
        <f aca="false">IF(X116="","",CONCATENATE(X116,IF(LEFT(AQ116,1)="s","+","")))</f>
        <v/>
      </c>
      <c r="BS116" s="226" t="str">
        <f aca="false">IF(Y116="","",CONCATENATE(Y116,IF(LEFT(AR116,1)="s","+","")))</f>
        <v/>
      </c>
      <c r="BT116" s="226" t="str">
        <f aca="false">IF(Z116="","",CONCATENATE(Z116,IF(LEFT(AS116,1)="s","+","")))</f>
        <v/>
      </c>
      <c r="BU116" s="227" t="str">
        <f aca="false">IF(AA116="","",CONCATENATE(AA116,IF(LEFT(AT116,1)="s","+","")))</f>
        <v/>
      </c>
      <c r="BW116" s="177" t="s">
        <v>338</v>
      </c>
      <c r="BX116" s="170" t="str">
        <f aca="false">IF(BW116&lt;&gt;"",IF(ISNUMBER(FIND("=",BW116)),LEFT(BW116,FIND("=",BW116)-1),BW116),BW116)</f>
        <v>xx</v>
      </c>
      <c r="BY116" s="170" t="str">
        <f aca="false">IF(BW116&lt;&gt;"",IF(ISNUMBER(FIND("=",BW116)),RIGHT(BW116,LEN(BW116)-FIND("=",BW116)),""),"")</f>
        <v>Non_select</v>
      </c>
      <c r="BZ116" s="170" t="str">
        <f aca="false">IF(BX116&lt;&gt;"",IF(ISNUMBER(FIND(".",BX116)),LEFT(BX116,FIND(".",BX116)-1),BX116),BX116)</f>
        <v>xx</v>
      </c>
      <c r="CA116" s="170" t="str">
        <f aca="false">IF(BX116&lt;&gt;"",IF(ISNUMBER(FIND(".",BX116)),RIGHT(BX116,LEN(BX116)-FIND(".",BX116)),""),"")</f>
        <v/>
      </c>
      <c r="CC116" s="170" t="str">
        <f aca="false">A116</f>
        <v>KF513678</v>
      </c>
      <c r="CD116" s="178" t="s">
        <v>339</v>
      </c>
      <c r="CE116" s="178" t="s">
        <v>340</v>
      </c>
      <c r="CF116" s="178" t="s">
        <v>341</v>
      </c>
      <c r="CK116" s="178"/>
      <c r="CR116" s="228" t="n">
        <f aca="false">C116</f>
        <v>3</v>
      </c>
      <c r="CS116" s="229" t="str">
        <f aca="false">D116</f>
        <v>3</v>
      </c>
      <c r="CT116" s="170" t="str">
        <f aca="false">CONCATENATE(CD116," strain ",CM116," ",CL116,", partial cds")</f>
        <v>Hepatitis E virus strain  , partial cds</v>
      </c>
    </row>
    <row r="117" customFormat="false" ht="11.9" hidden="false" customHeight="true" outlineLevel="0" collapsed="false">
      <c r="A117" s="154" t="s">
        <v>718</v>
      </c>
      <c r="B117" s="147" t="n">
        <v>3</v>
      </c>
      <c r="C117" s="148" t="n">
        <v>3</v>
      </c>
      <c r="D117" s="149" t="s">
        <v>640</v>
      </c>
      <c r="E117" s="150" t="s">
        <v>640</v>
      </c>
      <c r="F117" s="210" t="s">
        <v>719</v>
      </c>
      <c r="H117" s="146" t="s">
        <v>649</v>
      </c>
      <c r="I117" s="153" t="s">
        <v>650</v>
      </c>
      <c r="J117" s="146" t="s">
        <v>395</v>
      </c>
      <c r="M117" s="157" t="s">
        <v>348</v>
      </c>
      <c r="N117" s="158" t="s">
        <v>400</v>
      </c>
      <c r="O117" s="159" t="n">
        <v>2012</v>
      </c>
      <c r="S117" s="146" t="n">
        <v>237</v>
      </c>
      <c r="AH117" s="164" t="n">
        <v>6280</v>
      </c>
      <c r="AI117" s="164" t="n">
        <v>6516</v>
      </c>
      <c r="AJ117" s="219" t="n">
        <f aca="false">SeqEnd-SeqBeg+1</f>
        <v>237</v>
      </c>
      <c r="AK117" s="220" t="n">
        <f aca="false">AND( SeqBeg&lt;=Beg  , End &lt;=SeqEnd )</f>
        <v>0</v>
      </c>
      <c r="AN117" s="221"/>
      <c r="AT117" s="147" t="s">
        <v>103</v>
      </c>
      <c r="AU117" s="146"/>
      <c r="AW117" s="222" t="str">
        <f aca="false">HYPERLINK(CONCATENATE("http://www.ncbi.nlm.nih.gov/nuccore/",BM117),BM117)</f>
        <v>KF514004</v>
      </c>
      <c r="AX117" s="219" t="e">
        <f aca="false">CONCATENATE(d#REF!,IF(I117="","",CONCATENATE(".",I117)),IF(K117="","",CONCATENATE(".",K117)),IF(M117="","",CONCATENATE(".",M117)),IF(R117="","",CONCATENATE(".",R117)),IF(U117="","","(*)"))</f>
        <v>#VALUE!</v>
      </c>
      <c r="AY117" s="170" t="str">
        <f aca="false">CONCATENATE(BM117,".",BN117)</f>
        <v>KF514004.HEV_EW177</v>
      </c>
      <c r="AZ117" s="171" t="str">
        <f aca="false">IF(AV117="",IF(ISNUMBER(FIND(".",A117)),LEFT(A117,FIND(".",A117)-1),A117),AV117)</f>
        <v>KF514004</v>
      </c>
      <c r="BA117" s="171" t="str">
        <f aca="false">IF(ISNUMBER(FIND("-",AZ117)),LEFT(AZ117,FIND("-",AZ117)-1),AZ117)</f>
        <v>KF514004</v>
      </c>
      <c r="BB117" s="170" t="str">
        <f aca="false"> MEGAname &amp; "="</f>
        <v>KF514004=</v>
      </c>
      <c r="BC117" s="170" t="str">
        <f aca="false">Clear &amp; IF(span ,"Span","out")</f>
        <v>KF514004=out</v>
      </c>
      <c r="BD117" s="170" t="str">
        <f aca="false">Clear &amp; IF(span, IF(B117=".","Selected",B117),"out")</f>
        <v>KF514004=out</v>
      </c>
      <c r="BE117" s="170" t="str">
        <f aca="false">Clear &amp; Strain</f>
        <v>KF514004=HEV_EW471</v>
      </c>
      <c r="BF117" s="170" t="e">
        <f aca="false">CONCATENATE(A117,"=",F116,". ",AX117,IF(AB117="","",CONCATENATE(".",AB117)))</f>
        <v>#VALUE!</v>
      </c>
      <c r="BG117" s="170" t="e">
        <f aca="false">CONCATENATE(A117,"=",F116,". ",AX117)</f>
        <v>#VALUE!</v>
      </c>
      <c r="BH117" s="170" t="e">
        <f aca="false">CONCATENATE(A117,"=",AX117)</f>
        <v>#VALUE!</v>
      </c>
      <c r="BI117" s="170" t="e">
        <f aca="false">CONCATENATE(A117,"=",ComForSubtype,d#REF!)</f>
        <v>#VALUE!</v>
      </c>
      <c r="BJ117" s="170" t="str">
        <f aca="false">CONCATENATE(A117,"=",E117)</f>
        <v>KF514004=3</v>
      </c>
      <c r="BK117" s="170" t="str">
        <f aca="false">CONCATENATE(A117,"=",C117)</f>
        <v>KF514004=3</v>
      </c>
      <c r="BL117" s="170" t="e">
        <f aca="false">CONCATENATE(d#REF!,"=")</f>
        <v>#VALUE!</v>
      </c>
      <c r="BM117" s="223" t="str">
        <f aca="false">IF(BA117="XX","",BA117)</f>
        <v>KF514004</v>
      </c>
      <c r="BN117" s="224" t="str">
        <f aca="false">CONCATENATE(IF(F116="","",F116),IF(G117="","",CONCATENATE(" / ",G117)))</f>
        <v>HEV_EW177</v>
      </c>
      <c r="BO117" s="225" t="e">
        <f aca="false">AX117</f>
        <v>#VALUE!</v>
      </c>
      <c r="BP117" s="226" t="str">
        <f aca="false">IF(V117="","",V117)</f>
        <v/>
      </c>
      <c r="BQ117" s="226" t="str">
        <f aca="false">IF(W117="","",CONCATENATE(W117,IF(LEFT(AO117,1)="s","+","")))</f>
        <v/>
      </c>
      <c r="BR117" s="226" t="str">
        <f aca="false">IF(X117="","",CONCATENATE(X117,IF(LEFT(AQ117,1)="s","+","")))</f>
        <v/>
      </c>
      <c r="BS117" s="226" t="str">
        <f aca="false">IF(Y117="","",CONCATENATE(Y117,IF(LEFT(AR117,1)="s","+","")))</f>
        <v/>
      </c>
      <c r="BT117" s="226" t="str">
        <f aca="false">IF(Z117="","",CONCATENATE(Z117,IF(LEFT(AS117,1)="s","+","")))</f>
        <v/>
      </c>
      <c r="BU117" s="227" t="str">
        <f aca="false">IF(AA117="","",CONCATENATE(AA117,IF(LEFT(AT117,1)="s","+","")))</f>
        <v/>
      </c>
      <c r="BW117" s="177" t="s">
        <v>338</v>
      </c>
      <c r="BX117" s="170" t="str">
        <f aca="false">IF(BW117&lt;&gt;"",IF(ISNUMBER(FIND("=",BW117)),LEFT(BW117,FIND("=",BW117)-1),BW117),BW117)</f>
        <v>xx</v>
      </c>
      <c r="BY117" s="170" t="str">
        <f aca="false">IF(BW117&lt;&gt;"",IF(ISNUMBER(FIND("=",BW117)),RIGHT(BW117,LEN(BW117)-FIND("=",BW117)),""),"")</f>
        <v>Non_select</v>
      </c>
      <c r="BZ117" s="170" t="str">
        <f aca="false">IF(BX117&lt;&gt;"",IF(ISNUMBER(FIND(".",BX117)),LEFT(BX117,FIND(".",BX117)-1),BX117),BX117)</f>
        <v>xx</v>
      </c>
      <c r="CA117" s="170" t="str">
        <f aca="false">IF(BX117&lt;&gt;"",IF(ISNUMBER(FIND(".",BX117)),RIGHT(BX117,LEN(BX117)-FIND(".",BX117)),""),"")</f>
        <v/>
      </c>
      <c r="CC117" s="170" t="str">
        <f aca="false">A117</f>
        <v>KF514004</v>
      </c>
      <c r="CD117" s="178" t="s">
        <v>339</v>
      </c>
      <c r="CE117" s="178" t="s">
        <v>340</v>
      </c>
      <c r="CF117" s="178" t="s">
        <v>341</v>
      </c>
      <c r="CK117" s="178"/>
      <c r="CR117" s="228" t="n">
        <f aca="false">C117</f>
        <v>3</v>
      </c>
      <c r="CS117" s="229" t="e">
        <f aca="false">d#REF!</f>
        <v>#VALUE!</v>
      </c>
      <c r="CT117" s="170" t="str">
        <f aca="false">CONCATENATE(CD117," strain ",CM117," ",CL117,", partial cds")</f>
        <v>Hepatitis E virus strain  , partial cds</v>
      </c>
    </row>
    <row r="118" customFormat="false" ht="11.9" hidden="false" customHeight="true" outlineLevel="0" collapsed="false">
      <c r="A118" s="154" t="s">
        <v>720</v>
      </c>
      <c r="B118" s="147" t="n">
        <v>3</v>
      </c>
      <c r="C118" s="148" t="n">
        <v>3</v>
      </c>
      <c r="D118" s="149" t="s">
        <v>640</v>
      </c>
      <c r="E118" s="150" t="s">
        <v>640</v>
      </c>
      <c r="F118" s="210" t="s">
        <v>721</v>
      </c>
      <c r="H118" s="146" t="s">
        <v>649</v>
      </c>
      <c r="I118" s="153" t="s">
        <v>650</v>
      </c>
      <c r="J118" s="146" t="s">
        <v>395</v>
      </c>
      <c r="M118" s="157" t="s">
        <v>348</v>
      </c>
      <c r="N118" s="158" t="s">
        <v>400</v>
      </c>
      <c r="O118" s="159" t="n">
        <v>2007</v>
      </c>
      <c r="S118" s="146" t="n">
        <v>236</v>
      </c>
      <c r="AH118" s="164" t="n">
        <v>6262</v>
      </c>
      <c r="AI118" s="164" t="n">
        <v>6497</v>
      </c>
      <c r="AJ118" s="219" t="n">
        <f aca="false">SeqEnd-SeqBeg+1</f>
        <v>236</v>
      </c>
      <c r="AK118" s="220" t="n">
        <f aca="false">AND( SeqBeg&lt;=Beg  , End &lt;=SeqEnd )</f>
        <v>0</v>
      </c>
      <c r="AN118" s="221"/>
      <c r="AT118" s="147" t="s">
        <v>103</v>
      </c>
      <c r="AU118" s="146"/>
      <c r="AW118" s="222" t="str">
        <f aca="false">HYPERLINK(CONCATENATE("http://www.ncbi.nlm.nih.gov/nuccore/",BM118),BM118)</f>
        <v>KF513694</v>
      </c>
      <c r="AX118" s="219" t="e">
        <f aca="false">CONCATENATE(d#REF!,IF(I118="","",CONCATENATE(".",I118)),IF(K118="","",CONCATENATE(".",K118)),IF(M118="","",CONCATENATE(".",M118)),IF(R118="","",CONCATENATE(".",R118)),IF(U118="","","(*)"))</f>
        <v>#VALUE!</v>
      </c>
      <c r="AY118" s="170" t="str">
        <f aca="false">CONCATENATE(BM118,".",BN118)</f>
        <v>KF513694.HEV_EW471</v>
      </c>
      <c r="AZ118" s="171" t="str">
        <f aca="false">IF(AV118="",IF(ISNUMBER(FIND(".",A118)),LEFT(A118,FIND(".",A118)-1),A118),AV118)</f>
        <v>KF513694</v>
      </c>
      <c r="BA118" s="171" t="str">
        <f aca="false">IF(ISNUMBER(FIND("-",AZ118)),LEFT(AZ118,FIND("-",AZ118)-1),AZ118)</f>
        <v>KF513694</v>
      </c>
      <c r="BB118" s="170" t="str">
        <f aca="false"> MEGAname &amp; "="</f>
        <v>KF513694=</v>
      </c>
      <c r="BC118" s="170" t="str">
        <f aca="false">Clear &amp; IF(span ,"Span","out")</f>
        <v>KF513694=out</v>
      </c>
      <c r="BD118" s="170" t="str">
        <f aca="false">Clear &amp; IF(span, IF(B118=".","Selected",B118),"out")</f>
        <v>KF513694=out</v>
      </c>
      <c r="BE118" s="170" t="str">
        <f aca="false">Clear &amp; Strain</f>
        <v>KF513694=HEV_EW191</v>
      </c>
      <c r="BF118" s="170" t="e">
        <f aca="false">CONCATENATE(A118,"=",F117,". ",AX118,IF(AB118="","",CONCATENATE(".",AB118)))</f>
        <v>#VALUE!</v>
      </c>
      <c r="BG118" s="170" t="e">
        <f aca="false">CONCATENATE(A118,"=",F117,". ",AX118)</f>
        <v>#VALUE!</v>
      </c>
      <c r="BH118" s="170" t="e">
        <f aca="false">CONCATENATE(A118,"=",AX118)</f>
        <v>#VALUE!</v>
      </c>
      <c r="BI118" s="170" t="e">
        <f aca="false">CONCATENATE(A118,"=",ComForSubtype,d#REF!)</f>
        <v>#VALUE!</v>
      </c>
      <c r="BJ118" s="170" t="str">
        <f aca="false">CONCATENATE(A118,"=",E118)</f>
        <v>KF513694=3</v>
      </c>
      <c r="BK118" s="170" t="str">
        <f aca="false">CONCATENATE(A118,"=",C118)</f>
        <v>KF513694=3</v>
      </c>
      <c r="BL118" s="170" t="e">
        <f aca="false">CONCATENATE(d#REF!,"=")</f>
        <v>#VALUE!</v>
      </c>
      <c r="BM118" s="223" t="str">
        <f aca="false">IF(BA118="XX","",BA118)</f>
        <v>KF513694</v>
      </c>
      <c r="BN118" s="224" t="str">
        <f aca="false">CONCATENATE(IF(F117="","",F117),IF(G118="","",CONCATENATE(" / ",G118)))</f>
        <v>HEV_EW471</v>
      </c>
      <c r="BO118" s="225" t="e">
        <f aca="false">AX118</f>
        <v>#VALUE!</v>
      </c>
      <c r="BP118" s="226" t="str">
        <f aca="false">IF(V118="","",V118)</f>
        <v/>
      </c>
      <c r="BQ118" s="226" t="str">
        <f aca="false">IF(W118="","",CONCATENATE(W118,IF(LEFT(AO118,1)="s","+","")))</f>
        <v/>
      </c>
      <c r="BR118" s="226" t="str">
        <f aca="false">IF(X118="","",CONCATENATE(X118,IF(LEFT(AQ118,1)="s","+","")))</f>
        <v/>
      </c>
      <c r="BS118" s="226" t="str">
        <f aca="false">IF(Y118="","",CONCATENATE(Y118,IF(LEFT(AR118,1)="s","+","")))</f>
        <v/>
      </c>
      <c r="BT118" s="226" t="str">
        <f aca="false">IF(Z118="","",CONCATENATE(Z118,IF(LEFT(AS118,1)="s","+","")))</f>
        <v/>
      </c>
      <c r="BU118" s="227" t="str">
        <f aca="false">IF(AA118="","",CONCATENATE(AA118,IF(LEFT(AT118,1)="s","+","")))</f>
        <v/>
      </c>
      <c r="BW118" s="177" t="s">
        <v>338</v>
      </c>
      <c r="BX118" s="170" t="str">
        <f aca="false">IF(BW118&lt;&gt;"",IF(ISNUMBER(FIND("=",BW118)),LEFT(BW118,FIND("=",BW118)-1),BW118),BW118)</f>
        <v>xx</v>
      </c>
      <c r="BY118" s="170" t="str">
        <f aca="false">IF(BW118&lt;&gt;"",IF(ISNUMBER(FIND("=",BW118)),RIGHT(BW118,LEN(BW118)-FIND("=",BW118)),""),"")</f>
        <v>Non_select</v>
      </c>
      <c r="BZ118" s="170" t="str">
        <f aca="false">IF(BX118&lt;&gt;"",IF(ISNUMBER(FIND(".",BX118)),LEFT(BX118,FIND(".",BX118)-1),BX118),BX118)</f>
        <v>xx</v>
      </c>
      <c r="CA118" s="170" t="str">
        <f aca="false">IF(BX118&lt;&gt;"",IF(ISNUMBER(FIND(".",BX118)),RIGHT(BX118,LEN(BX118)-FIND(".",BX118)),""),"")</f>
        <v/>
      </c>
      <c r="CC118" s="170" t="str">
        <f aca="false">A118</f>
        <v>KF513694</v>
      </c>
      <c r="CD118" s="178" t="s">
        <v>339</v>
      </c>
      <c r="CE118" s="178" t="s">
        <v>340</v>
      </c>
      <c r="CF118" s="178" t="s">
        <v>341</v>
      </c>
      <c r="CK118" s="178"/>
      <c r="CR118" s="228" t="n">
        <f aca="false">C118</f>
        <v>3</v>
      </c>
      <c r="CS118" s="229" t="e">
        <f aca="false">d#REF!</f>
        <v>#VALUE!</v>
      </c>
      <c r="CT118" s="170" t="str">
        <f aca="false">CONCATENATE(CD118," strain ",CM118," ",CL118,", partial cds")</f>
        <v>Hepatitis E virus strain  , partial cds</v>
      </c>
    </row>
    <row r="119" customFormat="false" ht="11.9" hidden="false" customHeight="true" outlineLevel="0" collapsed="false">
      <c r="A119" s="154" t="s">
        <v>722</v>
      </c>
      <c r="B119" s="147" t="n">
        <v>3</v>
      </c>
      <c r="C119" s="148" t="n">
        <v>3</v>
      </c>
      <c r="D119" s="149" t="s">
        <v>640</v>
      </c>
      <c r="E119" s="150" t="s">
        <v>640</v>
      </c>
      <c r="F119" s="210" t="s">
        <v>723</v>
      </c>
      <c r="H119" s="146" t="s">
        <v>649</v>
      </c>
      <c r="I119" s="153" t="s">
        <v>650</v>
      </c>
      <c r="J119" s="146" t="s">
        <v>395</v>
      </c>
      <c r="M119" s="157" t="s">
        <v>348</v>
      </c>
      <c r="N119" s="158" t="s">
        <v>400</v>
      </c>
      <c r="O119" s="159" t="n">
        <v>2010</v>
      </c>
      <c r="S119" s="146" t="n">
        <v>232</v>
      </c>
      <c r="AH119" s="164" t="n">
        <v>6283</v>
      </c>
      <c r="AI119" s="164" t="n">
        <v>6514</v>
      </c>
      <c r="AJ119" s="219" t="n">
        <f aca="false">SeqEnd-SeqBeg+1</f>
        <v>232</v>
      </c>
      <c r="AK119" s="220" t="n">
        <f aca="false">AND( SeqBeg&lt;=Beg  , End &lt;=SeqEnd )</f>
        <v>0</v>
      </c>
      <c r="AN119" s="221"/>
      <c r="AT119" s="147" t="s">
        <v>103</v>
      </c>
      <c r="AU119" s="146"/>
      <c r="AW119" s="222" t="str">
        <f aca="false">HYPERLINK(CONCATENATE("http://www.ncbi.nlm.nih.gov/nuccore/",BM119),BM119)</f>
        <v>KF513757</v>
      </c>
      <c r="AX119" s="219" t="str">
        <f aca="false">CONCATENATE(D118,IF(I119="","",CONCATENATE(".",I119)),IF(K119="","",CONCATENATE(".",K119)),IF(M119="","",CONCATENATE(".",M119)),IF(R118="","",CONCATENATE(".",R118)),IF(U119="","","(*)"))</f>
        <v>3.GBR.hum</v>
      </c>
      <c r="AY119" s="170" t="str">
        <f aca="false">CONCATENATE(BM119,".",BN119)</f>
        <v>KF513757.HEV_EW191</v>
      </c>
      <c r="AZ119" s="171" t="str">
        <f aca="false">IF(AV119="",IF(ISNUMBER(FIND(".",A119)),LEFT(A119,FIND(".",A119)-1),A119),AV119)</f>
        <v>KF513757</v>
      </c>
      <c r="BA119" s="171" t="str">
        <f aca="false">IF(ISNUMBER(FIND("-",AZ119)),LEFT(AZ119,FIND("-",AZ119)-1),AZ119)</f>
        <v>KF513757</v>
      </c>
      <c r="BB119" s="170" t="str">
        <f aca="false"> MEGAname &amp; "="</f>
        <v>KF513757=</v>
      </c>
      <c r="BC119" s="170" t="str">
        <f aca="false">Clear &amp; IF(span ,"Span","out")</f>
        <v>KF513757=out</v>
      </c>
      <c r="BD119" s="170" t="str">
        <f aca="false">Clear &amp; IF(span, IF(B119=".","Selected",B119),"out")</f>
        <v>KF513757=out</v>
      </c>
      <c r="BE119" s="170" t="str">
        <f aca="false">Clear &amp; Strain</f>
        <v>KF513757=HEV_EW249</v>
      </c>
      <c r="BF119" s="170" t="str">
        <f aca="false">CONCATENATE(A119,"=",F118,". ",AX119,IF(AB119="","",CONCATENATE(".",AB119)))</f>
        <v>KF513757=HEV_EW191. 3.GBR.hum</v>
      </c>
      <c r="BG119" s="170" t="str">
        <f aca="false">CONCATENATE(A119,"=",F118,". ",AX119)</f>
        <v>KF513757=HEV_EW191. 3.GBR.hum</v>
      </c>
      <c r="BH119" s="170" t="str">
        <f aca="false">CONCATENATE(A119,"=",AX119)</f>
        <v>KF513757=3.GBR.hum</v>
      </c>
      <c r="BI119" s="170" t="str">
        <f aca="false">CONCATENATE(A119,"=",ComForSubtype,D118)</f>
        <v>KF513757=3</v>
      </c>
      <c r="BJ119" s="170" t="str">
        <f aca="false">CONCATENATE(A119,"=",E119)</f>
        <v>KF513757=3</v>
      </c>
      <c r="BK119" s="170" t="str">
        <f aca="false">CONCATENATE(A119,"=",C119)</f>
        <v>KF513757=3</v>
      </c>
      <c r="BL119" s="170" t="str">
        <f aca="false">CONCATENATE(D118,"=")</f>
        <v>3=</v>
      </c>
      <c r="BM119" s="223" t="str">
        <f aca="false">IF(BA119="XX","",BA119)</f>
        <v>KF513757</v>
      </c>
      <c r="BN119" s="224" t="str">
        <f aca="false">CONCATENATE(IF(F118="","",F118),IF(G119="","",CONCATENATE(" / ",G119)))</f>
        <v>HEV_EW191</v>
      </c>
      <c r="BO119" s="225" t="str">
        <f aca="false">AX119</f>
        <v>3.GBR.hum</v>
      </c>
      <c r="BP119" s="226" t="str">
        <f aca="false">IF(V119="","",V119)</f>
        <v/>
      </c>
      <c r="BQ119" s="226" t="str">
        <f aca="false">IF(W119="","",CONCATENATE(W119,IF(LEFT(AO119,1)="s","+","")))</f>
        <v/>
      </c>
      <c r="BR119" s="226" t="str">
        <f aca="false">IF(X119="","",CONCATENATE(X119,IF(LEFT(AQ119,1)="s","+","")))</f>
        <v/>
      </c>
      <c r="BS119" s="226" t="str">
        <f aca="false">IF(Y119="","",CONCATENATE(Y119,IF(LEFT(AR119,1)="s","+","")))</f>
        <v/>
      </c>
      <c r="BT119" s="226" t="str">
        <f aca="false">IF(Z119="","",CONCATENATE(Z119,IF(LEFT(AS119,1)="s","+","")))</f>
        <v/>
      </c>
      <c r="BU119" s="227" t="str">
        <f aca="false">IF(AA119="","",CONCATENATE(AA119,IF(LEFT(AT119,1)="s","+","")))</f>
        <v/>
      </c>
      <c r="BW119" s="177" t="s">
        <v>338</v>
      </c>
      <c r="BX119" s="170" t="str">
        <f aca="false">IF(BW119&lt;&gt;"",IF(ISNUMBER(FIND("=",BW119)),LEFT(BW119,FIND("=",BW119)-1),BW119),BW119)</f>
        <v>xx</v>
      </c>
      <c r="BY119" s="170" t="str">
        <f aca="false">IF(BW119&lt;&gt;"",IF(ISNUMBER(FIND("=",BW119)),RIGHT(BW119,LEN(BW119)-FIND("=",BW119)),""),"")</f>
        <v>Non_select</v>
      </c>
      <c r="BZ119" s="170" t="str">
        <f aca="false">IF(BX119&lt;&gt;"",IF(ISNUMBER(FIND(".",BX119)),LEFT(BX119,FIND(".",BX119)-1),BX119),BX119)</f>
        <v>xx</v>
      </c>
      <c r="CA119" s="170" t="str">
        <f aca="false">IF(BX119&lt;&gt;"",IF(ISNUMBER(FIND(".",BX119)),RIGHT(BX119,LEN(BX119)-FIND(".",BX119)),""),"")</f>
        <v/>
      </c>
      <c r="CC119" s="170" t="str">
        <f aca="false">A119</f>
        <v>KF513757</v>
      </c>
      <c r="CD119" s="178" t="s">
        <v>339</v>
      </c>
      <c r="CE119" s="178" t="s">
        <v>340</v>
      </c>
      <c r="CF119" s="178" t="s">
        <v>341</v>
      </c>
      <c r="CK119" s="178"/>
      <c r="CR119" s="228" t="n">
        <f aca="false">C119</f>
        <v>3</v>
      </c>
      <c r="CS119" s="229" t="str">
        <f aca="false">D118</f>
        <v>3</v>
      </c>
      <c r="CT119" s="170" t="str">
        <f aca="false">CONCATENATE(CD119," strain ",CM119," ",CL119,", partial cds")</f>
        <v>Hepatitis E virus strain  , partial cds</v>
      </c>
    </row>
    <row r="120" customFormat="false" ht="11.9" hidden="false" customHeight="true" outlineLevel="0" collapsed="false">
      <c r="A120" s="154" t="s">
        <v>724</v>
      </c>
      <c r="B120" s="147" t="n">
        <v>3</v>
      </c>
      <c r="C120" s="148" t="n">
        <v>3</v>
      </c>
      <c r="D120" s="149" t="s">
        <v>640</v>
      </c>
      <c r="E120" s="150" t="s">
        <v>640</v>
      </c>
      <c r="F120" s="210" t="s">
        <v>725</v>
      </c>
      <c r="H120" s="146" t="s">
        <v>649</v>
      </c>
      <c r="I120" s="153" t="s">
        <v>650</v>
      </c>
      <c r="J120" s="146" t="s">
        <v>395</v>
      </c>
      <c r="M120" s="157" t="s">
        <v>348</v>
      </c>
      <c r="N120" s="158" t="s">
        <v>400</v>
      </c>
      <c r="O120" s="159" t="n">
        <v>2012</v>
      </c>
      <c r="S120" s="146" t="n">
        <v>229</v>
      </c>
      <c r="AH120" s="164" t="n">
        <v>6262</v>
      </c>
      <c r="AI120" s="164" t="n">
        <v>6490</v>
      </c>
      <c r="AJ120" s="219" t="n">
        <f aca="false">SeqEnd-SeqBeg+1</f>
        <v>229</v>
      </c>
      <c r="AK120" s="220" t="n">
        <f aca="false">AND( SeqBeg&lt;=Beg  , End &lt;=SeqEnd )</f>
        <v>0</v>
      </c>
      <c r="AN120" s="221"/>
      <c r="AT120" s="147" t="s">
        <v>103</v>
      </c>
      <c r="AU120" s="146"/>
      <c r="AW120" s="222" t="str">
        <f aca="false">HYPERLINK(CONCATENATE("http://www.ncbi.nlm.nih.gov/nuccore/",BM120),BM120)</f>
        <v>KF514014</v>
      </c>
      <c r="AX120" s="219" t="e">
        <f aca="false">CONCATENATE(d#REF!,IF(I120="","",CONCATENATE(".",I120)),IF(K120="","",CONCATENATE(".",K120)),IF(M120="","",CONCATENATE(".",M120)),IF(R120="","",CONCATENATE(".",R120)),IF(U120="","","(*)"))</f>
        <v>#VALUE!</v>
      </c>
      <c r="AY120" s="170" t="str">
        <f aca="false">CONCATENATE(BM120,".",BN120)</f>
        <v>KF514014.HEV_EW249</v>
      </c>
      <c r="AZ120" s="171" t="str">
        <f aca="false">IF(AV120="",IF(ISNUMBER(FIND(".",A120)),LEFT(A120,FIND(".",A120)-1),A120),AV120)</f>
        <v>KF514014</v>
      </c>
      <c r="BA120" s="171" t="str">
        <f aca="false">IF(ISNUMBER(FIND("-",AZ120)),LEFT(AZ120,FIND("-",AZ120)-1),AZ120)</f>
        <v>KF514014</v>
      </c>
      <c r="BB120" s="170" t="str">
        <f aca="false"> MEGAname &amp; "="</f>
        <v>KF514014=</v>
      </c>
      <c r="BC120" s="170" t="str">
        <f aca="false">Clear &amp; IF(span ,"Span","out")</f>
        <v>KF514014=out</v>
      </c>
      <c r="BD120" s="170" t="str">
        <f aca="false">Clear &amp; IF(span, IF(B120=".","Selected",B120),"out")</f>
        <v>KF514014=out</v>
      </c>
      <c r="BE120" s="170" t="str">
        <f aca="false">Clear &amp; Strain</f>
        <v>KF514014=HEV_EW480</v>
      </c>
      <c r="BF120" s="170" t="e">
        <f aca="false">CONCATENATE(A120,"=",F119,". ",AX120,IF(AB120="","",CONCATENATE(".",AB120)))</f>
        <v>#VALUE!</v>
      </c>
      <c r="BG120" s="170" t="e">
        <f aca="false">CONCATENATE(A120,"=",F119,". ",AX120)</f>
        <v>#VALUE!</v>
      </c>
      <c r="BH120" s="170" t="e">
        <f aca="false">CONCATENATE(A120,"=",AX120)</f>
        <v>#VALUE!</v>
      </c>
      <c r="BI120" s="170" t="e">
        <f aca="false">CONCATENATE(A120,"=",ComForSubtype,d#REF!)</f>
        <v>#VALUE!</v>
      </c>
      <c r="BJ120" s="170" t="str">
        <f aca="false">CONCATENATE(A120,"=",E120)</f>
        <v>KF514014=3</v>
      </c>
      <c r="BK120" s="170" t="str">
        <f aca="false">CONCATENATE(A120,"=",C120)</f>
        <v>KF514014=3</v>
      </c>
      <c r="BL120" s="170" t="e">
        <f aca="false">CONCATENATE(d#REF!,"=")</f>
        <v>#VALUE!</v>
      </c>
      <c r="BM120" s="223" t="str">
        <f aca="false">IF(BA120="XX","",BA120)</f>
        <v>KF514014</v>
      </c>
      <c r="BN120" s="224" t="str">
        <f aca="false">CONCATENATE(IF(F119="","",F119),IF(G120="","",CONCATENATE(" / ",G120)))</f>
        <v>HEV_EW249</v>
      </c>
      <c r="BO120" s="225" t="e">
        <f aca="false">AX120</f>
        <v>#VALUE!</v>
      </c>
      <c r="BP120" s="226" t="str">
        <f aca="false">IF(V120="","",V120)</f>
        <v/>
      </c>
      <c r="BQ120" s="226" t="str">
        <f aca="false">IF(W120="","",CONCATENATE(W120,IF(LEFT(AO120,1)="s","+","")))</f>
        <v/>
      </c>
      <c r="BR120" s="226" t="str">
        <f aca="false">IF(X120="","",CONCATENATE(X120,IF(LEFT(AQ120,1)="s","+","")))</f>
        <v/>
      </c>
      <c r="BS120" s="226" t="str">
        <f aca="false">IF(Y120="","",CONCATENATE(Y120,IF(LEFT(AR120,1)="s","+","")))</f>
        <v/>
      </c>
      <c r="BT120" s="226" t="str">
        <f aca="false">IF(Z120="","",CONCATENATE(Z120,IF(LEFT(AS120,1)="s","+","")))</f>
        <v/>
      </c>
      <c r="BU120" s="227" t="str">
        <f aca="false">IF(AA120="","",CONCATENATE(AA120,IF(LEFT(AT120,1)="s","+","")))</f>
        <v/>
      </c>
      <c r="BW120" s="177" t="s">
        <v>338</v>
      </c>
      <c r="BX120" s="170" t="str">
        <f aca="false">IF(BW120&lt;&gt;"",IF(ISNUMBER(FIND("=",BW120)),LEFT(BW120,FIND("=",BW120)-1),BW120),BW120)</f>
        <v>xx</v>
      </c>
      <c r="BY120" s="170" t="str">
        <f aca="false">IF(BW120&lt;&gt;"",IF(ISNUMBER(FIND("=",BW120)),RIGHT(BW120,LEN(BW120)-FIND("=",BW120)),""),"")</f>
        <v>Non_select</v>
      </c>
      <c r="BZ120" s="170" t="str">
        <f aca="false">IF(BX120&lt;&gt;"",IF(ISNUMBER(FIND(".",BX120)),LEFT(BX120,FIND(".",BX120)-1),BX120),BX120)</f>
        <v>xx</v>
      </c>
      <c r="CA120" s="170" t="str">
        <f aca="false">IF(BX120&lt;&gt;"",IF(ISNUMBER(FIND(".",BX120)),RIGHT(BX120,LEN(BX120)-FIND(".",BX120)),""),"")</f>
        <v/>
      </c>
      <c r="CC120" s="170" t="str">
        <f aca="false">A120</f>
        <v>KF514014</v>
      </c>
      <c r="CD120" s="178" t="s">
        <v>339</v>
      </c>
      <c r="CE120" s="178" t="s">
        <v>340</v>
      </c>
      <c r="CF120" s="178" t="s">
        <v>341</v>
      </c>
      <c r="CK120" s="178"/>
      <c r="CR120" s="228" t="n">
        <f aca="false">C120</f>
        <v>3</v>
      </c>
      <c r="CS120" s="229" t="e">
        <f aca="false">d#REF!</f>
        <v>#VALUE!</v>
      </c>
      <c r="CT120" s="170" t="str">
        <f aca="false">CONCATENATE(CD120," strain ",CM120," ",CL120,", partial cds")</f>
        <v>Hepatitis E virus strain  , partial cds</v>
      </c>
    </row>
    <row r="121" customFormat="false" ht="11.9" hidden="false" customHeight="true" outlineLevel="0" collapsed="false">
      <c r="A121" s="154" t="s">
        <v>726</v>
      </c>
      <c r="B121" s="147" t="n">
        <v>3</v>
      </c>
      <c r="C121" s="148" t="n">
        <v>3</v>
      </c>
      <c r="D121" s="149" t="s">
        <v>640</v>
      </c>
      <c r="E121" s="150" t="s">
        <v>640</v>
      </c>
      <c r="F121" s="210" t="s">
        <v>727</v>
      </c>
      <c r="H121" s="146" t="s">
        <v>649</v>
      </c>
      <c r="I121" s="153" t="s">
        <v>650</v>
      </c>
      <c r="J121" s="146" t="s">
        <v>395</v>
      </c>
      <c r="M121" s="157" t="s">
        <v>348</v>
      </c>
      <c r="N121" s="158" t="s">
        <v>400</v>
      </c>
      <c r="O121" s="159" t="n">
        <v>2006</v>
      </c>
      <c r="S121" s="146" t="n">
        <v>223</v>
      </c>
      <c r="AH121" s="164" t="n">
        <v>6262</v>
      </c>
      <c r="AI121" s="164" t="n">
        <v>6484</v>
      </c>
      <c r="AJ121" s="219" t="n">
        <f aca="false">SeqEnd-SeqBeg+1</f>
        <v>223</v>
      </c>
      <c r="AK121" s="220" t="n">
        <f aca="false">AND( SeqBeg&lt;=Beg  , End &lt;=SeqEnd )</f>
        <v>0</v>
      </c>
      <c r="AN121" s="221"/>
      <c r="AT121" s="147" t="s">
        <v>103</v>
      </c>
      <c r="AU121" s="146"/>
      <c r="AW121" s="222" t="str">
        <f aca="false">HYPERLINK(CONCATENATE("http://www.ncbi.nlm.nih.gov/nuccore/",BM121),BM121)</f>
        <v>KF514064</v>
      </c>
      <c r="AX121" s="219" t="e">
        <f aca="false">CONCATENATE(d#REF!,IF(I121="","",CONCATENATE(".",I121)),IF(K121="","",CONCATENATE(".",K121)),IF(M121="","",CONCATENATE(".",M121)),IF(R121="","",CONCATENATE(".",R121)),IF(U121="","","(*)"))</f>
        <v>#VALUE!</v>
      </c>
      <c r="AY121" s="170" t="str">
        <f aca="false">CONCATENATE(BM121,".",BN121)</f>
        <v>KF514064.HEV_EW480</v>
      </c>
      <c r="AZ121" s="171" t="str">
        <f aca="false">IF(AV121="",IF(ISNUMBER(FIND(".",A121)),LEFT(A121,FIND(".",A121)-1),A121),AV121)</f>
        <v>KF514064</v>
      </c>
      <c r="BA121" s="171" t="str">
        <f aca="false">IF(ISNUMBER(FIND("-",AZ121)),LEFT(AZ121,FIND("-",AZ121)-1),AZ121)</f>
        <v>KF514064</v>
      </c>
      <c r="BB121" s="170" t="str">
        <f aca="false"> MEGAname &amp; "="</f>
        <v>KF514064=</v>
      </c>
      <c r="BC121" s="170" t="str">
        <f aca="false">Clear &amp; IF(span ,"Span","out")</f>
        <v>KF514064=out</v>
      </c>
      <c r="BD121" s="170" t="str">
        <f aca="false">Clear &amp; IF(span, IF(B121=".","Selected",B121),"out")</f>
        <v>KF514064=out</v>
      </c>
      <c r="BE121" s="170" t="str">
        <f aca="false">Clear &amp; Strain</f>
        <v>KF514064=HEV_EW67</v>
      </c>
      <c r="BF121" s="170" t="e">
        <f aca="false">CONCATENATE(A121,"=",F120,". ",AX121,IF(AB121="","",CONCATENATE(".",AB121)))</f>
        <v>#VALUE!</v>
      </c>
      <c r="BG121" s="170" t="e">
        <f aca="false">CONCATENATE(A121,"=",F120,". ",AX121)</f>
        <v>#VALUE!</v>
      </c>
      <c r="BH121" s="170" t="e">
        <f aca="false">CONCATENATE(A121,"=",AX121)</f>
        <v>#VALUE!</v>
      </c>
      <c r="BI121" s="170" t="e">
        <f aca="false">CONCATENATE(A121,"=",ComForSubtype,d#REF!)</f>
        <v>#VALUE!</v>
      </c>
      <c r="BJ121" s="170" t="str">
        <f aca="false">CONCATENATE(A121,"=",E121)</f>
        <v>KF514064=3</v>
      </c>
      <c r="BK121" s="170" t="str">
        <f aca="false">CONCATENATE(A121,"=",C121)</f>
        <v>KF514064=3</v>
      </c>
      <c r="BL121" s="170" t="e">
        <f aca="false">CONCATENATE(d#REF!,"=")</f>
        <v>#VALUE!</v>
      </c>
      <c r="BM121" s="223" t="str">
        <f aca="false">IF(BA121="XX","",BA121)</f>
        <v>KF514064</v>
      </c>
      <c r="BN121" s="224" t="str">
        <f aca="false">CONCATENATE(IF(F120="","",F120),IF(G121="","",CONCATENATE(" / ",G121)))</f>
        <v>HEV_EW480</v>
      </c>
      <c r="BO121" s="225" t="e">
        <f aca="false">AX121</f>
        <v>#VALUE!</v>
      </c>
      <c r="BP121" s="226" t="str">
        <f aca="false">IF(V121="","",V121)</f>
        <v/>
      </c>
      <c r="BQ121" s="226" t="str">
        <f aca="false">IF(W121="","",CONCATENATE(W121,IF(LEFT(AO121,1)="s","+","")))</f>
        <v/>
      </c>
      <c r="BR121" s="226" t="str">
        <f aca="false">IF(X121="","",CONCATENATE(X121,IF(LEFT(AQ121,1)="s","+","")))</f>
        <v/>
      </c>
      <c r="BS121" s="226" t="str">
        <f aca="false">IF(Y121="","",CONCATENATE(Y121,IF(LEFT(AR121,1)="s","+","")))</f>
        <v/>
      </c>
      <c r="BT121" s="226" t="str">
        <f aca="false">IF(Z121="","",CONCATENATE(Z121,IF(LEFT(AS121,1)="s","+","")))</f>
        <v/>
      </c>
      <c r="BU121" s="227" t="str">
        <f aca="false">IF(AA121="","",CONCATENATE(AA121,IF(LEFT(AT121,1)="s","+","")))</f>
        <v/>
      </c>
      <c r="BW121" s="177" t="s">
        <v>338</v>
      </c>
      <c r="BX121" s="170" t="str">
        <f aca="false">IF(BW121&lt;&gt;"",IF(ISNUMBER(FIND("=",BW121)),LEFT(BW121,FIND("=",BW121)-1),BW121),BW121)</f>
        <v>xx</v>
      </c>
      <c r="BY121" s="170" t="str">
        <f aca="false">IF(BW121&lt;&gt;"",IF(ISNUMBER(FIND("=",BW121)),RIGHT(BW121,LEN(BW121)-FIND("=",BW121)),""),"")</f>
        <v>Non_select</v>
      </c>
      <c r="BZ121" s="170" t="str">
        <f aca="false">IF(BX121&lt;&gt;"",IF(ISNUMBER(FIND(".",BX121)),LEFT(BX121,FIND(".",BX121)-1),BX121),BX121)</f>
        <v>xx</v>
      </c>
      <c r="CA121" s="170" t="str">
        <f aca="false">IF(BX121&lt;&gt;"",IF(ISNUMBER(FIND(".",BX121)),RIGHT(BX121,LEN(BX121)-FIND(".",BX121)),""),"")</f>
        <v/>
      </c>
      <c r="CC121" s="170" t="str">
        <f aca="false">A121</f>
        <v>KF514064</v>
      </c>
      <c r="CD121" s="178" t="s">
        <v>339</v>
      </c>
      <c r="CE121" s="178" t="s">
        <v>340</v>
      </c>
      <c r="CF121" s="178" t="s">
        <v>341</v>
      </c>
      <c r="CK121" s="178"/>
      <c r="CR121" s="228" t="n">
        <f aca="false">C121</f>
        <v>3</v>
      </c>
      <c r="CS121" s="229" t="e">
        <f aca="false">d#REF!</f>
        <v>#VALUE!</v>
      </c>
      <c r="CT121" s="170" t="str">
        <f aca="false">CONCATENATE(CD121," strain ",CM121," ",CL121,", partial cds")</f>
        <v>Hepatitis E virus strain  , partial cds</v>
      </c>
    </row>
    <row r="122" customFormat="false" ht="11.9" hidden="false" customHeight="true" outlineLevel="0" collapsed="false">
      <c r="A122" s="208" t="s">
        <v>728</v>
      </c>
      <c r="B122" s="147" t="n">
        <v>3</v>
      </c>
      <c r="C122" s="148" t="n">
        <v>3</v>
      </c>
      <c r="D122" s="149" t="s">
        <v>640</v>
      </c>
      <c r="E122" s="150" t="s">
        <v>640</v>
      </c>
      <c r="F122" s="210" t="s">
        <v>729</v>
      </c>
      <c r="G122" s="212"/>
      <c r="H122" s="146" t="s">
        <v>423</v>
      </c>
      <c r="I122" s="153" t="s">
        <v>424</v>
      </c>
      <c r="J122" s="212" t="s">
        <v>425</v>
      </c>
      <c r="K122" s="212"/>
      <c r="L122" s="212"/>
      <c r="M122" s="157" t="s">
        <v>348</v>
      </c>
      <c r="N122" s="213"/>
      <c r="O122" s="159" t="n">
        <v>2010</v>
      </c>
      <c r="P122" s="212"/>
      <c r="Q122" s="212"/>
      <c r="R122" s="212"/>
      <c r="S122" s="212"/>
      <c r="T122" s="214"/>
      <c r="U122" s="215"/>
      <c r="V122" s="209"/>
      <c r="W122" s="217"/>
      <c r="X122" s="209"/>
      <c r="Y122" s="209"/>
      <c r="Z122" s="209"/>
      <c r="AA122" s="216"/>
      <c r="AB122" s="217"/>
      <c r="AC122" s="163" t="s">
        <v>354</v>
      </c>
      <c r="AD122" s="209"/>
      <c r="AE122" s="209"/>
      <c r="AF122" s="209"/>
      <c r="AG122" s="218"/>
      <c r="AH122" s="164" t="n">
        <v>134</v>
      </c>
      <c r="AI122" s="164" t="n">
        <v>343</v>
      </c>
      <c r="AJ122" s="219" t="n">
        <f aca="false">SeqEnd-SeqBeg+1</f>
        <v>210</v>
      </c>
      <c r="AK122" s="220" t="n">
        <f aca="false">AND( SeqBeg&lt;=Beg  , End &lt;=SeqEnd )</f>
        <v>0</v>
      </c>
      <c r="AL122" s="212"/>
      <c r="AM122" s="212"/>
      <c r="AN122" s="221"/>
      <c r="AO122" s="147" t="s">
        <v>103</v>
      </c>
      <c r="AT122" s="0"/>
      <c r="AU122" s="146"/>
      <c r="AV122" s="212"/>
      <c r="AW122" s="222" t="str">
        <f aca="false">HYPERLINK(CONCATENATE("http://www.ncbi.nlm.nih.gov/nuccore/",BM122),BM122)</f>
        <v>JX880220</v>
      </c>
      <c r="AX122" s="219" t="str">
        <f aca="false">CONCATENATE(D122,IF(I122="","",CONCATENATE(".",I122)),IF(K122="","",CONCATENATE(".",K122)),IF(M122="","",CONCATENATE(".",M122)),IF(R122="","",CONCATENATE(".",R122)),IF(U122="","","(*)"))</f>
        <v>3.URY.hum</v>
      </c>
      <c r="AY122" s="170" t="str">
        <f aca="false">CONCATENATE(BM122,".",BN122)</f>
        <v>JX880220.He_Uy12</v>
      </c>
      <c r="AZ122" s="171" t="str">
        <f aca="false">IF(AV122="",IF(ISNUMBER(FIND(".",A122)),LEFT(A122,FIND(".",A122)-1),A122),AV122)</f>
        <v>JX880220</v>
      </c>
      <c r="BA122" s="171" t="str">
        <f aca="false">IF(ISNUMBER(FIND("-",AZ122)),LEFT(AZ122,FIND("-",AZ122)-1),AZ122)</f>
        <v>JX880220</v>
      </c>
      <c r="BB122" s="170" t="str">
        <f aca="false"> MEGAname &amp; "="</f>
        <v>JX880220=</v>
      </c>
      <c r="BC122" s="170" t="str">
        <f aca="false">Clear &amp; IF(span ,"Span","out")</f>
        <v>JX880220=out</v>
      </c>
      <c r="BD122" s="170" t="str">
        <f aca="false">Clear &amp; IF(span, IF(B122=".","Selected",B122),"out")</f>
        <v>JX880220=out</v>
      </c>
      <c r="BE122" s="170" t="str">
        <f aca="false">Clear &amp; Strain</f>
        <v>JX880220=He_Uy12</v>
      </c>
      <c r="BF122" s="170" t="str">
        <f aca="false">CONCATENATE(A122,"=",F122,". ",AX122,IF(AB122="","",CONCATENATE(".",AB122)))</f>
        <v>JX880220=He_Uy12. 3.URY.hum</v>
      </c>
      <c r="BG122" s="170" t="str">
        <f aca="false">CONCATENATE(A122,"=",F122,". ",AX122)</f>
        <v>JX880220=He_Uy12. 3.URY.hum</v>
      </c>
      <c r="BH122" s="170" t="str">
        <f aca="false">CONCATENATE(A122,"=",AX122)</f>
        <v>JX880220=3.URY.hum</v>
      </c>
      <c r="BI122" s="170" t="str">
        <f aca="false">CONCATENATE(A122,"=",ComForSubtype,D122)</f>
        <v>JX880220=3</v>
      </c>
      <c r="BJ122" s="170" t="str">
        <f aca="false">CONCATENATE(A122,"=",E122)</f>
        <v>JX880220=3</v>
      </c>
      <c r="BK122" s="170" t="str">
        <f aca="false">CONCATENATE(A122,"=",C122)</f>
        <v>JX880220=3</v>
      </c>
      <c r="BL122" s="170" t="str">
        <f aca="false">CONCATENATE(D122,"=")</f>
        <v>3=</v>
      </c>
      <c r="BM122" s="223" t="str">
        <f aca="false">IF(BA122="XX","",BA122)</f>
        <v>JX880220</v>
      </c>
      <c r="BN122" s="224" t="str">
        <f aca="false">CONCATENATE(IF(F122="","",F122),IF(G122="","",CONCATENATE(" / ",G122)))</f>
        <v>He_Uy12</v>
      </c>
      <c r="BO122" s="225" t="str">
        <f aca="false">AX122</f>
        <v>3.URY.hum</v>
      </c>
      <c r="BP122" s="226" t="str">
        <f aca="false">IF(V122="","",V122)</f>
        <v/>
      </c>
      <c r="BQ122" s="226" t="str">
        <f aca="false">IF(W122="","",CONCATENATE(W122,IF(LEFT(AO122,1)="s","+","")))</f>
        <v/>
      </c>
      <c r="BR122" s="226" t="str">
        <f aca="false">IF(X122="","",CONCATENATE(X122,IF(LEFT(AQ122,1)="s","+","")))</f>
        <v/>
      </c>
      <c r="BS122" s="226" t="str">
        <f aca="false">IF(Y122="","",CONCATENATE(Y122,IF(LEFT(AR122,1)="s","+","")))</f>
        <v/>
      </c>
      <c r="BT122" s="226" t="str">
        <f aca="false">IF(Z122="","",CONCATENATE(Z122,IF(LEFT(AS122,1)="s","+","")))</f>
        <v/>
      </c>
      <c r="BU122" s="227" t="str">
        <f aca="false">IF(AA122="","",CONCATENATE(AA122,IF(LEFT(AT122,1)="s","+","")))</f>
        <v/>
      </c>
      <c r="BV122" s="212"/>
      <c r="BW122" s="177" t="s">
        <v>338</v>
      </c>
      <c r="BX122" s="170" t="str">
        <f aca="false">IF(BW122&lt;&gt;"",IF(ISNUMBER(FIND("=",BW122)),LEFT(BW122,FIND("=",BW122)-1),BW122),BW122)</f>
        <v>xx</v>
      </c>
      <c r="BY122" s="170" t="str">
        <f aca="false">IF(BW122&lt;&gt;"",IF(ISNUMBER(FIND("=",BW122)),RIGHT(BW122,LEN(BW122)-FIND("=",BW122)),""),"")</f>
        <v>Non_select</v>
      </c>
      <c r="BZ122" s="170" t="str">
        <f aca="false">IF(BX122&lt;&gt;"",IF(ISNUMBER(FIND(".",BX122)),LEFT(BX122,FIND(".",BX122)-1),BX122),BX122)</f>
        <v>xx</v>
      </c>
      <c r="CA122" s="170" t="str">
        <f aca="false">IF(BX122&lt;&gt;"",IF(ISNUMBER(FIND(".",BX122)),RIGHT(BX122,LEN(BX122)-FIND(".",BX122)),""),"")</f>
        <v/>
      </c>
      <c r="CB122" s="212"/>
      <c r="CC122" s="170" t="str">
        <f aca="false">A122</f>
        <v>JX880220</v>
      </c>
      <c r="CD122" s="178" t="s">
        <v>339</v>
      </c>
      <c r="CE122" s="178" t="s">
        <v>340</v>
      </c>
      <c r="CF122" s="178" t="s">
        <v>341</v>
      </c>
      <c r="CG122" s="212"/>
      <c r="CH122" s="212"/>
      <c r="CI122" s="212"/>
      <c r="CJ122" s="212"/>
      <c r="CK122" s="178"/>
      <c r="CL122" s="212"/>
      <c r="CM122" s="212"/>
      <c r="CN122" s="212"/>
      <c r="CO122" s="212"/>
      <c r="CP122" s="212"/>
      <c r="CQ122" s="212"/>
      <c r="CR122" s="228" t="n">
        <f aca="false">C122</f>
        <v>3</v>
      </c>
      <c r="CS122" s="229" t="str">
        <f aca="false">D122</f>
        <v>3</v>
      </c>
      <c r="CT122" s="170" t="str">
        <f aca="false">CONCATENATE(CD122," strain ",CM122," ",CL122,", partial cds")</f>
        <v>Hepatitis E virus strain  , partial cds</v>
      </c>
    </row>
    <row r="123" customFormat="false" ht="11.9" hidden="false" customHeight="true" outlineLevel="0" collapsed="false">
      <c r="A123" s="208" t="s">
        <v>730</v>
      </c>
      <c r="B123" s="147" t="n">
        <v>3</v>
      </c>
      <c r="C123" s="148" t="n">
        <v>3</v>
      </c>
      <c r="D123" s="149" t="s">
        <v>640</v>
      </c>
      <c r="E123" s="150" t="s">
        <v>640</v>
      </c>
      <c r="F123" s="210" t="s">
        <v>731</v>
      </c>
      <c r="G123" s="212"/>
      <c r="H123" s="146" t="s">
        <v>423</v>
      </c>
      <c r="I123" s="153" t="s">
        <v>424</v>
      </c>
      <c r="J123" s="212" t="s">
        <v>425</v>
      </c>
      <c r="K123" s="212"/>
      <c r="L123" s="212"/>
      <c r="M123" s="157" t="s">
        <v>348</v>
      </c>
      <c r="N123" s="213"/>
      <c r="O123" s="159" t="n">
        <v>2010</v>
      </c>
      <c r="P123" s="212"/>
      <c r="Q123" s="212"/>
      <c r="R123" s="212"/>
      <c r="S123" s="212"/>
      <c r="T123" s="214"/>
      <c r="U123" s="215"/>
      <c r="V123" s="209"/>
      <c r="W123" s="217"/>
      <c r="X123" s="209"/>
      <c r="Y123" s="209"/>
      <c r="Z123" s="209"/>
      <c r="AA123" s="216"/>
      <c r="AB123" s="217"/>
      <c r="AC123" s="163" t="s">
        <v>354</v>
      </c>
      <c r="AD123" s="209"/>
      <c r="AE123" s="209"/>
      <c r="AF123" s="209"/>
      <c r="AG123" s="218"/>
      <c r="AH123" s="164" t="n">
        <v>134</v>
      </c>
      <c r="AI123" s="164" t="n">
        <v>343</v>
      </c>
      <c r="AJ123" s="219" t="n">
        <f aca="false">SeqEnd-SeqBeg+1</f>
        <v>210</v>
      </c>
      <c r="AK123" s="220" t="n">
        <f aca="false">AND( SeqBeg&lt;=Beg  , End &lt;=SeqEnd )</f>
        <v>0</v>
      </c>
      <c r="AL123" s="212"/>
      <c r="AM123" s="212"/>
      <c r="AN123" s="221"/>
      <c r="AO123" s="147" t="s">
        <v>103</v>
      </c>
      <c r="AT123" s="0"/>
      <c r="AU123" s="146"/>
      <c r="AV123" s="212"/>
      <c r="AW123" s="222" t="str">
        <f aca="false">HYPERLINK(CONCATENATE("http://www.ncbi.nlm.nih.gov/nuccore/",BM123),BM123)</f>
        <v>JX880218</v>
      </c>
      <c r="AX123" s="219" t="str">
        <f aca="false">CONCATENATE(D123,IF(I123="","",CONCATENATE(".",I123)),IF(K123="","",CONCATENATE(".",K123)),IF(M123="","",CONCATENATE(".",M123)),IF(R123="","",CONCATENATE(".",R123)),IF(U123="","","(*)"))</f>
        <v>3.URY.hum</v>
      </c>
      <c r="AY123" s="170" t="str">
        <f aca="false">CONCATENATE(BM123,".",BN123)</f>
        <v>JX880218.He_Uy14</v>
      </c>
      <c r="AZ123" s="171" t="str">
        <f aca="false">IF(AV123="",IF(ISNUMBER(FIND(".",A123)),LEFT(A123,FIND(".",A123)-1),A123),AV123)</f>
        <v>JX880218</v>
      </c>
      <c r="BA123" s="171" t="str">
        <f aca="false">IF(ISNUMBER(FIND("-",AZ123)),LEFT(AZ123,FIND("-",AZ123)-1),AZ123)</f>
        <v>JX880218</v>
      </c>
      <c r="BB123" s="170" t="str">
        <f aca="false"> MEGAname &amp; "="</f>
        <v>JX880218=</v>
      </c>
      <c r="BC123" s="170" t="str">
        <f aca="false">Clear &amp; IF(span ,"Span","out")</f>
        <v>JX880218=out</v>
      </c>
      <c r="BD123" s="170" t="str">
        <f aca="false">Clear &amp; IF(span, IF(B123=".","Selected",B123),"out")</f>
        <v>JX880218=out</v>
      </c>
      <c r="BE123" s="170" t="str">
        <f aca="false">Clear &amp; Strain</f>
        <v>JX880218=He_Uy14</v>
      </c>
      <c r="BF123" s="170" t="str">
        <f aca="false">CONCATENATE(A123,"=",F123,". ",AX123,IF(AB123="","",CONCATENATE(".",AB123)))</f>
        <v>JX880218=He_Uy14. 3.URY.hum</v>
      </c>
      <c r="BG123" s="170" t="str">
        <f aca="false">CONCATENATE(A123,"=",F123,". ",AX123)</f>
        <v>JX880218=He_Uy14. 3.URY.hum</v>
      </c>
      <c r="BH123" s="170" t="str">
        <f aca="false">CONCATENATE(A123,"=",AX123)</f>
        <v>JX880218=3.URY.hum</v>
      </c>
      <c r="BI123" s="170" t="str">
        <f aca="false">CONCATENATE(A123,"=",ComForSubtype,D123)</f>
        <v>JX880218=3</v>
      </c>
      <c r="BJ123" s="170" t="str">
        <f aca="false">CONCATENATE(A123,"=",E123)</f>
        <v>JX880218=3</v>
      </c>
      <c r="BK123" s="170" t="str">
        <f aca="false">CONCATENATE(A123,"=",C123)</f>
        <v>JX880218=3</v>
      </c>
      <c r="BL123" s="170" t="str">
        <f aca="false">CONCATENATE(D123,"=")</f>
        <v>3=</v>
      </c>
      <c r="BM123" s="223" t="str">
        <f aca="false">IF(BA123="XX","",BA123)</f>
        <v>JX880218</v>
      </c>
      <c r="BN123" s="224" t="str">
        <f aca="false">CONCATENATE(IF(F123="","",F123),IF(G123="","",CONCATENATE(" / ",G123)))</f>
        <v>He_Uy14</v>
      </c>
      <c r="BO123" s="225" t="str">
        <f aca="false">AX123</f>
        <v>3.URY.hum</v>
      </c>
      <c r="BP123" s="226" t="str">
        <f aca="false">IF(V123="","",V123)</f>
        <v/>
      </c>
      <c r="BQ123" s="226" t="str">
        <f aca="false">IF(W123="","",CONCATENATE(W123,IF(LEFT(AO123,1)="s","+","")))</f>
        <v/>
      </c>
      <c r="BR123" s="226" t="str">
        <f aca="false">IF(X123="","",CONCATENATE(X123,IF(LEFT(AQ123,1)="s","+","")))</f>
        <v/>
      </c>
      <c r="BS123" s="226" t="str">
        <f aca="false">IF(Y123="","",CONCATENATE(Y123,IF(LEFT(AR123,1)="s","+","")))</f>
        <v/>
      </c>
      <c r="BT123" s="226" t="str">
        <f aca="false">IF(Z123="","",CONCATENATE(Z123,IF(LEFT(AS123,1)="s","+","")))</f>
        <v/>
      </c>
      <c r="BU123" s="227" t="str">
        <f aca="false">IF(AA123="","",CONCATENATE(AA123,IF(LEFT(AT123,1)="s","+","")))</f>
        <v/>
      </c>
      <c r="BV123" s="212"/>
      <c r="BW123" s="177" t="s">
        <v>338</v>
      </c>
      <c r="BX123" s="170" t="str">
        <f aca="false">IF(BW123&lt;&gt;"",IF(ISNUMBER(FIND("=",BW123)),LEFT(BW123,FIND("=",BW123)-1),BW123),BW123)</f>
        <v>xx</v>
      </c>
      <c r="BY123" s="170" t="str">
        <f aca="false">IF(BW123&lt;&gt;"",IF(ISNUMBER(FIND("=",BW123)),RIGHT(BW123,LEN(BW123)-FIND("=",BW123)),""),"")</f>
        <v>Non_select</v>
      </c>
      <c r="BZ123" s="170" t="str">
        <f aca="false">IF(BX123&lt;&gt;"",IF(ISNUMBER(FIND(".",BX123)),LEFT(BX123,FIND(".",BX123)-1),BX123),BX123)</f>
        <v>xx</v>
      </c>
      <c r="CA123" s="170" t="str">
        <f aca="false">IF(BX123&lt;&gt;"",IF(ISNUMBER(FIND(".",BX123)),RIGHT(BX123,LEN(BX123)-FIND(".",BX123)),""),"")</f>
        <v/>
      </c>
      <c r="CB123" s="212"/>
      <c r="CC123" s="170" t="str">
        <f aca="false">A123</f>
        <v>JX880218</v>
      </c>
      <c r="CD123" s="178" t="s">
        <v>339</v>
      </c>
      <c r="CE123" s="178" t="s">
        <v>340</v>
      </c>
      <c r="CF123" s="178" t="s">
        <v>341</v>
      </c>
      <c r="CG123" s="212"/>
      <c r="CH123" s="212"/>
      <c r="CI123" s="212"/>
      <c r="CJ123" s="212"/>
      <c r="CK123" s="178"/>
      <c r="CL123" s="212"/>
      <c r="CM123" s="212"/>
      <c r="CN123" s="212"/>
      <c r="CO123" s="212"/>
      <c r="CP123" s="212"/>
      <c r="CQ123" s="212"/>
      <c r="CR123" s="228" t="n">
        <f aca="false">C123</f>
        <v>3</v>
      </c>
      <c r="CS123" s="229" t="str">
        <f aca="false">D123</f>
        <v>3</v>
      </c>
      <c r="CT123" s="170" t="str">
        <f aca="false">CONCATENATE(CD123," strain ",CM123," ",CL123,", partial cds")</f>
        <v>Hepatitis E virus strain  , partial cds</v>
      </c>
    </row>
    <row r="124" customFormat="false" ht="11.9" hidden="false" customHeight="true" outlineLevel="0" collapsed="false">
      <c r="A124" s="234" t="s">
        <v>732</v>
      </c>
      <c r="B124" s="147" t="n">
        <v>3</v>
      </c>
      <c r="C124" s="245" t="n">
        <v>3</v>
      </c>
      <c r="D124" s="246" t="s">
        <v>640</v>
      </c>
      <c r="E124" s="150" t="s">
        <v>640</v>
      </c>
      <c r="F124" s="247" t="s">
        <v>733</v>
      </c>
      <c r="G124" s="212"/>
      <c r="H124" s="235" t="s">
        <v>423</v>
      </c>
      <c r="I124" s="153" t="s">
        <v>424</v>
      </c>
      <c r="J124" s="212" t="s">
        <v>425</v>
      </c>
      <c r="K124" s="212"/>
      <c r="L124" s="212"/>
      <c r="M124" s="157" t="s">
        <v>348</v>
      </c>
      <c r="N124" s="213"/>
      <c r="O124" s="159" t="n">
        <v>2010</v>
      </c>
      <c r="P124" s="159"/>
      <c r="Q124" s="159"/>
      <c r="R124" s="237"/>
      <c r="S124" s="237"/>
      <c r="T124" s="214"/>
      <c r="U124" s="215"/>
      <c r="V124" s="209"/>
      <c r="W124" s="217"/>
      <c r="X124" s="209"/>
      <c r="Y124" s="209"/>
      <c r="Z124" s="209"/>
      <c r="AA124" s="216"/>
      <c r="AB124" s="217"/>
      <c r="AC124" s="163" t="s">
        <v>354</v>
      </c>
      <c r="AD124" s="209"/>
      <c r="AE124" s="209"/>
      <c r="AF124" s="209"/>
      <c r="AG124" s="218"/>
      <c r="AH124" s="164" t="n">
        <v>134</v>
      </c>
      <c r="AI124" s="164" t="n">
        <v>342</v>
      </c>
      <c r="AJ124" s="219" t="n">
        <f aca="false">SeqEnd-SeqBeg+1</f>
        <v>209</v>
      </c>
      <c r="AK124" s="220" t="n">
        <f aca="false">AND( SeqBeg&lt;=Beg  , End &lt;=SeqEnd )</f>
        <v>0</v>
      </c>
      <c r="AL124" s="237"/>
      <c r="AM124" s="237"/>
      <c r="AN124" s="221"/>
      <c r="AO124" s="147" t="s">
        <v>103</v>
      </c>
      <c r="AP124" s="164"/>
      <c r="AQ124" s="164"/>
      <c r="AR124" s="164"/>
      <c r="AS124" s="164"/>
      <c r="AT124" s="0"/>
      <c r="AU124" s="237"/>
      <c r="AV124" s="237"/>
      <c r="AW124" s="222" t="str">
        <f aca="false">HYPERLINK(CONCATENATE("http://www.ncbi.nlm.nih.gov/nuccore/",BM124),BM124)</f>
        <v>JX880217</v>
      </c>
      <c r="AX124" s="219" t="str">
        <f aca="false">CONCATENATE(D124,IF(I124="","",CONCATENATE(".",I124)),IF(K124="","",CONCATENATE(".",K124)),IF(M124="","",CONCATENATE(".",M124)),IF(R124="","",CONCATENATE(".",R124)),IF(U124="","","(*)"))</f>
        <v>3.URY.hum</v>
      </c>
      <c r="AY124" s="238" t="str">
        <f aca="false">CONCATENATE(BM124,".",BN124)</f>
        <v>JX880217.He_Uy13</v>
      </c>
      <c r="AZ124" s="239" t="str">
        <f aca="false">IF(AV124="",IF(ISNUMBER(FIND(".",A124)),LEFT(A124,FIND(".",A124)-1),A124),AV124)</f>
        <v>JX880217</v>
      </c>
      <c r="BA124" s="239" t="str">
        <f aca="false">IF(ISNUMBER(FIND("-",AZ124)),LEFT(AZ124,FIND("-",AZ124)-1),AZ124)</f>
        <v>JX880217</v>
      </c>
      <c r="BB124" s="170" t="str">
        <f aca="false"> MEGAname &amp; "="</f>
        <v>JX880217=</v>
      </c>
      <c r="BC124" s="170" t="str">
        <f aca="false">Clear &amp; IF(span ,"Span","out")</f>
        <v>JX880217=out</v>
      </c>
      <c r="BD124" s="170" t="str">
        <f aca="false">Clear &amp; IF(span, IF(B124=".","Selected",B124),"out")</f>
        <v>JX880217=out</v>
      </c>
      <c r="BE124" s="170" t="str">
        <f aca="false">Clear &amp; Strain</f>
        <v>JX880217=He_Uy13</v>
      </c>
      <c r="BF124" s="238" t="str">
        <f aca="false">CONCATENATE(A124,"=",F124,". ",AX124,IF(AB124="","",CONCATENATE(".",AB124)))</f>
        <v>JX880217=He_Uy13. 3.URY.hum</v>
      </c>
      <c r="BG124" s="238" t="str">
        <f aca="false">CONCATENATE(A124,"=",F124,". ",AX124)</f>
        <v>JX880217=He_Uy13. 3.URY.hum</v>
      </c>
      <c r="BH124" s="238" t="str">
        <f aca="false">CONCATENATE(A124,"=",AX124)</f>
        <v>JX880217=3.URY.hum</v>
      </c>
      <c r="BI124" s="238" t="str">
        <f aca="false">CONCATENATE(A124,"=",ComForSubtype,D124)</f>
        <v>JX880217=3</v>
      </c>
      <c r="BJ124" s="238" t="str">
        <f aca="false">CONCATENATE(A124,"=",E124)</f>
        <v>JX880217=3</v>
      </c>
      <c r="BK124" s="238" t="str">
        <f aca="false">CONCATENATE(A124,"=",C124)</f>
        <v>JX880217=3</v>
      </c>
      <c r="BL124" s="238" t="str">
        <f aca="false">CONCATENATE(D124,"=")</f>
        <v>3=</v>
      </c>
      <c r="BM124" s="223" t="str">
        <f aca="false">IF(BA124="XX","",BA124)</f>
        <v>JX880217</v>
      </c>
      <c r="BN124" s="224" t="str">
        <f aca="false">CONCATENATE(IF(F124="","",F124),IF(G124="","",CONCATENATE(" / ",G124)))</f>
        <v>He_Uy13</v>
      </c>
      <c r="BO124" s="225" t="str">
        <f aca="false">AX124</f>
        <v>3.URY.hum</v>
      </c>
      <c r="BP124" s="226" t="str">
        <f aca="false">IF(V124="","",V124)</f>
        <v/>
      </c>
      <c r="BQ124" s="226" t="str">
        <f aca="false">IF(W124="","",CONCATENATE(W124,IF(LEFT(AO124,1)="s","+","")))</f>
        <v/>
      </c>
      <c r="BR124" s="226" t="str">
        <f aca="false">IF(X124="","",CONCATENATE(X124,IF(LEFT(AQ124,1)="s","+","")))</f>
        <v/>
      </c>
      <c r="BS124" s="226" t="str">
        <f aca="false">IF(Y124="","",CONCATENATE(Y124,IF(LEFT(AR124,1)="s","+","")))</f>
        <v/>
      </c>
      <c r="BT124" s="226" t="str">
        <f aca="false">IF(Z124="","",CONCATENATE(Z124,IF(LEFT(AS124,1)="s","+","")))</f>
        <v/>
      </c>
      <c r="BU124" s="227" t="str">
        <f aca="false">IF(AA124="","",CONCATENATE(AA124,IF(LEFT(AT124,1)="s","+","")))</f>
        <v/>
      </c>
      <c r="BV124" s="240"/>
      <c r="BW124" s="240" t="s">
        <v>338</v>
      </c>
      <c r="BX124" s="238" t="str">
        <f aca="false">IF(BW124&lt;&gt;"",IF(ISNUMBER(FIND("=",BW124)),LEFT(BW124,FIND("=",BW124)-1),BW124),BW124)</f>
        <v>xx</v>
      </c>
      <c r="BY124" s="238" t="str">
        <f aca="false">IF(BW124&lt;&gt;"",IF(ISNUMBER(FIND("=",BW124)),RIGHT(BW124,LEN(BW124)-FIND("=",BW124)),""),"")</f>
        <v>Non_select</v>
      </c>
      <c r="BZ124" s="238" t="str">
        <f aca="false">IF(BX124&lt;&gt;"",IF(ISNUMBER(FIND(".",BX124)),LEFT(BX124,FIND(".",BX124)-1),BX124),BX124)</f>
        <v>xx</v>
      </c>
      <c r="CA124" s="238" t="str">
        <f aca="false">IF(BX124&lt;&gt;"",IF(ISNUMBER(FIND(".",BX124)),RIGHT(BX124,LEN(BX124)-FIND(".",BX124)),""),"")</f>
        <v/>
      </c>
      <c r="CB124" s="240"/>
      <c r="CC124" s="238" t="str">
        <f aca="false">A124</f>
        <v>JX880217</v>
      </c>
      <c r="CD124" s="241" t="s">
        <v>339</v>
      </c>
      <c r="CE124" s="241" t="s">
        <v>340</v>
      </c>
      <c r="CF124" s="241" t="s">
        <v>341</v>
      </c>
      <c r="CG124" s="241"/>
      <c r="CH124" s="241"/>
      <c r="CI124" s="241"/>
      <c r="CJ124" s="241"/>
      <c r="CK124" s="241"/>
      <c r="CL124" s="241"/>
      <c r="CM124" s="238"/>
      <c r="CN124" s="238"/>
      <c r="CO124" s="238"/>
      <c r="CP124" s="238"/>
      <c r="CQ124" s="238"/>
      <c r="CR124" s="238" t="n">
        <f aca="false">C124</f>
        <v>3</v>
      </c>
      <c r="CS124" s="242" t="str">
        <f aca="false">D124</f>
        <v>3</v>
      </c>
      <c r="CT124" s="170" t="str">
        <f aca="false">CONCATENATE(CD124," strain ",CM124," ",CL124,", partial cds")</f>
        <v>Hepatitis E virus strain  , partial cds</v>
      </c>
    </row>
    <row r="125" customFormat="false" ht="11.9" hidden="false" customHeight="true" outlineLevel="0" collapsed="false">
      <c r="A125" s="208" t="s">
        <v>734</v>
      </c>
      <c r="B125" s="147" t="s">
        <v>735</v>
      </c>
      <c r="C125" s="148" t="n">
        <v>3</v>
      </c>
      <c r="D125" s="149" t="s">
        <v>640</v>
      </c>
      <c r="E125" s="150" t="s">
        <v>640</v>
      </c>
      <c r="F125" s="210" t="s">
        <v>736</v>
      </c>
      <c r="G125" s="212"/>
      <c r="H125" s="146" t="s">
        <v>405</v>
      </c>
      <c r="I125" s="153" t="s">
        <v>412</v>
      </c>
      <c r="J125" s="146" t="s">
        <v>395</v>
      </c>
      <c r="K125" s="212"/>
      <c r="L125" s="212"/>
      <c r="M125" s="157" t="s">
        <v>348</v>
      </c>
      <c r="N125" s="158" t="s">
        <v>400</v>
      </c>
      <c r="O125" s="159" t="n">
        <v>2010</v>
      </c>
      <c r="P125" s="212"/>
      <c r="Q125" s="212"/>
      <c r="R125" s="146" t="s">
        <v>74</v>
      </c>
      <c r="T125" s="214"/>
      <c r="U125" s="215"/>
      <c r="V125" s="209"/>
      <c r="W125" s="217"/>
      <c r="X125" s="209"/>
      <c r="Y125" s="209"/>
      <c r="Z125" s="209"/>
      <c r="AA125" s="216"/>
      <c r="AB125" s="217"/>
      <c r="AC125" s="217"/>
      <c r="AD125" s="209"/>
      <c r="AE125" s="209"/>
      <c r="AF125" s="209"/>
      <c r="AG125" s="218"/>
      <c r="AH125" s="164" t="n">
        <v>6541</v>
      </c>
      <c r="AI125" s="164" t="n">
        <v>6742</v>
      </c>
      <c r="AJ125" s="219" t="n">
        <f aca="false">SeqEnd-SeqBeg+1</f>
        <v>202</v>
      </c>
      <c r="AK125" s="220" t="n">
        <f aca="false">AND( SeqBeg&lt;=Beg  , End &lt;=SeqEnd )</f>
        <v>0</v>
      </c>
      <c r="AL125" s="212"/>
      <c r="AM125" s="212"/>
      <c r="AN125" s="221"/>
      <c r="AT125" s="147" t="s">
        <v>103</v>
      </c>
      <c r="AU125" s="146"/>
      <c r="AV125" s="212"/>
      <c r="AW125" s="222" t="str">
        <f aca="false">HYPERLINK(CONCATENATE("http://www.ncbi.nlm.nih.gov/nuccore/",BM125),BM125)</f>
        <v>KF373757</v>
      </c>
      <c r="AX125" s="219" t="str">
        <f aca="false">CONCATENATE(D125,IF(I125="","",CONCATENATE(".",I125)),IF(K125="","",CONCATENATE(".",K125)),IF(M125="","",CONCATENATE(".",M125)),IF(R125="","",CONCATENATE(".",R125)),IF(U125="","","(*)"))</f>
        <v>3.DEU.hum.FIRA</v>
      </c>
      <c r="AY125" s="170" t="str">
        <f aca="false">CONCATENATE(BM125,".",BN125)</f>
        <v>KF373757.51-12</v>
      </c>
      <c r="AZ125" s="171" t="str">
        <f aca="false">IF(AV125="",IF(ISNUMBER(FIND(".",A125)),LEFT(A125,FIND(".",A125)-1),A125),AV125)</f>
        <v>KF373757</v>
      </c>
      <c r="BA125" s="171" t="str">
        <f aca="false">IF(ISNUMBER(FIND("-",AZ125)),LEFT(AZ125,FIND("-",AZ125)-1),AZ125)</f>
        <v>KF373757</v>
      </c>
      <c r="BB125" s="170" t="str">
        <f aca="false"> MEGAname &amp; "="</f>
        <v>KF373757=</v>
      </c>
      <c r="BC125" s="170" t="str">
        <f aca="false">Clear &amp; IF(span ,"Span","out")</f>
        <v>KF373757=out</v>
      </c>
      <c r="BD125" s="170" t="str">
        <f aca="false">Clear &amp; IF(span, IF(B125=".","Selected",B125),"out")</f>
        <v>KF373757=out</v>
      </c>
      <c r="BE125" s="170" t="str">
        <f aca="false">Clear &amp; Strain</f>
        <v>KF373757=51-12</v>
      </c>
      <c r="BF125" s="170" t="str">
        <f aca="false">CONCATENATE(A125,"=",F125,". ",AX125,IF(AB125="","",CONCATENATE(".",AB125)))</f>
        <v>KF373757=51-12. 3.DEU.hum.FIRA</v>
      </c>
      <c r="BG125" s="170" t="str">
        <f aca="false">CONCATENATE(A125,"=",F125,". ",AX125)</f>
        <v>KF373757=51-12. 3.DEU.hum.FIRA</v>
      </c>
      <c r="BH125" s="170" t="str">
        <f aca="false">CONCATENATE(A125,"=",AX125)</f>
        <v>KF373757=3.DEU.hum.FIRA</v>
      </c>
      <c r="BI125" s="170" t="str">
        <f aca="false">CONCATENATE(A125,"=",ComForSubtype,D125)</f>
        <v>KF373757=3</v>
      </c>
      <c r="BJ125" s="170" t="str">
        <f aca="false">CONCATENATE(A125,"=",E125)</f>
        <v>KF373757=3</v>
      </c>
      <c r="BK125" s="170" t="str">
        <f aca="false">CONCATENATE(A125,"=",C125)</f>
        <v>KF373757=3</v>
      </c>
      <c r="BL125" s="170" t="str">
        <f aca="false">CONCATENATE(D125,"=")</f>
        <v>3=</v>
      </c>
      <c r="BM125" s="223" t="str">
        <f aca="false">IF(BA125="XX","",BA125)</f>
        <v>KF373757</v>
      </c>
      <c r="BN125" s="224" t="str">
        <f aca="false">CONCATENATE(IF(F125="","",F125),IF(G125="","",CONCATENATE(" / ",G125)))</f>
        <v>51-12</v>
      </c>
      <c r="BO125" s="225" t="str">
        <f aca="false">AX125</f>
        <v>3.DEU.hum.FIRA</v>
      </c>
      <c r="BP125" s="226" t="str">
        <f aca="false">IF(V125="","",V125)</f>
        <v/>
      </c>
      <c r="BQ125" s="226" t="str">
        <f aca="false">IF(W125="","",CONCATENATE(W125,IF(LEFT(AO125,1)="s","+","")))</f>
        <v/>
      </c>
      <c r="BR125" s="226" t="str">
        <f aca="false">IF(X125="","",CONCATENATE(X125,IF(LEFT(AQ125,1)="s","+","")))</f>
        <v/>
      </c>
      <c r="BS125" s="226" t="str">
        <f aca="false">IF(Y125="","",CONCATENATE(Y125,IF(LEFT(AR125,1)="s","+","")))</f>
        <v/>
      </c>
      <c r="BT125" s="226" t="str">
        <f aca="false">IF(Z125="","",CONCATENATE(Z125,IF(LEFT(AS125,1)="s","+","")))</f>
        <v/>
      </c>
      <c r="BU125" s="227" t="str">
        <f aca="false">IF(AA125="","",CONCATENATE(AA125,IF(LEFT(AT125,1)="s","+","")))</f>
        <v/>
      </c>
      <c r="BV125" s="212"/>
      <c r="BW125" s="177" t="s">
        <v>338</v>
      </c>
      <c r="BX125" s="170" t="str">
        <f aca="false">IF(BW125&lt;&gt;"",IF(ISNUMBER(FIND("=",BW125)),LEFT(BW125,FIND("=",BW125)-1),BW125),BW125)</f>
        <v>xx</v>
      </c>
      <c r="BY125" s="170" t="str">
        <f aca="false">IF(BW125&lt;&gt;"",IF(ISNUMBER(FIND("=",BW125)),RIGHT(BW125,LEN(BW125)-FIND("=",BW125)),""),"")</f>
        <v>Non_select</v>
      </c>
      <c r="BZ125" s="170" t="str">
        <f aca="false">IF(BX125&lt;&gt;"",IF(ISNUMBER(FIND(".",BX125)),LEFT(BX125,FIND(".",BX125)-1),BX125),BX125)</f>
        <v>xx</v>
      </c>
      <c r="CA125" s="170" t="str">
        <f aca="false">IF(BX125&lt;&gt;"",IF(ISNUMBER(FIND(".",BX125)),RIGHT(BX125,LEN(BX125)-FIND(".",BX125)),""),"")</f>
        <v/>
      </c>
      <c r="CB125" s="212"/>
      <c r="CC125" s="170" t="str">
        <f aca="false">A125</f>
        <v>KF373757</v>
      </c>
      <c r="CD125" s="178" t="s">
        <v>339</v>
      </c>
      <c r="CE125" s="178" t="s">
        <v>340</v>
      </c>
      <c r="CF125" s="178" t="s">
        <v>341</v>
      </c>
      <c r="CG125" s="212"/>
      <c r="CH125" s="212"/>
      <c r="CI125" s="212"/>
      <c r="CJ125" s="212"/>
      <c r="CK125" s="178"/>
      <c r="CL125" s="212"/>
      <c r="CM125" s="212"/>
      <c r="CN125" s="212"/>
      <c r="CO125" s="212"/>
      <c r="CP125" s="212"/>
      <c r="CQ125" s="212"/>
      <c r="CR125" s="228" t="n">
        <f aca="false">C125</f>
        <v>3</v>
      </c>
      <c r="CS125" s="229" t="str">
        <f aca="false">D125</f>
        <v>3</v>
      </c>
      <c r="CT125" s="170" t="str">
        <f aca="false">CONCATENATE(CD125," strain ",CM125," ",CL125,", partial cds")</f>
        <v>Hepatitis E virus strain  , partial cds</v>
      </c>
    </row>
    <row r="126" customFormat="false" ht="11.9" hidden="false" customHeight="true" outlineLevel="0" collapsed="false">
      <c r="A126" s="208" t="s">
        <v>737</v>
      </c>
      <c r="B126" s="147" t="s">
        <v>735</v>
      </c>
      <c r="C126" s="148" t="n">
        <v>3</v>
      </c>
      <c r="D126" s="149" t="s">
        <v>640</v>
      </c>
      <c r="E126" s="150" t="s">
        <v>640</v>
      </c>
      <c r="F126" s="210" t="s">
        <v>738</v>
      </c>
      <c r="G126" s="212"/>
      <c r="H126" s="146" t="s">
        <v>405</v>
      </c>
      <c r="I126" s="153" t="s">
        <v>739</v>
      </c>
      <c r="J126" s="146" t="s">
        <v>395</v>
      </c>
      <c r="K126" s="212"/>
      <c r="L126" s="212"/>
      <c r="M126" s="157" t="s">
        <v>348</v>
      </c>
      <c r="N126" s="158" t="s">
        <v>740</v>
      </c>
      <c r="O126" s="212"/>
      <c r="P126" s="212"/>
      <c r="Q126" s="212"/>
      <c r="R126" s="146" t="s">
        <v>94</v>
      </c>
      <c r="T126" s="214"/>
      <c r="U126" s="215"/>
      <c r="V126" s="209"/>
      <c r="W126" s="217"/>
      <c r="X126" s="209"/>
      <c r="Y126" s="209"/>
      <c r="Z126" s="209"/>
      <c r="AA126" s="216"/>
      <c r="AB126" s="217"/>
      <c r="AC126" s="217"/>
      <c r="AD126" s="209"/>
      <c r="AE126" s="209"/>
      <c r="AF126" s="209"/>
      <c r="AG126" s="218"/>
      <c r="AH126" s="164" t="n">
        <v>5363</v>
      </c>
      <c r="AI126" s="164" t="n">
        <v>5556</v>
      </c>
      <c r="AJ126" s="219" t="n">
        <f aca="false">SeqEnd-SeqBeg+1</f>
        <v>194</v>
      </c>
      <c r="AK126" s="220" t="n">
        <f aca="false">AND( SeqBeg&lt;=Beg  , End &lt;=SeqEnd )</f>
        <v>0</v>
      </c>
      <c r="AL126" s="212"/>
      <c r="AM126" s="212"/>
      <c r="AN126" s="221"/>
      <c r="AT126" s="147" t="s">
        <v>103</v>
      </c>
      <c r="AU126" s="146"/>
      <c r="AV126" s="212"/>
      <c r="AW126" s="222" t="str">
        <f aca="false">HYPERLINK(CONCATENATE("http://www.ncbi.nlm.nih.gov/nuccore/",BM126),BM126)</f>
        <v>JN995562</v>
      </c>
      <c r="AX126" s="219" t="str">
        <f aca="false">CONCATENATE(D126,IF(I126="","",CONCATENATE(".",I126)),IF(K126="","",CONCATENATE(".",K126)),IF(M126="","",CONCATENATE(".",M126)),IF(R126="","",CONCATENATE(".",R126)),IF(U126="","","(*)"))</f>
        <v>3.SWE.hum.PEI</v>
      </c>
      <c r="AY126" s="170" t="str">
        <f aca="false">CONCATENATE(BM126,".",BN126)</f>
        <v>JN995562.Oct1</v>
      </c>
      <c r="AZ126" s="171" t="str">
        <f aca="false">IF(AV126="",IF(ISNUMBER(FIND(".",A126)),LEFT(A126,FIND(".",A126)-1),A126),AV126)</f>
        <v>JN995562</v>
      </c>
      <c r="BA126" s="171" t="str">
        <f aca="false">IF(ISNUMBER(FIND("-",AZ126)),LEFT(AZ126,FIND("-",AZ126)-1),AZ126)</f>
        <v>JN995562</v>
      </c>
      <c r="BB126" s="170" t="str">
        <f aca="false"> MEGAname &amp; "="</f>
        <v>JN995562=</v>
      </c>
      <c r="BC126" s="170" t="str">
        <f aca="false">Clear &amp; IF(span ,"Span","out")</f>
        <v>JN995562=out</v>
      </c>
      <c r="BD126" s="170" t="str">
        <f aca="false">Clear &amp; IF(span, IF(B126=".","Selected",B126),"out")</f>
        <v>JN995562=out</v>
      </c>
      <c r="BE126" s="170" t="str">
        <f aca="false">Clear &amp; Strain</f>
        <v>JN995562=Oct1</v>
      </c>
      <c r="BF126" s="170" t="str">
        <f aca="false">CONCATENATE(A126,"=",F126,". ",AX126,IF(AB126="","",CONCATENATE(".",AB126)))</f>
        <v>JN995562=Oct1. 3.SWE.hum.PEI</v>
      </c>
      <c r="BG126" s="170" t="str">
        <f aca="false">CONCATENATE(A126,"=",F126,". ",AX126)</f>
        <v>JN995562=Oct1. 3.SWE.hum.PEI</v>
      </c>
      <c r="BH126" s="170" t="str">
        <f aca="false">CONCATENATE(A126,"=",AX126)</f>
        <v>JN995562=3.SWE.hum.PEI</v>
      </c>
      <c r="BI126" s="170" t="str">
        <f aca="false">CONCATENATE(A126,"=",ComForSubtype,D126)</f>
        <v>JN995562=3</v>
      </c>
      <c r="BJ126" s="170" t="str">
        <f aca="false">CONCATENATE(A126,"=",E126)</f>
        <v>JN995562=3</v>
      </c>
      <c r="BK126" s="170" t="str">
        <f aca="false">CONCATENATE(A126,"=",C126)</f>
        <v>JN995562=3</v>
      </c>
      <c r="BL126" s="170" t="str">
        <f aca="false">CONCATENATE(D126,"=")</f>
        <v>3=</v>
      </c>
      <c r="BM126" s="223" t="str">
        <f aca="false">IF(BA126="XX","",BA126)</f>
        <v>JN995562</v>
      </c>
      <c r="BN126" s="224" t="str">
        <f aca="false">CONCATENATE(IF(F126="","",F126),IF(G126="","",CONCATENATE(" / ",G126)))</f>
        <v>Oct1</v>
      </c>
      <c r="BO126" s="225" t="str">
        <f aca="false">AX126</f>
        <v>3.SWE.hum.PEI</v>
      </c>
      <c r="BP126" s="226" t="str">
        <f aca="false">IF(V126="","",V126)</f>
        <v/>
      </c>
      <c r="BQ126" s="226" t="str">
        <f aca="false">IF(W126="","",CONCATENATE(W126,IF(LEFT(AO126,1)="s","+","")))</f>
        <v/>
      </c>
      <c r="BR126" s="226" t="str">
        <f aca="false">IF(X126="","",CONCATENATE(X126,IF(LEFT(AQ126,1)="s","+","")))</f>
        <v/>
      </c>
      <c r="BS126" s="226" t="str">
        <f aca="false">IF(Y126="","",CONCATENATE(Y126,IF(LEFT(AR126,1)="s","+","")))</f>
        <v/>
      </c>
      <c r="BT126" s="226" t="str">
        <f aca="false">IF(Z126="","",CONCATENATE(Z126,IF(LEFT(AS126,1)="s","+","")))</f>
        <v/>
      </c>
      <c r="BU126" s="227" t="str">
        <f aca="false">IF(AA126="","",CONCATENATE(AA126,IF(LEFT(AT126,1)="s","+","")))</f>
        <v/>
      </c>
      <c r="BV126" s="212"/>
      <c r="BW126" s="177" t="s">
        <v>338</v>
      </c>
      <c r="BX126" s="170" t="str">
        <f aca="false">IF(BW126&lt;&gt;"",IF(ISNUMBER(FIND("=",BW126)),LEFT(BW126,FIND("=",BW126)-1),BW126),BW126)</f>
        <v>xx</v>
      </c>
      <c r="BY126" s="170" t="str">
        <f aca="false">IF(BW126&lt;&gt;"",IF(ISNUMBER(FIND("=",BW126)),RIGHT(BW126,LEN(BW126)-FIND("=",BW126)),""),"")</f>
        <v>Non_select</v>
      </c>
      <c r="BZ126" s="170" t="str">
        <f aca="false">IF(BX126&lt;&gt;"",IF(ISNUMBER(FIND(".",BX126)),LEFT(BX126,FIND(".",BX126)-1),BX126),BX126)</f>
        <v>xx</v>
      </c>
      <c r="CA126" s="170" t="str">
        <f aca="false">IF(BX126&lt;&gt;"",IF(ISNUMBER(FIND(".",BX126)),RIGHT(BX126,LEN(BX126)-FIND(".",BX126)),""),"")</f>
        <v/>
      </c>
      <c r="CB126" s="212"/>
      <c r="CC126" s="170" t="str">
        <f aca="false">A126</f>
        <v>JN995562</v>
      </c>
      <c r="CD126" s="178" t="s">
        <v>339</v>
      </c>
      <c r="CE126" s="178" t="s">
        <v>340</v>
      </c>
      <c r="CF126" s="178" t="s">
        <v>341</v>
      </c>
      <c r="CG126" s="212"/>
      <c r="CH126" s="212"/>
      <c r="CI126" s="212"/>
      <c r="CJ126" s="212"/>
      <c r="CK126" s="178"/>
      <c r="CL126" s="212"/>
      <c r="CM126" s="212"/>
      <c r="CN126" s="212"/>
      <c r="CO126" s="212"/>
      <c r="CP126" s="212"/>
      <c r="CQ126" s="212"/>
      <c r="CR126" s="228" t="n">
        <f aca="false">C126</f>
        <v>3</v>
      </c>
      <c r="CS126" s="229" t="str">
        <f aca="false">D126</f>
        <v>3</v>
      </c>
      <c r="CT126" s="170" t="str">
        <f aca="false">CONCATENATE(CD126," strain ",CM126," ",CL126,", partial cds")</f>
        <v>Hepatitis E virus strain  , partial cds</v>
      </c>
    </row>
    <row r="127" customFormat="false" ht="11.9" hidden="false" customHeight="true" outlineLevel="0" collapsed="false">
      <c r="A127" s="208" t="s">
        <v>741</v>
      </c>
      <c r="B127" s="147" t="s">
        <v>735</v>
      </c>
      <c r="C127" s="148" t="n">
        <v>3</v>
      </c>
      <c r="D127" s="149" t="s">
        <v>640</v>
      </c>
      <c r="E127" s="150" t="s">
        <v>640</v>
      </c>
      <c r="F127" s="210" t="s">
        <v>742</v>
      </c>
      <c r="G127" s="212"/>
      <c r="H127" s="146" t="s">
        <v>405</v>
      </c>
      <c r="I127" s="153" t="s">
        <v>412</v>
      </c>
      <c r="J127" s="146" t="s">
        <v>395</v>
      </c>
      <c r="K127" s="212"/>
      <c r="L127" s="212"/>
      <c r="M127" s="157" t="s">
        <v>348</v>
      </c>
      <c r="N127" s="158" t="s">
        <v>740</v>
      </c>
      <c r="O127" s="212"/>
      <c r="P127" s="212"/>
      <c r="Q127" s="212"/>
      <c r="R127" s="146" t="s">
        <v>94</v>
      </c>
      <c r="T127" s="214"/>
      <c r="U127" s="215"/>
      <c r="V127" s="209"/>
      <c r="W127" s="217"/>
      <c r="X127" s="209"/>
      <c r="Y127" s="209"/>
      <c r="Z127" s="209"/>
      <c r="AA127" s="216"/>
      <c r="AB127" s="217"/>
      <c r="AC127" s="217"/>
      <c r="AD127" s="209"/>
      <c r="AE127" s="209"/>
      <c r="AF127" s="209"/>
      <c r="AG127" s="218"/>
      <c r="AH127" s="164" t="n">
        <v>5363</v>
      </c>
      <c r="AI127" s="164" t="n">
        <v>5556</v>
      </c>
      <c r="AJ127" s="219" t="n">
        <f aca="false">SeqEnd-SeqBeg+1</f>
        <v>194</v>
      </c>
      <c r="AK127" s="220" t="n">
        <f aca="false">AND( SeqBeg&lt;=Beg  , End &lt;=SeqEnd )</f>
        <v>0</v>
      </c>
      <c r="AL127" s="212"/>
      <c r="AM127" s="212"/>
      <c r="AN127" s="221"/>
      <c r="AT127" s="147" t="s">
        <v>103</v>
      </c>
      <c r="AU127" s="146"/>
      <c r="AV127" s="212"/>
      <c r="AW127" s="222" t="str">
        <f aca="false">HYPERLINK(CONCATENATE("http://www.ncbi.nlm.nih.gov/nuccore/",BM127),BM127)</f>
        <v>JN995568</v>
      </c>
      <c r="AX127" s="219" t="str">
        <f aca="false">CONCATENATE(D127,IF(I127="","",CONCATENATE(".",I127)),IF(K127="","",CONCATENATE(".",K127)),IF(M127="","",CONCATENATE(".",M127)),IF(R127="","",CONCATENATE(".",R127)),IF(U127="","","(*)"))</f>
        <v>3.DEU.hum.PEI</v>
      </c>
      <c r="AY127" s="170" t="str">
        <f aca="false">CONCATENATE(BM127,".",BN127)</f>
        <v>JN995568.Oct7</v>
      </c>
      <c r="AZ127" s="171" t="str">
        <f aca="false">IF(AV127="",IF(ISNUMBER(FIND(".",A127)),LEFT(A127,FIND(".",A127)-1),A127),AV127)</f>
        <v>JN995568</v>
      </c>
      <c r="BA127" s="171" t="str">
        <f aca="false">IF(ISNUMBER(FIND("-",AZ127)),LEFT(AZ127,FIND("-",AZ127)-1),AZ127)</f>
        <v>JN995568</v>
      </c>
      <c r="BB127" s="170" t="str">
        <f aca="false"> MEGAname &amp; "="</f>
        <v>JN995568=</v>
      </c>
      <c r="BC127" s="170" t="str">
        <f aca="false">Clear &amp; IF(span ,"Span","out")</f>
        <v>JN995568=out</v>
      </c>
      <c r="BD127" s="170" t="str">
        <f aca="false">Clear &amp; IF(span, IF(B127=".","Selected",B127),"out")</f>
        <v>JN995568=out</v>
      </c>
      <c r="BE127" s="170" t="str">
        <f aca="false">Clear &amp; Strain</f>
        <v>JN995568=Oct7</v>
      </c>
      <c r="BF127" s="170" t="str">
        <f aca="false">CONCATENATE(A127,"=",F127,". ",AX127,IF(AB127="","",CONCATENATE(".",AB127)))</f>
        <v>JN995568=Oct7. 3.DEU.hum.PEI</v>
      </c>
      <c r="BG127" s="170" t="str">
        <f aca="false">CONCATENATE(A127,"=",F127,". ",AX127)</f>
        <v>JN995568=Oct7. 3.DEU.hum.PEI</v>
      </c>
      <c r="BH127" s="170" t="str">
        <f aca="false">CONCATENATE(A127,"=",AX127)</f>
        <v>JN995568=3.DEU.hum.PEI</v>
      </c>
      <c r="BI127" s="170" t="str">
        <f aca="false">CONCATENATE(A127,"=",ComForSubtype,D127)</f>
        <v>JN995568=3</v>
      </c>
      <c r="BJ127" s="170" t="str">
        <f aca="false">CONCATENATE(A127,"=",E127)</f>
        <v>JN995568=3</v>
      </c>
      <c r="BK127" s="170" t="str">
        <f aca="false">CONCATENATE(A127,"=",C127)</f>
        <v>JN995568=3</v>
      </c>
      <c r="BL127" s="170" t="str">
        <f aca="false">CONCATENATE(D127,"=")</f>
        <v>3=</v>
      </c>
      <c r="BM127" s="223" t="str">
        <f aca="false">IF(BA127="XX","",BA127)</f>
        <v>JN995568</v>
      </c>
      <c r="BN127" s="224" t="str">
        <f aca="false">CONCATENATE(IF(F127="","",F127),IF(G127="","",CONCATENATE(" / ",G127)))</f>
        <v>Oct7</v>
      </c>
      <c r="BO127" s="225" t="str">
        <f aca="false">AX127</f>
        <v>3.DEU.hum.PEI</v>
      </c>
      <c r="BP127" s="226" t="str">
        <f aca="false">IF(V127="","",V127)</f>
        <v/>
      </c>
      <c r="BQ127" s="226" t="str">
        <f aca="false">IF(W127="","",CONCATENATE(W127,IF(LEFT(AO127,1)="s","+","")))</f>
        <v/>
      </c>
      <c r="BR127" s="226" t="str">
        <f aca="false">IF(X127="","",CONCATENATE(X127,IF(LEFT(AQ127,1)="s","+","")))</f>
        <v/>
      </c>
      <c r="BS127" s="226" t="str">
        <f aca="false">IF(Y127="","",CONCATENATE(Y127,IF(LEFT(AR127,1)="s","+","")))</f>
        <v/>
      </c>
      <c r="BT127" s="226" t="str">
        <f aca="false">IF(Z127="","",CONCATENATE(Z127,IF(LEFT(AS127,1)="s","+","")))</f>
        <v/>
      </c>
      <c r="BU127" s="227" t="str">
        <f aca="false">IF(AA127="","",CONCATENATE(AA127,IF(LEFT(AT127,1)="s","+","")))</f>
        <v/>
      </c>
      <c r="BV127" s="212"/>
      <c r="BW127" s="177" t="s">
        <v>338</v>
      </c>
      <c r="BX127" s="170" t="str">
        <f aca="false">IF(BW127&lt;&gt;"",IF(ISNUMBER(FIND("=",BW127)),LEFT(BW127,FIND("=",BW127)-1),BW127),BW127)</f>
        <v>xx</v>
      </c>
      <c r="BY127" s="170" t="str">
        <f aca="false">IF(BW127&lt;&gt;"",IF(ISNUMBER(FIND("=",BW127)),RIGHT(BW127,LEN(BW127)-FIND("=",BW127)),""),"")</f>
        <v>Non_select</v>
      </c>
      <c r="BZ127" s="170" t="str">
        <f aca="false">IF(BX127&lt;&gt;"",IF(ISNUMBER(FIND(".",BX127)),LEFT(BX127,FIND(".",BX127)-1),BX127),BX127)</f>
        <v>xx</v>
      </c>
      <c r="CA127" s="170" t="str">
        <f aca="false">IF(BX127&lt;&gt;"",IF(ISNUMBER(FIND(".",BX127)),RIGHT(BX127,LEN(BX127)-FIND(".",BX127)),""),"")</f>
        <v/>
      </c>
      <c r="CB127" s="212"/>
      <c r="CC127" s="170" t="str">
        <f aca="false">A127</f>
        <v>JN995568</v>
      </c>
      <c r="CD127" s="178" t="s">
        <v>339</v>
      </c>
      <c r="CE127" s="178" t="s">
        <v>340</v>
      </c>
      <c r="CF127" s="178" t="s">
        <v>341</v>
      </c>
      <c r="CG127" s="212"/>
      <c r="CH127" s="212"/>
      <c r="CI127" s="212"/>
      <c r="CJ127" s="212"/>
      <c r="CK127" s="178"/>
      <c r="CL127" s="212"/>
      <c r="CM127" s="212"/>
      <c r="CN127" s="212"/>
      <c r="CO127" s="212"/>
      <c r="CP127" s="212"/>
      <c r="CQ127" s="212"/>
      <c r="CR127" s="228" t="n">
        <f aca="false">C127</f>
        <v>3</v>
      </c>
      <c r="CS127" s="229" t="str">
        <f aca="false">D127</f>
        <v>3</v>
      </c>
      <c r="CT127" s="170" t="str">
        <f aca="false">CONCATENATE(CD127," strain ",CM127," ",CL127,", partial cds")</f>
        <v>Hepatitis E virus strain  , partial cds</v>
      </c>
    </row>
    <row r="128" customFormat="false" ht="11.9" hidden="false" customHeight="true" outlineLevel="0" collapsed="false">
      <c r="A128" s="154" t="s">
        <v>743</v>
      </c>
      <c r="B128" s="147" t="n">
        <v>3</v>
      </c>
      <c r="C128" s="148" t="n">
        <v>3</v>
      </c>
      <c r="D128" s="149" t="s">
        <v>640</v>
      </c>
      <c r="E128" s="150" t="s">
        <v>640</v>
      </c>
      <c r="F128" s="154" t="s">
        <v>744</v>
      </c>
      <c r="G128" s="212"/>
      <c r="H128" s="146" t="s">
        <v>649</v>
      </c>
      <c r="I128" s="153" t="s">
        <v>650</v>
      </c>
      <c r="J128" s="146" t="s">
        <v>395</v>
      </c>
      <c r="K128" s="212"/>
      <c r="L128" s="212"/>
      <c r="M128" s="157" t="s">
        <v>348</v>
      </c>
      <c r="N128" s="213"/>
      <c r="O128" s="160"/>
      <c r="P128" s="212"/>
      <c r="Q128" s="212"/>
      <c r="R128" s="212"/>
      <c r="S128" s="212"/>
      <c r="T128" s="214"/>
      <c r="U128" s="215"/>
      <c r="V128" s="209"/>
      <c r="W128" s="217"/>
      <c r="X128" s="147"/>
      <c r="Y128" s="209"/>
      <c r="Z128" s="209"/>
      <c r="AA128" s="158" t="n">
        <v>3</v>
      </c>
      <c r="AB128" s="217"/>
      <c r="AC128" s="217"/>
      <c r="AD128" s="209"/>
      <c r="AE128" s="209"/>
      <c r="AF128" s="209"/>
      <c r="AG128" s="166" t="s">
        <v>101</v>
      </c>
      <c r="AH128" s="164" t="n">
        <v>6262</v>
      </c>
      <c r="AI128" s="164" t="n">
        <v>6441</v>
      </c>
      <c r="AJ128" s="219" t="n">
        <f aca="false">SeqEnd-SeqBeg+1</f>
        <v>180</v>
      </c>
      <c r="AK128" s="220" t="n">
        <f aca="false">AND( SeqBeg&lt;=Beg  , End &lt;=SeqEnd )</f>
        <v>0</v>
      </c>
      <c r="AL128" s="212"/>
      <c r="AM128" s="212"/>
      <c r="AN128" s="221"/>
      <c r="AT128" s="147" t="s">
        <v>510</v>
      </c>
      <c r="AU128" s="146"/>
      <c r="AV128" s="212"/>
      <c r="AW128" s="222" t="str">
        <f aca="false">HYPERLINK(CONCATENATE("http://www.ncbi.nlm.nih.gov/nuccore/",BM128),BM128)</f>
        <v>FR863612</v>
      </c>
      <c r="AX128" s="219" t="str">
        <f aca="false">CONCATENATE(D128,IF(I128="","",CONCATENATE(".",I128)),IF(K128="","",CONCATENATE(".",K128)),IF(M128="","",CONCATENATE(".",M128)),IF(R128="","",CONCATENATE(".",R128)),IF(U128="","","(*)"))</f>
        <v>3.GBR.hum</v>
      </c>
      <c r="AY128" s="170" t="str">
        <f aca="false">CONCATENATE(BM128,".",BN128)</f>
        <v>FR863612.HEVCW</v>
      </c>
      <c r="AZ128" s="171" t="str">
        <f aca="false">IF(AV128="",IF(ISNUMBER(FIND(".",A128)),LEFT(A128,FIND(".",A128)-1),A128),AV128)</f>
        <v>FR863612</v>
      </c>
      <c r="BA128" s="171" t="str">
        <f aca="false">IF(ISNUMBER(FIND("-",AZ128)),LEFT(AZ128,FIND("-",AZ128)-1),AZ128)</f>
        <v>FR863612</v>
      </c>
      <c r="BB128" s="170" t="str">
        <f aca="false"> MEGAname &amp; "="</f>
        <v>FR863612=</v>
      </c>
      <c r="BC128" s="170" t="str">
        <f aca="false">Clear &amp; IF(span ,"Span","out")</f>
        <v>FR863612=out</v>
      </c>
      <c r="BD128" s="170" t="str">
        <f aca="false">Clear &amp; IF(span, IF(B128=".","Selected",B128),"out")</f>
        <v>FR863612=out</v>
      </c>
      <c r="BE128" s="170" t="str">
        <f aca="false">Clear &amp; Strain</f>
        <v>FR863612=HEVCW</v>
      </c>
      <c r="BF128" s="170" t="str">
        <f aca="false">CONCATENATE(A128,"=",F128,". ",AX128,IF(AB128="","",CONCATENATE(".",AB128)))</f>
        <v>FR863612=HEVCW. 3.GBR.hum</v>
      </c>
      <c r="BG128" s="170" t="str">
        <f aca="false">CONCATENATE(A128,"=",F128,". ",AX128)</f>
        <v>FR863612=HEVCW. 3.GBR.hum</v>
      </c>
      <c r="BH128" s="170" t="str">
        <f aca="false">CONCATENATE(A128,"=",AX128)</f>
        <v>FR863612=3.GBR.hum</v>
      </c>
      <c r="BI128" s="170" t="str">
        <f aca="false">CONCATENATE(A128,"=",ComForSubtype,D128)</f>
        <v>FR863612=3</v>
      </c>
      <c r="BJ128" s="170" t="str">
        <f aca="false">CONCATENATE(A128,"=",E128)</f>
        <v>FR863612=3</v>
      </c>
      <c r="BK128" s="170" t="str">
        <f aca="false">CONCATENATE(A128,"=",C128)</f>
        <v>FR863612=3</v>
      </c>
      <c r="BL128" s="170" t="str">
        <f aca="false">CONCATENATE(D128,"=")</f>
        <v>3=</v>
      </c>
      <c r="BM128" s="223" t="str">
        <f aca="false">IF(BA128="XX","",BA128)</f>
        <v>FR863612</v>
      </c>
      <c r="BN128" s="224" t="str">
        <f aca="false">CONCATENATE(IF(F128="","",F128),IF(G128="","",CONCATENATE(" / ",G128)))</f>
        <v>HEVCW</v>
      </c>
      <c r="BO128" s="225" t="str">
        <f aca="false">AX128</f>
        <v>3.GBR.hum</v>
      </c>
      <c r="BP128" s="226" t="str">
        <f aca="false">IF(V128="","",V128)</f>
        <v/>
      </c>
      <c r="BQ128" s="226" t="str">
        <f aca="false">IF(W128="","",CONCATENATE(W128,IF(LEFT(AO128,1)="s","+","")))</f>
        <v/>
      </c>
      <c r="BR128" s="226" t="str">
        <f aca="false">IF(X128="","",CONCATENATE(X128,IF(LEFT(AQ128,1)="s","+","")))</f>
        <v/>
      </c>
      <c r="BS128" s="226" t="str">
        <f aca="false">IF(Y128="","",CONCATENATE(Y128,IF(LEFT(AR128,1)="s","+","")))</f>
        <v/>
      </c>
      <c r="BT128" s="226" t="str">
        <f aca="false">IF(Z128="","",CONCATENATE(Z128,IF(LEFT(AS128,1)="s","+","")))</f>
        <v/>
      </c>
      <c r="BU128" s="227" t="str">
        <f aca="false">IF(AA128="","",CONCATENATE(AA128,IF(LEFT(AT128,1)="s","+","")))</f>
        <v>3</v>
      </c>
      <c r="BV128" s="212"/>
      <c r="BW128" s="177" t="s">
        <v>745</v>
      </c>
      <c r="BX128" s="170" t="str">
        <f aca="false">IF(BW128&lt;&gt;"",IF(ISNUMBER(FIND("=",BW128)),LEFT(BW128,FIND("=",BW128)-1),BW128),BW128)</f>
        <v>FR863612</v>
      </c>
      <c r="BY128" s="170" t="str">
        <f aca="false">IF(BW128&lt;&gt;"",IF(ISNUMBER(FIND("=",BW128)),RIGHT(BW128,LEN(BW128)-FIND("=",BW128)),""),"")</f>
        <v>3</v>
      </c>
      <c r="BZ128" s="170" t="str">
        <f aca="false">IF(BX128&lt;&gt;"",IF(ISNUMBER(FIND(".",BX128)),LEFT(BX128,FIND(".",BX128)-1),BX128),BX128)</f>
        <v>FR863612</v>
      </c>
      <c r="CA128" s="170" t="str">
        <f aca="false">IF(BX128&lt;&gt;"",IF(ISNUMBER(FIND(".",BX128)),RIGHT(BX128,LEN(BX128)-FIND(".",BX128)),""),"")</f>
        <v/>
      </c>
      <c r="CB128" s="212"/>
      <c r="CC128" s="170" t="str">
        <f aca="false">A128</f>
        <v>FR863612</v>
      </c>
      <c r="CD128" s="178" t="s">
        <v>339</v>
      </c>
      <c r="CE128" s="178" t="s">
        <v>340</v>
      </c>
      <c r="CF128" s="178" t="s">
        <v>341</v>
      </c>
      <c r="CG128" s="212"/>
      <c r="CH128" s="179"/>
      <c r="CI128" s="179"/>
      <c r="CJ128" s="179"/>
      <c r="CK128" s="212"/>
      <c r="CL128" s="212"/>
      <c r="CM128" s="170" t="str">
        <f aca="false">F128</f>
        <v>HEVCW</v>
      </c>
      <c r="CN128" s="170" t="str">
        <f aca="false">IF(G128="","",G128)</f>
        <v/>
      </c>
      <c r="CO128" s="170" t="str">
        <f aca="false">CONCATENATE(H128,":",L128)</f>
        <v>UK:</v>
      </c>
      <c r="CP128" s="170" t="str">
        <f aca="false">CONCATENATE(IF(Q128="","",CONCATENATE(Q128,"-")),IF(P128="","",CONCATENATE(P128,"-")),IF(O128="","",O128))</f>
        <v/>
      </c>
      <c r="CQ128" s="170" t="str">
        <f aca="false">IF(N128="","",N128)</f>
        <v/>
      </c>
      <c r="CR128" s="228" t="n">
        <f aca="false">C128</f>
        <v>3</v>
      </c>
      <c r="CS128" s="229" t="str">
        <f aca="false">D128</f>
        <v>3</v>
      </c>
      <c r="CT128" s="170" t="str">
        <f aca="false">CONCATENATE(CD128," strain ",CM128," ",CL128,", partial cds")</f>
        <v>Hepatitis E virus strain HEVCW , partial cds</v>
      </c>
    </row>
    <row r="129" customFormat="false" ht="11.9" hidden="false" customHeight="true" outlineLevel="0" collapsed="false">
      <c r="A129" s="208" t="s">
        <v>746</v>
      </c>
      <c r="B129" s="147" t="s">
        <v>735</v>
      </c>
      <c r="C129" s="148" t="n">
        <v>3</v>
      </c>
      <c r="D129" s="149" t="s">
        <v>640</v>
      </c>
      <c r="E129" s="150" t="s">
        <v>640</v>
      </c>
      <c r="F129" s="210" t="s">
        <v>747</v>
      </c>
      <c r="G129" s="212"/>
      <c r="H129" s="146" t="s">
        <v>405</v>
      </c>
      <c r="I129" s="153" t="s">
        <v>412</v>
      </c>
      <c r="J129" s="146" t="s">
        <v>395</v>
      </c>
      <c r="K129" s="212"/>
      <c r="L129" s="212"/>
      <c r="M129" s="157" t="s">
        <v>348</v>
      </c>
      <c r="N129" s="158" t="s">
        <v>740</v>
      </c>
      <c r="O129" s="212"/>
      <c r="P129" s="212"/>
      <c r="Q129" s="212"/>
      <c r="R129" s="146" t="s">
        <v>94</v>
      </c>
      <c r="T129" s="214"/>
      <c r="U129" s="215"/>
      <c r="V129" s="209"/>
      <c r="W129" s="217"/>
      <c r="X129" s="209"/>
      <c r="Y129" s="209"/>
      <c r="Z129" s="209"/>
      <c r="AA129" s="216"/>
      <c r="AB129" s="217"/>
      <c r="AC129" s="217"/>
      <c r="AD129" s="209"/>
      <c r="AE129" s="209"/>
      <c r="AF129" s="209"/>
      <c r="AG129" s="218"/>
      <c r="AH129" s="164" t="n">
        <v>5393</v>
      </c>
      <c r="AI129" s="164" t="n">
        <v>5558</v>
      </c>
      <c r="AJ129" s="219" t="n">
        <f aca="false">SeqEnd-SeqBeg+1</f>
        <v>166</v>
      </c>
      <c r="AK129" s="220" t="n">
        <f aca="false">AND( SeqBeg&lt;=Beg  , End &lt;=SeqEnd )</f>
        <v>0</v>
      </c>
      <c r="AL129" s="212"/>
      <c r="AM129" s="212"/>
      <c r="AN129" s="221"/>
      <c r="AT129" s="147" t="s">
        <v>103</v>
      </c>
      <c r="AU129" s="146"/>
      <c r="AV129" s="212"/>
      <c r="AW129" s="222" t="str">
        <f aca="false">HYPERLINK(CONCATENATE("http://www.ncbi.nlm.nih.gov/nuccore/",BM129),BM129)</f>
        <v>JN257708</v>
      </c>
      <c r="AX129" s="219" t="str">
        <f aca="false">CONCATENATE(D129,IF(I129="","",CONCATENATE(".",I129)),IF(K129="","",CONCATENATE(".",K129)),IF(M129="","",CONCATENATE(".",M129)),IF(R129="","",CONCATENATE(".",R129)),IF(U129="","","(*)"))</f>
        <v>3.DEU.hum.PEI</v>
      </c>
      <c r="AY129" s="170" t="str">
        <f aca="false">CONCATENATE(BM129,".",BN129)</f>
        <v>JN257708.PP300</v>
      </c>
      <c r="AZ129" s="171" t="str">
        <f aca="false">IF(AV129="",IF(ISNUMBER(FIND(".",A129)),LEFT(A129,FIND(".",A129)-1),A129),AV129)</f>
        <v>JN257708</v>
      </c>
      <c r="BA129" s="171" t="str">
        <f aca="false">IF(ISNUMBER(FIND("-",AZ129)),LEFT(AZ129,FIND("-",AZ129)-1),AZ129)</f>
        <v>JN257708</v>
      </c>
      <c r="BB129" s="170" t="str">
        <f aca="false"> MEGAname &amp; "="</f>
        <v>JN257708=</v>
      </c>
      <c r="BC129" s="170" t="str">
        <f aca="false">Clear &amp; IF(span ,"Span","out")</f>
        <v>JN257708=out</v>
      </c>
      <c r="BD129" s="170" t="str">
        <f aca="false">Clear &amp; IF(span, IF(B129=".","Selected",B129),"out")</f>
        <v>JN257708=out</v>
      </c>
      <c r="BE129" s="170" t="str">
        <f aca="false">Clear &amp; Strain</f>
        <v>JN257708=PP300</v>
      </c>
      <c r="BF129" s="170" t="str">
        <f aca="false">CONCATENATE(A129,"=",F129,". ",AX129,IF(AB129="","",CONCATENATE(".",AB129)))</f>
        <v>JN257708=PP300. 3.DEU.hum.PEI</v>
      </c>
      <c r="BG129" s="170" t="str">
        <f aca="false">CONCATENATE(A129,"=",F129,". ",AX129)</f>
        <v>JN257708=PP300. 3.DEU.hum.PEI</v>
      </c>
      <c r="BH129" s="170" t="str">
        <f aca="false">CONCATENATE(A129,"=",AX129)</f>
        <v>JN257708=3.DEU.hum.PEI</v>
      </c>
      <c r="BI129" s="170" t="str">
        <f aca="false">CONCATENATE(A129,"=",ComForSubtype,D129)</f>
        <v>JN257708=3</v>
      </c>
      <c r="BJ129" s="170" t="str">
        <f aca="false">CONCATENATE(A129,"=",E129)</f>
        <v>JN257708=3</v>
      </c>
      <c r="BK129" s="170" t="str">
        <f aca="false">CONCATENATE(A129,"=",C129)</f>
        <v>JN257708=3</v>
      </c>
      <c r="BL129" s="170" t="str">
        <f aca="false">CONCATENATE(D129,"=")</f>
        <v>3=</v>
      </c>
      <c r="BM129" s="223" t="str">
        <f aca="false">IF(BA129="XX","",BA129)</f>
        <v>JN257708</v>
      </c>
      <c r="BN129" s="224" t="str">
        <f aca="false">CONCATENATE(IF(F129="","",F129),IF(G129="","",CONCATENATE(" / ",G129)))</f>
        <v>PP300</v>
      </c>
      <c r="BO129" s="225" t="str">
        <f aca="false">AX129</f>
        <v>3.DEU.hum.PEI</v>
      </c>
      <c r="BP129" s="226" t="str">
        <f aca="false">IF(V129="","",V129)</f>
        <v/>
      </c>
      <c r="BQ129" s="226" t="str">
        <f aca="false">IF(W129="","",CONCATENATE(W129,IF(LEFT(AO129,1)="s","+","")))</f>
        <v/>
      </c>
      <c r="BR129" s="226" t="str">
        <f aca="false">IF(X129="","",CONCATENATE(X129,IF(LEFT(AQ129,1)="s","+","")))</f>
        <v/>
      </c>
      <c r="BS129" s="226" t="str">
        <f aca="false">IF(Y129="","",CONCATENATE(Y129,IF(LEFT(AR129,1)="s","+","")))</f>
        <v/>
      </c>
      <c r="BT129" s="226" t="str">
        <f aca="false">IF(Z129="","",CONCATENATE(Z129,IF(LEFT(AS129,1)="s","+","")))</f>
        <v/>
      </c>
      <c r="BU129" s="227" t="str">
        <f aca="false">IF(AA129="","",CONCATENATE(AA129,IF(LEFT(AT129,1)="s","+","")))</f>
        <v/>
      </c>
      <c r="BV129" s="212"/>
      <c r="BW129" s="177" t="s">
        <v>338</v>
      </c>
      <c r="BX129" s="170" t="str">
        <f aca="false">IF(BW129&lt;&gt;"",IF(ISNUMBER(FIND("=",BW129)),LEFT(BW129,FIND("=",BW129)-1),BW129),BW129)</f>
        <v>xx</v>
      </c>
      <c r="BY129" s="170" t="str">
        <f aca="false">IF(BW129&lt;&gt;"",IF(ISNUMBER(FIND("=",BW129)),RIGHT(BW129,LEN(BW129)-FIND("=",BW129)),""),"")</f>
        <v>Non_select</v>
      </c>
      <c r="BZ129" s="170" t="str">
        <f aca="false">IF(BX129&lt;&gt;"",IF(ISNUMBER(FIND(".",BX129)),LEFT(BX129,FIND(".",BX129)-1),BX129),BX129)</f>
        <v>xx</v>
      </c>
      <c r="CA129" s="170" t="str">
        <f aca="false">IF(BX129&lt;&gt;"",IF(ISNUMBER(FIND(".",BX129)),RIGHT(BX129,LEN(BX129)-FIND(".",BX129)),""),"")</f>
        <v/>
      </c>
      <c r="CB129" s="212"/>
      <c r="CC129" s="170" t="str">
        <f aca="false">A129</f>
        <v>JN257708</v>
      </c>
      <c r="CD129" s="178" t="s">
        <v>339</v>
      </c>
      <c r="CE129" s="178" t="s">
        <v>340</v>
      </c>
      <c r="CF129" s="178" t="s">
        <v>341</v>
      </c>
      <c r="CG129" s="212"/>
      <c r="CH129" s="212"/>
      <c r="CI129" s="212"/>
      <c r="CJ129" s="212"/>
      <c r="CK129" s="178"/>
      <c r="CL129" s="212"/>
      <c r="CM129" s="212"/>
      <c r="CN129" s="212"/>
      <c r="CO129" s="212"/>
      <c r="CP129" s="212"/>
      <c r="CQ129" s="212"/>
      <c r="CR129" s="228" t="n">
        <f aca="false">C129</f>
        <v>3</v>
      </c>
      <c r="CS129" s="229" t="str">
        <f aca="false">D129</f>
        <v>3</v>
      </c>
      <c r="CT129" s="170" t="str">
        <f aca="false">CONCATENATE(CD129," strain ",CM129," ",CL129,", partial cds")</f>
        <v>Hepatitis E virus strain  , partial cds</v>
      </c>
    </row>
    <row r="130" customFormat="false" ht="11.9" hidden="false" customHeight="true" outlineLevel="0" collapsed="false">
      <c r="A130" s="208" t="s">
        <v>748</v>
      </c>
      <c r="B130" s="147" t="s">
        <v>735</v>
      </c>
      <c r="C130" s="148" t="n">
        <v>3</v>
      </c>
      <c r="D130" s="149" t="s">
        <v>640</v>
      </c>
      <c r="E130" s="150" t="s">
        <v>640</v>
      </c>
      <c r="F130" s="210" t="s">
        <v>749</v>
      </c>
      <c r="G130" s="212"/>
      <c r="H130" s="146" t="s">
        <v>405</v>
      </c>
      <c r="I130" s="153" t="s">
        <v>412</v>
      </c>
      <c r="J130" s="146" t="s">
        <v>395</v>
      </c>
      <c r="K130" s="212"/>
      <c r="L130" s="212"/>
      <c r="M130" s="157" t="s">
        <v>348</v>
      </c>
      <c r="N130" s="158" t="s">
        <v>740</v>
      </c>
      <c r="O130" s="212"/>
      <c r="P130" s="212"/>
      <c r="Q130" s="212"/>
      <c r="R130" s="146" t="s">
        <v>94</v>
      </c>
      <c r="T130" s="214"/>
      <c r="U130" s="215"/>
      <c r="V130" s="209"/>
      <c r="W130" s="217"/>
      <c r="X130" s="209"/>
      <c r="Y130" s="209"/>
      <c r="Z130" s="209"/>
      <c r="AA130" s="216"/>
      <c r="AB130" s="217"/>
      <c r="AC130" s="217"/>
      <c r="AD130" s="209"/>
      <c r="AE130" s="209"/>
      <c r="AF130" s="209"/>
      <c r="AG130" s="218"/>
      <c r="AH130" s="164" t="n">
        <v>5393</v>
      </c>
      <c r="AI130" s="164" t="n">
        <v>5558</v>
      </c>
      <c r="AJ130" s="219" t="n">
        <f aca="false">SeqEnd-SeqBeg+1</f>
        <v>166</v>
      </c>
      <c r="AK130" s="220" t="n">
        <f aca="false">AND( SeqBeg&lt;=Beg  , End &lt;=SeqEnd )</f>
        <v>0</v>
      </c>
      <c r="AL130" s="212"/>
      <c r="AM130" s="212"/>
      <c r="AN130" s="221"/>
      <c r="AT130" s="147" t="s">
        <v>103</v>
      </c>
      <c r="AU130" s="146"/>
      <c r="AV130" s="212"/>
      <c r="AW130" s="222" t="str">
        <f aca="false">HYPERLINK(CONCATENATE("http://www.ncbi.nlm.nih.gov/nuccore/",BM130),BM130)</f>
        <v>JN257709</v>
      </c>
      <c r="AX130" s="219" t="str">
        <f aca="false">CONCATENATE(D130,IF(I130="","",CONCATENATE(".",I130)),IF(K130="","",CONCATENATE(".",K130)),IF(M130="","",CONCATENATE(".",M130)),IF(R130="","",CONCATENATE(".",R130)),IF(U130="","","(*)"))</f>
        <v>3.DEU.hum.PEI</v>
      </c>
      <c r="AY130" s="170" t="str">
        <f aca="false">CONCATENATE(BM130,".",BN130)</f>
        <v>JN257709.PP302</v>
      </c>
      <c r="AZ130" s="171" t="str">
        <f aca="false">IF(AV130="",IF(ISNUMBER(FIND(".",A130)),LEFT(A130,FIND(".",A130)-1),A130),AV130)</f>
        <v>JN257709</v>
      </c>
      <c r="BA130" s="171" t="str">
        <f aca="false">IF(ISNUMBER(FIND("-",AZ130)),LEFT(AZ130,FIND("-",AZ130)-1),AZ130)</f>
        <v>JN257709</v>
      </c>
      <c r="BB130" s="170" t="str">
        <f aca="false"> MEGAname &amp; "="</f>
        <v>JN257709=</v>
      </c>
      <c r="BC130" s="170" t="str">
        <f aca="false">Clear &amp; IF(span ,"Span","out")</f>
        <v>JN257709=out</v>
      </c>
      <c r="BD130" s="170" t="str">
        <f aca="false">Clear &amp; IF(span, IF(B130=".","Selected",B130),"out")</f>
        <v>JN257709=out</v>
      </c>
      <c r="BE130" s="170" t="str">
        <f aca="false">Clear &amp; Strain</f>
        <v>JN257709=PP302</v>
      </c>
      <c r="BF130" s="170" t="str">
        <f aca="false">CONCATENATE(A130,"=",F130,". ",AX130,IF(AB130="","",CONCATENATE(".",AB130)))</f>
        <v>JN257709=PP302. 3.DEU.hum.PEI</v>
      </c>
      <c r="BG130" s="170" t="str">
        <f aca="false">CONCATENATE(A130,"=",F130,". ",AX130)</f>
        <v>JN257709=PP302. 3.DEU.hum.PEI</v>
      </c>
      <c r="BH130" s="170" t="str">
        <f aca="false">CONCATENATE(A130,"=",AX130)</f>
        <v>JN257709=3.DEU.hum.PEI</v>
      </c>
      <c r="BI130" s="170" t="str">
        <f aca="false">CONCATENATE(A130,"=",ComForSubtype,D130)</f>
        <v>JN257709=3</v>
      </c>
      <c r="BJ130" s="170" t="str">
        <f aca="false">CONCATENATE(A130,"=",E130)</f>
        <v>JN257709=3</v>
      </c>
      <c r="BK130" s="170" t="str">
        <f aca="false">CONCATENATE(A130,"=",C130)</f>
        <v>JN257709=3</v>
      </c>
      <c r="BL130" s="170" t="str">
        <f aca="false">CONCATENATE(D130,"=")</f>
        <v>3=</v>
      </c>
      <c r="BM130" s="223" t="str">
        <f aca="false">IF(BA130="XX","",BA130)</f>
        <v>JN257709</v>
      </c>
      <c r="BN130" s="224" t="str">
        <f aca="false">CONCATENATE(IF(F130="","",F130),IF(G130="","",CONCATENATE(" / ",G130)))</f>
        <v>PP302</v>
      </c>
      <c r="BO130" s="225" t="str">
        <f aca="false">AX130</f>
        <v>3.DEU.hum.PEI</v>
      </c>
      <c r="BP130" s="226" t="str">
        <f aca="false">IF(V130="","",V130)</f>
        <v/>
      </c>
      <c r="BQ130" s="226" t="str">
        <f aca="false">IF(W130="","",CONCATENATE(W130,IF(LEFT(AO130,1)="s","+","")))</f>
        <v/>
      </c>
      <c r="BR130" s="226" t="str">
        <f aca="false">IF(X130="","",CONCATENATE(X130,IF(LEFT(AQ130,1)="s","+","")))</f>
        <v/>
      </c>
      <c r="BS130" s="226" t="str">
        <f aca="false">IF(Y130="","",CONCATENATE(Y130,IF(LEFT(AR130,1)="s","+","")))</f>
        <v/>
      </c>
      <c r="BT130" s="226" t="str">
        <f aca="false">IF(Z130="","",CONCATENATE(Z130,IF(LEFT(AS130,1)="s","+","")))</f>
        <v/>
      </c>
      <c r="BU130" s="227" t="str">
        <f aca="false">IF(AA130="","",CONCATENATE(AA130,IF(LEFT(AT130,1)="s","+","")))</f>
        <v/>
      </c>
      <c r="BV130" s="212"/>
      <c r="BW130" s="177" t="s">
        <v>338</v>
      </c>
      <c r="BX130" s="170" t="str">
        <f aca="false">IF(BW130&lt;&gt;"",IF(ISNUMBER(FIND("=",BW130)),LEFT(BW130,FIND("=",BW130)-1),BW130),BW130)</f>
        <v>xx</v>
      </c>
      <c r="BY130" s="170" t="str">
        <f aca="false">IF(BW130&lt;&gt;"",IF(ISNUMBER(FIND("=",BW130)),RIGHT(BW130,LEN(BW130)-FIND("=",BW130)),""),"")</f>
        <v>Non_select</v>
      </c>
      <c r="BZ130" s="170" t="str">
        <f aca="false">IF(BX130&lt;&gt;"",IF(ISNUMBER(FIND(".",BX130)),LEFT(BX130,FIND(".",BX130)-1),BX130),BX130)</f>
        <v>xx</v>
      </c>
      <c r="CA130" s="170" t="str">
        <f aca="false">IF(BX130&lt;&gt;"",IF(ISNUMBER(FIND(".",BX130)),RIGHT(BX130,LEN(BX130)-FIND(".",BX130)),""),"")</f>
        <v/>
      </c>
      <c r="CB130" s="212"/>
      <c r="CC130" s="170" t="str">
        <f aca="false">A130</f>
        <v>JN257709</v>
      </c>
      <c r="CD130" s="178" t="s">
        <v>339</v>
      </c>
      <c r="CE130" s="178" t="s">
        <v>340</v>
      </c>
      <c r="CF130" s="178" t="s">
        <v>341</v>
      </c>
      <c r="CG130" s="212"/>
      <c r="CH130" s="212"/>
      <c r="CI130" s="212"/>
      <c r="CJ130" s="212"/>
      <c r="CK130" s="178"/>
      <c r="CL130" s="212"/>
      <c r="CM130" s="212"/>
      <c r="CN130" s="212"/>
      <c r="CO130" s="212"/>
      <c r="CP130" s="212"/>
      <c r="CQ130" s="212"/>
      <c r="CR130" s="228" t="n">
        <f aca="false">C130</f>
        <v>3</v>
      </c>
      <c r="CS130" s="229" t="str">
        <f aca="false">D130</f>
        <v>3</v>
      </c>
      <c r="CT130" s="170" t="str">
        <f aca="false">CONCATENATE(CD130," strain ",CM130," ",CL130,", partial cds")</f>
        <v>Hepatitis E virus strain  , partial cds</v>
      </c>
    </row>
    <row r="131" customFormat="false" ht="11.9" hidden="false" customHeight="true" outlineLevel="0" collapsed="false">
      <c r="A131" s="208" t="s">
        <v>750</v>
      </c>
      <c r="B131" s="147" t="s">
        <v>735</v>
      </c>
      <c r="C131" s="148" t="n">
        <v>3</v>
      </c>
      <c r="D131" s="149" t="s">
        <v>640</v>
      </c>
      <c r="E131" s="150" t="s">
        <v>640</v>
      </c>
      <c r="F131" s="210" t="s">
        <v>751</v>
      </c>
      <c r="G131" s="212"/>
      <c r="H131" s="146" t="s">
        <v>405</v>
      </c>
      <c r="I131" s="153" t="s">
        <v>412</v>
      </c>
      <c r="J131" s="146" t="s">
        <v>395</v>
      </c>
      <c r="K131" s="212"/>
      <c r="L131" s="212"/>
      <c r="M131" s="157" t="s">
        <v>348</v>
      </c>
      <c r="N131" s="158" t="s">
        <v>740</v>
      </c>
      <c r="O131" s="212"/>
      <c r="P131" s="212"/>
      <c r="Q131" s="212"/>
      <c r="R131" s="146" t="s">
        <v>94</v>
      </c>
      <c r="T131" s="214"/>
      <c r="U131" s="215"/>
      <c r="V131" s="209"/>
      <c r="W131" s="217"/>
      <c r="X131" s="209"/>
      <c r="Y131" s="209"/>
      <c r="Z131" s="209"/>
      <c r="AA131" s="216"/>
      <c r="AB131" s="217"/>
      <c r="AC131" s="217"/>
      <c r="AD131" s="209"/>
      <c r="AE131" s="209"/>
      <c r="AF131" s="209"/>
      <c r="AG131" s="218"/>
      <c r="AH131" s="164" t="n">
        <v>5393</v>
      </c>
      <c r="AI131" s="164" t="n">
        <v>5558</v>
      </c>
      <c r="AJ131" s="219" t="n">
        <f aca="false">SeqEnd-SeqBeg+1</f>
        <v>166</v>
      </c>
      <c r="AK131" s="220" t="n">
        <f aca="false">AND( SeqBeg&lt;=Beg  , End &lt;=SeqEnd )</f>
        <v>0</v>
      </c>
      <c r="AL131" s="212"/>
      <c r="AM131" s="212"/>
      <c r="AN131" s="221"/>
      <c r="AT131" s="147" t="s">
        <v>103</v>
      </c>
      <c r="AU131" s="146"/>
      <c r="AV131" s="212"/>
      <c r="AW131" s="222" t="str">
        <f aca="false">HYPERLINK(CONCATENATE("http://www.ncbi.nlm.nih.gov/nuccore/",BM131),BM131)</f>
        <v>JN257710</v>
      </c>
      <c r="AX131" s="219" t="str">
        <f aca="false">CONCATENATE(D131,IF(I131="","",CONCATENATE(".",I131)),IF(K131="","",CONCATENATE(".",K131)),IF(M131="","",CONCATENATE(".",M131)),IF(R131="","",CONCATENATE(".",R131)),IF(U131="","","(*)"))</f>
        <v>3.DEU.hum.PEI</v>
      </c>
      <c r="AY131" s="170" t="str">
        <f aca="false">CONCATENATE(BM131,".",BN131)</f>
        <v>JN257710.PP316</v>
      </c>
      <c r="AZ131" s="171" t="str">
        <f aca="false">IF(AV131="",IF(ISNUMBER(FIND(".",A131)),LEFT(A131,FIND(".",A131)-1),A131),AV131)</f>
        <v>JN257710</v>
      </c>
      <c r="BA131" s="171" t="str">
        <f aca="false">IF(ISNUMBER(FIND("-",AZ131)),LEFT(AZ131,FIND("-",AZ131)-1),AZ131)</f>
        <v>JN257710</v>
      </c>
      <c r="BB131" s="170" t="str">
        <f aca="false"> MEGAname &amp; "="</f>
        <v>JN257710=</v>
      </c>
      <c r="BC131" s="170" t="str">
        <f aca="false">Clear &amp; IF(span ,"Span","out")</f>
        <v>JN257710=out</v>
      </c>
      <c r="BD131" s="170" t="str">
        <f aca="false">Clear &amp; IF(span, IF(B131=".","Selected",B131),"out")</f>
        <v>JN257710=out</v>
      </c>
      <c r="BE131" s="170" t="str">
        <f aca="false">Clear &amp; Strain</f>
        <v>JN257710=PP316</v>
      </c>
      <c r="BF131" s="170" t="str">
        <f aca="false">CONCATENATE(A131,"=",F131,". ",AX131,IF(AB131="","",CONCATENATE(".",AB131)))</f>
        <v>JN257710=PP316. 3.DEU.hum.PEI</v>
      </c>
      <c r="BG131" s="170" t="str">
        <f aca="false">CONCATENATE(A131,"=",F131,". ",AX131)</f>
        <v>JN257710=PP316. 3.DEU.hum.PEI</v>
      </c>
      <c r="BH131" s="170" t="str">
        <f aca="false">CONCATENATE(A131,"=",AX131)</f>
        <v>JN257710=3.DEU.hum.PEI</v>
      </c>
      <c r="BI131" s="170" t="str">
        <f aca="false">CONCATENATE(A131,"=",ComForSubtype,D131)</f>
        <v>JN257710=3</v>
      </c>
      <c r="BJ131" s="170" t="str">
        <f aca="false">CONCATENATE(A131,"=",E131)</f>
        <v>JN257710=3</v>
      </c>
      <c r="BK131" s="170" t="str">
        <f aca="false">CONCATENATE(A131,"=",C131)</f>
        <v>JN257710=3</v>
      </c>
      <c r="BL131" s="170" t="str">
        <f aca="false">CONCATENATE(D131,"=")</f>
        <v>3=</v>
      </c>
      <c r="BM131" s="223" t="str">
        <f aca="false">IF(BA131="XX","",BA131)</f>
        <v>JN257710</v>
      </c>
      <c r="BN131" s="224" t="str">
        <f aca="false">CONCATENATE(IF(F131="","",F131),IF(G131="","",CONCATENATE(" / ",G131)))</f>
        <v>PP316</v>
      </c>
      <c r="BO131" s="225" t="str">
        <f aca="false">AX131</f>
        <v>3.DEU.hum.PEI</v>
      </c>
      <c r="BP131" s="226" t="str">
        <f aca="false">IF(V131="","",V131)</f>
        <v/>
      </c>
      <c r="BQ131" s="226" t="str">
        <f aca="false">IF(W131="","",CONCATENATE(W131,IF(LEFT(AO131,1)="s","+","")))</f>
        <v/>
      </c>
      <c r="BR131" s="226" t="str">
        <f aca="false">IF(X131="","",CONCATENATE(X131,IF(LEFT(AQ131,1)="s","+","")))</f>
        <v/>
      </c>
      <c r="BS131" s="226" t="str">
        <f aca="false">IF(Y131="","",CONCATENATE(Y131,IF(LEFT(AR131,1)="s","+","")))</f>
        <v/>
      </c>
      <c r="BT131" s="226" t="str">
        <f aca="false">IF(Z131="","",CONCATENATE(Z131,IF(LEFT(AS131,1)="s","+","")))</f>
        <v/>
      </c>
      <c r="BU131" s="227" t="str">
        <f aca="false">IF(AA131="","",CONCATENATE(AA131,IF(LEFT(AT131,1)="s","+","")))</f>
        <v/>
      </c>
      <c r="BV131" s="212"/>
      <c r="BW131" s="177" t="s">
        <v>338</v>
      </c>
      <c r="BX131" s="170" t="str">
        <f aca="false">IF(BW131&lt;&gt;"",IF(ISNUMBER(FIND("=",BW131)),LEFT(BW131,FIND("=",BW131)-1),BW131),BW131)</f>
        <v>xx</v>
      </c>
      <c r="BY131" s="170" t="str">
        <f aca="false">IF(BW131&lt;&gt;"",IF(ISNUMBER(FIND("=",BW131)),RIGHT(BW131,LEN(BW131)-FIND("=",BW131)),""),"")</f>
        <v>Non_select</v>
      </c>
      <c r="BZ131" s="170" t="str">
        <f aca="false">IF(BX131&lt;&gt;"",IF(ISNUMBER(FIND(".",BX131)),LEFT(BX131,FIND(".",BX131)-1),BX131),BX131)</f>
        <v>xx</v>
      </c>
      <c r="CA131" s="170" t="str">
        <f aca="false">IF(BX131&lt;&gt;"",IF(ISNUMBER(FIND(".",BX131)),RIGHT(BX131,LEN(BX131)-FIND(".",BX131)),""),"")</f>
        <v/>
      </c>
      <c r="CB131" s="212"/>
      <c r="CC131" s="170" t="str">
        <f aca="false">A131</f>
        <v>JN257710</v>
      </c>
      <c r="CD131" s="178" t="s">
        <v>339</v>
      </c>
      <c r="CE131" s="178" t="s">
        <v>340</v>
      </c>
      <c r="CF131" s="178" t="s">
        <v>341</v>
      </c>
      <c r="CG131" s="212"/>
      <c r="CH131" s="212"/>
      <c r="CI131" s="212"/>
      <c r="CJ131" s="212"/>
      <c r="CK131" s="178"/>
      <c r="CL131" s="212"/>
      <c r="CM131" s="212"/>
      <c r="CN131" s="212"/>
      <c r="CO131" s="212"/>
      <c r="CP131" s="212"/>
      <c r="CQ131" s="212"/>
      <c r="CR131" s="228" t="n">
        <f aca="false">C131</f>
        <v>3</v>
      </c>
      <c r="CS131" s="229" t="str">
        <f aca="false">D131</f>
        <v>3</v>
      </c>
      <c r="CT131" s="170" t="str">
        <f aca="false">CONCATENATE(CD131," strain ",CM131," ",CL131,", partial cds")</f>
        <v>Hepatitis E virus strain  , partial cds</v>
      </c>
    </row>
    <row r="132" customFormat="false" ht="11.9" hidden="false" customHeight="true" outlineLevel="0" collapsed="false">
      <c r="A132" s="208" t="s">
        <v>752</v>
      </c>
      <c r="B132" s="147" t="s">
        <v>735</v>
      </c>
      <c r="C132" s="148" t="n">
        <v>3</v>
      </c>
      <c r="D132" s="149" t="s">
        <v>640</v>
      </c>
      <c r="E132" s="150" t="s">
        <v>640</v>
      </c>
      <c r="F132" s="210" t="s">
        <v>753</v>
      </c>
      <c r="G132" s="212"/>
      <c r="H132" s="146" t="s">
        <v>405</v>
      </c>
      <c r="I132" s="153" t="s">
        <v>412</v>
      </c>
      <c r="J132" s="146" t="s">
        <v>395</v>
      </c>
      <c r="K132" s="212"/>
      <c r="L132" s="212"/>
      <c r="M132" s="157" t="s">
        <v>348</v>
      </c>
      <c r="N132" s="158" t="s">
        <v>740</v>
      </c>
      <c r="O132" s="212"/>
      <c r="P132" s="212"/>
      <c r="Q132" s="212"/>
      <c r="R132" s="146" t="s">
        <v>94</v>
      </c>
      <c r="T132" s="214"/>
      <c r="U132" s="215"/>
      <c r="V132" s="209"/>
      <c r="W132" s="217"/>
      <c r="X132" s="209"/>
      <c r="Y132" s="209"/>
      <c r="Z132" s="209"/>
      <c r="AA132" s="216"/>
      <c r="AB132" s="217"/>
      <c r="AC132" s="217"/>
      <c r="AD132" s="209"/>
      <c r="AE132" s="209"/>
      <c r="AF132" s="209"/>
      <c r="AG132" s="218"/>
      <c r="AH132" s="164" t="n">
        <v>5393</v>
      </c>
      <c r="AI132" s="164" t="n">
        <v>5558</v>
      </c>
      <c r="AJ132" s="219" t="n">
        <f aca="false">SeqEnd-SeqBeg+1</f>
        <v>166</v>
      </c>
      <c r="AK132" s="220" t="n">
        <f aca="false">AND( SeqBeg&lt;=Beg  , End &lt;=SeqEnd )</f>
        <v>0</v>
      </c>
      <c r="AL132" s="212"/>
      <c r="AM132" s="212"/>
      <c r="AN132" s="221"/>
      <c r="AT132" s="147" t="s">
        <v>103</v>
      </c>
      <c r="AU132" s="146"/>
      <c r="AV132" s="212"/>
      <c r="AW132" s="222" t="str">
        <f aca="false">HYPERLINK(CONCATENATE("http://www.ncbi.nlm.nih.gov/nuccore/",BM132),BM132)</f>
        <v>JN257711</v>
      </c>
      <c r="AX132" s="219" t="str">
        <f aca="false">CONCATENATE(D132,IF(I132="","",CONCATENATE(".",I132)),IF(K132="","",CONCATENATE(".",K132)),IF(M132="","",CONCATENATE(".",M132)),IF(R132="","",CONCATENATE(".",R132)),IF(U132="","","(*)"))</f>
        <v>3.DEU.hum.PEI</v>
      </c>
      <c r="AY132" s="170" t="str">
        <f aca="false">CONCATENATE(BM132,".",BN132)</f>
        <v>JN257711.PP440</v>
      </c>
      <c r="AZ132" s="171" t="str">
        <f aca="false">IF(AV132="",IF(ISNUMBER(FIND(".",A132)),LEFT(A132,FIND(".",A132)-1),A132),AV132)</f>
        <v>JN257711</v>
      </c>
      <c r="BA132" s="171" t="str">
        <f aca="false">IF(ISNUMBER(FIND("-",AZ132)),LEFT(AZ132,FIND("-",AZ132)-1),AZ132)</f>
        <v>JN257711</v>
      </c>
      <c r="BB132" s="170" t="str">
        <f aca="false"> MEGAname &amp; "="</f>
        <v>JN257711=</v>
      </c>
      <c r="BC132" s="170" t="str">
        <f aca="false">Clear &amp; IF(span ,"Span","out")</f>
        <v>JN257711=out</v>
      </c>
      <c r="BD132" s="170" t="str">
        <f aca="false">Clear &amp; IF(span, IF(B132=".","Selected",B132),"out")</f>
        <v>JN257711=out</v>
      </c>
      <c r="BE132" s="170" t="str">
        <f aca="false">Clear &amp; Strain</f>
        <v>JN257711=PP440</v>
      </c>
      <c r="BF132" s="170" t="str">
        <f aca="false">CONCATENATE(A132,"=",F132,". ",AX132,IF(AB132="","",CONCATENATE(".",AB132)))</f>
        <v>JN257711=PP440. 3.DEU.hum.PEI</v>
      </c>
      <c r="BG132" s="170" t="str">
        <f aca="false">CONCATENATE(A132,"=",F132,". ",AX132)</f>
        <v>JN257711=PP440. 3.DEU.hum.PEI</v>
      </c>
      <c r="BH132" s="170" t="str">
        <f aca="false">CONCATENATE(A132,"=",AX132)</f>
        <v>JN257711=3.DEU.hum.PEI</v>
      </c>
      <c r="BI132" s="170" t="str">
        <f aca="false">CONCATENATE(A132,"=",ComForSubtype,D132)</f>
        <v>JN257711=3</v>
      </c>
      <c r="BJ132" s="170" t="str">
        <f aca="false">CONCATENATE(A132,"=",E132)</f>
        <v>JN257711=3</v>
      </c>
      <c r="BK132" s="170" t="str">
        <f aca="false">CONCATENATE(A132,"=",C132)</f>
        <v>JN257711=3</v>
      </c>
      <c r="BL132" s="170" t="str">
        <f aca="false">CONCATENATE(D132,"=")</f>
        <v>3=</v>
      </c>
      <c r="BM132" s="223" t="str">
        <f aca="false">IF(BA132="XX","",BA132)</f>
        <v>JN257711</v>
      </c>
      <c r="BN132" s="224" t="str">
        <f aca="false">CONCATENATE(IF(F132="","",F132),IF(G132="","",CONCATENATE(" / ",G132)))</f>
        <v>PP440</v>
      </c>
      <c r="BO132" s="225" t="str">
        <f aca="false">AX132</f>
        <v>3.DEU.hum.PEI</v>
      </c>
      <c r="BP132" s="226" t="str">
        <f aca="false">IF(V132="","",V132)</f>
        <v/>
      </c>
      <c r="BQ132" s="226" t="str">
        <f aca="false">IF(W132="","",CONCATENATE(W132,IF(LEFT(AO132,1)="s","+","")))</f>
        <v/>
      </c>
      <c r="BR132" s="226" t="str">
        <f aca="false">IF(X132="","",CONCATENATE(X132,IF(LEFT(AQ132,1)="s","+","")))</f>
        <v/>
      </c>
      <c r="BS132" s="226" t="str">
        <f aca="false">IF(Y132="","",CONCATENATE(Y132,IF(LEFT(AR132,1)="s","+","")))</f>
        <v/>
      </c>
      <c r="BT132" s="226" t="str">
        <f aca="false">IF(Z132="","",CONCATENATE(Z132,IF(LEFT(AS132,1)="s","+","")))</f>
        <v/>
      </c>
      <c r="BU132" s="227" t="str">
        <f aca="false">IF(AA132="","",CONCATENATE(AA132,IF(LEFT(AT132,1)="s","+","")))</f>
        <v/>
      </c>
      <c r="BV132" s="212"/>
      <c r="BW132" s="177" t="s">
        <v>338</v>
      </c>
      <c r="BX132" s="170" t="str">
        <f aca="false">IF(BW132&lt;&gt;"",IF(ISNUMBER(FIND("=",BW132)),LEFT(BW132,FIND("=",BW132)-1),BW132),BW132)</f>
        <v>xx</v>
      </c>
      <c r="BY132" s="170" t="str">
        <f aca="false">IF(BW132&lt;&gt;"",IF(ISNUMBER(FIND("=",BW132)),RIGHT(BW132,LEN(BW132)-FIND("=",BW132)),""),"")</f>
        <v>Non_select</v>
      </c>
      <c r="BZ132" s="170" t="str">
        <f aca="false">IF(BX132&lt;&gt;"",IF(ISNUMBER(FIND(".",BX132)),LEFT(BX132,FIND(".",BX132)-1),BX132),BX132)</f>
        <v>xx</v>
      </c>
      <c r="CA132" s="170" t="str">
        <f aca="false">IF(BX132&lt;&gt;"",IF(ISNUMBER(FIND(".",BX132)),RIGHT(BX132,LEN(BX132)-FIND(".",BX132)),""),"")</f>
        <v/>
      </c>
      <c r="CB132" s="212"/>
      <c r="CC132" s="170" t="str">
        <f aca="false">A132</f>
        <v>JN257711</v>
      </c>
      <c r="CD132" s="178" t="s">
        <v>339</v>
      </c>
      <c r="CE132" s="178" t="s">
        <v>340</v>
      </c>
      <c r="CF132" s="178" t="s">
        <v>341</v>
      </c>
      <c r="CG132" s="212"/>
      <c r="CH132" s="212"/>
      <c r="CI132" s="212"/>
      <c r="CJ132" s="212"/>
      <c r="CK132" s="178"/>
      <c r="CL132" s="212"/>
      <c r="CM132" s="212"/>
      <c r="CN132" s="212"/>
      <c r="CO132" s="212"/>
      <c r="CP132" s="212"/>
      <c r="CQ132" s="212"/>
      <c r="CR132" s="228" t="n">
        <f aca="false">C132</f>
        <v>3</v>
      </c>
      <c r="CS132" s="229" t="str">
        <f aca="false">D132</f>
        <v>3</v>
      </c>
      <c r="CT132" s="170" t="str">
        <f aca="false">CONCATENATE(CD132," strain ",CM132," ",CL132,", partial cds")</f>
        <v>Hepatitis E virus strain  , partial cds</v>
      </c>
    </row>
    <row r="133" customFormat="false" ht="11.9" hidden="false" customHeight="true" outlineLevel="0" collapsed="false">
      <c r="A133" s="154" t="s">
        <v>754</v>
      </c>
      <c r="B133" s="147" t="n">
        <v>3</v>
      </c>
      <c r="C133" s="243" t="n">
        <v>3</v>
      </c>
      <c r="D133" s="149" t="s">
        <v>640</v>
      </c>
      <c r="E133" s="150" t="s">
        <v>640</v>
      </c>
      <c r="F133" s="154" t="s">
        <v>710</v>
      </c>
      <c r="G133" s="212"/>
      <c r="H133" s="146" t="s">
        <v>405</v>
      </c>
      <c r="I133" s="153" t="s">
        <v>412</v>
      </c>
      <c r="J133" s="146" t="s">
        <v>395</v>
      </c>
      <c r="K133" s="155" t="s">
        <v>711</v>
      </c>
      <c r="L133" s="231" t="s">
        <v>712</v>
      </c>
      <c r="M133" s="157" t="s">
        <v>348</v>
      </c>
      <c r="N133" s="213"/>
      <c r="O133" s="160"/>
      <c r="P133" s="212"/>
      <c r="Q133" s="212"/>
      <c r="R133" s="146" t="s">
        <v>406</v>
      </c>
      <c r="T133" s="214"/>
      <c r="U133" s="215"/>
      <c r="V133" s="209"/>
      <c r="X133" s="209"/>
      <c r="Y133" s="209"/>
      <c r="Z133" s="209"/>
      <c r="AA133" s="158" t="n">
        <v>3</v>
      </c>
      <c r="AB133" s="217"/>
      <c r="AC133" s="217"/>
      <c r="AD133" s="209"/>
      <c r="AE133" s="209"/>
      <c r="AF133" s="209"/>
      <c r="AG133" s="166" t="s">
        <v>418</v>
      </c>
      <c r="AH133" s="164" t="n">
        <v>7180</v>
      </c>
      <c r="AI133" s="164" t="n">
        <v>7314</v>
      </c>
      <c r="AJ133" s="219" t="n">
        <f aca="false">SeqEnd-SeqBeg+1</f>
        <v>135</v>
      </c>
      <c r="AK133" s="220" t="n">
        <f aca="false">AND( SeqBeg&lt;=Beg  , End &lt;=SeqEnd )</f>
        <v>0</v>
      </c>
      <c r="AL133" s="212"/>
      <c r="AM133" s="212"/>
      <c r="AN133" s="221"/>
      <c r="AT133" s="147" t="s">
        <v>419</v>
      </c>
      <c r="AU133" s="146"/>
      <c r="AV133" s="212"/>
      <c r="AW133" s="222" t="str">
        <f aca="false">HYPERLINK(CONCATENATE("http://www.ncbi.nlm.nih.gov/nuccore/",BM133),BM133)</f>
        <v>FR728252</v>
      </c>
      <c r="AX133" s="219" t="str">
        <f aca="false">CONCATENATE(D133,IF(I133="","",CONCATENATE(".",I133)),IF(K133="","",CONCATENATE(".",K133)),IF(M133="","",CONCATENATE(".",M133)),IF(R133="","",CONCATENATE(".",R133)),IF(U133="","","(*)"))</f>
        <v>3.DEU.BB.hum.UReg</v>
      </c>
      <c r="AY133" s="170" t="str">
        <f aca="false">CONCATENATE(BM133,".",BN133)</f>
        <v>FR728252.V1019129</v>
      </c>
      <c r="AZ133" s="171" t="str">
        <f aca="false">IF(AV133="",IF(ISNUMBER(FIND(".",A133)),LEFT(A133,FIND(".",A133)-1),A133),AV133)</f>
        <v>FR728252</v>
      </c>
      <c r="BA133" s="171" t="str">
        <f aca="false">IF(ISNUMBER(FIND("-",AZ133)),LEFT(AZ133,FIND("-",AZ133)-1),AZ133)</f>
        <v>FR728252</v>
      </c>
      <c r="BB133" s="170" t="str">
        <f aca="false"> MEGAname &amp; "="</f>
        <v>FR728252=</v>
      </c>
      <c r="BC133" s="170" t="str">
        <f aca="false">Clear &amp; IF(span ,"Span","out")</f>
        <v>FR728252=out</v>
      </c>
      <c r="BD133" s="170" t="str">
        <f aca="false">Clear &amp; IF(span, IF(B133=".","Selected",B133),"out")</f>
        <v>FR728252=out</v>
      </c>
      <c r="BE133" s="170" t="str">
        <f aca="false">Clear &amp; Strain</f>
        <v>FR728252=V1019129</v>
      </c>
      <c r="BF133" s="170" t="str">
        <f aca="false">CONCATENATE(A133,"=",F133,". ",AX133,IF(AB133="","",CONCATENATE(".",AB133)))</f>
        <v>FR728252=V1019129. 3.DEU.BB.hum.UReg</v>
      </c>
      <c r="BG133" s="170" t="str">
        <f aca="false">CONCATENATE(A133,"=",F133,". ",AX133)</f>
        <v>FR728252=V1019129. 3.DEU.BB.hum.UReg</v>
      </c>
      <c r="BH133" s="170" t="str">
        <f aca="false">CONCATENATE(A133,"=",AX133)</f>
        <v>FR728252=3.DEU.BB.hum.UReg</v>
      </c>
      <c r="BI133" s="170" t="str">
        <f aca="false">CONCATENATE(A133,"=",ComForSubtype,D133)</f>
        <v>FR728252=3</v>
      </c>
      <c r="BJ133" s="170" t="str">
        <f aca="false">CONCATENATE(A133,"=",E133)</f>
        <v>FR728252=3</v>
      </c>
      <c r="BK133" s="170" t="str">
        <f aca="false">CONCATENATE(A133,"=",C133)</f>
        <v>FR728252=3</v>
      </c>
      <c r="BL133" s="170" t="str">
        <f aca="false">CONCATENATE(D133,"=")</f>
        <v>3=</v>
      </c>
      <c r="BM133" s="223" t="str">
        <f aca="false">IF(BA133="XX","",BA133)</f>
        <v>FR728252</v>
      </c>
      <c r="BN133" s="224" t="str">
        <f aca="false">CONCATENATE(IF(F133="","",F133),IF(G133="","",CONCATENATE(" / ",G133)))</f>
        <v>V1019129</v>
      </c>
      <c r="BO133" s="225" t="str">
        <f aca="false">AX133</f>
        <v>3.DEU.BB.hum.UReg</v>
      </c>
      <c r="BP133" s="226" t="str">
        <f aca="false">IF(V133="","",V133)</f>
        <v/>
      </c>
      <c r="BQ133" s="226" t="str">
        <f aca="false">IF(W133="","",CONCATENATE(W133,IF(LEFT(AO133,1)="s","+","")))</f>
        <v/>
      </c>
      <c r="BR133" s="226" t="str">
        <f aca="false">IF(X133="","",CONCATENATE(X133,IF(LEFT(AQ133,1)="s","+","")))</f>
        <v/>
      </c>
      <c r="BS133" s="226" t="str">
        <f aca="false">IF(Y133="","",CONCATENATE(Y133,IF(LEFT(AR133,1)="s","+","")))</f>
        <v/>
      </c>
      <c r="BT133" s="226" t="str">
        <f aca="false">IF(Z133="","",CONCATENATE(Z133,IF(LEFT(AS133,1)="s","+","")))</f>
        <v/>
      </c>
      <c r="BU133" s="227" t="str">
        <f aca="false">IF(AA133="","",CONCATENATE(AA133,IF(LEFT(AT133,1)="s","+","")))</f>
        <v>3</v>
      </c>
      <c r="BV133" s="212"/>
      <c r="BW133" s="177" t="s">
        <v>755</v>
      </c>
      <c r="BX133" s="170" t="str">
        <f aca="false">IF(BW133&lt;&gt;"",IF(ISNUMBER(FIND("=",BW133)),LEFT(BW133,FIND("=",BW133)-1),BW133),BW133)</f>
        <v>FR728252</v>
      </c>
      <c r="BY133" s="170" t="str">
        <f aca="false">IF(BW133&lt;&gt;"",IF(ISNUMBER(FIND("=",BW133)),RIGHT(BW133,LEN(BW133)-FIND("=",BW133)),""),"")</f>
        <v>3</v>
      </c>
      <c r="BZ133" s="170" t="str">
        <f aca="false">IF(BX133&lt;&gt;"",IF(ISNUMBER(FIND(".",BX133)),LEFT(BX133,FIND(".",BX133)-1),BX133),BX133)</f>
        <v>FR728252</v>
      </c>
      <c r="CA133" s="170" t="str">
        <f aca="false">IF(BX133&lt;&gt;"",IF(ISNUMBER(FIND(".",BX133)),RIGHT(BX133,LEN(BX133)-FIND(".",BX133)),""),"")</f>
        <v/>
      </c>
      <c r="CB133" s="212"/>
      <c r="CC133" s="170" t="str">
        <f aca="false">A133</f>
        <v>FR728252</v>
      </c>
      <c r="CD133" s="178" t="s">
        <v>339</v>
      </c>
      <c r="CE133" s="178" t="s">
        <v>340</v>
      </c>
      <c r="CF133" s="178" t="s">
        <v>341</v>
      </c>
      <c r="CG133" s="212"/>
      <c r="CH133" s="179"/>
      <c r="CI133" s="179"/>
      <c r="CJ133" s="179"/>
      <c r="CK133" s="212"/>
      <c r="CL133" s="212"/>
      <c r="CM133" s="170" t="str">
        <f aca="false">F133</f>
        <v>V1019129</v>
      </c>
      <c r="CN133" s="170" t="str">
        <f aca="false">IF(G133="","",G133)</f>
        <v/>
      </c>
      <c r="CO133" s="170" t="str">
        <f aca="false">CONCATENATE(H133,":",L133)</f>
        <v>Germany:Brandenburg</v>
      </c>
      <c r="CP133" s="170" t="str">
        <f aca="false">CONCATENATE(IF(Q133="","",CONCATENATE(Q133,"-")),IF(P133="","",CONCATENATE(P133,"-")),IF(O133="","",O133))</f>
        <v/>
      </c>
      <c r="CQ133" s="170" t="str">
        <f aca="false">IF(N133="","",N133)</f>
        <v/>
      </c>
      <c r="CR133" s="170" t="n">
        <f aca="false">C133</f>
        <v>3</v>
      </c>
      <c r="CS133" s="229" t="str">
        <f aca="false">D133</f>
        <v>3</v>
      </c>
      <c r="CT133" s="170" t="str">
        <f aca="false">CONCATENATE(CD133," strain ",CM133," ",CL133,", partial cds")</f>
        <v>Hepatitis E virus strain V1019129 , partial cds</v>
      </c>
    </row>
    <row r="134" s="146" customFormat="true" ht="11.9" hidden="true" customHeight="true" outlineLevel="0" collapsed="false">
      <c r="A134" s="154" t="s">
        <v>756</v>
      </c>
      <c r="B134" s="147" t="s">
        <v>371</v>
      </c>
      <c r="C134" s="148" t="n">
        <v>3</v>
      </c>
      <c r="D134" s="149" t="s">
        <v>640</v>
      </c>
      <c r="E134" s="150" t="s">
        <v>640</v>
      </c>
      <c r="F134" s="154" t="s">
        <v>757</v>
      </c>
      <c r="G134" s="221" t="n">
        <v>29</v>
      </c>
      <c r="H134" s="146" t="s">
        <v>758</v>
      </c>
      <c r="I134" s="153" t="s">
        <v>759</v>
      </c>
      <c r="J134" s="154" t="s">
        <v>395</v>
      </c>
      <c r="K134" s="155" t="s">
        <v>760</v>
      </c>
      <c r="L134" s="231" t="s">
        <v>760</v>
      </c>
      <c r="M134" s="157" t="s">
        <v>348</v>
      </c>
      <c r="N134" s="213"/>
      <c r="O134" s="212"/>
      <c r="P134" s="212"/>
      <c r="Q134" s="212"/>
      <c r="R134" s="212"/>
      <c r="S134" s="212"/>
      <c r="T134" s="215"/>
      <c r="U134" s="215"/>
      <c r="V134" s="209"/>
      <c r="W134" s="217"/>
      <c r="X134" s="209"/>
      <c r="Y134" s="209"/>
      <c r="Z134" s="209"/>
      <c r="AA134" s="216"/>
      <c r="AB134" s="217"/>
      <c r="AC134" s="217"/>
      <c r="AD134" s="209"/>
      <c r="AE134" s="209"/>
      <c r="AF134" s="209"/>
      <c r="AG134" s="218"/>
      <c r="AH134" s="212"/>
      <c r="AI134" s="212"/>
      <c r="AJ134" s="219" t="n">
        <f aca="false">SeqEnd-SeqBeg+1</f>
        <v>1</v>
      </c>
      <c r="AK134" s="220" t="n">
        <f aca="false">AND( SeqBeg&lt;=Beg  , End &lt;=SeqEnd )</f>
        <v>0</v>
      </c>
      <c r="AL134" s="212"/>
      <c r="AM134" s="212"/>
      <c r="AN134" s="221"/>
      <c r="AO134" s="147" t="s">
        <v>103</v>
      </c>
      <c r="AP134" s="147" t="s">
        <v>103</v>
      </c>
      <c r="AQ134" s="147" t="s">
        <v>103</v>
      </c>
      <c r="AR134" s="147" t="s">
        <v>103</v>
      </c>
      <c r="AS134" s="147" t="s">
        <v>103</v>
      </c>
      <c r="AT134" s="147" t="s">
        <v>103</v>
      </c>
      <c r="AV134" s="212"/>
      <c r="AW134" s="222" t="str">
        <f aca="false">HYPERLINK(CONCATENATE("http://www.ncbi.nlm.nih.gov/nuccore/",BM134),BM134)</f>
        <v>KC912057</v>
      </c>
      <c r="AX134" s="219" t="str">
        <f aca="false">CONCATENATE(D134,IF(I134="","",CONCATENATE(".",I134)),IF(K134="","",CONCATENATE(".",K134)),IF(M134="","",CONCATENATE(".",M134)),IF(R134="","",CONCATENATE(".",R134)),IF(U134="","","(*)"))</f>
        <v>3.FRA.Toulouse .hum</v>
      </c>
      <c r="AY134" s="170" t="str">
        <f aca="false">CONCATENATE(BM134,".",BN134)</f>
        <v>KC912057.TR23 / 29</v>
      </c>
      <c r="AZ134" s="171" t="str">
        <f aca="false">IF(AV134="",IF(ISNUMBER(FIND(".",A134)),LEFT(A134,FIND(".",A134)-1),A134),AV134)</f>
        <v>KC912057</v>
      </c>
      <c r="BA134" s="171" t="str">
        <f aca="false">IF(ISNUMBER(FIND("-",AZ134)),LEFT(AZ134,FIND("-",AZ134)-1),AZ134)</f>
        <v>KC912057</v>
      </c>
      <c r="BB134" s="170" t="str">
        <f aca="false"> MEGAname &amp; "="</f>
        <v>KC912057=</v>
      </c>
      <c r="BC134" s="170" t="str">
        <f aca="false">Clear &amp; IF(span ,"Span","out")</f>
        <v>KC912057=out</v>
      </c>
      <c r="BD134" s="170" t="str">
        <f aca="false">Clear &amp; IF(span, IF(B134=".","Selected",B134),"out")</f>
        <v>KC912057=out</v>
      </c>
      <c r="BE134" s="170" t="str">
        <f aca="false">Clear &amp; Strain</f>
        <v>KC912057=TR23</v>
      </c>
      <c r="BF134" s="170" t="str">
        <f aca="false">CONCATENATE(A134,"=",F134,". ",AX134,IF(AB134="","",CONCATENATE(".",AB134)))</f>
        <v>KC912057=TR23. 3.FRA.Toulouse .hum</v>
      </c>
      <c r="BG134" s="170" t="str">
        <f aca="false">CONCATENATE(A134,"=",F134,". ",AX134)</f>
        <v>KC912057=TR23. 3.FRA.Toulouse .hum</v>
      </c>
      <c r="BH134" s="170" t="str">
        <f aca="false">CONCATENATE(A134,"=",AX134)</f>
        <v>KC912057=3.FRA.Toulouse .hum</v>
      </c>
      <c r="BI134" s="170" t="str">
        <f aca="false">CONCATENATE(A134,"=",ComForSubtype,D134)</f>
        <v>KC912057=3</v>
      </c>
      <c r="BJ134" s="170" t="str">
        <f aca="false">CONCATENATE(A134,"=",E134)</f>
        <v>KC912057=3</v>
      </c>
      <c r="BK134" s="170" t="str">
        <f aca="false">CONCATENATE(A134,"=",C134)</f>
        <v>KC912057=3</v>
      </c>
      <c r="BL134" s="170" t="str">
        <f aca="false">CONCATENATE(D134,"=")</f>
        <v>3=</v>
      </c>
      <c r="BM134" s="223" t="str">
        <f aca="false">IF(BA134="XX","",BA134)</f>
        <v>KC912057</v>
      </c>
      <c r="BN134" s="224" t="str">
        <f aca="false">CONCATENATE(IF(F134="","",F134),IF(G134="","",CONCATENATE(" / ",G134)))</f>
        <v>TR23 / 29</v>
      </c>
      <c r="BO134" s="225" t="str">
        <f aca="false">AX134</f>
        <v>3.FRA.Toulouse .hum</v>
      </c>
      <c r="BP134" s="226" t="str">
        <f aca="false">IF(V134="","",V134)</f>
        <v/>
      </c>
      <c r="BQ134" s="226" t="str">
        <f aca="false">IF(W134="","",CONCATENATE(W134,IF(LEFT(AO134,1)="s","+","")))</f>
        <v/>
      </c>
      <c r="BR134" s="226" t="str">
        <f aca="false">IF(X134="","",CONCATENATE(X134,IF(LEFT(AQ134,1)="s","+","")))</f>
        <v/>
      </c>
      <c r="BS134" s="226" t="str">
        <f aca="false">IF(Y134="","",CONCATENATE(Y134,IF(LEFT(AR134,1)="s","+","")))</f>
        <v/>
      </c>
      <c r="BT134" s="226" t="str">
        <f aca="false">IF(Z134="","",CONCATENATE(Z134,IF(LEFT(AS134,1)="s","+","")))</f>
        <v/>
      </c>
      <c r="BU134" s="227" t="str">
        <f aca="false">IF(AA134="","",CONCATENATE(AA134,IF(LEFT(AT134,1)="s","+","")))</f>
        <v/>
      </c>
      <c r="BV134" s="212"/>
      <c r="BW134" s="177" t="s">
        <v>338</v>
      </c>
      <c r="BX134" s="170" t="str">
        <f aca="false">IF(BW134&lt;&gt;"",IF(ISNUMBER(FIND("=",BW134)),LEFT(BW134,FIND("=",BW134)-1),BW134),BW134)</f>
        <v>xx</v>
      </c>
      <c r="BY134" s="170" t="str">
        <f aca="false">IF(BW134&lt;&gt;"",IF(ISNUMBER(FIND("=",BW134)),RIGHT(BW134,LEN(BW134)-FIND("=",BW134)),""),"")</f>
        <v>Non_select</v>
      </c>
      <c r="BZ134" s="170" t="str">
        <f aca="false">IF(BX134&lt;&gt;"",IF(ISNUMBER(FIND(".",BX134)),LEFT(BX134,FIND(".",BX134)-1),BX134),BX134)</f>
        <v>xx</v>
      </c>
      <c r="CA134" s="170" t="str">
        <f aca="false">IF(BX134&lt;&gt;"",IF(ISNUMBER(FIND(".",BX134)),RIGHT(BX134,LEN(BX134)-FIND(".",BX134)),""),"")</f>
        <v/>
      </c>
      <c r="CB134" s="212"/>
      <c r="CC134" s="170" t="str">
        <f aca="false">A134</f>
        <v>KC912057</v>
      </c>
      <c r="CD134" s="178" t="s">
        <v>339</v>
      </c>
      <c r="CE134" s="178" t="s">
        <v>340</v>
      </c>
      <c r="CF134" s="178" t="s">
        <v>341</v>
      </c>
      <c r="CG134" s="212"/>
      <c r="CH134" s="212"/>
      <c r="CI134" s="212"/>
      <c r="CJ134" s="212"/>
      <c r="CK134" s="178"/>
      <c r="CL134" s="212"/>
      <c r="CM134" s="212"/>
      <c r="CN134" s="212"/>
      <c r="CO134" s="212"/>
      <c r="CP134" s="212"/>
      <c r="CQ134" s="212"/>
      <c r="CR134" s="228" t="n">
        <f aca="false">C134</f>
        <v>3</v>
      </c>
      <c r="CS134" s="229" t="str">
        <f aca="false">D134</f>
        <v>3</v>
      </c>
      <c r="CT134" s="170" t="str">
        <f aca="false">CONCATENATE(CD134," strain ",CM134," ",CL134,", partial cds")</f>
        <v>Hepatitis E virus strain  , partial cds</v>
      </c>
    </row>
    <row r="135" s="146" customFormat="true" ht="11.9" hidden="true" customHeight="true" outlineLevel="0" collapsed="false">
      <c r="A135" s="154" t="s">
        <v>761</v>
      </c>
      <c r="B135" s="147" t="s">
        <v>371</v>
      </c>
      <c r="C135" s="148" t="n">
        <v>3</v>
      </c>
      <c r="D135" s="149" t="s">
        <v>640</v>
      </c>
      <c r="E135" s="150" t="s">
        <v>640</v>
      </c>
      <c r="F135" s="154" t="s">
        <v>762</v>
      </c>
      <c r="G135" s="221" t="n">
        <v>7</v>
      </c>
      <c r="H135" s="146" t="s">
        <v>758</v>
      </c>
      <c r="I135" s="153" t="s">
        <v>759</v>
      </c>
      <c r="J135" s="154" t="s">
        <v>395</v>
      </c>
      <c r="K135" s="155" t="s">
        <v>760</v>
      </c>
      <c r="L135" s="231" t="s">
        <v>760</v>
      </c>
      <c r="M135" s="157" t="s">
        <v>348</v>
      </c>
      <c r="N135" s="213"/>
      <c r="O135" s="212"/>
      <c r="P135" s="212"/>
      <c r="Q135" s="212"/>
      <c r="R135" s="212"/>
      <c r="S135" s="212"/>
      <c r="T135" s="215"/>
      <c r="U135" s="215"/>
      <c r="V135" s="209"/>
      <c r="W135" s="217"/>
      <c r="X135" s="209"/>
      <c r="Y135" s="209"/>
      <c r="Z135" s="209"/>
      <c r="AA135" s="216"/>
      <c r="AB135" s="217"/>
      <c r="AC135" s="217"/>
      <c r="AD135" s="209"/>
      <c r="AE135" s="209"/>
      <c r="AF135" s="209"/>
      <c r="AG135" s="218"/>
      <c r="AH135" s="212"/>
      <c r="AI135" s="212"/>
      <c r="AJ135" s="219" t="n">
        <f aca="false">SeqEnd-SeqBeg+1</f>
        <v>1</v>
      </c>
      <c r="AK135" s="220" t="n">
        <f aca="false">AND( SeqBeg&lt;=Beg  , End &lt;=SeqEnd )</f>
        <v>0</v>
      </c>
      <c r="AL135" s="212"/>
      <c r="AM135" s="212"/>
      <c r="AN135" s="221"/>
      <c r="AO135" s="147" t="s">
        <v>103</v>
      </c>
      <c r="AP135" s="147" t="s">
        <v>103</v>
      </c>
      <c r="AQ135" s="147" t="s">
        <v>103</v>
      </c>
      <c r="AR135" s="147" t="s">
        <v>103</v>
      </c>
      <c r="AS135" s="147" t="s">
        <v>103</v>
      </c>
      <c r="AT135" s="147" t="s">
        <v>103</v>
      </c>
      <c r="AV135" s="212"/>
      <c r="AW135" s="222" t="str">
        <f aca="false">HYPERLINK(CONCATENATE("http://www.ncbi.nlm.nih.gov/nuccore/",BM135),BM135)</f>
        <v>KC912136</v>
      </c>
      <c r="AX135" s="219" t="str">
        <f aca="false">CONCATENATE(D135,IF(I135="","",CONCATENATE(".",I135)),IF(K135="","",CONCATENATE(".",K135)),IF(M135="","",CONCATENATE(".",M135)),IF(R135="","",CONCATENATE(".",R135)),IF(U135="","","(*)"))</f>
        <v>3.FRA.Toulouse .hum</v>
      </c>
      <c r="AY135" s="170" t="str">
        <f aca="false">CONCATENATE(BM135,".",BN135)</f>
        <v>KC912136.TR7 / 7</v>
      </c>
      <c r="AZ135" s="171" t="str">
        <f aca="false">IF(AV135="",IF(ISNUMBER(FIND(".",A135)),LEFT(A135,FIND(".",A135)-1),A135),AV135)</f>
        <v>KC912136</v>
      </c>
      <c r="BA135" s="171" t="str">
        <f aca="false">IF(ISNUMBER(FIND("-",AZ135)),LEFT(AZ135,FIND("-",AZ135)-1),AZ135)</f>
        <v>KC912136</v>
      </c>
      <c r="BB135" s="170" t="str">
        <f aca="false"> MEGAname &amp; "="</f>
        <v>KC912136=</v>
      </c>
      <c r="BC135" s="170" t="str">
        <f aca="false">Clear &amp; IF(span ,"Span","out")</f>
        <v>KC912136=out</v>
      </c>
      <c r="BD135" s="170" t="str">
        <f aca="false">Clear &amp; IF(span, IF(B135=".","Selected",B135),"out")</f>
        <v>KC912136=out</v>
      </c>
      <c r="BE135" s="170" t="str">
        <f aca="false">Clear &amp; Strain</f>
        <v>KC912136=TR7</v>
      </c>
      <c r="BF135" s="170" t="str">
        <f aca="false">CONCATENATE(A135,"=",F135,". ",AX135,IF(AB135="","",CONCATENATE(".",AB135)))</f>
        <v>KC912136=TR7. 3.FRA.Toulouse .hum</v>
      </c>
      <c r="BG135" s="170" t="str">
        <f aca="false">CONCATENATE(A135,"=",F135,". ",AX135)</f>
        <v>KC912136=TR7. 3.FRA.Toulouse .hum</v>
      </c>
      <c r="BH135" s="170" t="str">
        <f aca="false">CONCATENATE(A135,"=",AX135)</f>
        <v>KC912136=3.FRA.Toulouse .hum</v>
      </c>
      <c r="BI135" s="170" t="str">
        <f aca="false">CONCATENATE(A135,"=",ComForSubtype,D135)</f>
        <v>KC912136=3</v>
      </c>
      <c r="BJ135" s="170" t="str">
        <f aca="false">CONCATENATE(A135,"=",E135)</f>
        <v>KC912136=3</v>
      </c>
      <c r="BK135" s="170" t="str">
        <f aca="false">CONCATENATE(A135,"=",C135)</f>
        <v>KC912136=3</v>
      </c>
      <c r="BL135" s="170" t="str">
        <f aca="false">CONCATENATE(D135,"=")</f>
        <v>3=</v>
      </c>
      <c r="BM135" s="223" t="str">
        <f aca="false">IF(BA135="XX","",BA135)</f>
        <v>KC912136</v>
      </c>
      <c r="BN135" s="224" t="str">
        <f aca="false">CONCATENATE(IF(F135="","",F135),IF(G135="","",CONCATENATE(" / ",G135)))</f>
        <v>TR7 / 7</v>
      </c>
      <c r="BO135" s="225" t="str">
        <f aca="false">AX135</f>
        <v>3.FRA.Toulouse .hum</v>
      </c>
      <c r="BP135" s="226" t="str">
        <f aca="false">IF(V135="","",V135)</f>
        <v/>
      </c>
      <c r="BQ135" s="226" t="str">
        <f aca="false">IF(W135="","",CONCATENATE(W135,IF(LEFT(AO135,1)="s","+","")))</f>
        <v/>
      </c>
      <c r="BR135" s="226" t="str">
        <f aca="false">IF(X135="","",CONCATENATE(X135,IF(LEFT(AQ135,1)="s","+","")))</f>
        <v/>
      </c>
      <c r="BS135" s="226" t="str">
        <f aca="false">IF(Y135="","",CONCATENATE(Y135,IF(LEFT(AR135,1)="s","+","")))</f>
        <v/>
      </c>
      <c r="BT135" s="226" t="str">
        <f aca="false">IF(Z135="","",CONCATENATE(Z135,IF(LEFT(AS135,1)="s","+","")))</f>
        <v/>
      </c>
      <c r="BU135" s="227" t="str">
        <f aca="false">IF(AA135="","",CONCATENATE(AA135,IF(LEFT(AT135,1)="s","+","")))</f>
        <v/>
      </c>
      <c r="BV135" s="212"/>
      <c r="BW135" s="177" t="s">
        <v>338</v>
      </c>
      <c r="BX135" s="170" t="str">
        <f aca="false">IF(BW135&lt;&gt;"",IF(ISNUMBER(FIND("=",BW135)),LEFT(BW135,FIND("=",BW135)-1),BW135),BW135)</f>
        <v>xx</v>
      </c>
      <c r="BY135" s="170" t="str">
        <f aca="false">IF(BW135&lt;&gt;"",IF(ISNUMBER(FIND("=",BW135)),RIGHT(BW135,LEN(BW135)-FIND("=",BW135)),""),"")</f>
        <v>Non_select</v>
      </c>
      <c r="BZ135" s="170" t="str">
        <f aca="false">IF(BX135&lt;&gt;"",IF(ISNUMBER(FIND(".",BX135)),LEFT(BX135,FIND(".",BX135)-1),BX135),BX135)</f>
        <v>xx</v>
      </c>
      <c r="CA135" s="170" t="str">
        <f aca="false">IF(BX135&lt;&gt;"",IF(ISNUMBER(FIND(".",BX135)),RIGHT(BX135,LEN(BX135)-FIND(".",BX135)),""),"")</f>
        <v/>
      </c>
      <c r="CB135" s="212"/>
      <c r="CC135" s="170" t="str">
        <f aca="false">A135</f>
        <v>KC912136</v>
      </c>
      <c r="CD135" s="178" t="s">
        <v>339</v>
      </c>
      <c r="CE135" s="178" t="s">
        <v>340</v>
      </c>
      <c r="CF135" s="178" t="s">
        <v>341</v>
      </c>
      <c r="CG135" s="212"/>
      <c r="CH135" s="212"/>
      <c r="CI135" s="212"/>
      <c r="CJ135" s="212"/>
      <c r="CK135" s="178"/>
      <c r="CL135" s="212"/>
      <c r="CM135" s="212"/>
      <c r="CN135" s="212"/>
      <c r="CO135" s="212"/>
      <c r="CP135" s="212"/>
      <c r="CQ135" s="212"/>
      <c r="CR135" s="228" t="n">
        <f aca="false">C135</f>
        <v>3</v>
      </c>
      <c r="CS135" s="229" t="str">
        <f aca="false">D135</f>
        <v>3</v>
      </c>
      <c r="CT135" s="170" t="str">
        <f aca="false">CONCATENATE(CD135," strain ",CM135," ",CL135,", partial cds")</f>
        <v>Hepatitis E virus strain  , partial cds</v>
      </c>
    </row>
    <row r="136" customFormat="false" ht="11.9" hidden="true" customHeight="true" outlineLevel="0" collapsed="false">
      <c r="A136" s="235" t="s">
        <v>763</v>
      </c>
      <c r="B136" s="147" t="s">
        <v>371</v>
      </c>
      <c r="C136" s="245" t="n">
        <v>3</v>
      </c>
      <c r="D136" s="246" t="s">
        <v>640</v>
      </c>
      <c r="E136" s="150" t="s">
        <v>640</v>
      </c>
      <c r="F136" s="235" t="s">
        <v>762</v>
      </c>
      <c r="G136" s="221" t="n">
        <v>3</v>
      </c>
      <c r="H136" s="235" t="s">
        <v>758</v>
      </c>
      <c r="I136" s="236" t="s">
        <v>759</v>
      </c>
      <c r="J136" s="235" t="s">
        <v>395</v>
      </c>
      <c r="K136" s="155" t="s">
        <v>760</v>
      </c>
      <c r="L136" s="231" t="s">
        <v>760</v>
      </c>
      <c r="M136" s="157" t="s">
        <v>348</v>
      </c>
      <c r="N136" s="213"/>
      <c r="O136" s="212"/>
      <c r="P136" s="159"/>
      <c r="Q136" s="159"/>
      <c r="R136" s="237"/>
      <c r="S136" s="237"/>
      <c r="T136" s="215"/>
      <c r="U136" s="215"/>
      <c r="V136" s="209"/>
      <c r="W136" s="217"/>
      <c r="X136" s="209"/>
      <c r="Y136" s="209"/>
      <c r="Z136" s="209"/>
      <c r="AA136" s="216"/>
      <c r="AB136" s="217"/>
      <c r="AC136" s="217"/>
      <c r="AD136" s="209"/>
      <c r="AE136" s="209"/>
      <c r="AF136" s="209"/>
      <c r="AG136" s="218"/>
      <c r="AH136" s="212"/>
      <c r="AI136" s="212"/>
      <c r="AJ136" s="219" t="n">
        <f aca="false">SeqEnd-SeqBeg+1</f>
        <v>1</v>
      </c>
      <c r="AK136" s="220" t="n">
        <f aca="false">AND( SeqBeg&lt;=Beg  , End &lt;=SeqEnd )</f>
        <v>0</v>
      </c>
      <c r="AL136" s="237"/>
      <c r="AM136" s="237"/>
      <c r="AN136" s="221"/>
      <c r="AO136" s="164" t="s">
        <v>103</v>
      </c>
      <c r="AP136" s="164" t="s">
        <v>103</v>
      </c>
      <c r="AQ136" s="164" t="s">
        <v>103</v>
      </c>
      <c r="AR136" s="164" t="s">
        <v>103</v>
      </c>
      <c r="AS136" s="164" t="s">
        <v>103</v>
      </c>
      <c r="AT136" s="164" t="s">
        <v>103</v>
      </c>
      <c r="AU136" s="237"/>
      <c r="AV136" s="237"/>
      <c r="AW136" s="222" t="str">
        <f aca="false">HYPERLINK(CONCATENATE("http://www.ncbi.nlm.nih.gov/nuccore/",BM136),BM136)</f>
        <v>KC912137</v>
      </c>
      <c r="AX136" s="219" t="str">
        <f aca="false">CONCATENATE(D136,IF(I136="","",CONCATENATE(".",I136)),IF(K136="","",CONCATENATE(".",K136)),IF(M136="","",CONCATENATE(".",M136)),IF(R136="","",CONCATENATE(".",R136)),IF(U136="","","(*)"))</f>
        <v>3.FRA.Toulouse .hum</v>
      </c>
      <c r="AY136" s="238" t="str">
        <f aca="false">CONCATENATE(BM136,".",BN136)</f>
        <v>KC912137.TR7 / 3</v>
      </c>
      <c r="AZ136" s="239" t="str">
        <f aca="false">IF(AV136="",IF(ISNUMBER(FIND(".",A136)),LEFT(A136,FIND(".",A136)-1),A136),AV136)</f>
        <v>KC912137</v>
      </c>
      <c r="BA136" s="239" t="str">
        <f aca="false">IF(ISNUMBER(FIND("-",AZ136)),LEFT(AZ136,FIND("-",AZ136)-1),AZ136)</f>
        <v>KC912137</v>
      </c>
      <c r="BB136" s="170" t="str">
        <f aca="false"> MEGAname &amp; "="</f>
        <v>KC912137=</v>
      </c>
      <c r="BC136" s="170" t="str">
        <f aca="false">Clear &amp; IF(span ,"Span","out")</f>
        <v>KC912137=out</v>
      </c>
      <c r="BD136" s="170" t="str">
        <f aca="false">Clear &amp; IF(span, IF(B136=".","Selected",B136),"out")</f>
        <v>KC912137=out</v>
      </c>
      <c r="BE136" s="170" t="str">
        <f aca="false">Clear &amp; Strain</f>
        <v>KC912137=TR7</v>
      </c>
      <c r="BF136" s="238" t="str">
        <f aca="false">CONCATENATE(A136,"=",F136,". ",AX136,IF(AB136="","",CONCATENATE(".",AB136)))</f>
        <v>KC912137=TR7. 3.FRA.Toulouse .hum</v>
      </c>
      <c r="BG136" s="238" t="str">
        <f aca="false">CONCATENATE(A136,"=",F136,". ",AX136)</f>
        <v>KC912137=TR7. 3.FRA.Toulouse .hum</v>
      </c>
      <c r="BH136" s="238" t="str">
        <f aca="false">CONCATENATE(A136,"=",AX136)</f>
        <v>KC912137=3.FRA.Toulouse .hum</v>
      </c>
      <c r="BI136" s="238" t="str">
        <f aca="false">CONCATENATE(A136,"=",ComForSubtype,D136)</f>
        <v>KC912137=3</v>
      </c>
      <c r="BJ136" s="238" t="str">
        <f aca="false">CONCATENATE(A136,"=",E136)</f>
        <v>KC912137=3</v>
      </c>
      <c r="BK136" s="238" t="str">
        <f aca="false">CONCATENATE(A136,"=",C136)</f>
        <v>KC912137=3</v>
      </c>
      <c r="BL136" s="238" t="str">
        <f aca="false">CONCATENATE(D136,"=")</f>
        <v>3=</v>
      </c>
      <c r="BM136" s="223" t="str">
        <f aca="false">IF(BA136="XX","",BA136)</f>
        <v>KC912137</v>
      </c>
      <c r="BN136" s="224" t="str">
        <f aca="false">CONCATENATE(IF(F136="","",F136),IF(G136="","",CONCATENATE(" / ",G136)))</f>
        <v>TR7 / 3</v>
      </c>
      <c r="BO136" s="225" t="str">
        <f aca="false">AX136</f>
        <v>3.FRA.Toulouse .hum</v>
      </c>
      <c r="BP136" s="226" t="str">
        <f aca="false">IF(V136="","",V136)</f>
        <v/>
      </c>
      <c r="BQ136" s="226" t="str">
        <f aca="false">IF(W136="","",CONCATENATE(W136,IF(LEFT(AO136,1)="s","+","")))</f>
        <v/>
      </c>
      <c r="BR136" s="226" t="str">
        <f aca="false">IF(X136="","",CONCATENATE(X136,IF(LEFT(AQ136,1)="s","+","")))</f>
        <v/>
      </c>
      <c r="BS136" s="226" t="str">
        <f aca="false">IF(Y136="","",CONCATENATE(Y136,IF(LEFT(AR136,1)="s","+","")))</f>
        <v/>
      </c>
      <c r="BT136" s="226" t="str">
        <f aca="false">IF(Z136="","",CONCATENATE(Z136,IF(LEFT(AS136,1)="s","+","")))</f>
        <v/>
      </c>
      <c r="BU136" s="227" t="str">
        <f aca="false">IF(AA136="","",CONCATENATE(AA136,IF(LEFT(AT136,1)="s","+","")))</f>
        <v/>
      </c>
      <c r="BV136" s="240"/>
      <c r="BW136" s="240" t="s">
        <v>338</v>
      </c>
      <c r="BX136" s="238" t="str">
        <f aca="false">IF(BW136&lt;&gt;"",IF(ISNUMBER(FIND("=",BW136)),LEFT(BW136,FIND("=",BW136)-1),BW136),BW136)</f>
        <v>xx</v>
      </c>
      <c r="BY136" s="238" t="str">
        <f aca="false">IF(BW136&lt;&gt;"",IF(ISNUMBER(FIND("=",BW136)),RIGHT(BW136,LEN(BW136)-FIND("=",BW136)),""),"")</f>
        <v>Non_select</v>
      </c>
      <c r="BZ136" s="238" t="str">
        <f aca="false">IF(BX136&lt;&gt;"",IF(ISNUMBER(FIND(".",BX136)),LEFT(BX136,FIND(".",BX136)-1),BX136),BX136)</f>
        <v>xx</v>
      </c>
      <c r="CA136" s="238" t="str">
        <f aca="false">IF(BX136&lt;&gt;"",IF(ISNUMBER(FIND(".",BX136)),RIGHT(BX136,LEN(BX136)-FIND(".",BX136)),""),"")</f>
        <v/>
      </c>
      <c r="CB136" s="240"/>
      <c r="CC136" s="238" t="str">
        <f aca="false">A136</f>
        <v>KC912137</v>
      </c>
      <c r="CD136" s="241" t="s">
        <v>339</v>
      </c>
      <c r="CE136" s="241" t="s">
        <v>340</v>
      </c>
      <c r="CF136" s="241" t="s">
        <v>341</v>
      </c>
      <c r="CG136" s="241"/>
      <c r="CH136" s="241"/>
      <c r="CI136" s="241"/>
      <c r="CJ136" s="241"/>
      <c r="CK136" s="241"/>
      <c r="CL136" s="241"/>
      <c r="CM136" s="238"/>
      <c r="CN136" s="238"/>
      <c r="CO136" s="238"/>
      <c r="CP136" s="238"/>
      <c r="CQ136" s="238"/>
      <c r="CR136" s="238" t="n">
        <f aca="false">C136</f>
        <v>3</v>
      </c>
      <c r="CS136" s="242" t="str">
        <f aca="false">D136</f>
        <v>3</v>
      </c>
      <c r="CT136" s="170" t="str">
        <f aca="false">CONCATENATE(CD136," strain ",CM136," ",CL136,", partial cds")</f>
        <v>Hepatitis E virus strain  , partial cds</v>
      </c>
    </row>
    <row r="137" s="146" customFormat="true" ht="11.9" hidden="true" customHeight="true" outlineLevel="0" collapsed="false">
      <c r="A137" s="154" t="s">
        <v>764</v>
      </c>
      <c r="B137" s="147" t="s">
        <v>371</v>
      </c>
      <c r="C137" s="148" t="n">
        <v>3</v>
      </c>
      <c r="D137" s="149" t="s">
        <v>640</v>
      </c>
      <c r="E137" s="150" t="s">
        <v>640</v>
      </c>
      <c r="F137" s="154" t="s">
        <v>765</v>
      </c>
      <c r="G137" s="212"/>
      <c r="H137" s="146" t="s">
        <v>758</v>
      </c>
      <c r="I137" s="153" t="s">
        <v>759</v>
      </c>
      <c r="J137" s="154" t="s">
        <v>395</v>
      </c>
      <c r="K137" s="155" t="s">
        <v>760</v>
      </c>
      <c r="L137" s="231" t="s">
        <v>760</v>
      </c>
      <c r="M137" s="157" t="s">
        <v>348</v>
      </c>
      <c r="N137" s="213"/>
      <c r="O137" s="212"/>
      <c r="P137" s="212"/>
      <c r="Q137" s="212"/>
      <c r="R137" s="212"/>
      <c r="S137" s="212"/>
      <c r="T137" s="215"/>
      <c r="U137" s="215"/>
      <c r="V137" s="209"/>
      <c r="W137" s="217"/>
      <c r="X137" s="209"/>
      <c r="Y137" s="209"/>
      <c r="Z137" s="209"/>
      <c r="AA137" s="216"/>
      <c r="AB137" s="217"/>
      <c r="AC137" s="217"/>
      <c r="AD137" s="209"/>
      <c r="AE137" s="209"/>
      <c r="AF137" s="209"/>
      <c r="AG137" s="218"/>
      <c r="AH137" s="212"/>
      <c r="AI137" s="212"/>
      <c r="AJ137" s="219" t="n">
        <f aca="false">SeqEnd-SeqBeg+1</f>
        <v>1</v>
      </c>
      <c r="AK137" s="220" t="n">
        <f aca="false">AND( SeqBeg&lt;=Beg  , End &lt;=SeqEnd )</f>
        <v>0</v>
      </c>
      <c r="AL137" s="212"/>
      <c r="AM137" s="212"/>
      <c r="AN137" s="221"/>
      <c r="AO137" s="147" t="s">
        <v>103</v>
      </c>
      <c r="AP137" s="147" t="s">
        <v>103</v>
      </c>
      <c r="AQ137" s="147" t="s">
        <v>103</v>
      </c>
      <c r="AR137" s="147" t="s">
        <v>103</v>
      </c>
      <c r="AS137" s="147" t="s">
        <v>103</v>
      </c>
      <c r="AT137" s="147" t="s">
        <v>103</v>
      </c>
      <c r="AV137" s="212"/>
      <c r="AW137" s="222" t="str">
        <f aca="false">HYPERLINK(CONCATENATE("http://www.ncbi.nlm.nih.gov/nuccore/",BM137),BM137)</f>
        <v>KC911959</v>
      </c>
      <c r="AX137" s="219" t="str">
        <f aca="false">CONCATENATE(D137,IF(I137="","",CONCATENATE(".",I137)),IF(K137="","",CONCATENATE(".",K137)),IF(M137="","",CONCATENATE(".",M137)),IF(R137="","",CONCATENATE(".",R137)),IF(U137="","","(*)"))</f>
        <v>3.FRA.Toulouse .hum</v>
      </c>
      <c r="AY137" s="170" t="str">
        <f aca="false">CONCATENATE(BM137,".",BN137)</f>
        <v>KC911959.TR8</v>
      </c>
      <c r="AZ137" s="171" t="str">
        <f aca="false">IF(AV137="",IF(ISNUMBER(FIND(".",A137)),LEFT(A137,FIND(".",A137)-1),A137),AV137)</f>
        <v>KC911959</v>
      </c>
      <c r="BA137" s="171" t="str">
        <f aca="false">IF(ISNUMBER(FIND("-",AZ137)),LEFT(AZ137,FIND("-",AZ137)-1),AZ137)</f>
        <v>KC911959</v>
      </c>
      <c r="BB137" s="170" t="str">
        <f aca="false"> MEGAname &amp; "="</f>
        <v>KC911959=</v>
      </c>
      <c r="BC137" s="170" t="str">
        <f aca="false">Clear &amp; IF(span ,"Span","out")</f>
        <v>KC911959=out</v>
      </c>
      <c r="BD137" s="170" t="str">
        <f aca="false">Clear &amp; IF(span, IF(B137=".","Selected",B137),"out")</f>
        <v>KC911959=out</v>
      </c>
      <c r="BE137" s="170" t="str">
        <f aca="false">Clear &amp; Strain</f>
        <v>KC911959=TR8</v>
      </c>
      <c r="BF137" s="170" t="str">
        <f aca="false">CONCATENATE(A137,"=",F137,". ",AX137,IF(AB137="","",CONCATENATE(".",AB137)))</f>
        <v>KC911959=TR8. 3.FRA.Toulouse .hum</v>
      </c>
      <c r="BG137" s="170" t="str">
        <f aca="false">CONCATENATE(A137,"=",F137,". ",AX137)</f>
        <v>KC911959=TR8. 3.FRA.Toulouse .hum</v>
      </c>
      <c r="BH137" s="170" t="str">
        <f aca="false">CONCATENATE(A137,"=",AX137)</f>
        <v>KC911959=3.FRA.Toulouse .hum</v>
      </c>
      <c r="BI137" s="170" t="str">
        <f aca="false">CONCATENATE(A137,"=",ComForSubtype,D137)</f>
        <v>KC911959=3</v>
      </c>
      <c r="BJ137" s="170" t="str">
        <f aca="false">CONCATENATE(A137,"=",E137)</f>
        <v>KC911959=3</v>
      </c>
      <c r="BK137" s="170" t="str">
        <f aca="false">CONCATENATE(A137,"=",C137)</f>
        <v>KC911959=3</v>
      </c>
      <c r="BL137" s="170" t="str">
        <f aca="false">CONCATENATE(D137,"=")</f>
        <v>3=</v>
      </c>
      <c r="BM137" s="223" t="str">
        <f aca="false">IF(BA137="XX","",BA137)</f>
        <v>KC911959</v>
      </c>
      <c r="BN137" s="224" t="str">
        <f aca="false">CONCATENATE(IF(F137="","",F137),IF(G137="","",CONCATENATE(" / ",G137)))</f>
        <v>TR8</v>
      </c>
      <c r="BO137" s="225" t="str">
        <f aca="false">AX137</f>
        <v>3.FRA.Toulouse .hum</v>
      </c>
      <c r="BP137" s="226" t="str">
        <f aca="false">IF(V137="","",V137)</f>
        <v/>
      </c>
      <c r="BQ137" s="226" t="str">
        <f aca="false">IF(W137="","",CONCATENATE(W137,IF(LEFT(AO137,1)="s","+","")))</f>
        <v/>
      </c>
      <c r="BR137" s="226" t="str">
        <f aca="false">IF(X137="","",CONCATENATE(X137,IF(LEFT(AQ137,1)="s","+","")))</f>
        <v/>
      </c>
      <c r="BS137" s="226" t="str">
        <f aca="false">IF(Y137="","",CONCATENATE(Y137,IF(LEFT(AR137,1)="s","+","")))</f>
        <v/>
      </c>
      <c r="BT137" s="226" t="str">
        <f aca="false">IF(Z137="","",CONCATENATE(Z137,IF(LEFT(AS137,1)="s","+","")))</f>
        <v/>
      </c>
      <c r="BU137" s="227" t="str">
        <f aca="false">IF(AA137="","",CONCATENATE(AA137,IF(LEFT(AT137,1)="s","+","")))</f>
        <v/>
      </c>
      <c r="BV137" s="212"/>
      <c r="BW137" s="177" t="s">
        <v>338</v>
      </c>
      <c r="BX137" s="170" t="str">
        <f aca="false">IF(BW137&lt;&gt;"",IF(ISNUMBER(FIND("=",BW137)),LEFT(BW137,FIND("=",BW137)-1),BW137),BW137)</f>
        <v>xx</v>
      </c>
      <c r="BY137" s="170" t="str">
        <f aca="false">IF(BW137&lt;&gt;"",IF(ISNUMBER(FIND("=",BW137)),RIGHT(BW137,LEN(BW137)-FIND("=",BW137)),""),"")</f>
        <v>Non_select</v>
      </c>
      <c r="BZ137" s="170" t="str">
        <f aca="false">IF(BX137&lt;&gt;"",IF(ISNUMBER(FIND(".",BX137)),LEFT(BX137,FIND(".",BX137)-1),BX137),BX137)</f>
        <v>xx</v>
      </c>
      <c r="CA137" s="170" t="str">
        <f aca="false">IF(BX137&lt;&gt;"",IF(ISNUMBER(FIND(".",BX137)),RIGHT(BX137,LEN(BX137)-FIND(".",BX137)),""),"")</f>
        <v/>
      </c>
      <c r="CB137" s="212"/>
      <c r="CC137" s="170" t="str">
        <f aca="false">A137</f>
        <v>KC911959</v>
      </c>
      <c r="CD137" s="178" t="s">
        <v>339</v>
      </c>
      <c r="CE137" s="178" t="s">
        <v>340</v>
      </c>
      <c r="CF137" s="178" t="s">
        <v>341</v>
      </c>
      <c r="CG137" s="212"/>
      <c r="CH137" s="212"/>
      <c r="CI137" s="212"/>
      <c r="CJ137" s="212"/>
      <c r="CK137" s="178"/>
      <c r="CL137" s="212"/>
      <c r="CM137" s="212"/>
      <c r="CN137" s="212"/>
      <c r="CO137" s="212"/>
      <c r="CP137" s="212"/>
      <c r="CQ137" s="212"/>
      <c r="CR137" s="228" t="n">
        <f aca="false">C137</f>
        <v>3</v>
      </c>
      <c r="CS137" s="229" t="str">
        <f aca="false">D137</f>
        <v>3</v>
      </c>
      <c r="CT137" s="170" t="str">
        <f aca="false">CONCATENATE(CD137," strain ",CM137," ",CL137,", partial cds")</f>
        <v>Hepatitis E virus strain  , partial cds</v>
      </c>
    </row>
    <row r="138" s="146" customFormat="true" ht="11.9" hidden="true" customHeight="true" outlineLevel="0" collapsed="false">
      <c r="A138" s="154" t="s">
        <v>766</v>
      </c>
      <c r="B138" s="147" t="s">
        <v>371</v>
      </c>
      <c r="C138" s="148" t="n">
        <v>3</v>
      </c>
      <c r="D138" s="149" t="s">
        <v>640</v>
      </c>
      <c r="E138" s="150" t="s">
        <v>640</v>
      </c>
      <c r="F138" s="154" t="s">
        <v>765</v>
      </c>
      <c r="G138" s="212"/>
      <c r="H138" s="146" t="s">
        <v>758</v>
      </c>
      <c r="I138" s="153" t="s">
        <v>759</v>
      </c>
      <c r="J138" s="154" t="s">
        <v>395</v>
      </c>
      <c r="K138" s="155" t="s">
        <v>760</v>
      </c>
      <c r="L138" s="231" t="s">
        <v>760</v>
      </c>
      <c r="M138" s="157" t="s">
        <v>348</v>
      </c>
      <c r="N138" s="213"/>
      <c r="O138" s="212"/>
      <c r="P138" s="212"/>
      <c r="Q138" s="212"/>
      <c r="R138" s="212"/>
      <c r="S138" s="212"/>
      <c r="T138" s="215"/>
      <c r="U138" s="215"/>
      <c r="V138" s="209"/>
      <c r="W138" s="217"/>
      <c r="X138" s="209"/>
      <c r="Y138" s="209"/>
      <c r="Z138" s="209"/>
      <c r="AA138" s="216"/>
      <c r="AB138" s="217"/>
      <c r="AC138" s="217"/>
      <c r="AD138" s="209"/>
      <c r="AE138" s="209"/>
      <c r="AF138" s="209"/>
      <c r="AG138" s="218"/>
      <c r="AH138" s="212"/>
      <c r="AI138" s="212"/>
      <c r="AJ138" s="219" t="n">
        <f aca="false">SeqEnd-SeqBeg+1</f>
        <v>1</v>
      </c>
      <c r="AK138" s="220" t="n">
        <f aca="false">AND( SeqBeg&lt;=Beg  , End &lt;=SeqEnd )</f>
        <v>0</v>
      </c>
      <c r="AL138" s="212"/>
      <c r="AM138" s="212"/>
      <c r="AN138" s="221"/>
      <c r="AO138" s="147" t="s">
        <v>103</v>
      </c>
      <c r="AP138" s="147" t="s">
        <v>103</v>
      </c>
      <c r="AQ138" s="147" t="s">
        <v>103</v>
      </c>
      <c r="AR138" s="147" t="s">
        <v>103</v>
      </c>
      <c r="AS138" s="147" t="s">
        <v>103</v>
      </c>
      <c r="AT138" s="147" t="s">
        <v>103</v>
      </c>
      <c r="AV138" s="212"/>
      <c r="AW138" s="222" t="str">
        <f aca="false">HYPERLINK(CONCATENATE("http://www.ncbi.nlm.nih.gov/nuccore/",BM138),BM138)</f>
        <v>KC911960</v>
      </c>
      <c r="AX138" s="219" t="str">
        <f aca="false">CONCATENATE(D138,IF(I138="","",CONCATENATE(".",I138)),IF(K138="","",CONCATENATE(".",K138)),IF(M138="","",CONCATENATE(".",M138)),IF(R138="","",CONCATENATE(".",R138)),IF(U138="","","(*)"))</f>
        <v>3.FRA.Toulouse .hum</v>
      </c>
      <c r="AY138" s="170" t="str">
        <f aca="false">CONCATENATE(BM138,".",BN138)</f>
        <v>KC911960.TR8</v>
      </c>
      <c r="AZ138" s="171" t="str">
        <f aca="false">IF(AV138="",IF(ISNUMBER(FIND(".",A138)),LEFT(A138,FIND(".",A138)-1),A138),AV138)</f>
        <v>KC911960</v>
      </c>
      <c r="BA138" s="171" t="str">
        <f aca="false">IF(ISNUMBER(FIND("-",AZ138)),LEFT(AZ138,FIND("-",AZ138)-1),AZ138)</f>
        <v>KC911960</v>
      </c>
      <c r="BB138" s="170" t="str">
        <f aca="false"> MEGAname &amp; "="</f>
        <v>KC911960=</v>
      </c>
      <c r="BC138" s="170" t="str">
        <f aca="false">Clear &amp; IF(span ,"Span","out")</f>
        <v>KC911960=out</v>
      </c>
      <c r="BD138" s="170" t="str">
        <f aca="false">Clear &amp; IF(span, IF(B138=".","Selected",B138),"out")</f>
        <v>KC911960=out</v>
      </c>
      <c r="BE138" s="170" t="str">
        <f aca="false">Clear &amp; Strain</f>
        <v>KC911960=TR8</v>
      </c>
      <c r="BF138" s="170" t="str">
        <f aca="false">CONCATENATE(A138,"=",F138,". ",AX138,IF(AB138="","",CONCATENATE(".",AB138)))</f>
        <v>KC911960=TR8. 3.FRA.Toulouse .hum</v>
      </c>
      <c r="BG138" s="170" t="str">
        <f aca="false">CONCATENATE(A138,"=",F138,". ",AX138)</f>
        <v>KC911960=TR8. 3.FRA.Toulouse .hum</v>
      </c>
      <c r="BH138" s="170" t="str">
        <f aca="false">CONCATENATE(A138,"=",AX138)</f>
        <v>KC911960=3.FRA.Toulouse .hum</v>
      </c>
      <c r="BI138" s="170" t="str">
        <f aca="false">CONCATENATE(A138,"=",ComForSubtype,D138)</f>
        <v>KC911960=3</v>
      </c>
      <c r="BJ138" s="170" t="str">
        <f aca="false">CONCATENATE(A138,"=",E138)</f>
        <v>KC911960=3</v>
      </c>
      <c r="BK138" s="170" t="str">
        <f aca="false">CONCATENATE(A138,"=",C138)</f>
        <v>KC911960=3</v>
      </c>
      <c r="BL138" s="170" t="str">
        <f aca="false">CONCATENATE(D138,"=")</f>
        <v>3=</v>
      </c>
      <c r="BM138" s="223" t="str">
        <f aca="false">IF(BA138="XX","",BA138)</f>
        <v>KC911960</v>
      </c>
      <c r="BN138" s="224" t="str">
        <f aca="false">CONCATENATE(IF(F138="","",F138),IF(G138="","",CONCATENATE(" / ",G138)))</f>
        <v>TR8</v>
      </c>
      <c r="BO138" s="225" t="str">
        <f aca="false">AX138</f>
        <v>3.FRA.Toulouse .hum</v>
      </c>
      <c r="BP138" s="226" t="str">
        <f aca="false">IF(V138="","",V138)</f>
        <v/>
      </c>
      <c r="BQ138" s="226" t="str">
        <f aca="false">IF(W138="","",CONCATENATE(W138,IF(LEFT(AO138,1)="s","+","")))</f>
        <v/>
      </c>
      <c r="BR138" s="226" t="str">
        <f aca="false">IF(X138="","",CONCATENATE(X138,IF(LEFT(AQ138,1)="s","+","")))</f>
        <v/>
      </c>
      <c r="BS138" s="226" t="str">
        <f aca="false">IF(Y138="","",CONCATENATE(Y138,IF(LEFT(AR138,1)="s","+","")))</f>
        <v/>
      </c>
      <c r="BT138" s="226" t="str">
        <f aca="false">IF(Z138="","",CONCATENATE(Z138,IF(LEFT(AS138,1)="s","+","")))</f>
        <v/>
      </c>
      <c r="BU138" s="227" t="str">
        <f aca="false">IF(AA138="","",CONCATENATE(AA138,IF(LEFT(AT138,1)="s","+","")))</f>
        <v/>
      </c>
      <c r="BV138" s="212"/>
      <c r="BW138" s="177" t="s">
        <v>338</v>
      </c>
      <c r="BX138" s="170" t="str">
        <f aca="false">IF(BW138&lt;&gt;"",IF(ISNUMBER(FIND("=",BW138)),LEFT(BW138,FIND("=",BW138)-1),BW138),BW138)</f>
        <v>xx</v>
      </c>
      <c r="BY138" s="170" t="str">
        <f aca="false">IF(BW138&lt;&gt;"",IF(ISNUMBER(FIND("=",BW138)),RIGHT(BW138,LEN(BW138)-FIND("=",BW138)),""),"")</f>
        <v>Non_select</v>
      </c>
      <c r="BZ138" s="170" t="str">
        <f aca="false">IF(BX138&lt;&gt;"",IF(ISNUMBER(FIND(".",BX138)),LEFT(BX138,FIND(".",BX138)-1),BX138),BX138)</f>
        <v>xx</v>
      </c>
      <c r="CA138" s="170" t="str">
        <f aca="false">IF(BX138&lt;&gt;"",IF(ISNUMBER(FIND(".",BX138)),RIGHT(BX138,LEN(BX138)-FIND(".",BX138)),""),"")</f>
        <v/>
      </c>
      <c r="CB138" s="212"/>
      <c r="CC138" s="170" t="str">
        <f aca="false">A138</f>
        <v>KC911960</v>
      </c>
      <c r="CD138" s="178" t="s">
        <v>339</v>
      </c>
      <c r="CE138" s="178" t="s">
        <v>340</v>
      </c>
      <c r="CF138" s="178" t="s">
        <v>341</v>
      </c>
      <c r="CG138" s="212"/>
      <c r="CH138" s="212"/>
      <c r="CI138" s="212"/>
      <c r="CJ138" s="212"/>
      <c r="CK138" s="178"/>
      <c r="CL138" s="212"/>
      <c r="CM138" s="212"/>
      <c r="CN138" s="212"/>
      <c r="CO138" s="212"/>
      <c r="CP138" s="212"/>
      <c r="CQ138" s="212"/>
      <c r="CR138" s="228" t="n">
        <f aca="false">C138</f>
        <v>3</v>
      </c>
      <c r="CS138" s="229" t="str">
        <f aca="false">D138</f>
        <v>3</v>
      </c>
      <c r="CT138" s="170" t="str">
        <f aca="false">CONCATENATE(CD138," strain ",CM138," ",CL138,", partial cds")</f>
        <v>Hepatitis E virus strain  , partial cds</v>
      </c>
    </row>
    <row r="139" s="146" customFormat="true" ht="11.9" hidden="true" customHeight="true" outlineLevel="0" collapsed="false">
      <c r="A139" s="154" t="s">
        <v>767</v>
      </c>
      <c r="B139" s="147" t="s">
        <v>371</v>
      </c>
      <c r="C139" s="148" t="n">
        <v>3</v>
      </c>
      <c r="D139" s="149" t="s">
        <v>640</v>
      </c>
      <c r="E139" s="150" t="s">
        <v>640</v>
      </c>
      <c r="F139" s="154" t="s">
        <v>765</v>
      </c>
      <c r="G139" s="212"/>
      <c r="H139" s="146" t="s">
        <v>758</v>
      </c>
      <c r="I139" s="153" t="s">
        <v>759</v>
      </c>
      <c r="J139" s="154" t="s">
        <v>395</v>
      </c>
      <c r="K139" s="155" t="s">
        <v>760</v>
      </c>
      <c r="L139" s="231" t="s">
        <v>760</v>
      </c>
      <c r="M139" s="157" t="s">
        <v>348</v>
      </c>
      <c r="N139" s="213"/>
      <c r="O139" s="212"/>
      <c r="P139" s="212"/>
      <c r="Q139" s="212"/>
      <c r="R139" s="212"/>
      <c r="S139" s="212"/>
      <c r="T139" s="215"/>
      <c r="U139" s="215"/>
      <c r="V139" s="209"/>
      <c r="W139" s="217"/>
      <c r="X139" s="209"/>
      <c r="Y139" s="209"/>
      <c r="Z139" s="209"/>
      <c r="AA139" s="216"/>
      <c r="AB139" s="217"/>
      <c r="AC139" s="217"/>
      <c r="AD139" s="209"/>
      <c r="AE139" s="209"/>
      <c r="AF139" s="209"/>
      <c r="AG139" s="218"/>
      <c r="AH139" s="212"/>
      <c r="AI139" s="212"/>
      <c r="AJ139" s="219" t="n">
        <f aca="false">SeqEnd-SeqBeg+1</f>
        <v>1</v>
      </c>
      <c r="AK139" s="220" t="n">
        <f aca="false">AND( SeqBeg&lt;=Beg  , End &lt;=SeqEnd )</f>
        <v>0</v>
      </c>
      <c r="AL139" s="212"/>
      <c r="AM139" s="212"/>
      <c r="AN139" s="221"/>
      <c r="AO139" s="147" t="s">
        <v>103</v>
      </c>
      <c r="AP139" s="147" t="s">
        <v>103</v>
      </c>
      <c r="AQ139" s="147" t="s">
        <v>103</v>
      </c>
      <c r="AR139" s="147" t="s">
        <v>103</v>
      </c>
      <c r="AS139" s="147" t="s">
        <v>103</v>
      </c>
      <c r="AT139" s="147" t="s">
        <v>103</v>
      </c>
      <c r="AV139" s="212"/>
      <c r="AW139" s="222" t="str">
        <f aca="false">HYPERLINK(CONCATENATE("http://www.ncbi.nlm.nih.gov/nuccore/",BM139),BM139)</f>
        <v>KC911961</v>
      </c>
      <c r="AX139" s="219" t="str">
        <f aca="false">CONCATENATE(D139,IF(I139="","",CONCATENATE(".",I139)),IF(K139="","",CONCATENATE(".",K139)),IF(M139="","",CONCATENATE(".",M139)),IF(R139="","",CONCATENATE(".",R139)),IF(U139="","","(*)"))</f>
        <v>3.FRA.Toulouse .hum</v>
      </c>
      <c r="AY139" s="170" t="str">
        <f aca="false">CONCATENATE(BM139,".",BN139)</f>
        <v>KC911961.TR8</v>
      </c>
      <c r="AZ139" s="171" t="str">
        <f aca="false">IF(AV139="",IF(ISNUMBER(FIND(".",A139)),LEFT(A139,FIND(".",A139)-1),A139),AV139)</f>
        <v>KC911961</v>
      </c>
      <c r="BA139" s="171" t="str">
        <f aca="false">IF(ISNUMBER(FIND("-",AZ139)),LEFT(AZ139,FIND("-",AZ139)-1),AZ139)</f>
        <v>KC911961</v>
      </c>
      <c r="BB139" s="170" t="str">
        <f aca="false"> MEGAname &amp; "="</f>
        <v>KC911961=</v>
      </c>
      <c r="BC139" s="170" t="str">
        <f aca="false">Clear &amp; IF(span ,"Span","out")</f>
        <v>KC911961=out</v>
      </c>
      <c r="BD139" s="170" t="str">
        <f aca="false">Clear &amp; IF(span, IF(B139=".","Selected",B139),"out")</f>
        <v>KC911961=out</v>
      </c>
      <c r="BE139" s="170" t="str">
        <f aca="false">Clear &amp; Strain</f>
        <v>KC911961=TR8</v>
      </c>
      <c r="BF139" s="170" t="str">
        <f aca="false">CONCATENATE(A139,"=",F139,". ",AX139,IF(AB139="","",CONCATENATE(".",AB139)))</f>
        <v>KC911961=TR8. 3.FRA.Toulouse .hum</v>
      </c>
      <c r="BG139" s="170" t="str">
        <f aca="false">CONCATENATE(A139,"=",F139,". ",AX139)</f>
        <v>KC911961=TR8. 3.FRA.Toulouse .hum</v>
      </c>
      <c r="BH139" s="170" t="str">
        <f aca="false">CONCATENATE(A139,"=",AX139)</f>
        <v>KC911961=3.FRA.Toulouse .hum</v>
      </c>
      <c r="BI139" s="170" t="str">
        <f aca="false">CONCATENATE(A139,"=",ComForSubtype,D139)</f>
        <v>KC911961=3</v>
      </c>
      <c r="BJ139" s="170" t="str">
        <f aca="false">CONCATENATE(A139,"=",E139)</f>
        <v>KC911961=3</v>
      </c>
      <c r="BK139" s="170" t="str">
        <f aca="false">CONCATENATE(A139,"=",C139)</f>
        <v>KC911961=3</v>
      </c>
      <c r="BL139" s="170" t="str">
        <f aca="false">CONCATENATE(D139,"=")</f>
        <v>3=</v>
      </c>
      <c r="BM139" s="223" t="str">
        <f aca="false">IF(BA139="XX","",BA139)</f>
        <v>KC911961</v>
      </c>
      <c r="BN139" s="224" t="str">
        <f aca="false">CONCATENATE(IF(F139="","",F139),IF(G139="","",CONCATENATE(" / ",G139)))</f>
        <v>TR8</v>
      </c>
      <c r="BO139" s="225" t="str">
        <f aca="false">AX139</f>
        <v>3.FRA.Toulouse .hum</v>
      </c>
      <c r="BP139" s="226" t="str">
        <f aca="false">IF(V139="","",V139)</f>
        <v/>
      </c>
      <c r="BQ139" s="226" t="str">
        <f aca="false">IF(W139="","",CONCATENATE(W139,IF(LEFT(AO139,1)="s","+","")))</f>
        <v/>
      </c>
      <c r="BR139" s="226" t="str">
        <f aca="false">IF(X139="","",CONCATENATE(X139,IF(LEFT(AQ139,1)="s","+","")))</f>
        <v/>
      </c>
      <c r="BS139" s="226" t="str">
        <f aca="false">IF(Y139="","",CONCATENATE(Y139,IF(LEFT(AR139,1)="s","+","")))</f>
        <v/>
      </c>
      <c r="BT139" s="226" t="str">
        <f aca="false">IF(Z139="","",CONCATENATE(Z139,IF(LEFT(AS139,1)="s","+","")))</f>
        <v/>
      </c>
      <c r="BU139" s="227" t="str">
        <f aca="false">IF(AA139="","",CONCATENATE(AA139,IF(LEFT(AT139,1)="s","+","")))</f>
        <v/>
      </c>
      <c r="BV139" s="212"/>
      <c r="BW139" s="177" t="s">
        <v>338</v>
      </c>
      <c r="BX139" s="170" t="str">
        <f aca="false">IF(BW139&lt;&gt;"",IF(ISNUMBER(FIND("=",BW139)),LEFT(BW139,FIND("=",BW139)-1),BW139),BW139)</f>
        <v>xx</v>
      </c>
      <c r="BY139" s="170" t="str">
        <f aca="false">IF(BW139&lt;&gt;"",IF(ISNUMBER(FIND("=",BW139)),RIGHT(BW139,LEN(BW139)-FIND("=",BW139)),""),"")</f>
        <v>Non_select</v>
      </c>
      <c r="BZ139" s="170" t="str">
        <f aca="false">IF(BX139&lt;&gt;"",IF(ISNUMBER(FIND(".",BX139)),LEFT(BX139,FIND(".",BX139)-1),BX139),BX139)</f>
        <v>xx</v>
      </c>
      <c r="CA139" s="170" t="str">
        <f aca="false">IF(BX139&lt;&gt;"",IF(ISNUMBER(FIND(".",BX139)),RIGHT(BX139,LEN(BX139)-FIND(".",BX139)),""),"")</f>
        <v/>
      </c>
      <c r="CB139" s="212"/>
      <c r="CC139" s="170" t="str">
        <f aca="false">A139</f>
        <v>KC911961</v>
      </c>
      <c r="CD139" s="178" t="s">
        <v>339</v>
      </c>
      <c r="CE139" s="178" t="s">
        <v>340</v>
      </c>
      <c r="CF139" s="178" t="s">
        <v>341</v>
      </c>
      <c r="CG139" s="212"/>
      <c r="CH139" s="212"/>
      <c r="CI139" s="212"/>
      <c r="CJ139" s="212"/>
      <c r="CK139" s="178"/>
      <c r="CL139" s="212"/>
      <c r="CM139" s="212"/>
      <c r="CN139" s="212"/>
      <c r="CO139" s="212"/>
      <c r="CP139" s="212"/>
      <c r="CQ139" s="212"/>
      <c r="CR139" s="228" t="n">
        <f aca="false">C139</f>
        <v>3</v>
      </c>
      <c r="CS139" s="229" t="str">
        <f aca="false">D139</f>
        <v>3</v>
      </c>
      <c r="CT139" s="170" t="str">
        <f aca="false">CONCATENATE(CD139," strain ",CM139," ",CL139,", partial cds")</f>
        <v>Hepatitis E virus strain  , partial cds</v>
      </c>
    </row>
    <row r="140" s="146" customFormat="true" ht="11.9" hidden="true" customHeight="true" outlineLevel="0" collapsed="false">
      <c r="A140" s="154" t="s">
        <v>768</v>
      </c>
      <c r="B140" s="147" t="s">
        <v>371</v>
      </c>
      <c r="C140" s="148" t="n">
        <v>3</v>
      </c>
      <c r="D140" s="149" t="s">
        <v>640</v>
      </c>
      <c r="E140" s="150" t="s">
        <v>640</v>
      </c>
      <c r="F140" s="154" t="s">
        <v>765</v>
      </c>
      <c r="G140" s="212"/>
      <c r="H140" s="146" t="s">
        <v>758</v>
      </c>
      <c r="I140" s="153" t="s">
        <v>759</v>
      </c>
      <c r="J140" s="154" t="s">
        <v>395</v>
      </c>
      <c r="K140" s="155" t="s">
        <v>760</v>
      </c>
      <c r="L140" s="231" t="s">
        <v>760</v>
      </c>
      <c r="M140" s="157" t="s">
        <v>348</v>
      </c>
      <c r="N140" s="213"/>
      <c r="O140" s="212"/>
      <c r="P140" s="212"/>
      <c r="Q140" s="212"/>
      <c r="R140" s="212"/>
      <c r="S140" s="212"/>
      <c r="T140" s="215"/>
      <c r="U140" s="215"/>
      <c r="V140" s="209"/>
      <c r="W140" s="217"/>
      <c r="X140" s="209"/>
      <c r="Y140" s="209"/>
      <c r="Z140" s="209"/>
      <c r="AA140" s="216"/>
      <c r="AB140" s="217"/>
      <c r="AC140" s="217"/>
      <c r="AD140" s="209"/>
      <c r="AE140" s="209"/>
      <c r="AF140" s="209"/>
      <c r="AG140" s="218"/>
      <c r="AH140" s="212"/>
      <c r="AI140" s="212"/>
      <c r="AJ140" s="219" t="n">
        <f aca="false">SeqEnd-SeqBeg+1</f>
        <v>1</v>
      </c>
      <c r="AK140" s="220" t="n">
        <f aca="false">AND( SeqBeg&lt;=Beg  , End &lt;=SeqEnd )</f>
        <v>0</v>
      </c>
      <c r="AL140" s="212"/>
      <c r="AM140" s="212"/>
      <c r="AN140" s="221"/>
      <c r="AO140" s="147" t="s">
        <v>103</v>
      </c>
      <c r="AP140" s="147" t="s">
        <v>103</v>
      </c>
      <c r="AQ140" s="147" t="s">
        <v>103</v>
      </c>
      <c r="AR140" s="147" t="s">
        <v>103</v>
      </c>
      <c r="AS140" s="147" t="s">
        <v>103</v>
      </c>
      <c r="AT140" s="147" t="s">
        <v>103</v>
      </c>
      <c r="AV140" s="212"/>
      <c r="AW140" s="222" t="str">
        <f aca="false">HYPERLINK(CONCATENATE("http://www.ncbi.nlm.nih.gov/nuccore/",BM140),BM140)</f>
        <v>KC911962</v>
      </c>
      <c r="AX140" s="219" t="str">
        <f aca="false">CONCATENATE(D140,IF(I140="","",CONCATENATE(".",I140)),IF(K140="","",CONCATENATE(".",K140)),IF(M140="","",CONCATENATE(".",M140)),IF(R140="","",CONCATENATE(".",R140)),IF(U140="","","(*)"))</f>
        <v>3.FRA.Toulouse .hum</v>
      </c>
      <c r="AY140" s="170" t="str">
        <f aca="false">CONCATENATE(BM140,".",BN140)</f>
        <v>KC911962.TR8</v>
      </c>
      <c r="AZ140" s="171" t="str">
        <f aca="false">IF(AV140="",IF(ISNUMBER(FIND(".",A140)),LEFT(A140,FIND(".",A140)-1),A140),AV140)</f>
        <v>KC911962</v>
      </c>
      <c r="BA140" s="171" t="str">
        <f aca="false">IF(ISNUMBER(FIND("-",AZ140)),LEFT(AZ140,FIND("-",AZ140)-1),AZ140)</f>
        <v>KC911962</v>
      </c>
      <c r="BB140" s="170" t="str">
        <f aca="false"> MEGAname &amp; "="</f>
        <v>KC911962=</v>
      </c>
      <c r="BC140" s="170" t="str">
        <f aca="false">Clear &amp; IF(span ,"Span","out")</f>
        <v>KC911962=out</v>
      </c>
      <c r="BD140" s="170" t="str">
        <f aca="false">Clear &amp; IF(span, IF(B140=".","Selected",B140),"out")</f>
        <v>KC911962=out</v>
      </c>
      <c r="BE140" s="170" t="str">
        <f aca="false">Clear &amp; Strain</f>
        <v>KC911962=TR8</v>
      </c>
      <c r="BF140" s="170" t="str">
        <f aca="false">CONCATENATE(A140,"=",F140,". ",AX140,IF(AB140="","",CONCATENATE(".",AB140)))</f>
        <v>KC911962=TR8. 3.FRA.Toulouse .hum</v>
      </c>
      <c r="BG140" s="170" t="str">
        <f aca="false">CONCATENATE(A140,"=",F140,". ",AX140)</f>
        <v>KC911962=TR8. 3.FRA.Toulouse .hum</v>
      </c>
      <c r="BH140" s="170" t="str">
        <f aca="false">CONCATENATE(A140,"=",AX140)</f>
        <v>KC911962=3.FRA.Toulouse .hum</v>
      </c>
      <c r="BI140" s="170" t="str">
        <f aca="false">CONCATENATE(A140,"=",ComForSubtype,D140)</f>
        <v>KC911962=3</v>
      </c>
      <c r="BJ140" s="170" t="str">
        <f aca="false">CONCATENATE(A140,"=",E140)</f>
        <v>KC911962=3</v>
      </c>
      <c r="BK140" s="170" t="str">
        <f aca="false">CONCATENATE(A140,"=",C140)</f>
        <v>KC911962=3</v>
      </c>
      <c r="BL140" s="170" t="str">
        <f aca="false">CONCATENATE(D140,"=")</f>
        <v>3=</v>
      </c>
      <c r="BM140" s="223" t="str">
        <f aca="false">IF(BA140="XX","",BA140)</f>
        <v>KC911962</v>
      </c>
      <c r="BN140" s="224" t="str">
        <f aca="false">CONCATENATE(IF(F140="","",F140),IF(G140="","",CONCATENATE(" / ",G140)))</f>
        <v>TR8</v>
      </c>
      <c r="BO140" s="225" t="str">
        <f aca="false">AX140</f>
        <v>3.FRA.Toulouse .hum</v>
      </c>
      <c r="BP140" s="226" t="str">
        <f aca="false">IF(V140="","",V140)</f>
        <v/>
      </c>
      <c r="BQ140" s="226" t="str">
        <f aca="false">IF(W140="","",CONCATENATE(W140,IF(LEFT(AO140,1)="s","+","")))</f>
        <v/>
      </c>
      <c r="BR140" s="226" t="str">
        <f aca="false">IF(X140="","",CONCATENATE(X140,IF(LEFT(AQ140,1)="s","+","")))</f>
        <v/>
      </c>
      <c r="BS140" s="226" t="str">
        <f aca="false">IF(Y140="","",CONCATENATE(Y140,IF(LEFT(AR140,1)="s","+","")))</f>
        <v/>
      </c>
      <c r="BT140" s="226" t="str">
        <f aca="false">IF(Z140="","",CONCATENATE(Z140,IF(LEFT(AS140,1)="s","+","")))</f>
        <v/>
      </c>
      <c r="BU140" s="227" t="str">
        <f aca="false">IF(AA140="","",CONCATENATE(AA140,IF(LEFT(AT140,1)="s","+","")))</f>
        <v/>
      </c>
      <c r="BV140" s="212"/>
      <c r="BW140" s="177" t="s">
        <v>338</v>
      </c>
      <c r="BX140" s="170" t="str">
        <f aca="false">IF(BW140&lt;&gt;"",IF(ISNUMBER(FIND("=",BW140)),LEFT(BW140,FIND("=",BW140)-1),BW140),BW140)</f>
        <v>xx</v>
      </c>
      <c r="BY140" s="170" t="str">
        <f aca="false">IF(BW140&lt;&gt;"",IF(ISNUMBER(FIND("=",BW140)),RIGHT(BW140,LEN(BW140)-FIND("=",BW140)),""),"")</f>
        <v>Non_select</v>
      </c>
      <c r="BZ140" s="170" t="str">
        <f aca="false">IF(BX140&lt;&gt;"",IF(ISNUMBER(FIND(".",BX140)),LEFT(BX140,FIND(".",BX140)-1),BX140),BX140)</f>
        <v>xx</v>
      </c>
      <c r="CA140" s="170" t="str">
        <f aca="false">IF(BX140&lt;&gt;"",IF(ISNUMBER(FIND(".",BX140)),RIGHT(BX140,LEN(BX140)-FIND(".",BX140)),""),"")</f>
        <v/>
      </c>
      <c r="CB140" s="212"/>
      <c r="CC140" s="170" t="str">
        <f aca="false">A140</f>
        <v>KC911962</v>
      </c>
      <c r="CD140" s="178" t="s">
        <v>339</v>
      </c>
      <c r="CE140" s="178" t="s">
        <v>340</v>
      </c>
      <c r="CF140" s="178" t="s">
        <v>341</v>
      </c>
      <c r="CG140" s="212"/>
      <c r="CH140" s="212"/>
      <c r="CI140" s="212"/>
      <c r="CJ140" s="212"/>
      <c r="CK140" s="178"/>
      <c r="CL140" s="212"/>
      <c r="CM140" s="212"/>
      <c r="CN140" s="212"/>
      <c r="CO140" s="212"/>
      <c r="CP140" s="212"/>
      <c r="CQ140" s="212"/>
      <c r="CR140" s="228" t="n">
        <f aca="false">C140</f>
        <v>3</v>
      </c>
      <c r="CS140" s="229" t="str">
        <f aca="false">D140</f>
        <v>3</v>
      </c>
      <c r="CT140" s="170" t="str">
        <f aca="false">CONCATENATE(CD140," strain ",CM140," ",CL140,", partial cds")</f>
        <v>Hepatitis E virus strain  , partial cds</v>
      </c>
    </row>
    <row r="141" s="146" customFormat="true" ht="11.9" hidden="true" customHeight="true" outlineLevel="0" collapsed="false">
      <c r="A141" s="154" t="s">
        <v>769</v>
      </c>
      <c r="B141" s="147" t="s">
        <v>371</v>
      </c>
      <c r="C141" s="148" t="n">
        <v>3</v>
      </c>
      <c r="D141" s="149" t="s">
        <v>640</v>
      </c>
      <c r="E141" s="150" t="s">
        <v>640</v>
      </c>
      <c r="F141" s="154" t="s">
        <v>765</v>
      </c>
      <c r="G141" s="212"/>
      <c r="H141" s="146" t="s">
        <v>758</v>
      </c>
      <c r="I141" s="153" t="s">
        <v>759</v>
      </c>
      <c r="J141" s="154" t="s">
        <v>395</v>
      </c>
      <c r="K141" s="155" t="s">
        <v>760</v>
      </c>
      <c r="L141" s="231" t="s">
        <v>760</v>
      </c>
      <c r="M141" s="157" t="s">
        <v>348</v>
      </c>
      <c r="N141" s="213"/>
      <c r="O141" s="212"/>
      <c r="P141" s="212"/>
      <c r="Q141" s="212"/>
      <c r="R141" s="212"/>
      <c r="S141" s="212"/>
      <c r="T141" s="215"/>
      <c r="U141" s="215"/>
      <c r="V141" s="209"/>
      <c r="W141" s="217"/>
      <c r="X141" s="209"/>
      <c r="Y141" s="209"/>
      <c r="Z141" s="209"/>
      <c r="AA141" s="216"/>
      <c r="AB141" s="217"/>
      <c r="AC141" s="217"/>
      <c r="AD141" s="209"/>
      <c r="AE141" s="209"/>
      <c r="AF141" s="209"/>
      <c r="AG141" s="218"/>
      <c r="AH141" s="212"/>
      <c r="AI141" s="212"/>
      <c r="AJ141" s="219" t="n">
        <f aca="false">SeqEnd-SeqBeg+1</f>
        <v>1</v>
      </c>
      <c r="AK141" s="220" t="n">
        <f aca="false">AND( SeqBeg&lt;=Beg  , End &lt;=SeqEnd )</f>
        <v>0</v>
      </c>
      <c r="AL141" s="212"/>
      <c r="AM141" s="212"/>
      <c r="AN141" s="221"/>
      <c r="AO141" s="147" t="s">
        <v>103</v>
      </c>
      <c r="AP141" s="147" t="s">
        <v>103</v>
      </c>
      <c r="AQ141" s="147" t="s">
        <v>103</v>
      </c>
      <c r="AR141" s="147" t="s">
        <v>103</v>
      </c>
      <c r="AS141" s="147" t="s">
        <v>103</v>
      </c>
      <c r="AT141" s="147" t="s">
        <v>103</v>
      </c>
      <c r="AV141" s="212"/>
      <c r="AW141" s="222" t="str">
        <f aca="false">HYPERLINK(CONCATENATE("http://www.ncbi.nlm.nih.gov/nuccore/",BM141),BM141)</f>
        <v>KC911963</v>
      </c>
      <c r="AX141" s="219" t="str">
        <f aca="false">CONCATENATE(D141,IF(I141="","",CONCATENATE(".",I141)),IF(K141="","",CONCATENATE(".",K141)),IF(M141="","",CONCATENATE(".",M141)),IF(R141="","",CONCATENATE(".",R141)),IF(U141="","","(*)"))</f>
        <v>3.FRA.Toulouse .hum</v>
      </c>
      <c r="AY141" s="170" t="str">
        <f aca="false">CONCATENATE(BM141,".",BN141)</f>
        <v>KC911963.TR8</v>
      </c>
      <c r="AZ141" s="171" t="str">
        <f aca="false">IF(AV141="",IF(ISNUMBER(FIND(".",A141)),LEFT(A141,FIND(".",A141)-1),A141),AV141)</f>
        <v>KC911963</v>
      </c>
      <c r="BA141" s="171" t="str">
        <f aca="false">IF(ISNUMBER(FIND("-",AZ141)),LEFT(AZ141,FIND("-",AZ141)-1),AZ141)</f>
        <v>KC911963</v>
      </c>
      <c r="BB141" s="170" t="str">
        <f aca="false"> MEGAname &amp; "="</f>
        <v>KC911963=</v>
      </c>
      <c r="BC141" s="170" t="str">
        <f aca="false">Clear &amp; IF(span ,"Span","out")</f>
        <v>KC911963=out</v>
      </c>
      <c r="BD141" s="170" t="str">
        <f aca="false">Clear &amp; IF(span, IF(B141=".","Selected",B141),"out")</f>
        <v>KC911963=out</v>
      </c>
      <c r="BE141" s="170" t="str">
        <f aca="false">Clear &amp; Strain</f>
        <v>KC911963=TR8</v>
      </c>
      <c r="BF141" s="170" t="str">
        <f aca="false">CONCATENATE(A141,"=",F141,". ",AX141,IF(AB141="","",CONCATENATE(".",AB141)))</f>
        <v>KC911963=TR8. 3.FRA.Toulouse .hum</v>
      </c>
      <c r="BG141" s="170" t="str">
        <f aca="false">CONCATENATE(A141,"=",F141,". ",AX141)</f>
        <v>KC911963=TR8. 3.FRA.Toulouse .hum</v>
      </c>
      <c r="BH141" s="170" t="str">
        <f aca="false">CONCATENATE(A141,"=",AX141)</f>
        <v>KC911963=3.FRA.Toulouse .hum</v>
      </c>
      <c r="BI141" s="170" t="str">
        <f aca="false">CONCATENATE(A141,"=",ComForSubtype,D141)</f>
        <v>KC911963=3</v>
      </c>
      <c r="BJ141" s="170" t="str">
        <f aca="false">CONCATENATE(A141,"=",E141)</f>
        <v>KC911963=3</v>
      </c>
      <c r="BK141" s="170" t="str">
        <f aca="false">CONCATENATE(A141,"=",C141)</f>
        <v>KC911963=3</v>
      </c>
      <c r="BL141" s="170" t="str">
        <f aca="false">CONCATENATE(D141,"=")</f>
        <v>3=</v>
      </c>
      <c r="BM141" s="223" t="str">
        <f aca="false">IF(BA141="XX","",BA141)</f>
        <v>KC911963</v>
      </c>
      <c r="BN141" s="224" t="str">
        <f aca="false">CONCATENATE(IF(F141="","",F141),IF(G141="","",CONCATENATE(" / ",G141)))</f>
        <v>TR8</v>
      </c>
      <c r="BO141" s="225" t="str">
        <f aca="false">AX141</f>
        <v>3.FRA.Toulouse .hum</v>
      </c>
      <c r="BP141" s="226" t="str">
        <f aca="false">IF(V141="","",V141)</f>
        <v/>
      </c>
      <c r="BQ141" s="226" t="str">
        <f aca="false">IF(W141="","",CONCATENATE(W141,IF(LEFT(AO141,1)="s","+","")))</f>
        <v/>
      </c>
      <c r="BR141" s="226" t="str">
        <f aca="false">IF(X141="","",CONCATENATE(X141,IF(LEFT(AQ141,1)="s","+","")))</f>
        <v/>
      </c>
      <c r="BS141" s="226" t="str">
        <f aca="false">IF(Y141="","",CONCATENATE(Y141,IF(LEFT(AR141,1)="s","+","")))</f>
        <v/>
      </c>
      <c r="BT141" s="226" t="str">
        <f aca="false">IF(Z141="","",CONCATENATE(Z141,IF(LEFT(AS141,1)="s","+","")))</f>
        <v/>
      </c>
      <c r="BU141" s="227" t="str">
        <f aca="false">IF(AA141="","",CONCATENATE(AA141,IF(LEFT(AT141,1)="s","+","")))</f>
        <v/>
      </c>
      <c r="BV141" s="212"/>
      <c r="BW141" s="177" t="s">
        <v>338</v>
      </c>
      <c r="BX141" s="170" t="str">
        <f aca="false">IF(BW141&lt;&gt;"",IF(ISNUMBER(FIND("=",BW141)),LEFT(BW141,FIND("=",BW141)-1),BW141),BW141)</f>
        <v>xx</v>
      </c>
      <c r="BY141" s="170" t="str">
        <f aca="false">IF(BW141&lt;&gt;"",IF(ISNUMBER(FIND("=",BW141)),RIGHT(BW141,LEN(BW141)-FIND("=",BW141)),""),"")</f>
        <v>Non_select</v>
      </c>
      <c r="BZ141" s="170" t="str">
        <f aca="false">IF(BX141&lt;&gt;"",IF(ISNUMBER(FIND(".",BX141)),LEFT(BX141,FIND(".",BX141)-1),BX141),BX141)</f>
        <v>xx</v>
      </c>
      <c r="CA141" s="170" t="str">
        <f aca="false">IF(BX141&lt;&gt;"",IF(ISNUMBER(FIND(".",BX141)),RIGHT(BX141,LEN(BX141)-FIND(".",BX141)),""),"")</f>
        <v/>
      </c>
      <c r="CB141" s="212"/>
      <c r="CC141" s="170" t="str">
        <f aca="false">A141</f>
        <v>KC911963</v>
      </c>
      <c r="CD141" s="178" t="s">
        <v>339</v>
      </c>
      <c r="CE141" s="178" t="s">
        <v>340</v>
      </c>
      <c r="CF141" s="178" t="s">
        <v>341</v>
      </c>
      <c r="CG141" s="212"/>
      <c r="CH141" s="212"/>
      <c r="CI141" s="212"/>
      <c r="CJ141" s="212"/>
      <c r="CK141" s="178"/>
      <c r="CL141" s="212"/>
      <c r="CM141" s="212"/>
      <c r="CN141" s="212"/>
      <c r="CO141" s="212"/>
      <c r="CP141" s="212"/>
      <c r="CQ141" s="212"/>
      <c r="CR141" s="228" t="n">
        <f aca="false">C141</f>
        <v>3</v>
      </c>
      <c r="CS141" s="229" t="str">
        <f aca="false">D141</f>
        <v>3</v>
      </c>
      <c r="CT141" s="170" t="str">
        <f aca="false">CONCATENATE(CD141," strain ",CM141," ",CL141,", partial cds")</f>
        <v>Hepatitis E virus strain  , partial cds</v>
      </c>
    </row>
    <row r="142" s="146" customFormat="true" ht="11.9" hidden="true" customHeight="true" outlineLevel="0" collapsed="false">
      <c r="A142" s="154" t="s">
        <v>770</v>
      </c>
      <c r="B142" s="147" t="s">
        <v>371</v>
      </c>
      <c r="C142" s="148" t="n">
        <v>3</v>
      </c>
      <c r="D142" s="149" t="s">
        <v>640</v>
      </c>
      <c r="E142" s="150" t="s">
        <v>640</v>
      </c>
      <c r="F142" s="154" t="s">
        <v>765</v>
      </c>
      <c r="G142" s="212"/>
      <c r="H142" s="146" t="s">
        <v>758</v>
      </c>
      <c r="I142" s="153" t="s">
        <v>759</v>
      </c>
      <c r="J142" s="154" t="s">
        <v>395</v>
      </c>
      <c r="K142" s="155" t="s">
        <v>760</v>
      </c>
      <c r="L142" s="231" t="s">
        <v>760</v>
      </c>
      <c r="M142" s="157" t="s">
        <v>348</v>
      </c>
      <c r="N142" s="213"/>
      <c r="O142" s="212"/>
      <c r="P142" s="212"/>
      <c r="Q142" s="212"/>
      <c r="R142" s="212"/>
      <c r="S142" s="212"/>
      <c r="T142" s="215"/>
      <c r="U142" s="215"/>
      <c r="V142" s="209"/>
      <c r="W142" s="217"/>
      <c r="X142" s="209"/>
      <c r="Y142" s="209"/>
      <c r="Z142" s="209"/>
      <c r="AA142" s="216"/>
      <c r="AB142" s="217"/>
      <c r="AC142" s="217"/>
      <c r="AD142" s="209"/>
      <c r="AE142" s="209"/>
      <c r="AF142" s="209"/>
      <c r="AG142" s="218"/>
      <c r="AH142" s="212"/>
      <c r="AI142" s="212"/>
      <c r="AJ142" s="219" t="n">
        <f aca="false">SeqEnd-SeqBeg+1</f>
        <v>1</v>
      </c>
      <c r="AK142" s="220" t="n">
        <f aca="false">AND( SeqBeg&lt;=Beg  , End &lt;=SeqEnd )</f>
        <v>0</v>
      </c>
      <c r="AL142" s="212"/>
      <c r="AM142" s="212"/>
      <c r="AN142" s="221"/>
      <c r="AO142" s="147" t="s">
        <v>103</v>
      </c>
      <c r="AP142" s="147" t="s">
        <v>103</v>
      </c>
      <c r="AQ142" s="147" t="s">
        <v>103</v>
      </c>
      <c r="AR142" s="147" t="s">
        <v>103</v>
      </c>
      <c r="AS142" s="147" t="s">
        <v>103</v>
      </c>
      <c r="AT142" s="147" t="s">
        <v>103</v>
      </c>
      <c r="AV142" s="212"/>
      <c r="AW142" s="222" t="str">
        <f aca="false">HYPERLINK(CONCATENATE("http://www.ncbi.nlm.nih.gov/nuccore/",BM142),BM142)</f>
        <v>KC911964</v>
      </c>
      <c r="AX142" s="219" t="str">
        <f aca="false">CONCATENATE(D142,IF(I142="","",CONCATENATE(".",I142)),IF(K142="","",CONCATENATE(".",K142)),IF(M142="","",CONCATENATE(".",M142)),IF(R142="","",CONCATENATE(".",R142)),IF(U142="","","(*)"))</f>
        <v>3.FRA.Toulouse .hum</v>
      </c>
      <c r="AY142" s="170" t="str">
        <f aca="false">CONCATENATE(BM142,".",BN142)</f>
        <v>KC911964.TR8</v>
      </c>
      <c r="AZ142" s="171" t="str">
        <f aca="false">IF(AV142="",IF(ISNUMBER(FIND(".",A142)),LEFT(A142,FIND(".",A142)-1),A142),AV142)</f>
        <v>KC911964</v>
      </c>
      <c r="BA142" s="171" t="str">
        <f aca="false">IF(ISNUMBER(FIND("-",AZ142)),LEFT(AZ142,FIND("-",AZ142)-1),AZ142)</f>
        <v>KC911964</v>
      </c>
      <c r="BB142" s="170" t="str">
        <f aca="false"> MEGAname &amp; "="</f>
        <v>KC911964=</v>
      </c>
      <c r="BC142" s="170" t="str">
        <f aca="false">Clear &amp; IF(span ,"Span","out")</f>
        <v>KC911964=out</v>
      </c>
      <c r="BD142" s="170" t="str">
        <f aca="false">Clear &amp; IF(span, IF(B142=".","Selected",B142),"out")</f>
        <v>KC911964=out</v>
      </c>
      <c r="BE142" s="170" t="str">
        <f aca="false">Clear &amp; Strain</f>
        <v>KC911964=TR8</v>
      </c>
      <c r="BF142" s="170" t="str">
        <f aca="false">CONCATENATE(A142,"=",F142,". ",AX142,IF(AB142="","",CONCATENATE(".",AB142)))</f>
        <v>KC911964=TR8. 3.FRA.Toulouse .hum</v>
      </c>
      <c r="BG142" s="170" t="str">
        <f aca="false">CONCATENATE(A142,"=",F142,". ",AX142)</f>
        <v>KC911964=TR8. 3.FRA.Toulouse .hum</v>
      </c>
      <c r="BH142" s="170" t="str">
        <f aca="false">CONCATENATE(A142,"=",AX142)</f>
        <v>KC911964=3.FRA.Toulouse .hum</v>
      </c>
      <c r="BI142" s="170" t="str">
        <f aca="false">CONCATENATE(A142,"=",ComForSubtype,D142)</f>
        <v>KC911964=3</v>
      </c>
      <c r="BJ142" s="170" t="str">
        <f aca="false">CONCATENATE(A142,"=",E142)</f>
        <v>KC911964=3</v>
      </c>
      <c r="BK142" s="170" t="str">
        <f aca="false">CONCATENATE(A142,"=",C142)</f>
        <v>KC911964=3</v>
      </c>
      <c r="BL142" s="170" t="str">
        <f aca="false">CONCATENATE(D142,"=")</f>
        <v>3=</v>
      </c>
      <c r="BM142" s="223" t="str">
        <f aca="false">IF(BA142="XX","",BA142)</f>
        <v>KC911964</v>
      </c>
      <c r="BN142" s="224" t="str">
        <f aca="false">CONCATENATE(IF(F142="","",F142),IF(G142="","",CONCATENATE(" / ",G142)))</f>
        <v>TR8</v>
      </c>
      <c r="BO142" s="225" t="str">
        <f aca="false">AX142</f>
        <v>3.FRA.Toulouse .hum</v>
      </c>
      <c r="BP142" s="226" t="str">
        <f aca="false">IF(V142="","",V142)</f>
        <v/>
      </c>
      <c r="BQ142" s="226" t="str">
        <f aca="false">IF(W142="","",CONCATENATE(W142,IF(LEFT(AO142,1)="s","+","")))</f>
        <v/>
      </c>
      <c r="BR142" s="226" t="str">
        <f aca="false">IF(X142="","",CONCATENATE(X142,IF(LEFT(AQ142,1)="s","+","")))</f>
        <v/>
      </c>
      <c r="BS142" s="226" t="str">
        <f aca="false">IF(Y142="","",CONCATENATE(Y142,IF(LEFT(AR142,1)="s","+","")))</f>
        <v/>
      </c>
      <c r="BT142" s="226" t="str">
        <f aca="false">IF(Z142="","",CONCATENATE(Z142,IF(LEFT(AS142,1)="s","+","")))</f>
        <v/>
      </c>
      <c r="BU142" s="227" t="str">
        <f aca="false">IF(AA142="","",CONCATENATE(AA142,IF(LEFT(AT142,1)="s","+","")))</f>
        <v/>
      </c>
      <c r="BV142" s="212"/>
      <c r="BW142" s="177" t="s">
        <v>338</v>
      </c>
      <c r="BX142" s="170" t="str">
        <f aca="false">IF(BW142&lt;&gt;"",IF(ISNUMBER(FIND("=",BW142)),LEFT(BW142,FIND("=",BW142)-1),BW142),BW142)</f>
        <v>xx</v>
      </c>
      <c r="BY142" s="170" t="str">
        <f aca="false">IF(BW142&lt;&gt;"",IF(ISNUMBER(FIND("=",BW142)),RIGHT(BW142,LEN(BW142)-FIND("=",BW142)),""),"")</f>
        <v>Non_select</v>
      </c>
      <c r="BZ142" s="170" t="str">
        <f aca="false">IF(BX142&lt;&gt;"",IF(ISNUMBER(FIND(".",BX142)),LEFT(BX142,FIND(".",BX142)-1),BX142),BX142)</f>
        <v>xx</v>
      </c>
      <c r="CA142" s="170" t="str">
        <f aca="false">IF(BX142&lt;&gt;"",IF(ISNUMBER(FIND(".",BX142)),RIGHT(BX142,LEN(BX142)-FIND(".",BX142)),""),"")</f>
        <v/>
      </c>
      <c r="CB142" s="212"/>
      <c r="CC142" s="170" t="str">
        <f aca="false">A142</f>
        <v>KC911964</v>
      </c>
      <c r="CD142" s="178" t="s">
        <v>339</v>
      </c>
      <c r="CE142" s="178" t="s">
        <v>340</v>
      </c>
      <c r="CF142" s="178" t="s">
        <v>341</v>
      </c>
      <c r="CG142" s="212"/>
      <c r="CH142" s="212"/>
      <c r="CI142" s="212"/>
      <c r="CJ142" s="212"/>
      <c r="CK142" s="178"/>
      <c r="CL142" s="212"/>
      <c r="CM142" s="212"/>
      <c r="CN142" s="212"/>
      <c r="CO142" s="212"/>
      <c r="CP142" s="212"/>
      <c r="CQ142" s="212"/>
      <c r="CR142" s="228" t="n">
        <f aca="false">C142</f>
        <v>3</v>
      </c>
      <c r="CS142" s="229" t="str">
        <f aca="false">D142</f>
        <v>3</v>
      </c>
      <c r="CT142" s="170" t="str">
        <f aca="false">CONCATENATE(CD142," strain ",CM142," ",CL142,", partial cds")</f>
        <v>Hepatitis E virus strain  , partial cds</v>
      </c>
    </row>
    <row r="143" s="146" customFormat="true" ht="11.9" hidden="true" customHeight="true" outlineLevel="0" collapsed="false">
      <c r="A143" s="154" t="s">
        <v>771</v>
      </c>
      <c r="B143" s="147" t="s">
        <v>371</v>
      </c>
      <c r="C143" s="148" t="n">
        <v>3</v>
      </c>
      <c r="D143" s="149" t="s">
        <v>640</v>
      </c>
      <c r="E143" s="150" t="s">
        <v>640</v>
      </c>
      <c r="F143" s="154" t="s">
        <v>765</v>
      </c>
      <c r="G143" s="212"/>
      <c r="H143" s="146" t="s">
        <v>758</v>
      </c>
      <c r="I143" s="153" t="s">
        <v>759</v>
      </c>
      <c r="J143" s="154" t="s">
        <v>395</v>
      </c>
      <c r="K143" s="155" t="s">
        <v>760</v>
      </c>
      <c r="L143" s="231" t="s">
        <v>760</v>
      </c>
      <c r="M143" s="157" t="s">
        <v>348</v>
      </c>
      <c r="N143" s="213"/>
      <c r="O143" s="212"/>
      <c r="P143" s="212"/>
      <c r="Q143" s="212"/>
      <c r="R143" s="212"/>
      <c r="S143" s="212"/>
      <c r="T143" s="215"/>
      <c r="U143" s="215"/>
      <c r="V143" s="209"/>
      <c r="W143" s="217"/>
      <c r="X143" s="209"/>
      <c r="Y143" s="209"/>
      <c r="Z143" s="209"/>
      <c r="AA143" s="216"/>
      <c r="AB143" s="217"/>
      <c r="AC143" s="217"/>
      <c r="AD143" s="209"/>
      <c r="AE143" s="209"/>
      <c r="AF143" s="209"/>
      <c r="AG143" s="218"/>
      <c r="AH143" s="212"/>
      <c r="AI143" s="212"/>
      <c r="AJ143" s="219" t="n">
        <f aca="false">SeqEnd-SeqBeg+1</f>
        <v>1</v>
      </c>
      <c r="AK143" s="220" t="n">
        <f aca="false">AND( SeqBeg&lt;=Beg  , End &lt;=SeqEnd )</f>
        <v>0</v>
      </c>
      <c r="AL143" s="212"/>
      <c r="AM143" s="212"/>
      <c r="AN143" s="221"/>
      <c r="AO143" s="147" t="s">
        <v>103</v>
      </c>
      <c r="AP143" s="147" t="s">
        <v>103</v>
      </c>
      <c r="AQ143" s="147" t="s">
        <v>103</v>
      </c>
      <c r="AR143" s="147" t="s">
        <v>103</v>
      </c>
      <c r="AS143" s="147" t="s">
        <v>103</v>
      </c>
      <c r="AT143" s="147" t="s">
        <v>103</v>
      </c>
      <c r="AV143" s="212"/>
      <c r="AW143" s="222" t="str">
        <f aca="false">HYPERLINK(CONCATENATE("http://www.ncbi.nlm.nih.gov/nuccore/",BM143),BM143)</f>
        <v>KC911965</v>
      </c>
      <c r="AX143" s="219" t="str">
        <f aca="false">CONCATENATE(D143,IF(I143="","",CONCATENATE(".",I143)),IF(K143="","",CONCATENATE(".",K143)),IF(M143="","",CONCATENATE(".",M143)),IF(R143="","",CONCATENATE(".",R143)),IF(U143="","","(*)"))</f>
        <v>3.FRA.Toulouse .hum</v>
      </c>
      <c r="AY143" s="170" t="str">
        <f aca="false">CONCATENATE(BM143,".",BN143)</f>
        <v>KC911965.TR8</v>
      </c>
      <c r="AZ143" s="171" t="str">
        <f aca="false">IF(AV143="",IF(ISNUMBER(FIND(".",A143)),LEFT(A143,FIND(".",A143)-1),A143),AV143)</f>
        <v>KC911965</v>
      </c>
      <c r="BA143" s="171" t="str">
        <f aca="false">IF(ISNUMBER(FIND("-",AZ143)),LEFT(AZ143,FIND("-",AZ143)-1),AZ143)</f>
        <v>KC911965</v>
      </c>
      <c r="BB143" s="170" t="str">
        <f aca="false"> MEGAname &amp; "="</f>
        <v>KC911965=</v>
      </c>
      <c r="BC143" s="170" t="str">
        <f aca="false">Clear &amp; IF(span ,"Span","out")</f>
        <v>KC911965=out</v>
      </c>
      <c r="BD143" s="170" t="str">
        <f aca="false">Clear &amp; IF(span, IF(B143=".","Selected",B143),"out")</f>
        <v>KC911965=out</v>
      </c>
      <c r="BE143" s="170" t="str">
        <f aca="false">Clear &amp; Strain</f>
        <v>KC911965=TR8</v>
      </c>
      <c r="BF143" s="170" t="str">
        <f aca="false">CONCATENATE(A143,"=",F143,". ",AX143,IF(AB143="","",CONCATENATE(".",AB143)))</f>
        <v>KC911965=TR8. 3.FRA.Toulouse .hum</v>
      </c>
      <c r="BG143" s="170" t="str">
        <f aca="false">CONCATENATE(A143,"=",F143,". ",AX143)</f>
        <v>KC911965=TR8. 3.FRA.Toulouse .hum</v>
      </c>
      <c r="BH143" s="170" t="str">
        <f aca="false">CONCATENATE(A143,"=",AX143)</f>
        <v>KC911965=3.FRA.Toulouse .hum</v>
      </c>
      <c r="BI143" s="170" t="str">
        <f aca="false">CONCATENATE(A143,"=",ComForSubtype,D143)</f>
        <v>KC911965=3</v>
      </c>
      <c r="BJ143" s="170" t="str">
        <f aca="false">CONCATENATE(A143,"=",E143)</f>
        <v>KC911965=3</v>
      </c>
      <c r="BK143" s="170" t="str">
        <f aca="false">CONCATENATE(A143,"=",C143)</f>
        <v>KC911965=3</v>
      </c>
      <c r="BL143" s="170" t="str">
        <f aca="false">CONCATENATE(D143,"=")</f>
        <v>3=</v>
      </c>
      <c r="BM143" s="223" t="str">
        <f aca="false">IF(BA143="XX","",BA143)</f>
        <v>KC911965</v>
      </c>
      <c r="BN143" s="224" t="str">
        <f aca="false">CONCATENATE(IF(F143="","",F143),IF(G143="","",CONCATENATE(" / ",G143)))</f>
        <v>TR8</v>
      </c>
      <c r="BO143" s="225" t="str">
        <f aca="false">AX143</f>
        <v>3.FRA.Toulouse .hum</v>
      </c>
      <c r="BP143" s="226" t="str">
        <f aca="false">IF(V143="","",V143)</f>
        <v/>
      </c>
      <c r="BQ143" s="226" t="str">
        <f aca="false">IF(W143="","",CONCATENATE(W143,IF(LEFT(AO143,1)="s","+","")))</f>
        <v/>
      </c>
      <c r="BR143" s="226" t="str">
        <f aca="false">IF(X143="","",CONCATENATE(X143,IF(LEFT(AQ143,1)="s","+","")))</f>
        <v/>
      </c>
      <c r="BS143" s="226" t="str">
        <f aca="false">IF(Y143="","",CONCATENATE(Y143,IF(LEFT(AR143,1)="s","+","")))</f>
        <v/>
      </c>
      <c r="BT143" s="226" t="str">
        <f aca="false">IF(Z143="","",CONCATENATE(Z143,IF(LEFT(AS143,1)="s","+","")))</f>
        <v/>
      </c>
      <c r="BU143" s="227" t="str">
        <f aca="false">IF(AA143="","",CONCATENATE(AA143,IF(LEFT(AT143,1)="s","+","")))</f>
        <v/>
      </c>
      <c r="BV143" s="212"/>
      <c r="BW143" s="177" t="s">
        <v>338</v>
      </c>
      <c r="BX143" s="170" t="str">
        <f aca="false">IF(BW143&lt;&gt;"",IF(ISNUMBER(FIND("=",BW143)),LEFT(BW143,FIND("=",BW143)-1),BW143),BW143)</f>
        <v>xx</v>
      </c>
      <c r="BY143" s="170" t="str">
        <f aca="false">IF(BW143&lt;&gt;"",IF(ISNUMBER(FIND("=",BW143)),RIGHT(BW143,LEN(BW143)-FIND("=",BW143)),""),"")</f>
        <v>Non_select</v>
      </c>
      <c r="BZ143" s="170" t="str">
        <f aca="false">IF(BX143&lt;&gt;"",IF(ISNUMBER(FIND(".",BX143)),LEFT(BX143,FIND(".",BX143)-1),BX143),BX143)</f>
        <v>xx</v>
      </c>
      <c r="CA143" s="170" t="str">
        <f aca="false">IF(BX143&lt;&gt;"",IF(ISNUMBER(FIND(".",BX143)),RIGHT(BX143,LEN(BX143)-FIND(".",BX143)),""),"")</f>
        <v/>
      </c>
      <c r="CB143" s="212"/>
      <c r="CC143" s="170" t="str">
        <f aca="false">A143</f>
        <v>KC911965</v>
      </c>
      <c r="CD143" s="178" t="s">
        <v>339</v>
      </c>
      <c r="CE143" s="178" t="s">
        <v>340</v>
      </c>
      <c r="CF143" s="178" t="s">
        <v>341</v>
      </c>
      <c r="CG143" s="212"/>
      <c r="CH143" s="212"/>
      <c r="CI143" s="212"/>
      <c r="CJ143" s="212"/>
      <c r="CK143" s="178"/>
      <c r="CL143" s="212"/>
      <c r="CM143" s="212"/>
      <c r="CN143" s="212"/>
      <c r="CO143" s="212"/>
      <c r="CP143" s="212"/>
      <c r="CQ143" s="212"/>
      <c r="CR143" s="228" t="n">
        <f aca="false">C143</f>
        <v>3</v>
      </c>
      <c r="CS143" s="229" t="str">
        <f aca="false">D143</f>
        <v>3</v>
      </c>
      <c r="CT143" s="170" t="str">
        <f aca="false">CONCATENATE(CD143," strain ",CM143," ",CL143,", partial cds")</f>
        <v>Hepatitis E virus strain  , partial cds</v>
      </c>
    </row>
    <row r="144" s="146" customFormat="true" ht="11.9" hidden="true" customHeight="true" outlineLevel="0" collapsed="false">
      <c r="A144" s="154" t="s">
        <v>772</v>
      </c>
      <c r="B144" s="147" t="s">
        <v>371</v>
      </c>
      <c r="C144" s="148" t="n">
        <v>3</v>
      </c>
      <c r="D144" s="149" t="s">
        <v>640</v>
      </c>
      <c r="E144" s="150" t="s">
        <v>640</v>
      </c>
      <c r="F144" s="154" t="s">
        <v>765</v>
      </c>
      <c r="G144" s="212"/>
      <c r="H144" s="146" t="s">
        <v>758</v>
      </c>
      <c r="I144" s="153" t="s">
        <v>759</v>
      </c>
      <c r="J144" s="154" t="s">
        <v>395</v>
      </c>
      <c r="K144" s="155" t="s">
        <v>760</v>
      </c>
      <c r="L144" s="231" t="s">
        <v>760</v>
      </c>
      <c r="M144" s="157" t="s">
        <v>348</v>
      </c>
      <c r="N144" s="213"/>
      <c r="O144" s="212"/>
      <c r="P144" s="212"/>
      <c r="Q144" s="212"/>
      <c r="R144" s="212"/>
      <c r="S144" s="212"/>
      <c r="T144" s="215"/>
      <c r="U144" s="215"/>
      <c r="V144" s="209"/>
      <c r="W144" s="217"/>
      <c r="X144" s="209"/>
      <c r="Y144" s="209"/>
      <c r="Z144" s="209"/>
      <c r="AA144" s="216"/>
      <c r="AB144" s="217"/>
      <c r="AC144" s="217"/>
      <c r="AD144" s="209"/>
      <c r="AE144" s="209"/>
      <c r="AF144" s="209"/>
      <c r="AG144" s="218"/>
      <c r="AH144" s="212"/>
      <c r="AI144" s="212"/>
      <c r="AJ144" s="219" t="n">
        <f aca="false">SeqEnd-SeqBeg+1</f>
        <v>1</v>
      </c>
      <c r="AK144" s="220" t="n">
        <f aca="false">AND( SeqBeg&lt;=Beg  , End &lt;=SeqEnd )</f>
        <v>0</v>
      </c>
      <c r="AL144" s="212"/>
      <c r="AM144" s="212"/>
      <c r="AN144" s="221"/>
      <c r="AO144" s="147" t="s">
        <v>103</v>
      </c>
      <c r="AP144" s="147" t="s">
        <v>103</v>
      </c>
      <c r="AQ144" s="147" t="s">
        <v>103</v>
      </c>
      <c r="AR144" s="147" t="s">
        <v>103</v>
      </c>
      <c r="AS144" s="147" t="s">
        <v>103</v>
      </c>
      <c r="AT144" s="147" t="s">
        <v>103</v>
      </c>
      <c r="AV144" s="212"/>
      <c r="AW144" s="222" t="str">
        <f aca="false">HYPERLINK(CONCATENATE("http://www.ncbi.nlm.nih.gov/nuccore/",BM144),BM144)</f>
        <v>KC911966</v>
      </c>
      <c r="AX144" s="219" t="str">
        <f aca="false">CONCATENATE(D144,IF(I144="","",CONCATENATE(".",I144)),IF(K144="","",CONCATENATE(".",K144)),IF(M144="","",CONCATENATE(".",M144)),IF(R144="","",CONCATENATE(".",R144)),IF(U144="","","(*)"))</f>
        <v>3.FRA.Toulouse .hum</v>
      </c>
      <c r="AY144" s="170" t="str">
        <f aca="false">CONCATENATE(BM144,".",BN144)</f>
        <v>KC911966.TR8</v>
      </c>
      <c r="AZ144" s="171" t="str">
        <f aca="false">IF(AV144="",IF(ISNUMBER(FIND(".",A144)),LEFT(A144,FIND(".",A144)-1),A144),AV144)</f>
        <v>KC911966</v>
      </c>
      <c r="BA144" s="171" t="str">
        <f aca="false">IF(ISNUMBER(FIND("-",AZ144)),LEFT(AZ144,FIND("-",AZ144)-1),AZ144)</f>
        <v>KC911966</v>
      </c>
      <c r="BB144" s="170" t="str">
        <f aca="false"> MEGAname &amp; "="</f>
        <v>KC911966=</v>
      </c>
      <c r="BC144" s="170" t="str">
        <f aca="false">Clear &amp; IF(span ,"Span","out")</f>
        <v>KC911966=out</v>
      </c>
      <c r="BD144" s="170" t="str">
        <f aca="false">Clear &amp; IF(span, IF(B144=".","Selected",B144),"out")</f>
        <v>KC911966=out</v>
      </c>
      <c r="BE144" s="170" t="str">
        <f aca="false">Clear &amp; Strain</f>
        <v>KC911966=TR8</v>
      </c>
      <c r="BF144" s="170" t="str">
        <f aca="false">CONCATENATE(A144,"=",F144,". ",AX144,IF(AB144="","",CONCATENATE(".",AB144)))</f>
        <v>KC911966=TR8. 3.FRA.Toulouse .hum</v>
      </c>
      <c r="BG144" s="170" t="str">
        <f aca="false">CONCATENATE(A144,"=",F144,". ",AX144)</f>
        <v>KC911966=TR8. 3.FRA.Toulouse .hum</v>
      </c>
      <c r="BH144" s="170" t="str">
        <f aca="false">CONCATENATE(A144,"=",AX144)</f>
        <v>KC911966=3.FRA.Toulouse .hum</v>
      </c>
      <c r="BI144" s="170" t="str">
        <f aca="false">CONCATENATE(A144,"=",ComForSubtype,D144)</f>
        <v>KC911966=3</v>
      </c>
      <c r="BJ144" s="170" t="str">
        <f aca="false">CONCATENATE(A144,"=",E144)</f>
        <v>KC911966=3</v>
      </c>
      <c r="BK144" s="170" t="str">
        <f aca="false">CONCATENATE(A144,"=",C144)</f>
        <v>KC911966=3</v>
      </c>
      <c r="BL144" s="170" t="str">
        <f aca="false">CONCATENATE(D144,"=")</f>
        <v>3=</v>
      </c>
      <c r="BM144" s="223" t="str">
        <f aca="false">IF(BA144="XX","",BA144)</f>
        <v>KC911966</v>
      </c>
      <c r="BN144" s="224" t="str">
        <f aca="false">CONCATENATE(IF(F144="","",F144),IF(G144="","",CONCATENATE(" / ",G144)))</f>
        <v>TR8</v>
      </c>
      <c r="BO144" s="225" t="str">
        <f aca="false">AX144</f>
        <v>3.FRA.Toulouse .hum</v>
      </c>
      <c r="BP144" s="226" t="str">
        <f aca="false">IF(V144="","",V144)</f>
        <v/>
      </c>
      <c r="BQ144" s="226" t="str">
        <f aca="false">IF(W144="","",CONCATENATE(W144,IF(LEFT(AO144,1)="s","+","")))</f>
        <v/>
      </c>
      <c r="BR144" s="226" t="str">
        <f aca="false">IF(X144="","",CONCATENATE(X144,IF(LEFT(AQ144,1)="s","+","")))</f>
        <v/>
      </c>
      <c r="BS144" s="226" t="str">
        <f aca="false">IF(Y144="","",CONCATENATE(Y144,IF(LEFT(AR144,1)="s","+","")))</f>
        <v/>
      </c>
      <c r="BT144" s="226" t="str">
        <f aca="false">IF(Z144="","",CONCATENATE(Z144,IF(LEFT(AS144,1)="s","+","")))</f>
        <v/>
      </c>
      <c r="BU144" s="227" t="str">
        <f aca="false">IF(AA144="","",CONCATENATE(AA144,IF(LEFT(AT144,1)="s","+","")))</f>
        <v/>
      </c>
      <c r="BV144" s="212"/>
      <c r="BW144" s="177" t="s">
        <v>338</v>
      </c>
      <c r="BX144" s="170" t="str">
        <f aca="false">IF(BW144&lt;&gt;"",IF(ISNUMBER(FIND("=",BW144)),LEFT(BW144,FIND("=",BW144)-1),BW144),BW144)</f>
        <v>xx</v>
      </c>
      <c r="BY144" s="170" t="str">
        <f aca="false">IF(BW144&lt;&gt;"",IF(ISNUMBER(FIND("=",BW144)),RIGHT(BW144,LEN(BW144)-FIND("=",BW144)),""),"")</f>
        <v>Non_select</v>
      </c>
      <c r="BZ144" s="170" t="str">
        <f aca="false">IF(BX144&lt;&gt;"",IF(ISNUMBER(FIND(".",BX144)),LEFT(BX144,FIND(".",BX144)-1),BX144),BX144)</f>
        <v>xx</v>
      </c>
      <c r="CA144" s="170" t="str">
        <f aca="false">IF(BX144&lt;&gt;"",IF(ISNUMBER(FIND(".",BX144)),RIGHT(BX144,LEN(BX144)-FIND(".",BX144)),""),"")</f>
        <v/>
      </c>
      <c r="CB144" s="212"/>
      <c r="CC144" s="170" t="str">
        <f aca="false">A144</f>
        <v>KC911966</v>
      </c>
      <c r="CD144" s="178" t="s">
        <v>339</v>
      </c>
      <c r="CE144" s="178" t="s">
        <v>340</v>
      </c>
      <c r="CF144" s="178" t="s">
        <v>341</v>
      </c>
      <c r="CG144" s="212"/>
      <c r="CH144" s="212"/>
      <c r="CI144" s="212"/>
      <c r="CJ144" s="212"/>
      <c r="CK144" s="178"/>
      <c r="CL144" s="212"/>
      <c r="CM144" s="212"/>
      <c r="CN144" s="212"/>
      <c r="CO144" s="212"/>
      <c r="CP144" s="212"/>
      <c r="CQ144" s="212"/>
      <c r="CR144" s="228" t="n">
        <f aca="false">C144</f>
        <v>3</v>
      </c>
      <c r="CS144" s="229" t="str">
        <f aca="false">D144</f>
        <v>3</v>
      </c>
      <c r="CT144" s="170" t="str">
        <f aca="false">CONCATENATE(CD144," strain ",CM144," ",CL144,", partial cds")</f>
        <v>Hepatitis E virus strain  , partial cds</v>
      </c>
    </row>
    <row r="145" s="146" customFormat="true" ht="11.9" hidden="true" customHeight="true" outlineLevel="0" collapsed="false">
      <c r="A145" s="154" t="s">
        <v>773</v>
      </c>
      <c r="B145" s="147" t="s">
        <v>371</v>
      </c>
      <c r="C145" s="148" t="n">
        <v>3</v>
      </c>
      <c r="D145" s="149" t="s">
        <v>640</v>
      </c>
      <c r="E145" s="150" t="s">
        <v>640</v>
      </c>
      <c r="F145" s="154" t="s">
        <v>765</v>
      </c>
      <c r="G145" s="212"/>
      <c r="H145" s="146" t="s">
        <v>758</v>
      </c>
      <c r="I145" s="153" t="s">
        <v>759</v>
      </c>
      <c r="J145" s="154" t="s">
        <v>395</v>
      </c>
      <c r="K145" s="155" t="s">
        <v>760</v>
      </c>
      <c r="L145" s="231" t="s">
        <v>760</v>
      </c>
      <c r="M145" s="157" t="s">
        <v>348</v>
      </c>
      <c r="N145" s="213"/>
      <c r="O145" s="212"/>
      <c r="P145" s="212"/>
      <c r="Q145" s="212"/>
      <c r="R145" s="212"/>
      <c r="S145" s="212"/>
      <c r="T145" s="215"/>
      <c r="U145" s="215"/>
      <c r="V145" s="209"/>
      <c r="W145" s="217"/>
      <c r="X145" s="209"/>
      <c r="Y145" s="209"/>
      <c r="Z145" s="209"/>
      <c r="AA145" s="216"/>
      <c r="AB145" s="217"/>
      <c r="AC145" s="217"/>
      <c r="AD145" s="209"/>
      <c r="AE145" s="209"/>
      <c r="AF145" s="209"/>
      <c r="AG145" s="218"/>
      <c r="AH145" s="212"/>
      <c r="AI145" s="212"/>
      <c r="AJ145" s="219" t="n">
        <f aca="false">SeqEnd-SeqBeg+1</f>
        <v>1</v>
      </c>
      <c r="AK145" s="220" t="n">
        <f aca="false">AND( SeqBeg&lt;=Beg  , End &lt;=SeqEnd )</f>
        <v>0</v>
      </c>
      <c r="AL145" s="212"/>
      <c r="AM145" s="212"/>
      <c r="AN145" s="221"/>
      <c r="AO145" s="147" t="s">
        <v>103</v>
      </c>
      <c r="AP145" s="147" t="s">
        <v>103</v>
      </c>
      <c r="AQ145" s="147" t="s">
        <v>103</v>
      </c>
      <c r="AR145" s="147" t="s">
        <v>103</v>
      </c>
      <c r="AS145" s="147" t="s">
        <v>103</v>
      </c>
      <c r="AT145" s="147" t="s">
        <v>103</v>
      </c>
      <c r="AV145" s="212"/>
      <c r="AW145" s="222" t="str">
        <f aca="false">HYPERLINK(CONCATENATE("http://www.ncbi.nlm.nih.gov/nuccore/",BM145),BM145)</f>
        <v>KC911967</v>
      </c>
      <c r="AX145" s="219" t="str">
        <f aca="false">CONCATENATE(D145,IF(I145="","",CONCATENATE(".",I145)),IF(K145="","",CONCATENATE(".",K145)),IF(M145="","",CONCATENATE(".",M145)),IF(R145="","",CONCATENATE(".",R145)),IF(U145="","","(*)"))</f>
        <v>3.FRA.Toulouse .hum</v>
      </c>
      <c r="AY145" s="170" t="str">
        <f aca="false">CONCATENATE(BM145,".",BN145)</f>
        <v>KC911967.TR8</v>
      </c>
      <c r="AZ145" s="171" t="str">
        <f aca="false">IF(AV145="",IF(ISNUMBER(FIND(".",A145)),LEFT(A145,FIND(".",A145)-1),A145),AV145)</f>
        <v>KC911967</v>
      </c>
      <c r="BA145" s="171" t="str">
        <f aca="false">IF(ISNUMBER(FIND("-",AZ145)),LEFT(AZ145,FIND("-",AZ145)-1),AZ145)</f>
        <v>KC911967</v>
      </c>
      <c r="BB145" s="170" t="str">
        <f aca="false"> MEGAname &amp; "="</f>
        <v>KC911967=</v>
      </c>
      <c r="BC145" s="170" t="str">
        <f aca="false">Clear &amp; IF(span ,"Span","out")</f>
        <v>KC911967=out</v>
      </c>
      <c r="BD145" s="170" t="str">
        <f aca="false">Clear &amp; IF(span, IF(B145=".","Selected",B145),"out")</f>
        <v>KC911967=out</v>
      </c>
      <c r="BE145" s="170" t="str">
        <f aca="false">Clear &amp; Strain</f>
        <v>KC911967=TR8</v>
      </c>
      <c r="BF145" s="170" t="str">
        <f aca="false">CONCATENATE(A145,"=",F145,". ",AX145,IF(AB145="","",CONCATENATE(".",AB145)))</f>
        <v>KC911967=TR8. 3.FRA.Toulouse .hum</v>
      </c>
      <c r="BG145" s="170" t="str">
        <f aca="false">CONCATENATE(A145,"=",F145,". ",AX145)</f>
        <v>KC911967=TR8. 3.FRA.Toulouse .hum</v>
      </c>
      <c r="BH145" s="170" t="str">
        <f aca="false">CONCATENATE(A145,"=",AX145)</f>
        <v>KC911967=3.FRA.Toulouse .hum</v>
      </c>
      <c r="BI145" s="170" t="str">
        <f aca="false">CONCATENATE(A145,"=",ComForSubtype,D145)</f>
        <v>KC911967=3</v>
      </c>
      <c r="BJ145" s="170" t="str">
        <f aca="false">CONCATENATE(A145,"=",E145)</f>
        <v>KC911967=3</v>
      </c>
      <c r="BK145" s="170" t="str">
        <f aca="false">CONCATENATE(A145,"=",C145)</f>
        <v>KC911967=3</v>
      </c>
      <c r="BL145" s="170" t="str">
        <f aca="false">CONCATENATE(D145,"=")</f>
        <v>3=</v>
      </c>
      <c r="BM145" s="223" t="str">
        <f aca="false">IF(BA145="XX","",BA145)</f>
        <v>KC911967</v>
      </c>
      <c r="BN145" s="224" t="str">
        <f aca="false">CONCATENATE(IF(F145="","",F145),IF(G145="","",CONCATENATE(" / ",G145)))</f>
        <v>TR8</v>
      </c>
      <c r="BO145" s="225" t="str">
        <f aca="false">AX145</f>
        <v>3.FRA.Toulouse .hum</v>
      </c>
      <c r="BP145" s="226" t="str">
        <f aca="false">IF(V145="","",V145)</f>
        <v/>
      </c>
      <c r="BQ145" s="226" t="str">
        <f aca="false">IF(W145="","",CONCATENATE(W145,IF(LEFT(AO145,1)="s","+","")))</f>
        <v/>
      </c>
      <c r="BR145" s="226" t="str">
        <f aca="false">IF(X145="","",CONCATENATE(X145,IF(LEFT(AQ145,1)="s","+","")))</f>
        <v/>
      </c>
      <c r="BS145" s="226" t="str">
        <f aca="false">IF(Y145="","",CONCATENATE(Y145,IF(LEFT(AR145,1)="s","+","")))</f>
        <v/>
      </c>
      <c r="BT145" s="226" t="str">
        <f aca="false">IF(Z145="","",CONCATENATE(Z145,IF(LEFT(AS145,1)="s","+","")))</f>
        <v/>
      </c>
      <c r="BU145" s="227" t="str">
        <f aca="false">IF(AA145="","",CONCATENATE(AA145,IF(LEFT(AT145,1)="s","+","")))</f>
        <v/>
      </c>
      <c r="BV145" s="212"/>
      <c r="BW145" s="177" t="s">
        <v>338</v>
      </c>
      <c r="BX145" s="170" t="str">
        <f aca="false">IF(BW145&lt;&gt;"",IF(ISNUMBER(FIND("=",BW145)),LEFT(BW145,FIND("=",BW145)-1),BW145),BW145)</f>
        <v>xx</v>
      </c>
      <c r="BY145" s="170" t="str">
        <f aca="false">IF(BW145&lt;&gt;"",IF(ISNUMBER(FIND("=",BW145)),RIGHT(BW145,LEN(BW145)-FIND("=",BW145)),""),"")</f>
        <v>Non_select</v>
      </c>
      <c r="BZ145" s="170" t="str">
        <f aca="false">IF(BX145&lt;&gt;"",IF(ISNUMBER(FIND(".",BX145)),LEFT(BX145,FIND(".",BX145)-1),BX145),BX145)</f>
        <v>xx</v>
      </c>
      <c r="CA145" s="170" t="str">
        <f aca="false">IF(BX145&lt;&gt;"",IF(ISNUMBER(FIND(".",BX145)),RIGHT(BX145,LEN(BX145)-FIND(".",BX145)),""),"")</f>
        <v/>
      </c>
      <c r="CB145" s="212"/>
      <c r="CC145" s="170" t="str">
        <f aca="false">A145</f>
        <v>KC911967</v>
      </c>
      <c r="CD145" s="178" t="s">
        <v>339</v>
      </c>
      <c r="CE145" s="178" t="s">
        <v>340</v>
      </c>
      <c r="CF145" s="178" t="s">
        <v>341</v>
      </c>
      <c r="CG145" s="212"/>
      <c r="CH145" s="212"/>
      <c r="CI145" s="212"/>
      <c r="CJ145" s="212"/>
      <c r="CK145" s="178"/>
      <c r="CL145" s="212"/>
      <c r="CM145" s="212"/>
      <c r="CN145" s="212"/>
      <c r="CO145" s="212"/>
      <c r="CP145" s="212"/>
      <c r="CQ145" s="212"/>
      <c r="CR145" s="228" t="n">
        <f aca="false">C145</f>
        <v>3</v>
      </c>
      <c r="CS145" s="229" t="str">
        <f aca="false">D145</f>
        <v>3</v>
      </c>
      <c r="CT145" s="170" t="str">
        <f aca="false">CONCATENATE(CD145," strain ",CM145," ",CL145,", partial cds")</f>
        <v>Hepatitis E virus strain  , partial cds</v>
      </c>
    </row>
    <row r="146" s="146" customFormat="true" ht="11.9" hidden="true" customHeight="true" outlineLevel="0" collapsed="false">
      <c r="A146" s="154" t="s">
        <v>774</v>
      </c>
      <c r="B146" s="147" t="s">
        <v>371</v>
      </c>
      <c r="C146" s="148" t="n">
        <v>3</v>
      </c>
      <c r="D146" s="149" t="s">
        <v>640</v>
      </c>
      <c r="E146" s="150" t="s">
        <v>640</v>
      </c>
      <c r="F146" s="154" t="s">
        <v>765</v>
      </c>
      <c r="G146" s="212"/>
      <c r="H146" s="146" t="s">
        <v>758</v>
      </c>
      <c r="I146" s="153" t="s">
        <v>759</v>
      </c>
      <c r="J146" s="154" t="s">
        <v>395</v>
      </c>
      <c r="K146" s="155" t="s">
        <v>760</v>
      </c>
      <c r="L146" s="231" t="s">
        <v>760</v>
      </c>
      <c r="M146" s="157" t="s">
        <v>348</v>
      </c>
      <c r="N146" s="213"/>
      <c r="O146" s="212"/>
      <c r="P146" s="212"/>
      <c r="Q146" s="212"/>
      <c r="R146" s="212"/>
      <c r="S146" s="212"/>
      <c r="T146" s="215"/>
      <c r="U146" s="215"/>
      <c r="V146" s="209"/>
      <c r="W146" s="217"/>
      <c r="X146" s="209"/>
      <c r="Y146" s="209"/>
      <c r="Z146" s="209"/>
      <c r="AA146" s="216"/>
      <c r="AB146" s="217"/>
      <c r="AC146" s="217"/>
      <c r="AD146" s="209"/>
      <c r="AE146" s="209"/>
      <c r="AF146" s="209"/>
      <c r="AG146" s="218"/>
      <c r="AH146" s="212"/>
      <c r="AI146" s="212"/>
      <c r="AJ146" s="219" t="n">
        <f aca="false">SeqEnd-SeqBeg+1</f>
        <v>1</v>
      </c>
      <c r="AK146" s="220" t="n">
        <f aca="false">AND( SeqBeg&lt;=Beg  , End &lt;=SeqEnd )</f>
        <v>0</v>
      </c>
      <c r="AL146" s="212"/>
      <c r="AM146" s="212"/>
      <c r="AN146" s="221"/>
      <c r="AO146" s="147" t="s">
        <v>103</v>
      </c>
      <c r="AP146" s="147" t="s">
        <v>103</v>
      </c>
      <c r="AQ146" s="147" t="s">
        <v>103</v>
      </c>
      <c r="AR146" s="147" t="s">
        <v>103</v>
      </c>
      <c r="AS146" s="147" t="s">
        <v>103</v>
      </c>
      <c r="AT146" s="147" t="s">
        <v>103</v>
      </c>
      <c r="AV146" s="212"/>
      <c r="AW146" s="222" t="str">
        <f aca="false">HYPERLINK(CONCATENATE("http://www.ncbi.nlm.nih.gov/nuccore/",BM146),BM146)</f>
        <v>KC911968</v>
      </c>
      <c r="AX146" s="219" t="str">
        <f aca="false">CONCATENATE(D146,IF(I146="","",CONCATENATE(".",I146)),IF(K146="","",CONCATENATE(".",K146)),IF(M146="","",CONCATENATE(".",M146)),IF(R146="","",CONCATENATE(".",R146)),IF(U146="","","(*)"))</f>
        <v>3.FRA.Toulouse .hum</v>
      </c>
      <c r="AY146" s="170" t="str">
        <f aca="false">CONCATENATE(BM146,".",BN146)</f>
        <v>KC911968.TR8</v>
      </c>
      <c r="AZ146" s="171" t="str">
        <f aca="false">IF(AV146="",IF(ISNUMBER(FIND(".",A146)),LEFT(A146,FIND(".",A146)-1),A146),AV146)</f>
        <v>KC911968</v>
      </c>
      <c r="BA146" s="171" t="str">
        <f aca="false">IF(ISNUMBER(FIND("-",AZ146)),LEFT(AZ146,FIND("-",AZ146)-1),AZ146)</f>
        <v>KC911968</v>
      </c>
      <c r="BB146" s="170" t="str">
        <f aca="false"> MEGAname &amp; "="</f>
        <v>KC911968=</v>
      </c>
      <c r="BC146" s="170" t="str">
        <f aca="false">Clear &amp; IF(span ,"Span","out")</f>
        <v>KC911968=out</v>
      </c>
      <c r="BD146" s="170" t="str">
        <f aca="false">Clear &amp; IF(span, IF(B146=".","Selected",B146),"out")</f>
        <v>KC911968=out</v>
      </c>
      <c r="BE146" s="170" t="str">
        <f aca="false">Clear &amp; Strain</f>
        <v>KC911968=TR8</v>
      </c>
      <c r="BF146" s="170" t="str">
        <f aca="false">CONCATENATE(A146,"=",F146,". ",AX146,IF(AB146="","",CONCATENATE(".",AB146)))</f>
        <v>KC911968=TR8. 3.FRA.Toulouse .hum</v>
      </c>
      <c r="BG146" s="170" t="str">
        <f aca="false">CONCATENATE(A146,"=",F146,". ",AX146)</f>
        <v>KC911968=TR8. 3.FRA.Toulouse .hum</v>
      </c>
      <c r="BH146" s="170" t="str">
        <f aca="false">CONCATENATE(A146,"=",AX146)</f>
        <v>KC911968=3.FRA.Toulouse .hum</v>
      </c>
      <c r="BI146" s="170" t="str">
        <f aca="false">CONCATENATE(A146,"=",ComForSubtype,D146)</f>
        <v>KC911968=3</v>
      </c>
      <c r="BJ146" s="170" t="str">
        <f aca="false">CONCATENATE(A146,"=",E146)</f>
        <v>KC911968=3</v>
      </c>
      <c r="BK146" s="170" t="str">
        <f aca="false">CONCATENATE(A146,"=",C146)</f>
        <v>KC911968=3</v>
      </c>
      <c r="BL146" s="170" t="str">
        <f aca="false">CONCATENATE(D146,"=")</f>
        <v>3=</v>
      </c>
      <c r="BM146" s="223" t="str">
        <f aca="false">IF(BA146="XX","",BA146)</f>
        <v>KC911968</v>
      </c>
      <c r="BN146" s="224" t="str">
        <f aca="false">CONCATENATE(IF(F146="","",F146),IF(G146="","",CONCATENATE(" / ",G146)))</f>
        <v>TR8</v>
      </c>
      <c r="BO146" s="225" t="str">
        <f aca="false">AX146</f>
        <v>3.FRA.Toulouse .hum</v>
      </c>
      <c r="BP146" s="226" t="str">
        <f aca="false">IF(V146="","",V146)</f>
        <v/>
      </c>
      <c r="BQ146" s="226" t="str">
        <f aca="false">IF(W146="","",CONCATENATE(W146,IF(LEFT(AO146,1)="s","+","")))</f>
        <v/>
      </c>
      <c r="BR146" s="226" t="str">
        <f aca="false">IF(X146="","",CONCATENATE(X146,IF(LEFT(AQ146,1)="s","+","")))</f>
        <v/>
      </c>
      <c r="BS146" s="226" t="str">
        <f aca="false">IF(Y146="","",CONCATENATE(Y146,IF(LEFT(AR146,1)="s","+","")))</f>
        <v/>
      </c>
      <c r="BT146" s="226" t="str">
        <f aca="false">IF(Z146="","",CONCATENATE(Z146,IF(LEFT(AS146,1)="s","+","")))</f>
        <v/>
      </c>
      <c r="BU146" s="227" t="str">
        <f aca="false">IF(AA146="","",CONCATENATE(AA146,IF(LEFT(AT146,1)="s","+","")))</f>
        <v/>
      </c>
      <c r="BV146" s="212"/>
      <c r="BW146" s="177" t="s">
        <v>338</v>
      </c>
      <c r="BX146" s="170" t="str">
        <f aca="false">IF(BW146&lt;&gt;"",IF(ISNUMBER(FIND("=",BW146)),LEFT(BW146,FIND("=",BW146)-1),BW146),BW146)</f>
        <v>xx</v>
      </c>
      <c r="BY146" s="170" t="str">
        <f aca="false">IF(BW146&lt;&gt;"",IF(ISNUMBER(FIND("=",BW146)),RIGHT(BW146,LEN(BW146)-FIND("=",BW146)),""),"")</f>
        <v>Non_select</v>
      </c>
      <c r="BZ146" s="170" t="str">
        <f aca="false">IF(BX146&lt;&gt;"",IF(ISNUMBER(FIND(".",BX146)),LEFT(BX146,FIND(".",BX146)-1),BX146),BX146)</f>
        <v>xx</v>
      </c>
      <c r="CA146" s="170" t="str">
        <f aca="false">IF(BX146&lt;&gt;"",IF(ISNUMBER(FIND(".",BX146)),RIGHT(BX146,LEN(BX146)-FIND(".",BX146)),""),"")</f>
        <v/>
      </c>
      <c r="CB146" s="212"/>
      <c r="CC146" s="170" t="str">
        <f aca="false">A146</f>
        <v>KC911968</v>
      </c>
      <c r="CD146" s="178" t="s">
        <v>339</v>
      </c>
      <c r="CE146" s="178" t="s">
        <v>340</v>
      </c>
      <c r="CF146" s="178" t="s">
        <v>341</v>
      </c>
      <c r="CG146" s="212"/>
      <c r="CH146" s="212"/>
      <c r="CI146" s="212"/>
      <c r="CJ146" s="212"/>
      <c r="CK146" s="178"/>
      <c r="CL146" s="212"/>
      <c r="CM146" s="212"/>
      <c r="CN146" s="212"/>
      <c r="CO146" s="212"/>
      <c r="CP146" s="212"/>
      <c r="CQ146" s="212"/>
      <c r="CR146" s="228" t="n">
        <f aca="false">C146</f>
        <v>3</v>
      </c>
      <c r="CS146" s="229" t="str">
        <f aca="false">D146</f>
        <v>3</v>
      </c>
      <c r="CT146" s="170" t="str">
        <f aca="false">CONCATENATE(CD146," strain ",CM146," ",CL146,", partial cds")</f>
        <v>Hepatitis E virus strain  , partial cds</v>
      </c>
    </row>
    <row r="147" s="146" customFormat="true" ht="11.9" hidden="true" customHeight="true" outlineLevel="0" collapsed="false">
      <c r="A147" s="154" t="s">
        <v>775</v>
      </c>
      <c r="B147" s="147" t="s">
        <v>371</v>
      </c>
      <c r="C147" s="148" t="n">
        <v>3</v>
      </c>
      <c r="D147" s="149" t="s">
        <v>640</v>
      </c>
      <c r="E147" s="150" t="s">
        <v>640</v>
      </c>
      <c r="F147" s="154" t="s">
        <v>765</v>
      </c>
      <c r="G147" s="212"/>
      <c r="H147" s="146" t="s">
        <v>758</v>
      </c>
      <c r="I147" s="153" t="s">
        <v>759</v>
      </c>
      <c r="J147" s="154" t="s">
        <v>395</v>
      </c>
      <c r="K147" s="155" t="s">
        <v>760</v>
      </c>
      <c r="L147" s="231" t="s">
        <v>760</v>
      </c>
      <c r="M147" s="157" t="s">
        <v>348</v>
      </c>
      <c r="N147" s="213"/>
      <c r="O147" s="212"/>
      <c r="P147" s="212"/>
      <c r="Q147" s="212"/>
      <c r="R147" s="212"/>
      <c r="S147" s="212"/>
      <c r="T147" s="215"/>
      <c r="U147" s="215"/>
      <c r="V147" s="209"/>
      <c r="W147" s="217"/>
      <c r="X147" s="209"/>
      <c r="Y147" s="209"/>
      <c r="Z147" s="209"/>
      <c r="AA147" s="216"/>
      <c r="AB147" s="217"/>
      <c r="AC147" s="217"/>
      <c r="AD147" s="209"/>
      <c r="AE147" s="209"/>
      <c r="AF147" s="209"/>
      <c r="AG147" s="218"/>
      <c r="AH147" s="212"/>
      <c r="AI147" s="212"/>
      <c r="AJ147" s="219" t="n">
        <f aca="false">SeqEnd-SeqBeg+1</f>
        <v>1</v>
      </c>
      <c r="AK147" s="220" t="n">
        <f aca="false">AND( SeqBeg&lt;=Beg  , End &lt;=SeqEnd )</f>
        <v>0</v>
      </c>
      <c r="AL147" s="212"/>
      <c r="AM147" s="212"/>
      <c r="AN147" s="221"/>
      <c r="AO147" s="147" t="s">
        <v>103</v>
      </c>
      <c r="AP147" s="147" t="s">
        <v>103</v>
      </c>
      <c r="AQ147" s="147" t="s">
        <v>103</v>
      </c>
      <c r="AR147" s="147" t="s">
        <v>103</v>
      </c>
      <c r="AS147" s="147" t="s">
        <v>103</v>
      </c>
      <c r="AT147" s="147" t="s">
        <v>103</v>
      </c>
      <c r="AV147" s="212"/>
      <c r="AW147" s="222" t="str">
        <f aca="false">HYPERLINK(CONCATENATE("http://www.ncbi.nlm.nih.gov/nuccore/",BM147),BM147)</f>
        <v>KC911969</v>
      </c>
      <c r="AX147" s="219" t="str">
        <f aca="false">CONCATENATE(D147,IF(I147="","",CONCATENATE(".",I147)),IF(K147="","",CONCATENATE(".",K147)),IF(M147="","",CONCATENATE(".",M147)),IF(R147="","",CONCATENATE(".",R147)),IF(U147="","","(*)"))</f>
        <v>3.FRA.Toulouse .hum</v>
      </c>
      <c r="AY147" s="170" t="str">
        <f aca="false">CONCATENATE(BM147,".",BN147)</f>
        <v>KC911969.TR8</v>
      </c>
      <c r="AZ147" s="171" t="str">
        <f aca="false">IF(AV147="",IF(ISNUMBER(FIND(".",A147)),LEFT(A147,FIND(".",A147)-1),A147),AV147)</f>
        <v>KC911969</v>
      </c>
      <c r="BA147" s="171" t="str">
        <f aca="false">IF(ISNUMBER(FIND("-",AZ147)),LEFT(AZ147,FIND("-",AZ147)-1),AZ147)</f>
        <v>KC911969</v>
      </c>
      <c r="BB147" s="170" t="str">
        <f aca="false"> MEGAname &amp; "="</f>
        <v>KC911969=</v>
      </c>
      <c r="BC147" s="170" t="str">
        <f aca="false">Clear &amp; IF(span ,"Span","out")</f>
        <v>KC911969=out</v>
      </c>
      <c r="BD147" s="170" t="str">
        <f aca="false">Clear &amp; IF(span, IF(B147=".","Selected",B147),"out")</f>
        <v>KC911969=out</v>
      </c>
      <c r="BE147" s="170" t="str">
        <f aca="false">Clear &amp; Strain</f>
        <v>KC911969=TR8</v>
      </c>
      <c r="BF147" s="170" t="str">
        <f aca="false">CONCATENATE(A147,"=",F147,". ",AX147,IF(AB147="","",CONCATENATE(".",AB147)))</f>
        <v>KC911969=TR8. 3.FRA.Toulouse .hum</v>
      </c>
      <c r="BG147" s="170" t="str">
        <f aca="false">CONCATENATE(A147,"=",F147,". ",AX147)</f>
        <v>KC911969=TR8. 3.FRA.Toulouse .hum</v>
      </c>
      <c r="BH147" s="170" t="str">
        <f aca="false">CONCATENATE(A147,"=",AX147)</f>
        <v>KC911969=3.FRA.Toulouse .hum</v>
      </c>
      <c r="BI147" s="170" t="str">
        <f aca="false">CONCATENATE(A147,"=",ComForSubtype,D147)</f>
        <v>KC911969=3</v>
      </c>
      <c r="BJ147" s="170" t="str">
        <f aca="false">CONCATENATE(A147,"=",E147)</f>
        <v>KC911969=3</v>
      </c>
      <c r="BK147" s="170" t="str">
        <f aca="false">CONCATENATE(A147,"=",C147)</f>
        <v>KC911969=3</v>
      </c>
      <c r="BL147" s="170" t="str">
        <f aca="false">CONCATENATE(D147,"=")</f>
        <v>3=</v>
      </c>
      <c r="BM147" s="223" t="str">
        <f aca="false">IF(BA147="XX","",BA147)</f>
        <v>KC911969</v>
      </c>
      <c r="BN147" s="224" t="str">
        <f aca="false">CONCATENATE(IF(F147="","",F147),IF(G147="","",CONCATENATE(" / ",G147)))</f>
        <v>TR8</v>
      </c>
      <c r="BO147" s="225" t="str">
        <f aca="false">AX147</f>
        <v>3.FRA.Toulouse .hum</v>
      </c>
      <c r="BP147" s="226" t="str">
        <f aca="false">IF(V147="","",V147)</f>
        <v/>
      </c>
      <c r="BQ147" s="226" t="str">
        <f aca="false">IF(W147="","",CONCATENATE(W147,IF(LEFT(AO147,1)="s","+","")))</f>
        <v/>
      </c>
      <c r="BR147" s="226" t="str">
        <f aca="false">IF(X147="","",CONCATENATE(X147,IF(LEFT(AQ147,1)="s","+","")))</f>
        <v/>
      </c>
      <c r="BS147" s="226" t="str">
        <f aca="false">IF(Y147="","",CONCATENATE(Y147,IF(LEFT(AR147,1)="s","+","")))</f>
        <v/>
      </c>
      <c r="BT147" s="226" t="str">
        <f aca="false">IF(Z147="","",CONCATENATE(Z147,IF(LEFT(AS147,1)="s","+","")))</f>
        <v/>
      </c>
      <c r="BU147" s="227" t="str">
        <f aca="false">IF(AA147="","",CONCATENATE(AA147,IF(LEFT(AT147,1)="s","+","")))</f>
        <v/>
      </c>
      <c r="BV147" s="212"/>
      <c r="BW147" s="177" t="s">
        <v>338</v>
      </c>
      <c r="BX147" s="170" t="str">
        <f aca="false">IF(BW147&lt;&gt;"",IF(ISNUMBER(FIND("=",BW147)),LEFT(BW147,FIND("=",BW147)-1),BW147),BW147)</f>
        <v>xx</v>
      </c>
      <c r="BY147" s="170" t="str">
        <f aca="false">IF(BW147&lt;&gt;"",IF(ISNUMBER(FIND("=",BW147)),RIGHT(BW147,LEN(BW147)-FIND("=",BW147)),""),"")</f>
        <v>Non_select</v>
      </c>
      <c r="BZ147" s="170" t="str">
        <f aca="false">IF(BX147&lt;&gt;"",IF(ISNUMBER(FIND(".",BX147)),LEFT(BX147,FIND(".",BX147)-1),BX147),BX147)</f>
        <v>xx</v>
      </c>
      <c r="CA147" s="170" t="str">
        <f aca="false">IF(BX147&lt;&gt;"",IF(ISNUMBER(FIND(".",BX147)),RIGHT(BX147,LEN(BX147)-FIND(".",BX147)),""),"")</f>
        <v/>
      </c>
      <c r="CB147" s="212"/>
      <c r="CC147" s="170" t="str">
        <f aca="false">A147</f>
        <v>KC911969</v>
      </c>
      <c r="CD147" s="178" t="s">
        <v>339</v>
      </c>
      <c r="CE147" s="178" t="s">
        <v>340</v>
      </c>
      <c r="CF147" s="178" t="s">
        <v>341</v>
      </c>
      <c r="CG147" s="212"/>
      <c r="CH147" s="212"/>
      <c r="CI147" s="212"/>
      <c r="CJ147" s="212"/>
      <c r="CK147" s="178"/>
      <c r="CL147" s="212"/>
      <c r="CM147" s="212"/>
      <c r="CN147" s="212"/>
      <c r="CO147" s="212"/>
      <c r="CP147" s="212"/>
      <c r="CQ147" s="212"/>
      <c r="CR147" s="228" t="n">
        <f aca="false">C147</f>
        <v>3</v>
      </c>
      <c r="CS147" s="229" t="str">
        <f aca="false">D147</f>
        <v>3</v>
      </c>
      <c r="CT147" s="170" t="str">
        <f aca="false">CONCATENATE(CD147," strain ",CM147," ",CL147,", partial cds")</f>
        <v>Hepatitis E virus strain  , partial cds</v>
      </c>
    </row>
    <row r="148" s="146" customFormat="true" ht="11.9" hidden="true" customHeight="true" outlineLevel="0" collapsed="false">
      <c r="A148" s="154" t="s">
        <v>776</v>
      </c>
      <c r="B148" s="147" t="s">
        <v>371</v>
      </c>
      <c r="C148" s="148" t="n">
        <v>3</v>
      </c>
      <c r="D148" s="149" t="s">
        <v>640</v>
      </c>
      <c r="E148" s="150" t="s">
        <v>640</v>
      </c>
      <c r="F148" s="154" t="s">
        <v>765</v>
      </c>
      <c r="G148" s="212"/>
      <c r="H148" s="146" t="s">
        <v>758</v>
      </c>
      <c r="I148" s="153" t="s">
        <v>759</v>
      </c>
      <c r="J148" s="154" t="s">
        <v>395</v>
      </c>
      <c r="K148" s="155" t="s">
        <v>760</v>
      </c>
      <c r="L148" s="231" t="s">
        <v>760</v>
      </c>
      <c r="M148" s="157" t="s">
        <v>348</v>
      </c>
      <c r="N148" s="213"/>
      <c r="O148" s="212"/>
      <c r="P148" s="212"/>
      <c r="Q148" s="212"/>
      <c r="R148" s="212"/>
      <c r="S148" s="212"/>
      <c r="T148" s="215"/>
      <c r="U148" s="215"/>
      <c r="V148" s="209"/>
      <c r="W148" s="217"/>
      <c r="X148" s="209"/>
      <c r="Y148" s="209"/>
      <c r="Z148" s="209"/>
      <c r="AA148" s="216"/>
      <c r="AB148" s="217"/>
      <c r="AC148" s="217"/>
      <c r="AD148" s="209"/>
      <c r="AE148" s="209"/>
      <c r="AF148" s="209"/>
      <c r="AG148" s="218"/>
      <c r="AH148" s="212"/>
      <c r="AI148" s="212"/>
      <c r="AJ148" s="219" t="n">
        <f aca="false">SeqEnd-SeqBeg+1</f>
        <v>1</v>
      </c>
      <c r="AK148" s="220" t="n">
        <f aca="false">AND( SeqBeg&lt;=Beg  , End &lt;=SeqEnd )</f>
        <v>0</v>
      </c>
      <c r="AL148" s="212"/>
      <c r="AM148" s="212"/>
      <c r="AN148" s="221"/>
      <c r="AO148" s="147" t="s">
        <v>103</v>
      </c>
      <c r="AP148" s="147" t="s">
        <v>103</v>
      </c>
      <c r="AQ148" s="147" t="s">
        <v>103</v>
      </c>
      <c r="AR148" s="147" t="s">
        <v>103</v>
      </c>
      <c r="AS148" s="147" t="s">
        <v>103</v>
      </c>
      <c r="AT148" s="147" t="s">
        <v>103</v>
      </c>
      <c r="AV148" s="212"/>
      <c r="AW148" s="222" t="str">
        <f aca="false">HYPERLINK(CONCATENATE("http://www.ncbi.nlm.nih.gov/nuccore/",BM148),BM148)</f>
        <v>KC911970</v>
      </c>
      <c r="AX148" s="219" t="str">
        <f aca="false">CONCATENATE(D148,IF(I148="","",CONCATENATE(".",I148)),IF(K148="","",CONCATENATE(".",K148)),IF(M148="","",CONCATENATE(".",M148)),IF(R148="","",CONCATENATE(".",R148)),IF(U148="","","(*)"))</f>
        <v>3.FRA.Toulouse .hum</v>
      </c>
      <c r="AY148" s="170" t="str">
        <f aca="false">CONCATENATE(BM148,".",BN148)</f>
        <v>KC911970.TR8</v>
      </c>
      <c r="AZ148" s="171" t="str">
        <f aca="false">IF(AV148="",IF(ISNUMBER(FIND(".",A148)),LEFT(A148,FIND(".",A148)-1),A148),AV148)</f>
        <v>KC911970</v>
      </c>
      <c r="BA148" s="171" t="str">
        <f aca="false">IF(ISNUMBER(FIND("-",AZ148)),LEFT(AZ148,FIND("-",AZ148)-1),AZ148)</f>
        <v>KC911970</v>
      </c>
      <c r="BB148" s="170" t="str">
        <f aca="false"> MEGAname &amp; "="</f>
        <v>KC911970=</v>
      </c>
      <c r="BC148" s="170" t="str">
        <f aca="false">Clear &amp; IF(span ,"Span","out")</f>
        <v>KC911970=out</v>
      </c>
      <c r="BD148" s="170" t="str">
        <f aca="false">Clear &amp; IF(span, IF(B148=".","Selected",B148),"out")</f>
        <v>KC911970=out</v>
      </c>
      <c r="BE148" s="170" t="str">
        <f aca="false">Clear &amp; Strain</f>
        <v>KC911970=TR8</v>
      </c>
      <c r="BF148" s="170" t="str">
        <f aca="false">CONCATENATE(A148,"=",F148,". ",AX148,IF(AB148="","",CONCATENATE(".",AB148)))</f>
        <v>KC911970=TR8. 3.FRA.Toulouse .hum</v>
      </c>
      <c r="BG148" s="170" t="str">
        <f aca="false">CONCATENATE(A148,"=",F148,". ",AX148)</f>
        <v>KC911970=TR8. 3.FRA.Toulouse .hum</v>
      </c>
      <c r="BH148" s="170" t="str">
        <f aca="false">CONCATENATE(A148,"=",AX148)</f>
        <v>KC911970=3.FRA.Toulouse .hum</v>
      </c>
      <c r="BI148" s="170" t="str">
        <f aca="false">CONCATENATE(A148,"=",ComForSubtype,D148)</f>
        <v>KC911970=3</v>
      </c>
      <c r="BJ148" s="170" t="str">
        <f aca="false">CONCATENATE(A148,"=",E148)</f>
        <v>KC911970=3</v>
      </c>
      <c r="BK148" s="170" t="str">
        <f aca="false">CONCATENATE(A148,"=",C148)</f>
        <v>KC911970=3</v>
      </c>
      <c r="BL148" s="170" t="str">
        <f aca="false">CONCATENATE(D148,"=")</f>
        <v>3=</v>
      </c>
      <c r="BM148" s="223" t="str">
        <f aca="false">IF(BA148="XX","",BA148)</f>
        <v>KC911970</v>
      </c>
      <c r="BN148" s="224" t="str">
        <f aca="false">CONCATENATE(IF(F148="","",F148),IF(G148="","",CONCATENATE(" / ",G148)))</f>
        <v>TR8</v>
      </c>
      <c r="BO148" s="225" t="str">
        <f aca="false">AX148</f>
        <v>3.FRA.Toulouse .hum</v>
      </c>
      <c r="BP148" s="226" t="str">
        <f aca="false">IF(V148="","",V148)</f>
        <v/>
      </c>
      <c r="BQ148" s="226" t="str">
        <f aca="false">IF(W148="","",CONCATENATE(W148,IF(LEFT(AO148,1)="s","+","")))</f>
        <v/>
      </c>
      <c r="BR148" s="226" t="str">
        <f aca="false">IF(X148="","",CONCATENATE(X148,IF(LEFT(AQ148,1)="s","+","")))</f>
        <v/>
      </c>
      <c r="BS148" s="226" t="str">
        <f aca="false">IF(Y148="","",CONCATENATE(Y148,IF(LEFT(AR148,1)="s","+","")))</f>
        <v/>
      </c>
      <c r="BT148" s="226" t="str">
        <f aca="false">IF(Z148="","",CONCATENATE(Z148,IF(LEFT(AS148,1)="s","+","")))</f>
        <v/>
      </c>
      <c r="BU148" s="227" t="str">
        <f aca="false">IF(AA148="","",CONCATENATE(AA148,IF(LEFT(AT148,1)="s","+","")))</f>
        <v/>
      </c>
      <c r="BV148" s="212"/>
      <c r="BW148" s="177" t="s">
        <v>338</v>
      </c>
      <c r="BX148" s="170" t="str">
        <f aca="false">IF(BW148&lt;&gt;"",IF(ISNUMBER(FIND("=",BW148)),LEFT(BW148,FIND("=",BW148)-1),BW148),BW148)</f>
        <v>xx</v>
      </c>
      <c r="BY148" s="170" t="str">
        <f aca="false">IF(BW148&lt;&gt;"",IF(ISNUMBER(FIND("=",BW148)),RIGHT(BW148,LEN(BW148)-FIND("=",BW148)),""),"")</f>
        <v>Non_select</v>
      </c>
      <c r="BZ148" s="170" t="str">
        <f aca="false">IF(BX148&lt;&gt;"",IF(ISNUMBER(FIND(".",BX148)),LEFT(BX148,FIND(".",BX148)-1),BX148),BX148)</f>
        <v>xx</v>
      </c>
      <c r="CA148" s="170" t="str">
        <f aca="false">IF(BX148&lt;&gt;"",IF(ISNUMBER(FIND(".",BX148)),RIGHT(BX148,LEN(BX148)-FIND(".",BX148)),""),"")</f>
        <v/>
      </c>
      <c r="CB148" s="212"/>
      <c r="CC148" s="170" t="str">
        <f aca="false">A148</f>
        <v>KC911970</v>
      </c>
      <c r="CD148" s="178" t="s">
        <v>339</v>
      </c>
      <c r="CE148" s="178" t="s">
        <v>340</v>
      </c>
      <c r="CF148" s="178" t="s">
        <v>341</v>
      </c>
      <c r="CG148" s="212"/>
      <c r="CH148" s="212"/>
      <c r="CI148" s="212"/>
      <c r="CJ148" s="212"/>
      <c r="CK148" s="178"/>
      <c r="CL148" s="212"/>
      <c r="CM148" s="212"/>
      <c r="CN148" s="212"/>
      <c r="CO148" s="212"/>
      <c r="CP148" s="212"/>
      <c r="CQ148" s="212"/>
      <c r="CR148" s="228" t="n">
        <f aca="false">C148</f>
        <v>3</v>
      </c>
      <c r="CS148" s="229" t="str">
        <f aca="false">D148</f>
        <v>3</v>
      </c>
      <c r="CT148" s="170" t="str">
        <f aca="false">CONCATENATE(CD148," strain ",CM148," ",CL148,", partial cds")</f>
        <v>Hepatitis E virus strain  , partial cds</v>
      </c>
    </row>
    <row r="149" s="146" customFormat="true" ht="11.9" hidden="true" customHeight="true" outlineLevel="0" collapsed="false">
      <c r="A149" s="154" t="s">
        <v>777</v>
      </c>
      <c r="B149" s="147" t="s">
        <v>371</v>
      </c>
      <c r="C149" s="148" t="n">
        <v>3</v>
      </c>
      <c r="D149" s="149" t="s">
        <v>640</v>
      </c>
      <c r="E149" s="150" t="s">
        <v>640</v>
      </c>
      <c r="F149" s="154" t="s">
        <v>765</v>
      </c>
      <c r="G149" s="212"/>
      <c r="H149" s="146" t="s">
        <v>758</v>
      </c>
      <c r="I149" s="153" t="s">
        <v>759</v>
      </c>
      <c r="J149" s="154" t="s">
        <v>395</v>
      </c>
      <c r="K149" s="155" t="s">
        <v>760</v>
      </c>
      <c r="L149" s="231" t="s">
        <v>760</v>
      </c>
      <c r="M149" s="157" t="s">
        <v>348</v>
      </c>
      <c r="N149" s="213"/>
      <c r="O149" s="212"/>
      <c r="P149" s="212"/>
      <c r="Q149" s="212"/>
      <c r="R149" s="212"/>
      <c r="S149" s="212"/>
      <c r="T149" s="215"/>
      <c r="U149" s="215"/>
      <c r="V149" s="209"/>
      <c r="W149" s="217"/>
      <c r="X149" s="209"/>
      <c r="Y149" s="209"/>
      <c r="Z149" s="209"/>
      <c r="AA149" s="216"/>
      <c r="AB149" s="217"/>
      <c r="AC149" s="217"/>
      <c r="AD149" s="209"/>
      <c r="AE149" s="209"/>
      <c r="AF149" s="209"/>
      <c r="AG149" s="218"/>
      <c r="AH149" s="212"/>
      <c r="AI149" s="212"/>
      <c r="AJ149" s="219" t="n">
        <f aca="false">SeqEnd-SeqBeg+1</f>
        <v>1</v>
      </c>
      <c r="AK149" s="220" t="n">
        <f aca="false">AND( SeqBeg&lt;=Beg  , End &lt;=SeqEnd )</f>
        <v>0</v>
      </c>
      <c r="AL149" s="212"/>
      <c r="AM149" s="212"/>
      <c r="AN149" s="221"/>
      <c r="AO149" s="147" t="s">
        <v>103</v>
      </c>
      <c r="AP149" s="147" t="s">
        <v>103</v>
      </c>
      <c r="AQ149" s="147" t="s">
        <v>103</v>
      </c>
      <c r="AR149" s="147" t="s">
        <v>103</v>
      </c>
      <c r="AS149" s="147" t="s">
        <v>103</v>
      </c>
      <c r="AT149" s="147" t="s">
        <v>103</v>
      </c>
      <c r="AV149" s="212"/>
      <c r="AW149" s="222" t="str">
        <f aca="false">HYPERLINK(CONCATENATE("http://www.ncbi.nlm.nih.gov/nuccore/",BM149),BM149)</f>
        <v>KC911971</v>
      </c>
      <c r="AX149" s="219" t="str">
        <f aca="false">CONCATENATE(D149,IF(I149="","",CONCATENATE(".",I149)),IF(K149="","",CONCATENATE(".",K149)),IF(M149="","",CONCATENATE(".",M149)),IF(R149="","",CONCATENATE(".",R149)),IF(U149="","","(*)"))</f>
        <v>3.FRA.Toulouse .hum</v>
      </c>
      <c r="AY149" s="170" t="str">
        <f aca="false">CONCATENATE(BM149,".",BN149)</f>
        <v>KC911971.TR8</v>
      </c>
      <c r="AZ149" s="171" t="str">
        <f aca="false">IF(AV149="",IF(ISNUMBER(FIND(".",A149)),LEFT(A149,FIND(".",A149)-1),A149),AV149)</f>
        <v>KC911971</v>
      </c>
      <c r="BA149" s="171" t="str">
        <f aca="false">IF(ISNUMBER(FIND("-",AZ149)),LEFT(AZ149,FIND("-",AZ149)-1),AZ149)</f>
        <v>KC911971</v>
      </c>
      <c r="BB149" s="170" t="str">
        <f aca="false"> MEGAname &amp; "="</f>
        <v>KC911971=</v>
      </c>
      <c r="BC149" s="170" t="str">
        <f aca="false">Clear &amp; IF(span ,"Span","out")</f>
        <v>KC911971=out</v>
      </c>
      <c r="BD149" s="170" t="str">
        <f aca="false">Clear &amp; IF(span, IF(B149=".","Selected",B149),"out")</f>
        <v>KC911971=out</v>
      </c>
      <c r="BE149" s="170" t="str">
        <f aca="false">Clear &amp; Strain</f>
        <v>KC911971=TR8</v>
      </c>
      <c r="BF149" s="170" t="str">
        <f aca="false">CONCATENATE(A149,"=",F149,". ",AX149,IF(AB149="","",CONCATENATE(".",AB149)))</f>
        <v>KC911971=TR8. 3.FRA.Toulouse .hum</v>
      </c>
      <c r="BG149" s="170" t="str">
        <f aca="false">CONCATENATE(A149,"=",F149,". ",AX149)</f>
        <v>KC911971=TR8. 3.FRA.Toulouse .hum</v>
      </c>
      <c r="BH149" s="170" t="str">
        <f aca="false">CONCATENATE(A149,"=",AX149)</f>
        <v>KC911971=3.FRA.Toulouse .hum</v>
      </c>
      <c r="BI149" s="170" t="str">
        <f aca="false">CONCATENATE(A149,"=",ComForSubtype,D149)</f>
        <v>KC911971=3</v>
      </c>
      <c r="BJ149" s="170" t="str">
        <f aca="false">CONCATENATE(A149,"=",E149)</f>
        <v>KC911971=3</v>
      </c>
      <c r="BK149" s="170" t="str">
        <f aca="false">CONCATENATE(A149,"=",C149)</f>
        <v>KC911971=3</v>
      </c>
      <c r="BL149" s="170" t="str">
        <f aca="false">CONCATENATE(D149,"=")</f>
        <v>3=</v>
      </c>
      <c r="BM149" s="223" t="str">
        <f aca="false">IF(BA149="XX","",BA149)</f>
        <v>KC911971</v>
      </c>
      <c r="BN149" s="224" t="str">
        <f aca="false">CONCATENATE(IF(F149="","",F149),IF(G149="","",CONCATENATE(" / ",G149)))</f>
        <v>TR8</v>
      </c>
      <c r="BO149" s="225" t="str">
        <f aca="false">AX149</f>
        <v>3.FRA.Toulouse .hum</v>
      </c>
      <c r="BP149" s="226" t="str">
        <f aca="false">IF(V149="","",V149)</f>
        <v/>
      </c>
      <c r="BQ149" s="226" t="str">
        <f aca="false">IF(W149="","",CONCATENATE(W149,IF(LEFT(AO149,1)="s","+","")))</f>
        <v/>
      </c>
      <c r="BR149" s="226" t="str">
        <f aca="false">IF(X149="","",CONCATENATE(X149,IF(LEFT(AQ149,1)="s","+","")))</f>
        <v/>
      </c>
      <c r="BS149" s="226" t="str">
        <f aca="false">IF(Y149="","",CONCATENATE(Y149,IF(LEFT(AR149,1)="s","+","")))</f>
        <v/>
      </c>
      <c r="BT149" s="226" t="str">
        <f aca="false">IF(Z149="","",CONCATENATE(Z149,IF(LEFT(AS149,1)="s","+","")))</f>
        <v/>
      </c>
      <c r="BU149" s="227" t="str">
        <f aca="false">IF(AA149="","",CONCATENATE(AA149,IF(LEFT(AT149,1)="s","+","")))</f>
        <v/>
      </c>
      <c r="BV149" s="212"/>
      <c r="BW149" s="177" t="s">
        <v>338</v>
      </c>
      <c r="BX149" s="170" t="str">
        <f aca="false">IF(BW149&lt;&gt;"",IF(ISNUMBER(FIND("=",BW149)),LEFT(BW149,FIND("=",BW149)-1),BW149),BW149)</f>
        <v>xx</v>
      </c>
      <c r="BY149" s="170" t="str">
        <f aca="false">IF(BW149&lt;&gt;"",IF(ISNUMBER(FIND("=",BW149)),RIGHT(BW149,LEN(BW149)-FIND("=",BW149)),""),"")</f>
        <v>Non_select</v>
      </c>
      <c r="BZ149" s="170" t="str">
        <f aca="false">IF(BX149&lt;&gt;"",IF(ISNUMBER(FIND(".",BX149)),LEFT(BX149,FIND(".",BX149)-1),BX149),BX149)</f>
        <v>xx</v>
      </c>
      <c r="CA149" s="170" t="str">
        <f aca="false">IF(BX149&lt;&gt;"",IF(ISNUMBER(FIND(".",BX149)),RIGHT(BX149,LEN(BX149)-FIND(".",BX149)),""),"")</f>
        <v/>
      </c>
      <c r="CB149" s="212"/>
      <c r="CC149" s="170" t="str">
        <f aca="false">A149</f>
        <v>KC911971</v>
      </c>
      <c r="CD149" s="178" t="s">
        <v>339</v>
      </c>
      <c r="CE149" s="178" t="s">
        <v>340</v>
      </c>
      <c r="CF149" s="178" t="s">
        <v>341</v>
      </c>
      <c r="CG149" s="212"/>
      <c r="CH149" s="212"/>
      <c r="CI149" s="212"/>
      <c r="CJ149" s="212"/>
      <c r="CK149" s="178"/>
      <c r="CL149" s="212"/>
      <c r="CM149" s="212"/>
      <c r="CN149" s="212"/>
      <c r="CO149" s="212"/>
      <c r="CP149" s="212"/>
      <c r="CQ149" s="212"/>
      <c r="CR149" s="228" t="n">
        <f aca="false">C149</f>
        <v>3</v>
      </c>
      <c r="CS149" s="229" t="str">
        <f aca="false">D149</f>
        <v>3</v>
      </c>
      <c r="CT149" s="170" t="str">
        <f aca="false">CONCATENATE(CD149," strain ",CM149," ",CL149,", partial cds")</f>
        <v>Hepatitis E virus strain  , partial cds</v>
      </c>
    </row>
    <row r="150" s="146" customFormat="true" ht="11.9" hidden="true" customHeight="true" outlineLevel="0" collapsed="false">
      <c r="A150" s="154" t="s">
        <v>778</v>
      </c>
      <c r="B150" s="147" t="s">
        <v>371</v>
      </c>
      <c r="C150" s="148" t="n">
        <v>3</v>
      </c>
      <c r="D150" s="149" t="s">
        <v>640</v>
      </c>
      <c r="E150" s="150" t="s">
        <v>640</v>
      </c>
      <c r="F150" s="154" t="s">
        <v>765</v>
      </c>
      <c r="G150" s="212"/>
      <c r="H150" s="146" t="s">
        <v>758</v>
      </c>
      <c r="I150" s="153" t="s">
        <v>759</v>
      </c>
      <c r="J150" s="154" t="s">
        <v>395</v>
      </c>
      <c r="K150" s="155" t="s">
        <v>760</v>
      </c>
      <c r="L150" s="231" t="s">
        <v>760</v>
      </c>
      <c r="M150" s="157" t="s">
        <v>348</v>
      </c>
      <c r="N150" s="213"/>
      <c r="O150" s="212"/>
      <c r="P150" s="212"/>
      <c r="Q150" s="212"/>
      <c r="R150" s="212"/>
      <c r="S150" s="212"/>
      <c r="T150" s="215"/>
      <c r="U150" s="215"/>
      <c r="V150" s="209"/>
      <c r="W150" s="217"/>
      <c r="X150" s="209"/>
      <c r="Y150" s="209"/>
      <c r="Z150" s="209"/>
      <c r="AA150" s="216"/>
      <c r="AB150" s="217"/>
      <c r="AC150" s="217"/>
      <c r="AD150" s="209"/>
      <c r="AE150" s="209"/>
      <c r="AF150" s="209"/>
      <c r="AG150" s="218"/>
      <c r="AH150" s="212"/>
      <c r="AI150" s="212"/>
      <c r="AJ150" s="219" t="n">
        <f aca="false">SeqEnd-SeqBeg+1</f>
        <v>1</v>
      </c>
      <c r="AK150" s="220" t="n">
        <f aca="false">AND( SeqBeg&lt;=Beg  , End &lt;=SeqEnd )</f>
        <v>0</v>
      </c>
      <c r="AL150" s="212"/>
      <c r="AM150" s="212"/>
      <c r="AN150" s="221"/>
      <c r="AO150" s="147" t="s">
        <v>103</v>
      </c>
      <c r="AP150" s="147" t="s">
        <v>103</v>
      </c>
      <c r="AQ150" s="147" t="s">
        <v>103</v>
      </c>
      <c r="AR150" s="147" t="s">
        <v>103</v>
      </c>
      <c r="AS150" s="147" t="s">
        <v>103</v>
      </c>
      <c r="AT150" s="147" t="s">
        <v>103</v>
      </c>
      <c r="AV150" s="212"/>
      <c r="AW150" s="222" t="str">
        <f aca="false">HYPERLINK(CONCATENATE("http://www.ncbi.nlm.nih.gov/nuccore/",BM150),BM150)</f>
        <v>KC911972</v>
      </c>
      <c r="AX150" s="219" t="str">
        <f aca="false">CONCATENATE(D150,IF(I150="","",CONCATENATE(".",I150)),IF(K150="","",CONCATENATE(".",K150)),IF(M150="","",CONCATENATE(".",M150)),IF(R150="","",CONCATENATE(".",R150)),IF(U150="","","(*)"))</f>
        <v>3.FRA.Toulouse .hum</v>
      </c>
      <c r="AY150" s="170" t="str">
        <f aca="false">CONCATENATE(BM150,".",BN150)</f>
        <v>KC911972.TR8</v>
      </c>
      <c r="AZ150" s="171" t="str">
        <f aca="false">IF(AV150="",IF(ISNUMBER(FIND(".",A150)),LEFT(A150,FIND(".",A150)-1),A150),AV150)</f>
        <v>KC911972</v>
      </c>
      <c r="BA150" s="171" t="str">
        <f aca="false">IF(ISNUMBER(FIND("-",AZ150)),LEFT(AZ150,FIND("-",AZ150)-1),AZ150)</f>
        <v>KC911972</v>
      </c>
      <c r="BB150" s="170" t="str">
        <f aca="false"> MEGAname &amp; "="</f>
        <v>KC911972=</v>
      </c>
      <c r="BC150" s="170" t="str">
        <f aca="false">Clear &amp; IF(span ,"Span","out")</f>
        <v>KC911972=out</v>
      </c>
      <c r="BD150" s="170" t="str">
        <f aca="false">Clear &amp; IF(span, IF(B150=".","Selected",B150),"out")</f>
        <v>KC911972=out</v>
      </c>
      <c r="BE150" s="170" t="str">
        <f aca="false">Clear &amp; Strain</f>
        <v>KC911972=TR8</v>
      </c>
      <c r="BF150" s="170" t="str">
        <f aca="false">CONCATENATE(A150,"=",F150,". ",AX150,IF(AB150="","",CONCATENATE(".",AB150)))</f>
        <v>KC911972=TR8. 3.FRA.Toulouse .hum</v>
      </c>
      <c r="BG150" s="170" t="str">
        <f aca="false">CONCATENATE(A150,"=",F150,". ",AX150)</f>
        <v>KC911972=TR8. 3.FRA.Toulouse .hum</v>
      </c>
      <c r="BH150" s="170" t="str">
        <f aca="false">CONCATENATE(A150,"=",AX150)</f>
        <v>KC911972=3.FRA.Toulouse .hum</v>
      </c>
      <c r="BI150" s="170" t="str">
        <f aca="false">CONCATENATE(A150,"=",ComForSubtype,D150)</f>
        <v>KC911972=3</v>
      </c>
      <c r="BJ150" s="170" t="str">
        <f aca="false">CONCATENATE(A150,"=",E150)</f>
        <v>KC911972=3</v>
      </c>
      <c r="BK150" s="170" t="str">
        <f aca="false">CONCATENATE(A150,"=",C150)</f>
        <v>KC911972=3</v>
      </c>
      <c r="BL150" s="170" t="str">
        <f aca="false">CONCATENATE(D150,"=")</f>
        <v>3=</v>
      </c>
      <c r="BM150" s="223" t="str">
        <f aca="false">IF(BA150="XX","",BA150)</f>
        <v>KC911972</v>
      </c>
      <c r="BN150" s="224" t="str">
        <f aca="false">CONCATENATE(IF(F150="","",F150),IF(G150="","",CONCATENATE(" / ",G150)))</f>
        <v>TR8</v>
      </c>
      <c r="BO150" s="225" t="str">
        <f aca="false">AX150</f>
        <v>3.FRA.Toulouse .hum</v>
      </c>
      <c r="BP150" s="226" t="str">
        <f aca="false">IF(V150="","",V150)</f>
        <v/>
      </c>
      <c r="BQ150" s="226" t="str">
        <f aca="false">IF(W150="","",CONCATENATE(W150,IF(LEFT(AO150,1)="s","+","")))</f>
        <v/>
      </c>
      <c r="BR150" s="226" t="str">
        <f aca="false">IF(X150="","",CONCATENATE(X150,IF(LEFT(AQ150,1)="s","+","")))</f>
        <v/>
      </c>
      <c r="BS150" s="226" t="str">
        <f aca="false">IF(Y150="","",CONCATENATE(Y150,IF(LEFT(AR150,1)="s","+","")))</f>
        <v/>
      </c>
      <c r="BT150" s="226" t="str">
        <f aca="false">IF(Z150="","",CONCATENATE(Z150,IF(LEFT(AS150,1)="s","+","")))</f>
        <v/>
      </c>
      <c r="BU150" s="227" t="str">
        <f aca="false">IF(AA150="","",CONCATENATE(AA150,IF(LEFT(AT150,1)="s","+","")))</f>
        <v/>
      </c>
      <c r="BV150" s="212"/>
      <c r="BW150" s="177" t="s">
        <v>338</v>
      </c>
      <c r="BX150" s="170" t="str">
        <f aca="false">IF(BW150&lt;&gt;"",IF(ISNUMBER(FIND("=",BW150)),LEFT(BW150,FIND("=",BW150)-1),BW150),BW150)</f>
        <v>xx</v>
      </c>
      <c r="BY150" s="170" t="str">
        <f aca="false">IF(BW150&lt;&gt;"",IF(ISNUMBER(FIND("=",BW150)),RIGHT(BW150,LEN(BW150)-FIND("=",BW150)),""),"")</f>
        <v>Non_select</v>
      </c>
      <c r="BZ150" s="170" t="str">
        <f aca="false">IF(BX150&lt;&gt;"",IF(ISNUMBER(FIND(".",BX150)),LEFT(BX150,FIND(".",BX150)-1),BX150),BX150)</f>
        <v>xx</v>
      </c>
      <c r="CA150" s="170" t="str">
        <f aca="false">IF(BX150&lt;&gt;"",IF(ISNUMBER(FIND(".",BX150)),RIGHT(BX150,LEN(BX150)-FIND(".",BX150)),""),"")</f>
        <v/>
      </c>
      <c r="CB150" s="212"/>
      <c r="CC150" s="170" t="str">
        <f aca="false">A150</f>
        <v>KC911972</v>
      </c>
      <c r="CD150" s="178" t="s">
        <v>339</v>
      </c>
      <c r="CE150" s="178" t="s">
        <v>340</v>
      </c>
      <c r="CF150" s="178" t="s">
        <v>341</v>
      </c>
      <c r="CG150" s="212"/>
      <c r="CH150" s="212"/>
      <c r="CI150" s="212"/>
      <c r="CJ150" s="212"/>
      <c r="CK150" s="178"/>
      <c r="CL150" s="212"/>
      <c r="CM150" s="212"/>
      <c r="CN150" s="212"/>
      <c r="CO150" s="212"/>
      <c r="CP150" s="212"/>
      <c r="CQ150" s="212"/>
      <c r="CR150" s="228" t="n">
        <f aca="false">C150</f>
        <v>3</v>
      </c>
      <c r="CS150" s="229" t="str">
        <f aca="false">D150</f>
        <v>3</v>
      </c>
      <c r="CT150" s="170" t="str">
        <f aca="false">CONCATENATE(CD150," strain ",CM150," ",CL150,", partial cds")</f>
        <v>Hepatitis E virus strain  , partial cds</v>
      </c>
    </row>
    <row r="151" s="146" customFormat="true" ht="11.9" hidden="true" customHeight="true" outlineLevel="0" collapsed="false">
      <c r="A151" s="154" t="s">
        <v>779</v>
      </c>
      <c r="B151" s="147" t="s">
        <v>371</v>
      </c>
      <c r="C151" s="148" t="n">
        <v>3</v>
      </c>
      <c r="D151" s="149" t="s">
        <v>640</v>
      </c>
      <c r="E151" s="150" t="s">
        <v>640</v>
      </c>
      <c r="F151" s="154" t="s">
        <v>765</v>
      </c>
      <c r="G151" s="212"/>
      <c r="H151" s="146" t="s">
        <v>758</v>
      </c>
      <c r="I151" s="153" t="s">
        <v>759</v>
      </c>
      <c r="J151" s="154" t="s">
        <v>395</v>
      </c>
      <c r="K151" s="155" t="s">
        <v>760</v>
      </c>
      <c r="L151" s="231" t="s">
        <v>760</v>
      </c>
      <c r="M151" s="157" t="s">
        <v>348</v>
      </c>
      <c r="N151" s="213"/>
      <c r="O151" s="212"/>
      <c r="P151" s="212"/>
      <c r="Q151" s="212"/>
      <c r="R151" s="212"/>
      <c r="S151" s="212"/>
      <c r="T151" s="215"/>
      <c r="U151" s="215"/>
      <c r="V151" s="209"/>
      <c r="W151" s="217"/>
      <c r="X151" s="209"/>
      <c r="Y151" s="209"/>
      <c r="Z151" s="209"/>
      <c r="AA151" s="216"/>
      <c r="AB151" s="217"/>
      <c r="AC151" s="217"/>
      <c r="AD151" s="209"/>
      <c r="AE151" s="209"/>
      <c r="AF151" s="209"/>
      <c r="AG151" s="218"/>
      <c r="AH151" s="212"/>
      <c r="AI151" s="212"/>
      <c r="AJ151" s="219" t="n">
        <f aca="false">SeqEnd-SeqBeg+1</f>
        <v>1</v>
      </c>
      <c r="AK151" s="220" t="n">
        <f aca="false">AND( SeqBeg&lt;=Beg  , End &lt;=SeqEnd )</f>
        <v>0</v>
      </c>
      <c r="AL151" s="212"/>
      <c r="AM151" s="212"/>
      <c r="AN151" s="221"/>
      <c r="AO151" s="147" t="s">
        <v>103</v>
      </c>
      <c r="AP151" s="147" t="s">
        <v>103</v>
      </c>
      <c r="AQ151" s="147" t="s">
        <v>103</v>
      </c>
      <c r="AR151" s="147" t="s">
        <v>103</v>
      </c>
      <c r="AS151" s="147" t="s">
        <v>103</v>
      </c>
      <c r="AT151" s="147" t="s">
        <v>103</v>
      </c>
      <c r="AV151" s="212"/>
      <c r="AW151" s="222" t="str">
        <f aca="false">HYPERLINK(CONCATENATE("http://www.ncbi.nlm.nih.gov/nuccore/",BM151),BM151)</f>
        <v>KC911973</v>
      </c>
      <c r="AX151" s="219" t="str">
        <f aca="false">CONCATENATE(D151,IF(I151="","",CONCATENATE(".",I151)),IF(K151="","",CONCATENATE(".",K151)),IF(M151="","",CONCATENATE(".",M151)),IF(R151="","",CONCATENATE(".",R151)),IF(U151="","","(*)"))</f>
        <v>3.FRA.Toulouse .hum</v>
      </c>
      <c r="AY151" s="170" t="str">
        <f aca="false">CONCATENATE(BM151,".",BN151)</f>
        <v>KC911973.TR8</v>
      </c>
      <c r="AZ151" s="171" t="str">
        <f aca="false">IF(AV151="",IF(ISNUMBER(FIND(".",A151)),LEFT(A151,FIND(".",A151)-1),A151),AV151)</f>
        <v>KC911973</v>
      </c>
      <c r="BA151" s="171" t="str">
        <f aca="false">IF(ISNUMBER(FIND("-",AZ151)),LEFT(AZ151,FIND("-",AZ151)-1),AZ151)</f>
        <v>KC911973</v>
      </c>
      <c r="BB151" s="170" t="str">
        <f aca="false"> MEGAname &amp; "="</f>
        <v>KC911973=</v>
      </c>
      <c r="BC151" s="170" t="str">
        <f aca="false">Clear &amp; IF(span ,"Span","out")</f>
        <v>KC911973=out</v>
      </c>
      <c r="BD151" s="170" t="str">
        <f aca="false">Clear &amp; IF(span, IF(B151=".","Selected",B151),"out")</f>
        <v>KC911973=out</v>
      </c>
      <c r="BE151" s="170" t="str">
        <f aca="false">Clear &amp; Strain</f>
        <v>KC911973=TR8</v>
      </c>
      <c r="BF151" s="170" t="str">
        <f aca="false">CONCATENATE(A151,"=",F151,". ",AX151,IF(AB151="","",CONCATENATE(".",AB151)))</f>
        <v>KC911973=TR8. 3.FRA.Toulouse .hum</v>
      </c>
      <c r="BG151" s="170" t="str">
        <f aca="false">CONCATENATE(A151,"=",F151,". ",AX151)</f>
        <v>KC911973=TR8. 3.FRA.Toulouse .hum</v>
      </c>
      <c r="BH151" s="170" t="str">
        <f aca="false">CONCATENATE(A151,"=",AX151)</f>
        <v>KC911973=3.FRA.Toulouse .hum</v>
      </c>
      <c r="BI151" s="170" t="str">
        <f aca="false">CONCATENATE(A151,"=",ComForSubtype,D151)</f>
        <v>KC911973=3</v>
      </c>
      <c r="BJ151" s="170" t="str">
        <f aca="false">CONCATENATE(A151,"=",E151)</f>
        <v>KC911973=3</v>
      </c>
      <c r="BK151" s="170" t="str">
        <f aca="false">CONCATENATE(A151,"=",C151)</f>
        <v>KC911973=3</v>
      </c>
      <c r="BL151" s="170" t="str">
        <f aca="false">CONCATENATE(D151,"=")</f>
        <v>3=</v>
      </c>
      <c r="BM151" s="223" t="str">
        <f aca="false">IF(BA151="XX","",BA151)</f>
        <v>KC911973</v>
      </c>
      <c r="BN151" s="224" t="str">
        <f aca="false">CONCATENATE(IF(F151="","",F151),IF(G151="","",CONCATENATE(" / ",G151)))</f>
        <v>TR8</v>
      </c>
      <c r="BO151" s="225" t="str">
        <f aca="false">AX151</f>
        <v>3.FRA.Toulouse .hum</v>
      </c>
      <c r="BP151" s="226" t="str">
        <f aca="false">IF(V151="","",V151)</f>
        <v/>
      </c>
      <c r="BQ151" s="226" t="str">
        <f aca="false">IF(W151="","",CONCATENATE(W151,IF(LEFT(AO151,1)="s","+","")))</f>
        <v/>
      </c>
      <c r="BR151" s="226" t="str">
        <f aca="false">IF(X151="","",CONCATENATE(X151,IF(LEFT(AQ151,1)="s","+","")))</f>
        <v/>
      </c>
      <c r="BS151" s="226" t="str">
        <f aca="false">IF(Y151="","",CONCATENATE(Y151,IF(LEFT(AR151,1)="s","+","")))</f>
        <v/>
      </c>
      <c r="BT151" s="226" t="str">
        <f aca="false">IF(Z151="","",CONCATENATE(Z151,IF(LEFT(AS151,1)="s","+","")))</f>
        <v/>
      </c>
      <c r="BU151" s="227" t="str">
        <f aca="false">IF(AA151="","",CONCATENATE(AA151,IF(LEFT(AT151,1)="s","+","")))</f>
        <v/>
      </c>
      <c r="BV151" s="212"/>
      <c r="BW151" s="177" t="s">
        <v>338</v>
      </c>
      <c r="BX151" s="170" t="str">
        <f aca="false">IF(BW151&lt;&gt;"",IF(ISNUMBER(FIND("=",BW151)),LEFT(BW151,FIND("=",BW151)-1),BW151),BW151)</f>
        <v>xx</v>
      </c>
      <c r="BY151" s="170" t="str">
        <f aca="false">IF(BW151&lt;&gt;"",IF(ISNUMBER(FIND("=",BW151)),RIGHT(BW151,LEN(BW151)-FIND("=",BW151)),""),"")</f>
        <v>Non_select</v>
      </c>
      <c r="BZ151" s="170" t="str">
        <f aca="false">IF(BX151&lt;&gt;"",IF(ISNUMBER(FIND(".",BX151)),LEFT(BX151,FIND(".",BX151)-1),BX151),BX151)</f>
        <v>xx</v>
      </c>
      <c r="CA151" s="170" t="str">
        <f aca="false">IF(BX151&lt;&gt;"",IF(ISNUMBER(FIND(".",BX151)),RIGHT(BX151,LEN(BX151)-FIND(".",BX151)),""),"")</f>
        <v/>
      </c>
      <c r="CB151" s="212"/>
      <c r="CC151" s="170" t="str">
        <f aca="false">A151</f>
        <v>KC911973</v>
      </c>
      <c r="CD151" s="178" t="s">
        <v>339</v>
      </c>
      <c r="CE151" s="178" t="s">
        <v>340</v>
      </c>
      <c r="CF151" s="178" t="s">
        <v>341</v>
      </c>
      <c r="CG151" s="212"/>
      <c r="CH151" s="212"/>
      <c r="CI151" s="212"/>
      <c r="CJ151" s="212"/>
      <c r="CK151" s="178"/>
      <c r="CL151" s="212"/>
      <c r="CM151" s="212"/>
      <c r="CN151" s="212"/>
      <c r="CO151" s="212"/>
      <c r="CP151" s="212"/>
      <c r="CQ151" s="212"/>
      <c r="CR151" s="228" t="n">
        <f aca="false">C151</f>
        <v>3</v>
      </c>
      <c r="CS151" s="229" t="str">
        <f aca="false">D151</f>
        <v>3</v>
      </c>
      <c r="CT151" s="170" t="str">
        <f aca="false">CONCATENATE(CD151," strain ",CM151," ",CL151,", partial cds")</f>
        <v>Hepatitis E virus strain  , partial cds</v>
      </c>
    </row>
    <row r="152" customFormat="false" ht="11.9" hidden="true" customHeight="true" outlineLevel="0" collapsed="false">
      <c r="A152" s="235" t="s">
        <v>780</v>
      </c>
      <c r="B152" s="147" t="s">
        <v>371</v>
      </c>
      <c r="C152" s="245" t="n">
        <v>3</v>
      </c>
      <c r="D152" s="246" t="s">
        <v>640</v>
      </c>
      <c r="E152" s="150" t="s">
        <v>640</v>
      </c>
      <c r="F152" s="235" t="s">
        <v>765</v>
      </c>
      <c r="G152" s="212"/>
      <c r="H152" s="235" t="s">
        <v>758</v>
      </c>
      <c r="I152" s="236" t="s">
        <v>759</v>
      </c>
      <c r="J152" s="235" t="s">
        <v>395</v>
      </c>
      <c r="K152" s="155" t="s">
        <v>760</v>
      </c>
      <c r="L152" s="231" t="s">
        <v>760</v>
      </c>
      <c r="M152" s="157" t="s">
        <v>348</v>
      </c>
      <c r="N152" s="213"/>
      <c r="O152" s="212"/>
      <c r="P152" s="159"/>
      <c r="Q152" s="159"/>
      <c r="R152" s="237"/>
      <c r="S152" s="237"/>
      <c r="T152" s="215"/>
      <c r="U152" s="215"/>
      <c r="V152" s="209"/>
      <c r="W152" s="217"/>
      <c r="X152" s="209"/>
      <c r="Y152" s="209"/>
      <c r="Z152" s="209"/>
      <c r="AA152" s="216"/>
      <c r="AB152" s="217"/>
      <c r="AC152" s="217"/>
      <c r="AD152" s="209"/>
      <c r="AE152" s="209"/>
      <c r="AF152" s="209"/>
      <c r="AG152" s="218"/>
      <c r="AH152" s="212"/>
      <c r="AI152" s="212"/>
      <c r="AJ152" s="219" t="n">
        <f aca="false">SeqEnd-SeqBeg+1</f>
        <v>1</v>
      </c>
      <c r="AK152" s="220" t="n">
        <f aca="false">AND( SeqBeg&lt;=Beg  , End &lt;=SeqEnd )</f>
        <v>0</v>
      </c>
      <c r="AL152" s="237"/>
      <c r="AM152" s="237"/>
      <c r="AN152" s="221"/>
      <c r="AO152" s="164" t="s">
        <v>103</v>
      </c>
      <c r="AP152" s="164" t="s">
        <v>103</v>
      </c>
      <c r="AQ152" s="164" t="s">
        <v>103</v>
      </c>
      <c r="AR152" s="164" t="s">
        <v>103</v>
      </c>
      <c r="AS152" s="164" t="s">
        <v>103</v>
      </c>
      <c r="AT152" s="164" t="s">
        <v>103</v>
      </c>
      <c r="AU152" s="237"/>
      <c r="AV152" s="237"/>
      <c r="AW152" s="222" t="str">
        <f aca="false">HYPERLINK(CONCATENATE("http://www.ncbi.nlm.nih.gov/nuccore/",BM152),BM152)</f>
        <v>KC911974</v>
      </c>
      <c r="AX152" s="219" t="str">
        <f aca="false">CONCATENATE(D152,IF(I152="","",CONCATENATE(".",I152)),IF(K152="","",CONCATENATE(".",K152)),IF(M152="","",CONCATENATE(".",M152)),IF(R152="","",CONCATENATE(".",R152)),IF(U152="","","(*)"))</f>
        <v>3.FRA.Toulouse .hum</v>
      </c>
      <c r="AY152" s="238" t="str">
        <f aca="false">CONCATENATE(BM152,".",BN152)</f>
        <v>KC911974.TR8</v>
      </c>
      <c r="AZ152" s="239" t="str">
        <f aca="false">IF(AV152="",IF(ISNUMBER(FIND(".",A152)),LEFT(A152,FIND(".",A152)-1),A152),AV152)</f>
        <v>KC911974</v>
      </c>
      <c r="BA152" s="239" t="str">
        <f aca="false">IF(ISNUMBER(FIND("-",AZ152)),LEFT(AZ152,FIND("-",AZ152)-1),AZ152)</f>
        <v>KC911974</v>
      </c>
      <c r="BB152" s="170" t="str">
        <f aca="false"> MEGAname &amp; "="</f>
        <v>KC911974=</v>
      </c>
      <c r="BC152" s="170" t="str">
        <f aca="false">Clear &amp; IF(span ,"Span","out")</f>
        <v>KC911974=out</v>
      </c>
      <c r="BD152" s="170" t="str">
        <f aca="false">Clear &amp; IF(span, IF(B152=".","Selected",B152),"out")</f>
        <v>KC911974=out</v>
      </c>
      <c r="BE152" s="170" t="str">
        <f aca="false">Clear &amp; Strain</f>
        <v>KC911974=TR8</v>
      </c>
      <c r="BF152" s="238" t="str">
        <f aca="false">CONCATENATE(A152,"=",F152,". ",AX152,IF(AB152="","",CONCATENATE(".",AB152)))</f>
        <v>KC911974=TR8. 3.FRA.Toulouse .hum</v>
      </c>
      <c r="BG152" s="238" t="str">
        <f aca="false">CONCATENATE(A152,"=",F152,". ",AX152)</f>
        <v>KC911974=TR8. 3.FRA.Toulouse .hum</v>
      </c>
      <c r="BH152" s="238" t="str">
        <f aca="false">CONCATENATE(A152,"=",AX152)</f>
        <v>KC911974=3.FRA.Toulouse .hum</v>
      </c>
      <c r="BI152" s="238" t="str">
        <f aca="false">CONCATENATE(A152,"=",ComForSubtype,D152)</f>
        <v>KC911974=3</v>
      </c>
      <c r="BJ152" s="238" t="str">
        <f aca="false">CONCATENATE(A152,"=",E152)</f>
        <v>KC911974=3</v>
      </c>
      <c r="BK152" s="238" t="str">
        <f aca="false">CONCATENATE(A152,"=",C152)</f>
        <v>KC911974=3</v>
      </c>
      <c r="BL152" s="238" t="str">
        <f aca="false">CONCATENATE(D152,"=")</f>
        <v>3=</v>
      </c>
      <c r="BM152" s="223" t="str">
        <f aca="false">IF(BA152="XX","",BA152)</f>
        <v>KC911974</v>
      </c>
      <c r="BN152" s="224" t="str">
        <f aca="false">CONCATENATE(IF(F152="","",F152),IF(G152="","",CONCATENATE(" / ",G152)))</f>
        <v>TR8</v>
      </c>
      <c r="BO152" s="225" t="str">
        <f aca="false">AX152</f>
        <v>3.FRA.Toulouse .hum</v>
      </c>
      <c r="BP152" s="226" t="str">
        <f aca="false">IF(V152="","",V152)</f>
        <v/>
      </c>
      <c r="BQ152" s="226" t="str">
        <f aca="false">IF(W152="","",CONCATENATE(W152,IF(LEFT(AO152,1)="s","+","")))</f>
        <v/>
      </c>
      <c r="BR152" s="226" t="str">
        <f aca="false">IF(X152="","",CONCATENATE(X152,IF(LEFT(AQ152,1)="s","+","")))</f>
        <v/>
      </c>
      <c r="BS152" s="226" t="str">
        <f aca="false">IF(Y152="","",CONCATENATE(Y152,IF(LEFT(AR152,1)="s","+","")))</f>
        <v/>
      </c>
      <c r="BT152" s="226" t="str">
        <f aca="false">IF(Z152="","",CONCATENATE(Z152,IF(LEFT(AS152,1)="s","+","")))</f>
        <v/>
      </c>
      <c r="BU152" s="227" t="str">
        <f aca="false">IF(AA152="","",CONCATENATE(AA152,IF(LEFT(AT152,1)="s","+","")))</f>
        <v/>
      </c>
      <c r="BV152" s="240"/>
      <c r="BW152" s="240" t="s">
        <v>338</v>
      </c>
      <c r="BX152" s="238" t="str">
        <f aca="false">IF(BW152&lt;&gt;"",IF(ISNUMBER(FIND("=",BW152)),LEFT(BW152,FIND("=",BW152)-1),BW152),BW152)</f>
        <v>xx</v>
      </c>
      <c r="BY152" s="238" t="str">
        <f aca="false">IF(BW152&lt;&gt;"",IF(ISNUMBER(FIND("=",BW152)),RIGHT(BW152,LEN(BW152)-FIND("=",BW152)),""),"")</f>
        <v>Non_select</v>
      </c>
      <c r="BZ152" s="238" t="str">
        <f aca="false">IF(BX152&lt;&gt;"",IF(ISNUMBER(FIND(".",BX152)),LEFT(BX152,FIND(".",BX152)-1),BX152),BX152)</f>
        <v>xx</v>
      </c>
      <c r="CA152" s="238" t="str">
        <f aca="false">IF(BX152&lt;&gt;"",IF(ISNUMBER(FIND(".",BX152)),RIGHT(BX152,LEN(BX152)-FIND(".",BX152)),""),"")</f>
        <v/>
      </c>
      <c r="CB152" s="240"/>
      <c r="CC152" s="238" t="str">
        <f aca="false">A152</f>
        <v>KC911974</v>
      </c>
      <c r="CD152" s="241" t="s">
        <v>339</v>
      </c>
      <c r="CE152" s="241" t="s">
        <v>340</v>
      </c>
      <c r="CF152" s="241" t="s">
        <v>341</v>
      </c>
      <c r="CG152" s="241"/>
      <c r="CH152" s="241"/>
      <c r="CI152" s="241"/>
      <c r="CJ152" s="241"/>
      <c r="CK152" s="241"/>
      <c r="CL152" s="241"/>
      <c r="CM152" s="238"/>
      <c r="CN152" s="238"/>
      <c r="CO152" s="238"/>
      <c r="CP152" s="238"/>
      <c r="CQ152" s="238"/>
      <c r="CR152" s="238" t="n">
        <f aca="false">C152</f>
        <v>3</v>
      </c>
      <c r="CS152" s="242" t="str">
        <f aca="false">D152</f>
        <v>3</v>
      </c>
      <c r="CT152" s="170" t="str">
        <f aca="false">CONCATENATE(CD152," strain ",CM152," ",CL152,", partial cds")</f>
        <v>Hepatitis E virus strain  , partial cds</v>
      </c>
    </row>
    <row r="153" s="146" customFormat="true" ht="11.9" hidden="true" customHeight="true" outlineLevel="0" collapsed="false">
      <c r="A153" s="154" t="s">
        <v>781</v>
      </c>
      <c r="B153" s="147" t="s">
        <v>371</v>
      </c>
      <c r="C153" s="148" t="n">
        <v>3</v>
      </c>
      <c r="D153" s="149" t="s">
        <v>640</v>
      </c>
      <c r="E153" s="150" t="s">
        <v>640</v>
      </c>
      <c r="F153" s="154" t="s">
        <v>765</v>
      </c>
      <c r="G153" s="212"/>
      <c r="H153" s="146" t="s">
        <v>758</v>
      </c>
      <c r="I153" s="153" t="s">
        <v>759</v>
      </c>
      <c r="J153" s="154" t="s">
        <v>395</v>
      </c>
      <c r="K153" s="155" t="s">
        <v>760</v>
      </c>
      <c r="L153" s="231" t="s">
        <v>760</v>
      </c>
      <c r="M153" s="157" t="s">
        <v>348</v>
      </c>
      <c r="N153" s="213"/>
      <c r="O153" s="212"/>
      <c r="P153" s="212"/>
      <c r="Q153" s="212"/>
      <c r="R153" s="212"/>
      <c r="S153" s="212"/>
      <c r="T153" s="215"/>
      <c r="U153" s="215"/>
      <c r="V153" s="209"/>
      <c r="W153" s="217"/>
      <c r="X153" s="209"/>
      <c r="Y153" s="209"/>
      <c r="Z153" s="209"/>
      <c r="AA153" s="216"/>
      <c r="AB153" s="217"/>
      <c r="AC153" s="217"/>
      <c r="AD153" s="209"/>
      <c r="AE153" s="209"/>
      <c r="AF153" s="209"/>
      <c r="AG153" s="218"/>
      <c r="AH153" s="212"/>
      <c r="AI153" s="212"/>
      <c r="AJ153" s="219" t="n">
        <f aca="false">SeqEnd-SeqBeg+1</f>
        <v>1</v>
      </c>
      <c r="AK153" s="220" t="n">
        <f aca="false">AND( SeqBeg&lt;=Beg  , End &lt;=SeqEnd )</f>
        <v>0</v>
      </c>
      <c r="AL153" s="212"/>
      <c r="AM153" s="212"/>
      <c r="AN153" s="221"/>
      <c r="AO153" s="147" t="s">
        <v>103</v>
      </c>
      <c r="AP153" s="147" t="s">
        <v>103</v>
      </c>
      <c r="AQ153" s="147" t="s">
        <v>103</v>
      </c>
      <c r="AR153" s="147" t="s">
        <v>103</v>
      </c>
      <c r="AS153" s="147" t="s">
        <v>103</v>
      </c>
      <c r="AT153" s="147" t="s">
        <v>103</v>
      </c>
      <c r="AV153" s="212"/>
      <c r="AW153" s="222" t="str">
        <f aca="false">HYPERLINK(CONCATENATE("http://www.ncbi.nlm.nih.gov/nuccore/",BM153),BM153)</f>
        <v>KC911975</v>
      </c>
      <c r="AX153" s="219" t="str">
        <f aca="false">CONCATENATE(D153,IF(I153="","",CONCATENATE(".",I153)),IF(K153="","",CONCATENATE(".",K153)),IF(M153="","",CONCATENATE(".",M153)),IF(R153="","",CONCATENATE(".",R153)),IF(U153="","","(*)"))</f>
        <v>3.FRA.Toulouse .hum</v>
      </c>
      <c r="AY153" s="170" t="str">
        <f aca="false">CONCATENATE(BM153,".",BN153)</f>
        <v>KC911975.TR8</v>
      </c>
      <c r="AZ153" s="171" t="str">
        <f aca="false">IF(AV153="",IF(ISNUMBER(FIND(".",A153)),LEFT(A153,FIND(".",A153)-1),A153),AV153)</f>
        <v>KC911975</v>
      </c>
      <c r="BA153" s="171" t="str">
        <f aca="false">IF(ISNUMBER(FIND("-",AZ153)),LEFT(AZ153,FIND("-",AZ153)-1),AZ153)</f>
        <v>KC911975</v>
      </c>
      <c r="BB153" s="170" t="str">
        <f aca="false"> MEGAname &amp; "="</f>
        <v>KC911975=</v>
      </c>
      <c r="BC153" s="170" t="str">
        <f aca="false">Clear &amp; IF(span ,"Span","out")</f>
        <v>KC911975=out</v>
      </c>
      <c r="BD153" s="170" t="str">
        <f aca="false">Clear &amp; IF(span, IF(B153=".","Selected",B153),"out")</f>
        <v>KC911975=out</v>
      </c>
      <c r="BE153" s="170" t="str">
        <f aca="false">Clear &amp; Strain</f>
        <v>KC911975=TR8</v>
      </c>
      <c r="BF153" s="170" t="str">
        <f aca="false">CONCATENATE(A153,"=",F153,". ",AX153,IF(AB153="","",CONCATENATE(".",AB153)))</f>
        <v>KC911975=TR8. 3.FRA.Toulouse .hum</v>
      </c>
      <c r="BG153" s="170" t="str">
        <f aca="false">CONCATENATE(A153,"=",F153,". ",AX153)</f>
        <v>KC911975=TR8. 3.FRA.Toulouse .hum</v>
      </c>
      <c r="BH153" s="170" t="str">
        <f aca="false">CONCATENATE(A153,"=",AX153)</f>
        <v>KC911975=3.FRA.Toulouse .hum</v>
      </c>
      <c r="BI153" s="170" t="str">
        <f aca="false">CONCATENATE(A153,"=",ComForSubtype,D153)</f>
        <v>KC911975=3</v>
      </c>
      <c r="BJ153" s="170" t="str">
        <f aca="false">CONCATENATE(A153,"=",E153)</f>
        <v>KC911975=3</v>
      </c>
      <c r="BK153" s="170" t="str">
        <f aca="false">CONCATENATE(A153,"=",C153)</f>
        <v>KC911975=3</v>
      </c>
      <c r="BL153" s="170" t="str">
        <f aca="false">CONCATENATE(D153,"=")</f>
        <v>3=</v>
      </c>
      <c r="BM153" s="223" t="str">
        <f aca="false">IF(BA153="XX","",BA153)</f>
        <v>KC911975</v>
      </c>
      <c r="BN153" s="224" t="str">
        <f aca="false">CONCATENATE(IF(F153="","",F153),IF(G153="","",CONCATENATE(" / ",G153)))</f>
        <v>TR8</v>
      </c>
      <c r="BO153" s="225" t="str">
        <f aca="false">AX153</f>
        <v>3.FRA.Toulouse .hum</v>
      </c>
      <c r="BP153" s="226" t="str">
        <f aca="false">IF(V153="","",V153)</f>
        <v/>
      </c>
      <c r="BQ153" s="226" t="str">
        <f aca="false">IF(W153="","",CONCATENATE(W153,IF(LEFT(AO153,1)="s","+","")))</f>
        <v/>
      </c>
      <c r="BR153" s="226" t="str">
        <f aca="false">IF(X153="","",CONCATENATE(X153,IF(LEFT(AQ153,1)="s","+","")))</f>
        <v/>
      </c>
      <c r="BS153" s="226" t="str">
        <f aca="false">IF(Y153="","",CONCATENATE(Y153,IF(LEFT(AR153,1)="s","+","")))</f>
        <v/>
      </c>
      <c r="BT153" s="226" t="str">
        <f aca="false">IF(Z153="","",CONCATENATE(Z153,IF(LEFT(AS153,1)="s","+","")))</f>
        <v/>
      </c>
      <c r="BU153" s="227" t="str">
        <f aca="false">IF(AA153="","",CONCATENATE(AA153,IF(LEFT(AT153,1)="s","+","")))</f>
        <v/>
      </c>
      <c r="BV153" s="212"/>
      <c r="BW153" s="177" t="s">
        <v>338</v>
      </c>
      <c r="BX153" s="170" t="str">
        <f aca="false">IF(BW153&lt;&gt;"",IF(ISNUMBER(FIND("=",BW153)),LEFT(BW153,FIND("=",BW153)-1),BW153),BW153)</f>
        <v>xx</v>
      </c>
      <c r="BY153" s="170" t="str">
        <f aca="false">IF(BW153&lt;&gt;"",IF(ISNUMBER(FIND("=",BW153)),RIGHT(BW153,LEN(BW153)-FIND("=",BW153)),""),"")</f>
        <v>Non_select</v>
      </c>
      <c r="BZ153" s="170" t="str">
        <f aca="false">IF(BX153&lt;&gt;"",IF(ISNUMBER(FIND(".",BX153)),LEFT(BX153,FIND(".",BX153)-1),BX153),BX153)</f>
        <v>xx</v>
      </c>
      <c r="CA153" s="170" t="str">
        <f aca="false">IF(BX153&lt;&gt;"",IF(ISNUMBER(FIND(".",BX153)),RIGHT(BX153,LEN(BX153)-FIND(".",BX153)),""),"")</f>
        <v/>
      </c>
      <c r="CB153" s="212"/>
      <c r="CC153" s="170" t="str">
        <f aca="false">A153</f>
        <v>KC911975</v>
      </c>
      <c r="CD153" s="178" t="s">
        <v>339</v>
      </c>
      <c r="CE153" s="178" t="s">
        <v>340</v>
      </c>
      <c r="CF153" s="178" t="s">
        <v>341</v>
      </c>
      <c r="CG153" s="212"/>
      <c r="CH153" s="212"/>
      <c r="CI153" s="212"/>
      <c r="CJ153" s="212"/>
      <c r="CK153" s="178"/>
      <c r="CL153" s="212"/>
      <c r="CM153" s="212"/>
      <c r="CN153" s="212"/>
      <c r="CO153" s="212"/>
      <c r="CP153" s="212"/>
      <c r="CQ153" s="212"/>
      <c r="CR153" s="228" t="n">
        <f aca="false">C153</f>
        <v>3</v>
      </c>
      <c r="CS153" s="229" t="str">
        <f aca="false">D153</f>
        <v>3</v>
      </c>
      <c r="CT153" s="170" t="str">
        <f aca="false">CONCATENATE(CD153," strain ",CM153," ",CL153,", partial cds")</f>
        <v>Hepatitis E virus strain  , partial cds</v>
      </c>
    </row>
    <row r="154" s="146" customFormat="true" ht="11.9" hidden="true" customHeight="true" outlineLevel="0" collapsed="false">
      <c r="A154" s="154" t="s">
        <v>782</v>
      </c>
      <c r="B154" s="147" t="s">
        <v>371</v>
      </c>
      <c r="C154" s="148" t="n">
        <v>3</v>
      </c>
      <c r="D154" s="149" t="s">
        <v>640</v>
      </c>
      <c r="E154" s="150" t="s">
        <v>640</v>
      </c>
      <c r="F154" s="154" t="s">
        <v>765</v>
      </c>
      <c r="G154" s="212"/>
      <c r="H154" s="146" t="s">
        <v>758</v>
      </c>
      <c r="I154" s="153" t="s">
        <v>759</v>
      </c>
      <c r="J154" s="154" t="s">
        <v>395</v>
      </c>
      <c r="K154" s="155" t="s">
        <v>760</v>
      </c>
      <c r="L154" s="231" t="s">
        <v>760</v>
      </c>
      <c r="M154" s="157" t="s">
        <v>348</v>
      </c>
      <c r="N154" s="213"/>
      <c r="O154" s="212"/>
      <c r="P154" s="212"/>
      <c r="Q154" s="212"/>
      <c r="R154" s="212"/>
      <c r="S154" s="212"/>
      <c r="T154" s="215"/>
      <c r="U154" s="215"/>
      <c r="V154" s="209"/>
      <c r="W154" s="217"/>
      <c r="X154" s="209"/>
      <c r="Y154" s="209"/>
      <c r="Z154" s="209"/>
      <c r="AA154" s="216"/>
      <c r="AB154" s="217"/>
      <c r="AC154" s="217"/>
      <c r="AD154" s="209"/>
      <c r="AE154" s="209"/>
      <c r="AF154" s="209"/>
      <c r="AG154" s="218"/>
      <c r="AH154" s="212"/>
      <c r="AI154" s="212"/>
      <c r="AJ154" s="219" t="n">
        <f aca="false">SeqEnd-SeqBeg+1</f>
        <v>1</v>
      </c>
      <c r="AK154" s="220" t="n">
        <f aca="false">AND( SeqBeg&lt;=Beg  , End &lt;=SeqEnd )</f>
        <v>0</v>
      </c>
      <c r="AL154" s="212"/>
      <c r="AM154" s="212"/>
      <c r="AN154" s="221"/>
      <c r="AO154" s="147" t="s">
        <v>103</v>
      </c>
      <c r="AP154" s="147" t="s">
        <v>103</v>
      </c>
      <c r="AQ154" s="147" t="s">
        <v>103</v>
      </c>
      <c r="AR154" s="147" t="s">
        <v>103</v>
      </c>
      <c r="AS154" s="147" t="s">
        <v>103</v>
      </c>
      <c r="AT154" s="147" t="s">
        <v>103</v>
      </c>
      <c r="AV154" s="212"/>
      <c r="AW154" s="222" t="str">
        <f aca="false">HYPERLINK(CONCATENATE("http://www.ncbi.nlm.nih.gov/nuccore/",BM154),BM154)</f>
        <v>KC911976</v>
      </c>
      <c r="AX154" s="219" t="str">
        <f aca="false">CONCATENATE(D154,IF(I154="","",CONCATENATE(".",I154)),IF(K154="","",CONCATENATE(".",K154)),IF(M154="","",CONCATENATE(".",M154)),IF(R154="","",CONCATENATE(".",R154)),IF(U154="","","(*)"))</f>
        <v>3.FRA.Toulouse .hum</v>
      </c>
      <c r="AY154" s="170" t="str">
        <f aca="false">CONCATENATE(BM154,".",BN154)</f>
        <v>KC911976.TR8</v>
      </c>
      <c r="AZ154" s="171" t="str">
        <f aca="false">IF(AV154="",IF(ISNUMBER(FIND(".",A154)),LEFT(A154,FIND(".",A154)-1),A154),AV154)</f>
        <v>KC911976</v>
      </c>
      <c r="BA154" s="171" t="str">
        <f aca="false">IF(ISNUMBER(FIND("-",AZ154)),LEFT(AZ154,FIND("-",AZ154)-1),AZ154)</f>
        <v>KC911976</v>
      </c>
      <c r="BB154" s="170" t="str">
        <f aca="false"> MEGAname &amp; "="</f>
        <v>KC911976=</v>
      </c>
      <c r="BC154" s="170" t="str">
        <f aca="false">Clear &amp; IF(span ,"Span","out")</f>
        <v>KC911976=out</v>
      </c>
      <c r="BD154" s="170" t="str">
        <f aca="false">Clear &amp; IF(span, IF(B154=".","Selected",B154),"out")</f>
        <v>KC911976=out</v>
      </c>
      <c r="BE154" s="170" t="str">
        <f aca="false">Clear &amp; Strain</f>
        <v>KC911976=TR8</v>
      </c>
      <c r="BF154" s="170" t="str">
        <f aca="false">CONCATENATE(A154,"=",F154,". ",AX154,IF(AB154="","",CONCATENATE(".",AB154)))</f>
        <v>KC911976=TR8. 3.FRA.Toulouse .hum</v>
      </c>
      <c r="BG154" s="170" t="str">
        <f aca="false">CONCATENATE(A154,"=",F154,". ",AX154)</f>
        <v>KC911976=TR8. 3.FRA.Toulouse .hum</v>
      </c>
      <c r="BH154" s="170" t="str">
        <f aca="false">CONCATENATE(A154,"=",AX154)</f>
        <v>KC911976=3.FRA.Toulouse .hum</v>
      </c>
      <c r="BI154" s="170" t="str">
        <f aca="false">CONCATENATE(A154,"=",ComForSubtype,D154)</f>
        <v>KC911976=3</v>
      </c>
      <c r="BJ154" s="170" t="str">
        <f aca="false">CONCATENATE(A154,"=",E154)</f>
        <v>KC911976=3</v>
      </c>
      <c r="BK154" s="170" t="str">
        <f aca="false">CONCATENATE(A154,"=",C154)</f>
        <v>KC911976=3</v>
      </c>
      <c r="BL154" s="170" t="str">
        <f aca="false">CONCATENATE(D154,"=")</f>
        <v>3=</v>
      </c>
      <c r="BM154" s="223" t="str">
        <f aca="false">IF(BA154="XX","",BA154)</f>
        <v>KC911976</v>
      </c>
      <c r="BN154" s="224" t="str">
        <f aca="false">CONCATENATE(IF(F154="","",F154),IF(G154="","",CONCATENATE(" / ",G154)))</f>
        <v>TR8</v>
      </c>
      <c r="BO154" s="225" t="str">
        <f aca="false">AX154</f>
        <v>3.FRA.Toulouse .hum</v>
      </c>
      <c r="BP154" s="226" t="str">
        <f aca="false">IF(V154="","",V154)</f>
        <v/>
      </c>
      <c r="BQ154" s="226" t="str">
        <f aca="false">IF(W154="","",CONCATENATE(W154,IF(LEFT(AO154,1)="s","+","")))</f>
        <v/>
      </c>
      <c r="BR154" s="226" t="str">
        <f aca="false">IF(X154="","",CONCATENATE(X154,IF(LEFT(AQ154,1)="s","+","")))</f>
        <v/>
      </c>
      <c r="BS154" s="226" t="str">
        <f aca="false">IF(Y154="","",CONCATENATE(Y154,IF(LEFT(AR154,1)="s","+","")))</f>
        <v/>
      </c>
      <c r="BT154" s="226" t="str">
        <f aca="false">IF(Z154="","",CONCATENATE(Z154,IF(LEFT(AS154,1)="s","+","")))</f>
        <v/>
      </c>
      <c r="BU154" s="227" t="str">
        <f aca="false">IF(AA154="","",CONCATENATE(AA154,IF(LEFT(AT154,1)="s","+","")))</f>
        <v/>
      </c>
      <c r="BV154" s="212"/>
      <c r="BW154" s="177" t="s">
        <v>338</v>
      </c>
      <c r="BX154" s="170" t="str">
        <f aca="false">IF(BW154&lt;&gt;"",IF(ISNUMBER(FIND("=",BW154)),LEFT(BW154,FIND("=",BW154)-1),BW154),BW154)</f>
        <v>xx</v>
      </c>
      <c r="BY154" s="170" t="str">
        <f aca="false">IF(BW154&lt;&gt;"",IF(ISNUMBER(FIND("=",BW154)),RIGHT(BW154,LEN(BW154)-FIND("=",BW154)),""),"")</f>
        <v>Non_select</v>
      </c>
      <c r="BZ154" s="170" t="str">
        <f aca="false">IF(BX154&lt;&gt;"",IF(ISNUMBER(FIND(".",BX154)),LEFT(BX154,FIND(".",BX154)-1),BX154),BX154)</f>
        <v>xx</v>
      </c>
      <c r="CA154" s="170" t="str">
        <f aca="false">IF(BX154&lt;&gt;"",IF(ISNUMBER(FIND(".",BX154)),RIGHT(BX154,LEN(BX154)-FIND(".",BX154)),""),"")</f>
        <v/>
      </c>
      <c r="CB154" s="212"/>
      <c r="CC154" s="170" t="str">
        <f aca="false">A154</f>
        <v>KC911976</v>
      </c>
      <c r="CD154" s="178" t="s">
        <v>339</v>
      </c>
      <c r="CE154" s="178" t="s">
        <v>340</v>
      </c>
      <c r="CF154" s="178" t="s">
        <v>341</v>
      </c>
      <c r="CG154" s="212"/>
      <c r="CH154" s="212"/>
      <c r="CI154" s="212"/>
      <c r="CJ154" s="212"/>
      <c r="CK154" s="178"/>
      <c r="CL154" s="212"/>
      <c r="CM154" s="212"/>
      <c r="CN154" s="212"/>
      <c r="CO154" s="212"/>
      <c r="CP154" s="212"/>
      <c r="CQ154" s="212"/>
      <c r="CR154" s="228" t="n">
        <f aca="false">C154</f>
        <v>3</v>
      </c>
      <c r="CS154" s="229" t="str">
        <f aca="false">D154</f>
        <v>3</v>
      </c>
      <c r="CT154" s="170" t="str">
        <f aca="false">CONCATENATE(CD154," strain ",CM154," ",CL154,", partial cds")</f>
        <v>Hepatitis E virus strain  , partial cds</v>
      </c>
    </row>
    <row r="155" s="146" customFormat="true" ht="11.9" hidden="true" customHeight="true" outlineLevel="0" collapsed="false">
      <c r="A155" s="154" t="s">
        <v>783</v>
      </c>
      <c r="B155" s="147" t="s">
        <v>371</v>
      </c>
      <c r="C155" s="148" t="n">
        <v>3</v>
      </c>
      <c r="D155" s="149" t="s">
        <v>640</v>
      </c>
      <c r="E155" s="150" t="s">
        <v>640</v>
      </c>
      <c r="F155" s="154" t="s">
        <v>765</v>
      </c>
      <c r="G155" s="221" t="n">
        <v>23</v>
      </c>
      <c r="H155" s="146" t="s">
        <v>758</v>
      </c>
      <c r="I155" s="153" t="s">
        <v>759</v>
      </c>
      <c r="J155" s="154" t="s">
        <v>395</v>
      </c>
      <c r="K155" s="155" t="s">
        <v>760</v>
      </c>
      <c r="L155" s="231" t="s">
        <v>760</v>
      </c>
      <c r="M155" s="157" t="s">
        <v>348</v>
      </c>
      <c r="N155" s="213"/>
      <c r="O155" s="212"/>
      <c r="P155" s="212"/>
      <c r="Q155" s="212"/>
      <c r="R155" s="212"/>
      <c r="S155" s="212"/>
      <c r="T155" s="215"/>
      <c r="U155" s="215"/>
      <c r="V155" s="209"/>
      <c r="W155" s="217"/>
      <c r="X155" s="209"/>
      <c r="Y155" s="209"/>
      <c r="Z155" s="209"/>
      <c r="AA155" s="216"/>
      <c r="AB155" s="217"/>
      <c r="AC155" s="217"/>
      <c r="AD155" s="209"/>
      <c r="AE155" s="209"/>
      <c r="AF155" s="209"/>
      <c r="AG155" s="218"/>
      <c r="AH155" s="212"/>
      <c r="AI155" s="212"/>
      <c r="AJ155" s="219" t="n">
        <f aca="false">SeqEnd-SeqBeg+1</f>
        <v>1</v>
      </c>
      <c r="AK155" s="220" t="n">
        <f aca="false">AND( SeqBeg&lt;=Beg  , End &lt;=SeqEnd )</f>
        <v>0</v>
      </c>
      <c r="AL155" s="212"/>
      <c r="AM155" s="212"/>
      <c r="AN155" s="221"/>
      <c r="AO155" s="147" t="s">
        <v>103</v>
      </c>
      <c r="AP155" s="147" t="s">
        <v>103</v>
      </c>
      <c r="AQ155" s="147" t="s">
        <v>103</v>
      </c>
      <c r="AR155" s="147" t="s">
        <v>103</v>
      </c>
      <c r="AS155" s="147" t="s">
        <v>103</v>
      </c>
      <c r="AT155" s="147" t="s">
        <v>103</v>
      </c>
      <c r="AV155" s="212"/>
      <c r="AW155" s="222" t="str">
        <f aca="false">HYPERLINK(CONCATENATE("http://www.ncbi.nlm.nih.gov/nuccore/",BM155),BM155)</f>
        <v>KC911977</v>
      </c>
      <c r="AX155" s="219" t="str">
        <f aca="false">CONCATENATE(D155,IF(I155="","",CONCATENATE(".",I155)),IF(K155="","",CONCATENATE(".",K155)),IF(M155="","",CONCATENATE(".",M155)),IF(R155="","",CONCATENATE(".",R155)),IF(U155="","","(*)"))</f>
        <v>3.FRA.Toulouse .hum</v>
      </c>
      <c r="AY155" s="170" t="str">
        <f aca="false">CONCATENATE(BM155,".",BN155)</f>
        <v>KC911977.TR8 / 23</v>
      </c>
      <c r="AZ155" s="171" t="str">
        <f aca="false">IF(AV155="",IF(ISNUMBER(FIND(".",A155)),LEFT(A155,FIND(".",A155)-1),A155),AV155)</f>
        <v>KC911977</v>
      </c>
      <c r="BA155" s="171" t="str">
        <f aca="false">IF(ISNUMBER(FIND("-",AZ155)),LEFT(AZ155,FIND("-",AZ155)-1),AZ155)</f>
        <v>KC911977</v>
      </c>
      <c r="BB155" s="170" t="str">
        <f aca="false"> MEGAname &amp; "="</f>
        <v>KC911977=</v>
      </c>
      <c r="BC155" s="170" t="str">
        <f aca="false">Clear &amp; IF(span ,"Span","out")</f>
        <v>KC911977=out</v>
      </c>
      <c r="BD155" s="170" t="str">
        <f aca="false">Clear &amp; IF(span, IF(B155=".","Selected",B155),"out")</f>
        <v>KC911977=out</v>
      </c>
      <c r="BE155" s="170" t="str">
        <f aca="false">Clear &amp; Strain</f>
        <v>KC911977=TR8</v>
      </c>
      <c r="BF155" s="170" t="str">
        <f aca="false">CONCATENATE(A155,"=",F155,". ",AX155,IF(AB155="","",CONCATENATE(".",AB155)))</f>
        <v>KC911977=TR8. 3.FRA.Toulouse .hum</v>
      </c>
      <c r="BG155" s="170" t="str">
        <f aca="false">CONCATENATE(A155,"=",F155,". ",AX155)</f>
        <v>KC911977=TR8. 3.FRA.Toulouse .hum</v>
      </c>
      <c r="BH155" s="170" t="str">
        <f aca="false">CONCATENATE(A155,"=",AX155)</f>
        <v>KC911977=3.FRA.Toulouse .hum</v>
      </c>
      <c r="BI155" s="170" t="str">
        <f aca="false">CONCATENATE(A155,"=",ComForSubtype,D155)</f>
        <v>KC911977=3</v>
      </c>
      <c r="BJ155" s="170" t="str">
        <f aca="false">CONCATENATE(A155,"=",E155)</f>
        <v>KC911977=3</v>
      </c>
      <c r="BK155" s="170" t="str">
        <f aca="false">CONCATENATE(A155,"=",C155)</f>
        <v>KC911977=3</v>
      </c>
      <c r="BL155" s="170" t="str">
        <f aca="false">CONCATENATE(D155,"=")</f>
        <v>3=</v>
      </c>
      <c r="BM155" s="223" t="str">
        <f aca="false">IF(BA155="XX","",BA155)</f>
        <v>KC911977</v>
      </c>
      <c r="BN155" s="224" t="str">
        <f aca="false">CONCATENATE(IF(F155="","",F155),IF(G155="","",CONCATENATE(" / ",G155)))</f>
        <v>TR8 / 23</v>
      </c>
      <c r="BO155" s="225" t="str">
        <f aca="false">AX155</f>
        <v>3.FRA.Toulouse .hum</v>
      </c>
      <c r="BP155" s="226" t="str">
        <f aca="false">IF(V155="","",V155)</f>
        <v/>
      </c>
      <c r="BQ155" s="226" t="str">
        <f aca="false">IF(W155="","",CONCATENATE(W155,IF(LEFT(AO155,1)="s","+","")))</f>
        <v/>
      </c>
      <c r="BR155" s="226" t="str">
        <f aca="false">IF(X155="","",CONCATENATE(X155,IF(LEFT(AQ155,1)="s","+","")))</f>
        <v/>
      </c>
      <c r="BS155" s="226" t="str">
        <f aca="false">IF(Y155="","",CONCATENATE(Y155,IF(LEFT(AR155,1)="s","+","")))</f>
        <v/>
      </c>
      <c r="BT155" s="226" t="str">
        <f aca="false">IF(Z155="","",CONCATENATE(Z155,IF(LEFT(AS155,1)="s","+","")))</f>
        <v/>
      </c>
      <c r="BU155" s="227" t="str">
        <f aca="false">IF(AA155="","",CONCATENATE(AA155,IF(LEFT(AT155,1)="s","+","")))</f>
        <v/>
      </c>
      <c r="BV155" s="212"/>
      <c r="BW155" s="177" t="s">
        <v>338</v>
      </c>
      <c r="BX155" s="170" t="str">
        <f aca="false">IF(BW155&lt;&gt;"",IF(ISNUMBER(FIND("=",BW155)),LEFT(BW155,FIND("=",BW155)-1),BW155),BW155)</f>
        <v>xx</v>
      </c>
      <c r="BY155" s="170" t="str">
        <f aca="false">IF(BW155&lt;&gt;"",IF(ISNUMBER(FIND("=",BW155)),RIGHT(BW155,LEN(BW155)-FIND("=",BW155)),""),"")</f>
        <v>Non_select</v>
      </c>
      <c r="BZ155" s="170" t="str">
        <f aca="false">IF(BX155&lt;&gt;"",IF(ISNUMBER(FIND(".",BX155)),LEFT(BX155,FIND(".",BX155)-1),BX155),BX155)</f>
        <v>xx</v>
      </c>
      <c r="CA155" s="170" t="str">
        <f aca="false">IF(BX155&lt;&gt;"",IF(ISNUMBER(FIND(".",BX155)),RIGHT(BX155,LEN(BX155)-FIND(".",BX155)),""),"")</f>
        <v/>
      </c>
      <c r="CB155" s="212"/>
      <c r="CC155" s="170" t="str">
        <f aca="false">A155</f>
        <v>KC911977</v>
      </c>
      <c r="CD155" s="178" t="s">
        <v>339</v>
      </c>
      <c r="CE155" s="178" t="s">
        <v>340</v>
      </c>
      <c r="CF155" s="178" t="s">
        <v>341</v>
      </c>
      <c r="CG155" s="212"/>
      <c r="CH155" s="212"/>
      <c r="CI155" s="212"/>
      <c r="CJ155" s="212"/>
      <c r="CK155" s="178"/>
      <c r="CL155" s="212"/>
      <c r="CM155" s="212"/>
      <c r="CN155" s="212"/>
      <c r="CO155" s="212"/>
      <c r="CP155" s="212"/>
      <c r="CQ155" s="212"/>
      <c r="CR155" s="228" t="n">
        <f aca="false">C155</f>
        <v>3</v>
      </c>
      <c r="CS155" s="229" t="str">
        <f aca="false">D155</f>
        <v>3</v>
      </c>
      <c r="CT155" s="170" t="str">
        <f aca="false">CONCATENATE(CD155," strain ",CM155," ",CL155,", partial cds")</f>
        <v>Hepatitis E virus strain  , partial cds</v>
      </c>
    </row>
    <row r="156" customFormat="false" ht="11.9" hidden="true" customHeight="true" outlineLevel="0" collapsed="false">
      <c r="A156" s="208" t="s">
        <v>784</v>
      </c>
      <c r="B156" s="147" t="s">
        <v>371</v>
      </c>
      <c r="C156" s="148" t="n">
        <v>3</v>
      </c>
      <c r="D156" s="149" t="s">
        <v>640</v>
      </c>
      <c r="E156" s="150" t="s">
        <v>640</v>
      </c>
      <c r="F156" s="210" t="s">
        <v>785</v>
      </c>
      <c r="G156" s="212"/>
      <c r="H156" s="146" t="s">
        <v>405</v>
      </c>
      <c r="I156" s="153" t="s">
        <v>412</v>
      </c>
      <c r="J156" s="146" t="s">
        <v>395</v>
      </c>
      <c r="K156" s="155" t="s">
        <v>786</v>
      </c>
      <c r="L156" s="231" t="s">
        <v>787</v>
      </c>
      <c r="M156" s="157" t="s">
        <v>348</v>
      </c>
      <c r="N156" s="158" t="s">
        <v>362</v>
      </c>
      <c r="O156" s="159" t="n">
        <v>2010</v>
      </c>
      <c r="P156" s="160" t="s">
        <v>788</v>
      </c>
      <c r="Q156" s="212"/>
      <c r="R156" s="159" t="s">
        <v>80</v>
      </c>
      <c r="S156" s="159"/>
      <c r="T156" s="215"/>
      <c r="U156" s="215"/>
      <c r="V156" s="209"/>
      <c r="W156" s="217"/>
      <c r="X156" s="209"/>
      <c r="Y156" s="209"/>
      <c r="Z156" s="209"/>
      <c r="AB156" s="217"/>
      <c r="AC156" s="217"/>
      <c r="AD156" s="209"/>
      <c r="AE156" s="209"/>
      <c r="AF156" s="209"/>
      <c r="AG156" s="218"/>
      <c r="AH156" s="212"/>
      <c r="AI156" s="212"/>
      <c r="AJ156" s="219" t="n">
        <f aca="false">SeqEnd-SeqBeg+1</f>
        <v>1</v>
      </c>
      <c r="AK156" s="220" t="n">
        <f aca="false">AND( SeqBeg&lt;=Beg  , End &lt;=SeqEnd )</f>
        <v>0</v>
      </c>
      <c r="AL156" s="212"/>
      <c r="AM156" s="212"/>
      <c r="AN156" s="221"/>
      <c r="AO156" s="147" t="s">
        <v>103</v>
      </c>
      <c r="AP156" s="147" t="s">
        <v>103</v>
      </c>
      <c r="AQ156" s="147" t="s">
        <v>103</v>
      </c>
      <c r="AR156" s="147" t="s">
        <v>103</v>
      </c>
      <c r="AS156" s="147" t="s">
        <v>103</v>
      </c>
      <c r="AT156" s="147" t="s">
        <v>103</v>
      </c>
      <c r="AU156" s="146"/>
      <c r="AV156" s="212"/>
      <c r="AW156" s="222" t="str">
        <f aca="false">HYPERLINK(CONCATENATE("http://www.ncbi.nlm.nih.gov/nuccore/",BM156),BM156)</f>
        <v>HE716854</v>
      </c>
      <c r="AX156" s="219" t="str">
        <f aca="false">CONCATENATE(D156,IF(I156="","",CONCATENATE(".",I156)),IF(K156="","",CONCATENATE(".",K156)),IF(M156="","",CONCATENATE(".",M156)),IF(R156="","",CONCATENATE(".",R156)),IF(U156="","","(*)"))</f>
        <v>3.DEU.Nordrhein-Westfalen.hum.Ureg</v>
      </c>
      <c r="AY156" s="170" t="str">
        <f aca="false">CONCATENATE(BM156,".",BN156)</f>
        <v>HE716854.V1008053</v>
      </c>
      <c r="AZ156" s="171" t="str">
        <f aca="false">IF(AV156="",IF(ISNUMBER(FIND(".",A156)),LEFT(A156,FIND(".",A156)-1),A156),AV156)</f>
        <v>HE716854</v>
      </c>
      <c r="BA156" s="171" t="str">
        <f aca="false">IF(ISNUMBER(FIND("-",AZ156)),LEFT(AZ156,FIND("-",AZ156)-1),AZ156)</f>
        <v>HE716854</v>
      </c>
      <c r="BB156" s="170" t="str">
        <f aca="false"> MEGAname &amp; "="</f>
        <v>HE716854=</v>
      </c>
      <c r="BC156" s="170" t="str">
        <f aca="false">Clear &amp; IF(span ,"Span","out")</f>
        <v>HE716854=out</v>
      </c>
      <c r="BD156" s="170" t="str">
        <f aca="false">Clear &amp; IF(span, IF(B156=".","Selected",B156),"out")</f>
        <v>HE716854=out</v>
      </c>
      <c r="BE156" s="170" t="str">
        <f aca="false">Clear &amp; Strain</f>
        <v>HE716854=V1008053</v>
      </c>
      <c r="BF156" s="170" t="str">
        <f aca="false">CONCATENATE(A156,"=",F156,". ",AX156,IF(AB156="","",CONCATENATE(".",AB156)))</f>
        <v>HE716854=V1008053. 3.DEU.Nordrhein-Westfalen.hum.Ureg</v>
      </c>
      <c r="BG156" s="170" t="str">
        <f aca="false">CONCATENATE(A156,"=",F156,". ",AX156)</f>
        <v>HE716854=V1008053. 3.DEU.Nordrhein-Westfalen.hum.Ureg</v>
      </c>
      <c r="BH156" s="170" t="str">
        <f aca="false">CONCATENATE(A156,"=",AX156)</f>
        <v>HE716854=3.DEU.Nordrhein-Westfalen.hum.Ureg</v>
      </c>
      <c r="BI156" s="170" t="str">
        <f aca="false">CONCATENATE(A156,"=",ComForSubtype,D156)</f>
        <v>HE716854=3</v>
      </c>
      <c r="BJ156" s="170" t="str">
        <f aca="false">CONCATENATE(A156,"=",E156)</f>
        <v>HE716854=3</v>
      </c>
      <c r="BK156" s="170" t="str">
        <f aca="false">CONCATENATE(A156,"=",C156)</f>
        <v>HE716854=3</v>
      </c>
      <c r="BL156" s="170" t="str">
        <f aca="false">CONCATENATE(D156,"=")</f>
        <v>3=</v>
      </c>
      <c r="BM156" s="223" t="str">
        <f aca="false">IF(BA156="XX","",BA156)</f>
        <v>HE716854</v>
      </c>
      <c r="BN156" s="224" t="str">
        <f aca="false">CONCATENATE(IF(F156="","",F156),IF(G156="","",CONCATENATE(" / ",G156)))</f>
        <v>V1008053</v>
      </c>
      <c r="BO156" s="225" t="str">
        <f aca="false">AX156</f>
        <v>3.DEU.Nordrhein-Westfalen.hum.Ureg</v>
      </c>
      <c r="BP156" s="226" t="str">
        <f aca="false">IF(V156="","",V156)</f>
        <v/>
      </c>
      <c r="BQ156" s="226" t="str">
        <f aca="false">IF(W156="","",CONCATENATE(W156,IF(LEFT(AO156,1)="s","+","")))</f>
        <v/>
      </c>
      <c r="BR156" s="226" t="str">
        <f aca="false">IF(X156="","",CONCATENATE(X156,IF(LEFT(AQ156,1)="s","+","")))</f>
        <v/>
      </c>
      <c r="BS156" s="226" t="str">
        <f aca="false">IF(Y156="","",CONCATENATE(Y156,IF(LEFT(AR156,1)="s","+","")))</f>
        <v/>
      </c>
      <c r="BT156" s="226" t="str">
        <f aca="false">IF(Z156="","",CONCATENATE(Z156,IF(LEFT(AS156,1)="s","+","")))</f>
        <v/>
      </c>
      <c r="BU156" s="227" t="str">
        <f aca="false">IF(AA156="","",CONCATENATE(AA156,IF(LEFT(AT156,1)="s","+","")))</f>
        <v/>
      </c>
      <c r="BV156" s="212"/>
      <c r="BW156" s="177" t="s">
        <v>338</v>
      </c>
      <c r="BX156" s="170" t="str">
        <f aca="false">IF(BW156&lt;&gt;"",IF(ISNUMBER(FIND("=",BW156)),LEFT(BW156,FIND("=",BW156)-1),BW156),BW156)</f>
        <v>xx</v>
      </c>
      <c r="BY156" s="170" t="str">
        <f aca="false">IF(BW156&lt;&gt;"",IF(ISNUMBER(FIND("=",BW156)),RIGHT(BW156,LEN(BW156)-FIND("=",BW156)),""),"")</f>
        <v>Non_select</v>
      </c>
      <c r="BZ156" s="170" t="str">
        <f aca="false">IF(BX156&lt;&gt;"",IF(ISNUMBER(FIND(".",BX156)),LEFT(BX156,FIND(".",BX156)-1),BX156),BX156)</f>
        <v>xx</v>
      </c>
      <c r="CA156" s="170" t="str">
        <f aca="false">IF(BX156&lt;&gt;"",IF(ISNUMBER(FIND(".",BX156)),RIGHT(BX156,LEN(BX156)-FIND(".",BX156)),""),"")</f>
        <v/>
      </c>
      <c r="CB156" s="212"/>
      <c r="CC156" s="170" t="str">
        <f aca="false">A156</f>
        <v>HE716854</v>
      </c>
      <c r="CD156" s="178" t="s">
        <v>339</v>
      </c>
      <c r="CE156" s="178" t="s">
        <v>340</v>
      </c>
      <c r="CF156" s="178" t="s">
        <v>341</v>
      </c>
      <c r="CG156" s="212"/>
      <c r="CH156" s="212"/>
      <c r="CI156" s="212"/>
      <c r="CJ156" s="212"/>
      <c r="CK156" s="178"/>
      <c r="CL156" s="212"/>
      <c r="CM156" s="212"/>
      <c r="CN156" s="212"/>
      <c r="CO156" s="212"/>
      <c r="CP156" s="212"/>
      <c r="CQ156" s="212"/>
      <c r="CR156" s="228" t="n">
        <f aca="false">C156</f>
        <v>3</v>
      </c>
      <c r="CS156" s="229" t="str">
        <f aca="false">D156</f>
        <v>3</v>
      </c>
      <c r="CT156" s="170" t="str">
        <f aca="false">CONCATENATE(CD156," strain ",CM156," ",CL156,", partial cds")</f>
        <v>Hepatitis E virus strain  , partial cds</v>
      </c>
    </row>
    <row r="157" s="146" customFormat="true" ht="11.9" hidden="true" customHeight="true" outlineLevel="0" collapsed="false">
      <c r="A157" s="154" t="s">
        <v>789</v>
      </c>
      <c r="B157" s="147" t="s">
        <v>371</v>
      </c>
      <c r="C157" s="148" t="n">
        <v>3</v>
      </c>
      <c r="D157" s="149" t="s">
        <v>640</v>
      </c>
      <c r="E157" s="150" t="s">
        <v>640</v>
      </c>
      <c r="F157" s="154"/>
      <c r="G157" s="212"/>
      <c r="H157" s="146" t="s">
        <v>758</v>
      </c>
      <c r="I157" s="153" t="s">
        <v>759</v>
      </c>
      <c r="J157" s="154" t="s">
        <v>395</v>
      </c>
      <c r="K157" s="155" t="s">
        <v>760</v>
      </c>
      <c r="L157" s="231" t="s">
        <v>760</v>
      </c>
      <c r="M157" s="157" t="s">
        <v>348</v>
      </c>
      <c r="N157" s="213"/>
      <c r="O157" s="212"/>
      <c r="P157" s="212"/>
      <c r="Q157" s="212"/>
      <c r="R157" s="212"/>
      <c r="S157" s="212"/>
      <c r="T157" s="215"/>
      <c r="U157" s="215"/>
      <c r="V157" s="209"/>
      <c r="W157" s="217"/>
      <c r="X157" s="209"/>
      <c r="Y157" s="209"/>
      <c r="Z157" s="209"/>
      <c r="AA157" s="216"/>
      <c r="AB157" s="217"/>
      <c r="AC157" s="217"/>
      <c r="AD157" s="209"/>
      <c r="AE157" s="209"/>
      <c r="AF157" s="209"/>
      <c r="AG157" s="218"/>
      <c r="AH157" s="212"/>
      <c r="AI157" s="212"/>
      <c r="AJ157" s="219" t="n">
        <f aca="false">SeqEnd-SeqBeg+1</f>
        <v>1</v>
      </c>
      <c r="AK157" s="220" t="n">
        <f aca="false">AND( SeqBeg&lt;=Beg  , End &lt;=SeqEnd )</f>
        <v>0</v>
      </c>
      <c r="AL157" s="212"/>
      <c r="AM157" s="212"/>
      <c r="AN157" s="221"/>
      <c r="AO157" s="147" t="s">
        <v>103</v>
      </c>
      <c r="AP157" s="147" t="s">
        <v>103</v>
      </c>
      <c r="AQ157" s="147" t="s">
        <v>103</v>
      </c>
      <c r="AR157" s="147" t="s">
        <v>103</v>
      </c>
      <c r="AS157" s="147" t="s">
        <v>103</v>
      </c>
      <c r="AT157" s="147" t="s">
        <v>103</v>
      </c>
      <c r="AV157" s="212"/>
      <c r="AW157" s="222" t="str">
        <f aca="false">HYPERLINK(CONCATENATE("http://www.ncbi.nlm.nih.gov/nuccore/",BM157),BM157)</f>
        <v>KC911979</v>
      </c>
      <c r="AX157" s="219" t="str">
        <f aca="false">CONCATENATE(D157,IF(I157="","",CONCATENATE(".",I157)),IF(K157="","",CONCATENATE(".",K157)),IF(M157="","",CONCATENATE(".",M157)),IF(R157="","",CONCATENATE(".",R157)),IF(U157="","","(*)"))</f>
        <v>3.FRA.Toulouse .hum</v>
      </c>
      <c r="AY157" s="170" t="str">
        <f aca="false">CONCATENATE(BM157,".",BN157)</f>
        <v>KC911979.</v>
      </c>
      <c r="AZ157" s="171" t="str">
        <f aca="false">IF(AV157="",IF(ISNUMBER(FIND(".",A157)),LEFT(A157,FIND(".",A157)-1),A157),AV157)</f>
        <v>KC911979</v>
      </c>
      <c r="BA157" s="171" t="str">
        <f aca="false">IF(ISNUMBER(FIND("-",AZ157)),LEFT(AZ157,FIND("-",AZ157)-1),AZ157)</f>
        <v>KC911979</v>
      </c>
      <c r="BB157" s="170" t="str">
        <f aca="false"> MEGAname &amp; "="</f>
        <v>KC911979=</v>
      </c>
      <c r="BC157" s="170" t="str">
        <f aca="false">Clear &amp; IF(span ,"Span","out")</f>
        <v>KC911979=out</v>
      </c>
      <c r="BD157" s="170" t="str">
        <f aca="false">Clear &amp; IF(span, IF(B157=".","Selected",B157),"out")</f>
        <v>KC911979=out</v>
      </c>
      <c r="BE157" s="170" t="str">
        <f aca="false">Clear &amp; Strain</f>
        <v>KC911979=</v>
      </c>
      <c r="BF157" s="170" t="str">
        <f aca="false">CONCATENATE(A157,"=",F157,". ",AX157,IF(AB157="","",CONCATENATE(".",AB157)))</f>
        <v>KC911979=. 3.FRA.Toulouse .hum</v>
      </c>
      <c r="BG157" s="170" t="str">
        <f aca="false">CONCATENATE(A157,"=",F157,". ",AX157)</f>
        <v>KC911979=. 3.FRA.Toulouse .hum</v>
      </c>
      <c r="BH157" s="170" t="str">
        <f aca="false">CONCATENATE(A157,"=",AX157)</f>
        <v>KC911979=3.FRA.Toulouse .hum</v>
      </c>
      <c r="BI157" s="170" t="str">
        <f aca="false">CONCATENATE(A157,"=",ComForSubtype,D157)</f>
        <v>KC911979=3</v>
      </c>
      <c r="BJ157" s="170" t="str">
        <f aca="false">CONCATENATE(A157,"=",E157)</f>
        <v>KC911979=3</v>
      </c>
      <c r="BK157" s="170" t="str">
        <f aca="false">CONCATENATE(A157,"=",C157)</f>
        <v>KC911979=3</v>
      </c>
      <c r="BL157" s="170" t="str">
        <f aca="false">CONCATENATE(D157,"=")</f>
        <v>3=</v>
      </c>
      <c r="BM157" s="223" t="str">
        <f aca="false">IF(BA157="XX","",BA157)</f>
        <v>KC911979</v>
      </c>
      <c r="BN157" s="224" t="str">
        <f aca="false">CONCATENATE(IF(F157="","",F157),IF(G157="","",CONCATENATE(" / ",G157)))</f>
        <v/>
      </c>
      <c r="BO157" s="225" t="str">
        <f aca="false">AX157</f>
        <v>3.FRA.Toulouse .hum</v>
      </c>
      <c r="BP157" s="226" t="str">
        <f aca="false">IF(V157="","",V157)</f>
        <v/>
      </c>
      <c r="BQ157" s="226" t="str">
        <f aca="false">IF(W157="","",CONCATENATE(W157,IF(LEFT(AO157,1)="s","+","")))</f>
        <v/>
      </c>
      <c r="BR157" s="226" t="str">
        <f aca="false">IF(X157="","",CONCATENATE(X157,IF(LEFT(AQ157,1)="s","+","")))</f>
        <v/>
      </c>
      <c r="BS157" s="226" t="str">
        <f aca="false">IF(Y157="","",CONCATENATE(Y157,IF(LEFT(AR157,1)="s","+","")))</f>
        <v/>
      </c>
      <c r="BT157" s="226" t="str">
        <f aca="false">IF(Z157="","",CONCATENATE(Z157,IF(LEFT(AS157,1)="s","+","")))</f>
        <v/>
      </c>
      <c r="BU157" s="227" t="str">
        <f aca="false">IF(AA157="","",CONCATENATE(AA157,IF(LEFT(AT157,1)="s","+","")))</f>
        <v/>
      </c>
      <c r="BV157" s="212"/>
      <c r="BW157" s="177" t="s">
        <v>338</v>
      </c>
      <c r="BX157" s="170" t="str">
        <f aca="false">IF(BW157&lt;&gt;"",IF(ISNUMBER(FIND("=",BW157)),LEFT(BW157,FIND("=",BW157)-1),BW157),BW157)</f>
        <v>xx</v>
      </c>
      <c r="BY157" s="170" t="str">
        <f aca="false">IF(BW157&lt;&gt;"",IF(ISNUMBER(FIND("=",BW157)),RIGHT(BW157,LEN(BW157)-FIND("=",BW157)),""),"")</f>
        <v>Non_select</v>
      </c>
      <c r="BZ157" s="170" t="str">
        <f aca="false">IF(BX157&lt;&gt;"",IF(ISNUMBER(FIND(".",BX157)),LEFT(BX157,FIND(".",BX157)-1),BX157),BX157)</f>
        <v>xx</v>
      </c>
      <c r="CA157" s="170" t="str">
        <f aca="false">IF(BX157&lt;&gt;"",IF(ISNUMBER(FIND(".",BX157)),RIGHT(BX157,LEN(BX157)-FIND(".",BX157)),""),"")</f>
        <v/>
      </c>
      <c r="CB157" s="212"/>
      <c r="CC157" s="170" t="str">
        <f aca="false">A157</f>
        <v>KC911979</v>
      </c>
      <c r="CD157" s="178" t="s">
        <v>339</v>
      </c>
      <c r="CE157" s="178" t="s">
        <v>340</v>
      </c>
      <c r="CF157" s="178" t="s">
        <v>341</v>
      </c>
      <c r="CG157" s="212"/>
      <c r="CH157" s="212"/>
      <c r="CI157" s="212"/>
      <c r="CJ157" s="212"/>
      <c r="CK157" s="178"/>
      <c r="CL157" s="212"/>
      <c r="CM157" s="212"/>
      <c r="CN157" s="212"/>
      <c r="CO157" s="212"/>
      <c r="CP157" s="212"/>
      <c r="CQ157" s="212"/>
      <c r="CR157" s="228" t="n">
        <f aca="false">C157</f>
        <v>3</v>
      </c>
      <c r="CS157" s="229" t="str">
        <f aca="false">D157</f>
        <v>3</v>
      </c>
      <c r="CT157" s="170" t="str">
        <f aca="false">CONCATENATE(CD157," strain ",CM157," ",CL157,", partial cds")</f>
        <v>Hepatitis E virus strain  , partial cds</v>
      </c>
    </row>
    <row r="158" s="146" customFormat="true" ht="11.9" hidden="true" customHeight="true" outlineLevel="0" collapsed="false">
      <c r="A158" s="154" t="s">
        <v>790</v>
      </c>
      <c r="B158" s="147" t="s">
        <v>371</v>
      </c>
      <c r="C158" s="148" t="n">
        <v>3</v>
      </c>
      <c r="D158" s="149" t="s">
        <v>640</v>
      </c>
      <c r="E158" s="150" t="s">
        <v>640</v>
      </c>
      <c r="F158" s="154"/>
      <c r="G158" s="212"/>
      <c r="H158" s="146" t="s">
        <v>758</v>
      </c>
      <c r="I158" s="153" t="s">
        <v>759</v>
      </c>
      <c r="J158" s="154" t="s">
        <v>395</v>
      </c>
      <c r="K158" s="155" t="s">
        <v>760</v>
      </c>
      <c r="L158" s="231" t="s">
        <v>760</v>
      </c>
      <c r="M158" s="157" t="s">
        <v>348</v>
      </c>
      <c r="N158" s="213"/>
      <c r="O158" s="212"/>
      <c r="P158" s="212"/>
      <c r="Q158" s="212"/>
      <c r="R158" s="212"/>
      <c r="S158" s="212"/>
      <c r="T158" s="215"/>
      <c r="U158" s="215"/>
      <c r="V158" s="209"/>
      <c r="W158" s="217"/>
      <c r="X158" s="209"/>
      <c r="Y158" s="209"/>
      <c r="Z158" s="209"/>
      <c r="AA158" s="216"/>
      <c r="AB158" s="217"/>
      <c r="AC158" s="217"/>
      <c r="AD158" s="209"/>
      <c r="AE158" s="209"/>
      <c r="AF158" s="209"/>
      <c r="AG158" s="218"/>
      <c r="AH158" s="212"/>
      <c r="AI158" s="212"/>
      <c r="AJ158" s="219" t="n">
        <f aca="false">SeqEnd-SeqBeg+1</f>
        <v>1</v>
      </c>
      <c r="AK158" s="220" t="n">
        <f aca="false">AND( SeqBeg&lt;=Beg  , End &lt;=SeqEnd )</f>
        <v>0</v>
      </c>
      <c r="AL158" s="212"/>
      <c r="AM158" s="212"/>
      <c r="AN158" s="221"/>
      <c r="AO158" s="147" t="s">
        <v>103</v>
      </c>
      <c r="AP158" s="147" t="s">
        <v>103</v>
      </c>
      <c r="AQ158" s="147" t="s">
        <v>103</v>
      </c>
      <c r="AR158" s="147" t="s">
        <v>103</v>
      </c>
      <c r="AS158" s="147" t="s">
        <v>103</v>
      </c>
      <c r="AT158" s="147" t="s">
        <v>103</v>
      </c>
      <c r="AV158" s="212"/>
      <c r="AW158" s="222" t="str">
        <f aca="false">HYPERLINK(CONCATENATE("http://www.ncbi.nlm.nih.gov/nuccore/",BM158),BM158)</f>
        <v>KC911980</v>
      </c>
      <c r="AX158" s="219" t="str">
        <f aca="false">CONCATENATE(D158,IF(I158="","",CONCATENATE(".",I158)),IF(K158="","",CONCATENATE(".",K158)),IF(M158="","",CONCATENATE(".",M158)),IF(R158="","",CONCATENATE(".",R158)),IF(U158="","","(*)"))</f>
        <v>3.FRA.Toulouse .hum</v>
      </c>
      <c r="AY158" s="170" t="str">
        <f aca="false">CONCATENATE(BM158,".",BN158)</f>
        <v>KC911980.</v>
      </c>
      <c r="AZ158" s="171" t="str">
        <f aca="false">IF(AV158="",IF(ISNUMBER(FIND(".",A158)),LEFT(A158,FIND(".",A158)-1),A158),AV158)</f>
        <v>KC911980</v>
      </c>
      <c r="BA158" s="171" t="str">
        <f aca="false">IF(ISNUMBER(FIND("-",AZ158)),LEFT(AZ158,FIND("-",AZ158)-1),AZ158)</f>
        <v>KC911980</v>
      </c>
      <c r="BB158" s="170" t="str">
        <f aca="false"> MEGAname &amp; "="</f>
        <v>KC911980=</v>
      </c>
      <c r="BC158" s="170" t="str">
        <f aca="false">Clear &amp; IF(span ,"Span","out")</f>
        <v>KC911980=out</v>
      </c>
      <c r="BD158" s="170" t="str">
        <f aca="false">Clear &amp; IF(span, IF(B158=".","Selected",B158),"out")</f>
        <v>KC911980=out</v>
      </c>
      <c r="BE158" s="170" t="str">
        <f aca="false">Clear &amp; Strain</f>
        <v>KC911980=</v>
      </c>
      <c r="BF158" s="170" t="str">
        <f aca="false">CONCATENATE(A158,"=",F158,". ",AX158,IF(AB158="","",CONCATENATE(".",AB158)))</f>
        <v>KC911980=. 3.FRA.Toulouse .hum</v>
      </c>
      <c r="BG158" s="170" t="str">
        <f aca="false">CONCATENATE(A158,"=",F158,". ",AX158)</f>
        <v>KC911980=. 3.FRA.Toulouse .hum</v>
      </c>
      <c r="BH158" s="170" t="str">
        <f aca="false">CONCATENATE(A158,"=",AX158)</f>
        <v>KC911980=3.FRA.Toulouse .hum</v>
      </c>
      <c r="BI158" s="170" t="str">
        <f aca="false">CONCATENATE(A158,"=",ComForSubtype,D158)</f>
        <v>KC911980=3</v>
      </c>
      <c r="BJ158" s="170" t="str">
        <f aca="false">CONCATENATE(A158,"=",E158)</f>
        <v>KC911980=3</v>
      </c>
      <c r="BK158" s="170" t="str">
        <f aca="false">CONCATENATE(A158,"=",C158)</f>
        <v>KC911980=3</v>
      </c>
      <c r="BL158" s="170" t="str">
        <f aca="false">CONCATENATE(D158,"=")</f>
        <v>3=</v>
      </c>
      <c r="BM158" s="223" t="str">
        <f aca="false">IF(BA158="XX","",BA158)</f>
        <v>KC911980</v>
      </c>
      <c r="BN158" s="224" t="str">
        <f aca="false">CONCATENATE(IF(F158="","",F158),IF(G158="","",CONCATENATE(" / ",G158)))</f>
        <v/>
      </c>
      <c r="BO158" s="225" t="str">
        <f aca="false">AX158</f>
        <v>3.FRA.Toulouse .hum</v>
      </c>
      <c r="BP158" s="226" t="str">
        <f aca="false">IF(V158="","",V158)</f>
        <v/>
      </c>
      <c r="BQ158" s="226" t="str">
        <f aca="false">IF(W158="","",CONCATENATE(W158,IF(LEFT(AO158,1)="s","+","")))</f>
        <v/>
      </c>
      <c r="BR158" s="226" t="str">
        <f aca="false">IF(X158="","",CONCATENATE(X158,IF(LEFT(AQ158,1)="s","+","")))</f>
        <v/>
      </c>
      <c r="BS158" s="226" t="str">
        <f aca="false">IF(Y158="","",CONCATENATE(Y158,IF(LEFT(AR158,1)="s","+","")))</f>
        <v/>
      </c>
      <c r="BT158" s="226" t="str">
        <f aca="false">IF(Z158="","",CONCATENATE(Z158,IF(LEFT(AS158,1)="s","+","")))</f>
        <v/>
      </c>
      <c r="BU158" s="227" t="str">
        <f aca="false">IF(AA158="","",CONCATENATE(AA158,IF(LEFT(AT158,1)="s","+","")))</f>
        <v/>
      </c>
      <c r="BV158" s="212"/>
      <c r="BW158" s="177" t="s">
        <v>338</v>
      </c>
      <c r="BX158" s="170" t="str">
        <f aca="false">IF(BW158&lt;&gt;"",IF(ISNUMBER(FIND("=",BW158)),LEFT(BW158,FIND("=",BW158)-1),BW158),BW158)</f>
        <v>xx</v>
      </c>
      <c r="BY158" s="170" t="str">
        <f aca="false">IF(BW158&lt;&gt;"",IF(ISNUMBER(FIND("=",BW158)),RIGHT(BW158,LEN(BW158)-FIND("=",BW158)),""),"")</f>
        <v>Non_select</v>
      </c>
      <c r="BZ158" s="170" t="str">
        <f aca="false">IF(BX158&lt;&gt;"",IF(ISNUMBER(FIND(".",BX158)),LEFT(BX158,FIND(".",BX158)-1),BX158),BX158)</f>
        <v>xx</v>
      </c>
      <c r="CA158" s="170" t="str">
        <f aca="false">IF(BX158&lt;&gt;"",IF(ISNUMBER(FIND(".",BX158)),RIGHT(BX158,LEN(BX158)-FIND(".",BX158)),""),"")</f>
        <v/>
      </c>
      <c r="CB158" s="212"/>
      <c r="CC158" s="170" t="str">
        <f aca="false">A158</f>
        <v>KC911980</v>
      </c>
      <c r="CD158" s="178" t="s">
        <v>339</v>
      </c>
      <c r="CE158" s="178" t="s">
        <v>340</v>
      </c>
      <c r="CF158" s="178" t="s">
        <v>341</v>
      </c>
      <c r="CG158" s="212"/>
      <c r="CH158" s="212"/>
      <c r="CI158" s="212"/>
      <c r="CJ158" s="212"/>
      <c r="CK158" s="178"/>
      <c r="CL158" s="212"/>
      <c r="CM158" s="212"/>
      <c r="CN158" s="212"/>
      <c r="CO158" s="212"/>
      <c r="CP158" s="212"/>
      <c r="CQ158" s="212"/>
      <c r="CR158" s="228" t="n">
        <f aca="false">C158</f>
        <v>3</v>
      </c>
      <c r="CS158" s="229" t="str">
        <f aca="false">D158</f>
        <v>3</v>
      </c>
      <c r="CT158" s="170" t="str">
        <f aca="false">CONCATENATE(CD158," strain ",CM158," ",CL158,", partial cds")</f>
        <v>Hepatitis E virus strain  , partial cds</v>
      </c>
    </row>
    <row r="159" s="146" customFormat="true" ht="11.9" hidden="true" customHeight="true" outlineLevel="0" collapsed="false">
      <c r="A159" s="154" t="s">
        <v>791</v>
      </c>
      <c r="B159" s="147" t="s">
        <v>371</v>
      </c>
      <c r="C159" s="148" t="n">
        <v>3</v>
      </c>
      <c r="D159" s="149" t="s">
        <v>640</v>
      </c>
      <c r="E159" s="150" t="s">
        <v>640</v>
      </c>
      <c r="F159" s="154"/>
      <c r="G159" s="212"/>
      <c r="H159" s="146" t="s">
        <v>758</v>
      </c>
      <c r="I159" s="153" t="s">
        <v>759</v>
      </c>
      <c r="J159" s="154" t="s">
        <v>395</v>
      </c>
      <c r="K159" s="155" t="s">
        <v>760</v>
      </c>
      <c r="L159" s="231" t="s">
        <v>760</v>
      </c>
      <c r="M159" s="157" t="s">
        <v>348</v>
      </c>
      <c r="N159" s="213"/>
      <c r="O159" s="212"/>
      <c r="P159" s="212"/>
      <c r="Q159" s="212"/>
      <c r="R159" s="212"/>
      <c r="S159" s="212"/>
      <c r="T159" s="215"/>
      <c r="U159" s="215"/>
      <c r="V159" s="209"/>
      <c r="W159" s="217"/>
      <c r="X159" s="209"/>
      <c r="Y159" s="209"/>
      <c r="Z159" s="209"/>
      <c r="AA159" s="216"/>
      <c r="AB159" s="217"/>
      <c r="AC159" s="217"/>
      <c r="AD159" s="209"/>
      <c r="AE159" s="209"/>
      <c r="AF159" s="209"/>
      <c r="AG159" s="218"/>
      <c r="AH159" s="212"/>
      <c r="AI159" s="212"/>
      <c r="AJ159" s="219" t="n">
        <f aca="false">SeqEnd-SeqBeg+1</f>
        <v>1</v>
      </c>
      <c r="AK159" s="220" t="n">
        <f aca="false">AND( SeqBeg&lt;=Beg  , End &lt;=SeqEnd )</f>
        <v>0</v>
      </c>
      <c r="AL159" s="212"/>
      <c r="AM159" s="212"/>
      <c r="AN159" s="221"/>
      <c r="AO159" s="147" t="s">
        <v>103</v>
      </c>
      <c r="AP159" s="147" t="s">
        <v>103</v>
      </c>
      <c r="AQ159" s="147" t="s">
        <v>103</v>
      </c>
      <c r="AR159" s="147" t="s">
        <v>103</v>
      </c>
      <c r="AS159" s="147" t="s">
        <v>103</v>
      </c>
      <c r="AT159" s="147" t="s">
        <v>103</v>
      </c>
      <c r="AV159" s="212"/>
      <c r="AW159" s="222" t="str">
        <f aca="false">HYPERLINK(CONCATENATE("http://www.ncbi.nlm.nih.gov/nuccore/",BM159),BM159)</f>
        <v>KC911981</v>
      </c>
      <c r="AX159" s="219" t="str">
        <f aca="false">CONCATENATE(D159,IF(I159="","",CONCATENATE(".",I159)),IF(K159="","",CONCATENATE(".",K159)),IF(M159="","",CONCATENATE(".",M159)),IF(R159="","",CONCATENATE(".",R159)),IF(U159="","","(*)"))</f>
        <v>3.FRA.Toulouse .hum</v>
      </c>
      <c r="AY159" s="170" t="str">
        <f aca="false">CONCATENATE(BM159,".",BN159)</f>
        <v>KC911981.</v>
      </c>
      <c r="AZ159" s="171" t="str">
        <f aca="false">IF(AV159="",IF(ISNUMBER(FIND(".",A159)),LEFT(A159,FIND(".",A159)-1),A159),AV159)</f>
        <v>KC911981</v>
      </c>
      <c r="BA159" s="171" t="str">
        <f aca="false">IF(ISNUMBER(FIND("-",AZ159)),LEFT(AZ159,FIND("-",AZ159)-1),AZ159)</f>
        <v>KC911981</v>
      </c>
      <c r="BB159" s="170" t="str">
        <f aca="false"> MEGAname &amp; "="</f>
        <v>KC911981=</v>
      </c>
      <c r="BC159" s="170" t="str">
        <f aca="false">Clear &amp; IF(span ,"Span","out")</f>
        <v>KC911981=out</v>
      </c>
      <c r="BD159" s="170" t="str">
        <f aca="false">Clear &amp; IF(span, IF(B159=".","Selected",B159),"out")</f>
        <v>KC911981=out</v>
      </c>
      <c r="BE159" s="170" t="str">
        <f aca="false">Clear &amp; Strain</f>
        <v>KC911981=</v>
      </c>
      <c r="BF159" s="170" t="str">
        <f aca="false">CONCATENATE(A159,"=",F159,". ",AX159,IF(AB159="","",CONCATENATE(".",AB159)))</f>
        <v>KC911981=. 3.FRA.Toulouse .hum</v>
      </c>
      <c r="BG159" s="170" t="str">
        <f aca="false">CONCATENATE(A159,"=",F159,". ",AX159)</f>
        <v>KC911981=. 3.FRA.Toulouse .hum</v>
      </c>
      <c r="BH159" s="170" t="str">
        <f aca="false">CONCATENATE(A159,"=",AX159)</f>
        <v>KC911981=3.FRA.Toulouse .hum</v>
      </c>
      <c r="BI159" s="170" t="str">
        <f aca="false">CONCATENATE(A159,"=",ComForSubtype,D159)</f>
        <v>KC911981=3</v>
      </c>
      <c r="BJ159" s="170" t="str">
        <f aca="false">CONCATENATE(A159,"=",E159)</f>
        <v>KC911981=3</v>
      </c>
      <c r="BK159" s="170" t="str">
        <f aca="false">CONCATENATE(A159,"=",C159)</f>
        <v>KC911981=3</v>
      </c>
      <c r="BL159" s="170" t="str">
        <f aca="false">CONCATENATE(D159,"=")</f>
        <v>3=</v>
      </c>
      <c r="BM159" s="223" t="str">
        <f aca="false">IF(BA159="XX","",BA159)</f>
        <v>KC911981</v>
      </c>
      <c r="BN159" s="224" t="str">
        <f aca="false">CONCATENATE(IF(F159="","",F159),IF(G159="","",CONCATENATE(" / ",G159)))</f>
        <v/>
      </c>
      <c r="BO159" s="225" t="str">
        <f aca="false">AX159</f>
        <v>3.FRA.Toulouse .hum</v>
      </c>
      <c r="BP159" s="226" t="str">
        <f aca="false">IF(V159="","",V159)</f>
        <v/>
      </c>
      <c r="BQ159" s="226" t="str">
        <f aca="false">IF(W159="","",CONCATENATE(W159,IF(LEFT(AO159,1)="s","+","")))</f>
        <v/>
      </c>
      <c r="BR159" s="226" t="str">
        <f aca="false">IF(X159="","",CONCATENATE(X159,IF(LEFT(AQ159,1)="s","+","")))</f>
        <v/>
      </c>
      <c r="BS159" s="226" t="str">
        <f aca="false">IF(Y159="","",CONCATENATE(Y159,IF(LEFT(AR159,1)="s","+","")))</f>
        <v/>
      </c>
      <c r="BT159" s="226" t="str">
        <f aca="false">IF(Z159="","",CONCATENATE(Z159,IF(LEFT(AS159,1)="s","+","")))</f>
        <v/>
      </c>
      <c r="BU159" s="227" t="str">
        <f aca="false">IF(AA159="","",CONCATENATE(AA159,IF(LEFT(AT159,1)="s","+","")))</f>
        <v/>
      </c>
      <c r="BV159" s="212"/>
      <c r="BW159" s="177" t="s">
        <v>338</v>
      </c>
      <c r="BX159" s="170" t="str">
        <f aca="false">IF(BW159&lt;&gt;"",IF(ISNUMBER(FIND("=",BW159)),LEFT(BW159,FIND("=",BW159)-1),BW159),BW159)</f>
        <v>xx</v>
      </c>
      <c r="BY159" s="170" t="str">
        <f aca="false">IF(BW159&lt;&gt;"",IF(ISNUMBER(FIND("=",BW159)),RIGHT(BW159,LEN(BW159)-FIND("=",BW159)),""),"")</f>
        <v>Non_select</v>
      </c>
      <c r="BZ159" s="170" t="str">
        <f aca="false">IF(BX159&lt;&gt;"",IF(ISNUMBER(FIND(".",BX159)),LEFT(BX159,FIND(".",BX159)-1),BX159),BX159)</f>
        <v>xx</v>
      </c>
      <c r="CA159" s="170" t="str">
        <f aca="false">IF(BX159&lt;&gt;"",IF(ISNUMBER(FIND(".",BX159)),RIGHT(BX159,LEN(BX159)-FIND(".",BX159)),""),"")</f>
        <v/>
      </c>
      <c r="CB159" s="212"/>
      <c r="CC159" s="170" t="str">
        <f aca="false">A159</f>
        <v>KC911981</v>
      </c>
      <c r="CD159" s="178" t="s">
        <v>339</v>
      </c>
      <c r="CE159" s="178" t="s">
        <v>340</v>
      </c>
      <c r="CF159" s="178" t="s">
        <v>341</v>
      </c>
      <c r="CG159" s="212"/>
      <c r="CH159" s="212"/>
      <c r="CI159" s="212"/>
      <c r="CJ159" s="212"/>
      <c r="CK159" s="178"/>
      <c r="CL159" s="212"/>
      <c r="CM159" s="212"/>
      <c r="CN159" s="212"/>
      <c r="CO159" s="212"/>
      <c r="CP159" s="212"/>
      <c r="CQ159" s="212"/>
      <c r="CR159" s="228" t="n">
        <f aca="false">C159</f>
        <v>3</v>
      </c>
      <c r="CS159" s="229" t="str">
        <f aca="false">D159</f>
        <v>3</v>
      </c>
      <c r="CT159" s="170" t="str">
        <f aca="false">CONCATENATE(CD159," strain ",CM159," ",CL159,", partial cds")</f>
        <v>Hepatitis E virus strain  , partial cds</v>
      </c>
    </row>
    <row r="160" s="146" customFormat="true" ht="11.9" hidden="true" customHeight="true" outlineLevel="0" collapsed="false">
      <c r="A160" s="154" t="s">
        <v>792</v>
      </c>
      <c r="B160" s="147" t="s">
        <v>371</v>
      </c>
      <c r="C160" s="148" t="n">
        <v>3</v>
      </c>
      <c r="D160" s="149" t="s">
        <v>640</v>
      </c>
      <c r="E160" s="150" t="s">
        <v>640</v>
      </c>
      <c r="F160" s="154"/>
      <c r="G160" s="212"/>
      <c r="H160" s="146" t="s">
        <v>758</v>
      </c>
      <c r="I160" s="153" t="s">
        <v>759</v>
      </c>
      <c r="J160" s="154" t="s">
        <v>395</v>
      </c>
      <c r="K160" s="155" t="s">
        <v>760</v>
      </c>
      <c r="L160" s="231" t="s">
        <v>760</v>
      </c>
      <c r="M160" s="157" t="s">
        <v>348</v>
      </c>
      <c r="N160" s="213"/>
      <c r="O160" s="212"/>
      <c r="P160" s="212"/>
      <c r="Q160" s="212"/>
      <c r="R160" s="212"/>
      <c r="S160" s="212"/>
      <c r="T160" s="215"/>
      <c r="U160" s="215"/>
      <c r="V160" s="209"/>
      <c r="W160" s="217"/>
      <c r="X160" s="209"/>
      <c r="Y160" s="209"/>
      <c r="Z160" s="209"/>
      <c r="AA160" s="216"/>
      <c r="AB160" s="217"/>
      <c r="AC160" s="217"/>
      <c r="AD160" s="209"/>
      <c r="AE160" s="209"/>
      <c r="AF160" s="209"/>
      <c r="AG160" s="218"/>
      <c r="AH160" s="212"/>
      <c r="AI160" s="212"/>
      <c r="AJ160" s="219" t="n">
        <f aca="false">SeqEnd-SeqBeg+1</f>
        <v>1</v>
      </c>
      <c r="AK160" s="220" t="n">
        <f aca="false">AND( SeqBeg&lt;=Beg  , End &lt;=SeqEnd )</f>
        <v>0</v>
      </c>
      <c r="AL160" s="212"/>
      <c r="AM160" s="212"/>
      <c r="AN160" s="221"/>
      <c r="AO160" s="147" t="s">
        <v>103</v>
      </c>
      <c r="AP160" s="147" t="s">
        <v>103</v>
      </c>
      <c r="AQ160" s="147" t="s">
        <v>103</v>
      </c>
      <c r="AR160" s="147" t="s">
        <v>103</v>
      </c>
      <c r="AS160" s="147" t="s">
        <v>103</v>
      </c>
      <c r="AT160" s="147" t="s">
        <v>103</v>
      </c>
      <c r="AV160" s="212"/>
      <c r="AW160" s="222" t="str">
        <f aca="false">HYPERLINK(CONCATENATE("http://www.ncbi.nlm.nih.gov/nuccore/",BM160),BM160)</f>
        <v>KC911982</v>
      </c>
      <c r="AX160" s="219" t="str">
        <f aca="false">CONCATENATE(D160,IF(I160="","",CONCATENATE(".",I160)),IF(K160="","",CONCATENATE(".",K160)),IF(M160="","",CONCATENATE(".",M160)),IF(R160="","",CONCATENATE(".",R160)),IF(U160="","","(*)"))</f>
        <v>3.FRA.Toulouse .hum</v>
      </c>
      <c r="AY160" s="170" t="str">
        <f aca="false">CONCATENATE(BM160,".",BN160)</f>
        <v>KC911982.</v>
      </c>
      <c r="AZ160" s="171" t="str">
        <f aca="false">IF(AV160="",IF(ISNUMBER(FIND(".",A160)),LEFT(A160,FIND(".",A160)-1),A160),AV160)</f>
        <v>KC911982</v>
      </c>
      <c r="BA160" s="171" t="str">
        <f aca="false">IF(ISNUMBER(FIND("-",AZ160)),LEFT(AZ160,FIND("-",AZ160)-1),AZ160)</f>
        <v>KC911982</v>
      </c>
      <c r="BB160" s="170" t="str">
        <f aca="false"> MEGAname &amp; "="</f>
        <v>KC911982=</v>
      </c>
      <c r="BC160" s="170" t="str">
        <f aca="false">Clear &amp; IF(span ,"Span","out")</f>
        <v>KC911982=out</v>
      </c>
      <c r="BD160" s="170" t="str">
        <f aca="false">Clear &amp; IF(span, IF(B160=".","Selected",B160),"out")</f>
        <v>KC911982=out</v>
      </c>
      <c r="BE160" s="170" t="str">
        <f aca="false">Clear &amp; Strain</f>
        <v>KC911982=</v>
      </c>
      <c r="BF160" s="170" t="str">
        <f aca="false">CONCATENATE(A160,"=",F160,". ",AX160,IF(AB160="","",CONCATENATE(".",AB160)))</f>
        <v>KC911982=. 3.FRA.Toulouse .hum</v>
      </c>
      <c r="BG160" s="170" t="str">
        <f aca="false">CONCATENATE(A160,"=",F160,". ",AX160)</f>
        <v>KC911982=. 3.FRA.Toulouse .hum</v>
      </c>
      <c r="BH160" s="170" t="str">
        <f aca="false">CONCATENATE(A160,"=",AX160)</f>
        <v>KC911982=3.FRA.Toulouse .hum</v>
      </c>
      <c r="BI160" s="170" t="str">
        <f aca="false">CONCATENATE(A160,"=",ComForSubtype,D160)</f>
        <v>KC911982=3</v>
      </c>
      <c r="BJ160" s="170" t="str">
        <f aca="false">CONCATENATE(A160,"=",E160)</f>
        <v>KC911982=3</v>
      </c>
      <c r="BK160" s="170" t="str">
        <f aca="false">CONCATENATE(A160,"=",C160)</f>
        <v>KC911982=3</v>
      </c>
      <c r="BL160" s="170" t="str">
        <f aca="false">CONCATENATE(D160,"=")</f>
        <v>3=</v>
      </c>
      <c r="BM160" s="223" t="str">
        <f aca="false">IF(BA160="XX","",BA160)</f>
        <v>KC911982</v>
      </c>
      <c r="BN160" s="224" t="str">
        <f aca="false">CONCATENATE(IF(F160="","",F160),IF(G160="","",CONCATENATE(" / ",G160)))</f>
        <v/>
      </c>
      <c r="BO160" s="225" t="str">
        <f aca="false">AX160</f>
        <v>3.FRA.Toulouse .hum</v>
      </c>
      <c r="BP160" s="226" t="str">
        <f aca="false">IF(V160="","",V160)</f>
        <v/>
      </c>
      <c r="BQ160" s="226" t="str">
        <f aca="false">IF(W160="","",CONCATENATE(W160,IF(LEFT(AO160,1)="s","+","")))</f>
        <v/>
      </c>
      <c r="BR160" s="226" t="str">
        <f aca="false">IF(X160="","",CONCATENATE(X160,IF(LEFT(AQ160,1)="s","+","")))</f>
        <v/>
      </c>
      <c r="BS160" s="226" t="str">
        <f aca="false">IF(Y160="","",CONCATENATE(Y160,IF(LEFT(AR160,1)="s","+","")))</f>
        <v/>
      </c>
      <c r="BT160" s="226" t="str">
        <f aca="false">IF(Z160="","",CONCATENATE(Z160,IF(LEFT(AS160,1)="s","+","")))</f>
        <v/>
      </c>
      <c r="BU160" s="227" t="str">
        <f aca="false">IF(AA160="","",CONCATENATE(AA160,IF(LEFT(AT160,1)="s","+","")))</f>
        <v/>
      </c>
      <c r="BV160" s="212"/>
      <c r="BW160" s="177" t="s">
        <v>338</v>
      </c>
      <c r="BX160" s="170" t="str">
        <f aca="false">IF(BW160&lt;&gt;"",IF(ISNUMBER(FIND("=",BW160)),LEFT(BW160,FIND("=",BW160)-1),BW160),BW160)</f>
        <v>xx</v>
      </c>
      <c r="BY160" s="170" t="str">
        <f aca="false">IF(BW160&lt;&gt;"",IF(ISNUMBER(FIND("=",BW160)),RIGHT(BW160,LEN(BW160)-FIND("=",BW160)),""),"")</f>
        <v>Non_select</v>
      </c>
      <c r="BZ160" s="170" t="str">
        <f aca="false">IF(BX160&lt;&gt;"",IF(ISNUMBER(FIND(".",BX160)),LEFT(BX160,FIND(".",BX160)-1),BX160),BX160)</f>
        <v>xx</v>
      </c>
      <c r="CA160" s="170" t="str">
        <f aca="false">IF(BX160&lt;&gt;"",IF(ISNUMBER(FIND(".",BX160)),RIGHT(BX160,LEN(BX160)-FIND(".",BX160)),""),"")</f>
        <v/>
      </c>
      <c r="CB160" s="212"/>
      <c r="CC160" s="170" t="str">
        <f aca="false">A160</f>
        <v>KC911982</v>
      </c>
      <c r="CD160" s="178" t="s">
        <v>339</v>
      </c>
      <c r="CE160" s="178" t="s">
        <v>340</v>
      </c>
      <c r="CF160" s="178" t="s">
        <v>341</v>
      </c>
      <c r="CG160" s="212"/>
      <c r="CH160" s="212"/>
      <c r="CI160" s="212"/>
      <c r="CJ160" s="212"/>
      <c r="CK160" s="178"/>
      <c r="CL160" s="212"/>
      <c r="CM160" s="212"/>
      <c r="CN160" s="212"/>
      <c r="CO160" s="212"/>
      <c r="CP160" s="212"/>
      <c r="CQ160" s="212"/>
      <c r="CR160" s="228" t="n">
        <f aca="false">C160</f>
        <v>3</v>
      </c>
      <c r="CS160" s="229" t="str">
        <f aca="false">D160</f>
        <v>3</v>
      </c>
      <c r="CT160" s="170" t="str">
        <f aca="false">CONCATENATE(CD160," strain ",CM160," ",CL160,", partial cds")</f>
        <v>Hepatitis E virus strain  , partial cds</v>
      </c>
    </row>
    <row r="161" s="146" customFormat="true" ht="11.9" hidden="true" customHeight="true" outlineLevel="0" collapsed="false">
      <c r="A161" s="154" t="s">
        <v>793</v>
      </c>
      <c r="B161" s="147" t="s">
        <v>371</v>
      </c>
      <c r="C161" s="148" t="n">
        <v>3</v>
      </c>
      <c r="D161" s="149" t="s">
        <v>640</v>
      </c>
      <c r="E161" s="150" t="s">
        <v>640</v>
      </c>
      <c r="F161" s="154"/>
      <c r="G161" s="212"/>
      <c r="H161" s="146" t="s">
        <v>758</v>
      </c>
      <c r="I161" s="153" t="s">
        <v>759</v>
      </c>
      <c r="J161" s="154" t="s">
        <v>395</v>
      </c>
      <c r="K161" s="155" t="s">
        <v>760</v>
      </c>
      <c r="L161" s="231" t="s">
        <v>760</v>
      </c>
      <c r="M161" s="157" t="s">
        <v>348</v>
      </c>
      <c r="N161" s="213"/>
      <c r="O161" s="212"/>
      <c r="P161" s="212"/>
      <c r="Q161" s="212"/>
      <c r="R161" s="212"/>
      <c r="S161" s="212"/>
      <c r="T161" s="215"/>
      <c r="U161" s="215"/>
      <c r="V161" s="209"/>
      <c r="W161" s="217"/>
      <c r="X161" s="209"/>
      <c r="Y161" s="209"/>
      <c r="Z161" s="209"/>
      <c r="AA161" s="216"/>
      <c r="AB161" s="217"/>
      <c r="AC161" s="217"/>
      <c r="AD161" s="209"/>
      <c r="AE161" s="209"/>
      <c r="AF161" s="209"/>
      <c r="AG161" s="218"/>
      <c r="AH161" s="212"/>
      <c r="AI161" s="212"/>
      <c r="AJ161" s="219" t="n">
        <f aca="false">SeqEnd-SeqBeg+1</f>
        <v>1</v>
      </c>
      <c r="AK161" s="220" t="n">
        <f aca="false">AND( SeqBeg&lt;=Beg  , End &lt;=SeqEnd )</f>
        <v>0</v>
      </c>
      <c r="AL161" s="212"/>
      <c r="AM161" s="212"/>
      <c r="AN161" s="221"/>
      <c r="AO161" s="147" t="s">
        <v>103</v>
      </c>
      <c r="AP161" s="147" t="s">
        <v>103</v>
      </c>
      <c r="AQ161" s="147" t="s">
        <v>103</v>
      </c>
      <c r="AR161" s="147" t="s">
        <v>103</v>
      </c>
      <c r="AS161" s="147" t="s">
        <v>103</v>
      </c>
      <c r="AT161" s="147" t="s">
        <v>103</v>
      </c>
      <c r="AV161" s="212"/>
      <c r="AW161" s="222" t="str">
        <f aca="false">HYPERLINK(CONCATENATE("http://www.ncbi.nlm.nih.gov/nuccore/",BM161),BM161)</f>
        <v>KC911983</v>
      </c>
      <c r="AX161" s="219" t="str">
        <f aca="false">CONCATENATE(D161,IF(I161="","",CONCATENATE(".",I161)),IF(K161="","",CONCATENATE(".",K161)),IF(M161="","",CONCATENATE(".",M161)),IF(R161="","",CONCATENATE(".",R161)),IF(U161="","","(*)"))</f>
        <v>3.FRA.Toulouse .hum</v>
      </c>
      <c r="AY161" s="170" t="str">
        <f aca="false">CONCATENATE(BM161,".",BN161)</f>
        <v>KC911983.</v>
      </c>
      <c r="AZ161" s="171" t="str">
        <f aca="false">IF(AV161="",IF(ISNUMBER(FIND(".",A161)),LEFT(A161,FIND(".",A161)-1),A161),AV161)</f>
        <v>KC911983</v>
      </c>
      <c r="BA161" s="171" t="str">
        <f aca="false">IF(ISNUMBER(FIND("-",AZ161)),LEFT(AZ161,FIND("-",AZ161)-1),AZ161)</f>
        <v>KC911983</v>
      </c>
      <c r="BB161" s="170" t="str">
        <f aca="false"> MEGAname &amp; "="</f>
        <v>KC911983=</v>
      </c>
      <c r="BC161" s="170" t="str">
        <f aca="false">Clear &amp; IF(span ,"Span","out")</f>
        <v>KC911983=out</v>
      </c>
      <c r="BD161" s="170" t="str">
        <f aca="false">Clear &amp; IF(span, IF(B161=".","Selected",B161),"out")</f>
        <v>KC911983=out</v>
      </c>
      <c r="BE161" s="170" t="str">
        <f aca="false">Clear &amp; Strain</f>
        <v>KC911983=</v>
      </c>
      <c r="BF161" s="170" t="str">
        <f aca="false">CONCATENATE(A161,"=",F161,". ",AX161,IF(AB161="","",CONCATENATE(".",AB161)))</f>
        <v>KC911983=. 3.FRA.Toulouse .hum</v>
      </c>
      <c r="BG161" s="170" t="str">
        <f aca="false">CONCATENATE(A161,"=",F161,". ",AX161)</f>
        <v>KC911983=. 3.FRA.Toulouse .hum</v>
      </c>
      <c r="BH161" s="170" t="str">
        <f aca="false">CONCATENATE(A161,"=",AX161)</f>
        <v>KC911983=3.FRA.Toulouse .hum</v>
      </c>
      <c r="BI161" s="170" t="str">
        <f aca="false">CONCATENATE(A161,"=",ComForSubtype,D161)</f>
        <v>KC911983=3</v>
      </c>
      <c r="BJ161" s="170" t="str">
        <f aca="false">CONCATENATE(A161,"=",E161)</f>
        <v>KC911983=3</v>
      </c>
      <c r="BK161" s="170" t="str">
        <f aca="false">CONCATENATE(A161,"=",C161)</f>
        <v>KC911983=3</v>
      </c>
      <c r="BL161" s="170" t="str">
        <f aca="false">CONCATENATE(D161,"=")</f>
        <v>3=</v>
      </c>
      <c r="BM161" s="223" t="str">
        <f aca="false">IF(BA161="XX","",BA161)</f>
        <v>KC911983</v>
      </c>
      <c r="BN161" s="224" t="str">
        <f aca="false">CONCATENATE(IF(F161="","",F161),IF(G161="","",CONCATENATE(" / ",G161)))</f>
        <v/>
      </c>
      <c r="BO161" s="225" t="str">
        <f aca="false">AX161</f>
        <v>3.FRA.Toulouse .hum</v>
      </c>
      <c r="BP161" s="226" t="str">
        <f aca="false">IF(V161="","",V161)</f>
        <v/>
      </c>
      <c r="BQ161" s="226" t="str">
        <f aca="false">IF(W161="","",CONCATENATE(W161,IF(LEFT(AO161,1)="s","+","")))</f>
        <v/>
      </c>
      <c r="BR161" s="226" t="str">
        <f aca="false">IF(X161="","",CONCATENATE(X161,IF(LEFT(AQ161,1)="s","+","")))</f>
        <v/>
      </c>
      <c r="BS161" s="226" t="str">
        <f aca="false">IF(Y161="","",CONCATENATE(Y161,IF(LEFT(AR161,1)="s","+","")))</f>
        <v/>
      </c>
      <c r="BT161" s="226" t="str">
        <f aca="false">IF(Z161="","",CONCATENATE(Z161,IF(LEFT(AS161,1)="s","+","")))</f>
        <v/>
      </c>
      <c r="BU161" s="227" t="str">
        <f aca="false">IF(AA161="","",CONCATENATE(AA161,IF(LEFT(AT161,1)="s","+","")))</f>
        <v/>
      </c>
      <c r="BV161" s="212"/>
      <c r="BW161" s="177" t="s">
        <v>338</v>
      </c>
      <c r="BX161" s="170" t="str">
        <f aca="false">IF(BW161&lt;&gt;"",IF(ISNUMBER(FIND("=",BW161)),LEFT(BW161,FIND("=",BW161)-1),BW161),BW161)</f>
        <v>xx</v>
      </c>
      <c r="BY161" s="170" t="str">
        <f aca="false">IF(BW161&lt;&gt;"",IF(ISNUMBER(FIND("=",BW161)),RIGHT(BW161,LEN(BW161)-FIND("=",BW161)),""),"")</f>
        <v>Non_select</v>
      </c>
      <c r="BZ161" s="170" t="str">
        <f aca="false">IF(BX161&lt;&gt;"",IF(ISNUMBER(FIND(".",BX161)),LEFT(BX161,FIND(".",BX161)-1),BX161),BX161)</f>
        <v>xx</v>
      </c>
      <c r="CA161" s="170" t="str">
        <f aca="false">IF(BX161&lt;&gt;"",IF(ISNUMBER(FIND(".",BX161)),RIGHT(BX161,LEN(BX161)-FIND(".",BX161)),""),"")</f>
        <v/>
      </c>
      <c r="CB161" s="212"/>
      <c r="CC161" s="170" t="str">
        <f aca="false">A161</f>
        <v>KC911983</v>
      </c>
      <c r="CD161" s="178" t="s">
        <v>339</v>
      </c>
      <c r="CE161" s="178" t="s">
        <v>340</v>
      </c>
      <c r="CF161" s="178" t="s">
        <v>341</v>
      </c>
      <c r="CG161" s="212"/>
      <c r="CH161" s="212"/>
      <c r="CI161" s="212"/>
      <c r="CJ161" s="212"/>
      <c r="CK161" s="178"/>
      <c r="CL161" s="212"/>
      <c r="CM161" s="212"/>
      <c r="CN161" s="212"/>
      <c r="CO161" s="212"/>
      <c r="CP161" s="212"/>
      <c r="CQ161" s="212"/>
      <c r="CR161" s="228" t="n">
        <f aca="false">C161</f>
        <v>3</v>
      </c>
      <c r="CS161" s="229" t="str">
        <f aca="false">D161</f>
        <v>3</v>
      </c>
      <c r="CT161" s="170" t="str">
        <f aca="false">CONCATENATE(CD161," strain ",CM161," ",CL161,", partial cds")</f>
        <v>Hepatitis E virus strain  , partial cds</v>
      </c>
    </row>
    <row r="162" s="146" customFormat="true" ht="11.9" hidden="true" customHeight="true" outlineLevel="0" collapsed="false">
      <c r="A162" s="154" t="s">
        <v>794</v>
      </c>
      <c r="B162" s="147" t="s">
        <v>371</v>
      </c>
      <c r="C162" s="148" t="n">
        <v>3</v>
      </c>
      <c r="D162" s="149" t="s">
        <v>640</v>
      </c>
      <c r="E162" s="150" t="s">
        <v>640</v>
      </c>
      <c r="F162" s="154"/>
      <c r="G162" s="212"/>
      <c r="H162" s="146" t="s">
        <v>758</v>
      </c>
      <c r="I162" s="153" t="s">
        <v>759</v>
      </c>
      <c r="J162" s="154" t="s">
        <v>395</v>
      </c>
      <c r="K162" s="155" t="s">
        <v>760</v>
      </c>
      <c r="L162" s="231" t="s">
        <v>760</v>
      </c>
      <c r="M162" s="157" t="s">
        <v>348</v>
      </c>
      <c r="N162" s="213"/>
      <c r="O162" s="212"/>
      <c r="P162" s="212"/>
      <c r="Q162" s="212"/>
      <c r="R162" s="212"/>
      <c r="S162" s="212"/>
      <c r="T162" s="215"/>
      <c r="U162" s="215"/>
      <c r="V162" s="209"/>
      <c r="W162" s="217"/>
      <c r="X162" s="209"/>
      <c r="Y162" s="209"/>
      <c r="Z162" s="209"/>
      <c r="AA162" s="216"/>
      <c r="AB162" s="217"/>
      <c r="AC162" s="217"/>
      <c r="AD162" s="209"/>
      <c r="AE162" s="209"/>
      <c r="AF162" s="209"/>
      <c r="AG162" s="218"/>
      <c r="AH162" s="212"/>
      <c r="AI162" s="212"/>
      <c r="AJ162" s="219" t="n">
        <f aca="false">SeqEnd-SeqBeg+1</f>
        <v>1</v>
      </c>
      <c r="AK162" s="220" t="n">
        <f aca="false">AND( SeqBeg&lt;=Beg  , End &lt;=SeqEnd )</f>
        <v>0</v>
      </c>
      <c r="AL162" s="212"/>
      <c r="AM162" s="212"/>
      <c r="AN162" s="221"/>
      <c r="AO162" s="147" t="s">
        <v>103</v>
      </c>
      <c r="AP162" s="147" t="s">
        <v>103</v>
      </c>
      <c r="AQ162" s="147" t="s">
        <v>103</v>
      </c>
      <c r="AR162" s="147" t="s">
        <v>103</v>
      </c>
      <c r="AS162" s="147" t="s">
        <v>103</v>
      </c>
      <c r="AT162" s="147" t="s">
        <v>103</v>
      </c>
      <c r="AV162" s="212"/>
      <c r="AW162" s="222" t="str">
        <f aca="false">HYPERLINK(CONCATENATE("http://www.ncbi.nlm.nih.gov/nuccore/",BM162),BM162)</f>
        <v>KC911984</v>
      </c>
      <c r="AX162" s="219" t="str">
        <f aca="false">CONCATENATE(D162,IF(I162="","",CONCATENATE(".",I162)),IF(K162="","",CONCATENATE(".",K162)),IF(M162="","",CONCATENATE(".",M162)),IF(R162="","",CONCATENATE(".",R162)),IF(U162="","","(*)"))</f>
        <v>3.FRA.Toulouse .hum</v>
      </c>
      <c r="AY162" s="170" t="str">
        <f aca="false">CONCATENATE(BM162,".",BN162)</f>
        <v>KC911984.</v>
      </c>
      <c r="AZ162" s="171" t="str">
        <f aca="false">IF(AV162="",IF(ISNUMBER(FIND(".",A162)),LEFT(A162,FIND(".",A162)-1),A162),AV162)</f>
        <v>KC911984</v>
      </c>
      <c r="BA162" s="171" t="str">
        <f aca="false">IF(ISNUMBER(FIND("-",AZ162)),LEFT(AZ162,FIND("-",AZ162)-1),AZ162)</f>
        <v>KC911984</v>
      </c>
      <c r="BB162" s="170" t="str">
        <f aca="false"> MEGAname &amp; "="</f>
        <v>KC911984=</v>
      </c>
      <c r="BC162" s="170" t="str">
        <f aca="false">Clear &amp; IF(span ,"Span","out")</f>
        <v>KC911984=out</v>
      </c>
      <c r="BD162" s="170" t="str">
        <f aca="false">Clear &amp; IF(span, IF(B162=".","Selected",B162),"out")</f>
        <v>KC911984=out</v>
      </c>
      <c r="BE162" s="170" t="str">
        <f aca="false">Clear &amp; Strain</f>
        <v>KC911984=</v>
      </c>
      <c r="BF162" s="170" t="str">
        <f aca="false">CONCATENATE(A162,"=",F162,". ",AX162,IF(AB162="","",CONCATENATE(".",AB162)))</f>
        <v>KC911984=. 3.FRA.Toulouse .hum</v>
      </c>
      <c r="BG162" s="170" t="str">
        <f aca="false">CONCATENATE(A162,"=",F162,". ",AX162)</f>
        <v>KC911984=. 3.FRA.Toulouse .hum</v>
      </c>
      <c r="BH162" s="170" t="str">
        <f aca="false">CONCATENATE(A162,"=",AX162)</f>
        <v>KC911984=3.FRA.Toulouse .hum</v>
      </c>
      <c r="BI162" s="170" t="str">
        <f aca="false">CONCATENATE(A162,"=",ComForSubtype,D162)</f>
        <v>KC911984=3</v>
      </c>
      <c r="BJ162" s="170" t="str">
        <f aca="false">CONCATENATE(A162,"=",E162)</f>
        <v>KC911984=3</v>
      </c>
      <c r="BK162" s="170" t="str">
        <f aca="false">CONCATENATE(A162,"=",C162)</f>
        <v>KC911984=3</v>
      </c>
      <c r="BL162" s="170" t="str">
        <f aca="false">CONCATENATE(D162,"=")</f>
        <v>3=</v>
      </c>
      <c r="BM162" s="223" t="str">
        <f aca="false">IF(BA162="XX","",BA162)</f>
        <v>KC911984</v>
      </c>
      <c r="BN162" s="224" t="str">
        <f aca="false">CONCATENATE(IF(F162="","",F162),IF(G162="","",CONCATENATE(" / ",G162)))</f>
        <v/>
      </c>
      <c r="BO162" s="225" t="str">
        <f aca="false">AX162</f>
        <v>3.FRA.Toulouse .hum</v>
      </c>
      <c r="BP162" s="226" t="str">
        <f aca="false">IF(V162="","",V162)</f>
        <v/>
      </c>
      <c r="BQ162" s="226" t="str">
        <f aca="false">IF(W162="","",CONCATENATE(W162,IF(LEFT(AO162,1)="s","+","")))</f>
        <v/>
      </c>
      <c r="BR162" s="226" t="str">
        <f aca="false">IF(X162="","",CONCATENATE(X162,IF(LEFT(AQ162,1)="s","+","")))</f>
        <v/>
      </c>
      <c r="BS162" s="226" t="str">
        <f aca="false">IF(Y162="","",CONCATENATE(Y162,IF(LEFT(AR162,1)="s","+","")))</f>
        <v/>
      </c>
      <c r="BT162" s="226" t="str">
        <f aca="false">IF(Z162="","",CONCATENATE(Z162,IF(LEFT(AS162,1)="s","+","")))</f>
        <v/>
      </c>
      <c r="BU162" s="227" t="str">
        <f aca="false">IF(AA162="","",CONCATENATE(AA162,IF(LEFT(AT162,1)="s","+","")))</f>
        <v/>
      </c>
      <c r="BV162" s="212"/>
      <c r="BW162" s="177" t="s">
        <v>338</v>
      </c>
      <c r="BX162" s="170" t="str">
        <f aca="false">IF(BW162&lt;&gt;"",IF(ISNUMBER(FIND("=",BW162)),LEFT(BW162,FIND("=",BW162)-1),BW162),BW162)</f>
        <v>xx</v>
      </c>
      <c r="BY162" s="170" t="str">
        <f aca="false">IF(BW162&lt;&gt;"",IF(ISNUMBER(FIND("=",BW162)),RIGHT(BW162,LEN(BW162)-FIND("=",BW162)),""),"")</f>
        <v>Non_select</v>
      </c>
      <c r="BZ162" s="170" t="str">
        <f aca="false">IF(BX162&lt;&gt;"",IF(ISNUMBER(FIND(".",BX162)),LEFT(BX162,FIND(".",BX162)-1),BX162),BX162)</f>
        <v>xx</v>
      </c>
      <c r="CA162" s="170" t="str">
        <f aca="false">IF(BX162&lt;&gt;"",IF(ISNUMBER(FIND(".",BX162)),RIGHT(BX162,LEN(BX162)-FIND(".",BX162)),""),"")</f>
        <v/>
      </c>
      <c r="CB162" s="212"/>
      <c r="CC162" s="170" t="str">
        <f aca="false">A162</f>
        <v>KC911984</v>
      </c>
      <c r="CD162" s="178" t="s">
        <v>339</v>
      </c>
      <c r="CE162" s="178" t="s">
        <v>340</v>
      </c>
      <c r="CF162" s="178" t="s">
        <v>341</v>
      </c>
      <c r="CG162" s="212"/>
      <c r="CH162" s="212"/>
      <c r="CI162" s="212"/>
      <c r="CJ162" s="212"/>
      <c r="CK162" s="178"/>
      <c r="CL162" s="212"/>
      <c r="CM162" s="212"/>
      <c r="CN162" s="212"/>
      <c r="CO162" s="212"/>
      <c r="CP162" s="212"/>
      <c r="CQ162" s="212"/>
      <c r="CR162" s="228" t="n">
        <f aca="false">C162</f>
        <v>3</v>
      </c>
      <c r="CS162" s="229" t="str">
        <f aca="false">D162</f>
        <v>3</v>
      </c>
      <c r="CT162" s="170" t="str">
        <f aca="false">CONCATENATE(CD162," strain ",CM162," ",CL162,", partial cds")</f>
        <v>Hepatitis E virus strain  , partial cds</v>
      </c>
    </row>
    <row r="163" s="146" customFormat="true" ht="11.9" hidden="true" customHeight="true" outlineLevel="0" collapsed="false">
      <c r="A163" s="154" t="s">
        <v>795</v>
      </c>
      <c r="B163" s="147" t="s">
        <v>371</v>
      </c>
      <c r="C163" s="148" t="n">
        <v>3</v>
      </c>
      <c r="D163" s="149" t="s">
        <v>640</v>
      </c>
      <c r="E163" s="150" t="s">
        <v>640</v>
      </c>
      <c r="F163" s="154"/>
      <c r="G163" s="212"/>
      <c r="H163" s="146" t="s">
        <v>758</v>
      </c>
      <c r="I163" s="153" t="s">
        <v>759</v>
      </c>
      <c r="J163" s="154" t="s">
        <v>395</v>
      </c>
      <c r="K163" s="155" t="s">
        <v>760</v>
      </c>
      <c r="L163" s="231" t="s">
        <v>760</v>
      </c>
      <c r="M163" s="157" t="s">
        <v>348</v>
      </c>
      <c r="N163" s="213"/>
      <c r="O163" s="212"/>
      <c r="P163" s="212"/>
      <c r="Q163" s="212"/>
      <c r="R163" s="212"/>
      <c r="S163" s="212"/>
      <c r="T163" s="215"/>
      <c r="U163" s="215"/>
      <c r="V163" s="209"/>
      <c r="W163" s="217"/>
      <c r="X163" s="209"/>
      <c r="Y163" s="209"/>
      <c r="Z163" s="209"/>
      <c r="AA163" s="216"/>
      <c r="AB163" s="217"/>
      <c r="AC163" s="217"/>
      <c r="AD163" s="209"/>
      <c r="AE163" s="209"/>
      <c r="AF163" s="209"/>
      <c r="AG163" s="218"/>
      <c r="AH163" s="212"/>
      <c r="AI163" s="212"/>
      <c r="AJ163" s="219" t="n">
        <f aca="false">SeqEnd-SeqBeg+1</f>
        <v>1</v>
      </c>
      <c r="AK163" s="220" t="n">
        <f aca="false">AND( SeqBeg&lt;=Beg  , End &lt;=SeqEnd )</f>
        <v>0</v>
      </c>
      <c r="AL163" s="212"/>
      <c r="AM163" s="212"/>
      <c r="AN163" s="221"/>
      <c r="AO163" s="147" t="s">
        <v>103</v>
      </c>
      <c r="AP163" s="147" t="s">
        <v>103</v>
      </c>
      <c r="AQ163" s="147" t="s">
        <v>103</v>
      </c>
      <c r="AR163" s="147" t="s">
        <v>103</v>
      </c>
      <c r="AS163" s="147" t="s">
        <v>103</v>
      </c>
      <c r="AT163" s="147" t="s">
        <v>103</v>
      </c>
      <c r="AV163" s="212"/>
      <c r="AW163" s="222" t="str">
        <f aca="false">HYPERLINK(CONCATENATE("http://www.ncbi.nlm.nih.gov/nuccore/",BM163),BM163)</f>
        <v>KC911985</v>
      </c>
      <c r="AX163" s="219" t="str">
        <f aca="false">CONCATENATE(D163,IF(I163="","",CONCATENATE(".",I163)),IF(K163="","",CONCATENATE(".",K163)),IF(M163="","",CONCATENATE(".",M163)),IF(R163="","",CONCATENATE(".",R163)),IF(U163="","","(*)"))</f>
        <v>3.FRA.Toulouse .hum</v>
      </c>
      <c r="AY163" s="170" t="str">
        <f aca="false">CONCATENATE(BM163,".",BN163)</f>
        <v>KC911985.</v>
      </c>
      <c r="AZ163" s="171" t="str">
        <f aca="false">IF(AV163="",IF(ISNUMBER(FIND(".",A163)),LEFT(A163,FIND(".",A163)-1),A163),AV163)</f>
        <v>KC911985</v>
      </c>
      <c r="BA163" s="171" t="str">
        <f aca="false">IF(ISNUMBER(FIND("-",AZ163)),LEFT(AZ163,FIND("-",AZ163)-1),AZ163)</f>
        <v>KC911985</v>
      </c>
      <c r="BB163" s="170" t="str">
        <f aca="false"> MEGAname &amp; "="</f>
        <v>KC911985=</v>
      </c>
      <c r="BC163" s="170" t="str">
        <f aca="false">Clear &amp; IF(span ,"Span","out")</f>
        <v>KC911985=out</v>
      </c>
      <c r="BD163" s="170" t="str">
        <f aca="false">Clear &amp; IF(span, IF(B163=".","Selected",B163),"out")</f>
        <v>KC911985=out</v>
      </c>
      <c r="BE163" s="170" t="str">
        <f aca="false">Clear &amp; Strain</f>
        <v>KC911985=</v>
      </c>
      <c r="BF163" s="170" t="str">
        <f aca="false">CONCATENATE(A163,"=",F163,". ",AX163,IF(AB163="","",CONCATENATE(".",AB163)))</f>
        <v>KC911985=. 3.FRA.Toulouse .hum</v>
      </c>
      <c r="BG163" s="170" t="str">
        <f aca="false">CONCATENATE(A163,"=",F163,". ",AX163)</f>
        <v>KC911985=. 3.FRA.Toulouse .hum</v>
      </c>
      <c r="BH163" s="170" t="str">
        <f aca="false">CONCATENATE(A163,"=",AX163)</f>
        <v>KC911985=3.FRA.Toulouse .hum</v>
      </c>
      <c r="BI163" s="170" t="str">
        <f aca="false">CONCATENATE(A163,"=",ComForSubtype,D163)</f>
        <v>KC911985=3</v>
      </c>
      <c r="BJ163" s="170" t="str">
        <f aca="false">CONCATENATE(A163,"=",E163)</f>
        <v>KC911985=3</v>
      </c>
      <c r="BK163" s="170" t="str">
        <f aca="false">CONCATENATE(A163,"=",C163)</f>
        <v>KC911985=3</v>
      </c>
      <c r="BL163" s="170" t="str">
        <f aca="false">CONCATENATE(D163,"=")</f>
        <v>3=</v>
      </c>
      <c r="BM163" s="223" t="str">
        <f aca="false">IF(BA163="XX","",BA163)</f>
        <v>KC911985</v>
      </c>
      <c r="BN163" s="224" t="str">
        <f aca="false">CONCATENATE(IF(F163="","",F163),IF(G163="","",CONCATENATE(" / ",G163)))</f>
        <v/>
      </c>
      <c r="BO163" s="225" t="str">
        <f aca="false">AX163</f>
        <v>3.FRA.Toulouse .hum</v>
      </c>
      <c r="BP163" s="226" t="str">
        <f aca="false">IF(V163="","",V163)</f>
        <v/>
      </c>
      <c r="BQ163" s="226" t="str">
        <f aca="false">IF(W163="","",CONCATENATE(W163,IF(LEFT(AO163,1)="s","+","")))</f>
        <v/>
      </c>
      <c r="BR163" s="226" t="str">
        <f aca="false">IF(X163="","",CONCATENATE(X163,IF(LEFT(AQ163,1)="s","+","")))</f>
        <v/>
      </c>
      <c r="BS163" s="226" t="str">
        <f aca="false">IF(Y163="","",CONCATENATE(Y163,IF(LEFT(AR163,1)="s","+","")))</f>
        <v/>
      </c>
      <c r="BT163" s="226" t="str">
        <f aca="false">IF(Z163="","",CONCATENATE(Z163,IF(LEFT(AS163,1)="s","+","")))</f>
        <v/>
      </c>
      <c r="BU163" s="227" t="str">
        <f aca="false">IF(AA163="","",CONCATENATE(AA163,IF(LEFT(AT163,1)="s","+","")))</f>
        <v/>
      </c>
      <c r="BV163" s="212"/>
      <c r="BW163" s="177" t="s">
        <v>338</v>
      </c>
      <c r="BX163" s="170" t="str">
        <f aca="false">IF(BW163&lt;&gt;"",IF(ISNUMBER(FIND("=",BW163)),LEFT(BW163,FIND("=",BW163)-1),BW163),BW163)</f>
        <v>xx</v>
      </c>
      <c r="BY163" s="170" t="str">
        <f aca="false">IF(BW163&lt;&gt;"",IF(ISNUMBER(FIND("=",BW163)),RIGHT(BW163,LEN(BW163)-FIND("=",BW163)),""),"")</f>
        <v>Non_select</v>
      </c>
      <c r="BZ163" s="170" t="str">
        <f aca="false">IF(BX163&lt;&gt;"",IF(ISNUMBER(FIND(".",BX163)),LEFT(BX163,FIND(".",BX163)-1),BX163),BX163)</f>
        <v>xx</v>
      </c>
      <c r="CA163" s="170" t="str">
        <f aca="false">IF(BX163&lt;&gt;"",IF(ISNUMBER(FIND(".",BX163)),RIGHT(BX163,LEN(BX163)-FIND(".",BX163)),""),"")</f>
        <v/>
      </c>
      <c r="CB163" s="212"/>
      <c r="CC163" s="170" t="str">
        <f aca="false">A163</f>
        <v>KC911985</v>
      </c>
      <c r="CD163" s="178" t="s">
        <v>339</v>
      </c>
      <c r="CE163" s="178" t="s">
        <v>340</v>
      </c>
      <c r="CF163" s="178" t="s">
        <v>341</v>
      </c>
      <c r="CG163" s="212"/>
      <c r="CH163" s="212"/>
      <c r="CI163" s="212"/>
      <c r="CJ163" s="212"/>
      <c r="CK163" s="178"/>
      <c r="CL163" s="212"/>
      <c r="CM163" s="212"/>
      <c r="CN163" s="212"/>
      <c r="CO163" s="212"/>
      <c r="CP163" s="212"/>
      <c r="CQ163" s="212"/>
      <c r="CR163" s="228" t="n">
        <f aca="false">C163</f>
        <v>3</v>
      </c>
      <c r="CS163" s="229" t="str">
        <f aca="false">D163</f>
        <v>3</v>
      </c>
      <c r="CT163" s="170" t="str">
        <f aca="false">CONCATENATE(CD163," strain ",CM163," ",CL163,", partial cds")</f>
        <v>Hepatitis E virus strain  , partial cds</v>
      </c>
    </row>
    <row r="164" s="146" customFormat="true" ht="11.9" hidden="true" customHeight="true" outlineLevel="0" collapsed="false">
      <c r="A164" s="154" t="s">
        <v>796</v>
      </c>
      <c r="B164" s="147" t="s">
        <v>371</v>
      </c>
      <c r="C164" s="148" t="n">
        <v>3</v>
      </c>
      <c r="D164" s="149" t="s">
        <v>640</v>
      </c>
      <c r="E164" s="150" t="s">
        <v>640</v>
      </c>
      <c r="F164" s="154"/>
      <c r="G164" s="212"/>
      <c r="H164" s="146" t="s">
        <v>758</v>
      </c>
      <c r="I164" s="153" t="s">
        <v>759</v>
      </c>
      <c r="J164" s="154" t="s">
        <v>395</v>
      </c>
      <c r="K164" s="155" t="s">
        <v>760</v>
      </c>
      <c r="L164" s="231" t="s">
        <v>760</v>
      </c>
      <c r="M164" s="157" t="s">
        <v>348</v>
      </c>
      <c r="N164" s="213"/>
      <c r="O164" s="212"/>
      <c r="P164" s="212"/>
      <c r="Q164" s="212"/>
      <c r="R164" s="212"/>
      <c r="S164" s="212"/>
      <c r="T164" s="215"/>
      <c r="U164" s="215"/>
      <c r="V164" s="209"/>
      <c r="W164" s="217"/>
      <c r="X164" s="209"/>
      <c r="Y164" s="209"/>
      <c r="Z164" s="209"/>
      <c r="AA164" s="216"/>
      <c r="AB164" s="217"/>
      <c r="AC164" s="217"/>
      <c r="AD164" s="209"/>
      <c r="AE164" s="209"/>
      <c r="AF164" s="209"/>
      <c r="AG164" s="218"/>
      <c r="AH164" s="212"/>
      <c r="AI164" s="212"/>
      <c r="AJ164" s="219" t="n">
        <f aca="false">SeqEnd-SeqBeg+1</f>
        <v>1</v>
      </c>
      <c r="AK164" s="220" t="n">
        <f aca="false">AND( SeqBeg&lt;=Beg  , End &lt;=SeqEnd )</f>
        <v>0</v>
      </c>
      <c r="AL164" s="212"/>
      <c r="AM164" s="212"/>
      <c r="AN164" s="221"/>
      <c r="AO164" s="147" t="s">
        <v>103</v>
      </c>
      <c r="AP164" s="147" t="s">
        <v>103</v>
      </c>
      <c r="AQ164" s="147" t="s">
        <v>103</v>
      </c>
      <c r="AR164" s="147" t="s">
        <v>103</v>
      </c>
      <c r="AS164" s="147" t="s">
        <v>103</v>
      </c>
      <c r="AT164" s="147" t="s">
        <v>103</v>
      </c>
      <c r="AV164" s="212"/>
      <c r="AW164" s="222" t="str">
        <f aca="false">HYPERLINK(CONCATENATE("http://www.ncbi.nlm.nih.gov/nuccore/",BM164),BM164)</f>
        <v>KC911986</v>
      </c>
      <c r="AX164" s="219" t="str">
        <f aca="false">CONCATENATE(D164,IF(I164="","",CONCATENATE(".",I164)),IF(K164="","",CONCATENATE(".",K164)),IF(M164="","",CONCATENATE(".",M164)),IF(R164="","",CONCATENATE(".",R164)),IF(U164="","","(*)"))</f>
        <v>3.FRA.Toulouse .hum</v>
      </c>
      <c r="AY164" s="170" t="str">
        <f aca="false">CONCATENATE(BM164,".",BN164)</f>
        <v>KC911986.</v>
      </c>
      <c r="AZ164" s="171" t="str">
        <f aca="false">IF(AV164="",IF(ISNUMBER(FIND(".",A164)),LEFT(A164,FIND(".",A164)-1),A164),AV164)</f>
        <v>KC911986</v>
      </c>
      <c r="BA164" s="171" t="str">
        <f aca="false">IF(ISNUMBER(FIND("-",AZ164)),LEFT(AZ164,FIND("-",AZ164)-1),AZ164)</f>
        <v>KC911986</v>
      </c>
      <c r="BB164" s="170" t="str">
        <f aca="false"> MEGAname &amp; "="</f>
        <v>KC911986=</v>
      </c>
      <c r="BC164" s="170" t="str">
        <f aca="false">Clear &amp; IF(span ,"Span","out")</f>
        <v>KC911986=out</v>
      </c>
      <c r="BD164" s="170" t="str">
        <f aca="false">Clear &amp; IF(span, IF(B164=".","Selected",B164),"out")</f>
        <v>KC911986=out</v>
      </c>
      <c r="BE164" s="170" t="str">
        <f aca="false">Clear &amp; Strain</f>
        <v>KC911986=</v>
      </c>
      <c r="BF164" s="170" t="str">
        <f aca="false">CONCATENATE(A164,"=",F164,". ",AX164,IF(AB164="","",CONCATENATE(".",AB164)))</f>
        <v>KC911986=. 3.FRA.Toulouse .hum</v>
      </c>
      <c r="BG164" s="170" t="str">
        <f aca="false">CONCATENATE(A164,"=",F164,". ",AX164)</f>
        <v>KC911986=. 3.FRA.Toulouse .hum</v>
      </c>
      <c r="BH164" s="170" t="str">
        <f aca="false">CONCATENATE(A164,"=",AX164)</f>
        <v>KC911986=3.FRA.Toulouse .hum</v>
      </c>
      <c r="BI164" s="170" t="str">
        <f aca="false">CONCATENATE(A164,"=",ComForSubtype,D164)</f>
        <v>KC911986=3</v>
      </c>
      <c r="BJ164" s="170" t="str">
        <f aca="false">CONCATENATE(A164,"=",E164)</f>
        <v>KC911986=3</v>
      </c>
      <c r="BK164" s="170" t="str">
        <f aca="false">CONCATENATE(A164,"=",C164)</f>
        <v>KC911986=3</v>
      </c>
      <c r="BL164" s="170" t="str">
        <f aca="false">CONCATENATE(D164,"=")</f>
        <v>3=</v>
      </c>
      <c r="BM164" s="223" t="str">
        <f aca="false">IF(BA164="XX","",BA164)</f>
        <v>KC911986</v>
      </c>
      <c r="BN164" s="224" t="str">
        <f aca="false">CONCATENATE(IF(F164="","",F164),IF(G164="","",CONCATENATE(" / ",G164)))</f>
        <v/>
      </c>
      <c r="BO164" s="225" t="str">
        <f aca="false">AX164</f>
        <v>3.FRA.Toulouse .hum</v>
      </c>
      <c r="BP164" s="226" t="str">
        <f aca="false">IF(V164="","",V164)</f>
        <v/>
      </c>
      <c r="BQ164" s="226" t="str">
        <f aca="false">IF(W164="","",CONCATENATE(W164,IF(LEFT(AO164,1)="s","+","")))</f>
        <v/>
      </c>
      <c r="BR164" s="226" t="str">
        <f aca="false">IF(X164="","",CONCATENATE(X164,IF(LEFT(AQ164,1)="s","+","")))</f>
        <v/>
      </c>
      <c r="BS164" s="226" t="str">
        <f aca="false">IF(Y164="","",CONCATENATE(Y164,IF(LEFT(AR164,1)="s","+","")))</f>
        <v/>
      </c>
      <c r="BT164" s="226" t="str">
        <f aca="false">IF(Z164="","",CONCATENATE(Z164,IF(LEFT(AS164,1)="s","+","")))</f>
        <v/>
      </c>
      <c r="BU164" s="227" t="str">
        <f aca="false">IF(AA164="","",CONCATENATE(AA164,IF(LEFT(AT164,1)="s","+","")))</f>
        <v/>
      </c>
      <c r="BV164" s="212"/>
      <c r="BW164" s="177" t="s">
        <v>338</v>
      </c>
      <c r="BX164" s="170" t="str">
        <f aca="false">IF(BW164&lt;&gt;"",IF(ISNUMBER(FIND("=",BW164)),LEFT(BW164,FIND("=",BW164)-1),BW164),BW164)</f>
        <v>xx</v>
      </c>
      <c r="BY164" s="170" t="str">
        <f aca="false">IF(BW164&lt;&gt;"",IF(ISNUMBER(FIND("=",BW164)),RIGHT(BW164,LEN(BW164)-FIND("=",BW164)),""),"")</f>
        <v>Non_select</v>
      </c>
      <c r="BZ164" s="170" t="str">
        <f aca="false">IF(BX164&lt;&gt;"",IF(ISNUMBER(FIND(".",BX164)),LEFT(BX164,FIND(".",BX164)-1),BX164),BX164)</f>
        <v>xx</v>
      </c>
      <c r="CA164" s="170" t="str">
        <f aca="false">IF(BX164&lt;&gt;"",IF(ISNUMBER(FIND(".",BX164)),RIGHT(BX164,LEN(BX164)-FIND(".",BX164)),""),"")</f>
        <v/>
      </c>
      <c r="CB164" s="212"/>
      <c r="CC164" s="170" t="str">
        <f aca="false">A164</f>
        <v>KC911986</v>
      </c>
      <c r="CD164" s="178" t="s">
        <v>339</v>
      </c>
      <c r="CE164" s="178" t="s">
        <v>340</v>
      </c>
      <c r="CF164" s="178" t="s">
        <v>341</v>
      </c>
      <c r="CG164" s="212"/>
      <c r="CH164" s="212"/>
      <c r="CI164" s="212"/>
      <c r="CJ164" s="212"/>
      <c r="CK164" s="178"/>
      <c r="CL164" s="212"/>
      <c r="CM164" s="212"/>
      <c r="CN164" s="212"/>
      <c r="CO164" s="212"/>
      <c r="CP164" s="212"/>
      <c r="CQ164" s="212"/>
      <c r="CR164" s="228" t="n">
        <f aca="false">C164</f>
        <v>3</v>
      </c>
      <c r="CS164" s="229" t="str">
        <f aca="false">D164</f>
        <v>3</v>
      </c>
      <c r="CT164" s="170" t="str">
        <f aca="false">CONCATENATE(CD164," strain ",CM164," ",CL164,", partial cds")</f>
        <v>Hepatitis E virus strain  , partial cds</v>
      </c>
    </row>
    <row r="165" s="146" customFormat="true" ht="11.9" hidden="true" customHeight="true" outlineLevel="0" collapsed="false">
      <c r="A165" s="154" t="s">
        <v>797</v>
      </c>
      <c r="B165" s="147" t="s">
        <v>371</v>
      </c>
      <c r="C165" s="148" t="n">
        <v>3</v>
      </c>
      <c r="D165" s="149" t="s">
        <v>640</v>
      </c>
      <c r="E165" s="150" t="s">
        <v>640</v>
      </c>
      <c r="F165" s="154"/>
      <c r="G165" s="212"/>
      <c r="H165" s="146" t="s">
        <v>758</v>
      </c>
      <c r="I165" s="153" t="s">
        <v>759</v>
      </c>
      <c r="J165" s="154" t="s">
        <v>395</v>
      </c>
      <c r="K165" s="155" t="s">
        <v>760</v>
      </c>
      <c r="L165" s="231" t="s">
        <v>760</v>
      </c>
      <c r="M165" s="157" t="s">
        <v>348</v>
      </c>
      <c r="N165" s="213"/>
      <c r="O165" s="212"/>
      <c r="P165" s="212"/>
      <c r="Q165" s="212"/>
      <c r="R165" s="212"/>
      <c r="S165" s="212"/>
      <c r="T165" s="215"/>
      <c r="U165" s="215"/>
      <c r="V165" s="209"/>
      <c r="W165" s="217"/>
      <c r="X165" s="209"/>
      <c r="Y165" s="209"/>
      <c r="Z165" s="209"/>
      <c r="AA165" s="216"/>
      <c r="AB165" s="217"/>
      <c r="AC165" s="217"/>
      <c r="AD165" s="209"/>
      <c r="AE165" s="209"/>
      <c r="AF165" s="209"/>
      <c r="AG165" s="218"/>
      <c r="AH165" s="212"/>
      <c r="AI165" s="212"/>
      <c r="AJ165" s="219" t="n">
        <f aca="false">SeqEnd-SeqBeg+1</f>
        <v>1</v>
      </c>
      <c r="AK165" s="220" t="n">
        <f aca="false">AND( SeqBeg&lt;=Beg  , End &lt;=SeqEnd )</f>
        <v>0</v>
      </c>
      <c r="AL165" s="212"/>
      <c r="AM165" s="212"/>
      <c r="AN165" s="221"/>
      <c r="AO165" s="147" t="s">
        <v>103</v>
      </c>
      <c r="AP165" s="147" t="s">
        <v>103</v>
      </c>
      <c r="AQ165" s="147" t="s">
        <v>103</v>
      </c>
      <c r="AR165" s="147" t="s">
        <v>103</v>
      </c>
      <c r="AS165" s="147" t="s">
        <v>103</v>
      </c>
      <c r="AT165" s="147" t="s">
        <v>103</v>
      </c>
      <c r="AV165" s="212"/>
      <c r="AW165" s="222" t="str">
        <f aca="false">HYPERLINK(CONCATENATE("http://www.ncbi.nlm.nih.gov/nuccore/",BM165),BM165)</f>
        <v>KC911987</v>
      </c>
      <c r="AX165" s="219" t="str">
        <f aca="false">CONCATENATE(D165,IF(I165="","",CONCATENATE(".",I165)),IF(K165="","",CONCATENATE(".",K165)),IF(M165="","",CONCATENATE(".",M165)),IF(R165="","",CONCATENATE(".",R165)),IF(U165="","","(*)"))</f>
        <v>3.FRA.Toulouse .hum</v>
      </c>
      <c r="AY165" s="170" t="str">
        <f aca="false">CONCATENATE(BM165,".",BN165)</f>
        <v>KC911987.</v>
      </c>
      <c r="AZ165" s="171" t="str">
        <f aca="false">IF(AV165="",IF(ISNUMBER(FIND(".",A165)),LEFT(A165,FIND(".",A165)-1),A165),AV165)</f>
        <v>KC911987</v>
      </c>
      <c r="BA165" s="171" t="str">
        <f aca="false">IF(ISNUMBER(FIND("-",AZ165)),LEFT(AZ165,FIND("-",AZ165)-1),AZ165)</f>
        <v>KC911987</v>
      </c>
      <c r="BB165" s="170" t="str">
        <f aca="false"> MEGAname &amp; "="</f>
        <v>KC911987=</v>
      </c>
      <c r="BC165" s="170" t="str">
        <f aca="false">Clear &amp; IF(span ,"Span","out")</f>
        <v>KC911987=out</v>
      </c>
      <c r="BD165" s="170" t="str">
        <f aca="false">Clear &amp; IF(span, IF(B165=".","Selected",B165),"out")</f>
        <v>KC911987=out</v>
      </c>
      <c r="BE165" s="170" t="str">
        <f aca="false">Clear &amp; Strain</f>
        <v>KC911987=</v>
      </c>
      <c r="BF165" s="170" t="str">
        <f aca="false">CONCATENATE(A165,"=",F165,". ",AX165,IF(AB165="","",CONCATENATE(".",AB165)))</f>
        <v>KC911987=. 3.FRA.Toulouse .hum</v>
      </c>
      <c r="BG165" s="170" t="str">
        <f aca="false">CONCATENATE(A165,"=",F165,". ",AX165)</f>
        <v>KC911987=. 3.FRA.Toulouse .hum</v>
      </c>
      <c r="BH165" s="170" t="str">
        <f aca="false">CONCATENATE(A165,"=",AX165)</f>
        <v>KC911987=3.FRA.Toulouse .hum</v>
      </c>
      <c r="BI165" s="170" t="str">
        <f aca="false">CONCATENATE(A165,"=",ComForSubtype,D165)</f>
        <v>KC911987=3</v>
      </c>
      <c r="BJ165" s="170" t="str">
        <f aca="false">CONCATENATE(A165,"=",E165)</f>
        <v>KC911987=3</v>
      </c>
      <c r="BK165" s="170" t="str">
        <f aca="false">CONCATENATE(A165,"=",C165)</f>
        <v>KC911987=3</v>
      </c>
      <c r="BL165" s="170" t="str">
        <f aca="false">CONCATENATE(D165,"=")</f>
        <v>3=</v>
      </c>
      <c r="BM165" s="223" t="str">
        <f aca="false">IF(BA165="XX","",BA165)</f>
        <v>KC911987</v>
      </c>
      <c r="BN165" s="224" t="str">
        <f aca="false">CONCATENATE(IF(F165="","",F165),IF(G165="","",CONCATENATE(" / ",G165)))</f>
        <v/>
      </c>
      <c r="BO165" s="225" t="str">
        <f aca="false">AX165</f>
        <v>3.FRA.Toulouse .hum</v>
      </c>
      <c r="BP165" s="226" t="str">
        <f aca="false">IF(V165="","",V165)</f>
        <v/>
      </c>
      <c r="BQ165" s="226" t="str">
        <f aca="false">IF(W165="","",CONCATENATE(W165,IF(LEFT(AO165,1)="s","+","")))</f>
        <v/>
      </c>
      <c r="BR165" s="226" t="str">
        <f aca="false">IF(X165="","",CONCATENATE(X165,IF(LEFT(AQ165,1)="s","+","")))</f>
        <v/>
      </c>
      <c r="BS165" s="226" t="str">
        <f aca="false">IF(Y165="","",CONCATENATE(Y165,IF(LEFT(AR165,1)="s","+","")))</f>
        <v/>
      </c>
      <c r="BT165" s="226" t="str">
        <f aca="false">IF(Z165="","",CONCATENATE(Z165,IF(LEFT(AS165,1)="s","+","")))</f>
        <v/>
      </c>
      <c r="BU165" s="227" t="str">
        <f aca="false">IF(AA165="","",CONCATENATE(AA165,IF(LEFT(AT165,1)="s","+","")))</f>
        <v/>
      </c>
      <c r="BV165" s="212"/>
      <c r="BW165" s="177" t="s">
        <v>338</v>
      </c>
      <c r="BX165" s="170" t="str">
        <f aca="false">IF(BW165&lt;&gt;"",IF(ISNUMBER(FIND("=",BW165)),LEFT(BW165,FIND("=",BW165)-1),BW165),BW165)</f>
        <v>xx</v>
      </c>
      <c r="BY165" s="170" t="str">
        <f aca="false">IF(BW165&lt;&gt;"",IF(ISNUMBER(FIND("=",BW165)),RIGHT(BW165,LEN(BW165)-FIND("=",BW165)),""),"")</f>
        <v>Non_select</v>
      </c>
      <c r="BZ165" s="170" t="str">
        <f aca="false">IF(BX165&lt;&gt;"",IF(ISNUMBER(FIND(".",BX165)),LEFT(BX165,FIND(".",BX165)-1),BX165),BX165)</f>
        <v>xx</v>
      </c>
      <c r="CA165" s="170" t="str">
        <f aca="false">IF(BX165&lt;&gt;"",IF(ISNUMBER(FIND(".",BX165)),RIGHT(BX165,LEN(BX165)-FIND(".",BX165)),""),"")</f>
        <v/>
      </c>
      <c r="CB165" s="212"/>
      <c r="CC165" s="170" t="str">
        <f aca="false">A165</f>
        <v>KC911987</v>
      </c>
      <c r="CD165" s="178" t="s">
        <v>339</v>
      </c>
      <c r="CE165" s="178" t="s">
        <v>340</v>
      </c>
      <c r="CF165" s="178" t="s">
        <v>341</v>
      </c>
      <c r="CG165" s="212"/>
      <c r="CH165" s="212"/>
      <c r="CI165" s="212"/>
      <c r="CJ165" s="212"/>
      <c r="CK165" s="178"/>
      <c r="CL165" s="212"/>
      <c r="CM165" s="212"/>
      <c r="CN165" s="212"/>
      <c r="CO165" s="212"/>
      <c r="CP165" s="212"/>
      <c r="CQ165" s="212"/>
      <c r="CR165" s="228" t="n">
        <f aca="false">C165</f>
        <v>3</v>
      </c>
      <c r="CS165" s="229" t="str">
        <f aca="false">D165</f>
        <v>3</v>
      </c>
      <c r="CT165" s="170" t="str">
        <f aca="false">CONCATENATE(CD165," strain ",CM165," ",CL165,", partial cds")</f>
        <v>Hepatitis E virus strain  , partial cds</v>
      </c>
    </row>
    <row r="166" s="146" customFormat="true" ht="11.9" hidden="true" customHeight="true" outlineLevel="0" collapsed="false">
      <c r="A166" s="154" t="s">
        <v>798</v>
      </c>
      <c r="B166" s="147" t="s">
        <v>371</v>
      </c>
      <c r="C166" s="148" t="n">
        <v>3</v>
      </c>
      <c r="D166" s="149" t="s">
        <v>640</v>
      </c>
      <c r="E166" s="150" t="s">
        <v>640</v>
      </c>
      <c r="F166" s="154"/>
      <c r="G166" s="212"/>
      <c r="H166" s="146" t="s">
        <v>758</v>
      </c>
      <c r="I166" s="153" t="s">
        <v>759</v>
      </c>
      <c r="J166" s="154" t="s">
        <v>395</v>
      </c>
      <c r="K166" s="155" t="s">
        <v>760</v>
      </c>
      <c r="L166" s="231" t="s">
        <v>760</v>
      </c>
      <c r="M166" s="157" t="s">
        <v>348</v>
      </c>
      <c r="N166" s="213"/>
      <c r="O166" s="212"/>
      <c r="P166" s="212"/>
      <c r="Q166" s="212"/>
      <c r="R166" s="212"/>
      <c r="S166" s="212"/>
      <c r="T166" s="215"/>
      <c r="U166" s="215"/>
      <c r="V166" s="209"/>
      <c r="W166" s="217"/>
      <c r="X166" s="209"/>
      <c r="Y166" s="209"/>
      <c r="Z166" s="209"/>
      <c r="AA166" s="216"/>
      <c r="AB166" s="217"/>
      <c r="AC166" s="217"/>
      <c r="AD166" s="209"/>
      <c r="AE166" s="209"/>
      <c r="AF166" s="209"/>
      <c r="AG166" s="218"/>
      <c r="AH166" s="212"/>
      <c r="AI166" s="212"/>
      <c r="AJ166" s="219" t="n">
        <f aca="false">SeqEnd-SeqBeg+1</f>
        <v>1</v>
      </c>
      <c r="AK166" s="220" t="n">
        <f aca="false">AND( SeqBeg&lt;=Beg  , End &lt;=SeqEnd )</f>
        <v>0</v>
      </c>
      <c r="AL166" s="212"/>
      <c r="AM166" s="212"/>
      <c r="AN166" s="221"/>
      <c r="AO166" s="147" t="s">
        <v>103</v>
      </c>
      <c r="AP166" s="147" t="s">
        <v>103</v>
      </c>
      <c r="AQ166" s="147" t="s">
        <v>103</v>
      </c>
      <c r="AR166" s="147" t="s">
        <v>103</v>
      </c>
      <c r="AS166" s="147" t="s">
        <v>103</v>
      </c>
      <c r="AT166" s="147" t="s">
        <v>103</v>
      </c>
      <c r="AV166" s="212"/>
      <c r="AW166" s="222" t="str">
        <f aca="false">HYPERLINK(CONCATENATE("http://www.ncbi.nlm.nih.gov/nuccore/",BM166),BM166)</f>
        <v>KC911988</v>
      </c>
      <c r="AX166" s="219" t="str">
        <f aca="false">CONCATENATE(D166,IF(I166="","",CONCATENATE(".",I166)),IF(K166="","",CONCATENATE(".",K166)),IF(M166="","",CONCATENATE(".",M166)),IF(R166="","",CONCATENATE(".",R166)),IF(U166="","","(*)"))</f>
        <v>3.FRA.Toulouse .hum</v>
      </c>
      <c r="AY166" s="170" t="str">
        <f aca="false">CONCATENATE(BM166,".",BN166)</f>
        <v>KC911988.</v>
      </c>
      <c r="AZ166" s="171" t="str">
        <f aca="false">IF(AV166="",IF(ISNUMBER(FIND(".",A166)),LEFT(A166,FIND(".",A166)-1),A166),AV166)</f>
        <v>KC911988</v>
      </c>
      <c r="BA166" s="171" t="str">
        <f aca="false">IF(ISNUMBER(FIND("-",AZ166)),LEFT(AZ166,FIND("-",AZ166)-1),AZ166)</f>
        <v>KC911988</v>
      </c>
      <c r="BB166" s="170" t="str">
        <f aca="false"> MEGAname &amp; "="</f>
        <v>KC911988=</v>
      </c>
      <c r="BC166" s="170" t="str">
        <f aca="false">Clear &amp; IF(span ,"Span","out")</f>
        <v>KC911988=out</v>
      </c>
      <c r="BD166" s="170" t="str">
        <f aca="false">Clear &amp; IF(span, IF(B166=".","Selected",B166),"out")</f>
        <v>KC911988=out</v>
      </c>
      <c r="BE166" s="170" t="str">
        <f aca="false">Clear &amp; Strain</f>
        <v>KC911988=</v>
      </c>
      <c r="BF166" s="170" t="str">
        <f aca="false">CONCATENATE(A166,"=",F166,". ",AX166,IF(AB166="","",CONCATENATE(".",AB166)))</f>
        <v>KC911988=. 3.FRA.Toulouse .hum</v>
      </c>
      <c r="BG166" s="170" t="str">
        <f aca="false">CONCATENATE(A166,"=",F166,". ",AX166)</f>
        <v>KC911988=. 3.FRA.Toulouse .hum</v>
      </c>
      <c r="BH166" s="170" t="str">
        <f aca="false">CONCATENATE(A166,"=",AX166)</f>
        <v>KC911988=3.FRA.Toulouse .hum</v>
      </c>
      <c r="BI166" s="170" t="str">
        <f aca="false">CONCATENATE(A166,"=",ComForSubtype,D166)</f>
        <v>KC911988=3</v>
      </c>
      <c r="BJ166" s="170" t="str">
        <f aca="false">CONCATENATE(A166,"=",E166)</f>
        <v>KC911988=3</v>
      </c>
      <c r="BK166" s="170" t="str">
        <f aca="false">CONCATENATE(A166,"=",C166)</f>
        <v>KC911988=3</v>
      </c>
      <c r="BL166" s="170" t="str">
        <f aca="false">CONCATENATE(D166,"=")</f>
        <v>3=</v>
      </c>
      <c r="BM166" s="223" t="str">
        <f aca="false">IF(BA166="XX","",BA166)</f>
        <v>KC911988</v>
      </c>
      <c r="BN166" s="224" t="str">
        <f aca="false">CONCATENATE(IF(F166="","",F166),IF(G166="","",CONCATENATE(" / ",G166)))</f>
        <v/>
      </c>
      <c r="BO166" s="225" t="str">
        <f aca="false">AX166</f>
        <v>3.FRA.Toulouse .hum</v>
      </c>
      <c r="BP166" s="226" t="str">
        <f aca="false">IF(V166="","",V166)</f>
        <v/>
      </c>
      <c r="BQ166" s="226" t="str">
        <f aca="false">IF(W166="","",CONCATENATE(W166,IF(LEFT(AO166,1)="s","+","")))</f>
        <v/>
      </c>
      <c r="BR166" s="226" t="str">
        <f aca="false">IF(X166="","",CONCATENATE(X166,IF(LEFT(AQ166,1)="s","+","")))</f>
        <v/>
      </c>
      <c r="BS166" s="226" t="str">
        <f aca="false">IF(Y166="","",CONCATENATE(Y166,IF(LEFT(AR166,1)="s","+","")))</f>
        <v/>
      </c>
      <c r="BT166" s="226" t="str">
        <f aca="false">IF(Z166="","",CONCATENATE(Z166,IF(LEFT(AS166,1)="s","+","")))</f>
        <v/>
      </c>
      <c r="BU166" s="227" t="str">
        <f aca="false">IF(AA166="","",CONCATENATE(AA166,IF(LEFT(AT166,1)="s","+","")))</f>
        <v/>
      </c>
      <c r="BV166" s="212"/>
      <c r="BW166" s="177" t="s">
        <v>338</v>
      </c>
      <c r="BX166" s="170" t="str">
        <f aca="false">IF(BW166&lt;&gt;"",IF(ISNUMBER(FIND("=",BW166)),LEFT(BW166,FIND("=",BW166)-1),BW166),BW166)</f>
        <v>xx</v>
      </c>
      <c r="BY166" s="170" t="str">
        <f aca="false">IF(BW166&lt;&gt;"",IF(ISNUMBER(FIND("=",BW166)),RIGHT(BW166,LEN(BW166)-FIND("=",BW166)),""),"")</f>
        <v>Non_select</v>
      </c>
      <c r="BZ166" s="170" t="str">
        <f aca="false">IF(BX166&lt;&gt;"",IF(ISNUMBER(FIND(".",BX166)),LEFT(BX166,FIND(".",BX166)-1),BX166),BX166)</f>
        <v>xx</v>
      </c>
      <c r="CA166" s="170" t="str">
        <f aca="false">IF(BX166&lt;&gt;"",IF(ISNUMBER(FIND(".",BX166)),RIGHT(BX166,LEN(BX166)-FIND(".",BX166)),""),"")</f>
        <v/>
      </c>
      <c r="CB166" s="212"/>
      <c r="CC166" s="170" t="str">
        <f aca="false">A166</f>
        <v>KC911988</v>
      </c>
      <c r="CD166" s="178" t="s">
        <v>339</v>
      </c>
      <c r="CE166" s="178" t="s">
        <v>340</v>
      </c>
      <c r="CF166" s="178" t="s">
        <v>341</v>
      </c>
      <c r="CG166" s="212"/>
      <c r="CH166" s="212"/>
      <c r="CI166" s="212"/>
      <c r="CJ166" s="212"/>
      <c r="CK166" s="178"/>
      <c r="CL166" s="212"/>
      <c r="CM166" s="212"/>
      <c r="CN166" s="212"/>
      <c r="CO166" s="212"/>
      <c r="CP166" s="212"/>
      <c r="CQ166" s="212"/>
      <c r="CR166" s="228" t="n">
        <f aca="false">C166</f>
        <v>3</v>
      </c>
      <c r="CS166" s="229" t="str">
        <f aca="false">D166</f>
        <v>3</v>
      </c>
      <c r="CT166" s="170" t="str">
        <f aca="false">CONCATENATE(CD166," strain ",CM166," ",CL166,", partial cds")</f>
        <v>Hepatitis E virus strain  , partial cds</v>
      </c>
    </row>
    <row r="167" s="146" customFormat="true" ht="11.9" hidden="true" customHeight="true" outlineLevel="0" collapsed="false">
      <c r="A167" s="154" t="s">
        <v>799</v>
      </c>
      <c r="B167" s="147" t="s">
        <v>371</v>
      </c>
      <c r="C167" s="148" t="n">
        <v>3</v>
      </c>
      <c r="D167" s="149" t="s">
        <v>640</v>
      </c>
      <c r="E167" s="150" t="s">
        <v>640</v>
      </c>
      <c r="F167" s="154"/>
      <c r="G167" s="212"/>
      <c r="H167" s="146" t="s">
        <v>758</v>
      </c>
      <c r="I167" s="153" t="s">
        <v>759</v>
      </c>
      <c r="J167" s="154" t="s">
        <v>395</v>
      </c>
      <c r="K167" s="155" t="s">
        <v>760</v>
      </c>
      <c r="L167" s="231" t="s">
        <v>760</v>
      </c>
      <c r="M167" s="157" t="s">
        <v>348</v>
      </c>
      <c r="N167" s="213"/>
      <c r="O167" s="212"/>
      <c r="P167" s="212"/>
      <c r="Q167" s="212"/>
      <c r="R167" s="212"/>
      <c r="S167" s="212"/>
      <c r="T167" s="215"/>
      <c r="U167" s="215"/>
      <c r="V167" s="209"/>
      <c r="W167" s="217"/>
      <c r="X167" s="209"/>
      <c r="Y167" s="209"/>
      <c r="Z167" s="209"/>
      <c r="AA167" s="216"/>
      <c r="AB167" s="217"/>
      <c r="AC167" s="217"/>
      <c r="AD167" s="209"/>
      <c r="AE167" s="209"/>
      <c r="AF167" s="209"/>
      <c r="AG167" s="218"/>
      <c r="AH167" s="212"/>
      <c r="AI167" s="212"/>
      <c r="AJ167" s="219" t="n">
        <f aca="false">SeqEnd-SeqBeg+1</f>
        <v>1</v>
      </c>
      <c r="AK167" s="220" t="n">
        <f aca="false">AND( SeqBeg&lt;=Beg  , End &lt;=SeqEnd )</f>
        <v>0</v>
      </c>
      <c r="AL167" s="212"/>
      <c r="AM167" s="212"/>
      <c r="AN167" s="221"/>
      <c r="AO167" s="147" t="s">
        <v>103</v>
      </c>
      <c r="AP167" s="147" t="s">
        <v>103</v>
      </c>
      <c r="AQ167" s="147" t="s">
        <v>103</v>
      </c>
      <c r="AR167" s="147" t="s">
        <v>103</v>
      </c>
      <c r="AS167" s="147" t="s">
        <v>103</v>
      </c>
      <c r="AT167" s="147" t="s">
        <v>103</v>
      </c>
      <c r="AV167" s="212"/>
      <c r="AW167" s="222" t="str">
        <f aca="false">HYPERLINK(CONCATENATE("http://www.ncbi.nlm.nih.gov/nuccore/",BM167),BM167)</f>
        <v>KC911989</v>
      </c>
      <c r="AX167" s="219" t="str">
        <f aca="false">CONCATENATE(D167,IF(I167="","",CONCATENATE(".",I167)),IF(K167="","",CONCATENATE(".",K167)),IF(M167="","",CONCATENATE(".",M167)),IF(R167="","",CONCATENATE(".",R167)),IF(U167="","","(*)"))</f>
        <v>3.FRA.Toulouse .hum</v>
      </c>
      <c r="AY167" s="170" t="str">
        <f aca="false">CONCATENATE(BM167,".",BN167)</f>
        <v>KC911989.</v>
      </c>
      <c r="AZ167" s="171" t="str">
        <f aca="false">IF(AV167="",IF(ISNUMBER(FIND(".",A167)),LEFT(A167,FIND(".",A167)-1),A167),AV167)</f>
        <v>KC911989</v>
      </c>
      <c r="BA167" s="171" t="str">
        <f aca="false">IF(ISNUMBER(FIND("-",AZ167)),LEFT(AZ167,FIND("-",AZ167)-1),AZ167)</f>
        <v>KC911989</v>
      </c>
      <c r="BB167" s="170" t="str">
        <f aca="false"> MEGAname &amp; "="</f>
        <v>KC911989=</v>
      </c>
      <c r="BC167" s="170" t="str">
        <f aca="false">Clear &amp; IF(span ,"Span","out")</f>
        <v>KC911989=out</v>
      </c>
      <c r="BD167" s="170" t="str">
        <f aca="false">Clear &amp; IF(span, IF(B167=".","Selected",B167),"out")</f>
        <v>KC911989=out</v>
      </c>
      <c r="BE167" s="170" t="str">
        <f aca="false">Clear &amp; Strain</f>
        <v>KC911989=</v>
      </c>
      <c r="BF167" s="170" t="str">
        <f aca="false">CONCATENATE(A167,"=",F167,". ",AX167,IF(AB167="","",CONCATENATE(".",AB167)))</f>
        <v>KC911989=. 3.FRA.Toulouse .hum</v>
      </c>
      <c r="BG167" s="170" t="str">
        <f aca="false">CONCATENATE(A167,"=",F167,". ",AX167)</f>
        <v>KC911989=. 3.FRA.Toulouse .hum</v>
      </c>
      <c r="BH167" s="170" t="str">
        <f aca="false">CONCATENATE(A167,"=",AX167)</f>
        <v>KC911989=3.FRA.Toulouse .hum</v>
      </c>
      <c r="BI167" s="170" t="str">
        <f aca="false">CONCATENATE(A167,"=",ComForSubtype,D167)</f>
        <v>KC911989=3</v>
      </c>
      <c r="BJ167" s="170" t="str">
        <f aca="false">CONCATENATE(A167,"=",E167)</f>
        <v>KC911989=3</v>
      </c>
      <c r="BK167" s="170" t="str">
        <f aca="false">CONCATENATE(A167,"=",C167)</f>
        <v>KC911989=3</v>
      </c>
      <c r="BL167" s="170" t="str">
        <f aca="false">CONCATENATE(D167,"=")</f>
        <v>3=</v>
      </c>
      <c r="BM167" s="223" t="str">
        <f aca="false">IF(BA167="XX","",BA167)</f>
        <v>KC911989</v>
      </c>
      <c r="BN167" s="224" t="str">
        <f aca="false">CONCATENATE(IF(F167="","",F167),IF(G167="","",CONCATENATE(" / ",G167)))</f>
        <v/>
      </c>
      <c r="BO167" s="225" t="str">
        <f aca="false">AX167</f>
        <v>3.FRA.Toulouse .hum</v>
      </c>
      <c r="BP167" s="226" t="str">
        <f aca="false">IF(V167="","",V167)</f>
        <v/>
      </c>
      <c r="BQ167" s="226" t="str">
        <f aca="false">IF(W167="","",CONCATENATE(W167,IF(LEFT(AO167,1)="s","+","")))</f>
        <v/>
      </c>
      <c r="BR167" s="226" t="str">
        <f aca="false">IF(X167="","",CONCATENATE(X167,IF(LEFT(AQ167,1)="s","+","")))</f>
        <v/>
      </c>
      <c r="BS167" s="226" t="str">
        <f aca="false">IF(Y167="","",CONCATENATE(Y167,IF(LEFT(AR167,1)="s","+","")))</f>
        <v/>
      </c>
      <c r="BT167" s="226" t="str">
        <f aca="false">IF(Z167="","",CONCATENATE(Z167,IF(LEFT(AS167,1)="s","+","")))</f>
        <v/>
      </c>
      <c r="BU167" s="227" t="str">
        <f aca="false">IF(AA167="","",CONCATENATE(AA167,IF(LEFT(AT167,1)="s","+","")))</f>
        <v/>
      </c>
      <c r="BV167" s="212"/>
      <c r="BW167" s="177" t="s">
        <v>338</v>
      </c>
      <c r="BX167" s="170" t="str">
        <f aca="false">IF(BW167&lt;&gt;"",IF(ISNUMBER(FIND("=",BW167)),LEFT(BW167,FIND("=",BW167)-1),BW167),BW167)</f>
        <v>xx</v>
      </c>
      <c r="BY167" s="170" t="str">
        <f aca="false">IF(BW167&lt;&gt;"",IF(ISNUMBER(FIND("=",BW167)),RIGHT(BW167,LEN(BW167)-FIND("=",BW167)),""),"")</f>
        <v>Non_select</v>
      </c>
      <c r="BZ167" s="170" t="str">
        <f aca="false">IF(BX167&lt;&gt;"",IF(ISNUMBER(FIND(".",BX167)),LEFT(BX167,FIND(".",BX167)-1),BX167),BX167)</f>
        <v>xx</v>
      </c>
      <c r="CA167" s="170" t="str">
        <f aca="false">IF(BX167&lt;&gt;"",IF(ISNUMBER(FIND(".",BX167)),RIGHT(BX167,LEN(BX167)-FIND(".",BX167)),""),"")</f>
        <v/>
      </c>
      <c r="CB167" s="212"/>
      <c r="CC167" s="170" t="str">
        <f aca="false">A167</f>
        <v>KC911989</v>
      </c>
      <c r="CD167" s="178" t="s">
        <v>339</v>
      </c>
      <c r="CE167" s="178" t="s">
        <v>340</v>
      </c>
      <c r="CF167" s="178" t="s">
        <v>341</v>
      </c>
      <c r="CG167" s="212"/>
      <c r="CH167" s="212"/>
      <c r="CI167" s="212"/>
      <c r="CJ167" s="212"/>
      <c r="CK167" s="178"/>
      <c r="CL167" s="212"/>
      <c r="CM167" s="212"/>
      <c r="CN167" s="212"/>
      <c r="CO167" s="212"/>
      <c r="CP167" s="212"/>
      <c r="CQ167" s="212"/>
      <c r="CR167" s="228" t="n">
        <f aca="false">C167</f>
        <v>3</v>
      </c>
      <c r="CS167" s="229" t="str">
        <f aca="false">D167</f>
        <v>3</v>
      </c>
      <c r="CT167" s="170" t="str">
        <f aca="false">CONCATENATE(CD167," strain ",CM167," ",CL167,", partial cds")</f>
        <v>Hepatitis E virus strain  , partial cds</v>
      </c>
    </row>
    <row r="168" s="146" customFormat="true" ht="11.9" hidden="true" customHeight="true" outlineLevel="0" collapsed="false">
      <c r="A168" s="154" t="s">
        <v>800</v>
      </c>
      <c r="B168" s="147" t="s">
        <v>371</v>
      </c>
      <c r="C168" s="148" t="n">
        <v>3</v>
      </c>
      <c r="D168" s="149" t="s">
        <v>640</v>
      </c>
      <c r="E168" s="150" t="s">
        <v>640</v>
      </c>
      <c r="F168" s="154"/>
      <c r="G168" s="212"/>
      <c r="H168" s="146" t="s">
        <v>758</v>
      </c>
      <c r="I168" s="153" t="s">
        <v>759</v>
      </c>
      <c r="J168" s="154" t="s">
        <v>395</v>
      </c>
      <c r="K168" s="155" t="s">
        <v>760</v>
      </c>
      <c r="L168" s="231" t="s">
        <v>760</v>
      </c>
      <c r="M168" s="157" t="s">
        <v>348</v>
      </c>
      <c r="N168" s="213"/>
      <c r="O168" s="212"/>
      <c r="P168" s="212"/>
      <c r="Q168" s="212"/>
      <c r="R168" s="212"/>
      <c r="S168" s="212"/>
      <c r="T168" s="215"/>
      <c r="U168" s="215"/>
      <c r="V168" s="209"/>
      <c r="W168" s="217"/>
      <c r="X168" s="209"/>
      <c r="Y168" s="209"/>
      <c r="Z168" s="209"/>
      <c r="AA168" s="216"/>
      <c r="AB168" s="217"/>
      <c r="AC168" s="217"/>
      <c r="AD168" s="209"/>
      <c r="AE168" s="209"/>
      <c r="AF168" s="209"/>
      <c r="AG168" s="218"/>
      <c r="AH168" s="212"/>
      <c r="AI168" s="212"/>
      <c r="AJ168" s="219" t="n">
        <f aca="false">SeqEnd-SeqBeg+1</f>
        <v>1</v>
      </c>
      <c r="AK168" s="220" t="n">
        <f aca="false">AND( SeqBeg&lt;=Beg  , End &lt;=SeqEnd )</f>
        <v>0</v>
      </c>
      <c r="AL168" s="212"/>
      <c r="AM168" s="212"/>
      <c r="AN168" s="221"/>
      <c r="AO168" s="147" t="s">
        <v>103</v>
      </c>
      <c r="AP168" s="147" t="s">
        <v>103</v>
      </c>
      <c r="AQ168" s="147" t="s">
        <v>103</v>
      </c>
      <c r="AR168" s="147" t="s">
        <v>103</v>
      </c>
      <c r="AS168" s="147" t="s">
        <v>103</v>
      </c>
      <c r="AT168" s="147" t="s">
        <v>103</v>
      </c>
      <c r="AV168" s="212"/>
      <c r="AW168" s="222" t="str">
        <f aca="false">HYPERLINK(CONCATENATE("http://www.ncbi.nlm.nih.gov/nuccore/",BM168),BM168)</f>
        <v>KC911990</v>
      </c>
      <c r="AX168" s="219" t="str">
        <f aca="false">CONCATENATE(D168,IF(I168="","",CONCATENATE(".",I168)),IF(K168="","",CONCATENATE(".",K168)),IF(M168="","",CONCATENATE(".",M168)),IF(R168="","",CONCATENATE(".",R168)),IF(U168="","","(*)"))</f>
        <v>3.FRA.Toulouse .hum</v>
      </c>
      <c r="AY168" s="170" t="str">
        <f aca="false">CONCATENATE(BM168,".",BN168)</f>
        <v>KC911990.</v>
      </c>
      <c r="AZ168" s="171" t="str">
        <f aca="false">IF(AV168="",IF(ISNUMBER(FIND(".",A168)),LEFT(A168,FIND(".",A168)-1),A168),AV168)</f>
        <v>KC911990</v>
      </c>
      <c r="BA168" s="171" t="str">
        <f aca="false">IF(ISNUMBER(FIND("-",AZ168)),LEFT(AZ168,FIND("-",AZ168)-1),AZ168)</f>
        <v>KC911990</v>
      </c>
      <c r="BB168" s="170" t="str">
        <f aca="false"> MEGAname &amp; "="</f>
        <v>KC911990=</v>
      </c>
      <c r="BC168" s="170" t="str">
        <f aca="false">Clear &amp; IF(span ,"Span","out")</f>
        <v>KC911990=out</v>
      </c>
      <c r="BD168" s="170" t="str">
        <f aca="false">Clear &amp; IF(span, IF(B168=".","Selected",B168),"out")</f>
        <v>KC911990=out</v>
      </c>
      <c r="BE168" s="170" t="str">
        <f aca="false">Clear &amp; Strain</f>
        <v>KC911990=</v>
      </c>
      <c r="BF168" s="170" t="str">
        <f aca="false">CONCATENATE(A168,"=",F168,". ",AX168,IF(AB168="","",CONCATENATE(".",AB168)))</f>
        <v>KC911990=. 3.FRA.Toulouse .hum</v>
      </c>
      <c r="BG168" s="170" t="str">
        <f aca="false">CONCATENATE(A168,"=",F168,". ",AX168)</f>
        <v>KC911990=. 3.FRA.Toulouse .hum</v>
      </c>
      <c r="BH168" s="170" t="str">
        <f aca="false">CONCATENATE(A168,"=",AX168)</f>
        <v>KC911990=3.FRA.Toulouse .hum</v>
      </c>
      <c r="BI168" s="170" t="str">
        <f aca="false">CONCATENATE(A168,"=",ComForSubtype,D168)</f>
        <v>KC911990=3</v>
      </c>
      <c r="BJ168" s="170" t="str">
        <f aca="false">CONCATENATE(A168,"=",E168)</f>
        <v>KC911990=3</v>
      </c>
      <c r="BK168" s="170" t="str">
        <f aca="false">CONCATENATE(A168,"=",C168)</f>
        <v>KC911990=3</v>
      </c>
      <c r="BL168" s="170" t="str">
        <f aca="false">CONCATENATE(D168,"=")</f>
        <v>3=</v>
      </c>
      <c r="BM168" s="223" t="str">
        <f aca="false">IF(BA168="XX","",BA168)</f>
        <v>KC911990</v>
      </c>
      <c r="BN168" s="224" t="str">
        <f aca="false">CONCATENATE(IF(F168="","",F168),IF(G168="","",CONCATENATE(" / ",G168)))</f>
        <v/>
      </c>
      <c r="BO168" s="225" t="str">
        <f aca="false">AX168</f>
        <v>3.FRA.Toulouse .hum</v>
      </c>
      <c r="BP168" s="226" t="str">
        <f aca="false">IF(V168="","",V168)</f>
        <v/>
      </c>
      <c r="BQ168" s="226" t="str">
        <f aca="false">IF(W168="","",CONCATENATE(W168,IF(LEFT(AO168,1)="s","+","")))</f>
        <v/>
      </c>
      <c r="BR168" s="226" t="str">
        <f aca="false">IF(X168="","",CONCATENATE(X168,IF(LEFT(AQ168,1)="s","+","")))</f>
        <v/>
      </c>
      <c r="BS168" s="226" t="str">
        <f aca="false">IF(Y168="","",CONCATENATE(Y168,IF(LEFT(AR168,1)="s","+","")))</f>
        <v/>
      </c>
      <c r="BT168" s="226" t="str">
        <f aca="false">IF(Z168="","",CONCATENATE(Z168,IF(LEFT(AS168,1)="s","+","")))</f>
        <v/>
      </c>
      <c r="BU168" s="227" t="str">
        <f aca="false">IF(AA168="","",CONCATENATE(AA168,IF(LEFT(AT168,1)="s","+","")))</f>
        <v/>
      </c>
      <c r="BV168" s="212"/>
      <c r="BW168" s="177" t="s">
        <v>338</v>
      </c>
      <c r="BX168" s="170" t="str">
        <f aca="false">IF(BW168&lt;&gt;"",IF(ISNUMBER(FIND("=",BW168)),LEFT(BW168,FIND("=",BW168)-1),BW168),BW168)</f>
        <v>xx</v>
      </c>
      <c r="BY168" s="170" t="str">
        <f aca="false">IF(BW168&lt;&gt;"",IF(ISNUMBER(FIND("=",BW168)),RIGHT(BW168,LEN(BW168)-FIND("=",BW168)),""),"")</f>
        <v>Non_select</v>
      </c>
      <c r="BZ168" s="170" t="str">
        <f aca="false">IF(BX168&lt;&gt;"",IF(ISNUMBER(FIND(".",BX168)),LEFT(BX168,FIND(".",BX168)-1),BX168),BX168)</f>
        <v>xx</v>
      </c>
      <c r="CA168" s="170" t="str">
        <f aca="false">IF(BX168&lt;&gt;"",IF(ISNUMBER(FIND(".",BX168)),RIGHT(BX168,LEN(BX168)-FIND(".",BX168)),""),"")</f>
        <v/>
      </c>
      <c r="CB168" s="212"/>
      <c r="CC168" s="170" t="str">
        <f aca="false">A168</f>
        <v>KC911990</v>
      </c>
      <c r="CD168" s="178" t="s">
        <v>339</v>
      </c>
      <c r="CE168" s="178" t="s">
        <v>340</v>
      </c>
      <c r="CF168" s="178" t="s">
        <v>341</v>
      </c>
      <c r="CG168" s="212"/>
      <c r="CH168" s="212"/>
      <c r="CI168" s="212"/>
      <c r="CJ168" s="212"/>
      <c r="CK168" s="178"/>
      <c r="CL168" s="212"/>
      <c r="CM168" s="212"/>
      <c r="CN168" s="212"/>
      <c r="CO168" s="212"/>
      <c r="CP168" s="212"/>
      <c r="CQ168" s="212"/>
      <c r="CR168" s="228" t="n">
        <f aca="false">C168</f>
        <v>3</v>
      </c>
      <c r="CS168" s="229" t="str">
        <f aca="false">D168</f>
        <v>3</v>
      </c>
      <c r="CT168" s="170" t="str">
        <f aca="false">CONCATENATE(CD168," strain ",CM168," ",CL168,", partial cds")</f>
        <v>Hepatitis E virus strain  , partial cds</v>
      </c>
    </row>
    <row r="169" s="146" customFormat="true" ht="11.9" hidden="true" customHeight="true" outlineLevel="0" collapsed="false">
      <c r="A169" s="154" t="s">
        <v>801</v>
      </c>
      <c r="B169" s="147" t="s">
        <v>371</v>
      </c>
      <c r="C169" s="148" t="n">
        <v>3</v>
      </c>
      <c r="D169" s="149" t="s">
        <v>640</v>
      </c>
      <c r="E169" s="150" t="s">
        <v>640</v>
      </c>
      <c r="F169" s="154"/>
      <c r="G169" s="212"/>
      <c r="H169" s="146" t="s">
        <v>758</v>
      </c>
      <c r="I169" s="153" t="s">
        <v>759</v>
      </c>
      <c r="J169" s="154" t="s">
        <v>395</v>
      </c>
      <c r="K169" s="155" t="s">
        <v>760</v>
      </c>
      <c r="L169" s="231" t="s">
        <v>760</v>
      </c>
      <c r="M169" s="157" t="s">
        <v>348</v>
      </c>
      <c r="N169" s="213"/>
      <c r="O169" s="212"/>
      <c r="P169" s="212"/>
      <c r="Q169" s="212"/>
      <c r="R169" s="212"/>
      <c r="S169" s="212"/>
      <c r="T169" s="215"/>
      <c r="U169" s="215"/>
      <c r="V169" s="209"/>
      <c r="W169" s="217"/>
      <c r="X169" s="209"/>
      <c r="Y169" s="209"/>
      <c r="Z169" s="209"/>
      <c r="AA169" s="216"/>
      <c r="AB169" s="217"/>
      <c r="AC169" s="217"/>
      <c r="AD169" s="209"/>
      <c r="AE169" s="209"/>
      <c r="AF169" s="209"/>
      <c r="AG169" s="218"/>
      <c r="AH169" s="212"/>
      <c r="AI169" s="212"/>
      <c r="AJ169" s="219" t="n">
        <f aca="false">SeqEnd-SeqBeg+1</f>
        <v>1</v>
      </c>
      <c r="AK169" s="220" t="n">
        <f aca="false">AND( SeqBeg&lt;=Beg  , End &lt;=SeqEnd )</f>
        <v>0</v>
      </c>
      <c r="AL169" s="212"/>
      <c r="AM169" s="212"/>
      <c r="AN169" s="221"/>
      <c r="AO169" s="147" t="s">
        <v>103</v>
      </c>
      <c r="AP169" s="147" t="s">
        <v>103</v>
      </c>
      <c r="AQ169" s="147" t="s">
        <v>103</v>
      </c>
      <c r="AR169" s="147" t="s">
        <v>103</v>
      </c>
      <c r="AS169" s="147" t="s">
        <v>103</v>
      </c>
      <c r="AT169" s="147" t="s">
        <v>103</v>
      </c>
      <c r="AV169" s="212"/>
      <c r="AW169" s="222" t="str">
        <f aca="false">HYPERLINK(CONCATENATE("http://www.ncbi.nlm.nih.gov/nuccore/",BM169),BM169)</f>
        <v>KC911991</v>
      </c>
      <c r="AX169" s="219" t="str">
        <f aca="false">CONCATENATE(D169,IF(I169="","",CONCATENATE(".",I169)),IF(K169="","",CONCATENATE(".",K169)),IF(M169="","",CONCATENATE(".",M169)),IF(R169="","",CONCATENATE(".",R169)),IF(U169="","","(*)"))</f>
        <v>3.FRA.Toulouse .hum</v>
      </c>
      <c r="AY169" s="170" t="str">
        <f aca="false">CONCATENATE(BM169,".",BN169)</f>
        <v>KC911991.</v>
      </c>
      <c r="AZ169" s="171" t="str">
        <f aca="false">IF(AV169="",IF(ISNUMBER(FIND(".",A169)),LEFT(A169,FIND(".",A169)-1),A169),AV169)</f>
        <v>KC911991</v>
      </c>
      <c r="BA169" s="171" t="str">
        <f aca="false">IF(ISNUMBER(FIND("-",AZ169)),LEFT(AZ169,FIND("-",AZ169)-1),AZ169)</f>
        <v>KC911991</v>
      </c>
      <c r="BB169" s="170" t="str">
        <f aca="false"> MEGAname &amp; "="</f>
        <v>KC911991=</v>
      </c>
      <c r="BC169" s="170" t="str">
        <f aca="false">Clear &amp; IF(span ,"Span","out")</f>
        <v>KC911991=out</v>
      </c>
      <c r="BD169" s="170" t="str">
        <f aca="false">Clear &amp; IF(span, IF(B169=".","Selected",B169),"out")</f>
        <v>KC911991=out</v>
      </c>
      <c r="BE169" s="170" t="str">
        <f aca="false">Clear &amp; Strain</f>
        <v>KC911991=</v>
      </c>
      <c r="BF169" s="170" t="str">
        <f aca="false">CONCATENATE(A169,"=",F169,". ",AX169,IF(AB169="","",CONCATENATE(".",AB169)))</f>
        <v>KC911991=. 3.FRA.Toulouse .hum</v>
      </c>
      <c r="BG169" s="170" t="str">
        <f aca="false">CONCATENATE(A169,"=",F169,". ",AX169)</f>
        <v>KC911991=. 3.FRA.Toulouse .hum</v>
      </c>
      <c r="BH169" s="170" t="str">
        <f aca="false">CONCATENATE(A169,"=",AX169)</f>
        <v>KC911991=3.FRA.Toulouse .hum</v>
      </c>
      <c r="BI169" s="170" t="str">
        <f aca="false">CONCATENATE(A169,"=",ComForSubtype,D169)</f>
        <v>KC911991=3</v>
      </c>
      <c r="BJ169" s="170" t="str">
        <f aca="false">CONCATENATE(A169,"=",E169)</f>
        <v>KC911991=3</v>
      </c>
      <c r="BK169" s="170" t="str">
        <f aca="false">CONCATENATE(A169,"=",C169)</f>
        <v>KC911991=3</v>
      </c>
      <c r="BL169" s="170" t="str">
        <f aca="false">CONCATENATE(D169,"=")</f>
        <v>3=</v>
      </c>
      <c r="BM169" s="223" t="str">
        <f aca="false">IF(BA169="XX","",BA169)</f>
        <v>KC911991</v>
      </c>
      <c r="BN169" s="224" t="str">
        <f aca="false">CONCATENATE(IF(F169="","",F169),IF(G169="","",CONCATENATE(" / ",G169)))</f>
        <v/>
      </c>
      <c r="BO169" s="225" t="str">
        <f aca="false">AX169</f>
        <v>3.FRA.Toulouse .hum</v>
      </c>
      <c r="BP169" s="226" t="str">
        <f aca="false">IF(V169="","",V169)</f>
        <v/>
      </c>
      <c r="BQ169" s="226" t="str">
        <f aca="false">IF(W169="","",CONCATENATE(W169,IF(LEFT(AO169,1)="s","+","")))</f>
        <v/>
      </c>
      <c r="BR169" s="226" t="str">
        <f aca="false">IF(X169="","",CONCATENATE(X169,IF(LEFT(AQ169,1)="s","+","")))</f>
        <v/>
      </c>
      <c r="BS169" s="226" t="str">
        <f aca="false">IF(Y169="","",CONCATENATE(Y169,IF(LEFT(AR169,1)="s","+","")))</f>
        <v/>
      </c>
      <c r="BT169" s="226" t="str">
        <f aca="false">IF(Z169="","",CONCATENATE(Z169,IF(LEFT(AS169,1)="s","+","")))</f>
        <v/>
      </c>
      <c r="BU169" s="227" t="str">
        <f aca="false">IF(AA169="","",CONCATENATE(AA169,IF(LEFT(AT169,1)="s","+","")))</f>
        <v/>
      </c>
      <c r="BV169" s="212"/>
      <c r="BW169" s="177" t="s">
        <v>338</v>
      </c>
      <c r="BX169" s="170" t="str">
        <f aca="false">IF(BW169&lt;&gt;"",IF(ISNUMBER(FIND("=",BW169)),LEFT(BW169,FIND("=",BW169)-1),BW169),BW169)</f>
        <v>xx</v>
      </c>
      <c r="BY169" s="170" t="str">
        <f aca="false">IF(BW169&lt;&gt;"",IF(ISNUMBER(FIND("=",BW169)),RIGHT(BW169,LEN(BW169)-FIND("=",BW169)),""),"")</f>
        <v>Non_select</v>
      </c>
      <c r="BZ169" s="170" t="str">
        <f aca="false">IF(BX169&lt;&gt;"",IF(ISNUMBER(FIND(".",BX169)),LEFT(BX169,FIND(".",BX169)-1),BX169),BX169)</f>
        <v>xx</v>
      </c>
      <c r="CA169" s="170" t="str">
        <f aca="false">IF(BX169&lt;&gt;"",IF(ISNUMBER(FIND(".",BX169)),RIGHT(BX169,LEN(BX169)-FIND(".",BX169)),""),"")</f>
        <v/>
      </c>
      <c r="CB169" s="212"/>
      <c r="CC169" s="170" t="str">
        <f aca="false">A169</f>
        <v>KC911991</v>
      </c>
      <c r="CD169" s="178" t="s">
        <v>339</v>
      </c>
      <c r="CE169" s="178" t="s">
        <v>340</v>
      </c>
      <c r="CF169" s="178" t="s">
        <v>341</v>
      </c>
      <c r="CG169" s="212"/>
      <c r="CH169" s="212"/>
      <c r="CI169" s="212"/>
      <c r="CJ169" s="212"/>
      <c r="CK169" s="178"/>
      <c r="CL169" s="212"/>
      <c r="CM169" s="212"/>
      <c r="CN169" s="212"/>
      <c r="CO169" s="212"/>
      <c r="CP169" s="212"/>
      <c r="CQ169" s="212"/>
      <c r="CR169" s="228" t="n">
        <f aca="false">C169</f>
        <v>3</v>
      </c>
      <c r="CS169" s="229" t="str">
        <f aca="false">D169</f>
        <v>3</v>
      </c>
      <c r="CT169" s="170" t="str">
        <f aca="false">CONCATENATE(CD169," strain ",CM169," ",CL169,", partial cds")</f>
        <v>Hepatitis E virus strain  , partial cds</v>
      </c>
    </row>
    <row r="170" s="146" customFormat="true" ht="11.9" hidden="true" customHeight="true" outlineLevel="0" collapsed="false">
      <c r="A170" s="154" t="s">
        <v>802</v>
      </c>
      <c r="B170" s="147" t="s">
        <v>371</v>
      </c>
      <c r="C170" s="148" t="n">
        <v>3</v>
      </c>
      <c r="D170" s="149" t="s">
        <v>640</v>
      </c>
      <c r="E170" s="150" t="s">
        <v>640</v>
      </c>
      <c r="F170" s="154"/>
      <c r="G170" s="212"/>
      <c r="H170" s="146" t="s">
        <v>758</v>
      </c>
      <c r="I170" s="153" t="s">
        <v>759</v>
      </c>
      <c r="J170" s="154" t="s">
        <v>395</v>
      </c>
      <c r="K170" s="155" t="s">
        <v>760</v>
      </c>
      <c r="L170" s="231" t="s">
        <v>760</v>
      </c>
      <c r="M170" s="157" t="s">
        <v>348</v>
      </c>
      <c r="N170" s="213"/>
      <c r="O170" s="212"/>
      <c r="P170" s="212"/>
      <c r="Q170" s="212"/>
      <c r="R170" s="212"/>
      <c r="S170" s="212"/>
      <c r="T170" s="215"/>
      <c r="U170" s="215"/>
      <c r="V170" s="209"/>
      <c r="W170" s="217"/>
      <c r="X170" s="209"/>
      <c r="Y170" s="209"/>
      <c r="Z170" s="209"/>
      <c r="AA170" s="216"/>
      <c r="AB170" s="217"/>
      <c r="AC170" s="217"/>
      <c r="AD170" s="209"/>
      <c r="AE170" s="209"/>
      <c r="AF170" s="209"/>
      <c r="AG170" s="218"/>
      <c r="AH170" s="212"/>
      <c r="AI170" s="212"/>
      <c r="AJ170" s="219" t="n">
        <f aca="false">SeqEnd-SeqBeg+1</f>
        <v>1</v>
      </c>
      <c r="AK170" s="220" t="n">
        <f aca="false">AND( SeqBeg&lt;=Beg  , End &lt;=SeqEnd )</f>
        <v>0</v>
      </c>
      <c r="AL170" s="212"/>
      <c r="AM170" s="212"/>
      <c r="AN170" s="221"/>
      <c r="AO170" s="147" t="s">
        <v>103</v>
      </c>
      <c r="AP170" s="147" t="s">
        <v>103</v>
      </c>
      <c r="AQ170" s="147" t="s">
        <v>103</v>
      </c>
      <c r="AR170" s="147" t="s">
        <v>103</v>
      </c>
      <c r="AS170" s="147" t="s">
        <v>103</v>
      </c>
      <c r="AT170" s="147" t="s">
        <v>103</v>
      </c>
      <c r="AV170" s="212"/>
      <c r="AW170" s="222" t="str">
        <f aca="false">HYPERLINK(CONCATENATE("http://www.ncbi.nlm.nih.gov/nuccore/",BM170),BM170)</f>
        <v>KC911992</v>
      </c>
      <c r="AX170" s="219" t="str">
        <f aca="false">CONCATENATE(D170,IF(I170="","",CONCATENATE(".",I170)),IF(K170="","",CONCATENATE(".",K170)),IF(M170="","",CONCATENATE(".",M170)),IF(R170="","",CONCATENATE(".",R170)),IF(U170="","","(*)"))</f>
        <v>3.FRA.Toulouse .hum</v>
      </c>
      <c r="AY170" s="170" t="str">
        <f aca="false">CONCATENATE(BM170,".",BN170)</f>
        <v>KC911992.</v>
      </c>
      <c r="AZ170" s="171" t="str">
        <f aca="false">IF(AV170="",IF(ISNUMBER(FIND(".",A170)),LEFT(A170,FIND(".",A170)-1),A170),AV170)</f>
        <v>KC911992</v>
      </c>
      <c r="BA170" s="171" t="str">
        <f aca="false">IF(ISNUMBER(FIND("-",AZ170)),LEFT(AZ170,FIND("-",AZ170)-1),AZ170)</f>
        <v>KC911992</v>
      </c>
      <c r="BB170" s="170" t="str">
        <f aca="false"> MEGAname &amp; "="</f>
        <v>KC911992=</v>
      </c>
      <c r="BC170" s="170" t="str">
        <f aca="false">Clear &amp; IF(span ,"Span","out")</f>
        <v>KC911992=out</v>
      </c>
      <c r="BD170" s="170" t="str">
        <f aca="false">Clear &amp; IF(span, IF(B170=".","Selected",B170),"out")</f>
        <v>KC911992=out</v>
      </c>
      <c r="BE170" s="170" t="str">
        <f aca="false">Clear &amp; Strain</f>
        <v>KC911992=</v>
      </c>
      <c r="BF170" s="170" t="str">
        <f aca="false">CONCATENATE(A170,"=",F170,". ",AX170,IF(AB170="","",CONCATENATE(".",AB170)))</f>
        <v>KC911992=. 3.FRA.Toulouse .hum</v>
      </c>
      <c r="BG170" s="170" t="str">
        <f aca="false">CONCATENATE(A170,"=",F170,". ",AX170)</f>
        <v>KC911992=. 3.FRA.Toulouse .hum</v>
      </c>
      <c r="BH170" s="170" t="str">
        <f aca="false">CONCATENATE(A170,"=",AX170)</f>
        <v>KC911992=3.FRA.Toulouse .hum</v>
      </c>
      <c r="BI170" s="170" t="str">
        <f aca="false">CONCATENATE(A170,"=",ComForSubtype,D170)</f>
        <v>KC911992=3</v>
      </c>
      <c r="BJ170" s="170" t="str">
        <f aca="false">CONCATENATE(A170,"=",E170)</f>
        <v>KC911992=3</v>
      </c>
      <c r="BK170" s="170" t="str">
        <f aca="false">CONCATENATE(A170,"=",C170)</f>
        <v>KC911992=3</v>
      </c>
      <c r="BL170" s="170" t="str">
        <f aca="false">CONCATENATE(D170,"=")</f>
        <v>3=</v>
      </c>
      <c r="BM170" s="223" t="str">
        <f aca="false">IF(BA170="XX","",BA170)</f>
        <v>KC911992</v>
      </c>
      <c r="BN170" s="224" t="str">
        <f aca="false">CONCATENATE(IF(F170="","",F170),IF(G170="","",CONCATENATE(" / ",G170)))</f>
        <v/>
      </c>
      <c r="BO170" s="225" t="str">
        <f aca="false">AX170</f>
        <v>3.FRA.Toulouse .hum</v>
      </c>
      <c r="BP170" s="226" t="str">
        <f aca="false">IF(V170="","",V170)</f>
        <v/>
      </c>
      <c r="BQ170" s="226" t="str">
        <f aca="false">IF(W170="","",CONCATENATE(W170,IF(LEFT(AO170,1)="s","+","")))</f>
        <v/>
      </c>
      <c r="BR170" s="226" t="str">
        <f aca="false">IF(X170="","",CONCATENATE(X170,IF(LEFT(AQ170,1)="s","+","")))</f>
        <v/>
      </c>
      <c r="BS170" s="226" t="str">
        <f aca="false">IF(Y170="","",CONCATENATE(Y170,IF(LEFT(AR170,1)="s","+","")))</f>
        <v/>
      </c>
      <c r="BT170" s="226" t="str">
        <f aca="false">IF(Z170="","",CONCATENATE(Z170,IF(LEFT(AS170,1)="s","+","")))</f>
        <v/>
      </c>
      <c r="BU170" s="227" t="str">
        <f aca="false">IF(AA170="","",CONCATENATE(AA170,IF(LEFT(AT170,1)="s","+","")))</f>
        <v/>
      </c>
      <c r="BV170" s="212"/>
      <c r="BW170" s="177" t="s">
        <v>338</v>
      </c>
      <c r="BX170" s="170" t="str">
        <f aca="false">IF(BW170&lt;&gt;"",IF(ISNUMBER(FIND("=",BW170)),LEFT(BW170,FIND("=",BW170)-1),BW170),BW170)</f>
        <v>xx</v>
      </c>
      <c r="BY170" s="170" t="str">
        <f aca="false">IF(BW170&lt;&gt;"",IF(ISNUMBER(FIND("=",BW170)),RIGHT(BW170,LEN(BW170)-FIND("=",BW170)),""),"")</f>
        <v>Non_select</v>
      </c>
      <c r="BZ170" s="170" t="str">
        <f aca="false">IF(BX170&lt;&gt;"",IF(ISNUMBER(FIND(".",BX170)),LEFT(BX170,FIND(".",BX170)-1),BX170),BX170)</f>
        <v>xx</v>
      </c>
      <c r="CA170" s="170" t="str">
        <f aca="false">IF(BX170&lt;&gt;"",IF(ISNUMBER(FIND(".",BX170)),RIGHT(BX170,LEN(BX170)-FIND(".",BX170)),""),"")</f>
        <v/>
      </c>
      <c r="CB170" s="212"/>
      <c r="CC170" s="170" t="str">
        <f aca="false">A170</f>
        <v>KC911992</v>
      </c>
      <c r="CD170" s="178" t="s">
        <v>339</v>
      </c>
      <c r="CE170" s="178" t="s">
        <v>340</v>
      </c>
      <c r="CF170" s="178" t="s">
        <v>341</v>
      </c>
      <c r="CG170" s="212"/>
      <c r="CH170" s="212"/>
      <c r="CI170" s="212"/>
      <c r="CJ170" s="212"/>
      <c r="CK170" s="178"/>
      <c r="CL170" s="212"/>
      <c r="CM170" s="212"/>
      <c r="CN170" s="212"/>
      <c r="CO170" s="212"/>
      <c r="CP170" s="212"/>
      <c r="CQ170" s="212"/>
      <c r="CR170" s="228" t="n">
        <f aca="false">C170</f>
        <v>3</v>
      </c>
      <c r="CS170" s="229" t="str">
        <f aca="false">D170</f>
        <v>3</v>
      </c>
      <c r="CT170" s="170" t="str">
        <f aca="false">CONCATENATE(CD170," strain ",CM170," ",CL170,", partial cds")</f>
        <v>Hepatitis E virus strain  , partial cds</v>
      </c>
    </row>
    <row r="171" s="146" customFormat="true" ht="11.9" hidden="true" customHeight="true" outlineLevel="0" collapsed="false">
      <c r="A171" s="154" t="s">
        <v>803</v>
      </c>
      <c r="B171" s="147" t="s">
        <v>371</v>
      </c>
      <c r="C171" s="148" t="n">
        <v>3</v>
      </c>
      <c r="D171" s="149" t="s">
        <v>640</v>
      </c>
      <c r="E171" s="150" t="s">
        <v>640</v>
      </c>
      <c r="F171" s="154"/>
      <c r="G171" s="212"/>
      <c r="H171" s="146" t="s">
        <v>758</v>
      </c>
      <c r="I171" s="153" t="s">
        <v>759</v>
      </c>
      <c r="J171" s="154" t="s">
        <v>395</v>
      </c>
      <c r="K171" s="155" t="s">
        <v>760</v>
      </c>
      <c r="L171" s="231" t="s">
        <v>760</v>
      </c>
      <c r="M171" s="157" t="s">
        <v>348</v>
      </c>
      <c r="N171" s="213"/>
      <c r="O171" s="212"/>
      <c r="P171" s="212"/>
      <c r="Q171" s="212"/>
      <c r="R171" s="212"/>
      <c r="S171" s="212"/>
      <c r="T171" s="215"/>
      <c r="U171" s="215"/>
      <c r="V171" s="209"/>
      <c r="W171" s="217"/>
      <c r="X171" s="209"/>
      <c r="Y171" s="209"/>
      <c r="Z171" s="209"/>
      <c r="AA171" s="216"/>
      <c r="AB171" s="217"/>
      <c r="AC171" s="217"/>
      <c r="AD171" s="209"/>
      <c r="AE171" s="209"/>
      <c r="AF171" s="209"/>
      <c r="AG171" s="218"/>
      <c r="AH171" s="212"/>
      <c r="AI171" s="212"/>
      <c r="AJ171" s="219" t="n">
        <f aca="false">SeqEnd-SeqBeg+1</f>
        <v>1</v>
      </c>
      <c r="AK171" s="220" t="n">
        <f aca="false">AND( SeqBeg&lt;=Beg  , End &lt;=SeqEnd )</f>
        <v>0</v>
      </c>
      <c r="AL171" s="212"/>
      <c r="AM171" s="212"/>
      <c r="AN171" s="221"/>
      <c r="AO171" s="147" t="s">
        <v>103</v>
      </c>
      <c r="AP171" s="147" t="s">
        <v>103</v>
      </c>
      <c r="AQ171" s="147" t="s">
        <v>103</v>
      </c>
      <c r="AR171" s="147" t="s">
        <v>103</v>
      </c>
      <c r="AS171" s="147" t="s">
        <v>103</v>
      </c>
      <c r="AT171" s="147" t="s">
        <v>103</v>
      </c>
      <c r="AV171" s="212"/>
      <c r="AW171" s="222" t="str">
        <f aca="false">HYPERLINK(CONCATENATE("http://www.ncbi.nlm.nih.gov/nuccore/",BM171),BM171)</f>
        <v>KC911993</v>
      </c>
      <c r="AX171" s="219" t="str">
        <f aca="false">CONCATENATE(D171,IF(I171="","",CONCATENATE(".",I171)),IF(K171="","",CONCATENATE(".",K171)),IF(M171="","",CONCATENATE(".",M171)),IF(R171="","",CONCATENATE(".",R171)),IF(U171="","","(*)"))</f>
        <v>3.FRA.Toulouse .hum</v>
      </c>
      <c r="AY171" s="170" t="str">
        <f aca="false">CONCATENATE(BM171,".",BN171)</f>
        <v>KC911993.</v>
      </c>
      <c r="AZ171" s="171" t="str">
        <f aca="false">IF(AV171="",IF(ISNUMBER(FIND(".",A171)),LEFT(A171,FIND(".",A171)-1),A171),AV171)</f>
        <v>KC911993</v>
      </c>
      <c r="BA171" s="171" t="str">
        <f aca="false">IF(ISNUMBER(FIND("-",AZ171)),LEFT(AZ171,FIND("-",AZ171)-1),AZ171)</f>
        <v>KC911993</v>
      </c>
      <c r="BB171" s="170" t="str">
        <f aca="false"> MEGAname &amp; "="</f>
        <v>KC911993=</v>
      </c>
      <c r="BC171" s="170" t="str">
        <f aca="false">Clear &amp; IF(span ,"Span","out")</f>
        <v>KC911993=out</v>
      </c>
      <c r="BD171" s="170" t="str">
        <f aca="false">Clear &amp; IF(span, IF(B171=".","Selected",B171),"out")</f>
        <v>KC911993=out</v>
      </c>
      <c r="BE171" s="170" t="str">
        <f aca="false">Clear &amp; Strain</f>
        <v>KC911993=</v>
      </c>
      <c r="BF171" s="170" t="str">
        <f aca="false">CONCATENATE(A171,"=",F171,". ",AX171,IF(AB171="","",CONCATENATE(".",AB171)))</f>
        <v>KC911993=. 3.FRA.Toulouse .hum</v>
      </c>
      <c r="BG171" s="170" t="str">
        <f aca="false">CONCATENATE(A171,"=",F171,". ",AX171)</f>
        <v>KC911993=. 3.FRA.Toulouse .hum</v>
      </c>
      <c r="BH171" s="170" t="str">
        <f aca="false">CONCATENATE(A171,"=",AX171)</f>
        <v>KC911993=3.FRA.Toulouse .hum</v>
      </c>
      <c r="BI171" s="170" t="str">
        <f aca="false">CONCATENATE(A171,"=",ComForSubtype,D171)</f>
        <v>KC911993=3</v>
      </c>
      <c r="BJ171" s="170" t="str">
        <f aca="false">CONCATENATE(A171,"=",E171)</f>
        <v>KC911993=3</v>
      </c>
      <c r="BK171" s="170" t="str">
        <f aca="false">CONCATENATE(A171,"=",C171)</f>
        <v>KC911993=3</v>
      </c>
      <c r="BL171" s="170" t="str">
        <f aca="false">CONCATENATE(D171,"=")</f>
        <v>3=</v>
      </c>
      <c r="BM171" s="223" t="str">
        <f aca="false">IF(BA171="XX","",BA171)</f>
        <v>KC911993</v>
      </c>
      <c r="BN171" s="224" t="str">
        <f aca="false">CONCATENATE(IF(F171="","",F171),IF(G171="","",CONCATENATE(" / ",G171)))</f>
        <v/>
      </c>
      <c r="BO171" s="225" t="str">
        <f aca="false">AX171</f>
        <v>3.FRA.Toulouse .hum</v>
      </c>
      <c r="BP171" s="226" t="str">
        <f aca="false">IF(V171="","",V171)</f>
        <v/>
      </c>
      <c r="BQ171" s="226" t="str">
        <f aca="false">IF(W171="","",CONCATENATE(W171,IF(LEFT(AO171,1)="s","+","")))</f>
        <v/>
      </c>
      <c r="BR171" s="226" t="str">
        <f aca="false">IF(X171="","",CONCATENATE(X171,IF(LEFT(AQ171,1)="s","+","")))</f>
        <v/>
      </c>
      <c r="BS171" s="226" t="str">
        <f aca="false">IF(Y171="","",CONCATENATE(Y171,IF(LEFT(AR171,1)="s","+","")))</f>
        <v/>
      </c>
      <c r="BT171" s="226" t="str">
        <f aca="false">IF(Z171="","",CONCATENATE(Z171,IF(LEFT(AS171,1)="s","+","")))</f>
        <v/>
      </c>
      <c r="BU171" s="227" t="str">
        <f aca="false">IF(AA171="","",CONCATENATE(AA171,IF(LEFT(AT171,1)="s","+","")))</f>
        <v/>
      </c>
      <c r="BV171" s="212"/>
      <c r="BW171" s="177" t="s">
        <v>338</v>
      </c>
      <c r="BX171" s="170" t="str">
        <f aca="false">IF(BW171&lt;&gt;"",IF(ISNUMBER(FIND("=",BW171)),LEFT(BW171,FIND("=",BW171)-1),BW171),BW171)</f>
        <v>xx</v>
      </c>
      <c r="BY171" s="170" t="str">
        <f aca="false">IF(BW171&lt;&gt;"",IF(ISNUMBER(FIND("=",BW171)),RIGHT(BW171,LEN(BW171)-FIND("=",BW171)),""),"")</f>
        <v>Non_select</v>
      </c>
      <c r="BZ171" s="170" t="str">
        <f aca="false">IF(BX171&lt;&gt;"",IF(ISNUMBER(FIND(".",BX171)),LEFT(BX171,FIND(".",BX171)-1),BX171),BX171)</f>
        <v>xx</v>
      </c>
      <c r="CA171" s="170" t="str">
        <f aca="false">IF(BX171&lt;&gt;"",IF(ISNUMBER(FIND(".",BX171)),RIGHT(BX171,LEN(BX171)-FIND(".",BX171)),""),"")</f>
        <v/>
      </c>
      <c r="CB171" s="212"/>
      <c r="CC171" s="170" t="str">
        <f aca="false">A171</f>
        <v>KC911993</v>
      </c>
      <c r="CD171" s="178" t="s">
        <v>339</v>
      </c>
      <c r="CE171" s="178" t="s">
        <v>340</v>
      </c>
      <c r="CF171" s="178" t="s">
        <v>341</v>
      </c>
      <c r="CG171" s="212"/>
      <c r="CH171" s="212"/>
      <c r="CI171" s="212"/>
      <c r="CJ171" s="212"/>
      <c r="CK171" s="178"/>
      <c r="CL171" s="212"/>
      <c r="CM171" s="212"/>
      <c r="CN171" s="212"/>
      <c r="CO171" s="212"/>
      <c r="CP171" s="212"/>
      <c r="CQ171" s="212"/>
      <c r="CR171" s="228" t="n">
        <f aca="false">C171</f>
        <v>3</v>
      </c>
      <c r="CS171" s="229" t="str">
        <f aca="false">D171</f>
        <v>3</v>
      </c>
      <c r="CT171" s="170" t="str">
        <f aca="false">CONCATENATE(CD171," strain ",CM171," ",CL171,", partial cds")</f>
        <v>Hepatitis E virus strain  , partial cds</v>
      </c>
    </row>
    <row r="172" s="146" customFormat="true" ht="11.9" hidden="true" customHeight="true" outlineLevel="0" collapsed="false">
      <c r="A172" s="154" t="s">
        <v>804</v>
      </c>
      <c r="B172" s="147" t="s">
        <v>371</v>
      </c>
      <c r="C172" s="148" t="n">
        <v>3</v>
      </c>
      <c r="D172" s="149" t="s">
        <v>640</v>
      </c>
      <c r="E172" s="150" t="s">
        <v>640</v>
      </c>
      <c r="F172" s="154"/>
      <c r="G172" s="212"/>
      <c r="H172" s="146" t="s">
        <v>758</v>
      </c>
      <c r="I172" s="153" t="s">
        <v>759</v>
      </c>
      <c r="J172" s="154" t="s">
        <v>395</v>
      </c>
      <c r="K172" s="155" t="s">
        <v>760</v>
      </c>
      <c r="L172" s="231" t="s">
        <v>760</v>
      </c>
      <c r="M172" s="157" t="s">
        <v>348</v>
      </c>
      <c r="N172" s="213"/>
      <c r="O172" s="212"/>
      <c r="P172" s="212"/>
      <c r="Q172" s="212"/>
      <c r="R172" s="212"/>
      <c r="S172" s="212"/>
      <c r="T172" s="215"/>
      <c r="U172" s="215"/>
      <c r="V172" s="209"/>
      <c r="W172" s="217"/>
      <c r="X172" s="209"/>
      <c r="Y172" s="209"/>
      <c r="Z172" s="209"/>
      <c r="AA172" s="216"/>
      <c r="AB172" s="217"/>
      <c r="AC172" s="217"/>
      <c r="AD172" s="209"/>
      <c r="AE172" s="209"/>
      <c r="AF172" s="209"/>
      <c r="AG172" s="218"/>
      <c r="AH172" s="212"/>
      <c r="AI172" s="212"/>
      <c r="AJ172" s="219" t="n">
        <f aca="false">SeqEnd-SeqBeg+1</f>
        <v>1</v>
      </c>
      <c r="AK172" s="220" t="n">
        <f aca="false">AND( SeqBeg&lt;=Beg  , End &lt;=SeqEnd )</f>
        <v>0</v>
      </c>
      <c r="AL172" s="212"/>
      <c r="AM172" s="212"/>
      <c r="AN172" s="221"/>
      <c r="AO172" s="147" t="s">
        <v>103</v>
      </c>
      <c r="AP172" s="147" t="s">
        <v>103</v>
      </c>
      <c r="AQ172" s="147" t="s">
        <v>103</v>
      </c>
      <c r="AR172" s="147" t="s">
        <v>103</v>
      </c>
      <c r="AS172" s="147" t="s">
        <v>103</v>
      </c>
      <c r="AT172" s="147" t="s">
        <v>103</v>
      </c>
      <c r="AV172" s="212"/>
      <c r="AW172" s="222" t="str">
        <f aca="false">HYPERLINK(CONCATENATE("http://www.ncbi.nlm.nih.gov/nuccore/",BM172),BM172)</f>
        <v>KC911994</v>
      </c>
      <c r="AX172" s="219" t="str">
        <f aca="false">CONCATENATE(D172,IF(I172="","",CONCATENATE(".",I172)),IF(K172="","",CONCATENATE(".",K172)),IF(M172="","",CONCATENATE(".",M172)),IF(R172="","",CONCATENATE(".",R172)),IF(U172="","","(*)"))</f>
        <v>3.FRA.Toulouse .hum</v>
      </c>
      <c r="AY172" s="170" t="str">
        <f aca="false">CONCATENATE(BM172,".",BN172)</f>
        <v>KC911994.</v>
      </c>
      <c r="AZ172" s="171" t="str">
        <f aca="false">IF(AV172="",IF(ISNUMBER(FIND(".",A172)),LEFT(A172,FIND(".",A172)-1),A172),AV172)</f>
        <v>KC911994</v>
      </c>
      <c r="BA172" s="171" t="str">
        <f aca="false">IF(ISNUMBER(FIND("-",AZ172)),LEFT(AZ172,FIND("-",AZ172)-1),AZ172)</f>
        <v>KC911994</v>
      </c>
      <c r="BB172" s="170" t="str">
        <f aca="false"> MEGAname &amp; "="</f>
        <v>KC911994=</v>
      </c>
      <c r="BC172" s="170" t="str">
        <f aca="false">Clear &amp; IF(span ,"Span","out")</f>
        <v>KC911994=out</v>
      </c>
      <c r="BD172" s="170" t="str">
        <f aca="false">Clear &amp; IF(span, IF(B172=".","Selected",B172),"out")</f>
        <v>KC911994=out</v>
      </c>
      <c r="BE172" s="170" t="str">
        <f aca="false">Clear &amp; Strain</f>
        <v>KC911994=</v>
      </c>
      <c r="BF172" s="170" t="str">
        <f aca="false">CONCATENATE(A172,"=",F172,". ",AX172,IF(AB172="","",CONCATENATE(".",AB172)))</f>
        <v>KC911994=. 3.FRA.Toulouse .hum</v>
      </c>
      <c r="BG172" s="170" t="str">
        <f aca="false">CONCATENATE(A172,"=",F172,". ",AX172)</f>
        <v>KC911994=. 3.FRA.Toulouse .hum</v>
      </c>
      <c r="BH172" s="170" t="str">
        <f aca="false">CONCATENATE(A172,"=",AX172)</f>
        <v>KC911994=3.FRA.Toulouse .hum</v>
      </c>
      <c r="BI172" s="170" t="str">
        <f aca="false">CONCATENATE(A172,"=",ComForSubtype,D172)</f>
        <v>KC911994=3</v>
      </c>
      <c r="BJ172" s="170" t="str">
        <f aca="false">CONCATENATE(A172,"=",E172)</f>
        <v>KC911994=3</v>
      </c>
      <c r="BK172" s="170" t="str">
        <f aca="false">CONCATENATE(A172,"=",C172)</f>
        <v>KC911994=3</v>
      </c>
      <c r="BL172" s="170" t="str">
        <f aca="false">CONCATENATE(D172,"=")</f>
        <v>3=</v>
      </c>
      <c r="BM172" s="223" t="str">
        <f aca="false">IF(BA172="XX","",BA172)</f>
        <v>KC911994</v>
      </c>
      <c r="BN172" s="224" t="str">
        <f aca="false">CONCATENATE(IF(F172="","",F172),IF(G172="","",CONCATENATE(" / ",G172)))</f>
        <v/>
      </c>
      <c r="BO172" s="225" t="str">
        <f aca="false">AX172</f>
        <v>3.FRA.Toulouse .hum</v>
      </c>
      <c r="BP172" s="226" t="str">
        <f aca="false">IF(V172="","",V172)</f>
        <v/>
      </c>
      <c r="BQ172" s="226" t="str">
        <f aca="false">IF(W172="","",CONCATENATE(W172,IF(LEFT(AO172,1)="s","+","")))</f>
        <v/>
      </c>
      <c r="BR172" s="226" t="str">
        <f aca="false">IF(X172="","",CONCATENATE(X172,IF(LEFT(AQ172,1)="s","+","")))</f>
        <v/>
      </c>
      <c r="BS172" s="226" t="str">
        <f aca="false">IF(Y172="","",CONCATENATE(Y172,IF(LEFT(AR172,1)="s","+","")))</f>
        <v/>
      </c>
      <c r="BT172" s="226" t="str">
        <f aca="false">IF(Z172="","",CONCATENATE(Z172,IF(LEFT(AS172,1)="s","+","")))</f>
        <v/>
      </c>
      <c r="BU172" s="227" t="str">
        <f aca="false">IF(AA172="","",CONCATENATE(AA172,IF(LEFT(AT172,1)="s","+","")))</f>
        <v/>
      </c>
      <c r="BV172" s="212"/>
      <c r="BW172" s="177" t="s">
        <v>338</v>
      </c>
      <c r="BX172" s="170" t="str">
        <f aca="false">IF(BW172&lt;&gt;"",IF(ISNUMBER(FIND("=",BW172)),LEFT(BW172,FIND("=",BW172)-1),BW172),BW172)</f>
        <v>xx</v>
      </c>
      <c r="BY172" s="170" t="str">
        <f aca="false">IF(BW172&lt;&gt;"",IF(ISNUMBER(FIND("=",BW172)),RIGHT(BW172,LEN(BW172)-FIND("=",BW172)),""),"")</f>
        <v>Non_select</v>
      </c>
      <c r="BZ172" s="170" t="str">
        <f aca="false">IF(BX172&lt;&gt;"",IF(ISNUMBER(FIND(".",BX172)),LEFT(BX172,FIND(".",BX172)-1),BX172),BX172)</f>
        <v>xx</v>
      </c>
      <c r="CA172" s="170" t="str">
        <f aca="false">IF(BX172&lt;&gt;"",IF(ISNUMBER(FIND(".",BX172)),RIGHT(BX172,LEN(BX172)-FIND(".",BX172)),""),"")</f>
        <v/>
      </c>
      <c r="CB172" s="212"/>
      <c r="CC172" s="170" t="str">
        <f aca="false">A172</f>
        <v>KC911994</v>
      </c>
      <c r="CD172" s="178" t="s">
        <v>339</v>
      </c>
      <c r="CE172" s="178" t="s">
        <v>340</v>
      </c>
      <c r="CF172" s="178" t="s">
        <v>341</v>
      </c>
      <c r="CG172" s="212"/>
      <c r="CH172" s="212"/>
      <c r="CI172" s="212"/>
      <c r="CJ172" s="212"/>
      <c r="CK172" s="178"/>
      <c r="CL172" s="212"/>
      <c r="CM172" s="212"/>
      <c r="CN172" s="212"/>
      <c r="CO172" s="212"/>
      <c r="CP172" s="212"/>
      <c r="CQ172" s="212"/>
      <c r="CR172" s="228" t="n">
        <f aca="false">C172</f>
        <v>3</v>
      </c>
      <c r="CS172" s="229" t="str">
        <f aca="false">D172</f>
        <v>3</v>
      </c>
      <c r="CT172" s="170" t="str">
        <f aca="false">CONCATENATE(CD172," strain ",CM172," ",CL172,", partial cds")</f>
        <v>Hepatitis E virus strain  , partial cds</v>
      </c>
    </row>
    <row r="173" customFormat="false" ht="11.9" hidden="true" customHeight="true" outlineLevel="0" collapsed="false">
      <c r="A173" s="235" t="s">
        <v>805</v>
      </c>
      <c r="B173" s="147" t="s">
        <v>371</v>
      </c>
      <c r="C173" s="245" t="n">
        <v>3</v>
      </c>
      <c r="D173" s="246" t="s">
        <v>640</v>
      </c>
      <c r="E173" s="150" t="s">
        <v>640</v>
      </c>
      <c r="F173" s="235"/>
      <c r="G173" s="212"/>
      <c r="H173" s="235" t="s">
        <v>758</v>
      </c>
      <c r="I173" s="236" t="s">
        <v>759</v>
      </c>
      <c r="J173" s="235" t="s">
        <v>395</v>
      </c>
      <c r="K173" s="155" t="s">
        <v>760</v>
      </c>
      <c r="L173" s="231" t="s">
        <v>760</v>
      </c>
      <c r="M173" s="157" t="s">
        <v>348</v>
      </c>
      <c r="N173" s="213"/>
      <c r="O173" s="212"/>
      <c r="P173" s="159"/>
      <c r="Q173" s="159"/>
      <c r="R173" s="237"/>
      <c r="S173" s="237"/>
      <c r="T173" s="215"/>
      <c r="U173" s="215"/>
      <c r="V173" s="209"/>
      <c r="W173" s="217"/>
      <c r="X173" s="209"/>
      <c r="Y173" s="209"/>
      <c r="Z173" s="209"/>
      <c r="AA173" s="216"/>
      <c r="AB173" s="217"/>
      <c r="AC173" s="217"/>
      <c r="AD173" s="209"/>
      <c r="AE173" s="209"/>
      <c r="AF173" s="209"/>
      <c r="AG173" s="218"/>
      <c r="AH173" s="212"/>
      <c r="AI173" s="212"/>
      <c r="AJ173" s="219" t="n">
        <f aca="false">SeqEnd-SeqBeg+1</f>
        <v>1</v>
      </c>
      <c r="AK173" s="220" t="n">
        <f aca="false">AND( SeqBeg&lt;=Beg  , End &lt;=SeqEnd )</f>
        <v>0</v>
      </c>
      <c r="AL173" s="237"/>
      <c r="AM173" s="237"/>
      <c r="AN173" s="221"/>
      <c r="AO173" s="164" t="s">
        <v>103</v>
      </c>
      <c r="AP173" s="164" t="s">
        <v>103</v>
      </c>
      <c r="AQ173" s="164" t="s">
        <v>103</v>
      </c>
      <c r="AR173" s="164" t="s">
        <v>103</v>
      </c>
      <c r="AS173" s="164" t="s">
        <v>103</v>
      </c>
      <c r="AT173" s="164" t="s">
        <v>103</v>
      </c>
      <c r="AU173" s="237"/>
      <c r="AV173" s="237"/>
      <c r="AW173" s="222" t="str">
        <f aca="false">HYPERLINK(CONCATENATE("http://www.ncbi.nlm.nih.gov/nuccore/",BM173),BM173)</f>
        <v>KC911995</v>
      </c>
      <c r="AX173" s="219" t="str">
        <f aca="false">CONCATENATE(D173,IF(I173="","",CONCATENATE(".",I173)),IF(K173="","",CONCATENATE(".",K173)),IF(M173="","",CONCATENATE(".",M173)),IF(R173="","",CONCATENATE(".",R173)),IF(U173="","","(*)"))</f>
        <v>3.FRA.Toulouse .hum</v>
      </c>
      <c r="AY173" s="238" t="str">
        <f aca="false">CONCATENATE(BM173,".",BN173)</f>
        <v>KC911995.</v>
      </c>
      <c r="AZ173" s="239" t="str">
        <f aca="false">IF(AV173="",IF(ISNUMBER(FIND(".",A173)),LEFT(A173,FIND(".",A173)-1),A173),AV173)</f>
        <v>KC911995</v>
      </c>
      <c r="BA173" s="239" t="str">
        <f aca="false">IF(ISNUMBER(FIND("-",AZ173)),LEFT(AZ173,FIND("-",AZ173)-1),AZ173)</f>
        <v>KC911995</v>
      </c>
      <c r="BB173" s="170" t="str">
        <f aca="false"> MEGAname &amp; "="</f>
        <v>KC911995=</v>
      </c>
      <c r="BC173" s="170" t="str">
        <f aca="false">Clear &amp; IF(span ,"Span","out")</f>
        <v>KC911995=out</v>
      </c>
      <c r="BD173" s="170" t="str">
        <f aca="false">Clear &amp; IF(span, IF(B173=".","Selected",B173),"out")</f>
        <v>KC911995=out</v>
      </c>
      <c r="BE173" s="170" t="str">
        <f aca="false">Clear &amp; Strain</f>
        <v>KC911995=</v>
      </c>
      <c r="BF173" s="238" t="str">
        <f aca="false">CONCATENATE(A173,"=",F173,". ",AX173,IF(AB173="","",CONCATENATE(".",AB173)))</f>
        <v>KC911995=. 3.FRA.Toulouse .hum</v>
      </c>
      <c r="BG173" s="238" t="str">
        <f aca="false">CONCATENATE(A173,"=",F173,". ",AX173)</f>
        <v>KC911995=. 3.FRA.Toulouse .hum</v>
      </c>
      <c r="BH173" s="238" t="str">
        <f aca="false">CONCATENATE(A173,"=",AX173)</f>
        <v>KC911995=3.FRA.Toulouse .hum</v>
      </c>
      <c r="BI173" s="238" t="str">
        <f aca="false">CONCATENATE(A173,"=",ComForSubtype,D173)</f>
        <v>KC911995=3</v>
      </c>
      <c r="BJ173" s="238" t="str">
        <f aca="false">CONCATENATE(A173,"=",E173)</f>
        <v>KC911995=3</v>
      </c>
      <c r="BK173" s="238" t="str">
        <f aca="false">CONCATENATE(A173,"=",C173)</f>
        <v>KC911995=3</v>
      </c>
      <c r="BL173" s="238" t="str">
        <f aca="false">CONCATENATE(D173,"=")</f>
        <v>3=</v>
      </c>
      <c r="BM173" s="223" t="str">
        <f aca="false">IF(BA173="XX","",BA173)</f>
        <v>KC911995</v>
      </c>
      <c r="BN173" s="224" t="str">
        <f aca="false">CONCATENATE(IF(F173="","",F173),IF(G173="","",CONCATENATE(" / ",G173)))</f>
        <v/>
      </c>
      <c r="BO173" s="225" t="str">
        <f aca="false">AX173</f>
        <v>3.FRA.Toulouse .hum</v>
      </c>
      <c r="BP173" s="226" t="str">
        <f aca="false">IF(V173="","",V173)</f>
        <v/>
      </c>
      <c r="BQ173" s="226" t="str">
        <f aca="false">IF(W173="","",CONCATENATE(W173,IF(LEFT(AO173,1)="s","+","")))</f>
        <v/>
      </c>
      <c r="BR173" s="226" t="str">
        <f aca="false">IF(X173="","",CONCATENATE(X173,IF(LEFT(AQ173,1)="s","+","")))</f>
        <v/>
      </c>
      <c r="BS173" s="226" t="str">
        <f aca="false">IF(Y173="","",CONCATENATE(Y173,IF(LEFT(AR173,1)="s","+","")))</f>
        <v/>
      </c>
      <c r="BT173" s="226" t="str">
        <f aca="false">IF(Z173="","",CONCATENATE(Z173,IF(LEFT(AS173,1)="s","+","")))</f>
        <v/>
      </c>
      <c r="BU173" s="227" t="str">
        <f aca="false">IF(AA173="","",CONCATENATE(AA173,IF(LEFT(AT173,1)="s","+","")))</f>
        <v/>
      </c>
      <c r="BV173" s="240"/>
      <c r="BW173" s="240" t="s">
        <v>338</v>
      </c>
      <c r="BX173" s="238" t="str">
        <f aca="false">IF(BW173&lt;&gt;"",IF(ISNUMBER(FIND("=",BW173)),LEFT(BW173,FIND("=",BW173)-1),BW173),BW173)</f>
        <v>xx</v>
      </c>
      <c r="BY173" s="238" t="str">
        <f aca="false">IF(BW173&lt;&gt;"",IF(ISNUMBER(FIND("=",BW173)),RIGHT(BW173,LEN(BW173)-FIND("=",BW173)),""),"")</f>
        <v>Non_select</v>
      </c>
      <c r="BZ173" s="238" t="str">
        <f aca="false">IF(BX173&lt;&gt;"",IF(ISNUMBER(FIND(".",BX173)),LEFT(BX173,FIND(".",BX173)-1),BX173),BX173)</f>
        <v>xx</v>
      </c>
      <c r="CA173" s="238" t="str">
        <f aca="false">IF(BX173&lt;&gt;"",IF(ISNUMBER(FIND(".",BX173)),RIGHT(BX173,LEN(BX173)-FIND(".",BX173)),""),"")</f>
        <v/>
      </c>
      <c r="CB173" s="240"/>
      <c r="CC173" s="238" t="str">
        <f aca="false">A173</f>
        <v>KC911995</v>
      </c>
      <c r="CD173" s="241" t="s">
        <v>339</v>
      </c>
      <c r="CE173" s="241" t="s">
        <v>340</v>
      </c>
      <c r="CF173" s="241" t="s">
        <v>341</v>
      </c>
      <c r="CG173" s="241"/>
      <c r="CH173" s="241"/>
      <c r="CI173" s="241"/>
      <c r="CJ173" s="241"/>
      <c r="CK173" s="241"/>
      <c r="CL173" s="241"/>
      <c r="CM173" s="238"/>
      <c r="CN173" s="238"/>
      <c r="CO173" s="238"/>
      <c r="CP173" s="238"/>
      <c r="CQ173" s="238"/>
      <c r="CR173" s="238" t="n">
        <f aca="false">C173</f>
        <v>3</v>
      </c>
      <c r="CS173" s="242" t="str">
        <f aca="false">D173</f>
        <v>3</v>
      </c>
      <c r="CT173" s="170" t="str">
        <f aca="false">CONCATENATE(CD173," strain ",CM173," ",CL173,", partial cds")</f>
        <v>Hepatitis E virus strain  , partial cds</v>
      </c>
    </row>
    <row r="174" s="146" customFormat="true" ht="11.9" hidden="true" customHeight="true" outlineLevel="0" collapsed="false">
      <c r="A174" s="154" t="s">
        <v>806</v>
      </c>
      <c r="B174" s="147" t="s">
        <v>371</v>
      </c>
      <c r="C174" s="148" t="n">
        <v>3</v>
      </c>
      <c r="D174" s="149" t="s">
        <v>640</v>
      </c>
      <c r="E174" s="150" t="s">
        <v>640</v>
      </c>
      <c r="F174" s="154"/>
      <c r="G174" s="212"/>
      <c r="H174" s="146" t="s">
        <v>758</v>
      </c>
      <c r="I174" s="236" t="s">
        <v>759</v>
      </c>
      <c r="J174" s="235" t="s">
        <v>395</v>
      </c>
      <c r="K174" s="155" t="s">
        <v>760</v>
      </c>
      <c r="L174" s="231" t="s">
        <v>760</v>
      </c>
      <c r="M174" s="157" t="s">
        <v>348</v>
      </c>
      <c r="N174" s="213"/>
      <c r="O174" s="212"/>
      <c r="P174" s="212"/>
      <c r="Q174" s="212"/>
      <c r="R174" s="212"/>
      <c r="S174" s="212"/>
      <c r="T174" s="215"/>
      <c r="U174" s="215"/>
      <c r="V174" s="209"/>
      <c r="W174" s="217"/>
      <c r="X174" s="209"/>
      <c r="Y174" s="209"/>
      <c r="Z174" s="209"/>
      <c r="AA174" s="216"/>
      <c r="AB174" s="217"/>
      <c r="AC174" s="217"/>
      <c r="AD174" s="209"/>
      <c r="AE174" s="209"/>
      <c r="AF174" s="209"/>
      <c r="AG174" s="218"/>
      <c r="AH174" s="212"/>
      <c r="AI174" s="212"/>
      <c r="AJ174" s="219" t="n">
        <f aca="false">SeqEnd-SeqBeg+1</f>
        <v>1</v>
      </c>
      <c r="AK174" s="220" t="n">
        <f aca="false">AND( SeqBeg&lt;=Beg  , End &lt;=SeqEnd )</f>
        <v>0</v>
      </c>
      <c r="AL174" s="212"/>
      <c r="AM174" s="212"/>
      <c r="AN174" s="221"/>
      <c r="AO174" s="147" t="s">
        <v>103</v>
      </c>
      <c r="AP174" s="147" t="s">
        <v>103</v>
      </c>
      <c r="AQ174" s="147" t="s">
        <v>103</v>
      </c>
      <c r="AR174" s="147" t="s">
        <v>103</v>
      </c>
      <c r="AS174" s="147" t="s">
        <v>103</v>
      </c>
      <c r="AT174" s="147" t="s">
        <v>103</v>
      </c>
      <c r="AV174" s="212"/>
      <c r="AW174" s="222" t="str">
        <f aca="false">HYPERLINK(CONCATENATE("http://www.ncbi.nlm.nih.gov/nuccore/",BM174),BM174)</f>
        <v>KC911996</v>
      </c>
      <c r="AX174" s="219" t="str">
        <f aca="false">CONCATENATE(D174,IF(I174="","",CONCATENATE(".",I174)),IF(K174="","",CONCATENATE(".",K174)),IF(M174="","",CONCATENATE(".",M174)),IF(R174="","",CONCATENATE(".",R174)),IF(U174="","","(*)"))</f>
        <v>3.FRA.Toulouse .hum</v>
      </c>
      <c r="AY174" s="170" t="str">
        <f aca="false">CONCATENATE(BM174,".",BN174)</f>
        <v>KC911996.</v>
      </c>
      <c r="AZ174" s="171" t="str">
        <f aca="false">IF(AV174="",IF(ISNUMBER(FIND(".",A174)),LEFT(A174,FIND(".",A174)-1),A174),AV174)</f>
        <v>KC911996</v>
      </c>
      <c r="BA174" s="171" t="str">
        <f aca="false">IF(ISNUMBER(FIND("-",AZ174)),LEFT(AZ174,FIND("-",AZ174)-1),AZ174)</f>
        <v>KC911996</v>
      </c>
      <c r="BB174" s="170" t="str">
        <f aca="false"> MEGAname &amp; "="</f>
        <v>KC911996=</v>
      </c>
      <c r="BC174" s="170" t="str">
        <f aca="false">Clear &amp; IF(span ,"Span","out")</f>
        <v>KC911996=out</v>
      </c>
      <c r="BD174" s="170" t="str">
        <f aca="false">Clear &amp; IF(span, IF(B174=".","Selected",B174),"out")</f>
        <v>KC911996=out</v>
      </c>
      <c r="BE174" s="170" t="str">
        <f aca="false">Clear &amp; Strain</f>
        <v>KC911996=</v>
      </c>
      <c r="BF174" s="170" t="str">
        <f aca="false">CONCATENATE(A174,"=",F174,". ",AX174,IF(AB174="","",CONCATENATE(".",AB174)))</f>
        <v>KC911996=. 3.FRA.Toulouse .hum</v>
      </c>
      <c r="BG174" s="170" t="str">
        <f aca="false">CONCATENATE(A174,"=",F174,". ",AX174)</f>
        <v>KC911996=. 3.FRA.Toulouse .hum</v>
      </c>
      <c r="BH174" s="170" t="str">
        <f aca="false">CONCATENATE(A174,"=",AX174)</f>
        <v>KC911996=3.FRA.Toulouse .hum</v>
      </c>
      <c r="BI174" s="170" t="str">
        <f aca="false">CONCATENATE(A174,"=",ComForSubtype,D174)</f>
        <v>KC911996=3</v>
      </c>
      <c r="BJ174" s="170" t="str">
        <f aca="false">CONCATENATE(A174,"=",E174)</f>
        <v>KC911996=3</v>
      </c>
      <c r="BK174" s="170" t="str">
        <f aca="false">CONCATENATE(A174,"=",C174)</f>
        <v>KC911996=3</v>
      </c>
      <c r="BL174" s="170" t="str">
        <f aca="false">CONCATENATE(D174,"=")</f>
        <v>3=</v>
      </c>
      <c r="BM174" s="223" t="str">
        <f aca="false">IF(BA174="XX","",BA174)</f>
        <v>KC911996</v>
      </c>
      <c r="BN174" s="224" t="str">
        <f aca="false">CONCATENATE(IF(F174="","",F174),IF(G174="","",CONCATENATE(" / ",G174)))</f>
        <v/>
      </c>
      <c r="BO174" s="225" t="str">
        <f aca="false">AX174</f>
        <v>3.FRA.Toulouse .hum</v>
      </c>
      <c r="BP174" s="226" t="str">
        <f aca="false">IF(V174="","",V174)</f>
        <v/>
      </c>
      <c r="BQ174" s="226" t="str">
        <f aca="false">IF(W174="","",CONCATENATE(W174,IF(LEFT(AO174,1)="s","+","")))</f>
        <v/>
      </c>
      <c r="BR174" s="226" t="str">
        <f aca="false">IF(X174="","",CONCATENATE(X174,IF(LEFT(AQ174,1)="s","+","")))</f>
        <v/>
      </c>
      <c r="BS174" s="226" t="str">
        <f aca="false">IF(Y174="","",CONCATENATE(Y174,IF(LEFT(AR174,1)="s","+","")))</f>
        <v/>
      </c>
      <c r="BT174" s="226" t="str">
        <f aca="false">IF(Z174="","",CONCATENATE(Z174,IF(LEFT(AS174,1)="s","+","")))</f>
        <v/>
      </c>
      <c r="BU174" s="227" t="str">
        <f aca="false">IF(AA174="","",CONCATENATE(AA174,IF(LEFT(AT174,1)="s","+","")))</f>
        <v/>
      </c>
      <c r="BV174" s="212"/>
      <c r="BW174" s="177" t="s">
        <v>338</v>
      </c>
      <c r="BX174" s="170" t="str">
        <f aca="false">IF(BW174&lt;&gt;"",IF(ISNUMBER(FIND("=",BW174)),LEFT(BW174,FIND("=",BW174)-1),BW174),BW174)</f>
        <v>xx</v>
      </c>
      <c r="BY174" s="170" t="str">
        <f aca="false">IF(BW174&lt;&gt;"",IF(ISNUMBER(FIND("=",BW174)),RIGHT(BW174,LEN(BW174)-FIND("=",BW174)),""),"")</f>
        <v>Non_select</v>
      </c>
      <c r="BZ174" s="170" t="str">
        <f aca="false">IF(BX174&lt;&gt;"",IF(ISNUMBER(FIND(".",BX174)),LEFT(BX174,FIND(".",BX174)-1),BX174),BX174)</f>
        <v>xx</v>
      </c>
      <c r="CA174" s="170" t="str">
        <f aca="false">IF(BX174&lt;&gt;"",IF(ISNUMBER(FIND(".",BX174)),RIGHT(BX174,LEN(BX174)-FIND(".",BX174)),""),"")</f>
        <v/>
      </c>
      <c r="CB174" s="212"/>
      <c r="CC174" s="170" t="str">
        <f aca="false">A174</f>
        <v>KC911996</v>
      </c>
      <c r="CD174" s="178" t="s">
        <v>339</v>
      </c>
      <c r="CE174" s="178" t="s">
        <v>340</v>
      </c>
      <c r="CF174" s="178" t="s">
        <v>341</v>
      </c>
      <c r="CG174" s="212"/>
      <c r="CH174" s="212"/>
      <c r="CI174" s="212"/>
      <c r="CJ174" s="212"/>
      <c r="CK174" s="178"/>
      <c r="CL174" s="212"/>
      <c r="CM174" s="212"/>
      <c r="CN174" s="212"/>
      <c r="CO174" s="212"/>
      <c r="CP174" s="212"/>
      <c r="CQ174" s="212"/>
      <c r="CR174" s="228" t="n">
        <f aca="false">C174</f>
        <v>3</v>
      </c>
      <c r="CS174" s="229" t="str">
        <f aca="false">D174</f>
        <v>3</v>
      </c>
      <c r="CT174" s="170" t="str">
        <f aca="false">CONCATENATE(CD174," strain ",CM174," ",CL174,", partial cds")</f>
        <v>Hepatitis E virus strain  , partial cds</v>
      </c>
    </row>
    <row r="175" customFormat="false" ht="11.9" hidden="true" customHeight="true" outlineLevel="0" collapsed="false">
      <c r="A175" s="235" t="s">
        <v>807</v>
      </c>
      <c r="B175" s="147" t="s">
        <v>371</v>
      </c>
      <c r="C175" s="245" t="n">
        <v>3</v>
      </c>
      <c r="D175" s="246" t="s">
        <v>640</v>
      </c>
      <c r="E175" s="150" t="s">
        <v>640</v>
      </c>
      <c r="F175" s="235"/>
      <c r="G175" s="212"/>
      <c r="H175" s="235" t="s">
        <v>758</v>
      </c>
      <c r="I175" s="236" t="s">
        <v>759</v>
      </c>
      <c r="J175" s="235" t="s">
        <v>395</v>
      </c>
      <c r="K175" s="155" t="s">
        <v>760</v>
      </c>
      <c r="L175" s="231" t="s">
        <v>760</v>
      </c>
      <c r="M175" s="157" t="s">
        <v>348</v>
      </c>
      <c r="N175" s="213"/>
      <c r="O175" s="212"/>
      <c r="P175" s="159"/>
      <c r="Q175" s="159"/>
      <c r="R175" s="237"/>
      <c r="S175" s="237"/>
      <c r="T175" s="215"/>
      <c r="U175" s="215"/>
      <c r="V175" s="209"/>
      <c r="W175" s="217"/>
      <c r="X175" s="209"/>
      <c r="Y175" s="209"/>
      <c r="Z175" s="209"/>
      <c r="AA175" s="216"/>
      <c r="AB175" s="217"/>
      <c r="AC175" s="217"/>
      <c r="AD175" s="209"/>
      <c r="AE175" s="209"/>
      <c r="AF175" s="209"/>
      <c r="AG175" s="218"/>
      <c r="AH175" s="212"/>
      <c r="AI175" s="212"/>
      <c r="AJ175" s="219" t="n">
        <f aca="false">SeqEnd-SeqBeg+1</f>
        <v>1</v>
      </c>
      <c r="AK175" s="220" t="n">
        <f aca="false">AND( SeqBeg&lt;=Beg  , End &lt;=SeqEnd )</f>
        <v>0</v>
      </c>
      <c r="AL175" s="237"/>
      <c r="AM175" s="237"/>
      <c r="AN175" s="221"/>
      <c r="AO175" s="164" t="s">
        <v>103</v>
      </c>
      <c r="AP175" s="164" t="s">
        <v>103</v>
      </c>
      <c r="AQ175" s="164" t="s">
        <v>103</v>
      </c>
      <c r="AR175" s="164" t="s">
        <v>103</v>
      </c>
      <c r="AS175" s="164" t="s">
        <v>103</v>
      </c>
      <c r="AT175" s="164" t="s">
        <v>103</v>
      </c>
      <c r="AU175" s="237"/>
      <c r="AV175" s="237"/>
      <c r="AW175" s="222" t="str">
        <f aca="false">HYPERLINK(CONCATENATE("http://www.ncbi.nlm.nih.gov/nuccore/",BM175),BM175)</f>
        <v>KC911997</v>
      </c>
      <c r="AX175" s="219" t="str">
        <f aca="false">CONCATENATE(D175,IF(I175="","",CONCATENATE(".",I175)),IF(K175="","",CONCATENATE(".",K175)),IF(M175="","",CONCATENATE(".",M175)),IF(R175="","",CONCATENATE(".",R175)),IF(U175="","","(*)"))</f>
        <v>3.FRA.Toulouse .hum</v>
      </c>
      <c r="AY175" s="238" t="str">
        <f aca="false">CONCATENATE(BM175,".",BN175)</f>
        <v>KC911997.</v>
      </c>
      <c r="AZ175" s="239" t="str">
        <f aca="false">IF(AV175="",IF(ISNUMBER(FIND(".",A175)),LEFT(A175,FIND(".",A175)-1),A175),AV175)</f>
        <v>KC911997</v>
      </c>
      <c r="BA175" s="239" t="str">
        <f aca="false">IF(ISNUMBER(FIND("-",AZ175)),LEFT(AZ175,FIND("-",AZ175)-1),AZ175)</f>
        <v>KC911997</v>
      </c>
      <c r="BB175" s="170" t="str">
        <f aca="false"> MEGAname &amp; "="</f>
        <v>KC911997=</v>
      </c>
      <c r="BC175" s="170" t="str">
        <f aca="false">Clear &amp; IF(span ,"Span","out")</f>
        <v>KC911997=out</v>
      </c>
      <c r="BD175" s="170" t="str">
        <f aca="false">Clear &amp; IF(span, IF(B175=".","Selected",B175),"out")</f>
        <v>KC911997=out</v>
      </c>
      <c r="BE175" s="170" t="str">
        <f aca="false">Clear &amp; Strain</f>
        <v>KC911997=</v>
      </c>
      <c r="BF175" s="238" t="str">
        <f aca="false">CONCATENATE(A175,"=",F175,". ",AX175,IF(AB175="","",CONCATENATE(".",AB175)))</f>
        <v>KC911997=. 3.FRA.Toulouse .hum</v>
      </c>
      <c r="BG175" s="238" t="str">
        <f aca="false">CONCATENATE(A175,"=",F175,". ",AX175)</f>
        <v>KC911997=. 3.FRA.Toulouse .hum</v>
      </c>
      <c r="BH175" s="238" t="str">
        <f aca="false">CONCATENATE(A175,"=",AX175)</f>
        <v>KC911997=3.FRA.Toulouse .hum</v>
      </c>
      <c r="BI175" s="238" t="str">
        <f aca="false">CONCATENATE(A175,"=",ComForSubtype,D175)</f>
        <v>KC911997=3</v>
      </c>
      <c r="BJ175" s="238" t="str">
        <f aca="false">CONCATENATE(A175,"=",E175)</f>
        <v>KC911997=3</v>
      </c>
      <c r="BK175" s="238" t="str">
        <f aca="false">CONCATENATE(A175,"=",C175)</f>
        <v>KC911997=3</v>
      </c>
      <c r="BL175" s="238" t="str">
        <f aca="false">CONCATENATE(D175,"=")</f>
        <v>3=</v>
      </c>
      <c r="BM175" s="223" t="str">
        <f aca="false">IF(BA175="XX","",BA175)</f>
        <v>KC911997</v>
      </c>
      <c r="BN175" s="224" t="str">
        <f aca="false">CONCATENATE(IF(F175="","",F175),IF(G175="","",CONCATENATE(" / ",G175)))</f>
        <v/>
      </c>
      <c r="BO175" s="225" t="str">
        <f aca="false">AX175</f>
        <v>3.FRA.Toulouse .hum</v>
      </c>
      <c r="BP175" s="226" t="str">
        <f aca="false">IF(V175="","",V175)</f>
        <v/>
      </c>
      <c r="BQ175" s="226" t="str">
        <f aca="false">IF(W175="","",CONCATENATE(W175,IF(LEFT(AO175,1)="s","+","")))</f>
        <v/>
      </c>
      <c r="BR175" s="226" t="str">
        <f aca="false">IF(X175="","",CONCATENATE(X175,IF(LEFT(AQ175,1)="s","+","")))</f>
        <v/>
      </c>
      <c r="BS175" s="226" t="str">
        <f aca="false">IF(Y175="","",CONCATENATE(Y175,IF(LEFT(AR175,1)="s","+","")))</f>
        <v/>
      </c>
      <c r="BT175" s="226" t="str">
        <f aca="false">IF(Z175="","",CONCATENATE(Z175,IF(LEFT(AS175,1)="s","+","")))</f>
        <v/>
      </c>
      <c r="BU175" s="227" t="str">
        <f aca="false">IF(AA175="","",CONCATENATE(AA175,IF(LEFT(AT175,1)="s","+","")))</f>
        <v/>
      </c>
      <c r="BV175" s="240"/>
      <c r="BW175" s="240" t="s">
        <v>338</v>
      </c>
      <c r="BX175" s="238" t="str">
        <f aca="false">IF(BW175&lt;&gt;"",IF(ISNUMBER(FIND("=",BW175)),LEFT(BW175,FIND("=",BW175)-1),BW175),BW175)</f>
        <v>xx</v>
      </c>
      <c r="BY175" s="238" t="str">
        <f aca="false">IF(BW175&lt;&gt;"",IF(ISNUMBER(FIND("=",BW175)),RIGHT(BW175,LEN(BW175)-FIND("=",BW175)),""),"")</f>
        <v>Non_select</v>
      </c>
      <c r="BZ175" s="238" t="str">
        <f aca="false">IF(BX175&lt;&gt;"",IF(ISNUMBER(FIND(".",BX175)),LEFT(BX175,FIND(".",BX175)-1),BX175),BX175)</f>
        <v>xx</v>
      </c>
      <c r="CA175" s="238" t="str">
        <f aca="false">IF(BX175&lt;&gt;"",IF(ISNUMBER(FIND(".",BX175)),RIGHT(BX175,LEN(BX175)-FIND(".",BX175)),""),"")</f>
        <v/>
      </c>
      <c r="CB175" s="240"/>
      <c r="CC175" s="238" t="str">
        <f aca="false">A175</f>
        <v>KC911997</v>
      </c>
      <c r="CD175" s="241" t="s">
        <v>339</v>
      </c>
      <c r="CE175" s="241" t="s">
        <v>340</v>
      </c>
      <c r="CF175" s="241" t="s">
        <v>341</v>
      </c>
      <c r="CG175" s="241"/>
      <c r="CH175" s="241"/>
      <c r="CI175" s="241"/>
      <c r="CJ175" s="241"/>
      <c r="CK175" s="241"/>
      <c r="CL175" s="241"/>
      <c r="CM175" s="238"/>
      <c r="CN175" s="238"/>
      <c r="CO175" s="238"/>
      <c r="CP175" s="238"/>
      <c r="CQ175" s="238"/>
      <c r="CR175" s="238" t="n">
        <f aca="false">C175</f>
        <v>3</v>
      </c>
      <c r="CS175" s="242" t="str">
        <f aca="false">D175</f>
        <v>3</v>
      </c>
      <c r="CT175" s="170" t="str">
        <f aca="false">CONCATENATE(CD175," strain ",CM175," ",CL175,", partial cds")</f>
        <v>Hepatitis E virus strain  , partial cds</v>
      </c>
    </row>
    <row r="176" s="146" customFormat="true" ht="11.9" hidden="true" customHeight="true" outlineLevel="0" collapsed="false">
      <c r="A176" s="154" t="s">
        <v>808</v>
      </c>
      <c r="B176" s="147" t="s">
        <v>371</v>
      </c>
      <c r="C176" s="148" t="n">
        <v>3</v>
      </c>
      <c r="D176" s="149" t="s">
        <v>640</v>
      </c>
      <c r="E176" s="150" t="s">
        <v>640</v>
      </c>
      <c r="F176" s="154"/>
      <c r="G176" s="212"/>
      <c r="H176" s="146" t="s">
        <v>758</v>
      </c>
      <c r="I176" s="153" t="s">
        <v>759</v>
      </c>
      <c r="J176" s="154" t="s">
        <v>395</v>
      </c>
      <c r="K176" s="155" t="s">
        <v>760</v>
      </c>
      <c r="L176" s="231" t="s">
        <v>760</v>
      </c>
      <c r="M176" s="157" t="s">
        <v>348</v>
      </c>
      <c r="N176" s="213"/>
      <c r="O176" s="212"/>
      <c r="P176" s="212"/>
      <c r="Q176" s="212"/>
      <c r="R176" s="212"/>
      <c r="S176" s="212"/>
      <c r="T176" s="215"/>
      <c r="U176" s="215"/>
      <c r="V176" s="209"/>
      <c r="W176" s="217"/>
      <c r="X176" s="209"/>
      <c r="Y176" s="209"/>
      <c r="Z176" s="209"/>
      <c r="AA176" s="216"/>
      <c r="AB176" s="217"/>
      <c r="AC176" s="217"/>
      <c r="AD176" s="209"/>
      <c r="AE176" s="209"/>
      <c r="AF176" s="209"/>
      <c r="AG176" s="218"/>
      <c r="AH176" s="212"/>
      <c r="AI176" s="212"/>
      <c r="AJ176" s="219" t="n">
        <f aca="false">SeqEnd-SeqBeg+1</f>
        <v>1</v>
      </c>
      <c r="AK176" s="220" t="n">
        <f aca="false">AND( SeqBeg&lt;=Beg  , End &lt;=SeqEnd )</f>
        <v>0</v>
      </c>
      <c r="AL176" s="212"/>
      <c r="AM176" s="212"/>
      <c r="AN176" s="221"/>
      <c r="AO176" s="147" t="s">
        <v>103</v>
      </c>
      <c r="AP176" s="147" t="s">
        <v>103</v>
      </c>
      <c r="AQ176" s="147" t="s">
        <v>103</v>
      </c>
      <c r="AR176" s="147" t="s">
        <v>103</v>
      </c>
      <c r="AS176" s="147" t="s">
        <v>103</v>
      </c>
      <c r="AT176" s="147" t="s">
        <v>103</v>
      </c>
      <c r="AV176" s="212"/>
      <c r="AW176" s="222" t="str">
        <f aca="false">HYPERLINK(CONCATENATE("http://www.ncbi.nlm.nih.gov/nuccore/",BM176),BM176)</f>
        <v>KC911999</v>
      </c>
      <c r="AX176" s="219" t="str">
        <f aca="false">CONCATENATE(D176,IF(I176="","",CONCATENATE(".",I176)),IF(K176="","",CONCATENATE(".",K176)),IF(M176="","",CONCATENATE(".",M176)),IF(R176="","",CONCATENATE(".",R176)),IF(U176="","","(*)"))</f>
        <v>3.FRA.Toulouse .hum</v>
      </c>
      <c r="AY176" s="170" t="str">
        <f aca="false">CONCATENATE(BM176,".",BN176)</f>
        <v>KC911999.</v>
      </c>
      <c r="AZ176" s="171" t="str">
        <f aca="false">IF(AV176="",IF(ISNUMBER(FIND(".",A176)),LEFT(A176,FIND(".",A176)-1),A176),AV176)</f>
        <v>KC911999</v>
      </c>
      <c r="BA176" s="171" t="str">
        <f aca="false">IF(ISNUMBER(FIND("-",AZ176)),LEFT(AZ176,FIND("-",AZ176)-1),AZ176)</f>
        <v>KC911999</v>
      </c>
      <c r="BB176" s="170" t="str">
        <f aca="false"> MEGAname &amp; "="</f>
        <v>KC911999=</v>
      </c>
      <c r="BC176" s="170" t="str">
        <f aca="false">Clear &amp; IF(span ,"Span","out")</f>
        <v>KC911999=out</v>
      </c>
      <c r="BD176" s="170" t="str">
        <f aca="false">Clear &amp; IF(span, IF(B176=".","Selected",B176),"out")</f>
        <v>KC911999=out</v>
      </c>
      <c r="BE176" s="170" t="str">
        <f aca="false">Clear &amp; Strain</f>
        <v>KC911999=</v>
      </c>
      <c r="BF176" s="170" t="str">
        <f aca="false">CONCATENATE(A176,"=",F176,". ",AX176,IF(AB176="","",CONCATENATE(".",AB176)))</f>
        <v>KC911999=. 3.FRA.Toulouse .hum</v>
      </c>
      <c r="BG176" s="170" t="str">
        <f aca="false">CONCATENATE(A176,"=",F176,". ",AX176)</f>
        <v>KC911999=. 3.FRA.Toulouse .hum</v>
      </c>
      <c r="BH176" s="170" t="str">
        <f aca="false">CONCATENATE(A176,"=",AX176)</f>
        <v>KC911999=3.FRA.Toulouse .hum</v>
      </c>
      <c r="BI176" s="170" t="str">
        <f aca="false">CONCATENATE(A176,"=",ComForSubtype,D176)</f>
        <v>KC911999=3</v>
      </c>
      <c r="BJ176" s="170" t="str">
        <f aca="false">CONCATENATE(A176,"=",E176)</f>
        <v>KC911999=3</v>
      </c>
      <c r="BK176" s="170" t="str">
        <f aca="false">CONCATENATE(A176,"=",C176)</f>
        <v>KC911999=3</v>
      </c>
      <c r="BL176" s="170" t="str">
        <f aca="false">CONCATENATE(D176,"=")</f>
        <v>3=</v>
      </c>
      <c r="BM176" s="223" t="str">
        <f aca="false">IF(BA176="XX","",BA176)</f>
        <v>KC911999</v>
      </c>
      <c r="BN176" s="224" t="str">
        <f aca="false">CONCATENATE(IF(F176="","",F176),IF(G176="","",CONCATENATE(" / ",G176)))</f>
        <v/>
      </c>
      <c r="BO176" s="225" t="str">
        <f aca="false">AX176</f>
        <v>3.FRA.Toulouse .hum</v>
      </c>
      <c r="BP176" s="226" t="str">
        <f aca="false">IF(V176="","",V176)</f>
        <v/>
      </c>
      <c r="BQ176" s="226" t="str">
        <f aca="false">IF(W176="","",CONCATENATE(W176,IF(LEFT(AO176,1)="s","+","")))</f>
        <v/>
      </c>
      <c r="BR176" s="226" t="str">
        <f aca="false">IF(X176="","",CONCATENATE(X176,IF(LEFT(AQ176,1)="s","+","")))</f>
        <v/>
      </c>
      <c r="BS176" s="226" t="str">
        <f aca="false">IF(Y176="","",CONCATENATE(Y176,IF(LEFT(AR176,1)="s","+","")))</f>
        <v/>
      </c>
      <c r="BT176" s="226" t="str">
        <f aca="false">IF(Z176="","",CONCATENATE(Z176,IF(LEFT(AS176,1)="s","+","")))</f>
        <v/>
      </c>
      <c r="BU176" s="227" t="str">
        <f aca="false">IF(AA176="","",CONCATENATE(AA176,IF(LEFT(AT176,1)="s","+","")))</f>
        <v/>
      </c>
      <c r="BV176" s="212"/>
      <c r="BW176" s="177" t="s">
        <v>338</v>
      </c>
      <c r="BX176" s="170" t="str">
        <f aca="false">IF(BW176&lt;&gt;"",IF(ISNUMBER(FIND("=",BW176)),LEFT(BW176,FIND("=",BW176)-1),BW176),BW176)</f>
        <v>xx</v>
      </c>
      <c r="BY176" s="170" t="str">
        <f aca="false">IF(BW176&lt;&gt;"",IF(ISNUMBER(FIND("=",BW176)),RIGHT(BW176,LEN(BW176)-FIND("=",BW176)),""),"")</f>
        <v>Non_select</v>
      </c>
      <c r="BZ176" s="170" t="str">
        <f aca="false">IF(BX176&lt;&gt;"",IF(ISNUMBER(FIND(".",BX176)),LEFT(BX176,FIND(".",BX176)-1),BX176),BX176)</f>
        <v>xx</v>
      </c>
      <c r="CA176" s="170" t="str">
        <f aca="false">IF(BX176&lt;&gt;"",IF(ISNUMBER(FIND(".",BX176)),RIGHT(BX176,LEN(BX176)-FIND(".",BX176)),""),"")</f>
        <v/>
      </c>
      <c r="CB176" s="212"/>
      <c r="CC176" s="170" t="str">
        <f aca="false">A176</f>
        <v>KC911999</v>
      </c>
      <c r="CD176" s="178" t="s">
        <v>339</v>
      </c>
      <c r="CE176" s="178" t="s">
        <v>340</v>
      </c>
      <c r="CF176" s="178" t="s">
        <v>341</v>
      </c>
      <c r="CG176" s="212"/>
      <c r="CH176" s="212"/>
      <c r="CI176" s="212"/>
      <c r="CJ176" s="212"/>
      <c r="CK176" s="178"/>
      <c r="CL176" s="212"/>
      <c r="CM176" s="212"/>
      <c r="CN176" s="212"/>
      <c r="CO176" s="212"/>
      <c r="CP176" s="212"/>
      <c r="CQ176" s="212"/>
      <c r="CR176" s="228" t="n">
        <f aca="false">C176</f>
        <v>3</v>
      </c>
      <c r="CS176" s="229" t="str">
        <f aca="false">D176</f>
        <v>3</v>
      </c>
      <c r="CT176" s="170" t="str">
        <f aca="false">CONCATENATE(CD176," strain ",CM176," ",CL176,", partial cds")</f>
        <v>Hepatitis E virus strain  , partial cds</v>
      </c>
    </row>
    <row r="177" s="146" customFormat="true" ht="11.9" hidden="true" customHeight="true" outlineLevel="0" collapsed="false">
      <c r="A177" s="154" t="s">
        <v>809</v>
      </c>
      <c r="B177" s="147" t="s">
        <v>371</v>
      </c>
      <c r="C177" s="148" t="n">
        <v>3</v>
      </c>
      <c r="D177" s="149" t="s">
        <v>640</v>
      </c>
      <c r="E177" s="150" t="s">
        <v>640</v>
      </c>
      <c r="F177" s="154"/>
      <c r="G177" s="212"/>
      <c r="H177" s="146" t="s">
        <v>758</v>
      </c>
      <c r="I177" s="153" t="s">
        <v>759</v>
      </c>
      <c r="J177" s="154" t="s">
        <v>395</v>
      </c>
      <c r="K177" s="155" t="s">
        <v>760</v>
      </c>
      <c r="L177" s="231" t="s">
        <v>760</v>
      </c>
      <c r="M177" s="157" t="s">
        <v>348</v>
      </c>
      <c r="N177" s="213"/>
      <c r="O177" s="212"/>
      <c r="P177" s="212"/>
      <c r="Q177" s="212"/>
      <c r="R177" s="212"/>
      <c r="S177" s="212"/>
      <c r="T177" s="215"/>
      <c r="U177" s="215"/>
      <c r="V177" s="209"/>
      <c r="W177" s="217"/>
      <c r="X177" s="209"/>
      <c r="Y177" s="209"/>
      <c r="Z177" s="209"/>
      <c r="AA177" s="216"/>
      <c r="AB177" s="217"/>
      <c r="AC177" s="217"/>
      <c r="AD177" s="209"/>
      <c r="AE177" s="209"/>
      <c r="AF177" s="209"/>
      <c r="AG177" s="218"/>
      <c r="AH177" s="212"/>
      <c r="AI177" s="212"/>
      <c r="AJ177" s="219" t="n">
        <f aca="false">SeqEnd-SeqBeg+1</f>
        <v>1</v>
      </c>
      <c r="AK177" s="220" t="n">
        <f aca="false">AND( SeqBeg&lt;=Beg  , End &lt;=SeqEnd )</f>
        <v>0</v>
      </c>
      <c r="AL177" s="212"/>
      <c r="AM177" s="212"/>
      <c r="AN177" s="221"/>
      <c r="AO177" s="147" t="s">
        <v>103</v>
      </c>
      <c r="AP177" s="147" t="s">
        <v>103</v>
      </c>
      <c r="AQ177" s="147" t="s">
        <v>103</v>
      </c>
      <c r="AR177" s="147" t="s">
        <v>103</v>
      </c>
      <c r="AS177" s="147" t="s">
        <v>103</v>
      </c>
      <c r="AT177" s="147" t="s">
        <v>103</v>
      </c>
      <c r="AV177" s="212"/>
      <c r="AW177" s="222" t="str">
        <f aca="false">HYPERLINK(CONCATENATE("http://www.ncbi.nlm.nih.gov/nuccore/",BM177),BM177)</f>
        <v>KC912000</v>
      </c>
      <c r="AX177" s="219" t="str">
        <f aca="false">CONCATENATE(D177,IF(I177="","",CONCATENATE(".",I177)),IF(K177="","",CONCATENATE(".",K177)),IF(M177="","",CONCATENATE(".",M177)),IF(R177="","",CONCATENATE(".",R177)),IF(U177="","","(*)"))</f>
        <v>3.FRA.Toulouse .hum</v>
      </c>
      <c r="AY177" s="170" t="str">
        <f aca="false">CONCATENATE(BM177,".",BN177)</f>
        <v>KC912000.</v>
      </c>
      <c r="AZ177" s="171" t="str">
        <f aca="false">IF(AV177="",IF(ISNUMBER(FIND(".",A177)),LEFT(A177,FIND(".",A177)-1),A177),AV177)</f>
        <v>KC912000</v>
      </c>
      <c r="BA177" s="171" t="str">
        <f aca="false">IF(ISNUMBER(FIND("-",AZ177)),LEFT(AZ177,FIND("-",AZ177)-1),AZ177)</f>
        <v>KC912000</v>
      </c>
      <c r="BB177" s="170" t="str">
        <f aca="false"> MEGAname &amp; "="</f>
        <v>KC912000=</v>
      </c>
      <c r="BC177" s="170" t="str">
        <f aca="false">Clear &amp; IF(span ,"Span","out")</f>
        <v>KC912000=out</v>
      </c>
      <c r="BD177" s="170" t="str">
        <f aca="false">Clear &amp; IF(span, IF(B177=".","Selected",B177),"out")</f>
        <v>KC912000=out</v>
      </c>
      <c r="BE177" s="170" t="str">
        <f aca="false">Clear &amp; Strain</f>
        <v>KC912000=</v>
      </c>
      <c r="BF177" s="170" t="str">
        <f aca="false">CONCATENATE(A177,"=",F177,". ",AX177,IF(AB177="","",CONCATENATE(".",AB177)))</f>
        <v>KC912000=. 3.FRA.Toulouse .hum</v>
      </c>
      <c r="BG177" s="170" t="str">
        <f aca="false">CONCATENATE(A177,"=",F177,". ",AX177)</f>
        <v>KC912000=. 3.FRA.Toulouse .hum</v>
      </c>
      <c r="BH177" s="170" t="str">
        <f aca="false">CONCATENATE(A177,"=",AX177)</f>
        <v>KC912000=3.FRA.Toulouse .hum</v>
      </c>
      <c r="BI177" s="170" t="str">
        <f aca="false">CONCATENATE(A177,"=",ComForSubtype,D177)</f>
        <v>KC912000=3</v>
      </c>
      <c r="BJ177" s="170" t="str">
        <f aca="false">CONCATENATE(A177,"=",E177)</f>
        <v>KC912000=3</v>
      </c>
      <c r="BK177" s="170" t="str">
        <f aca="false">CONCATENATE(A177,"=",C177)</f>
        <v>KC912000=3</v>
      </c>
      <c r="BL177" s="170" t="str">
        <f aca="false">CONCATENATE(D177,"=")</f>
        <v>3=</v>
      </c>
      <c r="BM177" s="223" t="str">
        <f aca="false">IF(BA177="XX","",BA177)</f>
        <v>KC912000</v>
      </c>
      <c r="BN177" s="224" t="str">
        <f aca="false">CONCATENATE(IF(F177="","",F177),IF(G177="","",CONCATENATE(" / ",G177)))</f>
        <v/>
      </c>
      <c r="BO177" s="225" t="str">
        <f aca="false">AX177</f>
        <v>3.FRA.Toulouse .hum</v>
      </c>
      <c r="BP177" s="226" t="str">
        <f aca="false">IF(V177="","",V177)</f>
        <v/>
      </c>
      <c r="BQ177" s="226" t="str">
        <f aca="false">IF(W177="","",CONCATENATE(W177,IF(LEFT(AO177,1)="s","+","")))</f>
        <v/>
      </c>
      <c r="BR177" s="226" t="str">
        <f aca="false">IF(X177="","",CONCATENATE(X177,IF(LEFT(AQ177,1)="s","+","")))</f>
        <v/>
      </c>
      <c r="BS177" s="226" t="str">
        <f aca="false">IF(Y177="","",CONCATENATE(Y177,IF(LEFT(AR177,1)="s","+","")))</f>
        <v/>
      </c>
      <c r="BT177" s="226" t="str">
        <f aca="false">IF(Z177="","",CONCATENATE(Z177,IF(LEFT(AS177,1)="s","+","")))</f>
        <v/>
      </c>
      <c r="BU177" s="227" t="str">
        <f aca="false">IF(AA177="","",CONCATENATE(AA177,IF(LEFT(AT177,1)="s","+","")))</f>
        <v/>
      </c>
      <c r="BV177" s="212"/>
      <c r="BW177" s="177" t="s">
        <v>338</v>
      </c>
      <c r="BX177" s="170" t="str">
        <f aca="false">IF(BW177&lt;&gt;"",IF(ISNUMBER(FIND("=",BW177)),LEFT(BW177,FIND("=",BW177)-1),BW177),BW177)</f>
        <v>xx</v>
      </c>
      <c r="BY177" s="170" t="str">
        <f aca="false">IF(BW177&lt;&gt;"",IF(ISNUMBER(FIND("=",BW177)),RIGHT(BW177,LEN(BW177)-FIND("=",BW177)),""),"")</f>
        <v>Non_select</v>
      </c>
      <c r="BZ177" s="170" t="str">
        <f aca="false">IF(BX177&lt;&gt;"",IF(ISNUMBER(FIND(".",BX177)),LEFT(BX177,FIND(".",BX177)-1),BX177),BX177)</f>
        <v>xx</v>
      </c>
      <c r="CA177" s="170" t="str">
        <f aca="false">IF(BX177&lt;&gt;"",IF(ISNUMBER(FIND(".",BX177)),RIGHT(BX177,LEN(BX177)-FIND(".",BX177)),""),"")</f>
        <v/>
      </c>
      <c r="CB177" s="212"/>
      <c r="CC177" s="170" t="str">
        <f aca="false">A177</f>
        <v>KC912000</v>
      </c>
      <c r="CD177" s="178" t="s">
        <v>339</v>
      </c>
      <c r="CE177" s="178" t="s">
        <v>340</v>
      </c>
      <c r="CF177" s="178" t="s">
        <v>341</v>
      </c>
      <c r="CG177" s="212"/>
      <c r="CH177" s="212"/>
      <c r="CI177" s="212"/>
      <c r="CJ177" s="212"/>
      <c r="CK177" s="178"/>
      <c r="CL177" s="212"/>
      <c r="CM177" s="212"/>
      <c r="CN177" s="212"/>
      <c r="CO177" s="212"/>
      <c r="CP177" s="212"/>
      <c r="CQ177" s="212"/>
      <c r="CR177" s="228" t="n">
        <f aca="false">C177</f>
        <v>3</v>
      </c>
      <c r="CS177" s="229" t="str">
        <f aca="false">D177</f>
        <v>3</v>
      </c>
      <c r="CT177" s="170" t="str">
        <f aca="false">CONCATENATE(CD177," strain ",CM177," ",CL177,", partial cds")</f>
        <v>Hepatitis E virus strain  , partial cds</v>
      </c>
    </row>
    <row r="178" s="146" customFormat="true" ht="11.9" hidden="true" customHeight="true" outlineLevel="0" collapsed="false">
      <c r="A178" s="154" t="s">
        <v>810</v>
      </c>
      <c r="B178" s="147" t="s">
        <v>371</v>
      </c>
      <c r="C178" s="148" t="n">
        <v>3</v>
      </c>
      <c r="D178" s="149" t="s">
        <v>640</v>
      </c>
      <c r="E178" s="150" t="s">
        <v>640</v>
      </c>
      <c r="F178" s="154"/>
      <c r="G178" s="212"/>
      <c r="H178" s="146" t="s">
        <v>758</v>
      </c>
      <c r="I178" s="153" t="s">
        <v>759</v>
      </c>
      <c r="J178" s="154" t="s">
        <v>395</v>
      </c>
      <c r="K178" s="155" t="s">
        <v>760</v>
      </c>
      <c r="L178" s="231" t="s">
        <v>760</v>
      </c>
      <c r="M178" s="157" t="s">
        <v>348</v>
      </c>
      <c r="N178" s="213"/>
      <c r="O178" s="212"/>
      <c r="P178" s="212"/>
      <c r="Q178" s="212"/>
      <c r="R178" s="212"/>
      <c r="S178" s="212"/>
      <c r="T178" s="215"/>
      <c r="U178" s="215"/>
      <c r="V178" s="209"/>
      <c r="W178" s="217"/>
      <c r="X178" s="209"/>
      <c r="Y178" s="209"/>
      <c r="Z178" s="209"/>
      <c r="AA178" s="216"/>
      <c r="AB178" s="217"/>
      <c r="AC178" s="217"/>
      <c r="AD178" s="209"/>
      <c r="AE178" s="209"/>
      <c r="AF178" s="209"/>
      <c r="AG178" s="218"/>
      <c r="AH178" s="212"/>
      <c r="AI178" s="212"/>
      <c r="AJ178" s="219" t="n">
        <f aca="false">SeqEnd-SeqBeg+1</f>
        <v>1</v>
      </c>
      <c r="AK178" s="220" t="n">
        <f aca="false">AND( SeqBeg&lt;=Beg  , End &lt;=SeqEnd )</f>
        <v>0</v>
      </c>
      <c r="AL178" s="212"/>
      <c r="AM178" s="212"/>
      <c r="AN178" s="221"/>
      <c r="AO178" s="147" t="s">
        <v>103</v>
      </c>
      <c r="AP178" s="147" t="s">
        <v>103</v>
      </c>
      <c r="AQ178" s="147" t="s">
        <v>103</v>
      </c>
      <c r="AR178" s="147" t="s">
        <v>103</v>
      </c>
      <c r="AS178" s="147" t="s">
        <v>103</v>
      </c>
      <c r="AT178" s="147" t="s">
        <v>103</v>
      </c>
      <c r="AV178" s="212"/>
      <c r="AW178" s="222" t="str">
        <f aca="false">HYPERLINK(CONCATENATE("http://www.ncbi.nlm.nih.gov/nuccore/",BM178),BM178)</f>
        <v>KC912001</v>
      </c>
      <c r="AX178" s="219" t="str">
        <f aca="false">CONCATENATE(D178,IF(I178="","",CONCATENATE(".",I178)),IF(K178="","",CONCATENATE(".",K178)),IF(M178="","",CONCATENATE(".",M178)),IF(R178="","",CONCATENATE(".",R178)),IF(U178="","","(*)"))</f>
        <v>3.FRA.Toulouse .hum</v>
      </c>
      <c r="AY178" s="170" t="str">
        <f aca="false">CONCATENATE(BM178,".",BN178)</f>
        <v>KC912001.</v>
      </c>
      <c r="AZ178" s="171" t="str">
        <f aca="false">IF(AV178="",IF(ISNUMBER(FIND(".",A178)),LEFT(A178,FIND(".",A178)-1),A178),AV178)</f>
        <v>KC912001</v>
      </c>
      <c r="BA178" s="171" t="str">
        <f aca="false">IF(ISNUMBER(FIND("-",AZ178)),LEFT(AZ178,FIND("-",AZ178)-1),AZ178)</f>
        <v>KC912001</v>
      </c>
      <c r="BB178" s="170" t="str">
        <f aca="false"> MEGAname &amp; "="</f>
        <v>KC912001=</v>
      </c>
      <c r="BC178" s="170" t="str">
        <f aca="false">Clear &amp; IF(span ,"Span","out")</f>
        <v>KC912001=out</v>
      </c>
      <c r="BD178" s="170" t="str">
        <f aca="false">Clear &amp; IF(span, IF(B178=".","Selected",B178),"out")</f>
        <v>KC912001=out</v>
      </c>
      <c r="BE178" s="170" t="str">
        <f aca="false">Clear &amp; Strain</f>
        <v>KC912001=</v>
      </c>
      <c r="BF178" s="170" t="str">
        <f aca="false">CONCATENATE(A178,"=",F178,". ",AX178,IF(AB178="","",CONCATENATE(".",AB178)))</f>
        <v>KC912001=. 3.FRA.Toulouse .hum</v>
      </c>
      <c r="BG178" s="170" t="str">
        <f aca="false">CONCATENATE(A178,"=",F178,". ",AX178)</f>
        <v>KC912001=. 3.FRA.Toulouse .hum</v>
      </c>
      <c r="BH178" s="170" t="str">
        <f aca="false">CONCATENATE(A178,"=",AX178)</f>
        <v>KC912001=3.FRA.Toulouse .hum</v>
      </c>
      <c r="BI178" s="170" t="str">
        <f aca="false">CONCATENATE(A178,"=",ComForSubtype,D178)</f>
        <v>KC912001=3</v>
      </c>
      <c r="BJ178" s="170" t="str">
        <f aca="false">CONCATENATE(A178,"=",E178)</f>
        <v>KC912001=3</v>
      </c>
      <c r="BK178" s="170" t="str">
        <f aca="false">CONCATENATE(A178,"=",C178)</f>
        <v>KC912001=3</v>
      </c>
      <c r="BL178" s="170" t="str">
        <f aca="false">CONCATENATE(D178,"=")</f>
        <v>3=</v>
      </c>
      <c r="BM178" s="223" t="str">
        <f aca="false">IF(BA178="XX","",BA178)</f>
        <v>KC912001</v>
      </c>
      <c r="BN178" s="224" t="str">
        <f aca="false">CONCATENATE(IF(F178="","",F178),IF(G178="","",CONCATENATE(" / ",G178)))</f>
        <v/>
      </c>
      <c r="BO178" s="225" t="str">
        <f aca="false">AX178</f>
        <v>3.FRA.Toulouse .hum</v>
      </c>
      <c r="BP178" s="226" t="str">
        <f aca="false">IF(V178="","",V178)</f>
        <v/>
      </c>
      <c r="BQ178" s="226" t="str">
        <f aca="false">IF(W178="","",CONCATENATE(W178,IF(LEFT(AO178,1)="s","+","")))</f>
        <v/>
      </c>
      <c r="BR178" s="226" t="str">
        <f aca="false">IF(X178="","",CONCATENATE(X178,IF(LEFT(AQ178,1)="s","+","")))</f>
        <v/>
      </c>
      <c r="BS178" s="226" t="str">
        <f aca="false">IF(Y178="","",CONCATENATE(Y178,IF(LEFT(AR178,1)="s","+","")))</f>
        <v/>
      </c>
      <c r="BT178" s="226" t="str">
        <f aca="false">IF(Z178="","",CONCATENATE(Z178,IF(LEFT(AS178,1)="s","+","")))</f>
        <v/>
      </c>
      <c r="BU178" s="227" t="str">
        <f aca="false">IF(AA178="","",CONCATENATE(AA178,IF(LEFT(AT178,1)="s","+","")))</f>
        <v/>
      </c>
      <c r="BV178" s="212"/>
      <c r="BW178" s="177" t="s">
        <v>338</v>
      </c>
      <c r="BX178" s="170" t="str">
        <f aca="false">IF(BW178&lt;&gt;"",IF(ISNUMBER(FIND("=",BW178)),LEFT(BW178,FIND("=",BW178)-1),BW178),BW178)</f>
        <v>xx</v>
      </c>
      <c r="BY178" s="170" t="str">
        <f aca="false">IF(BW178&lt;&gt;"",IF(ISNUMBER(FIND("=",BW178)),RIGHT(BW178,LEN(BW178)-FIND("=",BW178)),""),"")</f>
        <v>Non_select</v>
      </c>
      <c r="BZ178" s="170" t="str">
        <f aca="false">IF(BX178&lt;&gt;"",IF(ISNUMBER(FIND(".",BX178)),LEFT(BX178,FIND(".",BX178)-1),BX178),BX178)</f>
        <v>xx</v>
      </c>
      <c r="CA178" s="170" t="str">
        <f aca="false">IF(BX178&lt;&gt;"",IF(ISNUMBER(FIND(".",BX178)),RIGHT(BX178,LEN(BX178)-FIND(".",BX178)),""),"")</f>
        <v/>
      </c>
      <c r="CB178" s="212"/>
      <c r="CC178" s="170" t="str">
        <f aca="false">A178</f>
        <v>KC912001</v>
      </c>
      <c r="CD178" s="178" t="s">
        <v>339</v>
      </c>
      <c r="CE178" s="178" t="s">
        <v>340</v>
      </c>
      <c r="CF178" s="178" t="s">
        <v>341</v>
      </c>
      <c r="CG178" s="212"/>
      <c r="CH178" s="212"/>
      <c r="CI178" s="212"/>
      <c r="CJ178" s="212"/>
      <c r="CK178" s="178"/>
      <c r="CL178" s="212"/>
      <c r="CM178" s="212"/>
      <c r="CN178" s="212"/>
      <c r="CO178" s="212"/>
      <c r="CP178" s="212"/>
      <c r="CQ178" s="212"/>
      <c r="CR178" s="228" t="n">
        <f aca="false">C178</f>
        <v>3</v>
      </c>
      <c r="CS178" s="229" t="str">
        <f aca="false">D178</f>
        <v>3</v>
      </c>
      <c r="CT178" s="170" t="str">
        <f aca="false">CONCATENATE(CD178," strain ",CM178," ",CL178,", partial cds")</f>
        <v>Hepatitis E virus strain  , partial cds</v>
      </c>
    </row>
    <row r="179" customFormat="false" ht="11.9" hidden="true" customHeight="true" outlineLevel="0" collapsed="false">
      <c r="A179" s="235" t="s">
        <v>811</v>
      </c>
      <c r="B179" s="147" t="s">
        <v>371</v>
      </c>
      <c r="C179" s="245" t="n">
        <v>3</v>
      </c>
      <c r="D179" s="246" t="s">
        <v>640</v>
      </c>
      <c r="E179" s="150" t="s">
        <v>640</v>
      </c>
      <c r="F179" s="235"/>
      <c r="G179" s="212"/>
      <c r="H179" s="235" t="s">
        <v>758</v>
      </c>
      <c r="I179" s="236" t="s">
        <v>759</v>
      </c>
      <c r="J179" s="235" t="s">
        <v>395</v>
      </c>
      <c r="K179" s="155" t="s">
        <v>760</v>
      </c>
      <c r="L179" s="231" t="s">
        <v>760</v>
      </c>
      <c r="M179" s="157" t="s">
        <v>348</v>
      </c>
      <c r="N179" s="213"/>
      <c r="O179" s="212"/>
      <c r="P179" s="159"/>
      <c r="Q179" s="159"/>
      <c r="R179" s="237"/>
      <c r="S179" s="237"/>
      <c r="T179" s="215"/>
      <c r="U179" s="215"/>
      <c r="V179" s="209"/>
      <c r="W179" s="217"/>
      <c r="X179" s="209"/>
      <c r="Y179" s="209"/>
      <c r="Z179" s="209"/>
      <c r="AA179" s="216"/>
      <c r="AB179" s="217"/>
      <c r="AC179" s="217"/>
      <c r="AD179" s="209"/>
      <c r="AE179" s="209"/>
      <c r="AF179" s="209"/>
      <c r="AG179" s="218"/>
      <c r="AH179" s="212"/>
      <c r="AI179" s="212"/>
      <c r="AJ179" s="219" t="n">
        <f aca="false">SeqEnd-SeqBeg+1</f>
        <v>1</v>
      </c>
      <c r="AK179" s="220" t="n">
        <f aca="false">AND( SeqBeg&lt;=Beg  , End &lt;=SeqEnd )</f>
        <v>0</v>
      </c>
      <c r="AL179" s="237"/>
      <c r="AM179" s="237"/>
      <c r="AN179" s="221"/>
      <c r="AO179" s="164" t="s">
        <v>103</v>
      </c>
      <c r="AP179" s="164" t="s">
        <v>103</v>
      </c>
      <c r="AQ179" s="164" t="s">
        <v>103</v>
      </c>
      <c r="AR179" s="164" t="s">
        <v>103</v>
      </c>
      <c r="AS179" s="164" t="s">
        <v>103</v>
      </c>
      <c r="AT179" s="164" t="s">
        <v>103</v>
      </c>
      <c r="AU179" s="237"/>
      <c r="AV179" s="237"/>
      <c r="AW179" s="222" t="str">
        <f aca="false">HYPERLINK(CONCATENATE("http://www.ncbi.nlm.nih.gov/nuccore/",BM179),BM179)</f>
        <v>KC912002</v>
      </c>
      <c r="AX179" s="219" t="str">
        <f aca="false">CONCATENATE(D179,IF(I179="","",CONCATENATE(".",I179)),IF(K179="","",CONCATENATE(".",K179)),IF(M179="","",CONCATENATE(".",M179)),IF(R179="","",CONCATENATE(".",R179)),IF(U179="","","(*)"))</f>
        <v>3.FRA.Toulouse .hum</v>
      </c>
      <c r="AY179" s="238" t="str">
        <f aca="false">CONCATENATE(BM179,".",BN179)</f>
        <v>KC912002.</v>
      </c>
      <c r="AZ179" s="239" t="str">
        <f aca="false">IF(AV179="",IF(ISNUMBER(FIND(".",A179)),LEFT(A179,FIND(".",A179)-1),A179),AV179)</f>
        <v>KC912002</v>
      </c>
      <c r="BA179" s="239" t="str">
        <f aca="false">IF(ISNUMBER(FIND("-",AZ179)),LEFT(AZ179,FIND("-",AZ179)-1),AZ179)</f>
        <v>KC912002</v>
      </c>
      <c r="BB179" s="170" t="str">
        <f aca="false"> MEGAname &amp; "="</f>
        <v>KC912002=</v>
      </c>
      <c r="BC179" s="170" t="str">
        <f aca="false">Clear &amp; IF(span ,"Span","out")</f>
        <v>KC912002=out</v>
      </c>
      <c r="BD179" s="170" t="str">
        <f aca="false">Clear &amp; IF(span, IF(B179=".","Selected",B179),"out")</f>
        <v>KC912002=out</v>
      </c>
      <c r="BE179" s="170" t="str">
        <f aca="false">Clear &amp; Strain</f>
        <v>KC912002=</v>
      </c>
      <c r="BF179" s="238" t="str">
        <f aca="false">CONCATENATE(A179,"=",F179,". ",AX179,IF(AB179="","",CONCATENATE(".",AB179)))</f>
        <v>KC912002=. 3.FRA.Toulouse .hum</v>
      </c>
      <c r="BG179" s="238" t="str">
        <f aca="false">CONCATENATE(A179,"=",F179,". ",AX179)</f>
        <v>KC912002=. 3.FRA.Toulouse .hum</v>
      </c>
      <c r="BH179" s="238" t="str">
        <f aca="false">CONCATENATE(A179,"=",AX179)</f>
        <v>KC912002=3.FRA.Toulouse .hum</v>
      </c>
      <c r="BI179" s="238" t="str">
        <f aca="false">CONCATENATE(A179,"=",ComForSubtype,D179)</f>
        <v>KC912002=3</v>
      </c>
      <c r="BJ179" s="238" t="str">
        <f aca="false">CONCATENATE(A179,"=",E179)</f>
        <v>KC912002=3</v>
      </c>
      <c r="BK179" s="238" t="str">
        <f aca="false">CONCATENATE(A179,"=",C179)</f>
        <v>KC912002=3</v>
      </c>
      <c r="BL179" s="238" t="str">
        <f aca="false">CONCATENATE(D179,"=")</f>
        <v>3=</v>
      </c>
      <c r="BM179" s="223" t="str">
        <f aca="false">IF(BA179="XX","",BA179)</f>
        <v>KC912002</v>
      </c>
      <c r="BN179" s="224" t="str">
        <f aca="false">CONCATENATE(IF(F179="","",F179),IF(G179="","",CONCATENATE(" / ",G179)))</f>
        <v/>
      </c>
      <c r="BO179" s="225" t="str">
        <f aca="false">AX179</f>
        <v>3.FRA.Toulouse .hum</v>
      </c>
      <c r="BP179" s="226" t="str">
        <f aca="false">IF(V179="","",V179)</f>
        <v/>
      </c>
      <c r="BQ179" s="226" t="str">
        <f aca="false">IF(W179="","",CONCATENATE(W179,IF(LEFT(AO179,1)="s","+","")))</f>
        <v/>
      </c>
      <c r="BR179" s="226" t="str">
        <f aca="false">IF(X179="","",CONCATENATE(X179,IF(LEFT(AQ179,1)="s","+","")))</f>
        <v/>
      </c>
      <c r="BS179" s="226" t="str">
        <f aca="false">IF(Y179="","",CONCATENATE(Y179,IF(LEFT(AR179,1)="s","+","")))</f>
        <v/>
      </c>
      <c r="BT179" s="226" t="str">
        <f aca="false">IF(Z179="","",CONCATENATE(Z179,IF(LEFT(AS179,1)="s","+","")))</f>
        <v/>
      </c>
      <c r="BU179" s="227" t="str">
        <f aca="false">IF(AA179="","",CONCATENATE(AA179,IF(LEFT(AT179,1)="s","+","")))</f>
        <v/>
      </c>
      <c r="BV179" s="240"/>
      <c r="BW179" s="240" t="s">
        <v>338</v>
      </c>
      <c r="BX179" s="238" t="str">
        <f aca="false">IF(BW179&lt;&gt;"",IF(ISNUMBER(FIND("=",BW179)),LEFT(BW179,FIND("=",BW179)-1),BW179),BW179)</f>
        <v>xx</v>
      </c>
      <c r="BY179" s="238" t="str">
        <f aca="false">IF(BW179&lt;&gt;"",IF(ISNUMBER(FIND("=",BW179)),RIGHT(BW179,LEN(BW179)-FIND("=",BW179)),""),"")</f>
        <v>Non_select</v>
      </c>
      <c r="BZ179" s="238" t="str">
        <f aca="false">IF(BX179&lt;&gt;"",IF(ISNUMBER(FIND(".",BX179)),LEFT(BX179,FIND(".",BX179)-1),BX179),BX179)</f>
        <v>xx</v>
      </c>
      <c r="CA179" s="238" t="str">
        <f aca="false">IF(BX179&lt;&gt;"",IF(ISNUMBER(FIND(".",BX179)),RIGHT(BX179,LEN(BX179)-FIND(".",BX179)),""),"")</f>
        <v/>
      </c>
      <c r="CB179" s="240"/>
      <c r="CC179" s="238" t="str">
        <f aca="false">A179</f>
        <v>KC912002</v>
      </c>
      <c r="CD179" s="241" t="s">
        <v>339</v>
      </c>
      <c r="CE179" s="241" t="s">
        <v>340</v>
      </c>
      <c r="CF179" s="241" t="s">
        <v>341</v>
      </c>
      <c r="CG179" s="241"/>
      <c r="CH179" s="241"/>
      <c r="CI179" s="241"/>
      <c r="CJ179" s="241"/>
      <c r="CK179" s="241"/>
      <c r="CL179" s="241"/>
      <c r="CM179" s="238"/>
      <c r="CN179" s="238"/>
      <c r="CO179" s="238"/>
      <c r="CP179" s="238"/>
      <c r="CQ179" s="238"/>
      <c r="CR179" s="238" t="n">
        <f aca="false">C179</f>
        <v>3</v>
      </c>
      <c r="CS179" s="242" t="str">
        <f aca="false">D179</f>
        <v>3</v>
      </c>
      <c r="CT179" s="170" t="str">
        <f aca="false">CONCATENATE(CD179," strain ",CM179," ",CL179,", partial cds")</f>
        <v>Hepatitis E virus strain  , partial cds</v>
      </c>
    </row>
    <row r="180" customFormat="false" ht="11.9" hidden="true" customHeight="true" outlineLevel="0" collapsed="false">
      <c r="A180" s="235" t="s">
        <v>812</v>
      </c>
      <c r="B180" s="147" t="s">
        <v>371</v>
      </c>
      <c r="C180" s="245" t="n">
        <v>3</v>
      </c>
      <c r="D180" s="246" t="s">
        <v>640</v>
      </c>
      <c r="E180" s="150" t="s">
        <v>640</v>
      </c>
      <c r="F180" s="235"/>
      <c r="G180" s="212"/>
      <c r="H180" s="235" t="s">
        <v>758</v>
      </c>
      <c r="I180" s="236" t="s">
        <v>759</v>
      </c>
      <c r="J180" s="235" t="s">
        <v>395</v>
      </c>
      <c r="K180" s="155" t="s">
        <v>760</v>
      </c>
      <c r="L180" s="231" t="s">
        <v>760</v>
      </c>
      <c r="M180" s="157" t="s">
        <v>348</v>
      </c>
      <c r="N180" s="213"/>
      <c r="O180" s="212"/>
      <c r="P180" s="159"/>
      <c r="Q180" s="159"/>
      <c r="R180" s="237"/>
      <c r="S180" s="237"/>
      <c r="T180" s="215"/>
      <c r="U180" s="215"/>
      <c r="V180" s="209"/>
      <c r="W180" s="217"/>
      <c r="X180" s="209"/>
      <c r="Y180" s="209"/>
      <c r="Z180" s="209"/>
      <c r="AA180" s="216"/>
      <c r="AB180" s="217"/>
      <c r="AC180" s="217"/>
      <c r="AD180" s="209"/>
      <c r="AE180" s="209"/>
      <c r="AF180" s="209"/>
      <c r="AG180" s="218"/>
      <c r="AH180" s="212"/>
      <c r="AI180" s="212"/>
      <c r="AJ180" s="219" t="n">
        <f aca="false">SeqEnd-SeqBeg+1</f>
        <v>1</v>
      </c>
      <c r="AK180" s="220" t="n">
        <f aca="false">AND( SeqBeg&lt;=Beg  , End &lt;=SeqEnd )</f>
        <v>0</v>
      </c>
      <c r="AL180" s="237"/>
      <c r="AM180" s="237"/>
      <c r="AN180" s="221"/>
      <c r="AO180" s="164" t="s">
        <v>103</v>
      </c>
      <c r="AP180" s="164" t="s">
        <v>103</v>
      </c>
      <c r="AQ180" s="164" t="s">
        <v>103</v>
      </c>
      <c r="AR180" s="164" t="s">
        <v>103</v>
      </c>
      <c r="AS180" s="164" t="s">
        <v>103</v>
      </c>
      <c r="AT180" s="164" t="s">
        <v>103</v>
      </c>
      <c r="AU180" s="237"/>
      <c r="AV180" s="237"/>
      <c r="AW180" s="222" t="str">
        <f aca="false">HYPERLINK(CONCATENATE("http://www.ncbi.nlm.nih.gov/nuccore/",BM180),BM180)</f>
        <v>KC912003</v>
      </c>
      <c r="AX180" s="219" t="str">
        <f aca="false">CONCATENATE(D180,IF(I180="","",CONCATENATE(".",I180)),IF(K180="","",CONCATENATE(".",K180)),IF(M180="","",CONCATENATE(".",M180)),IF(R180="","",CONCATENATE(".",R180)),IF(U180="","","(*)"))</f>
        <v>3.FRA.Toulouse .hum</v>
      </c>
      <c r="AY180" s="238" t="str">
        <f aca="false">CONCATENATE(BM180,".",BN180)</f>
        <v>KC912003.</v>
      </c>
      <c r="AZ180" s="239" t="str">
        <f aca="false">IF(AV180="",IF(ISNUMBER(FIND(".",A180)),LEFT(A180,FIND(".",A180)-1),A180),AV180)</f>
        <v>KC912003</v>
      </c>
      <c r="BA180" s="239" t="str">
        <f aca="false">IF(ISNUMBER(FIND("-",AZ180)),LEFT(AZ180,FIND("-",AZ180)-1),AZ180)</f>
        <v>KC912003</v>
      </c>
      <c r="BB180" s="170" t="str">
        <f aca="false"> MEGAname &amp; "="</f>
        <v>KC912003=</v>
      </c>
      <c r="BC180" s="170" t="str">
        <f aca="false">Clear &amp; IF(span ,"Span","out")</f>
        <v>KC912003=out</v>
      </c>
      <c r="BD180" s="170" t="str">
        <f aca="false">Clear &amp; IF(span, IF(B180=".","Selected",B180),"out")</f>
        <v>KC912003=out</v>
      </c>
      <c r="BE180" s="170" t="str">
        <f aca="false">Clear &amp; Strain</f>
        <v>KC912003=</v>
      </c>
      <c r="BF180" s="238" t="str">
        <f aca="false">CONCATENATE(A180,"=",F180,". ",AX180,IF(AB180="","",CONCATENATE(".",AB180)))</f>
        <v>KC912003=. 3.FRA.Toulouse .hum</v>
      </c>
      <c r="BG180" s="238" t="str">
        <f aca="false">CONCATENATE(A180,"=",F180,". ",AX180)</f>
        <v>KC912003=. 3.FRA.Toulouse .hum</v>
      </c>
      <c r="BH180" s="238" t="str">
        <f aca="false">CONCATENATE(A180,"=",AX180)</f>
        <v>KC912003=3.FRA.Toulouse .hum</v>
      </c>
      <c r="BI180" s="238" t="str">
        <f aca="false">CONCATENATE(A180,"=",ComForSubtype,D180)</f>
        <v>KC912003=3</v>
      </c>
      <c r="BJ180" s="238" t="str">
        <f aca="false">CONCATENATE(A180,"=",E180)</f>
        <v>KC912003=3</v>
      </c>
      <c r="BK180" s="238" t="str">
        <f aca="false">CONCATENATE(A180,"=",C180)</f>
        <v>KC912003=3</v>
      </c>
      <c r="BL180" s="238" t="str">
        <f aca="false">CONCATENATE(D180,"=")</f>
        <v>3=</v>
      </c>
      <c r="BM180" s="223" t="str">
        <f aca="false">IF(BA180="XX","",BA180)</f>
        <v>KC912003</v>
      </c>
      <c r="BN180" s="224" t="str">
        <f aca="false">CONCATENATE(IF(F180="","",F180),IF(G180="","",CONCATENATE(" / ",G180)))</f>
        <v/>
      </c>
      <c r="BO180" s="225" t="str">
        <f aca="false">AX180</f>
        <v>3.FRA.Toulouse .hum</v>
      </c>
      <c r="BP180" s="226" t="str">
        <f aca="false">IF(V180="","",V180)</f>
        <v/>
      </c>
      <c r="BQ180" s="226" t="str">
        <f aca="false">IF(W180="","",CONCATENATE(W180,IF(LEFT(AO180,1)="s","+","")))</f>
        <v/>
      </c>
      <c r="BR180" s="226" t="str">
        <f aca="false">IF(X180="","",CONCATENATE(X180,IF(LEFT(AQ180,1)="s","+","")))</f>
        <v/>
      </c>
      <c r="BS180" s="226" t="str">
        <f aca="false">IF(Y180="","",CONCATENATE(Y180,IF(LEFT(AR180,1)="s","+","")))</f>
        <v/>
      </c>
      <c r="BT180" s="226" t="str">
        <f aca="false">IF(Z180="","",CONCATENATE(Z180,IF(LEFT(AS180,1)="s","+","")))</f>
        <v/>
      </c>
      <c r="BU180" s="227" t="str">
        <f aca="false">IF(AA180="","",CONCATENATE(AA180,IF(LEFT(AT180,1)="s","+","")))</f>
        <v/>
      </c>
      <c r="BV180" s="240"/>
      <c r="BW180" s="240" t="s">
        <v>338</v>
      </c>
      <c r="BX180" s="238" t="str">
        <f aca="false">IF(BW180&lt;&gt;"",IF(ISNUMBER(FIND("=",BW180)),LEFT(BW180,FIND("=",BW180)-1),BW180),BW180)</f>
        <v>xx</v>
      </c>
      <c r="BY180" s="238" t="str">
        <f aca="false">IF(BW180&lt;&gt;"",IF(ISNUMBER(FIND("=",BW180)),RIGHT(BW180,LEN(BW180)-FIND("=",BW180)),""),"")</f>
        <v>Non_select</v>
      </c>
      <c r="BZ180" s="238" t="str">
        <f aca="false">IF(BX180&lt;&gt;"",IF(ISNUMBER(FIND(".",BX180)),LEFT(BX180,FIND(".",BX180)-1),BX180),BX180)</f>
        <v>xx</v>
      </c>
      <c r="CA180" s="238" t="str">
        <f aca="false">IF(BX180&lt;&gt;"",IF(ISNUMBER(FIND(".",BX180)),RIGHT(BX180,LEN(BX180)-FIND(".",BX180)),""),"")</f>
        <v/>
      </c>
      <c r="CB180" s="240"/>
      <c r="CC180" s="238" t="str">
        <f aca="false">A180</f>
        <v>KC912003</v>
      </c>
      <c r="CD180" s="241" t="s">
        <v>339</v>
      </c>
      <c r="CE180" s="241" t="s">
        <v>340</v>
      </c>
      <c r="CF180" s="241" t="s">
        <v>341</v>
      </c>
      <c r="CG180" s="241"/>
      <c r="CH180" s="241"/>
      <c r="CI180" s="241"/>
      <c r="CJ180" s="241"/>
      <c r="CK180" s="241"/>
      <c r="CL180" s="241"/>
      <c r="CM180" s="238"/>
      <c r="CN180" s="238"/>
      <c r="CO180" s="238"/>
      <c r="CP180" s="238"/>
      <c r="CQ180" s="238"/>
      <c r="CR180" s="238" t="n">
        <f aca="false">C180</f>
        <v>3</v>
      </c>
      <c r="CS180" s="242" t="str">
        <f aca="false">D180</f>
        <v>3</v>
      </c>
      <c r="CT180" s="170" t="str">
        <f aca="false">CONCATENATE(CD180," strain ",CM180," ",CL180,", partial cds")</f>
        <v>Hepatitis E virus strain  , partial cds</v>
      </c>
    </row>
    <row r="181" s="146" customFormat="true" ht="11.9" hidden="true" customHeight="true" outlineLevel="0" collapsed="false">
      <c r="A181" s="154" t="s">
        <v>813</v>
      </c>
      <c r="B181" s="147" t="s">
        <v>371</v>
      </c>
      <c r="C181" s="148" t="n">
        <v>3</v>
      </c>
      <c r="D181" s="149" t="s">
        <v>640</v>
      </c>
      <c r="E181" s="150" t="s">
        <v>640</v>
      </c>
      <c r="F181" s="154"/>
      <c r="G181" s="212"/>
      <c r="H181" s="146" t="s">
        <v>758</v>
      </c>
      <c r="I181" s="236" t="s">
        <v>759</v>
      </c>
      <c r="J181" s="235" t="s">
        <v>395</v>
      </c>
      <c r="K181" s="155" t="s">
        <v>760</v>
      </c>
      <c r="L181" s="231" t="s">
        <v>760</v>
      </c>
      <c r="M181" s="157" t="s">
        <v>348</v>
      </c>
      <c r="N181" s="213"/>
      <c r="O181" s="212"/>
      <c r="P181" s="212"/>
      <c r="Q181" s="212"/>
      <c r="R181" s="212"/>
      <c r="S181" s="212"/>
      <c r="T181" s="215"/>
      <c r="U181" s="215"/>
      <c r="V181" s="209"/>
      <c r="W181" s="217"/>
      <c r="X181" s="209"/>
      <c r="Y181" s="209"/>
      <c r="Z181" s="209"/>
      <c r="AA181" s="216"/>
      <c r="AB181" s="217"/>
      <c r="AC181" s="217"/>
      <c r="AD181" s="209"/>
      <c r="AE181" s="209"/>
      <c r="AF181" s="209"/>
      <c r="AG181" s="218"/>
      <c r="AH181" s="212"/>
      <c r="AI181" s="212"/>
      <c r="AJ181" s="219" t="n">
        <f aca="false">SeqEnd-SeqBeg+1</f>
        <v>1</v>
      </c>
      <c r="AK181" s="220" t="n">
        <f aca="false">AND( SeqBeg&lt;=Beg  , End &lt;=SeqEnd )</f>
        <v>0</v>
      </c>
      <c r="AL181" s="212"/>
      <c r="AM181" s="212"/>
      <c r="AN181" s="221"/>
      <c r="AO181" s="147" t="s">
        <v>103</v>
      </c>
      <c r="AP181" s="147" t="s">
        <v>103</v>
      </c>
      <c r="AQ181" s="147" t="s">
        <v>103</v>
      </c>
      <c r="AR181" s="147" t="s">
        <v>103</v>
      </c>
      <c r="AS181" s="147" t="s">
        <v>103</v>
      </c>
      <c r="AT181" s="147" t="s">
        <v>103</v>
      </c>
      <c r="AV181" s="212"/>
      <c r="AW181" s="222" t="str">
        <f aca="false">HYPERLINK(CONCATENATE("http://www.ncbi.nlm.nih.gov/nuccore/",BM181),BM181)</f>
        <v>KC912004</v>
      </c>
      <c r="AX181" s="219" t="str">
        <f aca="false">CONCATENATE(D181,IF(I181="","",CONCATENATE(".",I181)),IF(K181="","",CONCATENATE(".",K181)),IF(M181="","",CONCATENATE(".",M181)),IF(R181="","",CONCATENATE(".",R181)),IF(U181="","","(*)"))</f>
        <v>3.FRA.Toulouse .hum</v>
      </c>
      <c r="AY181" s="170" t="str">
        <f aca="false">CONCATENATE(BM181,".",BN181)</f>
        <v>KC912004.</v>
      </c>
      <c r="AZ181" s="171" t="str">
        <f aca="false">IF(AV181="",IF(ISNUMBER(FIND(".",A181)),LEFT(A181,FIND(".",A181)-1),A181),AV181)</f>
        <v>KC912004</v>
      </c>
      <c r="BA181" s="171" t="str">
        <f aca="false">IF(ISNUMBER(FIND("-",AZ181)),LEFT(AZ181,FIND("-",AZ181)-1),AZ181)</f>
        <v>KC912004</v>
      </c>
      <c r="BB181" s="170" t="str">
        <f aca="false"> MEGAname &amp; "="</f>
        <v>KC912004=</v>
      </c>
      <c r="BC181" s="170" t="str">
        <f aca="false">Clear &amp; IF(span ,"Span","out")</f>
        <v>KC912004=out</v>
      </c>
      <c r="BD181" s="170" t="str">
        <f aca="false">Clear &amp; IF(span, IF(B181=".","Selected",B181),"out")</f>
        <v>KC912004=out</v>
      </c>
      <c r="BE181" s="170" t="str">
        <f aca="false">Clear &amp; Strain</f>
        <v>KC912004=</v>
      </c>
      <c r="BF181" s="170" t="str">
        <f aca="false">CONCATENATE(A181,"=",F181,". ",AX181,IF(AB181="","",CONCATENATE(".",AB181)))</f>
        <v>KC912004=. 3.FRA.Toulouse .hum</v>
      </c>
      <c r="BG181" s="170" t="str">
        <f aca="false">CONCATENATE(A181,"=",F181,". ",AX181)</f>
        <v>KC912004=. 3.FRA.Toulouse .hum</v>
      </c>
      <c r="BH181" s="170" t="str">
        <f aca="false">CONCATENATE(A181,"=",AX181)</f>
        <v>KC912004=3.FRA.Toulouse .hum</v>
      </c>
      <c r="BI181" s="170" t="str">
        <f aca="false">CONCATENATE(A181,"=",ComForSubtype,D181)</f>
        <v>KC912004=3</v>
      </c>
      <c r="BJ181" s="170" t="str">
        <f aca="false">CONCATENATE(A181,"=",E181)</f>
        <v>KC912004=3</v>
      </c>
      <c r="BK181" s="170" t="str">
        <f aca="false">CONCATENATE(A181,"=",C181)</f>
        <v>KC912004=3</v>
      </c>
      <c r="BL181" s="170" t="str">
        <f aca="false">CONCATENATE(D181,"=")</f>
        <v>3=</v>
      </c>
      <c r="BM181" s="223" t="str">
        <f aca="false">IF(BA181="XX","",BA181)</f>
        <v>KC912004</v>
      </c>
      <c r="BN181" s="224" t="str">
        <f aca="false">CONCATENATE(IF(F181="","",F181),IF(G181="","",CONCATENATE(" / ",G181)))</f>
        <v/>
      </c>
      <c r="BO181" s="225" t="str">
        <f aca="false">AX181</f>
        <v>3.FRA.Toulouse .hum</v>
      </c>
      <c r="BP181" s="226" t="str">
        <f aca="false">IF(V181="","",V181)</f>
        <v/>
      </c>
      <c r="BQ181" s="226" t="str">
        <f aca="false">IF(W181="","",CONCATENATE(W181,IF(LEFT(AO181,1)="s","+","")))</f>
        <v/>
      </c>
      <c r="BR181" s="226" t="str">
        <f aca="false">IF(X181="","",CONCATENATE(X181,IF(LEFT(AQ181,1)="s","+","")))</f>
        <v/>
      </c>
      <c r="BS181" s="226" t="str">
        <f aca="false">IF(Y181="","",CONCATENATE(Y181,IF(LEFT(AR181,1)="s","+","")))</f>
        <v/>
      </c>
      <c r="BT181" s="226" t="str">
        <f aca="false">IF(Z181="","",CONCATENATE(Z181,IF(LEFT(AS181,1)="s","+","")))</f>
        <v/>
      </c>
      <c r="BU181" s="227" t="str">
        <f aca="false">IF(AA181="","",CONCATENATE(AA181,IF(LEFT(AT181,1)="s","+","")))</f>
        <v/>
      </c>
      <c r="BV181" s="212"/>
      <c r="BW181" s="177" t="s">
        <v>338</v>
      </c>
      <c r="BX181" s="170" t="str">
        <f aca="false">IF(BW181&lt;&gt;"",IF(ISNUMBER(FIND("=",BW181)),LEFT(BW181,FIND("=",BW181)-1),BW181),BW181)</f>
        <v>xx</v>
      </c>
      <c r="BY181" s="170" t="str">
        <f aca="false">IF(BW181&lt;&gt;"",IF(ISNUMBER(FIND("=",BW181)),RIGHT(BW181,LEN(BW181)-FIND("=",BW181)),""),"")</f>
        <v>Non_select</v>
      </c>
      <c r="BZ181" s="170" t="str">
        <f aca="false">IF(BX181&lt;&gt;"",IF(ISNUMBER(FIND(".",BX181)),LEFT(BX181,FIND(".",BX181)-1),BX181),BX181)</f>
        <v>xx</v>
      </c>
      <c r="CA181" s="170" t="str">
        <f aca="false">IF(BX181&lt;&gt;"",IF(ISNUMBER(FIND(".",BX181)),RIGHT(BX181,LEN(BX181)-FIND(".",BX181)),""),"")</f>
        <v/>
      </c>
      <c r="CB181" s="212"/>
      <c r="CC181" s="170" t="str">
        <f aca="false">A181</f>
        <v>KC912004</v>
      </c>
      <c r="CD181" s="178" t="s">
        <v>339</v>
      </c>
      <c r="CE181" s="178" t="s">
        <v>340</v>
      </c>
      <c r="CF181" s="178" t="s">
        <v>341</v>
      </c>
      <c r="CG181" s="212"/>
      <c r="CH181" s="212"/>
      <c r="CI181" s="212"/>
      <c r="CJ181" s="212"/>
      <c r="CK181" s="178"/>
      <c r="CL181" s="212"/>
      <c r="CM181" s="212"/>
      <c r="CN181" s="212"/>
      <c r="CO181" s="212"/>
      <c r="CP181" s="212"/>
      <c r="CQ181" s="212"/>
      <c r="CR181" s="228" t="n">
        <f aca="false">C181</f>
        <v>3</v>
      </c>
      <c r="CS181" s="229" t="str">
        <f aca="false">D181</f>
        <v>3</v>
      </c>
      <c r="CT181" s="170" t="str">
        <f aca="false">CONCATENATE(CD181," strain ",CM181," ",CL181,", partial cds")</f>
        <v>Hepatitis E virus strain  , partial cds</v>
      </c>
    </row>
    <row r="182" s="146" customFormat="true" ht="11.9" hidden="true" customHeight="true" outlineLevel="0" collapsed="false">
      <c r="A182" s="154" t="s">
        <v>814</v>
      </c>
      <c r="B182" s="147" t="s">
        <v>371</v>
      </c>
      <c r="C182" s="148" t="n">
        <v>3</v>
      </c>
      <c r="D182" s="149" t="s">
        <v>640</v>
      </c>
      <c r="E182" s="150" t="s">
        <v>640</v>
      </c>
      <c r="F182" s="154"/>
      <c r="G182" s="212"/>
      <c r="H182" s="146" t="s">
        <v>758</v>
      </c>
      <c r="I182" s="236" t="s">
        <v>759</v>
      </c>
      <c r="J182" s="235" t="s">
        <v>395</v>
      </c>
      <c r="K182" s="155" t="s">
        <v>760</v>
      </c>
      <c r="L182" s="231" t="s">
        <v>760</v>
      </c>
      <c r="M182" s="157" t="s">
        <v>348</v>
      </c>
      <c r="N182" s="213"/>
      <c r="O182" s="212"/>
      <c r="P182" s="212"/>
      <c r="Q182" s="212"/>
      <c r="R182" s="212"/>
      <c r="S182" s="212"/>
      <c r="T182" s="215"/>
      <c r="U182" s="215"/>
      <c r="V182" s="209"/>
      <c r="W182" s="217"/>
      <c r="X182" s="209"/>
      <c r="Y182" s="209"/>
      <c r="Z182" s="209"/>
      <c r="AA182" s="216"/>
      <c r="AB182" s="217"/>
      <c r="AC182" s="217"/>
      <c r="AD182" s="209"/>
      <c r="AE182" s="209"/>
      <c r="AF182" s="209"/>
      <c r="AG182" s="218"/>
      <c r="AH182" s="212"/>
      <c r="AI182" s="212"/>
      <c r="AJ182" s="219" t="n">
        <f aca="false">SeqEnd-SeqBeg+1</f>
        <v>1</v>
      </c>
      <c r="AK182" s="220" t="n">
        <f aca="false">AND( SeqBeg&lt;=Beg  , End &lt;=SeqEnd )</f>
        <v>0</v>
      </c>
      <c r="AL182" s="212"/>
      <c r="AM182" s="212"/>
      <c r="AN182" s="221"/>
      <c r="AO182" s="147" t="s">
        <v>103</v>
      </c>
      <c r="AP182" s="147" t="s">
        <v>103</v>
      </c>
      <c r="AQ182" s="147" t="s">
        <v>103</v>
      </c>
      <c r="AR182" s="147" t="s">
        <v>103</v>
      </c>
      <c r="AS182" s="147" t="s">
        <v>103</v>
      </c>
      <c r="AT182" s="147" t="s">
        <v>103</v>
      </c>
      <c r="AV182" s="212"/>
      <c r="AW182" s="222" t="str">
        <f aca="false">HYPERLINK(CONCATENATE("http://www.ncbi.nlm.nih.gov/nuccore/",BM182),BM182)</f>
        <v>KC912005</v>
      </c>
      <c r="AX182" s="219" t="str">
        <f aca="false">CONCATENATE(D182,IF(I182="","",CONCATENATE(".",I182)),IF(K182="","",CONCATENATE(".",K182)),IF(M182="","",CONCATENATE(".",M182)),IF(R182="","",CONCATENATE(".",R182)),IF(U182="","","(*)"))</f>
        <v>3.FRA.Toulouse .hum</v>
      </c>
      <c r="AY182" s="170" t="str">
        <f aca="false">CONCATENATE(BM182,".",BN182)</f>
        <v>KC912005.</v>
      </c>
      <c r="AZ182" s="171" t="str">
        <f aca="false">IF(AV182="",IF(ISNUMBER(FIND(".",A182)),LEFT(A182,FIND(".",A182)-1),A182),AV182)</f>
        <v>KC912005</v>
      </c>
      <c r="BA182" s="171" t="str">
        <f aca="false">IF(ISNUMBER(FIND("-",AZ182)),LEFT(AZ182,FIND("-",AZ182)-1),AZ182)</f>
        <v>KC912005</v>
      </c>
      <c r="BB182" s="170" t="str">
        <f aca="false"> MEGAname &amp; "="</f>
        <v>KC912005=</v>
      </c>
      <c r="BC182" s="170" t="str">
        <f aca="false">Clear &amp; IF(span ,"Span","out")</f>
        <v>KC912005=out</v>
      </c>
      <c r="BD182" s="170" t="str">
        <f aca="false">Clear &amp; IF(span, IF(B182=".","Selected",B182),"out")</f>
        <v>KC912005=out</v>
      </c>
      <c r="BE182" s="170" t="str">
        <f aca="false">Clear &amp; Strain</f>
        <v>KC912005=</v>
      </c>
      <c r="BF182" s="170" t="str">
        <f aca="false">CONCATENATE(A182,"=",F182,". ",AX182,IF(AB182="","",CONCATENATE(".",AB182)))</f>
        <v>KC912005=. 3.FRA.Toulouse .hum</v>
      </c>
      <c r="BG182" s="170" t="str">
        <f aca="false">CONCATENATE(A182,"=",F182,". ",AX182)</f>
        <v>KC912005=. 3.FRA.Toulouse .hum</v>
      </c>
      <c r="BH182" s="170" t="str">
        <f aca="false">CONCATENATE(A182,"=",AX182)</f>
        <v>KC912005=3.FRA.Toulouse .hum</v>
      </c>
      <c r="BI182" s="170" t="str">
        <f aca="false">CONCATENATE(A182,"=",ComForSubtype,D182)</f>
        <v>KC912005=3</v>
      </c>
      <c r="BJ182" s="170" t="str">
        <f aca="false">CONCATENATE(A182,"=",E182)</f>
        <v>KC912005=3</v>
      </c>
      <c r="BK182" s="170" t="str">
        <f aca="false">CONCATENATE(A182,"=",C182)</f>
        <v>KC912005=3</v>
      </c>
      <c r="BL182" s="170" t="str">
        <f aca="false">CONCATENATE(D182,"=")</f>
        <v>3=</v>
      </c>
      <c r="BM182" s="223" t="str">
        <f aca="false">IF(BA182="XX","",BA182)</f>
        <v>KC912005</v>
      </c>
      <c r="BN182" s="224" t="str">
        <f aca="false">CONCATENATE(IF(F182="","",F182),IF(G182="","",CONCATENATE(" / ",G182)))</f>
        <v/>
      </c>
      <c r="BO182" s="225" t="str">
        <f aca="false">AX182</f>
        <v>3.FRA.Toulouse .hum</v>
      </c>
      <c r="BP182" s="226" t="str">
        <f aca="false">IF(V182="","",V182)</f>
        <v/>
      </c>
      <c r="BQ182" s="226" t="str">
        <f aca="false">IF(W182="","",CONCATENATE(W182,IF(LEFT(AO182,1)="s","+","")))</f>
        <v/>
      </c>
      <c r="BR182" s="226" t="str">
        <f aca="false">IF(X182="","",CONCATENATE(X182,IF(LEFT(AQ182,1)="s","+","")))</f>
        <v/>
      </c>
      <c r="BS182" s="226" t="str">
        <f aca="false">IF(Y182="","",CONCATENATE(Y182,IF(LEFT(AR182,1)="s","+","")))</f>
        <v/>
      </c>
      <c r="BT182" s="226" t="str">
        <f aca="false">IF(Z182="","",CONCATENATE(Z182,IF(LEFT(AS182,1)="s","+","")))</f>
        <v/>
      </c>
      <c r="BU182" s="227" t="str">
        <f aca="false">IF(AA182="","",CONCATENATE(AA182,IF(LEFT(AT182,1)="s","+","")))</f>
        <v/>
      </c>
      <c r="BV182" s="212"/>
      <c r="BW182" s="177" t="s">
        <v>338</v>
      </c>
      <c r="BX182" s="170" t="str">
        <f aca="false">IF(BW182&lt;&gt;"",IF(ISNUMBER(FIND("=",BW182)),LEFT(BW182,FIND("=",BW182)-1),BW182),BW182)</f>
        <v>xx</v>
      </c>
      <c r="BY182" s="170" t="str">
        <f aca="false">IF(BW182&lt;&gt;"",IF(ISNUMBER(FIND("=",BW182)),RIGHT(BW182,LEN(BW182)-FIND("=",BW182)),""),"")</f>
        <v>Non_select</v>
      </c>
      <c r="BZ182" s="170" t="str">
        <f aca="false">IF(BX182&lt;&gt;"",IF(ISNUMBER(FIND(".",BX182)),LEFT(BX182,FIND(".",BX182)-1),BX182),BX182)</f>
        <v>xx</v>
      </c>
      <c r="CA182" s="170" t="str">
        <f aca="false">IF(BX182&lt;&gt;"",IF(ISNUMBER(FIND(".",BX182)),RIGHT(BX182,LEN(BX182)-FIND(".",BX182)),""),"")</f>
        <v/>
      </c>
      <c r="CB182" s="212"/>
      <c r="CC182" s="170" t="str">
        <f aca="false">A182</f>
        <v>KC912005</v>
      </c>
      <c r="CD182" s="178" t="s">
        <v>339</v>
      </c>
      <c r="CE182" s="178" t="s">
        <v>340</v>
      </c>
      <c r="CF182" s="178" t="s">
        <v>341</v>
      </c>
      <c r="CG182" s="212"/>
      <c r="CH182" s="212"/>
      <c r="CI182" s="212"/>
      <c r="CJ182" s="212"/>
      <c r="CK182" s="178"/>
      <c r="CL182" s="212"/>
      <c r="CM182" s="212"/>
      <c r="CN182" s="212"/>
      <c r="CO182" s="212"/>
      <c r="CP182" s="212"/>
      <c r="CQ182" s="212"/>
      <c r="CR182" s="228" t="n">
        <f aca="false">C182</f>
        <v>3</v>
      </c>
      <c r="CS182" s="229" t="str">
        <f aca="false">D182</f>
        <v>3</v>
      </c>
      <c r="CT182" s="170" t="str">
        <f aca="false">CONCATENATE(CD182," strain ",CM182," ",CL182,", partial cds")</f>
        <v>Hepatitis E virus strain  , partial cds</v>
      </c>
    </row>
    <row r="183" s="146" customFormat="true" ht="11.9" hidden="true" customHeight="true" outlineLevel="0" collapsed="false">
      <c r="A183" s="154" t="s">
        <v>815</v>
      </c>
      <c r="B183" s="147" t="s">
        <v>371</v>
      </c>
      <c r="C183" s="148" t="n">
        <v>3</v>
      </c>
      <c r="D183" s="149" t="s">
        <v>640</v>
      </c>
      <c r="E183" s="150" t="s">
        <v>640</v>
      </c>
      <c r="F183" s="154"/>
      <c r="G183" s="212"/>
      <c r="H183" s="146" t="s">
        <v>758</v>
      </c>
      <c r="I183" s="153" t="s">
        <v>759</v>
      </c>
      <c r="J183" s="154" t="s">
        <v>395</v>
      </c>
      <c r="K183" s="155" t="s">
        <v>760</v>
      </c>
      <c r="L183" s="231" t="s">
        <v>760</v>
      </c>
      <c r="M183" s="157" t="s">
        <v>348</v>
      </c>
      <c r="N183" s="213"/>
      <c r="O183" s="212"/>
      <c r="P183" s="212"/>
      <c r="Q183" s="212"/>
      <c r="R183" s="212"/>
      <c r="S183" s="212"/>
      <c r="T183" s="215"/>
      <c r="U183" s="215"/>
      <c r="V183" s="209"/>
      <c r="W183" s="217"/>
      <c r="X183" s="209"/>
      <c r="Y183" s="209"/>
      <c r="Z183" s="209"/>
      <c r="AA183" s="216"/>
      <c r="AB183" s="217"/>
      <c r="AC183" s="217"/>
      <c r="AD183" s="209"/>
      <c r="AE183" s="209"/>
      <c r="AF183" s="209"/>
      <c r="AG183" s="218"/>
      <c r="AH183" s="212"/>
      <c r="AI183" s="212"/>
      <c r="AJ183" s="219" t="n">
        <f aca="false">SeqEnd-SeqBeg+1</f>
        <v>1</v>
      </c>
      <c r="AK183" s="220" t="n">
        <f aca="false">AND( SeqBeg&lt;=Beg  , End &lt;=SeqEnd )</f>
        <v>0</v>
      </c>
      <c r="AL183" s="212"/>
      <c r="AM183" s="212"/>
      <c r="AN183" s="221"/>
      <c r="AO183" s="147" t="s">
        <v>103</v>
      </c>
      <c r="AP183" s="147" t="s">
        <v>103</v>
      </c>
      <c r="AQ183" s="147" t="s">
        <v>103</v>
      </c>
      <c r="AR183" s="147" t="s">
        <v>103</v>
      </c>
      <c r="AS183" s="147" t="s">
        <v>103</v>
      </c>
      <c r="AT183" s="147" t="s">
        <v>103</v>
      </c>
      <c r="AV183" s="212"/>
      <c r="AW183" s="222" t="str">
        <f aca="false">HYPERLINK(CONCATENATE("http://www.ncbi.nlm.nih.gov/nuccore/",BM183),BM183)</f>
        <v>KC912006</v>
      </c>
      <c r="AX183" s="219" t="str">
        <f aca="false">CONCATENATE(D183,IF(I183="","",CONCATENATE(".",I183)),IF(K183="","",CONCATENATE(".",K183)),IF(M183="","",CONCATENATE(".",M183)),IF(R183="","",CONCATENATE(".",R183)),IF(U183="","","(*)"))</f>
        <v>3.FRA.Toulouse .hum</v>
      </c>
      <c r="AY183" s="170" t="str">
        <f aca="false">CONCATENATE(BM183,".",BN183)</f>
        <v>KC912006.</v>
      </c>
      <c r="AZ183" s="171" t="str">
        <f aca="false">IF(AV183="",IF(ISNUMBER(FIND(".",A183)),LEFT(A183,FIND(".",A183)-1),A183),AV183)</f>
        <v>KC912006</v>
      </c>
      <c r="BA183" s="171" t="str">
        <f aca="false">IF(ISNUMBER(FIND("-",AZ183)),LEFT(AZ183,FIND("-",AZ183)-1),AZ183)</f>
        <v>KC912006</v>
      </c>
      <c r="BB183" s="170" t="str">
        <f aca="false"> MEGAname &amp; "="</f>
        <v>KC912006=</v>
      </c>
      <c r="BC183" s="170" t="str">
        <f aca="false">Clear &amp; IF(span ,"Span","out")</f>
        <v>KC912006=out</v>
      </c>
      <c r="BD183" s="170" t="str">
        <f aca="false">Clear &amp; IF(span, IF(B183=".","Selected",B183),"out")</f>
        <v>KC912006=out</v>
      </c>
      <c r="BE183" s="170" t="str">
        <f aca="false">Clear &amp; Strain</f>
        <v>KC912006=</v>
      </c>
      <c r="BF183" s="170" t="str">
        <f aca="false">CONCATENATE(A183,"=",F183,". ",AX183,IF(AB183="","",CONCATENATE(".",AB183)))</f>
        <v>KC912006=. 3.FRA.Toulouse .hum</v>
      </c>
      <c r="BG183" s="170" t="str">
        <f aca="false">CONCATENATE(A183,"=",F183,". ",AX183)</f>
        <v>KC912006=. 3.FRA.Toulouse .hum</v>
      </c>
      <c r="BH183" s="170" t="str">
        <f aca="false">CONCATENATE(A183,"=",AX183)</f>
        <v>KC912006=3.FRA.Toulouse .hum</v>
      </c>
      <c r="BI183" s="170" t="str">
        <f aca="false">CONCATENATE(A183,"=",ComForSubtype,D183)</f>
        <v>KC912006=3</v>
      </c>
      <c r="BJ183" s="170" t="str">
        <f aca="false">CONCATENATE(A183,"=",E183)</f>
        <v>KC912006=3</v>
      </c>
      <c r="BK183" s="170" t="str">
        <f aca="false">CONCATENATE(A183,"=",C183)</f>
        <v>KC912006=3</v>
      </c>
      <c r="BL183" s="170" t="str">
        <f aca="false">CONCATENATE(D183,"=")</f>
        <v>3=</v>
      </c>
      <c r="BM183" s="223" t="str">
        <f aca="false">IF(BA183="XX","",BA183)</f>
        <v>KC912006</v>
      </c>
      <c r="BN183" s="224" t="str">
        <f aca="false">CONCATENATE(IF(F183="","",F183),IF(G183="","",CONCATENATE(" / ",G183)))</f>
        <v/>
      </c>
      <c r="BO183" s="225" t="str">
        <f aca="false">AX183</f>
        <v>3.FRA.Toulouse .hum</v>
      </c>
      <c r="BP183" s="226" t="str">
        <f aca="false">IF(V183="","",V183)</f>
        <v/>
      </c>
      <c r="BQ183" s="226" t="str">
        <f aca="false">IF(W183="","",CONCATENATE(W183,IF(LEFT(AO183,1)="s","+","")))</f>
        <v/>
      </c>
      <c r="BR183" s="226" t="str">
        <f aca="false">IF(X183="","",CONCATENATE(X183,IF(LEFT(AQ183,1)="s","+","")))</f>
        <v/>
      </c>
      <c r="BS183" s="226" t="str">
        <f aca="false">IF(Y183="","",CONCATENATE(Y183,IF(LEFT(AR183,1)="s","+","")))</f>
        <v/>
      </c>
      <c r="BT183" s="226" t="str">
        <f aca="false">IF(Z183="","",CONCATENATE(Z183,IF(LEFT(AS183,1)="s","+","")))</f>
        <v/>
      </c>
      <c r="BU183" s="227" t="str">
        <f aca="false">IF(AA183="","",CONCATENATE(AA183,IF(LEFT(AT183,1)="s","+","")))</f>
        <v/>
      </c>
      <c r="BV183" s="212"/>
      <c r="BW183" s="177" t="s">
        <v>338</v>
      </c>
      <c r="BX183" s="170" t="str">
        <f aca="false">IF(BW183&lt;&gt;"",IF(ISNUMBER(FIND("=",BW183)),LEFT(BW183,FIND("=",BW183)-1),BW183),BW183)</f>
        <v>xx</v>
      </c>
      <c r="BY183" s="170" t="str">
        <f aca="false">IF(BW183&lt;&gt;"",IF(ISNUMBER(FIND("=",BW183)),RIGHT(BW183,LEN(BW183)-FIND("=",BW183)),""),"")</f>
        <v>Non_select</v>
      </c>
      <c r="BZ183" s="170" t="str">
        <f aca="false">IF(BX183&lt;&gt;"",IF(ISNUMBER(FIND(".",BX183)),LEFT(BX183,FIND(".",BX183)-1),BX183),BX183)</f>
        <v>xx</v>
      </c>
      <c r="CA183" s="170" t="str">
        <f aca="false">IF(BX183&lt;&gt;"",IF(ISNUMBER(FIND(".",BX183)),RIGHT(BX183,LEN(BX183)-FIND(".",BX183)),""),"")</f>
        <v/>
      </c>
      <c r="CB183" s="212"/>
      <c r="CC183" s="170" t="str">
        <f aca="false">A183</f>
        <v>KC912006</v>
      </c>
      <c r="CD183" s="178" t="s">
        <v>339</v>
      </c>
      <c r="CE183" s="178" t="s">
        <v>340</v>
      </c>
      <c r="CF183" s="178" t="s">
        <v>341</v>
      </c>
      <c r="CG183" s="212"/>
      <c r="CH183" s="212"/>
      <c r="CI183" s="212"/>
      <c r="CJ183" s="212"/>
      <c r="CK183" s="178"/>
      <c r="CL183" s="212"/>
      <c r="CM183" s="212"/>
      <c r="CN183" s="212"/>
      <c r="CO183" s="212"/>
      <c r="CP183" s="212"/>
      <c r="CQ183" s="212"/>
      <c r="CR183" s="228" t="n">
        <f aca="false">C183</f>
        <v>3</v>
      </c>
      <c r="CS183" s="229" t="str">
        <f aca="false">D183</f>
        <v>3</v>
      </c>
      <c r="CT183" s="170" t="str">
        <f aca="false">CONCATENATE(CD183," strain ",CM183," ",CL183,", partial cds")</f>
        <v>Hepatitis E virus strain  , partial cds</v>
      </c>
    </row>
    <row r="184" s="146" customFormat="true" ht="11.9" hidden="true" customHeight="true" outlineLevel="0" collapsed="false">
      <c r="A184" s="154" t="s">
        <v>816</v>
      </c>
      <c r="B184" s="147" t="s">
        <v>371</v>
      </c>
      <c r="C184" s="148" t="n">
        <v>3</v>
      </c>
      <c r="D184" s="149" t="s">
        <v>640</v>
      </c>
      <c r="E184" s="150" t="s">
        <v>640</v>
      </c>
      <c r="F184" s="154"/>
      <c r="G184" s="212"/>
      <c r="H184" s="146" t="s">
        <v>758</v>
      </c>
      <c r="I184" s="153" t="s">
        <v>759</v>
      </c>
      <c r="J184" s="154" t="s">
        <v>395</v>
      </c>
      <c r="K184" s="155" t="s">
        <v>760</v>
      </c>
      <c r="L184" s="231" t="s">
        <v>760</v>
      </c>
      <c r="M184" s="157" t="s">
        <v>348</v>
      </c>
      <c r="N184" s="213"/>
      <c r="O184" s="212"/>
      <c r="P184" s="212"/>
      <c r="Q184" s="212"/>
      <c r="R184" s="212"/>
      <c r="S184" s="212"/>
      <c r="T184" s="215"/>
      <c r="U184" s="215"/>
      <c r="V184" s="209"/>
      <c r="W184" s="217"/>
      <c r="X184" s="209"/>
      <c r="Y184" s="209"/>
      <c r="Z184" s="209"/>
      <c r="AA184" s="216"/>
      <c r="AB184" s="217"/>
      <c r="AC184" s="217"/>
      <c r="AD184" s="209"/>
      <c r="AE184" s="209"/>
      <c r="AF184" s="209"/>
      <c r="AG184" s="218"/>
      <c r="AH184" s="212"/>
      <c r="AI184" s="212"/>
      <c r="AJ184" s="219" t="n">
        <f aca="false">SeqEnd-SeqBeg+1</f>
        <v>1</v>
      </c>
      <c r="AK184" s="220" t="n">
        <f aca="false">AND( SeqBeg&lt;=Beg  , End &lt;=SeqEnd )</f>
        <v>0</v>
      </c>
      <c r="AL184" s="212"/>
      <c r="AM184" s="212"/>
      <c r="AN184" s="221"/>
      <c r="AO184" s="147" t="s">
        <v>103</v>
      </c>
      <c r="AP184" s="147" t="s">
        <v>103</v>
      </c>
      <c r="AQ184" s="147" t="s">
        <v>103</v>
      </c>
      <c r="AR184" s="147" t="s">
        <v>103</v>
      </c>
      <c r="AS184" s="147" t="s">
        <v>103</v>
      </c>
      <c r="AT184" s="147" t="s">
        <v>103</v>
      </c>
      <c r="AV184" s="212"/>
      <c r="AW184" s="222" t="str">
        <f aca="false">HYPERLINK(CONCATENATE("http://www.ncbi.nlm.nih.gov/nuccore/",BM184),BM184)</f>
        <v>KC912007</v>
      </c>
      <c r="AX184" s="219" t="str">
        <f aca="false">CONCATENATE(D184,IF(I184="","",CONCATENATE(".",I184)),IF(K184="","",CONCATENATE(".",K184)),IF(M184="","",CONCATENATE(".",M184)),IF(R184="","",CONCATENATE(".",R184)),IF(U184="","","(*)"))</f>
        <v>3.FRA.Toulouse .hum</v>
      </c>
      <c r="AY184" s="170" t="str">
        <f aca="false">CONCATENATE(BM184,".",BN184)</f>
        <v>KC912007.</v>
      </c>
      <c r="AZ184" s="171" t="str">
        <f aca="false">IF(AV184="",IF(ISNUMBER(FIND(".",A184)),LEFT(A184,FIND(".",A184)-1),A184),AV184)</f>
        <v>KC912007</v>
      </c>
      <c r="BA184" s="171" t="str">
        <f aca="false">IF(ISNUMBER(FIND("-",AZ184)),LEFT(AZ184,FIND("-",AZ184)-1),AZ184)</f>
        <v>KC912007</v>
      </c>
      <c r="BB184" s="170" t="str">
        <f aca="false"> MEGAname &amp; "="</f>
        <v>KC912007=</v>
      </c>
      <c r="BC184" s="170" t="str">
        <f aca="false">Clear &amp; IF(span ,"Span","out")</f>
        <v>KC912007=out</v>
      </c>
      <c r="BD184" s="170" t="str">
        <f aca="false">Clear &amp; IF(span, IF(B184=".","Selected",B184),"out")</f>
        <v>KC912007=out</v>
      </c>
      <c r="BE184" s="170" t="str">
        <f aca="false">Clear &amp; Strain</f>
        <v>KC912007=</v>
      </c>
      <c r="BF184" s="170" t="str">
        <f aca="false">CONCATENATE(A184,"=",F184,". ",AX184,IF(AB184="","",CONCATENATE(".",AB184)))</f>
        <v>KC912007=. 3.FRA.Toulouse .hum</v>
      </c>
      <c r="BG184" s="170" t="str">
        <f aca="false">CONCATENATE(A184,"=",F184,". ",AX184)</f>
        <v>KC912007=. 3.FRA.Toulouse .hum</v>
      </c>
      <c r="BH184" s="170" t="str">
        <f aca="false">CONCATENATE(A184,"=",AX184)</f>
        <v>KC912007=3.FRA.Toulouse .hum</v>
      </c>
      <c r="BI184" s="170" t="str">
        <f aca="false">CONCATENATE(A184,"=",ComForSubtype,D184)</f>
        <v>KC912007=3</v>
      </c>
      <c r="BJ184" s="170" t="str">
        <f aca="false">CONCATENATE(A184,"=",E184)</f>
        <v>KC912007=3</v>
      </c>
      <c r="BK184" s="170" t="str">
        <f aca="false">CONCATENATE(A184,"=",C184)</f>
        <v>KC912007=3</v>
      </c>
      <c r="BL184" s="170" t="str">
        <f aca="false">CONCATENATE(D184,"=")</f>
        <v>3=</v>
      </c>
      <c r="BM184" s="223" t="str">
        <f aca="false">IF(BA184="XX","",BA184)</f>
        <v>KC912007</v>
      </c>
      <c r="BN184" s="224" t="str">
        <f aca="false">CONCATENATE(IF(F184="","",F184),IF(G184="","",CONCATENATE(" / ",G184)))</f>
        <v/>
      </c>
      <c r="BO184" s="225" t="str">
        <f aca="false">AX184</f>
        <v>3.FRA.Toulouse .hum</v>
      </c>
      <c r="BP184" s="226" t="str">
        <f aca="false">IF(V184="","",V184)</f>
        <v/>
      </c>
      <c r="BQ184" s="226" t="str">
        <f aca="false">IF(W184="","",CONCATENATE(W184,IF(LEFT(AO184,1)="s","+","")))</f>
        <v/>
      </c>
      <c r="BR184" s="226" t="str">
        <f aca="false">IF(X184="","",CONCATENATE(X184,IF(LEFT(AQ184,1)="s","+","")))</f>
        <v/>
      </c>
      <c r="BS184" s="226" t="str">
        <f aca="false">IF(Y184="","",CONCATENATE(Y184,IF(LEFT(AR184,1)="s","+","")))</f>
        <v/>
      </c>
      <c r="BT184" s="226" t="str">
        <f aca="false">IF(Z184="","",CONCATENATE(Z184,IF(LEFT(AS184,1)="s","+","")))</f>
        <v/>
      </c>
      <c r="BU184" s="227" t="str">
        <f aca="false">IF(AA184="","",CONCATENATE(AA184,IF(LEFT(AT184,1)="s","+","")))</f>
        <v/>
      </c>
      <c r="BV184" s="212"/>
      <c r="BW184" s="177" t="s">
        <v>338</v>
      </c>
      <c r="BX184" s="170" t="str">
        <f aca="false">IF(BW184&lt;&gt;"",IF(ISNUMBER(FIND("=",BW184)),LEFT(BW184,FIND("=",BW184)-1),BW184),BW184)</f>
        <v>xx</v>
      </c>
      <c r="BY184" s="170" t="str">
        <f aca="false">IF(BW184&lt;&gt;"",IF(ISNUMBER(FIND("=",BW184)),RIGHT(BW184,LEN(BW184)-FIND("=",BW184)),""),"")</f>
        <v>Non_select</v>
      </c>
      <c r="BZ184" s="170" t="str">
        <f aca="false">IF(BX184&lt;&gt;"",IF(ISNUMBER(FIND(".",BX184)),LEFT(BX184,FIND(".",BX184)-1),BX184),BX184)</f>
        <v>xx</v>
      </c>
      <c r="CA184" s="170" t="str">
        <f aca="false">IF(BX184&lt;&gt;"",IF(ISNUMBER(FIND(".",BX184)),RIGHT(BX184,LEN(BX184)-FIND(".",BX184)),""),"")</f>
        <v/>
      </c>
      <c r="CB184" s="212"/>
      <c r="CC184" s="170" t="str">
        <f aca="false">A184</f>
        <v>KC912007</v>
      </c>
      <c r="CD184" s="178" t="s">
        <v>339</v>
      </c>
      <c r="CE184" s="178" t="s">
        <v>340</v>
      </c>
      <c r="CF184" s="178" t="s">
        <v>341</v>
      </c>
      <c r="CG184" s="212"/>
      <c r="CH184" s="212"/>
      <c r="CI184" s="212"/>
      <c r="CJ184" s="212"/>
      <c r="CK184" s="178"/>
      <c r="CL184" s="212"/>
      <c r="CM184" s="212"/>
      <c r="CN184" s="212"/>
      <c r="CO184" s="212"/>
      <c r="CP184" s="212"/>
      <c r="CQ184" s="212"/>
      <c r="CR184" s="228" t="n">
        <f aca="false">C184</f>
        <v>3</v>
      </c>
      <c r="CS184" s="229" t="str">
        <f aca="false">D184</f>
        <v>3</v>
      </c>
      <c r="CT184" s="170" t="str">
        <f aca="false">CONCATENATE(CD184," strain ",CM184," ",CL184,", partial cds")</f>
        <v>Hepatitis E virus strain  , partial cds</v>
      </c>
    </row>
    <row r="185" s="146" customFormat="true" ht="11.9" hidden="true" customHeight="true" outlineLevel="0" collapsed="false">
      <c r="A185" s="154" t="s">
        <v>817</v>
      </c>
      <c r="B185" s="147" t="s">
        <v>371</v>
      </c>
      <c r="C185" s="148" t="n">
        <v>3</v>
      </c>
      <c r="D185" s="149" t="s">
        <v>640</v>
      </c>
      <c r="E185" s="150" t="s">
        <v>640</v>
      </c>
      <c r="F185" s="154"/>
      <c r="G185" s="212"/>
      <c r="H185" s="146" t="s">
        <v>758</v>
      </c>
      <c r="I185" s="153" t="s">
        <v>759</v>
      </c>
      <c r="J185" s="154" t="s">
        <v>395</v>
      </c>
      <c r="K185" s="155" t="s">
        <v>760</v>
      </c>
      <c r="L185" s="231" t="s">
        <v>760</v>
      </c>
      <c r="M185" s="157" t="s">
        <v>348</v>
      </c>
      <c r="N185" s="213"/>
      <c r="O185" s="212"/>
      <c r="P185" s="212"/>
      <c r="Q185" s="212"/>
      <c r="R185" s="212"/>
      <c r="S185" s="212"/>
      <c r="T185" s="215"/>
      <c r="U185" s="215"/>
      <c r="V185" s="209"/>
      <c r="W185" s="217"/>
      <c r="X185" s="209"/>
      <c r="Y185" s="209"/>
      <c r="Z185" s="209"/>
      <c r="AA185" s="216"/>
      <c r="AB185" s="217"/>
      <c r="AC185" s="217"/>
      <c r="AD185" s="209"/>
      <c r="AE185" s="209"/>
      <c r="AF185" s="209"/>
      <c r="AG185" s="218"/>
      <c r="AH185" s="212"/>
      <c r="AI185" s="212"/>
      <c r="AJ185" s="219" t="n">
        <f aca="false">SeqEnd-SeqBeg+1</f>
        <v>1</v>
      </c>
      <c r="AK185" s="220" t="n">
        <f aca="false">AND( SeqBeg&lt;=Beg  , End &lt;=SeqEnd )</f>
        <v>0</v>
      </c>
      <c r="AL185" s="212"/>
      <c r="AM185" s="212"/>
      <c r="AN185" s="221"/>
      <c r="AO185" s="147" t="s">
        <v>103</v>
      </c>
      <c r="AP185" s="147" t="s">
        <v>103</v>
      </c>
      <c r="AQ185" s="147" t="s">
        <v>103</v>
      </c>
      <c r="AR185" s="147" t="s">
        <v>103</v>
      </c>
      <c r="AS185" s="147" t="s">
        <v>103</v>
      </c>
      <c r="AT185" s="147" t="s">
        <v>103</v>
      </c>
      <c r="AV185" s="212"/>
      <c r="AW185" s="222" t="str">
        <f aca="false">HYPERLINK(CONCATENATE("http://www.ncbi.nlm.nih.gov/nuccore/",BM185),BM185)</f>
        <v>KC912008</v>
      </c>
      <c r="AX185" s="219" t="str">
        <f aca="false">CONCATENATE(D185,IF(I185="","",CONCATENATE(".",I185)),IF(K185="","",CONCATENATE(".",K185)),IF(M185="","",CONCATENATE(".",M185)),IF(R185="","",CONCATENATE(".",R185)),IF(U185="","","(*)"))</f>
        <v>3.FRA.Toulouse .hum</v>
      </c>
      <c r="AY185" s="170" t="str">
        <f aca="false">CONCATENATE(BM185,".",BN185)</f>
        <v>KC912008.</v>
      </c>
      <c r="AZ185" s="171" t="str">
        <f aca="false">IF(AV185="",IF(ISNUMBER(FIND(".",A185)),LEFT(A185,FIND(".",A185)-1),A185),AV185)</f>
        <v>KC912008</v>
      </c>
      <c r="BA185" s="171" t="str">
        <f aca="false">IF(ISNUMBER(FIND("-",AZ185)),LEFT(AZ185,FIND("-",AZ185)-1),AZ185)</f>
        <v>KC912008</v>
      </c>
      <c r="BB185" s="170" t="str">
        <f aca="false"> MEGAname &amp; "="</f>
        <v>KC912008=</v>
      </c>
      <c r="BC185" s="170" t="str">
        <f aca="false">Clear &amp; IF(span ,"Span","out")</f>
        <v>KC912008=out</v>
      </c>
      <c r="BD185" s="170" t="str">
        <f aca="false">Clear &amp; IF(span, IF(B185=".","Selected",B185),"out")</f>
        <v>KC912008=out</v>
      </c>
      <c r="BE185" s="170" t="str">
        <f aca="false">Clear &amp; Strain</f>
        <v>KC912008=</v>
      </c>
      <c r="BF185" s="170" t="str">
        <f aca="false">CONCATENATE(A185,"=",F185,". ",AX185,IF(AB185="","",CONCATENATE(".",AB185)))</f>
        <v>KC912008=. 3.FRA.Toulouse .hum</v>
      </c>
      <c r="BG185" s="170" t="str">
        <f aca="false">CONCATENATE(A185,"=",F185,". ",AX185)</f>
        <v>KC912008=. 3.FRA.Toulouse .hum</v>
      </c>
      <c r="BH185" s="170" t="str">
        <f aca="false">CONCATENATE(A185,"=",AX185)</f>
        <v>KC912008=3.FRA.Toulouse .hum</v>
      </c>
      <c r="BI185" s="170" t="str">
        <f aca="false">CONCATENATE(A185,"=",ComForSubtype,D185)</f>
        <v>KC912008=3</v>
      </c>
      <c r="BJ185" s="170" t="str">
        <f aca="false">CONCATENATE(A185,"=",E185)</f>
        <v>KC912008=3</v>
      </c>
      <c r="BK185" s="170" t="str">
        <f aca="false">CONCATENATE(A185,"=",C185)</f>
        <v>KC912008=3</v>
      </c>
      <c r="BL185" s="170" t="str">
        <f aca="false">CONCATENATE(D185,"=")</f>
        <v>3=</v>
      </c>
      <c r="BM185" s="223" t="str">
        <f aca="false">IF(BA185="XX","",BA185)</f>
        <v>KC912008</v>
      </c>
      <c r="BN185" s="224" t="str">
        <f aca="false">CONCATENATE(IF(F185="","",F185),IF(G185="","",CONCATENATE(" / ",G185)))</f>
        <v/>
      </c>
      <c r="BO185" s="225" t="str">
        <f aca="false">AX185</f>
        <v>3.FRA.Toulouse .hum</v>
      </c>
      <c r="BP185" s="226" t="str">
        <f aca="false">IF(V185="","",V185)</f>
        <v/>
      </c>
      <c r="BQ185" s="226" t="str">
        <f aca="false">IF(W185="","",CONCATENATE(W185,IF(LEFT(AO185,1)="s","+","")))</f>
        <v/>
      </c>
      <c r="BR185" s="226" t="str">
        <f aca="false">IF(X185="","",CONCATENATE(X185,IF(LEFT(AQ185,1)="s","+","")))</f>
        <v/>
      </c>
      <c r="BS185" s="226" t="str">
        <f aca="false">IF(Y185="","",CONCATENATE(Y185,IF(LEFT(AR185,1)="s","+","")))</f>
        <v/>
      </c>
      <c r="BT185" s="226" t="str">
        <f aca="false">IF(Z185="","",CONCATENATE(Z185,IF(LEFT(AS185,1)="s","+","")))</f>
        <v/>
      </c>
      <c r="BU185" s="227" t="str">
        <f aca="false">IF(AA185="","",CONCATENATE(AA185,IF(LEFT(AT185,1)="s","+","")))</f>
        <v/>
      </c>
      <c r="BV185" s="212"/>
      <c r="BW185" s="177" t="s">
        <v>338</v>
      </c>
      <c r="BX185" s="170" t="str">
        <f aca="false">IF(BW185&lt;&gt;"",IF(ISNUMBER(FIND("=",BW185)),LEFT(BW185,FIND("=",BW185)-1),BW185),BW185)</f>
        <v>xx</v>
      </c>
      <c r="BY185" s="170" t="str">
        <f aca="false">IF(BW185&lt;&gt;"",IF(ISNUMBER(FIND("=",BW185)),RIGHT(BW185,LEN(BW185)-FIND("=",BW185)),""),"")</f>
        <v>Non_select</v>
      </c>
      <c r="BZ185" s="170" t="str">
        <f aca="false">IF(BX185&lt;&gt;"",IF(ISNUMBER(FIND(".",BX185)),LEFT(BX185,FIND(".",BX185)-1),BX185),BX185)</f>
        <v>xx</v>
      </c>
      <c r="CA185" s="170" t="str">
        <f aca="false">IF(BX185&lt;&gt;"",IF(ISNUMBER(FIND(".",BX185)),RIGHT(BX185,LEN(BX185)-FIND(".",BX185)),""),"")</f>
        <v/>
      </c>
      <c r="CB185" s="212"/>
      <c r="CC185" s="170" t="str">
        <f aca="false">A185</f>
        <v>KC912008</v>
      </c>
      <c r="CD185" s="178" t="s">
        <v>339</v>
      </c>
      <c r="CE185" s="178" t="s">
        <v>340</v>
      </c>
      <c r="CF185" s="178" t="s">
        <v>341</v>
      </c>
      <c r="CG185" s="212"/>
      <c r="CH185" s="212"/>
      <c r="CI185" s="212"/>
      <c r="CJ185" s="212"/>
      <c r="CK185" s="178"/>
      <c r="CL185" s="212"/>
      <c r="CM185" s="212"/>
      <c r="CN185" s="212"/>
      <c r="CO185" s="212"/>
      <c r="CP185" s="212"/>
      <c r="CQ185" s="212"/>
      <c r="CR185" s="228" t="n">
        <f aca="false">C185</f>
        <v>3</v>
      </c>
      <c r="CS185" s="229" t="str">
        <f aca="false">D185</f>
        <v>3</v>
      </c>
      <c r="CT185" s="170" t="str">
        <f aca="false">CONCATENATE(CD185," strain ",CM185," ",CL185,", partial cds")</f>
        <v>Hepatitis E virus strain  , partial cds</v>
      </c>
    </row>
    <row r="186" s="146" customFormat="true" ht="11.9" hidden="true" customHeight="true" outlineLevel="0" collapsed="false">
      <c r="A186" s="154" t="s">
        <v>818</v>
      </c>
      <c r="B186" s="147" t="s">
        <v>371</v>
      </c>
      <c r="C186" s="148" t="n">
        <v>3</v>
      </c>
      <c r="D186" s="149" t="s">
        <v>640</v>
      </c>
      <c r="E186" s="150" t="s">
        <v>640</v>
      </c>
      <c r="F186" s="154"/>
      <c r="G186" s="212"/>
      <c r="H186" s="146" t="s">
        <v>758</v>
      </c>
      <c r="I186" s="153" t="s">
        <v>759</v>
      </c>
      <c r="J186" s="154" t="s">
        <v>395</v>
      </c>
      <c r="K186" s="155" t="s">
        <v>760</v>
      </c>
      <c r="L186" s="231" t="s">
        <v>760</v>
      </c>
      <c r="M186" s="157" t="s">
        <v>348</v>
      </c>
      <c r="N186" s="213"/>
      <c r="O186" s="212"/>
      <c r="P186" s="212"/>
      <c r="Q186" s="212"/>
      <c r="R186" s="212"/>
      <c r="S186" s="212"/>
      <c r="T186" s="215"/>
      <c r="U186" s="215"/>
      <c r="V186" s="209"/>
      <c r="W186" s="217"/>
      <c r="X186" s="209"/>
      <c r="Y186" s="209"/>
      <c r="Z186" s="209"/>
      <c r="AA186" s="216"/>
      <c r="AB186" s="217"/>
      <c r="AC186" s="217"/>
      <c r="AD186" s="209"/>
      <c r="AE186" s="209"/>
      <c r="AF186" s="209"/>
      <c r="AG186" s="218"/>
      <c r="AH186" s="212"/>
      <c r="AI186" s="212"/>
      <c r="AJ186" s="219" t="n">
        <f aca="false">SeqEnd-SeqBeg+1</f>
        <v>1</v>
      </c>
      <c r="AK186" s="220" t="n">
        <f aca="false">AND( SeqBeg&lt;=Beg  , End &lt;=SeqEnd )</f>
        <v>0</v>
      </c>
      <c r="AL186" s="212"/>
      <c r="AM186" s="212"/>
      <c r="AN186" s="221"/>
      <c r="AO186" s="147" t="s">
        <v>103</v>
      </c>
      <c r="AP186" s="147" t="s">
        <v>103</v>
      </c>
      <c r="AQ186" s="147" t="s">
        <v>103</v>
      </c>
      <c r="AR186" s="147" t="s">
        <v>103</v>
      </c>
      <c r="AS186" s="147" t="s">
        <v>103</v>
      </c>
      <c r="AT186" s="147" t="s">
        <v>103</v>
      </c>
      <c r="AV186" s="212"/>
      <c r="AW186" s="222" t="str">
        <f aca="false">HYPERLINK(CONCATENATE("http://www.ncbi.nlm.nih.gov/nuccore/",BM186),BM186)</f>
        <v>KC912009</v>
      </c>
      <c r="AX186" s="219" t="str">
        <f aca="false">CONCATENATE(D186,IF(I186="","",CONCATENATE(".",I186)),IF(K186="","",CONCATENATE(".",K186)),IF(M186="","",CONCATENATE(".",M186)),IF(R186="","",CONCATENATE(".",R186)),IF(U186="","","(*)"))</f>
        <v>3.FRA.Toulouse .hum</v>
      </c>
      <c r="AY186" s="170" t="str">
        <f aca="false">CONCATENATE(BM186,".",BN186)</f>
        <v>KC912009.</v>
      </c>
      <c r="AZ186" s="171" t="str">
        <f aca="false">IF(AV186="",IF(ISNUMBER(FIND(".",A186)),LEFT(A186,FIND(".",A186)-1),A186),AV186)</f>
        <v>KC912009</v>
      </c>
      <c r="BA186" s="171" t="str">
        <f aca="false">IF(ISNUMBER(FIND("-",AZ186)),LEFT(AZ186,FIND("-",AZ186)-1),AZ186)</f>
        <v>KC912009</v>
      </c>
      <c r="BB186" s="170" t="str">
        <f aca="false"> MEGAname &amp; "="</f>
        <v>KC912009=</v>
      </c>
      <c r="BC186" s="170" t="str">
        <f aca="false">Clear &amp; IF(span ,"Span","out")</f>
        <v>KC912009=out</v>
      </c>
      <c r="BD186" s="170" t="str">
        <f aca="false">Clear &amp; IF(span, IF(B186=".","Selected",B186),"out")</f>
        <v>KC912009=out</v>
      </c>
      <c r="BE186" s="170" t="str">
        <f aca="false">Clear &amp; Strain</f>
        <v>KC912009=</v>
      </c>
      <c r="BF186" s="170" t="str">
        <f aca="false">CONCATENATE(A186,"=",F186,". ",AX186,IF(AB186="","",CONCATENATE(".",AB186)))</f>
        <v>KC912009=. 3.FRA.Toulouse .hum</v>
      </c>
      <c r="BG186" s="170" t="str">
        <f aca="false">CONCATENATE(A186,"=",F186,". ",AX186)</f>
        <v>KC912009=. 3.FRA.Toulouse .hum</v>
      </c>
      <c r="BH186" s="170" t="str">
        <f aca="false">CONCATENATE(A186,"=",AX186)</f>
        <v>KC912009=3.FRA.Toulouse .hum</v>
      </c>
      <c r="BI186" s="170" t="str">
        <f aca="false">CONCATENATE(A186,"=",ComForSubtype,D186)</f>
        <v>KC912009=3</v>
      </c>
      <c r="BJ186" s="170" t="str">
        <f aca="false">CONCATENATE(A186,"=",E186)</f>
        <v>KC912009=3</v>
      </c>
      <c r="BK186" s="170" t="str">
        <f aca="false">CONCATENATE(A186,"=",C186)</f>
        <v>KC912009=3</v>
      </c>
      <c r="BL186" s="170" t="str">
        <f aca="false">CONCATENATE(D186,"=")</f>
        <v>3=</v>
      </c>
      <c r="BM186" s="223" t="str">
        <f aca="false">IF(BA186="XX","",BA186)</f>
        <v>KC912009</v>
      </c>
      <c r="BN186" s="224" t="str">
        <f aca="false">CONCATENATE(IF(F186="","",F186),IF(G186="","",CONCATENATE(" / ",G186)))</f>
        <v/>
      </c>
      <c r="BO186" s="225" t="str">
        <f aca="false">AX186</f>
        <v>3.FRA.Toulouse .hum</v>
      </c>
      <c r="BP186" s="226" t="str">
        <f aca="false">IF(V186="","",V186)</f>
        <v/>
      </c>
      <c r="BQ186" s="226" t="str">
        <f aca="false">IF(W186="","",CONCATENATE(W186,IF(LEFT(AO186,1)="s","+","")))</f>
        <v/>
      </c>
      <c r="BR186" s="226" t="str">
        <f aca="false">IF(X186="","",CONCATENATE(X186,IF(LEFT(AQ186,1)="s","+","")))</f>
        <v/>
      </c>
      <c r="BS186" s="226" t="str">
        <f aca="false">IF(Y186="","",CONCATENATE(Y186,IF(LEFT(AR186,1)="s","+","")))</f>
        <v/>
      </c>
      <c r="BT186" s="226" t="str">
        <f aca="false">IF(Z186="","",CONCATENATE(Z186,IF(LEFT(AS186,1)="s","+","")))</f>
        <v/>
      </c>
      <c r="BU186" s="227" t="str">
        <f aca="false">IF(AA186="","",CONCATENATE(AA186,IF(LEFT(AT186,1)="s","+","")))</f>
        <v/>
      </c>
      <c r="BV186" s="212"/>
      <c r="BW186" s="177" t="s">
        <v>338</v>
      </c>
      <c r="BX186" s="170" t="str">
        <f aca="false">IF(BW186&lt;&gt;"",IF(ISNUMBER(FIND("=",BW186)),LEFT(BW186,FIND("=",BW186)-1),BW186),BW186)</f>
        <v>xx</v>
      </c>
      <c r="BY186" s="170" t="str">
        <f aca="false">IF(BW186&lt;&gt;"",IF(ISNUMBER(FIND("=",BW186)),RIGHT(BW186,LEN(BW186)-FIND("=",BW186)),""),"")</f>
        <v>Non_select</v>
      </c>
      <c r="BZ186" s="170" t="str">
        <f aca="false">IF(BX186&lt;&gt;"",IF(ISNUMBER(FIND(".",BX186)),LEFT(BX186,FIND(".",BX186)-1),BX186),BX186)</f>
        <v>xx</v>
      </c>
      <c r="CA186" s="170" t="str">
        <f aca="false">IF(BX186&lt;&gt;"",IF(ISNUMBER(FIND(".",BX186)),RIGHT(BX186,LEN(BX186)-FIND(".",BX186)),""),"")</f>
        <v/>
      </c>
      <c r="CB186" s="212"/>
      <c r="CC186" s="170" t="str">
        <f aca="false">A186</f>
        <v>KC912009</v>
      </c>
      <c r="CD186" s="178" t="s">
        <v>339</v>
      </c>
      <c r="CE186" s="178" t="s">
        <v>340</v>
      </c>
      <c r="CF186" s="178" t="s">
        <v>341</v>
      </c>
      <c r="CG186" s="212"/>
      <c r="CH186" s="212"/>
      <c r="CI186" s="212"/>
      <c r="CJ186" s="212"/>
      <c r="CK186" s="178"/>
      <c r="CL186" s="212"/>
      <c r="CM186" s="212"/>
      <c r="CN186" s="212"/>
      <c r="CO186" s="212"/>
      <c r="CP186" s="212"/>
      <c r="CQ186" s="212"/>
      <c r="CR186" s="228" t="n">
        <f aca="false">C186</f>
        <v>3</v>
      </c>
      <c r="CS186" s="229" t="str">
        <f aca="false">D186</f>
        <v>3</v>
      </c>
      <c r="CT186" s="170" t="str">
        <f aca="false">CONCATENATE(CD186," strain ",CM186," ",CL186,", partial cds")</f>
        <v>Hepatitis E virus strain  , partial cds</v>
      </c>
    </row>
    <row r="187" s="146" customFormat="true" ht="11.9" hidden="true" customHeight="true" outlineLevel="0" collapsed="false">
      <c r="A187" s="154" t="s">
        <v>819</v>
      </c>
      <c r="B187" s="147" t="s">
        <v>371</v>
      </c>
      <c r="C187" s="148" t="n">
        <v>3</v>
      </c>
      <c r="D187" s="149" t="s">
        <v>640</v>
      </c>
      <c r="E187" s="150" t="s">
        <v>640</v>
      </c>
      <c r="F187" s="154"/>
      <c r="G187" s="212"/>
      <c r="H187" s="146" t="s">
        <v>758</v>
      </c>
      <c r="I187" s="153" t="s">
        <v>759</v>
      </c>
      <c r="J187" s="154" t="s">
        <v>395</v>
      </c>
      <c r="K187" s="155" t="s">
        <v>760</v>
      </c>
      <c r="L187" s="231" t="s">
        <v>760</v>
      </c>
      <c r="M187" s="157" t="s">
        <v>348</v>
      </c>
      <c r="N187" s="213"/>
      <c r="O187" s="212"/>
      <c r="P187" s="212"/>
      <c r="Q187" s="212"/>
      <c r="R187" s="212"/>
      <c r="S187" s="212"/>
      <c r="T187" s="215"/>
      <c r="U187" s="215"/>
      <c r="V187" s="209"/>
      <c r="W187" s="217"/>
      <c r="X187" s="209"/>
      <c r="Y187" s="209"/>
      <c r="Z187" s="209"/>
      <c r="AA187" s="216"/>
      <c r="AB187" s="217"/>
      <c r="AC187" s="217"/>
      <c r="AD187" s="209"/>
      <c r="AE187" s="209"/>
      <c r="AF187" s="209"/>
      <c r="AG187" s="218"/>
      <c r="AH187" s="212"/>
      <c r="AI187" s="212"/>
      <c r="AJ187" s="219" t="n">
        <f aca="false">SeqEnd-SeqBeg+1</f>
        <v>1</v>
      </c>
      <c r="AK187" s="220" t="n">
        <f aca="false">AND( SeqBeg&lt;=Beg  , End &lt;=SeqEnd )</f>
        <v>0</v>
      </c>
      <c r="AL187" s="212"/>
      <c r="AM187" s="212"/>
      <c r="AN187" s="221"/>
      <c r="AO187" s="147" t="s">
        <v>103</v>
      </c>
      <c r="AP187" s="147" t="s">
        <v>103</v>
      </c>
      <c r="AQ187" s="147" t="s">
        <v>103</v>
      </c>
      <c r="AR187" s="147" t="s">
        <v>103</v>
      </c>
      <c r="AS187" s="147" t="s">
        <v>103</v>
      </c>
      <c r="AT187" s="147" t="s">
        <v>103</v>
      </c>
      <c r="AV187" s="212"/>
      <c r="AW187" s="222" t="str">
        <f aca="false">HYPERLINK(CONCATENATE("http://www.ncbi.nlm.nih.gov/nuccore/",BM187),BM187)</f>
        <v>KC912010</v>
      </c>
      <c r="AX187" s="219" t="str">
        <f aca="false">CONCATENATE(D187,IF(I187="","",CONCATENATE(".",I187)),IF(K187="","",CONCATENATE(".",K187)),IF(M187="","",CONCATENATE(".",M187)),IF(R187="","",CONCATENATE(".",R187)),IF(U187="","","(*)"))</f>
        <v>3.FRA.Toulouse .hum</v>
      </c>
      <c r="AY187" s="170" t="str">
        <f aca="false">CONCATENATE(BM187,".",BN187)</f>
        <v>KC912010.</v>
      </c>
      <c r="AZ187" s="171" t="str">
        <f aca="false">IF(AV187="",IF(ISNUMBER(FIND(".",A187)),LEFT(A187,FIND(".",A187)-1),A187),AV187)</f>
        <v>KC912010</v>
      </c>
      <c r="BA187" s="171" t="str">
        <f aca="false">IF(ISNUMBER(FIND("-",AZ187)),LEFT(AZ187,FIND("-",AZ187)-1),AZ187)</f>
        <v>KC912010</v>
      </c>
      <c r="BB187" s="170" t="str">
        <f aca="false"> MEGAname &amp; "="</f>
        <v>KC912010=</v>
      </c>
      <c r="BC187" s="170" t="str">
        <f aca="false">Clear &amp; IF(span ,"Span","out")</f>
        <v>KC912010=out</v>
      </c>
      <c r="BD187" s="170" t="str">
        <f aca="false">Clear &amp; IF(span, IF(B187=".","Selected",B187),"out")</f>
        <v>KC912010=out</v>
      </c>
      <c r="BE187" s="170" t="str">
        <f aca="false">Clear &amp; Strain</f>
        <v>KC912010=</v>
      </c>
      <c r="BF187" s="170" t="str">
        <f aca="false">CONCATENATE(A187,"=",F187,". ",AX187,IF(AB187="","",CONCATENATE(".",AB187)))</f>
        <v>KC912010=. 3.FRA.Toulouse .hum</v>
      </c>
      <c r="BG187" s="170" t="str">
        <f aca="false">CONCATENATE(A187,"=",F187,". ",AX187)</f>
        <v>KC912010=. 3.FRA.Toulouse .hum</v>
      </c>
      <c r="BH187" s="170" t="str">
        <f aca="false">CONCATENATE(A187,"=",AX187)</f>
        <v>KC912010=3.FRA.Toulouse .hum</v>
      </c>
      <c r="BI187" s="170" t="str">
        <f aca="false">CONCATENATE(A187,"=",ComForSubtype,D187)</f>
        <v>KC912010=3</v>
      </c>
      <c r="BJ187" s="170" t="str">
        <f aca="false">CONCATENATE(A187,"=",E187)</f>
        <v>KC912010=3</v>
      </c>
      <c r="BK187" s="170" t="str">
        <f aca="false">CONCATENATE(A187,"=",C187)</f>
        <v>KC912010=3</v>
      </c>
      <c r="BL187" s="170" t="str">
        <f aca="false">CONCATENATE(D187,"=")</f>
        <v>3=</v>
      </c>
      <c r="BM187" s="223" t="str">
        <f aca="false">IF(BA187="XX","",BA187)</f>
        <v>KC912010</v>
      </c>
      <c r="BN187" s="224" t="str">
        <f aca="false">CONCATENATE(IF(F187="","",F187),IF(G187="","",CONCATENATE(" / ",G187)))</f>
        <v/>
      </c>
      <c r="BO187" s="225" t="str">
        <f aca="false">AX187</f>
        <v>3.FRA.Toulouse .hum</v>
      </c>
      <c r="BP187" s="226" t="str">
        <f aca="false">IF(V187="","",V187)</f>
        <v/>
      </c>
      <c r="BQ187" s="226" t="str">
        <f aca="false">IF(W187="","",CONCATENATE(W187,IF(LEFT(AO187,1)="s","+","")))</f>
        <v/>
      </c>
      <c r="BR187" s="226" t="str">
        <f aca="false">IF(X187="","",CONCATENATE(X187,IF(LEFT(AQ187,1)="s","+","")))</f>
        <v/>
      </c>
      <c r="BS187" s="226" t="str">
        <f aca="false">IF(Y187="","",CONCATENATE(Y187,IF(LEFT(AR187,1)="s","+","")))</f>
        <v/>
      </c>
      <c r="BT187" s="226" t="str">
        <f aca="false">IF(Z187="","",CONCATENATE(Z187,IF(LEFT(AS187,1)="s","+","")))</f>
        <v/>
      </c>
      <c r="BU187" s="227" t="str">
        <f aca="false">IF(AA187="","",CONCATENATE(AA187,IF(LEFT(AT187,1)="s","+","")))</f>
        <v/>
      </c>
      <c r="BV187" s="212"/>
      <c r="BW187" s="177" t="s">
        <v>338</v>
      </c>
      <c r="BX187" s="170" t="str">
        <f aca="false">IF(BW187&lt;&gt;"",IF(ISNUMBER(FIND("=",BW187)),LEFT(BW187,FIND("=",BW187)-1),BW187),BW187)</f>
        <v>xx</v>
      </c>
      <c r="BY187" s="170" t="str">
        <f aca="false">IF(BW187&lt;&gt;"",IF(ISNUMBER(FIND("=",BW187)),RIGHT(BW187,LEN(BW187)-FIND("=",BW187)),""),"")</f>
        <v>Non_select</v>
      </c>
      <c r="BZ187" s="170" t="str">
        <f aca="false">IF(BX187&lt;&gt;"",IF(ISNUMBER(FIND(".",BX187)),LEFT(BX187,FIND(".",BX187)-1),BX187),BX187)</f>
        <v>xx</v>
      </c>
      <c r="CA187" s="170" t="str">
        <f aca="false">IF(BX187&lt;&gt;"",IF(ISNUMBER(FIND(".",BX187)),RIGHT(BX187,LEN(BX187)-FIND(".",BX187)),""),"")</f>
        <v/>
      </c>
      <c r="CB187" s="212"/>
      <c r="CC187" s="170" t="str">
        <f aca="false">A187</f>
        <v>KC912010</v>
      </c>
      <c r="CD187" s="178" t="s">
        <v>339</v>
      </c>
      <c r="CE187" s="178" t="s">
        <v>340</v>
      </c>
      <c r="CF187" s="178" t="s">
        <v>341</v>
      </c>
      <c r="CG187" s="212"/>
      <c r="CH187" s="212"/>
      <c r="CI187" s="212"/>
      <c r="CJ187" s="212"/>
      <c r="CK187" s="178"/>
      <c r="CL187" s="212"/>
      <c r="CM187" s="212"/>
      <c r="CN187" s="212"/>
      <c r="CO187" s="212"/>
      <c r="CP187" s="212"/>
      <c r="CQ187" s="212"/>
      <c r="CR187" s="228" t="n">
        <f aca="false">C187</f>
        <v>3</v>
      </c>
      <c r="CS187" s="229" t="str">
        <f aca="false">D187</f>
        <v>3</v>
      </c>
      <c r="CT187" s="170" t="str">
        <f aca="false">CONCATENATE(CD187," strain ",CM187," ",CL187,", partial cds")</f>
        <v>Hepatitis E virus strain  , partial cds</v>
      </c>
    </row>
    <row r="188" s="146" customFormat="true" ht="11.9" hidden="true" customHeight="true" outlineLevel="0" collapsed="false">
      <c r="A188" s="154" t="s">
        <v>820</v>
      </c>
      <c r="B188" s="147" t="s">
        <v>371</v>
      </c>
      <c r="C188" s="148" t="n">
        <v>3</v>
      </c>
      <c r="D188" s="149" t="s">
        <v>640</v>
      </c>
      <c r="E188" s="150" t="s">
        <v>640</v>
      </c>
      <c r="F188" s="154"/>
      <c r="G188" s="212"/>
      <c r="H188" s="146" t="s">
        <v>758</v>
      </c>
      <c r="I188" s="153" t="s">
        <v>759</v>
      </c>
      <c r="J188" s="154" t="s">
        <v>395</v>
      </c>
      <c r="K188" s="155" t="s">
        <v>760</v>
      </c>
      <c r="L188" s="231" t="s">
        <v>760</v>
      </c>
      <c r="M188" s="157" t="s">
        <v>348</v>
      </c>
      <c r="N188" s="213"/>
      <c r="O188" s="212"/>
      <c r="P188" s="212"/>
      <c r="Q188" s="212"/>
      <c r="R188" s="212"/>
      <c r="S188" s="212"/>
      <c r="T188" s="215"/>
      <c r="U188" s="215"/>
      <c r="V188" s="209"/>
      <c r="W188" s="217"/>
      <c r="X188" s="209"/>
      <c r="Y188" s="209"/>
      <c r="Z188" s="209"/>
      <c r="AA188" s="216"/>
      <c r="AB188" s="217"/>
      <c r="AC188" s="217"/>
      <c r="AD188" s="209"/>
      <c r="AE188" s="209"/>
      <c r="AF188" s="209"/>
      <c r="AG188" s="218"/>
      <c r="AH188" s="212"/>
      <c r="AI188" s="212"/>
      <c r="AJ188" s="219" t="n">
        <f aca="false">SeqEnd-SeqBeg+1</f>
        <v>1</v>
      </c>
      <c r="AK188" s="220" t="n">
        <f aca="false">AND( SeqBeg&lt;=Beg  , End &lt;=SeqEnd )</f>
        <v>0</v>
      </c>
      <c r="AL188" s="212"/>
      <c r="AM188" s="212"/>
      <c r="AN188" s="221"/>
      <c r="AO188" s="147" t="s">
        <v>103</v>
      </c>
      <c r="AP188" s="147" t="s">
        <v>103</v>
      </c>
      <c r="AQ188" s="147" t="s">
        <v>103</v>
      </c>
      <c r="AR188" s="147" t="s">
        <v>103</v>
      </c>
      <c r="AS188" s="147" t="s">
        <v>103</v>
      </c>
      <c r="AT188" s="147" t="s">
        <v>103</v>
      </c>
      <c r="AV188" s="212"/>
      <c r="AW188" s="222" t="str">
        <f aca="false">HYPERLINK(CONCATENATE("http://www.ncbi.nlm.nih.gov/nuccore/",BM188),BM188)</f>
        <v>KC912011</v>
      </c>
      <c r="AX188" s="219" t="str">
        <f aca="false">CONCATENATE(D188,IF(I188="","",CONCATENATE(".",I188)),IF(K188="","",CONCATENATE(".",K188)),IF(M188="","",CONCATENATE(".",M188)),IF(R188="","",CONCATENATE(".",R188)),IF(U188="","","(*)"))</f>
        <v>3.FRA.Toulouse .hum</v>
      </c>
      <c r="AY188" s="170" t="str">
        <f aca="false">CONCATENATE(BM188,".",BN188)</f>
        <v>KC912011.</v>
      </c>
      <c r="AZ188" s="171" t="str">
        <f aca="false">IF(AV188="",IF(ISNUMBER(FIND(".",A188)),LEFT(A188,FIND(".",A188)-1),A188),AV188)</f>
        <v>KC912011</v>
      </c>
      <c r="BA188" s="171" t="str">
        <f aca="false">IF(ISNUMBER(FIND("-",AZ188)),LEFT(AZ188,FIND("-",AZ188)-1),AZ188)</f>
        <v>KC912011</v>
      </c>
      <c r="BB188" s="170" t="str">
        <f aca="false"> MEGAname &amp; "="</f>
        <v>KC912011=</v>
      </c>
      <c r="BC188" s="170" t="str">
        <f aca="false">Clear &amp; IF(span ,"Span","out")</f>
        <v>KC912011=out</v>
      </c>
      <c r="BD188" s="170" t="str">
        <f aca="false">Clear &amp; IF(span, IF(B188=".","Selected",B188),"out")</f>
        <v>KC912011=out</v>
      </c>
      <c r="BE188" s="170" t="str">
        <f aca="false">Clear &amp; Strain</f>
        <v>KC912011=</v>
      </c>
      <c r="BF188" s="170" t="str">
        <f aca="false">CONCATENATE(A188,"=",F188,". ",AX188,IF(AB188="","",CONCATENATE(".",AB188)))</f>
        <v>KC912011=. 3.FRA.Toulouse .hum</v>
      </c>
      <c r="BG188" s="170" t="str">
        <f aca="false">CONCATENATE(A188,"=",F188,". ",AX188)</f>
        <v>KC912011=. 3.FRA.Toulouse .hum</v>
      </c>
      <c r="BH188" s="170" t="str">
        <f aca="false">CONCATENATE(A188,"=",AX188)</f>
        <v>KC912011=3.FRA.Toulouse .hum</v>
      </c>
      <c r="BI188" s="170" t="str">
        <f aca="false">CONCATENATE(A188,"=",ComForSubtype,D188)</f>
        <v>KC912011=3</v>
      </c>
      <c r="BJ188" s="170" t="str">
        <f aca="false">CONCATENATE(A188,"=",E188)</f>
        <v>KC912011=3</v>
      </c>
      <c r="BK188" s="170" t="str">
        <f aca="false">CONCATENATE(A188,"=",C188)</f>
        <v>KC912011=3</v>
      </c>
      <c r="BL188" s="170" t="str">
        <f aca="false">CONCATENATE(D188,"=")</f>
        <v>3=</v>
      </c>
      <c r="BM188" s="223" t="str">
        <f aca="false">IF(BA188="XX","",BA188)</f>
        <v>KC912011</v>
      </c>
      <c r="BN188" s="224" t="str">
        <f aca="false">CONCATENATE(IF(F188="","",F188),IF(G188="","",CONCATENATE(" / ",G188)))</f>
        <v/>
      </c>
      <c r="BO188" s="225" t="str">
        <f aca="false">AX188</f>
        <v>3.FRA.Toulouse .hum</v>
      </c>
      <c r="BP188" s="226" t="str">
        <f aca="false">IF(V188="","",V188)</f>
        <v/>
      </c>
      <c r="BQ188" s="226" t="str">
        <f aca="false">IF(W188="","",CONCATENATE(W188,IF(LEFT(AO188,1)="s","+","")))</f>
        <v/>
      </c>
      <c r="BR188" s="226" t="str">
        <f aca="false">IF(X188="","",CONCATENATE(X188,IF(LEFT(AQ188,1)="s","+","")))</f>
        <v/>
      </c>
      <c r="BS188" s="226" t="str">
        <f aca="false">IF(Y188="","",CONCATENATE(Y188,IF(LEFT(AR188,1)="s","+","")))</f>
        <v/>
      </c>
      <c r="BT188" s="226" t="str">
        <f aca="false">IF(Z188="","",CONCATENATE(Z188,IF(LEFT(AS188,1)="s","+","")))</f>
        <v/>
      </c>
      <c r="BU188" s="227" t="str">
        <f aca="false">IF(AA188="","",CONCATENATE(AA188,IF(LEFT(AT188,1)="s","+","")))</f>
        <v/>
      </c>
      <c r="BV188" s="212"/>
      <c r="BW188" s="177" t="s">
        <v>338</v>
      </c>
      <c r="BX188" s="170" t="str">
        <f aca="false">IF(BW188&lt;&gt;"",IF(ISNUMBER(FIND("=",BW188)),LEFT(BW188,FIND("=",BW188)-1),BW188),BW188)</f>
        <v>xx</v>
      </c>
      <c r="BY188" s="170" t="str">
        <f aca="false">IF(BW188&lt;&gt;"",IF(ISNUMBER(FIND("=",BW188)),RIGHT(BW188,LEN(BW188)-FIND("=",BW188)),""),"")</f>
        <v>Non_select</v>
      </c>
      <c r="BZ188" s="170" t="str">
        <f aca="false">IF(BX188&lt;&gt;"",IF(ISNUMBER(FIND(".",BX188)),LEFT(BX188,FIND(".",BX188)-1),BX188),BX188)</f>
        <v>xx</v>
      </c>
      <c r="CA188" s="170" t="str">
        <f aca="false">IF(BX188&lt;&gt;"",IF(ISNUMBER(FIND(".",BX188)),RIGHT(BX188,LEN(BX188)-FIND(".",BX188)),""),"")</f>
        <v/>
      </c>
      <c r="CB188" s="212"/>
      <c r="CC188" s="170" t="str">
        <f aca="false">A188</f>
        <v>KC912011</v>
      </c>
      <c r="CD188" s="178" t="s">
        <v>339</v>
      </c>
      <c r="CE188" s="178" t="s">
        <v>340</v>
      </c>
      <c r="CF188" s="178" t="s">
        <v>341</v>
      </c>
      <c r="CG188" s="212"/>
      <c r="CH188" s="212"/>
      <c r="CI188" s="212"/>
      <c r="CJ188" s="212"/>
      <c r="CK188" s="178"/>
      <c r="CL188" s="212"/>
      <c r="CM188" s="212"/>
      <c r="CN188" s="212"/>
      <c r="CO188" s="212"/>
      <c r="CP188" s="212"/>
      <c r="CQ188" s="212"/>
      <c r="CR188" s="228" t="n">
        <f aca="false">C188</f>
        <v>3</v>
      </c>
      <c r="CS188" s="229" t="str">
        <f aca="false">D188</f>
        <v>3</v>
      </c>
      <c r="CT188" s="170" t="str">
        <f aca="false">CONCATENATE(CD188," strain ",CM188," ",CL188,", partial cds")</f>
        <v>Hepatitis E virus strain  , partial cds</v>
      </c>
    </row>
    <row r="189" s="146" customFormat="true" ht="11.9" hidden="true" customHeight="true" outlineLevel="0" collapsed="false">
      <c r="A189" s="154" t="s">
        <v>821</v>
      </c>
      <c r="B189" s="147" t="s">
        <v>371</v>
      </c>
      <c r="C189" s="148" t="n">
        <v>3</v>
      </c>
      <c r="D189" s="149" t="s">
        <v>640</v>
      </c>
      <c r="E189" s="150" t="s">
        <v>640</v>
      </c>
      <c r="F189" s="154"/>
      <c r="G189" s="212"/>
      <c r="H189" s="146" t="s">
        <v>758</v>
      </c>
      <c r="I189" s="153" t="s">
        <v>759</v>
      </c>
      <c r="J189" s="154" t="s">
        <v>395</v>
      </c>
      <c r="K189" s="155" t="s">
        <v>760</v>
      </c>
      <c r="L189" s="231" t="s">
        <v>760</v>
      </c>
      <c r="M189" s="157" t="s">
        <v>348</v>
      </c>
      <c r="N189" s="213"/>
      <c r="O189" s="212"/>
      <c r="P189" s="212"/>
      <c r="Q189" s="212"/>
      <c r="R189" s="212"/>
      <c r="S189" s="212"/>
      <c r="T189" s="215"/>
      <c r="U189" s="215"/>
      <c r="V189" s="209"/>
      <c r="W189" s="217"/>
      <c r="X189" s="209"/>
      <c r="Y189" s="209"/>
      <c r="Z189" s="209"/>
      <c r="AA189" s="216"/>
      <c r="AB189" s="217"/>
      <c r="AC189" s="217"/>
      <c r="AD189" s="209"/>
      <c r="AE189" s="209"/>
      <c r="AF189" s="209"/>
      <c r="AG189" s="218"/>
      <c r="AH189" s="212"/>
      <c r="AI189" s="212"/>
      <c r="AJ189" s="219" t="n">
        <f aca="false">SeqEnd-SeqBeg+1</f>
        <v>1</v>
      </c>
      <c r="AK189" s="220" t="n">
        <f aca="false">AND( SeqBeg&lt;=Beg  , End &lt;=SeqEnd )</f>
        <v>0</v>
      </c>
      <c r="AL189" s="212"/>
      <c r="AM189" s="212"/>
      <c r="AN189" s="221"/>
      <c r="AO189" s="147" t="s">
        <v>103</v>
      </c>
      <c r="AP189" s="147" t="s">
        <v>103</v>
      </c>
      <c r="AQ189" s="147" t="s">
        <v>103</v>
      </c>
      <c r="AR189" s="147" t="s">
        <v>103</v>
      </c>
      <c r="AS189" s="147" t="s">
        <v>103</v>
      </c>
      <c r="AT189" s="147" t="s">
        <v>103</v>
      </c>
      <c r="AV189" s="212"/>
      <c r="AW189" s="222" t="str">
        <f aca="false">HYPERLINK(CONCATENATE("http://www.ncbi.nlm.nih.gov/nuccore/",BM189),BM189)</f>
        <v>KC912012</v>
      </c>
      <c r="AX189" s="219" t="str">
        <f aca="false">CONCATENATE(D189,IF(I189="","",CONCATENATE(".",I189)),IF(K189="","",CONCATENATE(".",K189)),IF(M189="","",CONCATENATE(".",M189)),IF(R189="","",CONCATENATE(".",R189)),IF(U189="","","(*)"))</f>
        <v>3.FRA.Toulouse .hum</v>
      </c>
      <c r="AY189" s="170" t="str">
        <f aca="false">CONCATENATE(BM189,".",BN189)</f>
        <v>KC912012.</v>
      </c>
      <c r="AZ189" s="171" t="str">
        <f aca="false">IF(AV189="",IF(ISNUMBER(FIND(".",A189)),LEFT(A189,FIND(".",A189)-1),A189),AV189)</f>
        <v>KC912012</v>
      </c>
      <c r="BA189" s="171" t="str">
        <f aca="false">IF(ISNUMBER(FIND("-",AZ189)),LEFT(AZ189,FIND("-",AZ189)-1),AZ189)</f>
        <v>KC912012</v>
      </c>
      <c r="BB189" s="170" t="str">
        <f aca="false"> MEGAname &amp; "="</f>
        <v>KC912012=</v>
      </c>
      <c r="BC189" s="170" t="str">
        <f aca="false">Clear &amp; IF(span ,"Span","out")</f>
        <v>KC912012=out</v>
      </c>
      <c r="BD189" s="170" t="str">
        <f aca="false">Clear &amp; IF(span, IF(B189=".","Selected",B189),"out")</f>
        <v>KC912012=out</v>
      </c>
      <c r="BE189" s="170" t="str">
        <f aca="false">Clear &amp; Strain</f>
        <v>KC912012=</v>
      </c>
      <c r="BF189" s="170" t="str">
        <f aca="false">CONCATENATE(A189,"=",F189,". ",AX189,IF(AB189="","",CONCATENATE(".",AB189)))</f>
        <v>KC912012=. 3.FRA.Toulouse .hum</v>
      </c>
      <c r="BG189" s="170" t="str">
        <f aca="false">CONCATENATE(A189,"=",F189,". ",AX189)</f>
        <v>KC912012=. 3.FRA.Toulouse .hum</v>
      </c>
      <c r="BH189" s="170" t="str">
        <f aca="false">CONCATENATE(A189,"=",AX189)</f>
        <v>KC912012=3.FRA.Toulouse .hum</v>
      </c>
      <c r="BI189" s="170" t="str">
        <f aca="false">CONCATENATE(A189,"=",ComForSubtype,D189)</f>
        <v>KC912012=3</v>
      </c>
      <c r="BJ189" s="170" t="str">
        <f aca="false">CONCATENATE(A189,"=",E189)</f>
        <v>KC912012=3</v>
      </c>
      <c r="BK189" s="170" t="str">
        <f aca="false">CONCATENATE(A189,"=",C189)</f>
        <v>KC912012=3</v>
      </c>
      <c r="BL189" s="170" t="str">
        <f aca="false">CONCATENATE(D189,"=")</f>
        <v>3=</v>
      </c>
      <c r="BM189" s="223" t="str">
        <f aca="false">IF(BA189="XX","",BA189)</f>
        <v>KC912012</v>
      </c>
      <c r="BN189" s="224" t="str">
        <f aca="false">CONCATENATE(IF(F189="","",F189),IF(G189="","",CONCATENATE(" / ",G189)))</f>
        <v/>
      </c>
      <c r="BO189" s="225" t="str">
        <f aca="false">AX189</f>
        <v>3.FRA.Toulouse .hum</v>
      </c>
      <c r="BP189" s="226" t="str">
        <f aca="false">IF(V189="","",V189)</f>
        <v/>
      </c>
      <c r="BQ189" s="226" t="str">
        <f aca="false">IF(W189="","",CONCATENATE(W189,IF(LEFT(AO189,1)="s","+","")))</f>
        <v/>
      </c>
      <c r="BR189" s="226" t="str">
        <f aca="false">IF(X189="","",CONCATENATE(X189,IF(LEFT(AQ189,1)="s","+","")))</f>
        <v/>
      </c>
      <c r="BS189" s="226" t="str">
        <f aca="false">IF(Y189="","",CONCATENATE(Y189,IF(LEFT(AR189,1)="s","+","")))</f>
        <v/>
      </c>
      <c r="BT189" s="226" t="str">
        <f aca="false">IF(Z189="","",CONCATENATE(Z189,IF(LEFT(AS189,1)="s","+","")))</f>
        <v/>
      </c>
      <c r="BU189" s="227" t="str">
        <f aca="false">IF(AA189="","",CONCATENATE(AA189,IF(LEFT(AT189,1)="s","+","")))</f>
        <v/>
      </c>
      <c r="BV189" s="212"/>
      <c r="BW189" s="177" t="s">
        <v>338</v>
      </c>
      <c r="BX189" s="170" t="str">
        <f aca="false">IF(BW189&lt;&gt;"",IF(ISNUMBER(FIND("=",BW189)),LEFT(BW189,FIND("=",BW189)-1),BW189),BW189)</f>
        <v>xx</v>
      </c>
      <c r="BY189" s="170" t="str">
        <f aca="false">IF(BW189&lt;&gt;"",IF(ISNUMBER(FIND("=",BW189)),RIGHT(BW189,LEN(BW189)-FIND("=",BW189)),""),"")</f>
        <v>Non_select</v>
      </c>
      <c r="BZ189" s="170" t="str">
        <f aca="false">IF(BX189&lt;&gt;"",IF(ISNUMBER(FIND(".",BX189)),LEFT(BX189,FIND(".",BX189)-1),BX189),BX189)</f>
        <v>xx</v>
      </c>
      <c r="CA189" s="170" t="str">
        <f aca="false">IF(BX189&lt;&gt;"",IF(ISNUMBER(FIND(".",BX189)),RIGHT(BX189,LEN(BX189)-FIND(".",BX189)),""),"")</f>
        <v/>
      </c>
      <c r="CB189" s="212"/>
      <c r="CC189" s="170" t="str">
        <f aca="false">A189</f>
        <v>KC912012</v>
      </c>
      <c r="CD189" s="178" t="s">
        <v>339</v>
      </c>
      <c r="CE189" s="178" t="s">
        <v>340</v>
      </c>
      <c r="CF189" s="178" t="s">
        <v>341</v>
      </c>
      <c r="CG189" s="212"/>
      <c r="CH189" s="212"/>
      <c r="CI189" s="212"/>
      <c r="CJ189" s="212"/>
      <c r="CK189" s="178"/>
      <c r="CL189" s="212"/>
      <c r="CM189" s="212"/>
      <c r="CN189" s="212"/>
      <c r="CO189" s="212"/>
      <c r="CP189" s="212"/>
      <c r="CQ189" s="212"/>
      <c r="CR189" s="228" t="n">
        <f aca="false">C189</f>
        <v>3</v>
      </c>
      <c r="CS189" s="229" t="str">
        <f aca="false">D189</f>
        <v>3</v>
      </c>
      <c r="CT189" s="170" t="str">
        <f aca="false">CONCATENATE(CD189," strain ",CM189," ",CL189,", partial cds")</f>
        <v>Hepatitis E virus strain  , partial cds</v>
      </c>
    </row>
    <row r="190" s="146" customFormat="true" ht="11.9" hidden="true" customHeight="true" outlineLevel="0" collapsed="false">
      <c r="A190" s="154" t="s">
        <v>822</v>
      </c>
      <c r="B190" s="147" t="s">
        <v>371</v>
      </c>
      <c r="C190" s="148" t="n">
        <v>3</v>
      </c>
      <c r="D190" s="149" t="s">
        <v>640</v>
      </c>
      <c r="E190" s="150" t="s">
        <v>640</v>
      </c>
      <c r="F190" s="154"/>
      <c r="G190" s="212"/>
      <c r="H190" s="146" t="s">
        <v>758</v>
      </c>
      <c r="I190" s="153" t="s">
        <v>759</v>
      </c>
      <c r="J190" s="154" t="s">
        <v>395</v>
      </c>
      <c r="K190" s="155" t="s">
        <v>760</v>
      </c>
      <c r="L190" s="231" t="s">
        <v>760</v>
      </c>
      <c r="M190" s="157" t="s">
        <v>348</v>
      </c>
      <c r="N190" s="213"/>
      <c r="O190" s="212"/>
      <c r="P190" s="212"/>
      <c r="Q190" s="212"/>
      <c r="R190" s="212"/>
      <c r="S190" s="212"/>
      <c r="T190" s="215"/>
      <c r="U190" s="215"/>
      <c r="V190" s="209"/>
      <c r="W190" s="217"/>
      <c r="X190" s="209"/>
      <c r="Y190" s="209"/>
      <c r="Z190" s="209"/>
      <c r="AA190" s="216"/>
      <c r="AB190" s="217"/>
      <c r="AC190" s="217"/>
      <c r="AD190" s="209"/>
      <c r="AE190" s="209"/>
      <c r="AF190" s="209"/>
      <c r="AG190" s="218"/>
      <c r="AH190" s="212"/>
      <c r="AI190" s="212"/>
      <c r="AJ190" s="219" t="n">
        <f aca="false">SeqEnd-SeqBeg+1</f>
        <v>1</v>
      </c>
      <c r="AK190" s="220" t="n">
        <f aca="false">AND( SeqBeg&lt;=Beg  , End &lt;=SeqEnd )</f>
        <v>0</v>
      </c>
      <c r="AL190" s="212"/>
      <c r="AM190" s="212"/>
      <c r="AN190" s="221"/>
      <c r="AO190" s="147" t="s">
        <v>103</v>
      </c>
      <c r="AP190" s="147" t="s">
        <v>103</v>
      </c>
      <c r="AQ190" s="147" t="s">
        <v>103</v>
      </c>
      <c r="AR190" s="147" t="s">
        <v>103</v>
      </c>
      <c r="AS190" s="147" t="s">
        <v>103</v>
      </c>
      <c r="AT190" s="147" t="s">
        <v>103</v>
      </c>
      <c r="AV190" s="212"/>
      <c r="AW190" s="222" t="str">
        <f aca="false">HYPERLINK(CONCATENATE("http://www.ncbi.nlm.nih.gov/nuccore/",BM190),BM190)</f>
        <v>KC912013</v>
      </c>
      <c r="AX190" s="219" t="str">
        <f aca="false">CONCATENATE(D190,IF(I190="","",CONCATENATE(".",I190)),IF(K190="","",CONCATENATE(".",K190)),IF(M190="","",CONCATENATE(".",M190)),IF(R190="","",CONCATENATE(".",R190)),IF(U190="","","(*)"))</f>
        <v>3.FRA.Toulouse .hum</v>
      </c>
      <c r="AY190" s="170" t="str">
        <f aca="false">CONCATENATE(BM190,".",BN190)</f>
        <v>KC912013.</v>
      </c>
      <c r="AZ190" s="171" t="str">
        <f aca="false">IF(AV190="",IF(ISNUMBER(FIND(".",A190)),LEFT(A190,FIND(".",A190)-1),A190),AV190)</f>
        <v>KC912013</v>
      </c>
      <c r="BA190" s="171" t="str">
        <f aca="false">IF(ISNUMBER(FIND("-",AZ190)),LEFT(AZ190,FIND("-",AZ190)-1),AZ190)</f>
        <v>KC912013</v>
      </c>
      <c r="BB190" s="170" t="str">
        <f aca="false"> MEGAname &amp; "="</f>
        <v>KC912013=</v>
      </c>
      <c r="BC190" s="170" t="str">
        <f aca="false">Clear &amp; IF(span ,"Span","out")</f>
        <v>KC912013=out</v>
      </c>
      <c r="BD190" s="170" t="str">
        <f aca="false">Clear &amp; IF(span, IF(B190=".","Selected",B190),"out")</f>
        <v>KC912013=out</v>
      </c>
      <c r="BE190" s="170" t="str">
        <f aca="false">Clear &amp; Strain</f>
        <v>KC912013=</v>
      </c>
      <c r="BF190" s="170" t="str">
        <f aca="false">CONCATENATE(A190,"=",F190,". ",AX190,IF(AB190="","",CONCATENATE(".",AB190)))</f>
        <v>KC912013=. 3.FRA.Toulouse .hum</v>
      </c>
      <c r="BG190" s="170" t="str">
        <f aca="false">CONCATENATE(A190,"=",F190,". ",AX190)</f>
        <v>KC912013=. 3.FRA.Toulouse .hum</v>
      </c>
      <c r="BH190" s="170" t="str">
        <f aca="false">CONCATENATE(A190,"=",AX190)</f>
        <v>KC912013=3.FRA.Toulouse .hum</v>
      </c>
      <c r="BI190" s="170" t="str">
        <f aca="false">CONCATENATE(A190,"=",ComForSubtype,D190)</f>
        <v>KC912013=3</v>
      </c>
      <c r="BJ190" s="170" t="str">
        <f aca="false">CONCATENATE(A190,"=",E190)</f>
        <v>KC912013=3</v>
      </c>
      <c r="BK190" s="170" t="str">
        <f aca="false">CONCATENATE(A190,"=",C190)</f>
        <v>KC912013=3</v>
      </c>
      <c r="BL190" s="170" t="str">
        <f aca="false">CONCATENATE(D190,"=")</f>
        <v>3=</v>
      </c>
      <c r="BM190" s="223" t="str">
        <f aca="false">IF(BA190="XX","",BA190)</f>
        <v>KC912013</v>
      </c>
      <c r="BN190" s="224" t="str">
        <f aca="false">CONCATENATE(IF(F190="","",F190),IF(G190="","",CONCATENATE(" / ",G190)))</f>
        <v/>
      </c>
      <c r="BO190" s="225" t="str">
        <f aca="false">AX190</f>
        <v>3.FRA.Toulouse .hum</v>
      </c>
      <c r="BP190" s="226" t="str">
        <f aca="false">IF(V190="","",V190)</f>
        <v/>
      </c>
      <c r="BQ190" s="226" t="str">
        <f aca="false">IF(W190="","",CONCATENATE(W190,IF(LEFT(AO190,1)="s","+","")))</f>
        <v/>
      </c>
      <c r="BR190" s="226" t="str">
        <f aca="false">IF(X190="","",CONCATENATE(X190,IF(LEFT(AQ190,1)="s","+","")))</f>
        <v/>
      </c>
      <c r="BS190" s="226" t="str">
        <f aca="false">IF(Y190="","",CONCATENATE(Y190,IF(LEFT(AR190,1)="s","+","")))</f>
        <v/>
      </c>
      <c r="BT190" s="226" t="str">
        <f aca="false">IF(Z190="","",CONCATENATE(Z190,IF(LEFT(AS190,1)="s","+","")))</f>
        <v/>
      </c>
      <c r="BU190" s="227" t="str">
        <f aca="false">IF(AA190="","",CONCATENATE(AA190,IF(LEFT(AT190,1)="s","+","")))</f>
        <v/>
      </c>
      <c r="BV190" s="212"/>
      <c r="BW190" s="177" t="s">
        <v>338</v>
      </c>
      <c r="BX190" s="170" t="str">
        <f aca="false">IF(BW190&lt;&gt;"",IF(ISNUMBER(FIND("=",BW190)),LEFT(BW190,FIND("=",BW190)-1),BW190),BW190)</f>
        <v>xx</v>
      </c>
      <c r="BY190" s="170" t="str">
        <f aca="false">IF(BW190&lt;&gt;"",IF(ISNUMBER(FIND("=",BW190)),RIGHT(BW190,LEN(BW190)-FIND("=",BW190)),""),"")</f>
        <v>Non_select</v>
      </c>
      <c r="BZ190" s="170" t="str">
        <f aca="false">IF(BX190&lt;&gt;"",IF(ISNUMBER(FIND(".",BX190)),LEFT(BX190,FIND(".",BX190)-1),BX190),BX190)</f>
        <v>xx</v>
      </c>
      <c r="CA190" s="170" t="str">
        <f aca="false">IF(BX190&lt;&gt;"",IF(ISNUMBER(FIND(".",BX190)),RIGHT(BX190,LEN(BX190)-FIND(".",BX190)),""),"")</f>
        <v/>
      </c>
      <c r="CB190" s="212"/>
      <c r="CC190" s="170" t="str">
        <f aca="false">A190</f>
        <v>KC912013</v>
      </c>
      <c r="CD190" s="178" t="s">
        <v>339</v>
      </c>
      <c r="CE190" s="178" t="s">
        <v>340</v>
      </c>
      <c r="CF190" s="178" t="s">
        <v>341</v>
      </c>
      <c r="CG190" s="212"/>
      <c r="CH190" s="212"/>
      <c r="CI190" s="212"/>
      <c r="CJ190" s="212"/>
      <c r="CK190" s="178"/>
      <c r="CL190" s="212"/>
      <c r="CM190" s="212"/>
      <c r="CN190" s="212"/>
      <c r="CO190" s="212"/>
      <c r="CP190" s="212"/>
      <c r="CQ190" s="212"/>
      <c r="CR190" s="228" t="n">
        <f aca="false">C190</f>
        <v>3</v>
      </c>
      <c r="CS190" s="229" t="str">
        <f aca="false">D190</f>
        <v>3</v>
      </c>
      <c r="CT190" s="170" t="str">
        <f aca="false">CONCATENATE(CD190," strain ",CM190," ",CL190,", partial cds")</f>
        <v>Hepatitis E virus strain  , partial cds</v>
      </c>
    </row>
    <row r="191" s="146" customFormat="true" ht="11.9" hidden="true" customHeight="true" outlineLevel="0" collapsed="false">
      <c r="A191" s="154" t="s">
        <v>823</v>
      </c>
      <c r="B191" s="147" t="s">
        <v>371</v>
      </c>
      <c r="C191" s="148" t="n">
        <v>3</v>
      </c>
      <c r="D191" s="149" t="s">
        <v>640</v>
      </c>
      <c r="E191" s="150" t="s">
        <v>640</v>
      </c>
      <c r="F191" s="154"/>
      <c r="G191" s="212"/>
      <c r="H191" s="146" t="s">
        <v>758</v>
      </c>
      <c r="I191" s="153" t="s">
        <v>759</v>
      </c>
      <c r="J191" s="154" t="s">
        <v>395</v>
      </c>
      <c r="K191" s="155" t="s">
        <v>760</v>
      </c>
      <c r="L191" s="231" t="s">
        <v>760</v>
      </c>
      <c r="M191" s="157" t="s">
        <v>348</v>
      </c>
      <c r="N191" s="213"/>
      <c r="O191" s="212"/>
      <c r="P191" s="212"/>
      <c r="Q191" s="212"/>
      <c r="R191" s="212"/>
      <c r="S191" s="212"/>
      <c r="T191" s="215"/>
      <c r="U191" s="215"/>
      <c r="V191" s="209"/>
      <c r="W191" s="217"/>
      <c r="X191" s="209"/>
      <c r="Y191" s="209"/>
      <c r="Z191" s="209"/>
      <c r="AA191" s="216"/>
      <c r="AB191" s="217"/>
      <c r="AC191" s="217"/>
      <c r="AD191" s="209"/>
      <c r="AE191" s="209"/>
      <c r="AF191" s="209"/>
      <c r="AG191" s="218"/>
      <c r="AH191" s="212"/>
      <c r="AI191" s="212"/>
      <c r="AJ191" s="219" t="n">
        <f aca="false">SeqEnd-SeqBeg+1</f>
        <v>1</v>
      </c>
      <c r="AK191" s="220" t="n">
        <f aca="false">AND( SeqBeg&lt;=Beg  , End &lt;=SeqEnd )</f>
        <v>0</v>
      </c>
      <c r="AL191" s="212"/>
      <c r="AM191" s="212"/>
      <c r="AN191" s="221"/>
      <c r="AO191" s="147" t="s">
        <v>103</v>
      </c>
      <c r="AP191" s="147" t="s">
        <v>103</v>
      </c>
      <c r="AQ191" s="147" t="s">
        <v>103</v>
      </c>
      <c r="AR191" s="147" t="s">
        <v>103</v>
      </c>
      <c r="AS191" s="147" t="s">
        <v>103</v>
      </c>
      <c r="AT191" s="147" t="s">
        <v>103</v>
      </c>
      <c r="AV191" s="212"/>
      <c r="AW191" s="222" t="str">
        <f aca="false">HYPERLINK(CONCATENATE("http://www.ncbi.nlm.nih.gov/nuccore/",BM191),BM191)</f>
        <v>KC912014</v>
      </c>
      <c r="AX191" s="219" t="str">
        <f aca="false">CONCATENATE(D191,IF(I191="","",CONCATENATE(".",I191)),IF(K191="","",CONCATENATE(".",K191)),IF(M191="","",CONCATENATE(".",M191)),IF(R191="","",CONCATENATE(".",R191)),IF(U191="","","(*)"))</f>
        <v>3.FRA.Toulouse .hum</v>
      </c>
      <c r="AY191" s="170" t="str">
        <f aca="false">CONCATENATE(BM191,".",BN191)</f>
        <v>KC912014.</v>
      </c>
      <c r="AZ191" s="171" t="str">
        <f aca="false">IF(AV191="",IF(ISNUMBER(FIND(".",A191)),LEFT(A191,FIND(".",A191)-1),A191),AV191)</f>
        <v>KC912014</v>
      </c>
      <c r="BA191" s="171" t="str">
        <f aca="false">IF(ISNUMBER(FIND("-",AZ191)),LEFT(AZ191,FIND("-",AZ191)-1),AZ191)</f>
        <v>KC912014</v>
      </c>
      <c r="BB191" s="170" t="str">
        <f aca="false"> MEGAname &amp; "="</f>
        <v>KC912014=</v>
      </c>
      <c r="BC191" s="170" t="str">
        <f aca="false">Clear &amp; IF(span ,"Span","out")</f>
        <v>KC912014=out</v>
      </c>
      <c r="BD191" s="170" t="str">
        <f aca="false">Clear &amp; IF(span, IF(B191=".","Selected",B191),"out")</f>
        <v>KC912014=out</v>
      </c>
      <c r="BE191" s="170" t="str">
        <f aca="false">Clear &amp; Strain</f>
        <v>KC912014=</v>
      </c>
      <c r="BF191" s="170" t="str">
        <f aca="false">CONCATENATE(A191,"=",F191,". ",AX191,IF(AB191="","",CONCATENATE(".",AB191)))</f>
        <v>KC912014=. 3.FRA.Toulouse .hum</v>
      </c>
      <c r="BG191" s="170" t="str">
        <f aca="false">CONCATENATE(A191,"=",F191,". ",AX191)</f>
        <v>KC912014=. 3.FRA.Toulouse .hum</v>
      </c>
      <c r="BH191" s="170" t="str">
        <f aca="false">CONCATENATE(A191,"=",AX191)</f>
        <v>KC912014=3.FRA.Toulouse .hum</v>
      </c>
      <c r="BI191" s="170" t="str">
        <f aca="false">CONCATENATE(A191,"=",ComForSubtype,D191)</f>
        <v>KC912014=3</v>
      </c>
      <c r="BJ191" s="170" t="str">
        <f aca="false">CONCATENATE(A191,"=",E191)</f>
        <v>KC912014=3</v>
      </c>
      <c r="BK191" s="170" t="str">
        <f aca="false">CONCATENATE(A191,"=",C191)</f>
        <v>KC912014=3</v>
      </c>
      <c r="BL191" s="170" t="str">
        <f aca="false">CONCATENATE(D191,"=")</f>
        <v>3=</v>
      </c>
      <c r="BM191" s="223" t="str">
        <f aca="false">IF(BA191="XX","",BA191)</f>
        <v>KC912014</v>
      </c>
      <c r="BN191" s="224" t="str">
        <f aca="false">CONCATENATE(IF(F191="","",F191),IF(G191="","",CONCATENATE(" / ",G191)))</f>
        <v/>
      </c>
      <c r="BO191" s="225" t="str">
        <f aca="false">AX191</f>
        <v>3.FRA.Toulouse .hum</v>
      </c>
      <c r="BP191" s="226" t="str">
        <f aca="false">IF(V191="","",V191)</f>
        <v/>
      </c>
      <c r="BQ191" s="226" t="str">
        <f aca="false">IF(W191="","",CONCATENATE(W191,IF(LEFT(AO191,1)="s","+","")))</f>
        <v/>
      </c>
      <c r="BR191" s="226" t="str">
        <f aca="false">IF(X191="","",CONCATENATE(X191,IF(LEFT(AQ191,1)="s","+","")))</f>
        <v/>
      </c>
      <c r="BS191" s="226" t="str">
        <f aca="false">IF(Y191="","",CONCATENATE(Y191,IF(LEFT(AR191,1)="s","+","")))</f>
        <v/>
      </c>
      <c r="BT191" s="226" t="str">
        <f aca="false">IF(Z191="","",CONCATENATE(Z191,IF(LEFT(AS191,1)="s","+","")))</f>
        <v/>
      </c>
      <c r="BU191" s="227" t="str">
        <f aca="false">IF(AA191="","",CONCATENATE(AA191,IF(LEFT(AT191,1)="s","+","")))</f>
        <v/>
      </c>
      <c r="BV191" s="212"/>
      <c r="BW191" s="177" t="s">
        <v>338</v>
      </c>
      <c r="BX191" s="170" t="str">
        <f aca="false">IF(BW191&lt;&gt;"",IF(ISNUMBER(FIND("=",BW191)),LEFT(BW191,FIND("=",BW191)-1),BW191),BW191)</f>
        <v>xx</v>
      </c>
      <c r="BY191" s="170" t="str">
        <f aca="false">IF(BW191&lt;&gt;"",IF(ISNUMBER(FIND("=",BW191)),RIGHT(BW191,LEN(BW191)-FIND("=",BW191)),""),"")</f>
        <v>Non_select</v>
      </c>
      <c r="BZ191" s="170" t="str">
        <f aca="false">IF(BX191&lt;&gt;"",IF(ISNUMBER(FIND(".",BX191)),LEFT(BX191,FIND(".",BX191)-1),BX191),BX191)</f>
        <v>xx</v>
      </c>
      <c r="CA191" s="170" t="str">
        <f aca="false">IF(BX191&lt;&gt;"",IF(ISNUMBER(FIND(".",BX191)),RIGHT(BX191,LEN(BX191)-FIND(".",BX191)),""),"")</f>
        <v/>
      </c>
      <c r="CB191" s="212"/>
      <c r="CC191" s="170" t="str">
        <f aca="false">A191</f>
        <v>KC912014</v>
      </c>
      <c r="CD191" s="178" t="s">
        <v>339</v>
      </c>
      <c r="CE191" s="178" t="s">
        <v>340</v>
      </c>
      <c r="CF191" s="178" t="s">
        <v>341</v>
      </c>
      <c r="CG191" s="212"/>
      <c r="CH191" s="212"/>
      <c r="CI191" s="212"/>
      <c r="CJ191" s="212"/>
      <c r="CK191" s="178"/>
      <c r="CL191" s="212"/>
      <c r="CM191" s="212"/>
      <c r="CN191" s="212"/>
      <c r="CO191" s="212"/>
      <c r="CP191" s="212"/>
      <c r="CQ191" s="212"/>
      <c r="CR191" s="228" t="n">
        <f aca="false">C191</f>
        <v>3</v>
      </c>
      <c r="CS191" s="229" t="str">
        <f aca="false">D191</f>
        <v>3</v>
      </c>
      <c r="CT191" s="170" t="str">
        <f aca="false">CONCATENATE(CD191," strain ",CM191," ",CL191,", partial cds")</f>
        <v>Hepatitis E virus strain  , partial cds</v>
      </c>
    </row>
    <row r="192" s="146" customFormat="true" ht="11.9" hidden="true" customHeight="true" outlineLevel="0" collapsed="false">
      <c r="A192" s="154" t="s">
        <v>824</v>
      </c>
      <c r="B192" s="147" t="s">
        <v>371</v>
      </c>
      <c r="C192" s="148" t="n">
        <v>3</v>
      </c>
      <c r="D192" s="149" t="s">
        <v>640</v>
      </c>
      <c r="E192" s="150" t="s">
        <v>640</v>
      </c>
      <c r="F192" s="154"/>
      <c r="G192" s="212"/>
      <c r="H192" s="146" t="s">
        <v>758</v>
      </c>
      <c r="I192" s="153" t="s">
        <v>759</v>
      </c>
      <c r="J192" s="154" t="s">
        <v>395</v>
      </c>
      <c r="K192" s="155" t="s">
        <v>760</v>
      </c>
      <c r="L192" s="231" t="s">
        <v>760</v>
      </c>
      <c r="M192" s="157" t="s">
        <v>348</v>
      </c>
      <c r="N192" s="213"/>
      <c r="O192" s="212"/>
      <c r="P192" s="212"/>
      <c r="Q192" s="212"/>
      <c r="R192" s="212"/>
      <c r="S192" s="212"/>
      <c r="T192" s="215"/>
      <c r="U192" s="215"/>
      <c r="V192" s="209"/>
      <c r="W192" s="217"/>
      <c r="X192" s="209"/>
      <c r="Y192" s="209"/>
      <c r="Z192" s="209"/>
      <c r="AA192" s="216"/>
      <c r="AB192" s="217"/>
      <c r="AC192" s="217"/>
      <c r="AD192" s="209"/>
      <c r="AE192" s="209"/>
      <c r="AF192" s="209"/>
      <c r="AG192" s="218"/>
      <c r="AH192" s="212"/>
      <c r="AI192" s="212"/>
      <c r="AJ192" s="219" t="n">
        <f aca="false">SeqEnd-SeqBeg+1</f>
        <v>1</v>
      </c>
      <c r="AK192" s="220" t="n">
        <f aca="false">AND( SeqBeg&lt;=Beg  , End &lt;=SeqEnd )</f>
        <v>0</v>
      </c>
      <c r="AL192" s="212"/>
      <c r="AM192" s="212"/>
      <c r="AN192" s="221"/>
      <c r="AO192" s="147" t="s">
        <v>103</v>
      </c>
      <c r="AP192" s="147" t="s">
        <v>103</v>
      </c>
      <c r="AQ192" s="147" t="s">
        <v>103</v>
      </c>
      <c r="AR192" s="147" t="s">
        <v>103</v>
      </c>
      <c r="AS192" s="147" t="s">
        <v>103</v>
      </c>
      <c r="AT192" s="147" t="s">
        <v>103</v>
      </c>
      <c r="AV192" s="212"/>
      <c r="AW192" s="222" t="str">
        <f aca="false">HYPERLINK(CONCATENATE("http://www.ncbi.nlm.nih.gov/nuccore/",BM192),BM192)</f>
        <v>KC912015</v>
      </c>
      <c r="AX192" s="219" t="str">
        <f aca="false">CONCATENATE(D192,IF(I192="","",CONCATENATE(".",I192)),IF(K192="","",CONCATENATE(".",K192)),IF(M192="","",CONCATENATE(".",M192)),IF(R192="","",CONCATENATE(".",R192)),IF(U192="","","(*)"))</f>
        <v>3.FRA.Toulouse .hum</v>
      </c>
      <c r="AY192" s="170" t="str">
        <f aca="false">CONCATENATE(BM192,".",BN192)</f>
        <v>KC912015.</v>
      </c>
      <c r="AZ192" s="171" t="str">
        <f aca="false">IF(AV192="",IF(ISNUMBER(FIND(".",A192)),LEFT(A192,FIND(".",A192)-1),A192),AV192)</f>
        <v>KC912015</v>
      </c>
      <c r="BA192" s="171" t="str">
        <f aca="false">IF(ISNUMBER(FIND("-",AZ192)),LEFT(AZ192,FIND("-",AZ192)-1),AZ192)</f>
        <v>KC912015</v>
      </c>
      <c r="BB192" s="170" t="str">
        <f aca="false"> MEGAname &amp; "="</f>
        <v>KC912015=</v>
      </c>
      <c r="BC192" s="170" t="str">
        <f aca="false">Clear &amp; IF(span ,"Span","out")</f>
        <v>KC912015=out</v>
      </c>
      <c r="BD192" s="170" t="str">
        <f aca="false">Clear &amp; IF(span, IF(B192=".","Selected",B192),"out")</f>
        <v>KC912015=out</v>
      </c>
      <c r="BE192" s="170" t="str">
        <f aca="false">Clear &amp; Strain</f>
        <v>KC912015=</v>
      </c>
      <c r="BF192" s="170" t="str">
        <f aca="false">CONCATENATE(A192,"=",F192,". ",AX192,IF(AB192="","",CONCATENATE(".",AB192)))</f>
        <v>KC912015=. 3.FRA.Toulouse .hum</v>
      </c>
      <c r="BG192" s="170" t="str">
        <f aca="false">CONCATENATE(A192,"=",F192,". ",AX192)</f>
        <v>KC912015=. 3.FRA.Toulouse .hum</v>
      </c>
      <c r="BH192" s="170" t="str">
        <f aca="false">CONCATENATE(A192,"=",AX192)</f>
        <v>KC912015=3.FRA.Toulouse .hum</v>
      </c>
      <c r="BI192" s="170" t="str">
        <f aca="false">CONCATENATE(A192,"=",ComForSubtype,D192)</f>
        <v>KC912015=3</v>
      </c>
      <c r="BJ192" s="170" t="str">
        <f aca="false">CONCATENATE(A192,"=",E192)</f>
        <v>KC912015=3</v>
      </c>
      <c r="BK192" s="170" t="str">
        <f aca="false">CONCATENATE(A192,"=",C192)</f>
        <v>KC912015=3</v>
      </c>
      <c r="BL192" s="170" t="str">
        <f aca="false">CONCATENATE(D192,"=")</f>
        <v>3=</v>
      </c>
      <c r="BM192" s="223" t="str">
        <f aca="false">IF(BA192="XX","",BA192)</f>
        <v>KC912015</v>
      </c>
      <c r="BN192" s="224" t="str">
        <f aca="false">CONCATENATE(IF(F192="","",F192),IF(G192="","",CONCATENATE(" / ",G192)))</f>
        <v/>
      </c>
      <c r="BO192" s="225" t="str">
        <f aca="false">AX192</f>
        <v>3.FRA.Toulouse .hum</v>
      </c>
      <c r="BP192" s="226" t="str">
        <f aca="false">IF(V192="","",V192)</f>
        <v/>
      </c>
      <c r="BQ192" s="226" t="str">
        <f aca="false">IF(W192="","",CONCATENATE(W192,IF(LEFT(AO192,1)="s","+","")))</f>
        <v/>
      </c>
      <c r="BR192" s="226" t="str">
        <f aca="false">IF(X192="","",CONCATENATE(X192,IF(LEFT(AQ192,1)="s","+","")))</f>
        <v/>
      </c>
      <c r="BS192" s="226" t="str">
        <f aca="false">IF(Y192="","",CONCATENATE(Y192,IF(LEFT(AR192,1)="s","+","")))</f>
        <v/>
      </c>
      <c r="BT192" s="226" t="str">
        <f aca="false">IF(Z192="","",CONCATENATE(Z192,IF(LEFT(AS192,1)="s","+","")))</f>
        <v/>
      </c>
      <c r="BU192" s="227" t="str">
        <f aca="false">IF(AA192="","",CONCATENATE(AA192,IF(LEFT(AT192,1)="s","+","")))</f>
        <v/>
      </c>
      <c r="BV192" s="212"/>
      <c r="BW192" s="177" t="s">
        <v>338</v>
      </c>
      <c r="BX192" s="170" t="str">
        <f aca="false">IF(BW192&lt;&gt;"",IF(ISNUMBER(FIND("=",BW192)),LEFT(BW192,FIND("=",BW192)-1),BW192),BW192)</f>
        <v>xx</v>
      </c>
      <c r="BY192" s="170" t="str">
        <f aca="false">IF(BW192&lt;&gt;"",IF(ISNUMBER(FIND("=",BW192)),RIGHT(BW192,LEN(BW192)-FIND("=",BW192)),""),"")</f>
        <v>Non_select</v>
      </c>
      <c r="BZ192" s="170" t="str">
        <f aca="false">IF(BX192&lt;&gt;"",IF(ISNUMBER(FIND(".",BX192)),LEFT(BX192,FIND(".",BX192)-1),BX192),BX192)</f>
        <v>xx</v>
      </c>
      <c r="CA192" s="170" t="str">
        <f aca="false">IF(BX192&lt;&gt;"",IF(ISNUMBER(FIND(".",BX192)),RIGHT(BX192,LEN(BX192)-FIND(".",BX192)),""),"")</f>
        <v/>
      </c>
      <c r="CB192" s="212"/>
      <c r="CC192" s="170" t="str">
        <f aca="false">A192</f>
        <v>KC912015</v>
      </c>
      <c r="CD192" s="178" t="s">
        <v>339</v>
      </c>
      <c r="CE192" s="178" t="s">
        <v>340</v>
      </c>
      <c r="CF192" s="178" t="s">
        <v>341</v>
      </c>
      <c r="CG192" s="212"/>
      <c r="CH192" s="212"/>
      <c r="CI192" s="212"/>
      <c r="CJ192" s="212"/>
      <c r="CK192" s="178"/>
      <c r="CL192" s="212"/>
      <c r="CM192" s="212"/>
      <c r="CN192" s="212"/>
      <c r="CO192" s="212"/>
      <c r="CP192" s="212"/>
      <c r="CQ192" s="212"/>
      <c r="CR192" s="228" t="n">
        <f aca="false">C192</f>
        <v>3</v>
      </c>
      <c r="CS192" s="229" t="str">
        <f aca="false">D192</f>
        <v>3</v>
      </c>
      <c r="CT192" s="170" t="str">
        <f aca="false">CONCATENATE(CD192," strain ",CM192," ",CL192,", partial cds")</f>
        <v>Hepatitis E virus strain  , partial cds</v>
      </c>
    </row>
    <row r="193" s="146" customFormat="true" ht="11.9" hidden="true" customHeight="true" outlineLevel="0" collapsed="false">
      <c r="A193" s="154" t="s">
        <v>825</v>
      </c>
      <c r="B193" s="147" t="s">
        <v>371</v>
      </c>
      <c r="C193" s="148" t="n">
        <v>3</v>
      </c>
      <c r="D193" s="149" t="s">
        <v>640</v>
      </c>
      <c r="E193" s="150" t="s">
        <v>640</v>
      </c>
      <c r="F193" s="154"/>
      <c r="G193" s="212"/>
      <c r="H193" s="146" t="s">
        <v>758</v>
      </c>
      <c r="I193" s="153" t="s">
        <v>759</v>
      </c>
      <c r="J193" s="154" t="s">
        <v>395</v>
      </c>
      <c r="K193" s="155" t="s">
        <v>760</v>
      </c>
      <c r="L193" s="231" t="s">
        <v>760</v>
      </c>
      <c r="M193" s="157" t="s">
        <v>348</v>
      </c>
      <c r="N193" s="213"/>
      <c r="O193" s="212"/>
      <c r="P193" s="212"/>
      <c r="Q193" s="212"/>
      <c r="R193" s="212"/>
      <c r="S193" s="212"/>
      <c r="T193" s="215"/>
      <c r="U193" s="215"/>
      <c r="V193" s="209"/>
      <c r="W193" s="217"/>
      <c r="X193" s="209"/>
      <c r="Y193" s="209"/>
      <c r="Z193" s="209"/>
      <c r="AA193" s="216"/>
      <c r="AB193" s="217"/>
      <c r="AC193" s="217"/>
      <c r="AD193" s="209"/>
      <c r="AE193" s="209"/>
      <c r="AF193" s="209"/>
      <c r="AG193" s="218"/>
      <c r="AH193" s="212"/>
      <c r="AI193" s="212"/>
      <c r="AJ193" s="219" t="n">
        <f aca="false">SeqEnd-SeqBeg+1</f>
        <v>1</v>
      </c>
      <c r="AK193" s="220" t="n">
        <f aca="false">AND( SeqBeg&lt;=Beg  , End &lt;=SeqEnd )</f>
        <v>0</v>
      </c>
      <c r="AL193" s="212"/>
      <c r="AM193" s="212"/>
      <c r="AN193" s="221"/>
      <c r="AO193" s="147" t="s">
        <v>103</v>
      </c>
      <c r="AP193" s="147" t="s">
        <v>103</v>
      </c>
      <c r="AQ193" s="147" t="s">
        <v>103</v>
      </c>
      <c r="AR193" s="147" t="s">
        <v>103</v>
      </c>
      <c r="AS193" s="147" t="s">
        <v>103</v>
      </c>
      <c r="AT193" s="147" t="s">
        <v>103</v>
      </c>
      <c r="AV193" s="212"/>
      <c r="AW193" s="222" t="str">
        <f aca="false">HYPERLINK(CONCATENATE("http://www.ncbi.nlm.nih.gov/nuccore/",BM193),BM193)</f>
        <v>KC912016</v>
      </c>
      <c r="AX193" s="219" t="str">
        <f aca="false">CONCATENATE(D193,IF(I193="","",CONCATENATE(".",I193)),IF(K193="","",CONCATENATE(".",K193)),IF(M193="","",CONCATENATE(".",M193)),IF(R193="","",CONCATENATE(".",R193)),IF(U193="","","(*)"))</f>
        <v>3.FRA.Toulouse .hum</v>
      </c>
      <c r="AY193" s="170" t="str">
        <f aca="false">CONCATENATE(BM193,".",BN193)</f>
        <v>KC912016.</v>
      </c>
      <c r="AZ193" s="171" t="str">
        <f aca="false">IF(AV193="",IF(ISNUMBER(FIND(".",A193)),LEFT(A193,FIND(".",A193)-1),A193),AV193)</f>
        <v>KC912016</v>
      </c>
      <c r="BA193" s="171" t="str">
        <f aca="false">IF(ISNUMBER(FIND("-",AZ193)),LEFT(AZ193,FIND("-",AZ193)-1),AZ193)</f>
        <v>KC912016</v>
      </c>
      <c r="BB193" s="170" t="str">
        <f aca="false"> MEGAname &amp; "="</f>
        <v>KC912016=</v>
      </c>
      <c r="BC193" s="170" t="str">
        <f aca="false">Clear &amp; IF(span ,"Span","out")</f>
        <v>KC912016=out</v>
      </c>
      <c r="BD193" s="170" t="str">
        <f aca="false">Clear &amp; IF(span, IF(B193=".","Selected",B193),"out")</f>
        <v>KC912016=out</v>
      </c>
      <c r="BE193" s="170" t="str">
        <f aca="false">Clear &amp; Strain</f>
        <v>KC912016=</v>
      </c>
      <c r="BF193" s="170" t="str">
        <f aca="false">CONCATENATE(A193,"=",F193,". ",AX193,IF(AB193="","",CONCATENATE(".",AB193)))</f>
        <v>KC912016=. 3.FRA.Toulouse .hum</v>
      </c>
      <c r="BG193" s="170" t="str">
        <f aca="false">CONCATENATE(A193,"=",F193,". ",AX193)</f>
        <v>KC912016=. 3.FRA.Toulouse .hum</v>
      </c>
      <c r="BH193" s="170" t="str">
        <f aca="false">CONCATENATE(A193,"=",AX193)</f>
        <v>KC912016=3.FRA.Toulouse .hum</v>
      </c>
      <c r="BI193" s="170" t="str">
        <f aca="false">CONCATENATE(A193,"=",ComForSubtype,D193)</f>
        <v>KC912016=3</v>
      </c>
      <c r="BJ193" s="170" t="str">
        <f aca="false">CONCATENATE(A193,"=",E193)</f>
        <v>KC912016=3</v>
      </c>
      <c r="BK193" s="170" t="str">
        <f aca="false">CONCATENATE(A193,"=",C193)</f>
        <v>KC912016=3</v>
      </c>
      <c r="BL193" s="170" t="str">
        <f aca="false">CONCATENATE(D193,"=")</f>
        <v>3=</v>
      </c>
      <c r="BM193" s="223" t="str">
        <f aca="false">IF(BA193="XX","",BA193)</f>
        <v>KC912016</v>
      </c>
      <c r="BN193" s="224" t="str">
        <f aca="false">CONCATENATE(IF(F193="","",F193),IF(G193="","",CONCATENATE(" / ",G193)))</f>
        <v/>
      </c>
      <c r="BO193" s="225" t="str">
        <f aca="false">AX193</f>
        <v>3.FRA.Toulouse .hum</v>
      </c>
      <c r="BP193" s="226" t="str">
        <f aca="false">IF(V193="","",V193)</f>
        <v/>
      </c>
      <c r="BQ193" s="226" t="str">
        <f aca="false">IF(W193="","",CONCATENATE(W193,IF(LEFT(AO193,1)="s","+","")))</f>
        <v/>
      </c>
      <c r="BR193" s="226" t="str">
        <f aca="false">IF(X193="","",CONCATENATE(X193,IF(LEFT(AQ193,1)="s","+","")))</f>
        <v/>
      </c>
      <c r="BS193" s="226" t="str">
        <f aca="false">IF(Y193="","",CONCATENATE(Y193,IF(LEFT(AR193,1)="s","+","")))</f>
        <v/>
      </c>
      <c r="BT193" s="226" t="str">
        <f aca="false">IF(Z193="","",CONCATENATE(Z193,IF(LEFT(AS193,1)="s","+","")))</f>
        <v/>
      </c>
      <c r="BU193" s="227" t="str">
        <f aca="false">IF(AA193="","",CONCATENATE(AA193,IF(LEFT(AT193,1)="s","+","")))</f>
        <v/>
      </c>
      <c r="BV193" s="212"/>
      <c r="BW193" s="177" t="s">
        <v>338</v>
      </c>
      <c r="BX193" s="170" t="str">
        <f aca="false">IF(BW193&lt;&gt;"",IF(ISNUMBER(FIND("=",BW193)),LEFT(BW193,FIND("=",BW193)-1),BW193),BW193)</f>
        <v>xx</v>
      </c>
      <c r="BY193" s="170" t="str">
        <f aca="false">IF(BW193&lt;&gt;"",IF(ISNUMBER(FIND("=",BW193)),RIGHT(BW193,LEN(BW193)-FIND("=",BW193)),""),"")</f>
        <v>Non_select</v>
      </c>
      <c r="BZ193" s="170" t="str">
        <f aca="false">IF(BX193&lt;&gt;"",IF(ISNUMBER(FIND(".",BX193)),LEFT(BX193,FIND(".",BX193)-1),BX193),BX193)</f>
        <v>xx</v>
      </c>
      <c r="CA193" s="170" t="str">
        <f aca="false">IF(BX193&lt;&gt;"",IF(ISNUMBER(FIND(".",BX193)),RIGHT(BX193,LEN(BX193)-FIND(".",BX193)),""),"")</f>
        <v/>
      </c>
      <c r="CB193" s="212"/>
      <c r="CC193" s="170" t="str">
        <f aca="false">A193</f>
        <v>KC912016</v>
      </c>
      <c r="CD193" s="178" t="s">
        <v>339</v>
      </c>
      <c r="CE193" s="178" t="s">
        <v>340</v>
      </c>
      <c r="CF193" s="178" t="s">
        <v>341</v>
      </c>
      <c r="CG193" s="212"/>
      <c r="CH193" s="212"/>
      <c r="CI193" s="212"/>
      <c r="CJ193" s="212"/>
      <c r="CK193" s="178"/>
      <c r="CL193" s="212"/>
      <c r="CM193" s="212"/>
      <c r="CN193" s="212"/>
      <c r="CO193" s="212"/>
      <c r="CP193" s="212"/>
      <c r="CQ193" s="212"/>
      <c r="CR193" s="228" t="n">
        <f aca="false">C193</f>
        <v>3</v>
      </c>
      <c r="CS193" s="229" t="str">
        <f aca="false">D193</f>
        <v>3</v>
      </c>
      <c r="CT193" s="170" t="str">
        <f aca="false">CONCATENATE(CD193," strain ",CM193," ",CL193,", partial cds")</f>
        <v>Hepatitis E virus strain  , partial cds</v>
      </c>
    </row>
    <row r="194" s="146" customFormat="true" ht="11.9" hidden="true" customHeight="true" outlineLevel="0" collapsed="false">
      <c r="A194" s="154" t="s">
        <v>826</v>
      </c>
      <c r="B194" s="147" t="s">
        <v>371</v>
      </c>
      <c r="C194" s="148" t="n">
        <v>3</v>
      </c>
      <c r="D194" s="149" t="s">
        <v>640</v>
      </c>
      <c r="E194" s="150" t="s">
        <v>640</v>
      </c>
      <c r="F194" s="154"/>
      <c r="G194" s="212"/>
      <c r="H194" s="146" t="s">
        <v>758</v>
      </c>
      <c r="I194" s="153" t="s">
        <v>759</v>
      </c>
      <c r="J194" s="154" t="s">
        <v>395</v>
      </c>
      <c r="K194" s="155" t="s">
        <v>760</v>
      </c>
      <c r="L194" s="231" t="s">
        <v>760</v>
      </c>
      <c r="M194" s="157" t="s">
        <v>348</v>
      </c>
      <c r="N194" s="213"/>
      <c r="O194" s="212"/>
      <c r="P194" s="212"/>
      <c r="Q194" s="212"/>
      <c r="R194" s="212"/>
      <c r="S194" s="212"/>
      <c r="T194" s="215"/>
      <c r="U194" s="215"/>
      <c r="V194" s="209"/>
      <c r="W194" s="217"/>
      <c r="X194" s="209"/>
      <c r="Y194" s="209"/>
      <c r="Z194" s="209"/>
      <c r="AA194" s="216"/>
      <c r="AB194" s="217"/>
      <c r="AC194" s="217"/>
      <c r="AD194" s="209"/>
      <c r="AE194" s="209"/>
      <c r="AF194" s="209"/>
      <c r="AG194" s="218"/>
      <c r="AH194" s="212"/>
      <c r="AI194" s="212"/>
      <c r="AJ194" s="219" t="n">
        <f aca="false">SeqEnd-SeqBeg+1</f>
        <v>1</v>
      </c>
      <c r="AK194" s="220" t="n">
        <f aca="false">AND( SeqBeg&lt;=Beg  , End &lt;=SeqEnd )</f>
        <v>0</v>
      </c>
      <c r="AL194" s="212"/>
      <c r="AM194" s="212"/>
      <c r="AN194" s="221"/>
      <c r="AO194" s="147" t="s">
        <v>103</v>
      </c>
      <c r="AP194" s="147" t="s">
        <v>103</v>
      </c>
      <c r="AQ194" s="147" t="s">
        <v>103</v>
      </c>
      <c r="AR194" s="147" t="s">
        <v>103</v>
      </c>
      <c r="AS194" s="147" t="s">
        <v>103</v>
      </c>
      <c r="AT194" s="147" t="s">
        <v>103</v>
      </c>
      <c r="AV194" s="212"/>
      <c r="AW194" s="222" t="str">
        <f aca="false">HYPERLINK(CONCATENATE("http://www.ncbi.nlm.nih.gov/nuccore/",BM194),BM194)</f>
        <v>KC912017</v>
      </c>
      <c r="AX194" s="219" t="str">
        <f aca="false">CONCATENATE(D194,IF(I194="","",CONCATENATE(".",I194)),IF(K194="","",CONCATENATE(".",K194)),IF(M194="","",CONCATENATE(".",M194)),IF(R194="","",CONCATENATE(".",R194)),IF(U194="","","(*)"))</f>
        <v>3.FRA.Toulouse .hum</v>
      </c>
      <c r="AY194" s="170" t="str">
        <f aca="false">CONCATENATE(BM194,".",BN194)</f>
        <v>KC912017.</v>
      </c>
      <c r="AZ194" s="171" t="str">
        <f aca="false">IF(AV194="",IF(ISNUMBER(FIND(".",A194)),LEFT(A194,FIND(".",A194)-1),A194),AV194)</f>
        <v>KC912017</v>
      </c>
      <c r="BA194" s="171" t="str">
        <f aca="false">IF(ISNUMBER(FIND("-",AZ194)),LEFT(AZ194,FIND("-",AZ194)-1),AZ194)</f>
        <v>KC912017</v>
      </c>
      <c r="BB194" s="170" t="str">
        <f aca="false"> MEGAname &amp; "="</f>
        <v>KC912017=</v>
      </c>
      <c r="BC194" s="170" t="str">
        <f aca="false">Clear &amp; IF(span ,"Span","out")</f>
        <v>KC912017=out</v>
      </c>
      <c r="BD194" s="170" t="str">
        <f aca="false">Clear &amp; IF(span, IF(B194=".","Selected",B194),"out")</f>
        <v>KC912017=out</v>
      </c>
      <c r="BE194" s="170" t="str">
        <f aca="false">Clear &amp; Strain</f>
        <v>KC912017=</v>
      </c>
      <c r="BF194" s="170" t="str">
        <f aca="false">CONCATENATE(A194,"=",F194,". ",AX194,IF(AB194="","",CONCATENATE(".",AB194)))</f>
        <v>KC912017=. 3.FRA.Toulouse .hum</v>
      </c>
      <c r="BG194" s="170" t="str">
        <f aca="false">CONCATENATE(A194,"=",F194,". ",AX194)</f>
        <v>KC912017=. 3.FRA.Toulouse .hum</v>
      </c>
      <c r="BH194" s="170" t="str">
        <f aca="false">CONCATENATE(A194,"=",AX194)</f>
        <v>KC912017=3.FRA.Toulouse .hum</v>
      </c>
      <c r="BI194" s="170" t="str">
        <f aca="false">CONCATENATE(A194,"=",ComForSubtype,D194)</f>
        <v>KC912017=3</v>
      </c>
      <c r="BJ194" s="170" t="str">
        <f aca="false">CONCATENATE(A194,"=",E194)</f>
        <v>KC912017=3</v>
      </c>
      <c r="BK194" s="170" t="str">
        <f aca="false">CONCATENATE(A194,"=",C194)</f>
        <v>KC912017=3</v>
      </c>
      <c r="BL194" s="170" t="str">
        <f aca="false">CONCATENATE(D194,"=")</f>
        <v>3=</v>
      </c>
      <c r="BM194" s="223" t="str">
        <f aca="false">IF(BA194="XX","",BA194)</f>
        <v>KC912017</v>
      </c>
      <c r="BN194" s="224" t="str">
        <f aca="false">CONCATENATE(IF(F194="","",F194),IF(G194="","",CONCATENATE(" / ",G194)))</f>
        <v/>
      </c>
      <c r="BO194" s="225" t="str">
        <f aca="false">AX194</f>
        <v>3.FRA.Toulouse .hum</v>
      </c>
      <c r="BP194" s="226" t="str">
        <f aca="false">IF(V194="","",V194)</f>
        <v/>
      </c>
      <c r="BQ194" s="226" t="str">
        <f aca="false">IF(W194="","",CONCATENATE(W194,IF(LEFT(AO194,1)="s","+","")))</f>
        <v/>
      </c>
      <c r="BR194" s="226" t="str">
        <f aca="false">IF(X194="","",CONCATENATE(X194,IF(LEFT(AQ194,1)="s","+","")))</f>
        <v/>
      </c>
      <c r="BS194" s="226" t="str">
        <f aca="false">IF(Y194="","",CONCATENATE(Y194,IF(LEFT(AR194,1)="s","+","")))</f>
        <v/>
      </c>
      <c r="BT194" s="226" t="str">
        <f aca="false">IF(Z194="","",CONCATENATE(Z194,IF(LEFT(AS194,1)="s","+","")))</f>
        <v/>
      </c>
      <c r="BU194" s="227" t="str">
        <f aca="false">IF(AA194="","",CONCATENATE(AA194,IF(LEFT(AT194,1)="s","+","")))</f>
        <v/>
      </c>
      <c r="BV194" s="212"/>
      <c r="BW194" s="177" t="s">
        <v>338</v>
      </c>
      <c r="BX194" s="170" t="str">
        <f aca="false">IF(BW194&lt;&gt;"",IF(ISNUMBER(FIND("=",BW194)),LEFT(BW194,FIND("=",BW194)-1),BW194),BW194)</f>
        <v>xx</v>
      </c>
      <c r="BY194" s="170" t="str">
        <f aca="false">IF(BW194&lt;&gt;"",IF(ISNUMBER(FIND("=",BW194)),RIGHT(BW194,LEN(BW194)-FIND("=",BW194)),""),"")</f>
        <v>Non_select</v>
      </c>
      <c r="BZ194" s="170" t="str">
        <f aca="false">IF(BX194&lt;&gt;"",IF(ISNUMBER(FIND(".",BX194)),LEFT(BX194,FIND(".",BX194)-1),BX194),BX194)</f>
        <v>xx</v>
      </c>
      <c r="CA194" s="170" t="str">
        <f aca="false">IF(BX194&lt;&gt;"",IF(ISNUMBER(FIND(".",BX194)),RIGHT(BX194,LEN(BX194)-FIND(".",BX194)),""),"")</f>
        <v/>
      </c>
      <c r="CB194" s="212"/>
      <c r="CC194" s="170" t="str">
        <f aca="false">A194</f>
        <v>KC912017</v>
      </c>
      <c r="CD194" s="178" t="s">
        <v>339</v>
      </c>
      <c r="CE194" s="178" t="s">
        <v>340</v>
      </c>
      <c r="CF194" s="178" t="s">
        <v>341</v>
      </c>
      <c r="CG194" s="212"/>
      <c r="CH194" s="212"/>
      <c r="CI194" s="212"/>
      <c r="CJ194" s="212"/>
      <c r="CK194" s="178"/>
      <c r="CL194" s="212"/>
      <c r="CM194" s="212"/>
      <c r="CN194" s="212"/>
      <c r="CO194" s="212"/>
      <c r="CP194" s="212"/>
      <c r="CQ194" s="212"/>
      <c r="CR194" s="228" t="n">
        <f aca="false">C194</f>
        <v>3</v>
      </c>
      <c r="CS194" s="229" t="str">
        <f aca="false">D194</f>
        <v>3</v>
      </c>
      <c r="CT194" s="170" t="str">
        <f aca="false">CONCATENATE(CD194," strain ",CM194," ",CL194,", partial cds")</f>
        <v>Hepatitis E virus strain  , partial cds</v>
      </c>
    </row>
    <row r="195" s="146" customFormat="true" ht="11.9" hidden="true" customHeight="true" outlineLevel="0" collapsed="false">
      <c r="A195" s="154" t="s">
        <v>827</v>
      </c>
      <c r="B195" s="147" t="s">
        <v>371</v>
      </c>
      <c r="C195" s="148" t="n">
        <v>3</v>
      </c>
      <c r="D195" s="149" t="s">
        <v>640</v>
      </c>
      <c r="E195" s="150" t="s">
        <v>640</v>
      </c>
      <c r="F195" s="154"/>
      <c r="G195" s="212"/>
      <c r="H195" s="146" t="s">
        <v>758</v>
      </c>
      <c r="I195" s="153" t="s">
        <v>759</v>
      </c>
      <c r="J195" s="154" t="s">
        <v>395</v>
      </c>
      <c r="K195" s="155" t="s">
        <v>760</v>
      </c>
      <c r="L195" s="231" t="s">
        <v>760</v>
      </c>
      <c r="M195" s="157" t="s">
        <v>348</v>
      </c>
      <c r="N195" s="213"/>
      <c r="O195" s="212"/>
      <c r="P195" s="212"/>
      <c r="Q195" s="212"/>
      <c r="R195" s="212"/>
      <c r="S195" s="212"/>
      <c r="T195" s="215"/>
      <c r="U195" s="215"/>
      <c r="V195" s="209"/>
      <c r="W195" s="217"/>
      <c r="X195" s="209"/>
      <c r="Y195" s="209"/>
      <c r="Z195" s="209"/>
      <c r="AA195" s="216"/>
      <c r="AB195" s="217"/>
      <c r="AC195" s="217"/>
      <c r="AD195" s="209"/>
      <c r="AE195" s="209"/>
      <c r="AF195" s="209"/>
      <c r="AG195" s="218"/>
      <c r="AH195" s="212"/>
      <c r="AI195" s="212"/>
      <c r="AJ195" s="219" t="n">
        <f aca="false">SeqEnd-SeqBeg+1</f>
        <v>1</v>
      </c>
      <c r="AK195" s="220" t="n">
        <f aca="false">AND( SeqBeg&lt;=Beg  , End &lt;=SeqEnd )</f>
        <v>0</v>
      </c>
      <c r="AL195" s="212"/>
      <c r="AM195" s="212"/>
      <c r="AN195" s="221"/>
      <c r="AO195" s="147" t="s">
        <v>103</v>
      </c>
      <c r="AP195" s="147" t="s">
        <v>103</v>
      </c>
      <c r="AQ195" s="147" t="s">
        <v>103</v>
      </c>
      <c r="AR195" s="147" t="s">
        <v>103</v>
      </c>
      <c r="AS195" s="147" t="s">
        <v>103</v>
      </c>
      <c r="AT195" s="147" t="s">
        <v>103</v>
      </c>
      <c r="AV195" s="212"/>
      <c r="AW195" s="222" t="str">
        <f aca="false">HYPERLINK(CONCATENATE("http://www.ncbi.nlm.nih.gov/nuccore/",BM195),BM195)</f>
        <v>KC912019</v>
      </c>
      <c r="AX195" s="219" t="str">
        <f aca="false">CONCATENATE(D195,IF(I195="","",CONCATENATE(".",I195)),IF(K195="","",CONCATENATE(".",K195)),IF(M195="","",CONCATENATE(".",M195)),IF(R195="","",CONCATENATE(".",R195)),IF(U195="","","(*)"))</f>
        <v>3.FRA.Toulouse .hum</v>
      </c>
      <c r="AY195" s="170" t="str">
        <f aca="false">CONCATENATE(BM195,".",BN195)</f>
        <v>KC912019.</v>
      </c>
      <c r="AZ195" s="171" t="str">
        <f aca="false">IF(AV195="",IF(ISNUMBER(FIND(".",A195)),LEFT(A195,FIND(".",A195)-1),A195),AV195)</f>
        <v>KC912019</v>
      </c>
      <c r="BA195" s="171" t="str">
        <f aca="false">IF(ISNUMBER(FIND("-",AZ195)),LEFT(AZ195,FIND("-",AZ195)-1),AZ195)</f>
        <v>KC912019</v>
      </c>
      <c r="BB195" s="170" t="str">
        <f aca="false"> MEGAname &amp; "="</f>
        <v>KC912019=</v>
      </c>
      <c r="BC195" s="170" t="str">
        <f aca="false">Clear &amp; IF(span ,"Span","out")</f>
        <v>KC912019=out</v>
      </c>
      <c r="BD195" s="170" t="str">
        <f aca="false">Clear &amp; IF(span, IF(B195=".","Selected",B195),"out")</f>
        <v>KC912019=out</v>
      </c>
      <c r="BE195" s="170" t="str">
        <f aca="false">Clear &amp; Strain</f>
        <v>KC912019=</v>
      </c>
      <c r="BF195" s="170" t="str">
        <f aca="false">CONCATENATE(A195,"=",F195,". ",AX195,IF(AB195="","",CONCATENATE(".",AB195)))</f>
        <v>KC912019=. 3.FRA.Toulouse .hum</v>
      </c>
      <c r="BG195" s="170" t="str">
        <f aca="false">CONCATENATE(A195,"=",F195,". ",AX195)</f>
        <v>KC912019=. 3.FRA.Toulouse .hum</v>
      </c>
      <c r="BH195" s="170" t="str">
        <f aca="false">CONCATENATE(A195,"=",AX195)</f>
        <v>KC912019=3.FRA.Toulouse .hum</v>
      </c>
      <c r="BI195" s="170" t="str">
        <f aca="false">CONCATENATE(A195,"=",ComForSubtype,D195)</f>
        <v>KC912019=3</v>
      </c>
      <c r="BJ195" s="170" t="str">
        <f aca="false">CONCATENATE(A195,"=",E195)</f>
        <v>KC912019=3</v>
      </c>
      <c r="BK195" s="170" t="str">
        <f aca="false">CONCATENATE(A195,"=",C195)</f>
        <v>KC912019=3</v>
      </c>
      <c r="BL195" s="170" t="str">
        <f aca="false">CONCATENATE(D195,"=")</f>
        <v>3=</v>
      </c>
      <c r="BM195" s="223" t="str">
        <f aca="false">IF(BA195="XX","",BA195)</f>
        <v>KC912019</v>
      </c>
      <c r="BN195" s="224" t="str">
        <f aca="false">CONCATENATE(IF(F195="","",F195),IF(G195="","",CONCATENATE(" / ",G195)))</f>
        <v/>
      </c>
      <c r="BO195" s="225" t="str">
        <f aca="false">AX195</f>
        <v>3.FRA.Toulouse .hum</v>
      </c>
      <c r="BP195" s="226" t="str">
        <f aca="false">IF(V195="","",V195)</f>
        <v/>
      </c>
      <c r="BQ195" s="226" t="str">
        <f aca="false">IF(W195="","",CONCATENATE(W195,IF(LEFT(AO195,1)="s","+","")))</f>
        <v/>
      </c>
      <c r="BR195" s="226" t="str">
        <f aca="false">IF(X195="","",CONCATENATE(X195,IF(LEFT(AQ195,1)="s","+","")))</f>
        <v/>
      </c>
      <c r="BS195" s="226" t="str">
        <f aca="false">IF(Y195="","",CONCATENATE(Y195,IF(LEFT(AR195,1)="s","+","")))</f>
        <v/>
      </c>
      <c r="BT195" s="226" t="str">
        <f aca="false">IF(Z195="","",CONCATENATE(Z195,IF(LEFT(AS195,1)="s","+","")))</f>
        <v/>
      </c>
      <c r="BU195" s="227" t="str">
        <f aca="false">IF(AA195="","",CONCATENATE(AA195,IF(LEFT(AT195,1)="s","+","")))</f>
        <v/>
      </c>
      <c r="BV195" s="212"/>
      <c r="BW195" s="177" t="s">
        <v>338</v>
      </c>
      <c r="BX195" s="170" t="str">
        <f aca="false">IF(BW195&lt;&gt;"",IF(ISNUMBER(FIND("=",BW195)),LEFT(BW195,FIND("=",BW195)-1),BW195),BW195)</f>
        <v>xx</v>
      </c>
      <c r="BY195" s="170" t="str">
        <f aca="false">IF(BW195&lt;&gt;"",IF(ISNUMBER(FIND("=",BW195)),RIGHT(BW195,LEN(BW195)-FIND("=",BW195)),""),"")</f>
        <v>Non_select</v>
      </c>
      <c r="BZ195" s="170" t="str">
        <f aca="false">IF(BX195&lt;&gt;"",IF(ISNUMBER(FIND(".",BX195)),LEFT(BX195,FIND(".",BX195)-1),BX195),BX195)</f>
        <v>xx</v>
      </c>
      <c r="CA195" s="170" t="str">
        <f aca="false">IF(BX195&lt;&gt;"",IF(ISNUMBER(FIND(".",BX195)),RIGHT(BX195,LEN(BX195)-FIND(".",BX195)),""),"")</f>
        <v/>
      </c>
      <c r="CB195" s="212"/>
      <c r="CC195" s="170" t="str">
        <f aca="false">A195</f>
        <v>KC912019</v>
      </c>
      <c r="CD195" s="178" t="s">
        <v>339</v>
      </c>
      <c r="CE195" s="178" t="s">
        <v>340</v>
      </c>
      <c r="CF195" s="178" t="s">
        <v>341</v>
      </c>
      <c r="CG195" s="212"/>
      <c r="CH195" s="212"/>
      <c r="CI195" s="212"/>
      <c r="CJ195" s="212"/>
      <c r="CK195" s="178"/>
      <c r="CL195" s="212"/>
      <c r="CM195" s="212"/>
      <c r="CN195" s="212"/>
      <c r="CO195" s="212"/>
      <c r="CP195" s="212"/>
      <c r="CQ195" s="212"/>
      <c r="CR195" s="228" t="n">
        <f aca="false">C195</f>
        <v>3</v>
      </c>
      <c r="CS195" s="229" t="str">
        <f aca="false">D195</f>
        <v>3</v>
      </c>
      <c r="CT195" s="170" t="str">
        <f aca="false">CONCATENATE(CD195," strain ",CM195," ",CL195,", partial cds")</f>
        <v>Hepatitis E virus strain  , partial cds</v>
      </c>
    </row>
    <row r="196" s="146" customFormat="true" ht="11.9" hidden="true" customHeight="true" outlineLevel="0" collapsed="false">
      <c r="A196" s="154" t="s">
        <v>828</v>
      </c>
      <c r="B196" s="147" t="s">
        <v>371</v>
      </c>
      <c r="C196" s="148" t="n">
        <v>3</v>
      </c>
      <c r="D196" s="149" t="s">
        <v>640</v>
      </c>
      <c r="E196" s="150" t="s">
        <v>640</v>
      </c>
      <c r="F196" s="154"/>
      <c r="G196" s="212"/>
      <c r="H196" s="146" t="s">
        <v>758</v>
      </c>
      <c r="I196" s="153" t="s">
        <v>759</v>
      </c>
      <c r="J196" s="154" t="s">
        <v>395</v>
      </c>
      <c r="K196" s="155" t="s">
        <v>760</v>
      </c>
      <c r="L196" s="231" t="s">
        <v>760</v>
      </c>
      <c r="M196" s="157" t="s">
        <v>348</v>
      </c>
      <c r="N196" s="213"/>
      <c r="O196" s="212"/>
      <c r="P196" s="212"/>
      <c r="Q196" s="212"/>
      <c r="R196" s="212"/>
      <c r="S196" s="212"/>
      <c r="T196" s="215"/>
      <c r="U196" s="215"/>
      <c r="V196" s="209"/>
      <c r="W196" s="217"/>
      <c r="X196" s="209"/>
      <c r="Y196" s="209"/>
      <c r="Z196" s="209"/>
      <c r="AA196" s="216"/>
      <c r="AB196" s="217"/>
      <c r="AC196" s="217"/>
      <c r="AD196" s="209"/>
      <c r="AE196" s="209"/>
      <c r="AF196" s="209"/>
      <c r="AG196" s="218"/>
      <c r="AH196" s="212"/>
      <c r="AI196" s="212"/>
      <c r="AJ196" s="219" t="n">
        <f aca="false">SeqEnd-SeqBeg+1</f>
        <v>1</v>
      </c>
      <c r="AK196" s="220" t="n">
        <f aca="false">AND( SeqBeg&lt;=Beg  , End &lt;=SeqEnd )</f>
        <v>0</v>
      </c>
      <c r="AL196" s="212"/>
      <c r="AM196" s="212"/>
      <c r="AN196" s="221"/>
      <c r="AO196" s="147" t="s">
        <v>103</v>
      </c>
      <c r="AP196" s="147" t="s">
        <v>103</v>
      </c>
      <c r="AQ196" s="147" t="s">
        <v>103</v>
      </c>
      <c r="AR196" s="147" t="s">
        <v>103</v>
      </c>
      <c r="AS196" s="147" t="s">
        <v>103</v>
      </c>
      <c r="AT196" s="147" t="s">
        <v>103</v>
      </c>
      <c r="AV196" s="212"/>
      <c r="AW196" s="222" t="str">
        <f aca="false">HYPERLINK(CONCATENATE("http://www.ncbi.nlm.nih.gov/nuccore/",BM196),BM196)</f>
        <v>KC912020</v>
      </c>
      <c r="AX196" s="219" t="str">
        <f aca="false">CONCATENATE(D196,IF(I196="","",CONCATENATE(".",I196)),IF(K196="","",CONCATENATE(".",K196)),IF(M196="","",CONCATENATE(".",M196)),IF(R196="","",CONCATENATE(".",R196)),IF(U196="","","(*)"))</f>
        <v>3.FRA.Toulouse .hum</v>
      </c>
      <c r="AY196" s="170" t="str">
        <f aca="false">CONCATENATE(BM196,".",BN196)</f>
        <v>KC912020.</v>
      </c>
      <c r="AZ196" s="171" t="str">
        <f aca="false">IF(AV196="",IF(ISNUMBER(FIND(".",A196)),LEFT(A196,FIND(".",A196)-1),A196),AV196)</f>
        <v>KC912020</v>
      </c>
      <c r="BA196" s="171" t="str">
        <f aca="false">IF(ISNUMBER(FIND("-",AZ196)),LEFT(AZ196,FIND("-",AZ196)-1),AZ196)</f>
        <v>KC912020</v>
      </c>
      <c r="BB196" s="170" t="str">
        <f aca="false"> MEGAname &amp; "="</f>
        <v>KC912020=</v>
      </c>
      <c r="BC196" s="170" t="str">
        <f aca="false">Clear &amp; IF(span ,"Span","out")</f>
        <v>KC912020=out</v>
      </c>
      <c r="BD196" s="170" t="str">
        <f aca="false">Clear &amp; IF(span, IF(B196=".","Selected",B196),"out")</f>
        <v>KC912020=out</v>
      </c>
      <c r="BE196" s="170" t="str">
        <f aca="false">Clear &amp; Strain</f>
        <v>KC912020=</v>
      </c>
      <c r="BF196" s="170" t="str">
        <f aca="false">CONCATENATE(A196,"=",F196,". ",AX196,IF(AB196="","",CONCATENATE(".",AB196)))</f>
        <v>KC912020=. 3.FRA.Toulouse .hum</v>
      </c>
      <c r="BG196" s="170" t="str">
        <f aca="false">CONCATENATE(A196,"=",F196,". ",AX196)</f>
        <v>KC912020=. 3.FRA.Toulouse .hum</v>
      </c>
      <c r="BH196" s="170" t="str">
        <f aca="false">CONCATENATE(A196,"=",AX196)</f>
        <v>KC912020=3.FRA.Toulouse .hum</v>
      </c>
      <c r="BI196" s="170" t="str">
        <f aca="false">CONCATENATE(A196,"=",ComForSubtype,D196)</f>
        <v>KC912020=3</v>
      </c>
      <c r="BJ196" s="170" t="str">
        <f aca="false">CONCATENATE(A196,"=",E196)</f>
        <v>KC912020=3</v>
      </c>
      <c r="BK196" s="170" t="str">
        <f aca="false">CONCATENATE(A196,"=",C196)</f>
        <v>KC912020=3</v>
      </c>
      <c r="BL196" s="170" t="str">
        <f aca="false">CONCATENATE(D196,"=")</f>
        <v>3=</v>
      </c>
      <c r="BM196" s="223" t="str">
        <f aca="false">IF(BA196="XX","",BA196)</f>
        <v>KC912020</v>
      </c>
      <c r="BN196" s="224" t="str">
        <f aca="false">CONCATENATE(IF(F196="","",F196),IF(G196="","",CONCATENATE(" / ",G196)))</f>
        <v/>
      </c>
      <c r="BO196" s="225" t="str">
        <f aca="false">AX196</f>
        <v>3.FRA.Toulouse .hum</v>
      </c>
      <c r="BP196" s="226" t="str">
        <f aca="false">IF(V196="","",V196)</f>
        <v/>
      </c>
      <c r="BQ196" s="226" t="str">
        <f aca="false">IF(W196="","",CONCATENATE(W196,IF(LEFT(AO196,1)="s","+","")))</f>
        <v/>
      </c>
      <c r="BR196" s="226" t="str">
        <f aca="false">IF(X196="","",CONCATENATE(X196,IF(LEFT(AQ196,1)="s","+","")))</f>
        <v/>
      </c>
      <c r="BS196" s="226" t="str">
        <f aca="false">IF(Y196="","",CONCATENATE(Y196,IF(LEFT(AR196,1)="s","+","")))</f>
        <v/>
      </c>
      <c r="BT196" s="226" t="str">
        <f aca="false">IF(Z196="","",CONCATENATE(Z196,IF(LEFT(AS196,1)="s","+","")))</f>
        <v/>
      </c>
      <c r="BU196" s="227" t="str">
        <f aca="false">IF(AA196="","",CONCATENATE(AA196,IF(LEFT(AT196,1)="s","+","")))</f>
        <v/>
      </c>
      <c r="BV196" s="212"/>
      <c r="BW196" s="177" t="s">
        <v>338</v>
      </c>
      <c r="BX196" s="170" t="str">
        <f aca="false">IF(BW196&lt;&gt;"",IF(ISNUMBER(FIND("=",BW196)),LEFT(BW196,FIND("=",BW196)-1),BW196),BW196)</f>
        <v>xx</v>
      </c>
      <c r="BY196" s="170" t="str">
        <f aca="false">IF(BW196&lt;&gt;"",IF(ISNUMBER(FIND("=",BW196)),RIGHT(BW196,LEN(BW196)-FIND("=",BW196)),""),"")</f>
        <v>Non_select</v>
      </c>
      <c r="BZ196" s="170" t="str">
        <f aca="false">IF(BX196&lt;&gt;"",IF(ISNUMBER(FIND(".",BX196)),LEFT(BX196,FIND(".",BX196)-1),BX196),BX196)</f>
        <v>xx</v>
      </c>
      <c r="CA196" s="170" t="str">
        <f aca="false">IF(BX196&lt;&gt;"",IF(ISNUMBER(FIND(".",BX196)),RIGHT(BX196,LEN(BX196)-FIND(".",BX196)),""),"")</f>
        <v/>
      </c>
      <c r="CB196" s="212"/>
      <c r="CC196" s="170" t="str">
        <f aca="false">A196</f>
        <v>KC912020</v>
      </c>
      <c r="CD196" s="178" t="s">
        <v>339</v>
      </c>
      <c r="CE196" s="178" t="s">
        <v>340</v>
      </c>
      <c r="CF196" s="178" t="s">
        <v>341</v>
      </c>
      <c r="CG196" s="212"/>
      <c r="CH196" s="212"/>
      <c r="CI196" s="212"/>
      <c r="CJ196" s="212"/>
      <c r="CK196" s="178"/>
      <c r="CL196" s="212"/>
      <c r="CM196" s="212"/>
      <c r="CN196" s="212"/>
      <c r="CO196" s="212"/>
      <c r="CP196" s="212"/>
      <c r="CQ196" s="212"/>
      <c r="CR196" s="228" t="n">
        <f aca="false">C196</f>
        <v>3</v>
      </c>
      <c r="CS196" s="229" t="str">
        <f aca="false">D196</f>
        <v>3</v>
      </c>
      <c r="CT196" s="170" t="str">
        <f aca="false">CONCATENATE(CD196," strain ",CM196," ",CL196,", partial cds")</f>
        <v>Hepatitis E virus strain  , partial cds</v>
      </c>
    </row>
    <row r="197" s="146" customFormat="true" ht="11.9" hidden="true" customHeight="true" outlineLevel="0" collapsed="false">
      <c r="A197" s="154" t="s">
        <v>829</v>
      </c>
      <c r="B197" s="147" t="s">
        <v>371</v>
      </c>
      <c r="C197" s="148" t="n">
        <v>3</v>
      </c>
      <c r="D197" s="149" t="s">
        <v>640</v>
      </c>
      <c r="E197" s="150" t="s">
        <v>640</v>
      </c>
      <c r="F197" s="154"/>
      <c r="G197" s="212"/>
      <c r="H197" s="146" t="s">
        <v>758</v>
      </c>
      <c r="I197" s="153" t="s">
        <v>759</v>
      </c>
      <c r="J197" s="154" t="s">
        <v>395</v>
      </c>
      <c r="K197" s="155" t="s">
        <v>760</v>
      </c>
      <c r="L197" s="231" t="s">
        <v>760</v>
      </c>
      <c r="M197" s="157" t="s">
        <v>348</v>
      </c>
      <c r="N197" s="213"/>
      <c r="O197" s="212"/>
      <c r="P197" s="212"/>
      <c r="Q197" s="212"/>
      <c r="R197" s="212"/>
      <c r="S197" s="212"/>
      <c r="T197" s="215"/>
      <c r="U197" s="215"/>
      <c r="V197" s="209"/>
      <c r="W197" s="217"/>
      <c r="X197" s="209"/>
      <c r="Y197" s="209"/>
      <c r="Z197" s="209"/>
      <c r="AA197" s="216"/>
      <c r="AB197" s="217"/>
      <c r="AC197" s="217"/>
      <c r="AD197" s="209"/>
      <c r="AE197" s="209"/>
      <c r="AF197" s="209"/>
      <c r="AG197" s="218"/>
      <c r="AH197" s="212"/>
      <c r="AI197" s="212"/>
      <c r="AJ197" s="219" t="n">
        <f aca="false">SeqEnd-SeqBeg+1</f>
        <v>1</v>
      </c>
      <c r="AK197" s="220" t="n">
        <f aca="false">AND( SeqBeg&lt;=Beg  , End &lt;=SeqEnd )</f>
        <v>0</v>
      </c>
      <c r="AL197" s="212"/>
      <c r="AM197" s="212"/>
      <c r="AN197" s="221"/>
      <c r="AO197" s="147" t="s">
        <v>103</v>
      </c>
      <c r="AP197" s="147" t="s">
        <v>103</v>
      </c>
      <c r="AQ197" s="147" t="s">
        <v>103</v>
      </c>
      <c r="AR197" s="147" t="s">
        <v>103</v>
      </c>
      <c r="AS197" s="147" t="s">
        <v>103</v>
      </c>
      <c r="AT197" s="147" t="s">
        <v>103</v>
      </c>
      <c r="AV197" s="212"/>
      <c r="AW197" s="222" t="str">
        <f aca="false">HYPERLINK(CONCATENATE("http://www.ncbi.nlm.nih.gov/nuccore/",BM197),BM197)</f>
        <v>KC912021</v>
      </c>
      <c r="AX197" s="219" t="str">
        <f aca="false">CONCATENATE(D197,IF(I197="","",CONCATENATE(".",I197)),IF(K197="","",CONCATENATE(".",K197)),IF(M197="","",CONCATENATE(".",M197)),IF(R197="","",CONCATENATE(".",R197)),IF(U197="","","(*)"))</f>
        <v>3.FRA.Toulouse .hum</v>
      </c>
      <c r="AY197" s="170" t="str">
        <f aca="false">CONCATENATE(BM197,".",BN197)</f>
        <v>KC912021.</v>
      </c>
      <c r="AZ197" s="171" t="str">
        <f aca="false">IF(AV197="",IF(ISNUMBER(FIND(".",A197)),LEFT(A197,FIND(".",A197)-1),A197),AV197)</f>
        <v>KC912021</v>
      </c>
      <c r="BA197" s="171" t="str">
        <f aca="false">IF(ISNUMBER(FIND("-",AZ197)),LEFT(AZ197,FIND("-",AZ197)-1),AZ197)</f>
        <v>KC912021</v>
      </c>
      <c r="BB197" s="170" t="str">
        <f aca="false"> MEGAname &amp; "="</f>
        <v>KC912021=</v>
      </c>
      <c r="BC197" s="170" t="str">
        <f aca="false">Clear &amp; IF(span ,"Span","out")</f>
        <v>KC912021=out</v>
      </c>
      <c r="BD197" s="170" t="str">
        <f aca="false">Clear &amp; IF(span, IF(B197=".","Selected",B197),"out")</f>
        <v>KC912021=out</v>
      </c>
      <c r="BE197" s="170" t="str">
        <f aca="false">Clear &amp; Strain</f>
        <v>KC912021=</v>
      </c>
      <c r="BF197" s="170" t="str">
        <f aca="false">CONCATENATE(A197,"=",F197,". ",AX197,IF(AB197="","",CONCATENATE(".",AB197)))</f>
        <v>KC912021=. 3.FRA.Toulouse .hum</v>
      </c>
      <c r="BG197" s="170" t="str">
        <f aca="false">CONCATENATE(A197,"=",F197,". ",AX197)</f>
        <v>KC912021=. 3.FRA.Toulouse .hum</v>
      </c>
      <c r="BH197" s="170" t="str">
        <f aca="false">CONCATENATE(A197,"=",AX197)</f>
        <v>KC912021=3.FRA.Toulouse .hum</v>
      </c>
      <c r="BI197" s="170" t="str">
        <f aca="false">CONCATENATE(A197,"=",ComForSubtype,D197)</f>
        <v>KC912021=3</v>
      </c>
      <c r="BJ197" s="170" t="str">
        <f aca="false">CONCATENATE(A197,"=",E197)</f>
        <v>KC912021=3</v>
      </c>
      <c r="BK197" s="170" t="str">
        <f aca="false">CONCATENATE(A197,"=",C197)</f>
        <v>KC912021=3</v>
      </c>
      <c r="BL197" s="170" t="str">
        <f aca="false">CONCATENATE(D197,"=")</f>
        <v>3=</v>
      </c>
      <c r="BM197" s="223" t="str">
        <f aca="false">IF(BA197="XX","",BA197)</f>
        <v>KC912021</v>
      </c>
      <c r="BN197" s="224" t="str">
        <f aca="false">CONCATENATE(IF(F197="","",F197),IF(G197="","",CONCATENATE(" / ",G197)))</f>
        <v/>
      </c>
      <c r="BO197" s="225" t="str">
        <f aca="false">AX197</f>
        <v>3.FRA.Toulouse .hum</v>
      </c>
      <c r="BP197" s="226" t="str">
        <f aca="false">IF(V197="","",V197)</f>
        <v/>
      </c>
      <c r="BQ197" s="226" t="str">
        <f aca="false">IF(W197="","",CONCATENATE(W197,IF(LEFT(AO197,1)="s","+","")))</f>
        <v/>
      </c>
      <c r="BR197" s="226" t="str">
        <f aca="false">IF(X197="","",CONCATENATE(X197,IF(LEFT(AQ197,1)="s","+","")))</f>
        <v/>
      </c>
      <c r="BS197" s="226" t="str">
        <f aca="false">IF(Y197="","",CONCATENATE(Y197,IF(LEFT(AR197,1)="s","+","")))</f>
        <v/>
      </c>
      <c r="BT197" s="226" t="str">
        <f aca="false">IF(Z197="","",CONCATENATE(Z197,IF(LEFT(AS197,1)="s","+","")))</f>
        <v/>
      </c>
      <c r="BU197" s="227" t="str">
        <f aca="false">IF(AA197="","",CONCATENATE(AA197,IF(LEFT(AT197,1)="s","+","")))</f>
        <v/>
      </c>
      <c r="BV197" s="212"/>
      <c r="BW197" s="177" t="s">
        <v>338</v>
      </c>
      <c r="BX197" s="170" t="str">
        <f aca="false">IF(BW197&lt;&gt;"",IF(ISNUMBER(FIND("=",BW197)),LEFT(BW197,FIND("=",BW197)-1),BW197),BW197)</f>
        <v>xx</v>
      </c>
      <c r="BY197" s="170" t="str">
        <f aca="false">IF(BW197&lt;&gt;"",IF(ISNUMBER(FIND("=",BW197)),RIGHT(BW197,LEN(BW197)-FIND("=",BW197)),""),"")</f>
        <v>Non_select</v>
      </c>
      <c r="BZ197" s="170" t="str">
        <f aca="false">IF(BX197&lt;&gt;"",IF(ISNUMBER(FIND(".",BX197)),LEFT(BX197,FIND(".",BX197)-1),BX197),BX197)</f>
        <v>xx</v>
      </c>
      <c r="CA197" s="170" t="str">
        <f aca="false">IF(BX197&lt;&gt;"",IF(ISNUMBER(FIND(".",BX197)),RIGHT(BX197,LEN(BX197)-FIND(".",BX197)),""),"")</f>
        <v/>
      </c>
      <c r="CB197" s="212"/>
      <c r="CC197" s="170" t="str">
        <f aca="false">A197</f>
        <v>KC912021</v>
      </c>
      <c r="CD197" s="178" t="s">
        <v>339</v>
      </c>
      <c r="CE197" s="178" t="s">
        <v>340</v>
      </c>
      <c r="CF197" s="178" t="s">
        <v>341</v>
      </c>
      <c r="CG197" s="212"/>
      <c r="CH197" s="212"/>
      <c r="CI197" s="212"/>
      <c r="CJ197" s="212"/>
      <c r="CK197" s="178"/>
      <c r="CL197" s="212"/>
      <c r="CM197" s="212"/>
      <c r="CN197" s="212"/>
      <c r="CO197" s="212"/>
      <c r="CP197" s="212"/>
      <c r="CQ197" s="212"/>
      <c r="CR197" s="228" t="n">
        <f aca="false">C197</f>
        <v>3</v>
      </c>
      <c r="CS197" s="229" t="str">
        <f aca="false">D197</f>
        <v>3</v>
      </c>
      <c r="CT197" s="170" t="str">
        <f aca="false">CONCATENATE(CD197," strain ",CM197," ",CL197,", partial cds")</f>
        <v>Hepatitis E virus strain  , partial cds</v>
      </c>
    </row>
    <row r="198" s="146" customFormat="true" ht="11.9" hidden="true" customHeight="true" outlineLevel="0" collapsed="false">
      <c r="A198" s="154" t="s">
        <v>830</v>
      </c>
      <c r="B198" s="147" t="s">
        <v>371</v>
      </c>
      <c r="C198" s="148" t="n">
        <v>3</v>
      </c>
      <c r="D198" s="149" t="s">
        <v>640</v>
      </c>
      <c r="E198" s="150" t="s">
        <v>640</v>
      </c>
      <c r="F198" s="154"/>
      <c r="G198" s="212"/>
      <c r="H198" s="146" t="s">
        <v>758</v>
      </c>
      <c r="I198" s="153" t="s">
        <v>759</v>
      </c>
      <c r="J198" s="154" t="s">
        <v>395</v>
      </c>
      <c r="K198" s="155" t="s">
        <v>760</v>
      </c>
      <c r="L198" s="231" t="s">
        <v>760</v>
      </c>
      <c r="M198" s="157" t="s">
        <v>348</v>
      </c>
      <c r="N198" s="213"/>
      <c r="O198" s="212"/>
      <c r="P198" s="212"/>
      <c r="Q198" s="212"/>
      <c r="R198" s="212"/>
      <c r="S198" s="212"/>
      <c r="T198" s="215"/>
      <c r="U198" s="215"/>
      <c r="V198" s="209"/>
      <c r="W198" s="217"/>
      <c r="X198" s="209"/>
      <c r="Y198" s="209"/>
      <c r="Z198" s="209"/>
      <c r="AA198" s="216"/>
      <c r="AB198" s="217"/>
      <c r="AC198" s="217"/>
      <c r="AD198" s="209"/>
      <c r="AE198" s="209"/>
      <c r="AF198" s="209"/>
      <c r="AG198" s="218"/>
      <c r="AH198" s="212"/>
      <c r="AI198" s="212"/>
      <c r="AJ198" s="219" t="n">
        <f aca="false">SeqEnd-SeqBeg+1</f>
        <v>1</v>
      </c>
      <c r="AK198" s="220" t="n">
        <f aca="false">AND( SeqBeg&lt;=Beg  , End &lt;=SeqEnd )</f>
        <v>0</v>
      </c>
      <c r="AL198" s="212"/>
      <c r="AM198" s="212"/>
      <c r="AN198" s="221"/>
      <c r="AO198" s="147" t="s">
        <v>103</v>
      </c>
      <c r="AP198" s="147" t="s">
        <v>103</v>
      </c>
      <c r="AQ198" s="147" t="s">
        <v>103</v>
      </c>
      <c r="AR198" s="147" t="s">
        <v>103</v>
      </c>
      <c r="AS198" s="147" t="s">
        <v>103</v>
      </c>
      <c r="AT198" s="147" t="s">
        <v>103</v>
      </c>
      <c r="AV198" s="212"/>
      <c r="AW198" s="222" t="str">
        <f aca="false">HYPERLINK(CONCATENATE("http://www.ncbi.nlm.nih.gov/nuccore/",BM198),BM198)</f>
        <v>KC912022</v>
      </c>
      <c r="AX198" s="219" t="str">
        <f aca="false">CONCATENATE(D198,IF(I198="","",CONCATENATE(".",I198)),IF(K198="","",CONCATENATE(".",K198)),IF(M198="","",CONCATENATE(".",M198)),IF(R198="","",CONCATENATE(".",R198)),IF(U198="","","(*)"))</f>
        <v>3.FRA.Toulouse .hum</v>
      </c>
      <c r="AY198" s="170" t="str">
        <f aca="false">CONCATENATE(BM198,".",BN198)</f>
        <v>KC912022.</v>
      </c>
      <c r="AZ198" s="171" t="str">
        <f aca="false">IF(AV198="",IF(ISNUMBER(FIND(".",A198)),LEFT(A198,FIND(".",A198)-1),A198),AV198)</f>
        <v>KC912022</v>
      </c>
      <c r="BA198" s="171" t="str">
        <f aca="false">IF(ISNUMBER(FIND("-",AZ198)),LEFT(AZ198,FIND("-",AZ198)-1),AZ198)</f>
        <v>KC912022</v>
      </c>
      <c r="BB198" s="170" t="str">
        <f aca="false"> MEGAname &amp; "="</f>
        <v>KC912022=</v>
      </c>
      <c r="BC198" s="170" t="str">
        <f aca="false">Clear &amp; IF(span ,"Span","out")</f>
        <v>KC912022=out</v>
      </c>
      <c r="BD198" s="170" t="str">
        <f aca="false">Clear &amp; IF(span, IF(B198=".","Selected",B198),"out")</f>
        <v>KC912022=out</v>
      </c>
      <c r="BE198" s="170" t="str">
        <f aca="false">Clear &amp; Strain</f>
        <v>KC912022=</v>
      </c>
      <c r="BF198" s="170" t="str">
        <f aca="false">CONCATENATE(A198,"=",F198,". ",AX198,IF(AB198="","",CONCATENATE(".",AB198)))</f>
        <v>KC912022=. 3.FRA.Toulouse .hum</v>
      </c>
      <c r="BG198" s="170" t="str">
        <f aca="false">CONCATENATE(A198,"=",F198,". ",AX198)</f>
        <v>KC912022=. 3.FRA.Toulouse .hum</v>
      </c>
      <c r="BH198" s="170" t="str">
        <f aca="false">CONCATENATE(A198,"=",AX198)</f>
        <v>KC912022=3.FRA.Toulouse .hum</v>
      </c>
      <c r="BI198" s="170" t="str">
        <f aca="false">CONCATENATE(A198,"=",ComForSubtype,D198)</f>
        <v>KC912022=3</v>
      </c>
      <c r="BJ198" s="170" t="str">
        <f aca="false">CONCATENATE(A198,"=",E198)</f>
        <v>KC912022=3</v>
      </c>
      <c r="BK198" s="170" t="str">
        <f aca="false">CONCATENATE(A198,"=",C198)</f>
        <v>KC912022=3</v>
      </c>
      <c r="BL198" s="170" t="str">
        <f aca="false">CONCATENATE(D198,"=")</f>
        <v>3=</v>
      </c>
      <c r="BM198" s="223" t="str">
        <f aca="false">IF(BA198="XX","",BA198)</f>
        <v>KC912022</v>
      </c>
      <c r="BN198" s="224" t="str">
        <f aca="false">CONCATENATE(IF(F198="","",F198),IF(G198="","",CONCATENATE(" / ",G198)))</f>
        <v/>
      </c>
      <c r="BO198" s="225" t="str">
        <f aca="false">AX198</f>
        <v>3.FRA.Toulouse .hum</v>
      </c>
      <c r="BP198" s="226" t="str">
        <f aca="false">IF(V198="","",V198)</f>
        <v/>
      </c>
      <c r="BQ198" s="226" t="str">
        <f aca="false">IF(W198="","",CONCATENATE(W198,IF(LEFT(AO198,1)="s","+","")))</f>
        <v/>
      </c>
      <c r="BR198" s="226" t="str">
        <f aca="false">IF(X198="","",CONCATENATE(X198,IF(LEFT(AQ198,1)="s","+","")))</f>
        <v/>
      </c>
      <c r="BS198" s="226" t="str">
        <f aca="false">IF(Y198="","",CONCATENATE(Y198,IF(LEFT(AR198,1)="s","+","")))</f>
        <v/>
      </c>
      <c r="BT198" s="226" t="str">
        <f aca="false">IF(Z198="","",CONCATENATE(Z198,IF(LEFT(AS198,1)="s","+","")))</f>
        <v/>
      </c>
      <c r="BU198" s="227" t="str">
        <f aca="false">IF(AA198="","",CONCATENATE(AA198,IF(LEFT(AT198,1)="s","+","")))</f>
        <v/>
      </c>
      <c r="BV198" s="212"/>
      <c r="BW198" s="177" t="s">
        <v>338</v>
      </c>
      <c r="BX198" s="170" t="str">
        <f aca="false">IF(BW198&lt;&gt;"",IF(ISNUMBER(FIND("=",BW198)),LEFT(BW198,FIND("=",BW198)-1),BW198),BW198)</f>
        <v>xx</v>
      </c>
      <c r="BY198" s="170" t="str">
        <f aca="false">IF(BW198&lt;&gt;"",IF(ISNUMBER(FIND("=",BW198)),RIGHT(BW198,LEN(BW198)-FIND("=",BW198)),""),"")</f>
        <v>Non_select</v>
      </c>
      <c r="BZ198" s="170" t="str">
        <f aca="false">IF(BX198&lt;&gt;"",IF(ISNUMBER(FIND(".",BX198)),LEFT(BX198,FIND(".",BX198)-1),BX198),BX198)</f>
        <v>xx</v>
      </c>
      <c r="CA198" s="170" t="str">
        <f aca="false">IF(BX198&lt;&gt;"",IF(ISNUMBER(FIND(".",BX198)),RIGHT(BX198,LEN(BX198)-FIND(".",BX198)),""),"")</f>
        <v/>
      </c>
      <c r="CB198" s="212"/>
      <c r="CC198" s="170" t="str">
        <f aca="false">A198</f>
        <v>KC912022</v>
      </c>
      <c r="CD198" s="178" t="s">
        <v>339</v>
      </c>
      <c r="CE198" s="178" t="s">
        <v>340</v>
      </c>
      <c r="CF198" s="178" t="s">
        <v>341</v>
      </c>
      <c r="CG198" s="212"/>
      <c r="CH198" s="212"/>
      <c r="CI198" s="212"/>
      <c r="CJ198" s="212"/>
      <c r="CK198" s="178"/>
      <c r="CL198" s="212"/>
      <c r="CM198" s="212"/>
      <c r="CN198" s="212"/>
      <c r="CO198" s="212"/>
      <c r="CP198" s="212"/>
      <c r="CQ198" s="212"/>
      <c r="CR198" s="228" t="n">
        <f aca="false">C198</f>
        <v>3</v>
      </c>
      <c r="CS198" s="229" t="str">
        <f aca="false">D198</f>
        <v>3</v>
      </c>
      <c r="CT198" s="170" t="str">
        <f aca="false">CONCATENATE(CD198," strain ",CM198," ",CL198,", partial cds")</f>
        <v>Hepatitis E virus strain  , partial cds</v>
      </c>
    </row>
    <row r="199" s="146" customFormat="true" ht="11.9" hidden="true" customHeight="true" outlineLevel="0" collapsed="false">
      <c r="A199" s="154" t="s">
        <v>831</v>
      </c>
      <c r="B199" s="147" t="s">
        <v>371</v>
      </c>
      <c r="C199" s="148" t="n">
        <v>3</v>
      </c>
      <c r="D199" s="149" t="s">
        <v>640</v>
      </c>
      <c r="E199" s="150" t="s">
        <v>640</v>
      </c>
      <c r="F199" s="154"/>
      <c r="G199" s="212"/>
      <c r="H199" s="146" t="s">
        <v>758</v>
      </c>
      <c r="I199" s="153" t="s">
        <v>759</v>
      </c>
      <c r="J199" s="154" t="s">
        <v>395</v>
      </c>
      <c r="K199" s="155" t="s">
        <v>760</v>
      </c>
      <c r="L199" s="231" t="s">
        <v>760</v>
      </c>
      <c r="M199" s="157" t="s">
        <v>348</v>
      </c>
      <c r="N199" s="213"/>
      <c r="O199" s="212"/>
      <c r="P199" s="212"/>
      <c r="Q199" s="212"/>
      <c r="R199" s="212"/>
      <c r="S199" s="212"/>
      <c r="T199" s="215"/>
      <c r="U199" s="215"/>
      <c r="V199" s="209"/>
      <c r="W199" s="217"/>
      <c r="X199" s="209"/>
      <c r="Y199" s="209"/>
      <c r="Z199" s="209"/>
      <c r="AA199" s="216"/>
      <c r="AB199" s="217"/>
      <c r="AC199" s="217"/>
      <c r="AD199" s="209"/>
      <c r="AE199" s="209"/>
      <c r="AF199" s="209"/>
      <c r="AG199" s="218"/>
      <c r="AH199" s="212"/>
      <c r="AI199" s="212"/>
      <c r="AJ199" s="219" t="n">
        <f aca="false">SeqEnd-SeqBeg+1</f>
        <v>1</v>
      </c>
      <c r="AK199" s="220" t="n">
        <f aca="false">AND( SeqBeg&lt;=Beg  , End &lt;=SeqEnd )</f>
        <v>0</v>
      </c>
      <c r="AL199" s="212"/>
      <c r="AM199" s="212"/>
      <c r="AN199" s="221"/>
      <c r="AO199" s="147" t="s">
        <v>103</v>
      </c>
      <c r="AP199" s="147" t="s">
        <v>103</v>
      </c>
      <c r="AQ199" s="147" t="s">
        <v>103</v>
      </c>
      <c r="AR199" s="147" t="s">
        <v>103</v>
      </c>
      <c r="AS199" s="147" t="s">
        <v>103</v>
      </c>
      <c r="AT199" s="147" t="s">
        <v>103</v>
      </c>
      <c r="AV199" s="212"/>
      <c r="AW199" s="222" t="str">
        <f aca="false">HYPERLINK(CONCATENATE("http://www.ncbi.nlm.nih.gov/nuccore/",BM199),BM199)</f>
        <v>KC912023</v>
      </c>
      <c r="AX199" s="219" t="str">
        <f aca="false">CONCATENATE(D199,IF(I199="","",CONCATENATE(".",I199)),IF(K199="","",CONCATENATE(".",K199)),IF(M199="","",CONCATENATE(".",M199)),IF(R199="","",CONCATENATE(".",R199)),IF(U199="","","(*)"))</f>
        <v>3.FRA.Toulouse .hum</v>
      </c>
      <c r="AY199" s="170" t="str">
        <f aca="false">CONCATENATE(BM199,".",BN199)</f>
        <v>KC912023.</v>
      </c>
      <c r="AZ199" s="171" t="str">
        <f aca="false">IF(AV199="",IF(ISNUMBER(FIND(".",A199)),LEFT(A199,FIND(".",A199)-1),A199),AV199)</f>
        <v>KC912023</v>
      </c>
      <c r="BA199" s="171" t="str">
        <f aca="false">IF(ISNUMBER(FIND("-",AZ199)),LEFT(AZ199,FIND("-",AZ199)-1),AZ199)</f>
        <v>KC912023</v>
      </c>
      <c r="BB199" s="170" t="str">
        <f aca="false"> MEGAname &amp; "="</f>
        <v>KC912023=</v>
      </c>
      <c r="BC199" s="170" t="str">
        <f aca="false">Clear &amp; IF(span ,"Span","out")</f>
        <v>KC912023=out</v>
      </c>
      <c r="BD199" s="170" t="str">
        <f aca="false">Clear &amp; IF(span, IF(B199=".","Selected",B199),"out")</f>
        <v>KC912023=out</v>
      </c>
      <c r="BE199" s="170" t="str">
        <f aca="false">Clear &amp; Strain</f>
        <v>KC912023=</v>
      </c>
      <c r="BF199" s="170" t="str">
        <f aca="false">CONCATENATE(A199,"=",F199,". ",AX199,IF(AB199="","",CONCATENATE(".",AB199)))</f>
        <v>KC912023=. 3.FRA.Toulouse .hum</v>
      </c>
      <c r="BG199" s="170" t="str">
        <f aca="false">CONCATENATE(A199,"=",F199,". ",AX199)</f>
        <v>KC912023=. 3.FRA.Toulouse .hum</v>
      </c>
      <c r="BH199" s="170" t="str">
        <f aca="false">CONCATENATE(A199,"=",AX199)</f>
        <v>KC912023=3.FRA.Toulouse .hum</v>
      </c>
      <c r="BI199" s="170" t="str">
        <f aca="false">CONCATENATE(A199,"=",ComForSubtype,D199)</f>
        <v>KC912023=3</v>
      </c>
      <c r="BJ199" s="170" t="str">
        <f aca="false">CONCATENATE(A199,"=",E199)</f>
        <v>KC912023=3</v>
      </c>
      <c r="BK199" s="170" t="str">
        <f aca="false">CONCATENATE(A199,"=",C199)</f>
        <v>KC912023=3</v>
      </c>
      <c r="BL199" s="170" t="str">
        <f aca="false">CONCATENATE(D199,"=")</f>
        <v>3=</v>
      </c>
      <c r="BM199" s="223" t="str">
        <f aca="false">IF(BA199="XX","",BA199)</f>
        <v>KC912023</v>
      </c>
      <c r="BN199" s="224" t="str">
        <f aca="false">CONCATENATE(IF(F199="","",F199),IF(G199="","",CONCATENATE(" / ",G199)))</f>
        <v/>
      </c>
      <c r="BO199" s="225" t="str">
        <f aca="false">AX199</f>
        <v>3.FRA.Toulouse .hum</v>
      </c>
      <c r="BP199" s="226" t="str">
        <f aca="false">IF(V199="","",V199)</f>
        <v/>
      </c>
      <c r="BQ199" s="226" t="str">
        <f aca="false">IF(W199="","",CONCATENATE(W199,IF(LEFT(AO199,1)="s","+","")))</f>
        <v/>
      </c>
      <c r="BR199" s="226" t="str">
        <f aca="false">IF(X199="","",CONCATENATE(X199,IF(LEFT(AQ199,1)="s","+","")))</f>
        <v/>
      </c>
      <c r="BS199" s="226" t="str">
        <f aca="false">IF(Y199="","",CONCATENATE(Y199,IF(LEFT(AR199,1)="s","+","")))</f>
        <v/>
      </c>
      <c r="BT199" s="226" t="str">
        <f aca="false">IF(Z199="","",CONCATENATE(Z199,IF(LEFT(AS199,1)="s","+","")))</f>
        <v/>
      </c>
      <c r="BU199" s="227" t="str">
        <f aca="false">IF(AA199="","",CONCATENATE(AA199,IF(LEFT(AT199,1)="s","+","")))</f>
        <v/>
      </c>
      <c r="BV199" s="212"/>
      <c r="BW199" s="177" t="s">
        <v>338</v>
      </c>
      <c r="BX199" s="170" t="str">
        <f aca="false">IF(BW199&lt;&gt;"",IF(ISNUMBER(FIND("=",BW199)),LEFT(BW199,FIND("=",BW199)-1),BW199),BW199)</f>
        <v>xx</v>
      </c>
      <c r="BY199" s="170" t="str">
        <f aca="false">IF(BW199&lt;&gt;"",IF(ISNUMBER(FIND("=",BW199)),RIGHT(BW199,LEN(BW199)-FIND("=",BW199)),""),"")</f>
        <v>Non_select</v>
      </c>
      <c r="BZ199" s="170" t="str">
        <f aca="false">IF(BX199&lt;&gt;"",IF(ISNUMBER(FIND(".",BX199)),LEFT(BX199,FIND(".",BX199)-1),BX199),BX199)</f>
        <v>xx</v>
      </c>
      <c r="CA199" s="170" t="str">
        <f aca="false">IF(BX199&lt;&gt;"",IF(ISNUMBER(FIND(".",BX199)),RIGHT(BX199,LEN(BX199)-FIND(".",BX199)),""),"")</f>
        <v/>
      </c>
      <c r="CB199" s="212"/>
      <c r="CC199" s="170" t="str">
        <f aca="false">A199</f>
        <v>KC912023</v>
      </c>
      <c r="CD199" s="178" t="s">
        <v>339</v>
      </c>
      <c r="CE199" s="178" t="s">
        <v>340</v>
      </c>
      <c r="CF199" s="178" t="s">
        <v>341</v>
      </c>
      <c r="CG199" s="212"/>
      <c r="CH199" s="212"/>
      <c r="CI199" s="212"/>
      <c r="CJ199" s="212"/>
      <c r="CK199" s="178"/>
      <c r="CL199" s="212"/>
      <c r="CM199" s="212"/>
      <c r="CN199" s="212"/>
      <c r="CO199" s="212"/>
      <c r="CP199" s="212"/>
      <c r="CQ199" s="212"/>
      <c r="CR199" s="228" t="n">
        <f aca="false">C199</f>
        <v>3</v>
      </c>
      <c r="CS199" s="229" t="str">
        <f aca="false">D199</f>
        <v>3</v>
      </c>
      <c r="CT199" s="170" t="str">
        <f aca="false">CONCATENATE(CD199," strain ",CM199," ",CL199,", partial cds")</f>
        <v>Hepatitis E virus strain  , partial cds</v>
      </c>
    </row>
    <row r="200" s="146" customFormat="true" ht="11.9" hidden="true" customHeight="true" outlineLevel="0" collapsed="false">
      <c r="A200" s="154" t="s">
        <v>832</v>
      </c>
      <c r="B200" s="147" t="s">
        <v>371</v>
      </c>
      <c r="C200" s="148" t="n">
        <v>3</v>
      </c>
      <c r="D200" s="149" t="s">
        <v>640</v>
      </c>
      <c r="E200" s="150" t="s">
        <v>640</v>
      </c>
      <c r="F200" s="154"/>
      <c r="G200" s="212"/>
      <c r="H200" s="146" t="s">
        <v>758</v>
      </c>
      <c r="I200" s="153" t="s">
        <v>759</v>
      </c>
      <c r="J200" s="154" t="s">
        <v>395</v>
      </c>
      <c r="K200" s="155" t="s">
        <v>760</v>
      </c>
      <c r="L200" s="231" t="s">
        <v>760</v>
      </c>
      <c r="M200" s="157" t="s">
        <v>348</v>
      </c>
      <c r="N200" s="213"/>
      <c r="O200" s="212"/>
      <c r="P200" s="212"/>
      <c r="Q200" s="212"/>
      <c r="R200" s="212"/>
      <c r="S200" s="212"/>
      <c r="T200" s="215"/>
      <c r="U200" s="215"/>
      <c r="V200" s="209"/>
      <c r="W200" s="217"/>
      <c r="X200" s="209"/>
      <c r="Y200" s="209"/>
      <c r="Z200" s="209"/>
      <c r="AA200" s="216"/>
      <c r="AB200" s="217"/>
      <c r="AC200" s="217"/>
      <c r="AD200" s="209"/>
      <c r="AE200" s="209"/>
      <c r="AF200" s="209"/>
      <c r="AG200" s="218"/>
      <c r="AH200" s="212"/>
      <c r="AI200" s="212"/>
      <c r="AJ200" s="219" t="n">
        <f aca="false">SeqEnd-SeqBeg+1</f>
        <v>1</v>
      </c>
      <c r="AK200" s="220" t="n">
        <f aca="false">AND( SeqBeg&lt;=Beg  , End &lt;=SeqEnd )</f>
        <v>0</v>
      </c>
      <c r="AL200" s="212"/>
      <c r="AM200" s="212"/>
      <c r="AN200" s="221"/>
      <c r="AO200" s="147" t="s">
        <v>103</v>
      </c>
      <c r="AP200" s="147" t="s">
        <v>103</v>
      </c>
      <c r="AQ200" s="147" t="s">
        <v>103</v>
      </c>
      <c r="AR200" s="147" t="s">
        <v>103</v>
      </c>
      <c r="AS200" s="147" t="s">
        <v>103</v>
      </c>
      <c r="AT200" s="147" t="s">
        <v>103</v>
      </c>
      <c r="AV200" s="212"/>
      <c r="AW200" s="222" t="str">
        <f aca="false">HYPERLINK(CONCATENATE("http://www.ncbi.nlm.nih.gov/nuccore/",BM200),BM200)</f>
        <v>KC912024</v>
      </c>
      <c r="AX200" s="219" t="str">
        <f aca="false">CONCATENATE(D200,IF(I200="","",CONCATENATE(".",I200)),IF(K200="","",CONCATENATE(".",K200)),IF(M200="","",CONCATENATE(".",M200)),IF(R200="","",CONCATENATE(".",R200)),IF(U200="","","(*)"))</f>
        <v>3.FRA.Toulouse .hum</v>
      </c>
      <c r="AY200" s="170" t="str">
        <f aca="false">CONCATENATE(BM200,".",BN200)</f>
        <v>KC912024.</v>
      </c>
      <c r="AZ200" s="171" t="str">
        <f aca="false">IF(AV200="",IF(ISNUMBER(FIND(".",A200)),LEFT(A200,FIND(".",A200)-1),A200),AV200)</f>
        <v>KC912024</v>
      </c>
      <c r="BA200" s="171" t="str">
        <f aca="false">IF(ISNUMBER(FIND("-",AZ200)),LEFT(AZ200,FIND("-",AZ200)-1),AZ200)</f>
        <v>KC912024</v>
      </c>
      <c r="BB200" s="170" t="str">
        <f aca="false"> MEGAname &amp; "="</f>
        <v>KC912024=</v>
      </c>
      <c r="BC200" s="170" t="str">
        <f aca="false">Clear &amp; IF(span ,"Span","out")</f>
        <v>KC912024=out</v>
      </c>
      <c r="BD200" s="170" t="str">
        <f aca="false">Clear &amp; IF(span, IF(B200=".","Selected",B200),"out")</f>
        <v>KC912024=out</v>
      </c>
      <c r="BE200" s="170" t="str">
        <f aca="false">Clear &amp; Strain</f>
        <v>KC912024=</v>
      </c>
      <c r="BF200" s="170" t="str">
        <f aca="false">CONCATENATE(A200,"=",F200,". ",AX200,IF(AB200="","",CONCATENATE(".",AB200)))</f>
        <v>KC912024=. 3.FRA.Toulouse .hum</v>
      </c>
      <c r="BG200" s="170" t="str">
        <f aca="false">CONCATENATE(A200,"=",F200,". ",AX200)</f>
        <v>KC912024=. 3.FRA.Toulouse .hum</v>
      </c>
      <c r="BH200" s="170" t="str">
        <f aca="false">CONCATENATE(A200,"=",AX200)</f>
        <v>KC912024=3.FRA.Toulouse .hum</v>
      </c>
      <c r="BI200" s="170" t="str">
        <f aca="false">CONCATENATE(A200,"=",ComForSubtype,D200)</f>
        <v>KC912024=3</v>
      </c>
      <c r="BJ200" s="170" t="str">
        <f aca="false">CONCATENATE(A200,"=",E200)</f>
        <v>KC912024=3</v>
      </c>
      <c r="BK200" s="170" t="str">
        <f aca="false">CONCATENATE(A200,"=",C200)</f>
        <v>KC912024=3</v>
      </c>
      <c r="BL200" s="170" t="str">
        <f aca="false">CONCATENATE(D200,"=")</f>
        <v>3=</v>
      </c>
      <c r="BM200" s="223" t="str">
        <f aca="false">IF(BA200="XX","",BA200)</f>
        <v>KC912024</v>
      </c>
      <c r="BN200" s="224" t="str">
        <f aca="false">CONCATENATE(IF(F200="","",F200),IF(G200="","",CONCATENATE(" / ",G200)))</f>
        <v/>
      </c>
      <c r="BO200" s="225" t="str">
        <f aca="false">AX200</f>
        <v>3.FRA.Toulouse .hum</v>
      </c>
      <c r="BP200" s="226" t="str">
        <f aca="false">IF(V200="","",V200)</f>
        <v/>
      </c>
      <c r="BQ200" s="226" t="str">
        <f aca="false">IF(W200="","",CONCATENATE(W200,IF(LEFT(AO200,1)="s","+","")))</f>
        <v/>
      </c>
      <c r="BR200" s="226" t="str">
        <f aca="false">IF(X200="","",CONCATENATE(X200,IF(LEFT(AQ200,1)="s","+","")))</f>
        <v/>
      </c>
      <c r="BS200" s="226" t="str">
        <f aca="false">IF(Y200="","",CONCATENATE(Y200,IF(LEFT(AR200,1)="s","+","")))</f>
        <v/>
      </c>
      <c r="BT200" s="226" t="str">
        <f aca="false">IF(Z200="","",CONCATENATE(Z200,IF(LEFT(AS200,1)="s","+","")))</f>
        <v/>
      </c>
      <c r="BU200" s="227" t="str">
        <f aca="false">IF(AA200="","",CONCATENATE(AA200,IF(LEFT(AT200,1)="s","+","")))</f>
        <v/>
      </c>
      <c r="BV200" s="212"/>
      <c r="BW200" s="177" t="s">
        <v>338</v>
      </c>
      <c r="BX200" s="170" t="str">
        <f aca="false">IF(BW200&lt;&gt;"",IF(ISNUMBER(FIND("=",BW200)),LEFT(BW200,FIND("=",BW200)-1),BW200),BW200)</f>
        <v>xx</v>
      </c>
      <c r="BY200" s="170" t="str">
        <f aca="false">IF(BW200&lt;&gt;"",IF(ISNUMBER(FIND("=",BW200)),RIGHT(BW200,LEN(BW200)-FIND("=",BW200)),""),"")</f>
        <v>Non_select</v>
      </c>
      <c r="BZ200" s="170" t="str">
        <f aca="false">IF(BX200&lt;&gt;"",IF(ISNUMBER(FIND(".",BX200)),LEFT(BX200,FIND(".",BX200)-1),BX200),BX200)</f>
        <v>xx</v>
      </c>
      <c r="CA200" s="170" t="str">
        <f aca="false">IF(BX200&lt;&gt;"",IF(ISNUMBER(FIND(".",BX200)),RIGHT(BX200,LEN(BX200)-FIND(".",BX200)),""),"")</f>
        <v/>
      </c>
      <c r="CB200" s="212"/>
      <c r="CC200" s="170" t="str">
        <f aca="false">A200</f>
        <v>KC912024</v>
      </c>
      <c r="CD200" s="178" t="s">
        <v>339</v>
      </c>
      <c r="CE200" s="178" t="s">
        <v>340</v>
      </c>
      <c r="CF200" s="178" t="s">
        <v>341</v>
      </c>
      <c r="CG200" s="212"/>
      <c r="CH200" s="212"/>
      <c r="CI200" s="212"/>
      <c r="CJ200" s="212"/>
      <c r="CK200" s="178"/>
      <c r="CL200" s="212"/>
      <c r="CM200" s="212"/>
      <c r="CN200" s="212"/>
      <c r="CO200" s="212"/>
      <c r="CP200" s="212"/>
      <c r="CQ200" s="212"/>
      <c r="CR200" s="228" t="n">
        <f aca="false">C200</f>
        <v>3</v>
      </c>
      <c r="CS200" s="229" t="str">
        <f aca="false">D200</f>
        <v>3</v>
      </c>
      <c r="CT200" s="170" t="str">
        <f aca="false">CONCATENATE(CD200," strain ",CM200," ",CL200,", partial cds")</f>
        <v>Hepatitis E virus strain  , partial cds</v>
      </c>
    </row>
    <row r="201" customFormat="false" ht="11.9" hidden="true" customHeight="true" outlineLevel="0" collapsed="false">
      <c r="A201" s="235" t="s">
        <v>833</v>
      </c>
      <c r="B201" s="147" t="s">
        <v>371</v>
      </c>
      <c r="C201" s="148" t="n">
        <v>3</v>
      </c>
      <c r="D201" s="149" t="s">
        <v>640</v>
      </c>
      <c r="E201" s="150" t="s">
        <v>640</v>
      </c>
      <c r="F201" s="154"/>
      <c r="G201" s="212"/>
      <c r="H201" s="146" t="s">
        <v>758</v>
      </c>
      <c r="I201" s="153" t="s">
        <v>759</v>
      </c>
      <c r="J201" s="154" t="s">
        <v>395</v>
      </c>
      <c r="K201" s="155" t="s">
        <v>760</v>
      </c>
      <c r="L201" s="231" t="s">
        <v>760</v>
      </c>
      <c r="M201" s="157" t="s">
        <v>348</v>
      </c>
      <c r="N201" s="213"/>
      <c r="O201" s="212"/>
      <c r="P201" s="159"/>
      <c r="Q201" s="159"/>
      <c r="R201" s="237"/>
      <c r="S201" s="237"/>
      <c r="T201" s="215"/>
      <c r="U201" s="215"/>
      <c r="V201" s="209"/>
      <c r="W201" s="217"/>
      <c r="X201" s="209"/>
      <c r="Y201" s="209"/>
      <c r="Z201" s="209"/>
      <c r="AA201" s="216"/>
      <c r="AB201" s="217"/>
      <c r="AC201" s="217"/>
      <c r="AD201" s="209"/>
      <c r="AE201" s="209"/>
      <c r="AF201" s="209"/>
      <c r="AG201" s="218"/>
      <c r="AH201" s="212"/>
      <c r="AI201" s="212"/>
      <c r="AJ201" s="219" t="n">
        <f aca="false">SeqEnd-SeqBeg+1</f>
        <v>1</v>
      </c>
      <c r="AK201" s="220" t="n">
        <f aca="false">AND( SeqBeg&lt;=Beg  , End &lt;=SeqEnd )</f>
        <v>0</v>
      </c>
      <c r="AL201" s="237"/>
      <c r="AM201" s="237"/>
      <c r="AN201" s="221"/>
      <c r="AO201" s="164" t="s">
        <v>103</v>
      </c>
      <c r="AP201" s="164" t="s">
        <v>103</v>
      </c>
      <c r="AQ201" s="164" t="s">
        <v>103</v>
      </c>
      <c r="AR201" s="164" t="s">
        <v>103</v>
      </c>
      <c r="AS201" s="164" t="s">
        <v>103</v>
      </c>
      <c r="AT201" s="164" t="s">
        <v>103</v>
      </c>
      <c r="AU201" s="237"/>
      <c r="AV201" s="237"/>
      <c r="AW201" s="222" t="str">
        <f aca="false">HYPERLINK(CONCATENATE("http://www.ncbi.nlm.nih.gov/nuccore/",BM201),BM201)</f>
        <v>KC912025</v>
      </c>
      <c r="AX201" s="219" t="str">
        <f aca="false">CONCATENATE(D201,IF(I201="","",CONCATENATE(".",I201)),IF(K201="","",CONCATENATE(".",K201)),IF(M201="","",CONCATENATE(".",M201)),IF(R201="","",CONCATENATE(".",R201)),IF(U201="","","(*)"))</f>
        <v>3.FRA.Toulouse .hum</v>
      </c>
      <c r="AY201" s="238" t="str">
        <f aca="false">CONCATENATE(BM201,".",BN201)</f>
        <v>KC912025.</v>
      </c>
      <c r="AZ201" s="239" t="str">
        <f aca="false">IF(AV201="",IF(ISNUMBER(FIND(".",A201)),LEFT(A201,FIND(".",A201)-1),A201),AV201)</f>
        <v>KC912025</v>
      </c>
      <c r="BA201" s="239" t="str">
        <f aca="false">IF(ISNUMBER(FIND("-",AZ201)),LEFT(AZ201,FIND("-",AZ201)-1),AZ201)</f>
        <v>KC912025</v>
      </c>
      <c r="BB201" s="170" t="str">
        <f aca="false"> MEGAname &amp; "="</f>
        <v>KC912025=</v>
      </c>
      <c r="BC201" s="170" t="str">
        <f aca="false">Clear &amp; IF(span ,"Span","out")</f>
        <v>KC912025=out</v>
      </c>
      <c r="BD201" s="170" t="str">
        <f aca="false">Clear &amp; IF(span, IF(B201=".","Selected",B201),"out")</f>
        <v>KC912025=out</v>
      </c>
      <c r="BE201" s="170" t="str">
        <f aca="false">Clear &amp; Strain</f>
        <v>KC912025=</v>
      </c>
      <c r="BF201" s="238" t="str">
        <f aca="false">CONCATENATE(A201,"=",F201,". ",AX201,IF(AB201="","",CONCATENATE(".",AB201)))</f>
        <v>KC912025=. 3.FRA.Toulouse .hum</v>
      </c>
      <c r="BG201" s="238" t="str">
        <f aca="false">CONCATENATE(A201,"=",F201,". ",AX201)</f>
        <v>KC912025=. 3.FRA.Toulouse .hum</v>
      </c>
      <c r="BH201" s="238" t="str">
        <f aca="false">CONCATENATE(A201,"=",AX201)</f>
        <v>KC912025=3.FRA.Toulouse .hum</v>
      </c>
      <c r="BI201" s="238" t="str">
        <f aca="false">CONCATENATE(A201,"=",ComForSubtype,D201)</f>
        <v>KC912025=3</v>
      </c>
      <c r="BJ201" s="238" t="str">
        <f aca="false">CONCATENATE(A201,"=",E201)</f>
        <v>KC912025=3</v>
      </c>
      <c r="BK201" s="238" t="str">
        <f aca="false">CONCATENATE(A201,"=",C201)</f>
        <v>KC912025=3</v>
      </c>
      <c r="BL201" s="238" t="str">
        <f aca="false">CONCATENATE(D201,"=")</f>
        <v>3=</v>
      </c>
      <c r="BM201" s="223" t="str">
        <f aca="false">IF(BA201="XX","",BA201)</f>
        <v>KC912025</v>
      </c>
      <c r="BN201" s="224" t="str">
        <f aca="false">CONCATENATE(IF(F201="","",F201),IF(G201="","",CONCATENATE(" / ",G201)))</f>
        <v/>
      </c>
      <c r="BO201" s="225" t="str">
        <f aca="false">AX201</f>
        <v>3.FRA.Toulouse .hum</v>
      </c>
      <c r="BP201" s="226" t="str">
        <f aca="false">IF(V201="","",V201)</f>
        <v/>
      </c>
      <c r="BQ201" s="226" t="str">
        <f aca="false">IF(W201="","",CONCATENATE(W201,IF(LEFT(AO201,1)="s","+","")))</f>
        <v/>
      </c>
      <c r="BR201" s="226" t="str">
        <f aca="false">IF(X201="","",CONCATENATE(X201,IF(LEFT(AQ201,1)="s","+","")))</f>
        <v/>
      </c>
      <c r="BS201" s="226" t="str">
        <f aca="false">IF(Y201="","",CONCATENATE(Y201,IF(LEFT(AR201,1)="s","+","")))</f>
        <v/>
      </c>
      <c r="BT201" s="226" t="str">
        <f aca="false">IF(Z201="","",CONCATENATE(Z201,IF(LEFT(AS201,1)="s","+","")))</f>
        <v/>
      </c>
      <c r="BU201" s="227" t="str">
        <f aca="false">IF(AA201="","",CONCATENATE(AA201,IF(LEFT(AT201,1)="s","+","")))</f>
        <v/>
      </c>
      <c r="BV201" s="240"/>
      <c r="BW201" s="240" t="s">
        <v>338</v>
      </c>
      <c r="BX201" s="238" t="str">
        <f aca="false">IF(BW201&lt;&gt;"",IF(ISNUMBER(FIND("=",BW201)),LEFT(BW201,FIND("=",BW201)-1),BW201),BW201)</f>
        <v>xx</v>
      </c>
      <c r="BY201" s="238" t="str">
        <f aca="false">IF(BW201&lt;&gt;"",IF(ISNUMBER(FIND("=",BW201)),RIGHT(BW201,LEN(BW201)-FIND("=",BW201)),""),"")</f>
        <v>Non_select</v>
      </c>
      <c r="BZ201" s="238" t="str">
        <f aca="false">IF(BX201&lt;&gt;"",IF(ISNUMBER(FIND(".",BX201)),LEFT(BX201,FIND(".",BX201)-1),BX201),BX201)</f>
        <v>xx</v>
      </c>
      <c r="CA201" s="238" t="str">
        <f aca="false">IF(BX201&lt;&gt;"",IF(ISNUMBER(FIND(".",BX201)),RIGHT(BX201,LEN(BX201)-FIND(".",BX201)),""),"")</f>
        <v/>
      </c>
      <c r="CB201" s="240"/>
      <c r="CC201" s="238" t="str">
        <f aca="false">A201</f>
        <v>KC912025</v>
      </c>
      <c r="CD201" s="241" t="s">
        <v>339</v>
      </c>
      <c r="CE201" s="241" t="s">
        <v>340</v>
      </c>
      <c r="CF201" s="241" t="s">
        <v>341</v>
      </c>
      <c r="CG201" s="241"/>
      <c r="CH201" s="241"/>
      <c r="CI201" s="241"/>
      <c r="CJ201" s="241"/>
      <c r="CK201" s="241"/>
      <c r="CL201" s="241"/>
      <c r="CM201" s="238"/>
      <c r="CN201" s="238"/>
      <c r="CO201" s="238"/>
      <c r="CP201" s="238"/>
      <c r="CQ201" s="238"/>
      <c r="CR201" s="238" t="n">
        <f aca="false">C201</f>
        <v>3</v>
      </c>
      <c r="CS201" s="242" t="str">
        <f aca="false">D201</f>
        <v>3</v>
      </c>
      <c r="CT201" s="170" t="str">
        <f aca="false">CONCATENATE(CD201," strain ",CM201," ",CL201,", partial cds")</f>
        <v>Hepatitis E virus strain  , partial cds</v>
      </c>
    </row>
    <row r="202" customFormat="false" ht="11.9" hidden="true" customHeight="true" outlineLevel="0" collapsed="false">
      <c r="A202" s="235" t="s">
        <v>834</v>
      </c>
      <c r="B202" s="147" t="s">
        <v>371</v>
      </c>
      <c r="C202" s="148" t="n">
        <v>3</v>
      </c>
      <c r="D202" s="149" t="s">
        <v>640</v>
      </c>
      <c r="E202" s="150" t="s">
        <v>640</v>
      </c>
      <c r="F202" s="154"/>
      <c r="G202" s="212"/>
      <c r="H202" s="146" t="s">
        <v>758</v>
      </c>
      <c r="I202" s="153" t="s">
        <v>759</v>
      </c>
      <c r="J202" s="154" t="s">
        <v>395</v>
      </c>
      <c r="K202" s="155" t="s">
        <v>760</v>
      </c>
      <c r="L202" s="231" t="s">
        <v>760</v>
      </c>
      <c r="M202" s="157" t="s">
        <v>348</v>
      </c>
      <c r="N202" s="213"/>
      <c r="O202" s="212"/>
      <c r="P202" s="159"/>
      <c r="Q202" s="159"/>
      <c r="R202" s="237"/>
      <c r="S202" s="237"/>
      <c r="T202" s="215"/>
      <c r="U202" s="215"/>
      <c r="V202" s="209"/>
      <c r="W202" s="217"/>
      <c r="X202" s="209"/>
      <c r="Y202" s="209"/>
      <c r="Z202" s="209"/>
      <c r="AA202" s="216"/>
      <c r="AB202" s="217"/>
      <c r="AC202" s="217"/>
      <c r="AD202" s="209"/>
      <c r="AE202" s="209"/>
      <c r="AF202" s="209"/>
      <c r="AG202" s="218"/>
      <c r="AH202" s="212"/>
      <c r="AI202" s="212"/>
      <c r="AJ202" s="219" t="n">
        <f aca="false">SeqEnd-SeqBeg+1</f>
        <v>1</v>
      </c>
      <c r="AK202" s="220" t="n">
        <f aca="false">AND( SeqBeg&lt;=Beg  , End &lt;=SeqEnd )</f>
        <v>0</v>
      </c>
      <c r="AL202" s="237"/>
      <c r="AM202" s="237"/>
      <c r="AN202" s="221"/>
      <c r="AO202" s="164" t="s">
        <v>103</v>
      </c>
      <c r="AP202" s="164" t="s">
        <v>103</v>
      </c>
      <c r="AQ202" s="164" t="s">
        <v>103</v>
      </c>
      <c r="AR202" s="164" t="s">
        <v>103</v>
      </c>
      <c r="AS202" s="164" t="s">
        <v>103</v>
      </c>
      <c r="AT202" s="164" t="s">
        <v>103</v>
      </c>
      <c r="AU202" s="237"/>
      <c r="AV202" s="237"/>
      <c r="AW202" s="222" t="str">
        <f aca="false">HYPERLINK(CONCATENATE("http://www.ncbi.nlm.nih.gov/nuccore/",BM202),BM202)</f>
        <v>KC912026</v>
      </c>
      <c r="AX202" s="219" t="str">
        <f aca="false">CONCATENATE(D202,IF(I202="","",CONCATENATE(".",I202)),IF(K202="","",CONCATENATE(".",K202)),IF(M202="","",CONCATENATE(".",M202)),IF(R202="","",CONCATENATE(".",R202)),IF(U202="","","(*)"))</f>
        <v>3.FRA.Toulouse .hum</v>
      </c>
      <c r="AY202" s="238" t="str">
        <f aca="false">CONCATENATE(BM202,".",BN202)</f>
        <v>KC912026.</v>
      </c>
      <c r="AZ202" s="239" t="str">
        <f aca="false">IF(AV202="",IF(ISNUMBER(FIND(".",A202)),LEFT(A202,FIND(".",A202)-1),A202),AV202)</f>
        <v>KC912026</v>
      </c>
      <c r="BA202" s="239" t="str">
        <f aca="false">IF(ISNUMBER(FIND("-",AZ202)),LEFT(AZ202,FIND("-",AZ202)-1),AZ202)</f>
        <v>KC912026</v>
      </c>
      <c r="BB202" s="170" t="str">
        <f aca="false"> MEGAname &amp; "="</f>
        <v>KC912026=</v>
      </c>
      <c r="BC202" s="170" t="str">
        <f aca="false">Clear &amp; IF(span ,"Span","out")</f>
        <v>KC912026=out</v>
      </c>
      <c r="BD202" s="170" t="str">
        <f aca="false">Clear &amp; IF(span, IF(B202=".","Selected",B202),"out")</f>
        <v>KC912026=out</v>
      </c>
      <c r="BE202" s="170" t="str">
        <f aca="false">Clear &amp; Strain</f>
        <v>KC912026=</v>
      </c>
      <c r="BF202" s="238" t="str">
        <f aca="false">CONCATENATE(A202,"=",F202,". ",AX202,IF(AB202="","",CONCATENATE(".",AB202)))</f>
        <v>KC912026=. 3.FRA.Toulouse .hum</v>
      </c>
      <c r="BG202" s="238" t="str">
        <f aca="false">CONCATENATE(A202,"=",F202,". ",AX202)</f>
        <v>KC912026=. 3.FRA.Toulouse .hum</v>
      </c>
      <c r="BH202" s="238" t="str">
        <f aca="false">CONCATENATE(A202,"=",AX202)</f>
        <v>KC912026=3.FRA.Toulouse .hum</v>
      </c>
      <c r="BI202" s="238" t="str">
        <f aca="false">CONCATENATE(A202,"=",ComForSubtype,D202)</f>
        <v>KC912026=3</v>
      </c>
      <c r="BJ202" s="238" t="str">
        <f aca="false">CONCATENATE(A202,"=",E202)</f>
        <v>KC912026=3</v>
      </c>
      <c r="BK202" s="238" t="str">
        <f aca="false">CONCATENATE(A202,"=",C202)</f>
        <v>KC912026=3</v>
      </c>
      <c r="BL202" s="238" t="str">
        <f aca="false">CONCATENATE(D202,"=")</f>
        <v>3=</v>
      </c>
      <c r="BM202" s="223" t="str">
        <f aca="false">IF(BA202="XX","",BA202)</f>
        <v>KC912026</v>
      </c>
      <c r="BN202" s="224" t="str">
        <f aca="false">CONCATENATE(IF(F202="","",F202),IF(G202="","",CONCATENATE(" / ",G202)))</f>
        <v/>
      </c>
      <c r="BO202" s="225" t="str">
        <f aca="false">AX202</f>
        <v>3.FRA.Toulouse .hum</v>
      </c>
      <c r="BP202" s="226" t="str">
        <f aca="false">IF(V202="","",V202)</f>
        <v/>
      </c>
      <c r="BQ202" s="226" t="str">
        <f aca="false">IF(W202="","",CONCATENATE(W202,IF(LEFT(AO202,1)="s","+","")))</f>
        <v/>
      </c>
      <c r="BR202" s="226" t="str">
        <f aca="false">IF(X202="","",CONCATENATE(X202,IF(LEFT(AQ202,1)="s","+","")))</f>
        <v/>
      </c>
      <c r="BS202" s="226" t="str">
        <f aca="false">IF(Y202="","",CONCATENATE(Y202,IF(LEFT(AR202,1)="s","+","")))</f>
        <v/>
      </c>
      <c r="BT202" s="226" t="str">
        <f aca="false">IF(Z202="","",CONCATENATE(Z202,IF(LEFT(AS202,1)="s","+","")))</f>
        <v/>
      </c>
      <c r="BU202" s="227" t="str">
        <f aca="false">IF(AA202="","",CONCATENATE(AA202,IF(LEFT(AT202,1)="s","+","")))</f>
        <v/>
      </c>
      <c r="BV202" s="240"/>
      <c r="BW202" s="240" t="s">
        <v>338</v>
      </c>
      <c r="BX202" s="238" t="str">
        <f aca="false">IF(BW202&lt;&gt;"",IF(ISNUMBER(FIND("=",BW202)),LEFT(BW202,FIND("=",BW202)-1),BW202),BW202)</f>
        <v>xx</v>
      </c>
      <c r="BY202" s="238" t="str">
        <f aca="false">IF(BW202&lt;&gt;"",IF(ISNUMBER(FIND("=",BW202)),RIGHT(BW202,LEN(BW202)-FIND("=",BW202)),""),"")</f>
        <v>Non_select</v>
      </c>
      <c r="BZ202" s="238" t="str">
        <f aca="false">IF(BX202&lt;&gt;"",IF(ISNUMBER(FIND(".",BX202)),LEFT(BX202,FIND(".",BX202)-1),BX202),BX202)</f>
        <v>xx</v>
      </c>
      <c r="CA202" s="238" t="str">
        <f aca="false">IF(BX202&lt;&gt;"",IF(ISNUMBER(FIND(".",BX202)),RIGHT(BX202,LEN(BX202)-FIND(".",BX202)),""),"")</f>
        <v/>
      </c>
      <c r="CB202" s="240"/>
      <c r="CC202" s="238" t="str">
        <f aca="false">A202</f>
        <v>KC912026</v>
      </c>
      <c r="CD202" s="241" t="s">
        <v>339</v>
      </c>
      <c r="CE202" s="241" t="s">
        <v>340</v>
      </c>
      <c r="CF202" s="241" t="s">
        <v>341</v>
      </c>
      <c r="CG202" s="241"/>
      <c r="CH202" s="241"/>
      <c r="CI202" s="241"/>
      <c r="CJ202" s="241"/>
      <c r="CK202" s="241"/>
      <c r="CL202" s="241"/>
      <c r="CM202" s="238"/>
      <c r="CN202" s="238"/>
      <c r="CO202" s="238"/>
      <c r="CP202" s="238"/>
      <c r="CQ202" s="238"/>
      <c r="CR202" s="238" t="n">
        <f aca="false">C202</f>
        <v>3</v>
      </c>
      <c r="CS202" s="242" t="str">
        <f aca="false">D202</f>
        <v>3</v>
      </c>
      <c r="CT202" s="170" t="str">
        <f aca="false">CONCATENATE(CD202," strain ",CM202," ",CL202,", partial cds")</f>
        <v>Hepatitis E virus strain  , partial cds</v>
      </c>
    </row>
    <row r="203" s="146" customFormat="true" ht="11.9" hidden="true" customHeight="true" outlineLevel="0" collapsed="false">
      <c r="A203" s="154" t="s">
        <v>835</v>
      </c>
      <c r="B203" s="147" t="s">
        <v>371</v>
      </c>
      <c r="C203" s="148" t="n">
        <v>3</v>
      </c>
      <c r="D203" s="149" t="s">
        <v>640</v>
      </c>
      <c r="E203" s="150" t="s">
        <v>640</v>
      </c>
      <c r="F203" s="154"/>
      <c r="G203" s="212"/>
      <c r="H203" s="146" t="s">
        <v>758</v>
      </c>
      <c r="I203" s="153" t="s">
        <v>759</v>
      </c>
      <c r="J203" s="154" t="s">
        <v>395</v>
      </c>
      <c r="K203" s="155" t="s">
        <v>760</v>
      </c>
      <c r="L203" s="231" t="s">
        <v>760</v>
      </c>
      <c r="M203" s="157" t="s">
        <v>348</v>
      </c>
      <c r="N203" s="213"/>
      <c r="O203" s="212"/>
      <c r="P203" s="212"/>
      <c r="Q203" s="212"/>
      <c r="R203" s="212"/>
      <c r="S203" s="212"/>
      <c r="T203" s="215"/>
      <c r="U203" s="215"/>
      <c r="V203" s="209"/>
      <c r="W203" s="217"/>
      <c r="X203" s="209"/>
      <c r="Y203" s="209"/>
      <c r="Z203" s="209"/>
      <c r="AA203" s="216"/>
      <c r="AB203" s="217"/>
      <c r="AC203" s="217"/>
      <c r="AD203" s="209"/>
      <c r="AE203" s="209"/>
      <c r="AF203" s="209"/>
      <c r="AG203" s="218"/>
      <c r="AH203" s="212"/>
      <c r="AI203" s="212"/>
      <c r="AJ203" s="219" t="n">
        <f aca="false">SeqEnd-SeqBeg+1</f>
        <v>1</v>
      </c>
      <c r="AK203" s="220" t="n">
        <f aca="false">AND( SeqBeg&lt;=Beg  , End &lt;=SeqEnd )</f>
        <v>0</v>
      </c>
      <c r="AL203" s="212"/>
      <c r="AM203" s="212"/>
      <c r="AN203" s="221"/>
      <c r="AO203" s="147" t="s">
        <v>103</v>
      </c>
      <c r="AP203" s="147" t="s">
        <v>103</v>
      </c>
      <c r="AQ203" s="147" t="s">
        <v>103</v>
      </c>
      <c r="AR203" s="147" t="s">
        <v>103</v>
      </c>
      <c r="AS203" s="147" t="s">
        <v>103</v>
      </c>
      <c r="AT203" s="147" t="s">
        <v>103</v>
      </c>
      <c r="AV203" s="212"/>
      <c r="AW203" s="222" t="str">
        <f aca="false">HYPERLINK(CONCATENATE("http://www.ncbi.nlm.nih.gov/nuccore/",BM203),BM203)</f>
        <v>KC912027</v>
      </c>
      <c r="AX203" s="219" t="str">
        <f aca="false">CONCATENATE(D203,IF(I203="","",CONCATENATE(".",I203)),IF(K203="","",CONCATENATE(".",K203)),IF(M203="","",CONCATENATE(".",M203)),IF(R203="","",CONCATENATE(".",R203)),IF(U203="","","(*)"))</f>
        <v>3.FRA.Toulouse .hum</v>
      </c>
      <c r="AY203" s="170" t="str">
        <f aca="false">CONCATENATE(BM203,".",BN203)</f>
        <v>KC912027.</v>
      </c>
      <c r="AZ203" s="171" t="str">
        <f aca="false">IF(AV203="",IF(ISNUMBER(FIND(".",A203)),LEFT(A203,FIND(".",A203)-1),A203),AV203)</f>
        <v>KC912027</v>
      </c>
      <c r="BA203" s="171" t="str">
        <f aca="false">IF(ISNUMBER(FIND("-",AZ203)),LEFT(AZ203,FIND("-",AZ203)-1),AZ203)</f>
        <v>KC912027</v>
      </c>
      <c r="BB203" s="170" t="str">
        <f aca="false"> MEGAname &amp; "="</f>
        <v>KC912027=</v>
      </c>
      <c r="BC203" s="170" t="str">
        <f aca="false">Clear &amp; IF(span ,"Span","out")</f>
        <v>KC912027=out</v>
      </c>
      <c r="BD203" s="170" t="str">
        <f aca="false">Clear &amp; IF(span, IF(B203=".","Selected",B203),"out")</f>
        <v>KC912027=out</v>
      </c>
      <c r="BE203" s="170" t="str">
        <f aca="false">Clear &amp; Strain</f>
        <v>KC912027=</v>
      </c>
      <c r="BF203" s="170" t="str">
        <f aca="false">CONCATENATE(A203,"=",F203,". ",AX203,IF(AB203="","",CONCATENATE(".",AB203)))</f>
        <v>KC912027=. 3.FRA.Toulouse .hum</v>
      </c>
      <c r="BG203" s="170" t="str">
        <f aca="false">CONCATENATE(A203,"=",F203,". ",AX203)</f>
        <v>KC912027=. 3.FRA.Toulouse .hum</v>
      </c>
      <c r="BH203" s="170" t="str">
        <f aca="false">CONCATENATE(A203,"=",AX203)</f>
        <v>KC912027=3.FRA.Toulouse .hum</v>
      </c>
      <c r="BI203" s="170" t="str">
        <f aca="false">CONCATENATE(A203,"=",ComForSubtype,D203)</f>
        <v>KC912027=3</v>
      </c>
      <c r="BJ203" s="170" t="str">
        <f aca="false">CONCATENATE(A203,"=",E203)</f>
        <v>KC912027=3</v>
      </c>
      <c r="BK203" s="170" t="str">
        <f aca="false">CONCATENATE(A203,"=",C203)</f>
        <v>KC912027=3</v>
      </c>
      <c r="BL203" s="170" t="str">
        <f aca="false">CONCATENATE(D203,"=")</f>
        <v>3=</v>
      </c>
      <c r="BM203" s="223" t="str">
        <f aca="false">IF(BA203="XX","",BA203)</f>
        <v>KC912027</v>
      </c>
      <c r="BN203" s="224" t="str">
        <f aca="false">CONCATENATE(IF(F203="","",F203),IF(G203="","",CONCATENATE(" / ",G203)))</f>
        <v/>
      </c>
      <c r="BO203" s="225" t="str">
        <f aca="false">AX203</f>
        <v>3.FRA.Toulouse .hum</v>
      </c>
      <c r="BP203" s="226" t="str">
        <f aca="false">IF(V203="","",V203)</f>
        <v/>
      </c>
      <c r="BQ203" s="226" t="str">
        <f aca="false">IF(W203="","",CONCATENATE(W203,IF(LEFT(AO203,1)="s","+","")))</f>
        <v/>
      </c>
      <c r="BR203" s="226" t="str">
        <f aca="false">IF(X203="","",CONCATENATE(X203,IF(LEFT(AQ203,1)="s","+","")))</f>
        <v/>
      </c>
      <c r="BS203" s="226" t="str">
        <f aca="false">IF(Y203="","",CONCATENATE(Y203,IF(LEFT(AR203,1)="s","+","")))</f>
        <v/>
      </c>
      <c r="BT203" s="226" t="str">
        <f aca="false">IF(Z203="","",CONCATENATE(Z203,IF(LEFT(AS203,1)="s","+","")))</f>
        <v/>
      </c>
      <c r="BU203" s="227" t="str">
        <f aca="false">IF(AA203="","",CONCATENATE(AA203,IF(LEFT(AT203,1)="s","+","")))</f>
        <v/>
      </c>
      <c r="BV203" s="212"/>
      <c r="BW203" s="177" t="s">
        <v>338</v>
      </c>
      <c r="BX203" s="170" t="str">
        <f aca="false">IF(BW203&lt;&gt;"",IF(ISNUMBER(FIND("=",BW203)),LEFT(BW203,FIND("=",BW203)-1),BW203),BW203)</f>
        <v>xx</v>
      </c>
      <c r="BY203" s="170" t="str">
        <f aca="false">IF(BW203&lt;&gt;"",IF(ISNUMBER(FIND("=",BW203)),RIGHT(BW203,LEN(BW203)-FIND("=",BW203)),""),"")</f>
        <v>Non_select</v>
      </c>
      <c r="BZ203" s="170" t="str">
        <f aca="false">IF(BX203&lt;&gt;"",IF(ISNUMBER(FIND(".",BX203)),LEFT(BX203,FIND(".",BX203)-1),BX203),BX203)</f>
        <v>xx</v>
      </c>
      <c r="CA203" s="170" t="str">
        <f aca="false">IF(BX203&lt;&gt;"",IF(ISNUMBER(FIND(".",BX203)),RIGHT(BX203,LEN(BX203)-FIND(".",BX203)),""),"")</f>
        <v/>
      </c>
      <c r="CB203" s="212"/>
      <c r="CC203" s="170" t="str">
        <f aca="false">A203</f>
        <v>KC912027</v>
      </c>
      <c r="CD203" s="178" t="s">
        <v>339</v>
      </c>
      <c r="CE203" s="178" t="s">
        <v>340</v>
      </c>
      <c r="CF203" s="178" t="s">
        <v>341</v>
      </c>
      <c r="CG203" s="212"/>
      <c r="CH203" s="212"/>
      <c r="CI203" s="212"/>
      <c r="CJ203" s="212"/>
      <c r="CK203" s="178"/>
      <c r="CL203" s="212"/>
      <c r="CM203" s="212"/>
      <c r="CN203" s="212"/>
      <c r="CO203" s="212"/>
      <c r="CP203" s="212"/>
      <c r="CQ203" s="212"/>
      <c r="CR203" s="228" t="n">
        <f aca="false">C203</f>
        <v>3</v>
      </c>
      <c r="CS203" s="229" t="str">
        <f aca="false">D203</f>
        <v>3</v>
      </c>
      <c r="CT203" s="170" t="str">
        <f aca="false">CONCATENATE(CD203," strain ",CM203," ",CL203,", partial cds")</f>
        <v>Hepatitis E virus strain  , partial cds</v>
      </c>
    </row>
    <row r="204" s="146" customFormat="true" ht="11.9" hidden="true" customHeight="true" outlineLevel="0" collapsed="false">
      <c r="A204" s="154" t="s">
        <v>836</v>
      </c>
      <c r="B204" s="147" t="s">
        <v>371</v>
      </c>
      <c r="C204" s="148" t="n">
        <v>3</v>
      </c>
      <c r="D204" s="149" t="s">
        <v>640</v>
      </c>
      <c r="E204" s="150" t="s">
        <v>640</v>
      </c>
      <c r="F204" s="154"/>
      <c r="G204" s="212"/>
      <c r="H204" s="146" t="s">
        <v>758</v>
      </c>
      <c r="I204" s="153" t="s">
        <v>759</v>
      </c>
      <c r="J204" s="154" t="s">
        <v>395</v>
      </c>
      <c r="K204" s="155" t="s">
        <v>760</v>
      </c>
      <c r="L204" s="231" t="s">
        <v>760</v>
      </c>
      <c r="M204" s="157" t="s">
        <v>348</v>
      </c>
      <c r="N204" s="213"/>
      <c r="O204" s="212"/>
      <c r="P204" s="212"/>
      <c r="Q204" s="212"/>
      <c r="R204" s="212"/>
      <c r="S204" s="212"/>
      <c r="T204" s="215"/>
      <c r="U204" s="215"/>
      <c r="V204" s="209"/>
      <c r="W204" s="217"/>
      <c r="X204" s="209"/>
      <c r="Y204" s="209"/>
      <c r="Z204" s="209"/>
      <c r="AA204" s="216"/>
      <c r="AB204" s="217"/>
      <c r="AC204" s="217"/>
      <c r="AD204" s="209"/>
      <c r="AE204" s="209"/>
      <c r="AF204" s="209"/>
      <c r="AG204" s="218"/>
      <c r="AH204" s="212"/>
      <c r="AI204" s="212"/>
      <c r="AJ204" s="219" t="n">
        <f aca="false">SeqEnd-SeqBeg+1</f>
        <v>1</v>
      </c>
      <c r="AK204" s="220" t="n">
        <f aca="false">AND( SeqBeg&lt;=Beg  , End &lt;=SeqEnd )</f>
        <v>0</v>
      </c>
      <c r="AL204" s="212"/>
      <c r="AM204" s="212"/>
      <c r="AN204" s="221"/>
      <c r="AO204" s="147" t="s">
        <v>103</v>
      </c>
      <c r="AP204" s="147" t="s">
        <v>103</v>
      </c>
      <c r="AQ204" s="147" t="s">
        <v>103</v>
      </c>
      <c r="AR204" s="147" t="s">
        <v>103</v>
      </c>
      <c r="AS204" s="147" t="s">
        <v>103</v>
      </c>
      <c r="AT204" s="147" t="s">
        <v>103</v>
      </c>
      <c r="AV204" s="212"/>
      <c r="AW204" s="222" t="str">
        <f aca="false">HYPERLINK(CONCATENATE("http://www.ncbi.nlm.nih.gov/nuccore/",BM204),BM204)</f>
        <v>KC912028</v>
      </c>
      <c r="AX204" s="219" t="str">
        <f aca="false">CONCATENATE(D204,IF(I204="","",CONCATENATE(".",I204)),IF(K204="","",CONCATENATE(".",K204)),IF(M204="","",CONCATENATE(".",M204)),IF(R204="","",CONCATENATE(".",R204)),IF(U204="","","(*)"))</f>
        <v>3.FRA.Toulouse .hum</v>
      </c>
      <c r="AY204" s="170" t="str">
        <f aca="false">CONCATENATE(BM204,".",BN204)</f>
        <v>KC912028.</v>
      </c>
      <c r="AZ204" s="171" t="str">
        <f aca="false">IF(AV204="",IF(ISNUMBER(FIND(".",A204)),LEFT(A204,FIND(".",A204)-1),A204),AV204)</f>
        <v>KC912028</v>
      </c>
      <c r="BA204" s="171" t="str">
        <f aca="false">IF(ISNUMBER(FIND("-",AZ204)),LEFT(AZ204,FIND("-",AZ204)-1),AZ204)</f>
        <v>KC912028</v>
      </c>
      <c r="BB204" s="170" t="str">
        <f aca="false"> MEGAname &amp; "="</f>
        <v>KC912028=</v>
      </c>
      <c r="BC204" s="170" t="str">
        <f aca="false">Clear &amp; IF(span ,"Span","out")</f>
        <v>KC912028=out</v>
      </c>
      <c r="BD204" s="170" t="str">
        <f aca="false">Clear &amp; IF(span, IF(B204=".","Selected",B204),"out")</f>
        <v>KC912028=out</v>
      </c>
      <c r="BE204" s="170" t="str">
        <f aca="false">Clear &amp; Strain</f>
        <v>KC912028=</v>
      </c>
      <c r="BF204" s="170" t="str">
        <f aca="false">CONCATENATE(A204,"=",F204,". ",AX204,IF(AB204="","",CONCATENATE(".",AB204)))</f>
        <v>KC912028=. 3.FRA.Toulouse .hum</v>
      </c>
      <c r="BG204" s="170" t="str">
        <f aca="false">CONCATENATE(A204,"=",F204,". ",AX204)</f>
        <v>KC912028=. 3.FRA.Toulouse .hum</v>
      </c>
      <c r="BH204" s="170" t="str">
        <f aca="false">CONCATENATE(A204,"=",AX204)</f>
        <v>KC912028=3.FRA.Toulouse .hum</v>
      </c>
      <c r="BI204" s="170" t="str">
        <f aca="false">CONCATENATE(A204,"=",ComForSubtype,D204)</f>
        <v>KC912028=3</v>
      </c>
      <c r="BJ204" s="170" t="str">
        <f aca="false">CONCATENATE(A204,"=",E204)</f>
        <v>KC912028=3</v>
      </c>
      <c r="BK204" s="170" t="str">
        <f aca="false">CONCATENATE(A204,"=",C204)</f>
        <v>KC912028=3</v>
      </c>
      <c r="BL204" s="170" t="str">
        <f aca="false">CONCATENATE(D204,"=")</f>
        <v>3=</v>
      </c>
      <c r="BM204" s="223" t="str">
        <f aca="false">IF(BA204="XX","",BA204)</f>
        <v>KC912028</v>
      </c>
      <c r="BN204" s="224" t="str">
        <f aca="false">CONCATENATE(IF(F204="","",F204),IF(G204="","",CONCATENATE(" / ",G204)))</f>
        <v/>
      </c>
      <c r="BO204" s="225" t="str">
        <f aca="false">AX204</f>
        <v>3.FRA.Toulouse .hum</v>
      </c>
      <c r="BP204" s="226" t="str">
        <f aca="false">IF(V204="","",V204)</f>
        <v/>
      </c>
      <c r="BQ204" s="226" t="str">
        <f aca="false">IF(W204="","",CONCATENATE(W204,IF(LEFT(AO204,1)="s","+","")))</f>
        <v/>
      </c>
      <c r="BR204" s="226" t="str">
        <f aca="false">IF(X204="","",CONCATENATE(X204,IF(LEFT(AQ204,1)="s","+","")))</f>
        <v/>
      </c>
      <c r="BS204" s="226" t="str">
        <f aca="false">IF(Y204="","",CONCATENATE(Y204,IF(LEFT(AR204,1)="s","+","")))</f>
        <v/>
      </c>
      <c r="BT204" s="226" t="str">
        <f aca="false">IF(Z204="","",CONCATENATE(Z204,IF(LEFT(AS204,1)="s","+","")))</f>
        <v/>
      </c>
      <c r="BU204" s="227" t="str">
        <f aca="false">IF(AA204="","",CONCATENATE(AA204,IF(LEFT(AT204,1)="s","+","")))</f>
        <v/>
      </c>
      <c r="BV204" s="212"/>
      <c r="BW204" s="177" t="s">
        <v>338</v>
      </c>
      <c r="BX204" s="170" t="str">
        <f aca="false">IF(BW204&lt;&gt;"",IF(ISNUMBER(FIND("=",BW204)),LEFT(BW204,FIND("=",BW204)-1),BW204),BW204)</f>
        <v>xx</v>
      </c>
      <c r="BY204" s="170" t="str">
        <f aca="false">IF(BW204&lt;&gt;"",IF(ISNUMBER(FIND("=",BW204)),RIGHT(BW204,LEN(BW204)-FIND("=",BW204)),""),"")</f>
        <v>Non_select</v>
      </c>
      <c r="BZ204" s="170" t="str">
        <f aca="false">IF(BX204&lt;&gt;"",IF(ISNUMBER(FIND(".",BX204)),LEFT(BX204,FIND(".",BX204)-1),BX204),BX204)</f>
        <v>xx</v>
      </c>
      <c r="CA204" s="170" t="str">
        <f aca="false">IF(BX204&lt;&gt;"",IF(ISNUMBER(FIND(".",BX204)),RIGHT(BX204,LEN(BX204)-FIND(".",BX204)),""),"")</f>
        <v/>
      </c>
      <c r="CB204" s="212"/>
      <c r="CC204" s="170" t="str">
        <f aca="false">A204</f>
        <v>KC912028</v>
      </c>
      <c r="CD204" s="178" t="s">
        <v>339</v>
      </c>
      <c r="CE204" s="178" t="s">
        <v>340</v>
      </c>
      <c r="CF204" s="178" t="s">
        <v>341</v>
      </c>
      <c r="CG204" s="212"/>
      <c r="CH204" s="212"/>
      <c r="CI204" s="212"/>
      <c r="CJ204" s="212"/>
      <c r="CK204" s="178"/>
      <c r="CL204" s="212"/>
      <c r="CM204" s="212"/>
      <c r="CN204" s="212"/>
      <c r="CO204" s="212"/>
      <c r="CP204" s="212"/>
      <c r="CQ204" s="212"/>
      <c r="CR204" s="228" t="n">
        <f aca="false">C204</f>
        <v>3</v>
      </c>
      <c r="CS204" s="229" t="str">
        <f aca="false">D204</f>
        <v>3</v>
      </c>
      <c r="CT204" s="170" t="str">
        <f aca="false">CONCATENATE(CD204," strain ",CM204," ",CL204,", partial cds")</f>
        <v>Hepatitis E virus strain  , partial cds</v>
      </c>
    </row>
    <row r="205" s="146" customFormat="true" ht="11.9" hidden="true" customHeight="true" outlineLevel="0" collapsed="false">
      <c r="A205" s="154" t="s">
        <v>837</v>
      </c>
      <c r="B205" s="147" t="s">
        <v>371</v>
      </c>
      <c r="C205" s="148" t="n">
        <v>3</v>
      </c>
      <c r="D205" s="149" t="s">
        <v>640</v>
      </c>
      <c r="E205" s="150" t="s">
        <v>640</v>
      </c>
      <c r="F205" s="154"/>
      <c r="G205" s="212"/>
      <c r="H205" s="146" t="s">
        <v>758</v>
      </c>
      <c r="I205" s="153" t="s">
        <v>759</v>
      </c>
      <c r="J205" s="154" t="s">
        <v>395</v>
      </c>
      <c r="K205" s="155" t="s">
        <v>760</v>
      </c>
      <c r="L205" s="231" t="s">
        <v>760</v>
      </c>
      <c r="M205" s="157" t="s">
        <v>348</v>
      </c>
      <c r="N205" s="213"/>
      <c r="O205" s="212"/>
      <c r="P205" s="212"/>
      <c r="Q205" s="212"/>
      <c r="R205" s="212"/>
      <c r="S205" s="212"/>
      <c r="T205" s="215"/>
      <c r="U205" s="215"/>
      <c r="V205" s="209"/>
      <c r="W205" s="217"/>
      <c r="X205" s="209"/>
      <c r="Y205" s="209"/>
      <c r="Z205" s="209"/>
      <c r="AA205" s="216"/>
      <c r="AB205" s="217"/>
      <c r="AC205" s="217"/>
      <c r="AD205" s="209"/>
      <c r="AE205" s="209"/>
      <c r="AF205" s="209"/>
      <c r="AG205" s="218"/>
      <c r="AH205" s="212"/>
      <c r="AI205" s="212"/>
      <c r="AJ205" s="219" t="n">
        <f aca="false">SeqEnd-SeqBeg+1</f>
        <v>1</v>
      </c>
      <c r="AK205" s="220" t="n">
        <f aca="false">AND( SeqBeg&lt;=Beg  , End &lt;=SeqEnd )</f>
        <v>0</v>
      </c>
      <c r="AL205" s="212"/>
      <c r="AM205" s="212"/>
      <c r="AN205" s="221"/>
      <c r="AO205" s="147" t="s">
        <v>103</v>
      </c>
      <c r="AP205" s="147" t="s">
        <v>103</v>
      </c>
      <c r="AQ205" s="147" t="s">
        <v>103</v>
      </c>
      <c r="AR205" s="147" t="s">
        <v>103</v>
      </c>
      <c r="AS205" s="147" t="s">
        <v>103</v>
      </c>
      <c r="AT205" s="147" t="s">
        <v>103</v>
      </c>
      <c r="AV205" s="212"/>
      <c r="AW205" s="222" t="str">
        <f aca="false">HYPERLINK(CONCATENATE("http://www.ncbi.nlm.nih.gov/nuccore/",BM205),BM205)</f>
        <v>KC912029</v>
      </c>
      <c r="AX205" s="219" t="str">
        <f aca="false">CONCATENATE(D205,IF(I205="","",CONCATENATE(".",I205)),IF(K205="","",CONCATENATE(".",K205)),IF(M205="","",CONCATENATE(".",M205)),IF(R205="","",CONCATENATE(".",R205)),IF(U205="","","(*)"))</f>
        <v>3.FRA.Toulouse .hum</v>
      </c>
      <c r="AY205" s="170" t="str">
        <f aca="false">CONCATENATE(BM205,".",BN205)</f>
        <v>KC912029.</v>
      </c>
      <c r="AZ205" s="171" t="str">
        <f aca="false">IF(AV205="",IF(ISNUMBER(FIND(".",A205)),LEFT(A205,FIND(".",A205)-1),A205),AV205)</f>
        <v>KC912029</v>
      </c>
      <c r="BA205" s="171" t="str">
        <f aca="false">IF(ISNUMBER(FIND("-",AZ205)),LEFT(AZ205,FIND("-",AZ205)-1),AZ205)</f>
        <v>KC912029</v>
      </c>
      <c r="BB205" s="170" t="str">
        <f aca="false"> MEGAname &amp; "="</f>
        <v>KC912029=</v>
      </c>
      <c r="BC205" s="170" t="str">
        <f aca="false">Clear &amp; IF(span ,"Span","out")</f>
        <v>KC912029=out</v>
      </c>
      <c r="BD205" s="170" t="str">
        <f aca="false">Clear &amp; IF(span, IF(B205=".","Selected",B205),"out")</f>
        <v>KC912029=out</v>
      </c>
      <c r="BE205" s="170" t="str">
        <f aca="false">Clear &amp; Strain</f>
        <v>KC912029=</v>
      </c>
      <c r="BF205" s="170" t="str">
        <f aca="false">CONCATENATE(A205,"=",F205,". ",AX205,IF(AB205="","",CONCATENATE(".",AB205)))</f>
        <v>KC912029=. 3.FRA.Toulouse .hum</v>
      </c>
      <c r="BG205" s="170" t="str">
        <f aca="false">CONCATENATE(A205,"=",F205,". ",AX205)</f>
        <v>KC912029=. 3.FRA.Toulouse .hum</v>
      </c>
      <c r="BH205" s="170" t="str">
        <f aca="false">CONCATENATE(A205,"=",AX205)</f>
        <v>KC912029=3.FRA.Toulouse .hum</v>
      </c>
      <c r="BI205" s="170" t="str">
        <f aca="false">CONCATENATE(A205,"=",ComForSubtype,D205)</f>
        <v>KC912029=3</v>
      </c>
      <c r="BJ205" s="170" t="str">
        <f aca="false">CONCATENATE(A205,"=",E205)</f>
        <v>KC912029=3</v>
      </c>
      <c r="BK205" s="170" t="str">
        <f aca="false">CONCATENATE(A205,"=",C205)</f>
        <v>KC912029=3</v>
      </c>
      <c r="BL205" s="170" t="str">
        <f aca="false">CONCATENATE(D205,"=")</f>
        <v>3=</v>
      </c>
      <c r="BM205" s="223" t="str">
        <f aca="false">IF(BA205="XX","",BA205)</f>
        <v>KC912029</v>
      </c>
      <c r="BN205" s="224" t="str">
        <f aca="false">CONCATENATE(IF(F205="","",F205),IF(G205="","",CONCATENATE(" / ",G205)))</f>
        <v/>
      </c>
      <c r="BO205" s="225" t="str">
        <f aca="false">AX205</f>
        <v>3.FRA.Toulouse .hum</v>
      </c>
      <c r="BP205" s="226" t="str">
        <f aca="false">IF(V205="","",V205)</f>
        <v/>
      </c>
      <c r="BQ205" s="226" t="str">
        <f aca="false">IF(W205="","",CONCATENATE(W205,IF(LEFT(AO205,1)="s","+","")))</f>
        <v/>
      </c>
      <c r="BR205" s="226" t="str">
        <f aca="false">IF(X205="","",CONCATENATE(X205,IF(LEFT(AQ205,1)="s","+","")))</f>
        <v/>
      </c>
      <c r="BS205" s="226" t="str">
        <f aca="false">IF(Y205="","",CONCATENATE(Y205,IF(LEFT(AR205,1)="s","+","")))</f>
        <v/>
      </c>
      <c r="BT205" s="226" t="str">
        <f aca="false">IF(Z205="","",CONCATENATE(Z205,IF(LEFT(AS205,1)="s","+","")))</f>
        <v/>
      </c>
      <c r="BU205" s="227" t="str">
        <f aca="false">IF(AA205="","",CONCATENATE(AA205,IF(LEFT(AT205,1)="s","+","")))</f>
        <v/>
      </c>
      <c r="BV205" s="212"/>
      <c r="BW205" s="177" t="s">
        <v>338</v>
      </c>
      <c r="BX205" s="170" t="str">
        <f aca="false">IF(BW205&lt;&gt;"",IF(ISNUMBER(FIND("=",BW205)),LEFT(BW205,FIND("=",BW205)-1),BW205),BW205)</f>
        <v>xx</v>
      </c>
      <c r="BY205" s="170" t="str">
        <f aca="false">IF(BW205&lt;&gt;"",IF(ISNUMBER(FIND("=",BW205)),RIGHT(BW205,LEN(BW205)-FIND("=",BW205)),""),"")</f>
        <v>Non_select</v>
      </c>
      <c r="BZ205" s="170" t="str">
        <f aca="false">IF(BX205&lt;&gt;"",IF(ISNUMBER(FIND(".",BX205)),LEFT(BX205,FIND(".",BX205)-1),BX205),BX205)</f>
        <v>xx</v>
      </c>
      <c r="CA205" s="170" t="str">
        <f aca="false">IF(BX205&lt;&gt;"",IF(ISNUMBER(FIND(".",BX205)),RIGHT(BX205,LEN(BX205)-FIND(".",BX205)),""),"")</f>
        <v/>
      </c>
      <c r="CB205" s="212"/>
      <c r="CC205" s="170" t="str">
        <f aca="false">A205</f>
        <v>KC912029</v>
      </c>
      <c r="CD205" s="178" t="s">
        <v>339</v>
      </c>
      <c r="CE205" s="178" t="s">
        <v>340</v>
      </c>
      <c r="CF205" s="178" t="s">
        <v>341</v>
      </c>
      <c r="CG205" s="212"/>
      <c r="CH205" s="212"/>
      <c r="CI205" s="212"/>
      <c r="CJ205" s="212"/>
      <c r="CK205" s="178"/>
      <c r="CL205" s="212"/>
      <c r="CM205" s="212"/>
      <c r="CN205" s="212"/>
      <c r="CO205" s="212"/>
      <c r="CP205" s="212"/>
      <c r="CQ205" s="212"/>
      <c r="CR205" s="228" t="n">
        <f aca="false">C205</f>
        <v>3</v>
      </c>
      <c r="CS205" s="229" t="str">
        <f aca="false">D205</f>
        <v>3</v>
      </c>
      <c r="CT205" s="170" t="str">
        <f aca="false">CONCATENATE(CD205," strain ",CM205," ",CL205,", partial cds")</f>
        <v>Hepatitis E virus strain  , partial cds</v>
      </c>
    </row>
    <row r="206" s="146" customFormat="true" ht="11.9" hidden="true" customHeight="true" outlineLevel="0" collapsed="false">
      <c r="A206" s="154" t="s">
        <v>838</v>
      </c>
      <c r="B206" s="147" t="s">
        <v>371</v>
      </c>
      <c r="C206" s="148" t="n">
        <v>3</v>
      </c>
      <c r="D206" s="149" t="s">
        <v>640</v>
      </c>
      <c r="E206" s="150" t="s">
        <v>640</v>
      </c>
      <c r="F206" s="154"/>
      <c r="G206" s="212"/>
      <c r="H206" s="146" t="s">
        <v>758</v>
      </c>
      <c r="I206" s="153" t="s">
        <v>759</v>
      </c>
      <c r="J206" s="154" t="s">
        <v>395</v>
      </c>
      <c r="K206" s="155" t="s">
        <v>760</v>
      </c>
      <c r="L206" s="231" t="s">
        <v>760</v>
      </c>
      <c r="M206" s="157" t="s">
        <v>348</v>
      </c>
      <c r="N206" s="213"/>
      <c r="O206" s="212"/>
      <c r="P206" s="212"/>
      <c r="Q206" s="212"/>
      <c r="R206" s="212"/>
      <c r="S206" s="212"/>
      <c r="T206" s="215"/>
      <c r="U206" s="215"/>
      <c r="V206" s="209"/>
      <c r="W206" s="217"/>
      <c r="X206" s="209"/>
      <c r="Y206" s="209"/>
      <c r="Z206" s="209"/>
      <c r="AA206" s="216"/>
      <c r="AB206" s="217"/>
      <c r="AC206" s="217"/>
      <c r="AD206" s="209"/>
      <c r="AE206" s="209"/>
      <c r="AF206" s="209"/>
      <c r="AG206" s="218"/>
      <c r="AH206" s="212"/>
      <c r="AI206" s="212"/>
      <c r="AJ206" s="219" t="n">
        <f aca="false">SeqEnd-SeqBeg+1</f>
        <v>1</v>
      </c>
      <c r="AK206" s="220" t="n">
        <f aca="false">AND( SeqBeg&lt;=Beg  , End &lt;=SeqEnd )</f>
        <v>0</v>
      </c>
      <c r="AL206" s="212"/>
      <c r="AM206" s="212"/>
      <c r="AN206" s="221"/>
      <c r="AO206" s="147" t="s">
        <v>103</v>
      </c>
      <c r="AP206" s="147" t="s">
        <v>103</v>
      </c>
      <c r="AQ206" s="147" t="s">
        <v>103</v>
      </c>
      <c r="AR206" s="147" t="s">
        <v>103</v>
      </c>
      <c r="AS206" s="147" t="s">
        <v>103</v>
      </c>
      <c r="AT206" s="147" t="s">
        <v>103</v>
      </c>
      <c r="AV206" s="212"/>
      <c r="AW206" s="222" t="str">
        <f aca="false">HYPERLINK(CONCATENATE("http://www.ncbi.nlm.nih.gov/nuccore/",BM206),BM206)</f>
        <v>KC912030</v>
      </c>
      <c r="AX206" s="219" t="str">
        <f aca="false">CONCATENATE(D206,IF(I206="","",CONCATENATE(".",I206)),IF(K206="","",CONCATENATE(".",K206)),IF(M206="","",CONCATENATE(".",M206)),IF(R206="","",CONCATENATE(".",R206)),IF(U206="","","(*)"))</f>
        <v>3.FRA.Toulouse .hum</v>
      </c>
      <c r="AY206" s="170" t="str">
        <f aca="false">CONCATENATE(BM206,".",BN206)</f>
        <v>KC912030.</v>
      </c>
      <c r="AZ206" s="171" t="str">
        <f aca="false">IF(AV206="",IF(ISNUMBER(FIND(".",A206)),LEFT(A206,FIND(".",A206)-1),A206),AV206)</f>
        <v>KC912030</v>
      </c>
      <c r="BA206" s="171" t="str">
        <f aca="false">IF(ISNUMBER(FIND("-",AZ206)),LEFT(AZ206,FIND("-",AZ206)-1),AZ206)</f>
        <v>KC912030</v>
      </c>
      <c r="BB206" s="170" t="str">
        <f aca="false"> MEGAname &amp; "="</f>
        <v>KC912030=</v>
      </c>
      <c r="BC206" s="170" t="str">
        <f aca="false">Clear &amp; IF(span ,"Span","out")</f>
        <v>KC912030=out</v>
      </c>
      <c r="BD206" s="170" t="str">
        <f aca="false">Clear &amp; IF(span, IF(B206=".","Selected",B206),"out")</f>
        <v>KC912030=out</v>
      </c>
      <c r="BE206" s="170" t="str">
        <f aca="false">Clear &amp; Strain</f>
        <v>KC912030=</v>
      </c>
      <c r="BF206" s="170" t="str">
        <f aca="false">CONCATENATE(A206,"=",F206,". ",AX206,IF(AB206="","",CONCATENATE(".",AB206)))</f>
        <v>KC912030=. 3.FRA.Toulouse .hum</v>
      </c>
      <c r="BG206" s="170" t="str">
        <f aca="false">CONCATENATE(A206,"=",F206,". ",AX206)</f>
        <v>KC912030=. 3.FRA.Toulouse .hum</v>
      </c>
      <c r="BH206" s="170" t="str">
        <f aca="false">CONCATENATE(A206,"=",AX206)</f>
        <v>KC912030=3.FRA.Toulouse .hum</v>
      </c>
      <c r="BI206" s="170" t="str">
        <f aca="false">CONCATENATE(A206,"=",ComForSubtype,D206)</f>
        <v>KC912030=3</v>
      </c>
      <c r="BJ206" s="170" t="str">
        <f aca="false">CONCATENATE(A206,"=",E206)</f>
        <v>KC912030=3</v>
      </c>
      <c r="BK206" s="170" t="str">
        <f aca="false">CONCATENATE(A206,"=",C206)</f>
        <v>KC912030=3</v>
      </c>
      <c r="BL206" s="170" t="str">
        <f aca="false">CONCATENATE(D206,"=")</f>
        <v>3=</v>
      </c>
      <c r="BM206" s="223" t="str">
        <f aca="false">IF(BA206="XX","",BA206)</f>
        <v>KC912030</v>
      </c>
      <c r="BN206" s="224" t="str">
        <f aca="false">CONCATENATE(IF(F206="","",F206),IF(G206="","",CONCATENATE(" / ",G206)))</f>
        <v/>
      </c>
      <c r="BO206" s="225" t="str">
        <f aca="false">AX206</f>
        <v>3.FRA.Toulouse .hum</v>
      </c>
      <c r="BP206" s="226" t="str">
        <f aca="false">IF(V206="","",V206)</f>
        <v/>
      </c>
      <c r="BQ206" s="226" t="str">
        <f aca="false">IF(W206="","",CONCATENATE(W206,IF(LEFT(AO206,1)="s","+","")))</f>
        <v/>
      </c>
      <c r="BR206" s="226" t="str">
        <f aca="false">IF(X206="","",CONCATENATE(X206,IF(LEFT(AQ206,1)="s","+","")))</f>
        <v/>
      </c>
      <c r="BS206" s="226" t="str">
        <f aca="false">IF(Y206="","",CONCATENATE(Y206,IF(LEFT(AR206,1)="s","+","")))</f>
        <v/>
      </c>
      <c r="BT206" s="226" t="str">
        <f aca="false">IF(Z206="","",CONCATENATE(Z206,IF(LEFT(AS206,1)="s","+","")))</f>
        <v/>
      </c>
      <c r="BU206" s="227" t="str">
        <f aca="false">IF(AA206="","",CONCATENATE(AA206,IF(LEFT(AT206,1)="s","+","")))</f>
        <v/>
      </c>
      <c r="BV206" s="212"/>
      <c r="BW206" s="177" t="s">
        <v>338</v>
      </c>
      <c r="BX206" s="170" t="str">
        <f aca="false">IF(BW206&lt;&gt;"",IF(ISNUMBER(FIND("=",BW206)),LEFT(BW206,FIND("=",BW206)-1),BW206),BW206)</f>
        <v>xx</v>
      </c>
      <c r="BY206" s="170" t="str">
        <f aca="false">IF(BW206&lt;&gt;"",IF(ISNUMBER(FIND("=",BW206)),RIGHT(BW206,LEN(BW206)-FIND("=",BW206)),""),"")</f>
        <v>Non_select</v>
      </c>
      <c r="BZ206" s="170" t="str">
        <f aca="false">IF(BX206&lt;&gt;"",IF(ISNUMBER(FIND(".",BX206)),LEFT(BX206,FIND(".",BX206)-1),BX206),BX206)</f>
        <v>xx</v>
      </c>
      <c r="CA206" s="170" t="str">
        <f aca="false">IF(BX206&lt;&gt;"",IF(ISNUMBER(FIND(".",BX206)),RIGHT(BX206,LEN(BX206)-FIND(".",BX206)),""),"")</f>
        <v/>
      </c>
      <c r="CB206" s="212"/>
      <c r="CC206" s="170" t="str">
        <f aca="false">A206</f>
        <v>KC912030</v>
      </c>
      <c r="CD206" s="178" t="s">
        <v>339</v>
      </c>
      <c r="CE206" s="178" t="s">
        <v>340</v>
      </c>
      <c r="CF206" s="178" t="s">
        <v>341</v>
      </c>
      <c r="CG206" s="212"/>
      <c r="CH206" s="212"/>
      <c r="CI206" s="212"/>
      <c r="CJ206" s="212"/>
      <c r="CK206" s="178"/>
      <c r="CL206" s="212"/>
      <c r="CM206" s="212"/>
      <c r="CN206" s="212"/>
      <c r="CO206" s="212"/>
      <c r="CP206" s="212"/>
      <c r="CQ206" s="212"/>
      <c r="CR206" s="228" t="n">
        <f aca="false">C206</f>
        <v>3</v>
      </c>
      <c r="CS206" s="229" t="str">
        <f aca="false">D206</f>
        <v>3</v>
      </c>
      <c r="CT206" s="170" t="str">
        <f aca="false">CONCATENATE(CD206," strain ",CM206," ",CL206,", partial cds")</f>
        <v>Hepatitis E virus strain  , partial cds</v>
      </c>
    </row>
    <row r="207" s="146" customFormat="true" ht="11.9" hidden="true" customHeight="true" outlineLevel="0" collapsed="false">
      <c r="A207" s="154" t="s">
        <v>839</v>
      </c>
      <c r="B207" s="147" t="s">
        <v>371</v>
      </c>
      <c r="C207" s="148" t="n">
        <v>3</v>
      </c>
      <c r="D207" s="149" t="s">
        <v>640</v>
      </c>
      <c r="E207" s="150" t="s">
        <v>640</v>
      </c>
      <c r="F207" s="154"/>
      <c r="G207" s="212"/>
      <c r="H207" s="146" t="s">
        <v>758</v>
      </c>
      <c r="I207" s="153" t="s">
        <v>759</v>
      </c>
      <c r="J207" s="154" t="s">
        <v>395</v>
      </c>
      <c r="K207" s="155" t="s">
        <v>760</v>
      </c>
      <c r="L207" s="231" t="s">
        <v>760</v>
      </c>
      <c r="M207" s="157" t="s">
        <v>348</v>
      </c>
      <c r="N207" s="213"/>
      <c r="O207" s="212"/>
      <c r="P207" s="212"/>
      <c r="Q207" s="212"/>
      <c r="R207" s="212"/>
      <c r="S207" s="212"/>
      <c r="T207" s="215"/>
      <c r="U207" s="215"/>
      <c r="V207" s="209"/>
      <c r="W207" s="217"/>
      <c r="X207" s="209"/>
      <c r="Y207" s="209"/>
      <c r="Z207" s="209"/>
      <c r="AA207" s="216"/>
      <c r="AB207" s="217"/>
      <c r="AC207" s="217"/>
      <c r="AD207" s="209"/>
      <c r="AE207" s="209"/>
      <c r="AF207" s="209"/>
      <c r="AG207" s="218"/>
      <c r="AH207" s="212"/>
      <c r="AI207" s="212"/>
      <c r="AJ207" s="219" t="n">
        <f aca="false">SeqEnd-SeqBeg+1</f>
        <v>1</v>
      </c>
      <c r="AK207" s="220" t="n">
        <f aca="false">AND( SeqBeg&lt;=Beg  , End &lt;=SeqEnd )</f>
        <v>0</v>
      </c>
      <c r="AL207" s="212"/>
      <c r="AM207" s="212"/>
      <c r="AN207" s="221"/>
      <c r="AO207" s="147" t="s">
        <v>103</v>
      </c>
      <c r="AP207" s="147" t="s">
        <v>103</v>
      </c>
      <c r="AQ207" s="147" t="s">
        <v>103</v>
      </c>
      <c r="AR207" s="147" t="s">
        <v>103</v>
      </c>
      <c r="AS207" s="147" t="s">
        <v>103</v>
      </c>
      <c r="AT207" s="147" t="s">
        <v>103</v>
      </c>
      <c r="AV207" s="212"/>
      <c r="AW207" s="222" t="str">
        <f aca="false">HYPERLINK(CONCATENATE("http://www.ncbi.nlm.nih.gov/nuccore/",BM207),BM207)</f>
        <v>KC912031</v>
      </c>
      <c r="AX207" s="219" t="str">
        <f aca="false">CONCATENATE(D207,IF(I207="","",CONCATENATE(".",I207)),IF(K207="","",CONCATENATE(".",K207)),IF(M207="","",CONCATENATE(".",M207)),IF(R207="","",CONCATENATE(".",R207)),IF(U207="","","(*)"))</f>
        <v>3.FRA.Toulouse .hum</v>
      </c>
      <c r="AY207" s="170" t="str">
        <f aca="false">CONCATENATE(BM207,".",BN207)</f>
        <v>KC912031.</v>
      </c>
      <c r="AZ207" s="171" t="str">
        <f aca="false">IF(AV207="",IF(ISNUMBER(FIND(".",A207)),LEFT(A207,FIND(".",A207)-1),A207),AV207)</f>
        <v>KC912031</v>
      </c>
      <c r="BA207" s="171" t="str">
        <f aca="false">IF(ISNUMBER(FIND("-",AZ207)),LEFT(AZ207,FIND("-",AZ207)-1),AZ207)</f>
        <v>KC912031</v>
      </c>
      <c r="BB207" s="170" t="str">
        <f aca="false"> MEGAname &amp; "="</f>
        <v>KC912031=</v>
      </c>
      <c r="BC207" s="170" t="str">
        <f aca="false">Clear &amp; IF(span ,"Span","out")</f>
        <v>KC912031=out</v>
      </c>
      <c r="BD207" s="170" t="str">
        <f aca="false">Clear &amp; IF(span, IF(B207=".","Selected",B207),"out")</f>
        <v>KC912031=out</v>
      </c>
      <c r="BE207" s="170" t="str">
        <f aca="false">Clear &amp; Strain</f>
        <v>KC912031=</v>
      </c>
      <c r="BF207" s="170" t="str">
        <f aca="false">CONCATENATE(A207,"=",F207,". ",AX207,IF(AB207="","",CONCATENATE(".",AB207)))</f>
        <v>KC912031=. 3.FRA.Toulouse .hum</v>
      </c>
      <c r="BG207" s="170" t="str">
        <f aca="false">CONCATENATE(A207,"=",F207,". ",AX207)</f>
        <v>KC912031=. 3.FRA.Toulouse .hum</v>
      </c>
      <c r="BH207" s="170" t="str">
        <f aca="false">CONCATENATE(A207,"=",AX207)</f>
        <v>KC912031=3.FRA.Toulouse .hum</v>
      </c>
      <c r="BI207" s="170" t="str">
        <f aca="false">CONCATENATE(A207,"=",ComForSubtype,D207)</f>
        <v>KC912031=3</v>
      </c>
      <c r="BJ207" s="170" t="str">
        <f aca="false">CONCATENATE(A207,"=",E207)</f>
        <v>KC912031=3</v>
      </c>
      <c r="BK207" s="170" t="str">
        <f aca="false">CONCATENATE(A207,"=",C207)</f>
        <v>KC912031=3</v>
      </c>
      <c r="BL207" s="170" t="str">
        <f aca="false">CONCATENATE(D207,"=")</f>
        <v>3=</v>
      </c>
      <c r="BM207" s="223" t="str">
        <f aca="false">IF(BA207="XX","",BA207)</f>
        <v>KC912031</v>
      </c>
      <c r="BN207" s="224" t="str">
        <f aca="false">CONCATENATE(IF(F207="","",F207),IF(G207="","",CONCATENATE(" / ",G207)))</f>
        <v/>
      </c>
      <c r="BO207" s="225" t="str">
        <f aca="false">AX207</f>
        <v>3.FRA.Toulouse .hum</v>
      </c>
      <c r="BP207" s="226" t="str">
        <f aca="false">IF(V207="","",V207)</f>
        <v/>
      </c>
      <c r="BQ207" s="226" t="str">
        <f aca="false">IF(W207="","",CONCATENATE(W207,IF(LEFT(AO207,1)="s","+","")))</f>
        <v/>
      </c>
      <c r="BR207" s="226" t="str">
        <f aca="false">IF(X207="","",CONCATENATE(X207,IF(LEFT(AQ207,1)="s","+","")))</f>
        <v/>
      </c>
      <c r="BS207" s="226" t="str">
        <f aca="false">IF(Y207="","",CONCATENATE(Y207,IF(LEFT(AR207,1)="s","+","")))</f>
        <v/>
      </c>
      <c r="BT207" s="226" t="str">
        <f aca="false">IF(Z207="","",CONCATENATE(Z207,IF(LEFT(AS207,1)="s","+","")))</f>
        <v/>
      </c>
      <c r="BU207" s="227" t="str">
        <f aca="false">IF(AA207="","",CONCATENATE(AA207,IF(LEFT(AT207,1)="s","+","")))</f>
        <v/>
      </c>
      <c r="BV207" s="212"/>
      <c r="BW207" s="177" t="s">
        <v>338</v>
      </c>
      <c r="BX207" s="170" t="str">
        <f aca="false">IF(BW207&lt;&gt;"",IF(ISNUMBER(FIND("=",BW207)),LEFT(BW207,FIND("=",BW207)-1),BW207),BW207)</f>
        <v>xx</v>
      </c>
      <c r="BY207" s="170" t="str">
        <f aca="false">IF(BW207&lt;&gt;"",IF(ISNUMBER(FIND("=",BW207)),RIGHT(BW207,LEN(BW207)-FIND("=",BW207)),""),"")</f>
        <v>Non_select</v>
      </c>
      <c r="BZ207" s="170" t="str">
        <f aca="false">IF(BX207&lt;&gt;"",IF(ISNUMBER(FIND(".",BX207)),LEFT(BX207,FIND(".",BX207)-1),BX207),BX207)</f>
        <v>xx</v>
      </c>
      <c r="CA207" s="170" t="str">
        <f aca="false">IF(BX207&lt;&gt;"",IF(ISNUMBER(FIND(".",BX207)),RIGHT(BX207,LEN(BX207)-FIND(".",BX207)),""),"")</f>
        <v/>
      </c>
      <c r="CB207" s="212"/>
      <c r="CC207" s="170" t="str">
        <f aca="false">A207</f>
        <v>KC912031</v>
      </c>
      <c r="CD207" s="178" t="s">
        <v>339</v>
      </c>
      <c r="CE207" s="178" t="s">
        <v>340</v>
      </c>
      <c r="CF207" s="178" t="s">
        <v>341</v>
      </c>
      <c r="CG207" s="212"/>
      <c r="CH207" s="212"/>
      <c r="CI207" s="212"/>
      <c r="CJ207" s="212"/>
      <c r="CK207" s="178"/>
      <c r="CL207" s="212"/>
      <c r="CM207" s="212"/>
      <c r="CN207" s="212"/>
      <c r="CO207" s="212"/>
      <c r="CP207" s="212"/>
      <c r="CQ207" s="212"/>
      <c r="CR207" s="228" t="n">
        <f aca="false">C207</f>
        <v>3</v>
      </c>
      <c r="CS207" s="229" t="str">
        <f aca="false">D207</f>
        <v>3</v>
      </c>
      <c r="CT207" s="170" t="str">
        <f aca="false">CONCATENATE(CD207," strain ",CM207," ",CL207,", partial cds")</f>
        <v>Hepatitis E virus strain  , partial cds</v>
      </c>
    </row>
    <row r="208" s="146" customFormat="true" ht="11.9" hidden="true" customHeight="true" outlineLevel="0" collapsed="false">
      <c r="A208" s="154" t="s">
        <v>840</v>
      </c>
      <c r="B208" s="147" t="s">
        <v>371</v>
      </c>
      <c r="C208" s="148" t="n">
        <v>3</v>
      </c>
      <c r="D208" s="149" t="s">
        <v>640</v>
      </c>
      <c r="E208" s="150" t="s">
        <v>640</v>
      </c>
      <c r="F208" s="154"/>
      <c r="G208" s="212"/>
      <c r="H208" s="146" t="s">
        <v>758</v>
      </c>
      <c r="I208" s="153" t="s">
        <v>759</v>
      </c>
      <c r="J208" s="154" t="s">
        <v>395</v>
      </c>
      <c r="K208" s="155" t="s">
        <v>760</v>
      </c>
      <c r="L208" s="231" t="s">
        <v>760</v>
      </c>
      <c r="M208" s="157" t="s">
        <v>348</v>
      </c>
      <c r="N208" s="213"/>
      <c r="O208" s="212"/>
      <c r="P208" s="212"/>
      <c r="Q208" s="212"/>
      <c r="R208" s="212"/>
      <c r="S208" s="212"/>
      <c r="T208" s="215"/>
      <c r="U208" s="215"/>
      <c r="V208" s="209"/>
      <c r="W208" s="217"/>
      <c r="X208" s="209"/>
      <c r="Y208" s="209"/>
      <c r="Z208" s="209"/>
      <c r="AA208" s="216"/>
      <c r="AB208" s="217"/>
      <c r="AC208" s="217"/>
      <c r="AD208" s="209"/>
      <c r="AE208" s="209"/>
      <c r="AF208" s="209"/>
      <c r="AG208" s="218"/>
      <c r="AH208" s="212"/>
      <c r="AI208" s="212"/>
      <c r="AJ208" s="219" t="n">
        <f aca="false">SeqEnd-SeqBeg+1</f>
        <v>1</v>
      </c>
      <c r="AK208" s="220" t="n">
        <f aca="false">AND( SeqBeg&lt;=Beg  , End &lt;=SeqEnd )</f>
        <v>0</v>
      </c>
      <c r="AL208" s="212"/>
      <c r="AM208" s="212"/>
      <c r="AN208" s="221"/>
      <c r="AO208" s="147" t="s">
        <v>103</v>
      </c>
      <c r="AP208" s="147" t="s">
        <v>103</v>
      </c>
      <c r="AQ208" s="147" t="s">
        <v>103</v>
      </c>
      <c r="AR208" s="147" t="s">
        <v>103</v>
      </c>
      <c r="AS208" s="147" t="s">
        <v>103</v>
      </c>
      <c r="AT208" s="147" t="s">
        <v>103</v>
      </c>
      <c r="AV208" s="212"/>
      <c r="AW208" s="222" t="str">
        <f aca="false">HYPERLINK(CONCATENATE("http://www.ncbi.nlm.nih.gov/nuccore/",BM208),BM208)</f>
        <v>KC912032</v>
      </c>
      <c r="AX208" s="219" t="str">
        <f aca="false">CONCATENATE(D208,IF(I208="","",CONCATENATE(".",I208)),IF(K208="","",CONCATENATE(".",K208)),IF(M208="","",CONCATENATE(".",M208)),IF(R208="","",CONCATENATE(".",R208)),IF(U208="","","(*)"))</f>
        <v>3.FRA.Toulouse .hum</v>
      </c>
      <c r="AY208" s="170" t="str">
        <f aca="false">CONCATENATE(BM208,".",BN208)</f>
        <v>KC912032.</v>
      </c>
      <c r="AZ208" s="171" t="str">
        <f aca="false">IF(AV208="",IF(ISNUMBER(FIND(".",A208)),LEFT(A208,FIND(".",A208)-1),A208),AV208)</f>
        <v>KC912032</v>
      </c>
      <c r="BA208" s="171" t="str">
        <f aca="false">IF(ISNUMBER(FIND("-",AZ208)),LEFT(AZ208,FIND("-",AZ208)-1),AZ208)</f>
        <v>KC912032</v>
      </c>
      <c r="BB208" s="170" t="str">
        <f aca="false"> MEGAname &amp; "="</f>
        <v>KC912032=</v>
      </c>
      <c r="BC208" s="170" t="str">
        <f aca="false">Clear &amp; IF(span ,"Span","out")</f>
        <v>KC912032=out</v>
      </c>
      <c r="BD208" s="170" t="str">
        <f aca="false">Clear &amp; IF(span, IF(B208=".","Selected",B208),"out")</f>
        <v>KC912032=out</v>
      </c>
      <c r="BE208" s="170" t="str">
        <f aca="false">Clear &amp; Strain</f>
        <v>KC912032=</v>
      </c>
      <c r="BF208" s="170" t="str">
        <f aca="false">CONCATENATE(A208,"=",F208,". ",AX208,IF(AB208="","",CONCATENATE(".",AB208)))</f>
        <v>KC912032=. 3.FRA.Toulouse .hum</v>
      </c>
      <c r="BG208" s="170" t="str">
        <f aca="false">CONCATENATE(A208,"=",F208,". ",AX208)</f>
        <v>KC912032=. 3.FRA.Toulouse .hum</v>
      </c>
      <c r="BH208" s="170" t="str">
        <f aca="false">CONCATENATE(A208,"=",AX208)</f>
        <v>KC912032=3.FRA.Toulouse .hum</v>
      </c>
      <c r="BI208" s="170" t="str">
        <f aca="false">CONCATENATE(A208,"=",ComForSubtype,D208)</f>
        <v>KC912032=3</v>
      </c>
      <c r="BJ208" s="170" t="str">
        <f aca="false">CONCATENATE(A208,"=",E208)</f>
        <v>KC912032=3</v>
      </c>
      <c r="BK208" s="170" t="str">
        <f aca="false">CONCATENATE(A208,"=",C208)</f>
        <v>KC912032=3</v>
      </c>
      <c r="BL208" s="170" t="str">
        <f aca="false">CONCATENATE(D208,"=")</f>
        <v>3=</v>
      </c>
      <c r="BM208" s="223" t="str">
        <f aca="false">IF(BA208="XX","",BA208)</f>
        <v>KC912032</v>
      </c>
      <c r="BN208" s="224" t="str">
        <f aca="false">CONCATENATE(IF(F208="","",F208),IF(G208="","",CONCATENATE(" / ",G208)))</f>
        <v/>
      </c>
      <c r="BO208" s="225" t="str">
        <f aca="false">AX208</f>
        <v>3.FRA.Toulouse .hum</v>
      </c>
      <c r="BP208" s="226" t="str">
        <f aca="false">IF(V208="","",V208)</f>
        <v/>
      </c>
      <c r="BQ208" s="226" t="str">
        <f aca="false">IF(W208="","",CONCATENATE(W208,IF(LEFT(AO208,1)="s","+","")))</f>
        <v/>
      </c>
      <c r="BR208" s="226" t="str">
        <f aca="false">IF(X208="","",CONCATENATE(X208,IF(LEFT(AQ208,1)="s","+","")))</f>
        <v/>
      </c>
      <c r="BS208" s="226" t="str">
        <f aca="false">IF(Y208="","",CONCATENATE(Y208,IF(LEFT(AR208,1)="s","+","")))</f>
        <v/>
      </c>
      <c r="BT208" s="226" t="str">
        <f aca="false">IF(Z208="","",CONCATENATE(Z208,IF(LEFT(AS208,1)="s","+","")))</f>
        <v/>
      </c>
      <c r="BU208" s="227" t="str">
        <f aca="false">IF(AA208="","",CONCATENATE(AA208,IF(LEFT(AT208,1)="s","+","")))</f>
        <v/>
      </c>
      <c r="BV208" s="212"/>
      <c r="BW208" s="177" t="s">
        <v>338</v>
      </c>
      <c r="BX208" s="170" t="str">
        <f aca="false">IF(BW208&lt;&gt;"",IF(ISNUMBER(FIND("=",BW208)),LEFT(BW208,FIND("=",BW208)-1),BW208),BW208)</f>
        <v>xx</v>
      </c>
      <c r="BY208" s="170" t="str">
        <f aca="false">IF(BW208&lt;&gt;"",IF(ISNUMBER(FIND("=",BW208)),RIGHT(BW208,LEN(BW208)-FIND("=",BW208)),""),"")</f>
        <v>Non_select</v>
      </c>
      <c r="BZ208" s="170" t="str">
        <f aca="false">IF(BX208&lt;&gt;"",IF(ISNUMBER(FIND(".",BX208)),LEFT(BX208,FIND(".",BX208)-1),BX208),BX208)</f>
        <v>xx</v>
      </c>
      <c r="CA208" s="170" t="str">
        <f aca="false">IF(BX208&lt;&gt;"",IF(ISNUMBER(FIND(".",BX208)),RIGHT(BX208,LEN(BX208)-FIND(".",BX208)),""),"")</f>
        <v/>
      </c>
      <c r="CB208" s="212"/>
      <c r="CC208" s="170" t="str">
        <f aca="false">A208</f>
        <v>KC912032</v>
      </c>
      <c r="CD208" s="178" t="s">
        <v>339</v>
      </c>
      <c r="CE208" s="178" t="s">
        <v>340</v>
      </c>
      <c r="CF208" s="178" t="s">
        <v>341</v>
      </c>
      <c r="CG208" s="212"/>
      <c r="CH208" s="212"/>
      <c r="CI208" s="212"/>
      <c r="CJ208" s="212"/>
      <c r="CK208" s="178"/>
      <c r="CL208" s="212"/>
      <c r="CM208" s="212"/>
      <c r="CN208" s="212"/>
      <c r="CO208" s="212"/>
      <c r="CP208" s="212"/>
      <c r="CQ208" s="212"/>
      <c r="CR208" s="228" t="n">
        <f aca="false">C208</f>
        <v>3</v>
      </c>
      <c r="CS208" s="229" t="str">
        <f aca="false">D208</f>
        <v>3</v>
      </c>
      <c r="CT208" s="170" t="str">
        <f aca="false">CONCATENATE(CD208," strain ",CM208," ",CL208,", partial cds")</f>
        <v>Hepatitis E virus strain  , partial cds</v>
      </c>
    </row>
    <row r="209" s="146" customFormat="true" ht="11.9" hidden="true" customHeight="true" outlineLevel="0" collapsed="false">
      <c r="A209" s="154" t="s">
        <v>841</v>
      </c>
      <c r="B209" s="147" t="s">
        <v>371</v>
      </c>
      <c r="C209" s="148" t="n">
        <v>3</v>
      </c>
      <c r="D209" s="149" t="s">
        <v>640</v>
      </c>
      <c r="E209" s="150" t="s">
        <v>640</v>
      </c>
      <c r="F209" s="154"/>
      <c r="G209" s="212"/>
      <c r="H209" s="146" t="s">
        <v>758</v>
      </c>
      <c r="I209" s="153" t="s">
        <v>759</v>
      </c>
      <c r="J209" s="154" t="s">
        <v>395</v>
      </c>
      <c r="K209" s="155" t="s">
        <v>760</v>
      </c>
      <c r="L209" s="231" t="s">
        <v>760</v>
      </c>
      <c r="M209" s="157" t="s">
        <v>348</v>
      </c>
      <c r="N209" s="213"/>
      <c r="O209" s="212"/>
      <c r="P209" s="212"/>
      <c r="Q209" s="212"/>
      <c r="R209" s="212"/>
      <c r="S209" s="212"/>
      <c r="T209" s="215"/>
      <c r="U209" s="215"/>
      <c r="V209" s="209"/>
      <c r="W209" s="217"/>
      <c r="X209" s="209"/>
      <c r="Y209" s="209"/>
      <c r="Z209" s="209"/>
      <c r="AA209" s="216"/>
      <c r="AB209" s="217"/>
      <c r="AC209" s="217"/>
      <c r="AD209" s="209"/>
      <c r="AE209" s="209"/>
      <c r="AF209" s="209"/>
      <c r="AG209" s="218"/>
      <c r="AH209" s="212"/>
      <c r="AI209" s="212"/>
      <c r="AJ209" s="219" t="n">
        <f aca="false">SeqEnd-SeqBeg+1</f>
        <v>1</v>
      </c>
      <c r="AK209" s="220" t="n">
        <f aca="false">AND( SeqBeg&lt;=Beg  , End &lt;=SeqEnd )</f>
        <v>0</v>
      </c>
      <c r="AL209" s="212"/>
      <c r="AM209" s="212"/>
      <c r="AN209" s="221"/>
      <c r="AO209" s="147" t="s">
        <v>103</v>
      </c>
      <c r="AP209" s="147" t="s">
        <v>103</v>
      </c>
      <c r="AQ209" s="147" t="s">
        <v>103</v>
      </c>
      <c r="AR209" s="147" t="s">
        <v>103</v>
      </c>
      <c r="AS209" s="147" t="s">
        <v>103</v>
      </c>
      <c r="AT209" s="147" t="s">
        <v>103</v>
      </c>
      <c r="AV209" s="212"/>
      <c r="AW209" s="222" t="str">
        <f aca="false">HYPERLINK(CONCATENATE("http://www.ncbi.nlm.nih.gov/nuccore/",BM209),BM209)</f>
        <v>KC912033</v>
      </c>
      <c r="AX209" s="219" t="str">
        <f aca="false">CONCATENATE(D209,IF(I209="","",CONCATENATE(".",I209)),IF(K209="","",CONCATENATE(".",K209)),IF(M209="","",CONCATENATE(".",M209)),IF(R209="","",CONCATENATE(".",R209)),IF(U209="","","(*)"))</f>
        <v>3.FRA.Toulouse .hum</v>
      </c>
      <c r="AY209" s="170" t="str">
        <f aca="false">CONCATENATE(BM209,".",BN209)</f>
        <v>KC912033.</v>
      </c>
      <c r="AZ209" s="171" t="str">
        <f aca="false">IF(AV209="",IF(ISNUMBER(FIND(".",A209)),LEFT(A209,FIND(".",A209)-1),A209),AV209)</f>
        <v>KC912033</v>
      </c>
      <c r="BA209" s="171" t="str">
        <f aca="false">IF(ISNUMBER(FIND("-",AZ209)),LEFT(AZ209,FIND("-",AZ209)-1),AZ209)</f>
        <v>KC912033</v>
      </c>
      <c r="BB209" s="170" t="str">
        <f aca="false"> MEGAname &amp; "="</f>
        <v>KC912033=</v>
      </c>
      <c r="BC209" s="170" t="str">
        <f aca="false">Clear &amp; IF(span ,"Span","out")</f>
        <v>KC912033=out</v>
      </c>
      <c r="BD209" s="170" t="str">
        <f aca="false">Clear &amp; IF(span, IF(B209=".","Selected",B209),"out")</f>
        <v>KC912033=out</v>
      </c>
      <c r="BE209" s="170" t="str">
        <f aca="false">Clear &amp; Strain</f>
        <v>KC912033=</v>
      </c>
      <c r="BF209" s="170" t="str">
        <f aca="false">CONCATENATE(A209,"=",F209,". ",AX209,IF(AB209="","",CONCATENATE(".",AB209)))</f>
        <v>KC912033=. 3.FRA.Toulouse .hum</v>
      </c>
      <c r="BG209" s="170" t="str">
        <f aca="false">CONCATENATE(A209,"=",F209,". ",AX209)</f>
        <v>KC912033=. 3.FRA.Toulouse .hum</v>
      </c>
      <c r="BH209" s="170" t="str">
        <f aca="false">CONCATENATE(A209,"=",AX209)</f>
        <v>KC912033=3.FRA.Toulouse .hum</v>
      </c>
      <c r="BI209" s="170" t="str">
        <f aca="false">CONCATENATE(A209,"=",ComForSubtype,D209)</f>
        <v>KC912033=3</v>
      </c>
      <c r="BJ209" s="170" t="str">
        <f aca="false">CONCATENATE(A209,"=",E209)</f>
        <v>KC912033=3</v>
      </c>
      <c r="BK209" s="170" t="str">
        <f aca="false">CONCATENATE(A209,"=",C209)</f>
        <v>KC912033=3</v>
      </c>
      <c r="BL209" s="170" t="str">
        <f aca="false">CONCATENATE(D209,"=")</f>
        <v>3=</v>
      </c>
      <c r="BM209" s="223" t="str">
        <f aca="false">IF(BA209="XX","",BA209)</f>
        <v>KC912033</v>
      </c>
      <c r="BN209" s="224" t="str">
        <f aca="false">CONCATENATE(IF(F209="","",F209),IF(G209="","",CONCATENATE(" / ",G209)))</f>
        <v/>
      </c>
      <c r="BO209" s="225" t="str">
        <f aca="false">AX209</f>
        <v>3.FRA.Toulouse .hum</v>
      </c>
      <c r="BP209" s="226" t="str">
        <f aca="false">IF(V209="","",V209)</f>
        <v/>
      </c>
      <c r="BQ209" s="226" t="str">
        <f aca="false">IF(W209="","",CONCATENATE(W209,IF(LEFT(AO209,1)="s","+","")))</f>
        <v/>
      </c>
      <c r="BR209" s="226" t="str">
        <f aca="false">IF(X209="","",CONCATENATE(X209,IF(LEFT(AQ209,1)="s","+","")))</f>
        <v/>
      </c>
      <c r="BS209" s="226" t="str">
        <f aca="false">IF(Y209="","",CONCATENATE(Y209,IF(LEFT(AR209,1)="s","+","")))</f>
        <v/>
      </c>
      <c r="BT209" s="226" t="str">
        <f aca="false">IF(Z209="","",CONCATENATE(Z209,IF(LEFT(AS209,1)="s","+","")))</f>
        <v/>
      </c>
      <c r="BU209" s="227" t="str">
        <f aca="false">IF(AA209="","",CONCATENATE(AA209,IF(LEFT(AT209,1)="s","+","")))</f>
        <v/>
      </c>
      <c r="BV209" s="212"/>
      <c r="BW209" s="177" t="s">
        <v>338</v>
      </c>
      <c r="BX209" s="170" t="str">
        <f aca="false">IF(BW209&lt;&gt;"",IF(ISNUMBER(FIND("=",BW209)),LEFT(BW209,FIND("=",BW209)-1),BW209),BW209)</f>
        <v>xx</v>
      </c>
      <c r="BY209" s="170" t="str">
        <f aca="false">IF(BW209&lt;&gt;"",IF(ISNUMBER(FIND("=",BW209)),RIGHT(BW209,LEN(BW209)-FIND("=",BW209)),""),"")</f>
        <v>Non_select</v>
      </c>
      <c r="BZ209" s="170" t="str">
        <f aca="false">IF(BX209&lt;&gt;"",IF(ISNUMBER(FIND(".",BX209)),LEFT(BX209,FIND(".",BX209)-1),BX209),BX209)</f>
        <v>xx</v>
      </c>
      <c r="CA209" s="170" t="str">
        <f aca="false">IF(BX209&lt;&gt;"",IF(ISNUMBER(FIND(".",BX209)),RIGHT(BX209,LEN(BX209)-FIND(".",BX209)),""),"")</f>
        <v/>
      </c>
      <c r="CB209" s="212"/>
      <c r="CC209" s="170" t="str">
        <f aca="false">A209</f>
        <v>KC912033</v>
      </c>
      <c r="CD209" s="178" t="s">
        <v>339</v>
      </c>
      <c r="CE209" s="178" t="s">
        <v>340</v>
      </c>
      <c r="CF209" s="178" t="s">
        <v>341</v>
      </c>
      <c r="CG209" s="212"/>
      <c r="CH209" s="212"/>
      <c r="CI209" s="212"/>
      <c r="CJ209" s="212"/>
      <c r="CK209" s="178"/>
      <c r="CL209" s="212"/>
      <c r="CM209" s="212"/>
      <c r="CN209" s="212"/>
      <c r="CO209" s="212"/>
      <c r="CP209" s="212"/>
      <c r="CQ209" s="212"/>
      <c r="CR209" s="228" t="n">
        <f aca="false">C209</f>
        <v>3</v>
      </c>
      <c r="CS209" s="229" t="str">
        <f aca="false">D209</f>
        <v>3</v>
      </c>
      <c r="CT209" s="170" t="str">
        <f aca="false">CONCATENATE(CD209," strain ",CM209," ",CL209,", partial cds")</f>
        <v>Hepatitis E virus strain  , partial cds</v>
      </c>
    </row>
    <row r="210" s="146" customFormat="true" ht="11.9" hidden="true" customHeight="true" outlineLevel="0" collapsed="false">
      <c r="A210" s="154" t="s">
        <v>842</v>
      </c>
      <c r="B210" s="147" t="s">
        <v>371</v>
      </c>
      <c r="C210" s="148" t="n">
        <v>3</v>
      </c>
      <c r="D210" s="149" t="s">
        <v>640</v>
      </c>
      <c r="E210" s="150" t="s">
        <v>640</v>
      </c>
      <c r="F210" s="154"/>
      <c r="G210" s="212"/>
      <c r="H210" s="146" t="s">
        <v>758</v>
      </c>
      <c r="I210" s="153" t="s">
        <v>759</v>
      </c>
      <c r="J210" s="154" t="s">
        <v>395</v>
      </c>
      <c r="K210" s="155" t="s">
        <v>760</v>
      </c>
      <c r="L210" s="231" t="s">
        <v>760</v>
      </c>
      <c r="M210" s="157" t="s">
        <v>348</v>
      </c>
      <c r="N210" s="213"/>
      <c r="O210" s="212"/>
      <c r="P210" s="212"/>
      <c r="Q210" s="212"/>
      <c r="R210" s="212"/>
      <c r="S210" s="212"/>
      <c r="T210" s="215"/>
      <c r="U210" s="215"/>
      <c r="V210" s="209"/>
      <c r="W210" s="217"/>
      <c r="X210" s="209"/>
      <c r="Y210" s="209"/>
      <c r="Z210" s="209"/>
      <c r="AA210" s="216"/>
      <c r="AB210" s="217"/>
      <c r="AC210" s="217"/>
      <c r="AD210" s="209"/>
      <c r="AE210" s="209"/>
      <c r="AF210" s="209"/>
      <c r="AG210" s="218"/>
      <c r="AH210" s="212"/>
      <c r="AI210" s="212"/>
      <c r="AJ210" s="219" t="n">
        <f aca="false">SeqEnd-SeqBeg+1</f>
        <v>1</v>
      </c>
      <c r="AK210" s="220" t="n">
        <f aca="false">AND( SeqBeg&lt;=Beg  , End &lt;=SeqEnd )</f>
        <v>0</v>
      </c>
      <c r="AL210" s="212"/>
      <c r="AM210" s="212"/>
      <c r="AN210" s="221"/>
      <c r="AO210" s="147" t="s">
        <v>103</v>
      </c>
      <c r="AP210" s="147" t="s">
        <v>103</v>
      </c>
      <c r="AQ210" s="147" t="s">
        <v>103</v>
      </c>
      <c r="AR210" s="147" t="s">
        <v>103</v>
      </c>
      <c r="AS210" s="147" t="s">
        <v>103</v>
      </c>
      <c r="AT210" s="147" t="s">
        <v>103</v>
      </c>
      <c r="AV210" s="212"/>
      <c r="AW210" s="222" t="str">
        <f aca="false">HYPERLINK(CONCATENATE("http://www.ncbi.nlm.nih.gov/nuccore/",BM210),BM210)</f>
        <v>KC912034</v>
      </c>
      <c r="AX210" s="219" t="str">
        <f aca="false">CONCATENATE(D210,IF(I210="","",CONCATENATE(".",I210)),IF(K210="","",CONCATENATE(".",K210)),IF(M210="","",CONCATENATE(".",M210)),IF(R210="","",CONCATENATE(".",R210)),IF(U210="","","(*)"))</f>
        <v>3.FRA.Toulouse .hum</v>
      </c>
      <c r="AY210" s="170" t="str">
        <f aca="false">CONCATENATE(BM210,".",BN210)</f>
        <v>KC912034.</v>
      </c>
      <c r="AZ210" s="171" t="str">
        <f aca="false">IF(AV210="",IF(ISNUMBER(FIND(".",A210)),LEFT(A210,FIND(".",A210)-1),A210),AV210)</f>
        <v>KC912034</v>
      </c>
      <c r="BA210" s="171" t="str">
        <f aca="false">IF(ISNUMBER(FIND("-",AZ210)),LEFT(AZ210,FIND("-",AZ210)-1),AZ210)</f>
        <v>KC912034</v>
      </c>
      <c r="BB210" s="170" t="str">
        <f aca="false"> MEGAname &amp; "="</f>
        <v>KC912034=</v>
      </c>
      <c r="BC210" s="170" t="str">
        <f aca="false">Clear &amp; IF(span ,"Span","out")</f>
        <v>KC912034=out</v>
      </c>
      <c r="BD210" s="170" t="str">
        <f aca="false">Clear &amp; IF(span, IF(B210=".","Selected",B210),"out")</f>
        <v>KC912034=out</v>
      </c>
      <c r="BE210" s="170" t="str">
        <f aca="false">Clear &amp; Strain</f>
        <v>KC912034=</v>
      </c>
      <c r="BF210" s="170" t="str">
        <f aca="false">CONCATENATE(A210,"=",F210,". ",AX210,IF(AB210="","",CONCATENATE(".",AB210)))</f>
        <v>KC912034=. 3.FRA.Toulouse .hum</v>
      </c>
      <c r="BG210" s="170" t="str">
        <f aca="false">CONCATENATE(A210,"=",F210,". ",AX210)</f>
        <v>KC912034=. 3.FRA.Toulouse .hum</v>
      </c>
      <c r="BH210" s="170" t="str">
        <f aca="false">CONCATENATE(A210,"=",AX210)</f>
        <v>KC912034=3.FRA.Toulouse .hum</v>
      </c>
      <c r="BI210" s="170" t="str">
        <f aca="false">CONCATENATE(A210,"=",ComForSubtype,D210)</f>
        <v>KC912034=3</v>
      </c>
      <c r="BJ210" s="170" t="str">
        <f aca="false">CONCATENATE(A210,"=",E210)</f>
        <v>KC912034=3</v>
      </c>
      <c r="BK210" s="170" t="str">
        <f aca="false">CONCATENATE(A210,"=",C210)</f>
        <v>KC912034=3</v>
      </c>
      <c r="BL210" s="170" t="str">
        <f aca="false">CONCATENATE(D210,"=")</f>
        <v>3=</v>
      </c>
      <c r="BM210" s="223" t="str">
        <f aca="false">IF(BA210="XX","",BA210)</f>
        <v>KC912034</v>
      </c>
      <c r="BN210" s="224" t="str">
        <f aca="false">CONCATENATE(IF(F210="","",F210),IF(G210="","",CONCATENATE(" / ",G210)))</f>
        <v/>
      </c>
      <c r="BO210" s="225" t="str">
        <f aca="false">AX210</f>
        <v>3.FRA.Toulouse .hum</v>
      </c>
      <c r="BP210" s="226" t="str">
        <f aca="false">IF(V210="","",V210)</f>
        <v/>
      </c>
      <c r="BQ210" s="226" t="str">
        <f aca="false">IF(W210="","",CONCATENATE(W210,IF(LEFT(AO210,1)="s","+","")))</f>
        <v/>
      </c>
      <c r="BR210" s="226" t="str">
        <f aca="false">IF(X210="","",CONCATENATE(X210,IF(LEFT(AQ210,1)="s","+","")))</f>
        <v/>
      </c>
      <c r="BS210" s="226" t="str">
        <f aca="false">IF(Y210="","",CONCATENATE(Y210,IF(LEFT(AR210,1)="s","+","")))</f>
        <v/>
      </c>
      <c r="BT210" s="226" t="str">
        <f aca="false">IF(Z210="","",CONCATENATE(Z210,IF(LEFT(AS210,1)="s","+","")))</f>
        <v/>
      </c>
      <c r="BU210" s="227" t="str">
        <f aca="false">IF(AA210="","",CONCATENATE(AA210,IF(LEFT(AT210,1)="s","+","")))</f>
        <v/>
      </c>
      <c r="BV210" s="212"/>
      <c r="BW210" s="177" t="s">
        <v>338</v>
      </c>
      <c r="BX210" s="170" t="str">
        <f aca="false">IF(BW210&lt;&gt;"",IF(ISNUMBER(FIND("=",BW210)),LEFT(BW210,FIND("=",BW210)-1),BW210),BW210)</f>
        <v>xx</v>
      </c>
      <c r="BY210" s="170" t="str">
        <f aca="false">IF(BW210&lt;&gt;"",IF(ISNUMBER(FIND("=",BW210)),RIGHT(BW210,LEN(BW210)-FIND("=",BW210)),""),"")</f>
        <v>Non_select</v>
      </c>
      <c r="BZ210" s="170" t="str">
        <f aca="false">IF(BX210&lt;&gt;"",IF(ISNUMBER(FIND(".",BX210)),LEFT(BX210,FIND(".",BX210)-1),BX210),BX210)</f>
        <v>xx</v>
      </c>
      <c r="CA210" s="170" t="str">
        <f aca="false">IF(BX210&lt;&gt;"",IF(ISNUMBER(FIND(".",BX210)),RIGHT(BX210,LEN(BX210)-FIND(".",BX210)),""),"")</f>
        <v/>
      </c>
      <c r="CB210" s="212"/>
      <c r="CC210" s="170" t="str">
        <f aca="false">A210</f>
        <v>KC912034</v>
      </c>
      <c r="CD210" s="178" t="s">
        <v>339</v>
      </c>
      <c r="CE210" s="178" t="s">
        <v>340</v>
      </c>
      <c r="CF210" s="178" t="s">
        <v>341</v>
      </c>
      <c r="CG210" s="212"/>
      <c r="CH210" s="212"/>
      <c r="CI210" s="212"/>
      <c r="CJ210" s="212"/>
      <c r="CK210" s="178"/>
      <c r="CL210" s="212"/>
      <c r="CM210" s="212"/>
      <c r="CN210" s="212"/>
      <c r="CO210" s="212"/>
      <c r="CP210" s="212"/>
      <c r="CQ210" s="212"/>
      <c r="CR210" s="228" t="n">
        <f aca="false">C210</f>
        <v>3</v>
      </c>
      <c r="CS210" s="229" t="str">
        <f aca="false">D210</f>
        <v>3</v>
      </c>
      <c r="CT210" s="170" t="str">
        <f aca="false">CONCATENATE(CD210," strain ",CM210," ",CL210,", partial cds")</f>
        <v>Hepatitis E virus strain  , partial cds</v>
      </c>
    </row>
    <row r="211" s="146" customFormat="true" ht="11.9" hidden="true" customHeight="true" outlineLevel="0" collapsed="false">
      <c r="A211" s="154" t="s">
        <v>843</v>
      </c>
      <c r="B211" s="147" t="s">
        <v>371</v>
      </c>
      <c r="C211" s="148" t="n">
        <v>3</v>
      </c>
      <c r="D211" s="149" t="s">
        <v>640</v>
      </c>
      <c r="E211" s="150" t="s">
        <v>640</v>
      </c>
      <c r="F211" s="154"/>
      <c r="G211" s="212"/>
      <c r="H211" s="146" t="s">
        <v>758</v>
      </c>
      <c r="I211" s="153" t="s">
        <v>759</v>
      </c>
      <c r="J211" s="154" t="s">
        <v>395</v>
      </c>
      <c r="K211" s="155" t="s">
        <v>760</v>
      </c>
      <c r="L211" s="231" t="s">
        <v>760</v>
      </c>
      <c r="M211" s="157" t="s">
        <v>348</v>
      </c>
      <c r="N211" s="213"/>
      <c r="O211" s="212"/>
      <c r="P211" s="212"/>
      <c r="Q211" s="212"/>
      <c r="R211" s="212"/>
      <c r="S211" s="212"/>
      <c r="T211" s="215"/>
      <c r="U211" s="215"/>
      <c r="V211" s="209"/>
      <c r="W211" s="217"/>
      <c r="X211" s="209"/>
      <c r="Y211" s="209"/>
      <c r="Z211" s="209"/>
      <c r="AA211" s="216"/>
      <c r="AB211" s="217"/>
      <c r="AC211" s="217"/>
      <c r="AD211" s="209"/>
      <c r="AE211" s="209"/>
      <c r="AF211" s="209"/>
      <c r="AG211" s="218"/>
      <c r="AH211" s="212"/>
      <c r="AI211" s="212"/>
      <c r="AJ211" s="219" t="n">
        <f aca="false">SeqEnd-SeqBeg+1</f>
        <v>1</v>
      </c>
      <c r="AK211" s="220" t="n">
        <f aca="false">AND( SeqBeg&lt;=Beg  , End &lt;=SeqEnd )</f>
        <v>0</v>
      </c>
      <c r="AL211" s="212"/>
      <c r="AM211" s="212"/>
      <c r="AN211" s="221"/>
      <c r="AO211" s="147" t="s">
        <v>103</v>
      </c>
      <c r="AP211" s="147" t="s">
        <v>103</v>
      </c>
      <c r="AQ211" s="147" t="s">
        <v>103</v>
      </c>
      <c r="AR211" s="147" t="s">
        <v>103</v>
      </c>
      <c r="AS211" s="147" t="s">
        <v>103</v>
      </c>
      <c r="AT211" s="147" t="s">
        <v>103</v>
      </c>
      <c r="AV211" s="212"/>
      <c r="AW211" s="222" t="str">
        <f aca="false">HYPERLINK(CONCATENATE("http://www.ncbi.nlm.nih.gov/nuccore/",BM211),BM211)</f>
        <v>KC912035</v>
      </c>
      <c r="AX211" s="219" t="str">
        <f aca="false">CONCATENATE(D211,IF(I211="","",CONCATENATE(".",I211)),IF(K211="","",CONCATENATE(".",K211)),IF(M211="","",CONCATENATE(".",M211)),IF(R211="","",CONCATENATE(".",R211)),IF(U211="","","(*)"))</f>
        <v>3.FRA.Toulouse .hum</v>
      </c>
      <c r="AY211" s="170" t="str">
        <f aca="false">CONCATENATE(BM211,".",BN211)</f>
        <v>KC912035.</v>
      </c>
      <c r="AZ211" s="171" t="str">
        <f aca="false">IF(AV211="",IF(ISNUMBER(FIND(".",A211)),LEFT(A211,FIND(".",A211)-1),A211),AV211)</f>
        <v>KC912035</v>
      </c>
      <c r="BA211" s="171" t="str">
        <f aca="false">IF(ISNUMBER(FIND("-",AZ211)),LEFT(AZ211,FIND("-",AZ211)-1),AZ211)</f>
        <v>KC912035</v>
      </c>
      <c r="BB211" s="170" t="str">
        <f aca="false"> MEGAname &amp; "="</f>
        <v>KC912035=</v>
      </c>
      <c r="BC211" s="170" t="str">
        <f aca="false">Clear &amp; IF(span ,"Span","out")</f>
        <v>KC912035=out</v>
      </c>
      <c r="BD211" s="170" t="str">
        <f aca="false">Clear &amp; IF(span, IF(B211=".","Selected",B211),"out")</f>
        <v>KC912035=out</v>
      </c>
      <c r="BE211" s="170" t="str">
        <f aca="false">Clear &amp; Strain</f>
        <v>KC912035=</v>
      </c>
      <c r="BF211" s="170" t="str">
        <f aca="false">CONCATENATE(A211,"=",F211,". ",AX211,IF(AB211="","",CONCATENATE(".",AB211)))</f>
        <v>KC912035=. 3.FRA.Toulouse .hum</v>
      </c>
      <c r="BG211" s="170" t="str">
        <f aca="false">CONCATENATE(A211,"=",F211,". ",AX211)</f>
        <v>KC912035=. 3.FRA.Toulouse .hum</v>
      </c>
      <c r="BH211" s="170" t="str">
        <f aca="false">CONCATENATE(A211,"=",AX211)</f>
        <v>KC912035=3.FRA.Toulouse .hum</v>
      </c>
      <c r="BI211" s="170" t="str">
        <f aca="false">CONCATENATE(A211,"=",ComForSubtype,D211)</f>
        <v>KC912035=3</v>
      </c>
      <c r="BJ211" s="170" t="str">
        <f aca="false">CONCATENATE(A211,"=",E211)</f>
        <v>KC912035=3</v>
      </c>
      <c r="BK211" s="170" t="str">
        <f aca="false">CONCATENATE(A211,"=",C211)</f>
        <v>KC912035=3</v>
      </c>
      <c r="BL211" s="170" t="str">
        <f aca="false">CONCATENATE(D211,"=")</f>
        <v>3=</v>
      </c>
      <c r="BM211" s="223" t="str">
        <f aca="false">IF(BA211="XX","",BA211)</f>
        <v>KC912035</v>
      </c>
      <c r="BN211" s="224" t="str">
        <f aca="false">CONCATENATE(IF(F211="","",F211),IF(G211="","",CONCATENATE(" / ",G211)))</f>
        <v/>
      </c>
      <c r="BO211" s="225" t="str">
        <f aca="false">AX211</f>
        <v>3.FRA.Toulouse .hum</v>
      </c>
      <c r="BP211" s="226" t="str">
        <f aca="false">IF(V211="","",V211)</f>
        <v/>
      </c>
      <c r="BQ211" s="226" t="str">
        <f aca="false">IF(W211="","",CONCATENATE(W211,IF(LEFT(AO211,1)="s","+","")))</f>
        <v/>
      </c>
      <c r="BR211" s="226" t="str">
        <f aca="false">IF(X211="","",CONCATENATE(X211,IF(LEFT(AQ211,1)="s","+","")))</f>
        <v/>
      </c>
      <c r="BS211" s="226" t="str">
        <f aca="false">IF(Y211="","",CONCATENATE(Y211,IF(LEFT(AR211,1)="s","+","")))</f>
        <v/>
      </c>
      <c r="BT211" s="226" t="str">
        <f aca="false">IF(Z211="","",CONCATENATE(Z211,IF(LEFT(AS211,1)="s","+","")))</f>
        <v/>
      </c>
      <c r="BU211" s="227" t="str">
        <f aca="false">IF(AA211="","",CONCATENATE(AA211,IF(LEFT(AT211,1)="s","+","")))</f>
        <v/>
      </c>
      <c r="BV211" s="212"/>
      <c r="BW211" s="177" t="s">
        <v>338</v>
      </c>
      <c r="BX211" s="170" t="str">
        <f aca="false">IF(BW211&lt;&gt;"",IF(ISNUMBER(FIND("=",BW211)),LEFT(BW211,FIND("=",BW211)-1),BW211),BW211)</f>
        <v>xx</v>
      </c>
      <c r="BY211" s="170" t="str">
        <f aca="false">IF(BW211&lt;&gt;"",IF(ISNUMBER(FIND("=",BW211)),RIGHT(BW211,LEN(BW211)-FIND("=",BW211)),""),"")</f>
        <v>Non_select</v>
      </c>
      <c r="BZ211" s="170" t="str">
        <f aca="false">IF(BX211&lt;&gt;"",IF(ISNUMBER(FIND(".",BX211)),LEFT(BX211,FIND(".",BX211)-1),BX211),BX211)</f>
        <v>xx</v>
      </c>
      <c r="CA211" s="170" t="str">
        <f aca="false">IF(BX211&lt;&gt;"",IF(ISNUMBER(FIND(".",BX211)),RIGHT(BX211,LEN(BX211)-FIND(".",BX211)),""),"")</f>
        <v/>
      </c>
      <c r="CB211" s="212"/>
      <c r="CC211" s="170" t="str">
        <f aca="false">A211</f>
        <v>KC912035</v>
      </c>
      <c r="CD211" s="178" t="s">
        <v>339</v>
      </c>
      <c r="CE211" s="178" t="s">
        <v>340</v>
      </c>
      <c r="CF211" s="178" t="s">
        <v>341</v>
      </c>
      <c r="CG211" s="212"/>
      <c r="CH211" s="212"/>
      <c r="CI211" s="212"/>
      <c r="CJ211" s="212"/>
      <c r="CK211" s="178"/>
      <c r="CL211" s="212"/>
      <c r="CM211" s="212"/>
      <c r="CN211" s="212"/>
      <c r="CO211" s="212"/>
      <c r="CP211" s="212"/>
      <c r="CQ211" s="212"/>
      <c r="CR211" s="228" t="n">
        <f aca="false">C211</f>
        <v>3</v>
      </c>
      <c r="CS211" s="229" t="str">
        <f aca="false">D211</f>
        <v>3</v>
      </c>
      <c r="CT211" s="170" t="str">
        <f aca="false">CONCATENATE(CD211," strain ",CM211," ",CL211,", partial cds")</f>
        <v>Hepatitis E virus strain  , partial cds</v>
      </c>
    </row>
    <row r="212" s="146" customFormat="true" ht="11.9" hidden="true" customHeight="true" outlineLevel="0" collapsed="false">
      <c r="A212" s="154" t="s">
        <v>844</v>
      </c>
      <c r="B212" s="147" t="s">
        <v>371</v>
      </c>
      <c r="C212" s="148" t="n">
        <v>3</v>
      </c>
      <c r="D212" s="149" t="s">
        <v>640</v>
      </c>
      <c r="E212" s="150" t="s">
        <v>640</v>
      </c>
      <c r="F212" s="154"/>
      <c r="G212" s="212"/>
      <c r="H212" s="146" t="s">
        <v>758</v>
      </c>
      <c r="I212" s="153" t="s">
        <v>759</v>
      </c>
      <c r="J212" s="154" t="s">
        <v>395</v>
      </c>
      <c r="K212" s="155" t="s">
        <v>760</v>
      </c>
      <c r="L212" s="231" t="s">
        <v>760</v>
      </c>
      <c r="M212" s="157" t="s">
        <v>348</v>
      </c>
      <c r="N212" s="213"/>
      <c r="O212" s="212"/>
      <c r="P212" s="212"/>
      <c r="Q212" s="212"/>
      <c r="R212" s="212"/>
      <c r="S212" s="212"/>
      <c r="T212" s="215"/>
      <c r="U212" s="215"/>
      <c r="V212" s="209"/>
      <c r="W212" s="217"/>
      <c r="X212" s="209"/>
      <c r="Y212" s="209"/>
      <c r="Z212" s="209"/>
      <c r="AA212" s="216"/>
      <c r="AB212" s="217"/>
      <c r="AC212" s="217"/>
      <c r="AD212" s="209"/>
      <c r="AE212" s="209"/>
      <c r="AF212" s="209"/>
      <c r="AG212" s="218"/>
      <c r="AH212" s="212"/>
      <c r="AI212" s="212"/>
      <c r="AJ212" s="219" t="n">
        <f aca="false">SeqEnd-SeqBeg+1</f>
        <v>1</v>
      </c>
      <c r="AK212" s="220" t="n">
        <f aca="false">AND( SeqBeg&lt;=Beg  , End &lt;=SeqEnd )</f>
        <v>0</v>
      </c>
      <c r="AL212" s="212"/>
      <c r="AM212" s="212"/>
      <c r="AN212" s="221"/>
      <c r="AO212" s="147" t="s">
        <v>103</v>
      </c>
      <c r="AP212" s="147" t="s">
        <v>103</v>
      </c>
      <c r="AQ212" s="147" t="s">
        <v>103</v>
      </c>
      <c r="AR212" s="147" t="s">
        <v>103</v>
      </c>
      <c r="AS212" s="147" t="s">
        <v>103</v>
      </c>
      <c r="AT212" s="147" t="s">
        <v>103</v>
      </c>
      <c r="AV212" s="212"/>
      <c r="AW212" s="222" t="str">
        <f aca="false">HYPERLINK(CONCATENATE("http://www.ncbi.nlm.nih.gov/nuccore/",BM212),BM212)</f>
        <v>KC912036</v>
      </c>
      <c r="AX212" s="219" t="str">
        <f aca="false">CONCATENATE(D212,IF(I212="","",CONCATENATE(".",I212)),IF(K212="","",CONCATENATE(".",K212)),IF(M212="","",CONCATENATE(".",M212)),IF(R212="","",CONCATENATE(".",R212)),IF(U212="","","(*)"))</f>
        <v>3.FRA.Toulouse .hum</v>
      </c>
      <c r="AY212" s="170" t="str">
        <f aca="false">CONCATENATE(BM212,".",BN212)</f>
        <v>KC912036.</v>
      </c>
      <c r="AZ212" s="171" t="str">
        <f aca="false">IF(AV212="",IF(ISNUMBER(FIND(".",A212)),LEFT(A212,FIND(".",A212)-1),A212),AV212)</f>
        <v>KC912036</v>
      </c>
      <c r="BA212" s="171" t="str">
        <f aca="false">IF(ISNUMBER(FIND("-",AZ212)),LEFT(AZ212,FIND("-",AZ212)-1),AZ212)</f>
        <v>KC912036</v>
      </c>
      <c r="BB212" s="170" t="str">
        <f aca="false"> MEGAname &amp; "="</f>
        <v>KC912036=</v>
      </c>
      <c r="BC212" s="170" t="str">
        <f aca="false">Clear &amp; IF(span ,"Span","out")</f>
        <v>KC912036=out</v>
      </c>
      <c r="BD212" s="170" t="str">
        <f aca="false">Clear &amp; IF(span, IF(B212=".","Selected",B212),"out")</f>
        <v>KC912036=out</v>
      </c>
      <c r="BE212" s="170" t="str">
        <f aca="false">Clear &amp; Strain</f>
        <v>KC912036=</v>
      </c>
      <c r="BF212" s="170" t="str">
        <f aca="false">CONCATENATE(A212,"=",F212,". ",AX212,IF(AB212="","",CONCATENATE(".",AB212)))</f>
        <v>KC912036=. 3.FRA.Toulouse .hum</v>
      </c>
      <c r="BG212" s="170" t="str">
        <f aca="false">CONCATENATE(A212,"=",F212,". ",AX212)</f>
        <v>KC912036=. 3.FRA.Toulouse .hum</v>
      </c>
      <c r="BH212" s="170" t="str">
        <f aca="false">CONCATENATE(A212,"=",AX212)</f>
        <v>KC912036=3.FRA.Toulouse .hum</v>
      </c>
      <c r="BI212" s="170" t="str">
        <f aca="false">CONCATENATE(A212,"=",ComForSubtype,D212)</f>
        <v>KC912036=3</v>
      </c>
      <c r="BJ212" s="170" t="str">
        <f aca="false">CONCATENATE(A212,"=",E212)</f>
        <v>KC912036=3</v>
      </c>
      <c r="BK212" s="170" t="str">
        <f aca="false">CONCATENATE(A212,"=",C212)</f>
        <v>KC912036=3</v>
      </c>
      <c r="BL212" s="170" t="str">
        <f aca="false">CONCATENATE(D212,"=")</f>
        <v>3=</v>
      </c>
      <c r="BM212" s="223" t="str">
        <f aca="false">IF(BA212="XX","",BA212)</f>
        <v>KC912036</v>
      </c>
      <c r="BN212" s="224" t="str">
        <f aca="false">CONCATENATE(IF(F212="","",F212),IF(G212="","",CONCATENATE(" / ",G212)))</f>
        <v/>
      </c>
      <c r="BO212" s="225" t="str">
        <f aca="false">AX212</f>
        <v>3.FRA.Toulouse .hum</v>
      </c>
      <c r="BP212" s="226" t="str">
        <f aca="false">IF(V212="","",V212)</f>
        <v/>
      </c>
      <c r="BQ212" s="226" t="str">
        <f aca="false">IF(W212="","",CONCATENATE(W212,IF(LEFT(AO212,1)="s","+","")))</f>
        <v/>
      </c>
      <c r="BR212" s="226" t="str">
        <f aca="false">IF(X212="","",CONCATENATE(X212,IF(LEFT(AQ212,1)="s","+","")))</f>
        <v/>
      </c>
      <c r="BS212" s="226" t="str">
        <f aca="false">IF(Y212="","",CONCATENATE(Y212,IF(LEFT(AR212,1)="s","+","")))</f>
        <v/>
      </c>
      <c r="BT212" s="226" t="str">
        <f aca="false">IF(Z212="","",CONCATENATE(Z212,IF(LEFT(AS212,1)="s","+","")))</f>
        <v/>
      </c>
      <c r="BU212" s="227" t="str">
        <f aca="false">IF(AA212="","",CONCATENATE(AA212,IF(LEFT(AT212,1)="s","+","")))</f>
        <v/>
      </c>
      <c r="BV212" s="212"/>
      <c r="BW212" s="177" t="s">
        <v>338</v>
      </c>
      <c r="BX212" s="170" t="str">
        <f aca="false">IF(BW212&lt;&gt;"",IF(ISNUMBER(FIND("=",BW212)),LEFT(BW212,FIND("=",BW212)-1),BW212),BW212)</f>
        <v>xx</v>
      </c>
      <c r="BY212" s="170" t="str">
        <f aca="false">IF(BW212&lt;&gt;"",IF(ISNUMBER(FIND("=",BW212)),RIGHT(BW212,LEN(BW212)-FIND("=",BW212)),""),"")</f>
        <v>Non_select</v>
      </c>
      <c r="BZ212" s="170" t="str">
        <f aca="false">IF(BX212&lt;&gt;"",IF(ISNUMBER(FIND(".",BX212)),LEFT(BX212,FIND(".",BX212)-1),BX212),BX212)</f>
        <v>xx</v>
      </c>
      <c r="CA212" s="170" t="str">
        <f aca="false">IF(BX212&lt;&gt;"",IF(ISNUMBER(FIND(".",BX212)),RIGHT(BX212,LEN(BX212)-FIND(".",BX212)),""),"")</f>
        <v/>
      </c>
      <c r="CB212" s="212"/>
      <c r="CC212" s="170" t="str">
        <f aca="false">A212</f>
        <v>KC912036</v>
      </c>
      <c r="CD212" s="178" t="s">
        <v>339</v>
      </c>
      <c r="CE212" s="178" t="s">
        <v>340</v>
      </c>
      <c r="CF212" s="178" t="s">
        <v>341</v>
      </c>
      <c r="CG212" s="212"/>
      <c r="CH212" s="212"/>
      <c r="CI212" s="212"/>
      <c r="CJ212" s="212"/>
      <c r="CK212" s="178"/>
      <c r="CL212" s="212"/>
      <c r="CM212" s="212"/>
      <c r="CN212" s="212"/>
      <c r="CO212" s="212"/>
      <c r="CP212" s="212"/>
      <c r="CQ212" s="212"/>
      <c r="CR212" s="228" t="n">
        <f aca="false">C212</f>
        <v>3</v>
      </c>
      <c r="CS212" s="229" t="str">
        <f aca="false">D212</f>
        <v>3</v>
      </c>
      <c r="CT212" s="170" t="str">
        <f aca="false">CONCATENATE(CD212," strain ",CM212," ",CL212,", partial cds")</f>
        <v>Hepatitis E virus strain  , partial cds</v>
      </c>
    </row>
    <row r="213" s="146" customFormat="true" ht="11.9" hidden="true" customHeight="true" outlineLevel="0" collapsed="false">
      <c r="A213" s="154" t="s">
        <v>845</v>
      </c>
      <c r="B213" s="147" t="s">
        <v>371</v>
      </c>
      <c r="C213" s="148" t="n">
        <v>3</v>
      </c>
      <c r="D213" s="149" t="s">
        <v>640</v>
      </c>
      <c r="E213" s="150" t="s">
        <v>640</v>
      </c>
      <c r="F213" s="154"/>
      <c r="G213" s="212"/>
      <c r="H213" s="146" t="s">
        <v>758</v>
      </c>
      <c r="I213" s="153" t="s">
        <v>759</v>
      </c>
      <c r="J213" s="154" t="s">
        <v>395</v>
      </c>
      <c r="K213" s="155" t="s">
        <v>760</v>
      </c>
      <c r="L213" s="231" t="s">
        <v>760</v>
      </c>
      <c r="M213" s="157" t="s">
        <v>348</v>
      </c>
      <c r="N213" s="213"/>
      <c r="O213" s="212"/>
      <c r="P213" s="212"/>
      <c r="Q213" s="212"/>
      <c r="R213" s="212"/>
      <c r="S213" s="212"/>
      <c r="T213" s="215"/>
      <c r="U213" s="215"/>
      <c r="V213" s="209"/>
      <c r="W213" s="217"/>
      <c r="X213" s="209"/>
      <c r="Y213" s="209"/>
      <c r="Z213" s="209"/>
      <c r="AA213" s="216"/>
      <c r="AB213" s="217"/>
      <c r="AC213" s="217"/>
      <c r="AD213" s="209"/>
      <c r="AE213" s="209"/>
      <c r="AF213" s="209"/>
      <c r="AG213" s="218"/>
      <c r="AH213" s="212"/>
      <c r="AI213" s="212"/>
      <c r="AJ213" s="219" t="n">
        <f aca="false">SeqEnd-SeqBeg+1</f>
        <v>1</v>
      </c>
      <c r="AK213" s="220" t="n">
        <f aca="false">AND( SeqBeg&lt;=Beg  , End &lt;=SeqEnd )</f>
        <v>0</v>
      </c>
      <c r="AL213" s="212"/>
      <c r="AM213" s="212"/>
      <c r="AN213" s="221"/>
      <c r="AO213" s="147" t="s">
        <v>103</v>
      </c>
      <c r="AP213" s="147" t="s">
        <v>103</v>
      </c>
      <c r="AQ213" s="147" t="s">
        <v>103</v>
      </c>
      <c r="AR213" s="147" t="s">
        <v>103</v>
      </c>
      <c r="AS213" s="147" t="s">
        <v>103</v>
      </c>
      <c r="AT213" s="147" t="s">
        <v>103</v>
      </c>
      <c r="AV213" s="212"/>
      <c r="AW213" s="222" t="str">
        <f aca="false">HYPERLINK(CONCATENATE("http://www.ncbi.nlm.nih.gov/nuccore/",BM213),BM213)</f>
        <v>KC912037</v>
      </c>
      <c r="AX213" s="219" t="str">
        <f aca="false">CONCATENATE(D213,IF(I213="","",CONCATENATE(".",I213)),IF(K213="","",CONCATENATE(".",K213)),IF(M213="","",CONCATENATE(".",M213)),IF(R213="","",CONCATENATE(".",R213)),IF(U213="","","(*)"))</f>
        <v>3.FRA.Toulouse .hum</v>
      </c>
      <c r="AY213" s="170" t="str">
        <f aca="false">CONCATENATE(BM213,".",BN213)</f>
        <v>KC912037.</v>
      </c>
      <c r="AZ213" s="171" t="str">
        <f aca="false">IF(AV213="",IF(ISNUMBER(FIND(".",A213)),LEFT(A213,FIND(".",A213)-1),A213),AV213)</f>
        <v>KC912037</v>
      </c>
      <c r="BA213" s="171" t="str">
        <f aca="false">IF(ISNUMBER(FIND("-",AZ213)),LEFT(AZ213,FIND("-",AZ213)-1),AZ213)</f>
        <v>KC912037</v>
      </c>
      <c r="BB213" s="170" t="str">
        <f aca="false"> MEGAname &amp; "="</f>
        <v>KC912037=</v>
      </c>
      <c r="BC213" s="170" t="str">
        <f aca="false">Clear &amp; IF(span ,"Span","out")</f>
        <v>KC912037=out</v>
      </c>
      <c r="BD213" s="170" t="str">
        <f aca="false">Clear &amp; IF(span, IF(B213=".","Selected",B213),"out")</f>
        <v>KC912037=out</v>
      </c>
      <c r="BE213" s="170" t="str">
        <f aca="false">Clear &amp; Strain</f>
        <v>KC912037=</v>
      </c>
      <c r="BF213" s="170" t="str">
        <f aca="false">CONCATENATE(A213,"=",F213,". ",AX213,IF(AB213="","",CONCATENATE(".",AB213)))</f>
        <v>KC912037=. 3.FRA.Toulouse .hum</v>
      </c>
      <c r="BG213" s="170" t="str">
        <f aca="false">CONCATENATE(A213,"=",F213,". ",AX213)</f>
        <v>KC912037=. 3.FRA.Toulouse .hum</v>
      </c>
      <c r="BH213" s="170" t="str">
        <f aca="false">CONCATENATE(A213,"=",AX213)</f>
        <v>KC912037=3.FRA.Toulouse .hum</v>
      </c>
      <c r="BI213" s="170" t="str">
        <f aca="false">CONCATENATE(A213,"=",ComForSubtype,D213)</f>
        <v>KC912037=3</v>
      </c>
      <c r="BJ213" s="170" t="str">
        <f aca="false">CONCATENATE(A213,"=",E213)</f>
        <v>KC912037=3</v>
      </c>
      <c r="BK213" s="170" t="str">
        <f aca="false">CONCATENATE(A213,"=",C213)</f>
        <v>KC912037=3</v>
      </c>
      <c r="BL213" s="170" t="str">
        <f aca="false">CONCATENATE(D213,"=")</f>
        <v>3=</v>
      </c>
      <c r="BM213" s="223" t="str">
        <f aca="false">IF(BA213="XX","",BA213)</f>
        <v>KC912037</v>
      </c>
      <c r="BN213" s="224" t="str">
        <f aca="false">CONCATENATE(IF(F213="","",F213),IF(G213="","",CONCATENATE(" / ",G213)))</f>
        <v/>
      </c>
      <c r="BO213" s="225" t="str">
        <f aca="false">AX213</f>
        <v>3.FRA.Toulouse .hum</v>
      </c>
      <c r="BP213" s="226" t="str">
        <f aca="false">IF(V213="","",V213)</f>
        <v/>
      </c>
      <c r="BQ213" s="226" t="str">
        <f aca="false">IF(W213="","",CONCATENATE(W213,IF(LEFT(AO213,1)="s","+","")))</f>
        <v/>
      </c>
      <c r="BR213" s="226" t="str">
        <f aca="false">IF(X213="","",CONCATENATE(X213,IF(LEFT(AQ213,1)="s","+","")))</f>
        <v/>
      </c>
      <c r="BS213" s="226" t="str">
        <f aca="false">IF(Y213="","",CONCATENATE(Y213,IF(LEFT(AR213,1)="s","+","")))</f>
        <v/>
      </c>
      <c r="BT213" s="226" t="str">
        <f aca="false">IF(Z213="","",CONCATENATE(Z213,IF(LEFT(AS213,1)="s","+","")))</f>
        <v/>
      </c>
      <c r="BU213" s="227" t="str">
        <f aca="false">IF(AA213="","",CONCATENATE(AA213,IF(LEFT(AT213,1)="s","+","")))</f>
        <v/>
      </c>
      <c r="BV213" s="212"/>
      <c r="BW213" s="177" t="s">
        <v>338</v>
      </c>
      <c r="BX213" s="170" t="str">
        <f aca="false">IF(BW213&lt;&gt;"",IF(ISNUMBER(FIND("=",BW213)),LEFT(BW213,FIND("=",BW213)-1),BW213),BW213)</f>
        <v>xx</v>
      </c>
      <c r="BY213" s="170" t="str">
        <f aca="false">IF(BW213&lt;&gt;"",IF(ISNUMBER(FIND("=",BW213)),RIGHT(BW213,LEN(BW213)-FIND("=",BW213)),""),"")</f>
        <v>Non_select</v>
      </c>
      <c r="BZ213" s="170" t="str">
        <f aca="false">IF(BX213&lt;&gt;"",IF(ISNUMBER(FIND(".",BX213)),LEFT(BX213,FIND(".",BX213)-1),BX213),BX213)</f>
        <v>xx</v>
      </c>
      <c r="CA213" s="170" t="str">
        <f aca="false">IF(BX213&lt;&gt;"",IF(ISNUMBER(FIND(".",BX213)),RIGHT(BX213,LEN(BX213)-FIND(".",BX213)),""),"")</f>
        <v/>
      </c>
      <c r="CB213" s="212"/>
      <c r="CC213" s="170" t="str">
        <f aca="false">A213</f>
        <v>KC912037</v>
      </c>
      <c r="CD213" s="178" t="s">
        <v>339</v>
      </c>
      <c r="CE213" s="178" t="s">
        <v>340</v>
      </c>
      <c r="CF213" s="178" t="s">
        <v>341</v>
      </c>
      <c r="CG213" s="212"/>
      <c r="CH213" s="212"/>
      <c r="CI213" s="212"/>
      <c r="CJ213" s="212"/>
      <c r="CK213" s="178"/>
      <c r="CL213" s="212"/>
      <c r="CM213" s="212"/>
      <c r="CN213" s="212"/>
      <c r="CO213" s="212"/>
      <c r="CP213" s="212"/>
      <c r="CQ213" s="212"/>
      <c r="CR213" s="228" t="n">
        <f aca="false">C213</f>
        <v>3</v>
      </c>
      <c r="CS213" s="229" t="str">
        <f aca="false">D213</f>
        <v>3</v>
      </c>
      <c r="CT213" s="170" t="str">
        <f aca="false">CONCATENATE(CD213," strain ",CM213," ",CL213,", partial cds")</f>
        <v>Hepatitis E virus strain  , partial cds</v>
      </c>
    </row>
    <row r="214" s="146" customFormat="true" ht="11.9" hidden="true" customHeight="true" outlineLevel="0" collapsed="false">
      <c r="A214" s="154" t="s">
        <v>846</v>
      </c>
      <c r="B214" s="147" t="s">
        <v>371</v>
      </c>
      <c r="C214" s="148" t="n">
        <v>3</v>
      </c>
      <c r="D214" s="149" t="s">
        <v>640</v>
      </c>
      <c r="E214" s="150" t="s">
        <v>640</v>
      </c>
      <c r="F214" s="154"/>
      <c r="G214" s="212"/>
      <c r="H214" s="146" t="s">
        <v>758</v>
      </c>
      <c r="I214" s="153" t="s">
        <v>759</v>
      </c>
      <c r="J214" s="154" t="s">
        <v>395</v>
      </c>
      <c r="K214" s="155" t="s">
        <v>760</v>
      </c>
      <c r="L214" s="231" t="s">
        <v>760</v>
      </c>
      <c r="M214" s="157" t="s">
        <v>348</v>
      </c>
      <c r="N214" s="213"/>
      <c r="O214" s="212"/>
      <c r="P214" s="212"/>
      <c r="Q214" s="212"/>
      <c r="R214" s="212"/>
      <c r="S214" s="212"/>
      <c r="T214" s="215"/>
      <c r="U214" s="215"/>
      <c r="V214" s="209"/>
      <c r="W214" s="217"/>
      <c r="X214" s="209"/>
      <c r="Y214" s="209"/>
      <c r="Z214" s="209"/>
      <c r="AA214" s="216"/>
      <c r="AB214" s="217"/>
      <c r="AC214" s="217"/>
      <c r="AD214" s="209"/>
      <c r="AE214" s="209"/>
      <c r="AF214" s="209"/>
      <c r="AG214" s="218"/>
      <c r="AH214" s="212"/>
      <c r="AI214" s="212"/>
      <c r="AJ214" s="219" t="n">
        <f aca="false">SeqEnd-SeqBeg+1</f>
        <v>1</v>
      </c>
      <c r="AK214" s="220" t="n">
        <f aca="false">AND( SeqBeg&lt;=Beg  , End &lt;=SeqEnd )</f>
        <v>0</v>
      </c>
      <c r="AL214" s="212"/>
      <c r="AM214" s="212"/>
      <c r="AN214" s="221"/>
      <c r="AO214" s="147" t="s">
        <v>103</v>
      </c>
      <c r="AP214" s="147" t="s">
        <v>103</v>
      </c>
      <c r="AQ214" s="147" t="s">
        <v>103</v>
      </c>
      <c r="AR214" s="147" t="s">
        <v>103</v>
      </c>
      <c r="AS214" s="147" t="s">
        <v>103</v>
      </c>
      <c r="AT214" s="147" t="s">
        <v>103</v>
      </c>
      <c r="AV214" s="212"/>
      <c r="AW214" s="222" t="str">
        <f aca="false">HYPERLINK(CONCATENATE("http://www.ncbi.nlm.nih.gov/nuccore/",BM214),BM214)</f>
        <v>KC912039</v>
      </c>
      <c r="AX214" s="219" t="str">
        <f aca="false">CONCATENATE(D214,IF(I214="","",CONCATENATE(".",I214)),IF(K214="","",CONCATENATE(".",K214)),IF(M214="","",CONCATENATE(".",M214)),IF(R214="","",CONCATENATE(".",R214)),IF(U214="","","(*)"))</f>
        <v>3.FRA.Toulouse .hum</v>
      </c>
      <c r="AY214" s="170" t="str">
        <f aca="false">CONCATENATE(BM214,".",BN214)</f>
        <v>KC912039.</v>
      </c>
      <c r="AZ214" s="171" t="str">
        <f aca="false">IF(AV214="",IF(ISNUMBER(FIND(".",A214)),LEFT(A214,FIND(".",A214)-1),A214),AV214)</f>
        <v>KC912039</v>
      </c>
      <c r="BA214" s="171" t="str">
        <f aca="false">IF(ISNUMBER(FIND("-",AZ214)),LEFT(AZ214,FIND("-",AZ214)-1),AZ214)</f>
        <v>KC912039</v>
      </c>
      <c r="BB214" s="170" t="str">
        <f aca="false"> MEGAname &amp; "="</f>
        <v>KC912039=</v>
      </c>
      <c r="BC214" s="170" t="str">
        <f aca="false">Clear &amp; IF(span ,"Span","out")</f>
        <v>KC912039=out</v>
      </c>
      <c r="BD214" s="170" t="str">
        <f aca="false">Clear &amp; IF(span, IF(B214=".","Selected",B214),"out")</f>
        <v>KC912039=out</v>
      </c>
      <c r="BE214" s="170" t="str">
        <f aca="false">Clear &amp; Strain</f>
        <v>KC912039=</v>
      </c>
      <c r="BF214" s="170" t="str">
        <f aca="false">CONCATENATE(A214,"=",F214,". ",AX214,IF(AB214="","",CONCATENATE(".",AB214)))</f>
        <v>KC912039=. 3.FRA.Toulouse .hum</v>
      </c>
      <c r="BG214" s="170" t="str">
        <f aca="false">CONCATENATE(A214,"=",F214,". ",AX214)</f>
        <v>KC912039=. 3.FRA.Toulouse .hum</v>
      </c>
      <c r="BH214" s="170" t="str">
        <f aca="false">CONCATENATE(A214,"=",AX214)</f>
        <v>KC912039=3.FRA.Toulouse .hum</v>
      </c>
      <c r="BI214" s="170" t="str">
        <f aca="false">CONCATENATE(A214,"=",ComForSubtype,D214)</f>
        <v>KC912039=3</v>
      </c>
      <c r="BJ214" s="170" t="str">
        <f aca="false">CONCATENATE(A214,"=",E214)</f>
        <v>KC912039=3</v>
      </c>
      <c r="BK214" s="170" t="str">
        <f aca="false">CONCATENATE(A214,"=",C214)</f>
        <v>KC912039=3</v>
      </c>
      <c r="BL214" s="170" t="str">
        <f aca="false">CONCATENATE(D214,"=")</f>
        <v>3=</v>
      </c>
      <c r="BM214" s="223" t="str">
        <f aca="false">IF(BA214="XX","",BA214)</f>
        <v>KC912039</v>
      </c>
      <c r="BN214" s="224" t="str">
        <f aca="false">CONCATENATE(IF(F214="","",F214),IF(G214="","",CONCATENATE(" / ",G214)))</f>
        <v/>
      </c>
      <c r="BO214" s="225" t="str">
        <f aca="false">AX214</f>
        <v>3.FRA.Toulouse .hum</v>
      </c>
      <c r="BP214" s="226" t="str">
        <f aca="false">IF(V214="","",V214)</f>
        <v/>
      </c>
      <c r="BQ214" s="226" t="str">
        <f aca="false">IF(W214="","",CONCATENATE(W214,IF(LEFT(AO214,1)="s","+","")))</f>
        <v/>
      </c>
      <c r="BR214" s="226" t="str">
        <f aca="false">IF(X214="","",CONCATENATE(X214,IF(LEFT(AQ214,1)="s","+","")))</f>
        <v/>
      </c>
      <c r="BS214" s="226" t="str">
        <f aca="false">IF(Y214="","",CONCATENATE(Y214,IF(LEFT(AR214,1)="s","+","")))</f>
        <v/>
      </c>
      <c r="BT214" s="226" t="str">
        <f aca="false">IF(Z214="","",CONCATENATE(Z214,IF(LEFT(AS214,1)="s","+","")))</f>
        <v/>
      </c>
      <c r="BU214" s="227" t="str">
        <f aca="false">IF(AA214="","",CONCATENATE(AA214,IF(LEFT(AT214,1)="s","+","")))</f>
        <v/>
      </c>
      <c r="BV214" s="212"/>
      <c r="BW214" s="177" t="s">
        <v>338</v>
      </c>
      <c r="BX214" s="170" t="str">
        <f aca="false">IF(BW214&lt;&gt;"",IF(ISNUMBER(FIND("=",BW214)),LEFT(BW214,FIND("=",BW214)-1),BW214),BW214)</f>
        <v>xx</v>
      </c>
      <c r="BY214" s="170" t="str">
        <f aca="false">IF(BW214&lt;&gt;"",IF(ISNUMBER(FIND("=",BW214)),RIGHT(BW214,LEN(BW214)-FIND("=",BW214)),""),"")</f>
        <v>Non_select</v>
      </c>
      <c r="BZ214" s="170" t="str">
        <f aca="false">IF(BX214&lt;&gt;"",IF(ISNUMBER(FIND(".",BX214)),LEFT(BX214,FIND(".",BX214)-1),BX214),BX214)</f>
        <v>xx</v>
      </c>
      <c r="CA214" s="170" t="str">
        <f aca="false">IF(BX214&lt;&gt;"",IF(ISNUMBER(FIND(".",BX214)),RIGHT(BX214,LEN(BX214)-FIND(".",BX214)),""),"")</f>
        <v/>
      </c>
      <c r="CB214" s="212"/>
      <c r="CC214" s="170" t="str">
        <f aca="false">A214</f>
        <v>KC912039</v>
      </c>
      <c r="CD214" s="178" t="s">
        <v>339</v>
      </c>
      <c r="CE214" s="178" t="s">
        <v>340</v>
      </c>
      <c r="CF214" s="178" t="s">
        <v>341</v>
      </c>
      <c r="CG214" s="212"/>
      <c r="CH214" s="212"/>
      <c r="CI214" s="212"/>
      <c r="CJ214" s="212"/>
      <c r="CK214" s="178"/>
      <c r="CL214" s="212"/>
      <c r="CM214" s="212"/>
      <c r="CN214" s="212"/>
      <c r="CO214" s="212"/>
      <c r="CP214" s="212"/>
      <c r="CQ214" s="212"/>
      <c r="CR214" s="228" t="n">
        <f aca="false">C214</f>
        <v>3</v>
      </c>
      <c r="CS214" s="229" t="str">
        <f aca="false">D214</f>
        <v>3</v>
      </c>
      <c r="CT214" s="170" t="str">
        <f aca="false">CONCATENATE(CD214," strain ",CM214," ",CL214,", partial cds")</f>
        <v>Hepatitis E virus strain  , partial cds</v>
      </c>
    </row>
    <row r="215" s="146" customFormat="true" ht="11.9" hidden="true" customHeight="true" outlineLevel="0" collapsed="false">
      <c r="A215" s="154" t="s">
        <v>847</v>
      </c>
      <c r="B215" s="147" t="s">
        <v>371</v>
      </c>
      <c r="C215" s="148" t="n">
        <v>3</v>
      </c>
      <c r="D215" s="149" t="s">
        <v>640</v>
      </c>
      <c r="E215" s="150" t="s">
        <v>640</v>
      </c>
      <c r="F215" s="154"/>
      <c r="G215" s="212"/>
      <c r="H215" s="146" t="s">
        <v>758</v>
      </c>
      <c r="I215" s="153" t="s">
        <v>759</v>
      </c>
      <c r="J215" s="154" t="s">
        <v>395</v>
      </c>
      <c r="K215" s="155" t="s">
        <v>760</v>
      </c>
      <c r="L215" s="231" t="s">
        <v>760</v>
      </c>
      <c r="M215" s="157" t="s">
        <v>348</v>
      </c>
      <c r="N215" s="213"/>
      <c r="O215" s="212"/>
      <c r="P215" s="212"/>
      <c r="Q215" s="212"/>
      <c r="R215" s="212"/>
      <c r="S215" s="212"/>
      <c r="T215" s="215"/>
      <c r="U215" s="215"/>
      <c r="V215" s="209"/>
      <c r="W215" s="217"/>
      <c r="X215" s="209"/>
      <c r="Y215" s="209"/>
      <c r="Z215" s="209"/>
      <c r="AA215" s="216"/>
      <c r="AB215" s="217"/>
      <c r="AC215" s="217"/>
      <c r="AD215" s="209"/>
      <c r="AE215" s="209"/>
      <c r="AF215" s="209"/>
      <c r="AG215" s="218"/>
      <c r="AH215" s="212"/>
      <c r="AI215" s="212"/>
      <c r="AJ215" s="219" t="n">
        <f aca="false">SeqEnd-SeqBeg+1</f>
        <v>1</v>
      </c>
      <c r="AK215" s="220" t="n">
        <f aca="false">AND( SeqBeg&lt;=Beg  , End &lt;=SeqEnd )</f>
        <v>0</v>
      </c>
      <c r="AL215" s="212"/>
      <c r="AM215" s="212"/>
      <c r="AN215" s="221"/>
      <c r="AO215" s="147" t="s">
        <v>103</v>
      </c>
      <c r="AP215" s="147" t="s">
        <v>103</v>
      </c>
      <c r="AQ215" s="147" t="s">
        <v>103</v>
      </c>
      <c r="AR215" s="147" t="s">
        <v>103</v>
      </c>
      <c r="AS215" s="147" t="s">
        <v>103</v>
      </c>
      <c r="AT215" s="147" t="s">
        <v>103</v>
      </c>
      <c r="AV215" s="212"/>
      <c r="AW215" s="222" t="str">
        <f aca="false">HYPERLINK(CONCATENATE("http://www.ncbi.nlm.nih.gov/nuccore/",BM215),BM215)</f>
        <v>KC912040</v>
      </c>
      <c r="AX215" s="219" t="str">
        <f aca="false">CONCATENATE(D215,IF(I215="","",CONCATENATE(".",I215)),IF(K215="","",CONCATENATE(".",K215)),IF(M215="","",CONCATENATE(".",M215)),IF(R215="","",CONCATENATE(".",R215)),IF(U215="","","(*)"))</f>
        <v>3.FRA.Toulouse .hum</v>
      </c>
      <c r="AY215" s="170" t="str">
        <f aca="false">CONCATENATE(BM215,".",BN215)</f>
        <v>KC912040.</v>
      </c>
      <c r="AZ215" s="171" t="str">
        <f aca="false">IF(AV215="",IF(ISNUMBER(FIND(".",A215)),LEFT(A215,FIND(".",A215)-1),A215),AV215)</f>
        <v>KC912040</v>
      </c>
      <c r="BA215" s="171" t="str">
        <f aca="false">IF(ISNUMBER(FIND("-",AZ215)),LEFT(AZ215,FIND("-",AZ215)-1),AZ215)</f>
        <v>KC912040</v>
      </c>
      <c r="BB215" s="170" t="str">
        <f aca="false"> MEGAname &amp; "="</f>
        <v>KC912040=</v>
      </c>
      <c r="BC215" s="170" t="str">
        <f aca="false">Clear &amp; IF(span ,"Span","out")</f>
        <v>KC912040=out</v>
      </c>
      <c r="BD215" s="170" t="str">
        <f aca="false">Clear &amp; IF(span, IF(B215=".","Selected",B215),"out")</f>
        <v>KC912040=out</v>
      </c>
      <c r="BE215" s="170" t="str">
        <f aca="false">Clear &amp; Strain</f>
        <v>KC912040=</v>
      </c>
      <c r="BF215" s="170" t="str">
        <f aca="false">CONCATENATE(A215,"=",F215,". ",AX215,IF(AB215="","",CONCATENATE(".",AB215)))</f>
        <v>KC912040=. 3.FRA.Toulouse .hum</v>
      </c>
      <c r="BG215" s="170" t="str">
        <f aca="false">CONCATENATE(A215,"=",F215,". ",AX215)</f>
        <v>KC912040=. 3.FRA.Toulouse .hum</v>
      </c>
      <c r="BH215" s="170" t="str">
        <f aca="false">CONCATENATE(A215,"=",AX215)</f>
        <v>KC912040=3.FRA.Toulouse .hum</v>
      </c>
      <c r="BI215" s="170" t="str">
        <f aca="false">CONCATENATE(A215,"=",ComForSubtype,D215)</f>
        <v>KC912040=3</v>
      </c>
      <c r="BJ215" s="170" t="str">
        <f aca="false">CONCATENATE(A215,"=",E215)</f>
        <v>KC912040=3</v>
      </c>
      <c r="BK215" s="170" t="str">
        <f aca="false">CONCATENATE(A215,"=",C215)</f>
        <v>KC912040=3</v>
      </c>
      <c r="BL215" s="170" t="str">
        <f aca="false">CONCATENATE(D215,"=")</f>
        <v>3=</v>
      </c>
      <c r="BM215" s="223" t="str">
        <f aca="false">IF(BA215="XX","",BA215)</f>
        <v>KC912040</v>
      </c>
      <c r="BN215" s="224" t="str">
        <f aca="false">CONCATENATE(IF(F215="","",F215),IF(G215="","",CONCATENATE(" / ",G215)))</f>
        <v/>
      </c>
      <c r="BO215" s="225" t="str">
        <f aca="false">AX215</f>
        <v>3.FRA.Toulouse .hum</v>
      </c>
      <c r="BP215" s="226" t="str">
        <f aca="false">IF(V215="","",V215)</f>
        <v/>
      </c>
      <c r="BQ215" s="226" t="str">
        <f aca="false">IF(W215="","",CONCATENATE(W215,IF(LEFT(AO215,1)="s","+","")))</f>
        <v/>
      </c>
      <c r="BR215" s="226" t="str">
        <f aca="false">IF(X215="","",CONCATENATE(X215,IF(LEFT(AQ215,1)="s","+","")))</f>
        <v/>
      </c>
      <c r="BS215" s="226" t="str">
        <f aca="false">IF(Y215="","",CONCATENATE(Y215,IF(LEFT(AR215,1)="s","+","")))</f>
        <v/>
      </c>
      <c r="BT215" s="226" t="str">
        <f aca="false">IF(Z215="","",CONCATENATE(Z215,IF(LEFT(AS215,1)="s","+","")))</f>
        <v/>
      </c>
      <c r="BU215" s="227" t="str">
        <f aca="false">IF(AA215="","",CONCATENATE(AA215,IF(LEFT(AT215,1)="s","+","")))</f>
        <v/>
      </c>
      <c r="BV215" s="212"/>
      <c r="BW215" s="177" t="s">
        <v>338</v>
      </c>
      <c r="BX215" s="170" t="str">
        <f aca="false">IF(BW215&lt;&gt;"",IF(ISNUMBER(FIND("=",BW215)),LEFT(BW215,FIND("=",BW215)-1),BW215),BW215)</f>
        <v>xx</v>
      </c>
      <c r="BY215" s="170" t="str">
        <f aca="false">IF(BW215&lt;&gt;"",IF(ISNUMBER(FIND("=",BW215)),RIGHT(BW215,LEN(BW215)-FIND("=",BW215)),""),"")</f>
        <v>Non_select</v>
      </c>
      <c r="BZ215" s="170" t="str">
        <f aca="false">IF(BX215&lt;&gt;"",IF(ISNUMBER(FIND(".",BX215)),LEFT(BX215,FIND(".",BX215)-1),BX215),BX215)</f>
        <v>xx</v>
      </c>
      <c r="CA215" s="170" t="str">
        <f aca="false">IF(BX215&lt;&gt;"",IF(ISNUMBER(FIND(".",BX215)),RIGHT(BX215,LEN(BX215)-FIND(".",BX215)),""),"")</f>
        <v/>
      </c>
      <c r="CB215" s="212"/>
      <c r="CC215" s="170" t="str">
        <f aca="false">A215</f>
        <v>KC912040</v>
      </c>
      <c r="CD215" s="178" t="s">
        <v>339</v>
      </c>
      <c r="CE215" s="178" t="s">
        <v>340</v>
      </c>
      <c r="CF215" s="178" t="s">
        <v>341</v>
      </c>
      <c r="CG215" s="212"/>
      <c r="CH215" s="212"/>
      <c r="CI215" s="212"/>
      <c r="CJ215" s="212"/>
      <c r="CK215" s="178"/>
      <c r="CL215" s="212"/>
      <c r="CM215" s="212"/>
      <c r="CN215" s="212"/>
      <c r="CO215" s="212"/>
      <c r="CP215" s="212"/>
      <c r="CQ215" s="212"/>
      <c r="CR215" s="228" t="n">
        <f aca="false">C215</f>
        <v>3</v>
      </c>
      <c r="CS215" s="229" t="str">
        <f aca="false">D215</f>
        <v>3</v>
      </c>
      <c r="CT215" s="170" t="str">
        <f aca="false">CONCATENATE(CD215," strain ",CM215," ",CL215,", partial cds")</f>
        <v>Hepatitis E virus strain  , partial cds</v>
      </c>
    </row>
    <row r="216" s="146" customFormat="true" ht="11.9" hidden="true" customHeight="true" outlineLevel="0" collapsed="false">
      <c r="A216" s="154" t="s">
        <v>848</v>
      </c>
      <c r="B216" s="147" t="s">
        <v>371</v>
      </c>
      <c r="C216" s="148" t="n">
        <v>3</v>
      </c>
      <c r="D216" s="149" t="s">
        <v>640</v>
      </c>
      <c r="E216" s="150" t="s">
        <v>640</v>
      </c>
      <c r="F216" s="154"/>
      <c r="G216" s="212"/>
      <c r="H216" s="146" t="s">
        <v>758</v>
      </c>
      <c r="I216" s="153" t="s">
        <v>759</v>
      </c>
      <c r="J216" s="154" t="s">
        <v>395</v>
      </c>
      <c r="K216" s="155" t="s">
        <v>760</v>
      </c>
      <c r="L216" s="231" t="s">
        <v>760</v>
      </c>
      <c r="M216" s="157" t="s">
        <v>348</v>
      </c>
      <c r="N216" s="213"/>
      <c r="O216" s="212"/>
      <c r="P216" s="212"/>
      <c r="Q216" s="212"/>
      <c r="R216" s="212"/>
      <c r="S216" s="212"/>
      <c r="T216" s="215"/>
      <c r="U216" s="215"/>
      <c r="V216" s="209"/>
      <c r="W216" s="217"/>
      <c r="X216" s="209"/>
      <c r="Y216" s="209"/>
      <c r="Z216" s="209"/>
      <c r="AA216" s="216"/>
      <c r="AB216" s="217"/>
      <c r="AC216" s="217"/>
      <c r="AD216" s="209"/>
      <c r="AE216" s="209"/>
      <c r="AF216" s="209"/>
      <c r="AG216" s="218"/>
      <c r="AH216" s="212"/>
      <c r="AI216" s="212"/>
      <c r="AJ216" s="219" t="n">
        <f aca="false">SeqEnd-SeqBeg+1</f>
        <v>1</v>
      </c>
      <c r="AK216" s="220" t="n">
        <f aca="false">AND( SeqBeg&lt;=Beg  , End &lt;=SeqEnd )</f>
        <v>0</v>
      </c>
      <c r="AL216" s="212"/>
      <c r="AM216" s="212"/>
      <c r="AN216" s="221"/>
      <c r="AO216" s="147" t="s">
        <v>103</v>
      </c>
      <c r="AP216" s="147" t="s">
        <v>103</v>
      </c>
      <c r="AQ216" s="147" t="s">
        <v>103</v>
      </c>
      <c r="AR216" s="147" t="s">
        <v>103</v>
      </c>
      <c r="AS216" s="147" t="s">
        <v>103</v>
      </c>
      <c r="AT216" s="147" t="s">
        <v>103</v>
      </c>
      <c r="AV216" s="212"/>
      <c r="AW216" s="222" t="str">
        <f aca="false">HYPERLINK(CONCATENATE("http://www.ncbi.nlm.nih.gov/nuccore/",BM216),BM216)</f>
        <v>KC912041</v>
      </c>
      <c r="AX216" s="219" t="str">
        <f aca="false">CONCATENATE(D216,IF(I216="","",CONCATENATE(".",I216)),IF(K216="","",CONCATENATE(".",K216)),IF(M216="","",CONCATENATE(".",M216)),IF(R216="","",CONCATENATE(".",R216)),IF(U216="","","(*)"))</f>
        <v>3.FRA.Toulouse .hum</v>
      </c>
      <c r="AY216" s="170" t="str">
        <f aca="false">CONCATENATE(BM216,".",BN216)</f>
        <v>KC912041.</v>
      </c>
      <c r="AZ216" s="171" t="str">
        <f aca="false">IF(AV216="",IF(ISNUMBER(FIND(".",A216)),LEFT(A216,FIND(".",A216)-1),A216),AV216)</f>
        <v>KC912041</v>
      </c>
      <c r="BA216" s="171" t="str">
        <f aca="false">IF(ISNUMBER(FIND("-",AZ216)),LEFT(AZ216,FIND("-",AZ216)-1),AZ216)</f>
        <v>KC912041</v>
      </c>
      <c r="BB216" s="170" t="str">
        <f aca="false"> MEGAname &amp; "="</f>
        <v>KC912041=</v>
      </c>
      <c r="BC216" s="170" t="str">
        <f aca="false">Clear &amp; IF(span ,"Span","out")</f>
        <v>KC912041=out</v>
      </c>
      <c r="BD216" s="170" t="str">
        <f aca="false">Clear &amp; IF(span, IF(B216=".","Selected",B216),"out")</f>
        <v>KC912041=out</v>
      </c>
      <c r="BE216" s="170" t="str">
        <f aca="false">Clear &amp; Strain</f>
        <v>KC912041=</v>
      </c>
      <c r="BF216" s="170" t="str">
        <f aca="false">CONCATENATE(A216,"=",F216,". ",AX216,IF(AB216="","",CONCATENATE(".",AB216)))</f>
        <v>KC912041=. 3.FRA.Toulouse .hum</v>
      </c>
      <c r="BG216" s="170" t="str">
        <f aca="false">CONCATENATE(A216,"=",F216,". ",AX216)</f>
        <v>KC912041=. 3.FRA.Toulouse .hum</v>
      </c>
      <c r="BH216" s="170" t="str">
        <f aca="false">CONCATENATE(A216,"=",AX216)</f>
        <v>KC912041=3.FRA.Toulouse .hum</v>
      </c>
      <c r="BI216" s="170" t="str">
        <f aca="false">CONCATENATE(A216,"=",ComForSubtype,D216)</f>
        <v>KC912041=3</v>
      </c>
      <c r="BJ216" s="170" t="str">
        <f aca="false">CONCATENATE(A216,"=",E216)</f>
        <v>KC912041=3</v>
      </c>
      <c r="BK216" s="170" t="str">
        <f aca="false">CONCATENATE(A216,"=",C216)</f>
        <v>KC912041=3</v>
      </c>
      <c r="BL216" s="170" t="str">
        <f aca="false">CONCATENATE(D216,"=")</f>
        <v>3=</v>
      </c>
      <c r="BM216" s="223" t="str">
        <f aca="false">IF(BA216="XX","",BA216)</f>
        <v>KC912041</v>
      </c>
      <c r="BN216" s="224" t="str">
        <f aca="false">CONCATENATE(IF(F216="","",F216),IF(G216="","",CONCATENATE(" / ",G216)))</f>
        <v/>
      </c>
      <c r="BO216" s="225" t="str">
        <f aca="false">AX216</f>
        <v>3.FRA.Toulouse .hum</v>
      </c>
      <c r="BP216" s="226" t="str">
        <f aca="false">IF(V216="","",V216)</f>
        <v/>
      </c>
      <c r="BQ216" s="226" t="str">
        <f aca="false">IF(W216="","",CONCATENATE(W216,IF(LEFT(AO216,1)="s","+","")))</f>
        <v/>
      </c>
      <c r="BR216" s="226" t="str">
        <f aca="false">IF(X216="","",CONCATENATE(X216,IF(LEFT(AQ216,1)="s","+","")))</f>
        <v/>
      </c>
      <c r="BS216" s="226" t="str">
        <f aca="false">IF(Y216="","",CONCATENATE(Y216,IF(LEFT(AR216,1)="s","+","")))</f>
        <v/>
      </c>
      <c r="BT216" s="226" t="str">
        <f aca="false">IF(Z216="","",CONCATENATE(Z216,IF(LEFT(AS216,1)="s","+","")))</f>
        <v/>
      </c>
      <c r="BU216" s="227" t="str">
        <f aca="false">IF(AA216="","",CONCATENATE(AA216,IF(LEFT(AT216,1)="s","+","")))</f>
        <v/>
      </c>
      <c r="BV216" s="212"/>
      <c r="BW216" s="177" t="s">
        <v>338</v>
      </c>
      <c r="BX216" s="170" t="str">
        <f aca="false">IF(BW216&lt;&gt;"",IF(ISNUMBER(FIND("=",BW216)),LEFT(BW216,FIND("=",BW216)-1),BW216),BW216)</f>
        <v>xx</v>
      </c>
      <c r="BY216" s="170" t="str">
        <f aca="false">IF(BW216&lt;&gt;"",IF(ISNUMBER(FIND("=",BW216)),RIGHT(BW216,LEN(BW216)-FIND("=",BW216)),""),"")</f>
        <v>Non_select</v>
      </c>
      <c r="BZ216" s="170" t="str">
        <f aca="false">IF(BX216&lt;&gt;"",IF(ISNUMBER(FIND(".",BX216)),LEFT(BX216,FIND(".",BX216)-1),BX216),BX216)</f>
        <v>xx</v>
      </c>
      <c r="CA216" s="170" t="str">
        <f aca="false">IF(BX216&lt;&gt;"",IF(ISNUMBER(FIND(".",BX216)),RIGHT(BX216,LEN(BX216)-FIND(".",BX216)),""),"")</f>
        <v/>
      </c>
      <c r="CB216" s="212"/>
      <c r="CC216" s="170" t="str">
        <f aca="false">A216</f>
        <v>KC912041</v>
      </c>
      <c r="CD216" s="178" t="s">
        <v>339</v>
      </c>
      <c r="CE216" s="178" t="s">
        <v>340</v>
      </c>
      <c r="CF216" s="178" t="s">
        <v>341</v>
      </c>
      <c r="CG216" s="212"/>
      <c r="CH216" s="212"/>
      <c r="CI216" s="212"/>
      <c r="CJ216" s="212"/>
      <c r="CK216" s="178"/>
      <c r="CL216" s="212"/>
      <c r="CM216" s="212"/>
      <c r="CN216" s="212"/>
      <c r="CO216" s="212"/>
      <c r="CP216" s="212"/>
      <c r="CQ216" s="212"/>
      <c r="CR216" s="228" t="n">
        <f aca="false">C216</f>
        <v>3</v>
      </c>
      <c r="CS216" s="229" t="str">
        <f aca="false">D216</f>
        <v>3</v>
      </c>
      <c r="CT216" s="170" t="str">
        <f aca="false">CONCATENATE(CD216," strain ",CM216," ",CL216,", partial cds")</f>
        <v>Hepatitis E virus strain  , partial cds</v>
      </c>
    </row>
    <row r="217" s="146" customFormat="true" ht="11.9" hidden="true" customHeight="true" outlineLevel="0" collapsed="false">
      <c r="A217" s="154" t="s">
        <v>849</v>
      </c>
      <c r="B217" s="147" t="s">
        <v>371</v>
      </c>
      <c r="C217" s="148" t="n">
        <v>3</v>
      </c>
      <c r="D217" s="149" t="s">
        <v>640</v>
      </c>
      <c r="E217" s="150" t="s">
        <v>640</v>
      </c>
      <c r="F217" s="154"/>
      <c r="G217" s="212"/>
      <c r="H217" s="146" t="s">
        <v>758</v>
      </c>
      <c r="I217" s="153" t="s">
        <v>759</v>
      </c>
      <c r="J217" s="154" t="s">
        <v>395</v>
      </c>
      <c r="K217" s="155" t="s">
        <v>760</v>
      </c>
      <c r="L217" s="231" t="s">
        <v>760</v>
      </c>
      <c r="M217" s="157" t="s">
        <v>348</v>
      </c>
      <c r="N217" s="213"/>
      <c r="O217" s="212"/>
      <c r="P217" s="212"/>
      <c r="Q217" s="212"/>
      <c r="R217" s="212"/>
      <c r="S217" s="212"/>
      <c r="T217" s="215"/>
      <c r="U217" s="215"/>
      <c r="V217" s="209"/>
      <c r="W217" s="217"/>
      <c r="X217" s="209"/>
      <c r="Y217" s="209"/>
      <c r="Z217" s="209"/>
      <c r="AA217" s="216"/>
      <c r="AB217" s="217"/>
      <c r="AC217" s="217"/>
      <c r="AD217" s="209"/>
      <c r="AE217" s="209"/>
      <c r="AF217" s="209"/>
      <c r="AG217" s="218"/>
      <c r="AH217" s="212"/>
      <c r="AI217" s="212"/>
      <c r="AJ217" s="219" t="n">
        <f aca="false">SeqEnd-SeqBeg+1</f>
        <v>1</v>
      </c>
      <c r="AK217" s="220" t="n">
        <f aca="false">AND( SeqBeg&lt;=Beg  , End &lt;=SeqEnd )</f>
        <v>0</v>
      </c>
      <c r="AL217" s="212"/>
      <c r="AM217" s="212"/>
      <c r="AN217" s="221"/>
      <c r="AO217" s="147" t="s">
        <v>103</v>
      </c>
      <c r="AP217" s="147" t="s">
        <v>103</v>
      </c>
      <c r="AQ217" s="147" t="s">
        <v>103</v>
      </c>
      <c r="AR217" s="147" t="s">
        <v>103</v>
      </c>
      <c r="AS217" s="147" t="s">
        <v>103</v>
      </c>
      <c r="AT217" s="147" t="s">
        <v>103</v>
      </c>
      <c r="AV217" s="212"/>
      <c r="AW217" s="222" t="str">
        <f aca="false">HYPERLINK(CONCATENATE("http://www.ncbi.nlm.nih.gov/nuccore/",BM217),BM217)</f>
        <v>KC912042</v>
      </c>
      <c r="AX217" s="219" t="str">
        <f aca="false">CONCATENATE(D217,IF(I217="","",CONCATENATE(".",I217)),IF(K217="","",CONCATENATE(".",K217)),IF(M217="","",CONCATENATE(".",M217)),IF(R217="","",CONCATENATE(".",R217)),IF(U217="","","(*)"))</f>
        <v>3.FRA.Toulouse .hum</v>
      </c>
      <c r="AY217" s="170" t="str">
        <f aca="false">CONCATENATE(BM217,".",BN217)</f>
        <v>KC912042.</v>
      </c>
      <c r="AZ217" s="171" t="str">
        <f aca="false">IF(AV217="",IF(ISNUMBER(FIND(".",A217)),LEFT(A217,FIND(".",A217)-1),A217),AV217)</f>
        <v>KC912042</v>
      </c>
      <c r="BA217" s="171" t="str">
        <f aca="false">IF(ISNUMBER(FIND("-",AZ217)),LEFT(AZ217,FIND("-",AZ217)-1),AZ217)</f>
        <v>KC912042</v>
      </c>
      <c r="BB217" s="170" t="str">
        <f aca="false"> MEGAname &amp; "="</f>
        <v>KC912042=</v>
      </c>
      <c r="BC217" s="170" t="str">
        <f aca="false">Clear &amp; IF(span ,"Span","out")</f>
        <v>KC912042=out</v>
      </c>
      <c r="BD217" s="170" t="str">
        <f aca="false">Clear &amp; IF(span, IF(B217=".","Selected",B217),"out")</f>
        <v>KC912042=out</v>
      </c>
      <c r="BE217" s="170" t="str">
        <f aca="false">Clear &amp; Strain</f>
        <v>KC912042=</v>
      </c>
      <c r="BF217" s="170" t="str">
        <f aca="false">CONCATENATE(A217,"=",F217,". ",AX217,IF(AB217="","",CONCATENATE(".",AB217)))</f>
        <v>KC912042=. 3.FRA.Toulouse .hum</v>
      </c>
      <c r="BG217" s="170" t="str">
        <f aca="false">CONCATENATE(A217,"=",F217,". ",AX217)</f>
        <v>KC912042=. 3.FRA.Toulouse .hum</v>
      </c>
      <c r="BH217" s="170" t="str">
        <f aca="false">CONCATENATE(A217,"=",AX217)</f>
        <v>KC912042=3.FRA.Toulouse .hum</v>
      </c>
      <c r="BI217" s="170" t="str">
        <f aca="false">CONCATENATE(A217,"=",ComForSubtype,D217)</f>
        <v>KC912042=3</v>
      </c>
      <c r="BJ217" s="170" t="str">
        <f aca="false">CONCATENATE(A217,"=",E217)</f>
        <v>KC912042=3</v>
      </c>
      <c r="BK217" s="170" t="str">
        <f aca="false">CONCATENATE(A217,"=",C217)</f>
        <v>KC912042=3</v>
      </c>
      <c r="BL217" s="170" t="str">
        <f aca="false">CONCATENATE(D217,"=")</f>
        <v>3=</v>
      </c>
      <c r="BM217" s="223" t="str">
        <f aca="false">IF(BA217="XX","",BA217)</f>
        <v>KC912042</v>
      </c>
      <c r="BN217" s="224" t="str">
        <f aca="false">CONCATENATE(IF(F217="","",F217),IF(G217="","",CONCATENATE(" / ",G217)))</f>
        <v/>
      </c>
      <c r="BO217" s="225" t="str">
        <f aca="false">AX217</f>
        <v>3.FRA.Toulouse .hum</v>
      </c>
      <c r="BP217" s="226" t="str">
        <f aca="false">IF(V217="","",V217)</f>
        <v/>
      </c>
      <c r="BQ217" s="226" t="str">
        <f aca="false">IF(W217="","",CONCATENATE(W217,IF(LEFT(AO217,1)="s","+","")))</f>
        <v/>
      </c>
      <c r="BR217" s="226" t="str">
        <f aca="false">IF(X217="","",CONCATENATE(X217,IF(LEFT(AQ217,1)="s","+","")))</f>
        <v/>
      </c>
      <c r="BS217" s="226" t="str">
        <f aca="false">IF(Y217="","",CONCATENATE(Y217,IF(LEFT(AR217,1)="s","+","")))</f>
        <v/>
      </c>
      <c r="BT217" s="226" t="str">
        <f aca="false">IF(Z217="","",CONCATENATE(Z217,IF(LEFT(AS217,1)="s","+","")))</f>
        <v/>
      </c>
      <c r="BU217" s="227" t="str">
        <f aca="false">IF(AA217="","",CONCATENATE(AA217,IF(LEFT(AT217,1)="s","+","")))</f>
        <v/>
      </c>
      <c r="BV217" s="212"/>
      <c r="BW217" s="177" t="s">
        <v>338</v>
      </c>
      <c r="BX217" s="170" t="str">
        <f aca="false">IF(BW217&lt;&gt;"",IF(ISNUMBER(FIND("=",BW217)),LEFT(BW217,FIND("=",BW217)-1),BW217),BW217)</f>
        <v>xx</v>
      </c>
      <c r="BY217" s="170" t="str">
        <f aca="false">IF(BW217&lt;&gt;"",IF(ISNUMBER(FIND("=",BW217)),RIGHT(BW217,LEN(BW217)-FIND("=",BW217)),""),"")</f>
        <v>Non_select</v>
      </c>
      <c r="BZ217" s="170" t="str">
        <f aca="false">IF(BX217&lt;&gt;"",IF(ISNUMBER(FIND(".",BX217)),LEFT(BX217,FIND(".",BX217)-1),BX217),BX217)</f>
        <v>xx</v>
      </c>
      <c r="CA217" s="170" t="str">
        <f aca="false">IF(BX217&lt;&gt;"",IF(ISNUMBER(FIND(".",BX217)),RIGHT(BX217,LEN(BX217)-FIND(".",BX217)),""),"")</f>
        <v/>
      </c>
      <c r="CB217" s="212"/>
      <c r="CC217" s="170" t="str">
        <f aca="false">A217</f>
        <v>KC912042</v>
      </c>
      <c r="CD217" s="178" t="s">
        <v>339</v>
      </c>
      <c r="CE217" s="178" t="s">
        <v>340</v>
      </c>
      <c r="CF217" s="178" t="s">
        <v>341</v>
      </c>
      <c r="CG217" s="212"/>
      <c r="CH217" s="212"/>
      <c r="CI217" s="212"/>
      <c r="CJ217" s="212"/>
      <c r="CK217" s="178"/>
      <c r="CL217" s="212"/>
      <c r="CM217" s="212"/>
      <c r="CN217" s="212"/>
      <c r="CO217" s="212"/>
      <c r="CP217" s="212"/>
      <c r="CQ217" s="212"/>
      <c r="CR217" s="228" t="n">
        <f aca="false">C217</f>
        <v>3</v>
      </c>
      <c r="CS217" s="229" t="str">
        <f aca="false">D217</f>
        <v>3</v>
      </c>
      <c r="CT217" s="170" t="str">
        <f aca="false">CONCATENATE(CD217," strain ",CM217," ",CL217,", partial cds")</f>
        <v>Hepatitis E virus strain  , partial cds</v>
      </c>
    </row>
    <row r="218" s="146" customFormat="true" ht="11.9" hidden="true" customHeight="true" outlineLevel="0" collapsed="false">
      <c r="A218" s="154" t="s">
        <v>850</v>
      </c>
      <c r="B218" s="147" t="s">
        <v>371</v>
      </c>
      <c r="C218" s="148" t="n">
        <v>3</v>
      </c>
      <c r="D218" s="149" t="s">
        <v>640</v>
      </c>
      <c r="E218" s="150" t="s">
        <v>640</v>
      </c>
      <c r="F218" s="154"/>
      <c r="G218" s="212"/>
      <c r="H218" s="146" t="s">
        <v>758</v>
      </c>
      <c r="I218" s="153" t="s">
        <v>759</v>
      </c>
      <c r="J218" s="154" t="s">
        <v>395</v>
      </c>
      <c r="K218" s="155" t="s">
        <v>760</v>
      </c>
      <c r="L218" s="231" t="s">
        <v>760</v>
      </c>
      <c r="M218" s="157" t="s">
        <v>348</v>
      </c>
      <c r="N218" s="213"/>
      <c r="O218" s="212"/>
      <c r="P218" s="212"/>
      <c r="Q218" s="212"/>
      <c r="R218" s="212"/>
      <c r="S218" s="212"/>
      <c r="T218" s="215"/>
      <c r="U218" s="215"/>
      <c r="V218" s="209"/>
      <c r="W218" s="217"/>
      <c r="X218" s="209"/>
      <c r="Y218" s="209"/>
      <c r="Z218" s="209"/>
      <c r="AA218" s="216"/>
      <c r="AB218" s="217"/>
      <c r="AC218" s="217"/>
      <c r="AD218" s="209"/>
      <c r="AE218" s="209"/>
      <c r="AF218" s="209"/>
      <c r="AG218" s="218"/>
      <c r="AH218" s="212"/>
      <c r="AI218" s="212"/>
      <c r="AJ218" s="219" t="n">
        <f aca="false">SeqEnd-SeqBeg+1</f>
        <v>1</v>
      </c>
      <c r="AK218" s="220" t="n">
        <f aca="false">AND( SeqBeg&lt;=Beg  , End &lt;=SeqEnd )</f>
        <v>0</v>
      </c>
      <c r="AL218" s="212"/>
      <c r="AM218" s="212"/>
      <c r="AN218" s="221"/>
      <c r="AO218" s="147" t="s">
        <v>103</v>
      </c>
      <c r="AP218" s="147" t="s">
        <v>103</v>
      </c>
      <c r="AQ218" s="147" t="s">
        <v>103</v>
      </c>
      <c r="AR218" s="147" t="s">
        <v>103</v>
      </c>
      <c r="AS218" s="147" t="s">
        <v>103</v>
      </c>
      <c r="AT218" s="147" t="s">
        <v>103</v>
      </c>
      <c r="AV218" s="212"/>
      <c r="AW218" s="222" t="str">
        <f aca="false">HYPERLINK(CONCATENATE("http://www.ncbi.nlm.nih.gov/nuccore/",BM218),BM218)</f>
        <v>KC912043</v>
      </c>
      <c r="AX218" s="219" t="str">
        <f aca="false">CONCATENATE(D218,IF(I218="","",CONCATENATE(".",I218)),IF(K218="","",CONCATENATE(".",K218)),IF(M218="","",CONCATENATE(".",M218)),IF(R218="","",CONCATENATE(".",R218)),IF(U218="","","(*)"))</f>
        <v>3.FRA.Toulouse .hum</v>
      </c>
      <c r="AY218" s="170" t="str">
        <f aca="false">CONCATENATE(BM218,".",BN218)</f>
        <v>KC912043.</v>
      </c>
      <c r="AZ218" s="171" t="str">
        <f aca="false">IF(AV218="",IF(ISNUMBER(FIND(".",A218)),LEFT(A218,FIND(".",A218)-1),A218),AV218)</f>
        <v>KC912043</v>
      </c>
      <c r="BA218" s="171" t="str">
        <f aca="false">IF(ISNUMBER(FIND("-",AZ218)),LEFT(AZ218,FIND("-",AZ218)-1),AZ218)</f>
        <v>KC912043</v>
      </c>
      <c r="BB218" s="170" t="str">
        <f aca="false"> MEGAname &amp; "="</f>
        <v>KC912043=</v>
      </c>
      <c r="BC218" s="170" t="str">
        <f aca="false">Clear &amp; IF(span ,"Span","out")</f>
        <v>KC912043=out</v>
      </c>
      <c r="BD218" s="170" t="str">
        <f aca="false">Clear &amp; IF(span, IF(B218=".","Selected",B218),"out")</f>
        <v>KC912043=out</v>
      </c>
      <c r="BE218" s="170" t="str">
        <f aca="false">Clear &amp; Strain</f>
        <v>KC912043=</v>
      </c>
      <c r="BF218" s="170" t="str">
        <f aca="false">CONCATENATE(A218,"=",F218,". ",AX218,IF(AB218="","",CONCATENATE(".",AB218)))</f>
        <v>KC912043=. 3.FRA.Toulouse .hum</v>
      </c>
      <c r="BG218" s="170" t="str">
        <f aca="false">CONCATENATE(A218,"=",F218,". ",AX218)</f>
        <v>KC912043=. 3.FRA.Toulouse .hum</v>
      </c>
      <c r="BH218" s="170" t="str">
        <f aca="false">CONCATENATE(A218,"=",AX218)</f>
        <v>KC912043=3.FRA.Toulouse .hum</v>
      </c>
      <c r="BI218" s="170" t="str">
        <f aca="false">CONCATENATE(A218,"=",ComForSubtype,D218)</f>
        <v>KC912043=3</v>
      </c>
      <c r="BJ218" s="170" t="str">
        <f aca="false">CONCATENATE(A218,"=",E218)</f>
        <v>KC912043=3</v>
      </c>
      <c r="BK218" s="170" t="str">
        <f aca="false">CONCATENATE(A218,"=",C218)</f>
        <v>KC912043=3</v>
      </c>
      <c r="BL218" s="170" t="str">
        <f aca="false">CONCATENATE(D218,"=")</f>
        <v>3=</v>
      </c>
      <c r="BM218" s="223" t="str">
        <f aca="false">IF(BA218="XX","",BA218)</f>
        <v>KC912043</v>
      </c>
      <c r="BN218" s="224" t="str">
        <f aca="false">CONCATENATE(IF(F218="","",F218),IF(G218="","",CONCATENATE(" / ",G218)))</f>
        <v/>
      </c>
      <c r="BO218" s="225" t="str">
        <f aca="false">AX218</f>
        <v>3.FRA.Toulouse .hum</v>
      </c>
      <c r="BP218" s="226" t="str">
        <f aca="false">IF(V218="","",V218)</f>
        <v/>
      </c>
      <c r="BQ218" s="226" t="str">
        <f aca="false">IF(W218="","",CONCATENATE(W218,IF(LEFT(AO218,1)="s","+","")))</f>
        <v/>
      </c>
      <c r="BR218" s="226" t="str">
        <f aca="false">IF(X218="","",CONCATENATE(X218,IF(LEFT(AQ218,1)="s","+","")))</f>
        <v/>
      </c>
      <c r="BS218" s="226" t="str">
        <f aca="false">IF(Y218="","",CONCATENATE(Y218,IF(LEFT(AR218,1)="s","+","")))</f>
        <v/>
      </c>
      <c r="BT218" s="226" t="str">
        <f aca="false">IF(Z218="","",CONCATENATE(Z218,IF(LEFT(AS218,1)="s","+","")))</f>
        <v/>
      </c>
      <c r="BU218" s="227" t="str">
        <f aca="false">IF(AA218="","",CONCATENATE(AA218,IF(LEFT(AT218,1)="s","+","")))</f>
        <v/>
      </c>
      <c r="BV218" s="212"/>
      <c r="BW218" s="177" t="s">
        <v>338</v>
      </c>
      <c r="BX218" s="170" t="str">
        <f aca="false">IF(BW218&lt;&gt;"",IF(ISNUMBER(FIND("=",BW218)),LEFT(BW218,FIND("=",BW218)-1),BW218),BW218)</f>
        <v>xx</v>
      </c>
      <c r="BY218" s="170" t="str">
        <f aca="false">IF(BW218&lt;&gt;"",IF(ISNUMBER(FIND("=",BW218)),RIGHT(BW218,LEN(BW218)-FIND("=",BW218)),""),"")</f>
        <v>Non_select</v>
      </c>
      <c r="BZ218" s="170" t="str">
        <f aca="false">IF(BX218&lt;&gt;"",IF(ISNUMBER(FIND(".",BX218)),LEFT(BX218,FIND(".",BX218)-1),BX218),BX218)</f>
        <v>xx</v>
      </c>
      <c r="CA218" s="170" t="str">
        <f aca="false">IF(BX218&lt;&gt;"",IF(ISNUMBER(FIND(".",BX218)),RIGHT(BX218,LEN(BX218)-FIND(".",BX218)),""),"")</f>
        <v/>
      </c>
      <c r="CB218" s="212"/>
      <c r="CC218" s="170" t="str">
        <f aca="false">A218</f>
        <v>KC912043</v>
      </c>
      <c r="CD218" s="178" t="s">
        <v>339</v>
      </c>
      <c r="CE218" s="178" t="s">
        <v>340</v>
      </c>
      <c r="CF218" s="178" t="s">
        <v>341</v>
      </c>
      <c r="CG218" s="212"/>
      <c r="CH218" s="212"/>
      <c r="CI218" s="212"/>
      <c r="CJ218" s="212"/>
      <c r="CK218" s="178"/>
      <c r="CL218" s="212"/>
      <c r="CM218" s="212"/>
      <c r="CN218" s="212"/>
      <c r="CO218" s="212"/>
      <c r="CP218" s="212"/>
      <c r="CQ218" s="212"/>
      <c r="CR218" s="228" t="n">
        <f aca="false">C218</f>
        <v>3</v>
      </c>
      <c r="CS218" s="229" t="str">
        <f aca="false">D218</f>
        <v>3</v>
      </c>
      <c r="CT218" s="170" t="str">
        <f aca="false">CONCATENATE(CD218," strain ",CM218," ",CL218,", partial cds")</f>
        <v>Hepatitis E virus strain  , partial cds</v>
      </c>
    </row>
    <row r="219" s="146" customFormat="true" ht="11.9" hidden="true" customHeight="true" outlineLevel="0" collapsed="false">
      <c r="A219" s="154" t="s">
        <v>851</v>
      </c>
      <c r="B219" s="147" t="s">
        <v>371</v>
      </c>
      <c r="C219" s="148" t="n">
        <v>3</v>
      </c>
      <c r="D219" s="149" t="s">
        <v>640</v>
      </c>
      <c r="E219" s="150" t="s">
        <v>640</v>
      </c>
      <c r="F219" s="154"/>
      <c r="G219" s="212"/>
      <c r="H219" s="146" t="s">
        <v>758</v>
      </c>
      <c r="I219" s="153" t="s">
        <v>759</v>
      </c>
      <c r="J219" s="154" t="s">
        <v>395</v>
      </c>
      <c r="K219" s="155" t="s">
        <v>760</v>
      </c>
      <c r="L219" s="231" t="s">
        <v>760</v>
      </c>
      <c r="M219" s="157" t="s">
        <v>348</v>
      </c>
      <c r="N219" s="213"/>
      <c r="O219" s="212"/>
      <c r="P219" s="212"/>
      <c r="Q219" s="212"/>
      <c r="R219" s="212"/>
      <c r="S219" s="212"/>
      <c r="T219" s="215"/>
      <c r="U219" s="215"/>
      <c r="V219" s="209"/>
      <c r="W219" s="217"/>
      <c r="X219" s="209"/>
      <c r="Y219" s="209"/>
      <c r="Z219" s="209"/>
      <c r="AA219" s="216"/>
      <c r="AB219" s="217"/>
      <c r="AC219" s="217"/>
      <c r="AD219" s="209"/>
      <c r="AE219" s="209"/>
      <c r="AF219" s="209"/>
      <c r="AG219" s="218"/>
      <c r="AH219" s="212"/>
      <c r="AI219" s="212"/>
      <c r="AJ219" s="219" t="n">
        <f aca="false">SeqEnd-SeqBeg+1</f>
        <v>1</v>
      </c>
      <c r="AK219" s="220" t="n">
        <f aca="false">AND( SeqBeg&lt;=Beg  , End &lt;=SeqEnd )</f>
        <v>0</v>
      </c>
      <c r="AL219" s="212"/>
      <c r="AM219" s="212"/>
      <c r="AN219" s="221"/>
      <c r="AO219" s="147" t="s">
        <v>103</v>
      </c>
      <c r="AP219" s="147" t="s">
        <v>103</v>
      </c>
      <c r="AQ219" s="147" t="s">
        <v>103</v>
      </c>
      <c r="AR219" s="147" t="s">
        <v>103</v>
      </c>
      <c r="AS219" s="147" t="s">
        <v>103</v>
      </c>
      <c r="AT219" s="147" t="s">
        <v>103</v>
      </c>
      <c r="AV219" s="212"/>
      <c r="AW219" s="222" t="str">
        <f aca="false">HYPERLINK(CONCATENATE("http://www.ncbi.nlm.nih.gov/nuccore/",BM219),BM219)</f>
        <v>KC912044</v>
      </c>
      <c r="AX219" s="219" t="str">
        <f aca="false">CONCATENATE(D219,IF(I219="","",CONCATENATE(".",I219)),IF(K219="","",CONCATENATE(".",K219)),IF(M219="","",CONCATENATE(".",M219)),IF(R219="","",CONCATENATE(".",R219)),IF(U219="","","(*)"))</f>
        <v>3.FRA.Toulouse .hum</v>
      </c>
      <c r="AY219" s="170" t="str">
        <f aca="false">CONCATENATE(BM219,".",BN219)</f>
        <v>KC912044.</v>
      </c>
      <c r="AZ219" s="171" t="str">
        <f aca="false">IF(AV219="",IF(ISNUMBER(FIND(".",A219)),LEFT(A219,FIND(".",A219)-1),A219),AV219)</f>
        <v>KC912044</v>
      </c>
      <c r="BA219" s="171" t="str">
        <f aca="false">IF(ISNUMBER(FIND("-",AZ219)),LEFT(AZ219,FIND("-",AZ219)-1),AZ219)</f>
        <v>KC912044</v>
      </c>
      <c r="BB219" s="170" t="str">
        <f aca="false"> MEGAname &amp; "="</f>
        <v>KC912044=</v>
      </c>
      <c r="BC219" s="170" t="str">
        <f aca="false">Clear &amp; IF(span ,"Span","out")</f>
        <v>KC912044=out</v>
      </c>
      <c r="BD219" s="170" t="str">
        <f aca="false">Clear &amp; IF(span, IF(B219=".","Selected",B219),"out")</f>
        <v>KC912044=out</v>
      </c>
      <c r="BE219" s="170" t="str">
        <f aca="false">Clear &amp; Strain</f>
        <v>KC912044=</v>
      </c>
      <c r="BF219" s="170" t="str">
        <f aca="false">CONCATENATE(A219,"=",F219,". ",AX219,IF(AB219="","",CONCATENATE(".",AB219)))</f>
        <v>KC912044=. 3.FRA.Toulouse .hum</v>
      </c>
      <c r="BG219" s="170" t="str">
        <f aca="false">CONCATENATE(A219,"=",F219,". ",AX219)</f>
        <v>KC912044=. 3.FRA.Toulouse .hum</v>
      </c>
      <c r="BH219" s="170" t="str">
        <f aca="false">CONCATENATE(A219,"=",AX219)</f>
        <v>KC912044=3.FRA.Toulouse .hum</v>
      </c>
      <c r="BI219" s="170" t="str">
        <f aca="false">CONCATENATE(A219,"=",ComForSubtype,D219)</f>
        <v>KC912044=3</v>
      </c>
      <c r="BJ219" s="170" t="str">
        <f aca="false">CONCATENATE(A219,"=",E219)</f>
        <v>KC912044=3</v>
      </c>
      <c r="BK219" s="170" t="str">
        <f aca="false">CONCATENATE(A219,"=",C219)</f>
        <v>KC912044=3</v>
      </c>
      <c r="BL219" s="170" t="str">
        <f aca="false">CONCATENATE(D219,"=")</f>
        <v>3=</v>
      </c>
      <c r="BM219" s="223" t="str">
        <f aca="false">IF(BA219="XX","",BA219)</f>
        <v>KC912044</v>
      </c>
      <c r="BN219" s="224" t="str">
        <f aca="false">CONCATENATE(IF(F219="","",F219),IF(G219="","",CONCATENATE(" / ",G219)))</f>
        <v/>
      </c>
      <c r="BO219" s="225" t="str">
        <f aca="false">AX219</f>
        <v>3.FRA.Toulouse .hum</v>
      </c>
      <c r="BP219" s="226" t="str">
        <f aca="false">IF(V219="","",V219)</f>
        <v/>
      </c>
      <c r="BQ219" s="226" t="str">
        <f aca="false">IF(W219="","",CONCATENATE(W219,IF(LEFT(AO219,1)="s","+","")))</f>
        <v/>
      </c>
      <c r="BR219" s="226" t="str">
        <f aca="false">IF(X219="","",CONCATENATE(X219,IF(LEFT(AQ219,1)="s","+","")))</f>
        <v/>
      </c>
      <c r="BS219" s="226" t="str">
        <f aca="false">IF(Y219="","",CONCATENATE(Y219,IF(LEFT(AR219,1)="s","+","")))</f>
        <v/>
      </c>
      <c r="BT219" s="226" t="str">
        <f aca="false">IF(Z219="","",CONCATENATE(Z219,IF(LEFT(AS219,1)="s","+","")))</f>
        <v/>
      </c>
      <c r="BU219" s="227" t="str">
        <f aca="false">IF(AA219="","",CONCATENATE(AA219,IF(LEFT(AT219,1)="s","+","")))</f>
        <v/>
      </c>
      <c r="BV219" s="212"/>
      <c r="BW219" s="177" t="s">
        <v>338</v>
      </c>
      <c r="BX219" s="170" t="str">
        <f aca="false">IF(BW219&lt;&gt;"",IF(ISNUMBER(FIND("=",BW219)),LEFT(BW219,FIND("=",BW219)-1),BW219),BW219)</f>
        <v>xx</v>
      </c>
      <c r="BY219" s="170" t="str">
        <f aca="false">IF(BW219&lt;&gt;"",IF(ISNUMBER(FIND("=",BW219)),RIGHT(BW219,LEN(BW219)-FIND("=",BW219)),""),"")</f>
        <v>Non_select</v>
      </c>
      <c r="BZ219" s="170" t="str">
        <f aca="false">IF(BX219&lt;&gt;"",IF(ISNUMBER(FIND(".",BX219)),LEFT(BX219,FIND(".",BX219)-1),BX219),BX219)</f>
        <v>xx</v>
      </c>
      <c r="CA219" s="170" t="str">
        <f aca="false">IF(BX219&lt;&gt;"",IF(ISNUMBER(FIND(".",BX219)),RIGHT(BX219,LEN(BX219)-FIND(".",BX219)),""),"")</f>
        <v/>
      </c>
      <c r="CB219" s="212"/>
      <c r="CC219" s="170" t="str">
        <f aca="false">A219</f>
        <v>KC912044</v>
      </c>
      <c r="CD219" s="178" t="s">
        <v>339</v>
      </c>
      <c r="CE219" s="178" t="s">
        <v>340</v>
      </c>
      <c r="CF219" s="178" t="s">
        <v>341</v>
      </c>
      <c r="CG219" s="212"/>
      <c r="CH219" s="212"/>
      <c r="CI219" s="212"/>
      <c r="CJ219" s="212"/>
      <c r="CK219" s="178"/>
      <c r="CL219" s="212"/>
      <c r="CM219" s="212"/>
      <c r="CN219" s="212"/>
      <c r="CO219" s="212"/>
      <c r="CP219" s="212"/>
      <c r="CQ219" s="212"/>
      <c r="CR219" s="228" t="n">
        <f aca="false">C219</f>
        <v>3</v>
      </c>
      <c r="CS219" s="229" t="str">
        <f aca="false">D219</f>
        <v>3</v>
      </c>
      <c r="CT219" s="170" t="str">
        <f aca="false">CONCATENATE(CD219," strain ",CM219," ",CL219,", partial cds")</f>
        <v>Hepatitis E virus strain  , partial cds</v>
      </c>
    </row>
    <row r="220" s="146" customFormat="true" ht="11.9" hidden="true" customHeight="true" outlineLevel="0" collapsed="false">
      <c r="A220" s="154" t="s">
        <v>852</v>
      </c>
      <c r="B220" s="147" t="s">
        <v>371</v>
      </c>
      <c r="C220" s="148" t="n">
        <v>3</v>
      </c>
      <c r="D220" s="149" t="s">
        <v>640</v>
      </c>
      <c r="E220" s="150" t="s">
        <v>640</v>
      </c>
      <c r="F220" s="154"/>
      <c r="G220" s="212"/>
      <c r="H220" s="146" t="s">
        <v>758</v>
      </c>
      <c r="I220" s="153" t="s">
        <v>759</v>
      </c>
      <c r="J220" s="154" t="s">
        <v>395</v>
      </c>
      <c r="K220" s="155" t="s">
        <v>760</v>
      </c>
      <c r="L220" s="231" t="s">
        <v>760</v>
      </c>
      <c r="M220" s="157" t="s">
        <v>348</v>
      </c>
      <c r="N220" s="213"/>
      <c r="O220" s="212"/>
      <c r="P220" s="212"/>
      <c r="Q220" s="212"/>
      <c r="R220" s="212"/>
      <c r="S220" s="212"/>
      <c r="T220" s="215"/>
      <c r="U220" s="215"/>
      <c r="V220" s="209"/>
      <c r="W220" s="217"/>
      <c r="X220" s="209"/>
      <c r="Y220" s="209"/>
      <c r="Z220" s="209"/>
      <c r="AA220" s="216"/>
      <c r="AB220" s="217"/>
      <c r="AC220" s="217"/>
      <c r="AD220" s="209"/>
      <c r="AE220" s="209"/>
      <c r="AF220" s="209"/>
      <c r="AG220" s="218"/>
      <c r="AH220" s="212"/>
      <c r="AI220" s="212"/>
      <c r="AJ220" s="219" t="n">
        <f aca="false">SeqEnd-SeqBeg+1</f>
        <v>1</v>
      </c>
      <c r="AK220" s="220" t="n">
        <f aca="false">AND( SeqBeg&lt;=Beg  , End &lt;=SeqEnd )</f>
        <v>0</v>
      </c>
      <c r="AL220" s="212"/>
      <c r="AM220" s="212"/>
      <c r="AN220" s="221"/>
      <c r="AO220" s="147" t="s">
        <v>103</v>
      </c>
      <c r="AP220" s="147" t="s">
        <v>103</v>
      </c>
      <c r="AQ220" s="147" t="s">
        <v>103</v>
      </c>
      <c r="AR220" s="147" t="s">
        <v>103</v>
      </c>
      <c r="AS220" s="147" t="s">
        <v>103</v>
      </c>
      <c r="AT220" s="147" t="s">
        <v>103</v>
      </c>
      <c r="AV220" s="212"/>
      <c r="AW220" s="222" t="str">
        <f aca="false">HYPERLINK(CONCATENATE("http://www.ncbi.nlm.nih.gov/nuccore/",BM220),BM220)</f>
        <v>KC912045</v>
      </c>
      <c r="AX220" s="219" t="str">
        <f aca="false">CONCATENATE(D220,IF(I220="","",CONCATENATE(".",I220)),IF(K220="","",CONCATENATE(".",K220)),IF(M220="","",CONCATENATE(".",M220)),IF(R220="","",CONCATENATE(".",R220)),IF(U220="","","(*)"))</f>
        <v>3.FRA.Toulouse .hum</v>
      </c>
      <c r="AY220" s="170" t="str">
        <f aca="false">CONCATENATE(BM220,".",BN220)</f>
        <v>KC912045.</v>
      </c>
      <c r="AZ220" s="171" t="str">
        <f aca="false">IF(AV220="",IF(ISNUMBER(FIND(".",A220)),LEFT(A220,FIND(".",A220)-1),A220),AV220)</f>
        <v>KC912045</v>
      </c>
      <c r="BA220" s="171" t="str">
        <f aca="false">IF(ISNUMBER(FIND("-",AZ220)),LEFT(AZ220,FIND("-",AZ220)-1),AZ220)</f>
        <v>KC912045</v>
      </c>
      <c r="BB220" s="170" t="str">
        <f aca="false"> MEGAname &amp; "="</f>
        <v>KC912045=</v>
      </c>
      <c r="BC220" s="170" t="str">
        <f aca="false">Clear &amp; IF(span ,"Span","out")</f>
        <v>KC912045=out</v>
      </c>
      <c r="BD220" s="170" t="str">
        <f aca="false">Clear &amp; IF(span, IF(B220=".","Selected",B220),"out")</f>
        <v>KC912045=out</v>
      </c>
      <c r="BE220" s="170" t="str">
        <f aca="false">Clear &amp; Strain</f>
        <v>KC912045=</v>
      </c>
      <c r="BF220" s="170" t="str">
        <f aca="false">CONCATENATE(A220,"=",F220,". ",AX220,IF(AB220="","",CONCATENATE(".",AB220)))</f>
        <v>KC912045=. 3.FRA.Toulouse .hum</v>
      </c>
      <c r="BG220" s="170" t="str">
        <f aca="false">CONCATENATE(A220,"=",F220,". ",AX220)</f>
        <v>KC912045=. 3.FRA.Toulouse .hum</v>
      </c>
      <c r="BH220" s="170" t="str">
        <f aca="false">CONCATENATE(A220,"=",AX220)</f>
        <v>KC912045=3.FRA.Toulouse .hum</v>
      </c>
      <c r="BI220" s="170" t="str">
        <f aca="false">CONCATENATE(A220,"=",ComForSubtype,D220)</f>
        <v>KC912045=3</v>
      </c>
      <c r="BJ220" s="170" t="str">
        <f aca="false">CONCATENATE(A220,"=",E220)</f>
        <v>KC912045=3</v>
      </c>
      <c r="BK220" s="170" t="str">
        <f aca="false">CONCATENATE(A220,"=",C220)</f>
        <v>KC912045=3</v>
      </c>
      <c r="BL220" s="170" t="str">
        <f aca="false">CONCATENATE(D220,"=")</f>
        <v>3=</v>
      </c>
      <c r="BM220" s="223" t="str">
        <f aca="false">IF(BA220="XX","",BA220)</f>
        <v>KC912045</v>
      </c>
      <c r="BN220" s="224" t="str">
        <f aca="false">CONCATENATE(IF(F220="","",F220),IF(G220="","",CONCATENATE(" / ",G220)))</f>
        <v/>
      </c>
      <c r="BO220" s="225" t="str">
        <f aca="false">AX220</f>
        <v>3.FRA.Toulouse .hum</v>
      </c>
      <c r="BP220" s="226" t="str">
        <f aca="false">IF(V220="","",V220)</f>
        <v/>
      </c>
      <c r="BQ220" s="226" t="str">
        <f aca="false">IF(W220="","",CONCATENATE(W220,IF(LEFT(AO220,1)="s","+","")))</f>
        <v/>
      </c>
      <c r="BR220" s="226" t="str">
        <f aca="false">IF(X220="","",CONCATENATE(X220,IF(LEFT(AQ220,1)="s","+","")))</f>
        <v/>
      </c>
      <c r="BS220" s="226" t="str">
        <f aca="false">IF(Y220="","",CONCATENATE(Y220,IF(LEFT(AR220,1)="s","+","")))</f>
        <v/>
      </c>
      <c r="BT220" s="226" t="str">
        <f aca="false">IF(Z220="","",CONCATENATE(Z220,IF(LEFT(AS220,1)="s","+","")))</f>
        <v/>
      </c>
      <c r="BU220" s="227" t="str">
        <f aca="false">IF(AA220="","",CONCATENATE(AA220,IF(LEFT(AT220,1)="s","+","")))</f>
        <v/>
      </c>
      <c r="BV220" s="212"/>
      <c r="BW220" s="177" t="s">
        <v>338</v>
      </c>
      <c r="BX220" s="170" t="str">
        <f aca="false">IF(BW220&lt;&gt;"",IF(ISNUMBER(FIND("=",BW220)),LEFT(BW220,FIND("=",BW220)-1),BW220),BW220)</f>
        <v>xx</v>
      </c>
      <c r="BY220" s="170" t="str">
        <f aca="false">IF(BW220&lt;&gt;"",IF(ISNUMBER(FIND("=",BW220)),RIGHT(BW220,LEN(BW220)-FIND("=",BW220)),""),"")</f>
        <v>Non_select</v>
      </c>
      <c r="BZ220" s="170" t="str">
        <f aca="false">IF(BX220&lt;&gt;"",IF(ISNUMBER(FIND(".",BX220)),LEFT(BX220,FIND(".",BX220)-1),BX220),BX220)</f>
        <v>xx</v>
      </c>
      <c r="CA220" s="170" t="str">
        <f aca="false">IF(BX220&lt;&gt;"",IF(ISNUMBER(FIND(".",BX220)),RIGHT(BX220,LEN(BX220)-FIND(".",BX220)),""),"")</f>
        <v/>
      </c>
      <c r="CB220" s="212"/>
      <c r="CC220" s="170" t="str">
        <f aca="false">A220</f>
        <v>KC912045</v>
      </c>
      <c r="CD220" s="178" t="s">
        <v>339</v>
      </c>
      <c r="CE220" s="178" t="s">
        <v>340</v>
      </c>
      <c r="CF220" s="178" t="s">
        <v>341</v>
      </c>
      <c r="CG220" s="212"/>
      <c r="CH220" s="212"/>
      <c r="CI220" s="212"/>
      <c r="CJ220" s="212"/>
      <c r="CK220" s="178"/>
      <c r="CL220" s="212"/>
      <c r="CM220" s="212"/>
      <c r="CN220" s="212"/>
      <c r="CO220" s="212"/>
      <c r="CP220" s="212"/>
      <c r="CQ220" s="212"/>
      <c r="CR220" s="228" t="n">
        <f aca="false">C220</f>
        <v>3</v>
      </c>
      <c r="CS220" s="229" t="str">
        <f aca="false">D220</f>
        <v>3</v>
      </c>
      <c r="CT220" s="170" t="str">
        <f aca="false">CONCATENATE(CD220," strain ",CM220," ",CL220,", partial cds")</f>
        <v>Hepatitis E virus strain  , partial cds</v>
      </c>
    </row>
    <row r="221" s="146" customFormat="true" ht="11.9" hidden="true" customHeight="true" outlineLevel="0" collapsed="false">
      <c r="A221" s="154" t="s">
        <v>853</v>
      </c>
      <c r="B221" s="147" t="s">
        <v>371</v>
      </c>
      <c r="C221" s="148" t="n">
        <v>3</v>
      </c>
      <c r="D221" s="149" t="s">
        <v>640</v>
      </c>
      <c r="E221" s="150" t="s">
        <v>640</v>
      </c>
      <c r="F221" s="154"/>
      <c r="G221" s="212"/>
      <c r="H221" s="146" t="s">
        <v>758</v>
      </c>
      <c r="I221" s="153" t="s">
        <v>759</v>
      </c>
      <c r="J221" s="154" t="s">
        <v>395</v>
      </c>
      <c r="K221" s="155" t="s">
        <v>760</v>
      </c>
      <c r="L221" s="231" t="s">
        <v>760</v>
      </c>
      <c r="M221" s="157" t="s">
        <v>348</v>
      </c>
      <c r="N221" s="213"/>
      <c r="O221" s="212"/>
      <c r="P221" s="212"/>
      <c r="Q221" s="212"/>
      <c r="R221" s="212"/>
      <c r="S221" s="212"/>
      <c r="T221" s="215"/>
      <c r="U221" s="215"/>
      <c r="V221" s="209"/>
      <c r="W221" s="217"/>
      <c r="X221" s="209"/>
      <c r="Y221" s="209"/>
      <c r="Z221" s="209"/>
      <c r="AA221" s="216"/>
      <c r="AB221" s="217"/>
      <c r="AC221" s="217"/>
      <c r="AD221" s="209"/>
      <c r="AE221" s="209"/>
      <c r="AF221" s="209"/>
      <c r="AG221" s="218"/>
      <c r="AH221" s="212"/>
      <c r="AI221" s="212"/>
      <c r="AJ221" s="219" t="n">
        <f aca="false">SeqEnd-SeqBeg+1</f>
        <v>1</v>
      </c>
      <c r="AK221" s="220" t="n">
        <f aca="false">AND( SeqBeg&lt;=Beg  , End &lt;=SeqEnd )</f>
        <v>0</v>
      </c>
      <c r="AL221" s="212"/>
      <c r="AM221" s="212"/>
      <c r="AN221" s="221"/>
      <c r="AO221" s="147" t="s">
        <v>103</v>
      </c>
      <c r="AP221" s="147" t="s">
        <v>103</v>
      </c>
      <c r="AQ221" s="147" t="s">
        <v>103</v>
      </c>
      <c r="AR221" s="147" t="s">
        <v>103</v>
      </c>
      <c r="AS221" s="147" t="s">
        <v>103</v>
      </c>
      <c r="AT221" s="147" t="s">
        <v>103</v>
      </c>
      <c r="AV221" s="212"/>
      <c r="AW221" s="222" t="str">
        <f aca="false">HYPERLINK(CONCATENATE("http://www.ncbi.nlm.nih.gov/nuccore/",BM221),BM221)</f>
        <v>KC912046</v>
      </c>
      <c r="AX221" s="219" t="str">
        <f aca="false">CONCATENATE(D221,IF(I221="","",CONCATENATE(".",I221)),IF(K221="","",CONCATENATE(".",K221)),IF(M221="","",CONCATENATE(".",M221)),IF(R221="","",CONCATENATE(".",R221)),IF(U221="","","(*)"))</f>
        <v>3.FRA.Toulouse .hum</v>
      </c>
      <c r="AY221" s="170" t="str">
        <f aca="false">CONCATENATE(BM221,".",BN221)</f>
        <v>KC912046.</v>
      </c>
      <c r="AZ221" s="171" t="str">
        <f aca="false">IF(AV221="",IF(ISNUMBER(FIND(".",A221)),LEFT(A221,FIND(".",A221)-1),A221),AV221)</f>
        <v>KC912046</v>
      </c>
      <c r="BA221" s="171" t="str">
        <f aca="false">IF(ISNUMBER(FIND("-",AZ221)),LEFT(AZ221,FIND("-",AZ221)-1),AZ221)</f>
        <v>KC912046</v>
      </c>
      <c r="BB221" s="170" t="str">
        <f aca="false"> MEGAname &amp; "="</f>
        <v>KC912046=</v>
      </c>
      <c r="BC221" s="170" t="str">
        <f aca="false">Clear &amp; IF(span ,"Span","out")</f>
        <v>KC912046=out</v>
      </c>
      <c r="BD221" s="170" t="str">
        <f aca="false">Clear &amp; IF(span, IF(B221=".","Selected",B221),"out")</f>
        <v>KC912046=out</v>
      </c>
      <c r="BE221" s="170" t="str">
        <f aca="false">Clear &amp; Strain</f>
        <v>KC912046=</v>
      </c>
      <c r="BF221" s="170" t="str">
        <f aca="false">CONCATENATE(A221,"=",F221,". ",AX221,IF(AB221="","",CONCATENATE(".",AB221)))</f>
        <v>KC912046=. 3.FRA.Toulouse .hum</v>
      </c>
      <c r="BG221" s="170" t="str">
        <f aca="false">CONCATENATE(A221,"=",F221,". ",AX221)</f>
        <v>KC912046=. 3.FRA.Toulouse .hum</v>
      </c>
      <c r="BH221" s="170" t="str">
        <f aca="false">CONCATENATE(A221,"=",AX221)</f>
        <v>KC912046=3.FRA.Toulouse .hum</v>
      </c>
      <c r="BI221" s="170" t="str">
        <f aca="false">CONCATENATE(A221,"=",ComForSubtype,D221)</f>
        <v>KC912046=3</v>
      </c>
      <c r="BJ221" s="170" t="str">
        <f aca="false">CONCATENATE(A221,"=",E221)</f>
        <v>KC912046=3</v>
      </c>
      <c r="BK221" s="170" t="str">
        <f aca="false">CONCATENATE(A221,"=",C221)</f>
        <v>KC912046=3</v>
      </c>
      <c r="BL221" s="170" t="str">
        <f aca="false">CONCATENATE(D221,"=")</f>
        <v>3=</v>
      </c>
      <c r="BM221" s="223" t="str">
        <f aca="false">IF(BA221="XX","",BA221)</f>
        <v>KC912046</v>
      </c>
      <c r="BN221" s="224" t="str">
        <f aca="false">CONCATENATE(IF(F221="","",F221),IF(G221="","",CONCATENATE(" / ",G221)))</f>
        <v/>
      </c>
      <c r="BO221" s="225" t="str">
        <f aca="false">AX221</f>
        <v>3.FRA.Toulouse .hum</v>
      </c>
      <c r="BP221" s="226" t="str">
        <f aca="false">IF(V221="","",V221)</f>
        <v/>
      </c>
      <c r="BQ221" s="226" t="str">
        <f aca="false">IF(W221="","",CONCATENATE(W221,IF(LEFT(AO221,1)="s","+","")))</f>
        <v/>
      </c>
      <c r="BR221" s="226" t="str">
        <f aca="false">IF(X221="","",CONCATENATE(X221,IF(LEFT(AQ221,1)="s","+","")))</f>
        <v/>
      </c>
      <c r="BS221" s="226" t="str">
        <f aca="false">IF(Y221="","",CONCATENATE(Y221,IF(LEFT(AR221,1)="s","+","")))</f>
        <v/>
      </c>
      <c r="BT221" s="226" t="str">
        <f aca="false">IF(Z221="","",CONCATENATE(Z221,IF(LEFT(AS221,1)="s","+","")))</f>
        <v/>
      </c>
      <c r="BU221" s="227" t="str">
        <f aca="false">IF(AA221="","",CONCATENATE(AA221,IF(LEFT(AT221,1)="s","+","")))</f>
        <v/>
      </c>
      <c r="BV221" s="212"/>
      <c r="BW221" s="177" t="s">
        <v>338</v>
      </c>
      <c r="BX221" s="170" t="str">
        <f aca="false">IF(BW221&lt;&gt;"",IF(ISNUMBER(FIND("=",BW221)),LEFT(BW221,FIND("=",BW221)-1),BW221),BW221)</f>
        <v>xx</v>
      </c>
      <c r="BY221" s="170" t="str">
        <f aca="false">IF(BW221&lt;&gt;"",IF(ISNUMBER(FIND("=",BW221)),RIGHT(BW221,LEN(BW221)-FIND("=",BW221)),""),"")</f>
        <v>Non_select</v>
      </c>
      <c r="BZ221" s="170" t="str">
        <f aca="false">IF(BX221&lt;&gt;"",IF(ISNUMBER(FIND(".",BX221)),LEFT(BX221,FIND(".",BX221)-1),BX221),BX221)</f>
        <v>xx</v>
      </c>
      <c r="CA221" s="170" t="str">
        <f aca="false">IF(BX221&lt;&gt;"",IF(ISNUMBER(FIND(".",BX221)),RIGHT(BX221,LEN(BX221)-FIND(".",BX221)),""),"")</f>
        <v/>
      </c>
      <c r="CB221" s="212"/>
      <c r="CC221" s="170" t="str">
        <f aca="false">A221</f>
        <v>KC912046</v>
      </c>
      <c r="CD221" s="178" t="s">
        <v>339</v>
      </c>
      <c r="CE221" s="178" t="s">
        <v>340</v>
      </c>
      <c r="CF221" s="178" t="s">
        <v>341</v>
      </c>
      <c r="CG221" s="212"/>
      <c r="CH221" s="212"/>
      <c r="CI221" s="212"/>
      <c r="CJ221" s="212"/>
      <c r="CK221" s="178"/>
      <c r="CL221" s="212"/>
      <c r="CM221" s="212"/>
      <c r="CN221" s="212"/>
      <c r="CO221" s="212"/>
      <c r="CP221" s="212"/>
      <c r="CQ221" s="212"/>
      <c r="CR221" s="228" t="n">
        <f aca="false">C221</f>
        <v>3</v>
      </c>
      <c r="CS221" s="229" t="str">
        <f aca="false">D221</f>
        <v>3</v>
      </c>
      <c r="CT221" s="170" t="str">
        <f aca="false">CONCATENATE(CD221," strain ",CM221," ",CL221,", partial cds")</f>
        <v>Hepatitis E virus strain  , partial cds</v>
      </c>
    </row>
    <row r="222" s="146" customFormat="true" ht="11.9" hidden="true" customHeight="true" outlineLevel="0" collapsed="false">
      <c r="A222" s="154" t="s">
        <v>854</v>
      </c>
      <c r="B222" s="147" t="s">
        <v>371</v>
      </c>
      <c r="C222" s="148" t="n">
        <v>3</v>
      </c>
      <c r="D222" s="149" t="s">
        <v>640</v>
      </c>
      <c r="E222" s="150" t="s">
        <v>640</v>
      </c>
      <c r="F222" s="154"/>
      <c r="G222" s="212"/>
      <c r="H222" s="146" t="s">
        <v>758</v>
      </c>
      <c r="I222" s="153" t="s">
        <v>759</v>
      </c>
      <c r="J222" s="154" t="s">
        <v>395</v>
      </c>
      <c r="K222" s="155" t="s">
        <v>760</v>
      </c>
      <c r="L222" s="231" t="s">
        <v>760</v>
      </c>
      <c r="M222" s="157" t="s">
        <v>348</v>
      </c>
      <c r="N222" s="213"/>
      <c r="O222" s="212"/>
      <c r="P222" s="212"/>
      <c r="Q222" s="212"/>
      <c r="R222" s="212"/>
      <c r="S222" s="212"/>
      <c r="T222" s="215"/>
      <c r="U222" s="215"/>
      <c r="V222" s="209"/>
      <c r="W222" s="217"/>
      <c r="X222" s="209"/>
      <c r="Y222" s="209"/>
      <c r="Z222" s="209"/>
      <c r="AA222" s="216"/>
      <c r="AB222" s="217"/>
      <c r="AC222" s="217"/>
      <c r="AD222" s="209"/>
      <c r="AE222" s="209"/>
      <c r="AF222" s="209"/>
      <c r="AG222" s="218"/>
      <c r="AH222" s="212"/>
      <c r="AI222" s="212"/>
      <c r="AJ222" s="219" t="n">
        <f aca="false">SeqEnd-SeqBeg+1</f>
        <v>1</v>
      </c>
      <c r="AK222" s="220" t="n">
        <f aca="false">AND( SeqBeg&lt;=Beg  , End &lt;=SeqEnd )</f>
        <v>0</v>
      </c>
      <c r="AL222" s="212"/>
      <c r="AM222" s="212"/>
      <c r="AN222" s="221"/>
      <c r="AO222" s="147" t="s">
        <v>103</v>
      </c>
      <c r="AP222" s="147" t="s">
        <v>103</v>
      </c>
      <c r="AQ222" s="147" t="s">
        <v>103</v>
      </c>
      <c r="AR222" s="147" t="s">
        <v>103</v>
      </c>
      <c r="AS222" s="147" t="s">
        <v>103</v>
      </c>
      <c r="AT222" s="147" t="s">
        <v>103</v>
      </c>
      <c r="AV222" s="212"/>
      <c r="AW222" s="222" t="str">
        <f aca="false">HYPERLINK(CONCATENATE("http://www.ncbi.nlm.nih.gov/nuccore/",BM222),BM222)</f>
        <v>KC912047</v>
      </c>
      <c r="AX222" s="219" t="str">
        <f aca="false">CONCATENATE(D222,IF(I222="","",CONCATENATE(".",I222)),IF(K222="","",CONCATENATE(".",K222)),IF(M222="","",CONCATENATE(".",M222)),IF(R222="","",CONCATENATE(".",R222)),IF(U222="","","(*)"))</f>
        <v>3.FRA.Toulouse .hum</v>
      </c>
      <c r="AY222" s="170" t="str">
        <f aca="false">CONCATENATE(BM222,".",BN222)</f>
        <v>KC912047.</v>
      </c>
      <c r="AZ222" s="171" t="str">
        <f aca="false">IF(AV222="",IF(ISNUMBER(FIND(".",A222)),LEFT(A222,FIND(".",A222)-1),A222),AV222)</f>
        <v>KC912047</v>
      </c>
      <c r="BA222" s="171" t="str">
        <f aca="false">IF(ISNUMBER(FIND("-",AZ222)),LEFT(AZ222,FIND("-",AZ222)-1),AZ222)</f>
        <v>KC912047</v>
      </c>
      <c r="BB222" s="170" t="str">
        <f aca="false"> MEGAname &amp; "="</f>
        <v>KC912047=</v>
      </c>
      <c r="BC222" s="170" t="str">
        <f aca="false">Clear &amp; IF(span ,"Span","out")</f>
        <v>KC912047=out</v>
      </c>
      <c r="BD222" s="170" t="str">
        <f aca="false">Clear &amp; IF(span, IF(B222=".","Selected",B222),"out")</f>
        <v>KC912047=out</v>
      </c>
      <c r="BE222" s="170" t="str">
        <f aca="false">Clear &amp; Strain</f>
        <v>KC912047=</v>
      </c>
      <c r="BF222" s="170" t="str">
        <f aca="false">CONCATENATE(A222,"=",F222,". ",AX222,IF(AB222="","",CONCATENATE(".",AB222)))</f>
        <v>KC912047=. 3.FRA.Toulouse .hum</v>
      </c>
      <c r="BG222" s="170" t="str">
        <f aca="false">CONCATENATE(A222,"=",F222,". ",AX222)</f>
        <v>KC912047=. 3.FRA.Toulouse .hum</v>
      </c>
      <c r="BH222" s="170" t="str">
        <f aca="false">CONCATENATE(A222,"=",AX222)</f>
        <v>KC912047=3.FRA.Toulouse .hum</v>
      </c>
      <c r="BI222" s="170" t="str">
        <f aca="false">CONCATENATE(A222,"=",ComForSubtype,D222)</f>
        <v>KC912047=3</v>
      </c>
      <c r="BJ222" s="170" t="str">
        <f aca="false">CONCATENATE(A222,"=",E222)</f>
        <v>KC912047=3</v>
      </c>
      <c r="BK222" s="170" t="str">
        <f aca="false">CONCATENATE(A222,"=",C222)</f>
        <v>KC912047=3</v>
      </c>
      <c r="BL222" s="170" t="str">
        <f aca="false">CONCATENATE(D222,"=")</f>
        <v>3=</v>
      </c>
      <c r="BM222" s="223" t="str">
        <f aca="false">IF(BA222="XX","",BA222)</f>
        <v>KC912047</v>
      </c>
      <c r="BN222" s="224" t="str">
        <f aca="false">CONCATENATE(IF(F222="","",F222),IF(G222="","",CONCATENATE(" / ",G222)))</f>
        <v/>
      </c>
      <c r="BO222" s="225" t="str">
        <f aca="false">AX222</f>
        <v>3.FRA.Toulouse .hum</v>
      </c>
      <c r="BP222" s="226" t="str">
        <f aca="false">IF(V222="","",V222)</f>
        <v/>
      </c>
      <c r="BQ222" s="226" t="str">
        <f aca="false">IF(W222="","",CONCATENATE(W222,IF(LEFT(AO222,1)="s","+","")))</f>
        <v/>
      </c>
      <c r="BR222" s="226" t="str">
        <f aca="false">IF(X222="","",CONCATENATE(X222,IF(LEFT(AQ222,1)="s","+","")))</f>
        <v/>
      </c>
      <c r="BS222" s="226" t="str">
        <f aca="false">IF(Y222="","",CONCATENATE(Y222,IF(LEFT(AR222,1)="s","+","")))</f>
        <v/>
      </c>
      <c r="BT222" s="226" t="str">
        <f aca="false">IF(Z222="","",CONCATENATE(Z222,IF(LEFT(AS222,1)="s","+","")))</f>
        <v/>
      </c>
      <c r="BU222" s="227" t="str">
        <f aca="false">IF(AA222="","",CONCATENATE(AA222,IF(LEFT(AT222,1)="s","+","")))</f>
        <v/>
      </c>
      <c r="BV222" s="212"/>
      <c r="BW222" s="177" t="s">
        <v>338</v>
      </c>
      <c r="BX222" s="170" t="str">
        <f aca="false">IF(BW222&lt;&gt;"",IF(ISNUMBER(FIND("=",BW222)),LEFT(BW222,FIND("=",BW222)-1),BW222),BW222)</f>
        <v>xx</v>
      </c>
      <c r="BY222" s="170" t="str">
        <f aca="false">IF(BW222&lt;&gt;"",IF(ISNUMBER(FIND("=",BW222)),RIGHT(BW222,LEN(BW222)-FIND("=",BW222)),""),"")</f>
        <v>Non_select</v>
      </c>
      <c r="BZ222" s="170" t="str">
        <f aca="false">IF(BX222&lt;&gt;"",IF(ISNUMBER(FIND(".",BX222)),LEFT(BX222,FIND(".",BX222)-1),BX222),BX222)</f>
        <v>xx</v>
      </c>
      <c r="CA222" s="170" t="str">
        <f aca="false">IF(BX222&lt;&gt;"",IF(ISNUMBER(FIND(".",BX222)),RIGHT(BX222,LEN(BX222)-FIND(".",BX222)),""),"")</f>
        <v/>
      </c>
      <c r="CB222" s="212"/>
      <c r="CC222" s="170" t="str">
        <f aca="false">A222</f>
        <v>KC912047</v>
      </c>
      <c r="CD222" s="178" t="s">
        <v>339</v>
      </c>
      <c r="CE222" s="178" t="s">
        <v>340</v>
      </c>
      <c r="CF222" s="178" t="s">
        <v>341</v>
      </c>
      <c r="CG222" s="212"/>
      <c r="CH222" s="212"/>
      <c r="CI222" s="212"/>
      <c r="CJ222" s="212"/>
      <c r="CK222" s="178"/>
      <c r="CL222" s="212"/>
      <c r="CM222" s="212"/>
      <c r="CN222" s="212"/>
      <c r="CO222" s="212"/>
      <c r="CP222" s="212"/>
      <c r="CQ222" s="212"/>
      <c r="CR222" s="228" t="n">
        <f aca="false">C222</f>
        <v>3</v>
      </c>
      <c r="CS222" s="229" t="str">
        <f aca="false">D222</f>
        <v>3</v>
      </c>
      <c r="CT222" s="170" t="str">
        <f aca="false">CONCATENATE(CD222," strain ",CM222," ",CL222,", partial cds")</f>
        <v>Hepatitis E virus strain  , partial cds</v>
      </c>
    </row>
    <row r="223" s="146" customFormat="true" ht="11.9" hidden="true" customHeight="true" outlineLevel="0" collapsed="false">
      <c r="A223" s="154" t="s">
        <v>855</v>
      </c>
      <c r="B223" s="147" t="s">
        <v>371</v>
      </c>
      <c r="C223" s="148" t="n">
        <v>3</v>
      </c>
      <c r="D223" s="149" t="s">
        <v>640</v>
      </c>
      <c r="E223" s="150" t="s">
        <v>640</v>
      </c>
      <c r="F223" s="154"/>
      <c r="G223" s="212"/>
      <c r="H223" s="146" t="s">
        <v>758</v>
      </c>
      <c r="I223" s="153" t="s">
        <v>759</v>
      </c>
      <c r="J223" s="154" t="s">
        <v>395</v>
      </c>
      <c r="K223" s="155" t="s">
        <v>760</v>
      </c>
      <c r="L223" s="231" t="s">
        <v>760</v>
      </c>
      <c r="M223" s="157" t="s">
        <v>348</v>
      </c>
      <c r="N223" s="213"/>
      <c r="O223" s="212"/>
      <c r="P223" s="212"/>
      <c r="Q223" s="212"/>
      <c r="R223" s="212"/>
      <c r="S223" s="212"/>
      <c r="T223" s="215"/>
      <c r="U223" s="215"/>
      <c r="V223" s="209"/>
      <c r="W223" s="217"/>
      <c r="X223" s="209"/>
      <c r="Y223" s="209"/>
      <c r="Z223" s="209"/>
      <c r="AA223" s="216"/>
      <c r="AB223" s="217"/>
      <c r="AC223" s="217"/>
      <c r="AD223" s="209"/>
      <c r="AE223" s="209"/>
      <c r="AF223" s="209"/>
      <c r="AG223" s="218"/>
      <c r="AH223" s="212"/>
      <c r="AI223" s="212"/>
      <c r="AJ223" s="219" t="n">
        <f aca="false">SeqEnd-SeqBeg+1</f>
        <v>1</v>
      </c>
      <c r="AK223" s="220" t="n">
        <f aca="false">AND( SeqBeg&lt;=Beg  , End &lt;=SeqEnd )</f>
        <v>0</v>
      </c>
      <c r="AL223" s="212"/>
      <c r="AM223" s="212"/>
      <c r="AN223" s="221"/>
      <c r="AO223" s="147" t="s">
        <v>103</v>
      </c>
      <c r="AP223" s="147" t="s">
        <v>103</v>
      </c>
      <c r="AQ223" s="147" t="s">
        <v>103</v>
      </c>
      <c r="AR223" s="147" t="s">
        <v>103</v>
      </c>
      <c r="AS223" s="147" t="s">
        <v>103</v>
      </c>
      <c r="AT223" s="147" t="s">
        <v>103</v>
      </c>
      <c r="AV223" s="212"/>
      <c r="AW223" s="222" t="str">
        <f aca="false">HYPERLINK(CONCATENATE("http://www.ncbi.nlm.nih.gov/nuccore/",BM223),BM223)</f>
        <v>KC912048</v>
      </c>
      <c r="AX223" s="219" t="str">
        <f aca="false">CONCATENATE(D223,IF(I223="","",CONCATENATE(".",I223)),IF(K223="","",CONCATENATE(".",K223)),IF(M223="","",CONCATENATE(".",M223)),IF(R223="","",CONCATENATE(".",R223)),IF(U223="","","(*)"))</f>
        <v>3.FRA.Toulouse .hum</v>
      </c>
      <c r="AY223" s="170" t="str">
        <f aca="false">CONCATENATE(BM223,".",BN223)</f>
        <v>KC912048.</v>
      </c>
      <c r="AZ223" s="171" t="str">
        <f aca="false">IF(AV223="",IF(ISNUMBER(FIND(".",A223)),LEFT(A223,FIND(".",A223)-1),A223),AV223)</f>
        <v>KC912048</v>
      </c>
      <c r="BA223" s="171" t="str">
        <f aca="false">IF(ISNUMBER(FIND("-",AZ223)),LEFT(AZ223,FIND("-",AZ223)-1),AZ223)</f>
        <v>KC912048</v>
      </c>
      <c r="BB223" s="170" t="str">
        <f aca="false"> MEGAname &amp; "="</f>
        <v>KC912048=</v>
      </c>
      <c r="BC223" s="170" t="str">
        <f aca="false">Clear &amp; IF(span ,"Span","out")</f>
        <v>KC912048=out</v>
      </c>
      <c r="BD223" s="170" t="str">
        <f aca="false">Clear &amp; IF(span, IF(B223=".","Selected",B223),"out")</f>
        <v>KC912048=out</v>
      </c>
      <c r="BE223" s="170" t="str">
        <f aca="false">Clear &amp; Strain</f>
        <v>KC912048=</v>
      </c>
      <c r="BF223" s="170" t="str">
        <f aca="false">CONCATENATE(A223,"=",F223,". ",AX223,IF(AB223="","",CONCATENATE(".",AB223)))</f>
        <v>KC912048=. 3.FRA.Toulouse .hum</v>
      </c>
      <c r="BG223" s="170" t="str">
        <f aca="false">CONCATENATE(A223,"=",F223,". ",AX223)</f>
        <v>KC912048=. 3.FRA.Toulouse .hum</v>
      </c>
      <c r="BH223" s="170" t="str">
        <f aca="false">CONCATENATE(A223,"=",AX223)</f>
        <v>KC912048=3.FRA.Toulouse .hum</v>
      </c>
      <c r="BI223" s="170" t="str">
        <f aca="false">CONCATENATE(A223,"=",ComForSubtype,D223)</f>
        <v>KC912048=3</v>
      </c>
      <c r="BJ223" s="170" t="str">
        <f aca="false">CONCATENATE(A223,"=",E223)</f>
        <v>KC912048=3</v>
      </c>
      <c r="BK223" s="170" t="str">
        <f aca="false">CONCATENATE(A223,"=",C223)</f>
        <v>KC912048=3</v>
      </c>
      <c r="BL223" s="170" t="str">
        <f aca="false">CONCATENATE(D223,"=")</f>
        <v>3=</v>
      </c>
      <c r="BM223" s="223" t="str">
        <f aca="false">IF(BA223="XX","",BA223)</f>
        <v>KC912048</v>
      </c>
      <c r="BN223" s="224" t="str">
        <f aca="false">CONCATENATE(IF(F223="","",F223),IF(G223="","",CONCATENATE(" / ",G223)))</f>
        <v/>
      </c>
      <c r="BO223" s="225" t="str">
        <f aca="false">AX223</f>
        <v>3.FRA.Toulouse .hum</v>
      </c>
      <c r="BP223" s="226" t="str">
        <f aca="false">IF(V223="","",V223)</f>
        <v/>
      </c>
      <c r="BQ223" s="226" t="str">
        <f aca="false">IF(W223="","",CONCATENATE(W223,IF(LEFT(AO223,1)="s","+","")))</f>
        <v/>
      </c>
      <c r="BR223" s="226" t="str">
        <f aca="false">IF(X223="","",CONCATENATE(X223,IF(LEFT(AQ223,1)="s","+","")))</f>
        <v/>
      </c>
      <c r="BS223" s="226" t="str">
        <f aca="false">IF(Y223="","",CONCATENATE(Y223,IF(LEFT(AR223,1)="s","+","")))</f>
        <v/>
      </c>
      <c r="BT223" s="226" t="str">
        <f aca="false">IF(Z223="","",CONCATENATE(Z223,IF(LEFT(AS223,1)="s","+","")))</f>
        <v/>
      </c>
      <c r="BU223" s="227" t="str">
        <f aca="false">IF(AA223="","",CONCATENATE(AA223,IF(LEFT(AT223,1)="s","+","")))</f>
        <v/>
      </c>
      <c r="BV223" s="212"/>
      <c r="BW223" s="177" t="s">
        <v>338</v>
      </c>
      <c r="BX223" s="170" t="str">
        <f aca="false">IF(BW223&lt;&gt;"",IF(ISNUMBER(FIND("=",BW223)),LEFT(BW223,FIND("=",BW223)-1),BW223),BW223)</f>
        <v>xx</v>
      </c>
      <c r="BY223" s="170" t="str">
        <f aca="false">IF(BW223&lt;&gt;"",IF(ISNUMBER(FIND("=",BW223)),RIGHT(BW223,LEN(BW223)-FIND("=",BW223)),""),"")</f>
        <v>Non_select</v>
      </c>
      <c r="BZ223" s="170" t="str">
        <f aca="false">IF(BX223&lt;&gt;"",IF(ISNUMBER(FIND(".",BX223)),LEFT(BX223,FIND(".",BX223)-1),BX223),BX223)</f>
        <v>xx</v>
      </c>
      <c r="CA223" s="170" t="str">
        <f aca="false">IF(BX223&lt;&gt;"",IF(ISNUMBER(FIND(".",BX223)),RIGHT(BX223,LEN(BX223)-FIND(".",BX223)),""),"")</f>
        <v/>
      </c>
      <c r="CB223" s="212"/>
      <c r="CC223" s="170" t="str">
        <f aca="false">A223</f>
        <v>KC912048</v>
      </c>
      <c r="CD223" s="178" t="s">
        <v>339</v>
      </c>
      <c r="CE223" s="178" t="s">
        <v>340</v>
      </c>
      <c r="CF223" s="178" t="s">
        <v>341</v>
      </c>
      <c r="CG223" s="212"/>
      <c r="CH223" s="212"/>
      <c r="CI223" s="212"/>
      <c r="CJ223" s="212"/>
      <c r="CK223" s="178"/>
      <c r="CL223" s="212"/>
      <c r="CM223" s="212"/>
      <c r="CN223" s="212"/>
      <c r="CO223" s="212"/>
      <c r="CP223" s="212"/>
      <c r="CQ223" s="212"/>
      <c r="CR223" s="228" t="n">
        <f aca="false">C223</f>
        <v>3</v>
      </c>
      <c r="CS223" s="229" t="str">
        <f aca="false">D223</f>
        <v>3</v>
      </c>
      <c r="CT223" s="170" t="str">
        <f aca="false">CONCATENATE(CD223," strain ",CM223," ",CL223,", partial cds")</f>
        <v>Hepatitis E virus strain  , partial cds</v>
      </c>
    </row>
    <row r="224" s="146" customFormat="true" ht="11.9" hidden="true" customHeight="true" outlineLevel="0" collapsed="false">
      <c r="A224" s="154" t="s">
        <v>856</v>
      </c>
      <c r="B224" s="147" t="s">
        <v>371</v>
      </c>
      <c r="C224" s="148" t="n">
        <v>3</v>
      </c>
      <c r="D224" s="149" t="s">
        <v>640</v>
      </c>
      <c r="E224" s="150" t="s">
        <v>640</v>
      </c>
      <c r="F224" s="154"/>
      <c r="G224" s="212"/>
      <c r="H224" s="146" t="s">
        <v>758</v>
      </c>
      <c r="I224" s="153" t="s">
        <v>759</v>
      </c>
      <c r="J224" s="154" t="s">
        <v>395</v>
      </c>
      <c r="K224" s="155" t="s">
        <v>760</v>
      </c>
      <c r="L224" s="231" t="s">
        <v>760</v>
      </c>
      <c r="M224" s="157" t="s">
        <v>348</v>
      </c>
      <c r="N224" s="213"/>
      <c r="O224" s="212"/>
      <c r="P224" s="212"/>
      <c r="Q224" s="212"/>
      <c r="R224" s="212"/>
      <c r="S224" s="212"/>
      <c r="T224" s="215"/>
      <c r="U224" s="215"/>
      <c r="V224" s="209"/>
      <c r="W224" s="217"/>
      <c r="X224" s="209"/>
      <c r="Y224" s="209"/>
      <c r="Z224" s="209"/>
      <c r="AA224" s="216"/>
      <c r="AB224" s="217"/>
      <c r="AC224" s="217"/>
      <c r="AD224" s="209"/>
      <c r="AE224" s="209"/>
      <c r="AF224" s="209"/>
      <c r="AG224" s="218"/>
      <c r="AH224" s="212"/>
      <c r="AI224" s="212"/>
      <c r="AJ224" s="219" t="n">
        <f aca="false">SeqEnd-SeqBeg+1</f>
        <v>1</v>
      </c>
      <c r="AK224" s="220" t="n">
        <f aca="false">AND( SeqBeg&lt;=Beg  , End &lt;=SeqEnd )</f>
        <v>0</v>
      </c>
      <c r="AL224" s="212"/>
      <c r="AM224" s="212"/>
      <c r="AN224" s="221"/>
      <c r="AO224" s="147" t="s">
        <v>103</v>
      </c>
      <c r="AP224" s="147" t="s">
        <v>103</v>
      </c>
      <c r="AQ224" s="147" t="s">
        <v>103</v>
      </c>
      <c r="AR224" s="147" t="s">
        <v>103</v>
      </c>
      <c r="AS224" s="147" t="s">
        <v>103</v>
      </c>
      <c r="AT224" s="147" t="s">
        <v>103</v>
      </c>
      <c r="AV224" s="212"/>
      <c r="AW224" s="222" t="str">
        <f aca="false">HYPERLINK(CONCATENATE("http://www.ncbi.nlm.nih.gov/nuccore/",BM224),BM224)</f>
        <v>KC912049</v>
      </c>
      <c r="AX224" s="219" t="str">
        <f aca="false">CONCATENATE(D224,IF(I224="","",CONCATENATE(".",I224)),IF(K224="","",CONCATENATE(".",K224)),IF(M224="","",CONCATENATE(".",M224)),IF(R224="","",CONCATENATE(".",R224)),IF(U224="","","(*)"))</f>
        <v>3.FRA.Toulouse .hum</v>
      </c>
      <c r="AY224" s="170" t="str">
        <f aca="false">CONCATENATE(BM224,".",BN224)</f>
        <v>KC912049.</v>
      </c>
      <c r="AZ224" s="171" t="str">
        <f aca="false">IF(AV224="",IF(ISNUMBER(FIND(".",A224)),LEFT(A224,FIND(".",A224)-1),A224),AV224)</f>
        <v>KC912049</v>
      </c>
      <c r="BA224" s="171" t="str">
        <f aca="false">IF(ISNUMBER(FIND("-",AZ224)),LEFT(AZ224,FIND("-",AZ224)-1),AZ224)</f>
        <v>KC912049</v>
      </c>
      <c r="BB224" s="170" t="str">
        <f aca="false"> MEGAname &amp; "="</f>
        <v>KC912049=</v>
      </c>
      <c r="BC224" s="170" t="str">
        <f aca="false">Clear &amp; IF(span ,"Span","out")</f>
        <v>KC912049=out</v>
      </c>
      <c r="BD224" s="170" t="str">
        <f aca="false">Clear &amp; IF(span, IF(B224=".","Selected",B224),"out")</f>
        <v>KC912049=out</v>
      </c>
      <c r="BE224" s="170" t="str">
        <f aca="false">Clear &amp; Strain</f>
        <v>KC912049=</v>
      </c>
      <c r="BF224" s="170" t="str">
        <f aca="false">CONCATENATE(A224,"=",F224,". ",AX224,IF(AB224="","",CONCATENATE(".",AB224)))</f>
        <v>KC912049=. 3.FRA.Toulouse .hum</v>
      </c>
      <c r="BG224" s="170" t="str">
        <f aca="false">CONCATENATE(A224,"=",F224,". ",AX224)</f>
        <v>KC912049=. 3.FRA.Toulouse .hum</v>
      </c>
      <c r="BH224" s="170" t="str">
        <f aca="false">CONCATENATE(A224,"=",AX224)</f>
        <v>KC912049=3.FRA.Toulouse .hum</v>
      </c>
      <c r="BI224" s="170" t="str">
        <f aca="false">CONCATENATE(A224,"=",ComForSubtype,D224)</f>
        <v>KC912049=3</v>
      </c>
      <c r="BJ224" s="170" t="str">
        <f aca="false">CONCATENATE(A224,"=",E224)</f>
        <v>KC912049=3</v>
      </c>
      <c r="BK224" s="170" t="str">
        <f aca="false">CONCATENATE(A224,"=",C224)</f>
        <v>KC912049=3</v>
      </c>
      <c r="BL224" s="170" t="str">
        <f aca="false">CONCATENATE(D224,"=")</f>
        <v>3=</v>
      </c>
      <c r="BM224" s="223" t="str">
        <f aca="false">IF(BA224="XX","",BA224)</f>
        <v>KC912049</v>
      </c>
      <c r="BN224" s="224" t="str">
        <f aca="false">CONCATENATE(IF(F224="","",F224),IF(G224="","",CONCATENATE(" / ",G224)))</f>
        <v/>
      </c>
      <c r="BO224" s="225" t="str">
        <f aca="false">AX224</f>
        <v>3.FRA.Toulouse .hum</v>
      </c>
      <c r="BP224" s="226" t="str">
        <f aca="false">IF(V224="","",V224)</f>
        <v/>
      </c>
      <c r="BQ224" s="226" t="str">
        <f aca="false">IF(W224="","",CONCATENATE(W224,IF(LEFT(AO224,1)="s","+","")))</f>
        <v/>
      </c>
      <c r="BR224" s="226" t="str">
        <f aca="false">IF(X224="","",CONCATENATE(X224,IF(LEFT(AQ224,1)="s","+","")))</f>
        <v/>
      </c>
      <c r="BS224" s="226" t="str">
        <f aca="false">IF(Y224="","",CONCATENATE(Y224,IF(LEFT(AR224,1)="s","+","")))</f>
        <v/>
      </c>
      <c r="BT224" s="226" t="str">
        <f aca="false">IF(Z224="","",CONCATENATE(Z224,IF(LEFT(AS224,1)="s","+","")))</f>
        <v/>
      </c>
      <c r="BU224" s="227" t="str">
        <f aca="false">IF(AA224="","",CONCATENATE(AA224,IF(LEFT(AT224,1)="s","+","")))</f>
        <v/>
      </c>
      <c r="BV224" s="212"/>
      <c r="BW224" s="177" t="s">
        <v>338</v>
      </c>
      <c r="BX224" s="170" t="str">
        <f aca="false">IF(BW224&lt;&gt;"",IF(ISNUMBER(FIND("=",BW224)),LEFT(BW224,FIND("=",BW224)-1),BW224),BW224)</f>
        <v>xx</v>
      </c>
      <c r="BY224" s="170" t="str">
        <f aca="false">IF(BW224&lt;&gt;"",IF(ISNUMBER(FIND("=",BW224)),RIGHT(BW224,LEN(BW224)-FIND("=",BW224)),""),"")</f>
        <v>Non_select</v>
      </c>
      <c r="BZ224" s="170" t="str">
        <f aca="false">IF(BX224&lt;&gt;"",IF(ISNUMBER(FIND(".",BX224)),LEFT(BX224,FIND(".",BX224)-1),BX224),BX224)</f>
        <v>xx</v>
      </c>
      <c r="CA224" s="170" t="str">
        <f aca="false">IF(BX224&lt;&gt;"",IF(ISNUMBER(FIND(".",BX224)),RIGHT(BX224,LEN(BX224)-FIND(".",BX224)),""),"")</f>
        <v/>
      </c>
      <c r="CB224" s="212"/>
      <c r="CC224" s="170" t="str">
        <f aca="false">A224</f>
        <v>KC912049</v>
      </c>
      <c r="CD224" s="178" t="s">
        <v>339</v>
      </c>
      <c r="CE224" s="178" t="s">
        <v>340</v>
      </c>
      <c r="CF224" s="178" t="s">
        <v>341</v>
      </c>
      <c r="CG224" s="212"/>
      <c r="CH224" s="212"/>
      <c r="CI224" s="212"/>
      <c r="CJ224" s="212"/>
      <c r="CK224" s="178"/>
      <c r="CL224" s="212"/>
      <c r="CM224" s="212"/>
      <c r="CN224" s="212"/>
      <c r="CO224" s="212"/>
      <c r="CP224" s="212"/>
      <c r="CQ224" s="212"/>
      <c r="CR224" s="228" t="n">
        <f aca="false">C224</f>
        <v>3</v>
      </c>
      <c r="CS224" s="229" t="str">
        <f aca="false">D224</f>
        <v>3</v>
      </c>
      <c r="CT224" s="170" t="str">
        <f aca="false">CONCATENATE(CD224," strain ",CM224," ",CL224,", partial cds")</f>
        <v>Hepatitis E virus strain  , partial cds</v>
      </c>
    </row>
    <row r="225" s="146" customFormat="true" ht="11.9" hidden="true" customHeight="true" outlineLevel="0" collapsed="false">
      <c r="A225" s="154" t="s">
        <v>857</v>
      </c>
      <c r="B225" s="147" t="s">
        <v>371</v>
      </c>
      <c r="C225" s="148" t="n">
        <v>3</v>
      </c>
      <c r="D225" s="149" t="s">
        <v>640</v>
      </c>
      <c r="E225" s="150" t="s">
        <v>640</v>
      </c>
      <c r="F225" s="154"/>
      <c r="G225" s="212"/>
      <c r="H225" s="146" t="s">
        <v>758</v>
      </c>
      <c r="I225" s="153" t="s">
        <v>759</v>
      </c>
      <c r="J225" s="154" t="s">
        <v>395</v>
      </c>
      <c r="K225" s="155" t="s">
        <v>760</v>
      </c>
      <c r="L225" s="231" t="s">
        <v>760</v>
      </c>
      <c r="M225" s="157" t="s">
        <v>348</v>
      </c>
      <c r="N225" s="213"/>
      <c r="O225" s="212"/>
      <c r="P225" s="212"/>
      <c r="Q225" s="212"/>
      <c r="R225" s="212"/>
      <c r="S225" s="212"/>
      <c r="T225" s="215"/>
      <c r="U225" s="215"/>
      <c r="V225" s="209"/>
      <c r="W225" s="217"/>
      <c r="X225" s="209"/>
      <c r="Y225" s="209"/>
      <c r="Z225" s="209"/>
      <c r="AA225" s="216"/>
      <c r="AB225" s="217"/>
      <c r="AC225" s="217"/>
      <c r="AD225" s="209"/>
      <c r="AE225" s="209"/>
      <c r="AF225" s="209"/>
      <c r="AG225" s="218"/>
      <c r="AH225" s="212"/>
      <c r="AI225" s="212"/>
      <c r="AJ225" s="219" t="n">
        <f aca="false">SeqEnd-SeqBeg+1</f>
        <v>1</v>
      </c>
      <c r="AK225" s="220" t="n">
        <f aca="false">AND( SeqBeg&lt;=Beg  , End &lt;=SeqEnd )</f>
        <v>0</v>
      </c>
      <c r="AL225" s="212"/>
      <c r="AM225" s="212"/>
      <c r="AN225" s="221"/>
      <c r="AO225" s="147" t="s">
        <v>103</v>
      </c>
      <c r="AP225" s="147" t="s">
        <v>103</v>
      </c>
      <c r="AQ225" s="147" t="s">
        <v>103</v>
      </c>
      <c r="AR225" s="147" t="s">
        <v>103</v>
      </c>
      <c r="AS225" s="147" t="s">
        <v>103</v>
      </c>
      <c r="AT225" s="147" t="s">
        <v>103</v>
      </c>
      <c r="AV225" s="212"/>
      <c r="AW225" s="222" t="str">
        <f aca="false">HYPERLINK(CONCATENATE("http://www.ncbi.nlm.nih.gov/nuccore/",BM225),BM225)</f>
        <v>KC912050</v>
      </c>
      <c r="AX225" s="219" t="str">
        <f aca="false">CONCATENATE(D225,IF(I225="","",CONCATENATE(".",I225)),IF(K225="","",CONCATENATE(".",K225)),IF(M225="","",CONCATENATE(".",M225)),IF(R225="","",CONCATENATE(".",R225)),IF(U225="","","(*)"))</f>
        <v>3.FRA.Toulouse .hum</v>
      </c>
      <c r="AY225" s="170" t="str">
        <f aca="false">CONCATENATE(BM225,".",BN225)</f>
        <v>KC912050.</v>
      </c>
      <c r="AZ225" s="171" t="str">
        <f aca="false">IF(AV225="",IF(ISNUMBER(FIND(".",A225)),LEFT(A225,FIND(".",A225)-1),A225),AV225)</f>
        <v>KC912050</v>
      </c>
      <c r="BA225" s="171" t="str">
        <f aca="false">IF(ISNUMBER(FIND("-",AZ225)),LEFT(AZ225,FIND("-",AZ225)-1),AZ225)</f>
        <v>KC912050</v>
      </c>
      <c r="BB225" s="170" t="str">
        <f aca="false"> MEGAname &amp; "="</f>
        <v>KC912050=</v>
      </c>
      <c r="BC225" s="170" t="str">
        <f aca="false">Clear &amp; IF(span ,"Span","out")</f>
        <v>KC912050=out</v>
      </c>
      <c r="BD225" s="170" t="str">
        <f aca="false">Clear &amp; IF(span, IF(B225=".","Selected",B225),"out")</f>
        <v>KC912050=out</v>
      </c>
      <c r="BE225" s="170" t="str">
        <f aca="false">Clear &amp; Strain</f>
        <v>KC912050=</v>
      </c>
      <c r="BF225" s="170" t="str">
        <f aca="false">CONCATENATE(A225,"=",F225,". ",AX225,IF(AB225="","",CONCATENATE(".",AB225)))</f>
        <v>KC912050=. 3.FRA.Toulouse .hum</v>
      </c>
      <c r="BG225" s="170" t="str">
        <f aca="false">CONCATENATE(A225,"=",F225,". ",AX225)</f>
        <v>KC912050=. 3.FRA.Toulouse .hum</v>
      </c>
      <c r="BH225" s="170" t="str">
        <f aca="false">CONCATENATE(A225,"=",AX225)</f>
        <v>KC912050=3.FRA.Toulouse .hum</v>
      </c>
      <c r="BI225" s="170" t="str">
        <f aca="false">CONCATENATE(A225,"=",ComForSubtype,D225)</f>
        <v>KC912050=3</v>
      </c>
      <c r="BJ225" s="170" t="str">
        <f aca="false">CONCATENATE(A225,"=",E225)</f>
        <v>KC912050=3</v>
      </c>
      <c r="BK225" s="170" t="str">
        <f aca="false">CONCATENATE(A225,"=",C225)</f>
        <v>KC912050=3</v>
      </c>
      <c r="BL225" s="170" t="str">
        <f aca="false">CONCATENATE(D225,"=")</f>
        <v>3=</v>
      </c>
      <c r="BM225" s="223" t="str">
        <f aca="false">IF(BA225="XX","",BA225)</f>
        <v>KC912050</v>
      </c>
      <c r="BN225" s="224" t="str">
        <f aca="false">CONCATENATE(IF(F225="","",F225),IF(G225="","",CONCATENATE(" / ",G225)))</f>
        <v/>
      </c>
      <c r="BO225" s="225" t="str">
        <f aca="false">AX225</f>
        <v>3.FRA.Toulouse .hum</v>
      </c>
      <c r="BP225" s="226" t="str">
        <f aca="false">IF(V225="","",V225)</f>
        <v/>
      </c>
      <c r="BQ225" s="226" t="str">
        <f aca="false">IF(W225="","",CONCATENATE(W225,IF(LEFT(AO225,1)="s","+","")))</f>
        <v/>
      </c>
      <c r="BR225" s="226" t="str">
        <f aca="false">IF(X225="","",CONCATENATE(X225,IF(LEFT(AQ225,1)="s","+","")))</f>
        <v/>
      </c>
      <c r="BS225" s="226" t="str">
        <f aca="false">IF(Y225="","",CONCATENATE(Y225,IF(LEFT(AR225,1)="s","+","")))</f>
        <v/>
      </c>
      <c r="BT225" s="226" t="str">
        <f aca="false">IF(Z225="","",CONCATENATE(Z225,IF(LEFT(AS225,1)="s","+","")))</f>
        <v/>
      </c>
      <c r="BU225" s="227" t="str">
        <f aca="false">IF(AA225="","",CONCATENATE(AA225,IF(LEFT(AT225,1)="s","+","")))</f>
        <v/>
      </c>
      <c r="BV225" s="212"/>
      <c r="BW225" s="177" t="s">
        <v>338</v>
      </c>
      <c r="BX225" s="170" t="str">
        <f aca="false">IF(BW225&lt;&gt;"",IF(ISNUMBER(FIND("=",BW225)),LEFT(BW225,FIND("=",BW225)-1),BW225),BW225)</f>
        <v>xx</v>
      </c>
      <c r="BY225" s="170" t="str">
        <f aca="false">IF(BW225&lt;&gt;"",IF(ISNUMBER(FIND("=",BW225)),RIGHT(BW225,LEN(BW225)-FIND("=",BW225)),""),"")</f>
        <v>Non_select</v>
      </c>
      <c r="BZ225" s="170" t="str">
        <f aca="false">IF(BX225&lt;&gt;"",IF(ISNUMBER(FIND(".",BX225)),LEFT(BX225,FIND(".",BX225)-1),BX225),BX225)</f>
        <v>xx</v>
      </c>
      <c r="CA225" s="170" t="str">
        <f aca="false">IF(BX225&lt;&gt;"",IF(ISNUMBER(FIND(".",BX225)),RIGHT(BX225,LEN(BX225)-FIND(".",BX225)),""),"")</f>
        <v/>
      </c>
      <c r="CB225" s="212"/>
      <c r="CC225" s="170" t="str">
        <f aca="false">A225</f>
        <v>KC912050</v>
      </c>
      <c r="CD225" s="178" t="s">
        <v>339</v>
      </c>
      <c r="CE225" s="178" t="s">
        <v>340</v>
      </c>
      <c r="CF225" s="178" t="s">
        <v>341</v>
      </c>
      <c r="CG225" s="212"/>
      <c r="CH225" s="212"/>
      <c r="CI225" s="212"/>
      <c r="CJ225" s="212"/>
      <c r="CK225" s="178"/>
      <c r="CL225" s="212"/>
      <c r="CM225" s="212"/>
      <c r="CN225" s="212"/>
      <c r="CO225" s="212"/>
      <c r="CP225" s="212"/>
      <c r="CQ225" s="212"/>
      <c r="CR225" s="228" t="n">
        <f aca="false">C225</f>
        <v>3</v>
      </c>
      <c r="CS225" s="229" t="str">
        <f aca="false">D225</f>
        <v>3</v>
      </c>
      <c r="CT225" s="170" t="str">
        <f aca="false">CONCATENATE(CD225," strain ",CM225," ",CL225,", partial cds")</f>
        <v>Hepatitis E virus strain  , partial cds</v>
      </c>
    </row>
    <row r="226" s="146" customFormat="true" ht="11.9" hidden="true" customHeight="true" outlineLevel="0" collapsed="false">
      <c r="A226" s="154" t="s">
        <v>858</v>
      </c>
      <c r="B226" s="147" t="s">
        <v>371</v>
      </c>
      <c r="C226" s="148" t="n">
        <v>3</v>
      </c>
      <c r="D226" s="149" t="s">
        <v>640</v>
      </c>
      <c r="E226" s="150" t="s">
        <v>640</v>
      </c>
      <c r="F226" s="154"/>
      <c r="G226" s="212"/>
      <c r="H226" s="146" t="s">
        <v>758</v>
      </c>
      <c r="I226" s="153" t="s">
        <v>759</v>
      </c>
      <c r="J226" s="154" t="s">
        <v>395</v>
      </c>
      <c r="K226" s="155" t="s">
        <v>760</v>
      </c>
      <c r="L226" s="231" t="s">
        <v>760</v>
      </c>
      <c r="M226" s="157" t="s">
        <v>348</v>
      </c>
      <c r="N226" s="213"/>
      <c r="O226" s="212"/>
      <c r="P226" s="212"/>
      <c r="Q226" s="212"/>
      <c r="R226" s="212"/>
      <c r="S226" s="212"/>
      <c r="T226" s="215"/>
      <c r="U226" s="215"/>
      <c r="V226" s="209"/>
      <c r="W226" s="217"/>
      <c r="X226" s="209"/>
      <c r="Y226" s="209"/>
      <c r="Z226" s="209"/>
      <c r="AA226" s="216"/>
      <c r="AB226" s="217"/>
      <c r="AC226" s="217"/>
      <c r="AD226" s="209"/>
      <c r="AE226" s="209"/>
      <c r="AF226" s="209"/>
      <c r="AG226" s="218"/>
      <c r="AH226" s="212"/>
      <c r="AI226" s="212"/>
      <c r="AJ226" s="219" t="n">
        <f aca="false">SeqEnd-SeqBeg+1</f>
        <v>1</v>
      </c>
      <c r="AK226" s="220" t="n">
        <f aca="false">AND( SeqBeg&lt;=Beg  , End &lt;=SeqEnd )</f>
        <v>0</v>
      </c>
      <c r="AL226" s="212"/>
      <c r="AM226" s="212"/>
      <c r="AN226" s="221"/>
      <c r="AO226" s="147" t="s">
        <v>103</v>
      </c>
      <c r="AP226" s="147" t="s">
        <v>103</v>
      </c>
      <c r="AQ226" s="147" t="s">
        <v>103</v>
      </c>
      <c r="AR226" s="147" t="s">
        <v>103</v>
      </c>
      <c r="AS226" s="147" t="s">
        <v>103</v>
      </c>
      <c r="AT226" s="147" t="s">
        <v>103</v>
      </c>
      <c r="AV226" s="212"/>
      <c r="AW226" s="222" t="str">
        <f aca="false">HYPERLINK(CONCATENATE("http://www.ncbi.nlm.nih.gov/nuccore/",BM226),BM226)</f>
        <v>KC912051</v>
      </c>
      <c r="AX226" s="219" t="str">
        <f aca="false">CONCATENATE(D226,IF(I226="","",CONCATENATE(".",I226)),IF(K226="","",CONCATENATE(".",K226)),IF(M226="","",CONCATENATE(".",M226)),IF(R226="","",CONCATENATE(".",R226)),IF(U226="","","(*)"))</f>
        <v>3.FRA.Toulouse .hum</v>
      </c>
      <c r="AY226" s="170" t="str">
        <f aca="false">CONCATENATE(BM226,".",BN226)</f>
        <v>KC912051.</v>
      </c>
      <c r="AZ226" s="171" t="str">
        <f aca="false">IF(AV226="",IF(ISNUMBER(FIND(".",A226)),LEFT(A226,FIND(".",A226)-1),A226),AV226)</f>
        <v>KC912051</v>
      </c>
      <c r="BA226" s="171" t="str">
        <f aca="false">IF(ISNUMBER(FIND("-",AZ226)),LEFT(AZ226,FIND("-",AZ226)-1),AZ226)</f>
        <v>KC912051</v>
      </c>
      <c r="BB226" s="170" t="str">
        <f aca="false"> MEGAname &amp; "="</f>
        <v>KC912051=</v>
      </c>
      <c r="BC226" s="170" t="str">
        <f aca="false">Clear &amp; IF(span ,"Span","out")</f>
        <v>KC912051=out</v>
      </c>
      <c r="BD226" s="170" t="str">
        <f aca="false">Clear &amp; IF(span, IF(B226=".","Selected",B226),"out")</f>
        <v>KC912051=out</v>
      </c>
      <c r="BE226" s="170" t="str">
        <f aca="false">Clear &amp; Strain</f>
        <v>KC912051=</v>
      </c>
      <c r="BF226" s="170" t="str">
        <f aca="false">CONCATENATE(A226,"=",F226,". ",AX226,IF(AB226="","",CONCATENATE(".",AB226)))</f>
        <v>KC912051=. 3.FRA.Toulouse .hum</v>
      </c>
      <c r="BG226" s="170" t="str">
        <f aca="false">CONCATENATE(A226,"=",F226,". ",AX226)</f>
        <v>KC912051=. 3.FRA.Toulouse .hum</v>
      </c>
      <c r="BH226" s="170" t="str">
        <f aca="false">CONCATENATE(A226,"=",AX226)</f>
        <v>KC912051=3.FRA.Toulouse .hum</v>
      </c>
      <c r="BI226" s="170" t="str">
        <f aca="false">CONCATENATE(A226,"=",ComForSubtype,D226)</f>
        <v>KC912051=3</v>
      </c>
      <c r="BJ226" s="170" t="str">
        <f aca="false">CONCATENATE(A226,"=",E226)</f>
        <v>KC912051=3</v>
      </c>
      <c r="BK226" s="170" t="str">
        <f aca="false">CONCATENATE(A226,"=",C226)</f>
        <v>KC912051=3</v>
      </c>
      <c r="BL226" s="170" t="str">
        <f aca="false">CONCATENATE(D226,"=")</f>
        <v>3=</v>
      </c>
      <c r="BM226" s="223" t="str">
        <f aca="false">IF(BA226="XX","",BA226)</f>
        <v>KC912051</v>
      </c>
      <c r="BN226" s="224" t="str">
        <f aca="false">CONCATENATE(IF(F226="","",F226),IF(G226="","",CONCATENATE(" / ",G226)))</f>
        <v/>
      </c>
      <c r="BO226" s="225" t="str">
        <f aca="false">AX226</f>
        <v>3.FRA.Toulouse .hum</v>
      </c>
      <c r="BP226" s="226" t="str">
        <f aca="false">IF(V226="","",V226)</f>
        <v/>
      </c>
      <c r="BQ226" s="226" t="str">
        <f aca="false">IF(W226="","",CONCATENATE(W226,IF(LEFT(AO226,1)="s","+","")))</f>
        <v/>
      </c>
      <c r="BR226" s="226" t="str">
        <f aca="false">IF(X226="","",CONCATENATE(X226,IF(LEFT(AQ226,1)="s","+","")))</f>
        <v/>
      </c>
      <c r="BS226" s="226" t="str">
        <f aca="false">IF(Y226="","",CONCATENATE(Y226,IF(LEFT(AR226,1)="s","+","")))</f>
        <v/>
      </c>
      <c r="BT226" s="226" t="str">
        <f aca="false">IF(Z226="","",CONCATENATE(Z226,IF(LEFT(AS226,1)="s","+","")))</f>
        <v/>
      </c>
      <c r="BU226" s="227" t="str">
        <f aca="false">IF(AA226="","",CONCATENATE(AA226,IF(LEFT(AT226,1)="s","+","")))</f>
        <v/>
      </c>
      <c r="BV226" s="212"/>
      <c r="BW226" s="177" t="s">
        <v>338</v>
      </c>
      <c r="BX226" s="170" t="str">
        <f aca="false">IF(BW226&lt;&gt;"",IF(ISNUMBER(FIND("=",BW226)),LEFT(BW226,FIND("=",BW226)-1),BW226),BW226)</f>
        <v>xx</v>
      </c>
      <c r="BY226" s="170" t="str">
        <f aca="false">IF(BW226&lt;&gt;"",IF(ISNUMBER(FIND("=",BW226)),RIGHT(BW226,LEN(BW226)-FIND("=",BW226)),""),"")</f>
        <v>Non_select</v>
      </c>
      <c r="BZ226" s="170" t="str">
        <f aca="false">IF(BX226&lt;&gt;"",IF(ISNUMBER(FIND(".",BX226)),LEFT(BX226,FIND(".",BX226)-1),BX226),BX226)</f>
        <v>xx</v>
      </c>
      <c r="CA226" s="170" t="str">
        <f aca="false">IF(BX226&lt;&gt;"",IF(ISNUMBER(FIND(".",BX226)),RIGHT(BX226,LEN(BX226)-FIND(".",BX226)),""),"")</f>
        <v/>
      </c>
      <c r="CB226" s="212"/>
      <c r="CC226" s="170" t="str">
        <f aca="false">A226</f>
        <v>KC912051</v>
      </c>
      <c r="CD226" s="178" t="s">
        <v>339</v>
      </c>
      <c r="CE226" s="178" t="s">
        <v>340</v>
      </c>
      <c r="CF226" s="178" t="s">
        <v>341</v>
      </c>
      <c r="CG226" s="212"/>
      <c r="CH226" s="212"/>
      <c r="CI226" s="212"/>
      <c r="CJ226" s="212"/>
      <c r="CK226" s="178"/>
      <c r="CL226" s="212"/>
      <c r="CM226" s="212"/>
      <c r="CN226" s="212"/>
      <c r="CO226" s="212"/>
      <c r="CP226" s="212"/>
      <c r="CQ226" s="212"/>
      <c r="CR226" s="228" t="n">
        <f aca="false">C226</f>
        <v>3</v>
      </c>
      <c r="CS226" s="229" t="str">
        <f aca="false">D226</f>
        <v>3</v>
      </c>
      <c r="CT226" s="170" t="str">
        <f aca="false">CONCATENATE(CD226," strain ",CM226," ",CL226,", partial cds")</f>
        <v>Hepatitis E virus strain  , partial cds</v>
      </c>
    </row>
    <row r="227" s="146" customFormat="true" ht="11.9" hidden="true" customHeight="true" outlineLevel="0" collapsed="false">
      <c r="A227" s="154" t="s">
        <v>859</v>
      </c>
      <c r="B227" s="147" t="s">
        <v>371</v>
      </c>
      <c r="C227" s="148" t="n">
        <v>3</v>
      </c>
      <c r="D227" s="149" t="s">
        <v>640</v>
      </c>
      <c r="E227" s="150" t="s">
        <v>640</v>
      </c>
      <c r="F227" s="154"/>
      <c r="G227" s="212"/>
      <c r="H227" s="146" t="s">
        <v>758</v>
      </c>
      <c r="I227" s="153" t="s">
        <v>759</v>
      </c>
      <c r="J227" s="154" t="s">
        <v>395</v>
      </c>
      <c r="K227" s="155" t="s">
        <v>760</v>
      </c>
      <c r="L227" s="231" t="s">
        <v>760</v>
      </c>
      <c r="M227" s="157" t="s">
        <v>348</v>
      </c>
      <c r="N227" s="213"/>
      <c r="O227" s="212"/>
      <c r="P227" s="212"/>
      <c r="Q227" s="212"/>
      <c r="R227" s="212"/>
      <c r="S227" s="212"/>
      <c r="T227" s="215"/>
      <c r="U227" s="215"/>
      <c r="V227" s="209"/>
      <c r="W227" s="217"/>
      <c r="X227" s="209"/>
      <c r="Y227" s="209"/>
      <c r="Z227" s="209"/>
      <c r="AA227" s="216"/>
      <c r="AB227" s="217"/>
      <c r="AC227" s="217"/>
      <c r="AD227" s="209"/>
      <c r="AE227" s="209"/>
      <c r="AF227" s="209"/>
      <c r="AG227" s="218"/>
      <c r="AH227" s="212"/>
      <c r="AI227" s="212"/>
      <c r="AJ227" s="219" t="n">
        <f aca="false">SeqEnd-SeqBeg+1</f>
        <v>1</v>
      </c>
      <c r="AK227" s="220" t="n">
        <f aca="false">AND( SeqBeg&lt;=Beg  , End &lt;=SeqEnd )</f>
        <v>0</v>
      </c>
      <c r="AL227" s="212"/>
      <c r="AM227" s="212"/>
      <c r="AN227" s="221"/>
      <c r="AO227" s="147" t="s">
        <v>103</v>
      </c>
      <c r="AP227" s="147" t="s">
        <v>103</v>
      </c>
      <c r="AQ227" s="147" t="s">
        <v>103</v>
      </c>
      <c r="AR227" s="147" t="s">
        <v>103</v>
      </c>
      <c r="AS227" s="147" t="s">
        <v>103</v>
      </c>
      <c r="AT227" s="147" t="s">
        <v>103</v>
      </c>
      <c r="AV227" s="212"/>
      <c r="AW227" s="222" t="str">
        <f aca="false">HYPERLINK(CONCATENATE("http://www.ncbi.nlm.nih.gov/nuccore/",BM227),BM227)</f>
        <v>KC912052</v>
      </c>
      <c r="AX227" s="219" t="str">
        <f aca="false">CONCATENATE(D227,IF(I227="","",CONCATENATE(".",I227)),IF(K227="","",CONCATENATE(".",K227)),IF(M227="","",CONCATENATE(".",M227)),IF(R227="","",CONCATENATE(".",R227)),IF(U227="","","(*)"))</f>
        <v>3.FRA.Toulouse .hum</v>
      </c>
      <c r="AY227" s="170" t="str">
        <f aca="false">CONCATENATE(BM227,".",BN227)</f>
        <v>KC912052.</v>
      </c>
      <c r="AZ227" s="171" t="str">
        <f aca="false">IF(AV227="",IF(ISNUMBER(FIND(".",A227)),LEFT(A227,FIND(".",A227)-1),A227),AV227)</f>
        <v>KC912052</v>
      </c>
      <c r="BA227" s="171" t="str">
        <f aca="false">IF(ISNUMBER(FIND("-",AZ227)),LEFT(AZ227,FIND("-",AZ227)-1),AZ227)</f>
        <v>KC912052</v>
      </c>
      <c r="BB227" s="170" t="str">
        <f aca="false"> MEGAname &amp; "="</f>
        <v>KC912052=</v>
      </c>
      <c r="BC227" s="170" t="str">
        <f aca="false">Clear &amp; IF(span ,"Span","out")</f>
        <v>KC912052=out</v>
      </c>
      <c r="BD227" s="170" t="str">
        <f aca="false">Clear &amp; IF(span, IF(B227=".","Selected",B227),"out")</f>
        <v>KC912052=out</v>
      </c>
      <c r="BE227" s="170" t="str">
        <f aca="false">Clear &amp; Strain</f>
        <v>KC912052=</v>
      </c>
      <c r="BF227" s="170" t="str">
        <f aca="false">CONCATENATE(A227,"=",F227,". ",AX227,IF(AB227="","",CONCATENATE(".",AB227)))</f>
        <v>KC912052=. 3.FRA.Toulouse .hum</v>
      </c>
      <c r="BG227" s="170" t="str">
        <f aca="false">CONCATENATE(A227,"=",F227,". ",AX227)</f>
        <v>KC912052=. 3.FRA.Toulouse .hum</v>
      </c>
      <c r="BH227" s="170" t="str">
        <f aca="false">CONCATENATE(A227,"=",AX227)</f>
        <v>KC912052=3.FRA.Toulouse .hum</v>
      </c>
      <c r="BI227" s="170" t="str">
        <f aca="false">CONCATENATE(A227,"=",ComForSubtype,D227)</f>
        <v>KC912052=3</v>
      </c>
      <c r="BJ227" s="170" t="str">
        <f aca="false">CONCATENATE(A227,"=",E227)</f>
        <v>KC912052=3</v>
      </c>
      <c r="BK227" s="170" t="str">
        <f aca="false">CONCATENATE(A227,"=",C227)</f>
        <v>KC912052=3</v>
      </c>
      <c r="BL227" s="170" t="str">
        <f aca="false">CONCATENATE(D227,"=")</f>
        <v>3=</v>
      </c>
      <c r="BM227" s="223" t="str">
        <f aca="false">IF(BA227="XX","",BA227)</f>
        <v>KC912052</v>
      </c>
      <c r="BN227" s="224" t="str">
        <f aca="false">CONCATENATE(IF(F227="","",F227),IF(G227="","",CONCATENATE(" / ",G227)))</f>
        <v/>
      </c>
      <c r="BO227" s="225" t="str">
        <f aca="false">AX227</f>
        <v>3.FRA.Toulouse .hum</v>
      </c>
      <c r="BP227" s="226" t="str">
        <f aca="false">IF(V227="","",V227)</f>
        <v/>
      </c>
      <c r="BQ227" s="226" t="str">
        <f aca="false">IF(W227="","",CONCATENATE(W227,IF(LEFT(AO227,1)="s","+","")))</f>
        <v/>
      </c>
      <c r="BR227" s="226" t="str">
        <f aca="false">IF(X227="","",CONCATENATE(X227,IF(LEFT(AQ227,1)="s","+","")))</f>
        <v/>
      </c>
      <c r="BS227" s="226" t="str">
        <f aca="false">IF(Y227="","",CONCATENATE(Y227,IF(LEFT(AR227,1)="s","+","")))</f>
        <v/>
      </c>
      <c r="BT227" s="226" t="str">
        <f aca="false">IF(Z227="","",CONCATENATE(Z227,IF(LEFT(AS227,1)="s","+","")))</f>
        <v/>
      </c>
      <c r="BU227" s="227" t="str">
        <f aca="false">IF(AA227="","",CONCATENATE(AA227,IF(LEFT(AT227,1)="s","+","")))</f>
        <v/>
      </c>
      <c r="BV227" s="212"/>
      <c r="BW227" s="177" t="s">
        <v>338</v>
      </c>
      <c r="BX227" s="170" t="str">
        <f aca="false">IF(BW227&lt;&gt;"",IF(ISNUMBER(FIND("=",BW227)),LEFT(BW227,FIND("=",BW227)-1),BW227),BW227)</f>
        <v>xx</v>
      </c>
      <c r="BY227" s="170" t="str">
        <f aca="false">IF(BW227&lt;&gt;"",IF(ISNUMBER(FIND("=",BW227)),RIGHT(BW227,LEN(BW227)-FIND("=",BW227)),""),"")</f>
        <v>Non_select</v>
      </c>
      <c r="BZ227" s="170" t="str">
        <f aca="false">IF(BX227&lt;&gt;"",IF(ISNUMBER(FIND(".",BX227)),LEFT(BX227,FIND(".",BX227)-1),BX227),BX227)</f>
        <v>xx</v>
      </c>
      <c r="CA227" s="170" t="str">
        <f aca="false">IF(BX227&lt;&gt;"",IF(ISNUMBER(FIND(".",BX227)),RIGHT(BX227,LEN(BX227)-FIND(".",BX227)),""),"")</f>
        <v/>
      </c>
      <c r="CB227" s="212"/>
      <c r="CC227" s="170" t="str">
        <f aca="false">A227</f>
        <v>KC912052</v>
      </c>
      <c r="CD227" s="178" t="s">
        <v>339</v>
      </c>
      <c r="CE227" s="178" t="s">
        <v>340</v>
      </c>
      <c r="CF227" s="178" t="s">
        <v>341</v>
      </c>
      <c r="CG227" s="212"/>
      <c r="CH227" s="212"/>
      <c r="CI227" s="212"/>
      <c r="CJ227" s="212"/>
      <c r="CK227" s="178"/>
      <c r="CL227" s="212"/>
      <c r="CM227" s="212"/>
      <c r="CN227" s="212"/>
      <c r="CO227" s="212"/>
      <c r="CP227" s="212"/>
      <c r="CQ227" s="212"/>
      <c r="CR227" s="228" t="n">
        <f aca="false">C227</f>
        <v>3</v>
      </c>
      <c r="CS227" s="229" t="str">
        <f aca="false">D227</f>
        <v>3</v>
      </c>
      <c r="CT227" s="170" t="str">
        <f aca="false">CONCATENATE(CD227," strain ",CM227," ",CL227,", partial cds")</f>
        <v>Hepatitis E virus strain  , partial cds</v>
      </c>
    </row>
    <row r="228" s="146" customFormat="true" ht="11.9" hidden="true" customHeight="true" outlineLevel="0" collapsed="false">
      <c r="A228" s="154" t="s">
        <v>860</v>
      </c>
      <c r="B228" s="147" t="s">
        <v>371</v>
      </c>
      <c r="C228" s="148" t="n">
        <v>3</v>
      </c>
      <c r="D228" s="149" t="s">
        <v>640</v>
      </c>
      <c r="E228" s="150" t="s">
        <v>640</v>
      </c>
      <c r="F228" s="154"/>
      <c r="G228" s="212"/>
      <c r="H228" s="146" t="s">
        <v>758</v>
      </c>
      <c r="I228" s="153" t="s">
        <v>759</v>
      </c>
      <c r="J228" s="154" t="s">
        <v>395</v>
      </c>
      <c r="K228" s="155" t="s">
        <v>760</v>
      </c>
      <c r="L228" s="231" t="s">
        <v>760</v>
      </c>
      <c r="M228" s="157" t="s">
        <v>348</v>
      </c>
      <c r="N228" s="213"/>
      <c r="O228" s="212"/>
      <c r="P228" s="212"/>
      <c r="Q228" s="212"/>
      <c r="R228" s="212"/>
      <c r="S228" s="212"/>
      <c r="T228" s="215"/>
      <c r="U228" s="215"/>
      <c r="V228" s="209"/>
      <c r="W228" s="217"/>
      <c r="X228" s="209"/>
      <c r="Y228" s="209"/>
      <c r="Z228" s="209"/>
      <c r="AA228" s="216"/>
      <c r="AB228" s="217"/>
      <c r="AC228" s="217"/>
      <c r="AD228" s="209"/>
      <c r="AE228" s="209"/>
      <c r="AF228" s="209"/>
      <c r="AG228" s="218"/>
      <c r="AH228" s="212"/>
      <c r="AI228" s="212"/>
      <c r="AJ228" s="219" t="n">
        <f aca="false">SeqEnd-SeqBeg+1</f>
        <v>1</v>
      </c>
      <c r="AK228" s="220" t="n">
        <f aca="false">AND( SeqBeg&lt;=Beg  , End &lt;=SeqEnd )</f>
        <v>0</v>
      </c>
      <c r="AL228" s="212"/>
      <c r="AM228" s="212"/>
      <c r="AN228" s="221"/>
      <c r="AO228" s="147" t="s">
        <v>103</v>
      </c>
      <c r="AP228" s="147" t="s">
        <v>103</v>
      </c>
      <c r="AQ228" s="147" t="s">
        <v>103</v>
      </c>
      <c r="AR228" s="147" t="s">
        <v>103</v>
      </c>
      <c r="AS228" s="147" t="s">
        <v>103</v>
      </c>
      <c r="AT228" s="147" t="s">
        <v>103</v>
      </c>
      <c r="AV228" s="212"/>
      <c r="AW228" s="222" t="str">
        <f aca="false">HYPERLINK(CONCATENATE("http://www.ncbi.nlm.nih.gov/nuccore/",BM228),BM228)</f>
        <v>KC912053</v>
      </c>
      <c r="AX228" s="219" t="str">
        <f aca="false">CONCATENATE(D228,IF(I228="","",CONCATENATE(".",I228)),IF(K228="","",CONCATENATE(".",K228)),IF(M228="","",CONCATENATE(".",M228)),IF(R228="","",CONCATENATE(".",R228)),IF(U228="","","(*)"))</f>
        <v>3.FRA.Toulouse .hum</v>
      </c>
      <c r="AY228" s="170" t="str">
        <f aca="false">CONCATENATE(BM228,".",BN228)</f>
        <v>KC912053.</v>
      </c>
      <c r="AZ228" s="171" t="str">
        <f aca="false">IF(AV228="",IF(ISNUMBER(FIND(".",A228)),LEFT(A228,FIND(".",A228)-1),A228),AV228)</f>
        <v>KC912053</v>
      </c>
      <c r="BA228" s="171" t="str">
        <f aca="false">IF(ISNUMBER(FIND("-",AZ228)),LEFT(AZ228,FIND("-",AZ228)-1),AZ228)</f>
        <v>KC912053</v>
      </c>
      <c r="BB228" s="170" t="str">
        <f aca="false"> MEGAname &amp; "="</f>
        <v>KC912053=</v>
      </c>
      <c r="BC228" s="170" t="str">
        <f aca="false">Clear &amp; IF(span ,"Span","out")</f>
        <v>KC912053=out</v>
      </c>
      <c r="BD228" s="170" t="str">
        <f aca="false">Clear &amp; IF(span, IF(B228=".","Selected",B228),"out")</f>
        <v>KC912053=out</v>
      </c>
      <c r="BE228" s="170" t="str">
        <f aca="false">Clear &amp; Strain</f>
        <v>KC912053=</v>
      </c>
      <c r="BF228" s="170" t="str">
        <f aca="false">CONCATENATE(A228,"=",F228,". ",AX228,IF(AB228="","",CONCATENATE(".",AB228)))</f>
        <v>KC912053=. 3.FRA.Toulouse .hum</v>
      </c>
      <c r="BG228" s="170" t="str">
        <f aca="false">CONCATENATE(A228,"=",F228,". ",AX228)</f>
        <v>KC912053=. 3.FRA.Toulouse .hum</v>
      </c>
      <c r="BH228" s="170" t="str">
        <f aca="false">CONCATENATE(A228,"=",AX228)</f>
        <v>KC912053=3.FRA.Toulouse .hum</v>
      </c>
      <c r="BI228" s="170" t="str">
        <f aca="false">CONCATENATE(A228,"=",ComForSubtype,D228)</f>
        <v>KC912053=3</v>
      </c>
      <c r="BJ228" s="170" t="str">
        <f aca="false">CONCATENATE(A228,"=",E228)</f>
        <v>KC912053=3</v>
      </c>
      <c r="BK228" s="170" t="str">
        <f aca="false">CONCATENATE(A228,"=",C228)</f>
        <v>KC912053=3</v>
      </c>
      <c r="BL228" s="170" t="str">
        <f aca="false">CONCATENATE(D228,"=")</f>
        <v>3=</v>
      </c>
      <c r="BM228" s="223" t="str">
        <f aca="false">IF(BA228="XX","",BA228)</f>
        <v>KC912053</v>
      </c>
      <c r="BN228" s="224" t="str">
        <f aca="false">CONCATENATE(IF(F228="","",F228),IF(G228="","",CONCATENATE(" / ",G228)))</f>
        <v/>
      </c>
      <c r="BO228" s="225" t="str">
        <f aca="false">AX228</f>
        <v>3.FRA.Toulouse .hum</v>
      </c>
      <c r="BP228" s="226" t="str">
        <f aca="false">IF(V228="","",V228)</f>
        <v/>
      </c>
      <c r="BQ228" s="226" t="str">
        <f aca="false">IF(W228="","",CONCATENATE(W228,IF(LEFT(AO228,1)="s","+","")))</f>
        <v/>
      </c>
      <c r="BR228" s="226" t="str">
        <f aca="false">IF(X228="","",CONCATENATE(X228,IF(LEFT(AQ228,1)="s","+","")))</f>
        <v/>
      </c>
      <c r="BS228" s="226" t="str">
        <f aca="false">IF(Y228="","",CONCATENATE(Y228,IF(LEFT(AR228,1)="s","+","")))</f>
        <v/>
      </c>
      <c r="BT228" s="226" t="str">
        <f aca="false">IF(Z228="","",CONCATENATE(Z228,IF(LEFT(AS228,1)="s","+","")))</f>
        <v/>
      </c>
      <c r="BU228" s="227" t="str">
        <f aca="false">IF(AA228="","",CONCATENATE(AA228,IF(LEFT(AT228,1)="s","+","")))</f>
        <v/>
      </c>
      <c r="BV228" s="212"/>
      <c r="BW228" s="177" t="s">
        <v>338</v>
      </c>
      <c r="BX228" s="170" t="str">
        <f aca="false">IF(BW228&lt;&gt;"",IF(ISNUMBER(FIND("=",BW228)),LEFT(BW228,FIND("=",BW228)-1),BW228),BW228)</f>
        <v>xx</v>
      </c>
      <c r="BY228" s="170" t="str">
        <f aca="false">IF(BW228&lt;&gt;"",IF(ISNUMBER(FIND("=",BW228)),RIGHT(BW228,LEN(BW228)-FIND("=",BW228)),""),"")</f>
        <v>Non_select</v>
      </c>
      <c r="BZ228" s="170" t="str">
        <f aca="false">IF(BX228&lt;&gt;"",IF(ISNUMBER(FIND(".",BX228)),LEFT(BX228,FIND(".",BX228)-1),BX228),BX228)</f>
        <v>xx</v>
      </c>
      <c r="CA228" s="170" t="str">
        <f aca="false">IF(BX228&lt;&gt;"",IF(ISNUMBER(FIND(".",BX228)),RIGHT(BX228,LEN(BX228)-FIND(".",BX228)),""),"")</f>
        <v/>
      </c>
      <c r="CB228" s="212"/>
      <c r="CC228" s="170" t="str">
        <f aca="false">A228</f>
        <v>KC912053</v>
      </c>
      <c r="CD228" s="178" t="s">
        <v>339</v>
      </c>
      <c r="CE228" s="178" t="s">
        <v>340</v>
      </c>
      <c r="CF228" s="178" t="s">
        <v>341</v>
      </c>
      <c r="CG228" s="212"/>
      <c r="CH228" s="212"/>
      <c r="CI228" s="212"/>
      <c r="CJ228" s="212"/>
      <c r="CK228" s="178"/>
      <c r="CL228" s="212"/>
      <c r="CM228" s="212"/>
      <c r="CN228" s="212"/>
      <c r="CO228" s="212"/>
      <c r="CP228" s="212"/>
      <c r="CQ228" s="212"/>
      <c r="CR228" s="228" t="n">
        <f aca="false">C228</f>
        <v>3</v>
      </c>
      <c r="CS228" s="229" t="str">
        <f aca="false">D228</f>
        <v>3</v>
      </c>
      <c r="CT228" s="170" t="str">
        <f aca="false">CONCATENATE(CD228," strain ",CM228," ",CL228,", partial cds")</f>
        <v>Hepatitis E virus strain  , partial cds</v>
      </c>
    </row>
    <row r="229" s="146" customFormat="true" ht="11.9" hidden="true" customHeight="true" outlineLevel="0" collapsed="false">
      <c r="A229" s="154" t="s">
        <v>861</v>
      </c>
      <c r="B229" s="147" t="s">
        <v>371</v>
      </c>
      <c r="C229" s="148" t="n">
        <v>3</v>
      </c>
      <c r="D229" s="149" t="s">
        <v>640</v>
      </c>
      <c r="E229" s="150" t="s">
        <v>640</v>
      </c>
      <c r="F229" s="154"/>
      <c r="G229" s="212"/>
      <c r="H229" s="146" t="s">
        <v>758</v>
      </c>
      <c r="I229" s="153" t="s">
        <v>759</v>
      </c>
      <c r="J229" s="154" t="s">
        <v>395</v>
      </c>
      <c r="K229" s="155" t="s">
        <v>760</v>
      </c>
      <c r="L229" s="231" t="s">
        <v>760</v>
      </c>
      <c r="M229" s="157" t="s">
        <v>348</v>
      </c>
      <c r="N229" s="213"/>
      <c r="O229" s="212"/>
      <c r="P229" s="212"/>
      <c r="Q229" s="212"/>
      <c r="R229" s="212"/>
      <c r="S229" s="212"/>
      <c r="T229" s="215"/>
      <c r="U229" s="215"/>
      <c r="V229" s="209"/>
      <c r="W229" s="217"/>
      <c r="X229" s="209"/>
      <c r="Y229" s="209"/>
      <c r="Z229" s="209"/>
      <c r="AA229" s="216"/>
      <c r="AB229" s="217"/>
      <c r="AC229" s="217"/>
      <c r="AD229" s="209"/>
      <c r="AE229" s="209"/>
      <c r="AF229" s="209"/>
      <c r="AG229" s="218"/>
      <c r="AH229" s="212"/>
      <c r="AI229" s="212"/>
      <c r="AJ229" s="219" t="n">
        <f aca="false">SeqEnd-SeqBeg+1</f>
        <v>1</v>
      </c>
      <c r="AK229" s="220" t="n">
        <f aca="false">AND( SeqBeg&lt;=Beg  , End &lt;=SeqEnd )</f>
        <v>0</v>
      </c>
      <c r="AL229" s="212"/>
      <c r="AM229" s="212"/>
      <c r="AN229" s="221"/>
      <c r="AO229" s="147" t="s">
        <v>103</v>
      </c>
      <c r="AP229" s="147" t="s">
        <v>103</v>
      </c>
      <c r="AQ229" s="147" t="s">
        <v>103</v>
      </c>
      <c r="AR229" s="147" t="s">
        <v>103</v>
      </c>
      <c r="AS229" s="147" t="s">
        <v>103</v>
      </c>
      <c r="AT229" s="147" t="s">
        <v>103</v>
      </c>
      <c r="AV229" s="212"/>
      <c r="AW229" s="222" t="str">
        <f aca="false">HYPERLINK(CONCATENATE("http://www.ncbi.nlm.nih.gov/nuccore/",BM229),BM229)</f>
        <v>KC912054</v>
      </c>
      <c r="AX229" s="219" t="str">
        <f aca="false">CONCATENATE(D229,IF(I229="","",CONCATENATE(".",I229)),IF(K229="","",CONCATENATE(".",K229)),IF(M229="","",CONCATENATE(".",M229)),IF(R229="","",CONCATENATE(".",R229)),IF(U229="","","(*)"))</f>
        <v>3.FRA.Toulouse .hum</v>
      </c>
      <c r="AY229" s="170" t="str">
        <f aca="false">CONCATENATE(BM229,".",BN229)</f>
        <v>KC912054.</v>
      </c>
      <c r="AZ229" s="171" t="str">
        <f aca="false">IF(AV229="",IF(ISNUMBER(FIND(".",A229)),LEFT(A229,FIND(".",A229)-1),A229),AV229)</f>
        <v>KC912054</v>
      </c>
      <c r="BA229" s="171" t="str">
        <f aca="false">IF(ISNUMBER(FIND("-",AZ229)),LEFT(AZ229,FIND("-",AZ229)-1),AZ229)</f>
        <v>KC912054</v>
      </c>
      <c r="BB229" s="170" t="str">
        <f aca="false"> MEGAname &amp; "="</f>
        <v>KC912054=</v>
      </c>
      <c r="BC229" s="170" t="str">
        <f aca="false">Clear &amp; IF(span ,"Span","out")</f>
        <v>KC912054=out</v>
      </c>
      <c r="BD229" s="170" t="str">
        <f aca="false">Clear &amp; IF(span, IF(B229=".","Selected",B229),"out")</f>
        <v>KC912054=out</v>
      </c>
      <c r="BE229" s="170" t="str">
        <f aca="false">Clear &amp; Strain</f>
        <v>KC912054=</v>
      </c>
      <c r="BF229" s="170" t="str">
        <f aca="false">CONCATENATE(A229,"=",F229,". ",AX229,IF(AB229="","",CONCATENATE(".",AB229)))</f>
        <v>KC912054=. 3.FRA.Toulouse .hum</v>
      </c>
      <c r="BG229" s="170" t="str">
        <f aca="false">CONCATENATE(A229,"=",F229,". ",AX229)</f>
        <v>KC912054=. 3.FRA.Toulouse .hum</v>
      </c>
      <c r="BH229" s="170" t="str">
        <f aca="false">CONCATENATE(A229,"=",AX229)</f>
        <v>KC912054=3.FRA.Toulouse .hum</v>
      </c>
      <c r="BI229" s="170" t="str">
        <f aca="false">CONCATENATE(A229,"=",ComForSubtype,D229)</f>
        <v>KC912054=3</v>
      </c>
      <c r="BJ229" s="170" t="str">
        <f aca="false">CONCATENATE(A229,"=",E229)</f>
        <v>KC912054=3</v>
      </c>
      <c r="BK229" s="170" t="str">
        <f aca="false">CONCATENATE(A229,"=",C229)</f>
        <v>KC912054=3</v>
      </c>
      <c r="BL229" s="170" t="str">
        <f aca="false">CONCATENATE(D229,"=")</f>
        <v>3=</v>
      </c>
      <c r="BM229" s="223" t="str">
        <f aca="false">IF(BA229="XX","",BA229)</f>
        <v>KC912054</v>
      </c>
      <c r="BN229" s="224" t="str">
        <f aca="false">CONCATENATE(IF(F229="","",F229),IF(G229="","",CONCATENATE(" / ",G229)))</f>
        <v/>
      </c>
      <c r="BO229" s="225" t="str">
        <f aca="false">AX229</f>
        <v>3.FRA.Toulouse .hum</v>
      </c>
      <c r="BP229" s="226" t="str">
        <f aca="false">IF(V229="","",V229)</f>
        <v/>
      </c>
      <c r="BQ229" s="226" t="str">
        <f aca="false">IF(W229="","",CONCATENATE(W229,IF(LEFT(AO229,1)="s","+","")))</f>
        <v/>
      </c>
      <c r="BR229" s="226" t="str">
        <f aca="false">IF(X229="","",CONCATENATE(X229,IF(LEFT(AQ229,1)="s","+","")))</f>
        <v/>
      </c>
      <c r="BS229" s="226" t="str">
        <f aca="false">IF(Y229="","",CONCATENATE(Y229,IF(LEFT(AR229,1)="s","+","")))</f>
        <v/>
      </c>
      <c r="BT229" s="226" t="str">
        <f aca="false">IF(Z229="","",CONCATENATE(Z229,IF(LEFT(AS229,1)="s","+","")))</f>
        <v/>
      </c>
      <c r="BU229" s="227" t="str">
        <f aca="false">IF(AA229="","",CONCATENATE(AA229,IF(LEFT(AT229,1)="s","+","")))</f>
        <v/>
      </c>
      <c r="BV229" s="212"/>
      <c r="BW229" s="177" t="s">
        <v>338</v>
      </c>
      <c r="BX229" s="170" t="str">
        <f aca="false">IF(BW229&lt;&gt;"",IF(ISNUMBER(FIND("=",BW229)),LEFT(BW229,FIND("=",BW229)-1),BW229),BW229)</f>
        <v>xx</v>
      </c>
      <c r="BY229" s="170" t="str">
        <f aca="false">IF(BW229&lt;&gt;"",IF(ISNUMBER(FIND("=",BW229)),RIGHT(BW229,LEN(BW229)-FIND("=",BW229)),""),"")</f>
        <v>Non_select</v>
      </c>
      <c r="BZ229" s="170" t="str">
        <f aca="false">IF(BX229&lt;&gt;"",IF(ISNUMBER(FIND(".",BX229)),LEFT(BX229,FIND(".",BX229)-1),BX229),BX229)</f>
        <v>xx</v>
      </c>
      <c r="CA229" s="170" t="str">
        <f aca="false">IF(BX229&lt;&gt;"",IF(ISNUMBER(FIND(".",BX229)),RIGHT(BX229,LEN(BX229)-FIND(".",BX229)),""),"")</f>
        <v/>
      </c>
      <c r="CB229" s="212"/>
      <c r="CC229" s="170" t="str">
        <f aca="false">A229</f>
        <v>KC912054</v>
      </c>
      <c r="CD229" s="178" t="s">
        <v>339</v>
      </c>
      <c r="CE229" s="178" t="s">
        <v>340</v>
      </c>
      <c r="CF229" s="178" t="s">
        <v>341</v>
      </c>
      <c r="CG229" s="212"/>
      <c r="CH229" s="212"/>
      <c r="CI229" s="212"/>
      <c r="CJ229" s="212"/>
      <c r="CK229" s="178"/>
      <c r="CL229" s="212"/>
      <c r="CM229" s="212"/>
      <c r="CN229" s="212"/>
      <c r="CO229" s="212"/>
      <c r="CP229" s="212"/>
      <c r="CQ229" s="212"/>
      <c r="CR229" s="228" t="n">
        <f aca="false">C229</f>
        <v>3</v>
      </c>
      <c r="CS229" s="229" t="str">
        <f aca="false">D229</f>
        <v>3</v>
      </c>
      <c r="CT229" s="170" t="str">
        <f aca="false">CONCATENATE(CD229," strain ",CM229," ",CL229,", partial cds")</f>
        <v>Hepatitis E virus strain  , partial cds</v>
      </c>
    </row>
    <row r="230" s="146" customFormat="true" ht="11.9" hidden="true" customHeight="true" outlineLevel="0" collapsed="false">
      <c r="A230" s="154" t="s">
        <v>862</v>
      </c>
      <c r="B230" s="147" t="s">
        <v>371</v>
      </c>
      <c r="C230" s="148" t="n">
        <v>3</v>
      </c>
      <c r="D230" s="149" t="s">
        <v>640</v>
      </c>
      <c r="E230" s="150" t="s">
        <v>640</v>
      </c>
      <c r="F230" s="154"/>
      <c r="G230" s="212"/>
      <c r="H230" s="146" t="s">
        <v>758</v>
      </c>
      <c r="I230" s="153" t="s">
        <v>759</v>
      </c>
      <c r="J230" s="154" t="s">
        <v>395</v>
      </c>
      <c r="K230" s="155" t="s">
        <v>760</v>
      </c>
      <c r="L230" s="231" t="s">
        <v>760</v>
      </c>
      <c r="M230" s="157" t="s">
        <v>348</v>
      </c>
      <c r="N230" s="213"/>
      <c r="O230" s="212"/>
      <c r="P230" s="212"/>
      <c r="Q230" s="212"/>
      <c r="R230" s="212"/>
      <c r="S230" s="212"/>
      <c r="T230" s="215"/>
      <c r="U230" s="215"/>
      <c r="V230" s="209"/>
      <c r="W230" s="217"/>
      <c r="X230" s="209"/>
      <c r="Y230" s="209"/>
      <c r="Z230" s="209"/>
      <c r="AA230" s="216"/>
      <c r="AB230" s="217"/>
      <c r="AC230" s="217"/>
      <c r="AD230" s="209"/>
      <c r="AE230" s="209"/>
      <c r="AF230" s="209"/>
      <c r="AG230" s="218"/>
      <c r="AH230" s="212"/>
      <c r="AI230" s="212"/>
      <c r="AJ230" s="219" t="n">
        <f aca="false">SeqEnd-SeqBeg+1</f>
        <v>1</v>
      </c>
      <c r="AK230" s="220" t="n">
        <f aca="false">AND( SeqBeg&lt;=Beg  , End &lt;=SeqEnd )</f>
        <v>0</v>
      </c>
      <c r="AL230" s="212"/>
      <c r="AM230" s="212"/>
      <c r="AN230" s="221"/>
      <c r="AO230" s="147" t="s">
        <v>103</v>
      </c>
      <c r="AP230" s="147" t="s">
        <v>103</v>
      </c>
      <c r="AQ230" s="147" t="s">
        <v>103</v>
      </c>
      <c r="AR230" s="147" t="s">
        <v>103</v>
      </c>
      <c r="AS230" s="147" t="s">
        <v>103</v>
      </c>
      <c r="AT230" s="147" t="s">
        <v>103</v>
      </c>
      <c r="AV230" s="212"/>
      <c r="AW230" s="222" t="str">
        <f aca="false">HYPERLINK(CONCATENATE("http://www.ncbi.nlm.nih.gov/nuccore/",BM230),BM230)</f>
        <v>KC912055</v>
      </c>
      <c r="AX230" s="219" t="str">
        <f aca="false">CONCATENATE(D230,IF(I230="","",CONCATENATE(".",I230)),IF(K230="","",CONCATENATE(".",K230)),IF(M230="","",CONCATENATE(".",M230)),IF(R230="","",CONCATENATE(".",R230)),IF(U230="","","(*)"))</f>
        <v>3.FRA.Toulouse .hum</v>
      </c>
      <c r="AY230" s="170" t="str">
        <f aca="false">CONCATENATE(BM230,".",BN230)</f>
        <v>KC912055.</v>
      </c>
      <c r="AZ230" s="171" t="str">
        <f aca="false">IF(AV230="",IF(ISNUMBER(FIND(".",A230)),LEFT(A230,FIND(".",A230)-1),A230),AV230)</f>
        <v>KC912055</v>
      </c>
      <c r="BA230" s="171" t="str">
        <f aca="false">IF(ISNUMBER(FIND("-",AZ230)),LEFT(AZ230,FIND("-",AZ230)-1),AZ230)</f>
        <v>KC912055</v>
      </c>
      <c r="BB230" s="170" t="str">
        <f aca="false"> MEGAname &amp; "="</f>
        <v>KC912055=</v>
      </c>
      <c r="BC230" s="170" t="str">
        <f aca="false">Clear &amp; IF(span ,"Span","out")</f>
        <v>KC912055=out</v>
      </c>
      <c r="BD230" s="170" t="str">
        <f aca="false">Clear &amp; IF(span, IF(B230=".","Selected",B230),"out")</f>
        <v>KC912055=out</v>
      </c>
      <c r="BE230" s="170" t="str">
        <f aca="false">Clear &amp; Strain</f>
        <v>KC912055=</v>
      </c>
      <c r="BF230" s="170" t="str">
        <f aca="false">CONCATENATE(A230,"=",F230,". ",AX230,IF(AB230="","",CONCATENATE(".",AB230)))</f>
        <v>KC912055=. 3.FRA.Toulouse .hum</v>
      </c>
      <c r="BG230" s="170" t="str">
        <f aca="false">CONCATENATE(A230,"=",F230,". ",AX230)</f>
        <v>KC912055=. 3.FRA.Toulouse .hum</v>
      </c>
      <c r="BH230" s="170" t="str">
        <f aca="false">CONCATENATE(A230,"=",AX230)</f>
        <v>KC912055=3.FRA.Toulouse .hum</v>
      </c>
      <c r="BI230" s="170" t="str">
        <f aca="false">CONCATENATE(A230,"=",ComForSubtype,D230)</f>
        <v>KC912055=3</v>
      </c>
      <c r="BJ230" s="170" t="str">
        <f aca="false">CONCATENATE(A230,"=",E230)</f>
        <v>KC912055=3</v>
      </c>
      <c r="BK230" s="170" t="str">
        <f aca="false">CONCATENATE(A230,"=",C230)</f>
        <v>KC912055=3</v>
      </c>
      <c r="BL230" s="170" t="str">
        <f aca="false">CONCATENATE(D230,"=")</f>
        <v>3=</v>
      </c>
      <c r="BM230" s="223" t="str">
        <f aca="false">IF(BA230="XX","",BA230)</f>
        <v>KC912055</v>
      </c>
      <c r="BN230" s="224" t="str">
        <f aca="false">CONCATENATE(IF(F230="","",F230),IF(G230="","",CONCATENATE(" / ",G230)))</f>
        <v/>
      </c>
      <c r="BO230" s="225" t="str">
        <f aca="false">AX230</f>
        <v>3.FRA.Toulouse .hum</v>
      </c>
      <c r="BP230" s="226" t="str">
        <f aca="false">IF(V230="","",V230)</f>
        <v/>
      </c>
      <c r="BQ230" s="226" t="str">
        <f aca="false">IF(W230="","",CONCATENATE(W230,IF(LEFT(AO230,1)="s","+","")))</f>
        <v/>
      </c>
      <c r="BR230" s="226" t="str">
        <f aca="false">IF(X230="","",CONCATENATE(X230,IF(LEFT(AQ230,1)="s","+","")))</f>
        <v/>
      </c>
      <c r="BS230" s="226" t="str">
        <f aca="false">IF(Y230="","",CONCATENATE(Y230,IF(LEFT(AR230,1)="s","+","")))</f>
        <v/>
      </c>
      <c r="BT230" s="226" t="str">
        <f aca="false">IF(Z230="","",CONCATENATE(Z230,IF(LEFT(AS230,1)="s","+","")))</f>
        <v/>
      </c>
      <c r="BU230" s="227" t="str">
        <f aca="false">IF(AA230="","",CONCATENATE(AA230,IF(LEFT(AT230,1)="s","+","")))</f>
        <v/>
      </c>
      <c r="BV230" s="212"/>
      <c r="BW230" s="177" t="s">
        <v>338</v>
      </c>
      <c r="BX230" s="170" t="str">
        <f aca="false">IF(BW230&lt;&gt;"",IF(ISNUMBER(FIND("=",BW230)),LEFT(BW230,FIND("=",BW230)-1),BW230),BW230)</f>
        <v>xx</v>
      </c>
      <c r="BY230" s="170" t="str">
        <f aca="false">IF(BW230&lt;&gt;"",IF(ISNUMBER(FIND("=",BW230)),RIGHT(BW230,LEN(BW230)-FIND("=",BW230)),""),"")</f>
        <v>Non_select</v>
      </c>
      <c r="BZ230" s="170" t="str">
        <f aca="false">IF(BX230&lt;&gt;"",IF(ISNUMBER(FIND(".",BX230)),LEFT(BX230,FIND(".",BX230)-1),BX230),BX230)</f>
        <v>xx</v>
      </c>
      <c r="CA230" s="170" t="str">
        <f aca="false">IF(BX230&lt;&gt;"",IF(ISNUMBER(FIND(".",BX230)),RIGHT(BX230,LEN(BX230)-FIND(".",BX230)),""),"")</f>
        <v/>
      </c>
      <c r="CB230" s="212"/>
      <c r="CC230" s="170" t="str">
        <f aca="false">A230</f>
        <v>KC912055</v>
      </c>
      <c r="CD230" s="178" t="s">
        <v>339</v>
      </c>
      <c r="CE230" s="178" t="s">
        <v>340</v>
      </c>
      <c r="CF230" s="178" t="s">
        <v>341</v>
      </c>
      <c r="CG230" s="212"/>
      <c r="CH230" s="212"/>
      <c r="CI230" s="212"/>
      <c r="CJ230" s="212"/>
      <c r="CK230" s="178"/>
      <c r="CL230" s="212"/>
      <c r="CM230" s="212"/>
      <c r="CN230" s="212"/>
      <c r="CO230" s="212"/>
      <c r="CP230" s="212"/>
      <c r="CQ230" s="212"/>
      <c r="CR230" s="228" t="n">
        <f aca="false">C230</f>
        <v>3</v>
      </c>
      <c r="CS230" s="229" t="str">
        <f aca="false">D230</f>
        <v>3</v>
      </c>
      <c r="CT230" s="170" t="str">
        <f aca="false">CONCATENATE(CD230," strain ",CM230," ",CL230,", partial cds")</f>
        <v>Hepatitis E virus strain  , partial cds</v>
      </c>
    </row>
    <row r="231" s="146" customFormat="true" ht="11.9" hidden="true" customHeight="true" outlineLevel="0" collapsed="false">
      <c r="A231" s="154" t="s">
        <v>863</v>
      </c>
      <c r="B231" s="147" t="s">
        <v>371</v>
      </c>
      <c r="C231" s="148" t="n">
        <v>3</v>
      </c>
      <c r="D231" s="149" t="s">
        <v>640</v>
      </c>
      <c r="E231" s="150" t="s">
        <v>640</v>
      </c>
      <c r="F231" s="154"/>
      <c r="G231" s="212"/>
      <c r="H231" s="146" t="s">
        <v>758</v>
      </c>
      <c r="I231" s="153" t="s">
        <v>759</v>
      </c>
      <c r="J231" s="154" t="s">
        <v>395</v>
      </c>
      <c r="K231" s="155" t="s">
        <v>760</v>
      </c>
      <c r="L231" s="231" t="s">
        <v>760</v>
      </c>
      <c r="M231" s="157" t="s">
        <v>348</v>
      </c>
      <c r="N231" s="213"/>
      <c r="O231" s="212"/>
      <c r="P231" s="212"/>
      <c r="Q231" s="212"/>
      <c r="R231" s="212"/>
      <c r="S231" s="212"/>
      <c r="T231" s="215"/>
      <c r="U231" s="215"/>
      <c r="V231" s="209"/>
      <c r="W231" s="217"/>
      <c r="X231" s="209"/>
      <c r="Y231" s="209"/>
      <c r="Z231" s="209"/>
      <c r="AA231" s="216"/>
      <c r="AB231" s="217"/>
      <c r="AC231" s="217"/>
      <c r="AD231" s="209"/>
      <c r="AE231" s="209"/>
      <c r="AF231" s="209"/>
      <c r="AG231" s="218"/>
      <c r="AH231" s="212"/>
      <c r="AI231" s="212"/>
      <c r="AJ231" s="219" t="n">
        <f aca="false">SeqEnd-SeqBeg+1</f>
        <v>1</v>
      </c>
      <c r="AK231" s="220" t="n">
        <f aca="false">AND( SeqBeg&lt;=Beg  , End &lt;=SeqEnd )</f>
        <v>0</v>
      </c>
      <c r="AL231" s="212"/>
      <c r="AM231" s="212"/>
      <c r="AN231" s="221"/>
      <c r="AO231" s="147" t="s">
        <v>103</v>
      </c>
      <c r="AP231" s="147" t="s">
        <v>103</v>
      </c>
      <c r="AQ231" s="147" t="s">
        <v>103</v>
      </c>
      <c r="AR231" s="147" t="s">
        <v>103</v>
      </c>
      <c r="AS231" s="147" t="s">
        <v>103</v>
      </c>
      <c r="AT231" s="147" t="s">
        <v>103</v>
      </c>
      <c r="AV231" s="212"/>
      <c r="AW231" s="222" t="str">
        <f aca="false">HYPERLINK(CONCATENATE("http://www.ncbi.nlm.nih.gov/nuccore/",BM231),BM231)</f>
        <v>KC912056</v>
      </c>
      <c r="AX231" s="219" t="str">
        <f aca="false">CONCATENATE(D231,IF(I231="","",CONCATENATE(".",I231)),IF(K231="","",CONCATENATE(".",K231)),IF(M231="","",CONCATENATE(".",M231)),IF(R231="","",CONCATENATE(".",R231)),IF(U231="","","(*)"))</f>
        <v>3.FRA.Toulouse .hum</v>
      </c>
      <c r="AY231" s="170" t="str">
        <f aca="false">CONCATENATE(BM231,".",BN231)</f>
        <v>KC912056.</v>
      </c>
      <c r="AZ231" s="171" t="str">
        <f aca="false">IF(AV231="",IF(ISNUMBER(FIND(".",A231)),LEFT(A231,FIND(".",A231)-1),A231),AV231)</f>
        <v>KC912056</v>
      </c>
      <c r="BA231" s="171" t="str">
        <f aca="false">IF(ISNUMBER(FIND("-",AZ231)),LEFT(AZ231,FIND("-",AZ231)-1),AZ231)</f>
        <v>KC912056</v>
      </c>
      <c r="BB231" s="170" t="str">
        <f aca="false"> MEGAname &amp; "="</f>
        <v>KC912056=</v>
      </c>
      <c r="BC231" s="170" t="str">
        <f aca="false">Clear &amp; IF(span ,"Span","out")</f>
        <v>KC912056=out</v>
      </c>
      <c r="BD231" s="170" t="str">
        <f aca="false">Clear &amp; IF(span, IF(B231=".","Selected",B231),"out")</f>
        <v>KC912056=out</v>
      </c>
      <c r="BE231" s="170" t="str">
        <f aca="false">Clear &amp; Strain</f>
        <v>KC912056=</v>
      </c>
      <c r="BF231" s="170" t="str">
        <f aca="false">CONCATENATE(A231,"=",F231,". ",AX231,IF(AB231="","",CONCATENATE(".",AB231)))</f>
        <v>KC912056=. 3.FRA.Toulouse .hum</v>
      </c>
      <c r="BG231" s="170" t="str">
        <f aca="false">CONCATENATE(A231,"=",F231,". ",AX231)</f>
        <v>KC912056=. 3.FRA.Toulouse .hum</v>
      </c>
      <c r="BH231" s="170" t="str">
        <f aca="false">CONCATENATE(A231,"=",AX231)</f>
        <v>KC912056=3.FRA.Toulouse .hum</v>
      </c>
      <c r="BI231" s="170" t="str">
        <f aca="false">CONCATENATE(A231,"=",ComForSubtype,D231)</f>
        <v>KC912056=3</v>
      </c>
      <c r="BJ231" s="170" t="str">
        <f aca="false">CONCATENATE(A231,"=",E231)</f>
        <v>KC912056=3</v>
      </c>
      <c r="BK231" s="170" t="str">
        <f aca="false">CONCATENATE(A231,"=",C231)</f>
        <v>KC912056=3</v>
      </c>
      <c r="BL231" s="170" t="str">
        <f aca="false">CONCATENATE(D231,"=")</f>
        <v>3=</v>
      </c>
      <c r="BM231" s="223" t="str">
        <f aca="false">IF(BA231="XX","",BA231)</f>
        <v>KC912056</v>
      </c>
      <c r="BN231" s="224" t="str">
        <f aca="false">CONCATENATE(IF(F231="","",F231),IF(G231="","",CONCATENATE(" / ",G231)))</f>
        <v/>
      </c>
      <c r="BO231" s="225" t="str">
        <f aca="false">AX231</f>
        <v>3.FRA.Toulouse .hum</v>
      </c>
      <c r="BP231" s="226" t="str">
        <f aca="false">IF(V231="","",V231)</f>
        <v/>
      </c>
      <c r="BQ231" s="226" t="str">
        <f aca="false">IF(W231="","",CONCATENATE(W231,IF(LEFT(AO231,1)="s","+","")))</f>
        <v/>
      </c>
      <c r="BR231" s="226" t="str">
        <f aca="false">IF(X231="","",CONCATENATE(X231,IF(LEFT(AQ231,1)="s","+","")))</f>
        <v/>
      </c>
      <c r="BS231" s="226" t="str">
        <f aca="false">IF(Y231="","",CONCATENATE(Y231,IF(LEFT(AR231,1)="s","+","")))</f>
        <v/>
      </c>
      <c r="BT231" s="226" t="str">
        <f aca="false">IF(Z231="","",CONCATENATE(Z231,IF(LEFT(AS231,1)="s","+","")))</f>
        <v/>
      </c>
      <c r="BU231" s="227" t="str">
        <f aca="false">IF(AA231="","",CONCATENATE(AA231,IF(LEFT(AT231,1)="s","+","")))</f>
        <v/>
      </c>
      <c r="BV231" s="212"/>
      <c r="BW231" s="177" t="s">
        <v>338</v>
      </c>
      <c r="BX231" s="170" t="str">
        <f aca="false">IF(BW231&lt;&gt;"",IF(ISNUMBER(FIND("=",BW231)),LEFT(BW231,FIND("=",BW231)-1),BW231),BW231)</f>
        <v>xx</v>
      </c>
      <c r="BY231" s="170" t="str">
        <f aca="false">IF(BW231&lt;&gt;"",IF(ISNUMBER(FIND("=",BW231)),RIGHT(BW231,LEN(BW231)-FIND("=",BW231)),""),"")</f>
        <v>Non_select</v>
      </c>
      <c r="BZ231" s="170" t="str">
        <f aca="false">IF(BX231&lt;&gt;"",IF(ISNUMBER(FIND(".",BX231)),LEFT(BX231,FIND(".",BX231)-1),BX231),BX231)</f>
        <v>xx</v>
      </c>
      <c r="CA231" s="170" t="str">
        <f aca="false">IF(BX231&lt;&gt;"",IF(ISNUMBER(FIND(".",BX231)),RIGHT(BX231,LEN(BX231)-FIND(".",BX231)),""),"")</f>
        <v/>
      </c>
      <c r="CB231" s="212"/>
      <c r="CC231" s="170" t="str">
        <f aca="false">A231</f>
        <v>KC912056</v>
      </c>
      <c r="CD231" s="178" t="s">
        <v>339</v>
      </c>
      <c r="CE231" s="178" t="s">
        <v>340</v>
      </c>
      <c r="CF231" s="178" t="s">
        <v>341</v>
      </c>
      <c r="CG231" s="212"/>
      <c r="CH231" s="212"/>
      <c r="CI231" s="212"/>
      <c r="CJ231" s="212"/>
      <c r="CK231" s="178"/>
      <c r="CL231" s="212"/>
      <c r="CM231" s="212"/>
      <c r="CN231" s="212"/>
      <c r="CO231" s="212"/>
      <c r="CP231" s="212"/>
      <c r="CQ231" s="212"/>
      <c r="CR231" s="228" t="n">
        <f aca="false">C231</f>
        <v>3</v>
      </c>
      <c r="CS231" s="229" t="str">
        <f aca="false">D231</f>
        <v>3</v>
      </c>
      <c r="CT231" s="170" t="str">
        <f aca="false">CONCATENATE(CD231," strain ",CM231," ",CL231,", partial cds")</f>
        <v>Hepatitis E virus strain  , partial cds</v>
      </c>
    </row>
    <row r="232" s="146" customFormat="true" ht="11.9" hidden="true" customHeight="true" outlineLevel="0" collapsed="false">
      <c r="A232" s="154" t="s">
        <v>864</v>
      </c>
      <c r="B232" s="147" t="s">
        <v>371</v>
      </c>
      <c r="C232" s="148" t="n">
        <v>3</v>
      </c>
      <c r="D232" s="149" t="s">
        <v>640</v>
      </c>
      <c r="E232" s="150" t="s">
        <v>640</v>
      </c>
      <c r="F232" s="154"/>
      <c r="G232" s="212"/>
      <c r="H232" s="146" t="s">
        <v>758</v>
      </c>
      <c r="I232" s="153" t="s">
        <v>759</v>
      </c>
      <c r="J232" s="154" t="s">
        <v>395</v>
      </c>
      <c r="K232" s="155" t="s">
        <v>760</v>
      </c>
      <c r="L232" s="231" t="s">
        <v>760</v>
      </c>
      <c r="M232" s="157" t="s">
        <v>348</v>
      </c>
      <c r="N232" s="213"/>
      <c r="O232" s="212"/>
      <c r="P232" s="212"/>
      <c r="Q232" s="212"/>
      <c r="R232" s="212"/>
      <c r="S232" s="212"/>
      <c r="T232" s="215"/>
      <c r="U232" s="215"/>
      <c r="V232" s="209"/>
      <c r="W232" s="217"/>
      <c r="X232" s="209"/>
      <c r="Y232" s="209"/>
      <c r="Z232" s="209"/>
      <c r="AA232" s="216"/>
      <c r="AB232" s="217"/>
      <c r="AC232" s="217"/>
      <c r="AD232" s="209"/>
      <c r="AE232" s="209"/>
      <c r="AF232" s="209"/>
      <c r="AG232" s="218"/>
      <c r="AH232" s="212"/>
      <c r="AI232" s="212"/>
      <c r="AJ232" s="219" t="n">
        <f aca="false">SeqEnd-SeqBeg+1</f>
        <v>1</v>
      </c>
      <c r="AK232" s="220" t="n">
        <f aca="false">AND( SeqBeg&lt;=Beg  , End &lt;=SeqEnd )</f>
        <v>0</v>
      </c>
      <c r="AL232" s="212"/>
      <c r="AM232" s="212"/>
      <c r="AN232" s="221"/>
      <c r="AO232" s="147" t="s">
        <v>103</v>
      </c>
      <c r="AP232" s="147" t="s">
        <v>103</v>
      </c>
      <c r="AQ232" s="147" t="s">
        <v>103</v>
      </c>
      <c r="AR232" s="147" t="s">
        <v>103</v>
      </c>
      <c r="AS232" s="147" t="s">
        <v>103</v>
      </c>
      <c r="AT232" s="147" t="s">
        <v>103</v>
      </c>
      <c r="AV232" s="212"/>
      <c r="AW232" s="222" t="str">
        <f aca="false">HYPERLINK(CONCATENATE("http://www.ncbi.nlm.nih.gov/nuccore/",BM232),BM232)</f>
        <v>KC912059</v>
      </c>
      <c r="AX232" s="219" t="str">
        <f aca="false">CONCATENATE(D232,IF(I232="","",CONCATENATE(".",I232)),IF(K232="","",CONCATENATE(".",K232)),IF(M232="","",CONCATENATE(".",M232)),IF(R232="","",CONCATENATE(".",R232)),IF(U232="","","(*)"))</f>
        <v>3.FRA.Toulouse .hum</v>
      </c>
      <c r="AY232" s="170" t="str">
        <f aca="false">CONCATENATE(BM232,".",BN232)</f>
        <v>KC912059.</v>
      </c>
      <c r="AZ232" s="171" t="str">
        <f aca="false">IF(AV232="",IF(ISNUMBER(FIND(".",A232)),LEFT(A232,FIND(".",A232)-1),A232),AV232)</f>
        <v>KC912059</v>
      </c>
      <c r="BA232" s="171" t="str">
        <f aca="false">IF(ISNUMBER(FIND("-",AZ232)),LEFT(AZ232,FIND("-",AZ232)-1),AZ232)</f>
        <v>KC912059</v>
      </c>
      <c r="BB232" s="170" t="str">
        <f aca="false"> MEGAname &amp; "="</f>
        <v>KC912059=</v>
      </c>
      <c r="BC232" s="170" t="str">
        <f aca="false">Clear &amp; IF(span ,"Span","out")</f>
        <v>KC912059=out</v>
      </c>
      <c r="BD232" s="170" t="str">
        <f aca="false">Clear &amp; IF(span, IF(B232=".","Selected",B232),"out")</f>
        <v>KC912059=out</v>
      </c>
      <c r="BE232" s="170" t="str">
        <f aca="false">Clear &amp; Strain</f>
        <v>KC912059=</v>
      </c>
      <c r="BF232" s="170" t="str">
        <f aca="false">CONCATENATE(A232,"=",F232,". ",AX232,IF(AB232="","",CONCATENATE(".",AB232)))</f>
        <v>KC912059=. 3.FRA.Toulouse .hum</v>
      </c>
      <c r="BG232" s="170" t="str">
        <f aca="false">CONCATENATE(A232,"=",F232,". ",AX232)</f>
        <v>KC912059=. 3.FRA.Toulouse .hum</v>
      </c>
      <c r="BH232" s="170" t="str">
        <f aca="false">CONCATENATE(A232,"=",AX232)</f>
        <v>KC912059=3.FRA.Toulouse .hum</v>
      </c>
      <c r="BI232" s="170" t="str">
        <f aca="false">CONCATENATE(A232,"=",ComForSubtype,D232)</f>
        <v>KC912059=3</v>
      </c>
      <c r="BJ232" s="170" t="str">
        <f aca="false">CONCATENATE(A232,"=",E232)</f>
        <v>KC912059=3</v>
      </c>
      <c r="BK232" s="170" t="str">
        <f aca="false">CONCATENATE(A232,"=",C232)</f>
        <v>KC912059=3</v>
      </c>
      <c r="BL232" s="170" t="str">
        <f aca="false">CONCATENATE(D232,"=")</f>
        <v>3=</v>
      </c>
      <c r="BM232" s="223" t="str">
        <f aca="false">IF(BA232="XX","",BA232)</f>
        <v>KC912059</v>
      </c>
      <c r="BN232" s="224" t="str">
        <f aca="false">CONCATENATE(IF(F232="","",F232),IF(G232="","",CONCATENATE(" / ",G232)))</f>
        <v/>
      </c>
      <c r="BO232" s="225" t="str">
        <f aca="false">AX232</f>
        <v>3.FRA.Toulouse .hum</v>
      </c>
      <c r="BP232" s="226" t="str">
        <f aca="false">IF(V232="","",V232)</f>
        <v/>
      </c>
      <c r="BQ232" s="226" t="str">
        <f aca="false">IF(W232="","",CONCATENATE(W232,IF(LEFT(AO232,1)="s","+","")))</f>
        <v/>
      </c>
      <c r="BR232" s="226" t="str">
        <f aca="false">IF(X232="","",CONCATENATE(X232,IF(LEFT(AQ232,1)="s","+","")))</f>
        <v/>
      </c>
      <c r="BS232" s="226" t="str">
        <f aca="false">IF(Y232="","",CONCATENATE(Y232,IF(LEFT(AR232,1)="s","+","")))</f>
        <v/>
      </c>
      <c r="BT232" s="226" t="str">
        <f aca="false">IF(Z232="","",CONCATENATE(Z232,IF(LEFT(AS232,1)="s","+","")))</f>
        <v/>
      </c>
      <c r="BU232" s="227" t="str">
        <f aca="false">IF(AA232="","",CONCATENATE(AA232,IF(LEFT(AT232,1)="s","+","")))</f>
        <v/>
      </c>
      <c r="BV232" s="212"/>
      <c r="BW232" s="177" t="s">
        <v>338</v>
      </c>
      <c r="BX232" s="170" t="str">
        <f aca="false">IF(BW232&lt;&gt;"",IF(ISNUMBER(FIND("=",BW232)),LEFT(BW232,FIND("=",BW232)-1),BW232),BW232)</f>
        <v>xx</v>
      </c>
      <c r="BY232" s="170" t="str">
        <f aca="false">IF(BW232&lt;&gt;"",IF(ISNUMBER(FIND("=",BW232)),RIGHT(BW232,LEN(BW232)-FIND("=",BW232)),""),"")</f>
        <v>Non_select</v>
      </c>
      <c r="BZ232" s="170" t="str">
        <f aca="false">IF(BX232&lt;&gt;"",IF(ISNUMBER(FIND(".",BX232)),LEFT(BX232,FIND(".",BX232)-1),BX232),BX232)</f>
        <v>xx</v>
      </c>
      <c r="CA232" s="170" t="str">
        <f aca="false">IF(BX232&lt;&gt;"",IF(ISNUMBER(FIND(".",BX232)),RIGHT(BX232,LEN(BX232)-FIND(".",BX232)),""),"")</f>
        <v/>
      </c>
      <c r="CB232" s="212"/>
      <c r="CC232" s="170" t="str">
        <f aca="false">A232</f>
        <v>KC912059</v>
      </c>
      <c r="CD232" s="178" t="s">
        <v>339</v>
      </c>
      <c r="CE232" s="178" t="s">
        <v>340</v>
      </c>
      <c r="CF232" s="178" t="s">
        <v>341</v>
      </c>
      <c r="CG232" s="212"/>
      <c r="CH232" s="212"/>
      <c r="CI232" s="212"/>
      <c r="CJ232" s="212"/>
      <c r="CK232" s="178"/>
      <c r="CL232" s="212"/>
      <c r="CM232" s="212"/>
      <c r="CN232" s="212"/>
      <c r="CO232" s="212"/>
      <c r="CP232" s="212"/>
      <c r="CQ232" s="212"/>
      <c r="CR232" s="228" t="n">
        <f aca="false">C232</f>
        <v>3</v>
      </c>
      <c r="CS232" s="229" t="str">
        <f aca="false">D232</f>
        <v>3</v>
      </c>
      <c r="CT232" s="170" t="str">
        <f aca="false">CONCATENATE(CD232," strain ",CM232," ",CL232,", partial cds")</f>
        <v>Hepatitis E virus strain  , partial cds</v>
      </c>
    </row>
    <row r="233" s="146" customFormat="true" ht="11.9" hidden="true" customHeight="true" outlineLevel="0" collapsed="false">
      <c r="A233" s="154" t="s">
        <v>865</v>
      </c>
      <c r="B233" s="147" t="s">
        <v>371</v>
      </c>
      <c r="C233" s="148" t="n">
        <v>3</v>
      </c>
      <c r="D233" s="149" t="s">
        <v>640</v>
      </c>
      <c r="E233" s="150" t="s">
        <v>640</v>
      </c>
      <c r="F233" s="154"/>
      <c r="G233" s="212"/>
      <c r="H233" s="146" t="s">
        <v>758</v>
      </c>
      <c r="I233" s="153" t="s">
        <v>759</v>
      </c>
      <c r="J233" s="154" t="s">
        <v>395</v>
      </c>
      <c r="K233" s="155" t="s">
        <v>760</v>
      </c>
      <c r="L233" s="231" t="s">
        <v>760</v>
      </c>
      <c r="M233" s="157" t="s">
        <v>348</v>
      </c>
      <c r="N233" s="213"/>
      <c r="O233" s="212"/>
      <c r="P233" s="212"/>
      <c r="Q233" s="212"/>
      <c r="R233" s="212"/>
      <c r="S233" s="212"/>
      <c r="T233" s="215"/>
      <c r="U233" s="215"/>
      <c r="V233" s="209"/>
      <c r="W233" s="217"/>
      <c r="X233" s="209"/>
      <c r="Y233" s="209"/>
      <c r="Z233" s="209"/>
      <c r="AA233" s="216"/>
      <c r="AB233" s="217"/>
      <c r="AC233" s="217"/>
      <c r="AD233" s="209"/>
      <c r="AE233" s="209"/>
      <c r="AF233" s="209"/>
      <c r="AG233" s="218"/>
      <c r="AH233" s="212"/>
      <c r="AI233" s="212"/>
      <c r="AJ233" s="219" t="n">
        <f aca="false">SeqEnd-SeqBeg+1</f>
        <v>1</v>
      </c>
      <c r="AK233" s="220" t="n">
        <f aca="false">AND( SeqBeg&lt;=Beg  , End &lt;=SeqEnd )</f>
        <v>0</v>
      </c>
      <c r="AL233" s="212"/>
      <c r="AM233" s="212"/>
      <c r="AN233" s="221"/>
      <c r="AO233" s="147" t="s">
        <v>103</v>
      </c>
      <c r="AP233" s="147" t="s">
        <v>103</v>
      </c>
      <c r="AQ233" s="147" t="s">
        <v>103</v>
      </c>
      <c r="AR233" s="147" t="s">
        <v>103</v>
      </c>
      <c r="AS233" s="147" t="s">
        <v>103</v>
      </c>
      <c r="AT233" s="147" t="s">
        <v>103</v>
      </c>
      <c r="AV233" s="212"/>
      <c r="AW233" s="222" t="str">
        <f aca="false">HYPERLINK(CONCATENATE("http://www.ncbi.nlm.nih.gov/nuccore/",BM233),BM233)</f>
        <v>KC912060</v>
      </c>
      <c r="AX233" s="219" t="str">
        <f aca="false">CONCATENATE(D233,IF(I233="","",CONCATENATE(".",I233)),IF(K233="","",CONCATENATE(".",K233)),IF(M233="","",CONCATENATE(".",M233)),IF(R233="","",CONCATENATE(".",R233)),IF(U233="","","(*)"))</f>
        <v>3.FRA.Toulouse .hum</v>
      </c>
      <c r="AY233" s="170" t="str">
        <f aca="false">CONCATENATE(BM233,".",BN233)</f>
        <v>KC912060.</v>
      </c>
      <c r="AZ233" s="171" t="str">
        <f aca="false">IF(AV233="",IF(ISNUMBER(FIND(".",A233)),LEFT(A233,FIND(".",A233)-1),A233),AV233)</f>
        <v>KC912060</v>
      </c>
      <c r="BA233" s="171" t="str">
        <f aca="false">IF(ISNUMBER(FIND("-",AZ233)),LEFT(AZ233,FIND("-",AZ233)-1),AZ233)</f>
        <v>KC912060</v>
      </c>
      <c r="BB233" s="170" t="str">
        <f aca="false"> MEGAname &amp; "="</f>
        <v>KC912060=</v>
      </c>
      <c r="BC233" s="170" t="str">
        <f aca="false">Clear &amp; IF(span ,"Span","out")</f>
        <v>KC912060=out</v>
      </c>
      <c r="BD233" s="170" t="str">
        <f aca="false">Clear &amp; IF(span, IF(B233=".","Selected",B233),"out")</f>
        <v>KC912060=out</v>
      </c>
      <c r="BE233" s="170" t="str">
        <f aca="false">Clear &amp; Strain</f>
        <v>KC912060=</v>
      </c>
      <c r="BF233" s="170" t="str">
        <f aca="false">CONCATENATE(A233,"=",F233,". ",AX233,IF(AB233="","",CONCATENATE(".",AB233)))</f>
        <v>KC912060=. 3.FRA.Toulouse .hum</v>
      </c>
      <c r="BG233" s="170" t="str">
        <f aca="false">CONCATENATE(A233,"=",F233,". ",AX233)</f>
        <v>KC912060=. 3.FRA.Toulouse .hum</v>
      </c>
      <c r="BH233" s="170" t="str">
        <f aca="false">CONCATENATE(A233,"=",AX233)</f>
        <v>KC912060=3.FRA.Toulouse .hum</v>
      </c>
      <c r="BI233" s="170" t="str">
        <f aca="false">CONCATENATE(A233,"=",ComForSubtype,D233)</f>
        <v>KC912060=3</v>
      </c>
      <c r="BJ233" s="170" t="str">
        <f aca="false">CONCATENATE(A233,"=",E233)</f>
        <v>KC912060=3</v>
      </c>
      <c r="BK233" s="170" t="str">
        <f aca="false">CONCATENATE(A233,"=",C233)</f>
        <v>KC912060=3</v>
      </c>
      <c r="BL233" s="170" t="str">
        <f aca="false">CONCATENATE(D233,"=")</f>
        <v>3=</v>
      </c>
      <c r="BM233" s="223" t="str">
        <f aca="false">IF(BA233="XX","",BA233)</f>
        <v>KC912060</v>
      </c>
      <c r="BN233" s="224" t="str">
        <f aca="false">CONCATENATE(IF(F233="","",F233),IF(G233="","",CONCATENATE(" / ",G233)))</f>
        <v/>
      </c>
      <c r="BO233" s="225" t="str">
        <f aca="false">AX233</f>
        <v>3.FRA.Toulouse .hum</v>
      </c>
      <c r="BP233" s="226" t="str">
        <f aca="false">IF(V233="","",V233)</f>
        <v/>
      </c>
      <c r="BQ233" s="226" t="str">
        <f aca="false">IF(W233="","",CONCATENATE(W233,IF(LEFT(AO233,1)="s","+","")))</f>
        <v/>
      </c>
      <c r="BR233" s="226" t="str">
        <f aca="false">IF(X233="","",CONCATENATE(X233,IF(LEFT(AQ233,1)="s","+","")))</f>
        <v/>
      </c>
      <c r="BS233" s="226" t="str">
        <f aca="false">IF(Y233="","",CONCATENATE(Y233,IF(LEFT(AR233,1)="s","+","")))</f>
        <v/>
      </c>
      <c r="BT233" s="226" t="str">
        <f aca="false">IF(Z233="","",CONCATENATE(Z233,IF(LEFT(AS233,1)="s","+","")))</f>
        <v/>
      </c>
      <c r="BU233" s="227" t="str">
        <f aca="false">IF(AA233="","",CONCATENATE(AA233,IF(LEFT(AT233,1)="s","+","")))</f>
        <v/>
      </c>
      <c r="BV233" s="212"/>
      <c r="BW233" s="177" t="s">
        <v>338</v>
      </c>
      <c r="BX233" s="170" t="str">
        <f aca="false">IF(BW233&lt;&gt;"",IF(ISNUMBER(FIND("=",BW233)),LEFT(BW233,FIND("=",BW233)-1),BW233),BW233)</f>
        <v>xx</v>
      </c>
      <c r="BY233" s="170" t="str">
        <f aca="false">IF(BW233&lt;&gt;"",IF(ISNUMBER(FIND("=",BW233)),RIGHT(BW233,LEN(BW233)-FIND("=",BW233)),""),"")</f>
        <v>Non_select</v>
      </c>
      <c r="BZ233" s="170" t="str">
        <f aca="false">IF(BX233&lt;&gt;"",IF(ISNUMBER(FIND(".",BX233)),LEFT(BX233,FIND(".",BX233)-1),BX233),BX233)</f>
        <v>xx</v>
      </c>
      <c r="CA233" s="170" t="str">
        <f aca="false">IF(BX233&lt;&gt;"",IF(ISNUMBER(FIND(".",BX233)),RIGHT(BX233,LEN(BX233)-FIND(".",BX233)),""),"")</f>
        <v/>
      </c>
      <c r="CB233" s="212"/>
      <c r="CC233" s="170" t="str">
        <f aca="false">A233</f>
        <v>KC912060</v>
      </c>
      <c r="CD233" s="178" t="s">
        <v>339</v>
      </c>
      <c r="CE233" s="178" t="s">
        <v>340</v>
      </c>
      <c r="CF233" s="178" t="s">
        <v>341</v>
      </c>
      <c r="CG233" s="212"/>
      <c r="CH233" s="212"/>
      <c r="CI233" s="212"/>
      <c r="CJ233" s="212"/>
      <c r="CK233" s="178"/>
      <c r="CL233" s="212"/>
      <c r="CM233" s="212"/>
      <c r="CN233" s="212"/>
      <c r="CO233" s="212"/>
      <c r="CP233" s="212"/>
      <c r="CQ233" s="212"/>
      <c r="CR233" s="228" t="n">
        <f aca="false">C233</f>
        <v>3</v>
      </c>
      <c r="CS233" s="229" t="str">
        <f aca="false">D233</f>
        <v>3</v>
      </c>
      <c r="CT233" s="170" t="str">
        <f aca="false">CONCATENATE(CD233," strain ",CM233," ",CL233,", partial cds")</f>
        <v>Hepatitis E virus strain  , partial cds</v>
      </c>
    </row>
    <row r="234" s="146" customFormat="true" ht="11.9" hidden="true" customHeight="true" outlineLevel="0" collapsed="false">
      <c r="A234" s="154" t="s">
        <v>866</v>
      </c>
      <c r="B234" s="147" t="s">
        <v>371</v>
      </c>
      <c r="C234" s="148" t="n">
        <v>3</v>
      </c>
      <c r="D234" s="149" t="s">
        <v>640</v>
      </c>
      <c r="E234" s="150" t="s">
        <v>640</v>
      </c>
      <c r="F234" s="154"/>
      <c r="G234" s="212"/>
      <c r="H234" s="146" t="s">
        <v>758</v>
      </c>
      <c r="I234" s="153" t="s">
        <v>759</v>
      </c>
      <c r="J234" s="154" t="s">
        <v>395</v>
      </c>
      <c r="K234" s="155" t="s">
        <v>760</v>
      </c>
      <c r="L234" s="231" t="s">
        <v>760</v>
      </c>
      <c r="M234" s="157" t="s">
        <v>348</v>
      </c>
      <c r="N234" s="213"/>
      <c r="O234" s="212"/>
      <c r="P234" s="212"/>
      <c r="Q234" s="212"/>
      <c r="R234" s="212"/>
      <c r="S234" s="212"/>
      <c r="T234" s="215"/>
      <c r="U234" s="215"/>
      <c r="V234" s="209"/>
      <c r="W234" s="217"/>
      <c r="X234" s="209"/>
      <c r="Y234" s="209"/>
      <c r="Z234" s="209"/>
      <c r="AA234" s="216"/>
      <c r="AB234" s="217"/>
      <c r="AC234" s="217"/>
      <c r="AD234" s="209"/>
      <c r="AE234" s="209"/>
      <c r="AF234" s="209"/>
      <c r="AG234" s="218"/>
      <c r="AH234" s="212"/>
      <c r="AI234" s="212"/>
      <c r="AJ234" s="219" t="n">
        <f aca="false">SeqEnd-SeqBeg+1</f>
        <v>1</v>
      </c>
      <c r="AK234" s="220" t="n">
        <f aca="false">AND( SeqBeg&lt;=Beg  , End &lt;=SeqEnd )</f>
        <v>0</v>
      </c>
      <c r="AL234" s="212"/>
      <c r="AM234" s="212"/>
      <c r="AN234" s="221"/>
      <c r="AO234" s="147" t="s">
        <v>103</v>
      </c>
      <c r="AP234" s="147" t="s">
        <v>103</v>
      </c>
      <c r="AQ234" s="147" t="s">
        <v>103</v>
      </c>
      <c r="AR234" s="147" t="s">
        <v>103</v>
      </c>
      <c r="AS234" s="147" t="s">
        <v>103</v>
      </c>
      <c r="AT234" s="147" t="s">
        <v>103</v>
      </c>
      <c r="AV234" s="212"/>
      <c r="AW234" s="222" t="str">
        <f aca="false">HYPERLINK(CONCATENATE("http://www.ncbi.nlm.nih.gov/nuccore/",BM234),BM234)</f>
        <v>KC912061</v>
      </c>
      <c r="AX234" s="219" t="str">
        <f aca="false">CONCATENATE(D234,IF(I234="","",CONCATENATE(".",I234)),IF(K234="","",CONCATENATE(".",K234)),IF(M234="","",CONCATENATE(".",M234)),IF(R234="","",CONCATENATE(".",R234)),IF(U234="","","(*)"))</f>
        <v>3.FRA.Toulouse .hum</v>
      </c>
      <c r="AY234" s="170" t="str">
        <f aca="false">CONCATENATE(BM234,".",BN234)</f>
        <v>KC912061.</v>
      </c>
      <c r="AZ234" s="171" t="str">
        <f aca="false">IF(AV234="",IF(ISNUMBER(FIND(".",A234)),LEFT(A234,FIND(".",A234)-1),A234),AV234)</f>
        <v>KC912061</v>
      </c>
      <c r="BA234" s="171" t="str">
        <f aca="false">IF(ISNUMBER(FIND("-",AZ234)),LEFT(AZ234,FIND("-",AZ234)-1),AZ234)</f>
        <v>KC912061</v>
      </c>
      <c r="BB234" s="170" t="str">
        <f aca="false"> MEGAname &amp; "="</f>
        <v>KC912061=</v>
      </c>
      <c r="BC234" s="170" t="str">
        <f aca="false">Clear &amp; IF(span ,"Span","out")</f>
        <v>KC912061=out</v>
      </c>
      <c r="BD234" s="170" t="str">
        <f aca="false">Clear &amp; IF(span, IF(B234=".","Selected",B234),"out")</f>
        <v>KC912061=out</v>
      </c>
      <c r="BE234" s="170" t="str">
        <f aca="false">Clear &amp; Strain</f>
        <v>KC912061=</v>
      </c>
      <c r="BF234" s="170" t="str">
        <f aca="false">CONCATENATE(A234,"=",F234,". ",AX234,IF(AB234="","",CONCATENATE(".",AB234)))</f>
        <v>KC912061=. 3.FRA.Toulouse .hum</v>
      </c>
      <c r="BG234" s="170" t="str">
        <f aca="false">CONCATENATE(A234,"=",F234,". ",AX234)</f>
        <v>KC912061=. 3.FRA.Toulouse .hum</v>
      </c>
      <c r="BH234" s="170" t="str">
        <f aca="false">CONCATENATE(A234,"=",AX234)</f>
        <v>KC912061=3.FRA.Toulouse .hum</v>
      </c>
      <c r="BI234" s="170" t="str">
        <f aca="false">CONCATENATE(A234,"=",ComForSubtype,D234)</f>
        <v>KC912061=3</v>
      </c>
      <c r="BJ234" s="170" t="str">
        <f aca="false">CONCATENATE(A234,"=",E234)</f>
        <v>KC912061=3</v>
      </c>
      <c r="BK234" s="170" t="str">
        <f aca="false">CONCATENATE(A234,"=",C234)</f>
        <v>KC912061=3</v>
      </c>
      <c r="BL234" s="170" t="str">
        <f aca="false">CONCATENATE(D234,"=")</f>
        <v>3=</v>
      </c>
      <c r="BM234" s="223" t="str">
        <f aca="false">IF(BA234="XX","",BA234)</f>
        <v>KC912061</v>
      </c>
      <c r="BN234" s="224" t="str">
        <f aca="false">CONCATENATE(IF(F234="","",F234),IF(G234="","",CONCATENATE(" / ",G234)))</f>
        <v/>
      </c>
      <c r="BO234" s="225" t="str">
        <f aca="false">AX234</f>
        <v>3.FRA.Toulouse .hum</v>
      </c>
      <c r="BP234" s="226" t="str">
        <f aca="false">IF(V234="","",V234)</f>
        <v/>
      </c>
      <c r="BQ234" s="226" t="str">
        <f aca="false">IF(W234="","",CONCATENATE(W234,IF(LEFT(AO234,1)="s","+","")))</f>
        <v/>
      </c>
      <c r="BR234" s="226" t="str">
        <f aca="false">IF(X234="","",CONCATENATE(X234,IF(LEFT(AQ234,1)="s","+","")))</f>
        <v/>
      </c>
      <c r="BS234" s="226" t="str">
        <f aca="false">IF(Y234="","",CONCATENATE(Y234,IF(LEFT(AR234,1)="s","+","")))</f>
        <v/>
      </c>
      <c r="BT234" s="226" t="str">
        <f aca="false">IF(Z234="","",CONCATENATE(Z234,IF(LEFT(AS234,1)="s","+","")))</f>
        <v/>
      </c>
      <c r="BU234" s="227" t="str">
        <f aca="false">IF(AA234="","",CONCATENATE(AA234,IF(LEFT(AT234,1)="s","+","")))</f>
        <v/>
      </c>
      <c r="BV234" s="212"/>
      <c r="BW234" s="177" t="s">
        <v>338</v>
      </c>
      <c r="BX234" s="170" t="str">
        <f aca="false">IF(BW234&lt;&gt;"",IF(ISNUMBER(FIND("=",BW234)),LEFT(BW234,FIND("=",BW234)-1),BW234),BW234)</f>
        <v>xx</v>
      </c>
      <c r="BY234" s="170" t="str">
        <f aca="false">IF(BW234&lt;&gt;"",IF(ISNUMBER(FIND("=",BW234)),RIGHT(BW234,LEN(BW234)-FIND("=",BW234)),""),"")</f>
        <v>Non_select</v>
      </c>
      <c r="BZ234" s="170" t="str">
        <f aca="false">IF(BX234&lt;&gt;"",IF(ISNUMBER(FIND(".",BX234)),LEFT(BX234,FIND(".",BX234)-1),BX234),BX234)</f>
        <v>xx</v>
      </c>
      <c r="CA234" s="170" t="str">
        <f aca="false">IF(BX234&lt;&gt;"",IF(ISNUMBER(FIND(".",BX234)),RIGHT(BX234,LEN(BX234)-FIND(".",BX234)),""),"")</f>
        <v/>
      </c>
      <c r="CB234" s="212"/>
      <c r="CC234" s="170" t="str">
        <f aca="false">A234</f>
        <v>KC912061</v>
      </c>
      <c r="CD234" s="178" t="s">
        <v>339</v>
      </c>
      <c r="CE234" s="178" t="s">
        <v>340</v>
      </c>
      <c r="CF234" s="178" t="s">
        <v>341</v>
      </c>
      <c r="CG234" s="212"/>
      <c r="CH234" s="212"/>
      <c r="CI234" s="212"/>
      <c r="CJ234" s="212"/>
      <c r="CK234" s="178"/>
      <c r="CL234" s="212"/>
      <c r="CM234" s="212"/>
      <c r="CN234" s="212"/>
      <c r="CO234" s="212"/>
      <c r="CP234" s="212"/>
      <c r="CQ234" s="212"/>
      <c r="CR234" s="228" t="n">
        <f aca="false">C234</f>
        <v>3</v>
      </c>
      <c r="CS234" s="229" t="str">
        <f aca="false">D234</f>
        <v>3</v>
      </c>
      <c r="CT234" s="170" t="str">
        <f aca="false">CONCATENATE(CD234," strain ",CM234," ",CL234,", partial cds")</f>
        <v>Hepatitis E virus strain  , partial cds</v>
      </c>
    </row>
    <row r="235" s="146" customFormat="true" ht="11.9" hidden="true" customHeight="true" outlineLevel="0" collapsed="false">
      <c r="A235" s="154" t="s">
        <v>867</v>
      </c>
      <c r="B235" s="147" t="s">
        <v>371</v>
      </c>
      <c r="C235" s="148" t="n">
        <v>3</v>
      </c>
      <c r="D235" s="149" t="s">
        <v>640</v>
      </c>
      <c r="E235" s="150" t="s">
        <v>640</v>
      </c>
      <c r="F235" s="154"/>
      <c r="G235" s="212"/>
      <c r="H235" s="146" t="s">
        <v>758</v>
      </c>
      <c r="I235" s="153" t="s">
        <v>759</v>
      </c>
      <c r="J235" s="154" t="s">
        <v>395</v>
      </c>
      <c r="K235" s="155" t="s">
        <v>760</v>
      </c>
      <c r="L235" s="231" t="s">
        <v>760</v>
      </c>
      <c r="M235" s="157" t="s">
        <v>348</v>
      </c>
      <c r="N235" s="213"/>
      <c r="O235" s="212"/>
      <c r="P235" s="212"/>
      <c r="Q235" s="212"/>
      <c r="R235" s="212"/>
      <c r="S235" s="212"/>
      <c r="T235" s="215"/>
      <c r="U235" s="215"/>
      <c r="V235" s="209"/>
      <c r="W235" s="217"/>
      <c r="X235" s="209"/>
      <c r="Y235" s="209"/>
      <c r="Z235" s="209"/>
      <c r="AA235" s="216"/>
      <c r="AB235" s="217"/>
      <c r="AC235" s="217"/>
      <c r="AD235" s="209"/>
      <c r="AE235" s="209"/>
      <c r="AF235" s="209"/>
      <c r="AG235" s="218"/>
      <c r="AH235" s="212"/>
      <c r="AI235" s="212"/>
      <c r="AJ235" s="219" t="n">
        <f aca="false">SeqEnd-SeqBeg+1</f>
        <v>1</v>
      </c>
      <c r="AK235" s="220" t="n">
        <f aca="false">AND( SeqBeg&lt;=Beg  , End &lt;=SeqEnd )</f>
        <v>0</v>
      </c>
      <c r="AL235" s="212"/>
      <c r="AM235" s="212"/>
      <c r="AN235" s="221"/>
      <c r="AO235" s="147" t="s">
        <v>103</v>
      </c>
      <c r="AP235" s="147" t="s">
        <v>103</v>
      </c>
      <c r="AQ235" s="147" t="s">
        <v>103</v>
      </c>
      <c r="AR235" s="147" t="s">
        <v>103</v>
      </c>
      <c r="AS235" s="147" t="s">
        <v>103</v>
      </c>
      <c r="AT235" s="147" t="s">
        <v>103</v>
      </c>
      <c r="AV235" s="212"/>
      <c r="AW235" s="222" t="str">
        <f aca="false">HYPERLINK(CONCATENATE("http://www.ncbi.nlm.nih.gov/nuccore/",BM235),BM235)</f>
        <v>KC912062</v>
      </c>
      <c r="AX235" s="219" t="str">
        <f aca="false">CONCATENATE(D235,IF(I235="","",CONCATENATE(".",I235)),IF(K235="","",CONCATENATE(".",K235)),IF(M235="","",CONCATENATE(".",M235)),IF(R235="","",CONCATENATE(".",R235)),IF(U235="","","(*)"))</f>
        <v>3.FRA.Toulouse .hum</v>
      </c>
      <c r="AY235" s="170" t="str">
        <f aca="false">CONCATENATE(BM235,".",BN235)</f>
        <v>KC912062.</v>
      </c>
      <c r="AZ235" s="171" t="str">
        <f aca="false">IF(AV235="",IF(ISNUMBER(FIND(".",A235)),LEFT(A235,FIND(".",A235)-1),A235),AV235)</f>
        <v>KC912062</v>
      </c>
      <c r="BA235" s="171" t="str">
        <f aca="false">IF(ISNUMBER(FIND("-",AZ235)),LEFT(AZ235,FIND("-",AZ235)-1),AZ235)</f>
        <v>KC912062</v>
      </c>
      <c r="BB235" s="170" t="str">
        <f aca="false"> MEGAname &amp; "="</f>
        <v>KC912062=</v>
      </c>
      <c r="BC235" s="170" t="str">
        <f aca="false">Clear &amp; IF(span ,"Span","out")</f>
        <v>KC912062=out</v>
      </c>
      <c r="BD235" s="170" t="str">
        <f aca="false">Clear &amp; IF(span, IF(B235=".","Selected",B235),"out")</f>
        <v>KC912062=out</v>
      </c>
      <c r="BE235" s="170" t="str">
        <f aca="false">Clear &amp; Strain</f>
        <v>KC912062=</v>
      </c>
      <c r="BF235" s="170" t="str">
        <f aca="false">CONCATENATE(A235,"=",F235,". ",AX235,IF(AB235="","",CONCATENATE(".",AB235)))</f>
        <v>KC912062=. 3.FRA.Toulouse .hum</v>
      </c>
      <c r="BG235" s="170" t="str">
        <f aca="false">CONCATENATE(A235,"=",F235,". ",AX235)</f>
        <v>KC912062=. 3.FRA.Toulouse .hum</v>
      </c>
      <c r="BH235" s="170" t="str">
        <f aca="false">CONCATENATE(A235,"=",AX235)</f>
        <v>KC912062=3.FRA.Toulouse .hum</v>
      </c>
      <c r="BI235" s="170" t="str">
        <f aca="false">CONCATENATE(A235,"=",ComForSubtype,D235)</f>
        <v>KC912062=3</v>
      </c>
      <c r="BJ235" s="170" t="str">
        <f aca="false">CONCATENATE(A235,"=",E235)</f>
        <v>KC912062=3</v>
      </c>
      <c r="BK235" s="170" t="str">
        <f aca="false">CONCATENATE(A235,"=",C235)</f>
        <v>KC912062=3</v>
      </c>
      <c r="BL235" s="170" t="str">
        <f aca="false">CONCATENATE(D235,"=")</f>
        <v>3=</v>
      </c>
      <c r="BM235" s="223" t="str">
        <f aca="false">IF(BA235="XX","",BA235)</f>
        <v>KC912062</v>
      </c>
      <c r="BN235" s="224" t="str">
        <f aca="false">CONCATENATE(IF(F235="","",F235),IF(G235="","",CONCATENATE(" / ",G235)))</f>
        <v/>
      </c>
      <c r="BO235" s="225" t="str">
        <f aca="false">AX235</f>
        <v>3.FRA.Toulouse .hum</v>
      </c>
      <c r="BP235" s="226" t="str">
        <f aca="false">IF(V235="","",V235)</f>
        <v/>
      </c>
      <c r="BQ235" s="226" t="str">
        <f aca="false">IF(W235="","",CONCATENATE(W235,IF(LEFT(AO235,1)="s","+","")))</f>
        <v/>
      </c>
      <c r="BR235" s="226" t="str">
        <f aca="false">IF(X235="","",CONCATENATE(X235,IF(LEFT(AQ235,1)="s","+","")))</f>
        <v/>
      </c>
      <c r="BS235" s="226" t="str">
        <f aca="false">IF(Y235="","",CONCATENATE(Y235,IF(LEFT(AR235,1)="s","+","")))</f>
        <v/>
      </c>
      <c r="BT235" s="226" t="str">
        <f aca="false">IF(Z235="","",CONCATENATE(Z235,IF(LEFT(AS235,1)="s","+","")))</f>
        <v/>
      </c>
      <c r="BU235" s="227" t="str">
        <f aca="false">IF(AA235="","",CONCATENATE(AA235,IF(LEFT(AT235,1)="s","+","")))</f>
        <v/>
      </c>
      <c r="BV235" s="212"/>
      <c r="BW235" s="177" t="s">
        <v>338</v>
      </c>
      <c r="BX235" s="170" t="str">
        <f aca="false">IF(BW235&lt;&gt;"",IF(ISNUMBER(FIND("=",BW235)),LEFT(BW235,FIND("=",BW235)-1),BW235),BW235)</f>
        <v>xx</v>
      </c>
      <c r="BY235" s="170" t="str">
        <f aca="false">IF(BW235&lt;&gt;"",IF(ISNUMBER(FIND("=",BW235)),RIGHT(BW235,LEN(BW235)-FIND("=",BW235)),""),"")</f>
        <v>Non_select</v>
      </c>
      <c r="BZ235" s="170" t="str">
        <f aca="false">IF(BX235&lt;&gt;"",IF(ISNUMBER(FIND(".",BX235)),LEFT(BX235,FIND(".",BX235)-1),BX235),BX235)</f>
        <v>xx</v>
      </c>
      <c r="CA235" s="170" t="str">
        <f aca="false">IF(BX235&lt;&gt;"",IF(ISNUMBER(FIND(".",BX235)),RIGHT(BX235,LEN(BX235)-FIND(".",BX235)),""),"")</f>
        <v/>
      </c>
      <c r="CB235" s="212"/>
      <c r="CC235" s="170" t="str">
        <f aca="false">A235</f>
        <v>KC912062</v>
      </c>
      <c r="CD235" s="178" t="s">
        <v>339</v>
      </c>
      <c r="CE235" s="178" t="s">
        <v>340</v>
      </c>
      <c r="CF235" s="178" t="s">
        <v>341</v>
      </c>
      <c r="CG235" s="212"/>
      <c r="CH235" s="212"/>
      <c r="CI235" s="212"/>
      <c r="CJ235" s="212"/>
      <c r="CK235" s="178"/>
      <c r="CL235" s="212"/>
      <c r="CM235" s="212"/>
      <c r="CN235" s="212"/>
      <c r="CO235" s="212"/>
      <c r="CP235" s="212"/>
      <c r="CQ235" s="212"/>
      <c r="CR235" s="228" t="n">
        <f aca="false">C235</f>
        <v>3</v>
      </c>
      <c r="CS235" s="229" t="str">
        <f aca="false">D235</f>
        <v>3</v>
      </c>
      <c r="CT235" s="170" t="str">
        <f aca="false">CONCATENATE(CD235," strain ",CM235," ",CL235,", partial cds")</f>
        <v>Hepatitis E virus strain  , partial cds</v>
      </c>
    </row>
    <row r="236" s="146" customFormat="true" ht="11.9" hidden="true" customHeight="true" outlineLevel="0" collapsed="false">
      <c r="A236" s="154" t="s">
        <v>868</v>
      </c>
      <c r="B236" s="147" t="s">
        <v>371</v>
      </c>
      <c r="C236" s="148" t="n">
        <v>3</v>
      </c>
      <c r="D236" s="149" t="s">
        <v>640</v>
      </c>
      <c r="E236" s="150" t="s">
        <v>640</v>
      </c>
      <c r="F236" s="154"/>
      <c r="G236" s="212"/>
      <c r="H236" s="146" t="s">
        <v>758</v>
      </c>
      <c r="I236" s="153" t="s">
        <v>759</v>
      </c>
      <c r="J236" s="154" t="s">
        <v>395</v>
      </c>
      <c r="K236" s="155" t="s">
        <v>760</v>
      </c>
      <c r="L236" s="231" t="s">
        <v>760</v>
      </c>
      <c r="M236" s="157" t="s">
        <v>348</v>
      </c>
      <c r="N236" s="213"/>
      <c r="O236" s="212"/>
      <c r="P236" s="212"/>
      <c r="Q236" s="212"/>
      <c r="R236" s="212"/>
      <c r="S236" s="212"/>
      <c r="T236" s="215"/>
      <c r="U236" s="215"/>
      <c r="V236" s="209"/>
      <c r="W236" s="217"/>
      <c r="X236" s="209"/>
      <c r="Y236" s="209"/>
      <c r="Z236" s="209"/>
      <c r="AA236" s="216"/>
      <c r="AB236" s="217"/>
      <c r="AC236" s="217"/>
      <c r="AD236" s="209"/>
      <c r="AE236" s="209"/>
      <c r="AF236" s="209"/>
      <c r="AG236" s="218"/>
      <c r="AH236" s="212"/>
      <c r="AI236" s="212"/>
      <c r="AJ236" s="219" t="n">
        <f aca="false">SeqEnd-SeqBeg+1</f>
        <v>1</v>
      </c>
      <c r="AK236" s="220" t="n">
        <f aca="false">AND( SeqBeg&lt;=Beg  , End &lt;=SeqEnd )</f>
        <v>0</v>
      </c>
      <c r="AL236" s="212"/>
      <c r="AM236" s="212"/>
      <c r="AN236" s="221"/>
      <c r="AO236" s="147" t="s">
        <v>103</v>
      </c>
      <c r="AP236" s="147" t="s">
        <v>103</v>
      </c>
      <c r="AQ236" s="147" t="s">
        <v>103</v>
      </c>
      <c r="AR236" s="147" t="s">
        <v>103</v>
      </c>
      <c r="AS236" s="147" t="s">
        <v>103</v>
      </c>
      <c r="AT236" s="147" t="s">
        <v>103</v>
      </c>
      <c r="AV236" s="212"/>
      <c r="AW236" s="222" t="str">
        <f aca="false">HYPERLINK(CONCATENATE("http://www.ncbi.nlm.nih.gov/nuccore/",BM236),BM236)</f>
        <v>KC912063</v>
      </c>
      <c r="AX236" s="219" t="str">
        <f aca="false">CONCATENATE(D236,IF(I236="","",CONCATENATE(".",I236)),IF(K236="","",CONCATENATE(".",K236)),IF(M236="","",CONCATENATE(".",M236)),IF(R236="","",CONCATENATE(".",R236)),IF(U236="","","(*)"))</f>
        <v>3.FRA.Toulouse .hum</v>
      </c>
      <c r="AY236" s="170" t="str">
        <f aca="false">CONCATENATE(BM236,".",BN236)</f>
        <v>KC912063.</v>
      </c>
      <c r="AZ236" s="171" t="str">
        <f aca="false">IF(AV236="",IF(ISNUMBER(FIND(".",A236)),LEFT(A236,FIND(".",A236)-1),A236),AV236)</f>
        <v>KC912063</v>
      </c>
      <c r="BA236" s="171" t="str">
        <f aca="false">IF(ISNUMBER(FIND("-",AZ236)),LEFT(AZ236,FIND("-",AZ236)-1),AZ236)</f>
        <v>KC912063</v>
      </c>
      <c r="BB236" s="170" t="str">
        <f aca="false"> MEGAname &amp; "="</f>
        <v>KC912063=</v>
      </c>
      <c r="BC236" s="170" t="str">
        <f aca="false">Clear &amp; IF(span ,"Span","out")</f>
        <v>KC912063=out</v>
      </c>
      <c r="BD236" s="170" t="str">
        <f aca="false">Clear &amp; IF(span, IF(B236=".","Selected",B236),"out")</f>
        <v>KC912063=out</v>
      </c>
      <c r="BE236" s="170" t="str">
        <f aca="false">Clear &amp; Strain</f>
        <v>KC912063=</v>
      </c>
      <c r="BF236" s="170" t="str">
        <f aca="false">CONCATENATE(A236,"=",F236,". ",AX236,IF(AB236="","",CONCATENATE(".",AB236)))</f>
        <v>KC912063=. 3.FRA.Toulouse .hum</v>
      </c>
      <c r="BG236" s="170" t="str">
        <f aca="false">CONCATENATE(A236,"=",F236,". ",AX236)</f>
        <v>KC912063=. 3.FRA.Toulouse .hum</v>
      </c>
      <c r="BH236" s="170" t="str">
        <f aca="false">CONCATENATE(A236,"=",AX236)</f>
        <v>KC912063=3.FRA.Toulouse .hum</v>
      </c>
      <c r="BI236" s="170" t="str">
        <f aca="false">CONCATENATE(A236,"=",ComForSubtype,D236)</f>
        <v>KC912063=3</v>
      </c>
      <c r="BJ236" s="170" t="str">
        <f aca="false">CONCATENATE(A236,"=",E236)</f>
        <v>KC912063=3</v>
      </c>
      <c r="BK236" s="170" t="str">
        <f aca="false">CONCATENATE(A236,"=",C236)</f>
        <v>KC912063=3</v>
      </c>
      <c r="BL236" s="170" t="str">
        <f aca="false">CONCATENATE(D236,"=")</f>
        <v>3=</v>
      </c>
      <c r="BM236" s="223" t="str">
        <f aca="false">IF(BA236="XX","",BA236)</f>
        <v>KC912063</v>
      </c>
      <c r="BN236" s="224" t="str">
        <f aca="false">CONCATENATE(IF(F236="","",F236),IF(G236="","",CONCATENATE(" / ",G236)))</f>
        <v/>
      </c>
      <c r="BO236" s="225" t="str">
        <f aca="false">AX236</f>
        <v>3.FRA.Toulouse .hum</v>
      </c>
      <c r="BP236" s="226" t="str">
        <f aca="false">IF(V236="","",V236)</f>
        <v/>
      </c>
      <c r="BQ236" s="226" t="str">
        <f aca="false">IF(W236="","",CONCATENATE(W236,IF(LEFT(AO236,1)="s","+","")))</f>
        <v/>
      </c>
      <c r="BR236" s="226" t="str">
        <f aca="false">IF(X236="","",CONCATENATE(X236,IF(LEFT(AQ236,1)="s","+","")))</f>
        <v/>
      </c>
      <c r="BS236" s="226" t="str">
        <f aca="false">IF(Y236="","",CONCATENATE(Y236,IF(LEFT(AR236,1)="s","+","")))</f>
        <v/>
      </c>
      <c r="BT236" s="226" t="str">
        <f aca="false">IF(Z236="","",CONCATENATE(Z236,IF(LEFT(AS236,1)="s","+","")))</f>
        <v/>
      </c>
      <c r="BU236" s="227" t="str">
        <f aca="false">IF(AA236="","",CONCATENATE(AA236,IF(LEFT(AT236,1)="s","+","")))</f>
        <v/>
      </c>
      <c r="BV236" s="212"/>
      <c r="BW236" s="177" t="s">
        <v>338</v>
      </c>
      <c r="BX236" s="170" t="str">
        <f aca="false">IF(BW236&lt;&gt;"",IF(ISNUMBER(FIND("=",BW236)),LEFT(BW236,FIND("=",BW236)-1),BW236),BW236)</f>
        <v>xx</v>
      </c>
      <c r="BY236" s="170" t="str">
        <f aca="false">IF(BW236&lt;&gt;"",IF(ISNUMBER(FIND("=",BW236)),RIGHT(BW236,LEN(BW236)-FIND("=",BW236)),""),"")</f>
        <v>Non_select</v>
      </c>
      <c r="BZ236" s="170" t="str">
        <f aca="false">IF(BX236&lt;&gt;"",IF(ISNUMBER(FIND(".",BX236)),LEFT(BX236,FIND(".",BX236)-1),BX236),BX236)</f>
        <v>xx</v>
      </c>
      <c r="CA236" s="170" t="str">
        <f aca="false">IF(BX236&lt;&gt;"",IF(ISNUMBER(FIND(".",BX236)),RIGHT(BX236,LEN(BX236)-FIND(".",BX236)),""),"")</f>
        <v/>
      </c>
      <c r="CB236" s="212"/>
      <c r="CC236" s="170" t="str">
        <f aca="false">A236</f>
        <v>KC912063</v>
      </c>
      <c r="CD236" s="178" t="s">
        <v>339</v>
      </c>
      <c r="CE236" s="178" t="s">
        <v>340</v>
      </c>
      <c r="CF236" s="178" t="s">
        <v>341</v>
      </c>
      <c r="CG236" s="212"/>
      <c r="CH236" s="212"/>
      <c r="CI236" s="212"/>
      <c r="CJ236" s="212"/>
      <c r="CK236" s="178"/>
      <c r="CL236" s="212"/>
      <c r="CM236" s="212"/>
      <c r="CN236" s="212"/>
      <c r="CO236" s="212"/>
      <c r="CP236" s="212"/>
      <c r="CQ236" s="212"/>
      <c r="CR236" s="228" t="n">
        <f aca="false">C236</f>
        <v>3</v>
      </c>
      <c r="CS236" s="229" t="str">
        <f aca="false">D236</f>
        <v>3</v>
      </c>
      <c r="CT236" s="170" t="str">
        <f aca="false">CONCATENATE(CD236," strain ",CM236," ",CL236,", partial cds")</f>
        <v>Hepatitis E virus strain  , partial cds</v>
      </c>
    </row>
    <row r="237" s="146" customFormat="true" ht="11.9" hidden="true" customHeight="true" outlineLevel="0" collapsed="false">
      <c r="A237" s="154" t="s">
        <v>869</v>
      </c>
      <c r="B237" s="147" t="s">
        <v>371</v>
      </c>
      <c r="C237" s="148" t="n">
        <v>3</v>
      </c>
      <c r="D237" s="149" t="s">
        <v>640</v>
      </c>
      <c r="E237" s="150" t="s">
        <v>640</v>
      </c>
      <c r="F237" s="154"/>
      <c r="G237" s="212"/>
      <c r="H237" s="146" t="s">
        <v>758</v>
      </c>
      <c r="I237" s="153" t="s">
        <v>759</v>
      </c>
      <c r="J237" s="154" t="s">
        <v>395</v>
      </c>
      <c r="K237" s="155" t="s">
        <v>760</v>
      </c>
      <c r="L237" s="231" t="s">
        <v>760</v>
      </c>
      <c r="M237" s="157" t="s">
        <v>348</v>
      </c>
      <c r="N237" s="213"/>
      <c r="O237" s="212"/>
      <c r="P237" s="212"/>
      <c r="Q237" s="212"/>
      <c r="R237" s="212"/>
      <c r="S237" s="212"/>
      <c r="T237" s="215"/>
      <c r="U237" s="215"/>
      <c r="V237" s="209"/>
      <c r="W237" s="217"/>
      <c r="X237" s="209"/>
      <c r="Y237" s="209"/>
      <c r="Z237" s="209"/>
      <c r="AA237" s="216"/>
      <c r="AB237" s="217"/>
      <c r="AC237" s="217"/>
      <c r="AD237" s="209"/>
      <c r="AE237" s="209"/>
      <c r="AF237" s="209"/>
      <c r="AG237" s="218"/>
      <c r="AH237" s="212"/>
      <c r="AI237" s="212"/>
      <c r="AJ237" s="219" t="n">
        <f aca="false">SeqEnd-SeqBeg+1</f>
        <v>1</v>
      </c>
      <c r="AK237" s="220" t="n">
        <f aca="false">AND( SeqBeg&lt;=Beg  , End &lt;=SeqEnd )</f>
        <v>0</v>
      </c>
      <c r="AL237" s="212"/>
      <c r="AM237" s="212"/>
      <c r="AN237" s="221"/>
      <c r="AO237" s="147" t="s">
        <v>103</v>
      </c>
      <c r="AP237" s="147" t="s">
        <v>103</v>
      </c>
      <c r="AQ237" s="147" t="s">
        <v>103</v>
      </c>
      <c r="AR237" s="147" t="s">
        <v>103</v>
      </c>
      <c r="AS237" s="147" t="s">
        <v>103</v>
      </c>
      <c r="AT237" s="147" t="s">
        <v>103</v>
      </c>
      <c r="AV237" s="212"/>
      <c r="AW237" s="222" t="str">
        <f aca="false">HYPERLINK(CONCATENATE("http://www.ncbi.nlm.nih.gov/nuccore/",BM237),BM237)</f>
        <v>KC912064</v>
      </c>
      <c r="AX237" s="219" t="str">
        <f aca="false">CONCATENATE(D237,IF(I237="","",CONCATENATE(".",I237)),IF(K237="","",CONCATENATE(".",K237)),IF(M237="","",CONCATENATE(".",M237)),IF(R237="","",CONCATENATE(".",R237)),IF(U237="","","(*)"))</f>
        <v>3.FRA.Toulouse .hum</v>
      </c>
      <c r="AY237" s="170" t="str">
        <f aca="false">CONCATENATE(BM237,".",BN237)</f>
        <v>KC912064.</v>
      </c>
      <c r="AZ237" s="171" t="str">
        <f aca="false">IF(AV237="",IF(ISNUMBER(FIND(".",A237)),LEFT(A237,FIND(".",A237)-1),A237),AV237)</f>
        <v>KC912064</v>
      </c>
      <c r="BA237" s="171" t="str">
        <f aca="false">IF(ISNUMBER(FIND("-",AZ237)),LEFT(AZ237,FIND("-",AZ237)-1),AZ237)</f>
        <v>KC912064</v>
      </c>
      <c r="BB237" s="170" t="str">
        <f aca="false"> MEGAname &amp; "="</f>
        <v>KC912064=</v>
      </c>
      <c r="BC237" s="170" t="str">
        <f aca="false">Clear &amp; IF(span ,"Span","out")</f>
        <v>KC912064=out</v>
      </c>
      <c r="BD237" s="170" t="str">
        <f aca="false">Clear &amp; IF(span, IF(B237=".","Selected",B237),"out")</f>
        <v>KC912064=out</v>
      </c>
      <c r="BE237" s="170" t="str">
        <f aca="false">Clear &amp; Strain</f>
        <v>KC912064=</v>
      </c>
      <c r="BF237" s="170" t="str">
        <f aca="false">CONCATENATE(A237,"=",F237,". ",AX237,IF(AB237="","",CONCATENATE(".",AB237)))</f>
        <v>KC912064=. 3.FRA.Toulouse .hum</v>
      </c>
      <c r="BG237" s="170" t="str">
        <f aca="false">CONCATENATE(A237,"=",F237,". ",AX237)</f>
        <v>KC912064=. 3.FRA.Toulouse .hum</v>
      </c>
      <c r="BH237" s="170" t="str">
        <f aca="false">CONCATENATE(A237,"=",AX237)</f>
        <v>KC912064=3.FRA.Toulouse .hum</v>
      </c>
      <c r="BI237" s="170" t="str">
        <f aca="false">CONCATENATE(A237,"=",ComForSubtype,D237)</f>
        <v>KC912064=3</v>
      </c>
      <c r="BJ237" s="170" t="str">
        <f aca="false">CONCATENATE(A237,"=",E237)</f>
        <v>KC912064=3</v>
      </c>
      <c r="BK237" s="170" t="str">
        <f aca="false">CONCATENATE(A237,"=",C237)</f>
        <v>KC912064=3</v>
      </c>
      <c r="BL237" s="170" t="str">
        <f aca="false">CONCATENATE(D237,"=")</f>
        <v>3=</v>
      </c>
      <c r="BM237" s="223" t="str">
        <f aca="false">IF(BA237="XX","",BA237)</f>
        <v>KC912064</v>
      </c>
      <c r="BN237" s="224" t="str">
        <f aca="false">CONCATENATE(IF(F237="","",F237),IF(G237="","",CONCATENATE(" / ",G237)))</f>
        <v/>
      </c>
      <c r="BO237" s="225" t="str">
        <f aca="false">AX237</f>
        <v>3.FRA.Toulouse .hum</v>
      </c>
      <c r="BP237" s="226" t="str">
        <f aca="false">IF(V237="","",V237)</f>
        <v/>
      </c>
      <c r="BQ237" s="226" t="str">
        <f aca="false">IF(W237="","",CONCATENATE(W237,IF(LEFT(AO237,1)="s","+","")))</f>
        <v/>
      </c>
      <c r="BR237" s="226" t="str">
        <f aca="false">IF(X237="","",CONCATENATE(X237,IF(LEFT(AQ237,1)="s","+","")))</f>
        <v/>
      </c>
      <c r="BS237" s="226" t="str">
        <f aca="false">IF(Y237="","",CONCATENATE(Y237,IF(LEFT(AR237,1)="s","+","")))</f>
        <v/>
      </c>
      <c r="BT237" s="226" t="str">
        <f aca="false">IF(Z237="","",CONCATENATE(Z237,IF(LEFT(AS237,1)="s","+","")))</f>
        <v/>
      </c>
      <c r="BU237" s="227" t="str">
        <f aca="false">IF(AA237="","",CONCATENATE(AA237,IF(LEFT(AT237,1)="s","+","")))</f>
        <v/>
      </c>
      <c r="BV237" s="212"/>
      <c r="BW237" s="177" t="s">
        <v>338</v>
      </c>
      <c r="BX237" s="170" t="str">
        <f aca="false">IF(BW237&lt;&gt;"",IF(ISNUMBER(FIND("=",BW237)),LEFT(BW237,FIND("=",BW237)-1),BW237),BW237)</f>
        <v>xx</v>
      </c>
      <c r="BY237" s="170" t="str">
        <f aca="false">IF(BW237&lt;&gt;"",IF(ISNUMBER(FIND("=",BW237)),RIGHT(BW237,LEN(BW237)-FIND("=",BW237)),""),"")</f>
        <v>Non_select</v>
      </c>
      <c r="BZ237" s="170" t="str">
        <f aca="false">IF(BX237&lt;&gt;"",IF(ISNUMBER(FIND(".",BX237)),LEFT(BX237,FIND(".",BX237)-1),BX237),BX237)</f>
        <v>xx</v>
      </c>
      <c r="CA237" s="170" t="str">
        <f aca="false">IF(BX237&lt;&gt;"",IF(ISNUMBER(FIND(".",BX237)),RIGHT(BX237,LEN(BX237)-FIND(".",BX237)),""),"")</f>
        <v/>
      </c>
      <c r="CB237" s="212"/>
      <c r="CC237" s="170" t="str">
        <f aca="false">A237</f>
        <v>KC912064</v>
      </c>
      <c r="CD237" s="178" t="s">
        <v>339</v>
      </c>
      <c r="CE237" s="178" t="s">
        <v>340</v>
      </c>
      <c r="CF237" s="178" t="s">
        <v>341</v>
      </c>
      <c r="CG237" s="212"/>
      <c r="CH237" s="212"/>
      <c r="CI237" s="212"/>
      <c r="CJ237" s="212"/>
      <c r="CK237" s="178"/>
      <c r="CL237" s="212"/>
      <c r="CM237" s="212"/>
      <c r="CN237" s="212"/>
      <c r="CO237" s="212"/>
      <c r="CP237" s="212"/>
      <c r="CQ237" s="212"/>
      <c r="CR237" s="228" t="n">
        <f aca="false">C237</f>
        <v>3</v>
      </c>
      <c r="CS237" s="229" t="str">
        <f aca="false">D237</f>
        <v>3</v>
      </c>
      <c r="CT237" s="170" t="str">
        <f aca="false">CONCATENATE(CD237," strain ",CM237," ",CL237,", partial cds")</f>
        <v>Hepatitis E virus strain  , partial cds</v>
      </c>
    </row>
    <row r="238" s="146" customFormat="true" ht="11.9" hidden="true" customHeight="true" outlineLevel="0" collapsed="false">
      <c r="A238" s="154" t="s">
        <v>870</v>
      </c>
      <c r="B238" s="147" t="s">
        <v>371</v>
      </c>
      <c r="C238" s="148" t="n">
        <v>3</v>
      </c>
      <c r="D238" s="149" t="s">
        <v>640</v>
      </c>
      <c r="E238" s="150" t="s">
        <v>640</v>
      </c>
      <c r="F238" s="154"/>
      <c r="G238" s="212"/>
      <c r="H238" s="146" t="s">
        <v>758</v>
      </c>
      <c r="I238" s="153" t="s">
        <v>759</v>
      </c>
      <c r="J238" s="154" t="s">
        <v>395</v>
      </c>
      <c r="K238" s="155" t="s">
        <v>760</v>
      </c>
      <c r="L238" s="231" t="s">
        <v>760</v>
      </c>
      <c r="M238" s="157" t="s">
        <v>348</v>
      </c>
      <c r="N238" s="213"/>
      <c r="O238" s="212"/>
      <c r="P238" s="212"/>
      <c r="Q238" s="212"/>
      <c r="R238" s="212"/>
      <c r="S238" s="212"/>
      <c r="T238" s="215"/>
      <c r="U238" s="215"/>
      <c r="V238" s="209"/>
      <c r="W238" s="217"/>
      <c r="X238" s="209"/>
      <c r="Y238" s="209"/>
      <c r="Z238" s="209"/>
      <c r="AA238" s="216"/>
      <c r="AB238" s="217"/>
      <c r="AC238" s="217"/>
      <c r="AD238" s="209"/>
      <c r="AE238" s="209"/>
      <c r="AF238" s="209"/>
      <c r="AG238" s="218"/>
      <c r="AH238" s="212"/>
      <c r="AI238" s="212"/>
      <c r="AJ238" s="219" t="n">
        <f aca="false">SeqEnd-SeqBeg+1</f>
        <v>1</v>
      </c>
      <c r="AK238" s="220" t="n">
        <f aca="false">AND( SeqBeg&lt;=Beg  , End &lt;=SeqEnd )</f>
        <v>0</v>
      </c>
      <c r="AL238" s="212"/>
      <c r="AM238" s="212"/>
      <c r="AN238" s="221"/>
      <c r="AO238" s="147" t="s">
        <v>103</v>
      </c>
      <c r="AP238" s="147" t="s">
        <v>103</v>
      </c>
      <c r="AQ238" s="147" t="s">
        <v>103</v>
      </c>
      <c r="AR238" s="147" t="s">
        <v>103</v>
      </c>
      <c r="AS238" s="147" t="s">
        <v>103</v>
      </c>
      <c r="AT238" s="147" t="s">
        <v>103</v>
      </c>
      <c r="AV238" s="212"/>
      <c r="AW238" s="222" t="str">
        <f aca="false">HYPERLINK(CONCATENATE("http://www.ncbi.nlm.nih.gov/nuccore/",BM238),BM238)</f>
        <v>KC912065</v>
      </c>
      <c r="AX238" s="219" t="str">
        <f aca="false">CONCATENATE(D238,IF(I238="","",CONCATENATE(".",I238)),IF(K238="","",CONCATENATE(".",K238)),IF(M238="","",CONCATENATE(".",M238)),IF(R238="","",CONCATENATE(".",R238)),IF(U238="","","(*)"))</f>
        <v>3.FRA.Toulouse .hum</v>
      </c>
      <c r="AY238" s="170" t="str">
        <f aca="false">CONCATENATE(BM238,".",BN238)</f>
        <v>KC912065.</v>
      </c>
      <c r="AZ238" s="171" t="str">
        <f aca="false">IF(AV238="",IF(ISNUMBER(FIND(".",A238)),LEFT(A238,FIND(".",A238)-1),A238),AV238)</f>
        <v>KC912065</v>
      </c>
      <c r="BA238" s="171" t="str">
        <f aca="false">IF(ISNUMBER(FIND("-",AZ238)),LEFT(AZ238,FIND("-",AZ238)-1),AZ238)</f>
        <v>KC912065</v>
      </c>
      <c r="BB238" s="170" t="str">
        <f aca="false"> MEGAname &amp; "="</f>
        <v>KC912065=</v>
      </c>
      <c r="BC238" s="170" t="str">
        <f aca="false">Clear &amp; IF(span ,"Span","out")</f>
        <v>KC912065=out</v>
      </c>
      <c r="BD238" s="170" t="str">
        <f aca="false">Clear &amp; IF(span, IF(B238=".","Selected",B238),"out")</f>
        <v>KC912065=out</v>
      </c>
      <c r="BE238" s="170" t="str">
        <f aca="false">Clear &amp; Strain</f>
        <v>KC912065=</v>
      </c>
      <c r="BF238" s="170" t="str">
        <f aca="false">CONCATENATE(A238,"=",F238,". ",AX238,IF(AB238="","",CONCATENATE(".",AB238)))</f>
        <v>KC912065=. 3.FRA.Toulouse .hum</v>
      </c>
      <c r="BG238" s="170" t="str">
        <f aca="false">CONCATENATE(A238,"=",F238,". ",AX238)</f>
        <v>KC912065=. 3.FRA.Toulouse .hum</v>
      </c>
      <c r="BH238" s="170" t="str">
        <f aca="false">CONCATENATE(A238,"=",AX238)</f>
        <v>KC912065=3.FRA.Toulouse .hum</v>
      </c>
      <c r="BI238" s="170" t="str">
        <f aca="false">CONCATENATE(A238,"=",ComForSubtype,D238)</f>
        <v>KC912065=3</v>
      </c>
      <c r="BJ238" s="170" t="str">
        <f aca="false">CONCATENATE(A238,"=",E238)</f>
        <v>KC912065=3</v>
      </c>
      <c r="BK238" s="170" t="str">
        <f aca="false">CONCATENATE(A238,"=",C238)</f>
        <v>KC912065=3</v>
      </c>
      <c r="BL238" s="170" t="str">
        <f aca="false">CONCATENATE(D238,"=")</f>
        <v>3=</v>
      </c>
      <c r="BM238" s="223" t="str">
        <f aca="false">IF(BA238="XX","",BA238)</f>
        <v>KC912065</v>
      </c>
      <c r="BN238" s="224" t="str">
        <f aca="false">CONCATENATE(IF(F238="","",F238),IF(G238="","",CONCATENATE(" / ",G238)))</f>
        <v/>
      </c>
      <c r="BO238" s="225" t="str">
        <f aca="false">AX238</f>
        <v>3.FRA.Toulouse .hum</v>
      </c>
      <c r="BP238" s="226" t="str">
        <f aca="false">IF(V238="","",V238)</f>
        <v/>
      </c>
      <c r="BQ238" s="226" t="str">
        <f aca="false">IF(W238="","",CONCATENATE(W238,IF(LEFT(AO238,1)="s","+","")))</f>
        <v/>
      </c>
      <c r="BR238" s="226" t="str">
        <f aca="false">IF(X238="","",CONCATENATE(X238,IF(LEFT(AQ238,1)="s","+","")))</f>
        <v/>
      </c>
      <c r="BS238" s="226" t="str">
        <f aca="false">IF(Y238="","",CONCATENATE(Y238,IF(LEFT(AR238,1)="s","+","")))</f>
        <v/>
      </c>
      <c r="BT238" s="226" t="str">
        <f aca="false">IF(Z238="","",CONCATENATE(Z238,IF(LEFT(AS238,1)="s","+","")))</f>
        <v/>
      </c>
      <c r="BU238" s="227" t="str">
        <f aca="false">IF(AA238="","",CONCATENATE(AA238,IF(LEFT(AT238,1)="s","+","")))</f>
        <v/>
      </c>
      <c r="BV238" s="212"/>
      <c r="BW238" s="177" t="s">
        <v>338</v>
      </c>
      <c r="BX238" s="170" t="str">
        <f aca="false">IF(BW238&lt;&gt;"",IF(ISNUMBER(FIND("=",BW238)),LEFT(BW238,FIND("=",BW238)-1),BW238),BW238)</f>
        <v>xx</v>
      </c>
      <c r="BY238" s="170" t="str">
        <f aca="false">IF(BW238&lt;&gt;"",IF(ISNUMBER(FIND("=",BW238)),RIGHT(BW238,LEN(BW238)-FIND("=",BW238)),""),"")</f>
        <v>Non_select</v>
      </c>
      <c r="BZ238" s="170" t="str">
        <f aca="false">IF(BX238&lt;&gt;"",IF(ISNUMBER(FIND(".",BX238)),LEFT(BX238,FIND(".",BX238)-1),BX238),BX238)</f>
        <v>xx</v>
      </c>
      <c r="CA238" s="170" t="str">
        <f aca="false">IF(BX238&lt;&gt;"",IF(ISNUMBER(FIND(".",BX238)),RIGHT(BX238,LEN(BX238)-FIND(".",BX238)),""),"")</f>
        <v/>
      </c>
      <c r="CB238" s="212"/>
      <c r="CC238" s="170" t="str">
        <f aca="false">A238</f>
        <v>KC912065</v>
      </c>
      <c r="CD238" s="178" t="s">
        <v>339</v>
      </c>
      <c r="CE238" s="178" t="s">
        <v>340</v>
      </c>
      <c r="CF238" s="178" t="s">
        <v>341</v>
      </c>
      <c r="CG238" s="212"/>
      <c r="CH238" s="212"/>
      <c r="CI238" s="212"/>
      <c r="CJ238" s="212"/>
      <c r="CK238" s="178"/>
      <c r="CL238" s="212"/>
      <c r="CM238" s="212"/>
      <c r="CN238" s="212"/>
      <c r="CO238" s="212"/>
      <c r="CP238" s="212"/>
      <c r="CQ238" s="212"/>
      <c r="CR238" s="228" t="n">
        <f aca="false">C238</f>
        <v>3</v>
      </c>
      <c r="CS238" s="229" t="str">
        <f aca="false">D238</f>
        <v>3</v>
      </c>
      <c r="CT238" s="170" t="str">
        <f aca="false">CONCATENATE(CD238," strain ",CM238," ",CL238,", partial cds")</f>
        <v>Hepatitis E virus strain  , partial cds</v>
      </c>
    </row>
    <row r="239" s="146" customFormat="true" ht="11.9" hidden="true" customHeight="true" outlineLevel="0" collapsed="false">
      <c r="A239" s="154" t="s">
        <v>871</v>
      </c>
      <c r="B239" s="147" t="s">
        <v>371</v>
      </c>
      <c r="C239" s="148" t="n">
        <v>3</v>
      </c>
      <c r="D239" s="149" t="s">
        <v>640</v>
      </c>
      <c r="E239" s="150" t="s">
        <v>640</v>
      </c>
      <c r="F239" s="154"/>
      <c r="G239" s="212"/>
      <c r="H239" s="146" t="s">
        <v>758</v>
      </c>
      <c r="I239" s="153" t="s">
        <v>759</v>
      </c>
      <c r="J239" s="154" t="s">
        <v>395</v>
      </c>
      <c r="K239" s="155" t="s">
        <v>760</v>
      </c>
      <c r="L239" s="231" t="s">
        <v>760</v>
      </c>
      <c r="M239" s="157" t="s">
        <v>348</v>
      </c>
      <c r="N239" s="213"/>
      <c r="O239" s="212"/>
      <c r="P239" s="212"/>
      <c r="Q239" s="212"/>
      <c r="R239" s="212"/>
      <c r="S239" s="212"/>
      <c r="T239" s="215"/>
      <c r="U239" s="215"/>
      <c r="V239" s="209"/>
      <c r="W239" s="217"/>
      <c r="X239" s="209"/>
      <c r="Y239" s="209"/>
      <c r="Z239" s="209"/>
      <c r="AA239" s="216"/>
      <c r="AB239" s="217"/>
      <c r="AC239" s="217"/>
      <c r="AD239" s="209"/>
      <c r="AE239" s="209"/>
      <c r="AF239" s="209"/>
      <c r="AG239" s="218"/>
      <c r="AH239" s="212"/>
      <c r="AI239" s="212"/>
      <c r="AJ239" s="219" t="n">
        <f aca="false">SeqEnd-SeqBeg+1</f>
        <v>1</v>
      </c>
      <c r="AK239" s="220" t="n">
        <f aca="false">AND( SeqBeg&lt;=Beg  , End &lt;=SeqEnd )</f>
        <v>0</v>
      </c>
      <c r="AL239" s="212"/>
      <c r="AM239" s="212"/>
      <c r="AN239" s="221"/>
      <c r="AO239" s="147" t="s">
        <v>103</v>
      </c>
      <c r="AP239" s="147" t="s">
        <v>103</v>
      </c>
      <c r="AQ239" s="147" t="s">
        <v>103</v>
      </c>
      <c r="AR239" s="147" t="s">
        <v>103</v>
      </c>
      <c r="AS239" s="147" t="s">
        <v>103</v>
      </c>
      <c r="AT239" s="147" t="s">
        <v>103</v>
      </c>
      <c r="AV239" s="212"/>
      <c r="AW239" s="222" t="str">
        <f aca="false">HYPERLINK(CONCATENATE("http://www.ncbi.nlm.nih.gov/nuccore/",BM239),BM239)</f>
        <v>KC912066</v>
      </c>
      <c r="AX239" s="219" t="str">
        <f aca="false">CONCATENATE(D239,IF(I239="","",CONCATENATE(".",I239)),IF(K239="","",CONCATENATE(".",K239)),IF(M239="","",CONCATENATE(".",M239)),IF(R239="","",CONCATENATE(".",R239)),IF(U239="","","(*)"))</f>
        <v>3.FRA.Toulouse .hum</v>
      </c>
      <c r="AY239" s="170" t="str">
        <f aca="false">CONCATENATE(BM239,".",BN239)</f>
        <v>KC912066.</v>
      </c>
      <c r="AZ239" s="171" t="str">
        <f aca="false">IF(AV239="",IF(ISNUMBER(FIND(".",A239)),LEFT(A239,FIND(".",A239)-1),A239),AV239)</f>
        <v>KC912066</v>
      </c>
      <c r="BA239" s="171" t="str">
        <f aca="false">IF(ISNUMBER(FIND("-",AZ239)),LEFT(AZ239,FIND("-",AZ239)-1),AZ239)</f>
        <v>KC912066</v>
      </c>
      <c r="BB239" s="170" t="str">
        <f aca="false"> MEGAname &amp; "="</f>
        <v>KC912066=</v>
      </c>
      <c r="BC239" s="170" t="str">
        <f aca="false">Clear &amp; IF(span ,"Span","out")</f>
        <v>KC912066=out</v>
      </c>
      <c r="BD239" s="170" t="str">
        <f aca="false">Clear &amp; IF(span, IF(B239=".","Selected",B239),"out")</f>
        <v>KC912066=out</v>
      </c>
      <c r="BE239" s="170" t="str">
        <f aca="false">Clear &amp; Strain</f>
        <v>KC912066=</v>
      </c>
      <c r="BF239" s="170" t="str">
        <f aca="false">CONCATENATE(A239,"=",F239,". ",AX239,IF(AB239="","",CONCATENATE(".",AB239)))</f>
        <v>KC912066=. 3.FRA.Toulouse .hum</v>
      </c>
      <c r="BG239" s="170" t="str">
        <f aca="false">CONCATENATE(A239,"=",F239,". ",AX239)</f>
        <v>KC912066=. 3.FRA.Toulouse .hum</v>
      </c>
      <c r="BH239" s="170" t="str">
        <f aca="false">CONCATENATE(A239,"=",AX239)</f>
        <v>KC912066=3.FRA.Toulouse .hum</v>
      </c>
      <c r="BI239" s="170" t="str">
        <f aca="false">CONCATENATE(A239,"=",ComForSubtype,D239)</f>
        <v>KC912066=3</v>
      </c>
      <c r="BJ239" s="170" t="str">
        <f aca="false">CONCATENATE(A239,"=",E239)</f>
        <v>KC912066=3</v>
      </c>
      <c r="BK239" s="170" t="str">
        <f aca="false">CONCATENATE(A239,"=",C239)</f>
        <v>KC912066=3</v>
      </c>
      <c r="BL239" s="170" t="str">
        <f aca="false">CONCATENATE(D239,"=")</f>
        <v>3=</v>
      </c>
      <c r="BM239" s="223" t="str">
        <f aca="false">IF(BA239="XX","",BA239)</f>
        <v>KC912066</v>
      </c>
      <c r="BN239" s="224" t="str">
        <f aca="false">CONCATENATE(IF(F239="","",F239),IF(G239="","",CONCATENATE(" / ",G239)))</f>
        <v/>
      </c>
      <c r="BO239" s="225" t="str">
        <f aca="false">AX239</f>
        <v>3.FRA.Toulouse .hum</v>
      </c>
      <c r="BP239" s="226" t="str">
        <f aca="false">IF(V239="","",V239)</f>
        <v/>
      </c>
      <c r="BQ239" s="226" t="str">
        <f aca="false">IF(W239="","",CONCATENATE(W239,IF(LEFT(AO239,1)="s","+","")))</f>
        <v/>
      </c>
      <c r="BR239" s="226" t="str">
        <f aca="false">IF(X239="","",CONCATENATE(X239,IF(LEFT(AQ239,1)="s","+","")))</f>
        <v/>
      </c>
      <c r="BS239" s="226" t="str">
        <f aca="false">IF(Y239="","",CONCATENATE(Y239,IF(LEFT(AR239,1)="s","+","")))</f>
        <v/>
      </c>
      <c r="BT239" s="226" t="str">
        <f aca="false">IF(Z239="","",CONCATENATE(Z239,IF(LEFT(AS239,1)="s","+","")))</f>
        <v/>
      </c>
      <c r="BU239" s="227" t="str">
        <f aca="false">IF(AA239="","",CONCATENATE(AA239,IF(LEFT(AT239,1)="s","+","")))</f>
        <v/>
      </c>
      <c r="BV239" s="212"/>
      <c r="BW239" s="177" t="s">
        <v>338</v>
      </c>
      <c r="BX239" s="170" t="str">
        <f aca="false">IF(BW239&lt;&gt;"",IF(ISNUMBER(FIND("=",BW239)),LEFT(BW239,FIND("=",BW239)-1),BW239),BW239)</f>
        <v>xx</v>
      </c>
      <c r="BY239" s="170" t="str">
        <f aca="false">IF(BW239&lt;&gt;"",IF(ISNUMBER(FIND("=",BW239)),RIGHT(BW239,LEN(BW239)-FIND("=",BW239)),""),"")</f>
        <v>Non_select</v>
      </c>
      <c r="BZ239" s="170" t="str">
        <f aca="false">IF(BX239&lt;&gt;"",IF(ISNUMBER(FIND(".",BX239)),LEFT(BX239,FIND(".",BX239)-1),BX239),BX239)</f>
        <v>xx</v>
      </c>
      <c r="CA239" s="170" t="str">
        <f aca="false">IF(BX239&lt;&gt;"",IF(ISNUMBER(FIND(".",BX239)),RIGHT(BX239,LEN(BX239)-FIND(".",BX239)),""),"")</f>
        <v/>
      </c>
      <c r="CB239" s="212"/>
      <c r="CC239" s="170" t="str">
        <f aca="false">A239</f>
        <v>KC912066</v>
      </c>
      <c r="CD239" s="178" t="s">
        <v>339</v>
      </c>
      <c r="CE239" s="178" t="s">
        <v>340</v>
      </c>
      <c r="CF239" s="178" t="s">
        <v>341</v>
      </c>
      <c r="CG239" s="212"/>
      <c r="CH239" s="212"/>
      <c r="CI239" s="212"/>
      <c r="CJ239" s="212"/>
      <c r="CK239" s="178"/>
      <c r="CL239" s="212"/>
      <c r="CM239" s="212"/>
      <c r="CN239" s="212"/>
      <c r="CO239" s="212"/>
      <c r="CP239" s="212"/>
      <c r="CQ239" s="212"/>
      <c r="CR239" s="228" t="n">
        <f aca="false">C239</f>
        <v>3</v>
      </c>
      <c r="CS239" s="229" t="str">
        <f aca="false">D239</f>
        <v>3</v>
      </c>
      <c r="CT239" s="170" t="str">
        <f aca="false">CONCATENATE(CD239," strain ",CM239," ",CL239,", partial cds")</f>
        <v>Hepatitis E virus strain  , partial cds</v>
      </c>
    </row>
    <row r="240" s="146" customFormat="true" ht="11.9" hidden="true" customHeight="true" outlineLevel="0" collapsed="false">
      <c r="A240" s="154" t="s">
        <v>872</v>
      </c>
      <c r="B240" s="147" t="s">
        <v>371</v>
      </c>
      <c r="C240" s="148" t="n">
        <v>3</v>
      </c>
      <c r="D240" s="149" t="s">
        <v>640</v>
      </c>
      <c r="E240" s="150" t="s">
        <v>640</v>
      </c>
      <c r="F240" s="154"/>
      <c r="G240" s="212"/>
      <c r="H240" s="146" t="s">
        <v>758</v>
      </c>
      <c r="I240" s="153" t="s">
        <v>759</v>
      </c>
      <c r="J240" s="154" t="s">
        <v>395</v>
      </c>
      <c r="K240" s="155" t="s">
        <v>760</v>
      </c>
      <c r="L240" s="231" t="s">
        <v>760</v>
      </c>
      <c r="M240" s="157" t="s">
        <v>348</v>
      </c>
      <c r="N240" s="213"/>
      <c r="O240" s="212"/>
      <c r="P240" s="212"/>
      <c r="Q240" s="212"/>
      <c r="R240" s="212"/>
      <c r="S240" s="212"/>
      <c r="T240" s="215"/>
      <c r="U240" s="215"/>
      <c r="V240" s="209"/>
      <c r="W240" s="217"/>
      <c r="X240" s="209"/>
      <c r="Y240" s="209"/>
      <c r="Z240" s="209"/>
      <c r="AA240" s="216"/>
      <c r="AB240" s="217"/>
      <c r="AC240" s="217"/>
      <c r="AD240" s="209"/>
      <c r="AE240" s="209"/>
      <c r="AF240" s="209"/>
      <c r="AG240" s="218"/>
      <c r="AH240" s="212"/>
      <c r="AI240" s="212"/>
      <c r="AJ240" s="219" t="n">
        <f aca="false">SeqEnd-SeqBeg+1</f>
        <v>1</v>
      </c>
      <c r="AK240" s="220" t="n">
        <f aca="false">AND( SeqBeg&lt;=Beg  , End &lt;=SeqEnd )</f>
        <v>0</v>
      </c>
      <c r="AL240" s="212"/>
      <c r="AM240" s="212"/>
      <c r="AN240" s="221"/>
      <c r="AO240" s="147" t="s">
        <v>103</v>
      </c>
      <c r="AP240" s="147" t="s">
        <v>103</v>
      </c>
      <c r="AQ240" s="147" t="s">
        <v>103</v>
      </c>
      <c r="AR240" s="147" t="s">
        <v>103</v>
      </c>
      <c r="AS240" s="147" t="s">
        <v>103</v>
      </c>
      <c r="AT240" s="147" t="s">
        <v>103</v>
      </c>
      <c r="AV240" s="212"/>
      <c r="AW240" s="222" t="str">
        <f aca="false">HYPERLINK(CONCATENATE("http://www.ncbi.nlm.nih.gov/nuccore/",BM240),BM240)</f>
        <v>KC912067</v>
      </c>
      <c r="AX240" s="219" t="str">
        <f aca="false">CONCATENATE(D240,IF(I240="","",CONCATENATE(".",I240)),IF(K240="","",CONCATENATE(".",K240)),IF(M240="","",CONCATENATE(".",M240)),IF(R240="","",CONCATENATE(".",R240)),IF(U240="","","(*)"))</f>
        <v>3.FRA.Toulouse .hum</v>
      </c>
      <c r="AY240" s="170" t="str">
        <f aca="false">CONCATENATE(BM240,".",BN240)</f>
        <v>KC912067.</v>
      </c>
      <c r="AZ240" s="171" t="str">
        <f aca="false">IF(AV240="",IF(ISNUMBER(FIND(".",A240)),LEFT(A240,FIND(".",A240)-1),A240),AV240)</f>
        <v>KC912067</v>
      </c>
      <c r="BA240" s="171" t="str">
        <f aca="false">IF(ISNUMBER(FIND("-",AZ240)),LEFT(AZ240,FIND("-",AZ240)-1),AZ240)</f>
        <v>KC912067</v>
      </c>
      <c r="BB240" s="170" t="str">
        <f aca="false"> MEGAname &amp; "="</f>
        <v>KC912067=</v>
      </c>
      <c r="BC240" s="170" t="str">
        <f aca="false">Clear &amp; IF(span ,"Span","out")</f>
        <v>KC912067=out</v>
      </c>
      <c r="BD240" s="170" t="str">
        <f aca="false">Clear &amp; IF(span, IF(B240=".","Selected",B240),"out")</f>
        <v>KC912067=out</v>
      </c>
      <c r="BE240" s="170" t="str">
        <f aca="false">Clear &amp; Strain</f>
        <v>KC912067=</v>
      </c>
      <c r="BF240" s="170" t="str">
        <f aca="false">CONCATENATE(A240,"=",F240,". ",AX240,IF(AB240="","",CONCATENATE(".",AB240)))</f>
        <v>KC912067=. 3.FRA.Toulouse .hum</v>
      </c>
      <c r="BG240" s="170" t="str">
        <f aca="false">CONCATENATE(A240,"=",F240,". ",AX240)</f>
        <v>KC912067=. 3.FRA.Toulouse .hum</v>
      </c>
      <c r="BH240" s="170" t="str">
        <f aca="false">CONCATENATE(A240,"=",AX240)</f>
        <v>KC912067=3.FRA.Toulouse .hum</v>
      </c>
      <c r="BI240" s="170" t="str">
        <f aca="false">CONCATENATE(A240,"=",ComForSubtype,D240)</f>
        <v>KC912067=3</v>
      </c>
      <c r="BJ240" s="170" t="str">
        <f aca="false">CONCATENATE(A240,"=",E240)</f>
        <v>KC912067=3</v>
      </c>
      <c r="BK240" s="170" t="str">
        <f aca="false">CONCATENATE(A240,"=",C240)</f>
        <v>KC912067=3</v>
      </c>
      <c r="BL240" s="170" t="str">
        <f aca="false">CONCATENATE(D240,"=")</f>
        <v>3=</v>
      </c>
      <c r="BM240" s="223" t="str">
        <f aca="false">IF(BA240="XX","",BA240)</f>
        <v>KC912067</v>
      </c>
      <c r="BN240" s="224" t="str">
        <f aca="false">CONCATENATE(IF(F240="","",F240),IF(G240="","",CONCATENATE(" / ",G240)))</f>
        <v/>
      </c>
      <c r="BO240" s="225" t="str">
        <f aca="false">AX240</f>
        <v>3.FRA.Toulouse .hum</v>
      </c>
      <c r="BP240" s="226" t="str">
        <f aca="false">IF(V240="","",V240)</f>
        <v/>
      </c>
      <c r="BQ240" s="226" t="str">
        <f aca="false">IF(W240="","",CONCATENATE(W240,IF(LEFT(AO240,1)="s","+","")))</f>
        <v/>
      </c>
      <c r="BR240" s="226" t="str">
        <f aca="false">IF(X240="","",CONCATENATE(X240,IF(LEFT(AQ240,1)="s","+","")))</f>
        <v/>
      </c>
      <c r="BS240" s="226" t="str">
        <f aca="false">IF(Y240="","",CONCATENATE(Y240,IF(LEFT(AR240,1)="s","+","")))</f>
        <v/>
      </c>
      <c r="BT240" s="226" t="str">
        <f aca="false">IF(Z240="","",CONCATENATE(Z240,IF(LEFT(AS240,1)="s","+","")))</f>
        <v/>
      </c>
      <c r="BU240" s="227" t="str">
        <f aca="false">IF(AA240="","",CONCATENATE(AA240,IF(LEFT(AT240,1)="s","+","")))</f>
        <v/>
      </c>
      <c r="BV240" s="212"/>
      <c r="BW240" s="177" t="s">
        <v>338</v>
      </c>
      <c r="BX240" s="170" t="str">
        <f aca="false">IF(BW240&lt;&gt;"",IF(ISNUMBER(FIND("=",BW240)),LEFT(BW240,FIND("=",BW240)-1),BW240),BW240)</f>
        <v>xx</v>
      </c>
      <c r="BY240" s="170" t="str">
        <f aca="false">IF(BW240&lt;&gt;"",IF(ISNUMBER(FIND("=",BW240)),RIGHT(BW240,LEN(BW240)-FIND("=",BW240)),""),"")</f>
        <v>Non_select</v>
      </c>
      <c r="BZ240" s="170" t="str">
        <f aca="false">IF(BX240&lt;&gt;"",IF(ISNUMBER(FIND(".",BX240)),LEFT(BX240,FIND(".",BX240)-1),BX240),BX240)</f>
        <v>xx</v>
      </c>
      <c r="CA240" s="170" t="str">
        <f aca="false">IF(BX240&lt;&gt;"",IF(ISNUMBER(FIND(".",BX240)),RIGHT(BX240,LEN(BX240)-FIND(".",BX240)),""),"")</f>
        <v/>
      </c>
      <c r="CB240" s="212"/>
      <c r="CC240" s="170" t="str">
        <f aca="false">A240</f>
        <v>KC912067</v>
      </c>
      <c r="CD240" s="178" t="s">
        <v>339</v>
      </c>
      <c r="CE240" s="178" t="s">
        <v>340</v>
      </c>
      <c r="CF240" s="178" t="s">
        <v>341</v>
      </c>
      <c r="CG240" s="212"/>
      <c r="CH240" s="212"/>
      <c r="CI240" s="212"/>
      <c r="CJ240" s="212"/>
      <c r="CK240" s="178"/>
      <c r="CL240" s="212"/>
      <c r="CM240" s="212"/>
      <c r="CN240" s="212"/>
      <c r="CO240" s="212"/>
      <c r="CP240" s="212"/>
      <c r="CQ240" s="212"/>
      <c r="CR240" s="228" t="n">
        <f aca="false">C240</f>
        <v>3</v>
      </c>
      <c r="CS240" s="229" t="str">
        <f aca="false">D240</f>
        <v>3</v>
      </c>
      <c r="CT240" s="170" t="str">
        <f aca="false">CONCATENATE(CD240," strain ",CM240," ",CL240,", partial cds")</f>
        <v>Hepatitis E virus strain  , partial cds</v>
      </c>
    </row>
    <row r="241" s="146" customFormat="true" ht="11.9" hidden="true" customHeight="true" outlineLevel="0" collapsed="false">
      <c r="A241" s="154" t="s">
        <v>873</v>
      </c>
      <c r="B241" s="147" t="s">
        <v>371</v>
      </c>
      <c r="C241" s="148" t="n">
        <v>3</v>
      </c>
      <c r="D241" s="149" t="s">
        <v>640</v>
      </c>
      <c r="E241" s="150" t="s">
        <v>640</v>
      </c>
      <c r="F241" s="154"/>
      <c r="G241" s="212"/>
      <c r="H241" s="146" t="s">
        <v>758</v>
      </c>
      <c r="I241" s="153" t="s">
        <v>759</v>
      </c>
      <c r="J241" s="154" t="s">
        <v>395</v>
      </c>
      <c r="K241" s="155" t="s">
        <v>760</v>
      </c>
      <c r="L241" s="231" t="s">
        <v>760</v>
      </c>
      <c r="M241" s="157" t="s">
        <v>348</v>
      </c>
      <c r="N241" s="213"/>
      <c r="O241" s="212"/>
      <c r="P241" s="212"/>
      <c r="Q241" s="212"/>
      <c r="R241" s="212"/>
      <c r="S241" s="212"/>
      <c r="T241" s="215"/>
      <c r="U241" s="215"/>
      <c r="V241" s="209"/>
      <c r="W241" s="217"/>
      <c r="X241" s="209"/>
      <c r="Y241" s="209"/>
      <c r="Z241" s="209"/>
      <c r="AA241" s="216"/>
      <c r="AB241" s="217"/>
      <c r="AC241" s="217"/>
      <c r="AD241" s="209"/>
      <c r="AE241" s="209"/>
      <c r="AF241" s="209"/>
      <c r="AG241" s="218"/>
      <c r="AH241" s="212"/>
      <c r="AI241" s="212"/>
      <c r="AJ241" s="219" t="n">
        <f aca="false">SeqEnd-SeqBeg+1</f>
        <v>1</v>
      </c>
      <c r="AK241" s="220" t="n">
        <f aca="false">AND( SeqBeg&lt;=Beg  , End &lt;=SeqEnd )</f>
        <v>0</v>
      </c>
      <c r="AL241" s="212"/>
      <c r="AM241" s="212"/>
      <c r="AN241" s="221"/>
      <c r="AO241" s="147" t="s">
        <v>103</v>
      </c>
      <c r="AP241" s="147" t="s">
        <v>103</v>
      </c>
      <c r="AQ241" s="147" t="s">
        <v>103</v>
      </c>
      <c r="AR241" s="147" t="s">
        <v>103</v>
      </c>
      <c r="AS241" s="147" t="s">
        <v>103</v>
      </c>
      <c r="AT241" s="147" t="s">
        <v>103</v>
      </c>
      <c r="AV241" s="212"/>
      <c r="AW241" s="222" t="str">
        <f aca="false">HYPERLINK(CONCATENATE("http://www.ncbi.nlm.nih.gov/nuccore/",BM241),BM241)</f>
        <v>KC912068</v>
      </c>
      <c r="AX241" s="219" t="str">
        <f aca="false">CONCATENATE(D241,IF(I241="","",CONCATENATE(".",I241)),IF(K241="","",CONCATENATE(".",K241)),IF(M241="","",CONCATENATE(".",M241)),IF(R241="","",CONCATENATE(".",R241)),IF(U241="","","(*)"))</f>
        <v>3.FRA.Toulouse .hum</v>
      </c>
      <c r="AY241" s="170" t="str">
        <f aca="false">CONCATENATE(BM241,".",BN241)</f>
        <v>KC912068.</v>
      </c>
      <c r="AZ241" s="171" t="str">
        <f aca="false">IF(AV241="",IF(ISNUMBER(FIND(".",A241)),LEFT(A241,FIND(".",A241)-1),A241),AV241)</f>
        <v>KC912068</v>
      </c>
      <c r="BA241" s="171" t="str">
        <f aca="false">IF(ISNUMBER(FIND("-",AZ241)),LEFT(AZ241,FIND("-",AZ241)-1),AZ241)</f>
        <v>KC912068</v>
      </c>
      <c r="BB241" s="170" t="str">
        <f aca="false"> MEGAname &amp; "="</f>
        <v>KC912068=</v>
      </c>
      <c r="BC241" s="170" t="str">
        <f aca="false">Clear &amp; IF(span ,"Span","out")</f>
        <v>KC912068=out</v>
      </c>
      <c r="BD241" s="170" t="str">
        <f aca="false">Clear &amp; IF(span, IF(B241=".","Selected",B241),"out")</f>
        <v>KC912068=out</v>
      </c>
      <c r="BE241" s="170" t="str">
        <f aca="false">Clear &amp; Strain</f>
        <v>KC912068=</v>
      </c>
      <c r="BF241" s="170" t="str">
        <f aca="false">CONCATENATE(A241,"=",F241,". ",AX241,IF(AB241="","",CONCATENATE(".",AB241)))</f>
        <v>KC912068=. 3.FRA.Toulouse .hum</v>
      </c>
      <c r="BG241" s="170" t="str">
        <f aca="false">CONCATENATE(A241,"=",F241,". ",AX241)</f>
        <v>KC912068=. 3.FRA.Toulouse .hum</v>
      </c>
      <c r="BH241" s="170" t="str">
        <f aca="false">CONCATENATE(A241,"=",AX241)</f>
        <v>KC912068=3.FRA.Toulouse .hum</v>
      </c>
      <c r="BI241" s="170" t="str">
        <f aca="false">CONCATENATE(A241,"=",ComForSubtype,D241)</f>
        <v>KC912068=3</v>
      </c>
      <c r="BJ241" s="170" t="str">
        <f aca="false">CONCATENATE(A241,"=",E241)</f>
        <v>KC912068=3</v>
      </c>
      <c r="BK241" s="170" t="str">
        <f aca="false">CONCATENATE(A241,"=",C241)</f>
        <v>KC912068=3</v>
      </c>
      <c r="BL241" s="170" t="str">
        <f aca="false">CONCATENATE(D241,"=")</f>
        <v>3=</v>
      </c>
      <c r="BM241" s="223" t="str">
        <f aca="false">IF(BA241="XX","",BA241)</f>
        <v>KC912068</v>
      </c>
      <c r="BN241" s="224" t="str">
        <f aca="false">CONCATENATE(IF(F241="","",F241),IF(G241="","",CONCATENATE(" / ",G241)))</f>
        <v/>
      </c>
      <c r="BO241" s="225" t="str">
        <f aca="false">AX241</f>
        <v>3.FRA.Toulouse .hum</v>
      </c>
      <c r="BP241" s="226" t="str">
        <f aca="false">IF(V241="","",V241)</f>
        <v/>
      </c>
      <c r="BQ241" s="226" t="str">
        <f aca="false">IF(W241="","",CONCATENATE(W241,IF(LEFT(AO241,1)="s","+","")))</f>
        <v/>
      </c>
      <c r="BR241" s="226" t="str">
        <f aca="false">IF(X241="","",CONCATENATE(X241,IF(LEFT(AQ241,1)="s","+","")))</f>
        <v/>
      </c>
      <c r="BS241" s="226" t="str">
        <f aca="false">IF(Y241="","",CONCATENATE(Y241,IF(LEFT(AR241,1)="s","+","")))</f>
        <v/>
      </c>
      <c r="BT241" s="226" t="str">
        <f aca="false">IF(Z241="","",CONCATENATE(Z241,IF(LEFT(AS241,1)="s","+","")))</f>
        <v/>
      </c>
      <c r="BU241" s="227" t="str">
        <f aca="false">IF(AA241="","",CONCATENATE(AA241,IF(LEFT(AT241,1)="s","+","")))</f>
        <v/>
      </c>
      <c r="BV241" s="212"/>
      <c r="BW241" s="177" t="s">
        <v>338</v>
      </c>
      <c r="BX241" s="170" t="str">
        <f aca="false">IF(BW241&lt;&gt;"",IF(ISNUMBER(FIND("=",BW241)),LEFT(BW241,FIND("=",BW241)-1),BW241),BW241)</f>
        <v>xx</v>
      </c>
      <c r="BY241" s="170" t="str">
        <f aca="false">IF(BW241&lt;&gt;"",IF(ISNUMBER(FIND("=",BW241)),RIGHT(BW241,LEN(BW241)-FIND("=",BW241)),""),"")</f>
        <v>Non_select</v>
      </c>
      <c r="BZ241" s="170" t="str">
        <f aca="false">IF(BX241&lt;&gt;"",IF(ISNUMBER(FIND(".",BX241)),LEFT(BX241,FIND(".",BX241)-1),BX241),BX241)</f>
        <v>xx</v>
      </c>
      <c r="CA241" s="170" t="str">
        <f aca="false">IF(BX241&lt;&gt;"",IF(ISNUMBER(FIND(".",BX241)),RIGHT(BX241,LEN(BX241)-FIND(".",BX241)),""),"")</f>
        <v/>
      </c>
      <c r="CB241" s="212"/>
      <c r="CC241" s="170" t="str">
        <f aca="false">A241</f>
        <v>KC912068</v>
      </c>
      <c r="CD241" s="178" t="s">
        <v>339</v>
      </c>
      <c r="CE241" s="178" t="s">
        <v>340</v>
      </c>
      <c r="CF241" s="178" t="s">
        <v>341</v>
      </c>
      <c r="CG241" s="212"/>
      <c r="CH241" s="212"/>
      <c r="CI241" s="212"/>
      <c r="CJ241" s="212"/>
      <c r="CK241" s="178"/>
      <c r="CL241" s="212"/>
      <c r="CM241" s="212"/>
      <c r="CN241" s="212"/>
      <c r="CO241" s="212"/>
      <c r="CP241" s="212"/>
      <c r="CQ241" s="212"/>
      <c r="CR241" s="228" t="n">
        <f aca="false">C241</f>
        <v>3</v>
      </c>
      <c r="CS241" s="229" t="str">
        <f aca="false">D241</f>
        <v>3</v>
      </c>
      <c r="CT241" s="170" t="str">
        <f aca="false">CONCATENATE(CD241," strain ",CM241," ",CL241,", partial cds")</f>
        <v>Hepatitis E virus strain  , partial cds</v>
      </c>
    </row>
    <row r="242" s="146" customFormat="true" ht="11.9" hidden="true" customHeight="true" outlineLevel="0" collapsed="false">
      <c r="A242" s="154" t="s">
        <v>874</v>
      </c>
      <c r="B242" s="147" t="s">
        <v>371</v>
      </c>
      <c r="C242" s="148" t="n">
        <v>3</v>
      </c>
      <c r="D242" s="149" t="s">
        <v>640</v>
      </c>
      <c r="E242" s="150" t="s">
        <v>640</v>
      </c>
      <c r="F242" s="154"/>
      <c r="G242" s="212"/>
      <c r="H242" s="146" t="s">
        <v>758</v>
      </c>
      <c r="I242" s="153" t="s">
        <v>759</v>
      </c>
      <c r="J242" s="154" t="s">
        <v>395</v>
      </c>
      <c r="K242" s="155" t="s">
        <v>760</v>
      </c>
      <c r="L242" s="231" t="s">
        <v>760</v>
      </c>
      <c r="M242" s="157" t="s">
        <v>348</v>
      </c>
      <c r="N242" s="213"/>
      <c r="O242" s="212"/>
      <c r="P242" s="212"/>
      <c r="Q242" s="212"/>
      <c r="R242" s="212"/>
      <c r="S242" s="212"/>
      <c r="T242" s="215"/>
      <c r="U242" s="215"/>
      <c r="V242" s="209"/>
      <c r="W242" s="217"/>
      <c r="X242" s="209"/>
      <c r="Y242" s="209"/>
      <c r="Z242" s="209"/>
      <c r="AA242" s="216"/>
      <c r="AB242" s="217"/>
      <c r="AC242" s="217"/>
      <c r="AD242" s="209"/>
      <c r="AE242" s="209"/>
      <c r="AF242" s="209"/>
      <c r="AG242" s="218"/>
      <c r="AH242" s="212"/>
      <c r="AI242" s="212"/>
      <c r="AJ242" s="219" t="n">
        <f aca="false">SeqEnd-SeqBeg+1</f>
        <v>1</v>
      </c>
      <c r="AK242" s="220" t="n">
        <f aca="false">AND( SeqBeg&lt;=Beg  , End &lt;=SeqEnd )</f>
        <v>0</v>
      </c>
      <c r="AL242" s="212"/>
      <c r="AM242" s="212"/>
      <c r="AN242" s="221"/>
      <c r="AO242" s="147" t="s">
        <v>103</v>
      </c>
      <c r="AP242" s="147" t="s">
        <v>103</v>
      </c>
      <c r="AQ242" s="147" t="s">
        <v>103</v>
      </c>
      <c r="AR242" s="147" t="s">
        <v>103</v>
      </c>
      <c r="AS242" s="147" t="s">
        <v>103</v>
      </c>
      <c r="AT242" s="147" t="s">
        <v>103</v>
      </c>
      <c r="AV242" s="212"/>
      <c r="AW242" s="222" t="str">
        <f aca="false">HYPERLINK(CONCATENATE("http://www.ncbi.nlm.nih.gov/nuccore/",BM242),BM242)</f>
        <v>KC912069</v>
      </c>
      <c r="AX242" s="219" t="str">
        <f aca="false">CONCATENATE(D242,IF(I242="","",CONCATENATE(".",I242)),IF(K242="","",CONCATENATE(".",K242)),IF(M242="","",CONCATENATE(".",M242)),IF(R242="","",CONCATENATE(".",R242)),IF(U242="","","(*)"))</f>
        <v>3.FRA.Toulouse .hum</v>
      </c>
      <c r="AY242" s="170" t="str">
        <f aca="false">CONCATENATE(BM242,".",BN242)</f>
        <v>KC912069.</v>
      </c>
      <c r="AZ242" s="171" t="str">
        <f aca="false">IF(AV242="",IF(ISNUMBER(FIND(".",A242)),LEFT(A242,FIND(".",A242)-1),A242),AV242)</f>
        <v>KC912069</v>
      </c>
      <c r="BA242" s="171" t="str">
        <f aca="false">IF(ISNUMBER(FIND("-",AZ242)),LEFT(AZ242,FIND("-",AZ242)-1),AZ242)</f>
        <v>KC912069</v>
      </c>
      <c r="BB242" s="170" t="str">
        <f aca="false"> MEGAname &amp; "="</f>
        <v>KC912069=</v>
      </c>
      <c r="BC242" s="170" t="str">
        <f aca="false">Clear &amp; IF(span ,"Span","out")</f>
        <v>KC912069=out</v>
      </c>
      <c r="BD242" s="170" t="str">
        <f aca="false">Clear &amp; IF(span, IF(B242=".","Selected",B242),"out")</f>
        <v>KC912069=out</v>
      </c>
      <c r="BE242" s="170" t="str">
        <f aca="false">Clear &amp; Strain</f>
        <v>KC912069=</v>
      </c>
      <c r="BF242" s="170" t="str">
        <f aca="false">CONCATENATE(A242,"=",F242,". ",AX242,IF(AB242="","",CONCATENATE(".",AB242)))</f>
        <v>KC912069=. 3.FRA.Toulouse .hum</v>
      </c>
      <c r="BG242" s="170" t="str">
        <f aca="false">CONCATENATE(A242,"=",F242,". ",AX242)</f>
        <v>KC912069=. 3.FRA.Toulouse .hum</v>
      </c>
      <c r="BH242" s="170" t="str">
        <f aca="false">CONCATENATE(A242,"=",AX242)</f>
        <v>KC912069=3.FRA.Toulouse .hum</v>
      </c>
      <c r="BI242" s="170" t="str">
        <f aca="false">CONCATENATE(A242,"=",ComForSubtype,D242)</f>
        <v>KC912069=3</v>
      </c>
      <c r="BJ242" s="170" t="str">
        <f aca="false">CONCATENATE(A242,"=",E242)</f>
        <v>KC912069=3</v>
      </c>
      <c r="BK242" s="170" t="str">
        <f aca="false">CONCATENATE(A242,"=",C242)</f>
        <v>KC912069=3</v>
      </c>
      <c r="BL242" s="170" t="str">
        <f aca="false">CONCATENATE(D242,"=")</f>
        <v>3=</v>
      </c>
      <c r="BM242" s="223" t="str">
        <f aca="false">IF(BA242="XX","",BA242)</f>
        <v>KC912069</v>
      </c>
      <c r="BN242" s="224" t="str">
        <f aca="false">CONCATENATE(IF(F242="","",F242),IF(G242="","",CONCATENATE(" / ",G242)))</f>
        <v/>
      </c>
      <c r="BO242" s="225" t="str">
        <f aca="false">AX242</f>
        <v>3.FRA.Toulouse .hum</v>
      </c>
      <c r="BP242" s="226" t="str">
        <f aca="false">IF(V242="","",V242)</f>
        <v/>
      </c>
      <c r="BQ242" s="226" t="str">
        <f aca="false">IF(W242="","",CONCATENATE(W242,IF(LEFT(AO242,1)="s","+","")))</f>
        <v/>
      </c>
      <c r="BR242" s="226" t="str">
        <f aca="false">IF(X242="","",CONCATENATE(X242,IF(LEFT(AQ242,1)="s","+","")))</f>
        <v/>
      </c>
      <c r="BS242" s="226" t="str">
        <f aca="false">IF(Y242="","",CONCATENATE(Y242,IF(LEFT(AR242,1)="s","+","")))</f>
        <v/>
      </c>
      <c r="BT242" s="226" t="str">
        <f aca="false">IF(Z242="","",CONCATENATE(Z242,IF(LEFT(AS242,1)="s","+","")))</f>
        <v/>
      </c>
      <c r="BU242" s="227" t="str">
        <f aca="false">IF(AA242="","",CONCATENATE(AA242,IF(LEFT(AT242,1)="s","+","")))</f>
        <v/>
      </c>
      <c r="BV242" s="212"/>
      <c r="BW242" s="177" t="s">
        <v>338</v>
      </c>
      <c r="BX242" s="170" t="str">
        <f aca="false">IF(BW242&lt;&gt;"",IF(ISNUMBER(FIND("=",BW242)),LEFT(BW242,FIND("=",BW242)-1),BW242),BW242)</f>
        <v>xx</v>
      </c>
      <c r="BY242" s="170" t="str">
        <f aca="false">IF(BW242&lt;&gt;"",IF(ISNUMBER(FIND("=",BW242)),RIGHT(BW242,LEN(BW242)-FIND("=",BW242)),""),"")</f>
        <v>Non_select</v>
      </c>
      <c r="BZ242" s="170" t="str">
        <f aca="false">IF(BX242&lt;&gt;"",IF(ISNUMBER(FIND(".",BX242)),LEFT(BX242,FIND(".",BX242)-1),BX242),BX242)</f>
        <v>xx</v>
      </c>
      <c r="CA242" s="170" t="str">
        <f aca="false">IF(BX242&lt;&gt;"",IF(ISNUMBER(FIND(".",BX242)),RIGHT(BX242,LEN(BX242)-FIND(".",BX242)),""),"")</f>
        <v/>
      </c>
      <c r="CB242" s="212"/>
      <c r="CC242" s="170" t="str">
        <f aca="false">A242</f>
        <v>KC912069</v>
      </c>
      <c r="CD242" s="178" t="s">
        <v>339</v>
      </c>
      <c r="CE242" s="178" t="s">
        <v>340</v>
      </c>
      <c r="CF242" s="178" t="s">
        <v>341</v>
      </c>
      <c r="CG242" s="212"/>
      <c r="CH242" s="212"/>
      <c r="CI242" s="212"/>
      <c r="CJ242" s="212"/>
      <c r="CK242" s="178"/>
      <c r="CL242" s="212"/>
      <c r="CM242" s="212"/>
      <c r="CN242" s="212"/>
      <c r="CO242" s="212"/>
      <c r="CP242" s="212"/>
      <c r="CQ242" s="212"/>
      <c r="CR242" s="228" t="n">
        <f aca="false">C242</f>
        <v>3</v>
      </c>
      <c r="CS242" s="229" t="str">
        <f aca="false">D242</f>
        <v>3</v>
      </c>
      <c r="CT242" s="170" t="str">
        <f aca="false">CONCATENATE(CD242," strain ",CM242," ",CL242,", partial cds")</f>
        <v>Hepatitis E virus strain  , partial cds</v>
      </c>
    </row>
    <row r="243" s="146" customFormat="true" ht="11.9" hidden="true" customHeight="true" outlineLevel="0" collapsed="false">
      <c r="A243" s="154" t="s">
        <v>875</v>
      </c>
      <c r="B243" s="147" t="s">
        <v>371</v>
      </c>
      <c r="C243" s="148" t="n">
        <v>3</v>
      </c>
      <c r="D243" s="149" t="s">
        <v>640</v>
      </c>
      <c r="E243" s="150" t="s">
        <v>640</v>
      </c>
      <c r="F243" s="154"/>
      <c r="G243" s="212"/>
      <c r="H243" s="146" t="s">
        <v>758</v>
      </c>
      <c r="I243" s="153" t="s">
        <v>759</v>
      </c>
      <c r="J243" s="154" t="s">
        <v>395</v>
      </c>
      <c r="K243" s="155" t="s">
        <v>760</v>
      </c>
      <c r="L243" s="231" t="s">
        <v>760</v>
      </c>
      <c r="M243" s="157" t="s">
        <v>348</v>
      </c>
      <c r="N243" s="213"/>
      <c r="O243" s="212"/>
      <c r="P243" s="212"/>
      <c r="Q243" s="212"/>
      <c r="R243" s="212"/>
      <c r="S243" s="212"/>
      <c r="T243" s="215"/>
      <c r="U243" s="215"/>
      <c r="V243" s="209"/>
      <c r="W243" s="217"/>
      <c r="X243" s="209"/>
      <c r="Y243" s="209"/>
      <c r="Z243" s="209"/>
      <c r="AA243" s="216"/>
      <c r="AB243" s="217"/>
      <c r="AC243" s="217"/>
      <c r="AD243" s="209"/>
      <c r="AE243" s="209"/>
      <c r="AF243" s="209"/>
      <c r="AG243" s="218"/>
      <c r="AH243" s="212"/>
      <c r="AI243" s="212"/>
      <c r="AJ243" s="219" t="n">
        <f aca="false">SeqEnd-SeqBeg+1</f>
        <v>1</v>
      </c>
      <c r="AK243" s="220" t="n">
        <f aca="false">AND( SeqBeg&lt;=Beg  , End &lt;=SeqEnd )</f>
        <v>0</v>
      </c>
      <c r="AL243" s="212"/>
      <c r="AM243" s="212"/>
      <c r="AN243" s="221"/>
      <c r="AO243" s="147" t="s">
        <v>103</v>
      </c>
      <c r="AP243" s="147" t="s">
        <v>103</v>
      </c>
      <c r="AQ243" s="147" t="s">
        <v>103</v>
      </c>
      <c r="AR243" s="147" t="s">
        <v>103</v>
      </c>
      <c r="AS243" s="147" t="s">
        <v>103</v>
      </c>
      <c r="AT243" s="147" t="s">
        <v>103</v>
      </c>
      <c r="AV243" s="212"/>
      <c r="AW243" s="222" t="str">
        <f aca="false">HYPERLINK(CONCATENATE("http://www.ncbi.nlm.nih.gov/nuccore/",BM243),BM243)</f>
        <v>KC912070</v>
      </c>
      <c r="AX243" s="219" t="str">
        <f aca="false">CONCATENATE(D243,IF(I243="","",CONCATENATE(".",I243)),IF(K243="","",CONCATENATE(".",K243)),IF(M243="","",CONCATENATE(".",M243)),IF(R243="","",CONCATENATE(".",R243)),IF(U243="","","(*)"))</f>
        <v>3.FRA.Toulouse .hum</v>
      </c>
      <c r="AY243" s="170" t="str">
        <f aca="false">CONCATENATE(BM243,".",BN243)</f>
        <v>KC912070.</v>
      </c>
      <c r="AZ243" s="171" t="str">
        <f aca="false">IF(AV243="",IF(ISNUMBER(FIND(".",A243)),LEFT(A243,FIND(".",A243)-1),A243),AV243)</f>
        <v>KC912070</v>
      </c>
      <c r="BA243" s="171" t="str">
        <f aca="false">IF(ISNUMBER(FIND("-",AZ243)),LEFT(AZ243,FIND("-",AZ243)-1),AZ243)</f>
        <v>KC912070</v>
      </c>
      <c r="BB243" s="170" t="str">
        <f aca="false"> MEGAname &amp; "="</f>
        <v>KC912070=</v>
      </c>
      <c r="BC243" s="170" t="str">
        <f aca="false">Clear &amp; IF(span ,"Span","out")</f>
        <v>KC912070=out</v>
      </c>
      <c r="BD243" s="170" t="str">
        <f aca="false">Clear &amp; IF(span, IF(B243=".","Selected",B243),"out")</f>
        <v>KC912070=out</v>
      </c>
      <c r="BE243" s="170" t="str">
        <f aca="false">Clear &amp; Strain</f>
        <v>KC912070=</v>
      </c>
      <c r="BF243" s="170" t="str">
        <f aca="false">CONCATENATE(A243,"=",F243,". ",AX243,IF(AB243="","",CONCATENATE(".",AB243)))</f>
        <v>KC912070=. 3.FRA.Toulouse .hum</v>
      </c>
      <c r="BG243" s="170" t="str">
        <f aca="false">CONCATENATE(A243,"=",F243,". ",AX243)</f>
        <v>KC912070=. 3.FRA.Toulouse .hum</v>
      </c>
      <c r="BH243" s="170" t="str">
        <f aca="false">CONCATENATE(A243,"=",AX243)</f>
        <v>KC912070=3.FRA.Toulouse .hum</v>
      </c>
      <c r="BI243" s="170" t="str">
        <f aca="false">CONCATENATE(A243,"=",ComForSubtype,D243)</f>
        <v>KC912070=3</v>
      </c>
      <c r="BJ243" s="170" t="str">
        <f aca="false">CONCATENATE(A243,"=",E243)</f>
        <v>KC912070=3</v>
      </c>
      <c r="BK243" s="170" t="str">
        <f aca="false">CONCATENATE(A243,"=",C243)</f>
        <v>KC912070=3</v>
      </c>
      <c r="BL243" s="170" t="str">
        <f aca="false">CONCATENATE(D243,"=")</f>
        <v>3=</v>
      </c>
      <c r="BM243" s="223" t="str">
        <f aca="false">IF(BA243="XX","",BA243)</f>
        <v>KC912070</v>
      </c>
      <c r="BN243" s="224" t="str">
        <f aca="false">CONCATENATE(IF(F243="","",F243),IF(G243="","",CONCATENATE(" / ",G243)))</f>
        <v/>
      </c>
      <c r="BO243" s="225" t="str">
        <f aca="false">AX243</f>
        <v>3.FRA.Toulouse .hum</v>
      </c>
      <c r="BP243" s="226" t="str">
        <f aca="false">IF(V243="","",V243)</f>
        <v/>
      </c>
      <c r="BQ243" s="226" t="str">
        <f aca="false">IF(W243="","",CONCATENATE(W243,IF(LEFT(AO243,1)="s","+","")))</f>
        <v/>
      </c>
      <c r="BR243" s="226" t="str">
        <f aca="false">IF(X243="","",CONCATENATE(X243,IF(LEFT(AQ243,1)="s","+","")))</f>
        <v/>
      </c>
      <c r="BS243" s="226" t="str">
        <f aca="false">IF(Y243="","",CONCATENATE(Y243,IF(LEFT(AR243,1)="s","+","")))</f>
        <v/>
      </c>
      <c r="BT243" s="226" t="str">
        <f aca="false">IF(Z243="","",CONCATENATE(Z243,IF(LEFT(AS243,1)="s","+","")))</f>
        <v/>
      </c>
      <c r="BU243" s="227" t="str">
        <f aca="false">IF(AA243="","",CONCATENATE(AA243,IF(LEFT(AT243,1)="s","+","")))</f>
        <v/>
      </c>
      <c r="BV243" s="212"/>
      <c r="BW243" s="177" t="s">
        <v>338</v>
      </c>
      <c r="BX243" s="170" t="str">
        <f aca="false">IF(BW243&lt;&gt;"",IF(ISNUMBER(FIND("=",BW243)),LEFT(BW243,FIND("=",BW243)-1),BW243),BW243)</f>
        <v>xx</v>
      </c>
      <c r="BY243" s="170" t="str">
        <f aca="false">IF(BW243&lt;&gt;"",IF(ISNUMBER(FIND("=",BW243)),RIGHT(BW243,LEN(BW243)-FIND("=",BW243)),""),"")</f>
        <v>Non_select</v>
      </c>
      <c r="BZ243" s="170" t="str">
        <f aca="false">IF(BX243&lt;&gt;"",IF(ISNUMBER(FIND(".",BX243)),LEFT(BX243,FIND(".",BX243)-1),BX243),BX243)</f>
        <v>xx</v>
      </c>
      <c r="CA243" s="170" t="str">
        <f aca="false">IF(BX243&lt;&gt;"",IF(ISNUMBER(FIND(".",BX243)),RIGHT(BX243,LEN(BX243)-FIND(".",BX243)),""),"")</f>
        <v/>
      </c>
      <c r="CB243" s="212"/>
      <c r="CC243" s="170" t="str">
        <f aca="false">A243</f>
        <v>KC912070</v>
      </c>
      <c r="CD243" s="178" t="s">
        <v>339</v>
      </c>
      <c r="CE243" s="178" t="s">
        <v>340</v>
      </c>
      <c r="CF243" s="178" t="s">
        <v>341</v>
      </c>
      <c r="CG243" s="212"/>
      <c r="CH243" s="212"/>
      <c r="CI243" s="212"/>
      <c r="CJ243" s="212"/>
      <c r="CK243" s="178"/>
      <c r="CL243" s="212"/>
      <c r="CM243" s="212"/>
      <c r="CN243" s="212"/>
      <c r="CO243" s="212"/>
      <c r="CP243" s="212"/>
      <c r="CQ243" s="212"/>
      <c r="CR243" s="228" t="n">
        <f aca="false">C243</f>
        <v>3</v>
      </c>
      <c r="CS243" s="229" t="str">
        <f aca="false">D243</f>
        <v>3</v>
      </c>
      <c r="CT243" s="170" t="str">
        <f aca="false">CONCATENATE(CD243," strain ",CM243," ",CL243,", partial cds")</f>
        <v>Hepatitis E virus strain  , partial cds</v>
      </c>
    </row>
    <row r="244" s="146" customFormat="true" ht="11.9" hidden="true" customHeight="true" outlineLevel="0" collapsed="false">
      <c r="A244" s="154" t="s">
        <v>876</v>
      </c>
      <c r="B244" s="147" t="s">
        <v>371</v>
      </c>
      <c r="C244" s="148" t="n">
        <v>3</v>
      </c>
      <c r="D244" s="149" t="s">
        <v>640</v>
      </c>
      <c r="E244" s="150" t="s">
        <v>640</v>
      </c>
      <c r="F244" s="154"/>
      <c r="G244" s="212"/>
      <c r="H244" s="146" t="s">
        <v>758</v>
      </c>
      <c r="I244" s="153" t="s">
        <v>759</v>
      </c>
      <c r="J244" s="154" t="s">
        <v>395</v>
      </c>
      <c r="K244" s="155" t="s">
        <v>760</v>
      </c>
      <c r="L244" s="231" t="s">
        <v>760</v>
      </c>
      <c r="M244" s="157" t="s">
        <v>348</v>
      </c>
      <c r="N244" s="213"/>
      <c r="O244" s="212"/>
      <c r="P244" s="212"/>
      <c r="Q244" s="212"/>
      <c r="R244" s="212"/>
      <c r="S244" s="212"/>
      <c r="T244" s="215"/>
      <c r="U244" s="215"/>
      <c r="V244" s="209"/>
      <c r="W244" s="217"/>
      <c r="X244" s="209"/>
      <c r="Y244" s="209"/>
      <c r="Z244" s="209"/>
      <c r="AA244" s="216"/>
      <c r="AB244" s="217"/>
      <c r="AC244" s="217"/>
      <c r="AD244" s="209"/>
      <c r="AE244" s="209"/>
      <c r="AF244" s="209"/>
      <c r="AG244" s="218"/>
      <c r="AH244" s="212"/>
      <c r="AI244" s="212"/>
      <c r="AJ244" s="219" t="n">
        <f aca="false">SeqEnd-SeqBeg+1</f>
        <v>1</v>
      </c>
      <c r="AK244" s="220" t="n">
        <f aca="false">AND( SeqBeg&lt;=Beg  , End &lt;=SeqEnd )</f>
        <v>0</v>
      </c>
      <c r="AL244" s="212"/>
      <c r="AM244" s="212"/>
      <c r="AN244" s="221"/>
      <c r="AO244" s="147" t="s">
        <v>103</v>
      </c>
      <c r="AP244" s="147" t="s">
        <v>103</v>
      </c>
      <c r="AQ244" s="147" t="s">
        <v>103</v>
      </c>
      <c r="AR244" s="147" t="s">
        <v>103</v>
      </c>
      <c r="AS244" s="147" t="s">
        <v>103</v>
      </c>
      <c r="AT244" s="147" t="s">
        <v>103</v>
      </c>
      <c r="AV244" s="212"/>
      <c r="AW244" s="222" t="str">
        <f aca="false">HYPERLINK(CONCATENATE("http://www.ncbi.nlm.nih.gov/nuccore/",BM244),BM244)</f>
        <v>KC912071</v>
      </c>
      <c r="AX244" s="219" t="str">
        <f aca="false">CONCATENATE(D244,IF(I244="","",CONCATENATE(".",I244)),IF(K244="","",CONCATENATE(".",K244)),IF(M244="","",CONCATENATE(".",M244)),IF(R244="","",CONCATENATE(".",R244)),IF(U244="","","(*)"))</f>
        <v>3.FRA.Toulouse .hum</v>
      </c>
      <c r="AY244" s="170" t="str">
        <f aca="false">CONCATENATE(BM244,".",BN244)</f>
        <v>KC912071.</v>
      </c>
      <c r="AZ244" s="171" t="str">
        <f aca="false">IF(AV244="",IF(ISNUMBER(FIND(".",A244)),LEFT(A244,FIND(".",A244)-1),A244),AV244)</f>
        <v>KC912071</v>
      </c>
      <c r="BA244" s="171" t="str">
        <f aca="false">IF(ISNUMBER(FIND("-",AZ244)),LEFT(AZ244,FIND("-",AZ244)-1),AZ244)</f>
        <v>KC912071</v>
      </c>
      <c r="BB244" s="170" t="str">
        <f aca="false"> MEGAname &amp; "="</f>
        <v>KC912071=</v>
      </c>
      <c r="BC244" s="170" t="str">
        <f aca="false">Clear &amp; IF(span ,"Span","out")</f>
        <v>KC912071=out</v>
      </c>
      <c r="BD244" s="170" t="str">
        <f aca="false">Clear &amp; IF(span, IF(B244=".","Selected",B244),"out")</f>
        <v>KC912071=out</v>
      </c>
      <c r="BE244" s="170" t="str">
        <f aca="false">Clear &amp; Strain</f>
        <v>KC912071=</v>
      </c>
      <c r="BF244" s="170" t="str">
        <f aca="false">CONCATENATE(A244,"=",F244,". ",AX244,IF(AB244="","",CONCATENATE(".",AB244)))</f>
        <v>KC912071=. 3.FRA.Toulouse .hum</v>
      </c>
      <c r="BG244" s="170" t="str">
        <f aca="false">CONCATENATE(A244,"=",F244,". ",AX244)</f>
        <v>KC912071=. 3.FRA.Toulouse .hum</v>
      </c>
      <c r="BH244" s="170" t="str">
        <f aca="false">CONCATENATE(A244,"=",AX244)</f>
        <v>KC912071=3.FRA.Toulouse .hum</v>
      </c>
      <c r="BI244" s="170" t="str">
        <f aca="false">CONCATENATE(A244,"=",ComForSubtype,D244)</f>
        <v>KC912071=3</v>
      </c>
      <c r="BJ244" s="170" t="str">
        <f aca="false">CONCATENATE(A244,"=",E244)</f>
        <v>KC912071=3</v>
      </c>
      <c r="BK244" s="170" t="str">
        <f aca="false">CONCATENATE(A244,"=",C244)</f>
        <v>KC912071=3</v>
      </c>
      <c r="BL244" s="170" t="str">
        <f aca="false">CONCATENATE(D244,"=")</f>
        <v>3=</v>
      </c>
      <c r="BM244" s="223" t="str">
        <f aca="false">IF(BA244="XX","",BA244)</f>
        <v>KC912071</v>
      </c>
      <c r="BN244" s="224" t="str">
        <f aca="false">CONCATENATE(IF(F244="","",F244),IF(G244="","",CONCATENATE(" / ",G244)))</f>
        <v/>
      </c>
      <c r="BO244" s="225" t="str">
        <f aca="false">AX244</f>
        <v>3.FRA.Toulouse .hum</v>
      </c>
      <c r="BP244" s="226" t="str">
        <f aca="false">IF(V244="","",V244)</f>
        <v/>
      </c>
      <c r="BQ244" s="226" t="str">
        <f aca="false">IF(W244="","",CONCATENATE(W244,IF(LEFT(AO244,1)="s","+","")))</f>
        <v/>
      </c>
      <c r="BR244" s="226" t="str">
        <f aca="false">IF(X244="","",CONCATENATE(X244,IF(LEFT(AQ244,1)="s","+","")))</f>
        <v/>
      </c>
      <c r="BS244" s="226" t="str">
        <f aca="false">IF(Y244="","",CONCATENATE(Y244,IF(LEFT(AR244,1)="s","+","")))</f>
        <v/>
      </c>
      <c r="BT244" s="226" t="str">
        <f aca="false">IF(Z244="","",CONCATENATE(Z244,IF(LEFT(AS244,1)="s","+","")))</f>
        <v/>
      </c>
      <c r="BU244" s="227" t="str">
        <f aca="false">IF(AA244="","",CONCATENATE(AA244,IF(LEFT(AT244,1)="s","+","")))</f>
        <v/>
      </c>
      <c r="BV244" s="212"/>
      <c r="BW244" s="177" t="s">
        <v>338</v>
      </c>
      <c r="BX244" s="170" t="str">
        <f aca="false">IF(BW244&lt;&gt;"",IF(ISNUMBER(FIND("=",BW244)),LEFT(BW244,FIND("=",BW244)-1),BW244),BW244)</f>
        <v>xx</v>
      </c>
      <c r="BY244" s="170" t="str">
        <f aca="false">IF(BW244&lt;&gt;"",IF(ISNUMBER(FIND("=",BW244)),RIGHT(BW244,LEN(BW244)-FIND("=",BW244)),""),"")</f>
        <v>Non_select</v>
      </c>
      <c r="BZ244" s="170" t="str">
        <f aca="false">IF(BX244&lt;&gt;"",IF(ISNUMBER(FIND(".",BX244)),LEFT(BX244,FIND(".",BX244)-1),BX244),BX244)</f>
        <v>xx</v>
      </c>
      <c r="CA244" s="170" t="str">
        <f aca="false">IF(BX244&lt;&gt;"",IF(ISNUMBER(FIND(".",BX244)),RIGHT(BX244,LEN(BX244)-FIND(".",BX244)),""),"")</f>
        <v/>
      </c>
      <c r="CB244" s="212"/>
      <c r="CC244" s="170" t="str">
        <f aca="false">A244</f>
        <v>KC912071</v>
      </c>
      <c r="CD244" s="178" t="s">
        <v>339</v>
      </c>
      <c r="CE244" s="178" t="s">
        <v>340</v>
      </c>
      <c r="CF244" s="178" t="s">
        <v>341</v>
      </c>
      <c r="CG244" s="212"/>
      <c r="CH244" s="212"/>
      <c r="CI244" s="212"/>
      <c r="CJ244" s="212"/>
      <c r="CK244" s="178"/>
      <c r="CL244" s="212"/>
      <c r="CM244" s="212"/>
      <c r="CN244" s="212"/>
      <c r="CO244" s="212"/>
      <c r="CP244" s="212"/>
      <c r="CQ244" s="212"/>
      <c r="CR244" s="228" t="n">
        <f aca="false">C244</f>
        <v>3</v>
      </c>
      <c r="CS244" s="229" t="str">
        <f aca="false">D244</f>
        <v>3</v>
      </c>
      <c r="CT244" s="170" t="str">
        <f aca="false">CONCATENATE(CD244," strain ",CM244," ",CL244,", partial cds")</f>
        <v>Hepatitis E virus strain  , partial cds</v>
      </c>
    </row>
    <row r="245" s="146" customFormat="true" ht="11.9" hidden="true" customHeight="true" outlineLevel="0" collapsed="false">
      <c r="A245" s="154" t="s">
        <v>877</v>
      </c>
      <c r="B245" s="147" t="s">
        <v>371</v>
      </c>
      <c r="C245" s="148" t="n">
        <v>3</v>
      </c>
      <c r="D245" s="149" t="s">
        <v>640</v>
      </c>
      <c r="E245" s="150" t="s">
        <v>640</v>
      </c>
      <c r="F245" s="154"/>
      <c r="G245" s="212"/>
      <c r="H245" s="146" t="s">
        <v>758</v>
      </c>
      <c r="I245" s="153" t="s">
        <v>759</v>
      </c>
      <c r="J245" s="154" t="s">
        <v>395</v>
      </c>
      <c r="K245" s="155" t="s">
        <v>760</v>
      </c>
      <c r="L245" s="231" t="s">
        <v>760</v>
      </c>
      <c r="M245" s="157" t="s">
        <v>348</v>
      </c>
      <c r="N245" s="213"/>
      <c r="O245" s="212"/>
      <c r="P245" s="212"/>
      <c r="Q245" s="212"/>
      <c r="R245" s="212"/>
      <c r="S245" s="212"/>
      <c r="T245" s="215"/>
      <c r="U245" s="215"/>
      <c r="V245" s="209"/>
      <c r="W245" s="217"/>
      <c r="X245" s="209"/>
      <c r="Y245" s="209"/>
      <c r="Z245" s="209"/>
      <c r="AA245" s="216"/>
      <c r="AB245" s="217"/>
      <c r="AC245" s="217"/>
      <c r="AD245" s="209"/>
      <c r="AE245" s="209"/>
      <c r="AF245" s="209"/>
      <c r="AG245" s="218"/>
      <c r="AH245" s="212"/>
      <c r="AI245" s="212"/>
      <c r="AJ245" s="219" t="n">
        <f aca="false">SeqEnd-SeqBeg+1</f>
        <v>1</v>
      </c>
      <c r="AK245" s="220" t="n">
        <f aca="false">AND( SeqBeg&lt;=Beg  , End &lt;=SeqEnd )</f>
        <v>0</v>
      </c>
      <c r="AL245" s="212"/>
      <c r="AM245" s="212"/>
      <c r="AN245" s="221"/>
      <c r="AO245" s="147" t="s">
        <v>103</v>
      </c>
      <c r="AP245" s="147" t="s">
        <v>103</v>
      </c>
      <c r="AQ245" s="147" t="s">
        <v>103</v>
      </c>
      <c r="AR245" s="147" t="s">
        <v>103</v>
      </c>
      <c r="AS245" s="147" t="s">
        <v>103</v>
      </c>
      <c r="AT245" s="147" t="s">
        <v>103</v>
      </c>
      <c r="AV245" s="212"/>
      <c r="AW245" s="222" t="str">
        <f aca="false">HYPERLINK(CONCATENATE("http://www.ncbi.nlm.nih.gov/nuccore/",BM245),BM245)</f>
        <v>KC912072</v>
      </c>
      <c r="AX245" s="219" t="str">
        <f aca="false">CONCATENATE(D245,IF(I245="","",CONCATENATE(".",I245)),IF(K245="","",CONCATENATE(".",K245)),IF(M245="","",CONCATENATE(".",M245)),IF(R245="","",CONCATENATE(".",R245)),IF(U245="","","(*)"))</f>
        <v>3.FRA.Toulouse .hum</v>
      </c>
      <c r="AY245" s="170" t="str">
        <f aca="false">CONCATENATE(BM245,".",BN245)</f>
        <v>KC912072.</v>
      </c>
      <c r="AZ245" s="171" t="str">
        <f aca="false">IF(AV245="",IF(ISNUMBER(FIND(".",A245)),LEFT(A245,FIND(".",A245)-1),A245),AV245)</f>
        <v>KC912072</v>
      </c>
      <c r="BA245" s="171" t="str">
        <f aca="false">IF(ISNUMBER(FIND("-",AZ245)),LEFT(AZ245,FIND("-",AZ245)-1),AZ245)</f>
        <v>KC912072</v>
      </c>
      <c r="BB245" s="170" t="str">
        <f aca="false"> MEGAname &amp; "="</f>
        <v>KC912072=</v>
      </c>
      <c r="BC245" s="170" t="str">
        <f aca="false">Clear &amp; IF(span ,"Span","out")</f>
        <v>KC912072=out</v>
      </c>
      <c r="BD245" s="170" t="str">
        <f aca="false">Clear &amp; IF(span, IF(B245=".","Selected",B245),"out")</f>
        <v>KC912072=out</v>
      </c>
      <c r="BE245" s="170" t="str">
        <f aca="false">Clear &amp; Strain</f>
        <v>KC912072=</v>
      </c>
      <c r="BF245" s="170" t="str">
        <f aca="false">CONCATENATE(A245,"=",F245,". ",AX245,IF(AB245="","",CONCATENATE(".",AB245)))</f>
        <v>KC912072=. 3.FRA.Toulouse .hum</v>
      </c>
      <c r="BG245" s="170" t="str">
        <f aca="false">CONCATENATE(A245,"=",F245,". ",AX245)</f>
        <v>KC912072=. 3.FRA.Toulouse .hum</v>
      </c>
      <c r="BH245" s="170" t="str">
        <f aca="false">CONCATENATE(A245,"=",AX245)</f>
        <v>KC912072=3.FRA.Toulouse .hum</v>
      </c>
      <c r="BI245" s="170" t="str">
        <f aca="false">CONCATENATE(A245,"=",ComForSubtype,D245)</f>
        <v>KC912072=3</v>
      </c>
      <c r="BJ245" s="170" t="str">
        <f aca="false">CONCATENATE(A245,"=",E245)</f>
        <v>KC912072=3</v>
      </c>
      <c r="BK245" s="170" t="str">
        <f aca="false">CONCATENATE(A245,"=",C245)</f>
        <v>KC912072=3</v>
      </c>
      <c r="BL245" s="170" t="str">
        <f aca="false">CONCATENATE(D245,"=")</f>
        <v>3=</v>
      </c>
      <c r="BM245" s="223" t="str">
        <f aca="false">IF(BA245="XX","",BA245)</f>
        <v>KC912072</v>
      </c>
      <c r="BN245" s="224" t="str">
        <f aca="false">CONCATENATE(IF(F245="","",F245),IF(G245="","",CONCATENATE(" / ",G245)))</f>
        <v/>
      </c>
      <c r="BO245" s="225" t="str">
        <f aca="false">AX245</f>
        <v>3.FRA.Toulouse .hum</v>
      </c>
      <c r="BP245" s="226" t="str">
        <f aca="false">IF(V245="","",V245)</f>
        <v/>
      </c>
      <c r="BQ245" s="226" t="str">
        <f aca="false">IF(W245="","",CONCATENATE(W245,IF(LEFT(AO245,1)="s","+","")))</f>
        <v/>
      </c>
      <c r="BR245" s="226" t="str">
        <f aca="false">IF(X245="","",CONCATENATE(X245,IF(LEFT(AQ245,1)="s","+","")))</f>
        <v/>
      </c>
      <c r="BS245" s="226" t="str">
        <f aca="false">IF(Y245="","",CONCATENATE(Y245,IF(LEFT(AR245,1)="s","+","")))</f>
        <v/>
      </c>
      <c r="BT245" s="226" t="str">
        <f aca="false">IF(Z245="","",CONCATENATE(Z245,IF(LEFT(AS245,1)="s","+","")))</f>
        <v/>
      </c>
      <c r="BU245" s="227" t="str">
        <f aca="false">IF(AA245="","",CONCATENATE(AA245,IF(LEFT(AT245,1)="s","+","")))</f>
        <v/>
      </c>
      <c r="BV245" s="212"/>
      <c r="BW245" s="177" t="s">
        <v>338</v>
      </c>
      <c r="BX245" s="170" t="str">
        <f aca="false">IF(BW245&lt;&gt;"",IF(ISNUMBER(FIND("=",BW245)),LEFT(BW245,FIND("=",BW245)-1),BW245),BW245)</f>
        <v>xx</v>
      </c>
      <c r="BY245" s="170" t="str">
        <f aca="false">IF(BW245&lt;&gt;"",IF(ISNUMBER(FIND("=",BW245)),RIGHT(BW245,LEN(BW245)-FIND("=",BW245)),""),"")</f>
        <v>Non_select</v>
      </c>
      <c r="BZ245" s="170" t="str">
        <f aca="false">IF(BX245&lt;&gt;"",IF(ISNUMBER(FIND(".",BX245)),LEFT(BX245,FIND(".",BX245)-1),BX245),BX245)</f>
        <v>xx</v>
      </c>
      <c r="CA245" s="170" t="str">
        <f aca="false">IF(BX245&lt;&gt;"",IF(ISNUMBER(FIND(".",BX245)),RIGHT(BX245,LEN(BX245)-FIND(".",BX245)),""),"")</f>
        <v/>
      </c>
      <c r="CB245" s="212"/>
      <c r="CC245" s="170" t="str">
        <f aca="false">A245</f>
        <v>KC912072</v>
      </c>
      <c r="CD245" s="178" t="s">
        <v>339</v>
      </c>
      <c r="CE245" s="178" t="s">
        <v>340</v>
      </c>
      <c r="CF245" s="178" t="s">
        <v>341</v>
      </c>
      <c r="CG245" s="212"/>
      <c r="CH245" s="212"/>
      <c r="CI245" s="212"/>
      <c r="CJ245" s="212"/>
      <c r="CK245" s="178"/>
      <c r="CL245" s="212"/>
      <c r="CM245" s="212"/>
      <c r="CN245" s="212"/>
      <c r="CO245" s="212"/>
      <c r="CP245" s="212"/>
      <c r="CQ245" s="212"/>
      <c r="CR245" s="228" t="n">
        <f aca="false">C245</f>
        <v>3</v>
      </c>
      <c r="CS245" s="229" t="str">
        <f aca="false">D245</f>
        <v>3</v>
      </c>
      <c r="CT245" s="170" t="str">
        <f aca="false">CONCATENATE(CD245," strain ",CM245," ",CL245,", partial cds")</f>
        <v>Hepatitis E virus strain  , partial cds</v>
      </c>
    </row>
    <row r="246" s="146" customFormat="true" ht="11.9" hidden="true" customHeight="true" outlineLevel="0" collapsed="false">
      <c r="A246" s="154" t="s">
        <v>878</v>
      </c>
      <c r="B246" s="147" t="s">
        <v>371</v>
      </c>
      <c r="C246" s="148" t="n">
        <v>3</v>
      </c>
      <c r="D246" s="149" t="s">
        <v>640</v>
      </c>
      <c r="E246" s="150" t="s">
        <v>640</v>
      </c>
      <c r="F246" s="154"/>
      <c r="G246" s="212"/>
      <c r="H246" s="146" t="s">
        <v>758</v>
      </c>
      <c r="I246" s="153" t="s">
        <v>759</v>
      </c>
      <c r="J246" s="154" t="s">
        <v>395</v>
      </c>
      <c r="K246" s="155" t="s">
        <v>760</v>
      </c>
      <c r="L246" s="231" t="s">
        <v>760</v>
      </c>
      <c r="M246" s="157" t="s">
        <v>348</v>
      </c>
      <c r="N246" s="213"/>
      <c r="O246" s="212"/>
      <c r="P246" s="212"/>
      <c r="Q246" s="212"/>
      <c r="R246" s="212"/>
      <c r="S246" s="212"/>
      <c r="T246" s="215"/>
      <c r="U246" s="215"/>
      <c r="V246" s="209"/>
      <c r="W246" s="217"/>
      <c r="X246" s="209"/>
      <c r="Y246" s="209"/>
      <c r="Z246" s="209"/>
      <c r="AA246" s="216"/>
      <c r="AB246" s="217"/>
      <c r="AC246" s="217"/>
      <c r="AD246" s="209"/>
      <c r="AE246" s="209"/>
      <c r="AF246" s="209"/>
      <c r="AG246" s="218"/>
      <c r="AH246" s="212"/>
      <c r="AI246" s="212"/>
      <c r="AJ246" s="219" t="n">
        <f aca="false">SeqEnd-SeqBeg+1</f>
        <v>1</v>
      </c>
      <c r="AK246" s="220" t="n">
        <f aca="false">AND( SeqBeg&lt;=Beg  , End &lt;=SeqEnd )</f>
        <v>0</v>
      </c>
      <c r="AL246" s="212"/>
      <c r="AM246" s="212"/>
      <c r="AN246" s="221"/>
      <c r="AO246" s="147" t="s">
        <v>103</v>
      </c>
      <c r="AP246" s="147" t="s">
        <v>103</v>
      </c>
      <c r="AQ246" s="147" t="s">
        <v>103</v>
      </c>
      <c r="AR246" s="147" t="s">
        <v>103</v>
      </c>
      <c r="AS246" s="147" t="s">
        <v>103</v>
      </c>
      <c r="AT246" s="147" t="s">
        <v>103</v>
      </c>
      <c r="AV246" s="212"/>
      <c r="AW246" s="222" t="str">
        <f aca="false">HYPERLINK(CONCATENATE("http://www.ncbi.nlm.nih.gov/nuccore/",BM246),BM246)</f>
        <v>KC912073</v>
      </c>
      <c r="AX246" s="219" t="str">
        <f aca="false">CONCATENATE(D246,IF(I246="","",CONCATENATE(".",I246)),IF(K246="","",CONCATENATE(".",K246)),IF(M246="","",CONCATENATE(".",M246)),IF(R246="","",CONCATENATE(".",R246)),IF(U246="","","(*)"))</f>
        <v>3.FRA.Toulouse .hum</v>
      </c>
      <c r="AY246" s="170" t="str">
        <f aca="false">CONCATENATE(BM246,".",BN246)</f>
        <v>KC912073.</v>
      </c>
      <c r="AZ246" s="171" t="str">
        <f aca="false">IF(AV246="",IF(ISNUMBER(FIND(".",A246)),LEFT(A246,FIND(".",A246)-1),A246),AV246)</f>
        <v>KC912073</v>
      </c>
      <c r="BA246" s="171" t="str">
        <f aca="false">IF(ISNUMBER(FIND("-",AZ246)),LEFT(AZ246,FIND("-",AZ246)-1),AZ246)</f>
        <v>KC912073</v>
      </c>
      <c r="BB246" s="170" t="str">
        <f aca="false"> MEGAname &amp; "="</f>
        <v>KC912073=</v>
      </c>
      <c r="BC246" s="170" t="str">
        <f aca="false">Clear &amp; IF(span ,"Span","out")</f>
        <v>KC912073=out</v>
      </c>
      <c r="BD246" s="170" t="str">
        <f aca="false">Clear &amp; IF(span, IF(B246=".","Selected",B246),"out")</f>
        <v>KC912073=out</v>
      </c>
      <c r="BE246" s="170" t="str">
        <f aca="false">Clear &amp; Strain</f>
        <v>KC912073=</v>
      </c>
      <c r="BF246" s="170" t="str">
        <f aca="false">CONCATENATE(A246,"=",F246,". ",AX246,IF(AB246="","",CONCATENATE(".",AB246)))</f>
        <v>KC912073=. 3.FRA.Toulouse .hum</v>
      </c>
      <c r="BG246" s="170" t="str">
        <f aca="false">CONCATENATE(A246,"=",F246,". ",AX246)</f>
        <v>KC912073=. 3.FRA.Toulouse .hum</v>
      </c>
      <c r="BH246" s="170" t="str">
        <f aca="false">CONCATENATE(A246,"=",AX246)</f>
        <v>KC912073=3.FRA.Toulouse .hum</v>
      </c>
      <c r="BI246" s="170" t="str">
        <f aca="false">CONCATENATE(A246,"=",ComForSubtype,D246)</f>
        <v>KC912073=3</v>
      </c>
      <c r="BJ246" s="170" t="str">
        <f aca="false">CONCATENATE(A246,"=",E246)</f>
        <v>KC912073=3</v>
      </c>
      <c r="BK246" s="170" t="str">
        <f aca="false">CONCATENATE(A246,"=",C246)</f>
        <v>KC912073=3</v>
      </c>
      <c r="BL246" s="170" t="str">
        <f aca="false">CONCATENATE(D246,"=")</f>
        <v>3=</v>
      </c>
      <c r="BM246" s="223" t="str">
        <f aca="false">IF(BA246="XX","",BA246)</f>
        <v>KC912073</v>
      </c>
      <c r="BN246" s="224" t="str">
        <f aca="false">CONCATENATE(IF(F246="","",F246),IF(G246="","",CONCATENATE(" / ",G246)))</f>
        <v/>
      </c>
      <c r="BO246" s="225" t="str">
        <f aca="false">AX246</f>
        <v>3.FRA.Toulouse .hum</v>
      </c>
      <c r="BP246" s="226" t="str">
        <f aca="false">IF(V246="","",V246)</f>
        <v/>
      </c>
      <c r="BQ246" s="226" t="str">
        <f aca="false">IF(W246="","",CONCATENATE(W246,IF(LEFT(AO246,1)="s","+","")))</f>
        <v/>
      </c>
      <c r="BR246" s="226" t="str">
        <f aca="false">IF(X246="","",CONCATENATE(X246,IF(LEFT(AQ246,1)="s","+","")))</f>
        <v/>
      </c>
      <c r="BS246" s="226" t="str">
        <f aca="false">IF(Y246="","",CONCATENATE(Y246,IF(LEFT(AR246,1)="s","+","")))</f>
        <v/>
      </c>
      <c r="BT246" s="226" t="str">
        <f aca="false">IF(Z246="","",CONCATENATE(Z246,IF(LEFT(AS246,1)="s","+","")))</f>
        <v/>
      </c>
      <c r="BU246" s="227" t="str">
        <f aca="false">IF(AA246="","",CONCATENATE(AA246,IF(LEFT(AT246,1)="s","+","")))</f>
        <v/>
      </c>
      <c r="BV246" s="212"/>
      <c r="BW246" s="177" t="s">
        <v>338</v>
      </c>
      <c r="BX246" s="170" t="str">
        <f aca="false">IF(BW246&lt;&gt;"",IF(ISNUMBER(FIND("=",BW246)),LEFT(BW246,FIND("=",BW246)-1),BW246),BW246)</f>
        <v>xx</v>
      </c>
      <c r="BY246" s="170" t="str">
        <f aca="false">IF(BW246&lt;&gt;"",IF(ISNUMBER(FIND("=",BW246)),RIGHT(BW246,LEN(BW246)-FIND("=",BW246)),""),"")</f>
        <v>Non_select</v>
      </c>
      <c r="BZ246" s="170" t="str">
        <f aca="false">IF(BX246&lt;&gt;"",IF(ISNUMBER(FIND(".",BX246)),LEFT(BX246,FIND(".",BX246)-1),BX246),BX246)</f>
        <v>xx</v>
      </c>
      <c r="CA246" s="170" t="str">
        <f aca="false">IF(BX246&lt;&gt;"",IF(ISNUMBER(FIND(".",BX246)),RIGHT(BX246,LEN(BX246)-FIND(".",BX246)),""),"")</f>
        <v/>
      </c>
      <c r="CB246" s="212"/>
      <c r="CC246" s="170" t="str">
        <f aca="false">A246</f>
        <v>KC912073</v>
      </c>
      <c r="CD246" s="178" t="s">
        <v>339</v>
      </c>
      <c r="CE246" s="178" t="s">
        <v>340</v>
      </c>
      <c r="CF246" s="178" t="s">
        <v>341</v>
      </c>
      <c r="CG246" s="212"/>
      <c r="CH246" s="212"/>
      <c r="CI246" s="212"/>
      <c r="CJ246" s="212"/>
      <c r="CK246" s="178"/>
      <c r="CL246" s="212"/>
      <c r="CM246" s="212"/>
      <c r="CN246" s="212"/>
      <c r="CO246" s="212"/>
      <c r="CP246" s="212"/>
      <c r="CQ246" s="212"/>
      <c r="CR246" s="228" t="n">
        <f aca="false">C246</f>
        <v>3</v>
      </c>
      <c r="CS246" s="229" t="str">
        <f aca="false">D246</f>
        <v>3</v>
      </c>
      <c r="CT246" s="170" t="str">
        <f aca="false">CONCATENATE(CD246," strain ",CM246," ",CL246,", partial cds")</f>
        <v>Hepatitis E virus strain  , partial cds</v>
      </c>
    </row>
    <row r="247" s="146" customFormat="true" ht="11.9" hidden="true" customHeight="true" outlineLevel="0" collapsed="false">
      <c r="A247" s="154" t="s">
        <v>879</v>
      </c>
      <c r="B247" s="147" t="s">
        <v>371</v>
      </c>
      <c r="C247" s="148" t="n">
        <v>3</v>
      </c>
      <c r="D247" s="149" t="s">
        <v>640</v>
      </c>
      <c r="E247" s="150" t="s">
        <v>640</v>
      </c>
      <c r="F247" s="154"/>
      <c r="G247" s="212"/>
      <c r="H247" s="146" t="s">
        <v>758</v>
      </c>
      <c r="I247" s="153" t="s">
        <v>759</v>
      </c>
      <c r="J247" s="154" t="s">
        <v>395</v>
      </c>
      <c r="K247" s="155" t="s">
        <v>760</v>
      </c>
      <c r="L247" s="231" t="s">
        <v>760</v>
      </c>
      <c r="M247" s="157" t="s">
        <v>348</v>
      </c>
      <c r="N247" s="213"/>
      <c r="O247" s="212"/>
      <c r="P247" s="212"/>
      <c r="Q247" s="212"/>
      <c r="R247" s="212"/>
      <c r="S247" s="212"/>
      <c r="T247" s="215"/>
      <c r="U247" s="215"/>
      <c r="V247" s="209"/>
      <c r="W247" s="217"/>
      <c r="X247" s="209"/>
      <c r="Y247" s="209"/>
      <c r="Z247" s="209"/>
      <c r="AA247" s="216"/>
      <c r="AB247" s="217"/>
      <c r="AC247" s="217"/>
      <c r="AD247" s="209"/>
      <c r="AE247" s="209"/>
      <c r="AF247" s="209"/>
      <c r="AG247" s="218"/>
      <c r="AH247" s="212"/>
      <c r="AI247" s="212"/>
      <c r="AJ247" s="219" t="n">
        <f aca="false">SeqEnd-SeqBeg+1</f>
        <v>1</v>
      </c>
      <c r="AK247" s="220" t="n">
        <f aca="false">AND( SeqBeg&lt;=Beg  , End &lt;=SeqEnd )</f>
        <v>0</v>
      </c>
      <c r="AL247" s="212"/>
      <c r="AM247" s="212"/>
      <c r="AN247" s="221"/>
      <c r="AO247" s="147" t="s">
        <v>103</v>
      </c>
      <c r="AP247" s="147" t="s">
        <v>103</v>
      </c>
      <c r="AQ247" s="147" t="s">
        <v>103</v>
      </c>
      <c r="AR247" s="147" t="s">
        <v>103</v>
      </c>
      <c r="AS247" s="147" t="s">
        <v>103</v>
      </c>
      <c r="AT247" s="147" t="s">
        <v>103</v>
      </c>
      <c r="AV247" s="212"/>
      <c r="AW247" s="222" t="str">
        <f aca="false">HYPERLINK(CONCATENATE("http://www.ncbi.nlm.nih.gov/nuccore/",BM247),BM247)</f>
        <v>KC912074</v>
      </c>
      <c r="AX247" s="219" t="str">
        <f aca="false">CONCATENATE(D247,IF(I247="","",CONCATENATE(".",I247)),IF(K247="","",CONCATENATE(".",K247)),IF(M247="","",CONCATENATE(".",M247)),IF(R247="","",CONCATENATE(".",R247)),IF(U247="","","(*)"))</f>
        <v>3.FRA.Toulouse .hum</v>
      </c>
      <c r="AY247" s="170" t="str">
        <f aca="false">CONCATENATE(BM247,".",BN247)</f>
        <v>KC912074.</v>
      </c>
      <c r="AZ247" s="171" t="str">
        <f aca="false">IF(AV247="",IF(ISNUMBER(FIND(".",A247)),LEFT(A247,FIND(".",A247)-1),A247),AV247)</f>
        <v>KC912074</v>
      </c>
      <c r="BA247" s="171" t="str">
        <f aca="false">IF(ISNUMBER(FIND("-",AZ247)),LEFT(AZ247,FIND("-",AZ247)-1),AZ247)</f>
        <v>KC912074</v>
      </c>
      <c r="BB247" s="170" t="str">
        <f aca="false"> MEGAname &amp; "="</f>
        <v>KC912074=</v>
      </c>
      <c r="BC247" s="170" t="str">
        <f aca="false">Clear &amp; IF(span ,"Span","out")</f>
        <v>KC912074=out</v>
      </c>
      <c r="BD247" s="170" t="str">
        <f aca="false">Clear &amp; IF(span, IF(B247=".","Selected",B247),"out")</f>
        <v>KC912074=out</v>
      </c>
      <c r="BE247" s="170" t="str">
        <f aca="false">Clear &amp; Strain</f>
        <v>KC912074=</v>
      </c>
      <c r="BF247" s="170" t="str">
        <f aca="false">CONCATENATE(A247,"=",F247,". ",AX247,IF(AB247="","",CONCATENATE(".",AB247)))</f>
        <v>KC912074=. 3.FRA.Toulouse .hum</v>
      </c>
      <c r="BG247" s="170" t="str">
        <f aca="false">CONCATENATE(A247,"=",F247,". ",AX247)</f>
        <v>KC912074=. 3.FRA.Toulouse .hum</v>
      </c>
      <c r="BH247" s="170" t="str">
        <f aca="false">CONCATENATE(A247,"=",AX247)</f>
        <v>KC912074=3.FRA.Toulouse .hum</v>
      </c>
      <c r="BI247" s="170" t="str">
        <f aca="false">CONCATENATE(A247,"=",ComForSubtype,D247)</f>
        <v>KC912074=3</v>
      </c>
      <c r="BJ247" s="170" t="str">
        <f aca="false">CONCATENATE(A247,"=",E247)</f>
        <v>KC912074=3</v>
      </c>
      <c r="BK247" s="170" t="str">
        <f aca="false">CONCATENATE(A247,"=",C247)</f>
        <v>KC912074=3</v>
      </c>
      <c r="BL247" s="170" t="str">
        <f aca="false">CONCATENATE(D247,"=")</f>
        <v>3=</v>
      </c>
      <c r="BM247" s="223" t="str">
        <f aca="false">IF(BA247="XX","",BA247)</f>
        <v>KC912074</v>
      </c>
      <c r="BN247" s="224" t="str">
        <f aca="false">CONCATENATE(IF(F247="","",F247),IF(G247="","",CONCATENATE(" / ",G247)))</f>
        <v/>
      </c>
      <c r="BO247" s="225" t="str">
        <f aca="false">AX247</f>
        <v>3.FRA.Toulouse .hum</v>
      </c>
      <c r="BP247" s="226" t="str">
        <f aca="false">IF(V247="","",V247)</f>
        <v/>
      </c>
      <c r="BQ247" s="226" t="str">
        <f aca="false">IF(W247="","",CONCATENATE(W247,IF(LEFT(AO247,1)="s","+","")))</f>
        <v/>
      </c>
      <c r="BR247" s="226" t="str">
        <f aca="false">IF(X247="","",CONCATENATE(X247,IF(LEFT(AQ247,1)="s","+","")))</f>
        <v/>
      </c>
      <c r="BS247" s="226" t="str">
        <f aca="false">IF(Y247="","",CONCATENATE(Y247,IF(LEFT(AR247,1)="s","+","")))</f>
        <v/>
      </c>
      <c r="BT247" s="226" t="str">
        <f aca="false">IF(Z247="","",CONCATENATE(Z247,IF(LEFT(AS247,1)="s","+","")))</f>
        <v/>
      </c>
      <c r="BU247" s="227" t="str">
        <f aca="false">IF(AA247="","",CONCATENATE(AA247,IF(LEFT(AT247,1)="s","+","")))</f>
        <v/>
      </c>
      <c r="BV247" s="212"/>
      <c r="BW247" s="177" t="s">
        <v>338</v>
      </c>
      <c r="BX247" s="170" t="str">
        <f aca="false">IF(BW247&lt;&gt;"",IF(ISNUMBER(FIND("=",BW247)),LEFT(BW247,FIND("=",BW247)-1),BW247),BW247)</f>
        <v>xx</v>
      </c>
      <c r="BY247" s="170" t="str">
        <f aca="false">IF(BW247&lt;&gt;"",IF(ISNUMBER(FIND("=",BW247)),RIGHT(BW247,LEN(BW247)-FIND("=",BW247)),""),"")</f>
        <v>Non_select</v>
      </c>
      <c r="BZ247" s="170" t="str">
        <f aca="false">IF(BX247&lt;&gt;"",IF(ISNUMBER(FIND(".",BX247)),LEFT(BX247,FIND(".",BX247)-1),BX247),BX247)</f>
        <v>xx</v>
      </c>
      <c r="CA247" s="170" t="str">
        <f aca="false">IF(BX247&lt;&gt;"",IF(ISNUMBER(FIND(".",BX247)),RIGHT(BX247,LEN(BX247)-FIND(".",BX247)),""),"")</f>
        <v/>
      </c>
      <c r="CB247" s="212"/>
      <c r="CC247" s="170" t="str">
        <f aca="false">A247</f>
        <v>KC912074</v>
      </c>
      <c r="CD247" s="178" t="s">
        <v>339</v>
      </c>
      <c r="CE247" s="178" t="s">
        <v>340</v>
      </c>
      <c r="CF247" s="178" t="s">
        <v>341</v>
      </c>
      <c r="CG247" s="212"/>
      <c r="CH247" s="212"/>
      <c r="CI247" s="212"/>
      <c r="CJ247" s="212"/>
      <c r="CK247" s="178"/>
      <c r="CL247" s="212"/>
      <c r="CM247" s="212"/>
      <c r="CN247" s="212"/>
      <c r="CO247" s="212"/>
      <c r="CP247" s="212"/>
      <c r="CQ247" s="212"/>
      <c r="CR247" s="228" t="n">
        <f aca="false">C247</f>
        <v>3</v>
      </c>
      <c r="CS247" s="229" t="str">
        <f aca="false">D247</f>
        <v>3</v>
      </c>
      <c r="CT247" s="170" t="str">
        <f aca="false">CONCATENATE(CD247," strain ",CM247," ",CL247,", partial cds")</f>
        <v>Hepatitis E virus strain  , partial cds</v>
      </c>
    </row>
    <row r="248" s="146" customFormat="true" ht="11.9" hidden="true" customHeight="true" outlineLevel="0" collapsed="false">
      <c r="A248" s="154" t="s">
        <v>880</v>
      </c>
      <c r="B248" s="147" t="s">
        <v>371</v>
      </c>
      <c r="C248" s="148" t="n">
        <v>3</v>
      </c>
      <c r="D248" s="149" t="s">
        <v>640</v>
      </c>
      <c r="E248" s="150" t="s">
        <v>640</v>
      </c>
      <c r="F248" s="154"/>
      <c r="G248" s="212"/>
      <c r="H248" s="146" t="s">
        <v>758</v>
      </c>
      <c r="I248" s="153" t="s">
        <v>759</v>
      </c>
      <c r="J248" s="154" t="s">
        <v>395</v>
      </c>
      <c r="K248" s="155" t="s">
        <v>760</v>
      </c>
      <c r="L248" s="231" t="s">
        <v>760</v>
      </c>
      <c r="M248" s="157" t="s">
        <v>348</v>
      </c>
      <c r="N248" s="213"/>
      <c r="O248" s="212"/>
      <c r="P248" s="212"/>
      <c r="Q248" s="212"/>
      <c r="R248" s="212"/>
      <c r="S248" s="212"/>
      <c r="T248" s="215"/>
      <c r="U248" s="215"/>
      <c r="V248" s="209"/>
      <c r="W248" s="217"/>
      <c r="X248" s="209"/>
      <c r="Y248" s="209"/>
      <c r="Z248" s="209"/>
      <c r="AA248" s="216"/>
      <c r="AB248" s="217"/>
      <c r="AC248" s="217"/>
      <c r="AD248" s="209"/>
      <c r="AE248" s="209"/>
      <c r="AF248" s="209"/>
      <c r="AG248" s="218"/>
      <c r="AH248" s="212"/>
      <c r="AI248" s="212"/>
      <c r="AJ248" s="219" t="n">
        <f aca="false">SeqEnd-SeqBeg+1</f>
        <v>1</v>
      </c>
      <c r="AK248" s="220" t="n">
        <f aca="false">AND( SeqBeg&lt;=Beg  , End &lt;=SeqEnd )</f>
        <v>0</v>
      </c>
      <c r="AL248" s="212"/>
      <c r="AM248" s="212"/>
      <c r="AN248" s="221"/>
      <c r="AO248" s="147" t="s">
        <v>103</v>
      </c>
      <c r="AP248" s="147" t="s">
        <v>103</v>
      </c>
      <c r="AQ248" s="147" t="s">
        <v>103</v>
      </c>
      <c r="AR248" s="147" t="s">
        <v>103</v>
      </c>
      <c r="AS248" s="147" t="s">
        <v>103</v>
      </c>
      <c r="AT248" s="147" t="s">
        <v>103</v>
      </c>
      <c r="AV248" s="212"/>
      <c r="AW248" s="222" t="str">
        <f aca="false">HYPERLINK(CONCATENATE("http://www.ncbi.nlm.nih.gov/nuccore/",BM248),BM248)</f>
        <v>KC912075</v>
      </c>
      <c r="AX248" s="219" t="str">
        <f aca="false">CONCATENATE(D248,IF(I248="","",CONCATENATE(".",I248)),IF(K248="","",CONCATENATE(".",K248)),IF(M248="","",CONCATENATE(".",M248)),IF(R248="","",CONCATENATE(".",R248)),IF(U248="","","(*)"))</f>
        <v>3.FRA.Toulouse .hum</v>
      </c>
      <c r="AY248" s="170" t="str">
        <f aca="false">CONCATENATE(BM248,".",BN248)</f>
        <v>KC912075.</v>
      </c>
      <c r="AZ248" s="171" t="str">
        <f aca="false">IF(AV248="",IF(ISNUMBER(FIND(".",A248)),LEFT(A248,FIND(".",A248)-1),A248),AV248)</f>
        <v>KC912075</v>
      </c>
      <c r="BA248" s="171" t="str">
        <f aca="false">IF(ISNUMBER(FIND("-",AZ248)),LEFT(AZ248,FIND("-",AZ248)-1),AZ248)</f>
        <v>KC912075</v>
      </c>
      <c r="BB248" s="170" t="str">
        <f aca="false"> MEGAname &amp; "="</f>
        <v>KC912075=</v>
      </c>
      <c r="BC248" s="170" t="str">
        <f aca="false">Clear &amp; IF(span ,"Span","out")</f>
        <v>KC912075=out</v>
      </c>
      <c r="BD248" s="170" t="str">
        <f aca="false">Clear &amp; IF(span, IF(B248=".","Selected",B248),"out")</f>
        <v>KC912075=out</v>
      </c>
      <c r="BE248" s="170" t="str">
        <f aca="false">Clear &amp; Strain</f>
        <v>KC912075=</v>
      </c>
      <c r="BF248" s="170" t="str">
        <f aca="false">CONCATENATE(A248,"=",F248,". ",AX248,IF(AB248="","",CONCATENATE(".",AB248)))</f>
        <v>KC912075=. 3.FRA.Toulouse .hum</v>
      </c>
      <c r="BG248" s="170" t="str">
        <f aca="false">CONCATENATE(A248,"=",F248,". ",AX248)</f>
        <v>KC912075=. 3.FRA.Toulouse .hum</v>
      </c>
      <c r="BH248" s="170" t="str">
        <f aca="false">CONCATENATE(A248,"=",AX248)</f>
        <v>KC912075=3.FRA.Toulouse .hum</v>
      </c>
      <c r="BI248" s="170" t="str">
        <f aca="false">CONCATENATE(A248,"=",ComForSubtype,D248)</f>
        <v>KC912075=3</v>
      </c>
      <c r="BJ248" s="170" t="str">
        <f aca="false">CONCATENATE(A248,"=",E248)</f>
        <v>KC912075=3</v>
      </c>
      <c r="BK248" s="170" t="str">
        <f aca="false">CONCATENATE(A248,"=",C248)</f>
        <v>KC912075=3</v>
      </c>
      <c r="BL248" s="170" t="str">
        <f aca="false">CONCATENATE(D248,"=")</f>
        <v>3=</v>
      </c>
      <c r="BM248" s="223" t="str">
        <f aca="false">IF(BA248="XX","",BA248)</f>
        <v>KC912075</v>
      </c>
      <c r="BN248" s="224" t="str">
        <f aca="false">CONCATENATE(IF(F248="","",F248),IF(G248="","",CONCATENATE(" / ",G248)))</f>
        <v/>
      </c>
      <c r="BO248" s="225" t="str">
        <f aca="false">AX248</f>
        <v>3.FRA.Toulouse .hum</v>
      </c>
      <c r="BP248" s="226" t="str">
        <f aca="false">IF(V248="","",V248)</f>
        <v/>
      </c>
      <c r="BQ248" s="226" t="str">
        <f aca="false">IF(W248="","",CONCATENATE(W248,IF(LEFT(AO248,1)="s","+","")))</f>
        <v/>
      </c>
      <c r="BR248" s="226" t="str">
        <f aca="false">IF(X248="","",CONCATENATE(X248,IF(LEFT(AQ248,1)="s","+","")))</f>
        <v/>
      </c>
      <c r="BS248" s="226" t="str">
        <f aca="false">IF(Y248="","",CONCATENATE(Y248,IF(LEFT(AR248,1)="s","+","")))</f>
        <v/>
      </c>
      <c r="BT248" s="226" t="str">
        <f aca="false">IF(Z248="","",CONCATENATE(Z248,IF(LEFT(AS248,1)="s","+","")))</f>
        <v/>
      </c>
      <c r="BU248" s="227" t="str">
        <f aca="false">IF(AA248="","",CONCATENATE(AA248,IF(LEFT(AT248,1)="s","+","")))</f>
        <v/>
      </c>
      <c r="BV248" s="212"/>
      <c r="BW248" s="177" t="s">
        <v>338</v>
      </c>
      <c r="BX248" s="170" t="str">
        <f aca="false">IF(BW248&lt;&gt;"",IF(ISNUMBER(FIND("=",BW248)),LEFT(BW248,FIND("=",BW248)-1),BW248),BW248)</f>
        <v>xx</v>
      </c>
      <c r="BY248" s="170" t="str">
        <f aca="false">IF(BW248&lt;&gt;"",IF(ISNUMBER(FIND("=",BW248)),RIGHT(BW248,LEN(BW248)-FIND("=",BW248)),""),"")</f>
        <v>Non_select</v>
      </c>
      <c r="BZ248" s="170" t="str">
        <f aca="false">IF(BX248&lt;&gt;"",IF(ISNUMBER(FIND(".",BX248)),LEFT(BX248,FIND(".",BX248)-1),BX248),BX248)</f>
        <v>xx</v>
      </c>
      <c r="CA248" s="170" t="str">
        <f aca="false">IF(BX248&lt;&gt;"",IF(ISNUMBER(FIND(".",BX248)),RIGHT(BX248,LEN(BX248)-FIND(".",BX248)),""),"")</f>
        <v/>
      </c>
      <c r="CB248" s="212"/>
      <c r="CC248" s="170" t="str">
        <f aca="false">A248</f>
        <v>KC912075</v>
      </c>
      <c r="CD248" s="178" t="s">
        <v>339</v>
      </c>
      <c r="CE248" s="178" t="s">
        <v>340</v>
      </c>
      <c r="CF248" s="178" t="s">
        <v>341</v>
      </c>
      <c r="CG248" s="212"/>
      <c r="CH248" s="212"/>
      <c r="CI248" s="212"/>
      <c r="CJ248" s="212"/>
      <c r="CK248" s="178"/>
      <c r="CL248" s="212"/>
      <c r="CM248" s="212"/>
      <c r="CN248" s="212"/>
      <c r="CO248" s="212"/>
      <c r="CP248" s="212"/>
      <c r="CQ248" s="212"/>
      <c r="CR248" s="228" t="n">
        <f aca="false">C248</f>
        <v>3</v>
      </c>
      <c r="CS248" s="229" t="str">
        <f aca="false">D248</f>
        <v>3</v>
      </c>
      <c r="CT248" s="170" t="str">
        <f aca="false">CONCATENATE(CD248," strain ",CM248," ",CL248,", partial cds")</f>
        <v>Hepatitis E virus strain  , partial cds</v>
      </c>
    </row>
    <row r="249" s="146" customFormat="true" ht="11.9" hidden="true" customHeight="true" outlineLevel="0" collapsed="false">
      <c r="A249" s="154" t="s">
        <v>881</v>
      </c>
      <c r="B249" s="147" t="s">
        <v>371</v>
      </c>
      <c r="C249" s="148" t="n">
        <v>3</v>
      </c>
      <c r="D249" s="149" t="s">
        <v>640</v>
      </c>
      <c r="E249" s="150" t="s">
        <v>640</v>
      </c>
      <c r="F249" s="154"/>
      <c r="G249" s="212"/>
      <c r="H249" s="146" t="s">
        <v>758</v>
      </c>
      <c r="I249" s="153" t="s">
        <v>759</v>
      </c>
      <c r="J249" s="154" t="s">
        <v>395</v>
      </c>
      <c r="K249" s="155" t="s">
        <v>760</v>
      </c>
      <c r="L249" s="231" t="s">
        <v>760</v>
      </c>
      <c r="M249" s="157" t="s">
        <v>348</v>
      </c>
      <c r="N249" s="213"/>
      <c r="O249" s="212"/>
      <c r="P249" s="212"/>
      <c r="Q249" s="212"/>
      <c r="R249" s="212"/>
      <c r="S249" s="212"/>
      <c r="T249" s="215"/>
      <c r="U249" s="215"/>
      <c r="V249" s="209"/>
      <c r="W249" s="217"/>
      <c r="X249" s="209"/>
      <c r="Y249" s="209"/>
      <c r="Z249" s="209"/>
      <c r="AA249" s="216"/>
      <c r="AB249" s="217"/>
      <c r="AC249" s="217"/>
      <c r="AD249" s="209"/>
      <c r="AE249" s="209"/>
      <c r="AF249" s="209"/>
      <c r="AG249" s="218"/>
      <c r="AH249" s="212"/>
      <c r="AI249" s="212"/>
      <c r="AJ249" s="219" t="n">
        <f aca="false">SeqEnd-SeqBeg+1</f>
        <v>1</v>
      </c>
      <c r="AK249" s="220" t="n">
        <f aca="false">AND( SeqBeg&lt;=Beg  , End &lt;=SeqEnd )</f>
        <v>0</v>
      </c>
      <c r="AL249" s="212"/>
      <c r="AM249" s="212"/>
      <c r="AN249" s="221"/>
      <c r="AO249" s="147" t="s">
        <v>103</v>
      </c>
      <c r="AP249" s="147" t="s">
        <v>103</v>
      </c>
      <c r="AQ249" s="147" t="s">
        <v>103</v>
      </c>
      <c r="AR249" s="147" t="s">
        <v>103</v>
      </c>
      <c r="AS249" s="147" t="s">
        <v>103</v>
      </c>
      <c r="AT249" s="147" t="s">
        <v>103</v>
      </c>
      <c r="AV249" s="212"/>
      <c r="AW249" s="222" t="str">
        <f aca="false">HYPERLINK(CONCATENATE("http://www.ncbi.nlm.nih.gov/nuccore/",BM249),BM249)</f>
        <v>KC912076</v>
      </c>
      <c r="AX249" s="219" t="str">
        <f aca="false">CONCATENATE(D249,IF(I249="","",CONCATENATE(".",I249)),IF(K249="","",CONCATENATE(".",K249)),IF(M249="","",CONCATENATE(".",M249)),IF(R249="","",CONCATENATE(".",R249)),IF(U249="","","(*)"))</f>
        <v>3.FRA.Toulouse .hum</v>
      </c>
      <c r="AY249" s="170" t="str">
        <f aca="false">CONCATENATE(BM249,".",BN249)</f>
        <v>KC912076.</v>
      </c>
      <c r="AZ249" s="171" t="str">
        <f aca="false">IF(AV249="",IF(ISNUMBER(FIND(".",A249)),LEFT(A249,FIND(".",A249)-1),A249),AV249)</f>
        <v>KC912076</v>
      </c>
      <c r="BA249" s="171" t="str">
        <f aca="false">IF(ISNUMBER(FIND("-",AZ249)),LEFT(AZ249,FIND("-",AZ249)-1),AZ249)</f>
        <v>KC912076</v>
      </c>
      <c r="BB249" s="170" t="str">
        <f aca="false"> MEGAname &amp; "="</f>
        <v>KC912076=</v>
      </c>
      <c r="BC249" s="170" t="str">
        <f aca="false">Clear &amp; IF(span ,"Span","out")</f>
        <v>KC912076=out</v>
      </c>
      <c r="BD249" s="170" t="str">
        <f aca="false">Clear &amp; IF(span, IF(B249=".","Selected",B249),"out")</f>
        <v>KC912076=out</v>
      </c>
      <c r="BE249" s="170" t="str">
        <f aca="false">Clear &amp; Strain</f>
        <v>KC912076=</v>
      </c>
      <c r="BF249" s="170" t="str">
        <f aca="false">CONCATENATE(A249,"=",F249,". ",AX249,IF(AB249="","",CONCATENATE(".",AB249)))</f>
        <v>KC912076=. 3.FRA.Toulouse .hum</v>
      </c>
      <c r="BG249" s="170" t="str">
        <f aca="false">CONCATENATE(A249,"=",F249,". ",AX249)</f>
        <v>KC912076=. 3.FRA.Toulouse .hum</v>
      </c>
      <c r="BH249" s="170" t="str">
        <f aca="false">CONCATENATE(A249,"=",AX249)</f>
        <v>KC912076=3.FRA.Toulouse .hum</v>
      </c>
      <c r="BI249" s="170" t="str">
        <f aca="false">CONCATENATE(A249,"=",ComForSubtype,D249)</f>
        <v>KC912076=3</v>
      </c>
      <c r="BJ249" s="170" t="str">
        <f aca="false">CONCATENATE(A249,"=",E249)</f>
        <v>KC912076=3</v>
      </c>
      <c r="BK249" s="170" t="str">
        <f aca="false">CONCATENATE(A249,"=",C249)</f>
        <v>KC912076=3</v>
      </c>
      <c r="BL249" s="170" t="str">
        <f aca="false">CONCATENATE(D249,"=")</f>
        <v>3=</v>
      </c>
      <c r="BM249" s="223" t="str">
        <f aca="false">IF(BA249="XX","",BA249)</f>
        <v>KC912076</v>
      </c>
      <c r="BN249" s="224" t="str">
        <f aca="false">CONCATENATE(IF(F249="","",F249),IF(G249="","",CONCATENATE(" / ",G249)))</f>
        <v/>
      </c>
      <c r="BO249" s="225" t="str">
        <f aca="false">AX249</f>
        <v>3.FRA.Toulouse .hum</v>
      </c>
      <c r="BP249" s="226" t="str">
        <f aca="false">IF(V249="","",V249)</f>
        <v/>
      </c>
      <c r="BQ249" s="226" t="str">
        <f aca="false">IF(W249="","",CONCATENATE(W249,IF(LEFT(AO249,1)="s","+","")))</f>
        <v/>
      </c>
      <c r="BR249" s="226" t="str">
        <f aca="false">IF(X249="","",CONCATENATE(X249,IF(LEFT(AQ249,1)="s","+","")))</f>
        <v/>
      </c>
      <c r="BS249" s="226" t="str">
        <f aca="false">IF(Y249="","",CONCATENATE(Y249,IF(LEFT(AR249,1)="s","+","")))</f>
        <v/>
      </c>
      <c r="BT249" s="226" t="str">
        <f aca="false">IF(Z249="","",CONCATENATE(Z249,IF(LEFT(AS249,1)="s","+","")))</f>
        <v/>
      </c>
      <c r="BU249" s="227" t="str">
        <f aca="false">IF(AA249="","",CONCATENATE(AA249,IF(LEFT(AT249,1)="s","+","")))</f>
        <v/>
      </c>
      <c r="BV249" s="212"/>
      <c r="BW249" s="177" t="s">
        <v>338</v>
      </c>
      <c r="BX249" s="170" t="str">
        <f aca="false">IF(BW249&lt;&gt;"",IF(ISNUMBER(FIND("=",BW249)),LEFT(BW249,FIND("=",BW249)-1),BW249),BW249)</f>
        <v>xx</v>
      </c>
      <c r="BY249" s="170" t="str">
        <f aca="false">IF(BW249&lt;&gt;"",IF(ISNUMBER(FIND("=",BW249)),RIGHT(BW249,LEN(BW249)-FIND("=",BW249)),""),"")</f>
        <v>Non_select</v>
      </c>
      <c r="BZ249" s="170" t="str">
        <f aca="false">IF(BX249&lt;&gt;"",IF(ISNUMBER(FIND(".",BX249)),LEFT(BX249,FIND(".",BX249)-1),BX249),BX249)</f>
        <v>xx</v>
      </c>
      <c r="CA249" s="170" t="str">
        <f aca="false">IF(BX249&lt;&gt;"",IF(ISNUMBER(FIND(".",BX249)),RIGHT(BX249,LEN(BX249)-FIND(".",BX249)),""),"")</f>
        <v/>
      </c>
      <c r="CB249" s="212"/>
      <c r="CC249" s="170" t="str">
        <f aca="false">A249</f>
        <v>KC912076</v>
      </c>
      <c r="CD249" s="178" t="s">
        <v>339</v>
      </c>
      <c r="CE249" s="178" t="s">
        <v>340</v>
      </c>
      <c r="CF249" s="178" t="s">
        <v>341</v>
      </c>
      <c r="CG249" s="212"/>
      <c r="CH249" s="212"/>
      <c r="CI249" s="212"/>
      <c r="CJ249" s="212"/>
      <c r="CK249" s="178"/>
      <c r="CL249" s="212"/>
      <c r="CM249" s="212"/>
      <c r="CN249" s="212"/>
      <c r="CO249" s="212"/>
      <c r="CP249" s="212"/>
      <c r="CQ249" s="212"/>
      <c r="CR249" s="228" t="n">
        <f aca="false">C249</f>
        <v>3</v>
      </c>
      <c r="CS249" s="229" t="str">
        <f aca="false">D249</f>
        <v>3</v>
      </c>
      <c r="CT249" s="170" t="str">
        <f aca="false">CONCATENATE(CD249," strain ",CM249," ",CL249,", partial cds")</f>
        <v>Hepatitis E virus strain  , partial cds</v>
      </c>
    </row>
    <row r="250" s="146" customFormat="true" ht="11.9" hidden="true" customHeight="true" outlineLevel="0" collapsed="false">
      <c r="A250" s="154" t="s">
        <v>882</v>
      </c>
      <c r="B250" s="147" t="s">
        <v>371</v>
      </c>
      <c r="C250" s="148" t="n">
        <v>3</v>
      </c>
      <c r="D250" s="149" t="s">
        <v>640</v>
      </c>
      <c r="E250" s="150" t="s">
        <v>640</v>
      </c>
      <c r="F250" s="154"/>
      <c r="G250" s="212"/>
      <c r="H250" s="146" t="s">
        <v>758</v>
      </c>
      <c r="I250" s="153" t="s">
        <v>759</v>
      </c>
      <c r="J250" s="154" t="s">
        <v>395</v>
      </c>
      <c r="K250" s="155" t="s">
        <v>760</v>
      </c>
      <c r="L250" s="231" t="s">
        <v>760</v>
      </c>
      <c r="M250" s="157" t="s">
        <v>348</v>
      </c>
      <c r="N250" s="213"/>
      <c r="O250" s="212"/>
      <c r="P250" s="212"/>
      <c r="Q250" s="212"/>
      <c r="R250" s="212"/>
      <c r="S250" s="212"/>
      <c r="T250" s="215"/>
      <c r="U250" s="215"/>
      <c r="V250" s="209"/>
      <c r="W250" s="217"/>
      <c r="X250" s="209"/>
      <c r="Y250" s="209"/>
      <c r="Z250" s="209"/>
      <c r="AA250" s="216"/>
      <c r="AB250" s="217"/>
      <c r="AC250" s="217"/>
      <c r="AD250" s="209"/>
      <c r="AE250" s="209"/>
      <c r="AF250" s="209"/>
      <c r="AG250" s="218"/>
      <c r="AH250" s="212"/>
      <c r="AI250" s="212"/>
      <c r="AJ250" s="219" t="n">
        <f aca="false">SeqEnd-SeqBeg+1</f>
        <v>1</v>
      </c>
      <c r="AK250" s="220" t="n">
        <f aca="false">AND( SeqBeg&lt;=Beg  , End &lt;=SeqEnd )</f>
        <v>0</v>
      </c>
      <c r="AL250" s="212"/>
      <c r="AM250" s="212"/>
      <c r="AN250" s="221"/>
      <c r="AO250" s="147" t="s">
        <v>103</v>
      </c>
      <c r="AP250" s="147" t="s">
        <v>103</v>
      </c>
      <c r="AQ250" s="147" t="s">
        <v>103</v>
      </c>
      <c r="AR250" s="147" t="s">
        <v>103</v>
      </c>
      <c r="AS250" s="147" t="s">
        <v>103</v>
      </c>
      <c r="AT250" s="147" t="s">
        <v>103</v>
      </c>
      <c r="AV250" s="212"/>
      <c r="AW250" s="222" t="str">
        <f aca="false">HYPERLINK(CONCATENATE("http://www.ncbi.nlm.nih.gov/nuccore/",BM250),BM250)</f>
        <v>KC912077</v>
      </c>
      <c r="AX250" s="219" t="str">
        <f aca="false">CONCATENATE(D250,IF(I250="","",CONCATENATE(".",I250)),IF(K250="","",CONCATENATE(".",K250)),IF(M250="","",CONCATENATE(".",M250)),IF(R250="","",CONCATENATE(".",R250)),IF(U250="","","(*)"))</f>
        <v>3.FRA.Toulouse .hum</v>
      </c>
      <c r="AY250" s="170" t="str">
        <f aca="false">CONCATENATE(BM250,".",BN250)</f>
        <v>KC912077.</v>
      </c>
      <c r="AZ250" s="171" t="str">
        <f aca="false">IF(AV250="",IF(ISNUMBER(FIND(".",A250)),LEFT(A250,FIND(".",A250)-1),A250),AV250)</f>
        <v>KC912077</v>
      </c>
      <c r="BA250" s="171" t="str">
        <f aca="false">IF(ISNUMBER(FIND("-",AZ250)),LEFT(AZ250,FIND("-",AZ250)-1),AZ250)</f>
        <v>KC912077</v>
      </c>
      <c r="BB250" s="170" t="str">
        <f aca="false"> MEGAname &amp; "="</f>
        <v>KC912077=</v>
      </c>
      <c r="BC250" s="170" t="str">
        <f aca="false">Clear &amp; IF(span ,"Span","out")</f>
        <v>KC912077=out</v>
      </c>
      <c r="BD250" s="170" t="str">
        <f aca="false">Clear &amp; IF(span, IF(B250=".","Selected",B250),"out")</f>
        <v>KC912077=out</v>
      </c>
      <c r="BE250" s="170" t="str">
        <f aca="false">Clear &amp; Strain</f>
        <v>KC912077=</v>
      </c>
      <c r="BF250" s="170" t="str">
        <f aca="false">CONCATENATE(A250,"=",F250,". ",AX250,IF(AB250="","",CONCATENATE(".",AB250)))</f>
        <v>KC912077=. 3.FRA.Toulouse .hum</v>
      </c>
      <c r="BG250" s="170" t="str">
        <f aca="false">CONCATENATE(A250,"=",F250,". ",AX250)</f>
        <v>KC912077=. 3.FRA.Toulouse .hum</v>
      </c>
      <c r="BH250" s="170" t="str">
        <f aca="false">CONCATENATE(A250,"=",AX250)</f>
        <v>KC912077=3.FRA.Toulouse .hum</v>
      </c>
      <c r="BI250" s="170" t="str">
        <f aca="false">CONCATENATE(A250,"=",ComForSubtype,D250)</f>
        <v>KC912077=3</v>
      </c>
      <c r="BJ250" s="170" t="str">
        <f aca="false">CONCATENATE(A250,"=",E250)</f>
        <v>KC912077=3</v>
      </c>
      <c r="BK250" s="170" t="str">
        <f aca="false">CONCATENATE(A250,"=",C250)</f>
        <v>KC912077=3</v>
      </c>
      <c r="BL250" s="170" t="str">
        <f aca="false">CONCATENATE(D250,"=")</f>
        <v>3=</v>
      </c>
      <c r="BM250" s="223" t="str">
        <f aca="false">IF(BA250="XX","",BA250)</f>
        <v>KC912077</v>
      </c>
      <c r="BN250" s="224" t="str">
        <f aca="false">CONCATENATE(IF(F250="","",F250),IF(G250="","",CONCATENATE(" / ",G250)))</f>
        <v/>
      </c>
      <c r="BO250" s="225" t="str">
        <f aca="false">AX250</f>
        <v>3.FRA.Toulouse .hum</v>
      </c>
      <c r="BP250" s="226" t="str">
        <f aca="false">IF(V250="","",V250)</f>
        <v/>
      </c>
      <c r="BQ250" s="226" t="str">
        <f aca="false">IF(W250="","",CONCATENATE(W250,IF(LEFT(AO250,1)="s","+","")))</f>
        <v/>
      </c>
      <c r="BR250" s="226" t="str">
        <f aca="false">IF(X250="","",CONCATENATE(X250,IF(LEFT(AQ250,1)="s","+","")))</f>
        <v/>
      </c>
      <c r="BS250" s="226" t="str">
        <f aca="false">IF(Y250="","",CONCATENATE(Y250,IF(LEFT(AR250,1)="s","+","")))</f>
        <v/>
      </c>
      <c r="BT250" s="226" t="str">
        <f aca="false">IF(Z250="","",CONCATENATE(Z250,IF(LEFT(AS250,1)="s","+","")))</f>
        <v/>
      </c>
      <c r="BU250" s="227" t="str">
        <f aca="false">IF(AA250="","",CONCATENATE(AA250,IF(LEFT(AT250,1)="s","+","")))</f>
        <v/>
      </c>
      <c r="BV250" s="212"/>
      <c r="BW250" s="177" t="s">
        <v>338</v>
      </c>
      <c r="BX250" s="170" t="str">
        <f aca="false">IF(BW250&lt;&gt;"",IF(ISNUMBER(FIND("=",BW250)),LEFT(BW250,FIND("=",BW250)-1),BW250),BW250)</f>
        <v>xx</v>
      </c>
      <c r="BY250" s="170" t="str">
        <f aca="false">IF(BW250&lt;&gt;"",IF(ISNUMBER(FIND("=",BW250)),RIGHT(BW250,LEN(BW250)-FIND("=",BW250)),""),"")</f>
        <v>Non_select</v>
      </c>
      <c r="BZ250" s="170" t="str">
        <f aca="false">IF(BX250&lt;&gt;"",IF(ISNUMBER(FIND(".",BX250)),LEFT(BX250,FIND(".",BX250)-1),BX250),BX250)</f>
        <v>xx</v>
      </c>
      <c r="CA250" s="170" t="str">
        <f aca="false">IF(BX250&lt;&gt;"",IF(ISNUMBER(FIND(".",BX250)),RIGHT(BX250,LEN(BX250)-FIND(".",BX250)),""),"")</f>
        <v/>
      </c>
      <c r="CB250" s="212"/>
      <c r="CC250" s="170" t="str">
        <f aca="false">A250</f>
        <v>KC912077</v>
      </c>
      <c r="CD250" s="178" t="s">
        <v>339</v>
      </c>
      <c r="CE250" s="178" t="s">
        <v>340</v>
      </c>
      <c r="CF250" s="178" t="s">
        <v>341</v>
      </c>
      <c r="CG250" s="212"/>
      <c r="CH250" s="212"/>
      <c r="CI250" s="212"/>
      <c r="CJ250" s="212"/>
      <c r="CK250" s="178"/>
      <c r="CL250" s="212"/>
      <c r="CM250" s="212"/>
      <c r="CN250" s="212"/>
      <c r="CO250" s="212"/>
      <c r="CP250" s="212"/>
      <c r="CQ250" s="212"/>
      <c r="CR250" s="228" t="n">
        <f aca="false">C250</f>
        <v>3</v>
      </c>
      <c r="CS250" s="229" t="str">
        <f aca="false">D250</f>
        <v>3</v>
      </c>
      <c r="CT250" s="170" t="str">
        <f aca="false">CONCATENATE(CD250," strain ",CM250," ",CL250,", partial cds")</f>
        <v>Hepatitis E virus strain  , partial cds</v>
      </c>
    </row>
    <row r="251" s="146" customFormat="true" ht="11.9" hidden="true" customHeight="true" outlineLevel="0" collapsed="false">
      <c r="A251" s="154" t="s">
        <v>883</v>
      </c>
      <c r="B251" s="147" t="s">
        <v>371</v>
      </c>
      <c r="C251" s="148" t="n">
        <v>3</v>
      </c>
      <c r="D251" s="149" t="s">
        <v>640</v>
      </c>
      <c r="E251" s="150" t="s">
        <v>640</v>
      </c>
      <c r="F251" s="154"/>
      <c r="G251" s="212"/>
      <c r="H251" s="146" t="s">
        <v>758</v>
      </c>
      <c r="I251" s="236" t="s">
        <v>759</v>
      </c>
      <c r="J251" s="235" t="s">
        <v>395</v>
      </c>
      <c r="K251" s="155" t="s">
        <v>760</v>
      </c>
      <c r="L251" s="231" t="s">
        <v>760</v>
      </c>
      <c r="M251" s="157" t="s">
        <v>348</v>
      </c>
      <c r="N251" s="213"/>
      <c r="O251" s="212"/>
      <c r="P251" s="212"/>
      <c r="Q251" s="212"/>
      <c r="R251" s="212"/>
      <c r="S251" s="212"/>
      <c r="T251" s="215"/>
      <c r="U251" s="215"/>
      <c r="V251" s="209"/>
      <c r="W251" s="217"/>
      <c r="X251" s="209"/>
      <c r="Y251" s="209"/>
      <c r="Z251" s="209"/>
      <c r="AA251" s="216"/>
      <c r="AB251" s="217"/>
      <c r="AC251" s="217"/>
      <c r="AD251" s="209"/>
      <c r="AE251" s="209"/>
      <c r="AF251" s="209"/>
      <c r="AG251" s="218"/>
      <c r="AH251" s="212"/>
      <c r="AI251" s="212"/>
      <c r="AJ251" s="219" t="n">
        <f aca="false">SeqEnd-SeqBeg+1</f>
        <v>1</v>
      </c>
      <c r="AK251" s="220" t="n">
        <f aca="false">AND( SeqBeg&lt;=Beg  , End &lt;=SeqEnd )</f>
        <v>0</v>
      </c>
      <c r="AL251" s="212"/>
      <c r="AM251" s="212"/>
      <c r="AN251" s="221"/>
      <c r="AO251" s="147" t="s">
        <v>103</v>
      </c>
      <c r="AP251" s="147" t="s">
        <v>103</v>
      </c>
      <c r="AQ251" s="147" t="s">
        <v>103</v>
      </c>
      <c r="AR251" s="147" t="s">
        <v>103</v>
      </c>
      <c r="AS251" s="147" t="s">
        <v>103</v>
      </c>
      <c r="AT251" s="147" t="s">
        <v>103</v>
      </c>
      <c r="AV251" s="212"/>
      <c r="AW251" s="222" t="str">
        <f aca="false">HYPERLINK(CONCATENATE("http://www.ncbi.nlm.nih.gov/nuccore/",BM251),BM251)</f>
        <v>KC912079</v>
      </c>
      <c r="AX251" s="219" t="str">
        <f aca="false">CONCATENATE(D251,IF(I251="","",CONCATENATE(".",I251)),IF(K251="","",CONCATENATE(".",K251)),IF(M251="","",CONCATENATE(".",M251)),IF(R251="","",CONCATENATE(".",R251)),IF(U251="","","(*)"))</f>
        <v>3.FRA.Toulouse .hum</v>
      </c>
      <c r="AY251" s="170" t="str">
        <f aca="false">CONCATENATE(BM251,".",BN251)</f>
        <v>KC912079.</v>
      </c>
      <c r="AZ251" s="171" t="str">
        <f aca="false">IF(AV251="",IF(ISNUMBER(FIND(".",A251)),LEFT(A251,FIND(".",A251)-1),A251),AV251)</f>
        <v>KC912079</v>
      </c>
      <c r="BA251" s="171" t="str">
        <f aca="false">IF(ISNUMBER(FIND("-",AZ251)),LEFT(AZ251,FIND("-",AZ251)-1),AZ251)</f>
        <v>KC912079</v>
      </c>
      <c r="BB251" s="170" t="str">
        <f aca="false"> MEGAname &amp; "="</f>
        <v>KC912079=</v>
      </c>
      <c r="BC251" s="170" t="str">
        <f aca="false">Clear &amp; IF(span ,"Span","out")</f>
        <v>KC912079=out</v>
      </c>
      <c r="BD251" s="170" t="str">
        <f aca="false">Clear &amp; IF(span, IF(B251=".","Selected",B251),"out")</f>
        <v>KC912079=out</v>
      </c>
      <c r="BE251" s="170" t="str">
        <f aca="false">Clear &amp; Strain</f>
        <v>KC912079=</v>
      </c>
      <c r="BF251" s="170" t="str">
        <f aca="false">CONCATENATE(A251,"=",F251,". ",AX251,IF(AB251="","",CONCATENATE(".",AB251)))</f>
        <v>KC912079=. 3.FRA.Toulouse .hum</v>
      </c>
      <c r="BG251" s="170" t="str">
        <f aca="false">CONCATENATE(A251,"=",F251,". ",AX251)</f>
        <v>KC912079=. 3.FRA.Toulouse .hum</v>
      </c>
      <c r="BH251" s="170" t="str">
        <f aca="false">CONCATENATE(A251,"=",AX251)</f>
        <v>KC912079=3.FRA.Toulouse .hum</v>
      </c>
      <c r="BI251" s="170" t="str">
        <f aca="false">CONCATENATE(A251,"=",ComForSubtype,D251)</f>
        <v>KC912079=3</v>
      </c>
      <c r="BJ251" s="170" t="str">
        <f aca="false">CONCATENATE(A251,"=",E251)</f>
        <v>KC912079=3</v>
      </c>
      <c r="BK251" s="170" t="str">
        <f aca="false">CONCATENATE(A251,"=",C251)</f>
        <v>KC912079=3</v>
      </c>
      <c r="BL251" s="170" t="str">
        <f aca="false">CONCATENATE(D251,"=")</f>
        <v>3=</v>
      </c>
      <c r="BM251" s="223" t="str">
        <f aca="false">IF(BA251="XX","",BA251)</f>
        <v>KC912079</v>
      </c>
      <c r="BN251" s="224" t="str">
        <f aca="false">CONCATENATE(IF(F251="","",F251),IF(G251="","",CONCATENATE(" / ",G251)))</f>
        <v/>
      </c>
      <c r="BO251" s="225" t="str">
        <f aca="false">AX251</f>
        <v>3.FRA.Toulouse .hum</v>
      </c>
      <c r="BP251" s="226" t="str">
        <f aca="false">IF(V251="","",V251)</f>
        <v/>
      </c>
      <c r="BQ251" s="226" t="str">
        <f aca="false">IF(W251="","",CONCATENATE(W251,IF(LEFT(AO251,1)="s","+","")))</f>
        <v/>
      </c>
      <c r="BR251" s="226" t="str">
        <f aca="false">IF(X251="","",CONCATENATE(X251,IF(LEFT(AQ251,1)="s","+","")))</f>
        <v/>
      </c>
      <c r="BS251" s="226" t="str">
        <f aca="false">IF(Y251="","",CONCATENATE(Y251,IF(LEFT(AR251,1)="s","+","")))</f>
        <v/>
      </c>
      <c r="BT251" s="226" t="str">
        <f aca="false">IF(Z251="","",CONCATENATE(Z251,IF(LEFT(AS251,1)="s","+","")))</f>
        <v/>
      </c>
      <c r="BU251" s="227" t="str">
        <f aca="false">IF(AA251="","",CONCATENATE(AA251,IF(LEFT(AT251,1)="s","+","")))</f>
        <v/>
      </c>
      <c r="BV251" s="212"/>
      <c r="BW251" s="177" t="s">
        <v>338</v>
      </c>
      <c r="BX251" s="170" t="str">
        <f aca="false">IF(BW251&lt;&gt;"",IF(ISNUMBER(FIND("=",BW251)),LEFT(BW251,FIND("=",BW251)-1),BW251),BW251)</f>
        <v>xx</v>
      </c>
      <c r="BY251" s="170" t="str">
        <f aca="false">IF(BW251&lt;&gt;"",IF(ISNUMBER(FIND("=",BW251)),RIGHT(BW251,LEN(BW251)-FIND("=",BW251)),""),"")</f>
        <v>Non_select</v>
      </c>
      <c r="BZ251" s="170" t="str">
        <f aca="false">IF(BX251&lt;&gt;"",IF(ISNUMBER(FIND(".",BX251)),LEFT(BX251,FIND(".",BX251)-1),BX251),BX251)</f>
        <v>xx</v>
      </c>
      <c r="CA251" s="170" t="str">
        <f aca="false">IF(BX251&lt;&gt;"",IF(ISNUMBER(FIND(".",BX251)),RIGHT(BX251,LEN(BX251)-FIND(".",BX251)),""),"")</f>
        <v/>
      </c>
      <c r="CB251" s="212"/>
      <c r="CC251" s="170" t="str">
        <f aca="false">A251</f>
        <v>KC912079</v>
      </c>
      <c r="CD251" s="178" t="s">
        <v>339</v>
      </c>
      <c r="CE251" s="178" t="s">
        <v>340</v>
      </c>
      <c r="CF251" s="178" t="s">
        <v>341</v>
      </c>
      <c r="CG251" s="212"/>
      <c r="CH251" s="212"/>
      <c r="CI251" s="212"/>
      <c r="CJ251" s="212"/>
      <c r="CK251" s="178"/>
      <c r="CL251" s="212"/>
      <c r="CM251" s="212"/>
      <c r="CN251" s="212"/>
      <c r="CO251" s="212"/>
      <c r="CP251" s="212"/>
      <c r="CQ251" s="212"/>
      <c r="CR251" s="228" t="n">
        <f aca="false">C251</f>
        <v>3</v>
      </c>
      <c r="CS251" s="229" t="str">
        <f aca="false">D251</f>
        <v>3</v>
      </c>
      <c r="CT251" s="170" t="str">
        <f aca="false">CONCATENATE(CD251," strain ",CM251," ",CL251,", partial cds")</f>
        <v>Hepatitis E virus strain  , partial cds</v>
      </c>
    </row>
    <row r="252" s="146" customFormat="true" ht="11.9" hidden="true" customHeight="true" outlineLevel="0" collapsed="false">
      <c r="A252" s="154" t="s">
        <v>884</v>
      </c>
      <c r="B252" s="147" t="s">
        <v>371</v>
      </c>
      <c r="C252" s="148" t="n">
        <v>3</v>
      </c>
      <c r="D252" s="149" t="s">
        <v>640</v>
      </c>
      <c r="E252" s="150" t="s">
        <v>640</v>
      </c>
      <c r="F252" s="154"/>
      <c r="G252" s="212"/>
      <c r="H252" s="146" t="s">
        <v>758</v>
      </c>
      <c r="I252" s="236" t="s">
        <v>759</v>
      </c>
      <c r="J252" s="235" t="s">
        <v>395</v>
      </c>
      <c r="K252" s="155" t="s">
        <v>760</v>
      </c>
      <c r="L252" s="231" t="s">
        <v>760</v>
      </c>
      <c r="M252" s="157" t="s">
        <v>348</v>
      </c>
      <c r="N252" s="213"/>
      <c r="O252" s="212"/>
      <c r="P252" s="212"/>
      <c r="Q252" s="212"/>
      <c r="R252" s="212"/>
      <c r="S252" s="212"/>
      <c r="T252" s="215"/>
      <c r="U252" s="215"/>
      <c r="V252" s="209"/>
      <c r="W252" s="217"/>
      <c r="X252" s="209"/>
      <c r="Y252" s="209"/>
      <c r="Z252" s="209"/>
      <c r="AA252" s="216"/>
      <c r="AB252" s="217"/>
      <c r="AC252" s="217"/>
      <c r="AD252" s="209"/>
      <c r="AE252" s="209"/>
      <c r="AF252" s="209"/>
      <c r="AG252" s="218"/>
      <c r="AH252" s="212"/>
      <c r="AI252" s="212"/>
      <c r="AJ252" s="219" t="n">
        <f aca="false">SeqEnd-SeqBeg+1</f>
        <v>1</v>
      </c>
      <c r="AK252" s="220" t="n">
        <f aca="false">AND( SeqBeg&lt;=Beg  , End &lt;=SeqEnd )</f>
        <v>0</v>
      </c>
      <c r="AL252" s="212"/>
      <c r="AM252" s="212"/>
      <c r="AN252" s="221"/>
      <c r="AO252" s="147" t="s">
        <v>103</v>
      </c>
      <c r="AP252" s="147" t="s">
        <v>103</v>
      </c>
      <c r="AQ252" s="147" t="s">
        <v>103</v>
      </c>
      <c r="AR252" s="147" t="s">
        <v>103</v>
      </c>
      <c r="AS252" s="147" t="s">
        <v>103</v>
      </c>
      <c r="AT252" s="147" t="s">
        <v>103</v>
      </c>
      <c r="AV252" s="212"/>
      <c r="AW252" s="222" t="str">
        <f aca="false">HYPERLINK(CONCATENATE("http://www.ncbi.nlm.nih.gov/nuccore/",BM252),BM252)</f>
        <v>KC912080</v>
      </c>
      <c r="AX252" s="219" t="str">
        <f aca="false">CONCATENATE(D252,IF(I252="","",CONCATENATE(".",I252)),IF(K252="","",CONCATENATE(".",K252)),IF(M252="","",CONCATENATE(".",M252)),IF(R252="","",CONCATENATE(".",R252)),IF(U252="","","(*)"))</f>
        <v>3.FRA.Toulouse .hum</v>
      </c>
      <c r="AY252" s="170" t="str">
        <f aca="false">CONCATENATE(BM252,".",BN252)</f>
        <v>KC912080.</v>
      </c>
      <c r="AZ252" s="171" t="str">
        <f aca="false">IF(AV252="",IF(ISNUMBER(FIND(".",A252)),LEFT(A252,FIND(".",A252)-1),A252),AV252)</f>
        <v>KC912080</v>
      </c>
      <c r="BA252" s="171" t="str">
        <f aca="false">IF(ISNUMBER(FIND("-",AZ252)),LEFT(AZ252,FIND("-",AZ252)-1),AZ252)</f>
        <v>KC912080</v>
      </c>
      <c r="BB252" s="170" t="str">
        <f aca="false"> MEGAname &amp; "="</f>
        <v>KC912080=</v>
      </c>
      <c r="BC252" s="170" t="str">
        <f aca="false">Clear &amp; IF(span ,"Span","out")</f>
        <v>KC912080=out</v>
      </c>
      <c r="BD252" s="170" t="str">
        <f aca="false">Clear &amp; IF(span, IF(B252=".","Selected",B252),"out")</f>
        <v>KC912080=out</v>
      </c>
      <c r="BE252" s="170" t="str">
        <f aca="false">Clear &amp; Strain</f>
        <v>KC912080=</v>
      </c>
      <c r="BF252" s="170" t="str">
        <f aca="false">CONCATENATE(A252,"=",F252,". ",AX252,IF(AB252="","",CONCATENATE(".",AB252)))</f>
        <v>KC912080=. 3.FRA.Toulouse .hum</v>
      </c>
      <c r="BG252" s="170" t="str">
        <f aca="false">CONCATENATE(A252,"=",F252,". ",AX252)</f>
        <v>KC912080=. 3.FRA.Toulouse .hum</v>
      </c>
      <c r="BH252" s="170" t="str">
        <f aca="false">CONCATENATE(A252,"=",AX252)</f>
        <v>KC912080=3.FRA.Toulouse .hum</v>
      </c>
      <c r="BI252" s="170" t="str">
        <f aca="false">CONCATENATE(A252,"=",ComForSubtype,D252)</f>
        <v>KC912080=3</v>
      </c>
      <c r="BJ252" s="170" t="str">
        <f aca="false">CONCATENATE(A252,"=",E252)</f>
        <v>KC912080=3</v>
      </c>
      <c r="BK252" s="170" t="str">
        <f aca="false">CONCATENATE(A252,"=",C252)</f>
        <v>KC912080=3</v>
      </c>
      <c r="BL252" s="170" t="str">
        <f aca="false">CONCATENATE(D252,"=")</f>
        <v>3=</v>
      </c>
      <c r="BM252" s="223" t="str">
        <f aca="false">IF(BA252="XX","",BA252)</f>
        <v>KC912080</v>
      </c>
      <c r="BN252" s="224" t="str">
        <f aca="false">CONCATENATE(IF(F252="","",F252),IF(G252="","",CONCATENATE(" / ",G252)))</f>
        <v/>
      </c>
      <c r="BO252" s="225" t="str">
        <f aca="false">AX252</f>
        <v>3.FRA.Toulouse .hum</v>
      </c>
      <c r="BP252" s="226" t="str">
        <f aca="false">IF(V252="","",V252)</f>
        <v/>
      </c>
      <c r="BQ252" s="226" t="str">
        <f aca="false">IF(W252="","",CONCATENATE(W252,IF(LEFT(AO252,1)="s","+","")))</f>
        <v/>
      </c>
      <c r="BR252" s="226" t="str">
        <f aca="false">IF(X252="","",CONCATENATE(X252,IF(LEFT(AQ252,1)="s","+","")))</f>
        <v/>
      </c>
      <c r="BS252" s="226" t="str">
        <f aca="false">IF(Y252="","",CONCATENATE(Y252,IF(LEFT(AR252,1)="s","+","")))</f>
        <v/>
      </c>
      <c r="BT252" s="226" t="str">
        <f aca="false">IF(Z252="","",CONCATENATE(Z252,IF(LEFT(AS252,1)="s","+","")))</f>
        <v/>
      </c>
      <c r="BU252" s="227" t="str">
        <f aca="false">IF(AA252="","",CONCATENATE(AA252,IF(LEFT(AT252,1)="s","+","")))</f>
        <v/>
      </c>
      <c r="BV252" s="212"/>
      <c r="BW252" s="177" t="s">
        <v>338</v>
      </c>
      <c r="BX252" s="170" t="str">
        <f aca="false">IF(BW252&lt;&gt;"",IF(ISNUMBER(FIND("=",BW252)),LEFT(BW252,FIND("=",BW252)-1),BW252),BW252)</f>
        <v>xx</v>
      </c>
      <c r="BY252" s="170" t="str">
        <f aca="false">IF(BW252&lt;&gt;"",IF(ISNUMBER(FIND("=",BW252)),RIGHT(BW252,LEN(BW252)-FIND("=",BW252)),""),"")</f>
        <v>Non_select</v>
      </c>
      <c r="BZ252" s="170" t="str">
        <f aca="false">IF(BX252&lt;&gt;"",IF(ISNUMBER(FIND(".",BX252)),LEFT(BX252,FIND(".",BX252)-1),BX252),BX252)</f>
        <v>xx</v>
      </c>
      <c r="CA252" s="170" t="str">
        <f aca="false">IF(BX252&lt;&gt;"",IF(ISNUMBER(FIND(".",BX252)),RIGHT(BX252,LEN(BX252)-FIND(".",BX252)),""),"")</f>
        <v/>
      </c>
      <c r="CB252" s="212"/>
      <c r="CC252" s="170" t="str">
        <f aca="false">A252</f>
        <v>KC912080</v>
      </c>
      <c r="CD252" s="178" t="s">
        <v>339</v>
      </c>
      <c r="CE252" s="178" t="s">
        <v>340</v>
      </c>
      <c r="CF252" s="178" t="s">
        <v>341</v>
      </c>
      <c r="CG252" s="212"/>
      <c r="CH252" s="212"/>
      <c r="CI252" s="212"/>
      <c r="CJ252" s="212"/>
      <c r="CK252" s="178"/>
      <c r="CL252" s="212"/>
      <c r="CM252" s="212"/>
      <c r="CN252" s="212"/>
      <c r="CO252" s="212"/>
      <c r="CP252" s="212"/>
      <c r="CQ252" s="212"/>
      <c r="CR252" s="228" t="n">
        <f aca="false">C252</f>
        <v>3</v>
      </c>
      <c r="CS252" s="229" t="str">
        <f aca="false">D252</f>
        <v>3</v>
      </c>
      <c r="CT252" s="170" t="str">
        <f aca="false">CONCATENATE(CD252," strain ",CM252," ",CL252,", partial cds")</f>
        <v>Hepatitis E virus strain  , partial cds</v>
      </c>
    </row>
    <row r="253" s="146" customFormat="true" ht="11.9" hidden="true" customHeight="true" outlineLevel="0" collapsed="false">
      <c r="A253" s="154" t="s">
        <v>885</v>
      </c>
      <c r="B253" s="147" t="s">
        <v>371</v>
      </c>
      <c r="C253" s="148" t="n">
        <v>3</v>
      </c>
      <c r="D253" s="149" t="s">
        <v>640</v>
      </c>
      <c r="E253" s="150" t="s">
        <v>640</v>
      </c>
      <c r="F253" s="154"/>
      <c r="G253" s="212"/>
      <c r="H253" s="146" t="s">
        <v>758</v>
      </c>
      <c r="I253" s="153" t="s">
        <v>759</v>
      </c>
      <c r="J253" s="154" t="s">
        <v>395</v>
      </c>
      <c r="K253" s="155" t="s">
        <v>760</v>
      </c>
      <c r="L253" s="231" t="s">
        <v>760</v>
      </c>
      <c r="M253" s="157" t="s">
        <v>348</v>
      </c>
      <c r="N253" s="213"/>
      <c r="O253" s="212"/>
      <c r="P253" s="212"/>
      <c r="Q253" s="212"/>
      <c r="R253" s="212"/>
      <c r="S253" s="212"/>
      <c r="T253" s="215"/>
      <c r="U253" s="215"/>
      <c r="V253" s="209"/>
      <c r="W253" s="217"/>
      <c r="X253" s="209"/>
      <c r="Y253" s="209"/>
      <c r="Z253" s="209"/>
      <c r="AA253" s="216"/>
      <c r="AB253" s="217"/>
      <c r="AC253" s="217"/>
      <c r="AD253" s="209"/>
      <c r="AE253" s="209"/>
      <c r="AF253" s="209"/>
      <c r="AG253" s="218"/>
      <c r="AH253" s="212"/>
      <c r="AI253" s="212"/>
      <c r="AJ253" s="219" t="n">
        <f aca="false">SeqEnd-SeqBeg+1</f>
        <v>1</v>
      </c>
      <c r="AK253" s="220" t="n">
        <f aca="false">AND( SeqBeg&lt;=Beg  , End &lt;=SeqEnd )</f>
        <v>0</v>
      </c>
      <c r="AL253" s="212"/>
      <c r="AM253" s="212"/>
      <c r="AN253" s="221"/>
      <c r="AO253" s="147" t="s">
        <v>103</v>
      </c>
      <c r="AP253" s="147" t="s">
        <v>103</v>
      </c>
      <c r="AQ253" s="147" t="s">
        <v>103</v>
      </c>
      <c r="AR253" s="147" t="s">
        <v>103</v>
      </c>
      <c r="AS253" s="147" t="s">
        <v>103</v>
      </c>
      <c r="AT253" s="147" t="s">
        <v>103</v>
      </c>
      <c r="AV253" s="212"/>
      <c r="AW253" s="222" t="str">
        <f aca="false">HYPERLINK(CONCATENATE("http://www.ncbi.nlm.nih.gov/nuccore/",BM253),BM253)</f>
        <v>KC912081</v>
      </c>
      <c r="AX253" s="219" t="str">
        <f aca="false">CONCATENATE(D253,IF(I253="","",CONCATENATE(".",I253)),IF(K253="","",CONCATENATE(".",K253)),IF(M253="","",CONCATENATE(".",M253)),IF(R253="","",CONCATENATE(".",R253)),IF(U253="","","(*)"))</f>
        <v>3.FRA.Toulouse .hum</v>
      </c>
      <c r="AY253" s="170" t="str">
        <f aca="false">CONCATENATE(BM253,".",BN253)</f>
        <v>KC912081.</v>
      </c>
      <c r="AZ253" s="171" t="str">
        <f aca="false">IF(AV253="",IF(ISNUMBER(FIND(".",A253)),LEFT(A253,FIND(".",A253)-1),A253),AV253)</f>
        <v>KC912081</v>
      </c>
      <c r="BA253" s="171" t="str">
        <f aca="false">IF(ISNUMBER(FIND("-",AZ253)),LEFT(AZ253,FIND("-",AZ253)-1),AZ253)</f>
        <v>KC912081</v>
      </c>
      <c r="BB253" s="170" t="str">
        <f aca="false"> MEGAname &amp; "="</f>
        <v>KC912081=</v>
      </c>
      <c r="BC253" s="170" t="str">
        <f aca="false">Clear &amp; IF(span ,"Span","out")</f>
        <v>KC912081=out</v>
      </c>
      <c r="BD253" s="170" t="str">
        <f aca="false">Clear &amp; IF(span, IF(B253=".","Selected",B253),"out")</f>
        <v>KC912081=out</v>
      </c>
      <c r="BE253" s="170" t="str">
        <f aca="false">Clear &amp; Strain</f>
        <v>KC912081=</v>
      </c>
      <c r="BF253" s="170" t="str">
        <f aca="false">CONCATENATE(A253,"=",F253,". ",AX253,IF(AB253="","",CONCATENATE(".",AB253)))</f>
        <v>KC912081=. 3.FRA.Toulouse .hum</v>
      </c>
      <c r="BG253" s="170" t="str">
        <f aca="false">CONCATENATE(A253,"=",F253,". ",AX253)</f>
        <v>KC912081=. 3.FRA.Toulouse .hum</v>
      </c>
      <c r="BH253" s="170" t="str">
        <f aca="false">CONCATENATE(A253,"=",AX253)</f>
        <v>KC912081=3.FRA.Toulouse .hum</v>
      </c>
      <c r="BI253" s="170" t="str">
        <f aca="false">CONCATENATE(A253,"=",ComForSubtype,D253)</f>
        <v>KC912081=3</v>
      </c>
      <c r="BJ253" s="170" t="str">
        <f aca="false">CONCATENATE(A253,"=",E253)</f>
        <v>KC912081=3</v>
      </c>
      <c r="BK253" s="170" t="str">
        <f aca="false">CONCATENATE(A253,"=",C253)</f>
        <v>KC912081=3</v>
      </c>
      <c r="BL253" s="170" t="str">
        <f aca="false">CONCATENATE(D253,"=")</f>
        <v>3=</v>
      </c>
      <c r="BM253" s="223" t="str">
        <f aca="false">IF(BA253="XX","",BA253)</f>
        <v>KC912081</v>
      </c>
      <c r="BN253" s="224" t="str">
        <f aca="false">CONCATENATE(IF(F253="","",F253),IF(G253="","",CONCATENATE(" / ",G253)))</f>
        <v/>
      </c>
      <c r="BO253" s="225" t="str">
        <f aca="false">AX253</f>
        <v>3.FRA.Toulouse .hum</v>
      </c>
      <c r="BP253" s="226" t="str">
        <f aca="false">IF(V253="","",V253)</f>
        <v/>
      </c>
      <c r="BQ253" s="226" t="str">
        <f aca="false">IF(W253="","",CONCATENATE(W253,IF(LEFT(AO253,1)="s","+","")))</f>
        <v/>
      </c>
      <c r="BR253" s="226" t="str">
        <f aca="false">IF(X253="","",CONCATENATE(X253,IF(LEFT(AQ253,1)="s","+","")))</f>
        <v/>
      </c>
      <c r="BS253" s="226" t="str">
        <f aca="false">IF(Y253="","",CONCATENATE(Y253,IF(LEFT(AR253,1)="s","+","")))</f>
        <v/>
      </c>
      <c r="BT253" s="226" t="str">
        <f aca="false">IF(Z253="","",CONCATENATE(Z253,IF(LEFT(AS253,1)="s","+","")))</f>
        <v/>
      </c>
      <c r="BU253" s="227" t="str">
        <f aca="false">IF(AA253="","",CONCATENATE(AA253,IF(LEFT(AT253,1)="s","+","")))</f>
        <v/>
      </c>
      <c r="BV253" s="212"/>
      <c r="BW253" s="177" t="s">
        <v>338</v>
      </c>
      <c r="BX253" s="170" t="str">
        <f aca="false">IF(BW253&lt;&gt;"",IF(ISNUMBER(FIND("=",BW253)),LEFT(BW253,FIND("=",BW253)-1),BW253),BW253)</f>
        <v>xx</v>
      </c>
      <c r="BY253" s="170" t="str">
        <f aca="false">IF(BW253&lt;&gt;"",IF(ISNUMBER(FIND("=",BW253)),RIGHT(BW253,LEN(BW253)-FIND("=",BW253)),""),"")</f>
        <v>Non_select</v>
      </c>
      <c r="BZ253" s="170" t="str">
        <f aca="false">IF(BX253&lt;&gt;"",IF(ISNUMBER(FIND(".",BX253)),LEFT(BX253,FIND(".",BX253)-1),BX253),BX253)</f>
        <v>xx</v>
      </c>
      <c r="CA253" s="170" t="str">
        <f aca="false">IF(BX253&lt;&gt;"",IF(ISNUMBER(FIND(".",BX253)),RIGHT(BX253,LEN(BX253)-FIND(".",BX253)),""),"")</f>
        <v/>
      </c>
      <c r="CB253" s="212"/>
      <c r="CC253" s="170" t="str">
        <f aca="false">A253</f>
        <v>KC912081</v>
      </c>
      <c r="CD253" s="178" t="s">
        <v>339</v>
      </c>
      <c r="CE253" s="178" t="s">
        <v>340</v>
      </c>
      <c r="CF253" s="178" t="s">
        <v>341</v>
      </c>
      <c r="CG253" s="212"/>
      <c r="CH253" s="212"/>
      <c r="CI253" s="212"/>
      <c r="CJ253" s="212"/>
      <c r="CK253" s="178"/>
      <c r="CL253" s="212"/>
      <c r="CM253" s="212"/>
      <c r="CN253" s="212"/>
      <c r="CO253" s="212"/>
      <c r="CP253" s="212"/>
      <c r="CQ253" s="212"/>
      <c r="CR253" s="228" t="n">
        <f aca="false">C253</f>
        <v>3</v>
      </c>
      <c r="CS253" s="229" t="str">
        <f aca="false">D253</f>
        <v>3</v>
      </c>
      <c r="CT253" s="170" t="str">
        <f aca="false">CONCATENATE(CD253," strain ",CM253," ",CL253,", partial cds")</f>
        <v>Hepatitis E virus strain  , partial cds</v>
      </c>
    </row>
    <row r="254" s="146" customFormat="true" ht="11.9" hidden="true" customHeight="true" outlineLevel="0" collapsed="false">
      <c r="A254" s="154" t="s">
        <v>886</v>
      </c>
      <c r="B254" s="147" t="s">
        <v>371</v>
      </c>
      <c r="C254" s="148" t="n">
        <v>3</v>
      </c>
      <c r="D254" s="149" t="s">
        <v>640</v>
      </c>
      <c r="E254" s="150" t="s">
        <v>640</v>
      </c>
      <c r="F254" s="154"/>
      <c r="G254" s="212"/>
      <c r="H254" s="146" t="s">
        <v>758</v>
      </c>
      <c r="I254" s="153" t="s">
        <v>759</v>
      </c>
      <c r="J254" s="154" t="s">
        <v>395</v>
      </c>
      <c r="K254" s="155" t="s">
        <v>760</v>
      </c>
      <c r="L254" s="231" t="s">
        <v>760</v>
      </c>
      <c r="M254" s="157" t="s">
        <v>348</v>
      </c>
      <c r="N254" s="213"/>
      <c r="O254" s="212"/>
      <c r="P254" s="212"/>
      <c r="Q254" s="212"/>
      <c r="R254" s="212"/>
      <c r="S254" s="212"/>
      <c r="T254" s="215"/>
      <c r="U254" s="215"/>
      <c r="V254" s="209"/>
      <c r="W254" s="217"/>
      <c r="X254" s="209"/>
      <c r="Y254" s="209"/>
      <c r="Z254" s="209"/>
      <c r="AA254" s="216"/>
      <c r="AB254" s="217"/>
      <c r="AC254" s="217"/>
      <c r="AD254" s="209"/>
      <c r="AE254" s="209"/>
      <c r="AF254" s="209"/>
      <c r="AG254" s="218"/>
      <c r="AH254" s="212"/>
      <c r="AI254" s="212"/>
      <c r="AJ254" s="219" t="n">
        <f aca="false">SeqEnd-SeqBeg+1</f>
        <v>1</v>
      </c>
      <c r="AK254" s="220" t="n">
        <f aca="false">AND( SeqBeg&lt;=Beg  , End &lt;=SeqEnd )</f>
        <v>0</v>
      </c>
      <c r="AL254" s="212"/>
      <c r="AM254" s="212"/>
      <c r="AN254" s="221"/>
      <c r="AO254" s="147" t="s">
        <v>103</v>
      </c>
      <c r="AP254" s="147" t="s">
        <v>103</v>
      </c>
      <c r="AQ254" s="147" t="s">
        <v>103</v>
      </c>
      <c r="AR254" s="147" t="s">
        <v>103</v>
      </c>
      <c r="AS254" s="147" t="s">
        <v>103</v>
      </c>
      <c r="AT254" s="147" t="s">
        <v>103</v>
      </c>
      <c r="AV254" s="212"/>
      <c r="AW254" s="222" t="str">
        <f aca="false">HYPERLINK(CONCATENATE("http://www.ncbi.nlm.nih.gov/nuccore/",BM254),BM254)</f>
        <v>KC912082</v>
      </c>
      <c r="AX254" s="219" t="str">
        <f aca="false">CONCATENATE(D254,IF(I254="","",CONCATENATE(".",I254)),IF(K254="","",CONCATENATE(".",K254)),IF(M254="","",CONCATENATE(".",M254)),IF(R254="","",CONCATENATE(".",R254)),IF(U254="","","(*)"))</f>
        <v>3.FRA.Toulouse .hum</v>
      </c>
      <c r="AY254" s="170" t="str">
        <f aca="false">CONCATENATE(BM254,".",BN254)</f>
        <v>KC912082.</v>
      </c>
      <c r="AZ254" s="171" t="str">
        <f aca="false">IF(AV254="",IF(ISNUMBER(FIND(".",A254)),LEFT(A254,FIND(".",A254)-1),A254),AV254)</f>
        <v>KC912082</v>
      </c>
      <c r="BA254" s="171" t="str">
        <f aca="false">IF(ISNUMBER(FIND("-",AZ254)),LEFT(AZ254,FIND("-",AZ254)-1),AZ254)</f>
        <v>KC912082</v>
      </c>
      <c r="BB254" s="170" t="str">
        <f aca="false"> MEGAname &amp; "="</f>
        <v>KC912082=</v>
      </c>
      <c r="BC254" s="170" t="str">
        <f aca="false">Clear &amp; IF(span ,"Span","out")</f>
        <v>KC912082=out</v>
      </c>
      <c r="BD254" s="170" t="str">
        <f aca="false">Clear &amp; IF(span, IF(B254=".","Selected",B254),"out")</f>
        <v>KC912082=out</v>
      </c>
      <c r="BE254" s="170" t="str">
        <f aca="false">Clear &amp; Strain</f>
        <v>KC912082=</v>
      </c>
      <c r="BF254" s="170" t="str">
        <f aca="false">CONCATENATE(A254,"=",F254,". ",AX254,IF(AB254="","",CONCATENATE(".",AB254)))</f>
        <v>KC912082=. 3.FRA.Toulouse .hum</v>
      </c>
      <c r="BG254" s="170" t="str">
        <f aca="false">CONCATENATE(A254,"=",F254,". ",AX254)</f>
        <v>KC912082=. 3.FRA.Toulouse .hum</v>
      </c>
      <c r="BH254" s="170" t="str">
        <f aca="false">CONCATENATE(A254,"=",AX254)</f>
        <v>KC912082=3.FRA.Toulouse .hum</v>
      </c>
      <c r="BI254" s="170" t="str">
        <f aca="false">CONCATENATE(A254,"=",ComForSubtype,D254)</f>
        <v>KC912082=3</v>
      </c>
      <c r="BJ254" s="170" t="str">
        <f aca="false">CONCATENATE(A254,"=",E254)</f>
        <v>KC912082=3</v>
      </c>
      <c r="BK254" s="170" t="str">
        <f aca="false">CONCATENATE(A254,"=",C254)</f>
        <v>KC912082=3</v>
      </c>
      <c r="BL254" s="170" t="str">
        <f aca="false">CONCATENATE(D254,"=")</f>
        <v>3=</v>
      </c>
      <c r="BM254" s="223" t="str">
        <f aca="false">IF(BA254="XX","",BA254)</f>
        <v>KC912082</v>
      </c>
      <c r="BN254" s="224" t="str">
        <f aca="false">CONCATENATE(IF(F254="","",F254),IF(G254="","",CONCATENATE(" / ",G254)))</f>
        <v/>
      </c>
      <c r="BO254" s="225" t="str">
        <f aca="false">AX254</f>
        <v>3.FRA.Toulouse .hum</v>
      </c>
      <c r="BP254" s="226" t="str">
        <f aca="false">IF(V254="","",V254)</f>
        <v/>
      </c>
      <c r="BQ254" s="226" t="str">
        <f aca="false">IF(W254="","",CONCATENATE(W254,IF(LEFT(AO254,1)="s","+","")))</f>
        <v/>
      </c>
      <c r="BR254" s="226" t="str">
        <f aca="false">IF(X254="","",CONCATENATE(X254,IF(LEFT(AQ254,1)="s","+","")))</f>
        <v/>
      </c>
      <c r="BS254" s="226" t="str">
        <f aca="false">IF(Y254="","",CONCATENATE(Y254,IF(LEFT(AR254,1)="s","+","")))</f>
        <v/>
      </c>
      <c r="BT254" s="226" t="str">
        <f aca="false">IF(Z254="","",CONCATENATE(Z254,IF(LEFT(AS254,1)="s","+","")))</f>
        <v/>
      </c>
      <c r="BU254" s="227" t="str">
        <f aca="false">IF(AA254="","",CONCATENATE(AA254,IF(LEFT(AT254,1)="s","+","")))</f>
        <v/>
      </c>
      <c r="BV254" s="212"/>
      <c r="BW254" s="177" t="s">
        <v>338</v>
      </c>
      <c r="BX254" s="170" t="str">
        <f aca="false">IF(BW254&lt;&gt;"",IF(ISNUMBER(FIND("=",BW254)),LEFT(BW254,FIND("=",BW254)-1),BW254),BW254)</f>
        <v>xx</v>
      </c>
      <c r="BY254" s="170" t="str">
        <f aca="false">IF(BW254&lt;&gt;"",IF(ISNUMBER(FIND("=",BW254)),RIGHT(BW254,LEN(BW254)-FIND("=",BW254)),""),"")</f>
        <v>Non_select</v>
      </c>
      <c r="BZ254" s="170" t="str">
        <f aca="false">IF(BX254&lt;&gt;"",IF(ISNUMBER(FIND(".",BX254)),LEFT(BX254,FIND(".",BX254)-1),BX254),BX254)</f>
        <v>xx</v>
      </c>
      <c r="CA254" s="170" t="str">
        <f aca="false">IF(BX254&lt;&gt;"",IF(ISNUMBER(FIND(".",BX254)),RIGHT(BX254,LEN(BX254)-FIND(".",BX254)),""),"")</f>
        <v/>
      </c>
      <c r="CB254" s="212"/>
      <c r="CC254" s="170" t="str">
        <f aca="false">A254</f>
        <v>KC912082</v>
      </c>
      <c r="CD254" s="178" t="s">
        <v>339</v>
      </c>
      <c r="CE254" s="178" t="s">
        <v>340</v>
      </c>
      <c r="CF254" s="178" t="s">
        <v>341</v>
      </c>
      <c r="CG254" s="212"/>
      <c r="CH254" s="212"/>
      <c r="CI254" s="212"/>
      <c r="CJ254" s="212"/>
      <c r="CK254" s="178"/>
      <c r="CL254" s="212"/>
      <c r="CM254" s="212"/>
      <c r="CN254" s="212"/>
      <c r="CO254" s="212"/>
      <c r="CP254" s="212"/>
      <c r="CQ254" s="212"/>
      <c r="CR254" s="228" t="n">
        <f aca="false">C254</f>
        <v>3</v>
      </c>
      <c r="CS254" s="229" t="str">
        <f aca="false">D254</f>
        <v>3</v>
      </c>
      <c r="CT254" s="170" t="str">
        <f aca="false">CONCATENATE(CD254," strain ",CM254," ",CL254,", partial cds")</f>
        <v>Hepatitis E virus strain  , partial cds</v>
      </c>
    </row>
    <row r="255" s="146" customFormat="true" ht="11.9" hidden="true" customHeight="true" outlineLevel="0" collapsed="false">
      <c r="A255" s="154" t="s">
        <v>887</v>
      </c>
      <c r="B255" s="147" t="s">
        <v>371</v>
      </c>
      <c r="C255" s="148" t="n">
        <v>3</v>
      </c>
      <c r="D255" s="149" t="s">
        <v>640</v>
      </c>
      <c r="E255" s="150" t="s">
        <v>640</v>
      </c>
      <c r="F255" s="154"/>
      <c r="G255" s="212"/>
      <c r="H255" s="146" t="s">
        <v>758</v>
      </c>
      <c r="I255" s="153" t="s">
        <v>759</v>
      </c>
      <c r="J255" s="154" t="s">
        <v>395</v>
      </c>
      <c r="K255" s="155" t="s">
        <v>760</v>
      </c>
      <c r="L255" s="231" t="s">
        <v>760</v>
      </c>
      <c r="M255" s="157" t="s">
        <v>348</v>
      </c>
      <c r="N255" s="213"/>
      <c r="O255" s="212"/>
      <c r="P255" s="212"/>
      <c r="Q255" s="212"/>
      <c r="R255" s="212"/>
      <c r="S255" s="212"/>
      <c r="T255" s="215"/>
      <c r="U255" s="215"/>
      <c r="V255" s="209"/>
      <c r="W255" s="217"/>
      <c r="X255" s="209"/>
      <c r="Y255" s="209"/>
      <c r="Z255" s="209"/>
      <c r="AA255" s="216"/>
      <c r="AB255" s="217"/>
      <c r="AC255" s="217"/>
      <c r="AD255" s="209"/>
      <c r="AE255" s="209"/>
      <c r="AF255" s="209"/>
      <c r="AG255" s="218"/>
      <c r="AH255" s="212"/>
      <c r="AI255" s="212"/>
      <c r="AJ255" s="219" t="n">
        <f aca="false">SeqEnd-SeqBeg+1</f>
        <v>1</v>
      </c>
      <c r="AK255" s="220" t="n">
        <f aca="false">AND( SeqBeg&lt;=Beg  , End &lt;=SeqEnd )</f>
        <v>0</v>
      </c>
      <c r="AL255" s="212"/>
      <c r="AM255" s="212"/>
      <c r="AN255" s="221"/>
      <c r="AO255" s="147" t="s">
        <v>103</v>
      </c>
      <c r="AP255" s="147" t="s">
        <v>103</v>
      </c>
      <c r="AQ255" s="147" t="s">
        <v>103</v>
      </c>
      <c r="AR255" s="147" t="s">
        <v>103</v>
      </c>
      <c r="AS255" s="147" t="s">
        <v>103</v>
      </c>
      <c r="AT255" s="147" t="s">
        <v>103</v>
      </c>
      <c r="AV255" s="212"/>
      <c r="AW255" s="222" t="str">
        <f aca="false">HYPERLINK(CONCATENATE("http://www.ncbi.nlm.nih.gov/nuccore/",BM255),BM255)</f>
        <v>KC912083</v>
      </c>
      <c r="AX255" s="219" t="str">
        <f aca="false">CONCATENATE(D255,IF(I255="","",CONCATENATE(".",I255)),IF(K255="","",CONCATENATE(".",K255)),IF(M255="","",CONCATENATE(".",M255)),IF(R255="","",CONCATENATE(".",R255)),IF(U255="","","(*)"))</f>
        <v>3.FRA.Toulouse .hum</v>
      </c>
      <c r="AY255" s="170" t="str">
        <f aca="false">CONCATENATE(BM255,".",BN255)</f>
        <v>KC912083.</v>
      </c>
      <c r="AZ255" s="171" t="str">
        <f aca="false">IF(AV255="",IF(ISNUMBER(FIND(".",A255)),LEFT(A255,FIND(".",A255)-1),A255),AV255)</f>
        <v>KC912083</v>
      </c>
      <c r="BA255" s="171" t="str">
        <f aca="false">IF(ISNUMBER(FIND("-",AZ255)),LEFT(AZ255,FIND("-",AZ255)-1),AZ255)</f>
        <v>KC912083</v>
      </c>
      <c r="BB255" s="170" t="str">
        <f aca="false"> MEGAname &amp; "="</f>
        <v>KC912083=</v>
      </c>
      <c r="BC255" s="170" t="str">
        <f aca="false">Clear &amp; IF(span ,"Span","out")</f>
        <v>KC912083=out</v>
      </c>
      <c r="BD255" s="170" t="str">
        <f aca="false">Clear &amp; IF(span, IF(B255=".","Selected",B255),"out")</f>
        <v>KC912083=out</v>
      </c>
      <c r="BE255" s="170" t="str">
        <f aca="false">Clear &amp; Strain</f>
        <v>KC912083=</v>
      </c>
      <c r="BF255" s="170" t="str">
        <f aca="false">CONCATENATE(A255,"=",F255,". ",AX255,IF(AB255="","",CONCATENATE(".",AB255)))</f>
        <v>KC912083=. 3.FRA.Toulouse .hum</v>
      </c>
      <c r="BG255" s="170" t="str">
        <f aca="false">CONCATENATE(A255,"=",F255,". ",AX255)</f>
        <v>KC912083=. 3.FRA.Toulouse .hum</v>
      </c>
      <c r="BH255" s="170" t="str">
        <f aca="false">CONCATENATE(A255,"=",AX255)</f>
        <v>KC912083=3.FRA.Toulouse .hum</v>
      </c>
      <c r="BI255" s="170" t="str">
        <f aca="false">CONCATENATE(A255,"=",ComForSubtype,D255)</f>
        <v>KC912083=3</v>
      </c>
      <c r="BJ255" s="170" t="str">
        <f aca="false">CONCATENATE(A255,"=",E255)</f>
        <v>KC912083=3</v>
      </c>
      <c r="BK255" s="170" t="str">
        <f aca="false">CONCATENATE(A255,"=",C255)</f>
        <v>KC912083=3</v>
      </c>
      <c r="BL255" s="170" t="str">
        <f aca="false">CONCATENATE(D255,"=")</f>
        <v>3=</v>
      </c>
      <c r="BM255" s="223" t="str">
        <f aca="false">IF(BA255="XX","",BA255)</f>
        <v>KC912083</v>
      </c>
      <c r="BN255" s="224" t="str">
        <f aca="false">CONCATENATE(IF(F255="","",F255),IF(G255="","",CONCATENATE(" / ",G255)))</f>
        <v/>
      </c>
      <c r="BO255" s="225" t="str">
        <f aca="false">AX255</f>
        <v>3.FRA.Toulouse .hum</v>
      </c>
      <c r="BP255" s="226" t="str">
        <f aca="false">IF(V255="","",V255)</f>
        <v/>
      </c>
      <c r="BQ255" s="226" t="str">
        <f aca="false">IF(W255="","",CONCATENATE(W255,IF(LEFT(AO255,1)="s","+","")))</f>
        <v/>
      </c>
      <c r="BR255" s="226" t="str">
        <f aca="false">IF(X255="","",CONCATENATE(X255,IF(LEFT(AQ255,1)="s","+","")))</f>
        <v/>
      </c>
      <c r="BS255" s="226" t="str">
        <f aca="false">IF(Y255="","",CONCATENATE(Y255,IF(LEFT(AR255,1)="s","+","")))</f>
        <v/>
      </c>
      <c r="BT255" s="226" t="str">
        <f aca="false">IF(Z255="","",CONCATENATE(Z255,IF(LEFT(AS255,1)="s","+","")))</f>
        <v/>
      </c>
      <c r="BU255" s="227" t="str">
        <f aca="false">IF(AA255="","",CONCATENATE(AA255,IF(LEFT(AT255,1)="s","+","")))</f>
        <v/>
      </c>
      <c r="BV255" s="212"/>
      <c r="BW255" s="177" t="s">
        <v>338</v>
      </c>
      <c r="BX255" s="170" t="str">
        <f aca="false">IF(BW255&lt;&gt;"",IF(ISNUMBER(FIND("=",BW255)),LEFT(BW255,FIND("=",BW255)-1),BW255),BW255)</f>
        <v>xx</v>
      </c>
      <c r="BY255" s="170" t="str">
        <f aca="false">IF(BW255&lt;&gt;"",IF(ISNUMBER(FIND("=",BW255)),RIGHT(BW255,LEN(BW255)-FIND("=",BW255)),""),"")</f>
        <v>Non_select</v>
      </c>
      <c r="BZ255" s="170" t="str">
        <f aca="false">IF(BX255&lt;&gt;"",IF(ISNUMBER(FIND(".",BX255)),LEFT(BX255,FIND(".",BX255)-1),BX255),BX255)</f>
        <v>xx</v>
      </c>
      <c r="CA255" s="170" t="str">
        <f aca="false">IF(BX255&lt;&gt;"",IF(ISNUMBER(FIND(".",BX255)),RIGHT(BX255,LEN(BX255)-FIND(".",BX255)),""),"")</f>
        <v/>
      </c>
      <c r="CB255" s="212"/>
      <c r="CC255" s="170" t="str">
        <f aca="false">A255</f>
        <v>KC912083</v>
      </c>
      <c r="CD255" s="178" t="s">
        <v>339</v>
      </c>
      <c r="CE255" s="178" t="s">
        <v>340</v>
      </c>
      <c r="CF255" s="178" t="s">
        <v>341</v>
      </c>
      <c r="CG255" s="212"/>
      <c r="CH255" s="212"/>
      <c r="CI255" s="212"/>
      <c r="CJ255" s="212"/>
      <c r="CK255" s="178"/>
      <c r="CL255" s="212"/>
      <c r="CM255" s="212"/>
      <c r="CN255" s="212"/>
      <c r="CO255" s="212"/>
      <c r="CP255" s="212"/>
      <c r="CQ255" s="212"/>
      <c r="CR255" s="228" t="n">
        <f aca="false">C255</f>
        <v>3</v>
      </c>
      <c r="CS255" s="229" t="str">
        <f aca="false">D255</f>
        <v>3</v>
      </c>
      <c r="CT255" s="170" t="str">
        <f aca="false">CONCATENATE(CD255," strain ",CM255," ",CL255,", partial cds")</f>
        <v>Hepatitis E virus strain  , partial cds</v>
      </c>
    </row>
    <row r="256" s="146" customFormat="true" ht="11.9" hidden="true" customHeight="true" outlineLevel="0" collapsed="false">
      <c r="A256" s="154" t="s">
        <v>888</v>
      </c>
      <c r="B256" s="147" t="s">
        <v>371</v>
      </c>
      <c r="C256" s="148" t="n">
        <v>3</v>
      </c>
      <c r="D256" s="149" t="s">
        <v>640</v>
      </c>
      <c r="E256" s="150" t="s">
        <v>640</v>
      </c>
      <c r="F256" s="154"/>
      <c r="G256" s="212"/>
      <c r="H256" s="146" t="s">
        <v>758</v>
      </c>
      <c r="I256" s="153" t="s">
        <v>759</v>
      </c>
      <c r="J256" s="154" t="s">
        <v>395</v>
      </c>
      <c r="K256" s="155" t="s">
        <v>760</v>
      </c>
      <c r="L256" s="231" t="s">
        <v>760</v>
      </c>
      <c r="M256" s="157" t="s">
        <v>348</v>
      </c>
      <c r="N256" s="213"/>
      <c r="O256" s="212"/>
      <c r="P256" s="212"/>
      <c r="Q256" s="212"/>
      <c r="R256" s="212"/>
      <c r="S256" s="212"/>
      <c r="T256" s="215"/>
      <c r="U256" s="215"/>
      <c r="V256" s="209"/>
      <c r="W256" s="217"/>
      <c r="X256" s="209"/>
      <c r="Y256" s="209"/>
      <c r="Z256" s="209"/>
      <c r="AA256" s="216"/>
      <c r="AB256" s="217"/>
      <c r="AC256" s="217"/>
      <c r="AD256" s="209"/>
      <c r="AE256" s="209"/>
      <c r="AF256" s="209"/>
      <c r="AG256" s="218"/>
      <c r="AH256" s="212"/>
      <c r="AI256" s="212"/>
      <c r="AJ256" s="219" t="n">
        <f aca="false">SeqEnd-SeqBeg+1</f>
        <v>1</v>
      </c>
      <c r="AK256" s="220" t="n">
        <f aca="false">AND( SeqBeg&lt;=Beg  , End &lt;=SeqEnd )</f>
        <v>0</v>
      </c>
      <c r="AL256" s="212"/>
      <c r="AM256" s="212"/>
      <c r="AN256" s="221"/>
      <c r="AO256" s="147" t="s">
        <v>103</v>
      </c>
      <c r="AP256" s="147" t="s">
        <v>103</v>
      </c>
      <c r="AQ256" s="147" t="s">
        <v>103</v>
      </c>
      <c r="AR256" s="147" t="s">
        <v>103</v>
      </c>
      <c r="AS256" s="147" t="s">
        <v>103</v>
      </c>
      <c r="AT256" s="147" t="s">
        <v>103</v>
      </c>
      <c r="AV256" s="212"/>
      <c r="AW256" s="222" t="str">
        <f aca="false">HYPERLINK(CONCATENATE("http://www.ncbi.nlm.nih.gov/nuccore/",BM256),BM256)</f>
        <v>KC912084</v>
      </c>
      <c r="AX256" s="219" t="str">
        <f aca="false">CONCATENATE(D256,IF(I256="","",CONCATENATE(".",I256)),IF(K256="","",CONCATENATE(".",K256)),IF(M256="","",CONCATENATE(".",M256)),IF(R256="","",CONCATENATE(".",R256)),IF(U256="","","(*)"))</f>
        <v>3.FRA.Toulouse .hum</v>
      </c>
      <c r="AY256" s="170" t="str">
        <f aca="false">CONCATENATE(BM256,".",BN256)</f>
        <v>KC912084.</v>
      </c>
      <c r="AZ256" s="171" t="str">
        <f aca="false">IF(AV256="",IF(ISNUMBER(FIND(".",A256)),LEFT(A256,FIND(".",A256)-1),A256),AV256)</f>
        <v>KC912084</v>
      </c>
      <c r="BA256" s="171" t="str">
        <f aca="false">IF(ISNUMBER(FIND("-",AZ256)),LEFT(AZ256,FIND("-",AZ256)-1),AZ256)</f>
        <v>KC912084</v>
      </c>
      <c r="BB256" s="170" t="str">
        <f aca="false"> MEGAname &amp; "="</f>
        <v>KC912084=</v>
      </c>
      <c r="BC256" s="170" t="str">
        <f aca="false">Clear &amp; IF(span ,"Span","out")</f>
        <v>KC912084=out</v>
      </c>
      <c r="BD256" s="170" t="str">
        <f aca="false">Clear &amp; IF(span, IF(B256=".","Selected",B256),"out")</f>
        <v>KC912084=out</v>
      </c>
      <c r="BE256" s="170" t="str">
        <f aca="false">Clear &amp; Strain</f>
        <v>KC912084=</v>
      </c>
      <c r="BF256" s="170" t="str">
        <f aca="false">CONCATENATE(A256,"=",F256,". ",AX256,IF(AB256="","",CONCATENATE(".",AB256)))</f>
        <v>KC912084=. 3.FRA.Toulouse .hum</v>
      </c>
      <c r="BG256" s="170" t="str">
        <f aca="false">CONCATENATE(A256,"=",F256,". ",AX256)</f>
        <v>KC912084=. 3.FRA.Toulouse .hum</v>
      </c>
      <c r="BH256" s="170" t="str">
        <f aca="false">CONCATENATE(A256,"=",AX256)</f>
        <v>KC912084=3.FRA.Toulouse .hum</v>
      </c>
      <c r="BI256" s="170" t="str">
        <f aca="false">CONCATENATE(A256,"=",ComForSubtype,D256)</f>
        <v>KC912084=3</v>
      </c>
      <c r="BJ256" s="170" t="str">
        <f aca="false">CONCATENATE(A256,"=",E256)</f>
        <v>KC912084=3</v>
      </c>
      <c r="BK256" s="170" t="str">
        <f aca="false">CONCATENATE(A256,"=",C256)</f>
        <v>KC912084=3</v>
      </c>
      <c r="BL256" s="170" t="str">
        <f aca="false">CONCATENATE(D256,"=")</f>
        <v>3=</v>
      </c>
      <c r="BM256" s="223" t="str">
        <f aca="false">IF(BA256="XX","",BA256)</f>
        <v>KC912084</v>
      </c>
      <c r="BN256" s="224" t="str">
        <f aca="false">CONCATENATE(IF(F256="","",F256),IF(G256="","",CONCATENATE(" / ",G256)))</f>
        <v/>
      </c>
      <c r="BO256" s="225" t="str">
        <f aca="false">AX256</f>
        <v>3.FRA.Toulouse .hum</v>
      </c>
      <c r="BP256" s="226" t="str">
        <f aca="false">IF(V256="","",V256)</f>
        <v/>
      </c>
      <c r="BQ256" s="226" t="str">
        <f aca="false">IF(W256="","",CONCATENATE(W256,IF(LEFT(AO256,1)="s","+","")))</f>
        <v/>
      </c>
      <c r="BR256" s="226" t="str">
        <f aca="false">IF(X256="","",CONCATENATE(X256,IF(LEFT(AQ256,1)="s","+","")))</f>
        <v/>
      </c>
      <c r="BS256" s="226" t="str">
        <f aca="false">IF(Y256="","",CONCATENATE(Y256,IF(LEFT(AR256,1)="s","+","")))</f>
        <v/>
      </c>
      <c r="BT256" s="226" t="str">
        <f aca="false">IF(Z256="","",CONCATENATE(Z256,IF(LEFT(AS256,1)="s","+","")))</f>
        <v/>
      </c>
      <c r="BU256" s="227" t="str">
        <f aca="false">IF(AA256="","",CONCATENATE(AA256,IF(LEFT(AT256,1)="s","+","")))</f>
        <v/>
      </c>
      <c r="BV256" s="212"/>
      <c r="BW256" s="177" t="s">
        <v>338</v>
      </c>
      <c r="BX256" s="170" t="str">
        <f aca="false">IF(BW256&lt;&gt;"",IF(ISNUMBER(FIND("=",BW256)),LEFT(BW256,FIND("=",BW256)-1),BW256),BW256)</f>
        <v>xx</v>
      </c>
      <c r="BY256" s="170" t="str">
        <f aca="false">IF(BW256&lt;&gt;"",IF(ISNUMBER(FIND("=",BW256)),RIGHT(BW256,LEN(BW256)-FIND("=",BW256)),""),"")</f>
        <v>Non_select</v>
      </c>
      <c r="BZ256" s="170" t="str">
        <f aca="false">IF(BX256&lt;&gt;"",IF(ISNUMBER(FIND(".",BX256)),LEFT(BX256,FIND(".",BX256)-1),BX256),BX256)</f>
        <v>xx</v>
      </c>
      <c r="CA256" s="170" t="str">
        <f aca="false">IF(BX256&lt;&gt;"",IF(ISNUMBER(FIND(".",BX256)),RIGHT(BX256,LEN(BX256)-FIND(".",BX256)),""),"")</f>
        <v/>
      </c>
      <c r="CB256" s="212"/>
      <c r="CC256" s="170" t="str">
        <f aca="false">A256</f>
        <v>KC912084</v>
      </c>
      <c r="CD256" s="178" t="s">
        <v>339</v>
      </c>
      <c r="CE256" s="178" t="s">
        <v>340</v>
      </c>
      <c r="CF256" s="178" t="s">
        <v>341</v>
      </c>
      <c r="CG256" s="212"/>
      <c r="CH256" s="212"/>
      <c r="CI256" s="212"/>
      <c r="CJ256" s="212"/>
      <c r="CK256" s="178"/>
      <c r="CL256" s="212"/>
      <c r="CM256" s="212"/>
      <c r="CN256" s="212"/>
      <c r="CO256" s="212"/>
      <c r="CP256" s="212"/>
      <c r="CQ256" s="212"/>
      <c r="CR256" s="228" t="n">
        <f aca="false">C256</f>
        <v>3</v>
      </c>
      <c r="CS256" s="229" t="str">
        <f aca="false">D256</f>
        <v>3</v>
      </c>
      <c r="CT256" s="170" t="str">
        <f aca="false">CONCATENATE(CD256," strain ",CM256," ",CL256,", partial cds")</f>
        <v>Hepatitis E virus strain  , partial cds</v>
      </c>
    </row>
    <row r="257" s="146" customFormat="true" ht="11.9" hidden="true" customHeight="true" outlineLevel="0" collapsed="false">
      <c r="A257" s="154" t="s">
        <v>889</v>
      </c>
      <c r="B257" s="147" t="s">
        <v>371</v>
      </c>
      <c r="C257" s="148" t="n">
        <v>3</v>
      </c>
      <c r="D257" s="149" t="s">
        <v>640</v>
      </c>
      <c r="E257" s="150" t="s">
        <v>640</v>
      </c>
      <c r="F257" s="154"/>
      <c r="G257" s="212"/>
      <c r="H257" s="146" t="s">
        <v>758</v>
      </c>
      <c r="I257" s="153" t="s">
        <v>759</v>
      </c>
      <c r="J257" s="154" t="s">
        <v>395</v>
      </c>
      <c r="K257" s="155" t="s">
        <v>760</v>
      </c>
      <c r="L257" s="231" t="s">
        <v>760</v>
      </c>
      <c r="M257" s="157" t="s">
        <v>348</v>
      </c>
      <c r="N257" s="213"/>
      <c r="O257" s="212"/>
      <c r="P257" s="212"/>
      <c r="Q257" s="212"/>
      <c r="R257" s="212"/>
      <c r="S257" s="212"/>
      <c r="T257" s="215"/>
      <c r="U257" s="215"/>
      <c r="V257" s="209"/>
      <c r="W257" s="217"/>
      <c r="X257" s="209"/>
      <c r="Y257" s="209"/>
      <c r="Z257" s="209"/>
      <c r="AA257" s="216"/>
      <c r="AB257" s="217"/>
      <c r="AC257" s="217"/>
      <c r="AD257" s="209"/>
      <c r="AE257" s="209"/>
      <c r="AF257" s="209"/>
      <c r="AG257" s="218"/>
      <c r="AH257" s="212"/>
      <c r="AI257" s="212"/>
      <c r="AJ257" s="219" t="n">
        <f aca="false">SeqEnd-SeqBeg+1</f>
        <v>1</v>
      </c>
      <c r="AK257" s="220" t="n">
        <f aca="false">AND( SeqBeg&lt;=Beg  , End &lt;=SeqEnd )</f>
        <v>0</v>
      </c>
      <c r="AL257" s="212"/>
      <c r="AM257" s="212"/>
      <c r="AN257" s="221"/>
      <c r="AO257" s="147" t="s">
        <v>103</v>
      </c>
      <c r="AP257" s="147" t="s">
        <v>103</v>
      </c>
      <c r="AQ257" s="147" t="s">
        <v>103</v>
      </c>
      <c r="AR257" s="147" t="s">
        <v>103</v>
      </c>
      <c r="AS257" s="147" t="s">
        <v>103</v>
      </c>
      <c r="AT257" s="147" t="s">
        <v>103</v>
      </c>
      <c r="AV257" s="212"/>
      <c r="AW257" s="222" t="str">
        <f aca="false">HYPERLINK(CONCATENATE("http://www.ncbi.nlm.nih.gov/nuccore/",BM257),BM257)</f>
        <v>KC912085</v>
      </c>
      <c r="AX257" s="219" t="str">
        <f aca="false">CONCATENATE(D257,IF(I257="","",CONCATENATE(".",I257)),IF(K257="","",CONCATENATE(".",K257)),IF(M257="","",CONCATENATE(".",M257)),IF(R257="","",CONCATENATE(".",R257)),IF(U257="","","(*)"))</f>
        <v>3.FRA.Toulouse .hum</v>
      </c>
      <c r="AY257" s="170" t="str">
        <f aca="false">CONCATENATE(BM257,".",BN257)</f>
        <v>KC912085.</v>
      </c>
      <c r="AZ257" s="171" t="str">
        <f aca="false">IF(AV257="",IF(ISNUMBER(FIND(".",A257)),LEFT(A257,FIND(".",A257)-1),A257),AV257)</f>
        <v>KC912085</v>
      </c>
      <c r="BA257" s="171" t="str">
        <f aca="false">IF(ISNUMBER(FIND("-",AZ257)),LEFT(AZ257,FIND("-",AZ257)-1),AZ257)</f>
        <v>KC912085</v>
      </c>
      <c r="BB257" s="170" t="str">
        <f aca="false"> MEGAname &amp; "="</f>
        <v>KC912085=</v>
      </c>
      <c r="BC257" s="170" t="str">
        <f aca="false">Clear &amp; IF(span ,"Span","out")</f>
        <v>KC912085=out</v>
      </c>
      <c r="BD257" s="170" t="str">
        <f aca="false">Clear &amp; IF(span, IF(B257=".","Selected",B257),"out")</f>
        <v>KC912085=out</v>
      </c>
      <c r="BE257" s="170" t="str">
        <f aca="false">Clear &amp; Strain</f>
        <v>KC912085=</v>
      </c>
      <c r="BF257" s="170" t="str">
        <f aca="false">CONCATENATE(A257,"=",F257,". ",AX257,IF(AB257="","",CONCATENATE(".",AB257)))</f>
        <v>KC912085=. 3.FRA.Toulouse .hum</v>
      </c>
      <c r="BG257" s="170" t="str">
        <f aca="false">CONCATENATE(A257,"=",F257,". ",AX257)</f>
        <v>KC912085=. 3.FRA.Toulouse .hum</v>
      </c>
      <c r="BH257" s="170" t="str">
        <f aca="false">CONCATENATE(A257,"=",AX257)</f>
        <v>KC912085=3.FRA.Toulouse .hum</v>
      </c>
      <c r="BI257" s="170" t="str">
        <f aca="false">CONCATENATE(A257,"=",ComForSubtype,D257)</f>
        <v>KC912085=3</v>
      </c>
      <c r="BJ257" s="170" t="str">
        <f aca="false">CONCATENATE(A257,"=",E257)</f>
        <v>KC912085=3</v>
      </c>
      <c r="BK257" s="170" t="str">
        <f aca="false">CONCATENATE(A257,"=",C257)</f>
        <v>KC912085=3</v>
      </c>
      <c r="BL257" s="170" t="str">
        <f aca="false">CONCATENATE(D257,"=")</f>
        <v>3=</v>
      </c>
      <c r="BM257" s="223" t="str">
        <f aca="false">IF(BA257="XX","",BA257)</f>
        <v>KC912085</v>
      </c>
      <c r="BN257" s="224" t="str">
        <f aca="false">CONCATENATE(IF(F257="","",F257),IF(G257="","",CONCATENATE(" / ",G257)))</f>
        <v/>
      </c>
      <c r="BO257" s="225" t="str">
        <f aca="false">AX257</f>
        <v>3.FRA.Toulouse .hum</v>
      </c>
      <c r="BP257" s="226" t="str">
        <f aca="false">IF(V257="","",V257)</f>
        <v/>
      </c>
      <c r="BQ257" s="226" t="str">
        <f aca="false">IF(W257="","",CONCATENATE(W257,IF(LEFT(AO257,1)="s","+","")))</f>
        <v/>
      </c>
      <c r="BR257" s="226" t="str">
        <f aca="false">IF(X257="","",CONCATENATE(X257,IF(LEFT(AQ257,1)="s","+","")))</f>
        <v/>
      </c>
      <c r="BS257" s="226" t="str">
        <f aca="false">IF(Y257="","",CONCATENATE(Y257,IF(LEFT(AR257,1)="s","+","")))</f>
        <v/>
      </c>
      <c r="BT257" s="226" t="str">
        <f aca="false">IF(Z257="","",CONCATENATE(Z257,IF(LEFT(AS257,1)="s","+","")))</f>
        <v/>
      </c>
      <c r="BU257" s="227" t="str">
        <f aca="false">IF(AA257="","",CONCATENATE(AA257,IF(LEFT(AT257,1)="s","+","")))</f>
        <v/>
      </c>
      <c r="BV257" s="212"/>
      <c r="BW257" s="177" t="s">
        <v>338</v>
      </c>
      <c r="BX257" s="170" t="str">
        <f aca="false">IF(BW257&lt;&gt;"",IF(ISNUMBER(FIND("=",BW257)),LEFT(BW257,FIND("=",BW257)-1),BW257),BW257)</f>
        <v>xx</v>
      </c>
      <c r="BY257" s="170" t="str">
        <f aca="false">IF(BW257&lt;&gt;"",IF(ISNUMBER(FIND("=",BW257)),RIGHT(BW257,LEN(BW257)-FIND("=",BW257)),""),"")</f>
        <v>Non_select</v>
      </c>
      <c r="BZ257" s="170" t="str">
        <f aca="false">IF(BX257&lt;&gt;"",IF(ISNUMBER(FIND(".",BX257)),LEFT(BX257,FIND(".",BX257)-1),BX257),BX257)</f>
        <v>xx</v>
      </c>
      <c r="CA257" s="170" t="str">
        <f aca="false">IF(BX257&lt;&gt;"",IF(ISNUMBER(FIND(".",BX257)),RIGHT(BX257,LEN(BX257)-FIND(".",BX257)),""),"")</f>
        <v/>
      </c>
      <c r="CB257" s="212"/>
      <c r="CC257" s="170" t="str">
        <f aca="false">A257</f>
        <v>KC912085</v>
      </c>
      <c r="CD257" s="178" t="s">
        <v>339</v>
      </c>
      <c r="CE257" s="178" t="s">
        <v>340</v>
      </c>
      <c r="CF257" s="178" t="s">
        <v>341</v>
      </c>
      <c r="CG257" s="212"/>
      <c r="CH257" s="212"/>
      <c r="CI257" s="212"/>
      <c r="CJ257" s="212"/>
      <c r="CK257" s="178"/>
      <c r="CL257" s="212"/>
      <c r="CM257" s="212"/>
      <c r="CN257" s="212"/>
      <c r="CO257" s="212"/>
      <c r="CP257" s="212"/>
      <c r="CQ257" s="212"/>
      <c r="CR257" s="228" t="n">
        <f aca="false">C257</f>
        <v>3</v>
      </c>
      <c r="CS257" s="229" t="str">
        <f aca="false">D257</f>
        <v>3</v>
      </c>
      <c r="CT257" s="170" t="str">
        <f aca="false">CONCATENATE(CD257," strain ",CM257," ",CL257,", partial cds")</f>
        <v>Hepatitis E virus strain  , partial cds</v>
      </c>
    </row>
    <row r="258" s="146" customFormat="true" ht="11.9" hidden="true" customHeight="true" outlineLevel="0" collapsed="false">
      <c r="A258" s="154" t="s">
        <v>890</v>
      </c>
      <c r="B258" s="147" t="s">
        <v>371</v>
      </c>
      <c r="C258" s="148" t="n">
        <v>3</v>
      </c>
      <c r="D258" s="149" t="s">
        <v>640</v>
      </c>
      <c r="E258" s="150" t="s">
        <v>640</v>
      </c>
      <c r="F258" s="154"/>
      <c r="G258" s="212"/>
      <c r="H258" s="146" t="s">
        <v>758</v>
      </c>
      <c r="I258" s="153" t="s">
        <v>759</v>
      </c>
      <c r="J258" s="154" t="s">
        <v>395</v>
      </c>
      <c r="K258" s="155" t="s">
        <v>760</v>
      </c>
      <c r="L258" s="231" t="s">
        <v>760</v>
      </c>
      <c r="M258" s="157" t="s">
        <v>348</v>
      </c>
      <c r="N258" s="213"/>
      <c r="O258" s="212"/>
      <c r="P258" s="212"/>
      <c r="Q258" s="212"/>
      <c r="R258" s="212"/>
      <c r="S258" s="212"/>
      <c r="T258" s="215"/>
      <c r="U258" s="215"/>
      <c r="V258" s="209"/>
      <c r="W258" s="217"/>
      <c r="X258" s="209"/>
      <c r="Y258" s="209"/>
      <c r="Z258" s="209"/>
      <c r="AA258" s="216"/>
      <c r="AB258" s="217"/>
      <c r="AC258" s="217"/>
      <c r="AD258" s="209"/>
      <c r="AE258" s="209"/>
      <c r="AF258" s="209"/>
      <c r="AG258" s="218"/>
      <c r="AH258" s="212"/>
      <c r="AI258" s="212"/>
      <c r="AJ258" s="219" t="n">
        <f aca="false">SeqEnd-SeqBeg+1</f>
        <v>1</v>
      </c>
      <c r="AK258" s="220" t="n">
        <f aca="false">AND( SeqBeg&lt;=Beg  , End &lt;=SeqEnd )</f>
        <v>0</v>
      </c>
      <c r="AL258" s="212"/>
      <c r="AM258" s="212"/>
      <c r="AN258" s="221"/>
      <c r="AO258" s="147" t="s">
        <v>103</v>
      </c>
      <c r="AP258" s="147" t="s">
        <v>103</v>
      </c>
      <c r="AQ258" s="147" t="s">
        <v>103</v>
      </c>
      <c r="AR258" s="147" t="s">
        <v>103</v>
      </c>
      <c r="AS258" s="147" t="s">
        <v>103</v>
      </c>
      <c r="AT258" s="147" t="s">
        <v>103</v>
      </c>
      <c r="AV258" s="212"/>
      <c r="AW258" s="222" t="str">
        <f aca="false">HYPERLINK(CONCATENATE("http://www.ncbi.nlm.nih.gov/nuccore/",BM258),BM258)</f>
        <v>KC912086</v>
      </c>
      <c r="AX258" s="219" t="str">
        <f aca="false">CONCATENATE(D258,IF(I258="","",CONCATENATE(".",I258)),IF(K258="","",CONCATENATE(".",K258)),IF(M258="","",CONCATENATE(".",M258)),IF(R258="","",CONCATENATE(".",R258)),IF(U258="","","(*)"))</f>
        <v>3.FRA.Toulouse .hum</v>
      </c>
      <c r="AY258" s="170" t="str">
        <f aca="false">CONCATENATE(BM258,".",BN258)</f>
        <v>KC912086.</v>
      </c>
      <c r="AZ258" s="171" t="str">
        <f aca="false">IF(AV258="",IF(ISNUMBER(FIND(".",A258)),LEFT(A258,FIND(".",A258)-1),A258),AV258)</f>
        <v>KC912086</v>
      </c>
      <c r="BA258" s="171" t="str">
        <f aca="false">IF(ISNUMBER(FIND("-",AZ258)),LEFT(AZ258,FIND("-",AZ258)-1),AZ258)</f>
        <v>KC912086</v>
      </c>
      <c r="BB258" s="170" t="str">
        <f aca="false"> MEGAname &amp; "="</f>
        <v>KC912086=</v>
      </c>
      <c r="BC258" s="170" t="str">
        <f aca="false">Clear &amp; IF(span ,"Span","out")</f>
        <v>KC912086=out</v>
      </c>
      <c r="BD258" s="170" t="str">
        <f aca="false">Clear &amp; IF(span, IF(B258=".","Selected",B258),"out")</f>
        <v>KC912086=out</v>
      </c>
      <c r="BE258" s="170" t="str">
        <f aca="false">Clear &amp; Strain</f>
        <v>KC912086=</v>
      </c>
      <c r="BF258" s="170" t="str">
        <f aca="false">CONCATENATE(A258,"=",F258,". ",AX258,IF(AB258="","",CONCATENATE(".",AB258)))</f>
        <v>KC912086=. 3.FRA.Toulouse .hum</v>
      </c>
      <c r="BG258" s="170" t="str">
        <f aca="false">CONCATENATE(A258,"=",F258,". ",AX258)</f>
        <v>KC912086=. 3.FRA.Toulouse .hum</v>
      </c>
      <c r="BH258" s="170" t="str">
        <f aca="false">CONCATENATE(A258,"=",AX258)</f>
        <v>KC912086=3.FRA.Toulouse .hum</v>
      </c>
      <c r="BI258" s="170" t="str">
        <f aca="false">CONCATENATE(A258,"=",ComForSubtype,D258)</f>
        <v>KC912086=3</v>
      </c>
      <c r="BJ258" s="170" t="str">
        <f aca="false">CONCATENATE(A258,"=",E258)</f>
        <v>KC912086=3</v>
      </c>
      <c r="BK258" s="170" t="str">
        <f aca="false">CONCATENATE(A258,"=",C258)</f>
        <v>KC912086=3</v>
      </c>
      <c r="BL258" s="170" t="str">
        <f aca="false">CONCATENATE(D258,"=")</f>
        <v>3=</v>
      </c>
      <c r="BM258" s="223" t="str">
        <f aca="false">IF(BA258="XX","",BA258)</f>
        <v>KC912086</v>
      </c>
      <c r="BN258" s="224" t="str">
        <f aca="false">CONCATENATE(IF(F258="","",F258),IF(G258="","",CONCATENATE(" / ",G258)))</f>
        <v/>
      </c>
      <c r="BO258" s="225" t="str">
        <f aca="false">AX258</f>
        <v>3.FRA.Toulouse .hum</v>
      </c>
      <c r="BP258" s="226" t="str">
        <f aca="false">IF(V258="","",V258)</f>
        <v/>
      </c>
      <c r="BQ258" s="226" t="str">
        <f aca="false">IF(W258="","",CONCATENATE(W258,IF(LEFT(AO258,1)="s","+","")))</f>
        <v/>
      </c>
      <c r="BR258" s="226" t="str">
        <f aca="false">IF(X258="","",CONCATENATE(X258,IF(LEFT(AQ258,1)="s","+","")))</f>
        <v/>
      </c>
      <c r="BS258" s="226" t="str">
        <f aca="false">IF(Y258="","",CONCATENATE(Y258,IF(LEFT(AR258,1)="s","+","")))</f>
        <v/>
      </c>
      <c r="BT258" s="226" t="str">
        <f aca="false">IF(Z258="","",CONCATENATE(Z258,IF(LEFT(AS258,1)="s","+","")))</f>
        <v/>
      </c>
      <c r="BU258" s="227" t="str">
        <f aca="false">IF(AA258="","",CONCATENATE(AA258,IF(LEFT(AT258,1)="s","+","")))</f>
        <v/>
      </c>
      <c r="BV258" s="212"/>
      <c r="BW258" s="177" t="s">
        <v>338</v>
      </c>
      <c r="BX258" s="170" t="str">
        <f aca="false">IF(BW258&lt;&gt;"",IF(ISNUMBER(FIND("=",BW258)),LEFT(BW258,FIND("=",BW258)-1),BW258),BW258)</f>
        <v>xx</v>
      </c>
      <c r="BY258" s="170" t="str">
        <f aca="false">IF(BW258&lt;&gt;"",IF(ISNUMBER(FIND("=",BW258)),RIGHT(BW258,LEN(BW258)-FIND("=",BW258)),""),"")</f>
        <v>Non_select</v>
      </c>
      <c r="BZ258" s="170" t="str">
        <f aca="false">IF(BX258&lt;&gt;"",IF(ISNUMBER(FIND(".",BX258)),LEFT(BX258,FIND(".",BX258)-1),BX258),BX258)</f>
        <v>xx</v>
      </c>
      <c r="CA258" s="170" t="str">
        <f aca="false">IF(BX258&lt;&gt;"",IF(ISNUMBER(FIND(".",BX258)),RIGHT(BX258,LEN(BX258)-FIND(".",BX258)),""),"")</f>
        <v/>
      </c>
      <c r="CB258" s="212"/>
      <c r="CC258" s="170" t="str">
        <f aca="false">A258</f>
        <v>KC912086</v>
      </c>
      <c r="CD258" s="178" t="s">
        <v>339</v>
      </c>
      <c r="CE258" s="178" t="s">
        <v>340</v>
      </c>
      <c r="CF258" s="178" t="s">
        <v>341</v>
      </c>
      <c r="CG258" s="212"/>
      <c r="CH258" s="212"/>
      <c r="CI258" s="212"/>
      <c r="CJ258" s="212"/>
      <c r="CK258" s="178"/>
      <c r="CL258" s="212"/>
      <c r="CM258" s="212"/>
      <c r="CN258" s="212"/>
      <c r="CO258" s="212"/>
      <c r="CP258" s="212"/>
      <c r="CQ258" s="212"/>
      <c r="CR258" s="228" t="n">
        <f aca="false">C258</f>
        <v>3</v>
      </c>
      <c r="CS258" s="229" t="str">
        <f aca="false">D258</f>
        <v>3</v>
      </c>
      <c r="CT258" s="170" t="str">
        <f aca="false">CONCATENATE(CD258," strain ",CM258," ",CL258,", partial cds")</f>
        <v>Hepatitis E virus strain  , partial cds</v>
      </c>
    </row>
    <row r="259" s="146" customFormat="true" ht="11.9" hidden="true" customHeight="true" outlineLevel="0" collapsed="false">
      <c r="A259" s="154" t="s">
        <v>891</v>
      </c>
      <c r="B259" s="147" t="s">
        <v>371</v>
      </c>
      <c r="C259" s="148" t="n">
        <v>3</v>
      </c>
      <c r="D259" s="149" t="s">
        <v>640</v>
      </c>
      <c r="E259" s="150" t="s">
        <v>640</v>
      </c>
      <c r="F259" s="154"/>
      <c r="G259" s="212"/>
      <c r="H259" s="146" t="s">
        <v>758</v>
      </c>
      <c r="I259" s="153" t="s">
        <v>759</v>
      </c>
      <c r="J259" s="154" t="s">
        <v>395</v>
      </c>
      <c r="K259" s="155" t="s">
        <v>760</v>
      </c>
      <c r="L259" s="231" t="s">
        <v>760</v>
      </c>
      <c r="M259" s="157" t="s">
        <v>348</v>
      </c>
      <c r="N259" s="213"/>
      <c r="O259" s="212"/>
      <c r="P259" s="212"/>
      <c r="Q259" s="212"/>
      <c r="R259" s="212"/>
      <c r="S259" s="212"/>
      <c r="T259" s="215"/>
      <c r="U259" s="215"/>
      <c r="V259" s="209"/>
      <c r="W259" s="217"/>
      <c r="X259" s="209"/>
      <c r="Y259" s="209"/>
      <c r="Z259" s="209"/>
      <c r="AA259" s="216"/>
      <c r="AB259" s="217"/>
      <c r="AC259" s="217"/>
      <c r="AD259" s="209"/>
      <c r="AE259" s="209"/>
      <c r="AF259" s="209"/>
      <c r="AG259" s="218"/>
      <c r="AH259" s="212"/>
      <c r="AI259" s="212"/>
      <c r="AJ259" s="219" t="n">
        <f aca="false">SeqEnd-SeqBeg+1</f>
        <v>1</v>
      </c>
      <c r="AK259" s="220" t="n">
        <f aca="false">AND( SeqBeg&lt;=Beg  , End &lt;=SeqEnd )</f>
        <v>0</v>
      </c>
      <c r="AL259" s="212"/>
      <c r="AM259" s="212"/>
      <c r="AN259" s="221"/>
      <c r="AO259" s="147" t="s">
        <v>103</v>
      </c>
      <c r="AP259" s="147" t="s">
        <v>103</v>
      </c>
      <c r="AQ259" s="147" t="s">
        <v>103</v>
      </c>
      <c r="AR259" s="147" t="s">
        <v>103</v>
      </c>
      <c r="AS259" s="147" t="s">
        <v>103</v>
      </c>
      <c r="AT259" s="147" t="s">
        <v>103</v>
      </c>
      <c r="AV259" s="212"/>
      <c r="AW259" s="222" t="str">
        <f aca="false">HYPERLINK(CONCATENATE("http://www.ncbi.nlm.nih.gov/nuccore/",BM259),BM259)</f>
        <v>KC912087</v>
      </c>
      <c r="AX259" s="219" t="str">
        <f aca="false">CONCATENATE(D259,IF(I259="","",CONCATENATE(".",I259)),IF(K259="","",CONCATENATE(".",K259)),IF(M259="","",CONCATENATE(".",M259)),IF(R259="","",CONCATENATE(".",R259)),IF(U259="","","(*)"))</f>
        <v>3.FRA.Toulouse .hum</v>
      </c>
      <c r="AY259" s="170" t="str">
        <f aca="false">CONCATENATE(BM259,".",BN259)</f>
        <v>KC912087.</v>
      </c>
      <c r="AZ259" s="171" t="str">
        <f aca="false">IF(AV259="",IF(ISNUMBER(FIND(".",A259)),LEFT(A259,FIND(".",A259)-1),A259),AV259)</f>
        <v>KC912087</v>
      </c>
      <c r="BA259" s="171" t="str">
        <f aca="false">IF(ISNUMBER(FIND("-",AZ259)),LEFT(AZ259,FIND("-",AZ259)-1),AZ259)</f>
        <v>KC912087</v>
      </c>
      <c r="BB259" s="170" t="str">
        <f aca="false"> MEGAname &amp; "="</f>
        <v>KC912087=</v>
      </c>
      <c r="BC259" s="170" t="str">
        <f aca="false">Clear &amp; IF(span ,"Span","out")</f>
        <v>KC912087=out</v>
      </c>
      <c r="BD259" s="170" t="str">
        <f aca="false">Clear &amp; IF(span, IF(B259=".","Selected",B259),"out")</f>
        <v>KC912087=out</v>
      </c>
      <c r="BE259" s="170" t="str">
        <f aca="false">Clear &amp; Strain</f>
        <v>KC912087=</v>
      </c>
      <c r="BF259" s="170" t="str">
        <f aca="false">CONCATENATE(A259,"=",F259,". ",AX259,IF(AB259="","",CONCATENATE(".",AB259)))</f>
        <v>KC912087=. 3.FRA.Toulouse .hum</v>
      </c>
      <c r="BG259" s="170" t="str">
        <f aca="false">CONCATENATE(A259,"=",F259,". ",AX259)</f>
        <v>KC912087=. 3.FRA.Toulouse .hum</v>
      </c>
      <c r="BH259" s="170" t="str">
        <f aca="false">CONCATENATE(A259,"=",AX259)</f>
        <v>KC912087=3.FRA.Toulouse .hum</v>
      </c>
      <c r="BI259" s="170" t="str">
        <f aca="false">CONCATENATE(A259,"=",ComForSubtype,D259)</f>
        <v>KC912087=3</v>
      </c>
      <c r="BJ259" s="170" t="str">
        <f aca="false">CONCATENATE(A259,"=",E259)</f>
        <v>KC912087=3</v>
      </c>
      <c r="BK259" s="170" t="str">
        <f aca="false">CONCATENATE(A259,"=",C259)</f>
        <v>KC912087=3</v>
      </c>
      <c r="BL259" s="170" t="str">
        <f aca="false">CONCATENATE(D259,"=")</f>
        <v>3=</v>
      </c>
      <c r="BM259" s="223" t="str">
        <f aca="false">IF(BA259="XX","",BA259)</f>
        <v>KC912087</v>
      </c>
      <c r="BN259" s="224" t="str">
        <f aca="false">CONCATENATE(IF(F259="","",F259),IF(G259="","",CONCATENATE(" / ",G259)))</f>
        <v/>
      </c>
      <c r="BO259" s="225" t="str">
        <f aca="false">AX259</f>
        <v>3.FRA.Toulouse .hum</v>
      </c>
      <c r="BP259" s="226" t="str">
        <f aca="false">IF(V259="","",V259)</f>
        <v/>
      </c>
      <c r="BQ259" s="226" t="str">
        <f aca="false">IF(W259="","",CONCATENATE(W259,IF(LEFT(AO259,1)="s","+","")))</f>
        <v/>
      </c>
      <c r="BR259" s="226" t="str">
        <f aca="false">IF(X259="","",CONCATENATE(X259,IF(LEFT(AQ259,1)="s","+","")))</f>
        <v/>
      </c>
      <c r="BS259" s="226" t="str">
        <f aca="false">IF(Y259="","",CONCATENATE(Y259,IF(LEFT(AR259,1)="s","+","")))</f>
        <v/>
      </c>
      <c r="BT259" s="226" t="str">
        <f aca="false">IF(Z259="","",CONCATENATE(Z259,IF(LEFT(AS259,1)="s","+","")))</f>
        <v/>
      </c>
      <c r="BU259" s="227" t="str">
        <f aca="false">IF(AA259="","",CONCATENATE(AA259,IF(LEFT(AT259,1)="s","+","")))</f>
        <v/>
      </c>
      <c r="BV259" s="212"/>
      <c r="BW259" s="177" t="s">
        <v>338</v>
      </c>
      <c r="BX259" s="170" t="str">
        <f aca="false">IF(BW259&lt;&gt;"",IF(ISNUMBER(FIND("=",BW259)),LEFT(BW259,FIND("=",BW259)-1),BW259),BW259)</f>
        <v>xx</v>
      </c>
      <c r="BY259" s="170" t="str">
        <f aca="false">IF(BW259&lt;&gt;"",IF(ISNUMBER(FIND("=",BW259)),RIGHT(BW259,LEN(BW259)-FIND("=",BW259)),""),"")</f>
        <v>Non_select</v>
      </c>
      <c r="BZ259" s="170" t="str">
        <f aca="false">IF(BX259&lt;&gt;"",IF(ISNUMBER(FIND(".",BX259)),LEFT(BX259,FIND(".",BX259)-1),BX259),BX259)</f>
        <v>xx</v>
      </c>
      <c r="CA259" s="170" t="str">
        <f aca="false">IF(BX259&lt;&gt;"",IF(ISNUMBER(FIND(".",BX259)),RIGHT(BX259,LEN(BX259)-FIND(".",BX259)),""),"")</f>
        <v/>
      </c>
      <c r="CB259" s="212"/>
      <c r="CC259" s="170" t="str">
        <f aca="false">A259</f>
        <v>KC912087</v>
      </c>
      <c r="CD259" s="178" t="s">
        <v>339</v>
      </c>
      <c r="CE259" s="178" t="s">
        <v>340</v>
      </c>
      <c r="CF259" s="178" t="s">
        <v>341</v>
      </c>
      <c r="CG259" s="212"/>
      <c r="CH259" s="212"/>
      <c r="CI259" s="212"/>
      <c r="CJ259" s="212"/>
      <c r="CK259" s="178"/>
      <c r="CL259" s="212"/>
      <c r="CM259" s="212"/>
      <c r="CN259" s="212"/>
      <c r="CO259" s="212"/>
      <c r="CP259" s="212"/>
      <c r="CQ259" s="212"/>
      <c r="CR259" s="228" t="n">
        <f aca="false">C259</f>
        <v>3</v>
      </c>
      <c r="CS259" s="229" t="str">
        <f aca="false">D259</f>
        <v>3</v>
      </c>
      <c r="CT259" s="170" t="str">
        <f aca="false">CONCATENATE(CD259," strain ",CM259," ",CL259,", partial cds")</f>
        <v>Hepatitis E virus strain  , partial cds</v>
      </c>
    </row>
    <row r="260" s="146" customFormat="true" ht="11.9" hidden="true" customHeight="true" outlineLevel="0" collapsed="false">
      <c r="A260" s="154" t="s">
        <v>892</v>
      </c>
      <c r="B260" s="147" t="s">
        <v>371</v>
      </c>
      <c r="C260" s="148" t="n">
        <v>3</v>
      </c>
      <c r="D260" s="149" t="s">
        <v>640</v>
      </c>
      <c r="E260" s="150" t="s">
        <v>640</v>
      </c>
      <c r="F260" s="154"/>
      <c r="G260" s="212"/>
      <c r="H260" s="146" t="s">
        <v>758</v>
      </c>
      <c r="I260" s="153" t="s">
        <v>759</v>
      </c>
      <c r="J260" s="154" t="s">
        <v>395</v>
      </c>
      <c r="K260" s="155" t="s">
        <v>760</v>
      </c>
      <c r="L260" s="231" t="s">
        <v>760</v>
      </c>
      <c r="M260" s="157" t="s">
        <v>348</v>
      </c>
      <c r="N260" s="213"/>
      <c r="O260" s="212"/>
      <c r="P260" s="212"/>
      <c r="Q260" s="212"/>
      <c r="R260" s="212"/>
      <c r="S260" s="212"/>
      <c r="T260" s="215"/>
      <c r="U260" s="215"/>
      <c r="V260" s="209"/>
      <c r="W260" s="217"/>
      <c r="X260" s="209"/>
      <c r="Y260" s="209"/>
      <c r="Z260" s="209"/>
      <c r="AA260" s="216"/>
      <c r="AB260" s="217"/>
      <c r="AC260" s="217"/>
      <c r="AD260" s="209"/>
      <c r="AE260" s="209"/>
      <c r="AF260" s="209"/>
      <c r="AG260" s="218"/>
      <c r="AH260" s="212"/>
      <c r="AI260" s="212"/>
      <c r="AJ260" s="219" t="n">
        <f aca="false">SeqEnd-SeqBeg+1</f>
        <v>1</v>
      </c>
      <c r="AK260" s="220" t="n">
        <f aca="false">AND( SeqBeg&lt;=Beg  , End &lt;=SeqEnd )</f>
        <v>0</v>
      </c>
      <c r="AL260" s="212"/>
      <c r="AM260" s="212"/>
      <c r="AN260" s="221"/>
      <c r="AO260" s="147" t="s">
        <v>103</v>
      </c>
      <c r="AP260" s="147" t="s">
        <v>103</v>
      </c>
      <c r="AQ260" s="147" t="s">
        <v>103</v>
      </c>
      <c r="AR260" s="147" t="s">
        <v>103</v>
      </c>
      <c r="AS260" s="147" t="s">
        <v>103</v>
      </c>
      <c r="AT260" s="147" t="s">
        <v>103</v>
      </c>
      <c r="AV260" s="212"/>
      <c r="AW260" s="222" t="str">
        <f aca="false">HYPERLINK(CONCATENATE("http://www.ncbi.nlm.nih.gov/nuccore/",BM260),BM260)</f>
        <v>KC912088</v>
      </c>
      <c r="AX260" s="219" t="str">
        <f aca="false">CONCATENATE(D260,IF(I260="","",CONCATENATE(".",I260)),IF(K260="","",CONCATENATE(".",K260)),IF(M260="","",CONCATENATE(".",M260)),IF(R260="","",CONCATENATE(".",R260)),IF(U260="","","(*)"))</f>
        <v>3.FRA.Toulouse .hum</v>
      </c>
      <c r="AY260" s="170" t="str">
        <f aca="false">CONCATENATE(BM260,".",BN260)</f>
        <v>KC912088.</v>
      </c>
      <c r="AZ260" s="171" t="str">
        <f aca="false">IF(AV260="",IF(ISNUMBER(FIND(".",A260)),LEFT(A260,FIND(".",A260)-1),A260),AV260)</f>
        <v>KC912088</v>
      </c>
      <c r="BA260" s="171" t="str">
        <f aca="false">IF(ISNUMBER(FIND("-",AZ260)),LEFT(AZ260,FIND("-",AZ260)-1),AZ260)</f>
        <v>KC912088</v>
      </c>
      <c r="BB260" s="170" t="str">
        <f aca="false"> MEGAname &amp; "="</f>
        <v>KC912088=</v>
      </c>
      <c r="BC260" s="170" t="str">
        <f aca="false">Clear &amp; IF(span ,"Span","out")</f>
        <v>KC912088=out</v>
      </c>
      <c r="BD260" s="170" t="str">
        <f aca="false">Clear &amp; IF(span, IF(B260=".","Selected",B260),"out")</f>
        <v>KC912088=out</v>
      </c>
      <c r="BE260" s="170" t="str">
        <f aca="false">Clear &amp; Strain</f>
        <v>KC912088=</v>
      </c>
      <c r="BF260" s="170" t="str">
        <f aca="false">CONCATENATE(A260,"=",F260,". ",AX260,IF(AB260="","",CONCATENATE(".",AB260)))</f>
        <v>KC912088=. 3.FRA.Toulouse .hum</v>
      </c>
      <c r="BG260" s="170" t="str">
        <f aca="false">CONCATENATE(A260,"=",F260,". ",AX260)</f>
        <v>KC912088=. 3.FRA.Toulouse .hum</v>
      </c>
      <c r="BH260" s="170" t="str">
        <f aca="false">CONCATENATE(A260,"=",AX260)</f>
        <v>KC912088=3.FRA.Toulouse .hum</v>
      </c>
      <c r="BI260" s="170" t="str">
        <f aca="false">CONCATENATE(A260,"=",ComForSubtype,D260)</f>
        <v>KC912088=3</v>
      </c>
      <c r="BJ260" s="170" t="str">
        <f aca="false">CONCATENATE(A260,"=",E260)</f>
        <v>KC912088=3</v>
      </c>
      <c r="BK260" s="170" t="str">
        <f aca="false">CONCATENATE(A260,"=",C260)</f>
        <v>KC912088=3</v>
      </c>
      <c r="BL260" s="170" t="str">
        <f aca="false">CONCATENATE(D260,"=")</f>
        <v>3=</v>
      </c>
      <c r="BM260" s="223" t="str">
        <f aca="false">IF(BA260="XX","",BA260)</f>
        <v>KC912088</v>
      </c>
      <c r="BN260" s="224" t="str">
        <f aca="false">CONCATENATE(IF(F260="","",F260),IF(G260="","",CONCATENATE(" / ",G260)))</f>
        <v/>
      </c>
      <c r="BO260" s="225" t="str">
        <f aca="false">AX260</f>
        <v>3.FRA.Toulouse .hum</v>
      </c>
      <c r="BP260" s="226" t="str">
        <f aca="false">IF(V260="","",V260)</f>
        <v/>
      </c>
      <c r="BQ260" s="226" t="str">
        <f aca="false">IF(W260="","",CONCATENATE(W260,IF(LEFT(AO260,1)="s","+","")))</f>
        <v/>
      </c>
      <c r="BR260" s="226" t="str">
        <f aca="false">IF(X260="","",CONCATENATE(X260,IF(LEFT(AQ260,1)="s","+","")))</f>
        <v/>
      </c>
      <c r="BS260" s="226" t="str">
        <f aca="false">IF(Y260="","",CONCATENATE(Y260,IF(LEFT(AR260,1)="s","+","")))</f>
        <v/>
      </c>
      <c r="BT260" s="226" t="str">
        <f aca="false">IF(Z260="","",CONCATENATE(Z260,IF(LEFT(AS260,1)="s","+","")))</f>
        <v/>
      </c>
      <c r="BU260" s="227" t="str">
        <f aca="false">IF(AA260="","",CONCATENATE(AA260,IF(LEFT(AT260,1)="s","+","")))</f>
        <v/>
      </c>
      <c r="BV260" s="212"/>
      <c r="BW260" s="177" t="s">
        <v>338</v>
      </c>
      <c r="BX260" s="170" t="str">
        <f aca="false">IF(BW260&lt;&gt;"",IF(ISNUMBER(FIND("=",BW260)),LEFT(BW260,FIND("=",BW260)-1),BW260),BW260)</f>
        <v>xx</v>
      </c>
      <c r="BY260" s="170" t="str">
        <f aca="false">IF(BW260&lt;&gt;"",IF(ISNUMBER(FIND("=",BW260)),RIGHT(BW260,LEN(BW260)-FIND("=",BW260)),""),"")</f>
        <v>Non_select</v>
      </c>
      <c r="BZ260" s="170" t="str">
        <f aca="false">IF(BX260&lt;&gt;"",IF(ISNUMBER(FIND(".",BX260)),LEFT(BX260,FIND(".",BX260)-1),BX260),BX260)</f>
        <v>xx</v>
      </c>
      <c r="CA260" s="170" t="str">
        <f aca="false">IF(BX260&lt;&gt;"",IF(ISNUMBER(FIND(".",BX260)),RIGHT(BX260,LEN(BX260)-FIND(".",BX260)),""),"")</f>
        <v/>
      </c>
      <c r="CB260" s="212"/>
      <c r="CC260" s="170" t="str">
        <f aca="false">A260</f>
        <v>KC912088</v>
      </c>
      <c r="CD260" s="178" t="s">
        <v>339</v>
      </c>
      <c r="CE260" s="178" t="s">
        <v>340</v>
      </c>
      <c r="CF260" s="178" t="s">
        <v>341</v>
      </c>
      <c r="CG260" s="212"/>
      <c r="CH260" s="212"/>
      <c r="CI260" s="212"/>
      <c r="CJ260" s="212"/>
      <c r="CK260" s="178"/>
      <c r="CL260" s="212"/>
      <c r="CM260" s="212"/>
      <c r="CN260" s="212"/>
      <c r="CO260" s="212"/>
      <c r="CP260" s="212"/>
      <c r="CQ260" s="212"/>
      <c r="CR260" s="228" t="n">
        <f aca="false">C260</f>
        <v>3</v>
      </c>
      <c r="CS260" s="229" t="str">
        <f aca="false">D260</f>
        <v>3</v>
      </c>
      <c r="CT260" s="170" t="str">
        <f aca="false">CONCATENATE(CD260," strain ",CM260," ",CL260,", partial cds")</f>
        <v>Hepatitis E virus strain  , partial cds</v>
      </c>
    </row>
    <row r="261" s="146" customFormat="true" ht="11.9" hidden="true" customHeight="true" outlineLevel="0" collapsed="false">
      <c r="A261" s="154" t="s">
        <v>893</v>
      </c>
      <c r="B261" s="147" t="s">
        <v>371</v>
      </c>
      <c r="C261" s="148" t="n">
        <v>3</v>
      </c>
      <c r="D261" s="149" t="s">
        <v>640</v>
      </c>
      <c r="E261" s="150" t="s">
        <v>640</v>
      </c>
      <c r="F261" s="154"/>
      <c r="G261" s="212"/>
      <c r="H261" s="146" t="s">
        <v>758</v>
      </c>
      <c r="I261" s="153" t="s">
        <v>759</v>
      </c>
      <c r="J261" s="154" t="s">
        <v>395</v>
      </c>
      <c r="K261" s="155" t="s">
        <v>760</v>
      </c>
      <c r="L261" s="231" t="s">
        <v>760</v>
      </c>
      <c r="M261" s="157" t="s">
        <v>348</v>
      </c>
      <c r="N261" s="213"/>
      <c r="O261" s="212"/>
      <c r="P261" s="212"/>
      <c r="Q261" s="212"/>
      <c r="R261" s="212"/>
      <c r="S261" s="212"/>
      <c r="T261" s="215"/>
      <c r="U261" s="215"/>
      <c r="V261" s="209"/>
      <c r="W261" s="217"/>
      <c r="X261" s="209"/>
      <c r="Y261" s="209"/>
      <c r="Z261" s="209"/>
      <c r="AA261" s="216"/>
      <c r="AB261" s="217"/>
      <c r="AC261" s="217"/>
      <c r="AD261" s="209"/>
      <c r="AE261" s="209"/>
      <c r="AF261" s="209"/>
      <c r="AG261" s="218"/>
      <c r="AH261" s="212"/>
      <c r="AI261" s="212"/>
      <c r="AJ261" s="219" t="n">
        <f aca="false">SeqEnd-SeqBeg+1</f>
        <v>1</v>
      </c>
      <c r="AK261" s="220" t="n">
        <f aca="false">AND( SeqBeg&lt;=Beg  , End &lt;=SeqEnd )</f>
        <v>0</v>
      </c>
      <c r="AL261" s="212"/>
      <c r="AM261" s="212"/>
      <c r="AN261" s="221"/>
      <c r="AO261" s="147" t="s">
        <v>103</v>
      </c>
      <c r="AP261" s="147" t="s">
        <v>103</v>
      </c>
      <c r="AQ261" s="147" t="s">
        <v>103</v>
      </c>
      <c r="AR261" s="147" t="s">
        <v>103</v>
      </c>
      <c r="AS261" s="147" t="s">
        <v>103</v>
      </c>
      <c r="AT261" s="147" t="s">
        <v>103</v>
      </c>
      <c r="AV261" s="212"/>
      <c r="AW261" s="222" t="str">
        <f aca="false">HYPERLINK(CONCATENATE("http://www.ncbi.nlm.nih.gov/nuccore/",BM261),BM261)</f>
        <v>KC912089</v>
      </c>
      <c r="AX261" s="219" t="str">
        <f aca="false">CONCATENATE(D261,IF(I261="","",CONCATENATE(".",I261)),IF(K261="","",CONCATENATE(".",K261)),IF(M261="","",CONCATENATE(".",M261)),IF(R261="","",CONCATENATE(".",R261)),IF(U261="","","(*)"))</f>
        <v>3.FRA.Toulouse .hum</v>
      </c>
      <c r="AY261" s="170" t="str">
        <f aca="false">CONCATENATE(BM261,".",BN261)</f>
        <v>KC912089.</v>
      </c>
      <c r="AZ261" s="171" t="str">
        <f aca="false">IF(AV261="",IF(ISNUMBER(FIND(".",A261)),LEFT(A261,FIND(".",A261)-1),A261),AV261)</f>
        <v>KC912089</v>
      </c>
      <c r="BA261" s="171" t="str">
        <f aca="false">IF(ISNUMBER(FIND("-",AZ261)),LEFT(AZ261,FIND("-",AZ261)-1),AZ261)</f>
        <v>KC912089</v>
      </c>
      <c r="BB261" s="170" t="str">
        <f aca="false"> MEGAname &amp; "="</f>
        <v>KC912089=</v>
      </c>
      <c r="BC261" s="170" t="str">
        <f aca="false">Clear &amp; IF(span ,"Span","out")</f>
        <v>KC912089=out</v>
      </c>
      <c r="BD261" s="170" t="str">
        <f aca="false">Clear &amp; IF(span, IF(B261=".","Selected",B261),"out")</f>
        <v>KC912089=out</v>
      </c>
      <c r="BE261" s="170" t="str">
        <f aca="false">Clear &amp; Strain</f>
        <v>KC912089=</v>
      </c>
      <c r="BF261" s="170" t="str">
        <f aca="false">CONCATENATE(A261,"=",F261,". ",AX261,IF(AB261="","",CONCATENATE(".",AB261)))</f>
        <v>KC912089=. 3.FRA.Toulouse .hum</v>
      </c>
      <c r="BG261" s="170" t="str">
        <f aca="false">CONCATENATE(A261,"=",F261,". ",AX261)</f>
        <v>KC912089=. 3.FRA.Toulouse .hum</v>
      </c>
      <c r="BH261" s="170" t="str">
        <f aca="false">CONCATENATE(A261,"=",AX261)</f>
        <v>KC912089=3.FRA.Toulouse .hum</v>
      </c>
      <c r="BI261" s="170" t="str">
        <f aca="false">CONCATENATE(A261,"=",ComForSubtype,D261)</f>
        <v>KC912089=3</v>
      </c>
      <c r="BJ261" s="170" t="str">
        <f aca="false">CONCATENATE(A261,"=",E261)</f>
        <v>KC912089=3</v>
      </c>
      <c r="BK261" s="170" t="str">
        <f aca="false">CONCATENATE(A261,"=",C261)</f>
        <v>KC912089=3</v>
      </c>
      <c r="BL261" s="170" t="str">
        <f aca="false">CONCATENATE(D261,"=")</f>
        <v>3=</v>
      </c>
      <c r="BM261" s="223" t="str">
        <f aca="false">IF(BA261="XX","",BA261)</f>
        <v>KC912089</v>
      </c>
      <c r="BN261" s="224" t="str">
        <f aca="false">CONCATENATE(IF(F261="","",F261),IF(G261="","",CONCATENATE(" / ",G261)))</f>
        <v/>
      </c>
      <c r="BO261" s="225" t="str">
        <f aca="false">AX261</f>
        <v>3.FRA.Toulouse .hum</v>
      </c>
      <c r="BP261" s="226" t="str">
        <f aca="false">IF(V261="","",V261)</f>
        <v/>
      </c>
      <c r="BQ261" s="226" t="str">
        <f aca="false">IF(W261="","",CONCATENATE(W261,IF(LEFT(AO261,1)="s","+","")))</f>
        <v/>
      </c>
      <c r="BR261" s="226" t="str">
        <f aca="false">IF(X261="","",CONCATENATE(X261,IF(LEFT(AQ261,1)="s","+","")))</f>
        <v/>
      </c>
      <c r="BS261" s="226" t="str">
        <f aca="false">IF(Y261="","",CONCATENATE(Y261,IF(LEFT(AR261,1)="s","+","")))</f>
        <v/>
      </c>
      <c r="BT261" s="226" t="str">
        <f aca="false">IF(Z261="","",CONCATENATE(Z261,IF(LEFT(AS261,1)="s","+","")))</f>
        <v/>
      </c>
      <c r="BU261" s="227" t="str">
        <f aca="false">IF(AA261="","",CONCATENATE(AA261,IF(LEFT(AT261,1)="s","+","")))</f>
        <v/>
      </c>
      <c r="BV261" s="212"/>
      <c r="BW261" s="177" t="s">
        <v>338</v>
      </c>
      <c r="BX261" s="170" t="str">
        <f aca="false">IF(BW261&lt;&gt;"",IF(ISNUMBER(FIND("=",BW261)),LEFT(BW261,FIND("=",BW261)-1),BW261),BW261)</f>
        <v>xx</v>
      </c>
      <c r="BY261" s="170" t="str">
        <f aca="false">IF(BW261&lt;&gt;"",IF(ISNUMBER(FIND("=",BW261)),RIGHT(BW261,LEN(BW261)-FIND("=",BW261)),""),"")</f>
        <v>Non_select</v>
      </c>
      <c r="BZ261" s="170" t="str">
        <f aca="false">IF(BX261&lt;&gt;"",IF(ISNUMBER(FIND(".",BX261)),LEFT(BX261,FIND(".",BX261)-1),BX261),BX261)</f>
        <v>xx</v>
      </c>
      <c r="CA261" s="170" t="str">
        <f aca="false">IF(BX261&lt;&gt;"",IF(ISNUMBER(FIND(".",BX261)),RIGHT(BX261,LEN(BX261)-FIND(".",BX261)),""),"")</f>
        <v/>
      </c>
      <c r="CB261" s="212"/>
      <c r="CC261" s="170" t="str">
        <f aca="false">A261</f>
        <v>KC912089</v>
      </c>
      <c r="CD261" s="178" t="s">
        <v>339</v>
      </c>
      <c r="CE261" s="178" t="s">
        <v>340</v>
      </c>
      <c r="CF261" s="178" t="s">
        <v>341</v>
      </c>
      <c r="CG261" s="212"/>
      <c r="CH261" s="212"/>
      <c r="CI261" s="212"/>
      <c r="CJ261" s="212"/>
      <c r="CK261" s="178"/>
      <c r="CL261" s="212"/>
      <c r="CM261" s="212"/>
      <c r="CN261" s="212"/>
      <c r="CO261" s="212"/>
      <c r="CP261" s="212"/>
      <c r="CQ261" s="212"/>
      <c r="CR261" s="228" t="n">
        <f aca="false">C261</f>
        <v>3</v>
      </c>
      <c r="CS261" s="229" t="str">
        <f aca="false">D261</f>
        <v>3</v>
      </c>
      <c r="CT261" s="170" t="str">
        <f aca="false">CONCATENATE(CD261," strain ",CM261," ",CL261,", partial cds")</f>
        <v>Hepatitis E virus strain  , partial cds</v>
      </c>
    </row>
    <row r="262" s="146" customFormat="true" ht="11.9" hidden="true" customHeight="true" outlineLevel="0" collapsed="false">
      <c r="A262" s="154" t="s">
        <v>894</v>
      </c>
      <c r="B262" s="147" t="s">
        <v>371</v>
      </c>
      <c r="C262" s="148" t="n">
        <v>3</v>
      </c>
      <c r="D262" s="149" t="s">
        <v>640</v>
      </c>
      <c r="E262" s="150" t="s">
        <v>640</v>
      </c>
      <c r="F262" s="154"/>
      <c r="G262" s="212"/>
      <c r="H262" s="146" t="s">
        <v>758</v>
      </c>
      <c r="I262" s="153" t="s">
        <v>759</v>
      </c>
      <c r="J262" s="154" t="s">
        <v>395</v>
      </c>
      <c r="K262" s="155" t="s">
        <v>760</v>
      </c>
      <c r="L262" s="231" t="s">
        <v>760</v>
      </c>
      <c r="M262" s="157" t="s">
        <v>348</v>
      </c>
      <c r="N262" s="213"/>
      <c r="O262" s="212"/>
      <c r="P262" s="212"/>
      <c r="Q262" s="212"/>
      <c r="R262" s="212"/>
      <c r="S262" s="212"/>
      <c r="T262" s="215"/>
      <c r="U262" s="215"/>
      <c r="V262" s="209"/>
      <c r="W262" s="217"/>
      <c r="X262" s="209"/>
      <c r="Y262" s="209"/>
      <c r="Z262" s="209"/>
      <c r="AA262" s="216"/>
      <c r="AB262" s="217"/>
      <c r="AC262" s="217"/>
      <c r="AD262" s="209"/>
      <c r="AE262" s="209"/>
      <c r="AF262" s="209"/>
      <c r="AG262" s="218"/>
      <c r="AH262" s="212"/>
      <c r="AI262" s="212"/>
      <c r="AJ262" s="219" t="n">
        <f aca="false">SeqEnd-SeqBeg+1</f>
        <v>1</v>
      </c>
      <c r="AK262" s="220" t="n">
        <f aca="false">AND( SeqBeg&lt;=Beg  , End &lt;=SeqEnd )</f>
        <v>0</v>
      </c>
      <c r="AL262" s="212"/>
      <c r="AM262" s="212"/>
      <c r="AN262" s="221"/>
      <c r="AO262" s="147" t="s">
        <v>103</v>
      </c>
      <c r="AP262" s="147" t="s">
        <v>103</v>
      </c>
      <c r="AQ262" s="147" t="s">
        <v>103</v>
      </c>
      <c r="AR262" s="147" t="s">
        <v>103</v>
      </c>
      <c r="AS262" s="147" t="s">
        <v>103</v>
      </c>
      <c r="AT262" s="147" t="s">
        <v>103</v>
      </c>
      <c r="AV262" s="212"/>
      <c r="AW262" s="222" t="str">
        <f aca="false">HYPERLINK(CONCATENATE("http://www.ncbi.nlm.nih.gov/nuccore/",BM262),BM262)</f>
        <v>KC912090</v>
      </c>
      <c r="AX262" s="219" t="str">
        <f aca="false">CONCATENATE(D262,IF(I262="","",CONCATENATE(".",I262)),IF(K262="","",CONCATENATE(".",K262)),IF(M262="","",CONCATENATE(".",M262)),IF(R262="","",CONCATENATE(".",R262)),IF(U262="","","(*)"))</f>
        <v>3.FRA.Toulouse .hum</v>
      </c>
      <c r="AY262" s="170" t="str">
        <f aca="false">CONCATENATE(BM262,".",BN262)</f>
        <v>KC912090.</v>
      </c>
      <c r="AZ262" s="171" t="str">
        <f aca="false">IF(AV262="",IF(ISNUMBER(FIND(".",A262)),LEFT(A262,FIND(".",A262)-1),A262),AV262)</f>
        <v>KC912090</v>
      </c>
      <c r="BA262" s="171" t="str">
        <f aca="false">IF(ISNUMBER(FIND("-",AZ262)),LEFT(AZ262,FIND("-",AZ262)-1),AZ262)</f>
        <v>KC912090</v>
      </c>
      <c r="BB262" s="170" t="str">
        <f aca="false"> MEGAname &amp; "="</f>
        <v>KC912090=</v>
      </c>
      <c r="BC262" s="170" t="str">
        <f aca="false">Clear &amp; IF(span ,"Span","out")</f>
        <v>KC912090=out</v>
      </c>
      <c r="BD262" s="170" t="str">
        <f aca="false">Clear &amp; IF(span, IF(B262=".","Selected",B262),"out")</f>
        <v>KC912090=out</v>
      </c>
      <c r="BE262" s="170" t="str">
        <f aca="false">Clear &amp; Strain</f>
        <v>KC912090=</v>
      </c>
      <c r="BF262" s="170" t="str">
        <f aca="false">CONCATENATE(A262,"=",F262,". ",AX262,IF(AB262="","",CONCATENATE(".",AB262)))</f>
        <v>KC912090=. 3.FRA.Toulouse .hum</v>
      </c>
      <c r="BG262" s="170" t="str">
        <f aca="false">CONCATENATE(A262,"=",F262,". ",AX262)</f>
        <v>KC912090=. 3.FRA.Toulouse .hum</v>
      </c>
      <c r="BH262" s="170" t="str">
        <f aca="false">CONCATENATE(A262,"=",AX262)</f>
        <v>KC912090=3.FRA.Toulouse .hum</v>
      </c>
      <c r="BI262" s="170" t="str">
        <f aca="false">CONCATENATE(A262,"=",ComForSubtype,D262)</f>
        <v>KC912090=3</v>
      </c>
      <c r="BJ262" s="170" t="str">
        <f aca="false">CONCATENATE(A262,"=",E262)</f>
        <v>KC912090=3</v>
      </c>
      <c r="BK262" s="170" t="str">
        <f aca="false">CONCATENATE(A262,"=",C262)</f>
        <v>KC912090=3</v>
      </c>
      <c r="BL262" s="170" t="str">
        <f aca="false">CONCATENATE(D262,"=")</f>
        <v>3=</v>
      </c>
      <c r="BM262" s="223" t="str">
        <f aca="false">IF(BA262="XX","",BA262)</f>
        <v>KC912090</v>
      </c>
      <c r="BN262" s="224" t="str">
        <f aca="false">CONCATENATE(IF(F262="","",F262),IF(G262="","",CONCATENATE(" / ",G262)))</f>
        <v/>
      </c>
      <c r="BO262" s="225" t="str">
        <f aca="false">AX262</f>
        <v>3.FRA.Toulouse .hum</v>
      </c>
      <c r="BP262" s="226" t="str">
        <f aca="false">IF(V262="","",V262)</f>
        <v/>
      </c>
      <c r="BQ262" s="226" t="str">
        <f aca="false">IF(W262="","",CONCATENATE(W262,IF(LEFT(AO262,1)="s","+","")))</f>
        <v/>
      </c>
      <c r="BR262" s="226" t="str">
        <f aca="false">IF(X262="","",CONCATENATE(X262,IF(LEFT(AQ262,1)="s","+","")))</f>
        <v/>
      </c>
      <c r="BS262" s="226" t="str">
        <f aca="false">IF(Y262="","",CONCATENATE(Y262,IF(LEFT(AR262,1)="s","+","")))</f>
        <v/>
      </c>
      <c r="BT262" s="226" t="str">
        <f aca="false">IF(Z262="","",CONCATENATE(Z262,IF(LEFT(AS262,1)="s","+","")))</f>
        <v/>
      </c>
      <c r="BU262" s="227" t="str">
        <f aca="false">IF(AA262="","",CONCATENATE(AA262,IF(LEFT(AT262,1)="s","+","")))</f>
        <v/>
      </c>
      <c r="BV262" s="212"/>
      <c r="BW262" s="177" t="s">
        <v>338</v>
      </c>
      <c r="BX262" s="170" t="str">
        <f aca="false">IF(BW262&lt;&gt;"",IF(ISNUMBER(FIND("=",BW262)),LEFT(BW262,FIND("=",BW262)-1),BW262),BW262)</f>
        <v>xx</v>
      </c>
      <c r="BY262" s="170" t="str">
        <f aca="false">IF(BW262&lt;&gt;"",IF(ISNUMBER(FIND("=",BW262)),RIGHT(BW262,LEN(BW262)-FIND("=",BW262)),""),"")</f>
        <v>Non_select</v>
      </c>
      <c r="BZ262" s="170" t="str">
        <f aca="false">IF(BX262&lt;&gt;"",IF(ISNUMBER(FIND(".",BX262)),LEFT(BX262,FIND(".",BX262)-1),BX262),BX262)</f>
        <v>xx</v>
      </c>
      <c r="CA262" s="170" t="str">
        <f aca="false">IF(BX262&lt;&gt;"",IF(ISNUMBER(FIND(".",BX262)),RIGHT(BX262,LEN(BX262)-FIND(".",BX262)),""),"")</f>
        <v/>
      </c>
      <c r="CB262" s="212"/>
      <c r="CC262" s="170" t="str">
        <f aca="false">A262</f>
        <v>KC912090</v>
      </c>
      <c r="CD262" s="178" t="s">
        <v>339</v>
      </c>
      <c r="CE262" s="178" t="s">
        <v>340</v>
      </c>
      <c r="CF262" s="178" t="s">
        <v>341</v>
      </c>
      <c r="CG262" s="212"/>
      <c r="CH262" s="212"/>
      <c r="CI262" s="212"/>
      <c r="CJ262" s="212"/>
      <c r="CK262" s="178"/>
      <c r="CL262" s="212"/>
      <c r="CM262" s="212"/>
      <c r="CN262" s="212"/>
      <c r="CO262" s="212"/>
      <c r="CP262" s="212"/>
      <c r="CQ262" s="212"/>
      <c r="CR262" s="228" t="n">
        <f aca="false">C262</f>
        <v>3</v>
      </c>
      <c r="CS262" s="229" t="str">
        <f aca="false">D262</f>
        <v>3</v>
      </c>
      <c r="CT262" s="170" t="str">
        <f aca="false">CONCATENATE(CD262," strain ",CM262," ",CL262,", partial cds")</f>
        <v>Hepatitis E virus strain  , partial cds</v>
      </c>
    </row>
    <row r="263" s="146" customFormat="true" ht="11.9" hidden="true" customHeight="true" outlineLevel="0" collapsed="false">
      <c r="A263" s="154" t="s">
        <v>895</v>
      </c>
      <c r="B263" s="147" t="s">
        <v>371</v>
      </c>
      <c r="C263" s="148" t="n">
        <v>3</v>
      </c>
      <c r="D263" s="149" t="s">
        <v>640</v>
      </c>
      <c r="E263" s="150" t="s">
        <v>640</v>
      </c>
      <c r="F263" s="154"/>
      <c r="G263" s="212"/>
      <c r="H263" s="146" t="s">
        <v>758</v>
      </c>
      <c r="I263" s="153" t="s">
        <v>759</v>
      </c>
      <c r="J263" s="154" t="s">
        <v>395</v>
      </c>
      <c r="K263" s="155" t="s">
        <v>760</v>
      </c>
      <c r="L263" s="231" t="s">
        <v>760</v>
      </c>
      <c r="M263" s="157" t="s">
        <v>348</v>
      </c>
      <c r="N263" s="213"/>
      <c r="O263" s="212"/>
      <c r="P263" s="212"/>
      <c r="Q263" s="212"/>
      <c r="R263" s="212"/>
      <c r="S263" s="212"/>
      <c r="T263" s="215"/>
      <c r="U263" s="215"/>
      <c r="V263" s="209"/>
      <c r="W263" s="217"/>
      <c r="X263" s="209"/>
      <c r="Y263" s="209"/>
      <c r="Z263" s="209"/>
      <c r="AA263" s="216"/>
      <c r="AB263" s="217"/>
      <c r="AC263" s="217"/>
      <c r="AD263" s="209"/>
      <c r="AE263" s="209"/>
      <c r="AF263" s="209"/>
      <c r="AG263" s="218"/>
      <c r="AH263" s="212"/>
      <c r="AI263" s="212"/>
      <c r="AJ263" s="219" t="n">
        <f aca="false">SeqEnd-SeqBeg+1</f>
        <v>1</v>
      </c>
      <c r="AK263" s="220" t="n">
        <f aca="false">AND( SeqBeg&lt;=Beg  , End &lt;=SeqEnd )</f>
        <v>0</v>
      </c>
      <c r="AL263" s="212"/>
      <c r="AM263" s="212"/>
      <c r="AN263" s="221"/>
      <c r="AO263" s="147" t="s">
        <v>103</v>
      </c>
      <c r="AP263" s="147" t="s">
        <v>103</v>
      </c>
      <c r="AQ263" s="147" t="s">
        <v>103</v>
      </c>
      <c r="AR263" s="147" t="s">
        <v>103</v>
      </c>
      <c r="AS263" s="147" t="s">
        <v>103</v>
      </c>
      <c r="AT263" s="147" t="s">
        <v>103</v>
      </c>
      <c r="AV263" s="212"/>
      <c r="AW263" s="222" t="str">
        <f aca="false">HYPERLINK(CONCATENATE("http://www.ncbi.nlm.nih.gov/nuccore/",BM263),BM263)</f>
        <v>KC912091</v>
      </c>
      <c r="AX263" s="219" t="str">
        <f aca="false">CONCATENATE(D263,IF(I263="","",CONCATENATE(".",I263)),IF(K263="","",CONCATENATE(".",K263)),IF(M263="","",CONCATENATE(".",M263)),IF(R263="","",CONCATENATE(".",R263)),IF(U263="","","(*)"))</f>
        <v>3.FRA.Toulouse .hum</v>
      </c>
      <c r="AY263" s="170" t="str">
        <f aca="false">CONCATENATE(BM263,".",BN263)</f>
        <v>KC912091.</v>
      </c>
      <c r="AZ263" s="171" t="str">
        <f aca="false">IF(AV263="",IF(ISNUMBER(FIND(".",A263)),LEFT(A263,FIND(".",A263)-1),A263),AV263)</f>
        <v>KC912091</v>
      </c>
      <c r="BA263" s="171" t="str">
        <f aca="false">IF(ISNUMBER(FIND("-",AZ263)),LEFT(AZ263,FIND("-",AZ263)-1),AZ263)</f>
        <v>KC912091</v>
      </c>
      <c r="BB263" s="170" t="str">
        <f aca="false"> MEGAname &amp; "="</f>
        <v>KC912091=</v>
      </c>
      <c r="BC263" s="170" t="str">
        <f aca="false">Clear &amp; IF(span ,"Span","out")</f>
        <v>KC912091=out</v>
      </c>
      <c r="BD263" s="170" t="str">
        <f aca="false">Clear &amp; IF(span, IF(B263=".","Selected",B263),"out")</f>
        <v>KC912091=out</v>
      </c>
      <c r="BE263" s="170" t="str">
        <f aca="false">Clear &amp; Strain</f>
        <v>KC912091=</v>
      </c>
      <c r="BF263" s="170" t="str">
        <f aca="false">CONCATENATE(A263,"=",F263,". ",AX263,IF(AB263="","",CONCATENATE(".",AB263)))</f>
        <v>KC912091=. 3.FRA.Toulouse .hum</v>
      </c>
      <c r="BG263" s="170" t="str">
        <f aca="false">CONCATENATE(A263,"=",F263,". ",AX263)</f>
        <v>KC912091=. 3.FRA.Toulouse .hum</v>
      </c>
      <c r="BH263" s="170" t="str">
        <f aca="false">CONCATENATE(A263,"=",AX263)</f>
        <v>KC912091=3.FRA.Toulouse .hum</v>
      </c>
      <c r="BI263" s="170" t="str">
        <f aca="false">CONCATENATE(A263,"=",ComForSubtype,D263)</f>
        <v>KC912091=3</v>
      </c>
      <c r="BJ263" s="170" t="str">
        <f aca="false">CONCATENATE(A263,"=",E263)</f>
        <v>KC912091=3</v>
      </c>
      <c r="BK263" s="170" t="str">
        <f aca="false">CONCATENATE(A263,"=",C263)</f>
        <v>KC912091=3</v>
      </c>
      <c r="BL263" s="170" t="str">
        <f aca="false">CONCATENATE(D263,"=")</f>
        <v>3=</v>
      </c>
      <c r="BM263" s="223" t="str">
        <f aca="false">IF(BA263="XX","",BA263)</f>
        <v>KC912091</v>
      </c>
      <c r="BN263" s="224" t="str">
        <f aca="false">CONCATENATE(IF(F263="","",F263),IF(G263="","",CONCATENATE(" / ",G263)))</f>
        <v/>
      </c>
      <c r="BO263" s="225" t="str">
        <f aca="false">AX263</f>
        <v>3.FRA.Toulouse .hum</v>
      </c>
      <c r="BP263" s="226" t="str">
        <f aca="false">IF(V263="","",V263)</f>
        <v/>
      </c>
      <c r="BQ263" s="226" t="str">
        <f aca="false">IF(W263="","",CONCATENATE(W263,IF(LEFT(AO263,1)="s","+","")))</f>
        <v/>
      </c>
      <c r="BR263" s="226" t="str">
        <f aca="false">IF(X263="","",CONCATENATE(X263,IF(LEFT(AQ263,1)="s","+","")))</f>
        <v/>
      </c>
      <c r="BS263" s="226" t="str">
        <f aca="false">IF(Y263="","",CONCATENATE(Y263,IF(LEFT(AR263,1)="s","+","")))</f>
        <v/>
      </c>
      <c r="BT263" s="226" t="str">
        <f aca="false">IF(Z263="","",CONCATENATE(Z263,IF(LEFT(AS263,1)="s","+","")))</f>
        <v/>
      </c>
      <c r="BU263" s="227" t="str">
        <f aca="false">IF(AA263="","",CONCATENATE(AA263,IF(LEFT(AT263,1)="s","+","")))</f>
        <v/>
      </c>
      <c r="BV263" s="212"/>
      <c r="BW263" s="177" t="s">
        <v>338</v>
      </c>
      <c r="BX263" s="170" t="str">
        <f aca="false">IF(BW263&lt;&gt;"",IF(ISNUMBER(FIND("=",BW263)),LEFT(BW263,FIND("=",BW263)-1),BW263),BW263)</f>
        <v>xx</v>
      </c>
      <c r="BY263" s="170" t="str">
        <f aca="false">IF(BW263&lt;&gt;"",IF(ISNUMBER(FIND("=",BW263)),RIGHT(BW263,LEN(BW263)-FIND("=",BW263)),""),"")</f>
        <v>Non_select</v>
      </c>
      <c r="BZ263" s="170" t="str">
        <f aca="false">IF(BX263&lt;&gt;"",IF(ISNUMBER(FIND(".",BX263)),LEFT(BX263,FIND(".",BX263)-1),BX263),BX263)</f>
        <v>xx</v>
      </c>
      <c r="CA263" s="170" t="str">
        <f aca="false">IF(BX263&lt;&gt;"",IF(ISNUMBER(FIND(".",BX263)),RIGHT(BX263,LEN(BX263)-FIND(".",BX263)),""),"")</f>
        <v/>
      </c>
      <c r="CB263" s="212"/>
      <c r="CC263" s="170" t="str">
        <f aca="false">A263</f>
        <v>KC912091</v>
      </c>
      <c r="CD263" s="178" t="s">
        <v>339</v>
      </c>
      <c r="CE263" s="178" t="s">
        <v>340</v>
      </c>
      <c r="CF263" s="178" t="s">
        <v>341</v>
      </c>
      <c r="CG263" s="212"/>
      <c r="CH263" s="212"/>
      <c r="CI263" s="212"/>
      <c r="CJ263" s="212"/>
      <c r="CK263" s="178"/>
      <c r="CL263" s="212"/>
      <c r="CM263" s="212"/>
      <c r="CN263" s="212"/>
      <c r="CO263" s="212"/>
      <c r="CP263" s="212"/>
      <c r="CQ263" s="212"/>
      <c r="CR263" s="228" t="n">
        <f aca="false">C263</f>
        <v>3</v>
      </c>
      <c r="CS263" s="229" t="str">
        <f aca="false">D263</f>
        <v>3</v>
      </c>
      <c r="CT263" s="170" t="str">
        <f aca="false">CONCATENATE(CD263," strain ",CM263," ",CL263,", partial cds")</f>
        <v>Hepatitis E virus strain  , partial cds</v>
      </c>
    </row>
    <row r="264" s="146" customFormat="true" ht="11.9" hidden="true" customHeight="true" outlineLevel="0" collapsed="false">
      <c r="A264" s="154" t="s">
        <v>896</v>
      </c>
      <c r="B264" s="147" t="s">
        <v>371</v>
      </c>
      <c r="C264" s="148" t="n">
        <v>3</v>
      </c>
      <c r="D264" s="149" t="s">
        <v>640</v>
      </c>
      <c r="E264" s="150" t="s">
        <v>640</v>
      </c>
      <c r="F264" s="154"/>
      <c r="G264" s="212"/>
      <c r="H264" s="146" t="s">
        <v>758</v>
      </c>
      <c r="I264" s="153" t="s">
        <v>759</v>
      </c>
      <c r="J264" s="154" t="s">
        <v>395</v>
      </c>
      <c r="K264" s="155" t="s">
        <v>760</v>
      </c>
      <c r="L264" s="231" t="s">
        <v>760</v>
      </c>
      <c r="M264" s="157" t="s">
        <v>348</v>
      </c>
      <c r="N264" s="213"/>
      <c r="O264" s="212"/>
      <c r="P264" s="212"/>
      <c r="Q264" s="212"/>
      <c r="R264" s="212"/>
      <c r="S264" s="212"/>
      <c r="T264" s="215"/>
      <c r="U264" s="215"/>
      <c r="V264" s="209"/>
      <c r="W264" s="217"/>
      <c r="X264" s="209"/>
      <c r="Y264" s="209"/>
      <c r="Z264" s="209"/>
      <c r="AA264" s="216"/>
      <c r="AB264" s="217"/>
      <c r="AC264" s="217"/>
      <c r="AD264" s="209"/>
      <c r="AE264" s="209"/>
      <c r="AF264" s="209"/>
      <c r="AG264" s="218"/>
      <c r="AH264" s="212"/>
      <c r="AI264" s="212"/>
      <c r="AJ264" s="219" t="n">
        <f aca="false">SeqEnd-SeqBeg+1</f>
        <v>1</v>
      </c>
      <c r="AK264" s="220" t="n">
        <f aca="false">AND( SeqBeg&lt;=Beg  , End &lt;=SeqEnd )</f>
        <v>0</v>
      </c>
      <c r="AL264" s="212"/>
      <c r="AM264" s="212"/>
      <c r="AN264" s="221"/>
      <c r="AO264" s="147" t="s">
        <v>103</v>
      </c>
      <c r="AP264" s="147" t="s">
        <v>103</v>
      </c>
      <c r="AQ264" s="147" t="s">
        <v>103</v>
      </c>
      <c r="AR264" s="147" t="s">
        <v>103</v>
      </c>
      <c r="AS264" s="147" t="s">
        <v>103</v>
      </c>
      <c r="AT264" s="147" t="s">
        <v>103</v>
      </c>
      <c r="AV264" s="212"/>
      <c r="AW264" s="222" t="str">
        <f aca="false">HYPERLINK(CONCATENATE("http://www.ncbi.nlm.nih.gov/nuccore/",BM264),BM264)</f>
        <v>KC912092</v>
      </c>
      <c r="AX264" s="219" t="str">
        <f aca="false">CONCATENATE(D264,IF(I264="","",CONCATENATE(".",I264)),IF(K264="","",CONCATENATE(".",K264)),IF(M264="","",CONCATENATE(".",M264)),IF(R264="","",CONCATENATE(".",R264)),IF(U264="","","(*)"))</f>
        <v>3.FRA.Toulouse .hum</v>
      </c>
      <c r="AY264" s="170" t="str">
        <f aca="false">CONCATENATE(BM264,".",BN264)</f>
        <v>KC912092.</v>
      </c>
      <c r="AZ264" s="171" t="str">
        <f aca="false">IF(AV264="",IF(ISNUMBER(FIND(".",A264)),LEFT(A264,FIND(".",A264)-1),A264),AV264)</f>
        <v>KC912092</v>
      </c>
      <c r="BA264" s="171" t="str">
        <f aca="false">IF(ISNUMBER(FIND("-",AZ264)),LEFT(AZ264,FIND("-",AZ264)-1),AZ264)</f>
        <v>KC912092</v>
      </c>
      <c r="BB264" s="170" t="str">
        <f aca="false"> MEGAname &amp; "="</f>
        <v>KC912092=</v>
      </c>
      <c r="BC264" s="170" t="str">
        <f aca="false">Clear &amp; IF(span ,"Span","out")</f>
        <v>KC912092=out</v>
      </c>
      <c r="BD264" s="170" t="str">
        <f aca="false">Clear &amp; IF(span, IF(B264=".","Selected",B264),"out")</f>
        <v>KC912092=out</v>
      </c>
      <c r="BE264" s="170" t="str">
        <f aca="false">Clear &amp; Strain</f>
        <v>KC912092=</v>
      </c>
      <c r="BF264" s="170" t="str">
        <f aca="false">CONCATENATE(A264,"=",F264,". ",AX264,IF(AB264="","",CONCATENATE(".",AB264)))</f>
        <v>KC912092=. 3.FRA.Toulouse .hum</v>
      </c>
      <c r="BG264" s="170" t="str">
        <f aca="false">CONCATENATE(A264,"=",F264,". ",AX264)</f>
        <v>KC912092=. 3.FRA.Toulouse .hum</v>
      </c>
      <c r="BH264" s="170" t="str">
        <f aca="false">CONCATENATE(A264,"=",AX264)</f>
        <v>KC912092=3.FRA.Toulouse .hum</v>
      </c>
      <c r="BI264" s="170" t="str">
        <f aca="false">CONCATENATE(A264,"=",ComForSubtype,D264)</f>
        <v>KC912092=3</v>
      </c>
      <c r="BJ264" s="170" t="str">
        <f aca="false">CONCATENATE(A264,"=",E264)</f>
        <v>KC912092=3</v>
      </c>
      <c r="BK264" s="170" t="str">
        <f aca="false">CONCATENATE(A264,"=",C264)</f>
        <v>KC912092=3</v>
      </c>
      <c r="BL264" s="170" t="str">
        <f aca="false">CONCATENATE(D264,"=")</f>
        <v>3=</v>
      </c>
      <c r="BM264" s="223" t="str">
        <f aca="false">IF(BA264="XX","",BA264)</f>
        <v>KC912092</v>
      </c>
      <c r="BN264" s="224" t="str">
        <f aca="false">CONCATENATE(IF(F264="","",F264),IF(G264="","",CONCATENATE(" / ",G264)))</f>
        <v/>
      </c>
      <c r="BO264" s="225" t="str">
        <f aca="false">AX264</f>
        <v>3.FRA.Toulouse .hum</v>
      </c>
      <c r="BP264" s="226" t="str">
        <f aca="false">IF(V264="","",V264)</f>
        <v/>
      </c>
      <c r="BQ264" s="226" t="str">
        <f aca="false">IF(W264="","",CONCATENATE(W264,IF(LEFT(AO264,1)="s","+","")))</f>
        <v/>
      </c>
      <c r="BR264" s="226" t="str">
        <f aca="false">IF(X264="","",CONCATENATE(X264,IF(LEFT(AQ264,1)="s","+","")))</f>
        <v/>
      </c>
      <c r="BS264" s="226" t="str">
        <f aca="false">IF(Y264="","",CONCATENATE(Y264,IF(LEFT(AR264,1)="s","+","")))</f>
        <v/>
      </c>
      <c r="BT264" s="226" t="str">
        <f aca="false">IF(Z264="","",CONCATENATE(Z264,IF(LEFT(AS264,1)="s","+","")))</f>
        <v/>
      </c>
      <c r="BU264" s="227" t="str">
        <f aca="false">IF(AA264="","",CONCATENATE(AA264,IF(LEFT(AT264,1)="s","+","")))</f>
        <v/>
      </c>
      <c r="BV264" s="212"/>
      <c r="BW264" s="177" t="s">
        <v>338</v>
      </c>
      <c r="BX264" s="170" t="str">
        <f aca="false">IF(BW264&lt;&gt;"",IF(ISNUMBER(FIND("=",BW264)),LEFT(BW264,FIND("=",BW264)-1),BW264),BW264)</f>
        <v>xx</v>
      </c>
      <c r="BY264" s="170" t="str">
        <f aca="false">IF(BW264&lt;&gt;"",IF(ISNUMBER(FIND("=",BW264)),RIGHT(BW264,LEN(BW264)-FIND("=",BW264)),""),"")</f>
        <v>Non_select</v>
      </c>
      <c r="BZ264" s="170" t="str">
        <f aca="false">IF(BX264&lt;&gt;"",IF(ISNUMBER(FIND(".",BX264)),LEFT(BX264,FIND(".",BX264)-1),BX264),BX264)</f>
        <v>xx</v>
      </c>
      <c r="CA264" s="170" t="str">
        <f aca="false">IF(BX264&lt;&gt;"",IF(ISNUMBER(FIND(".",BX264)),RIGHT(BX264,LEN(BX264)-FIND(".",BX264)),""),"")</f>
        <v/>
      </c>
      <c r="CB264" s="212"/>
      <c r="CC264" s="170" t="str">
        <f aca="false">A264</f>
        <v>KC912092</v>
      </c>
      <c r="CD264" s="178" t="s">
        <v>339</v>
      </c>
      <c r="CE264" s="178" t="s">
        <v>340</v>
      </c>
      <c r="CF264" s="178" t="s">
        <v>341</v>
      </c>
      <c r="CG264" s="212"/>
      <c r="CH264" s="212"/>
      <c r="CI264" s="212"/>
      <c r="CJ264" s="212"/>
      <c r="CK264" s="178"/>
      <c r="CL264" s="212"/>
      <c r="CM264" s="212"/>
      <c r="CN264" s="212"/>
      <c r="CO264" s="212"/>
      <c r="CP264" s="212"/>
      <c r="CQ264" s="212"/>
      <c r="CR264" s="228" t="n">
        <f aca="false">C264</f>
        <v>3</v>
      </c>
      <c r="CS264" s="229" t="str">
        <f aca="false">D264</f>
        <v>3</v>
      </c>
      <c r="CT264" s="170" t="str">
        <f aca="false">CONCATENATE(CD264," strain ",CM264," ",CL264,", partial cds")</f>
        <v>Hepatitis E virus strain  , partial cds</v>
      </c>
    </row>
    <row r="265" s="146" customFormat="true" ht="11.9" hidden="true" customHeight="true" outlineLevel="0" collapsed="false">
      <c r="A265" s="154" t="s">
        <v>897</v>
      </c>
      <c r="B265" s="147" t="s">
        <v>371</v>
      </c>
      <c r="C265" s="148" t="n">
        <v>3</v>
      </c>
      <c r="D265" s="149" t="s">
        <v>640</v>
      </c>
      <c r="E265" s="150" t="s">
        <v>640</v>
      </c>
      <c r="F265" s="154"/>
      <c r="G265" s="212"/>
      <c r="H265" s="146" t="s">
        <v>758</v>
      </c>
      <c r="I265" s="153" t="s">
        <v>759</v>
      </c>
      <c r="J265" s="154" t="s">
        <v>395</v>
      </c>
      <c r="K265" s="155" t="s">
        <v>760</v>
      </c>
      <c r="L265" s="231" t="s">
        <v>760</v>
      </c>
      <c r="M265" s="157" t="s">
        <v>348</v>
      </c>
      <c r="N265" s="213"/>
      <c r="O265" s="212"/>
      <c r="P265" s="212"/>
      <c r="Q265" s="212"/>
      <c r="R265" s="212"/>
      <c r="S265" s="212"/>
      <c r="T265" s="215"/>
      <c r="U265" s="215"/>
      <c r="V265" s="209"/>
      <c r="W265" s="217"/>
      <c r="X265" s="209"/>
      <c r="Y265" s="209"/>
      <c r="Z265" s="209"/>
      <c r="AA265" s="216"/>
      <c r="AB265" s="217"/>
      <c r="AC265" s="217"/>
      <c r="AD265" s="209"/>
      <c r="AE265" s="209"/>
      <c r="AF265" s="209"/>
      <c r="AG265" s="218"/>
      <c r="AH265" s="212"/>
      <c r="AI265" s="212"/>
      <c r="AJ265" s="219" t="n">
        <f aca="false">SeqEnd-SeqBeg+1</f>
        <v>1</v>
      </c>
      <c r="AK265" s="220" t="n">
        <f aca="false">AND( SeqBeg&lt;=Beg  , End &lt;=SeqEnd )</f>
        <v>0</v>
      </c>
      <c r="AL265" s="212"/>
      <c r="AM265" s="212"/>
      <c r="AN265" s="221"/>
      <c r="AO265" s="147" t="s">
        <v>103</v>
      </c>
      <c r="AP265" s="147" t="s">
        <v>103</v>
      </c>
      <c r="AQ265" s="147" t="s">
        <v>103</v>
      </c>
      <c r="AR265" s="147" t="s">
        <v>103</v>
      </c>
      <c r="AS265" s="147" t="s">
        <v>103</v>
      </c>
      <c r="AT265" s="147" t="s">
        <v>103</v>
      </c>
      <c r="AV265" s="212"/>
      <c r="AW265" s="222" t="str">
        <f aca="false">HYPERLINK(CONCATENATE("http://www.ncbi.nlm.nih.gov/nuccore/",BM265),BM265)</f>
        <v>KC912093</v>
      </c>
      <c r="AX265" s="219" t="str">
        <f aca="false">CONCATENATE(D265,IF(I265="","",CONCATENATE(".",I265)),IF(K265="","",CONCATENATE(".",K265)),IF(M265="","",CONCATENATE(".",M265)),IF(R265="","",CONCATENATE(".",R265)),IF(U265="","","(*)"))</f>
        <v>3.FRA.Toulouse .hum</v>
      </c>
      <c r="AY265" s="170" t="str">
        <f aca="false">CONCATENATE(BM265,".",BN265)</f>
        <v>KC912093.</v>
      </c>
      <c r="AZ265" s="171" t="str">
        <f aca="false">IF(AV265="",IF(ISNUMBER(FIND(".",A265)),LEFT(A265,FIND(".",A265)-1),A265),AV265)</f>
        <v>KC912093</v>
      </c>
      <c r="BA265" s="171" t="str">
        <f aca="false">IF(ISNUMBER(FIND("-",AZ265)),LEFT(AZ265,FIND("-",AZ265)-1),AZ265)</f>
        <v>KC912093</v>
      </c>
      <c r="BB265" s="170" t="str">
        <f aca="false"> MEGAname &amp; "="</f>
        <v>KC912093=</v>
      </c>
      <c r="BC265" s="170" t="str">
        <f aca="false">Clear &amp; IF(span ,"Span","out")</f>
        <v>KC912093=out</v>
      </c>
      <c r="BD265" s="170" t="str">
        <f aca="false">Clear &amp; IF(span, IF(B265=".","Selected",B265),"out")</f>
        <v>KC912093=out</v>
      </c>
      <c r="BE265" s="170" t="str">
        <f aca="false">Clear &amp; Strain</f>
        <v>KC912093=</v>
      </c>
      <c r="BF265" s="170" t="str">
        <f aca="false">CONCATENATE(A265,"=",F265,". ",AX265,IF(AB265="","",CONCATENATE(".",AB265)))</f>
        <v>KC912093=. 3.FRA.Toulouse .hum</v>
      </c>
      <c r="BG265" s="170" t="str">
        <f aca="false">CONCATENATE(A265,"=",F265,". ",AX265)</f>
        <v>KC912093=. 3.FRA.Toulouse .hum</v>
      </c>
      <c r="BH265" s="170" t="str">
        <f aca="false">CONCATENATE(A265,"=",AX265)</f>
        <v>KC912093=3.FRA.Toulouse .hum</v>
      </c>
      <c r="BI265" s="170" t="str">
        <f aca="false">CONCATENATE(A265,"=",ComForSubtype,D265)</f>
        <v>KC912093=3</v>
      </c>
      <c r="BJ265" s="170" t="str">
        <f aca="false">CONCATENATE(A265,"=",E265)</f>
        <v>KC912093=3</v>
      </c>
      <c r="BK265" s="170" t="str">
        <f aca="false">CONCATENATE(A265,"=",C265)</f>
        <v>KC912093=3</v>
      </c>
      <c r="BL265" s="170" t="str">
        <f aca="false">CONCATENATE(D265,"=")</f>
        <v>3=</v>
      </c>
      <c r="BM265" s="223" t="str">
        <f aca="false">IF(BA265="XX","",BA265)</f>
        <v>KC912093</v>
      </c>
      <c r="BN265" s="224" t="str">
        <f aca="false">CONCATENATE(IF(F265="","",F265),IF(G265="","",CONCATENATE(" / ",G265)))</f>
        <v/>
      </c>
      <c r="BO265" s="225" t="str">
        <f aca="false">AX265</f>
        <v>3.FRA.Toulouse .hum</v>
      </c>
      <c r="BP265" s="226" t="str">
        <f aca="false">IF(V265="","",V265)</f>
        <v/>
      </c>
      <c r="BQ265" s="226" t="str">
        <f aca="false">IF(W265="","",CONCATENATE(W265,IF(LEFT(AO265,1)="s","+","")))</f>
        <v/>
      </c>
      <c r="BR265" s="226" t="str">
        <f aca="false">IF(X265="","",CONCATENATE(X265,IF(LEFT(AQ265,1)="s","+","")))</f>
        <v/>
      </c>
      <c r="BS265" s="226" t="str">
        <f aca="false">IF(Y265="","",CONCATENATE(Y265,IF(LEFT(AR265,1)="s","+","")))</f>
        <v/>
      </c>
      <c r="BT265" s="226" t="str">
        <f aca="false">IF(Z265="","",CONCATENATE(Z265,IF(LEFT(AS265,1)="s","+","")))</f>
        <v/>
      </c>
      <c r="BU265" s="227" t="str">
        <f aca="false">IF(AA265="","",CONCATENATE(AA265,IF(LEFT(AT265,1)="s","+","")))</f>
        <v/>
      </c>
      <c r="BV265" s="212"/>
      <c r="BW265" s="177" t="s">
        <v>338</v>
      </c>
      <c r="BX265" s="170" t="str">
        <f aca="false">IF(BW265&lt;&gt;"",IF(ISNUMBER(FIND("=",BW265)),LEFT(BW265,FIND("=",BW265)-1),BW265),BW265)</f>
        <v>xx</v>
      </c>
      <c r="BY265" s="170" t="str">
        <f aca="false">IF(BW265&lt;&gt;"",IF(ISNUMBER(FIND("=",BW265)),RIGHT(BW265,LEN(BW265)-FIND("=",BW265)),""),"")</f>
        <v>Non_select</v>
      </c>
      <c r="BZ265" s="170" t="str">
        <f aca="false">IF(BX265&lt;&gt;"",IF(ISNUMBER(FIND(".",BX265)),LEFT(BX265,FIND(".",BX265)-1),BX265),BX265)</f>
        <v>xx</v>
      </c>
      <c r="CA265" s="170" t="str">
        <f aca="false">IF(BX265&lt;&gt;"",IF(ISNUMBER(FIND(".",BX265)),RIGHT(BX265,LEN(BX265)-FIND(".",BX265)),""),"")</f>
        <v/>
      </c>
      <c r="CB265" s="212"/>
      <c r="CC265" s="170" t="str">
        <f aca="false">A265</f>
        <v>KC912093</v>
      </c>
      <c r="CD265" s="178" t="s">
        <v>339</v>
      </c>
      <c r="CE265" s="178" t="s">
        <v>340</v>
      </c>
      <c r="CF265" s="178" t="s">
        <v>341</v>
      </c>
      <c r="CG265" s="212"/>
      <c r="CH265" s="212"/>
      <c r="CI265" s="212"/>
      <c r="CJ265" s="212"/>
      <c r="CK265" s="178"/>
      <c r="CL265" s="212"/>
      <c r="CM265" s="212"/>
      <c r="CN265" s="212"/>
      <c r="CO265" s="212"/>
      <c r="CP265" s="212"/>
      <c r="CQ265" s="212"/>
      <c r="CR265" s="228" t="n">
        <f aca="false">C265</f>
        <v>3</v>
      </c>
      <c r="CS265" s="229" t="str">
        <f aca="false">D265</f>
        <v>3</v>
      </c>
      <c r="CT265" s="170" t="str">
        <f aca="false">CONCATENATE(CD265," strain ",CM265," ",CL265,", partial cds")</f>
        <v>Hepatitis E virus strain  , partial cds</v>
      </c>
    </row>
    <row r="266" s="146" customFormat="true" ht="11.9" hidden="true" customHeight="true" outlineLevel="0" collapsed="false">
      <c r="A266" s="154" t="s">
        <v>898</v>
      </c>
      <c r="B266" s="147" t="s">
        <v>371</v>
      </c>
      <c r="C266" s="148" t="n">
        <v>3</v>
      </c>
      <c r="D266" s="149" t="s">
        <v>640</v>
      </c>
      <c r="E266" s="150" t="s">
        <v>640</v>
      </c>
      <c r="F266" s="154"/>
      <c r="G266" s="212"/>
      <c r="H266" s="146" t="s">
        <v>758</v>
      </c>
      <c r="I266" s="153" t="s">
        <v>759</v>
      </c>
      <c r="J266" s="154" t="s">
        <v>395</v>
      </c>
      <c r="K266" s="155" t="s">
        <v>760</v>
      </c>
      <c r="L266" s="231" t="s">
        <v>760</v>
      </c>
      <c r="M266" s="157" t="s">
        <v>348</v>
      </c>
      <c r="N266" s="213"/>
      <c r="O266" s="212"/>
      <c r="P266" s="212"/>
      <c r="Q266" s="212"/>
      <c r="R266" s="212"/>
      <c r="S266" s="212"/>
      <c r="T266" s="215"/>
      <c r="U266" s="215"/>
      <c r="V266" s="209"/>
      <c r="W266" s="217"/>
      <c r="X266" s="209"/>
      <c r="Y266" s="209"/>
      <c r="Z266" s="209"/>
      <c r="AA266" s="216"/>
      <c r="AB266" s="217"/>
      <c r="AC266" s="217"/>
      <c r="AD266" s="209"/>
      <c r="AE266" s="209"/>
      <c r="AF266" s="209"/>
      <c r="AG266" s="218"/>
      <c r="AH266" s="212"/>
      <c r="AI266" s="212"/>
      <c r="AJ266" s="219" t="n">
        <f aca="false">SeqEnd-SeqBeg+1</f>
        <v>1</v>
      </c>
      <c r="AK266" s="220" t="n">
        <f aca="false">AND( SeqBeg&lt;=Beg  , End &lt;=SeqEnd )</f>
        <v>0</v>
      </c>
      <c r="AL266" s="212"/>
      <c r="AM266" s="212"/>
      <c r="AN266" s="221"/>
      <c r="AO266" s="147" t="s">
        <v>103</v>
      </c>
      <c r="AP266" s="147" t="s">
        <v>103</v>
      </c>
      <c r="AQ266" s="147" t="s">
        <v>103</v>
      </c>
      <c r="AR266" s="147" t="s">
        <v>103</v>
      </c>
      <c r="AS266" s="147" t="s">
        <v>103</v>
      </c>
      <c r="AT266" s="147" t="s">
        <v>103</v>
      </c>
      <c r="AV266" s="212"/>
      <c r="AW266" s="222" t="str">
        <f aca="false">HYPERLINK(CONCATENATE("http://www.ncbi.nlm.nih.gov/nuccore/",BM266),BM266)</f>
        <v>KC912094</v>
      </c>
      <c r="AX266" s="219" t="str">
        <f aca="false">CONCATENATE(D266,IF(I266="","",CONCATENATE(".",I266)),IF(K266="","",CONCATENATE(".",K266)),IF(M266="","",CONCATENATE(".",M266)),IF(R266="","",CONCATENATE(".",R266)),IF(U266="","","(*)"))</f>
        <v>3.FRA.Toulouse .hum</v>
      </c>
      <c r="AY266" s="170" t="str">
        <f aca="false">CONCATENATE(BM266,".",BN266)</f>
        <v>KC912094.</v>
      </c>
      <c r="AZ266" s="171" t="str">
        <f aca="false">IF(AV266="",IF(ISNUMBER(FIND(".",A266)),LEFT(A266,FIND(".",A266)-1),A266),AV266)</f>
        <v>KC912094</v>
      </c>
      <c r="BA266" s="171" t="str">
        <f aca="false">IF(ISNUMBER(FIND("-",AZ266)),LEFT(AZ266,FIND("-",AZ266)-1),AZ266)</f>
        <v>KC912094</v>
      </c>
      <c r="BB266" s="170" t="str">
        <f aca="false"> MEGAname &amp; "="</f>
        <v>KC912094=</v>
      </c>
      <c r="BC266" s="170" t="str">
        <f aca="false">Clear &amp; IF(span ,"Span","out")</f>
        <v>KC912094=out</v>
      </c>
      <c r="BD266" s="170" t="str">
        <f aca="false">Clear &amp; IF(span, IF(B266=".","Selected",B266),"out")</f>
        <v>KC912094=out</v>
      </c>
      <c r="BE266" s="170" t="str">
        <f aca="false">Clear &amp; Strain</f>
        <v>KC912094=</v>
      </c>
      <c r="BF266" s="170" t="str">
        <f aca="false">CONCATENATE(A266,"=",F266,". ",AX266,IF(AB266="","",CONCATENATE(".",AB266)))</f>
        <v>KC912094=. 3.FRA.Toulouse .hum</v>
      </c>
      <c r="BG266" s="170" t="str">
        <f aca="false">CONCATENATE(A266,"=",F266,". ",AX266)</f>
        <v>KC912094=. 3.FRA.Toulouse .hum</v>
      </c>
      <c r="BH266" s="170" t="str">
        <f aca="false">CONCATENATE(A266,"=",AX266)</f>
        <v>KC912094=3.FRA.Toulouse .hum</v>
      </c>
      <c r="BI266" s="170" t="str">
        <f aca="false">CONCATENATE(A266,"=",ComForSubtype,D266)</f>
        <v>KC912094=3</v>
      </c>
      <c r="BJ266" s="170" t="str">
        <f aca="false">CONCATENATE(A266,"=",E266)</f>
        <v>KC912094=3</v>
      </c>
      <c r="BK266" s="170" t="str">
        <f aca="false">CONCATENATE(A266,"=",C266)</f>
        <v>KC912094=3</v>
      </c>
      <c r="BL266" s="170" t="str">
        <f aca="false">CONCATENATE(D266,"=")</f>
        <v>3=</v>
      </c>
      <c r="BM266" s="223" t="str">
        <f aca="false">IF(BA266="XX","",BA266)</f>
        <v>KC912094</v>
      </c>
      <c r="BN266" s="224" t="str">
        <f aca="false">CONCATENATE(IF(F266="","",F266),IF(G266="","",CONCATENATE(" / ",G266)))</f>
        <v/>
      </c>
      <c r="BO266" s="225" t="str">
        <f aca="false">AX266</f>
        <v>3.FRA.Toulouse .hum</v>
      </c>
      <c r="BP266" s="226" t="str">
        <f aca="false">IF(V266="","",V266)</f>
        <v/>
      </c>
      <c r="BQ266" s="226" t="str">
        <f aca="false">IF(W266="","",CONCATENATE(W266,IF(LEFT(AO266,1)="s","+","")))</f>
        <v/>
      </c>
      <c r="BR266" s="226" t="str">
        <f aca="false">IF(X266="","",CONCATENATE(X266,IF(LEFT(AQ266,1)="s","+","")))</f>
        <v/>
      </c>
      <c r="BS266" s="226" t="str">
        <f aca="false">IF(Y266="","",CONCATENATE(Y266,IF(LEFT(AR266,1)="s","+","")))</f>
        <v/>
      </c>
      <c r="BT266" s="226" t="str">
        <f aca="false">IF(Z266="","",CONCATENATE(Z266,IF(LEFT(AS266,1)="s","+","")))</f>
        <v/>
      </c>
      <c r="BU266" s="227" t="str">
        <f aca="false">IF(AA266="","",CONCATENATE(AA266,IF(LEFT(AT266,1)="s","+","")))</f>
        <v/>
      </c>
      <c r="BV266" s="212"/>
      <c r="BW266" s="177" t="s">
        <v>338</v>
      </c>
      <c r="BX266" s="170" t="str">
        <f aca="false">IF(BW266&lt;&gt;"",IF(ISNUMBER(FIND("=",BW266)),LEFT(BW266,FIND("=",BW266)-1),BW266),BW266)</f>
        <v>xx</v>
      </c>
      <c r="BY266" s="170" t="str">
        <f aca="false">IF(BW266&lt;&gt;"",IF(ISNUMBER(FIND("=",BW266)),RIGHT(BW266,LEN(BW266)-FIND("=",BW266)),""),"")</f>
        <v>Non_select</v>
      </c>
      <c r="BZ266" s="170" t="str">
        <f aca="false">IF(BX266&lt;&gt;"",IF(ISNUMBER(FIND(".",BX266)),LEFT(BX266,FIND(".",BX266)-1),BX266),BX266)</f>
        <v>xx</v>
      </c>
      <c r="CA266" s="170" t="str">
        <f aca="false">IF(BX266&lt;&gt;"",IF(ISNUMBER(FIND(".",BX266)),RIGHT(BX266,LEN(BX266)-FIND(".",BX266)),""),"")</f>
        <v/>
      </c>
      <c r="CB266" s="212"/>
      <c r="CC266" s="170" t="str">
        <f aca="false">A266</f>
        <v>KC912094</v>
      </c>
      <c r="CD266" s="178" t="s">
        <v>339</v>
      </c>
      <c r="CE266" s="178" t="s">
        <v>340</v>
      </c>
      <c r="CF266" s="178" t="s">
        <v>341</v>
      </c>
      <c r="CG266" s="212"/>
      <c r="CH266" s="212"/>
      <c r="CI266" s="212"/>
      <c r="CJ266" s="212"/>
      <c r="CK266" s="178"/>
      <c r="CL266" s="212"/>
      <c r="CM266" s="212"/>
      <c r="CN266" s="212"/>
      <c r="CO266" s="212"/>
      <c r="CP266" s="212"/>
      <c r="CQ266" s="212"/>
      <c r="CR266" s="228" t="n">
        <f aca="false">C266</f>
        <v>3</v>
      </c>
      <c r="CS266" s="229" t="str">
        <f aca="false">D266</f>
        <v>3</v>
      </c>
      <c r="CT266" s="170" t="str">
        <f aca="false">CONCATENATE(CD266," strain ",CM266," ",CL266,", partial cds")</f>
        <v>Hepatitis E virus strain  , partial cds</v>
      </c>
    </row>
    <row r="267" s="146" customFormat="true" ht="11.9" hidden="true" customHeight="true" outlineLevel="0" collapsed="false">
      <c r="A267" s="154" t="s">
        <v>899</v>
      </c>
      <c r="B267" s="147" t="s">
        <v>371</v>
      </c>
      <c r="C267" s="148" t="n">
        <v>3</v>
      </c>
      <c r="D267" s="149" t="s">
        <v>640</v>
      </c>
      <c r="E267" s="150" t="s">
        <v>640</v>
      </c>
      <c r="F267" s="154"/>
      <c r="G267" s="212"/>
      <c r="H267" s="146" t="s">
        <v>758</v>
      </c>
      <c r="I267" s="153" t="s">
        <v>759</v>
      </c>
      <c r="J267" s="154" t="s">
        <v>395</v>
      </c>
      <c r="K267" s="155" t="s">
        <v>760</v>
      </c>
      <c r="L267" s="231" t="s">
        <v>760</v>
      </c>
      <c r="M267" s="157" t="s">
        <v>348</v>
      </c>
      <c r="N267" s="213"/>
      <c r="O267" s="212"/>
      <c r="P267" s="212"/>
      <c r="Q267" s="212"/>
      <c r="R267" s="212"/>
      <c r="S267" s="212"/>
      <c r="T267" s="215"/>
      <c r="U267" s="215"/>
      <c r="V267" s="209"/>
      <c r="W267" s="217"/>
      <c r="X267" s="209"/>
      <c r="Y267" s="209"/>
      <c r="Z267" s="209"/>
      <c r="AA267" s="216"/>
      <c r="AB267" s="217"/>
      <c r="AC267" s="217"/>
      <c r="AD267" s="209"/>
      <c r="AE267" s="209"/>
      <c r="AF267" s="209"/>
      <c r="AG267" s="218"/>
      <c r="AH267" s="212"/>
      <c r="AI267" s="212"/>
      <c r="AJ267" s="219" t="n">
        <f aca="false">SeqEnd-SeqBeg+1</f>
        <v>1</v>
      </c>
      <c r="AK267" s="220" t="n">
        <f aca="false">AND( SeqBeg&lt;=Beg  , End &lt;=SeqEnd )</f>
        <v>0</v>
      </c>
      <c r="AL267" s="212"/>
      <c r="AM267" s="212"/>
      <c r="AN267" s="221"/>
      <c r="AO267" s="147" t="s">
        <v>103</v>
      </c>
      <c r="AP267" s="147" t="s">
        <v>103</v>
      </c>
      <c r="AQ267" s="147" t="s">
        <v>103</v>
      </c>
      <c r="AR267" s="147" t="s">
        <v>103</v>
      </c>
      <c r="AS267" s="147" t="s">
        <v>103</v>
      </c>
      <c r="AT267" s="147" t="s">
        <v>103</v>
      </c>
      <c r="AV267" s="212"/>
      <c r="AW267" s="222" t="str">
        <f aca="false">HYPERLINK(CONCATENATE("http://www.ncbi.nlm.nih.gov/nuccore/",BM267),BM267)</f>
        <v>KC912095</v>
      </c>
      <c r="AX267" s="219" t="str">
        <f aca="false">CONCATENATE(D267,IF(I267="","",CONCATENATE(".",I267)),IF(K267="","",CONCATENATE(".",K267)),IF(M267="","",CONCATENATE(".",M267)),IF(R267="","",CONCATENATE(".",R267)),IF(U267="","","(*)"))</f>
        <v>3.FRA.Toulouse .hum</v>
      </c>
      <c r="AY267" s="170" t="str">
        <f aca="false">CONCATENATE(BM267,".",BN267)</f>
        <v>KC912095.</v>
      </c>
      <c r="AZ267" s="171" t="str">
        <f aca="false">IF(AV267="",IF(ISNUMBER(FIND(".",A267)),LEFT(A267,FIND(".",A267)-1),A267),AV267)</f>
        <v>KC912095</v>
      </c>
      <c r="BA267" s="171" t="str">
        <f aca="false">IF(ISNUMBER(FIND("-",AZ267)),LEFT(AZ267,FIND("-",AZ267)-1),AZ267)</f>
        <v>KC912095</v>
      </c>
      <c r="BB267" s="170" t="str">
        <f aca="false"> MEGAname &amp; "="</f>
        <v>KC912095=</v>
      </c>
      <c r="BC267" s="170" t="str">
        <f aca="false">Clear &amp; IF(span ,"Span","out")</f>
        <v>KC912095=out</v>
      </c>
      <c r="BD267" s="170" t="str">
        <f aca="false">Clear &amp; IF(span, IF(B267=".","Selected",B267),"out")</f>
        <v>KC912095=out</v>
      </c>
      <c r="BE267" s="170" t="str">
        <f aca="false">Clear &amp; Strain</f>
        <v>KC912095=</v>
      </c>
      <c r="BF267" s="170" t="str">
        <f aca="false">CONCATENATE(A267,"=",F267,". ",AX267,IF(AB267="","",CONCATENATE(".",AB267)))</f>
        <v>KC912095=. 3.FRA.Toulouse .hum</v>
      </c>
      <c r="BG267" s="170" t="str">
        <f aca="false">CONCATENATE(A267,"=",F267,". ",AX267)</f>
        <v>KC912095=. 3.FRA.Toulouse .hum</v>
      </c>
      <c r="BH267" s="170" t="str">
        <f aca="false">CONCATENATE(A267,"=",AX267)</f>
        <v>KC912095=3.FRA.Toulouse .hum</v>
      </c>
      <c r="BI267" s="170" t="str">
        <f aca="false">CONCATENATE(A267,"=",ComForSubtype,D267)</f>
        <v>KC912095=3</v>
      </c>
      <c r="BJ267" s="170" t="str">
        <f aca="false">CONCATENATE(A267,"=",E267)</f>
        <v>KC912095=3</v>
      </c>
      <c r="BK267" s="170" t="str">
        <f aca="false">CONCATENATE(A267,"=",C267)</f>
        <v>KC912095=3</v>
      </c>
      <c r="BL267" s="170" t="str">
        <f aca="false">CONCATENATE(D267,"=")</f>
        <v>3=</v>
      </c>
      <c r="BM267" s="223" t="str">
        <f aca="false">IF(BA267="XX","",BA267)</f>
        <v>KC912095</v>
      </c>
      <c r="BN267" s="224" t="str">
        <f aca="false">CONCATENATE(IF(F267="","",F267),IF(G267="","",CONCATENATE(" / ",G267)))</f>
        <v/>
      </c>
      <c r="BO267" s="225" t="str">
        <f aca="false">AX267</f>
        <v>3.FRA.Toulouse .hum</v>
      </c>
      <c r="BP267" s="226" t="str">
        <f aca="false">IF(V267="","",V267)</f>
        <v/>
      </c>
      <c r="BQ267" s="226" t="str">
        <f aca="false">IF(W267="","",CONCATENATE(W267,IF(LEFT(AO267,1)="s","+","")))</f>
        <v/>
      </c>
      <c r="BR267" s="226" t="str">
        <f aca="false">IF(X267="","",CONCATENATE(X267,IF(LEFT(AQ267,1)="s","+","")))</f>
        <v/>
      </c>
      <c r="BS267" s="226" t="str">
        <f aca="false">IF(Y267="","",CONCATENATE(Y267,IF(LEFT(AR267,1)="s","+","")))</f>
        <v/>
      </c>
      <c r="BT267" s="226" t="str">
        <f aca="false">IF(Z267="","",CONCATENATE(Z267,IF(LEFT(AS267,1)="s","+","")))</f>
        <v/>
      </c>
      <c r="BU267" s="227" t="str">
        <f aca="false">IF(AA267="","",CONCATENATE(AA267,IF(LEFT(AT267,1)="s","+","")))</f>
        <v/>
      </c>
      <c r="BV267" s="212"/>
      <c r="BW267" s="177" t="s">
        <v>338</v>
      </c>
      <c r="BX267" s="170" t="str">
        <f aca="false">IF(BW267&lt;&gt;"",IF(ISNUMBER(FIND("=",BW267)),LEFT(BW267,FIND("=",BW267)-1),BW267),BW267)</f>
        <v>xx</v>
      </c>
      <c r="BY267" s="170" t="str">
        <f aca="false">IF(BW267&lt;&gt;"",IF(ISNUMBER(FIND("=",BW267)),RIGHT(BW267,LEN(BW267)-FIND("=",BW267)),""),"")</f>
        <v>Non_select</v>
      </c>
      <c r="BZ267" s="170" t="str">
        <f aca="false">IF(BX267&lt;&gt;"",IF(ISNUMBER(FIND(".",BX267)),LEFT(BX267,FIND(".",BX267)-1),BX267),BX267)</f>
        <v>xx</v>
      </c>
      <c r="CA267" s="170" t="str">
        <f aca="false">IF(BX267&lt;&gt;"",IF(ISNUMBER(FIND(".",BX267)),RIGHT(BX267,LEN(BX267)-FIND(".",BX267)),""),"")</f>
        <v/>
      </c>
      <c r="CB267" s="212"/>
      <c r="CC267" s="170" t="str">
        <f aca="false">A267</f>
        <v>KC912095</v>
      </c>
      <c r="CD267" s="178" t="s">
        <v>339</v>
      </c>
      <c r="CE267" s="178" t="s">
        <v>340</v>
      </c>
      <c r="CF267" s="178" t="s">
        <v>341</v>
      </c>
      <c r="CG267" s="212"/>
      <c r="CH267" s="212"/>
      <c r="CI267" s="212"/>
      <c r="CJ267" s="212"/>
      <c r="CK267" s="178"/>
      <c r="CL267" s="212"/>
      <c r="CM267" s="212"/>
      <c r="CN267" s="212"/>
      <c r="CO267" s="212"/>
      <c r="CP267" s="212"/>
      <c r="CQ267" s="212"/>
      <c r="CR267" s="228" t="n">
        <f aca="false">C267</f>
        <v>3</v>
      </c>
      <c r="CS267" s="229" t="str">
        <f aca="false">D267</f>
        <v>3</v>
      </c>
      <c r="CT267" s="170" t="str">
        <f aca="false">CONCATENATE(CD267," strain ",CM267," ",CL267,", partial cds")</f>
        <v>Hepatitis E virus strain  , partial cds</v>
      </c>
    </row>
    <row r="268" s="146" customFormat="true" ht="11.9" hidden="true" customHeight="true" outlineLevel="0" collapsed="false">
      <c r="A268" s="154" t="s">
        <v>900</v>
      </c>
      <c r="B268" s="147" t="s">
        <v>371</v>
      </c>
      <c r="C268" s="148" t="n">
        <v>3</v>
      </c>
      <c r="D268" s="149" t="s">
        <v>640</v>
      </c>
      <c r="E268" s="150" t="s">
        <v>640</v>
      </c>
      <c r="F268" s="154"/>
      <c r="G268" s="212"/>
      <c r="H268" s="146" t="s">
        <v>758</v>
      </c>
      <c r="I268" s="153" t="s">
        <v>759</v>
      </c>
      <c r="J268" s="154" t="s">
        <v>395</v>
      </c>
      <c r="K268" s="155" t="s">
        <v>760</v>
      </c>
      <c r="L268" s="231" t="s">
        <v>760</v>
      </c>
      <c r="M268" s="157" t="s">
        <v>348</v>
      </c>
      <c r="N268" s="213"/>
      <c r="O268" s="212"/>
      <c r="P268" s="212"/>
      <c r="Q268" s="212"/>
      <c r="R268" s="212"/>
      <c r="S268" s="212"/>
      <c r="T268" s="215"/>
      <c r="U268" s="215"/>
      <c r="V268" s="209"/>
      <c r="W268" s="217"/>
      <c r="X268" s="209"/>
      <c r="Y268" s="209"/>
      <c r="Z268" s="209"/>
      <c r="AA268" s="216"/>
      <c r="AB268" s="217"/>
      <c r="AC268" s="217"/>
      <c r="AD268" s="209"/>
      <c r="AE268" s="209"/>
      <c r="AF268" s="209"/>
      <c r="AG268" s="218"/>
      <c r="AH268" s="212"/>
      <c r="AI268" s="212"/>
      <c r="AJ268" s="219" t="n">
        <f aca="false">SeqEnd-SeqBeg+1</f>
        <v>1</v>
      </c>
      <c r="AK268" s="220" t="n">
        <f aca="false">AND( SeqBeg&lt;=Beg  , End &lt;=SeqEnd )</f>
        <v>0</v>
      </c>
      <c r="AL268" s="212"/>
      <c r="AM268" s="212"/>
      <c r="AN268" s="221"/>
      <c r="AO268" s="147" t="s">
        <v>103</v>
      </c>
      <c r="AP268" s="147" t="s">
        <v>103</v>
      </c>
      <c r="AQ268" s="147" t="s">
        <v>103</v>
      </c>
      <c r="AR268" s="147" t="s">
        <v>103</v>
      </c>
      <c r="AS268" s="147" t="s">
        <v>103</v>
      </c>
      <c r="AT268" s="147" t="s">
        <v>103</v>
      </c>
      <c r="AV268" s="212"/>
      <c r="AW268" s="222" t="str">
        <f aca="false">HYPERLINK(CONCATENATE("http://www.ncbi.nlm.nih.gov/nuccore/",BM268),BM268)</f>
        <v>KC912096</v>
      </c>
      <c r="AX268" s="219" t="str">
        <f aca="false">CONCATENATE(D268,IF(I268="","",CONCATENATE(".",I268)),IF(K268="","",CONCATENATE(".",K268)),IF(M268="","",CONCATENATE(".",M268)),IF(R268="","",CONCATENATE(".",R268)),IF(U268="","","(*)"))</f>
        <v>3.FRA.Toulouse .hum</v>
      </c>
      <c r="AY268" s="170" t="str">
        <f aca="false">CONCATENATE(BM268,".",BN268)</f>
        <v>KC912096.</v>
      </c>
      <c r="AZ268" s="171" t="str">
        <f aca="false">IF(AV268="",IF(ISNUMBER(FIND(".",A268)),LEFT(A268,FIND(".",A268)-1),A268),AV268)</f>
        <v>KC912096</v>
      </c>
      <c r="BA268" s="171" t="str">
        <f aca="false">IF(ISNUMBER(FIND("-",AZ268)),LEFT(AZ268,FIND("-",AZ268)-1),AZ268)</f>
        <v>KC912096</v>
      </c>
      <c r="BB268" s="170" t="str">
        <f aca="false"> MEGAname &amp; "="</f>
        <v>KC912096=</v>
      </c>
      <c r="BC268" s="170" t="str">
        <f aca="false">Clear &amp; IF(span ,"Span","out")</f>
        <v>KC912096=out</v>
      </c>
      <c r="BD268" s="170" t="str">
        <f aca="false">Clear &amp; IF(span, IF(B268=".","Selected",B268),"out")</f>
        <v>KC912096=out</v>
      </c>
      <c r="BE268" s="170" t="str">
        <f aca="false">Clear &amp; Strain</f>
        <v>KC912096=</v>
      </c>
      <c r="BF268" s="170" t="str">
        <f aca="false">CONCATENATE(A268,"=",F268,". ",AX268,IF(AB268="","",CONCATENATE(".",AB268)))</f>
        <v>KC912096=. 3.FRA.Toulouse .hum</v>
      </c>
      <c r="BG268" s="170" t="str">
        <f aca="false">CONCATENATE(A268,"=",F268,". ",AX268)</f>
        <v>KC912096=. 3.FRA.Toulouse .hum</v>
      </c>
      <c r="BH268" s="170" t="str">
        <f aca="false">CONCATENATE(A268,"=",AX268)</f>
        <v>KC912096=3.FRA.Toulouse .hum</v>
      </c>
      <c r="BI268" s="170" t="str">
        <f aca="false">CONCATENATE(A268,"=",ComForSubtype,D268)</f>
        <v>KC912096=3</v>
      </c>
      <c r="BJ268" s="170" t="str">
        <f aca="false">CONCATENATE(A268,"=",E268)</f>
        <v>KC912096=3</v>
      </c>
      <c r="BK268" s="170" t="str">
        <f aca="false">CONCATENATE(A268,"=",C268)</f>
        <v>KC912096=3</v>
      </c>
      <c r="BL268" s="170" t="str">
        <f aca="false">CONCATENATE(D268,"=")</f>
        <v>3=</v>
      </c>
      <c r="BM268" s="223" t="str">
        <f aca="false">IF(BA268="XX","",BA268)</f>
        <v>KC912096</v>
      </c>
      <c r="BN268" s="224" t="str">
        <f aca="false">CONCATENATE(IF(F268="","",F268),IF(G268="","",CONCATENATE(" / ",G268)))</f>
        <v/>
      </c>
      <c r="BO268" s="225" t="str">
        <f aca="false">AX268</f>
        <v>3.FRA.Toulouse .hum</v>
      </c>
      <c r="BP268" s="226" t="str">
        <f aca="false">IF(V268="","",V268)</f>
        <v/>
      </c>
      <c r="BQ268" s="226" t="str">
        <f aca="false">IF(W268="","",CONCATENATE(W268,IF(LEFT(AO268,1)="s","+","")))</f>
        <v/>
      </c>
      <c r="BR268" s="226" t="str">
        <f aca="false">IF(X268="","",CONCATENATE(X268,IF(LEFT(AQ268,1)="s","+","")))</f>
        <v/>
      </c>
      <c r="BS268" s="226" t="str">
        <f aca="false">IF(Y268="","",CONCATENATE(Y268,IF(LEFT(AR268,1)="s","+","")))</f>
        <v/>
      </c>
      <c r="BT268" s="226" t="str">
        <f aca="false">IF(Z268="","",CONCATENATE(Z268,IF(LEFT(AS268,1)="s","+","")))</f>
        <v/>
      </c>
      <c r="BU268" s="227" t="str">
        <f aca="false">IF(AA268="","",CONCATENATE(AA268,IF(LEFT(AT268,1)="s","+","")))</f>
        <v/>
      </c>
      <c r="BV268" s="212"/>
      <c r="BW268" s="177" t="s">
        <v>338</v>
      </c>
      <c r="BX268" s="170" t="str">
        <f aca="false">IF(BW268&lt;&gt;"",IF(ISNUMBER(FIND("=",BW268)),LEFT(BW268,FIND("=",BW268)-1),BW268),BW268)</f>
        <v>xx</v>
      </c>
      <c r="BY268" s="170" t="str">
        <f aca="false">IF(BW268&lt;&gt;"",IF(ISNUMBER(FIND("=",BW268)),RIGHT(BW268,LEN(BW268)-FIND("=",BW268)),""),"")</f>
        <v>Non_select</v>
      </c>
      <c r="BZ268" s="170" t="str">
        <f aca="false">IF(BX268&lt;&gt;"",IF(ISNUMBER(FIND(".",BX268)),LEFT(BX268,FIND(".",BX268)-1),BX268),BX268)</f>
        <v>xx</v>
      </c>
      <c r="CA268" s="170" t="str">
        <f aca="false">IF(BX268&lt;&gt;"",IF(ISNUMBER(FIND(".",BX268)),RIGHT(BX268,LEN(BX268)-FIND(".",BX268)),""),"")</f>
        <v/>
      </c>
      <c r="CB268" s="212"/>
      <c r="CC268" s="170" t="str">
        <f aca="false">A268</f>
        <v>KC912096</v>
      </c>
      <c r="CD268" s="178" t="s">
        <v>339</v>
      </c>
      <c r="CE268" s="178" t="s">
        <v>340</v>
      </c>
      <c r="CF268" s="178" t="s">
        <v>341</v>
      </c>
      <c r="CG268" s="212"/>
      <c r="CH268" s="212"/>
      <c r="CI268" s="212"/>
      <c r="CJ268" s="212"/>
      <c r="CK268" s="178"/>
      <c r="CL268" s="212"/>
      <c r="CM268" s="212"/>
      <c r="CN268" s="212"/>
      <c r="CO268" s="212"/>
      <c r="CP268" s="212"/>
      <c r="CQ268" s="212"/>
      <c r="CR268" s="228" t="n">
        <f aca="false">C268</f>
        <v>3</v>
      </c>
      <c r="CS268" s="229" t="str">
        <f aca="false">D268</f>
        <v>3</v>
      </c>
      <c r="CT268" s="170" t="str">
        <f aca="false">CONCATENATE(CD268," strain ",CM268," ",CL268,", partial cds")</f>
        <v>Hepatitis E virus strain  , partial cds</v>
      </c>
    </row>
    <row r="269" s="146" customFormat="true" ht="11.9" hidden="true" customHeight="true" outlineLevel="0" collapsed="false">
      <c r="A269" s="154" t="s">
        <v>901</v>
      </c>
      <c r="B269" s="147" t="s">
        <v>371</v>
      </c>
      <c r="C269" s="148" t="n">
        <v>3</v>
      </c>
      <c r="D269" s="149" t="s">
        <v>640</v>
      </c>
      <c r="E269" s="150" t="s">
        <v>640</v>
      </c>
      <c r="F269" s="154"/>
      <c r="G269" s="212"/>
      <c r="H269" s="146" t="s">
        <v>758</v>
      </c>
      <c r="I269" s="153" t="s">
        <v>759</v>
      </c>
      <c r="J269" s="154" t="s">
        <v>395</v>
      </c>
      <c r="K269" s="155" t="s">
        <v>760</v>
      </c>
      <c r="L269" s="231" t="s">
        <v>760</v>
      </c>
      <c r="M269" s="157" t="s">
        <v>348</v>
      </c>
      <c r="N269" s="213"/>
      <c r="O269" s="212"/>
      <c r="P269" s="212"/>
      <c r="Q269" s="212"/>
      <c r="R269" s="212"/>
      <c r="S269" s="212"/>
      <c r="T269" s="215"/>
      <c r="U269" s="215"/>
      <c r="V269" s="209"/>
      <c r="W269" s="217"/>
      <c r="X269" s="209"/>
      <c r="Y269" s="209"/>
      <c r="Z269" s="209"/>
      <c r="AA269" s="216"/>
      <c r="AB269" s="217"/>
      <c r="AC269" s="217"/>
      <c r="AD269" s="209"/>
      <c r="AE269" s="209"/>
      <c r="AF269" s="209"/>
      <c r="AG269" s="218"/>
      <c r="AH269" s="212"/>
      <c r="AI269" s="212"/>
      <c r="AJ269" s="219" t="n">
        <f aca="false">SeqEnd-SeqBeg+1</f>
        <v>1</v>
      </c>
      <c r="AK269" s="220" t="n">
        <f aca="false">AND( SeqBeg&lt;=Beg  , End &lt;=SeqEnd )</f>
        <v>0</v>
      </c>
      <c r="AL269" s="212"/>
      <c r="AM269" s="212"/>
      <c r="AN269" s="221"/>
      <c r="AO269" s="147" t="s">
        <v>103</v>
      </c>
      <c r="AP269" s="147" t="s">
        <v>103</v>
      </c>
      <c r="AQ269" s="147" t="s">
        <v>103</v>
      </c>
      <c r="AR269" s="147" t="s">
        <v>103</v>
      </c>
      <c r="AS269" s="147" t="s">
        <v>103</v>
      </c>
      <c r="AT269" s="147" t="s">
        <v>103</v>
      </c>
      <c r="AV269" s="212"/>
      <c r="AW269" s="222" t="str">
        <f aca="false">HYPERLINK(CONCATENATE("http://www.ncbi.nlm.nih.gov/nuccore/",BM269),BM269)</f>
        <v>KC912097</v>
      </c>
      <c r="AX269" s="219" t="str">
        <f aca="false">CONCATENATE(D269,IF(I269="","",CONCATENATE(".",I269)),IF(K269="","",CONCATENATE(".",K269)),IF(M269="","",CONCATENATE(".",M269)),IF(R269="","",CONCATENATE(".",R269)),IF(U269="","","(*)"))</f>
        <v>3.FRA.Toulouse .hum</v>
      </c>
      <c r="AY269" s="170" t="str">
        <f aca="false">CONCATENATE(BM269,".",BN269)</f>
        <v>KC912097.</v>
      </c>
      <c r="AZ269" s="171" t="str">
        <f aca="false">IF(AV269="",IF(ISNUMBER(FIND(".",A269)),LEFT(A269,FIND(".",A269)-1),A269),AV269)</f>
        <v>KC912097</v>
      </c>
      <c r="BA269" s="171" t="str">
        <f aca="false">IF(ISNUMBER(FIND("-",AZ269)),LEFT(AZ269,FIND("-",AZ269)-1),AZ269)</f>
        <v>KC912097</v>
      </c>
      <c r="BB269" s="170" t="str">
        <f aca="false"> MEGAname &amp; "="</f>
        <v>KC912097=</v>
      </c>
      <c r="BC269" s="170" t="str">
        <f aca="false">Clear &amp; IF(span ,"Span","out")</f>
        <v>KC912097=out</v>
      </c>
      <c r="BD269" s="170" t="str">
        <f aca="false">Clear &amp; IF(span, IF(B269=".","Selected",B269),"out")</f>
        <v>KC912097=out</v>
      </c>
      <c r="BE269" s="170" t="str">
        <f aca="false">Clear &amp; Strain</f>
        <v>KC912097=</v>
      </c>
      <c r="BF269" s="170" t="str">
        <f aca="false">CONCATENATE(A269,"=",F269,". ",AX269,IF(AB269="","",CONCATENATE(".",AB269)))</f>
        <v>KC912097=. 3.FRA.Toulouse .hum</v>
      </c>
      <c r="BG269" s="170" t="str">
        <f aca="false">CONCATENATE(A269,"=",F269,". ",AX269)</f>
        <v>KC912097=. 3.FRA.Toulouse .hum</v>
      </c>
      <c r="BH269" s="170" t="str">
        <f aca="false">CONCATENATE(A269,"=",AX269)</f>
        <v>KC912097=3.FRA.Toulouse .hum</v>
      </c>
      <c r="BI269" s="170" t="str">
        <f aca="false">CONCATENATE(A269,"=",ComForSubtype,D269)</f>
        <v>KC912097=3</v>
      </c>
      <c r="BJ269" s="170" t="str">
        <f aca="false">CONCATENATE(A269,"=",E269)</f>
        <v>KC912097=3</v>
      </c>
      <c r="BK269" s="170" t="str">
        <f aca="false">CONCATENATE(A269,"=",C269)</f>
        <v>KC912097=3</v>
      </c>
      <c r="BL269" s="170" t="str">
        <f aca="false">CONCATENATE(D269,"=")</f>
        <v>3=</v>
      </c>
      <c r="BM269" s="223" t="str">
        <f aca="false">IF(BA269="XX","",BA269)</f>
        <v>KC912097</v>
      </c>
      <c r="BN269" s="224" t="str">
        <f aca="false">CONCATENATE(IF(F269="","",F269),IF(G269="","",CONCATENATE(" / ",G269)))</f>
        <v/>
      </c>
      <c r="BO269" s="225" t="str">
        <f aca="false">AX269</f>
        <v>3.FRA.Toulouse .hum</v>
      </c>
      <c r="BP269" s="226" t="str">
        <f aca="false">IF(V269="","",V269)</f>
        <v/>
      </c>
      <c r="BQ269" s="226" t="str">
        <f aca="false">IF(W269="","",CONCATENATE(W269,IF(LEFT(AO269,1)="s","+","")))</f>
        <v/>
      </c>
      <c r="BR269" s="226" t="str">
        <f aca="false">IF(X269="","",CONCATENATE(X269,IF(LEFT(AQ269,1)="s","+","")))</f>
        <v/>
      </c>
      <c r="BS269" s="226" t="str">
        <f aca="false">IF(Y269="","",CONCATENATE(Y269,IF(LEFT(AR269,1)="s","+","")))</f>
        <v/>
      </c>
      <c r="BT269" s="226" t="str">
        <f aca="false">IF(Z269="","",CONCATENATE(Z269,IF(LEFT(AS269,1)="s","+","")))</f>
        <v/>
      </c>
      <c r="BU269" s="227" t="str">
        <f aca="false">IF(AA269="","",CONCATENATE(AA269,IF(LEFT(AT269,1)="s","+","")))</f>
        <v/>
      </c>
      <c r="BV269" s="212"/>
      <c r="BW269" s="177" t="s">
        <v>338</v>
      </c>
      <c r="BX269" s="170" t="str">
        <f aca="false">IF(BW269&lt;&gt;"",IF(ISNUMBER(FIND("=",BW269)),LEFT(BW269,FIND("=",BW269)-1),BW269),BW269)</f>
        <v>xx</v>
      </c>
      <c r="BY269" s="170" t="str">
        <f aca="false">IF(BW269&lt;&gt;"",IF(ISNUMBER(FIND("=",BW269)),RIGHT(BW269,LEN(BW269)-FIND("=",BW269)),""),"")</f>
        <v>Non_select</v>
      </c>
      <c r="BZ269" s="170" t="str">
        <f aca="false">IF(BX269&lt;&gt;"",IF(ISNUMBER(FIND(".",BX269)),LEFT(BX269,FIND(".",BX269)-1),BX269),BX269)</f>
        <v>xx</v>
      </c>
      <c r="CA269" s="170" t="str">
        <f aca="false">IF(BX269&lt;&gt;"",IF(ISNUMBER(FIND(".",BX269)),RIGHT(BX269,LEN(BX269)-FIND(".",BX269)),""),"")</f>
        <v/>
      </c>
      <c r="CB269" s="212"/>
      <c r="CC269" s="170" t="str">
        <f aca="false">A269</f>
        <v>KC912097</v>
      </c>
      <c r="CD269" s="178" t="s">
        <v>339</v>
      </c>
      <c r="CE269" s="178" t="s">
        <v>340</v>
      </c>
      <c r="CF269" s="178" t="s">
        <v>341</v>
      </c>
      <c r="CG269" s="212"/>
      <c r="CH269" s="212"/>
      <c r="CI269" s="212"/>
      <c r="CJ269" s="212"/>
      <c r="CK269" s="178"/>
      <c r="CL269" s="212"/>
      <c r="CM269" s="212"/>
      <c r="CN269" s="212"/>
      <c r="CO269" s="212"/>
      <c r="CP269" s="212"/>
      <c r="CQ269" s="212"/>
      <c r="CR269" s="228" t="n">
        <f aca="false">C269</f>
        <v>3</v>
      </c>
      <c r="CS269" s="229" t="str">
        <f aca="false">D269</f>
        <v>3</v>
      </c>
      <c r="CT269" s="170" t="str">
        <f aca="false">CONCATENATE(CD269," strain ",CM269," ",CL269,", partial cds")</f>
        <v>Hepatitis E virus strain  , partial cds</v>
      </c>
    </row>
    <row r="270" s="146" customFormat="true" ht="11.9" hidden="true" customHeight="true" outlineLevel="0" collapsed="false">
      <c r="A270" s="154" t="s">
        <v>902</v>
      </c>
      <c r="B270" s="147" t="s">
        <v>371</v>
      </c>
      <c r="C270" s="148" t="n">
        <v>3</v>
      </c>
      <c r="D270" s="149" t="s">
        <v>640</v>
      </c>
      <c r="E270" s="150" t="s">
        <v>640</v>
      </c>
      <c r="F270" s="154"/>
      <c r="G270" s="212"/>
      <c r="H270" s="146" t="s">
        <v>758</v>
      </c>
      <c r="I270" s="153" t="s">
        <v>759</v>
      </c>
      <c r="J270" s="154" t="s">
        <v>395</v>
      </c>
      <c r="K270" s="155" t="s">
        <v>760</v>
      </c>
      <c r="L270" s="231" t="s">
        <v>760</v>
      </c>
      <c r="M270" s="157" t="s">
        <v>348</v>
      </c>
      <c r="N270" s="213"/>
      <c r="O270" s="212"/>
      <c r="P270" s="212"/>
      <c r="Q270" s="212"/>
      <c r="R270" s="212"/>
      <c r="S270" s="212"/>
      <c r="T270" s="215"/>
      <c r="U270" s="215"/>
      <c r="V270" s="209"/>
      <c r="W270" s="217"/>
      <c r="X270" s="209"/>
      <c r="Y270" s="209"/>
      <c r="Z270" s="209"/>
      <c r="AA270" s="216"/>
      <c r="AB270" s="217"/>
      <c r="AC270" s="217"/>
      <c r="AD270" s="209"/>
      <c r="AE270" s="209"/>
      <c r="AF270" s="209"/>
      <c r="AG270" s="218"/>
      <c r="AH270" s="212"/>
      <c r="AI270" s="212"/>
      <c r="AJ270" s="219" t="n">
        <f aca="false">SeqEnd-SeqBeg+1</f>
        <v>1</v>
      </c>
      <c r="AK270" s="220" t="n">
        <f aca="false">AND( SeqBeg&lt;=Beg  , End &lt;=SeqEnd )</f>
        <v>0</v>
      </c>
      <c r="AL270" s="212"/>
      <c r="AM270" s="212"/>
      <c r="AN270" s="221"/>
      <c r="AO270" s="147" t="s">
        <v>103</v>
      </c>
      <c r="AP270" s="147" t="s">
        <v>103</v>
      </c>
      <c r="AQ270" s="147" t="s">
        <v>103</v>
      </c>
      <c r="AR270" s="147" t="s">
        <v>103</v>
      </c>
      <c r="AS270" s="147" t="s">
        <v>103</v>
      </c>
      <c r="AT270" s="147" t="s">
        <v>103</v>
      </c>
      <c r="AV270" s="212"/>
      <c r="AW270" s="222" t="str">
        <f aca="false">HYPERLINK(CONCATENATE("http://www.ncbi.nlm.nih.gov/nuccore/",BM270),BM270)</f>
        <v>KC912099</v>
      </c>
      <c r="AX270" s="219" t="str">
        <f aca="false">CONCATENATE(D270,IF(I270="","",CONCATENATE(".",I270)),IF(K270="","",CONCATENATE(".",K270)),IF(M270="","",CONCATENATE(".",M270)),IF(R270="","",CONCATENATE(".",R270)),IF(U270="","","(*)"))</f>
        <v>3.FRA.Toulouse .hum</v>
      </c>
      <c r="AY270" s="170" t="str">
        <f aca="false">CONCATENATE(BM270,".",BN270)</f>
        <v>KC912099.</v>
      </c>
      <c r="AZ270" s="171" t="str">
        <f aca="false">IF(AV270="",IF(ISNUMBER(FIND(".",A270)),LEFT(A270,FIND(".",A270)-1),A270),AV270)</f>
        <v>KC912099</v>
      </c>
      <c r="BA270" s="171" t="str">
        <f aca="false">IF(ISNUMBER(FIND("-",AZ270)),LEFT(AZ270,FIND("-",AZ270)-1),AZ270)</f>
        <v>KC912099</v>
      </c>
      <c r="BB270" s="170" t="str">
        <f aca="false"> MEGAname &amp; "="</f>
        <v>KC912099=</v>
      </c>
      <c r="BC270" s="170" t="str">
        <f aca="false">Clear &amp; IF(span ,"Span","out")</f>
        <v>KC912099=out</v>
      </c>
      <c r="BD270" s="170" t="str">
        <f aca="false">Clear &amp; IF(span, IF(B270=".","Selected",B270),"out")</f>
        <v>KC912099=out</v>
      </c>
      <c r="BE270" s="170" t="str">
        <f aca="false">Clear &amp; Strain</f>
        <v>KC912099=</v>
      </c>
      <c r="BF270" s="170" t="str">
        <f aca="false">CONCATENATE(A270,"=",F270,". ",AX270,IF(AB270="","",CONCATENATE(".",AB270)))</f>
        <v>KC912099=. 3.FRA.Toulouse .hum</v>
      </c>
      <c r="BG270" s="170" t="str">
        <f aca="false">CONCATENATE(A270,"=",F270,". ",AX270)</f>
        <v>KC912099=. 3.FRA.Toulouse .hum</v>
      </c>
      <c r="BH270" s="170" t="str">
        <f aca="false">CONCATENATE(A270,"=",AX270)</f>
        <v>KC912099=3.FRA.Toulouse .hum</v>
      </c>
      <c r="BI270" s="170" t="str">
        <f aca="false">CONCATENATE(A270,"=",ComForSubtype,D270)</f>
        <v>KC912099=3</v>
      </c>
      <c r="BJ270" s="170" t="str">
        <f aca="false">CONCATENATE(A270,"=",E270)</f>
        <v>KC912099=3</v>
      </c>
      <c r="BK270" s="170" t="str">
        <f aca="false">CONCATENATE(A270,"=",C270)</f>
        <v>KC912099=3</v>
      </c>
      <c r="BL270" s="170" t="str">
        <f aca="false">CONCATENATE(D270,"=")</f>
        <v>3=</v>
      </c>
      <c r="BM270" s="223" t="str">
        <f aca="false">IF(BA270="XX","",BA270)</f>
        <v>KC912099</v>
      </c>
      <c r="BN270" s="224" t="str">
        <f aca="false">CONCATENATE(IF(F270="","",F270),IF(G270="","",CONCATENATE(" / ",G270)))</f>
        <v/>
      </c>
      <c r="BO270" s="225" t="str">
        <f aca="false">AX270</f>
        <v>3.FRA.Toulouse .hum</v>
      </c>
      <c r="BP270" s="226" t="str">
        <f aca="false">IF(V270="","",V270)</f>
        <v/>
      </c>
      <c r="BQ270" s="226" t="str">
        <f aca="false">IF(W270="","",CONCATENATE(W270,IF(LEFT(AO270,1)="s","+","")))</f>
        <v/>
      </c>
      <c r="BR270" s="226" t="str">
        <f aca="false">IF(X270="","",CONCATENATE(X270,IF(LEFT(AQ270,1)="s","+","")))</f>
        <v/>
      </c>
      <c r="BS270" s="226" t="str">
        <f aca="false">IF(Y270="","",CONCATENATE(Y270,IF(LEFT(AR270,1)="s","+","")))</f>
        <v/>
      </c>
      <c r="BT270" s="226" t="str">
        <f aca="false">IF(Z270="","",CONCATENATE(Z270,IF(LEFT(AS270,1)="s","+","")))</f>
        <v/>
      </c>
      <c r="BU270" s="227" t="str">
        <f aca="false">IF(AA270="","",CONCATENATE(AA270,IF(LEFT(AT270,1)="s","+","")))</f>
        <v/>
      </c>
      <c r="BV270" s="212"/>
      <c r="BW270" s="177" t="s">
        <v>338</v>
      </c>
      <c r="BX270" s="170" t="str">
        <f aca="false">IF(BW270&lt;&gt;"",IF(ISNUMBER(FIND("=",BW270)),LEFT(BW270,FIND("=",BW270)-1),BW270),BW270)</f>
        <v>xx</v>
      </c>
      <c r="BY270" s="170" t="str">
        <f aca="false">IF(BW270&lt;&gt;"",IF(ISNUMBER(FIND("=",BW270)),RIGHT(BW270,LEN(BW270)-FIND("=",BW270)),""),"")</f>
        <v>Non_select</v>
      </c>
      <c r="BZ270" s="170" t="str">
        <f aca="false">IF(BX270&lt;&gt;"",IF(ISNUMBER(FIND(".",BX270)),LEFT(BX270,FIND(".",BX270)-1),BX270),BX270)</f>
        <v>xx</v>
      </c>
      <c r="CA270" s="170" t="str">
        <f aca="false">IF(BX270&lt;&gt;"",IF(ISNUMBER(FIND(".",BX270)),RIGHT(BX270,LEN(BX270)-FIND(".",BX270)),""),"")</f>
        <v/>
      </c>
      <c r="CB270" s="212"/>
      <c r="CC270" s="170" t="str">
        <f aca="false">A270</f>
        <v>KC912099</v>
      </c>
      <c r="CD270" s="178" t="s">
        <v>339</v>
      </c>
      <c r="CE270" s="178" t="s">
        <v>340</v>
      </c>
      <c r="CF270" s="178" t="s">
        <v>341</v>
      </c>
      <c r="CG270" s="212"/>
      <c r="CH270" s="212"/>
      <c r="CI270" s="212"/>
      <c r="CJ270" s="212"/>
      <c r="CK270" s="178"/>
      <c r="CL270" s="212"/>
      <c r="CM270" s="212"/>
      <c r="CN270" s="212"/>
      <c r="CO270" s="212"/>
      <c r="CP270" s="212"/>
      <c r="CQ270" s="212"/>
      <c r="CR270" s="228" t="n">
        <f aca="false">C270</f>
        <v>3</v>
      </c>
      <c r="CS270" s="229" t="str">
        <f aca="false">D270</f>
        <v>3</v>
      </c>
      <c r="CT270" s="170" t="str">
        <f aca="false">CONCATENATE(CD270," strain ",CM270," ",CL270,", partial cds")</f>
        <v>Hepatitis E virus strain  , partial cds</v>
      </c>
    </row>
    <row r="271" s="146" customFormat="true" ht="11.9" hidden="true" customHeight="true" outlineLevel="0" collapsed="false">
      <c r="A271" s="154" t="s">
        <v>903</v>
      </c>
      <c r="B271" s="147" t="s">
        <v>371</v>
      </c>
      <c r="C271" s="148" t="n">
        <v>3</v>
      </c>
      <c r="D271" s="149" t="s">
        <v>640</v>
      </c>
      <c r="E271" s="150" t="s">
        <v>640</v>
      </c>
      <c r="F271" s="154"/>
      <c r="G271" s="212"/>
      <c r="H271" s="146" t="s">
        <v>758</v>
      </c>
      <c r="I271" s="153" t="s">
        <v>759</v>
      </c>
      <c r="J271" s="154" t="s">
        <v>395</v>
      </c>
      <c r="K271" s="155" t="s">
        <v>760</v>
      </c>
      <c r="L271" s="231" t="s">
        <v>760</v>
      </c>
      <c r="M271" s="157" t="s">
        <v>348</v>
      </c>
      <c r="N271" s="213"/>
      <c r="O271" s="212"/>
      <c r="P271" s="212"/>
      <c r="Q271" s="212"/>
      <c r="R271" s="212"/>
      <c r="S271" s="212"/>
      <c r="T271" s="215"/>
      <c r="U271" s="215"/>
      <c r="V271" s="209"/>
      <c r="W271" s="217"/>
      <c r="X271" s="209"/>
      <c r="Y271" s="209"/>
      <c r="Z271" s="209"/>
      <c r="AA271" s="216"/>
      <c r="AB271" s="217"/>
      <c r="AC271" s="217"/>
      <c r="AD271" s="209"/>
      <c r="AE271" s="209"/>
      <c r="AF271" s="209"/>
      <c r="AG271" s="218"/>
      <c r="AH271" s="212"/>
      <c r="AI271" s="212"/>
      <c r="AJ271" s="219" t="n">
        <f aca="false">SeqEnd-SeqBeg+1</f>
        <v>1</v>
      </c>
      <c r="AK271" s="220" t="n">
        <f aca="false">AND( SeqBeg&lt;=Beg  , End &lt;=SeqEnd )</f>
        <v>0</v>
      </c>
      <c r="AL271" s="212"/>
      <c r="AM271" s="212"/>
      <c r="AN271" s="221"/>
      <c r="AO271" s="147" t="s">
        <v>103</v>
      </c>
      <c r="AP271" s="147" t="s">
        <v>103</v>
      </c>
      <c r="AQ271" s="147" t="s">
        <v>103</v>
      </c>
      <c r="AR271" s="147" t="s">
        <v>103</v>
      </c>
      <c r="AS271" s="147" t="s">
        <v>103</v>
      </c>
      <c r="AT271" s="147" t="s">
        <v>103</v>
      </c>
      <c r="AV271" s="212"/>
      <c r="AW271" s="222" t="str">
        <f aca="false">HYPERLINK(CONCATENATE("http://www.ncbi.nlm.nih.gov/nuccore/",BM271),BM271)</f>
        <v>KC912100</v>
      </c>
      <c r="AX271" s="219" t="str">
        <f aca="false">CONCATENATE(D271,IF(I271="","",CONCATENATE(".",I271)),IF(K271="","",CONCATENATE(".",K271)),IF(M271="","",CONCATENATE(".",M271)),IF(R271="","",CONCATENATE(".",R271)),IF(U271="","","(*)"))</f>
        <v>3.FRA.Toulouse .hum</v>
      </c>
      <c r="AY271" s="170" t="str">
        <f aca="false">CONCATENATE(BM271,".",BN271)</f>
        <v>KC912100.</v>
      </c>
      <c r="AZ271" s="171" t="str">
        <f aca="false">IF(AV271="",IF(ISNUMBER(FIND(".",A271)),LEFT(A271,FIND(".",A271)-1),A271),AV271)</f>
        <v>KC912100</v>
      </c>
      <c r="BA271" s="171" t="str">
        <f aca="false">IF(ISNUMBER(FIND("-",AZ271)),LEFT(AZ271,FIND("-",AZ271)-1),AZ271)</f>
        <v>KC912100</v>
      </c>
      <c r="BB271" s="170" t="str">
        <f aca="false"> MEGAname &amp; "="</f>
        <v>KC912100=</v>
      </c>
      <c r="BC271" s="170" t="str">
        <f aca="false">Clear &amp; IF(span ,"Span","out")</f>
        <v>KC912100=out</v>
      </c>
      <c r="BD271" s="170" t="str">
        <f aca="false">Clear &amp; IF(span, IF(B271=".","Selected",B271),"out")</f>
        <v>KC912100=out</v>
      </c>
      <c r="BE271" s="170" t="str">
        <f aca="false">Clear &amp; Strain</f>
        <v>KC912100=</v>
      </c>
      <c r="BF271" s="170" t="str">
        <f aca="false">CONCATENATE(A271,"=",F271,". ",AX271,IF(AB271="","",CONCATENATE(".",AB271)))</f>
        <v>KC912100=. 3.FRA.Toulouse .hum</v>
      </c>
      <c r="BG271" s="170" t="str">
        <f aca="false">CONCATENATE(A271,"=",F271,". ",AX271)</f>
        <v>KC912100=. 3.FRA.Toulouse .hum</v>
      </c>
      <c r="BH271" s="170" t="str">
        <f aca="false">CONCATENATE(A271,"=",AX271)</f>
        <v>KC912100=3.FRA.Toulouse .hum</v>
      </c>
      <c r="BI271" s="170" t="str">
        <f aca="false">CONCATENATE(A271,"=",ComForSubtype,D271)</f>
        <v>KC912100=3</v>
      </c>
      <c r="BJ271" s="170" t="str">
        <f aca="false">CONCATENATE(A271,"=",E271)</f>
        <v>KC912100=3</v>
      </c>
      <c r="BK271" s="170" t="str">
        <f aca="false">CONCATENATE(A271,"=",C271)</f>
        <v>KC912100=3</v>
      </c>
      <c r="BL271" s="170" t="str">
        <f aca="false">CONCATENATE(D271,"=")</f>
        <v>3=</v>
      </c>
      <c r="BM271" s="223" t="str">
        <f aca="false">IF(BA271="XX","",BA271)</f>
        <v>KC912100</v>
      </c>
      <c r="BN271" s="224" t="str">
        <f aca="false">CONCATENATE(IF(F271="","",F271),IF(G271="","",CONCATENATE(" / ",G271)))</f>
        <v/>
      </c>
      <c r="BO271" s="225" t="str">
        <f aca="false">AX271</f>
        <v>3.FRA.Toulouse .hum</v>
      </c>
      <c r="BP271" s="226" t="str">
        <f aca="false">IF(V271="","",V271)</f>
        <v/>
      </c>
      <c r="BQ271" s="226" t="str">
        <f aca="false">IF(W271="","",CONCATENATE(W271,IF(LEFT(AO271,1)="s","+","")))</f>
        <v/>
      </c>
      <c r="BR271" s="226" t="str">
        <f aca="false">IF(X271="","",CONCATENATE(X271,IF(LEFT(AQ271,1)="s","+","")))</f>
        <v/>
      </c>
      <c r="BS271" s="226" t="str">
        <f aca="false">IF(Y271="","",CONCATENATE(Y271,IF(LEFT(AR271,1)="s","+","")))</f>
        <v/>
      </c>
      <c r="BT271" s="226" t="str">
        <f aca="false">IF(Z271="","",CONCATENATE(Z271,IF(LEFT(AS271,1)="s","+","")))</f>
        <v/>
      </c>
      <c r="BU271" s="227" t="str">
        <f aca="false">IF(AA271="","",CONCATENATE(AA271,IF(LEFT(AT271,1)="s","+","")))</f>
        <v/>
      </c>
      <c r="BV271" s="212"/>
      <c r="BW271" s="177" t="s">
        <v>338</v>
      </c>
      <c r="BX271" s="170" t="str">
        <f aca="false">IF(BW271&lt;&gt;"",IF(ISNUMBER(FIND("=",BW271)),LEFT(BW271,FIND("=",BW271)-1),BW271),BW271)</f>
        <v>xx</v>
      </c>
      <c r="BY271" s="170" t="str">
        <f aca="false">IF(BW271&lt;&gt;"",IF(ISNUMBER(FIND("=",BW271)),RIGHT(BW271,LEN(BW271)-FIND("=",BW271)),""),"")</f>
        <v>Non_select</v>
      </c>
      <c r="BZ271" s="170" t="str">
        <f aca="false">IF(BX271&lt;&gt;"",IF(ISNUMBER(FIND(".",BX271)),LEFT(BX271,FIND(".",BX271)-1),BX271),BX271)</f>
        <v>xx</v>
      </c>
      <c r="CA271" s="170" t="str">
        <f aca="false">IF(BX271&lt;&gt;"",IF(ISNUMBER(FIND(".",BX271)),RIGHT(BX271,LEN(BX271)-FIND(".",BX271)),""),"")</f>
        <v/>
      </c>
      <c r="CB271" s="212"/>
      <c r="CC271" s="170" t="str">
        <f aca="false">A271</f>
        <v>KC912100</v>
      </c>
      <c r="CD271" s="178" t="s">
        <v>339</v>
      </c>
      <c r="CE271" s="178" t="s">
        <v>340</v>
      </c>
      <c r="CF271" s="178" t="s">
        <v>341</v>
      </c>
      <c r="CG271" s="212"/>
      <c r="CH271" s="212"/>
      <c r="CI271" s="212"/>
      <c r="CJ271" s="212"/>
      <c r="CK271" s="178"/>
      <c r="CL271" s="212"/>
      <c r="CM271" s="212"/>
      <c r="CN271" s="212"/>
      <c r="CO271" s="212"/>
      <c r="CP271" s="212"/>
      <c r="CQ271" s="212"/>
      <c r="CR271" s="228" t="n">
        <f aca="false">C271</f>
        <v>3</v>
      </c>
      <c r="CS271" s="229" t="str">
        <f aca="false">D271</f>
        <v>3</v>
      </c>
      <c r="CT271" s="170" t="str">
        <f aca="false">CONCATENATE(CD271," strain ",CM271," ",CL271,", partial cds")</f>
        <v>Hepatitis E virus strain  , partial cds</v>
      </c>
    </row>
    <row r="272" customFormat="false" ht="11.9" hidden="true" customHeight="true" outlineLevel="0" collapsed="false">
      <c r="A272" s="235" t="s">
        <v>904</v>
      </c>
      <c r="B272" s="147" t="s">
        <v>371</v>
      </c>
      <c r="C272" s="148" t="n">
        <v>3</v>
      </c>
      <c r="D272" s="149" t="s">
        <v>640</v>
      </c>
      <c r="E272" s="150" t="s">
        <v>640</v>
      </c>
      <c r="F272" s="154"/>
      <c r="G272" s="212"/>
      <c r="H272" s="146" t="s">
        <v>758</v>
      </c>
      <c r="I272" s="153" t="s">
        <v>759</v>
      </c>
      <c r="J272" s="154" t="s">
        <v>395</v>
      </c>
      <c r="K272" s="155" t="s">
        <v>760</v>
      </c>
      <c r="L272" s="231" t="s">
        <v>760</v>
      </c>
      <c r="M272" s="157" t="s">
        <v>348</v>
      </c>
      <c r="N272" s="213"/>
      <c r="O272" s="212"/>
      <c r="P272" s="159"/>
      <c r="Q272" s="159"/>
      <c r="R272" s="237"/>
      <c r="S272" s="237"/>
      <c r="T272" s="215"/>
      <c r="U272" s="215"/>
      <c r="V272" s="209"/>
      <c r="W272" s="217"/>
      <c r="X272" s="209"/>
      <c r="Y272" s="209"/>
      <c r="Z272" s="209"/>
      <c r="AA272" s="216"/>
      <c r="AB272" s="217"/>
      <c r="AC272" s="217"/>
      <c r="AD272" s="209"/>
      <c r="AE272" s="209"/>
      <c r="AF272" s="209"/>
      <c r="AG272" s="218"/>
      <c r="AH272" s="212"/>
      <c r="AI272" s="212"/>
      <c r="AJ272" s="219" t="n">
        <f aca="false">SeqEnd-SeqBeg+1</f>
        <v>1</v>
      </c>
      <c r="AK272" s="220" t="n">
        <f aca="false">AND( SeqBeg&lt;=Beg  , End &lt;=SeqEnd )</f>
        <v>0</v>
      </c>
      <c r="AL272" s="237"/>
      <c r="AM272" s="237"/>
      <c r="AN272" s="221"/>
      <c r="AO272" s="164" t="s">
        <v>103</v>
      </c>
      <c r="AP272" s="164" t="s">
        <v>103</v>
      </c>
      <c r="AQ272" s="164" t="s">
        <v>103</v>
      </c>
      <c r="AR272" s="164" t="s">
        <v>103</v>
      </c>
      <c r="AS272" s="164" t="s">
        <v>103</v>
      </c>
      <c r="AT272" s="164" t="s">
        <v>103</v>
      </c>
      <c r="AU272" s="237"/>
      <c r="AV272" s="237"/>
      <c r="AW272" s="222" t="str">
        <f aca="false">HYPERLINK(CONCATENATE("http://www.ncbi.nlm.nih.gov/nuccore/",BM272),BM272)</f>
        <v>KC912101</v>
      </c>
      <c r="AX272" s="219" t="str">
        <f aca="false">CONCATENATE(D272,IF(I272="","",CONCATENATE(".",I272)),IF(K272="","",CONCATENATE(".",K272)),IF(M272="","",CONCATENATE(".",M272)),IF(R272="","",CONCATENATE(".",R272)),IF(U272="","","(*)"))</f>
        <v>3.FRA.Toulouse .hum</v>
      </c>
      <c r="AY272" s="238" t="str">
        <f aca="false">CONCATENATE(BM272,".",BN272)</f>
        <v>KC912101.</v>
      </c>
      <c r="AZ272" s="239" t="str">
        <f aca="false">IF(AV272="",IF(ISNUMBER(FIND(".",A272)),LEFT(A272,FIND(".",A272)-1),A272),AV272)</f>
        <v>KC912101</v>
      </c>
      <c r="BA272" s="239" t="str">
        <f aca="false">IF(ISNUMBER(FIND("-",AZ272)),LEFT(AZ272,FIND("-",AZ272)-1),AZ272)</f>
        <v>KC912101</v>
      </c>
      <c r="BB272" s="170" t="str">
        <f aca="false"> MEGAname &amp; "="</f>
        <v>KC912101=</v>
      </c>
      <c r="BC272" s="170" t="str">
        <f aca="false">Clear &amp; IF(span ,"Span","out")</f>
        <v>KC912101=out</v>
      </c>
      <c r="BD272" s="170" t="str">
        <f aca="false">Clear &amp; IF(span, IF(B272=".","Selected",B272),"out")</f>
        <v>KC912101=out</v>
      </c>
      <c r="BE272" s="170" t="str">
        <f aca="false">Clear &amp; Strain</f>
        <v>KC912101=</v>
      </c>
      <c r="BF272" s="238" t="str">
        <f aca="false">CONCATENATE(A272,"=",F272,". ",AX272,IF(AB272="","",CONCATENATE(".",AB272)))</f>
        <v>KC912101=. 3.FRA.Toulouse .hum</v>
      </c>
      <c r="BG272" s="238" t="str">
        <f aca="false">CONCATENATE(A272,"=",F272,". ",AX272)</f>
        <v>KC912101=. 3.FRA.Toulouse .hum</v>
      </c>
      <c r="BH272" s="238" t="str">
        <f aca="false">CONCATENATE(A272,"=",AX272)</f>
        <v>KC912101=3.FRA.Toulouse .hum</v>
      </c>
      <c r="BI272" s="238" t="str">
        <f aca="false">CONCATENATE(A272,"=",ComForSubtype,D272)</f>
        <v>KC912101=3</v>
      </c>
      <c r="BJ272" s="238" t="str">
        <f aca="false">CONCATENATE(A272,"=",E272)</f>
        <v>KC912101=3</v>
      </c>
      <c r="BK272" s="238" t="str">
        <f aca="false">CONCATENATE(A272,"=",C272)</f>
        <v>KC912101=3</v>
      </c>
      <c r="BL272" s="238" t="str">
        <f aca="false">CONCATENATE(D272,"=")</f>
        <v>3=</v>
      </c>
      <c r="BM272" s="223" t="str">
        <f aca="false">IF(BA272="XX","",BA272)</f>
        <v>KC912101</v>
      </c>
      <c r="BN272" s="224" t="str">
        <f aca="false">CONCATENATE(IF(F272="","",F272),IF(G272="","",CONCATENATE(" / ",G272)))</f>
        <v/>
      </c>
      <c r="BO272" s="225" t="str">
        <f aca="false">AX272</f>
        <v>3.FRA.Toulouse .hum</v>
      </c>
      <c r="BP272" s="226" t="str">
        <f aca="false">IF(V272="","",V272)</f>
        <v/>
      </c>
      <c r="BQ272" s="226" t="str">
        <f aca="false">IF(W272="","",CONCATENATE(W272,IF(LEFT(AO272,1)="s","+","")))</f>
        <v/>
      </c>
      <c r="BR272" s="226" t="str">
        <f aca="false">IF(X272="","",CONCATENATE(X272,IF(LEFT(AQ272,1)="s","+","")))</f>
        <v/>
      </c>
      <c r="BS272" s="226" t="str">
        <f aca="false">IF(Y272="","",CONCATENATE(Y272,IF(LEFT(AR272,1)="s","+","")))</f>
        <v/>
      </c>
      <c r="BT272" s="226" t="str">
        <f aca="false">IF(Z272="","",CONCATENATE(Z272,IF(LEFT(AS272,1)="s","+","")))</f>
        <v/>
      </c>
      <c r="BU272" s="227" t="str">
        <f aca="false">IF(AA272="","",CONCATENATE(AA272,IF(LEFT(AT272,1)="s","+","")))</f>
        <v/>
      </c>
      <c r="BV272" s="240"/>
      <c r="BW272" s="240" t="s">
        <v>338</v>
      </c>
      <c r="BX272" s="238" t="str">
        <f aca="false">IF(BW272&lt;&gt;"",IF(ISNUMBER(FIND("=",BW272)),LEFT(BW272,FIND("=",BW272)-1),BW272),BW272)</f>
        <v>xx</v>
      </c>
      <c r="BY272" s="238" t="str">
        <f aca="false">IF(BW272&lt;&gt;"",IF(ISNUMBER(FIND("=",BW272)),RIGHT(BW272,LEN(BW272)-FIND("=",BW272)),""),"")</f>
        <v>Non_select</v>
      </c>
      <c r="BZ272" s="238" t="str">
        <f aca="false">IF(BX272&lt;&gt;"",IF(ISNUMBER(FIND(".",BX272)),LEFT(BX272,FIND(".",BX272)-1),BX272),BX272)</f>
        <v>xx</v>
      </c>
      <c r="CA272" s="238" t="str">
        <f aca="false">IF(BX272&lt;&gt;"",IF(ISNUMBER(FIND(".",BX272)),RIGHT(BX272,LEN(BX272)-FIND(".",BX272)),""),"")</f>
        <v/>
      </c>
      <c r="CB272" s="240"/>
      <c r="CC272" s="238" t="str">
        <f aca="false">A272</f>
        <v>KC912101</v>
      </c>
      <c r="CD272" s="241" t="s">
        <v>339</v>
      </c>
      <c r="CE272" s="241" t="s">
        <v>340</v>
      </c>
      <c r="CF272" s="241" t="s">
        <v>341</v>
      </c>
      <c r="CG272" s="241"/>
      <c r="CH272" s="241"/>
      <c r="CI272" s="241"/>
      <c r="CJ272" s="241"/>
      <c r="CK272" s="241"/>
      <c r="CL272" s="241"/>
      <c r="CM272" s="238"/>
      <c r="CN272" s="238"/>
      <c r="CO272" s="238"/>
      <c r="CP272" s="238"/>
      <c r="CQ272" s="238"/>
      <c r="CR272" s="238" t="n">
        <f aca="false">C272</f>
        <v>3</v>
      </c>
      <c r="CS272" s="242" t="str">
        <f aca="false">D272</f>
        <v>3</v>
      </c>
      <c r="CT272" s="170" t="str">
        <f aca="false">CONCATENATE(CD272," strain ",CM272," ",CL272,", partial cds")</f>
        <v>Hepatitis E virus strain  , partial cds</v>
      </c>
    </row>
    <row r="273" s="146" customFormat="true" ht="11.9" hidden="true" customHeight="true" outlineLevel="0" collapsed="false">
      <c r="A273" s="154" t="s">
        <v>905</v>
      </c>
      <c r="B273" s="147" t="s">
        <v>371</v>
      </c>
      <c r="C273" s="148" t="n">
        <v>3</v>
      </c>
      <c r="D273" s="149" t="s">
        <v>640</v>
      </c>
      <c r="E273" s="150" t="s">
        <v>640</v>
      </c>
      <c r="F273" s="154"/>
      <c r="G273" s="212"/>
      <c r="H273" s="146" t="s">
        <v>758</v>
      </c>
      <c r="I273" s="153" t="s">
        <v>759</v>
      </c>
      <c r="J273" s="154" t="s">
        <v>395</v>
      </c>
      <c r="K273" s="155" t="s">
        <v>760</v>
      </c>
      <c r="L273" s="231" t="s">
        <v>760</v>
      </c>
      <c r="M273" s="157" t="s">
        <v>348</v>
      </c>
      <c r="N273" s="213"/>
      <c r="O273" s="212"/>
      <c r="P273" s="212"/>
      <c r="Q273" s="212"/>
      <c r="R273" s="212"/>
      <c r="S273" s="212"/>
      <c r="T273" s="215"/>
      <c r="U273" s="215"/>
      <c r="V273" s="209"/>
      <c r="W273" s="217"/>
      <c r="X273" s="209"/>
      <c r="Y273" s="209"/>
      <c r="Z273" s="209"/>
      <c r="AA273" s="216"/>
      <c r="AB273" s="217"/>
      <c r="AC273" s="217"/>
      <c r="AD273" s="209"/>
      <c r="AE273" s="209"/>
      <c r="AF273" s="209"/>
      <c r="AG273" s="218"/>
      <c r="AH273" s="212"/>
      <c r="AI273" s="212"/>
      <c r="AJ273" s="219" t="n">
        <f aca="false">SeqEnd-SeqBeg+1</f>
        <v>1</v>
      </c>
      <c r="AK273" s="220" t="n">
        <f aca="false">AND( SeqBeg&lt;=Beg  , End &lt;=SeqEnd )</f>
        <v>0</v>
      </c>
      <c r="AL273" s="212"/>
      <c r="AM273" s="212"/>
      <c r="AN273" s="221"/>
      <c r="AO273" s="147" t="s">
        <v>103</v>
      </c>
      <c r="AP273" s="147" t="s">
        <v>103</v>
      </c>
      <c r="AQ273" s="147" t="s">
        <v>103</v>
      </c>
      <c r="AR273" s="147" t="s">
        <v>103</v>
      </c>
      <c r="AS273" s="147" t="s">
        <v>103</v>
      </c>
      <c r="AT273" s="147" t="s">
        <v>103</v>
      </c>
      <c r="AV273" s="212"/>
      <c r="AW273" s="222" t="str">
        <f aca="false">HYPERLINK(CONCATENATE("http://www.ncbi.nlm.nih.gov/nuccore/",BM273),BM273)</f>
        <v>KC912102</v>
      </c>
      <c r="AX273" s="219" t="str">
        <f aca="false">CONCATENATE(D273,IF(I273="","",CONCATENATE(".",I273)),IF(K273="","",CONCATENATE(".",K273)),IF(M273="","",CONCATENATE(".",M273)),IF(R273="","",CONCATENATE(".",R273)),IF(U273="","","(*)"))</f>
        <v>3.FRA.Toulouse .hum</v>
      </c>
      <c r="AY273" s="170" t="str">
        <f aca="false">CONCATENATE(BM273,".",BN273)</f>
        <v>KC912102.</v>
      </c>
      <c r="AZ273" s="171" t="str">
        <f aca="false">IF(AV273="",IF(ISNUMBER(FIND(".",A273)),LEFT(A273,FIND(".",A273)-1),A273),AV273)</f>
        <v>KC912102</v>
      </c>
      <c r="BA273" s="171" t="str">
        <f aca="false">IF(ISNUMBER(FIND("-",AZ273)),LEFT(AZ273,FIND("-",AZ273)-1),AZ273)</f>
        <v>KC912102</v>
      </c>
      <c r="BB273" s="170" t="str">
        <f aca="false"> MEGAname &amp; "="</f>
        <v>KC912102=</v>
      </c>
      <c r="BC273" s="170" t="str">
        <f aca="false">Clear &amp; IF(span ,"Span","out")</f>
        <v>KC912102=out</v>
      </c>
      <c r="BD273" s="170" t="str">
        <f aca="false">Clear &amp; IF(span, IF(B273=".","Selected",B273),"out")</f>
        <v>KC912102=out</v>
      </c>
      <c r="BE273" s="170" t="str">
        <f aca="false">Clear &amp; Strain</f>
        <v>KC912102=</v>
      </c>
      <c r="BF273" s="170" t="str">
        <f aca="false">CONCATENATE(A273,"=",F273,". ",AX273,IF(AB273="","",CONCATENATE(".",AB273)))</f>
        <v>KC912102=. 3.FRA.Toulouse .hum</v>
      </c>
      <c r="BG273" s="170" t="str">
        <f aca="false">CONCATENATE(A273,"=",F273,". ",AX273)</f>
        <v>KC912102=. 3.FRA.Toulouse .hum</v>
      </c>
      <c r="BH273" s="170" t="str">
        <f aca="false">CONCATENATE(A273,"=",AX273)</f>
        <v>KC912102=3.FRA.Toulouse .hum</v>
      </c>
      <c r="BI273" s="170" t="str">
        <f aca="false">CONCATENATE(A273,"=",ComForSubtype,D273)</f>
        <v>KC912102=3</v>
      </c>
      <c r="BJ273" s="170" t="str">
        <f aca="false">CONCATENATE(A273,"=",E273)</f>
        <v>KC912102=3</v>
      </c>
      <c r="BK273" s="170" t="str">
        <f aca="false">CONCATENATE(A273,"=",C273)</f>
        <v>KC912102=3</v>
      </c>
      <c r="BL273" s="170" t="str">
        <f aca="false">CONCATENATE(D273,"=")</f>
        <v>3=</v>
      </c>
      <c r="BM273" s="223" t="str">
        <f aca="false">IF(BA273="XX","",BA273)</f>
        <v>KC912102</v>
      </c>
      <c r="BN273" s="224" t="str">
        <f aca="false">CONCATENATE(IF(F273="","",F273),IF(G273="","",CONCATENATE(" / ",G273)))</f>
        <v/>
      </c>
      <c r="BO273" s="225" t="str">
        <f aca="false">AX273</f>
        <v>3.FRA.Toulouse .hum</v>
      </c>
      <c r="BP273" s="226" t="str">
        <f aca="false">IF(V273="","",V273)</f>
        <v/>
      </c>
      <c r="BQ273" s="226" t="str">
        <f aca="false">IF(W273="","",CONCATENATE(W273,IF(LEFT(AO273,1)="s","+","")))</f>
        <v/>
      </c>
      <c r="BR273" s="226" t="str">
        <f aca="false">IF(X273="","",CONCATENATE(X273,IF(LEFT(AQ273,1)="s","+","")))</f>
        <v/>
      </c>
      <c r="BS273" s="226" t="str">
        <f aca="false">IF(Y273="","",CONCATENATE(Y273,IF(LEFT(AR273,1)="s","+","")))</f>
        <v/>
      </c>
      <c r="BT273" s="226" t="str">
        <f aca="false">IF(Z273="","",CONCATENATE(Z273,IF(LEFT(AS273,1)="s","+","")))</f>
        <v/>
      </c>
      <c r="BU273" s="227" t="str">
        <f aca="false">IF(AA273="","",CONCATENATE(AA273,IF(LEFT(AT273,1)="s","+","")))</f>
        <v/>
      </c>
      <c r="BV273" s="212"/>
      <c r="BW273" s="177" t="s">
        <v>338</v>
      </c>
      <c r="BX273" s="170" t="str">
        <f aca="false">IF(BW273&lt;&gt;"",IF(ISNUMBER(FIND("=",BW273)),LEFT(BW273,FIND("=",BW273)-1),BW273),BW273)</f>
        <v>xx</v>
      </c>
      <c r="BY273" s="170" t="str">
        <f aca="false">IF(BW273&lt;&gt;"",IF(ISNUMBER(FIND("=",BW273)),RIGHT(BW273,LEN(BW273)-FIND("=",BW273)),""),"")</f>
        <v>Non_select</v>
      </c>
      <c r="BZ273" s="170" t="str">
        <f aca="false">IF(BX273&lt;&gt;"",IF(ISNUMBER(FIND(".",BX273)),LEFT(BX273,FIND(".",BX273)-1),BX273),BX273)</f>
        <v>xx</v>
      </c>
      <c r="CA273" s="170" t="str">
        <f aca="false">IF(BX273&lt;&gt;"",IF(ISNUMBER(FIND(".",BX273)),RIGHT(BX273,LEN(BX273)-FIND(".",BX273)),""),"")</f>
        <v/>
      </c>
      <c r="CB273" s="212"/>
      <c r="CC273" s="170" t="str">
        <f aca="false">A273</f>
        <v>KC912102</v>
      </c>
      <c r="CD273" s="178" t="s">
        <v>339</v>
      </c>
      <c r="CE273" s="178" t="s">
        <v>340</v>
      </c>
      <c r="CF273" s="178" t="s">
        <v>341</v>
      </c>
      <c r="CG273" s="212"/>
      <c r="CH273" s="212"/>
      <c r="CI273" s="212"/>
      <c r="CJ273" s="212"/>
      <c r="CK273" s="178"/>
      <c r="CL273" s="212"/>
      <c r="CM273" s="212"/>
      <c r="CN273" s="212"/>
      <c r="CO273" s="212"/>
      <c r="CP273" s="212"/>
      <c r="CQ273" s="212"/>
      <c r="CR273" s="228" t="n">
        <f aca="false">C273</f>
        <v>3</v>
      </c>
      <c r="CS273" s="229" t="str">
        <f aca="false">D273</f>
        <v>3</v>
      </c>
      <c r="CT273" s="170" t="str">
        <f aca="false">CONCATENATE(CD273," strain ",CM273," ",CL273,", partial cds")</f>
        <v>Hepatitis E virus strain  , partial cds</v>
      </c>
    </row>
    <row r="274" s="146" customFormat="true" ht="11.9" hidden="true" customHeight="true" outlineLevel="0" collapsed="false">
      <c r="A274" s="154" t="s">
        <v>906</v>
      </c>
      <c r="B274" s="147" t="s">
        <v>371</v>
      </c>
      <c r="C274" s="148" t="n">
        <v>3</v>
      </c>
      <c r="D274" s="149" t="s">
        <v>640</v>
      </c>
      <c r="E274" s="150" t="s">
        <v>640</v>
      </c>
      <c r="F274" s="154"/>
      <c r="G274" s="212"/>
      <c r="H274" s="146" t="s">
        <v>758</v>
      </c>
      <c r="I274" s="153" t="s">
        <v>759</v>
      </c>
      <c r="J274" s="154" t="s">
        <v>395</v>
      </c>
      <c r="K274" s="155" t="s">
        <v>760</v>
      </c>
      <c r="L274" s="231" t="s">
        <v>760</v>
      </c>
      <c r="M274" s="157" t="s">
        <v>348</v>
      </c>
      <c r="N274" s="213"/>
      <c r="O274" s="212"/>
      <c r="P274" s="212"/>
      <c r="Q274" s="212"/>
      <c r="R274" s="212"/>
      <c r="S274" s="212"/>
      <c r="T274" s="215"/>
      <c r="U274" s="215"/>
      <c r="V274" s="209"/>
      <c r="W274" s="217"/>
      <c r="X274" s="209"/>
      <c r="Y274" s="209"/>
      <c r="Z274" s="209"/>
      <c r="AA274" s="216"/>
      <c r="AB274" s="217"/>
      <c r="AC274" s="217"/>
      <c r="AD274" s="209"/>
      <c r="AE274" s="209"/>
      <c r="AF274" s="209"/>
      <c r="AG274" s="218"/>
      <c r="AH274" s="212"/>
      <c r="AI274" s="212"/>
      <c r="AJ274" s="219" t="n">
        <f aca="false">SeqEnd-SeqBeg+1</f>
        <v>1</v>
      </c>
      <c r="AK274" s="220" t="n">
        <f aca="false">AND( SeqBeg&lt;=Beg  , End &lt;=SeqEnd )</f>
        <v>0</v>
      </c>
      <c r="AL274" s="212"/>
      <c r="AM274" s="212"/>
      <c r="AN274" s="221"/>
      <c r="AO274" s="147" t="s">
        <v>103</v>
      </c>
      <c r="AP274" s="147" t="s">
        <v>103</v>
      </c>
      <c r="AQ274" s="147" t="s">
        <v>103</v>
      </c>
      <c r="AR274" s="147" t="s">
        <v>103</v>
      </c>
      <c r="AS274" s="147" t="s">
        <v>103</v>
      </c>
      <c r="AT274" s="147" t="s">
        <v>103</v>
      </c>
      <c r="AV274" s="212"/>
      <c r="AW274" s="222" t="str">
        <f aca="false">HYPERLINK(CONCATENATE("http://www.ncbi.nlm.nih.gov/nuccore/",BM274),BM274)</f>
        <v>KC912103</v>
      </c>
      <c r="AX274" s="219" t="str">
        <f aca="false">CONCATENATE(D274,IF(I274="","",CONCATENATE(".",I274)),IF(K274="","",CONCATENATE(".",K274)),IF(M274="","",CONCATENATE(".",M274)),IF(R274="","",CONCATENATE(".",R274)),IF(U274="","","(*)"))</f>
        <v>3.FRA.Toulouse .hum</v>
      </c>
      <c r="AY274" s="170" t="str">
        <f aca="false">CONCATENATE(BM274,".",BN274)</f>
        <v>KC912103.</v>
      </c>
      <c r="AZ274" s="171" t="str">
        <f aca="false">IF(AV274="",IF(ISNUMBER(FIND(".",A274)),LEFT(A274,FIND(".",A274)-1),A274),AV274)</f>
        <v>KC912103</v>
      </c>
      <c r="BA274" s="171" t="str">
        <f aca="false">IF(ISNUMBER(FIND("-",AZ274)),LEFT(AZ274,FIND("-",AZ274)-1),AZ274)</f>
        <v>KC912103</v>
      </c>
      <c r="BB274" s="170" t="str">
        <f aca="false"> MEGAname &amp; "="</f>
        <v>KC912103=</v>
      </c>
      <c r="BC274" s="170" t="str">
        <f aca="false">Clear &amp; IF(span ,"Span","out")</f>
        <v>KC912103=out</v>
      </c>
      <c r="BD274" s="170" t="str">
        <f aca="false">Clear &amp; IF(span, IF(B274=".","Selected",B274),"out")</f>
        <v>KC912103=out</v>
      </c>
      <c r="BE274" s="170" t="str">
        <f aca="false">Clear &amp; Strain</f>
        <v>KC912103=</v>
      </c>
      <c r="BF274" s="170" t="str">
        <f aca="false">CONCATENATE(A274,"=",F274,". ",AX274,IF(AB274="","",CONCATENATE(".",AB274)))</f>
        <v>KC912103=. 3.FRA.Toulouse .hum</v>
      </c>
      <c r="BG274" s="170" t="str">
        <f aca="false">CONCATENATE(A274,"=",F274,". ",AX274)</f>
        <v>KC912103=. 3.FRA.Toulouse .hum</v>
      </c>
      <c r="BH274" s="170" t="str">
        <f aca="false">CONCATENATE(A274,"=",AX274)</f>
        <v>KC912103=3.FRA.Toulouse .hum</v>
      </c>
      <c r="BI274" s="170" t="str">
        <f aca="false">CONCATENATE(A274,"=",ComForSubtype,D274)</f>
        <v>KC912103=3</v>
      </c>
      <c r="BJ274" s="170" t="str">
        <f aca="false">CONCATENATE(A274,"=",E274)</f>
        <v>KC912103=3</v>
      </c>
      <c r="BK274" s="170" t="str">
        <f aca="false">CONCATENATE(A274,"=",C274)</f>
        <v>KC912103=3</v>
      </c>
      <c r="BL274" s="170" t="str">
        <f aca="false">CONCATENATE(D274,"=")</f>
        <v>3=</v>
      </c>
      <c r="BM274" s="223" t="str">
        <f aca="false">IF(BA274="XX","",BA274)</f>
        <v>KC912103</v>
      </c>
      <c r="BN274" s="224" t="str">
        <f aca="false">CONCATENATE(IF(F274="","",F274),IF(G274="","",CONCATENATE(" / ",G274)))</f>
        <v/>
      </c>
      <c r="BO274" s="225" t="str">
        <f aca="false">AX274</f>
        <v>3.FRA.Toulouse .hum</v>
      </c>
      <c r="BP274" s="226" t="str">
        <f aca="false">IF(V274="","",V274)</f>
        <v/>
      </c>
      <c r="BQ274" s="226" t="str">
        <f aca="false">IF(W274="","",CONCATENATE(W274,IF(LEFT(AO274,1)="s","+","")))</f>
        <v/>
      </c>
      <c r="BR274" s="226" t="str">
        <f aca="false">IF(X274="","",CONCATENATE(X274,IF(LEFT(AQ274,1)="s","+","")))</f>
        <v/>
      </c>
      <c r="BS274" s="226" t="str">
        <f aca="false">IF(Y274="","",CONCATENATE(Y274,IF(LEFT(AR274,1)="s","+","")))</f>
        <v/>
      </c>
      <c r="BT274" s="226" t="str">
        <f aca="false">IF(Z274="","",CONCATENATE(Z274,IF(LEFT(AS274,1)="s","+","")))</f>
        <v/>
      </c>
      <c r="BU274" s="227" t="str">
        <f aca="false">IF(AA274="","",CONCATENATE(AA274,IF(LEFT(AT274,1)="s","+","")))</f>
        <v/>
      </c>
      <c r="BV274" s="212"/>
      <c r="BW274" s="177" t="s">
        <v>338</v>
      </c>
      <c r="BX274" s="170" t="str">
        <f aca="false">IF(BW274&lt;&gt;"",IF(ISNUMBER(FIND("=",BW274)),LEFT(BW274,FIND("=",BW274)-1),BW274),BW274)</f>
        <v>xx</v>
      </c>
      <c r="BY274" s="170" t="str">
        <f aca="false">IF(BW274&lt;&gt;"",IF(ISNUMBER(FIND("=",BW274)),RIGHT(BW274,LEN(BW274)-FIND("=",BW274)),""),"")</f>
        <v>Non_select</v>
      </c>
      <c r="BZ274" s="170" t="str">
        <f aca="false">IF(BX274&lt;&gt;"",IF(ISNUMBER(FIND(".",BX274)),LEFT(BX274,FIND(".",BX274)-1),BX274),BX274)</f>
        <v>xx</v>
      </c>
      <c r="CA274" s="170" t="str">
        <f aca="false">IF(BX274&lt;&gt;"",IF(ISNUMBER(FIND(".",BX274)),RIGHT(BX274,LEN(BX274)-FIND(".",BX274)),""),"")</f>
        <v/>
      </c>
      <c r="CB274" s="212"/>
      <c r="CC274" s="170" t="str">
        <f aca="false">A274</f>
        <v>KC912103</v>
      </c>
      <c r="CD274" s="178" t="s">
        <v>339</v>
      </c>
      <c r="CE274" s="178" t="s">
        <v>340</v>
      </c>
      <c r="CF274" s="178" t="s">
        <v>341</v>
      </c>
      <c r="CG274" s="212"/>
      <c r="CH274" s="212"/>
      <c r="CI274" s="212"/>
      <c r="CJ274" s="212"/>
      <c r="CK274" s="178"/>
      <c r="CL274" s="212"/>
      <c r="CM274" s="212"/>
      <c r="CN274" s="212"/>
      <c r="CO274" s="212"/>
      <c r="CP274" s="212"/>
      <c r="CQ274" s="212"/>
      <c r="CR274" s="228" t="n">
        <f aca="false">C274</f>
        <v>3</v>
      </c>
      <c r="CS274" s="229" t="str">
        <f aca="false">D274</f>
        <v>3</v>
      </c>
      <c r="CT274" s="170" t="str">
        <f aca="false">CONCATENATE(CD274," strain ",CM274," ",CL274,", partial cds")</f>
        <v>Hepatitis E virus strain  , partial cds</v>
      </c>
    </row>
    <row r="275" s="146" customFormat="true" ht="11.9" hidden="true" customHeight="true" outlineLevel="0" collapsed="false">
      <c r="A275" s="154" t="s">
        <v>907</v>
      </c>
      <c r="B275" s="147" t="s">
        <v>371</v>
      </c>
      <c r="C275" s="148" t="n">
        <v>3</v>
      </c>
      <c r="D275" s="149" t="s">
        <v>640</v>
      </c>
      <c r="E275" s="150" t="s">
        <v>640</v>
      </c>
      <c r="F275" s="154"/>
      <c r="G275" s="212"/>
      <c r="H275" s="146" t="s">
        <v>758</v>
      </c>
      <c r="I275" s="153" t="s">
        <v>759</v>
      </c>
      <c r="J275" s="154" t="s">
        <v>395</v>
      </c>
      <c r="K275" s="155" t="s">
        <v>760</v>
      </c>
      <c r="L275" s="231" t="s">
        <v>760</v>
      </c>
      <c r="M275" s="157" t="s">
        <v>348</v>
      </c>
      <c r="N275" s="213"/>
      <c r="O275" s="212"/>
      <c r="P275" s="212"/>
      <c r="Q275" s="212"/>
      <c r="R275" s="212"/>
      <c r="S275" s="212"/>
      <c r="T275" s="215"/>
      <c r="U275" s="215"/>
      <c r="V275" s="209"/>
      <c r="W275" s="217"/>
      <c r="X275" s="209"/>
      <c r="Y275" s="209"/>
      <c r="Z275" s="209"/>
      <c r="AA275" s="216"/>
      <c r="AB275" s="217"/>
      <c r="AC275" s="217"/>
      <c r="AD275" s="209"/>
      <c r="AE275" s="209"/>
      <c r="AF275" s="209"/>
      <c r="AG275" s="218"/>
      <c r="AH275" s="212"/>
      <c r="AI275" s="212"/>
      <c r="AJ275" s="219" t="n">
        <f aca="false">SeqEnd-SeqBeg+1</f>
        <v>1</v>
      </c>
      <c r="AK275" s="220" t="n">
        <f aca="false">AND( SeqBeg&lt;=Beg  , End &lt;=SeqEnd )</f>
        <v>0</v>
      </c>
      <c r="AL275" s="212"/>
      <c r="AM275" s="212"/>
      <c r="AN275" s="221"/>
      <c r="AO275" s="147" t="s">
        <v>103</v>
      </c>
      <c r="AP275" s="147" t="s">
        <v>103</v>
      </c>
      <c r="AQ275" s="147" t="s">
        <v>103</v>
      </c>
      <c r="AR275" s="147" t="s">
        <v>103</v>
      </c>
      <c r="AS275" s="147" t="s">
        <v>103</v>
      </c>
      <c r="AT275" s="147" t="s">
        <v>103</v>
      </c>
      <c r="AV275" s="212"/>
      <c r="AW275" s="222" t="str">
        <f aca="false">HYPERLINK(CONCATENATE("http://www.ncbi.nlm.nih.gov/nuccore/",BM275),BM275)</f>
        <v>KC912104</v>
      </c>
      <c r="AX275" s="219" t="str">
        <f aca="false">CONCATENATE(D275,IF(I275="","",CONCATENATE(".",I275)),IF(K275="","",CONCATENATE(".",K275)),IF(M275="","",CONCATENATE(".",M275)),IF(R275="","",CONCATENATE(".",R275)),IF(U275="","","(*)"))</f>
        <v>3.FRA.Toulouse .hum</v>
      </c>
      <c r="AY275" s="170" t="str">
        <f aca="false">CONCATENATE(BM275,".",BN275)</f>
        <v>KC912104.</v>
      </c>
      <c r="AZ275" s="171" t="str">
        <f aca="false">IF(AV275="",IF(ISNUMBER(FIND(".",A275)),LEFT(A275,FIND(".",A275)-1),A275),AV275)</f>
        <v>KC912104</v>
      </c>
      <c r="BA275" s="171" t="str">
        <f aca="false">IF(ISNUMBER(FIND("-",AZ275)),LEFT(AZ275,FIND("-",AZ275)-1),AZ275)</f>
        <v>KC912104</v>
      </c>
      <c r="BB275" s="170" t="str">
        <f aca="false"> MEGAname &amp; "="</f>
        <v>KC912104=</v>
      </c>
      <c r="BC275" s="170" t="str">
        <f aca="false">Clear &amp; IF(span ,"Span","out")</f>
        <v>KC912104=out</v>
      </c>
      <c r="BD275" s="170" t="str">
        <f aca="false">Clear &amp; IF(span, IF(B275=".","Selected",B275),"out")</f>
        <v>KC912104=out</v>
      </c>
      <c r="BE275" s="170" t="str">
        <f aca="false">Clear &amp; Strain</f>
        <v>KC912104=</v>
      </c>
      <c r="BF275" s="170" t="str">
        <f aca="false">CONCATENATE(A275,"=",F275,". ",AX275,IF(AB275="","",CONCATENATE(".",AB275)))</f>
        <v>KC912104=. 3.FRA.Toulouse .hum</v>
      </c>
      <c r="BG275" s="170" t="str">
        <f aca="false">CONCATENATE(A275,"=",F275,". ",AX275)</f>
        <v>KC912104=. 3.FRA.Toulouse .hum</v>
      </c>
      <c r="BH275" s="170" t="str">
        <f aca="false">CONCATENATE(A275,"=",AX275)</f>
        <v>KC912104=3.FRA.Toulouse .hum</v>
      </c>
      <c r="BI275" s="170" t="str">
        <f aca="false">CONCATENATE(A275,"=",ComForSubtype,D275)</f>
        <v>KC912104=3</v>
      </c>
      <c r="BJ275" s="170" t="str">
        <f aca="false">CONCATENATE(A275,"=",E275)</f>
        <v>KC912104=3</v>
      </c>
      <c r="BK275" s="170" t="str">
        <f aca="false">CONCATENATE(A275,"=",C275)</f>
        <v>KC912104=3</v>
      </c>
      <c r="BL275" s="170" t="str">
        <f aca="false">CONCATENATE(D275,"=")</f>
        <v>3=</v>
      </c>
      <c r="BM275" s="223" t="str">
        <f aca="false">IF(BA275="XX","",BA275)</f>
        <v>KC912104</v>
      </c>
      <c r="BN275" s="224" t="str">
        <f aca="false">CONCATENATE(IF(F275="","",F275),IF(G275="","",CONCATENATE(" / ",G275)))</f>
        <v/>
      </c>
      <c r="BO275" s="225" t="str">
        <f aca="false">AX275</f>
        <v>3.FRA.Toulouse .hum</v>
      </c>
      <c r="BP275" s="226" t="str">
        <f aca="false">IF(V275="","",V275)</f>
        <v/>
      </c>
      <c r="BQ275" s="226" t="str">
        <f aca="false">IF(W275="","",CONCATENATE(W275,IF(LEFT(AO275,1)="s","+","")))</f>
        <v/>
      </c>
      <c r="BR275" s="226" t="str">
        <f aca="false">IF(X275="","",CONCATENATE(X275,IF(LEFT(AQ275,1)="s","+","")))</f>
        <v/>
      </c>
      <c r="BS275" s="226" t="str">
        <f aca="false">IF(Y275="","",CONCATENATE(Y275,IF(LEFT(AR275,1)="s","+","")))</f>
        <v/>
      </c>
      <c r="BT275" s="226" t="str">
        <f aca="false">IF(Z275="","",CONCATENATE(Z275,IF(LEFT(AS275,1)="s","+","")))</f>
        <v/>
      </c>
      <c r="BU275" s="227" t="str">
        <f aca="false">IF(AA275="","",CONCATENATE(AA275,IF(LEFT(AT275,1)="s","+","")))</f>
        <v/>
      </c>
      <c r="BV275" s="212"/>
      <c r="BW275" s="177" t="s">
        <v>338</v>
      </c>
      <c r="BX275" s="170" t="str">
        <f aca="false">IF(BW275&lt;&gt;"",IF(ISNUMBER(FIND("=",BW275)),LEFT(BW275,FIND("=",BW275)-1),BW275),BW275)</f>
        <v>xx</v>
      </c>
      <c r="BY275" s="170" t="str">
        <f aca="false">IF(BW275&lt;&gt;"",IF(ISNUMBER(FIND("=",BW275)),RIGHT(BW275,LEN(BW275)-FIND("=",BW275)),""),"")</f>
        <v>Non_select</v>
      </c>
      <c r="BZ275" s="170" t="str">
        <f aca="false">IF(BX275&lt;&gt;"",IF(ISNUMBER(FIND(".",BX275)),LEFT(BX275,FIND(".",BX275)-1),BX275),BX275)</f>
        <v>xx</v>
      </c>
      <c r="CA275" s="170" t="str">
        <f aca="false">IF(BX275&lt;&gt;"",IF(ISNUMBER(FIND(".",BX275)),RIGHT(BX275,LEN(BX275)-FIND(".",BX275)),""),"")</f>
        <v/>
      </c>
      <c r="CB275" s="212"/>
      <c r="CC275" s="170" t="str">
        <f aca="false">A275</f>
        <v>KC912104</v>
      </c>
      <c r="CD275" s="178" t="s">
        <v>339</v>
      </c>
      <c r="CE275" s="178" t="s">
        <v>340</v>
      </c>
      <c r="CF275" s="178" t="s">
        <v>341</v>
      </c>
      <c r="CG275" s="212"/>
      <c r="CH275" s="212"/>
      <c r="CI275" s="212"/>
      <c r="CJ275" s="212"/>
      <c r="CK275" s="178"/>
      <c r="CL275" s="212"/>
      <c r="CM275" s="212"/>
      <c r="CN275" s="212"/>
      <c r="CO275" s="212"/>
      <c r="CP275" s="212"/>
      <c r="CQ275" s="212"/>
      <c r="CR275" s="228" t="n">
        <f aca="false">C275</f>
        <v>3</v>
      </c>
      <c r="CS275" s="229" t="str">
        <f aca="false">D275</f>
        <v>3</v>
      </c>
      <c r="CT275" s="170" t="str">
        <f aca="false">CONCATENATE(CD275," strain ",CM275," ",CL275,", partial cds")</f>
        <v>Hepatitis E virus strain  , partial cds</v>
      </c>
    </row>
    <row r="276" s="146" customFormat="true" ht="11.9" hidden="true" customHeight="true" outlineLevel="0" collapsed="false">
      <c r="A276" s="154" t="s">
        <v>908</v>
      </c>
      <c r="B276" s="147" t="s">
        <v>371</v>
      </c>
      <c r="C276" s="148" t="n">
        <v>3</v>
      </c>
      <c r="D276" s="149" t="s">
        <v>640</v>
      </c>
      <c r="E276" s="150" t="s">
        <v>640</v>
      </c>
      <c r="F276" s="154"/>
      <c r="G276" s="212"/>
      <c r="H276" s="146" t="s">
        <v>758</v>
      </c>
      <c r="I276" s="153" t="s">
        <v>759</v>
      </c>
      <c r="J276" s="154" t="s">
        <v>395</v>
      </c>
      <c r="K276" s="155" t="s">
        <v>760</v>
      </c>
      <c r="L276" s="231" t="s">
        <v>760</v>
      </c>
      <c r="M276" s="157" t="s">
        <v>348</v>
      </c>
      <c r="N276" s="213"/>
      <c r="O276" s="212"/>
      <c r="P276" s="212"/>
      <c r="Q276" s="212"/>
      <c r="R276" s="212"/>
      <c r="S276" s="212"/>
      <c r="T276" s="215"/>
      <c r="U276" s="215"/>
      <c r="V276" s="209"/>
      <c r="W276" s="217"/>
      <c r="X276" s="209"/>
      <c r="Y276" s="209"/>
      <c r="Z276" s="209"/>
      <c r="AA276" s="216"/>
      <c r="AB276" s="217"/>
      <c r="AC276" s="217"/>
      <c r="AD276" s="209"/>
      <c r="AE276" s="209"/>
      <c r="AF276" s="209"/>
      <c r="AG276" s="218"/>
      <c r="AH276" s="212"/>
      <c r="AI276" s="212"/>
      <c r="AJ276" s="219" t="n">
        <f aca="false">SeqEnd-SeqBeg+1</f>
        <v>1</v>
      </c>
      <c r="AK276" s="220" t="n">
        <f aca="false">AND( SeqBeg&lt;=Beg  , End &lt;=SeqEnd )</f>
        <v>0</v>
      </c>
      <c r="AL276" s="212"/>
      <c r="AM276" s="212"/>
      <c r="AN276" s="221"/>
      <c r="AO276" s="147" t="s">
        <v>103</v>
      </c>
      <c r="AP276" s="147" t="s">
        <v>103</v>
      </c>
      <c r="AQ276" s="147" t="s">
        <v>103</v>
      </c>
      <c r="AR276" s="147" t="s">
        <v>103</v>
      </c>
      <c r="AS276" s="147" t="s">
        <v>103</v>
      </c>
      <c r="AT276" s="147" t="s">
        <v>103</v>
      </c>
      <c r="AV276" s="212"/>
      <c r="AW276" s="222" t="str">
        <f aca="false">HYPERLINK(CONCATENATE("http://www.ncbi.nlm.nih.gov/nuccore/",BM276),BM276)</f>
        <v>KC912105</v>
      </c>
      <c r="AX276" s="219" t="str">
        <f aca="false">CONCATENATE(D276,IF(I276="","",CONCATENATE(".",I276)),IF(K276="","",CONCATENATE(".",K276)),IF(M276="","",CONCATENATE(".",M276)),IF(R276="","",CONCATENATE(".",R276)),IF(U276="","","(*)"))</f>
        <v>3.FRA.Toulouse .hum</v>
      </c>
      <c r="AY276" s="170" t="str">
        <f aca="false">CONCATENATE(BM276,".",BN276)</f>
        <v>KC912105.</v>
      </c>
      <c r="AZ276" s="171" t="str">
        <f aca="false">IF(AV276="",IF(ISNUMBER(FIND(".",A276)),LEFT(A276,FIND(".",A276)-1),A276),AV276)</f>
        <v>KC912105</v>
      </c>
      <c r="BA276" s="171" t="str">
        <f aca="false">IF(ISNUMBER(FIND("-",AZ276)),LEFT(AZ276,FIND("-",AZ276)-1),AZ276)</f>
        <v>KC912105</v>
      </c>
      <c r="BB276" s="170" t="str">
        <f aca="false"> MEGAname &amp; "="</f>
        <v>KC912105=</v>
      </c>
      <c r="BC276" s="170" t="str">
        <f aca="false">Clear &amp; IF(span ,"Span","out")</f>
        <v>KC912105=out</v>
      </c>
      <c r="BD276" s="170" t="str">
        <f aca="false">Clear &amp; IF(span, IF(B276=".","Selected",B276),"out")</f>
        <v>KC912105=out</v>
      </c>
      <c r="BE276" s="170" t="str">
        <f aca="false">Clear &amp; Strain</f>
        <v>KC912105=</v>
      </c>
      <c r="BF276" s="170" t="str">
        <f aca="false">CONCATENATE(A276,"=",F276,". ",AX276,IF(AB276="","",CONCATENATE(".",AB276)))</f>
        <v>KC912105=. 3.FRA.Toulouse .hum</v>
      </c>
      <c r="BG276" s="170" t="str">
        <f aca="false">CONCATENATE(A276,"=",F276,". ",AX276)</f>
        <v>KC912105=. 3.FRA.Toulouse .hum</v>
      </c>
      <c r="BH276" s="170" t="str">
        <f aca="false">CONCATENATE(A276,"=",AX276)</f>
        <v>KC912105=3.FRA.Toulouse .hum</v>
      </c>
      <c r="BI276" s="170" t="str">
        <f aca="false">CONCATENATE(A276,"=",ComForSubtype,D276)</f>
        <v>KC912105=3</v>
      </c>
      <c r="BJ276" s="170" t="str">
        <f aca="false">CONCATENATE(A276,"=",E276)</f>
        <v>KC912105=3</v>
      </c>
      <c r="BK276" s="170" t="str">
        <f aca="false">CONCATENATE(A276,"=",C276)</f>
        <v>KC912105=3</v>
      </c>
      <c r="BL276" s="170" t="str">
        <f aca="false">CONCATENATE(D276,"=")</f>
        <v>3=</v>
      </c>
      <c r="BM276" s="223" t="str">
        <f aca="false">IF(BA276="XX","",BA276)</f>
        <v>KC912105</v>
      </c>
      <c r="BN276" s="224" t="str">
        <f aca="false">CONCATENATE(IF(F276="","",F276),IF(G276="","",CONCATENATE(" / ",G276)))</f>
        <v/>
      </c>
      <c r="BO276" s="225" t="str">
        <f aca="false">AX276</f>
        <v>3.FRA.Toulouse .hum</v>
      </c>
      <c r="BP276" s="226" t="str">
        <f aca="false">IF(V276="","",V276)</f>
        <v/>
      </c>
      <c r="BQ276" s="226" t="str">
        <f aca="false">IF(W276="","",CONCATENATE(W276,IF(LEFT(AO276,1)="s","+","")))</f>
        <v/>
      </c>
      <c r="BR276" s="226" t="str">
        <f aca="false">IF(X276="","",CONCATENATE(X276,IF(LEFT(AQ276,1)="s","+","")))</f>
        <v/>
      </c>
      <c r="BS276" s="226" t="str">
        <f aca="false">IF(Y276="","",CONCATENATE(Y276,IF(LEFT(AR276,1)="s","+","")))</f>
        <v/>
      </c>
      <c r="BT276" s="226" t="str">
        <f aca="false">IF(Z276="","",CONCATENATE(Z276,IF(LEFT(AS276,1)="s","+","")))</f>
        <v/>
      </c>
      <c r="BU276" s="227" t="str">
        <f aca="false">IF(AA276="","",CONCATENATE(AA276,IF(LEFT(AT276,1)="s","+","")))</f>
        <v/>
      </c>
      <c r="BV276" s="212"/>
      <c r="BW276" s="177" t="s">
        <v>338</v>
      </c>
      <c r="BX276" s="170" t="str">
        <f aca="false">IF(BW276&lt;&gt;"",IF(ISNUMBER(FIND("=",BW276)),LEFT(BW276,FIND("=",BW276)-1),BW276),BW276)</f>
        <v>xx</v>
      </c>
      <c r="BY276" s="170" t="str">
        <f aca="false">IF(BW276&lt;&gt;"",IF(ISNUMBER(FIND("=",BW276)),RIGHT(BW276,LEN(BW276)-FIND("=",BW276)),""),"")</f>
        <v>Non_select</v>
      </c>
      <c r="BZ276" s="170" t="str">
        <f aca="false">IF(BX276&lt;&gt;"",IF(ISNUMBER(FIND(".",BX276)),LEFT(BX276,FIND(".",BX276)-1),BX276),BX276)</f>
        <v>xx</v>
      </c>
      <c r="CA276" s="170" t="str">
        <f aca="false">IF(BX276&lt;&gt;"",IF(ISNUMBER(FIND(".",BX276)),RIGHT(BX276,LEN(BX276)-FIND(".",BX276)),""),"")</f>
        <v/>
      </c>
      <c r="CB276" s="212"/>
      <c r="CC276" s="170" t="str">
        <f aca="false">A276</f>
        <v>KC912105</v>
      </c>
      <c r="CD276" s="178" t="s">
        <v>339</v>
      </c>
      <c r="CE276" s="178" t="s">
        <v>340</v>
      </c>
      <c r="CF276" s="178" t="s">
        <v>341</v>
      </c>
      <c r="CG276" s="212"/>
      <c r="CH276" s="212"/>
      <c r="CI276" s="212"/>
      <c r="CJ276" s="212"/>
      <c r="CK276" s="178"/>
      <c r="CL276" s="212"/>
      <c r="CM276" s="212"/>
      <c r="CN276" s="212"/>
      <c r="CO276" s="212"/>
      <c r="CP276" s="212"/>
      <c r="CQ276" s="212"/>
      <c r="CR276" s="228" t="n">
        <f aca="false">C276</f>
        <v>3</v>
      </c>
      <c r="CS276" s="229" t="str">
        <f aca="false">D276</f>
        <v>3</v>
      </c>
      <c r="CT276" s="170" t="str">
        <f aca="false">CONCATENATE(CD276," strain ",CM276," ",CL276,", partial cds")</f>
        <v>Hepatitis E virus strain  , partial cds</v>
      </c>
    </row>
    <row r="277" customFormat="false" ht="11.9" hidden="true" customHeight="true" outlineLevel="0" collapsed="false">
      <c r="A277" s="235" t="s">
        <v>909</v>
      </c>
      <c r="B277" s="147" t="s">
        <v>371</v>
      </c>
      <c r="C277" s="245" t="n">
        <v>3</v>
      </c>
      <c r="D277" s="246" t="s">
        <v>640</v>
      </c>
      <c r="E277" s="150" t="s">
        <v>640</v>
      </c>
      <c r="F277" s="235"/>
      <c r="G277" s="212"/>
      <c r="H277" s="235" t="s">
        <v>758</v>
      </c>
      <c r="I277" s="236" t="s">
        <v>759</v>
      </c>
      <c r="J277" s="235" t="s">
        <v>395</v>
      </c>
      <c r="K277" s="155" t="s">
        <v>760</v>
      </c>
      <c r="L277" s="231" t="s">
        <v>760</v>
      </c>
      <c r="M277" s="157" t="s">
        <v>348</v>
      </c>
      <c r="N277" s="213"/>
      <c r="O277" s="212"/>
      <c r="P277" s="159"/>
      <c r="Q277" s="159"/>
      <c r="R277" s="237"/>
      <c r="S277" s="237"/>
      <c r="T277" s="215"/>
      <c r="U277" s="215"/>
      <c r="V277" s="209"/>
      <c r="W277" s="217"/>
      <c r="X277" s="209"/>
      <c r="Y277" s="209"/>
      <c r="Z277" s="209"/>
      <c r="AA277" s="216"/>
      <c r="AB277" s="217"/>
      <c r="AC277" s="217"/>
      <c r="AD277" s="209"/>
      <c r="AE277" s="209"/>
      <c r="AF277" s="209"/>
      <c r="AG277" s="218"/>
      <c r="AH277" s="212"/>
      <c r="AI277" s="212"/>
      <c r="AJ277" s="219" t="n">
        <f aca="false">SeqEnd-SeqBeg+1</f>
        <v>1</v>
      </c>
      <c r="AK277" s="220" t="n">
        <f aca="false">AND( SeqBeg&lt;=Beg  , End &lt;=SeqEnd )</f>
        <v>0</v>
      </c>
      <c r="AL277" s="237"/>
      <c r="AM277" s="237"/>
      <c r="AN277" s="221"/>
      <c r="AO277" s="164" t="s">
        <v>103</v>
      </c>
      <c r="AP277" s="164" t="s">
        <v>103</v>
      </c>
      <c r="AQ277" s="164" t="s">
        <v>103</v>
      </c>
      <c r="AR277" s="164" t="s">
        <v>103</v>
      </c>
      <c r="AS277" s="164" t="s">
        <v>103</v>
      </c>
      <c r="AT277" s="164" t="s">
        <v>103</v>
      </c>
      <c r="AU277" s="237"/>
      <c r="AV277" s="237"/>
      <c r="AW277" s="222" t="str">
        <f aca="false">HYPERLINK(CONCATENATE("http://www.ncbi.nlm.nih.gov/nuccore/",BM277),BM277)</f>
        <v>KC912106</v>
      </c>
      <c r="AX277" s="219" t="str">
        <f aca="false">CONCATENATE(D277,IF(I277="","",CONCATENATE(".",I277)),IF(K277="","",CONCATENATE(".",K277)),IF(M277="","",CONCATENATE(".",M277)),IF(R277="","",CONCATENATE(".",R277)),IF(U277="","","(*)"))</f>
        <v>3.FRA.Toulouse .hum</v>
      </c>
      <c r="AY277" s="238" t="str">
        <f aca="false">CONCATENATE(BM277,".",BN277)</f>
        <v>KC912106.</v>
      </c>
      <c r="AZ277" s="239" t="str">
        <f aca="false">IF(AV277="",IF(ISNUMBER(FIND(".",A277)),LEFT(A277,FIND(".",A277)-1),A277),AV277)</f>
        <v>KC912106</v>
      </c>
      <c r="BA277" s="239" t="str">
        <f aca="false">IF(ISNUMBER(FIND("-",AZ277)),LEFT(AZ277,FIND("-",AZ277)-1),AZ277)</f>
        <v>KC912106</v>
      </c>
      <c r="BB277" s="170" t="str">
        <f aca="false"> MEGAname &amp; "="</f>
        <v>KC912106=</v>
      </c>
      <c r="BC277" s="170" t="str">
        <f aca="false">Clear &amp; IF(span ,"Span","out")</f>
        <v>KC912106=out</v>
      </c>
      <c r="BD277" s="170" t="str">
        <f aca="false">Clear &amp; IF(span, IF(B277=".","Selected",B277),"out")</f>
        <v>KC912106=out</v>
      </c>
      <c r="BE277" s="170" t="str">
        <f aca="false">Clear &amp; Strain</f>
        <v>KC912106=</v>
      </c>
      <c r="BF277" s="238" t="str">
        <f aca="false">CONCATENATE(A277,"=",F277,". ",AX277,IF(AB277="","",CONCATENATE(".",AB277)))</f>
        <v>KC912106=. 3.FRA.Toulouse .hum</v>
      </c>
      <c r="BG277" s="238" t="str">
        <f aca="false">CONCATENATE(A277,"=",F277,". ",AX277)</f>
        <v>KC912106=. 3.FRA.Toulouse .hum</v>
      </c>
      <c r="BH277" s="238" t="str">
        <f aca="false">CONCATENATE(A277,"=",AX277)</f>
        <v>KC912106=3.FRA.Toulouse .hum</v>
      </c>
      <c r="BI277" s="238" t="str">
        <f aca="false">CONCATENATE(A277,"=",ComForSubtype,D277)</f>
        <v>KC912106=3</v>
      </c>
      <c r="BJ277" s="238" t="str">
        <f aca="false">CONCATENATE(A277,"=",E277)</f>
        <v>KC912106=3</v>
      </c>
      <c r="BK277" s="238" t="str">
        <f aca="false">CONCATENATE(A277,"=",C277)</f>
        <v>KC912106=3</v>
      </c>
      <c r="BL277" s="238" t="str">
        <f aca="false">CONCATENATE(D277,"=")</f>
        <v>3=</v>
      </c>
      <c r="BM277" s="223" t="str">
        <f aca="false">IF(BA277="XX","",BA277)</f>
        <v>KC912106</v>
      </c>
      <c r="BN277" s="224" t="str">
        <f aca="false">CONCATENATE(IF(F277="","",F277),IF(G277="","",CONCATENATE(" / ",G277)))</f>
        <v/>
      </c>
      <c r="BO277" s="225" t="str">
        <f aca="false">AX277</f>
        <v>3.FRA.Toulouse .hum</v>
      </c>
      <c r="BP277" s="226" t="str">
        <f aca="false">IF(V277="","",V277)</f>
        <v/>
      </c>
      <c r="BQ277" s="226" t="str">
        <f aca="false">IF(W277="","",CONCATENATE(W277,IF(LEFT(AO277,1)="s","+","")))</f>
        <v/>
      </c>
      <c r="BR277" s="226" t="str">
        <f aca="false">IF(X277="","",CONCATENATE(X277,IF(LEFT(AQ277,1)="s","+","")))</f>
        <v/>
      </c>
      <c r="BS277" s="226" t="str">
        <f aca="false">IF(Y277="","",CONCATENATE(Y277,IF(LEFT(AR277,1)="s","+","")))</f>
        <v/>
      </c>
      <c r="BT277" s="226" t="str">
        <f aca="false">IF(Z277="","",CONCATENATE(Z277,IF(LEFT(AS277,1)="s","+","")))</f>
        <v/>
      </c>
      <c r="BU277" s="227" t="str">
        <f aca="false">IF(AA277="","",CONCATENATE(AA277,IF(LEFT(AT277,1)="s","+","")))</f>
        <v/>
      </c>
      <c r="BV277" s="240"/>
      <c r="BW277" s="240" t="s">
        <v>338</v>
      </c>
      <c r="BX277" s="238" t="str">
        <f aca="false">IF(BW277&lt;&gt;"",IF(ISNUMBER(FIND("=",BW277)),LEFT(BW277,FIND("=",BW277)-1),BW277),BW277)</f>
        <v>xx</v>
      </c>
      <c r="BY277" s="238" t="str">
        <f aca="false">IF(BW277&lt;&gt;"",IF(ISNUMBER(FIND("=",BW277)),RIGHT(BW277,LEN(BW277)-FIND("=",BW277)),""),"")</f>
        <v>Non_select</v>
      </c>
      <c r="BZ277" s="238" t="str">
        <f aca="false">IF(BX277&lt;&gt;"",IF(ISNUMBER(FIND(".",BX277)),LEFT(BX277,FIND(".",BX277)-1),BX277),BX277)</f>
        <v>xx</v>
      </c>
      <c r="CA277" s="238" t="str">
        <f aca="false">IF(BX277&lt;&gt;"",IF(ISNUMBER(FIND(".",BX277)),RIGHT(BX277,LEN(BX277)-FIND(".",BX277)),""),"")</f>
        <v/>
      </c>
      <c r="CB277" s="240"/>
      <c r="CC277" s="238" t="str">
        <f aca="false">A277</f>
        <v>KC912106</v>
      </c>
      <c r="CD277" s="241" t="s">
        <v>339</v>
      </c>
      <c r="CE277" s="241" t="s">
        <v>340</v>
      </c>
      <c r="CF277" s="241" t="s">
        <v>341</v>
      </c>
      <c r="CG277" s="241"/>
      <c r="CH277" s="241"/>
      <c r="CI277" s="241"/>
      <c r="CJ277" s="241"/>
      <c r="CK277" s="241"/>
      <c r="CL277" s="241"/>
      <c r="CM277" s="238"/>
      <c r="CN277" s="238"/>
      <c r="CO277" s="238"/>
      <c r="CP277" s="238"/>
      <c r="CQ277" s="238"/>
      <c r="CR277" s="238" t="n">
        <f aca="false">C277</f>
        <v>3</v>
      </c>
      <c r="CS277" s="242" t="str">
        <f aca="false">D277</f>
        <v>3</v>
      </c>
      <c r="CT277" s="170" t="str">
        <f aca="false">CONCATENATE(CD277," strain ",CM277," ",CL277,", partial cds")</f>
        <v>Hepatitis E virus strain  , partial cds</v>
      </c>
    </row>
    <row r="278" s="146" customFormat="true" ht="11.9" hidden="true" customHeight="true" outlineLevel="0" collapsed="false">
      <c r="A278" s="154" t="s">
        <v>910</v>
      </c>
      <c r="B278" s="147" t="s">
        <v>371</v>
      </c>
      <c r="C278" s="148" t="n">
        <v>3</v>
      </c>
      <c r="D278" s="149" t="s">
        <v>640</v>
      </c>
      <c r="E278" s="150" t="s">
        <v>640</v>
      </c>
      <c r="F278" s="154"/>
      <c r="G278" s="212"/>
      <c r="H278" s="146" t="s">
        <v>758</v>
      </c>
      <c r="I278" s="153" t="s">
        <v>759</v>
      </c>
      <c r="J278" s="154" t="s">
        <v>395</v>
      </c>
      <c r="K278" s="155" t="s">
        <v>760</v>
      </c>
      <c r="L278" s="231" t="s">
        <v>760</v>
      </c>
      <c r="M278" s="157" t="s">
        <v>348</v>
      </c>
      <c r="N278" s="213"/>
      <c r="O278" s="212"/>
      <c r="P278" s="212"/>
      <c r="Q278" s="212"/>
      <c r="R278" s="212"/>
      <c r="S278" s="212"/>
      <c r="T278" s="215"/>
      <c r="U278" s="215"/>
      <c r="V278" s="209"/>
      <c r="W278" s="217"/>
      <c r="X278" s="209"/>
      <c r="Y278" s="209"/>
      <c r="Z278" s="209"/>
      <c r="AA278" s="216"/>
      <c r="AB278" s="217"/>
      <c r="AC278" s="217"/>
      <c r="AD278" s="209"/>
      <c r="AE278" s="209"/>
      <c r="AF278" s="209"/>
      <c r="AG278" s="218"/>
      <c r="AH278" s="212"/>
      <c r="AI278" s="212"/>
      <c r="AJ278" s="219" t="n">
        <f aca="false">SeqEnd-SeqBeg+1</f>
        <v>1</v>
      </c>
      <c r="AK278" s="220" t="n">
        <f aca="false">AND( SeqBeg&lt;=Beg  , End &lt;=SeqEnd )</f>
        <v>0</v>
      </c>
      <c r="AL278" s="212"/>
      <c r="AM278" s="212"/>
      <c r="AN278" s="221"/>
      <c r="AO278" s="147" t="s">
        <v>103</v>
      </c>
      <c r="AP278" s="147" t="s">
        <v>103</v>
      </c>
      <c r="AQ278" s="147" t="s">
        <v>103</v>
      </c>
      <c r="AR278" s="147" t="s">
        <v>103</v>
      </c>
      <c r="AS278" s="147" t="s">
        <v>103</v>
      </c>
      <c r="AT278" s="147" t="s">
        <v>103</v>
      </c>
      <c r="AV278" s="212"/>
      <c r="AW278" s="222" t="str">
        <f aca="false">HYPERLINK(CONCATENATE("http://www.ncbi.nlm.nih.gov/nuccore/",BM278),BM278)</f>
        <v>KC912107</v>
      </c>
      <c r="AX278" s="219" t="str">
        <f aca="false">CONCATENATE(D278,IF(I278="","",CONCATENATE(".",I278)),IF(K278="","",CONCATENATE(".",K278)),IF(M278="","",CONCATENATE(".",M278)),IF(R278="","",CONCATENATE(".",R278)),IF(U278="","","(*)"))</f>
        <v>3.FRA.Toulouse .hum</v>
      </c>
      <c r="AY278" s="170" t="str">
        <f aca="false">CONCATENATE(BM278,".",BN278)</f>
        <v>KC912107.</v>
      </c>
      <c r="AZ278" s="171" t="str">
        <f aca="false">IF(AV278="",IF(ISNUMBER(FIND(".",A278)),LEFT(A278,FIND(".",A278)-1),A278),AV278)</f>
        <v>KC912107</v>
      </c>
      <c r="BA278" s="171" t="str">
        <f aca="false">IF(ISNUMBER(FIND("-",AZ278)),LEFT(AZ278,FIND("-",AZ278)-1),AZ278)</f>
        <v>KC912107</v>
      </c>
      <c r="BB278" s="170" t="str">
        <f aca="false"> MEGAname &amp; "="</f>
        <v>KC912107=</v>
      </c>
      <c r="BC278" s="170" t="str">
        <f aca="false">Clear &amp; IF(span ,"Span","out")</f>
        <v>KC912107=out</v>
      </c>
      <c r="BD278" s="170" t="str">
        <f aca="false">Clear &amp; IF(span, IF(B278=".","Selected",B278),"out")</f>
        <v>KC912107=out</v>
      </c>
      <c r="BE278" s="170" t="str">
        <f aca="false">Clear &amp; Strain</f>
        <v>KC912107=</v>
      </c>
      <c r="BF278" s="170" t="str">
        <f aca="false">CONCATENATE(A278,"=",F278,". ",AX278,IF(AB278="","",CONCATENATE(".",AB278)))</f>
        <v>KC912107=. 3.FRA.Toulouse .hum</v>
      </c>
      <c r="BG278" s="170" t="str">
        <f aca="false">CONCATENATE(A278,"=",F278,". ",AX278)</f>
        <v>KC912107=. 3.FRA.Toulouse .hum</v>
      </c>
      <c r="BH278" s="170" t="str">
        <f aca="false">CONCATENATE(A278,"=",AX278)</f>
        <v>KC912107=3.FRA.Toulouse .hum</v>
      </c>
      <c r="BI278" s="170" t="str">
        <f aca="false">CONCATENATE(A278,"=",ComForSubtype,D278)</f>
        <v>KC912107=3</v>
      </c>
      <c r="BJ278" s="170" t="str">
        <f aca="false">CONCATENATE(A278,"=",E278)</f>
        <v>KC912107=3</v>
      </c>
      <c r="BK278" s="170" t="str">
        <f aca="false">CONCATENATE(A278,"=",C278)</f>
        <v>KC912107=3</v>
      </c>
      <c r="BL278" s="170" t="str">
        <f aca="false">CONCATENATE(D278,"=")</f>
        <v>3=</v>
      </c>
      <c r="BM278" s="223" t="str">
        <f aca="false">IF(BA278="XX","",BA278)</f>
        <v>KC912107</v>
      </c>
      <c r="BN278" s="224" t="str">
        <f aca="false">CONCATENATE(IF(F278="","",F278),IF(G278="","",CONCATENATE(" / ",G278)))</f>
        <v/>
      </c>
      <c r="BO278" s="225" t="str">
        <f aca="false">AX278</f>
        <v>3.FRA.Toulouse .hum</v>
      </c>
      <c r="BP278" s="226" t="str">
        <f aca="false">IF(V278="","",V278)</f>
        <v/>
      </c>
      <c r="BQ278" s="226" t="str">
        <f aca="false">IF(W278="","",CONCATENATE(W278,IF(LEFT(AO278,1)="s","+","")))</f>
        <v/>
      </c>
      <c r="BR278" s="226" t="str">
        <f aca="false">IF(X278="","",CONCATENATE(X278,IF(LEFT(AQ278,1)="s","+","")))</f>
        <v/>
      </c>
      <c r="BS278" s="226" t="str">
        <f aca="false">IF(Y278="","",CONCATENATE(Y278,IF(LEFT(AR278,1)="s","+","")))</f>
        <v/>
      </c>
      <c r="BT278" s="226" t="str">
        <f aca="false">IF(Z278="","",CONCATENATE(Z278,IF(LEFT(AS278,1)="s","+","")))</f>
        <v/>
      </c>
      <c r="BU278" s="227" t="str">
        <f aca="false">IF(AA278="","",CONCATENATE(AA278,IF(LEFT(AT278,1)="s","+","")))</f>
        <v/>
      </c>
      <c r="BV278" s="212"/>
      <c r="BW278" s="177" t="s">
        <v>338</v>
      </c>
      <c r="BX278" s="170" t="str">
        <f aca="false">IF(BW278&lt;&gt;"",IF(ISNUMBER(FIND("=",BW278)),LEFT(BW278,FIND("=",BW278)-1),BW278),BW278)</f>
        <v>xx</v>
      </c>
      <c r="BY278" s="170" t="str">
        <f aca="false">IF(BW278&lt;&gt;"",IF(ISNUMBER(FIND("=",BW278)),RIGHT(BW278,LEN(BW278)-FIND("=",BW278)),""),"")</f>
        <v>Non_select</v>
      </c>
      <c r="BZ278" s="170" t="str">
        <f aca="false">IF(BX278&lt;&gt;"",IF(ISNUMBER(FIND(".",BX278)),LEFT(BX278,FIND(".",BX278)-1),BX278),BX278)</f>
        <v>xx</v>
      </c>
      <c r="CA278" s="170" t="str">
        <f aca="false">IF(BX278&lt;&gt;"",IF(ISNUMBER(FIND(".",BX278)),RIGHT(BX278,LEN(BX278)-FIND(".",BX278)),""),"")</f>
        <v/>
      </c>
      <c r="CB278" s="212"/>
      <c r="CC278" s="170" t="str">
        <f aca="false">A278</f>
        <v>KC912107</v>
      </c>
      <c r="CD278" s="178" t="s">
        <v>339</v>
      </c>
      <c r="CE278" s="178" t="s">
        <v>340</v>
      </c>
      <c r="CF278" s="178" t="s">
        <v>341</v>
      </c>
      <c r="CG278" s="212"/>
      <c r="CH278" s="212"/>
      <c r="CI278" s="212"/>
      <c r="CJ278" s="212"/>
      <c r="CK278" s="178"/>
      <c r="CL278" s="212"/>
      <c r="CM278" s="212"/>
      <c r="CN278" s="212"/>
      <c r="CO278" s="212"/>
      <c r="CP278" s="212"/>
      <c r="CQ278" s="212"/>
      <c r="CR278" s="228" t="n">
        <f aca="false">C278</f>
        <v>3</v>
      </c>
      <c r="CS278" s="229" t="str">
        <f aca="false">D278</f>
        <v>3</v>
      </c>
      <c r="CT278" s="170" t="str">
        <f aca="false">CONCATENATE(CD278," strain ",CM278," ",CL278,", partial cds")</f>
        <v>Hepatitis E virus strain  , partial cds</v>
      </c>
    </row>
    <row r="279" s="146" customFormat="true" ht="11.9" hidden="true" customHeight="true" outlineLevel="0" collapsed="false">
      <c r="A279" s="154" t="s">
        <v>911</v>
      </c>
      <c r="B279" s="147" t="s">
        <v>371</v>
      </c>
      <c r="C279" s="148" t="n">
        <v>3</v>
      </c>
      <c r="D279" s="149" t="s">
        <v>640</v>
      </c>
      <c r="E279" s="150" t="s">
        <v>640</v>
      </c>
      <c r="F279" s="154"/>
      <c r="G279" s="212"/>
      <c r="H279" s="146" t="s">
        <v>758</v>
      </c>
      <c r="I279" s="153" t="s">
        <v>759</v>
      </c>
      <c r="J279" s="154" t="s">
        <v>395</v>
      </c>
      <c r="K279" s="155" t="s">
        <v>760</v>
      </c>
      <c r="L279" s="231" t="s">
        <v>760</v>
      </c>
      <c r="M279" s="157" t="s">
        <v>348</v>
      </c>
      <c r="N279" s="213"/>
      <c r="O279" s="212"/>
      <c r="P279" s="212"/>
      <c r="Q279" s="212"/>
      <c r="R279" s="212"/>
      <c r="S279" s="212"/>
      <c r="T279" s="215"/>
      <c r="U279" s="215"/>
      <c r="V279" s="209"/>
      <c r="W279" s="217"/>
      <c r="X279" s="209"/>
      <c r="Y279" s="209"/>
      <c r="Z279" s="209"/>
      <c r="AA279" s="216"/>
      <c r="AB279" s="217"/>
      <c r="AC279" s="217"/>
      <c r="AD279" s="209"/>
      <c r="AE279" s="209"/>
      <c r="AF279" s="209"/>
      <c r="AG279" s="218"/>
      <c r="AH279" s="212"/>
      <c r="AI279" s="212"/>
      <c r="AJ279" s="219" t="n">
        <f aca="false">SeqEnd-SeqBeg+1</f>
        <v>1</v>
      </c>
      <c r="AK279" s="220" t="n">
        <f aca="false">AND( SeqBeg&lt;=Beg  , End &lt;=SeqEnd )</f>
        <v>0</v>
      </c>
      <c r="AL279" s="212"/>
      <c r="AM279" s="212"/>
      <c r="AN279" s="221"/>
      <c r="AO279" s="147" t="s">
        <v>103</v>
      </c>
      <c r="AP279" s="147" t="s">
        <v>103</v>
      </c>
      <c r="AQ279" s="147" t="s">
        <v>103</v>
      </c>
      <c r="AR279" s="147" t="s">
        <v>103</v>
      </c>
      <c r="AS279" s="147" t="s">
        <v>103</v>
      </c>
      <c r="AT279" s="147" t="s">
        <v>103</v>
      </c>
      <c r="AV279" s="212"/>
      <c r="AW279" s="222" t="str">
        <f aca="false">HYPERLINK(CONCATENATE("http://www.ncbi.nlm.nih.gov/nuccore/",BM279),BM279)</f>
        <v>KC912108</v>
      </c>
      <c r="AX279" s="219" t="str">
        <f aca="false">CONCATENATE(D279,IF(I279="","",CONCATENATE(".",I279)),IF(K279="","",CONCATENATE(".",K279)),IF(M279="","",CONCATENATE(".",M279)),IF(R279="","",CONCATENATE(".",R279)),IF(U279="","","(*)"))</f>
        <v>3.FRA.Toulouse .hum</v>
      </c>
      <c r="AY279" s="170" t="str">
        <f aca="false">CONCATENATE(BM279,".",BN279)</f>
        <v>KC912108.</v>
      </c>
      <c r="AZ279" s="171" t="str">
        <f aca="false">IF(AV279="",IF(ISNUMBER(FIND(".",A279)),LEFT(A279,FIND(".",A279)-1),A279),AV279)</f>
        <v>KC912108</v>
      </c>
      <c r="BA279" s="171" t="str">
        <f aca="false">IF(ISNUMBER(FIND("-",AZ279)),LEFT(AZ279,FIND("-",AZ279)-1),AZ279)</f>
        <v>KC912108</v>
      </c>
      <c r="BB279" s="170" t="str">
        <f aca="false"> MEGAname &amp; "="</f>
        <v>KC912108=</v>
      </c>
      <c r="BC279" s="170" t="str">
        <f aca="false">Clear &amp; IF(span ,"Span","out")</f>
        <v>KC912108=out</v>
      </c>
      <c r="BD279" s="170" t="str">
        <f aca="false">Clear &amp; IF(span, IF(B279=".","Selected",B279),"out")</f>
        <v>KC912108=out</v>
      </c>
      <c r="BE279" s="170" t="str">
        <f aca="false">Clear &amp; Strain</f>
        <v>KC912108=</v>
      </c>
      <c r="BF279" s="170" t="str">
        <f aca="false">CONCATENATE(A279,"=",F279,". ",AX279,IF(AB279="","",CONCATENATE(".",AB279)))</f>
        <v>KC912108=. 3.FRA.Toulouse .hum</v>
      </c>
      <c r="BG279" s="170" t="str">
        <f aca="false">CONCATENATE(A279,"=",F279,". ",AX279)</f>
        <v>KC912108=. 3.FRA.Toulouse .hum</v>
      </c>
      <c r="BH279" s="170" t="str">
        <f aca="false">CONCATENATE(A279,"=",AX279)</f>
        <v>KC912108=3.FRA.Toulouse .hum</v>
      </c>
      <c r="BI279" s="170" t="str">
        <f aca="false">CONCATENATE(A279,"=",ComForSubtype,D279)</f>
        <v>KC912108=3</v>
      </c>
      <c r="BJ279" s="170" t="str">
        <f aca="false">CONCATENATE(A279,"=",E279)</f>
        <v>KC912108=3</v>
      </c>
      <c r="BK279" s="170" t="str">
        <f aca="false">CONCATENATE(A279,"=",C279)</f>
        <v>KC912108=3</v>
      </c>
      <c r="BL279" s="170" t="str">
        <f aca="false">CONCATENATE(D279,"=")</f>
        <v>3=</v>
      </c>
      <c r="BM279" s="223" t="str">
        <f aca="false">IF(BA279="XX","",BA279)</f>
        <v>KC912108</v>
      </c>
      <c r="BN279" s="224" t="str">
        <f aca="false">CONCATENATE(IF(F279="","",F279),IF(G279="","",CONCATENATE(" / ",G279)))</f>
        <v/>
      </c>
      <c r="BO279" s="225" t="str">
        <f aca="false">AX279</f>
        <v>3.FRA.Toulouse .hum</v>
      </c>
      <c r="BP279" s="226" t="str">
        <f aca="false">IF(V279="","",V279)</f>
        <v/>
      </c>
      <c r="BQ279" s="226" t="str">
        <f aca="false">IF(W279="","",CONCATENATE(W279,IF(LEFT(AO279,1)="s","+","")))</f>
        <v/>
      </c>
      <c r="BR279" s="226" t="str">
        <f aca="false">IF(X279="","",CONCATENATE(X279,IF(LEFT(AQ279,1)="s","+","")))</f>
        <v/>
      </c>
      <c r="BS279" s="226" t="str">
        <f aca="false">IF(Y279="","",CONCATENATE(Y279,IF(LEFT(AR279,1)="s","+","")))</f>
        <v/>
      </c>
      <c r="BT279" s="226" t="str">
        <f aca="false">IF(Z279="","",CONCATENATE(Z279,IF(LEFT(AS279,1)="s","+","")))</f>
        <v/>
      </c>
      <c r="BU279" s="227" t="str">
        <f aca="false">IF(AA279="","",CONCATENATE(AA279,IF(LEFT(AT279,1)="s","+","")))</f>
        <v/>
      </c>
      <c r="BV279" s="212"/>
      <c r="BW279" s="177" t="s">
        <v>338</v>
      </c>
      <c r="BX279" s="170" t="str">
        <f aca="false">IF(BW279&lt;&gt;"",IF(ISNUMBER(FIND("=",BW279)),LEFT(BW279,FIND("=",BW279)-1),BW279),BW279)</f>
        <v>xx</v>
      </c>
      <c r="BY279" s="170" t="str">
        <f aca="false">IF(BW279&lt;&gt;"",IF(ISNUMBER(FIND("=",BW279)),RIGHT(BW279,LEN(BW279)-FIND("=",BW279)),""),"")</f>
        <v>Non_select</v>
      </c>
      <c r="BZ279" s="170" t="str">
        <f aca="false">IF(BX279&lt;&gt;"",IF(ISNUMBER(FIND(".",BX279)),LEFT(BX279,FIND(".",BX279)-1),BX279),BX279)</f>
        <v>xx</v>
      </c>
      <c r="CA279" s="170" t="str">
        <f aca="false">IF(BX279&lt;&gt;"",IF(ISNUMBER(FIND(".",BX279)),RIGHT(BX279,LEN(BX279)-FIND(".",BX279)),""),"")</f>
        <v/>
      </c>
      <c r="CB279" s="212"/>
      <c r="CC279" s="170" t="str">
        <f aca="false">A279</f>
        <v>KC912108</v>
      </c>
      <c r="CD279" s="178" t="s">
        <v>339</v>
      </c>
      <c r="CE279" s="178" t="s">
        <v>340</v>
      </c>
      <c r="CF279" s="178" t="s">
        <v>341</v>
      </c>
      <c r="CG279" s="212"/>
      <c r="CH279" s="212"/>
      <c r="CI279" s="212"/>
      <c r="CJ279" s="212"/>
      <c r="CK279" s="178"/>
      <c r="CL279" s="212"/>
      <c r="CM279" s="212"/>
      <c r="CN279" s="212"/>
      <c r="CO279" s="212"/>
      <c r="CP279" s="212"/>
      <c r="CQ279" s="212"/>
      <c r="CR279" s="228" t="n">
        <f aca="false">C279</f>
        <v>3</v>
      </c>
      <c r="CS279" s="229" t="str">
        <f aca="false">D279</f>
        <v>3</v>
      </c>
      <c r="CT279" s="170" t="str">
        <f aca="false">CONCATENATE(CD279," strain ",CM279," ",CL279,", partial cds")</f>
        <v>Hepatitis E virus strain  , partial cds</v>
      </c>
    </row>
    <row r="280" s="146" customFormat="true" ht="11.9" hidden="true" customHeight="true" outlineLevel="0" collapsed="false">
      <c r="A280" s="154" t="s">
        <v>912</v>
      </c>
      <c r="B280" s="147" t="s">
        <v>371</v>
      </c>
      <c r="C280" s="148" t="n">
        <v>3</v>
      </c>
      <c r="D280" s="149" t="s">
        <v>640</v>
      </c>
      <c r="E280" s="150" t="s">
        <v>640</v>
      </c>
      <c r="F280" s="154"/>
      <c r="G280" s="212"/>
      <c r="H280" s="146" t="s">
        <v>758</v>
      </c>
      <c r="I280" s="153" t="s">
        <v>759</v>
      </c>
      <c r="J280" s="154" t="s">
        <v>395</v>
      </c>
      <c r="K280" s="155" t="s">
        <v>760</v>
      </c>
      <c r="L280" s="231" t="s">
        <v>760</v>
      </c>
      <c r="M280" s="157" t="s">
        <v>348</v>
      </c>
      <c r="N280" s="213"/>
      <c r="O280" s="212"/>
      <c r="P280" s="212"/>
      <c r="Q280" s="212"/>
      <c r="R280" s="212"/>
      <c r="S280" s="212"/>
      <c r="T280" s="215"/>
      <c r="U280" s="215"/>
      <c r="V280" s="209"/>
      <c r="W280" s="217"/>
      <c r="X280" s="209"/>
      <c r="Y280" s="209"/>
      <c r="Z280" s="209"/>
      <c r="AA280" s="216"/>
      <c r="AB280" s="217"/>
      <c r="AC280" s="217"/>
      <c r="AD280" s="209"/>
      <c r="AE280" s="209"/>
      <c r="AF280" s="209"/>
      <c r="AG280" s="218"/>
      <c r="AH280" s="212"/>
      <c r="AI280" s="212"/>
      <c r="AJ280" s="219" t="n">
        <f aca="false">SeqEnd-SeqBeg+1</f>
        <v>1</v>
      </c>
      <c r="AK280" s="220" t="n">
        <f aca="false">AND( SeqBeg&lt;=Beg  , End &lt;=SeqEnd )</f>
        <v>0</v>
      </c>
      <c r="AL280" s="212"/>
      <c r="AM280" s="212"/>
      <c r="AN280" s="221"/>
      <c r="AO280" s="147" t="s">
        <v>103</v>
      </c>
      <c r="AP280" s="147" t="s">
        <v>103</v>
      </c>
      <c r="AQ280" s="147" t="s">
        <v>103</v>
      </c>
      <c r="AR280" s="147" t="s">
        <v>103</v>
      </c>
      <c r="AS280" s="147" t="s">
        <v>103</v>
      </c>
      <c r="AT280" s="147" t="s">
        <v>103</v>
      </c>
      <c r="AV280" s="212"/>
      <c r="AW280" s="222" t="str">
        <f aca="false">HYPERLINK(CONCATENATE("http://www.ncbi.nlm.nih.gov/nuccore/",BM280),BM280)</f>
        <v>KC912109</v>
      </c>
      <c r="AX280" s="219" t="str">
        <f aca="false">CONCATENATE(D280,IF(I280="","",CONCATENATE(".",I280)),IF(K280="","",CONCATENATE(".",K280)),IF(M280="","",CONCATENATE(".",M280)),IF(R280="","",CONCATENATE(".",R280)),IF(U280="","","(*)"))</f>
        <v>3.FRA.Toulouse .hum</v>
      </c>
      <c r="AY280" s="170" t="str">
        <f aca="false">CONCATENATE(BM280,".",BN280)</f>
        <v>KC912109.</v>
      </c>
      <c r="AZ280" s="171" t="str">
        <f aca="false">IF(AV280="",IF(ISNUMBER(FIND(".",A280)),LEFT(A280,FIND(".",A280)-1),A280),AV280)</f>
        <v>KC912109</v>
      </c>
      <c r="BA280" s="171" t="str">
        <f aca="false">IF(ISNUMBER(FIND("-",AZ280)),LEFT(AZ280,FIND("-",AZ280)-1),AZ280)</f>
        <v>KC912109</v>
      </c>
      <c r="BB280" s="170" t="str">
        <f aca="false"> MEGAname &amp; "="</f>
        <v>KC912109=</v>
      </c>
      <c r="BC280" s="170" t="str">
        <f aca="false">Clear &amp; IF(span ,"Span","out")</f>
        <v>KC912109=out</v>
      </c>
      <c r="BD280" s="170" t="str">
        <f aca="false">Clear &amp; IF(span, IF(B280=".","Selected",B280),"out")</f>
        <v>KC912109=out</v>
      </c>
      <c r="BE280" s="170" t="str">
        <f aca="false">Clear &amp; Strain</f>
        <v>KC912109=</v>
      </c>
      <c r="BF280" s="170" t="str">
        <f aca="false">CONCATENATE(A280,"=",F280,". ",AX280,IF(AB280="","",CONCATENATE(".",AB280)))</f>
        <v>KC912109=. 3.FRA.Toulouse .hum</v>
      </c>
      <c r="BG280" s="170" t="str">
        <f aca="false">CONCATENATE(A280,"=",F280,". ",AX280)</f>
        <v>KC912109=. 3.FRA.Toulouse .hum</v>
      </c>
      <c r="BH280" s="170" t="str">
        <f aca="false">CONCATENATE(A280,"=",AX280)</f>
        <v>KC912109=3.FRA.Toulouse .hum</v>
      </c>
      <c r="BI280" s="170" t="str">
        <f aca="false">CONCATENATE(A280,"=",ComForSubtype,D280)</f>
        <v>KC912109=3</v>
      </c>
      <c r="BJ280" s="170" t="str">
        <f aca="false">CONCATENATE(A280,"=",E280)</f>
        <v>KC912109=3</v>
      </c>
      <c r="BK280" s="170" t="str">
        <f aca="false">CONCATENATE(A280,"=",C280)</f>
        <v>KC912109=3</v>
      </c>
      <c r="BL280" s="170" t="str">
        <f aca="false">CONCATENATE(D280,"=")</f>
        <v>3=</v>
      </c>
      <c r="BM280" s="223" t="str">
        <f aca="false">IF(BA280="XX","",BA280)</f>
        <v>KC912109</v>
      </c>
      <c r="BN280" s="224" t="str">
        <f aca="false">CONCATENATE(IF(F280="","",F280),IF(G280="","",CONCATENATE(" / ",G280)))</f>
        <v/>
      </c>
      <c r="BO280" s="225" t="str">
        <f aca="false">AX280</f>
        <v>3.FRA.Toulouse .hum</v>
      </c>
      <c r="BP280" s="226" t="str">
        <f aca="false">IF(V280="","",V280)</f>
        <v/>
      </c>
      <c r="BQ280" s="226" t="str">
        <f aca="false">IF(W280="","",CONCATENATE(W280,IF(LEFT(AO280,1)="s","+","")))</f>
        <v/>
      </c>
      <c r="BR280" s="226" t="str">
        <f aca="false">IF(X280="","",CONCATENATE(X280,IF(LEFT(AQ280,1)="s","+","")))</f>
        <v/>
      </c>
      <c r="BS280" s="226" t="str">
        <f aca="false">IF(Y280="","",CONCATENATE(Y280,IF(LEFT(AR280,1)="s","+","")))</f>
        <v/>
      </c>
      <c r="BT280" s="226" t="str">
        <f aca="false">IF(Z280="","",CONCATENATE(Z280,IF(LEFT(AS280,1)="s","+","")))</f>
        <v/>
      </c>
      <c r="BU280" s="227" t="str">
        <f aca="false">IF(AA280="","",CONCATENATE(AA280,IF(LEFT(AT280,1)="s","+","")))</f>
        <v/>
      </c>
      <c r="BV280" s="212"/>
      <c r="BW280" s="177" t="s">
        <v>338</v>
      </c>
      <c r="BX280" s="170" t="str">
        <f aca="false">IF(BW280&lt;&gt;"",IF(ISNUMBER(FIND("=",BW280)),LEFT(BW280,FIND("=",BW280)-1),BW280),BW280)</f>
        <v>xx</v>
      </c>
      <c r="BY280" s="170" t="str">
        <f aca="false">IF(BW280&lt;&gt;"",IF(ISNUMBER(FIND("=",BW280)),RIGHT(BW280,LEN(BW280)-FIND("=",BW280)),""),"")</f>
        <v>Non_select</v>
      </c>
      <c r="BZ280" s="170" t="str">
        <f aca="false">IF(BX280&lt;&gt;"",IF(ISNUMBER(FIND(".",BX280)),LEFT(BX280,FIND(".",BX280)-1),BX280),BX280)</f>
        <v>xx</v>
      </c>
      <c r="CA280" s="170" t="str">
        <f aca="false">IF(BX280&lt;&gt;"",IF(ISNUMBER(FIND(".",BX280)),RIGHT(BX280,LEN(BX280)-FIND(".",BX280)),""),"")</f>
        <v/>
      </c>
      <c r="CB280" s="212"/>
      <c r="CC280" s="170" t="str">
        <f aca="false">A280</f>
        <v>KC912109</v>
      </c>
      <c r="CD280" s="178" t="s">
        <v>339</v>
      </c>
      <c r="CE280" s="178" t="s">
        <v>340</v>
      </c>
      <c r="CF280" s="178" t="s">
        <v>341</v>
      </c>
      <c r="CG280" s="212"/>
      <c r="CH280" s="212"/>
      <c r="CI280" s="212"/>
      <c r="CJ280" s="212"/>
      <c r="CK280" s="178"/>
      <c r="CL280" s="212"/>
      <c r="CM280" s="212"/>
      <c r="CN280" s="212"/>
      <c r="CO280" s="212"/>
      <c r="CP280" s="212"/>
      <c r="CQ280" s="212"/>
      <c r="CR280" s="228" t="n">
        <f aca="false">C280</f>
        <v>3</v>
      </c>
      <c r="CS280" s="229" t="str">
        <f aca="false">D280</f>
        <v>3</v>
      </c>
      <c r="CT280" s="170" t="str">
        <f aca="false">CONCATENATE(CD280," strain ",CM280," ",CL280,", partial cds")</f>
        <v>Hepatitis E virus strain  , partial cds</v>
      </c>
    </row>
    <row r="281" s="146" customFormat="true" ht="11.9" hidden="true" customHeight="true" outlineLevel="0" collapsed="false">
      <c r="A281" s="154" t="s">
        <v>913</v>
      </c>
      <c r="B281" s="147" t="s">
        <v>371</v>
      </c>
      <c r="C281" s="148" t="n">
        <v>3</v>
      </c>
      <c r="D281" s="149" t="s">
        <v>640</v>
      </c>
      <c r="E281" s="150" t="s">
        <v>640</v>
      </c>
      <c r="F281" s="154"/>
      <c r="G281" s="212"/>
      <c r="H281" s="146" t="s">
        <v>758</v>
      </c>
      <c r="I281" s="153" t="s">
        <v>759</v>
      </c>
      <c r="J281" s="154" t="s">
        <v>395</v>
      </c>
      <c r="K281" s="155" t="s">
        <v>760</v>
      </c>
      <c r="L281" s="231" t="s">
        <v>760</v>
      </c>
      <c r="M281" s="157" t="s">
        <v>348</v>
      </c>
      <c r="N281" s="213"/>
      <c r="O281" s="212"/>
      <c r="P281" s="212"/>
      <c r="Q281" s="212"/>
      <c r="R281" s="212"/>
      <c r="S281" s="212"/>
      <c r="T281" s="215"/>
      <c r="U281" s="215"/>
      <c r="V281" s="209"/>
      <c r="W281" s="217"/>
      <c r="X281" s="209"/>
      <c r="Y281" s="209"/>
      <c r="Z281" s="209"/>
      <c r="AA281" s="216"/>
      <c r="AB281" s="217"/>
      <c r="AC281" s="217"/>
      <c r="AD281" s="209"/>
      <c r="AE281" s="209"/>
      <c r="AF281" s="209"/>
      <c r="AG281" s="218"/>
      <c r="AH281" s="212"/>
      <c r="AI281" s="212"/>
      <c r="AJ281" s="219" t="n">
        <f aca="false">SeqEnd-SeqBeg+1</f>
        <v>1</v>
      </c>
      <c r="AK281" s="220" t="n">
        <f aca="false">AND( SeqBeg&lt;=Beg  , End &lt;=SeqEnd )</f>
        <v>0</v>
      </c>
      <c r="AL281" s="212"/>
      <c r="AM281" s="212"/>
      <c r="AN281" s="221"/>
      <c r="AO281" s="147" t="s">
        <v>103</v>
      </c>
      <c r="AP281" s="147" t="s">
        <v>103</v>
      </c>
      <c r="AQ281" s="147" t="s">
        <v>103</v>
      </c>
      <c r="AR281" s="147" t="s">
        <v>103</v>
      </c>
      <c r="AS281" s="147" t="s">
        <v>103</v>
      </c>
      <c r="AT281" s="147" t="s">
        <v>103</v>
      </c>
      <c r="AV281" s="212"/>
      <c r="AW281" s="222" t="str">
        <f aca="false">HYPERLINK(CONCATENATE("http://www.ncbi.nlm.nih.gov/nuccore/",BM281),BM281)</f>
        <v>KC912110</v>
      </c>
      <c r="AX281" s="219" t="str">
        <f aca="false">CONCATENATE(D281,IF(I281="","",CONCATENATE(".",I281)),IF(K281="","",CONCATENATE(".",K281)),IF(M281="","",CONCATENATE(".",M281)),IF(R281="","",CONCATENATE(".",R281)),IF(U281="","","(*)"))</f>
        <v>3.FRA.Toulouse .hum</v>
      </c>
      <c r="AY281" s="170" t="str">
        <f aca="false">CONCATENATE(BM281,".",BN281)</f>
        <v>KC912110.</v>
      </c>
      <c r="AZ281" s="171" t="str">
        <f aca="false">IF(AV281="",IF(ISNUMBER(FIND(".",A281)),LEFT(A281,FIND(".",A281)-1),A281),AV281)</f>
        <v>KC912110</v>
      </c>
      <c r="BA281" s="171" t="str">
        <f aca="false">IF(ISNUMBER(FIND("-",AZ281)),LEFT(AZ281,FIND("-",AZ281)-1),AZ281)</f>
        <v>KC912110</v>
      </c>
      <c r="BB281" s="170" t="str">
        <f aca="false"> MEGAname &amp; "="</f>
        <v>KC912110=</v>
      </c>
      <c r="BC281" s="170" t="str">
        <f aca="false">Clear &amp; IF(span ,"Span","out")</f>
        <v>KC912110=out</v>
      </c>
      <c r="BD281" s="170" t="str">
        <f aca="false">Clear &amp; IF(span, IF(B281=".","Selected",B281),"out")</f>
        <v>KC912110=out</v>
      </c>
      <c r="BE281" s="170" t="str">
        <f aca="false">Clear &amp; Strain</f>
        <v>KC912110=</v>
      </c>
      <c r="BF281" s="170" t="str">
        <f aca="false">CONCATENATE(A281,"=",F281,". ",AX281,IF(AB281="","",CONCATENATE(".",AB281)))</f>
        <v>KC912110=. 3.FRA.Toulouse .hum</v>
      </c>
      <c r="BG281" s="170" t="str">
        <f aca="false">CONCATENATE(A281,"=",F281,". ",AX281)</f>
        <v>KC912110=. 3.FRA.Toulouse .hum</v>
      </c>
      <c r="BH281" s="170" t="str">
        <f aca="false">CONCATENATE(A281,"=",AX281)</f>
        <v>KC912110=3.FRA.Toulouse .hum</v>
      </c>
      <c r="BI281" s="170" t="str">
        <f aca="false">CONCATENATE(A281,"=",ComForSubtype,D281)</f>
        <v>KC912110=3</v>
      </c>
      <c r="BJ281" s="170" t="str">
        <f aca="false">CONCATENATE(A281,"=",E281)</f>
        <v>KC912110=3</v>
      </c>
      <c r="BK281" s="170" t="str">
        <f aca="false">CONCATENATE(A281,"=",C281)</f>
        <v>KC912110=3</v>
      </c>
      <c r="BL281" s="170" t="str">
        <f aca="false">CONCATENATE(D281,"=")</f>
        <v>3=</v>
      </c>
      <c r="BM281" s="223" t="str">
        <f aca="false">IF(BA281="XX","",BA281)</f>
        <v>KC912110</v>
      </c>
      <c r="BN281" s="224" t="str">
        <f aca="false">CONCATENATE(IF(F281="","",F281),IF(G281="","",CONCATENATE(" / ",G281)))</f>
        <v/>
      </c>
      <c r="BO281" s="225" t="str">
        <f aca="false">AX281</f>
        <v>3.FRA.Toulouse .hum</v>
      </c>
      <c r="BP281" s="226" t="str">
        <f aca="false">IF(V281="","",V281)</f>
        <v/>
      </c>
      <c r="BQ281" s="226" t="str">
        <f aca="false">IF(W281="","",CONCATENATE(W281,IF(LEFT(AO281,1)="s","+","")))</f>
        <v/>
      </c>
      <c r="BR281" s="226" t="str">
        <f aca="false">IF(X281="","",CONCATENATE(X281,IF(LEFT(AQ281,1)="s","+","")))</f>
        <v/>
      </c>
      <c r="BS281" s="226" t="str">
        <f aca="false">IF(Y281="","",CONCATENATE(Y281,IF(LEFT(AR281,1)="s","+","")))</f>
        <v/>
      </c>
      <c r="BT281" s="226" t="str">
        <f aca="false">IF(Z281="","",CONCATENATE(Z281,IF(LEFT(AS281,1)="s","+","")))</f>
        <v/>
      </c>
      <c r="BU281" s="227" t="str">
        <f aca="false">IF(AA281="","",CONCATENATE(AA281,IF(LEFT(AT281,1)="s","+","")))</f>
        <v/>
      </c>
      <c r="BV281" s="212"/>
      <c r="BW281" s="177" t="s">
        <v>338</v>
      </c>
      <c r="BX281" s="170" t="str">
        <f aca="false">IF(BW281&lt;&gt;"",IF(ISNUMBER(FIND("=",BW281)),LEFT(BW281,FIND("=",BW281)-1),BW281),BW281)</f>
        <v>xx</v>
      </c>
      <c r="BY281" s="170" t="str">
        <f aca="false">IF(BW281&lt;&gt;"",IF(ISNUMBER(FIND("=",BW281)),RIGHT(BW281,LEN(BW281)-FIND("=",BW281)),""),"")</f>
        <v>Non_select</v>
      </c>
      <c r="BZ281" s="170" t="str">
        <f aca="false">IF(BX281&lt;&gt;"",IF(ISNUMBER(FIND(".",BX281)),LEFT(BX281,FIND(".",BX281)-1),BX281),BX281)</f>
        <v>xx</v>
      </c>
      <c r="CA281" s="170" t="str">
        <f aca="false">IF(BX281&lt;&gt;"",IF(ISNUMBER(FIND(".",BX281)),RIGHT(BX281,LEN(BX281)-FIND(".",BX281)),""),"")</f>
        <v/>
      </c>
      <c r="CB281" s="212"/>
      <c r="CC281" s="170" t="str">
        <f aca="false">A281</f>
        <v>KC912110</v>
      </c>
      <c r="CD281" s="178" t="s">
        <v>339</v>
      </c>
      <c r="CE281" s="178" t="s">
        <v>340</v>
      </c>
      <c r="CF281" s="178" t="s">
        <v>341</v>
      </c>
      <c r="CG281" s="212"/>
      <c r="CH281" s="212"/>
      <c r="CI281" s="212"/>
      <c r="CJ281" s="212"/>
      <c r="CK281" s="178"/>
      <c r="CL281" s="212"/>
      <c r="CM281" s="212"/>
      <c r="CN281" s="212"/>
      <c r="CO281" s="212"/>
      <c r="CP281" s="212"/>
      <c r="CQ281" s="212"/>
      <c r="CR281" s="228" t="n">
        <f aca="false">C281</f>
        <v>3</v>
      </c>
      <c r="CS281" s="229" t="str">
        <f aca="false">D281</f>
        <v>3</v>
      </c>
      <c r="CT281" s="170" t="str">
        <f aca="false">CONCATENATE(CD281," strain ",CM281," ",CL281,", partial cds")</f>
        <v>Hepatitis E virus strain  , partial cds</v>
      </c>
    </row>
    <row r="282" s="146" customFormat="true" ht="11.9" hidden="true" customHeight="true" outlineLevel="0" collapsed="false">
      <c r="A282" s="154" t="s">
        <v>914</v>
      </c>
      <c r="B282" s="147" t="s">
        <v>371</v>
      </c>
      <c r="C282" s="148" t="n">
        <v>3</v>
      </c>
      <c r="D282" s="149" t="s">
        <v>640</v>
      </c>
      <c r="E282" s="150" t="s">
        <v>640</v>
      </c>
      <c r="F282" s="154"/>
      <c r="G282" s="212"/>
      <c r="H282" s="146" t="s">
        <v>758</v>
      </c>
      <c r="I282" s="153" t="s">
        <v>759</v>
      </c>
      <c r="J282" s="154" t="s">
        <v>395</v>
      </c>
      <c r="K282" s="155" t="s">
        <v>760</v>
      </c>
      <c r="L282" s="231" t="s">
        <v>760</v>
      </c>
      <c r="M282" s="157" t="s">
        <v>348</v>
      </c>
      <c r="N282" s="213"/>
      <c r="O282" s="212"/>
      <c r="P282" s="212"/>
      <c r="Q282" s="212"/>
      <c r="R282" s="212"/>
      <c r="S282" s="212"/>
      <c r="T282" s="215"/>
      <c r="U282" s="215"/>
      <c r="V282" s="209"/>
      <c r="W282" s="217"/>
      <c r="X282" s="209"/>
      <c r="Y282" s="209"/>
      <c r="Z282" s="209"/>
      <c r="AA282" s="216"/>
      <c r="AB282" s="217"/>
      <c r="AC282" s="217"/>
      <c r="AD282" s="209"/>
      <c r="AE282" s="209"/>
      <c r="AF282" s="209"/>
      <c r="AG282" s="218"/>
      <c r="AH282" s="212"/>
      <c r="AI282" s="212"/>
      <c r="AJ282" s="219" t="n">
        <f aca="false">SeqEnd-SeqBeg+1</f>
        <v>1</v>
      </c>
      <c r="AK282" s="220" t="n">
        <f aca="false">AND( SeqBeg&lt;=Beg  , End &lt;=SeqEnd )</f>
        <v>0</v>
      </c>
      <c r="AL282" s="212"/>
      <c r="AM282" s="212"/>
      <c r="AN282" s="221"/>
      <c r="AO282" s="147" t="s">
        <v>103</v>
      </c>
      <c r="AP282" s="147" t="s">
        <v>103</v>
      </c>
      <c r="AQ282" s="147" t="s">
        <v>103</v>
      </c>
      <c r="AR282" s="147" t="s">
        <v>103</v>
      </c>
      <c r="AS282" s="147" t="s">
        <v>103</v>
      </c>
      <c r="AT282" s="147" t="s">
        <v>103</v>
      </c>
      <c r="AV282" s="212"/>
      <c r="AW282" s="222" t="str">
        <f aca="false">HYPERLINK(CONCATENATE("http://www.ncbi.nlm.nih.gov/nuccore/",BM282),BM282)</f>
        <v>KC912111</v>
      </c>
      <c r="AX282" s="219" t="str">
        <f aca="false">CONCATENATE(D282,IF(I282="","",CONCATENATE(".",I282)),IF(K282="","",CONCATENATE(".",K282)),IF(M282="","",CONCATENATE(".",M282)),IF(R282="","",CONCATENATE(".",R282)),IF(U282="","","(*)"))</f>
        <v>3.FRA.Toulouse .hum</v>
      </c>
      <c r="AY282" s="170" t="str">
        <f aca="false">CONCATENATE(BM282,".",BN282)</f>
        <v>KC912111.</v>
      </c>
      <c r="AZ282" s="171" t="str">
        <f aca="false">IF(AV282="",IF(ISNUMBER(FIND(".",A282)),LEFT(A282,FIND(".",A282)-1),A282),AV282)</f>
        <v>KC912111</v>
      </c>
      <c r="BA282" s="171" t="str">
        <f aca="false">IF(ISNUMBER(FIND("-",AZ282)),LEFT(AZ282,FIND("-",AZ282)-1),AZ282)</f>
        <v>KC912111</v>
      </c>
      <c r="BB282" s="170" t="str">
        <f aca="false"> MEGAname &amp; "="</f>
        <v>KC912111=</v>
      </c>
      <c r="BC282" s="170" t="str">
        <f aca="false">Clear &amp; IF(span ,"Span","out")</f>
        <v>KC912111=out</v>
      </c>
      <c r="BD282" s="170" t="str">
        <f aca="false">Clear &amp; IF(span, IF(B282=".","Selected",B282),"out")</f>
        <v>KC912111=out</v>
      </c>
      <c r="BE282" s="170" t="str">
        <f aca="false">Clear &amp; Strain</f>
        <v>KC912111=</v>
      </c>
      <c r="BF282" s="170" t="str">
        <f aca="false">CONCATENATE(A282,"=",F282,". ",AX282,IF(AB282="","",CONCATENATE(".",AB282)))</f>
        <v>KC912111=. 3.FRA.Toulouse .hum</v>
      </c>
      <c r="BG282" s="170" t="str">
        <f aca="false">CONCATENATE(A282,"=",F282,". ",AX282)</f>
        <v>KC912111=. 3.FRA.Toulouse .hum</v>
      </c>
      <c r="BH282" s="170" t="str">
        <f aca="false">CONCATENATE(A282,"=",AX282)</f>
        <v>KC912111=3.FRA.Toulouse .hum</v>
      </c>
      <c r="BI282" s="170" t="str">
        <f aca="false">CONCATENATE(A282,"=",ComForSubtype,D282)</f>
        <v>KC912111=3</v>
      </c>
      <c r="BJ282" s="170" t="str">
        <f aca="false">CONCATENATE(A282,"=",E282)</f>
        <v>KC912111=3</v>
      </c>
      <c r="BK282" s="170" t="str">
        <f aca="false">CONCATENATE(A282,"=",C282)</f>
        <v>KC912111=3</v>
      </c>
      <c r="BL282" s="170" t="str">
        <f aca="false">CONCATENATE(D282,"=")</f>
        <v>3=</v>
      </c>
      <c r="BM282" s="223" t="str">
        <f aca="false">IF(BA282="XX","",BA282)</f>
        <v>KC912111</v>
      </c>
      <c r="BN282" s="224" t="str">
        <f aca="false">CONCATENATE(IF(F282="","",F282),IF(G282="","",CONCATENATE(" / ",G282)))</f>
        <v/>
      </c>
      <c r="BO282" s="225" t="str">
        <f aca="false">AX282</f>
        <v>3.FRA.Toulouse .hum</v>
      </c>
      <c r="BP282" s="226" t="str">
        <f aca="false">IF(V282="","",V282)</f>
        <v/>
      </c>
      <c r="BQ282" s="226" t="str">
        <f aca="false">IF(W282="","",CONCATENATE(W282,IF(LEFT(AO282,1)="s","+","")))</f>
        <v/>
      </c>
      <c r="BR282" s="226" t="str">
        <f aca="false">IF(X282="","",CONCATENATE(X282,IF(LEFT(AQ282,1)="s","+","")))</f>
        <v/>
      </c>
      <c r="BS282" s="226" t="str">
        <f aca="false">IF(Y282="","",CONCATENATE(Y282,IF(LEFT(AR282,1)="s","+","")))</f>
        <v/>
      </c>
      <c r="BT282" s="226" t="str">
        <f aca="false">IF(Z282="","",CONCATENATE(Z282,IF(LEFT(AS282,1)="s","+","")))</f>
        <v/>
      </c>
      <c r="BU282" s="227" t="str">
        <f aca="false">IF(AA282="","",CONCATENATE(AA282,IF(LEFT(AT282,1)="s","+","")))</f>
        <v/>
      </c>
      <c r="BV282" s="212"/>
      <c r="BW282" s="177" t="s">
        <v>338</v>
      </c>
      <c r="BX282" s="170" t="str">
        <f aca="false">IF(BW282&lt;&gt;"",IF(ISNUMBER(FIND("=",BW282)),LEFT(BW282,FIND("=",BW282)-1),BW282),BW282)</f>
        <v>xx</v>
      </c>
      <c r="BY282" s="170" t="str">
        <f aca="false">IF(BW282&lt;&gt;"",IF(ISNUMBER(FIND("=",BW282)),RIGHT(BW282,LEN(BW282)-FIND("=",BW282)),""),"")</f>
        <v>Non_select</v>
      </c>
      <c r="BZ282" s="170" t="str">
        <f aca="false">IF(BX282&lt;&gt;"",IF(ISNUMBER(FIND(".",BX282)),LEFT(BX282,FIND(".",BX282)-1),BX282),BX282)</f>
        <v>xx</v>
      </c>
      <c r="CA282" s="170" t="str">
        <f aca="false">IF(BX282&lt;&gt;"",IF(ISNUMBER(FIND(".",BX282)),RIGHT(BX282,LEN(BX282)-FIND(".",BX282)),""),"")</f>
        <v/>
      </c>
      <c r="CB282" s="212"/>
      <c r="CC282" s="170" t="str">
        <f aca="false">A282</f>
        <v>KC912111</v>
      </c>
      <c r="CD282" s="178" t="s">
        <v>339</v>
      </c>
      <c r="CE282" s="178" t="s">
        <v>340</v>
      </c>
      <c r="CF282" s="178" t="s">
        <v>341</v>
      </c>
      <c r="CG282" s="212"/>
      <c r="CH282" s="212"/>
      <c r="CI282" s="212"/>
      <c r="CJ282" s="212"/>
      <c r="CK282" s="178"/>
      <c r="CL282" s="212"/>
      <c r="CM282" s="212"/>
      <c r="CN282" s="212"/>
      <c r="CO282" s="212"/>
      <c r="CP282" s="212"/>
      <c r="CQ282" s="212"/>
      <c r="CR282" s="228" t="n">
        <f aca="false">C282</f>
        <v>3</v>
      </c>
      <c r="CS282" s="229" t="str">
        <f aca="false">D282</f>
        <v>3</v>
      </c>
      <c r="CT282" s="170" t="str">
        <f aca="false">CONCATENATE(CD282," strain ",CM282," ",CL282,", partial cds")</f>
        <v>Hepatitis E virus strain  , partial cds</v>
      </c>
    </row>
    <row r="283" s="146" customFormat="true" ht="11.9" hidden="true" customHeight="true" outlineLevel="0" collapsed="false">
      <c r="A283" s="154" t="s">
        <v>915</v>
      </c>
      <c r="B283" s="147" t="s">
        <v>371</v>
      </c>
      <c r="C283" s="148" t="n">
        <v>3</v>
      </c>
      <c r="D283" s="149" t="s">
        <v>640</v>
      </c>
      <c r="E283" s="150" t="s">
        <v>640</v>
      </c>
      <c r="F283" s="154"/>
      <c r="G283" s="212"/>
      <c r="H283" s="146" t="s">
        <v>758</v>
      </c>
      <c r="I283" s="153" t="s">
        <v>759</v>
      </c>
      <c r="J283" s="154" t="s">
        <v>395</v>
      </c>
      <c r="K283" s="155" t="s">
        <v>760</v>
      </c>
      <c r="L283" s="231" t="s">
        <v>760</v>
      </c>
      <c r="M283" s="157" t="s">
        <v>348</v>
      </c>
      <c r="N283" s="213"/>
      <c r="O283" s="212"/>
      <c r="P283" s="212"/>
      <c r="Q283" s="212"/>
      <c r="R283" s="212"/>
      <c r="S283" s="212"/>
      <c r="T283" s="215"/>
      <c r="U283" s="215"/>
      <c r="V283" s="209"/>
      <c r="W283" s="217"/>
      <c r="X283" s="209"/>
      <c r="Y283" s="209"/>
      <c r="Z283" s="209"/>
      <c r="AA283" s="216"/>
      <c r="AB283" s="217"/>
      <c r="AC283" s="217"/>
      <c r="AD283" s="209"/>
      <c r="AE283" s="209"/>
      <c r="AF283" s="209"/>
      <c r="AG283" s="218"/>
      <c r="AH283" s="212"/>
      <c r="AI283" s="212"/>
      <c r="AJ283" s="219" t="n">
        <f aca="false">SeqEnd-SeqBeg+1</f>
        <v>1</v>
      </c>
      <c r="AK283" s="220" t="n">
        <f aca="false">AND( SeqBeg&lt;=Beg  , End &lt;=SeqEnd )</f>
        <v>0</v>
      </c>
      <c r="AL283" s="212"/>
      <c r="AM283" s="212"/>
      <c r="AN283" s="221"/>
      <c r="AO283" s="147" t="s">
        <v>103</v>
      </c>
      <c r="AP283" s="147" t="s">
        <v>103</v>
      </c>
      <c r="AQ283" s="147" t="s">
        <v>103</v>
      </c>
      <c r="AR283" s="147" t="s">
        <v>103</v>
      </c>
      <c r="AS283" s="147" t="s">
        <v>103</v>
      </c>
      <c r="AT283" s="147" t="s">
        <v>103</v>
      </c>
      <c r="AV283" s="212"/>
      <c r="AW283" s="222" t="str">
        <f aca="false">HYPERLINK(CONCATENATE("http://www.ncbi.nlm.nih.gov/nuccore/",BM283),BM283)</f>
        <v>KC912112</v>
      </c>
      <c r="AX283" s="219" t="str">
        <f aca="false">CONCATENATE(D283,IF(I283="","",CONCATENATE(".",I283)),IF(K283="","",CONCATENATE(".",K283)),IF(M283="","",CONCATENATE(".",M283)),IF(R283="","",CONCATENATE(".",R283)),IF(U283="","","(*)"))</f>
        <v>3.FRA.Toulouse .hum</v>
      </c>
      <c r="AY283" s="170" t="str">
        <f aca="false">CONCATENATE(BM283,".",BN283)</f>
        <v>KC912112.</v>
      </c>
      <c r="AZ283" s="171" t="str">
        <f aca="false">IF(AV283="",IF(ISNUMBER(FIND(".",A283)),LEFT(A283,FIND(".",A283)-1),A283),AV283)</f>
        <v>KC912112</v>
      </c>
      <c r="BA283" s="171" t="str">
        <f aca="false">IF(ISNUMBER(FIND("-",AZ283)),LEFT(AZ283,FIND("-",AZ283)-1),AZ283)</f>
        <v>KC912112</v>
      </c>
      <c r="BB283" s="170" t="str">
        <f aca="false"> MEGAname &amp; "="</f>
        <v>KC912112=</v>
      </c>
      <c r="BC283" s="170" t="str">
        <f aca="false">Clear &amp; IF(span ,"Span","out")</f>
        <v>KC912112=out</v>
      </c>
      <c r="BD283" s="170" t="str">
        <f aca="false">Clear &amp; IF(span, IF(B283=".","Selected",B283),"out")</f>
        <v>KC912112=out</v>
      </c>
      <c r="BE283" s="170" t="str">
        <f aca="false">Clear &amp; Strain</f>
        <v>KC912112=</v>
      </c>
      <c r="BF283" s="170" t="str">
        <f aca="false">CONCATENATE(A283,"=",F283,". ",AX283,IF(AB283="","",CONCATENATE(".",AB283)))</f>
        <v>KC912112=. 3.FRA.Toulouse .hum</v>
      </c>
      <c r="BG283" s="170" t="str">
        <f aca="false">CONCATENATE(A283,"=",F283,". ",AX283)</f>
        <v>KC912112=. 3.FRA.Toulouse .hum</v>
      </c>
      <c r="BH283" s="170" t="str">
        <f aca="false">CONCATENATE(A283,"=",AX283)</f>
        <v>KC912112=3.FRA.Toulouse .hum</v>
      </c>
      <c r="BI283" s="170" t="str">
        <f aca="false">CONCATENATE(A283,"=",ComForSubtype,D283)</f>
        <v>KC912112=3</v>
      </c>
      <c r="BJ283" s="170" t="str">
        <f aca="false">CONCATENATE(A283,"=",E283)</f>
        <v>KC912112=3</v>
      </c>
      <c r="BK283" s="170" t="str">
        <f aca="false">CONCATENATE(A283,"=",C283)</f>
        <v>KC912112=3</v>
      </c>
      <c r="BL283" s="170" t="str">
        <f aca="false">CONCATENATE(D283,"=")</f>
        <v>3=</v>
      </c>
      <c r="BM283" s="223" t="str">
        <f aca="false">IF(BA283="XX","",BA283)</f>
        <v>KC912112</v>
      </c>
      <c r="BN283" s="224" t="str">
        <f aca="false">CONCATENATE(IF(F283="","",F283),IF(G283="","",CONCATENATE(" / ",G283)))</f>
        <v/>
      </c>
      <c r="BO283" s="225" t="str">
        <f aca="false">AX283</f>
        <v>3.FRA.Toulouse .hum</v>
      </c>
      <c r="BP283" s="226" t="str">
        <f aca="false">IF(V283="","",V283)</f>
        <v/>
      </c>
      <c r="BQ283" s="226" t="str">
        <f aca="false">IF(W283="","",CONCATENATE(W283,IF(LEFT(AO283,1)="s","+","")))</f>
        <v/>
      </c>
      <c r="BR283" s="226" t="str">
        <f aca="false">IF(X283="","",CONCATENATE(X283,IF(LEFT(AQ283,1)="s","+","")))</f>
        <v/>
      </c>
      <c r="BS283" s="226" t="str">
        <f aca="false">IF(Y283="","",CONCATENATE(Y283,IF(LEFT(AR283,1)="s","+","")))</f>
        <v/>
      </c>
      <c r="BT283" s="226" t="str">
        <f aca="false">IF(Z283="","",CONCATENATE(Z283,IF(LEFT(AS283,1)="s","+","")))</f>
        <v/>
      </c>
      <c r="BU283" s="227" t="str">
        <f aca="false">IF(AA283="","",CONCATENATE(AA283,IF(LEFT(AT283,1)="s","+","")))</f>
        <v/>
      </c>
      <c r="BV283" s="212"/>
      <c r="BW283" s="177" t="s">
        <v>338</v>
      </c>
      <c r="BX283" s="170" t="str">
        <f aca="false">IF(BW283&lt;&gt;"",IF(ISNUMBER(FIND("=",BW283)),LEFT(BW283,FIND("=",BW283)-1),BW283),BW283)</f>
        <v>xx</v>
      </c>
      <c r="BY283" s="170" t="str">
        <f aca="false">IF(BW283&lt;&gt;"",IF(ISNUMBER(FIND("=",BW283)),RIGHT(BW283,LEN(BW283)-FIND("=",BW283)),""),"")</f>
        <v>Non_select</v>
      </c>
      <c r="BZ283" s="170" t="str">
        <f aca="false">IF(BX283&lt;&gt;"",IF(ISNUMBER(FIND(".",BX283)),LEFT(BX283,FIND(".",BX283)-1),BX283),BX283)</f>
        <v>xx</v>
      </c>
      <c r="CA283" s="170" t="str">
        <f aca="false">IF(BX283&lt;&gt;"",IF(ISNUMBER(FIND(".",BX283)),RIGHT(BX283,LEN(BX283)-FIND(".",BX283)),""),"")</f>
        <v/>
      </c>
      <c r="CB283" s="212"/>
      <c r="CC283" s="170" t="str">
        <f aca="false">A283</f>
        <v>KC912112</v>
      </c>
      <c r="CD283" s="178" t="s">
        <v>339</v>
      </c>
      <c r="CE283" s="178" t="s">
        <v>340</v>
      </c>
      <c r="CF283" s="178" t="s">
        <v>341</v>
      </c>
      <c r="CG283" s="212"/>
      <c r="CH283" s="212"/>
      <c r="CI283" s="212"/>
      <c r="CJ283" s="212"/>
      <c r="CK283" s="178"/>
      <c r="CL283" s="212"/>
      <c r="CM283" s="212"/>
      <c r="CN283" s="212"/>
      <c r="CO283" s="212"/>
      <c r="CP283" s="212"/>
      <c r="CQ283" s="212"/>
      <c r="CR283" s="228" t="n">
        <f aca="false">C283</f>
        <v>3</v>
      </c>
      <c r="CS283" s="229" t="str">
        <f aca="false">D283</f>
        <v>3</v>
      </c>
      <c r="CT283" s="170" t="str">
        <f aca="false">CONCATENATE(CD283," strain ",CM283," ",CL283,", partial cds")</f>
        <v>Hepatitis E virus strain  , partial cds</v>
      </c>
    </row>
    <row r="284" s="146" customFormat="true" ht="11.9" hidden="true" customHeight="true" outlineLevel="0" collapsed="false">
      <c r="A284" s="154" t="s">
        <v>916</v>
      </c>
      <c r="B284" s="147" t="s">
        <v>371</v>
      </c>
      <c r="C284" s="148" t="n">
        <v>3</v>
      </c>
      <c r="D284" s="149" t="s">
        <v>640</v>
      </c>
      <c r="E284" s="150" t="s">
        <v>640</v>
      </c>
      <c r="F284" s="154"/>
      <c r="G284" s="212"/>
      <c r="H284" s="146" t="s">
        <v>758</v>
      </c>
      <c r="I284" s="153" t="s">
        <v>759</v>
      </c>
      <c r="J284" s="154" t="s">
        <v>395</v>
      </c>
      <c r="K284" s="155" t="s">
        <v>760</v>
      </c>
      <c r="L284" s="231" t="s">
        <v>760</v>
      </c>
      <c r="M284" s="157" t="s">
        <v>348</v>
      </c>
      <c r="N284" s="213"/>
      <c r="O284" s="212"/>
      <c r="P284" s="212"/>
      <c r="Q284" s="212"/>
      <c r="R284" s="212"/>
      <c r="S284" s="212"/>
      <c r="T284" s="215"/>
      <c r="U284" s="215"/>
      <c r="V284" s="209"/>
      <c r="W284" s="217"/>
      <c r="X284" s="209"/>
      <c r="Y284" s="209"/>
      <c r="Z284" s="209"/>
      <c r="AA284" s="216"/>
      <c r="AB284" s="217"/>
      <c r="AC284" s="217"/>
      <c r="AD284" s="209"/>
      <c r="AE284" s="209"/>
      <c r="AF284" s="209"/>
      <c r="AG284" s="218"/>
      <c r="AH284" s="212"/>
      <c r="AI284" s="212"/>
      <c r="AJ284" s="219" t="n">
        <f aca="false">SeqEnd-SeqBeg+1</f>
        <v>1</v>
      </c>
      <c r="AK284" s="220" t="n">
        <f aca="false">AND( SeqBeg&lt;=Beg  , End &lt;=SeqEnd )</f>
        <v>0</v>
      </c>
      <c r="AL284" s="212"/>
      <c r="AM284" s="212"/>
      <c r="AN284" s="221"/>
      <c r="AO284" s="147" t="s">
        <v>103</v>
      </c>
      <c r="AP284" s="147" t="s">
        <v>103</v>
      </c>
      <c r="AQ284" s="147" t="s">
        <v>103</v>
      </c>
      <c r="AR284" s="147" t="s">
        <v>103</v>
      </c>
      <c r="AS284" s="147" t="s">
        <v>103</v>
      </c>
      <c r="AT284" s="147" t="s">
        <v>103</v>
      </c>
      <c r="AV284" s="212"/>
      <c r="AW284" s="222" t="str">
        <f aca="false">HYPERLINK(CONCATENATE("http://www.ncbi.nlm.nih.gov/nuccore/",BM284),BM284)</f>
        <v>KC912113</v>
      </c>
      <c r="AX284" s="219" t="str">
        <f aca="false">CONCATENATE(D284,IF(I284="","",CONCATENATE(".",I284)),IF(K284="","",CONCATENATE(".",K284)),IF(M284="","",CONCATENATE(".",M284)),IF(R284="","",CONCATENATE(".",R284)),IF(U284="","","(*)"))</f>
        <v>3.FRA.Toulouse .hum</v>
      </c>
      <c r="AY284" s="170" t="str">
        <f aca="false">CONCATENATE(BM284,".",BN284)</f>
        <v>KC912113.</v>
      </c>
      <c r="AZ284" s="171" t="str">
        <f aca="false">IF(AV284="",IF(ISNUMBER(FIND(".",A284)),LEFT(A284,FIND(".",A284)-1),A284),AV284)</f>
        <v>KC912113</v>
      </c>
      <c r="BA284" s="171" t="str">
        <f aca="false">IF(ISNUMBER(FIND("-",AZ284)),LEFT(AZ284,FIND("-",AZ284)-1),AZ284)</f>
        <v>KC912113</v>
      </c>
      <c r="BB284" s="170" t="str">
        <f aca="false"> MEGAname &amp; "="</f>
        <v>KC912113=</v>
      </c>
      <c r="BC284" s="170" t="str">
        <f aca="false">Clear &amp; IF(span ,"Span","out")</f>
        <v>KC912113=out</v>
      </c>
      <c r="BD284" s="170" t="str">
        <f aca="false">Clear &amp; IF(span, IF(B284=".","Selected",B284),"out")</f>
        <v>KC912113=out</v>
      </c>
      <c r="BE284" s="170" t="str">
        <f aca="false">Clear &amp; Strain</f>
        <v>KC912113=</v>
      </c>
      <c r="BF284" s="170" t="str">
        <f aca="false">CONCATENATE(A284,"=",F284,". ",AX284,IF(AB284="","",CONCATENATE(".",AB284)))</f>
        <v>KC912113=. 3.FRA.Toulouse .hum</v>
      </c>
      <c r="BG284" s="170" t="str">
        <f aca="false">CONCATENATE(A284,"=",F284,". ",AX284)</f>
        <v>KC912113=. 3.FRA.Toulouse .hum</v>
      </c>
      <c r="BH284" s="170" t="str">
        <f aca="false">CONCATENATE(A284,"=",AX284)</f>
        <v>KC912113=3.FRA.Toulouse .hum</v>
      </c>
      <c r="BI284" s="170" t="str">
        <f aca="false">CONCATENATE(A284,"=",ComForSubtype,D284)</f>
        <v>KC912113=3</v>
      </c>
      <c r="BJ284" s="170" t="str">
        <f aca="false">CONCATENATE(A284,"=",E284)</f>
        <v>KC912113=3</v>
      </c>
      <c r="BK284" s="170" t="str">
        <f aca="false">CONCATENATE(A284,"=",C284)</f>
        <v>KC912113=3</v>
      </c>
      <c r="BL284" s="170" t="str">
        <f aca="false">CONCATENATE(D284,"=")</f>
        <v>3=</v>
      </c>
      <c r="BM284" s="223" t="str">
        <f aca="false">IF(BA284="XX","",BA284)</f>
        <v>KC912113</v>
      </c>
      <c r="BN284" s="224" t="str">
        <f aca="false">CONCATENATE(IF(F284="","",F284),IF(G284="","",CONCATENATE(" / ",G284)))</f>
        <v/>
      </c>
      <c r="BO284" s="225" t="str">
        <f aca="false">AX284</f>
        <v>3.FRA.Toulouse .hum</v>
      </c>
      <c r="BP284" s="226" t="str">
        <f aca="false">IF(V284="","",V284)</f>
        <v/>
      </c>
      <c r="BQ284" s="226" t="str">
        <f aca="false">IF(W284="","",CONCATENATE(W284,IF(LEFT(AO284,1)="s","+","")))</f>
        <v/>
      </c>
      <c r="BR284" s="226" t="str">
        <f aca="false">IF(X284="","",CONCATENATE(X284,IF(LEFT(AQ284,1)="s","+","")))</f>
        <v/>
      </c>
      <c r="BS284" s="226" t="str">
        <f aca="false">IF(Y284="","",CONCATENATE(Y284,IF(LEFT(AR284,1)="s","+","")))</f>
        <v/>
      </c>
      <c r="BT284" s="226" t="str">
        <f aca="false">IF(Z284="","",CONCATENATE(Z284,IF(LEFT(AS284,1)="s","+","")))</f>
        <v/>
      </c>
      <c r="BU284" s="227" t="str">
        <f aca="false">IF(AA284="","",CONCATENATE(AA284,IF(LEFT(AT284,1)="s","+","")))</f>
        <v/>
      </c>
      <c r="BV284" s="212"/>
      <c r="BW284" s="177" t="s">
        <v>338</v>
      </c>
      <c r="BX284" s="170" t="str">
        <f aca="false">IF(BW284&lt;&gt;"",IF(ISNUMBER(FIND("=",BW284)),LEFT(BW284,FIND("=",BW284)-1),BW284),BW284)</f>
        <v>xx</v>
      </c>
      <c r="BY284" s="170" t="str">
        <f aca="false">IF(BW284&lt;&gt;"",IF(ISNUMBER(FIND("=",BW284)),RIGHT(BW284,LEN(BW284)-FIND("=",BW284)),""),"")</f>
        <v>Non_select</v>
      </c>
      <c r="BZ284" s="170" t="str">
        <f aca="false">IF(BX284&lt;&gt;"",IF(ISNUMBER(FIND(".",BX284)),LEFT(BX284,FIND(".",BX284)-1),BX284),BX284)</f>
        <v>xx</v>
      </c>
      <c r="CA284" s="170" t="str">
        <f aca="false">IF(BX284&lt;&gt;"",IF(ISNUMBER(FIND(".",BX284)),RIGHT(BX284,LEN(BX284)-FIND(".",BX284)),""),"")</f>
        <v/>
      </c>
      <c r="CB284" s="212"/>
      <c r="CC284" s="170" t="str">
        <f aca="false">A284</f>
        <v>KC912113</v>
      </c>
      <c r="CD284" s="178" t="s">
        <v>339</v>
      </c>
      <c r="CE284" s="178" t="s">
        <v>340</v>
      </c>
      <c r="CF284" s="178" t="s">
        <v>341</v>
      </c>
      <c r="CG284" s="212"/>
      <c r="CH284" s="212"/>
      <c r="CI284" s="212"/>
      <c r="CJ284" s="212"/>
      <c r="CK284" s="178"/>
      <c r="CL284" s="212"/>
      <c r="CM284" s="212"/>
      <c r="CN284" s="212"/>
      <c r="CO284" s="212"/>
      <c r="CP284" s="212"/>
      <c r="CQ284" s="212"/>
      <c r="CR284" s="228" t="n">
        <f aca="false">C284</f>
        <v>3</v>
      </c>
      <c r="CS284" s="229" t="str">
        <f aca="false">D284</f>
        <v>3</v>
      </c>
      <c r="CT284" s="170" t="str">
        <f aca="false">CONCATENATE(CD284," strain ",CM284," ",CL284,", partial cds")</f>
        <v>Hepatitis E virus strain  , partial cds</v>
      </c>
    </row>
    <row r="285" s="146" customFormat="true" ht="11.9" hidden="true" customHeight="true" outlineLevel="0" collapsed="false">
      <c r="A285" s="154" t="s">
        <v>917</v>
      </c>
      <c r="B285" s="147" t="s">
        <v>371</v>
      </c>
      <c r="C285" s="148" t="n">
        <v>3</v>
      </c>
      <c r="D285" s="149" t="s">
        <v>640</v>
      </c>
      <c r="E285" s="150" t="s">
        <v>640</v>
      </c>
      <c r="F285" s="154"/>
      <c r="G285" s="212"/>
      <c r="H285" s="146" t="s">
        <v>758</v>
      </c>
      <c r="I285" s="153" t="s">
        <v>759</v>
      </c>
      <c r="J285" s="154" t="s">
        <v>395</v>
      </c>
      <c r="K285" s="155" t="s">
        <v>760</v>
      </c>
      <c r="L285" s="231" t="s">
        <v>760</v>
      </c>
      <c r="M285" s="157" t="s">
        <v>348</v>
      </c>
      <c r="N285" s="213"/>
      <c r="O285" s="212"/>
      <c r="P285" s="212"/>
      <c r="Q285" s="212"/>
      <c r="R285" s="212"/>
      <c r="S285" s="212"/>
      <c r="T285" s="215"/>
      <c r="U285" s="215"/>
      <c r="V285" s="209"/>
      <c r="W285" s="217"/>
      <c r="X285" s="209"/>
      <c r="Y285" s="209"/>
      <c r="Z285" s="209"/>
      <c r="AA285" s="216"/>
      <c r="AB285" s="217"/>
      <c r="AC285" s="217"/>
      <c r="AD285" s="209"/>
      <c r="AE285" s="209"/>
      <c r="AF285" s="209"/>
      <c r="AG285" s="218"/>
      <c r="AH285" s="212"/>
      <c r="AI285" s="212"/>
      <c r="AJ285" s="219" t="n">
        <f aca="false">SeqEnd-SeqBeg+1</f>
        <v>1</v>
      </c>
      <c r="AK285" s="220" t="n">
        <f aca="false">AND( SeqBeg&lt;=Beg  , End &lt;=SeqEnd )</f>
        <v>0</v>
      </c>
      <c r="AL285" s="212"/>
      <c r="AM285" s="212"/>
      <c r="AN285" s="221"/>
      <c r="AO285" s="147" t="s">
        <v>103</v>
      </c>
      <c r="AP285" s="147" t="s">
        <v>103</v>
      </c>
      <c r="AQ285" s="147" t="s">
        <v>103</v>
      </c>
      <c r="AR285" s="147" t="s">
        <v>103</v>
      </c>
      <c r="AS285" s="147" t="s">
        <v>103</v>
      </c>
      <c r="AT285" s="147" t="s">
        <v>103</v>
      </c>
      <c r="AV285" s="212"/>
      <c r="AW285" s="222" t="str">
        <f aca="false">HYPERLINK(CONCATENATE("http://www.ncbi.nlm.nih.gov/nuccore/",BM285),BM285)</f>
        <v>KC912114</v>
      </c>
      <c r="AX285" s="219" t="str">
        <f aca="false">CONCATENATE(D285,IF(I285="","",CONCATENATE(".",I285)),IF(K285="","",CONCATENATE(".",K285)),IF(M285="","",CONCATENATE(".",M285)),IF(R285="","",CONCATENATE(".",R285)),IF(U285="","","(*)"))</f>
        <v>3.FRA.Toulouse .hum</v>
      </c>
      <c r="AY285" s="170" t="str">
        <f aca="false">CONCATENATE(BM285,".",BN285)</f>
        <v>KC912114.</v>
      </c>
      <c r="AZ285" s="171" t="str">
        <f aca="false">IF(AV285="",IF(ISNUMBER(FIND(".",A285)),LEFT(A285,FIND(".",A285)-1),A285),AV285)</f>
        <v>KC912114</v>
      </c>
      <c r="BA285" s="171" t="str">
        <f aca="false">IF(ISNUMBER(FIND("-",AZ285)),LEFT(AZ285,FIND("-",AZ285)-1),AZ285)</f>
        <v>KC912114</v>
      </c>
      <c r="BB285" s="170" t="str">
        <f aca="false"> MEGAname &amp; "="</f>
        <v>KC912114=</v>
      </c>
      <c r="BC285" s="170" t="str">
        <f aca="false">Clear &amp; IF(span ,"Span","out")</f>
        <v>KC912114=out</v>
      </c>
      <c r="BD285" s="170" t="str">
        <f aca="false">Clear &amp; IF(span, IF(B285=".","Selected",B285),"out")</f>
        <v>KC912114=out</v>
      </c>
      <c r="BE285" s="170" t="str">
        <f aca="false">Clear &amp; Strain</f>
        <v>KC912114=</v>
      </c>
      <c r="BF285" s="170" t="str">
        <f aca="false">CONCATENATE(A285,"=",F285,". ",AX285,IF(AB285="","",CONCATENATE(".",AB285)))</f>
        <v>KC912114=. 3.FRA.Toulouse .hum</v>
      </c>
      <c r="BG285" s="170" t="str">
        <f aca="false">CONCATENATE(A285,"=",F285,". ",AX285)</f>
        <v>KC912114=. 3.FRA.Toulouse .hum</v>
      </c>
      <c r="BH285" s="170" t="str">
        <f aca="false">CONCATENATE(A285,"=",AX285)</f>
        <v>KC912114=3.FRA.Toulouse .hum</v>
      </c>
      <c r="BI285" s="170" t="str">
        <f aca="false">CONCATENATE(A285,"=",ComForSubtype,D285)</f>
        <v>KC912114=3</v>
      </c>
      <c r="BJ285" s="170" t="str">
        <f aca="false">CONCATENATE(A285,"=",E285)</f>
        <v>KC912114=3</v>
      </c>
      <c r="BK285" s="170" t="str">
        <f aca="false">CONCATENATE(A285,"=",C285)</f>
        <v>KC912114=3</v>
      </c>
      <c r="BL285" s="170" t="str">
        <f aca="false">CONCATENATE(D285,"=")</f>
        <v>3=</v>
      </c>
      <c r="BM285" s="223" t="str">
        <f aca="false">IF(BA285="XX","",BA285)</f>
        <v>KC912114</v>
      </c>
      <c r="BN285" s="224" t="str">
        <f aca="false">CONCATENATE(IF(F285="","",F285),IF(G285="","",CONCATENATE(" / ",G285)))</f>
        <v/>
      </c>
      <c r="BO285" s="225" t="str">
        <f aca="false">AX285</f>
        <v>3.FRA.Toulouse .hum</v>
      </c>
      <c r="BP285" s="226" t="str">
        <f aca="false">IF(V285="","",V285)</f>
        <v/>
      </c>
      <c r="BQ285" s="226" t="str">
        <f aca="false">IF(W285="","",CONCATENATE(W285,IF(LEFT(AO285,1)="s","+","")))</f>
        <v/>
      </c>
      <c r="BR285" s="226" t="str">
        <f aca="false">IF(X285="","",CONCATENATE(X285,IF(LEFT(AQ285,1)="s","+","")))</f>
        <v/>
      </c>
      <c r="BS285" s="226" t="str">
        <f aca="false">IF(Y285="","",CONCATENATE(Y285,IF(LEFT(AR285,1)="s","+","")))</f>
        <v/>
      </c>
      <c r="BT285" s="226" t="str">
        <f aca="false">IF(Z285="","",CONCATENATE(Z285,IF(LEFT(AS285,1)="s","+","")))</f>
        <v/>
      </c>
      <c r="BU285" s="227" t="str">
        <f aca="false">IF(AA285="","",CONCATENATE(AA285,IF(LEFT(AT285,1)="s","+","")))</f>
        <v/>
      </c>
      <c r="BV285" s="212"/>
      <c r="BW285" s="177" t="s">
        <v>338</v>
      </c>
      <c r="BX285" s="170" t="str">
        <f aca="false">IF(BW285&lt;&gt;"",IF(ISNUMBER(FIND("=",BW285)),LEFT(BW285,FIND("=",BW285)-1),BW285),BW285)</f>
        <v>xx</v>
      </c>
      <c r="BY285" s="170" t="str">
        <f aca="false">IF(BW285&lt;&gt;"",IF(ISNUMBER(FIND("=",BW285)),RIGHT(BW285,LEN(BW285)-FIND("=",BW285)),""),"")</f>
        <v>Non_select</v>
      </c>
      <c r="BZ285" s="170" t="str">
        <f aca="false">IF(BX285&lt;&gt;"",IF(ISNUMBER(FIND(".",BX285)),LEFT(BX285,FIND(".",BX285)-1),BX285),BX285)</f>
        <v>xx</v>
      </c>
      <c r="CA285" s="170" t="str">
        <f aca="false">IF(BX285&lt;&gt;"",IF(ISNUMBER(FIND(".",BX285)),RIGHT(BX285,LEN(BX285)-FIND(".",BX285)),""),"")</f>
        <v/>
      </c>
      <c r="CB285" s="212"/>
      <c r="CC285" s="170" t="str">
        <f aca="false">A285</f>
        <v>KC912114</v>
      </c>
      <c r="CD285" s="178" t="s">
        <v>339</v>
      </c>
      <c r="CE285" s="178" t="s">
        <v>340</v>
      </c>
      <c r="CF285" s="178" t="s">
        <v>341</v>
      </c>
      <c r="CG285" s="212"/>
      <c r="CH285" s="212"/>
      <c r="CI285" s="212"/>
      <c r="CJ285" s="212"/>
      <c r="CK285" s="178"/>
      <c r="CL285" s="212"/>
      <c r="CM285" s="212"/>
      <c r="CN285" s="212"/>
      <c r="CO285" s="212"/>
      <c r="CP285" s="212"/>
      <c r="CQ285" s="212"/>
      <c r="CR285" s="228" t="n">
        <f aca="false">C285</f>
        <v>3</v>
      </c>
      <c r="CS285" s="229" t="str">
        <f aca="false">D285</f>
        <v>3</v>
      </c>
      <c r="CT285" s="170" t="str">
        <f aca="false">CONCATENATE(CD285," strain ",CM285," ",CL285,", partial cds")</f>
        <v>Hepatitis E virus strain  , partial cds</v>
      </c>
    </row>
    <row r="286" s="146" customFormat="true" ht="11.9" hidden="true" customHeight="true" outlineLevel="0" collapsed="false">
      <c r="A286" s="154" t="s">
        <v>918</v>
      </c>
      <c r="B286" s="147" t="s">
        <v>371</v>
      </c>
      <c r="C286" s="148" t="n">
        <v>3</v>
      </c>
      <c r="D286" s="149" t="s">
        <v>640</v>
      </c>
      <c r="E286" s="150" t="s">
        <v>640</v>
      </c>
      <c r="F286" s="154"/>
      <c r="G286" s="212"/>
      <c r="H286" s="146" t="s">
        <v>758</v>
      </c>
      <c r="I286" s="153" t="s">
        <v>759</v>
      </c>
      <c r="J286" s="154" t="s">
        <v>395</v>
      </c>
      <c r="K286" s="155" t="s">
        <v>760</v>
      </c>
      <c r="L286" s="231" t="s">
        <v>760</v>
      </c>
      <c r="M286" s="157" t="s">
        <v>348</v>
      </c>
      <c r="N286" s="213"/>
      <c r="O286" s="212"/>
      <c r="P286" s="212"/>
      <c r="Q286" s="212"/>
      <c r="R286" s="212"/>
      <c r="S286" s="212"/>
      <c r="T286" s="215"/>
      <c r="U286" s="215"/>
      <c r="V286" s="209"/>
      <c r="W286" s="217"/>
      <c r="X286" s="209"/>
      <c r="Y286" s="209"/>
      <c r="Z286" s="209"/>
      <c r="AA286" s="216"/>
      <c r="AB286" s="217"/>
      <c r="AC286" s="217"/>
      <c r="AD286" s="209"/>
      <c r="AE286" s="209"/>
      <c r="AF286" s="209"/>
      <c r="AG286" s="218"/>
      <c r="AH286" s="212"/>
      <c r="AI286" s="212"/>
      <c r="AJ286" s="219" t="n">
        <f aca="false">SeqEnd-SeqBeg+1</f>
        <v>1</v>
      </c>
      <c r="AK286" s="220" t="n">
        <f aca="false">AND( SeqBeg&lt;=Beg  , End &lt;=SeqEnd )</f>
        <v>0</v>
      </c>
      <c r="AL286" s="212"/>
      <c r="AM286" s="212"/>
      <c r="AN286" s="221"/>
      <c r="AO286" s="147" t="s">
        <v>103</v>
      </c>
      <c r="AP286" s="147" t="s">
        <v>103</v>
      </c>
      <c r="AQ286" s="147" t="s">
        <v>103</v>
      </c>
      <c r="AR286" s="147" t="s">
        <v>103</v>
      </c>
      <c r="AS286" s="147" t="s">
        <v>103</v>
      </c>
      <c r="AT286" s="147" t="s">
        <v>103</v>
      </c>
      <c r="AV286" s="212"/>
      <c r="AW286" s="222" t="str">
        <f aca="false">HYPERLINK(CONCATENATE("http://www.ncbi.nlm.nih.gov/nuccore/",BM286),BM286)</f>
        <v>KC912115</v>
      </c>
      <c r="AX286" s="219" t="str">
        <f aca="false">CONCATENATE(D286,IF(I286="","",CONCATENATE(".",I286)),IF(K286="","",CONCATENATE(".",K286)),IF(M286="","",CONCATENATE(".",M286)),IF(R286="","",CONCATENATE(".",R286)),IF(U286="","","(*)"))</f>
        <v>3.FRA.Toulouse .hum</v>
      </c>
      <c r="AY286" s="170" t="str">
        <f aca="false">CONCATENATE(BM286,".",BN286)</f>
        <v>KC912115.</v>
      </c>
      <c r="AZ286" s="171" t="str">
        <f aca="false">IF(AV286="",IF(ISNUMBER(FIND(".",A286)),LEFT(A286,FIND(".",A286)-1),A286),AV286)</f>
        <v>KC912115</v>
      </c>
      <c r="BA286" s="171" t="str">
        <f aca="false">IF(ISNUMBER(FIND("-",AZ286)),LEFT(AZ286,FIND("-",AZ286)-1),AZ286)</f>
        <v>KC912115</v>
      </c>
      <c r="BB286" s="170" t="str">
        <f aca="false"> MEGAname &amp; "="</f>
        <v>KC912115=</v>
      </c>
      <c r="BC286" s="170" t="str">
        <f aca="false">Clear &amp; IF(span ,"Span","out")</f>
        <v>KC912115=out</v>
      </c>
      <c r="BD286" s="170" t="str">
        <f aca="false">Clear &amp; IF(span, IF(B286=".","Selected",B286),"out")</f>
        <v>KC912115=out</v>
      </c>
      <c r="BE286" s="170" t="str">
        <f aca="false">Clear &amp; Strain</f>
        <v>KC912115=</v>
      </c>
      <c r="BF286" s="170" t="str">
        <f aca="false">CONCATENATE(A286,"=",F286,". ",AX286,IF(AB286="","",CONCATENATE(".",AB286)))</f>
        <v>KC912115=. 3.FRA.Toulouse .hum</v>
      </c>
      <c r="BG286" s="170" t="str">
        <f aca="false">CONCATENATE(A286,"=",F286,". ",AX286)</f>
        <v>KC912115=. 3.FRA.Toulouse .hum</v>
      </c>
      <c r="BH286" s="170" t="str">
        <f aca="false">CONCATENATE(A286,"=",AX286)</f>
        <v>KC912115=3.FRA.Toulouse .hum</v>
      </c>
      <c r="BI286" s="170" t="str">
        <f aca="false">CONCATENATE(A286,"=",ComForSubtype,D286)</f>
        <v>KC912115=3</v>
      </c>
      <c r="BJ286" s="170" t="str">
        <f aca="false">CONCATENATE(A286,"=",E286)</f>
        <v>KC912115=3</v>
      </c>
      <c r="BK286" s="170" t="str">
        <f aca="false">CONCATENATE(A286,"=",C286)</f>
        <v>KC912115=3</v>
      </c>
      <c r="BL286" s="170" t="str">
        <f aca="false">CONCATENATE(D286,"=")</f>
        <v>3=</v>
      </c>
      <c r="BM286" s="223" t="str">
        <f aca="false">IF(BA286="XX","",BA286)</f>
        <v>KC912115</v>
      </c>
      <c r="BN286" s="224" t="str">
        <f aca="false">CONCATENATE(IF(F286="","",F286),IF(G286="","",CONCATENATE(" / ",G286)))</f>
        <v/>
      </c>
      <c r="BO286" s="225" t="str">
        <f aca="false">AX286</f>
        <v>3.FRA.Toulouse .hum</v>
      </c>
      <c r="BP286" s="226" t="str">
        <f aca="false">IF(V286="","",V286)</f>
        <v/>
      </c>
      <c r="BQ286" s="226" t="str">
        <f aca="false">IF(W286="","",CONCATENATE(W286,IF(LEFT(AO286,1)="s","+","")))</f>
        <v/>
      </c>
      <c r="BR286" s="226" t="str">
        <f aca="false">IF(X286="","",CONCATENATE(X286,IF(LEFT(AQ286,1)="s","+","")))</f>
        <v/>
      </c>
      <c r="BS286" s="226" t="str">
        <f aca="false">IF(Y286="","",CONCATENATE(Y286,IF(LEFT(AR286,1)="s","+","")))</f>
        <v/>
      </c>
      <c r="BT286" s="226" t="str">
        <f aca="false">IF(Z286="","",CONCATENATE(Z286,IF(LEFT(AS286,1)="s","+","")))</f>
        <v/>
      </c>
      <c r="BU286" s="227" t="str">
        <f aca="false">IF(AA286="","",CONCATENATE(AA286,IF(LEFT(AT286,1)="s","+","")))</f>
        <v/>
      </c>
      <c r="BV286" s="212"/>
      <c r="BW286" s="177" t="s">
        <v>338</v>
      </c>
      <c r="BX286" s="170" t="str">
        <f aca="false">IF(BW286&lt;&gt;"",IF(ISNUMBER(FIND("=",BW286)),LEFT(BW286,FIND("=",BW286)-1),BW286),BW286)</f>
        <v>xx</v>
      </c>
      <c r="BY286" s="170" t="str">
        <f aca="false">IF(BW286&lt;&gt;"",IF(ISNUMBER(FIND("=",BW286)),RIGHT(BW286,LEN(BW286)-FIND("=",BW286)),""),"")</f>
        <v>Non_select</v>
      </c>
      <c r="BZ286" s="170" t="str">
        <f aca="false">IF(BX286&lt;&gt;"",IF(ISNUMBER(FIND(".",BX286)),LEFT(BX286,FIND(".",BX286)-1),BX286),BX286)</f>
        <v>xx</v>
      </c>
      <c r="CA286" s="170" t="str">
        <f aca="false">IF(BX286&lt;&gt;"",IF(ISNUMBER(FIND(".",BX286)),RIGHT(BX286,LEN(BX286)-FIND(".",BX286)),""),"")</f>
        <v/>
      </c>
      <c r="CB286" s="212"/>
      <c r="CC286" s="170" t="str">
        <f aca="false">A286</f>
        <v>KC912115</v>
      </c>
      <c r="CD286" s="178" t="s">
        <v>339</v>
      </c>
      <c r="CE286" s="178" t="s">
        <v>340</v>
      </c>
      <c r="CF286" s="178" t="s">
        <v>341</v>
      </c>
      <c r="CG286" s="212"/>
      <c r="CH286" s="212"/>
      <c r="CI286" s="212"/>
      <c r="CJ286" s="212"/>
      <c r="CK286" s="178"/>
      <c r="CL286" s="212"/>
      <c r="CM286" s="212"/>
      <c r="CN286" s="212"/>
      <c r="CO286" s="212"/>
      <c r="CP286" s="212"/>
      <c r="CQ286" s="212"/>
      <c r="CR286" s="228" t="n">
        <f aca="false">C286</f>
        <v>3</v>
      </c>
      <c r="CS286" s="229" t="str">
        <f aca="false">D286</f>
        <v>3</v>
      </c>
      <c r="CT286" s="170" t="str">
        <f aca="false">CONCATENATE(CD286," strain ",CM286," ",CL286,", partial cds")</f>
        <v>Hepatitis E virus strain  , partial cds</v>
      </c>
    </row>
    <row r="287" s="146" customFormat="true" ht="11.9" hidden="true" customHeight="true" outlineLevel="0" collapsed="false">
      <c r="A287" s="154" t="s">
        <v>919</v>
      </c>
      <c r="B287" s="147" t="s">
        <v>371</v>
      </c>
      <c r="C287" s="148" t="n">
        <v>3</v>
      </c>
      <c r="D287" s="149" t="s">
        <v>640</v>
      </c>
      <c r="E287" s="150" t="s">
        <v>640</v>
      </c>
      <c r="F287" s="154"/>
      <c r="G287" s="212"/>
      <c r="H287" s="146" t="s">
        <v>758</v>
      </c>
      <c r="I287" s="153" t="s">
        <v>759</v>
      </c>
      <c r="J287" s="154" t="s">
        <v>395</v>
      </c>
      <c r="K287" s="155" t="s">
        <v>760</v>
      </c>
      <c r="L287" s="231" t="s">
        <v>760</v>
      </c>
      <c r="M287" s="157" t="s">
        <v>348</v>
      </c>
      <c r="N287" s="213"/>
      <c r="O287" s="212"/>
      <c r="P287" s="212"/>
      <c r="Q287" s="212"/>
      <c r="R287" s="212"/>
      <c r="S287" s="212"/>
      <c r="T287" s="215"/>
      <c r="U287" s="215"/>
      <c r="V287" s="209"/>
      <c r="W287" s="217"/>
      <c r="X287" s="209"/>
      <c r="Y287" s="209"/>
      <c r="Z287" s="209"/>
      <c r="AA287" s="216"/>
      <c r="AB287" s="217"/>
      <c r="AC287" s="217"/>
      <c r="AD287" s="209"/>
      <c r="AE287" s="209"/>
      <c r="AF287" s="209"/>
      <c r="AG287" s="218"/>
      <c r="AH287" s="212"/>
      <c r="AI287" s="212"/>
      <c r="AJ287" s="219" t="n">
        <f aca="false">SeqEnd-SeqBeg+1</f>
        <v>1</v>
      </c>
      <c r="AK287" s="220" t="n">
        <f aca="false">AND( SeqBeg&lt;=Beg  , End &lt;=SeqEnd )</f>
        <v>0</v>
      </c>
      <c r="AL287" s="212"/>
      <c r="AM287" s="212"/>
      <c r="AN287" s="221"/>
      <c r="AO287" s="147" t="s">
        <v>103</v>
      </c>
      <c r="AP287" s="147" t="s">
        <v>103</v>
      </c>
      <c r="AQ287" s="147" t="s">
        <v>103</v>
      </c>
      <c r="AR287" s="147" t="s">
        <v>103</v>
      </c>
      <c r="AS287" s="147" t="s">
        <v>103</v>
      </c>
      <c r="AT287" s="147" t="s">
        <v>103</v>
      </c>
      <c r="AV287" s="212"/>
      <c r="AW287" s="222" t="str">
        <f aca="false">HYPERLINK(CONCATENATE("http://www.ncbi.nlm.nih.gov/nuccore/",BM287),BM287)</f>
        <v>KC912116</v>
      </c>
      <c r="AX287" s="219" t="str">
        <f aca="false">CONCATENATE(D287,IF(I287="","",CONCATENATE(".",I287)),IF(K287="","",CONCATENATE(".",K287)),IF(M287="","",CONCATENATE(".",M287)),IF(R287="","",CONCATENATE(".",R287)),IF(U287="","","(*)"))</f>
        <v>3.FRA.Toulouse .hum</v>
      </c>
      <c r="AY287" s="170" t="str">
        <f aca="false">CONCATENATE(BM287,".",BN287)</f>
        <v>KC912116.</v>
      </c>
      <c r="AZ287" s="171" t="str">
        <f aca="false">IF(AV287="",IF(ISNUMBER(FIND(".",A287)),LEFT(A287,FIND(".",A287)-1),A287),AV287)</f>
        <v>KC912116</v>
      </c>
      <c r="BA287" s="171" t="str">
        <f aca="false">IF(ISNUMBER(FIND("-",AZ287)),LEFT(AZ287,FIND("-",AZ287)-1),AZ287)</f>
        <v>KC912116</v>
      </c>
      <c r="BB287" s="170" t="str">
        <f aca="false"> MEGAname &amp; "="</f>
        <v>KC912116=</v>
      </c>
      <c r="BC287" s="170" t="str">
        <f aca="false">Clear &amp; IF(span ,"Span","out")</f>
        <v>KC912116=out</v>
      </c>
      <c r="BD287" s="170" t="str">
        <f aca="false">Clear &amp; IF(span, IF(B287=".","Selected",B287),"out")</f>
        <v>KC912116=out</v>
      </c>
      <c r="BE287" s="170" t="str">
        <f aca="false">Clear &amp; Strain</f>
        <v>KC912116=</v>
      </c>
      <c r="BF287" s="170" t="str">
        <f aca="false">CONCATENATE(A287,"=",F287,". ",AX287,IF(AB287="","",CONCATENATE(".",AB287)))</f>
        <v>KC912116=. 3.FRA.Toulouse .hum</v>
      </c>
      <c r="BG287" s="170" t="str">
        <f aca="false">CONCATENATE(A287,"=",F287,". ",AX287)</f>
        <v>KC912116=. 3.FRA.Toulouse .hum</v>
      </c>
      <c r="BH287" s="170" t="str">
        <f aca="false">CONCATENATE(A287,"=",AX287)</f>
        <v>KC912116=3.FRA.Toulouse .hum</v>
      </c>
      <c r="BI287" s="170" t="str">
        <f aca="false">CONCATENATE(A287,"=",ComForSubtype,D287)</f>
        <v>KC912116=3</v>
      </c>
      <c r="BJ287" s="170" t="str">
        <f aca="false">CONCATENATE(A287,"=",E287)</f>
        <v>KC912116=3</v>
      </c>
      <c r="BK287" s="170" t="str">
        <f aca="false">CONCATENATE(A287,"=",C287)</f>
        <v>KC912116=3</v>
      </c>
      <c r="BL287" s="170" t="str">
        <f aca="false">CONCATENATE(D287,"=")</f>
        <v>3=</v>
      </c>
      <c r="BM287" s="223" t="str">
        <f aca="false">IF(BA287="XX","",BA287)</f>
        <v>KC912116</v>
      </c>
      <c r="BN287" s="224" t="str">
        <f aca="false">CONCATENATE(IF(F287="","",F287),IF(G287="","",CONCATENATE(" / ",G287)))</f>
        <v/>
      </c>
      <c r="BO287" s="225" t="str">
        <f aca="false">AX287</f>
        <v>3.FRA.Toulouse .hum</v>
      </c>
      <c r="BP287" s="226" t="str">
        <f aca="false">IF(V287="","",V287)</f>
        <v/>
      </c>
      <c r="BQ287" s="226" t="str">
        <f aca="false">IF(W287="","",CONCATENATE(W287,IF(LEFT(AO287,1)="s","+","")))</f>
        <v/>
      </c>
      <c r="BR287" s="226" t="str">
        <f aca="false">IF(X287="","",CONCATENATE(X287,IF(LEFT(AQ287,1)="s","+","")))</f>
        <v/>
      </c>
      <c r="BS287" s="226" t="str">
        <f aca="false">IF(Y287="","",CONCATENATE(Y287,IF(LEFT(AR287,1)="s","+","")))</f>
        <v/>
      </c>
      <c r="BT287" s="226" t="str">
        <f aca="false">IF(Z287="","",CONCATENATE(Z287,IF(LEFT(AS287,1)="s","+","")))</f>
        <v/>
      </c>
      <c r="BU287" s="227" t="str">
        <f aca="false">IF(AA287="","",CONCATENATE(AA287,IF(LEFT(AT287,1)="s","+","")))</f>
        <v/>
      </c>
      <c r="BV287" s="212"/>
      <c r="BW287" s="177" t="s">
        <v>338</v>
      </c>
      <c r="BX287" s="170" t="str">
        <f aca="false">IF(BW287&lt;&gt;"",IF(ISNUMBER(FIND("=",BW287)),LEFT(BW287,FIND("=",BW287)-1),BW287),BW287)</f>
        <v>xx</v>
      </c>
      <c r="BY287" s="170" t="str">
        <f aca="false">IF(BW287&lt;&gt;"",IF(ISNUMBER(FIND("=",BW287)),RIGHT(BW287,LEN(BW287)-FIND("=",BW287)),""),"")</f>
        <v>Non_select</v>
      </c>
      <c r="BZ287" s="170" t="str">
        <f aca="false">IF(BX287&lt;&gt;"",IF(ISNUMBER(FIND(".",BX287)),LEFT(BX287,FIND(".",BX287)-1),BX287),BX287)</f>
        <v>xx</v>
      </c>
      <c r="CA287" s="170" t="str">
        <f aca="false">IF(BX287&lt;&gt;"",IF(ISNUMBER(FIND(".",BX287)),RIGHT(BX287,LEN(BX287)-FIND(".",BX287)),""),"")</f>
        <v/>
      </c>
      <c r="CB287" s="212"/>
      <c r="CC287" s="170" t="str">
        <f aca="false">A287</f>
        <v>KC912116</v>
      </c>
      <c r="CD287" s="178" t="s">
        <v>339</v>
      </c>
      <c r="CE287" s="178" t="s">
        <v>340</v>
      </c>
      <c r="CF287" s="178" t="s">
        <v>341</v>
      </c>
      <c r="CG287" s="212"/>
      <c r="CH287" s="212"/>
      <c r="CI287" s="212"/>
      <c r="CJ287" s="212"/>
      <c r="CK287" s="178"/>
      <c r="CL287" s="212"/>
      <c r="CM287" s="212"/>
      <c r="CN287" s="212"/>
      <c r="CO287" s="212"/>
      <c r="CP287" s="212"/>
      <c r="CQ287" s="212"/>
      <c r="CR287" s="228" t="n">
        <f aca="false">C287</f>
        <v>3</v>
      </c>
      <c r="CS287" s="229" t="str">
        <f aca="false">D287</f>
        <v>3</v>
      </c>
      <c r="CT287" s="170" t="str">
        <f aca="false">CONCATENATE(CD287," strain ",CM287," ",CL287,", partial cds")</f>
        <v>Hepatitis E virus strain  , partial cds</v>
      </c>
    </row>
    <row r="288" s="146" customFormat="true" ht="11.9" hidden="true" customHeight="true" outlineLevel="0" collapsed="false">
      <c r="A288" s="154" t="s">
        <v>920</v>
      </c>
      <c r="B288" s="147" t="s">
        <v>371</v>
      </c>
      <c r="C288" s="148" t="n">
        <v>3</v>
      </c>
      <c r="D288" s="149" t="s">
        <v>640</v>
      </c>
      <c r="E288" s="150" t="s">
        <v>640</v>
      </c>
      <c r="F288" s="154"/>
      <c r="G288" s="212"/>
      <c r="H288" s="146" t="s">
        <v>758</v>
      </c>
      <c r="I288" s="153" t="s">
        <v>759</v>
      </c>
      <c r="J288" s="154" t="s">
        <v>395</v>
      </c>
      <c r="K288" s="155" t="s">
        <v>760</v>
      </c>
      <c r="L288" s="231" t="s">
        <v>760</v>
      </c>
      <c r="M288" s="157" t="s">
        <v>348</v>
      </c>
      <c r="N288" s="213"/>
      <c r="O288" s="212"/>
      <c r="P288" s="212"/>
      <c r="Q288" s="212"/>
      <c r="R288" s="212"/>
      <c r="S288" s="212"/>
      <c r="T288" s="215"/>
      <c r="U288" s="215"/>
      <c r="V288" s="209"/>
      <c r="W288" s="217"/>
      <c r="X288" s="209"/>
      <c r="Y288" s="209"/>
      <c r="Z288" s="209"/>
      <c r="AA288" s="216"/>
      <c r="AB288" s="217"/>
      <c r="AC288" s="217"/>
      <c r="AD288" s="209"/>
      <c r="AE288" s="209"/>
      <c r="AF288" s="209"/>
      <c r="AG288" s="218"/>
      <c r="AH288" s="212"/>
      <c r="AI288" s="212"/>
      <c r="AJ288" s="219" t="n">
        <f aca="false">SeqEnd-SeqBeg+1</f>
        <v>1</v>
      </c>
      <c r="AK288" s="220" t="n">
        <f aca="false">AND( SeqBeg&lt;=Beg  , End &lt;=SeqEnd )</f>
        <v>0</v>
      </c>
      <c r="AL288" s="212"/>
      <c r="AM288" s="212"/>
      <c r="AN288" s="221"/>
      <c r="AO288" s="147" t="s">
        <v>103</v>
      </c>
      <c r="AP288" s="147" t="s">
        <v>103</v>
      </c>
      <c r="AQ288" s="147" t="s">
        <v>103</v>
      </c>
      <c r="AR288" s="147" t="s">
        <v>103</v>
      </c>
      <c r="AS288" s="147" t="s">
        <v>103</v>
      </c>
      <c r="AT288" s="147" t="s">
        <v>103</v>
      </c>
      <c r="AV288" s="212"/>
      <c r="AW288" s="222" t="str">
        <f aca="false">HYPERLINK(CONCATENATE("http://www.ncbi.nlm.nih.gov/nuccore/",BM288),BM288)</f>
        <v>KC912117</v>
      </c>
      <c r="AX288" s="219" t="str">
        <f aca="false">CONCATENATE(D288,IF(I288="","",CONCATENATE(".",I288)),IF(K288="","",CONCATENATE(".",K288)),IF(M288="","",CONCATENATE(".",M288)),IF(R288="","",CONCATENATE(".",R288)),IF(U288="","","(*)"))</f>
        <v>3.FRA.Toulouse .hum</v>
      </c>
      <c r="AY288" s="170" t="str">
        <f aca="false">CONCATENATE(BM288,".",BN288)</f>
        <v>KC912117.</v>
      </c>
      <c r="AZ288" s="171" t="str">
        <f aca="false">IF(AV288="",IF(ISNUMBER(FIND(".",A288)),LEFT(A288,FIND(".",A288)-1),A288),AV288)</f>
        <v>KC912117</v>
      </c>
      <c r="BA288" s="171" t="str">
        <f aca="false">IF(ISNUMBER(FIND("-",AZ288)),LEFT(AZ288,FIND("-",AZ288)-1),AZ288)</f>
        <v>KC912117</v>
      </c>
      <c r="BB288" s="170" t="str">
        <f aca="false"> MEGAname &amp; "="</f>
        <v>KC912117=</v>
      </c>
      <c r="BC288" s="170" t="str">
        <f aca="false">Clear &amp; IF(span ,"Span","out")</f>
        <v>KC912117=out</v>
      </c>
      <c r="BD288" s="170" t="str">
        <f aca="false">Clear &amp; IF(span, IF(B288=".","Selected",B288),"out")</f>
        <v>KC912117=out</v>
      </c>
      <c r="BE288" s="170" t="str">
        <f aca="false">Clear &amp; Strain</f>
        <v>KC912117=</v>
      </c>
      <c r="BF288" s="170" t="str">
        <f aca="false">CONCATENATE(A288,"=",F288,". ",AX288,IF(AB288="","",CONCATENATE(".",AB288)))</f>
        <v>KC912117=. 3.FRA.Toulouse .hum</v>
      </c>
      <c r="BG288" s="170" t="str">
        <f aca="false">CONCATENATE(A288,"=",F288,". ",AX288)</f>
        <v>KC912117=. 3.FRA.Toulouse .hum</v>
      </c>
      <c r="BH288" s="170" t="str">
        <f aca="false">CONCATENATE(A288,"=",AX288)</f>
        <v>KC912117=3.FRA.Toulouse .hum</v>
      </c>
      <c r="BI288" s="170" t="str">
        <f aca="false">CONCATENATE(A288,"=",ComForSubtype,D288)</f>
        <v>KC912117=3</v>
      </c>
      <c r="BJ288" s="170" t="str">
        <f aca="false">CONCATENATE(A288,"=",E288)</f>
        <v>KC912117=3</v>
      </c>
      <c r="BK288" s="170" t="str">
        <f aca="false">CONCATENATE(A288,"=",C288)</f>
        <v>KC912117=3</v>
      </c>
      <c r="BL288" s="170" t="str">
        <f aca="false">CONCATENATE(D288,"=")</f>
        <v>3=</v>
      </c>
      <c r="BM288" s="223" t="str">
        <f aca="false">IF(BA288="XX","",BA288)</f>
        <v>KC912117</v>
      </c>
      <c r="BN288" s="224" t="str">
        <f aca="false">CONCATENATE(IF(F288="","",F288),IF(G288="","",CONCATENATE(" / ",G288)))</f>
        <v/>
      </c>
      <c r="BO288" s="225" t="str">
        <f aca="false">AX288</f>
        <v>3.FRA.Toulouse .hum</v>
      </c>
      <c r="BP288" s="226" t="str">
        <f aca="false">IF(V288="","",V288)</f>
        <v/>
      </c>
      <c r="BQ288" s="226" t="str">
        <f aca="false">IF(W288="","",CONCATENATE(W288,IF(LEFT(AO288,1)="s","+","")))</f>
        <v/>
      </c>
      <c r="BR288" s="226" t="str">
        <f aca="false">IF(X288="","",CONCATENATE(X288,IF(LEFT(AQ288,1)="s","+","")))</f>
        <v/>
      </c>
      <c r="BS288" s="226" t="str">
        <f aca="false">IF(Y288="","",CONCATENATE(Y288,IF(LEFT(AR288,1)="s","+","")))</f>
        <v/>
      </c>
      <c r="BT288" s="226" t="str">
        <f aca="false">IF(Z288="","",CONCATENATE(Z288,IF(LEFT(AS288,1)="s","+","")))</f>
        <v/>
      </c>
      <c r="BU288" s="227" t="str">
        <f aca="false">IF(AA288="","",CONCATENATE(AA288,IF(LEFT(AT288,1)="s","+","")))</f>
        <v/>
      </c>
      <c r="BV288" s="212"/>
      <c r="BW288" s="177" t="s">
        <v>338</v>
      </c>
      <c r="BX288" s="170" t="str">
        <f aca="false">IF(BW288&lt;&gt;"",IF(ISNUMBER(FIND("=",BW288)),LEFT(BW288,FIND("=",BW288)-1),BW288),BW288)</f>
        <v>xx</v>
      </c>
      <c r="BY288" s="170" t="str">
        <f aca="false">IF(BW288&lt;&gt;"",IF(ISNUMBER(FIND("=",BW288)),RIGHT(BW288,LEN(BW288)-FIND("=",BW288)),""),"")</f>
        <v>Non_select</v>
      </c>
      <c r="BZ288" s="170" t="str">
        <f aca="false">IF(BX288&lt;&gt;"",IF(ISNUMBER(FIND(".",BX288)),LEFT(BX288,FIND(".",BX288)-1),BX288),BX288)</f>
        <v>xx</v>
      </c>
      <c r="CA288" s="170" t="str">
        <f aca="false">IF(BX288&lt;&gt;"",IF(ISNUMBER(FIND(".",BX288)),RIGHT(BX288,LEN(BX288)-FIND(".",BX288)),""),"")</f>
        <v/>
      </c>
      <c r="CB288" s="212"/>
      <c r="CC288" s="170" t="str">
        <f aca="false">A288</f>
        <v>KC912117</v>
      </c>
      <c r="CD288" s="178" t="s">
        <v>339</v>
      </c>
      <c r="CE288" s="178" t="s">
        <v>340</v>
      </c>
      <c r="CF288" s="178" t="s">
        <v>341</v>
      </c>
      <c r="CG288" s="212"/>
      <c r="CH288" s="212"/>
      <c r="CI288" s="212"/>
      <c r="CJ288" s="212"/>
      <c r="CK288" s="178"/>
      <c r="CL288" s="212"/>
      <c r="CM288" s="212"/>
      <c r="CN288" s="212"/>
      <c r="CO288" s="212"/>
      <c r="CP288" s="212"/>
      <c r="CQ288" s="212"/>
      <c r="CR288" s="228" t="n">
        <f aca="false">C288</f>
        <v>3</v>
      </c>
      <c r="CS288" s="229" t="str">
        <f aca="false">D288</f>
        <v>3</v>
      </c>
      <c r="CT288" s="170" t="str">
        <f aca="false">CONCATENATE(CD288," strain ",CM288," ",CL288,", partial cds")</f>
        <v>Hepatitis E virus strain  , partial cds</v>
      </c>
    </row>
    <row r="289" s="146" customFormat="true" ht="11.9" hidden="true" customHeight="true" outlineLevel="0" collapsed="false">
      <c r="A289" s="154" t="s">
        <v>921</v>
      </c>
      <c r="B289" s="147" t="s">
        <v>371</v>
      </c>
      <c r="C289" s="148" t="n">
        <v>3</v>
      </c>
      <c r="D289" s="149" t="s">
        <v>640</v>
      </c>
      <c r="E289" s="150" t="s">
        <v>640</v>
      </c>
      <c r="F289" s="154"/>
      <c r="G289" s="212"/>
      <c r="H289" s="146" t="s">
        <v>758</v>
      </c>
      <c r="I289" s="153" t="s">
        <v>759</v>
      </c>
      <c r="J289" s="154" t="s">
        <v>395</v>
      </c>
      <c r="K289" s="155" t="s">
        <v>760</v>
      </c>
      <c r="L289" s="231" t="s">
        <v>760</v>
      </c>
      <c r="M289" s="157" t="s">
        <v>348</v>
      </c>
      <c r="N289" s="213"/>
      <c r="O289" s="212"/>
      <c r="P289" s="212"/>
      <c r="Q289" s="212"/>
      <c r="R289" s="212"/>
      <c r="S289" s="212"/>
      <c r="T289" s="215"/>
      <c r="U289" s="215"/>
      <c r="V289" s="209"/>
      <c r="W289" s="217"/>
      <c r="X289" s="209"/>
      <c r="Y289" s="209"/>
      <c r="Z289" s="209"/>
      <c r="AA289" s="216"/>
      <c r="AB289" s="217"/>
      <c r="AC289" s="217"/>
      <c r="AD289" s="209"/>
      <c r="AE289" s="209"/>
      <c r="AF289" s="209"/>
      <c r="AG289" s="218"/>
      <c r="AH289" s="212"/>
      <c r="AI289" s="212"/>
      <c r="AJ289" s="219" t="n">
        <f aca="false">SeqEnd-SeqBeg+1</f>
        <v>1</v>
      </c>
      <c r="AK289" s="220" t="n">
        <f aca="false">AND( SeqBeg&lt;=Beg  , End &lt;=SeqEnd )</f>
        <v>0</v>
      </c>
      <c r="AL289" s="212"/>
      <c r="AM289" s="212"/>
      <c r="AN289" s="221"/>
      <c r="AO289" s="147" t="s">
        <v>103</v>
      </c>
      <c r="AP289" s="147" t="s">
        <v>103</v>
      </c>
      <c r="AQ289" s="147" t="s">
        <v>103</v>
      </c>
      <c r="AR289" s="147" t="s">
        <v>103</v>
      </c>
      <c r="AS289" s="147" t="s">
        <v>103</v>
      </c>
      <c r="AT289" s="147" t="s">
        <v>103</v>
      </c>
      <c r="AV289" s="212"/>
      <c r="AW289" s="222" t="str">
        <f aca="false">HYPERLINK(CONCATENATE("http://www.ncbi.nlm.nih.gov/nuccore/",BM289),BM289)</f>
        <v>KC912119</v>
      </c>
      <c r="AX289" s="219" t="str">
        <f aca="false">CONCATENATE(D289,IF(I289="","",CONCATENATE(".",I289)),IF(K289="","",CONCATENATE(".",K289)),IF(M289="","",CONCATENATE(".",M289)),IF(R289="","",CONCATENATE(".",R289)),IF(U289="","","(*)"))</f>
        <v>3.FRA.Toulouse .hum</v>
      </c>
      <c r="AY289" s="170" t="str">
        <f aca="false">CONCATENATE(BM289,".",BN289)</f>
        <v>KC912119.</v>
      </c>
      <c r="AZ289" s="171" t="str">
        <f aca="false">IF(AV289="",IF(ISNUMBER(FIND(".",A289)),LEFT(A289,FIND(".",A289)-1),A289),AV289)</f>
        <v>KC912119</v>
      </c>
      <c r="BA289" s="171" t="str">
        <f aca="false">IF(ISNUMBER(FIND("-",AZ289)),LEFT(AZ289,FIND("-",AZ289)-1),AZ289)</f>
        <v>KC912119</v>
      </c>
      <c r="BB289" s="170" t="str">
        <f aca="false"> MEGAname &amp; "="</f>
        <v>KC912119=</v>
      </c>
      <c r="BC289" s="170" t="str">
        <f aca="false">Clear &amp; IF(span ,"Span","out")</f>
        <v>KC912119=out</v>
      </c>
      <c r="BD289" s="170" t="str">
        <f aca="false">Clear &amp; IF(span, IF(B289=".","Selected",B289),"out")</f>
        <v>KC912119=out</v>
      </c>
      <c r="BE289" s="170" t="str">
        <f aca="false">Clear &amp; Strain</f>
        <v>KC912119=</v>
      </c>
      <c r="BF289" s="170" t="str">
        <f aca="false">CONCATENATE(A289,"=",F289,". ",AX289,IF(AB289="","",CONCATENATE(".",AB289)))</f>
        <v>KC912119=. 3.FRA.Toulouse .hum</v>
      </c>
      <c r="BG289" s="170" t="str">
        <f aca="false">CONCATENATE(A289,"=",F289,". ",AX289)</f>
        <v>KC912119=. 3.FRA.Toulouse .hum</v>
      </c>
      <c r="BH289" s="170" t="str">
        <f aca="false">CONCATENATE(A289,"=",AX289)</f>
        <v>KC912119=3.FRA.Toulouse .hum</v>
      </c>
      <c r="BI289" s="170" t="str">
        <f aca="false">CONCATENATE(A289,"=",ComForSubtype,D289)</f>
        <v>KC912119=3</v>
      </c>
      <c r="BJ289" s="170" t="str">
        <f aca="false">CONCATENATE(A289,"=",E289)</f>
        <v>KC912119=3</v>
      </c>
      <c r="BK289" s="170" t="str">
        <f aca="false">CONCATENATE(A289,"=",C289)</f>
        <v>KC912119=3</v>
      </c>
      <c r="BL289" s="170" t="str">
        <f aca="false">CONCATENATE(D289,"=")</f>
        <v>3=</v>
      </c>
      <c r="BM289" s="223" t="str">
        <f aca="false">IF(BA289="XX","",BA289)</f>
        <v>KC912119</v>
      </c>
      <c r="BN289" s="224" t="str">
        <f aca="false">CONCATENATE(IF(F289="","",F289),IF(G289="","",CONCATENATE(" / ",G289)))</f>
        <v/>
      </c>
      <c r="BO289" s="225" t="str">
        <f aca="false">AX289</f>
        <v>3.FRA.Toulouse .hum</v>
      </c>
      <c r="BP289" s="226" t="str">
        <f aca="false">IF(V289="","",V289)</f>
        <v/>
      </c>
      <c r="BQ289" s="226" t="str">
        <f aca="false">IF(W289="","",CONCATENATE(W289,IF(LEFT(AO289,1)="s","+","")))</f>
        <v/>
      </c>
      <c r="BR289" s="226" t="str">
        <f aca="false">IF(X289="","",CONCATENATE(X289,IF(LEFT(AQ289,1)="s","+","")))</f>
        <v/>
      </c>
      <c r="BS289" s="226" t="str">
        <f aca="false">IF(Y289="","",CONCATENATE(Y289,IF(LEFT(AR289,1)="s","+","")))</f>
        <v/>
      </c>
      <c r="BT289" s="226" t="str">
        <f aca="false">IF(Z289="","",CONCATENATE(Z289,IF(LEFT(AS289,1)="s","+","")))</f>
        <v/>
      </c>
      <c r="BU289" s="227" t="str">
        <f aca="false">IF(AA289="","",CONCATENATE(AA289,IF(LEFT(AT289,1)="s","+","")))</f>
        <v/>
      </c>
      <c r="BV289" s="212"/>
      <c r="BW289" s="177" t="s">
        <v>338</v>
      </c>
      <c r="BX289" s="170" t="str">
        <f aca="false">IF(BW289&lt;&gt;"",IF(ISNUMBER(FIND("=",BW289)),LEFT(BW289,FIND("=",BW289)-1),BW289),BW289)</f>
        <v>xx</v>
      </c>
      <c r="BY289" s="170" t="str">
        <f aca="false">IF(BW289&lt;&gt;"",IF(ISNUMBER(FIND("=",BW289)),RIGHT(BW289,LEN(BW289)-FIND("=",BW289)),""),"")</f>
        <v>Non_select</v>
      </c>
      <c r="BZ289" s="170" t="str">
        <f aca="false">IF(BX289&lt;&gt;"",IF(ISNUMBER(FIND(".",BX289)),LEFT(BX289,FIND(".",BX289)-1),BX289),BX289)</f>
        <v>xx</v>
      </c>
      <c r="CA289" s="170" t="str">
        <f aca="false">IF(BX289&lt;&gt;"",IF(ISNUMBER(FIND(".",BX289)),RIGHT(BX289,LEN(BX289)-FIND(".",BX289)),""),"")</f>
        <v/>
      </c>
      <c r="CB289" s="212"/>
      <c r="CC289" s="170" t="str">
        <f aca="false">A289</f>
        <v>KC912119</v>
      </c>
      <c r="CD289" s="178" t="s">
        <v>339</v>
      </c>
      <c r="CE289" s="178" t="s">
        <v>340</v>
      </c>
      <c r="CF289" s="178" t="s">
        <v>341</v>
      </c>
      <c r="CG289" s="212"/>
      <c r="CH289" s="212"/>
      <c r="CI289" s="212"/>
      <c r="CJ289" s="212"/>
      <c r="CK289" s="178"/>
      <c r="CL289" s="212"/>
      <c r="CM289" s="212"/>
      <c r="CN289" s="212"/>
      <c r="CO289" s="212"/>
      <c r="CP289" s="212"/>
      <c r="CQ289" s="212"/>
      <c r="CR289" s="228" t="n">
        <f aca="false">C289</f>
        <v>3</v>
      </c>
      <c r="CS289" s="229" t="str">
        <f aca="false">D289</f>
        <v>3</v>
      </c>
      <c r="CT289" s="170" t="str">
        <f aca="false">CONCATENATE(CD289," strain ",CM289," ",CL289,", partial cds")</f>
        <v>Hepatitis E virus strain  , partial cds</v>
      </c>
    </row>
    <row r="290" s="146" customFormat="true" ht="11.9" hidden="true" customHeight="true" outlineLevel="0" collapsed="false">
      <c r="A290" s="154" t="s">
        <v>922</v>
      </c>
      <c r="B290" s="147" t="s">
        <v>371</v>
      </c>
      <c r="C290" s="148" t="n">
        <v>3</v>
      </c>
      <c r="D290" s="149" t="s">
        <v>640</v>
      </c>
      <c r="E290" s="150" t="s">
        <v>640</v>
      </c>
      <c r="F290" s="154"/>
      <c r="G290" s="212"/>
      <c r="H290" s="146" t="s">
        <v>758</v>
      </c>
      <c r="I290" s="153" t="s">
        <v>759</v>
      </c>
      <c r="J290" s="154" t="s">
        <v>395</v>
      </c>
      <c r="K290" s="155" t="s">
        <v>760</v>
      </c>
      <c r="L290" s="231" t="s">
        <v>760</v>
      </c>
      <c r="M290" s="157" t="s">
        <v>348</v>
      </c>
      <c r="N290" s="213"/>
      <c r="O290" s="212"/>
      <c r="P290" s="212"/>
      <c r="Q290" s="212"/>
      <c r="R290" s="212"/>
      <c r="S290" s="212"/>
      <c r="T290" s="215"/>
      <c r="U290" s="215"/>
      <c r="V290" s="209"/>
      <c r="W290" s="217"/>
      <c r="X290" s="209"/>
      <c r="Y290" s="209"/>
      <c r="Z290" s="209"/>
      <c r="AA290" s="216"/>
      <c r="AB290" s="217"/>
      <c r="AC290" s="217"/>
      <c r="AD290" s="209"/>
      <c r="AE290" s="209"/>
      <c r="AF290" s="209"/>
      <c r="AG290" s="218"/>
      <c r="AH290" s="212"/>
      <c r="AI290" s="212"/>
      <c r="AJ290" s="219" t="n">
        <f aca="false">SeqEnd-SeqBeg+1</f>
        <v>1</v>
      </c>
      <c r="AK290" s="220" t="n">
        <f aca="false">AND( SeqBeg&lt;=Beg  , End &lt;=SeqEnd )</f>
        <v>0</v>
      </c>
      <c r="AL290" s="212"/>
      <c r="AM290" s="212"/>
      <c r="AN290" s="221"/>
      <c r="AO290" s="147" t="s">
        <v>103</v>
      </c>
      <c r="AP290" s="147" t="s">
        <v>103</v>
      </c>
      <c r="AQ290" s="147" t="s">
        <v>103</v>
      </c>
      <c r="AR290" s="147" t="s">
        <v>103</v>
      </c>
      <c r="AS290" s="147" t="s">
        <v>103</v>
      </c>
      <c r="AT290" s="147" t="s">
        <v>103</v>
      </c>
      <c r="AV290" s="212"/>
      <c r="AW290" s="222" t="str">
        <f aca="false">HYPERLINK(CONCATENATE("http://www.ncbi.nlm.nih.gov/nuccore/",BM290),BM290)</f>
        <v>KC912120</v>
      </c>
      <c r="AX290" s="219" t="str">
        <f aca="false">CONCATENATE(D290,IF(I290="","",CONCATENATE(".",I290)),IF(K290="","",CONCATENATE(".",K290)),IF(M290="","",CONCATENATE(".",M290)),IF(R290="","",CONCATENATE(".",R290)),IF(U290="","","(*)"))</f>
        <v>3.FRA.Toulouse .hum</v>
      </c>
      <c r="AY290" s="170" t="str">
        <f aca="false">CONCATENATE(BM290,".",BN290)</f>
        <v>KC912120.</v>
      </c>
      <c r="AZ290" s="171" t="str">
        <f aca="false">IF(AV290="",IF(ISNUMBER(FIND(".",A290)),LEFT(A290,FIND(".",A290)-1),A290),AV290)</f>
        <v>KC912120</v>
      </c>
      <c r="BA290" s="171" t="str">
        <f aca="false">IF(ISNUMBER(FIND("-",AZ290)),LEFT(AZ290,FIND("-",AZ290)-1),AZ290)</f>
        <v>KC912120</v>
      </c>
      <c r="BB290" s="170" t="str">
        <f aca="false"> MEGAname &amp; "="</f>
        <v>KC912120=</v>
      </c>
      <c r="BC290" s="170" t="str">
        <f aca="false">Clear &amp; IF(span ,"Span","out")</f>
        <v>KC912120=out</v>
      </c>
      <c r="BD290" s="170" t="str">
        <f aca="false">Clear &amp; IF(span, IF(B290=".","Selected",B290),"out")</f>
        <v>KC912120=out</v>
      </c>
      <c r="BE290" s="170" t="str">
        <f aca="false">Clear &amp; Strain</f>
        <v>KC912120=</v>
      </c>
      <c r="BF290" s="170" t="str">
        <f aca="false">CONCATENATE(A290,"=",F290,". ",AX290,IF(AB290="","",CONCATENATE(".",AB290)))</f>
        <v>KC912120=. 3.FRA.Toulouse .hum</v>
      </c>
      <c r="BG290" s="170" t="str">
        <f aca="false">CONCATENATE(A290,"=",F290,". ",AX290)</f>
        <v>KC912120=. 3.FRA.Toulouse .hum</v>
      </c>
      <c r="BH290" s="170" t="str">
        <f aca="false">CONCATENATE(A290,"=",AX290)</f>
        <v>KC912120=3.FRA.Toulouse .hum</v>
      </c>
      <c r="BI290" s="170" t="str">
        <f aca="false">CONCATENATE(A290,"=",ComForSubtype,D290)</f>
        <v>KC912120=3</v>
      </c>
      <c r="BJ290" s="170" t="str">
        <f aca="false">CONCATENATE(A290,"=",E290)</f>
        <v>KC912120=3</v>
      </c>
      <c r="BK290" s="170" t="str">
        <f aca="false">CONCATENATE(A290,"=",C290)</f>
        <v>KC912120=3</v>
      </c>
      <c r="BL290" s="170" t="str">
        <f aca="false">CONCATENATE(D290,"=")</f>
        <v>3=</v>
      </c>
      <c r="BM290" s="223" t="str">
        <f aca="false">IF(BA290="XX","",BA290)</f>
        <v>KC912120</v>
      </c>
      <c r="BN290" s="224" t="str">
        <f aca="false">CONCATENATE(IF(F290="","",F290),IF(G290="","",CONCATENATE(" / ",G290)))</f>
        <v/>
      </c>
      <c r="BO290" s="225" t="str">
        <f aca="false">AX290</f>
        <v>3.FRA.Toulouse .hum</v>
      </c>
      <c r="BP290" s="226" t="str">
        <f aca="false">IF(V290="","",V290)</f>
        <v/>
      </c>
      <c r="BQ290" s="226" t="str">
        <f aca="false">IF(W290="","",CONCATENATE(W290,IF(LEFT(AO290,1)="s","+","")))</f>
        <v/>
      </c>
      <c r="BR290" s="226" t="str">
        <f aca="false">IF(X290="","",CONCATENATE(X290,IF(LEFT(AQ290,1)="s","+","")))</f>
        <v/>
      </c>
      <c r="BS290" s="226" t="str">
        <f aca="false">IF(Y290="","",CONCATENATE(Y290,IF(LEFT(AR290,1)="s","+","")))</f>
        <v/>
      </c>
      <c r="BT290" s="226" t="str">
        <f aca="false">IF(Z290="","",CONCATENATE(Z290,IF(LEFT(AS290,1)="s","+","")))</f>
        <v/>
      </c>
      <c r="BU290" s="227" t="str">
        <f aca="false">IF(AA290="","",CONCATENATE(AA290,IF(LEFT(AT290,1)="s","+","")))</f>
        <v/>
      </c>
      <c r="BV290" s="212"/>
      <c r="BW290" s="177" t="s">
        <v>338</v>
      </c>
      <c r="BX290" s="170" t="str">
        <f aca="false">IF(BW290&lt;&gt;"",IF(ISNUMBER(FIND("=",BW290)),LEFT(BW290,FIND("=",BW290)-1),BW290),BW290)</f>
        <v>xx</v>
      </c>
      <c r="BY290" s="170" t="str">
        <f aca="false">IF(BW290&lt;&gt;"",IF(ISNUMBER(FIND("=",BW290)),RIGHT(BW290,LEN(BW290)-FIND("=",BW290)),""),"")</f>
        <v>Non_select</v>
      </c>
      <c r="BZ290" s="170" t="str">
        <f aca="false">IF(BX290&lt;&gt;"",IF(ISNUMBER(FIND(".",BX290)),LEFT(BX290,FIND(".",BX290)-1),BX290),BX290)</f>
        <v>xx</v>
      </c>
      <c r="CA290" s="170" t="str">
        <f aca="false">IF(BX290&lt;&gt;"",IF(ISNUMBER(FIND(".",BX290)),RIGHT(BX290,LEN(BX290)-FIND(".",BX290)),""),"")</f>
        <v/>
      </c>
      <c r="CB290" s="212"/>
      <c r="CC290" s="170" t="str">
        <f aca="false">A290</f>
        <v>KC912120</v>
      </c>
      <c r="CD290" s="178" t="s">
        <v>339</v>
      </c>
      <c r="CE290" s="178" t="s">
        <v>340</v>
      </c>
      <c r="CF290" s="178" t="s">
        <v>341</v>
      </c>
      <c r="CG290" s="212"/>
      <c r="CH290" s="212"/>
      <c r="CI290" s="212"/>
      <c r="CJ290" s="212"/>
      <c r="CK290" s="178"/>
      <c r="CL290" s="212"/>
      <c r="CM290" s="212"/>
      <c r="CN290" s="212"/>
      <c r="CO290" s="212"/>
      <c r="CP290" s="212"/>
      <c r="CQ290" s="212"/>
      <c r="CR290" s="228" t="n">
        <f aca="false">C290</f>
        <v>3</v>
      </c>
      <c r="CS290" s="229" t="str">
        <f aca="false">D290</f>
        <v>3</v>
      </c>
      <c r="CT290" s="170" t="str">
        <f aca="false">CONCATENATE(CD290," strain ",CM290," ",CL290,", partial cds")</f>
        <v>Hepatitis E virus strain  , partial cds</v>
      </c>
    </row>
    <row r="291" s="146" customFormat="true" ht="11.9" hidden="true" customHeight="true" outlineLevel="0" collapsed="false">
      <c r="A291" s="154" t="s">
        <v>923</v>
      </c>
      <c r="B291" s="147" t="s">
        <v>371</v>
      </c>
      <c r="C291" s="148" t="n">
        <v>3</v>
      </c>
      <c r="D291" s="149" t="s">
        <v>640</v>
      </c>
      <c r="E291" s="150" t="s">
        <v>640</v>
      </c>
      <c r="F291" s="154"/>
      <c r="G291" s="212"/>
      <c r="H291" s="146" t="s">
        <v>758</v>
      </c>
      <c r="I291" s="153" t="s">
        <v>759</v>
      </c>
      <c r="J291" s="154" t="s">
        <v>395</v>
      </c>
      <c r="K291" s="155" t="s">
        <v>760</v>
      </c>
      <c r="L291" s="231" t="s">
        <v>760</v>
      </c>
      <c r="M291" s="157" t="s">
        <v>348</v>
      </c>
      <c r="N291" s="213"/>
      <c r="O291" s="212"/>
      <c r="P291" s="212"/>
      <c r="Q291" s="212"/>
      <c r="R291" s="212"/>
      <c r="S291" s="212"/>
      <c r="T291" s="215"/>
      <c r="U291" s="215"/>
      <c r="V291" s="209"/>
      <c r="W291" s="217"/>
      <c r="X291" s="209"/>
      <c r="Y291" s="209"/>
      <c r="Z291" s="209"/>
      <c r="AA291" s="216"/>
      <c r="AB291" s="217"/>
      <c r="AC291" s="217"/>
      <c r="AD291" s="209"/>
      <c r="AE291" s="209"/>
      <c r="AF291" s="209"/>
      <c r="AG291" s="218"/>
      <c r="AH291" s="212"/>
      <c r="AI291" s="212"/>
      <c r="AJ291" s="219" t="n">
        <f aca="false">SeqEnd-SeqBeg+1</f>
        <v>1</v>
      </c>
      <c r="AK291" s="220" t="n">
        <f aca="false">AND( SeqBeg&lt;=Beg  , End &lt;=SeqEnd )</f>
        <v>0</v>
      </c>
      <c r="AL291" s="212"/>
      <c r="AM291" s="212"/>
      <c r="AN291" s="221"/>
      <c r="AO291" s="147" t="s">
        <v>103</v>
      </c>
      <c r="AP291" s="147" t="s">
        <v>103</v>
      </c>
      <c r="AQ291" s="147" t="s">
        <v>103</v>
      </c>
      <c r="AR291" s="147" t="s">
        <v>103</v>
      </c>
      <c r="AS291" s="147" t="s">
        <v>103</v>
      </c>
      <c r="AT291" s="147" t="s">
        <v>103</v>
      </c>
      <c r="AV291" s="212"/>
      <c r="AW291" s="222" t="str">
        <f aca="false">HYPERLINK(CONCATENATE("http://www.ncbi.nlm.nih.gov/nuccore/",BM291),BM291)</f>
        <v>KC912121</v>
      </c>
      <c r="AX291" s="219" t="str">
        <f aca="false">CONCATENATE(D291,IF(I291="","",CONCATENATE(".",I291)),IF(K291="","",CONCATENATE(".",K291)),IF(M291="","",CONCATENATE(".",M291)),IF(R291="","",CONCATENATE(".",R291)),IF(U291="","","(*)"))</f>
        <v>3.FRA.Toulouse .hum</v>
      </c>
      <c r="AY291" s="170" t="str">
        <f aca="false">CONCATENATE(BM291,".",BN291)</f>
        <v>KC912121.</v>
      </c>
      <c r="AZ291" s="171" t="str">
        <f aca="false">IF(AV291="",IF(ISNUMBER(FIND(".",A291)),LEFT(A291,FIND(".",A291)-1),A291),AV291)</f>
        <v>KC912121</v>
      </c>
      <c r="BA291" s="171" t="str">
        <f aca="false">IF(ISNUMBER(FIND("-",AZ291)),LEFT(AZ291,FIND("-",AZ291)-1),AZ291)</f>
        <v>KC912121</v>
      </c>
      <c r="BB291" s="170" t="str">
        <f aca="false"> MEGAname &amp; "="</f>
        <v>KC912121=</v>
      </c>
      <c r="BC291" s="170" t="str">
        <f aca="false">Clear &amp; IF(span ,"Span","out")</f>
        <v>KC912121=out</v>
      </c>
      <c r="BD291" s="170" t="str">
        <f aca="false">Clear &amp; IF(span, IF(B291=".","Selected",B291),"out")</f>
        <v>KC912121=out</v>
      </c>
      <c r="BE291" s="170" t="str">
        <f aca="false">Clear &amp; Strain</f>
        <v>KC912121=</v>
      </c>
      <c r="BF291" s="170" t="str">
        <f aca="false">CONCATENATE(A291,"=",F291,". ",AX291,IF(AB291="","",CONCATENATE(".",AB291)))</f>
        <v>KC912121=. 3.FRA.Toulouse .hum</v>
      </c>
      <c r="BG291" s="170" t="str">
        <f aca="false">CONCATENATE(A291,"=",F291,". ",AX291)</f>
        <v>KC912121=. 3.FRA.Toulouse .hum</v>
      </c>
      <c r="BH291" s="170" t="str">
        <f aca="false">CONCATENATE(A291,"=",AX291)</f>
        <v>KC912121=3.FRA.Toulouse .hum</v>
      </c>
      <c r="BI291" s="170" t="str">
        <f aca="false">CONCATENATE(A291,"=",ComForSubtype,D291)</f>
        <v>KC912121=3</v>
      </c>
      <c r="BJ291" s="170" t="str">
        <f aca="false">CONCATENATE(A291,"=",E291)</f>
        <v>KC912121=3</v>
      </c>
      <c r="BK291" s="170" t="str">
        <f aca="false">CONCATENATE(A291,"=",C291)</f>
        <v>KC912121=3</v>
      </c>
      <c r="BL291" s="170" t="str">
        <f aca="false">CONCATENATE(D291,"=")</f>
        <v>3=</v>
      </c>
      <c r="BM291" s="223" t="str">
        <f aca="false">IF(BA291="XX","",BA291)</f>
        <v>KC912121</v>
      </c>
      <c r="BN291" s="224" t="str">
        <f aca="false">CONCATENATE(IF(F291="","",F291),IF(G291="","",CONCATENATE(" / ",G291)))</f>
        <v/>
      </c>
      <c r="BO291" s="225" t="str">
        <f aca="false">AX291</f>
        <v>3.FRA.Toulouse .hum</v>
      </c>
      <c r="BP291" s="226" t="str">
        <f aca="false">IF(V291="","",V291)</f>
        <v/>
      </c>
      <c r="BQ291" s="226" t="str">
        <f aca="false">IF(W291="","",CONCATENATE(W291,IF(LEFT(AO291,1)="s","+","")))</f>
        <v/>
      </c>
      <c r="BR291" s="226" t="str">
        <f aca="false">IF(X291="","",CONCATENATE(X291,IF(LEFT(AQ291,1)="s","+","")))</f>
        <v/>
      </c>
      <c r="BS291" s="226" t="str">
        <f aca="false">IF(Y291="","",CONCATENATE(Y291,IF(LEFT(AR291,1)="s","+","")))</f>
        <v/>
      </c>
      <c r="BT291" s="226" t="str">
        <f aca="false">IF(Z291="","",CONCATENATE(Z291,IF(LEFT(AS291,1)="s","+","")))</f>
        <v/>
      </c>
      <c r="BU291" s="227" t="str">
        <f aca="false">IF(AA291="","",CONCATENATE(AA291,IF(LEFT(AT291,1)="s","+","")))</f>
        <v/>
      </c>
      <c r="BV291" s="212"/>
      <c r="BW291" s="177" t="s">
        <v>338</v>
      </c>
      <c r="BX291" s="170" t="str">
        <f aca="false">IF(BW291&lt;&gt;"",IF(ISNUMBER(FIND("=",BW291)),LEFT(BW291,FIND("=",BW291)-1),BW291),BW291)</f>
        <v>xx</v>
      </c>
      <c r="BY291" s="170" t="str">
        <f aca="false">IF(BW291&lt;&gt;"",IF(ISNUMBER(FIND("=",BW291)),RIGHT(BW291,LEN(BW291)-FIND("=",BW291)),""),"")</f>
        <v>Non_select</v>
      </c>
      <c r="BZ291" s="170" t="str">
        <f aca="false">IF(BX291&lt;&gt;"",IF(ISNUMBER(FIND(".",BX291)),LEFT(BX291,FIND(".",BX291)-1),BX291),BX291)</f>
        <v>xx</v>
      </c>
      <c r="CA291" s="170" t="str">
        <f aca="false">IF(BX291&lt;&gt;"",IF(ISNUMBER(FIND(".",BX291)),RIGHT(BX291,LEN(BX291)-FIND(".",BX291)),""),"")</f>
        <v/>
      </c>
      <c r="CB291" s="212"/>
      <c r="CC291" s="170" t="str">
        <f aca="false">A291</f>
        <v>KC912121</v>
      </c>
      <c r="CD291" s="178" t="s">
        <v>339</v>
      </c>
      <c r="CE291" s="178" t="s">
        <v>340</v>
      </c>
      <c r="CF291" s="178" t="s">
        <v>341</v>
      </c>
      <c r="CG291" s="212"/>
      <c r="CH291" s="212"/>
      <c r="CI291" s="212"/>
      <c r="CJ291" s="212"/>
      <c r="CK291" s="178"/>
      <c r="CL291" s="212"/>
      <c r="CM291" s="212"/>
      <c r="CN291" s="212"/>
      <c r="CO291" s="212"/>
      <c r="CP291" s="212"/>
      <c r="CQ291" s="212"/>
      <c r="CR291" s="228" t="n">
        <f aca="false">C291</f>
        <v>3</v>
      </c>
      <c r="CS291" s="229" t="str">
        <f aca="false">D291</f>
        <v>3</v>
      </c>
      <c r="CT291" s="170" t="str">
        <f aca="false">CONCATENATE(CD291," strain ",CM291," ",CL291,", partial cds")</f>
        <v>Hepatitis E virus strain  , partial cds</v>
      </c>
    </row>
    <row r="292" s="146" customFormat="true" ht="11.9" hidden="true" customHeight="true" outlineLevel="0" collapsed="false">
      <c r="A292" s="154" t="s">
        <v>924</v>
      </c>
      <c r="B292" s="147" t="s">
        <v>371</v>
      </c>
      <c r="C292" s="148" t="n">
        <v>3</v>
      </c>
      <c r="D292" s="149" t="s">
        <v>640</v>
      </c>
      <c r="E292" s="150" t="s">
        <v>640</v>
      </c>
      <c r="F292" s="154"/>
      <c r="G292" s="212"/>
      <c r="H292" s="146" t="s">
        <v>758</v>
      </c>
      <c r="I292" s="153" t="s">
        <v>759</v>
      </c>
      <c r="J292" s="154" t="s">
        <v>395</v>
      </c>
      <c r="K292" s="155" t="s">
        <v>760</v>
      </c>
      <c r="L292" s="231" t="s">
        <v>760</v>
      </c>
      <c r="M292" s="157" t="s">
        <v>348</v>
      </c>
      <c r="N292" s="213"/>
      <c r="O292" s="212"/>
      <c r="P292" s="212"/>
      <c r="Q292" s="212"/>
      <c r="R292" s="212"/>
      <c r="S292" s="212"/>
      <c r="T292" s="215"/>
      <c r="U292" s="215"/>
      <c r="V292" s="209"/>
      <c r="W292" s="217"/>
      <c r="X292" s="209"/>
      <c r="Y292" s="209"/>
      <c r="Z292" s="209"/>
      <c r="AA292" s="216"/>
      <c r="AB292" s="217"/>
      <c r="AC292" s="217"/>
      <c r="AD292" s="209"/>
      <c r="AE292" s="209"/>
      <c r="AF292" s="209"/>
      <c r="AG292" s="218"/>
      <c r="AH292" s="212"/>
      <c r="AI292" s="212"/>
      <c r="AJ292" s="219" t="n">
        <f aca="false">SeqEnd-SeqBeg+1</f>
        <v>1</v>
      </c>
      <c r="AK292" s="220" t="n">
        <f aca="false">AND( SeqBeg&lt;=Beg  , End &lt;=SeqEnd )</f>
        <v>0</v>
      </c>
      <c r="AL292" s="212"/>
      <c r="AM292" s="212"/>
      <c r="AN292" s="221"/>
      <c r="AO292" s="147" t="s">
        <v>103</v>
      </c>
      <c r="AP292" s="147" t="s">
        <v>103</v>
      </c>
      <c r="AQ292" s="147" t="s">
        <v>103</v>
      </c>
      <c r="AR292" s="147" t="s">
        <v>103</v>
      </c>
      <c r="AS292" s="147" t="s">
        <v>103</v>
      </c>
      <c r="AT292" s="147" t="s">
        <v>103</v>
      </c>
      <c r="AV292" s="212"/>
      <c r="AW292" s="222" t="str">
        <f aca="false">HYPERLINK(CONCATENATE("http://www.ncbi.nlm.nih.gov/nuccore/",BM292),BM292)</f>
        <v>KC912122</v>
      </c>
      <c r="AX292" s="219" t="str">
        <f aca="false">CONCATENATE(D292,IF(I292="","",CONCATENATE(".",I292)),IF(K292="","",CONCATENATE(".",K292)),IF(M292="","",CONCATENATE(".",M292)),IF(R292="","",CONCATENATE(".",R292)),IF(U292="","","(*)"))</f>
        <v>3.FRA.Toulouse .hum</v>
      </c>
      <c r="AY292" s="170" t="str">
        <f aca="false">CONCATENATE(BM292,".",BN292)</f>
        <v>KC912122.</v>
      </c>
      <c r="AZ292" s="171" t="str">
        <f aca="false">IF(AV292="",IF(ISNUMBER(FIND(".",A292)),LEFT(A292,FIND(".",A292)-1),A292),AV292)</f>
        <v>KC912122</v>
      </c>
      <c r="BA292" s="171" t="str">
        <f aca="false">IF(ISNUMBER(FIND("-",AZ292)),LEFT(AZ292,FIND("-",AZ292)-1),AZ292)</f>
        <v>KC912122</v>
      </c>
      <c r="BB292" s="170" t="str">
        <f aca="false"> MEGAname &amp; "="</f>
        <v>KC912122=</v>
      </c>
      <c r="BC292" s="170" t="str">
        <f aca="false">Clear &amp; IF(span ,"Span","out")</f>
        <v>KC912122=out</v>
      </c>
      <c r="BD292" s="170" t="str">
        <f aca="false">Clear &amp; IF(span, IF(B292=".","Selected",B292),"out")</f>
        <v>KC912122=out</v>
      </c>
      <c r="BE292" s="170" t="str">
        <f aca="false">Clear &amp; Strain</f>
        <v>KC912122=</v>
      </c>
      <c r="BF292" s="170" t="str">
        <f aca="false">CONCATENATE(A292,"=",F292,". ",AX292,IF(AB292="","",CONCATENATE(".",AB292)))</f>
        <v>KC912122=. 3.FRA.Toulouse .hum</v>
      </c>
      <c r="BG292" s="170" t="str">
        <f aca="false">CONCATENATE(A292,"=",F292,". ",AX292)</f>
        <v>KC912122=. 3.FRA.Toulouse .hum</v>
      </c>
      <c r="BH292" s="170" t="str">
        <f aca="false">CONCATENATE(A292,"=",AX292)</f>
        <v>KC912122=3.FRA.Toulouse .hum</v>
      </c>
      <c r="BI292" s="170" t="str">
        <f aca="false">CONCATENATE(A292,"=",ComForSubtype,D292)</f>
        <v>KC912122=3</v>
      </c>
      <c r="BJ292" s="170" t="str">
        <f aca="false">CONCATENATE(A292,"=",E292)</f>
        <v>KC912122=3</v>
      </c>
      <c r="BK292" s="170" t="str">
        <f aca="false">CONCATENATE(A292,"=",C292)</f>
        <v>KC912122=3</v>
      </c>
      <c r="BL292" s="170" t="str">
        <f aca="false">CONCATENATE(D292,"=")</f>
        <v>3=</v>
      </c>
      <c r="BM292" s="223" t="str">
        <f aca="false">IF(BA292="XX","",BA292)</f>
        <v>KC912122</v>
      </c>
      <c r="BN292" s="224" t="str">
        <f aca="false">CONCATENATE(IF(F292="","",F292),IF(G292="","",CONCATENATE(" / ",G292)))</f>
        <v/>
      </c>
      <c r="BO292" s="225" t="str">
        <f aca="false">AX292</f>
        <v>3.FRA.Toulouse .hum</v>
      </c>
      <c r="BP292" s="226" t="str">
        <f aca="false">IF(V292="","",V292)</f>
        <v/>
      </c>
      <c r="BQ292" s="226" t="str">
        <f aca="false">IF(W292="","",CONCATENATE(W292,IF(LEFT(AO292,1)="s","+","")))</f>
        <v/>
      </c>
      <c r="BR292" s="226" t="str">
        <f aca="false">IF(X292="","",CONCATENATE(X292,IF(LEFT(AQ292,1)="s","+","")))</f>
        <v/>
      </c>
      <c r="BS292" s="226" t="str">
        <f aca="false">IF(Y292="","",CONCATENATE(Y292,IF(LEFT(AR292,1)="s","+","")))</f>
        <v/>
      </c>
      <c r="BT292" s="226" t="str">
        <f aca="false">IF(Z292="","",CONCATENATE(Z292,IF(LEFT(AS292,1)="s","+","")))</f>
        <v/>
      </c>
      <c r="BU292" s="227" t="str">
        <f aca="false">IF(AA292="","",CONCATENATE(AA292,IF(LEFT(AT292,1)="s","+","")))</f>
        <v/>
      </c>
      <c r="BV292" s="212"/>
      <c r="BW292" s="177" t="s">
        <v>338</v>
      </c>
      <c r="BX292" s="170" t="str">
        <f aca="false">IF(BW292&lt;&gt;"",IF(ISNUMBER(FIND("=",BW292)),LEFT(BW292,FIND("=",BW292)-1),BW292),BW292)</f>
        <v>xx</v>
      </c>
      <c r="BY292" s="170" t="str">
        <f aca="false">IF(BW292&lt;&gt;"",IF(ISNUMBER(FIND("=",BW292)),RIGHT(BW292,LEN(BW292)-FIND("=",BW292)),""),"")</f>
        <v>Non_select</v>
      </c>
      <c r="BZ292" s="170" t="str">
        <f aca="false">IF(BX292&lt;&gt;"",IF(ISNUMBER(FIND(".",BX292)),LEFT(BX292,FIND(".",BX292)-1),BX292),BX292)</f>
        <v>xx</v>
      </c>
      <c r="CA292" s="170" t="str">
        <f aca="false">IF(BX292&lt;&gt;"",IF(ISNUMBER(FIND(".",BX292)),RIGHT(BX292,LEN(BX292)-FIND(".",BX292)),""),"")</f>
        <v/>
      </c>
      <c r="CB292" s="212"/>
      <c r="CC292" s="170" t="str">
        <f aca="false">A292</f>
        <v>KC912122</v>
      </c>
      <c r="CD292" s="178" t="s">
        <v>339</v>
      </c>
      <c r="CE292" s="178" t="s">
        <v>340</v>
      </c>
      <c r="CF292" s="178" t="s">
        <v>341</v>
      </c>
      <c r="CG292" s="212"/>
      <c r="CH292" s="212"/>
      <c r="CI292" s="212"/>
      <c r="CJ292" s="212"/>
      <c r="CK292" s="178"/>
      <c r="CL292" s="212"/>
      <c r="CM292" s="212"/>
      <c r="CN292" s="212"/>
      <c r="CO292" s="212"/>
      <c r="CP292" s="212"/>
      <c r="CQ292" s="212"/>
      <c r="CR292" s="228" t="n">
        <f aca="false">C292</f>
        <v>3</v>
      </c>
      <c r="CS292" s="229" t="str">
        <f aca="false">D292</f>
        <v>3</v>
      </c>
      <c r="CT292" s="170" t="str">
        <f aca="false">CONCATENATE(CD292," strain ",CM292," ",CL292,", partial cds")</f>
        <v>Hepatitis E virus strain  , partial cds</v>
      </c>
    </row>
    <row r="293" s="146" customFormat="true" ht="11.9" hidden="true" customHeight="true" outlineLevel="0" collapsed="false">
      <c r="A293" s="154" t="s">
        <v>925</v>
      </c>
      <c r="B293" s="147" t="s">
        <v>371</v>
      </c>
      <c r="C293" s="148" t="n">
        <v>3</v>
      </c>
      <c r="D293" s="149" t="s">
        <v>640</v>
      </c>
      <c r="E293" s="150" t="s">
        <v>640</v>
      </c>
      <c r="F293" s="154"/>
      <c r="G293" s="212"/>
      <c r="H293" s="146" t="s">
        <v>758</v>
      </c>
      <c r="I293" s="153" t="s">
        <v>759</v>
      </c>
      <c r="J293" s="154" t="s">
        <v>395</v>
      </c>
      <c r="K293" s="155" t="s">
        <v>760</v>
      </c>
      <c r="L293" s="231" t="s">
        <v>760</v>
      </c>
      <c r="M293" s="157" t="s">
        <v>348</v>
      </c>
      <c r="N293" s="213"/>
      <c r="O293" s="212"/>
      <c r="P293" s="212"/>
      <c r="Q293" s="212"/>
      <c r="R293" s="212"/>
      <c r="S293" s="212"/>
      <c r="T293" s="215"/>
      <c r="U293" s="215"/>
      <c r="V293" s="209"/>
      <c r="W293" s="217"/>
      <c r="X293" s="209"/>
      <c r="Y293" s="209"/>
      <c r="Z293" s="209"/>
      <c r="AA293" s="216"/>
      <c r="AB293" s="217"/>
      <c r="AC293" s="217"/>
      <c r="AD293" s="209"/>
      <c r="AE293" s="209"/>
      <c r="AF293" s="209"/>
      <c r="AG293" s="218"/>
      <c r="AH293" s="212"/>
      <c r="AI293" s="212"/>
      <c r="AJ293" s="219" t="n">
        <f aca="false">SeqEnd-SeqBeg+1</f>
        <v>1</v>
      </c>
      <c r="AK293" s="220" t="n">
        <f aca="false">AND( SeqBeg&lt;=Beg  , End &lt;=SeqEnd )</f>
        <v>0</v>
      </c>
      <c r="AL293" s="212"/>
      <c r="AM293" s="212"/>
      <c r="AN293" s="221"/>
      <c r="AO293" s="147" t="s">
        <v>103</v>
      </c>
      <c r="AP293" s="147" t="s">
        <v>103</v>
      </c>
      <c r="AQ293" s="147" t="s">
        <v>103</v>
      </c>
      <c r="AR293" s="147" t="s">
        <v>103</v>
      </c>
      <c r="AS293" s="147" t="s">
        <v>103</v>
      </c>
      <c r="AT293" s="147" t="s">
        <v>103</v>
      </c>
      <c r="AV293" s="212"/>
      <c r="AW293" s="222" t="str">
        <f aca="false">HYPERLINK(CONCATENATE("http://www.ncbi.nlm.nih.gov/nuccore/",BM293),BM293)</f>
        <v>KC912123</v>
      </c>
      <c r="AX293" s="219" t="str">
        <f aca="false">CONCATENATE(D293,IF(I293="","",CONCATENATE(".",I293)),IF(K293="","",CONCATENATE(".",K293)),IF(M293="","",CONCATENATE(".",M293)),IF(R293="","",CONCATENATE(".",R293)),IF(U293="","","(*)"))</f>
        <v>3.FRA.Toulouse .hum</v>
      </c>
      <c r="AY293" s="170" t="str">
        <f aca="false">CONCATENATE(BM293,".",BN293)</f>
        <v>KC912123.</v>
      </c>
      <c r="AZ293" s="171" t="str">
        <f aca="false">IF(AV293="",IF(ISNUMBER(FIND(".",A293)),LEFT(A293,FIND(".",A293)-1),A293),AV293)</f>
        <v>KC912123</v>
      </c>
      <c r="BA293" s="171" t="str">
        <f aca="false">IF(ISNUMBER(FIND("-",AZ293)),LEFT(AZ293,FIND("-",AZ293)-1),AZ293)</f>
        <v>KC912123</v>
      </c>
      <c r="BB293" s="170" t="str">
        <f aca="false"> MEGAname &amp; "="</f>
        <v>KC912123=</v>
      </c>
      <c r="BC293" s="170" t="str">
        <f aca="false">Clear &amp; IF(span ,"Span","out")</f>
        <v>KC912123=out</v>
      </c>
      <c r="BD293" s="170" t="str">
        <f aca="false">Clear &amp; IF(span, IF(B293=".","Selected",B293),"out")</f>
        <v>KC912123=out</v>
      </c>
      <c r="BE293" s="170" t="str">
        <f aca="false">Clear &amp; Strain</f>
        <v>KC912123=</v>
      </c>
      <c r="BF293" s="170" t="str">
        <f aca="false">CONCATENATE(A293,"=",F293,". ",AX293,IF(AB293="","",CONCATENATE(".",AB293)))</f>
        <v>KC912123=. 3.FRA.Toulouse .hum</v>
      </c>
      <c r="BG293" s="170" t="str">
        <f aca="false">CONCATENATE(A293,"=",F293,". ",AX293)</f>
        <v>KC912123=. 3.FRA.Toulouse .hum</v>
      </c>
      <c r="BH293" s="170" t="str">
        <f aca="false">CONCATENATE(A293,"=",AX293)</f>
        <v>KC912123=3.FRA.Toulouse .hum</v>
      </c>
      <c r="BI293" s="170" t="str">
        <f aca="false">CONCATENATE(A293,"=",ComForSubtype,D293)</f>
        <v>KC912123=3</v>
      </c>
      <c r="BJ293" s="170" t="str">
        <f aca="false">CONCATENATE(A293,"=",E293)</f>
        <v>KC912123=3</v>
      </c>
      <c r="BK293" s="170" t="str">
        <f aca="false">CONCATENATE(A293,"=",C293)</f>
        <v>KC912123=3</v>
      </c>
      <c r="BL293" s="170" t="str">
        <f aca="false">CONCATENATE(D293,"=")</f>
        <v>3=</v>
      </c>
      <c r="BM293" s="223" t="str">
        <f aca="false">IF(BA293="XX","",BA293)</f>
        <v>KC912123</v>
      </c>
      <c r="BN293" s="224" t="str">
        <f aca="false">CONCATENATE(IF(F293="","",F293),IF(G293="","",CONCATENATE(" / ",G293)))</f>
        <v/>
      </c>
      <c r="BO293" s="225" t="str">
        <f aca="false">AX293</f>
        <v>3.FRA.Toulouse .hum</v>
      </c>
      <c r="BP293" s="226" t="str">
        <f aca="false">IF(V293="","",V293)</f>
        <v/>
      </c>
      <c r="BQ293" s="226" t="str">
        <f aca="false">IF(W293="","",CONCATENATE(W293,IF(LEFT(AO293,1)="s","+","")))</f>
        <v/>
      </c>
      <c r="BR293" s="226" t="str">
        <f aca="false">IF(X293="","",CONCATENATE(X293,IF(LEFT(AQ293,1)="s","+","")))</f>
        <v/>
      </c>
      <c r="BS293" s="226" t="str">
        <f aca="false">IF(Y293="","",CONCATENATE(Y293,IF(LEFT(AR293,1)="s","+","")))</f>
        <v/>
      </c>
      <c r="BT293" s="226" t="str">
        <f aca="false">IF(Z293="","",CONCATENATE(Z293,IF(LEFT(AS293,1)="s","+","")))</f>
        <v/>
      </c>
      <c r="BU293" s="227" t="str">
        <f aca="false">IF(AA293="","",CONCATENATE(AA293,IF(LEFT(AT293,1)="s","+","")))</f>
        <v/>
      </c>
      <c r="BV293" s="212"/>
      <c r="BW293" s="177" t="s">
        <v>338</v>
      </c>
      <c r="BX293" s="170" t="str">
        <f aca="false">IF(BW293&lt;&gt;"",IF(ISNUMBER(FIND("=",BW293)),LEFT(BW293,FIND("=",BW293)-1),BW293),BW293)</f>
        <v>xx</v>
      </c>
      <c r="BY293" s="170" t="str">
        <f aca="false">IF(BW293&lt;&gt;"",IF(ISNUMBER(FIND("=",BW293)),RIGHT(BW293,LEN(BW293)-FIND("=",BW293)),""),"")</f>
        <v>Non_select</v>
      </c>
      <c r="BZ293" s="170" t="str">
        <f aca="false">IF(BX293&lt;&gt;"",IF(ISNUMBER(FIND(".",BX293)),LEFT(BX293,FIND(".",BX293)-1),BX293),BX293)</f>
        <v>xx</v>
      </c>
      <c r="CA293" s="170" t="str">
        <f aca="false">IF(BX293&lt;&gt;"",IF(ISNUMBER(FIND(".",BX293)),RIGHT(BX293,LEN(BX293)-FIND(".",BX293)),""),"")</f>
        <v/>
      </c>
      <c r="CB293" s="212"/>
      <c r="CC293" s="170" t="str">
        <f aca="false">A293</f>
        <v>KC912123</v>
      </c>
      <c r="CD293" s="178" t="s">
        <v>339</v>
      </c>
      <c r="CE293" s="178" t="s">
        <v>340</v>
      </c>
      <c r="CF293" s="178" t="s">
        <v>341</v>
      </c>
      <c r="CG293" s="212"/>
      <c r="CH293" s="212"/>
      <c r="CI293" s="212"/>
      <c r="CJ293" s="212"/>
      <c r="CK293" s="178"/>
      <c r="CL293" s="212"/>
      <c r="CM293" s="212"/>
      <c r="CN293" s="212"/>
      <c r="CO293" s="212"/>
      <c r="CP293" s="212"/>
      <c r="CQ293" s="212"/>
      <c r="CR293" s="228" t="n">
        <f aca="false">C293</f>
        <v>3</v>
      </c>
      <c r="CS293" s="229" t="str">
        <f aca="false">D293</f>
        <v>3</v>
      </c>
      <c r="CT293" s="170" t="str">
        <f aca="false">CONCATENATE(CD293," strain ",CM293," ",CL293,", partial cds")</f>
        <v>Hepatitis E virus strain  , partial cds</v>
      </c>
    </row>
    <row r="294" s="146" customFormat="true" ht="11.9" hidden="true" customHeight="true" outlineLevel="0" collapsed="false">
      <c r="A294" s="154" t="s">
        <v>926</v>
      </c>
      <c r="B294" s="147" t="s">
        <v>371</v>
      </c>
      <c r="C294" s="148" t="n">
        <v>3</v>
      </c>
      <c r="D294" s="149" t="s">
        <v>640</v>
      </c>
      <c r="E294" s="150" t="s">
        <v>640</v>
      </c>
      <c r="F294" s="154"/>
      <c r="G294" s="212"/>
      <c r="H294" s="146" t="s">
        <v>758</v>
      </c>
      <c r="I294" s="153" t="s">
        <v>759</v>
      </c>
      <c r="J294" s="154" t="s">
        <v>395</v>
      </c>
      <c r="K294" s="155" t="s">
        <v>760</v>
      </c>
      <c r="L294" s="231" t="s">
        <v>760</v>
      </c>
      <c r="M294" s="157" t="s">
        <v>348</v>
      </c>
      <c r="N294" s="213"/>
      <c r="O294" s="212"/>
      <c r="P294" s="212"/>
      <c r="Q294" s="212"/>
      <c r="R294" s="212"/>
      <c r="S294" s="212"/>
      <c r="T294" s="215"/>
      <c r="U294" s="215"/>
      <c r="V294" s="209"/>
      <c r="W294" s="217"/>
      <c r="X294" s="209"/>
      <c r="Y294" s="209"/>
      <c r="Z294" s="209"/>
      <c r="AA294" s="216"/>
      <c r="AB294" s="217"/>
      <c r="AC294" s="217"/>
      <c r="AD294" s="209"/>
      <c r="AE294" s="209"/>
      <c r="AF294" s="209"/>
      <c r="AG294" s="218"/>
      <c r="AH294" s="212"/>
      <c r="AI294" s="212"/>
      <c r="AJ294" s="219" t="n">
        <f aca="false">SeqEnd-SeqBeg+1</f>
        <v>1</v>
      </c>
      <c r="AK294" s="220" t="n">
        <f aca="false">AND( SeqBeg&lt;=Beg  , End &lt;=SeqEnd )</f>
        <v>0</v>
      </c>
      <c r="AL294" s="212"/>
      <c r="AM294" s="212"/>
      <c r="AN294" s="221"/>
      <c r="AO294" s="147" t="s">
        <v>103</v>
      </c>
      <c r="AP294" s="147" t="s">
        <v>103</v>
      </c>
      <c r="AQ294" s="147" t="s">
        <v>103</v>
      </c>
      <c r="AR294" s="147" t="s">
        <v>103</v>
      </c>
      <c r="AS294" s="147" t="s">
        <v>103</v>
      </c>
      <c r="AT294" s="147" t="s">
        <v>103</v>
      </c>
      <c r="AV294" s="212"/>
      <c r="AW294" s="222" t="str">
        <f aca="false">HYPERLINK(CONCATENATE("http://www.ncbi.nlm.nih.gov/nuccore/",BM294),BM294)</f>
        <v>KC912124</v>
      </c>
      <c r="AX294" s="219" t="str">
        <f aca="false">CONCATENATE(D294,IF(I294="","",CONCATENATE(".",I294)),IF(K294="","",CONCATENATE(".",K294)),IF(M294="","",CONCATENATE(".",M294)),IF(R294="","",CONCATENATE(".",R294)),IF(U294="","","(*)"))</f>
        <v>3.FRA.Toulouse .hum</v>
      </c>
      <c r="AY294" s="170" t="str">
        <f aca="false">CONCATENATE(BM294,".",BN294)</f>
        <v>KC912124.</v>
      </c>
      <c r="AZ294" s="171" t="str">
        <f aca="false">IF(AV294="",IF(ISNUMBER(FIND(".",A294)),LEFT(A294,FIND(".",A294)-1),A294),AV294)</f>
        <v>KC912124</v>
      </c>
      <c r="BA294" s="171" t="str">
        <f aca="false">IF(ISNUMBER(FIND("-",AZ294)),LEFT(AZ294,FIND("-",AZ294)-1),AZ294)</f>
        <v>KC912124</v>
      </c>
      <c r="BB294" s="170" t="str">
        <f aca="false"> MEGAname &amp; "="</f>
        <v>KC912124=</v>
      </c>
      <c r="BC294" s="170" t="str">
        <f aca="false">Clear &amp; IF(span ,"Span","out")</f>
        <v>KC912124=out</v>
      </c>
      <c r="BD294" s="170" t="str">
        <f aca="false">Clear &amp; IF(span, IF(B294=".","Selected",B294),"out")</f>
        <v>KC912124=out</v>
      </c>
      <c r="BE294" s="170" t="str">
        <f aca="false">Clear &amp; Strain</f>
        <v>KC912124=</v>
      </c>
      <c r="BF294" s="170" t="str">
        <f aca="false">CONCATENATE(A294,"=",F294,". ",AX294,IF(AB294="","",CONCATENATE(".",AB294)))</f>
        <v>KC912124=. 3.FRA.Toulouse .hum</v>
      </c>
      <c r="BG294" s="170" t="str">
        <f aca="false">CONCATENATE(A294,"=",F294,". ",AX294)</f>
        <v>KC912124=. 3.FRA.Toulouse .hum</v>
      </c>
      <c r="BH294" s="170" t="str">
        <f aca="false">CONCATENATE(A294,"=",AX294)</f>
        <v>KC912124=3.FRA.Toulouse .hum</v>
      </c>
      <c r="BI294" s="170" t="str">
        <f aca="false">CONCATENATE(A294,"=",ComForSubtype,D294)</f>
        <v>KC912124=3</v>
      </c>
      <c r="BJ294" s="170" t="str">
        <f aca="false">CONCATENATE(A294,"=",E294)</f>
        <v>KC912124=3</v>
      </c>
      <c r="BK294" s="170" t="str">
        <f aca="false">CONCATENATE(A294,"=",C294)</f>
        <v>KC912124=3</v>
      </c>
      <c r="BL294" s="170" t="str">
        <f aca="false">CONCATENATE(D294,"=")</f>
        <v>3=</v>
      </c>
      <c r="BM294" s="223" t="str">
        <f aca="false">IF(BA294="XX","",BA294)</f>
        <v>KC912124</v>
      </c>
      <c r="BN294" s="224" t="str">
        <f aca="false">CONCATENATE(IF(F294="","",F294),IF(G294="","",CONCATENATE(" / ",G294)))</f>
        <v/>
      </c>
      <c r="BO294" s="225" t="str">
        <f aca="false">AX294</f>
        <v>3.FRA.Toulouse .hum</v>
      </c>
      <c r="BP294" s="226" t="str">
        <f aca="false">IF(V294="","",V294)</f>
        <v/>
      </c>
      <c r="BQ294" s="226" t="str">
        <f aca="false">IF(W294="","",CONCATENATE(W294,IF(LEFT(AO294,1)="s","+","")))</f>
        <v/>
      </c>
      <c r="BR294" s="226" t="str">
        <f aca="false">IF(X294="","",CONCATENATE(X294,IF(LEFT(AQ294,1)="s","+","")))</f>
        <v/>
      </c>
      <c r="BS294" s="226" t="str">
        <f aca="false">IF(Y294="","",CONCATENATE(Y294,IF(LEFT(AR294,1)="s","+","")))</f>
        <v/>
      </c>
      <c r="BT294" s="226" t="str">
        <f aca="false">IF(Z294="","",CONCATENATE(Z294,IF(LEFT(AS294,1)="s","+","")))</f>
        <v/>
      </c>
      <c r="BU294" s="227" t="str">
        <f aca="false">IF(AA294="","",CONCATENATE(AA294,IF(LEFT(AT294,1)="s","+","")))</f>
        <v/>
      </c>
      <c r="BV294" s="212"/>
      <c r="BW294" s="177" t="s">
        <v>338</v>
      </c>
      <c r="BX294" s="170" t="str">
        <f aca="false">IF(BW294&lt;&gt;"",IF(ISNUMBER(FIND("=",BW294)),LEFT(BW294,FIND("=",BW294)-1),BW294),BW294)</f>
        <v>xx</v>
      </c>
      <c r="BY294" s="170" t="str">
        <f aca="false">IF(BW294&lt;&gt;"",IF(ISNUMBER(FIND("=",BW294)),RIGHT(BW294,LEN(BW294)-FIND("=",BW294)),""),"")</f>
        <v>Non_select</v>
      </c>
      <c r="BZ294" s="170" t="str">
        <f aca="false">IF(BX294&lt;&gt;"",IF(ISNUMBER(FIND(".",BX294)),LEFT(BX294,FIND(".",BX294)-1),BX294),BX294)</f>
        <v>xx</v>
      </c>
      <c r="CA294" s="170" t="str">
        <f aca="false">IF(BX294&lt;&gt;"",IF(ISNUMBER(FIND(".",BX294)),RIGHT(BX294,LEN(BX294)-FIND(".",BX294)),""),"")</f>
        <v/>
      </c>
      <c r="CB294" s="212"/>
      <c r="CC294" s="170" t="str">
        <f aca="false">A294</f>
        <v>KC912124</v>
      </c>
      <c r="CD294" s="178" t="s">
        <v>339</v>
      </c>
      <c r="CE294" s="178" t="s">
        <v>340</v>
      </c>
      <c r="CF294" s="178" t="s">
        <v>341</v>
      </c>
      <c r="CG294" s="212"/>
      <c r="CH294" s="212"/>
      <c r="CI294" s="212"/>
      <c r="CJ294" s="212"/>
      <c r="CK294" s="178"/>
      <c r="CL294" s="212"/>
      <c r="CM294" s="212"/>
      <c r="CN294" s="212"/>
      <c r="CO294" s="212"/>
      <c r="CP294" s="212"/>
      <c r="CQ294" s="212"/>
      <c r="CR294" s="228" t="n">
        <f aca="false">C294</f>
        <v>3</v>
      </c>
      <c r="CS294" s="229" t="str">
        <f aca="false">D294</f>
        <v>3</v>
      </c>
      <c r="CT294" s="170" t="str">
        <f aca="false">CONCATENATE(CD294," strain ",CM294," ",CL294,", partial cds")</f>
        <v>Hepatitis E virus strain  , partial cds</v>
      </c>
    </row>
    <row r="295" s="146" customFormat="true" ht="11.9" hidden="true" customHeight="true" outlineLevel="0" collapsed="false">
      <c r="A295" s="154" t="s">
        <v>927</v>
      </c>
      <c r="B295" s="147" t="s">
        <v>371</v>
      </c>
      <c r="C295" s="148" t="n">
        <v>3</v>
      </c>
      <c r="D295" s="149" t="s">
        <v>640</v>
      </c>
      <c r="E295" s="150" t="s">
        <v>640</v>
      </c>
      <c r="F295" s="154"/>
      <c r="G295" s="212"/>
      <c r="H295" s="146" t="s">
        <v>758</v>
      </c>
      <c r="I295" s="153" t="s">
        <v>759</v>
      </c>
      <c r="J295" s="154" t="s">
        <v>395</v>
      </c>
      <c r="K295" s="155" t="s">
        <v>760</v>
      </c>
      <c r="L295" s="231" t="s">
        <v>760</v>
      </c>
      <c r="M295" s="157" t="s">
        <v>348</v>
      </c>
      <c r="N295" s="213"/>
      <c r="O295" s="212"/>
      <c r="P295" s="212"/>
      <c r="Q295" s="212"/>
      <c r="R295" s="212"/>
      <c r="S295" s="212"/>
      <c r="T295" s="215"/>
      <c r="U295" s="215"/>
      <c r="V295" s="209"/>
      <c r="W295" s="217"/>
      <c r="X295" s="209"/>
      <c r="Y295" s="209"/>
      <c r="Z295" s="209"/>
      <c r="AA295" s="216"/>
      <c r="AB295" s="217"/>
      <c r="AC295" s="217"/>
      <c r="AD295" s="209"/>
      <c r="AE295" s="209"/>
      <c r="AF295" s="209"/>
      <c r="AG295" s="218"/>
      <c r="AH295" s="212"/>
      <c r="AI295" s="212"/>
      <c r="AJ295" s="219" t="n">
        <f aca="false">SeqEnd-SeqBeg+1</f>
        <v>1</v>
      </c>
      <c r="AK295" s="220" t="n">
        <f aca="false">AND( SeqBeg&lt;=Beg  , End &lt;=SeqEnd )</f>
        <v>0</v>
      </c>
      <c r="AL295" s="212"/>
      <c r="AM295" s="212"/>
      <c r="AN295" s="221"/>
      <c r="AO295" s="147" t="s">
        <v>103</v>
      </c>
      <c r="AP295" s="147" t="s">
        <v>103</v>
      </c>
      <c r="AQ295" s="147" t="s">
        <v>103</v>
      </c>
      <c r="AR295" s="147" t="s">
        <v>103</v>
      </c>
      <c r="AS295" s="147" t="s">
        <v>103</v>
      </c>
      <c r="AT295" s="147" t="s">
        <v>103</v>
      </c>
      <c r="AV295" s="212"/>
      <c r="AW295" s="222" t="str">
        <f aca="false">HYPERLINK(CONCATENATE("http://www.ncbi.nlm.nih.gov/nuccore/",BM295),BM295)</f>
        <v>KC912125</v>
      </c>
      <c r="AX295" s="219" t="str">
        <f aca="false">CONCATENATE(D295,IF(I295="","",CONCATENATE(".",I295)),IF(K295="","",CONCATENATE(".",K295)),IF(M295="","",CONCATENATE(".",M295)),IF(R295="","",CONCATENATE(".",R295)),IF(U295="","","(*)"))</f>
        <v>3.FRA.Toulouse .hum</v>
      </c>
      <c r="AY295" s="170" t="str">
        <f aca="false">CONCATENATE(BM295,".",BN295)</f>
        <v>KC912125.</v>
      </c>
      <c r="AZ295" s="171" t="str">
        <f aca="false">IF(AV295="",IF(ISNUMBER(FIND(".",A295)),LEFT(A295,FIND(".",A295)-1),A295),AV295)</f>
        <v>KC912125</v>
      </c>
      <c r="BA295" s="171" t="str">
        <f aca="false">IF(ISNUMBER(FIND("-",AZ295)),LEFT(AZ295,FIND("-",AZ295)-1),AZ295)</f>
        <v>KC912125</v>
      </c>
      <c r="BB295" s="170" t="str">
        <f aca="false"> MEGAname &amp; "="</f>
        <v>KC912125=</v>
      </c>
      <c r="BC295" s="170" t="str">
        <f aca="false">Clear &amp; IF(span ,"Span","out")</f>
        <v>KC912125=out</v>
      </c>
      <c r="BD295" s="170" t="str">
        <f aca="false">Clear &amp; IF(span, IF(B295=".","Selected",B295),"out")</f>
        <v>KC912125=out</v>
      </c>
      <c r="BE295" s="170" t="str">
        <f aca="false">Clear &amp; Strain</f>
        <v>KC912125=</v>
      </c>
      <c r="BF295" s="170" t="str">
        <f aca="false">CONCATENATE(A295,"=",F295,". ",AX295,IF(AB295="","",CONCATENATE(".",AB295)))</f>
        <v>KC912125=. 3.FRA.Toulouse .hum</v>
      </c>
      <c r="BG295" s="170" t="str">
        <f aca="false">CONCATENATE(A295,"=",F295,". ",AX295)</f>
        <v>KC912125=. 3.FRA.Toulouse .hum</v>
      </c>
      <c r="BH295" s="170" t="str">
        <f aca="false">CONCATENATE(A295,"=",AX295)</f>
        <v>KC912125=3.FRA.Toulouse .hum</v>
      </c>
      <c r="BI295" s="170" t="str">
        <f aca="false">CONCATENATE(A295,"=",ComForSubtype,D295)</f>
        <v>KC912125=3</v>
      </c>
      <c r="BJ295" s="170" t="str">
        <f aca="false">CONCATENATE(A295,"=",E295)</f>
        <v>KC912125=3</v>
      </c>
      <c r="BK295" s="170" t="str">
        <f aca="false">CONCATENATE(A295,"=",C295)</f>
        <v>KC912125=3</v>
      </c>
      <c r="BL295" s="170" t="str">
        <f aca="false">CONCATENATE(D295,"=")</f>
        <v>3=</v>
      </c>
      <c r="BM295" s="223" t="str">
        <f aca="false">IF(BA295="XX","",BA295)</f>
        <v>KC912125</v>
      </c>
      <c r="BN295" s="224" t="str">
        <f aca="false">CONCATENATE(IF(F295="","",F295),IF(G295="","",CONCATENATE(" / ",G295)))</f>
        <v/>
      </c>
      <c r="BO295" s="225" t="str">
        <f aca="false">AX295</f>
        <v>3.FRA.Toulouse .hum</v>
      </c>
      <c r="BP295" s="226" t="str">
        <f aca="false">IF(V295="","",V295)</f>
        <v/>
      </c>
      <c r="BQ295" s="226" t="str">
        <f aca="false">IF(W295="","",CONCATENATE(W295,IF(LEFT(AO295,1)="s","+","")))</f>
        <v/>
      </c>
      <c r="BR295" s="226" t="str">
        <f aca="false">IF(X295="","",CONCATENATE(X295,IF(LEFT(AQ295,1)="s","+","")))</f>
        <v/>
      </c>
      <c r="BS295" s="226" t="str">
        <f aca="false">IF(Y295="","",CONCATENATE(Y295,IF(LEFT(AR295,1)="s","+","")))</f>
        <v/>
      </c>
      <c r="BT295" s="226" t="str">
        <f aca="false">IF(Z295="","",CONCATENATE(Z295,IF(LEFT(AS295,1)="s","+","")))</f>
        <v/>
      </c>
      <c r="BU295" s="227" t="str">
        <f aca="false">IF(AA295="","",CONCATENATE(AA295,IF(LEFT(AT295,1)="s","+","")))</f>
        <v/>
      </c>
      <c r="BV295" s="212"/>
      <c r="BW295" s="177" t="s">
        <v>338</v>
      </c>
      <c r="BX295" s="170" t="str">
        <f aca="false">IF(BW295&lt;&gt;"",IF(ISNUMBER(FIND("=",BW295)),LEFT(BW295,FIND("=",BW295)-1),BW295),BW295)</f>
        <v>xx</v>
      </c>
      <c r="BY295" s="170" t="str">
        <f aca="false">IF(BW295&lt;&gt;"",IF(ISNUMBER(FIND("=",BW295)),RIGHT(BW295,LEN(BW295)-FIND("=",BW295)),""),"")</f>
        <v>Non_select</v>
      </c>
      <c r="BZ295" s="170" t="str">
        <f aca="false">IF(BX295&lt;&gt;"",IF(ISNUMBER(FIND(".",BX295)),LEFT(BX295,FIND(".",BX295)-1),BX295),BX295)</f>
        <v>xx</v>
      </c>
      <c r="CA295" s="170" t="str">
        <f aca="false">IF(BX295&lt;&gt;"",IF(ISNUMBER(FIND(".",BX295)),RIGHT(BX295,LEN(BX295)-FIND(".",BX295)),""),"")</f>
        <v/>
      </c>
      <c r="CB295" s="212"/>
      <c r="CC295" s="170" t="str">
        <f aca="false">A295</f>
        <v>KC912125</v>
      </c>
      <c r="CD295" s="178" t="s">
        <v>339</v>
      </c>
      <c r="CE295" s="178" t="s">
        <v>340</v>
      </c>
      <c r="CF295" s="178" t="s">
        <v>341</v>
      </c>
      <c r="CG295" s="212"/>
      <c r="CH295" s="212"/>
      <c r="CI295" s="212"/>
      <c r="CJ295" s="212"/>
      <c r="CK295" s="178"/>
      <c r="CL295" s="212"/>
      <c r="CM295" s="212"/>
      <c r="CN295" s="212"/>
      <c r="CO295" s="212"/>
      <c r="CP295" s="212"/>
      <c r="CQ295" s="212"/>
      <c r="CR295" s="228" t="n">
        <f aca="false">C295</f>
        <v>3</v>
      </c>
      <c r="CS295" s="229" t="str">
        <f aca="false">D295</f>
        <v>3</v>
      </c>
      <c r="CT295" s="170" t="str">
        <f aca="false">CONCATENATE(CD295," strain ",CM295," ",CL295,", partial cds")</f>
        <v>Hepatitis E virus strain  , partial cds</v>
      </c>
    </row>
    <row r="296" s="146" customFormat="true" ht="11.9" hidden="true" customHeight="true" outlineLevel="0" collapsed="false">
      <c r="A296" s="154" t="s">
        <v>928</v>
      </c>
      <c r="B296" s="147" t="s">
        <v>371</v>
      </c>
      <c r="C296" s="148" t="n">
        <v>3</v>
      </c>
      <c r="D296" s="149" t="s">
        <v>640</v>
      </c>
      <c r="E296" s="150" t="s">
        <v>640</v>
      </c>
      <c r="F296" s="154"/>
      <c r="G296" s="212"/>
      <c r="H296" s="146" t="s">
        <v>758</v>
      </c>
      <c r="I296" s="153" t="s">
        <v>759</v>
      </c>
      <c r="J296" s="154" t="s">
        <v>395</v>
      </c>
      <c r="K296" s="155" t="s">
        <v>760</v>
      </c>
      <c r="L296" s="231" t="s">
        <v>760</v>
      </c>
      <c r="M296" s="157" t="s">
        <v>348</v>
      </c>
      <c r="N296" s="213"/>
      <c r="O296" s="212"/>
      <c r="P296" s="212"/>
      <c r="Q296" s="212"/>
      <c r="R296" s="212"/>
      <c r="S296" s="212"/>
      <c r="T296" s="215"/>
      <c r="U296" s="215"/>
      <c r="V296" s="209"/>
      <c r="W296" s="217"/>
      <c r="X296" s="209"/>
      <c r="Y296" s="209"/>
      <c r="Z296" s="209"/>
      <c r="AA296" s="216"/>
      <c r="AB296" s="217"/>
      <c r="AC296" s="217"/>
      <c r="AD296" s="209"/>
      <c r="AE296" s="209"/>
      <c r="AF296" s="209"/>
      <c r="AG296" s="218"/>
      <c r="AH296" s="212"/>
      <c r="AI296" s="212"/>
      <c r="AJ296" s="219" t="n">
        <f aca="false">SeqEnd-SeqBeg+1</f>
        <v>1</v>
      </c>
      <c r="AK296" s="220" t="n">
        <f aca="false">AND( SeqBeg&lt;=Beg  , End &lt;=SeqEnd )</f>
        <v>0</v>
      </c>
      <c r="AL296" s="212"/>
      <c r="AM296" s="212"/>
      <c r="AN296" s="221"/>
      <c r="AO296" s="147" t="s">
        <v>103</v>
      </c>
      <c r="AP296" s="147" t="s">
        <v>103</v>
      </c>
      <c r="AQ296" s="147" t="s">
        <v>103</v>
      </c>
      <c r="AR296" s="147" t="s">
        <v>103</v>
      </c>
      <c r="AS296" s="147" t="s">
        <v>103</v>
      </c>
      <c r="AT296" s="147" t="s">
        <v>103</v>
      </c>
      <c r="AV296" s="212"/>
      <c r="AW296" s="222" t="str">
        <f aca="false">HYPERLINK(CONCATENATE("http://www.ncbi.nlm.nih.gov/nuccore/",BM296),BM296)</f>
        <v>KC912126</v>
      </c>
      <c r="AX296" s="219" t="str">
        <f aca="false">CONCATENATE(D296,IF(I296="","",CONCATENATE(".",I296)),IF(K296="","",CONCATENATE(".",K296)),IF(M296="","",CONCATENATE(".",M296)),IF(R296="","",CONCATENATE(".",R296)),IF(U296="","","(*)"))</f>
        <v>3.FRA.Toulouse .hum</v>
      </c>
      <c r="AY296" s="170" t="str">
        <f aca="false">CONCATENATE(BM296,".",BN296)</f>
        <v>KC912126.</v>
      </c>
      <c r="AZ296" s="171" t="str">
        <f aca="false">IF(AV296="",IF(ISNUMBER(FIND(".",A296)),LEFT(A296,FIND(".",A296)-1),A296),AV296)</f>
        <v>KC912126</v>
      </c>
      <c r="BA296" s="171" t="str">
        <f aca="false">IF(ISNUMBER(FIND("-",AZ296)),LEFT(AZ296,FIND("-",AZ296)-1),AZ296)</f>
        <v>KC912126</v>
      </c>
      <c r="BB296" s="170" t="str">
        <f aca="false"> MEGAname &amp; "="</f>
        <v>KC912126=</v>
      </c>
      <c r="BC296" s="170" t="str">
        <f aca="false">Clear &amp; IF(span ,"Span","out")</f>
        <v>KC912126=out</v>
      </c>
      <c r="BD296" s="170" t="str">
        <f aca="false">Clear &amp; IF(span, IF(B296=".","Selected",B296),"out")</f>
        <v>KC912126=out</v>
      </c>
      <c r="BE296" s="170" t="str">
        <f aca="false">Clear &amp; Strain</f>
        <v>KC912126=</v>
      </c>
      <c r="BF296" s="170" t="str">
        <f aca="false">CONCATENATE(A296,"=",F296,". ",AX296,IF(AB296="","",CONCATENATE(".",AB296)))</f>
        <v>KC912126=. 3.FRA.Toulouse .hum</v>
      </c>
      <c r="BG296" s="170" t="str">
        <f aca="false">CONCATENATE(A296,"=",F296,". ",AX296)</f>
        <v>KC912126=. 3.FRA.Toulouse .hum</v>
      </c>
      <c r="BH296" s="170" t="str">
        <f aca="false">CONCATENATE(A296,"=",AX296)</f>
        <v>KC912126=3.FRA.Toulouse .hum</v>
      </c>
      <c r="BI296" s="170" t="str">
        <f aca="false">CONCATENATE(A296,"=",ComForSubtype,D296)</f>
        <v>KC912126=3</v>
      </c>
      <c r="BJ296" s="170" t="str">
        <f aca="false">CONCATENATE(A296,"=",E296)</f>
        <v>KC912126=3</v>
      </c>
      <c r="BK296" s="170" t="str">
        <f aca="false">CONCATENATE(A296,"=",C296)</f>
        <v>KC912126=3</v>
      </c>
      <c r="BL296" s="170" t="str">
        <f aca="false">CONCATENATE(D296,"=")</f>
        <v>3=</v>
      </c>
      <c r="BM296" s="223" t="str">
        <f aca="false">IF(BA296="XX","",BA296)</f>
        <v>KC912126</v>
      </c>
      <c r="BN296" s="224" t="str">
        <f aca="false">CONCATENATE(IF(F296="","",F296),IF(G296="","",CONCATENATE(" / ",G296)))</f>
        <v/>
      </c>
      <c r="BO296" s="225" t="str">
        <f aca="false">AX296</f>
        <v>3.FRA.Toulouse .hum</v>
      </c>
      <c r="BP296" s="226" t="str">
        <f aca="false">IF(V296="","",V296)</f>
        <v/>
      </c>
      <c r="BQ296" s="226" t="str">
        <f aca="false">IF(W296="","",CONCATENATE(W296,IF(LEFT(AO296,1)="s","+","")))</f>
        <v/>
      </c>
      <c r="BR296" s="226" t="str">
        <f aca="false">IF(X296="","",CONCATENATE(X296,IF(LEFT(AQ296,1)="s","+","")))</f>
        <v/>
      </c>
      <c r="BS296" s="226" t="str">
        <f aca="false">IF(Y296="","",CONCATENATE(Y296,IF(LEFT(AR296,1)="s","+","")))</f>
        <v/>
      </c>
      <c r="BT296" s="226" t="str">
        <f aca="false">IF(Z296="","",CONCATENATE(Z296,IF(LEFT(AS296,1)="s","+","")))</f>
        <v/>
      </c>
      <c r="BU296" s="227" t="str">
        <f aca="false">IF(AA296="","",CONCATENATE(AA296,IF(LEFT(AT296,1)="s","+","")))</f>
        <v/>
      </c>
      <c r="BV296" s="212"/>
      <c r="BW296" s="177" t="s">
        <v>338</v>
      </c>
      <c r="BX296" s="170" t="str">
        <f aca="false">IF(BW296&lt;&gt;"",IF(ISNUMBER(FIND("=",BW296)),LEFT(BW296,FIND("=",BW296)-1),BW296),BW296)</f>
        <v>xx</v>
      </c>
      <c r="BY296" s="170" t="str">
        <f aca="false">IF(BW296&lt;&gt;"",IF(ISNUMBER(FIND("=",BW296)),RIGHT(BW296,LEN(BW296)-FIND("=",BW296)),""),"")</f>
        <v>Non_select</v>
      </c>
      <c r="BZ296" s="170" t="str">
        <f aca="false">IF(BX296&lt;&gt;"",IF(ISNUMBER(FIND(".",BX296)),LEFT(BX296,FIND(".",BX296)-1),BX296),BX296)</f>
        <v>xx</v>
      </c>
      <c r="CA296" s="170" t="str">
        <f aca="false">IF(BX296&lt;&gt;"",IF(ISNUMBER(FIND(".",BX296)),RIGHT(BX296,LEN(BX296)-FIND(".",BX296)),""),"")</f>
        <v/>
      </c>
      <c r="CB296" s="212"/>
      <c r="CC296" s="170" t="str">
        <f aca="false">A296</f>
        <v>KC912126</v>
      </c>
      <c r="CD296" s="178" t="s">
        <v>339</v>
      </c>
      <c r="CE296" s="178" t="s">
        <v>340</v>
      </c>
      <c r="CF296" s="178" t="s">
        <v>341</v>
      </c>
      <c r="CG296" s="212"/>
      <c r="CH296" s="212"/>
      <c r="CI296" s="212"/>
      <c r="CJ296" s="212"/>
      <c r="CK296" s="178"/>
      <c r="CL296" s="212"/>
      <c r="CM296" s="212"/>
      <c r="CN296" s="212"/>
      <c r="CO296" s="212"/>
      <c r="CP296" s="212"/>
      <c r="CQ296" s="212"/>
      <c r="CR296" s="228" t="n">
        <f aca="false">C296</f>
        <v>3</v>
      </c>
      <c r="CS296" s="229" t="str">
        <f aca="false">D296</f>
        <v>3</v>
      </c>
      <c r="CT296" s="170" t="str">
        <f aca="false">CONCATENATE(CD296," strain ",CM296," ",CL296,", partial cds")</f>
        <v>Hepatitis E virus strain  , partial cds</v>
      </c>
    </row>
    <row r="297" s="146" customFormat="true" ht="11.9" hidden="true" customHeight="true" outlineLevel="0" collapsed="false">
      <c r="A297" s="154" t="s">
        <v>929</v>
      </c>
      <c r="B297" s="147" t="s">
        <v>371</v>
      </c>
      <c r="C297" s="148" t="n">
        <v>3</v>
      </c>
      <c r="D297" s="149" t="s">
        <v>640</v>
      </c>
      <c r="E297" s="150" t="s">
        <v>640</v>
      </c>
      <c r="F297" s="154"/>
      <c r="G297" s="212"/>
      <c r="H297" s="146" t="s">
        <v>758</v>
      </c>
      <c r="I297" s="153" t="s">
        <v>759</v>
      </c>
      <c r="J297" s="154" t="s">
        <v>395</v>
      </c>
      <c r="K297" s="155" t="s">
        <v>760</v>
      </c>
      <c r="L297" s="231" t="s">
        <v>760</v>
      </c>
      <c r="M297" s="157" t="s">
        <v>348</v>
      </c>
      <c r="N297" s="213"/>
      <c r="O297" s="212"/>
      <c r="P297" s="212"/>
      <c r="Q297" s="212"/>
      <c r="R297" s="212"/>
      <c r="S297" s="212"/>
      <c r="T297" s="215"/>
      <c r="U297" s="215"/>
      <c r="V297" s="209"/>
      <c r="W297" s="217"/>
      <c r="X297" s="209"/>
      <c r="Y297" s="209"/>
      <c r="Z297" s="209"/>
      <c r="AA297" s="216"/>
      <c r="AB297" s="217"/>
      <c r="AC297" s="217"/>
      <c r="AD297" s="209"/>
      <c r="AE297" s="209"/>
      <c r="AF297" s="209"/>
      <c r="AG297" s="218"/>
      <c r="AH297" s="212"/>
      <c r="AI297" s="212"/>
      <c r="AJ297" s="219" t="n">
        <f aca="false">SeqEnd-SeqBeg+1</f>
        <v>1</v>
      </c>
      <c r="AK297" s="220" t="n">
        <f aca="false">AND( SeqBeg&lt;=Beg  , End &lt;=SeqEnd )</f>
        <v>0</v>
      </c>
      <c r="AL297" s="212"/>
      <c r="AM297" s="212"/>
      <c r="AN297" s="221"/>
      <c r="AO297" s="147" t="s">
        <v>103</v>
      </c>
      <c r="AP297" s="147" t="s">
        <v>103</v>
      </c>
      <c r="AQ297" s="147" t="s">
        <v>103</v>
      </c>
      <c r="AR297" s="147" t="s">
        <v>103</v>
      </c>
      <c r="AS297" s="147" t="s">
        <v>103</v>
      </c>
      <c r="AT297" s="147" t="s">
        <v>103</v>
      </c>
      <c r="AV297" s="212"/>
      <c r="AW297" s="222" t="str">
        <f aca="false">HYPERLINK(CONCATENATE("http://www.ncbi.nlm.nih.gov/nuccore/",BM297),BM297)</f>
        <v>KC912127</v>
      </c>
      <c r="AX297" s="219" t="str">
        <f aca="false">CONCATENATE(D297,IF(I297="","",CONCATENATE(".",I297)),IF(K297="","",CONCATENATE(".",K297)),IF(M297="","",CONCATENATE(".",M297)),IF(R297="","",CONCATENATE(".",R297)),IF(U297="","","(*)"))</f>
        <v>3.FRA.Toulouse .hum</v>
      </c>
      <c r="AY297" s="170" t="str">
        <f aca="false">CONCATENATE(BM297,".",BN297)</f>
        <v>KC912127.</v>
      </c>
      <c r="AZ297" s="171" t="str">
        <f aca="false">IF(AV297="",IF(ISNUMBER(FIND(".",A297)),LEFT(A297,FIND(".",A297)-1),A297),AV297)</f>
        <v>KC912127</v>
      </c>
      <c r="BA297" s="171" t="str">
        <f aca="false">IF(ISNUMBER(FIND("-",AZ297)),LEFT(AZ297,FIND("-",AZ297)-1),AZ297)</f>
        <v>KC912127</v>
      </c>
      <c r="BB297" s="170" t="str">
        <f aca="false"> MEGAname &amp; "="</f>
        <v>KC912127=</v>
      </c>
      <c r="BC297" s="170" t="str">
        <f aca="false">Clear &amp; IF(span ,"Span","out")</f>
        <v>KC912127=out</v>
      </c>
      <c r="BD297" s="170" t="str">
        <f aca="false">Clear &amp; IF(span, IF(B297=".","Selected",B297),"out")</f>
        <v>KC912127=out</v>
      </c>
      <c r="BE297" s="170" t="str">
        <f aca="false">Clear &amp; Strain</f>
        <v>KC912127=</v>
      </c>
      <c r="BF297" s="170" t="str">
        <f aca="false">CONCATENATE(A297,"=",F297,". ",AX297,IF(AB297="","",CONCATENATE(".",AB297)))</f>
        <v>KC912127=. 3.FRA.Toulouse .hum</v>
      </c>
      <c r="BG297" s="170" t="str">
        <f aca="false">CONCATENATE(A297,"=",F297,". ",AX297)</f>
        <v>KC912127=. 3.FRA.Toulouse .hum</v>
      </c>
      <c r="BH297" s="170" t="str">
        <f aca="false">CONCATENATE(A297,"=",AX297)</f>
        <v>KC912127=3.FRA.Toulouse .hum</v>
      </c>
      <c r="BI297" s="170" t="str">
        <f aca="false">CONCATENATE(A297,"=",ComForSubtype,D297)</f>
        <v>KC912127=3</v>
      </c>
      <c r="BJ297" s="170" t="str">
        <f aca="false">CONCATENATE(A297,"=",E297)</f>
        <v>KC912127=3</v>
      </c>
      <c r="BK297" s="170" t="str">
        <f aca="false">CONCATENATE(A297,"=",C297)</f>
        <v>KC912127=3</v>
      </c>
      <c r="BL297" s="170" t="str">
        <f aca="false">CONCATENATE(D297,"=")</f>
        <v>3=</v>
      </c>
      <c r="BM297" s="223" t="str">
        <f aca="false">IF(BA297="XX","",BA297)</f>
        <v>KC912127</v>
      </c>
      <c r="BN297" s="224" t="str">
        <f aca="false">CONCATENATE(IF(F297="","",F297),IF(G297="","",CONCATENATE(" / ",G297)))</f>
        <v/>
      </c>
      <c r="BO297" s="225" t="str">
        <f aca="false">AX297</f>
        <v>3.FRA.Toulouse .hum</v>
      </c>
      <c r="BP297" s="226" t="str">
        <f aca="false">IF(V297="","",V297)</f>
        <v/>
      </c>
      <c r="BQ297" s="226" t="str">
        <f aca="false">IF(W297="","",CONCATENATE(W297,IF(LEFT(AO297,1)="s","+","")))</f>
        <v/>
      </c>
      <c r="BR297" s="226" t="str">
        <f aca="false">IF(X297="","",CONCATENATE(X297,IF(LEFT(AQ297,1)="s","+","")))</f>
        <v/>
      </c>
      <c r="BS297" s="226" t="str">
        <f aca="false">IF(Y297="","",CONCATENATE(Y297,IF(LEFT(AR297,1)="s","+","")))</f>
        <v/>
      </c>
      <c r="BT297" s="226" t="str">
        <f aca="false">IF(Z297="","",CONCATENATE(Z297,IF(LEFT(AS297,1)="s","+","")))</f>
        <v/>
      </c>
      <c r="BU297" s="227" t="str">
        <f aca="false">IF(AA297="","",CONCATENATE(AA297,IF(LEFT(AT297,1)="s","+","")))</f>
        <v/>
      </c>
      <c r="BV297" s="212"/>
      <c r="BW297" s="177" t="s">
        <v>338</v>
      </c>
      <c r="BX297" s="170" t="str">
        <f aca="false">IF(BW297&lt;&gt;"",IF(ISNUMBER(FIND("=",BW297)),LEFT(BW297,FIND("=",BW297)-1),BW297),BW297)</f>
        <v>xx</v>
      </c>
      <c r="BY297" s="170" t="str">
        <f aca="false">IF(BW297&lt;&gt;"",IF(ISNUMBER(FIND("=",BW297)),RIGHT(BW297,LEN(BW297)-FIND("=",BW297)),""),"")</f>
        <v>Non_select</v>
      </c>
      <c r="BZ297" s="170" t="str">
        <f aca="false">IF(BX297&lt;&gt;"",IF(ISNUMBER(FIND(".",BX297)),LEFT(BX297,FIND(".",BX297)-1),BX297),BX297)</f>
        <v>xx</v>
      </c>
      <c r="CA297" s="170" t="str">
        <f aca="false">IF(BX297&lt;&gt;"",IF(ISNUMBER(FIND(".",BX297)),RIGHT(BX297,LEN(BX297)-FIND(".",BX297)),""),"")</f>
        <v/>
      </c>
      <c r="CB297" s="212"/>
      <c r="CC297" s="170" t="str">
        <f aca="false">A297</f>
        <v>KC912127</v>
      </c>
      <c r="CD297" s="178" t="s">
        <v>339</v>
      </c>
      <c r="CE297" s="178" t="s">
        <v>340</v>
      </c>
      <c r="CF297" s="178" t="s">
        <v>341</v>
      </c>
      <c r="CG297" s="212"/>
      <c r="CH297" s="212"/>
      <c r="CI297" s="212"/>
      <c r="CJ297" s="212"/>
      <c r="CK297" s="178"/>
      <c r="CL297" s="212"/>
      <c r="CM297" s="212"/>
      <c r="CN297" s="212"/>
      <c r="CO297" s="212"/>
      <c r="CP297" s="212"/>
      <c r="CQ297" s="212"/>
      <c r="CR297" s="228" t="n">
        <f aca="false">C297</f>
        <v>3</v>
      </c>
      <c r="CS297" s="229" t="str">
        <f aca="false">D297</f>
        <v>3</v>
      </c>
      <c r="CT297" s="170" t="str">
        <f aca="false">CONCATENATE(CD297," strain ",CM297," ",CL297,", partial cds")</f>
        <v>Hepatitis E virus strain  , partial cds</v>
      </c>
    </row>
    <row r="298" s="146" customFormat="true" ht="11.9" hidden="true" customHeight="true" outlineLevel="0" collapsed="false">
      <c r="A298" s="154" t="s">
        <v>930</v>
      </c>
      <c r="B298" s="147" t="s">
        <v>371</v>
      </c>
      <c r="C298" s="148" t="n">
        <v>3</v>
      </c>
      <c r="D298" s="149" t="s">
        <v>640</v>
      </c>
      <c r="E298" s="150" t="s">
        <v>640</v>
      </c>
      <c r="F298" s="154"/>
      <c r="G298" s="212"/>
      <c r="H298" s="146" t="s">
        <v>758</v>
      </c>
      <c r="I298" s="153" t="s">
        <v>759</v>
      </c>
      <c r="J298" s="154" t="s">
        <v>395</v>
      </c>
      <c r="K298" s="155" t="s">
        <v>760</v>
      </c>
      <c r="L298" s="231" t="s">
        <v>760</v>
      </c>
      <c r="M298" s="157" t="s">
        <v>348</v>
      </c>
      <c r="N298" s="213"/>
      <c r="O298" s="212"/>
      <c r="P298" s="212"/>
      <c r="Q298" s="212"/>
      <c r="R298" s="212"/>
      <c r="S298" s="212"/>
      <c r="T298" s="215"/>
      <c r="U298" s="215"/>
      <c r="V298" s="209"/>
      <c r="W298" s="217"/>
      <c r="X298" s="209"/>
      <c r="Y298" s="209"/>
      <c r="Z298" s="209"/>
      <c r="AA298" s="216"/>
      <c r="AB298" s="217"/>
      <c r="AC298" s="217"/>
      <c r="AD298" s="209"/>
      <c r="AE298" s="209"/>
      <c r="AF298" s="209"/>
      <c r="AG298" s="218"/>
      <c r="AH298" s="212"/>
      <c r="AI298" s="212"/>
      <c r="AJ298" s="219" t="n">
        <f aca="false">SeqEnd-SeqBeg+1</f>
        <v>1</v>
      </c>
      <c r="AK298" s="220" t="n">
        <f aca="false">AND( SeqBeg&lt;=Beg  , End &lt;=SeqEnd )</f>
        <v>0</v>
      </c>
      <c r="AL298" s="212"/>
      <c r="AM298" s="212"/>
      <c r="AN298" s="221"/>
      <c r="AO298" s="147" t="s">
        <v>103</v>
      </c>
      <c r="AP298" s="147" t="s">
        <v>103</v>
      </c>
      <c r="AQ298" s="147" t="s">
        <v>103</v>
      </c>
      <c r="AR298" s="147" t="s">
        <v>103</v>
      </c>
      <c r="AS298" s="147" t="s">
        <v>103</v>
      </c>
      <c r="AT298" s="147" t="s">
        <v>103</v>
      </c>
      <c r="AV298" s="212"/>
      <c r="AW298" s="222" t="str">
        <f aca="false">HYPERLINK(CONCATENATE("http://www.ncbi.nlm.nih.gov/nuccore/",BM298),BM298)</f>
        <v>KC912130</v>
      </c>
      <c r="AX298" s="219" t="str">
        <f aca="false">CONCATENATE(D298,IF(I298="","",CONCATENATE(".",I298)),IF(K298="","",CONCATENATE(".",K298)),IF(M298="","",CONCATENATE(".",M298)),IF(R298="","",CONCATENATE(".",R298)),IF(U298="","","(*)"))</f>
        <v>3.FRA.Toulouse .hum</v>
      </c>
      <c r="AY298" s="170" t="str">
        <f aca="false">CONCATENATE(BM298,".",BN298)</f>
        <v>KC912130.</v>
      </c>
      <c r="AZ298" s="171" t="str">
        <f aca="false">IF(AV298="",IF(ISNUMBER(FIND(".",A298)),LEFT(A298,FIND(".",A298)-1),A298),AV298)</f>
        <v>KC912130</v>
      </c>
      <c r="BA298" s="171" t="str">
        <f aca="false">IF(ISNUMBER(FIND("-",AZ298)),LEFT(AZ298,FIND("-",AZ298)-1),AZ298)</f>
        <v>KC912130</v>
      </c>
      <c r="BB298" s="170" t="str">
        <f aca="false"> MEGAname &amp; "="</f>
        <v>KC912130=</v>
      </c>
      <c r="BC298" s="170" t="str">
        <f aca="false">Clear &amp; IF(span ,"Span","out")</f>
        <v>KC912130=out</v>
      </c>
      <c r="BD298" s="170" t="str">
        <f aca="false">Clear &amp; IF(span, IF(B298=".","Selected",B298),"out")</f>
        <v>KC912130=out</v>
      </c>
      <c r="BE298" s="170" t="str">
        <f aca="false">Clear &amp; Strain</f>
        <v>KC912130=</v>
      </c>
      <c r="BF298" s="170" t="str">
        <f aca="false">CONCATENATE(A298,"=",F298,". ",AX298,IF(AB298="","",CONCATENATE(".",AB298)))</f>
        <v>KC912130=. 3.FRA.Toulouse .hum</v>
      </c>
      <c r="BG298" s="170" t="str">
        <f aca="false">CONCATENATE(A298,"=",F298,". ",AX298)</f>
        <v>KC912130=. 3.FRA.Toulouse .hum</v>
      </c>
      <c r="BH298" s="170" t="str">
        <f aca="false">CONCATENATE(A298,"=",AX298)</f>
        <v>KC912130=3.FRA.Toulouse .hum</v>
      </c>
      <c r="BI298" s="170" t="str">
        <f aca="false">CONCATENATE(A298,"=",ComForSubtype,D298)</f>
        <v>KC912130=3</v>
      </c>
      <c r="BJ298" s="170" t="str">
        <f aca="false">CONCATENATE(A298,"=",E298)</f>
        <v>KC912130=3</v>
      </c>
      <c r="BK298" s="170" t="str">
        <f aca="false">CONCATENATE(A298,"=",C298)</f>
        <v>KC912130=3</v>
      </c>
      <c r="BL298" s="170" t="str">
        <f aca="false">CONCATENATE(D298,"=")</f>
        <v>3=</v>
      </c>
      <c r="BM298" s="223" t="str">
        <f aca="false">IF(BA298="XX","",BA298)</f>
        <v>KC912130</v>
      </c>
      <c r="BN298" s="224" t="str">
        <f aca="false">CONCATENATE(IF(F298="","",F298),IF(G298="","",CONCATENATE(" / ",G298)))</f>
        <v/>
      </c>
      <c r="BO298" s="225" t="str">
        <f aca="false">AX298</f>
        <v>3.FRA.Toulouse .hum</v>
      </c>
      <c r="BP298" s="226" t="str">
        <f aca="false">IF(V298="","",V298)</f>
        <v/>
      </c>
      <c r="BQ298" s="226" t="str">
        <f aca="false">IF(W298="","",CONCATENATE(W298,IF(LEFT(AO298,1)="s","+","")))</f>
        <v/>
      </c>
      <c r="BR298" s="226" t="str">
        <f aca="false">IF(X298="","",CONCATENATE(X298,IF(LEFT(AQ298,1)="s","+","")))</f>
        <v/>
      </c>
      <c r="BS298" s="226" t="str">
        <f aca="false">IF(Y298="","",CONCATENATE(Y298,IF(LEFT(AR298,1)="s","+","")))</f>
        <v/>
      </c>
      <c r="BT298" s="226" t="str">
        <f aca="false">IF(Z298="","",CONCATENATE(Z298,IF(LEFT(AS298,1)="s","+","")))</f>
        <v/>
      </c>
      <c r="BU298" s="227" t="str">
        <f aca="false">IF(AA298="","",CONCATENATE(AA298,IF(LEFT(AT298,1)="s","+","")))</f>
        <v/>
      </c>
      <c r="BV298" s="212"/>
      <c r="BW298" s="177" t="s">
        <v>338</v>
      </c>
      <c r="BX298" s="170" t="str">
        <f aca="false">IF(BW298&lt;&gt;"",IF(ISNUMBER(FIND("=",BW298)),LEFT(BW298,FIND("=",BW298)-1),BW298),BW298)</f>
        <v>xx</v>
      </c>
      <c r="BY298" s="170" t="str">
        <f aca="false">IF(BW298&lt;&gt;"",IF(ISNUMBER(FIND("=",BW298)),RIGHT(BW298,LEN(BW298)-FIND("=",BW298)),""),"")</f>
        <v>Non_select</v>
      </c>
      <c r="BZ298" s="170" t="str">
        <f aca="false">IF(BX298&lt;&gt;"",IF(ISNUMBER(FIND(".",BX298)),LEFT(BX298,FIND(".",BX298)-1),BX298),BX298)</f>
        <v>xx</v>
      </c>
      <c r="CA298" s="170" t="str">
        <f aca="false">IF(BX298&lt;&gt;"",IF(ISNUMBER(FIND(".",BX298)),RIGHT(BX298,LEN(BX298)-FIND(".",BX298)),""),"")</f>
        <v/>
      </c>
      <c r="CB298" s="212"/>
      <c r="CC298" s="170" t="str">
        <f aca="false">A298</f>
        <v>KC912130</v>
      </c>
      <c r="CD298" s="178" t="s">
        <v>339</v>
      </c>
      <c r="CE298" s="178" t="s">
        <v>340</v>
      </c>
      <c r="CF298" s="178" t="s">
        <v>341</v>
      </c>
      <c r="CG298" s="212"/>
      <c r="CH298" s="212"/>
      <c r="CI298" s="212"/>
      <c r="CJ298" s="212"/>
      <c r="CK298" s="178"/>
      <c r="CL298" s="212"/>
      <c r="CM298" s="212"/>
      <c r="CN298" s="212"/>
      <c r="CO298" s="212"/>
      <c r="CP298" s="212"/>
      <c r="CQ298" s="212"/>
      <c r="CR298" s="228" t="n">
        <f aca="false">C298</f>
        <v>3</v>
      </c>
      <c r="CS298" s="229" t="str">
        <f aca="false">D298</f>
        <v>3</v>
      </c>
      <c r="CT298" s="170" t="str">
        <f aca="false">CONCATENATE(CD298," strain ",CM298," ",CL298,", partial cds")</f>
        <v>Hepatitis E virus strain  , partial cds</v>
      </c>
    </row>
    <row r="299" customFormat="false" ht="11.9" hidden="true" customHeight="true" outlineLevel="0" collapsed="false">
      <c r="A299" s="235" t="s">
        <v>931</v>
      </c>
      <c r="B299" s="147" t="s">
        <v>371</v>
      </c>
      <c r="C299" s="148" t="n">
        <v>3</v>
      </c>
      <c r="D299" s="149" t="s">
        <v>640</v>
      </c>
      <c r="E299" s="150" t="s">
        <v>640</v>
      </c>
      <c r="F299" s="154"/>
      <c r="G299" s="212"/>
      <c r="H299" s="146" t="s">
        <v>758</v>
      </c>
      <c r="I299" s="153" t="s">
        <v>759</v>
      </c>
      <c r="J299" s="154" t="s">
        <v>395</v>
      </c>
      <c r="K299" s="155" t="s">
        <v>760</v>
      </c>
      <c r="L299" s="231" t="s">
        <v>760</v>
      </c>
      <c r="M299" s="157" t="s">
        <v>348</v>
      </c>
      <c r="N299" s="213"/>
      <c r="O299" s="212"/>
      <c r="P299" s="159"/>
      <c r="Q299" s="159"/>
      <c r="R299" s="237"/>
      <c r="S299" s="237"/>
      <c r="T299" s="215"/>
      <c r="U299" s="215"/>
      <c r="V299" s="209"/>
      <c r="W299" s="217"/>
      <c r="X299" s="209"/>
      <c r="Y299" s="209"/>
      <c r="Z299" s="209"/>
      <c r="AA299" s="216"/>
      <c r="AB299" s="217"/>
      <c r="AC299" s="217"/>
      <c r="AD299" s="209"/>
      <c r="AE299" s="209"/>
      <c r="AF299" s="209"/>
      <c r="AG299" s="218"/>
      <c r="AH299" s="212"/>
      <c r="AI299" s="212"/>
      <c r="AJ299" s="219" t="n">
        <f aca="false">SeqEnd-SeqBeg+1</f>
        <v>1</v>
      </c>
      <c r="AK299" s="220" t="n">
        <f aca="false">AND( SeqBeg&lt;=Beg  , End &lt;=SeqEnd )</f>
        <v>0</v>
      </c>
      <c r="AL299" s="237"/>
      <c r="AM299" s="237"/>
      <c r="AN299" s="221"/>
      <c r="AO299" s="164" t="s">
        <v>103</v>
      </c>
      <c r="AP299" s="164" t="s">
        <v>103</v>
      </c>
      <c r="AQ299" s="164" t="s">
        <v>103</v>
      </c>
      <c r="AR299" s="164" t="s">
        <v>103</v>
      </c>
      <c r="AS299" s="164" t="s">
        <v>103</v>
      </c>
      <c r="AT299" s="164" t="s">
        <v>103</v>
      </c>
      <c r="AU299" s="237"/>
      <c r="AV299" s="237"/>
      <c r="AW299" s="222" t="str">
        <f aca="false">HYPERLINK(CONCATENATE("http://www.ncbi.nlm.nih.gov/nuccore/",BM299),BM299)</f>
        <v>KC912131</v>
      </c>
      <c r="AX299" s="219" t="str">
        <f aca="false">CONCATENATE(D299,IF(I299="","",CONCATENATE(".",I299)),IF(K299="","",CONCATENATE(".",K299)),IF(M299="","",CONCATENATE(".",M299)),IF(R299="","",CONCATENATE(".",R299)),IF(U299="","","(*)"))</f>
        <v>3.FRA.Toulouse .hum</v>
      </c>
      <c r="AY299" s="238" t="str">
        <f aca="false">CONCATENATE(BM299,".",BN299)</f>
        <v>KC912131.</v>
      </c>
      <c r="AZ299" s="239" t="str">
        <f aca="false">IF(AV299="",IF(ISNUMBER(FIND(".",A299)),LEFT(A299,FIND(".",A299)-1),A299),AV299)</f>
        <v>KC912131</v>
      </c>
      <c r="BA299" s="239" t="str">
        <f aca="false">IF(ISNUMBER(FIND("-",AZ299)),LEFT(AZ299,FIND("-",AZ299)-1),AZ299)</f>
        <v>KC912131</v>
      </c>
      <c r="BB299" s="170" t="str">
        <f aca="false"> MEGAname &amp; "="</f>
        <v>KC912131=</v>
      </c>
      <c r="BC299" s="170" t="str">
        <f aca="false">Clear &amp; IF(span ,"Span","out")</f>
        <v>KC912131=out</v>
      </c>
      <c r="BD299" s="170" t="str">
        <f aca="false">Clear &amp; IF(span, IF(B299=".","Selected",B299),"out")</f>
        <v>KC912131=out</v>
      </c>
      <c r="BE299" s="170" t="str">
        <f aca="false">Clear &amp; Strain</f>
        <v>KC912131=</v>
      </c>
      <c r="BF299" s="238" t="str">
        <f aca="false">CONCATENATE(A299,"=",F299,". ",AX299,IF(AB299="","",CONCATENATE(".",AB299)))</f>
        <v>KC912131=. 3.FRA.Toulouse .hum</v>
      </c>
      <c r="BG299" s="238" t="str">
        <f aca="false">CONCATENATE(A299,"=",F299,". ",AX299)</f>
        <v>KC912131=. 3.FRA.Toulouse .hum</v>
      </c>
      <c r="BH299" s="238" t="str">
        <f aca="false">CONCATENATE(A299,"=",AX299)</f>
        <v>KC912131=3.FRA.Toulouse .hum</v>
      </c>
      <c r="BI299" s="238" t="str">
        <f aca="false">CONCATENATE(A299,"=",ComForSubtype,D299)</f>
        <v>KC912131=3</v>
      </c>
      <c r="BJ299" s="238" t="str">
        <f aca="false">CONCATENATE(A299,"=",E299)</f>
        <v>KC912131=3</v>
      </c>
      <c r="BK299" s="238" t="str">
        <f aca="false">CONCATENATE(A299,"=",C299)</f>
        <v>KC912131=3</v>
      </c>
      <c r="BL299" s="238" t="str">
        <f aca="false">CONCATENATE(D299,"=")</f>
        <v>3=</v>
      </c>
      <c r="BM299" s="223" t="str">
        <f aca="false">IF(BA299="XX","",BA299)</f>
        <v>KC912131</v>
      </c>
      <c r="BN299" s="224" t="str">
        <f aca="false">CONCATENATE(IF(F299="","",F299),IF(G299="","",CONCATENATE(" / ",G299)))</f>
        <v/>
      </c>
      <c r="BO299" s="225" t="str">
        <f aca="false">AX299</f>
        <v>3.FRA.Toulouse .hum</v>
      </c>
      <c r="BP299" s="226" t="str">
        <f aca="false">IF(V299="","",V299)</f>
        <v/>
      </c>
      <c r="BQ299" s="226" t="str">
        <f aca="false">IF(W299="","",CONCATENATE(W299,IF(LEFT(AO299,1)="s","+","")))</f>
        <v/>
      </c>
      <c r="BR299" s="226" t="str">
        <f aca="false">IF(X299="","",CONCATENATE(X299,IF(LEFT(AQ299,1)="s","+","")))</f>
        <v/>
      </c>
      <c r="BS299" s="226" t="str">
        <f aca="false">IF(Y299="","",CONCATENATE(Y299,IF(LEFT(AR299,1)="s","+","")))</f>
        <v/>
      </c>
      <c r="BT299" s="226" t="str">
        <f aca="false">IF(Z299="","",CONCATENATE(Z299,IF(LEFT(AS299,1)="s","+","")))</f>
        <v/>
      </c>
      <c r="BU299" s="227" t="str">
        <f aca="false">IF(AA299="","",CONCATENATE(AA299,IF(LEFT(AT299,1)="s","+","")))</f>
        <v/>
      </c>
      <c r="BV299" s="240"/>
      <c r="BW299" s="240" t="s">
        <v>338</v>
      </c>
      <c r="BX299" s="238" t="str">
        <f aca="false">IF(BW299&lt;&gt;"",IF(ISNUMBER(FIND("=",BW299)),LEFT(BW299,FIND("=",BW299)-1),BW299),BW299)</f>
        <v>xx</v>
      </c>
      <c r="BY299" s="238" t="str">
        <f aca="false">IF(BW299&lt;&gt;"",IF(ISNUMBER(FIND("=",BW299)),RIGHT(BW299,LEN(BW299)-FIND("=",BW299)),""),"")</f>
        <v>Non_select</v>
      </c>
      <c r="BZ299" s="238" t="str">
        <f aca="false">IF(BX299&lt;&gt;"",IF(ISNUMBER(FIND(".",BX299)),LEFT(BX299,FIND(".",BX299)-1),BX299),BX299)</f>
        <v>xx</v>
      </c>
      <c r="CA299" s="238" t="str">
        <f aca="false">IF(BX299&lt;&gt;"",IF(ISNUMBER(FIND(".",BX299)),RIGHT(BX299,LEN(BX299)-FIND(".",BX299)),""),"")</f>
        <v/>
      </c>
      <c r="CB299" s="240"/>
      <c r="CC299" s="238" t="str">
        <f aca="false">A299</f>
        <v>KC912131</v>
      </c>
      <c r="CD299" s="241" t="s">
        <v>339</v>
      </c>
      <c r="CE299" s="241" t="s">
        <v>340</v>
      </c>
      <c r="CF299" s="241" t="s">
        <v>341</v>
      </c>
      <c r="CG299" s="241"/>
      <c r="CH299" s="241"/>
      <c r="CI299" s="241"/>
      <c r="CJ299" s="241"/>
      <c r="CK299" s="241"/>
      <c r="CL299" s="241"/>
      <c r="CM299" s="238"/>
      <c r="CN299" s="238"/>
      <c r="CO299" s="238"/>
      <c r="CP299" s="238"/>
      <c r="CQ299" s="238"/>
      <c r="CR299" s="238" t="n">
        <f aca="false">C299</f>
        <v>3</v>
      </c>
      <c r="CS299" s="242" t="str">
        <f aca="false">D299</f>
        <v>3</v>
      </c>
      <c r="CT299" s="170" t="str">
        <f aca="false">CONCATENATE(CD299," strain ",CM299," ",CL299,", partial cds")</f>
        <v>Hepatitis E virus strain  , partial cds</v>
      </c>
    </row>
    <row r="300" s="295" customFormat="true" ht="11.9" hidden="true" customHeight="true" outlineLevel="0" collapsed="false">
      <c r="A300" s="154" t="s">
        <v>932</v>
      </c>
      <c r="B300" s="147" t="s">
        <v>371</v>
      </c>
      <c r="C300" s="148" t="n">
        <v>3</v>
      </c>
      <c r="D300" s="149" t="s">
        <v>640</v>
      </c>
      <c r="E300" s="150" t="s">
        <v>640</v>
      </c>
      <c r="F300" s="154"/>
      <c r="G300" s="212"/>
      <c r="H300" s="146" t="s">
        <v>758</v>
      </c>
      <c r="I300" s="153" t="s">
        <v>759</v>
      </c>
      <c r="J300" s="154" t="s">
        <v>395</v>
      </c>
      <c r="K300" s="155" t="s">
        <v>760</v>
      </c>
      <c r="L300" s="231" t="s">
        <v>760</v>
      </c>
      <c r="M300" s="157" t="s">
        <v>348</v>
      </c>
      <c r="N300" s="213"/>
      <c r="O300" s="212"/>
      <c r="P300" s="212"/>
      <c r="Q300" s="212"/>
      <c r="R300" s="212"/>
      <c r="S300" s="212"/>
      <c r="T300" s="215"/>
      <c r="U300" s="215"/>
      <c r="V300" s="209"/>
      <c r="W300" s="217"/>
      <c r="X300" s="209"/>
      <c r="Y300" s="209"/>
      <c r="Z300" s="209"/>
      <c r="AA300" s="216"/>
      <c r="AB300" s="217"/>
      <c r="AC300" s="217"/>
      <c r="AD300" s="209"/>
      <c r="AE300" s="209"/>
      <c r="AF300" s="209"/>
      <c r="AG300" s="218"/>
      <c r="AH300" s="212"/>
      <c r="AI300" s="212"/>
      <c r="AJ300" s="219" t="n">
        <f aca="false">SeqEnd-SeqBeg+1</f>
        <v>1</v>
      </c>
      <c r="AK300" s="220" t="n">
        <f aca="false">AND( SeqBeg&lt;=Beg  , End &lt;=SeqEnd )</f>
        <v>0</v>
      </c>
      <c r="AL300" s="212"/>
      <c r="AM300" s="212"/>
      <c r="AN300" s="221"/>
      <c r="AO300" s="147" t="s">
        <v>103</v>
      </c>
      <c r="AP300" s="147" t="s">
        <v>103</v>
      </c>
      <c r="AQ300" s="147" t="s">
        <v>103</v>
      </c>
      <c r="AR300" s="147" t="s">
        <v>103</v>
      </c>
      <c r="AS300" s="147" t="s">
        <v>103</v>
      </c>
      <c r="AT300" s="147" t="s">
        <v>103</v>
      </c>
      <c r="AU300" s="146"/>
      <c r="AV300" s="212"/>
      <c r="AW300" s="222" t="str">
        <f aca="false">HYPERLINK(CONCATENATE("http://www.ncbi.nlm.nih.gov/nuccore/",BM300),BM300)</f>
        <v>KC912132</v>
      </c>
      <c r="AX300" s="219" t="str">
        <f aca="false">CONCATENATE(D300,IF(I300="","",CONCATENATE(".",I300)),IF(K300="","",CONCATENATE(".",K300)),IF(M300="","",CONCATENATE(".",M300)),IF(R300="","",CONCATENATE(".",R300)),IF(U300="","","(*)"))</f>
        <v>3.FRA.Toulouse .hum</v>
      </c>
      <c r="AY300" s="170" t="str">
        <f aca="false">CONCATENATE(BM300,".",BN300)</f>
        <v>KC912132.</v>
      </c>
      <c r="AZ300" s="171" t="str">
        <f aca="false">IF(AV300="",IF(ISNUMBER(FIND(".",A300)),LEFT(A300,FIND(".",A300)-1),A300),AV300)</f>
        <v>KC912132</v>
      </c>
      <c r="BA300" s="171" t="str">
        <f aca="false">IF(ISNUMBER(FIND("-",AZ300)),LEFT(AZ300,FIND("-",AZ300)-1),AZ300)</f>
        <v>KC912132</v>
      </c>
      <c r="BB300" s="170" t="str">
        <f aca="false"> MEGAname &amp; "="</f>
        <v>KC912132=</v>
      </c>
      <c r="BC300" s="170" t="str">
        <f aca="false">Clear &amp; IF(span ,"Span","out")</f>
        <v>KC912132=out</v>
      </c>
      <c r="BD300" s="170" t="str">
        <f aca="false">Clear &amp; IF(span, IF(B300=".","Selected",B300),"out")</f>
        <v>KC912132=out</v>
      </c>
      <c r="BE300" s="170" t="str">
        <f aca="false">Clear &amp; Strain</f>
        <v>KC912132=</v>
      </c>
      <c r="BF300" s="170" t="str">
        <f aca="false">CONCATENATE(A300,"=",F300,". ",AX300,IF(AB300="","",CONCATENATE(".",AB300)))</f>
        <v>KC912132=. 3.FRA.Toulouse .hum</v>
      </c>
      <c r="BG300" s="170" t="str">
        <f aca="false">CONCATENATE(A300,"=",F300,". ",AX300)</f>
        <v>KC912132=. 3.FRA.Toulouse .hum</v>
      </c>
      <c r="BH300" s="170" t="str">
        <f aca="false">CONCATENATE(A300,"=",AX300)</f>
        <v>KC912132=3.FRA.Toulouse .hum</v>
      </c>
      <c r="BI300" s="170" t="str">
        <f aca="false">CONCATENATE(A300,"=",ComForSubtype,D300)</f>
        <v>KC912132=3</v>
      </c>
      <c r="BJ300" s="170" t="str">
        <f aca="false">CONCATENATE(A300,"=",E300)</f>
        <v>KC912132=3</v>
      </c>
      <c r="BK300" s="170" t="str">
        <f aca="false">CONCATENATE(A300,"=",C300)</f>
        <v>KC912132=3</v>
      </c>
      <c r="BL300" s="170" t="str">
        <f aca="false">CONCATENATE(D300,"=")</f>
        <v>3=</v>
      </c>
      <c r="BM300" s="223" t="str">
        <f aca="false">IF(BA300="XX","",BA300)</f>
        <v>KC912132</v>
      </c>
      <c r="BN300" s="224" t="str">
        <f aca="false">CONCATENATE(IF(F300="","",F300),IF(G300="","",CONCATENATE(" / ",G300)))</f>
        <v/>
      </c>
      <c r="BO300" s="225" t="str">
        <f aca="false">AX300</f>
        <v>3.FRA.Toulouse .hum</v>
      </c>
      <c r="BP300" s="226" t="str">
        <f aca="false">IF(V300="","",V300)</f>
        <v/>
      </c>
      <c r="BQ300" s="226" t="str">
        <f aca="false">IF(W300="","",CONCATENATE(W300,IF(LEFT(AO300,1)="s","+","")))</f>
        <v/>
      </c>
      <c r="BR300" s="226" t="str">
        <f aca="false">IF(X300="","",CONCATENATE(X300,IF(LEFT(AQ300,1)="s","+","")))</f>
        <v/>
      </c>
      <c r="BS300" s="226" t="str">
        <f aca="false">IF(Y300="","",CONCATENATE(Y300,IF(LEFT(AR300,1)="s","+","")))</f>
        <v/>
      </c>
      <c r="BT300" s="226" t="str">
        <f aca="false">IF(Z300="","",CONCATENATE(Z300,IF(LEFT(AS300,1)="s","+","")))</f>
        <v/>
      </c>
      <c r="BU300" s="227" t="str">
        <f aca="false">IF(AA300="","",CONCATENATE(AA300,IF(LEFT(AT300,1)="s","+","")))</f>
        <v/>
      </c>
      <c r="BV300" s="212"/>
      <c r="BW300" s="177" t="s">
        <v>338</v>
      </c>
      <c r="BX300" s="170" t="str">
        <f aca="false">IF(BW300&lt;&gt;"",IF(ISNUMBER(FIND("=",BW300)),LEFT(BW300,FIND("=",BW300)-1),BW300),BW300)</f>
        <v>xx</v>
      </c>
      <c r="BY300" s="170" t="str">
        <f aca="false">IF(BW300&lt;&gt;"",IF(ISNUMBER(FIND("=",BW300)),RIGHT(BW300,LEN(BW300)-FIND("=",BW300)),""),"")</f>
        <v>Non_select</v>
      </c>
      <c r="BZ300" s="170" t="str">
        <f aca="false">IF(BX300&lt;&gt;"",IF(ISNUMBER(FIND(".",BX300)),LEFT(BX300,FIND(".",BX300)-1),BX300),BX300)</f>
        <v>xx</v>
      </c>
      <c r="CA300" s="170" t="str">
        <f aca="false">IF(BX300&lt;&gt;"",IF(ISNUMBER(FIND(".",BX300)),RIGHT(BX300,LEN(BX300)-FIND(".",BX300)),""),"")</f>
        <v/>
      </c>
      <c r="CB300" s="212"/>
      <c r="CC300" s="170" t="str">
        <f aca="false">A300</f>
        <v>KC912132</v>
      </c>
      <c r="CD300" s="178" t="s">
        <v>339</v>
      </c>
      <c r="CE300" s="178" t="s">
        <v>340</v>
      </c>
      <c r="CF300" s="178" t="s">
        <v>341</v>
      </c>
      <c r="CG300" s="212"/>
      <c r="CH300" s="212"/>
      <c r="CI300" s="212"/>
      <c r="CJ300" s="212"/>
      <c r="CK300" s="178"/>
      <c r="CL300" s="212"/>
      <c r="CM300" s="212"/>
      <c r="CN300" s="212"/>
      <c r="CO300" s="212"/>
      <c r="CP300" s="212"/>
      <c r="CQ300" s="212"/>
      <c r="CR300" s="228" t="n">
        <f aca="false">C300</f>
        <v>3</v>
      </c>
      <c r="CS300" s="229" t="str">
        <f aca="false">D300</f>
        <v>3</v>
      </c>
      <c r="CT300" s="170" t="str">
        <f aca="false">CONCATENATE(CD300," strain ",CM300," ",CL300,", partial cds")</f>
        <v>Hepatitis E virus strain  , partial cds</v>
      </c>
    </row>
    <row r="301" s="146" customFormat="true" ht="11.9" hidden="true" customHeight="true" outlineLevel="0" collapsed="false">
      <c r="A301" s="154" t="s">
        <v>933</v>
      </c>
      <c r="B301" s="147" t="s">
        <v>371</v>
      </c>
      <c r="C301" s="148" t="n">
        <v>3</v>
      </c>
      <c r="D301" s="149" t="s">
        <v>640</v>
      </c>
      <c r="E301" s="150" t="s">
        <v>640</v>
      </c>
      <c r="F301" s="154"/>
      <c r="G301" s="212"/>
      <c r="H301" s="146" t="s">
        <v>758</v>
      </c>
      <c r="I301" s="153" t="s">
        <v>759</v>
      </c>
      <c r="J301" s="154" t="s">
        <v>395</v>
      </c>
      <c r="K301" s="155" t="s">
        <v>760</v>
      </c>
      <c r="L301" s="231" t="s">
        <v>760</v>
      </c>
      <c r="M301" s="157" t="s">
        <v>348</v>
      </c>
      <c r="N301" s="213"/>
      <c r="O301" s="212"/>
      <c r="P301" s="212"/>
      <c r="Q301" s="212"/>
      <c r="R301" s="212"/>
      <c r="S301" s="212"/>
      <c r="T301" s="215"/>
      <c r="U301" s="215"/>
      <c r="V301" s="209"/>
      <c r="W301" s="217"/>
      <c r="X301" s="209"/>
      <c r="Y301" s="209"/>
      <c r="Z301" s="209"/>
      <c r="AA301" s="216"/>
      <c r="AB301" s="217"/>
      <c r="AC301" s="217"/>
      <c r="AD301" s="209"/>
      <c r="AE301" s="209"/>
      <c r="AF301" s="209"/>
      <c r="AG301" s="218"/>
      <c r="AH301" s="212"/>
      <c r="AI301" s="212"/>
      <c r="AJ301" s="219" t="n">
        <f aca="false">SeqEnd-SeqBeg+1</f>
        <v>1</v>
      </c>
      <c r="AK301" s="220" t="n">
        <f aca="false">AND( SeqBeg&lt;=Beg  , End &lt;=SeqEnd )</f>
        <v>0</v>
      </c>
      <c r="AL301" s="212"/>
      <c r="AM301" s="212"/>
      <c r="AN301" s="221"/>
      <c r="AO301" s="147" t="s">
        <v>103</v>
      </c>
      <c r="AP301" s="147" t="s">
        <v>103</v>
      </c>
      <c r="AQ301" s="147" t="s">
        <v>103</v>
      </c>
      <c r="AR301" s="147" t="s">
        <v>103</v>
      </c>
      <c r="AS301" s="147" t="s">
        <v>103</v>
      </c>
      <c r="AT301" s="147" t="s">
        <v>103</v>
      </c>
      <c r="AV301" s="212"/>
      <c r="AW301" s="222" t="str">
        <f aca="false">HYPERLINK(CONCATENATE("http://www.ncbi.nlm.nih.gov/nuccore/",BM301),BM301)</f>
        <v>KC912133</v>
      </c>
      <c r="AX301" s="219" t="str">
        <f aca="false">CONCATENATE(D301,IF(I301="","",CONCATENATE(".",I301)),IF(K301="","",CONCATENATE(".",K301)),IF(M301="","",CONCATENATE(".",M301)),IF(R301="","",CONCATENATE(".",R301)),IF(U301="","","(*)"))</f>
        <v>3.FRA.Toulouse .hum</v>
      </c>
      <c r="AY301" s="170" t="str">
        <f aca="false">CONCATENATE(BM301,".",BN301)</f>
        <v>KC912133.</v>
      </c>
      <c r="AZ301" s="171" t="str">
        <f aca="false">IF(AV301="",IF(ISNUMBER(FIND(".",A301)),LEFT(A301,FIND(".",A301)-1),A301),AV301)</f>
        <v>KC912133</v>
      </c>
      <c r="BA301" s="171" t="str">
        <f aca="false">IF(ISNUMBER(FIND("-",AZ301)),LEFT(AZ301,FIND("-",AZ301)-1),AZ301)</f>
        <v>KC912133</v>
      </c>
      <c r="BB301" s="170" t="str">
        <f aca="false"> MEGAname &amp; "="</f>
        <v>KC912133=</v>
      </c>
      <c r="BC301" s="170" t="str">
        <f aca="false">Clear &amp; IF(span ,"Span","out")</f>
        <v>KC912133=out</v>
      </c>
      <c r="BD301" s="170" t="str">
        <f aca="false">Clear &amp; IF(span, IF(B301=".","Selected",B301),"out")</f>
        <v>KC912133=out</v>
      </c>
      <c r="BE301" s="170" t="str">
        <f aca="false">Clear &amp; Strain</f>
        <v>KC912133=</v>
      </c>
      <c r="BF301" s="170" t="str">
        <f aca="false">CONCATENATE(A301,"=",F301,". ",AX301,IF(AB301="","",CONCATENATE(".",AB301)))</f>
        <v>KC912133=. 3.FRA.Toulouse .hum</v>
      </c>
      <c r="BG301" s="170" t="str">
        <f aca="false">CONCATENATE(A301,"=",F301,". ",AX301)</f>
        <v>KC912133=. 3.FRA.Toulouse .hum</v>
      </c>
      <c r="BH301" s="170" t="str">
        <f aca="false">CONCATENATE(A301,"=",AX301)</f>
        <v>KC912133=3.FRA.Toulouse .hum</v>
      </c>
      <c r="BI301" s="170" t="str">
        <f aca="false">CONCATENATE(A301,"=",ComForSubtype,D301)</f>
        <v>KC912133=3</v>
      </c>
      <c r="BJ301" s="170" t="str">
        <f aca="false">CONCATENATE(A301,"=",E301)</f>
        <v>KC912133=3</v>
      </c>
      <c r="BK301" s="170" t="str">
        <f aca="false">CONCATENATE(A301,"=",C301)</f>
        <v>KC912133=3</v>
      </c>
      <c r="BL301" s="170" t="str">
        <f aca="false">CONCATENATE(D301,"=")</f>
        <v>3=</v>
      </c>
      <c r="BM301" s="223" t="str">
        <f aca="false">IF(BA301="XX","",BA301)</f>
        <v>KC912133</v>
      </c>
      <c r="BN301" s="224" t="str">
        <f aca="false">CONCATENATE(IF(F301="","",F301),IF(G301="","",CONCATENATE(" / ",G301)))</f>
        <v/>
      </c>
      <c r="BO301" s="225" t="str">
        <f aca="false">AX301</f>
        <v>3.FRA.Toulouse .hum</v>
      </c>
      <c r="BP301" s="226" t="str">
        <f aca="false">IF(V301="","",V301)</f>
        <v/>
      </c>
      <c r="BQ301" s="226" t="str">
        <f aca="false">IF(W301="","",CONCATENATE(W301,IF(LEFT(AO301,1)="s","+","")))</f>
        <v/>
      </c>
      <c r="BR301" s="226" t="str">
        <f aca="false">IF(X301="","",CONCATENATE(X301,IF(LEFT(AQ301,1)="s","+","")))</f>
        <v/>
      </c>
      <c r="BS301" s="226" t="str">
        <f aca="false">IF(Y301="","",CONCATENATE(Y301,IF(LEFT(AR301,1)="s","+","")))</f>
        <v/>
      </c>
      <c r="BT301" s="226" t="str">
        <f aca="false">IF(Z301="","",CONCATENATE(Z301,IF(LEFT(AS301,1)="s","+","")))</f>
        <v/>
      </c>
      <c r="BU301" s="227" t="str">
        <f aca="false">IF(AA301="","",CONCATENATE(AA301,IF(LEFT(AT301,1)="s","+","")))</f>
        <v/>
      </c>
      <c r="BV301" s="212"/>
      <c r="BW301" s="177" t="s">
        <v>338</v>
      </c>
      <c r="BX301" s="170" t="str">
        <f aca="false">IF(BW301&lt;&gt;"",IF(ISNUMBER(FIND("=",BW301)),LEFT(BW301,FIND("=",BW301)-1),BW301),BW301)</f>
        <v>xx</v>
      </c>
      <c r="BY301" s="170" t="str">
        <f aca="false">IF(BW301&lt;&gt;"",IF(ISNUMBER(FIND("=",BW301)),RIGHT(BW301,LEN(BW301)-FIND("=",BW301)),""),"")</f>
        <v>Non_select</v>
      </c>
      <c r="BZ301" s="170" t="str">
        <f aca="false">IF(BX301&lt;&gt;"",IF(ISNUMBER(FIND(".",BX301)),LEFT(BX301,FIND(".",BX301)-1),BX301),BX301)</f>
        <v>xx</v>
      </c>
      <c r="CA301" s="170" t="str">
        <f aca="false">IF(BX301&lt;&gt;"",IF(ISNUMBER(FIND(".",BX301)),RIGHT(BX301,LEN(BX301)-FIND(".",BX301)),""),"")</f>
        <v/>
      </c>
      <c r="CB301" s="212"/>
      <c r="CC301" s="170" t="str">
        <f aca="false">A301</f>
        <v>KC912133</v>
      </c>
      <c r="CD301" s="178" t="s">
        <v>339</v>
      </c>
      <c r="CE301" s="178" t="s">
        <v>340</v>
      </c>
      <c r="CF301" s="178" t="s">
        <v>341</v>
      </c>
      <c r="CG301" s="212"/>
      <c r="CH301" s="212"/>
      <c r="CI301" s="212"/>
      <c r="CJ301" s="212"/>
      <c r="CK301" s="178"/>
      <c r="CL301" s="212"/>
      <c r="CM301" s="212"/>
      <c r="CN301" s="212"/>
      <c r="CO301" s="212"/>
      <c r="CP301" s="212"/>
      <c r="CQ301" s="212"/>
      <c r="CR301" s="228" t="n">
        <f aca="false">C301</f>
        <v>3</v>
      </c>
      <c r="CS301" s="229" t="str">
        <f aca="false">D301</f>
        <v>3</v>
      </c>
      <c r="CT301" s="170" t="str">
        <f aca="false">CONCATENATE(CD301," strain ",CM301," ",CL301,", partial cds")</f>
        <v>Hepatitis E virus strain  , partial cds</v>
      </c>
    </row>
    <row r="302" s="295" customFormat="true" ht="11.9" hidden="true" customHeight="true" outlineLevel="0" collapsed="false">
      <c r="A302" s="154" t="s">
        <v>934</v>
      </c>
      <c r="B302" s="147" t="s">
        <v>371</v>
      </c>
      <c r="C302" s="148" t="n">
        <v>3</v>
      </c>
      <c r="D302" s="149" t="s">
        <v>640</v>
      </c>
      <c r="E302" s="150" t="s">
        <v>640</v>
      </c>
      <c r="F302" s="154"/>
      <c r="G302" s="212"/>
      <c r="H302" s="146" t="s">
        <v>758</v>
      </c>
      <c r="I302" s="153" t="s">
        <v>759</v>
      </c>
      <c r="J302" s="154" t="s">
        <v>395</v>
      </c>
      <c r="K302" s="155" t="s">
        <v>760</v>
      </c>
      <c r="L302" s="231" t="s">
        <v>760</v>
      </c>
      <c r="M302" s="157" t="s">
        <v>348</v>
      </c>
      <c r="N302" s="213"/>
      <c r="O302" s="212"/>
      <c r="P302" s="212"/>
      <c r="Q302" s="212"/>
      <c r="R302" s="212"/>
      <c r="S302" s="212"/>
      <c r="T302" s="215"/>
      <c r="U302" s="215"/>
      <c r="V302" s="209"/>
      <c r="W302" s="217"/>
      <c r="X302" s="209"/>
      <c r="Y302" s="209"/>
      <c r="Z302" s="209"/>
      <c r="AA302" s="216"/>
      <c r="AB302" s="217"/>
      <c r="AC302" s="217"/>
      <c r="AD302" s="209"/>
      <c r="AE302" s="209"/>
      <c r="AF302" s="209"/>
      <c r="AG302" s="218"/>
      <c r="AH302" s="212"/>
      <c r="AI302" s="212"/>
      <c r="AJ302" s="219" t="n">
        <f aca="false">SeqEnd-SeqBeg+1</f>
        <v>1</v>
      </c>
      <c r="AK302" s="220" t="n">
        <f aca="false">AND( SeqBeg&lt;=Beg  , End &lt;=SeqEnd )</f>
        <v>0</v>
      </c>
      <c r="AL302" s="212"/>
      <c r="AM302" s="212"/>
      <c r="AN302" s="221"/>
      <c r="AO302" s="147" t="s">
        <v>103</v>
      </c>
      <c r="AP302" s="147" t="s">
        <v>103</v>
      </c>
      <c r="AQ302" s="147" t="s">
        <v>103</v>
      </c>
      <c r="AR302" s="147" t="s">
        <v>103</v>
      </c>
      <c r="AS302" s="147" t="s">
        <v>103</v>
      </c>
      <c r="AT302" s="147" t="s">
        <v>103</v>
      </c>
      <c r="AU302" s="146"/>
      <c r="AV302" s="212"/>
      <c r="AW302" s="222" t="str">
        <f aca="false">HYPERLINK(CONCATENATE("http://www.ncbi.nlm.nih.gov/nuccore/",BM302),BM302)</f>
        <v>KC912134</v>
      </c>
      <c r="AX302" s="219" t="str">
        <f aca="false">CONCATENATE(D302,IF(I302="","",CONCATENATE(".",I302)),IF(K302="","",CONCATENATE(".",K302)),IF(M302="","",CONCATENATE(".",M302)),IF(R302="","",CONCATENATE(".",R302)),IF(U302="","","(*)"))</f>
        <v>3.FRA.Toulouse .hum</v>
      </c>
      <c r="AY302" s="170" t="str">
        <f aca="false">CONCATENATE(BM302,".",BN302)</f>
        <v>KC912134.</v>
      </c>
      <c r="AZ302" s="171" t="str">
        <f aca="false">IF(AV302="",IF(ISNUMBER(FIND(".",A302)),LEFT(A302,FIND(".",A302)-1),A302),AV302)</f>
        <v>KC912134</v>
      </c>
      <c r="BA302" s="171" t="str">
        <f aca="false">IF(ISNUMBER(FIND("-",AZ302)),LEFT(AZ302,FIND("-",AZ302)-1),AZ302)</f>
        <v>KC912134</v>
      </c>
      <c r="BB302" s="170" t="str">
        <f aca="false"> MEGAname &amp; "="</f>
        <v>KC912134=</v>
      </c>
      <c r="BC302" s="170" t="str">
        <f aca="false">Clear &amp; IF(span ,"Span","out")</f>
        <v>KC912134=out</v>
      </c>
      <c r="BD302" s="170" t="str">
        <f aca="false">Clear &amp; IF(span, IF(B302=".","Selected",B302),"out")</f>
        <v>KC912134=out</v>
      </c>
      <c r="BE302" s="170" t="str">
        <f aca="false">Clear &amp; Strain</f>
        <v>KC912134=</v>
      </c>
      <c r="BF302" s="170" t="str">
        <f aca="false">CONCATENATE(A302,"=",F302,". ",AX302,IF(AB302="","",CONCATENATE(".",AB302)))</f>
        <v>KC912134=. 3.FRA.Toulouse .hum</v>
      </c>
      <c r="BG302" s="170" t="str">
        <f aca="false">CONCATENATE(A302,"=",F302,". ",AX302)</f>
        <v>KC912134=. 3.FRA.Toulouse .hum</v>
      </c>
      <c r="BH302" s="170" t="str">
        <f aca="false">CONCATENATE(A302,"=",AX302)</f>
        <v>KC912134=3.FRA.Toulouse .hum</v>
      </c>
      <c r="BI302" s="170" t="str">
        <f aca="false">CONCATENATE(A302,"=",ComForSubtype,D302)</f>
        <v>KC912134=3</v>
      </c>
      <c r="BJ302" s="170" t="str">
        <f aca="false">CONCATENATE(A302,"=",E302)</f>
        <v>KC912134=3</v>
      </c>
      <c r="BK302" s="170" t="str">
        <f aca="false">CONCATENATE(A302,"=",C302)</f>
        <v>KC912134=3</v>
      </c>
      <c r="BL302" s="170" t="str">
        <f aca="false">CONCATENATE(D302,"=")</f>
        <v>3=</v>
      </c>
      <c r="BM302" s="223" t="str">
        <f aca="false">IF(BA302="XX","",BA302)</f>
        <v>KC912134</v>
      </c>
      <c r="BN302" s="224" t="str">
        <f aca="false">CONCATENATE(IF(F302="","",F302),IF(G302="","",CONCATENATE(" / ",G302)))</f>
        <v/>
      </c>
      <c r="BO302" s="225" t="str">
        <f aca="false">AX302</f>
        <v>3.FRA.Toulouse .hum</v>
      </c>
      <c r="BP302" s="226" t="str">
        <f aca="false">IF(V302="","",V302)</f>
        <v/>
      </c>
      <c r="BQ302" s="226" t="str">
        <f aca="false">IF(W302="","",CONCATENATE(W302,IF(LEFT(AO302,1)="s","+","")))</f>
        <v/>
      </c>
      <c r="BR302" s="226" t="str">
        <f aca="false">IF(X302="","",CONCATENATE(X302,IF(LEFT(AQ302,1)="s","+","")))</f>
        <v/>
      </c>
      <c r="BS302" s="226" t="str">
        <f aca="false">IF(Y302="","",CONCATENATE(Y302,IF(LEFT(AR302,1)="s","+","")))</f>
        <v/>
      </c>
      <c r="BT302" s="226" t="str">
        <f aca="false">IF(Z302="","",CONCATENATE(Z302,IF(LEFT(AS302,1)="s","+","")))</f>
        <v/>
      </c>
      <c r="BU302" s="227" t="str">
        <f aca="false">IF(AA302="","",CONCATENATE(AA302,IF(LEFT(AT302,1)="s","+","")))</f>
        <v/>
      </c>
      <c r="BV302" s="212"/>
      <c r="BW302" s="177" t="s">
        <v>338</v>
      </c>
      <c r="BX302" s="170" t="str">
        <f aca="false">IF(BW302&lt;&gt;"",IF(ISNUMBER(FIND("=",BW302)),LEFT(BW302,FIND("=",BW302)-1),BW302),BW302)</f>
        <v>xx</v>
      </c>
      <c r="BY302" s="170" t="str">
        <f aca="false">IF(BW302&lt;&gt;"",IF(ISNUMBER(FIND("=",BW302)),RIGHT(BW302,LEN(BW302)-FIND("=",BW302)),""),"")</f>
        <v>Non_select</v>
      </c>
      <c r="BZ302" s="170" t="str">
        <f aca="false">IF(BX302&lt;&gt;"",IF(ISNUMBER(FIND(".",BX302)),LEFT(BX302,FIND(".",BX302)-1),BX302),BX302)</f>
        <v>xx</v>
      </c>
      <c r="CA302" s="170" t="str">
        <f aca="false">IF(BX302&lt;&gt;"",IF(ISNUMBER(FIND(".",BX302)),RIGHT(BX302,LEN(BX302)-FIND(".",BX302)),""),"")</f>
        <v/>
      </c>
      <c r="CB302" s="212"/>
      <c r="CC302" s="170" t="str">
        <f aca="false">A302</f>
        <v>KC912134</v>
      </c>
      <c r="CD302" s="178" t="s">
        <v>339</v>
      </c>
      <c r="CE302" s="178" t="s">
        <v>340</v>
      </c>
      <c r="CF302" s="178" t="s">
        <v>341</v>
      </c>
      <c r="CG302" s="212"/>
      <c r="CH302" s="212"/>
      <c r="CI302" s="212"/>
      <c r="CJ302" s="212"/>
      <c r="CK302" s="178"/>
      <c r="CL302" s="212"/>
      <c r="CM302" s="212"/>
      <c r="CN302" s="212"/>
      <c r="CO302" s="212"/>
      <c r="CP302" s="212"/>
      <c r="CQ302" s="212"/>
      <c r="CR302" s="228" t="n">
        <f aca="false">C302</f>
        <v>3</v>
      </c>
      <c r="CS302" s="229" t="str">
        <f aca="false">D302</f>
        <v>3</v>
      </c>
      <c r="CT302" s="170" t="str">
        <f aca="false">CONCATENATE(CD302," strain ",CM302," ",CL302,", partial cds")</f>
        <v>Hepatitis E virus strain  , partial cds</v>
      </c>
    </row>
    <row r="303" s="146" customFormat="true" ht="11.9" hidden="true" customHeight="true" outlineLevel="0" collapsed="false">
      <c r="A303" s="154" t="s">
        <v>935</v>
      </c>
      <c r="B303" s="147" t="s">
        <v>371</v>
      </c>
      <c r="C303" s="148" t="n">
        <v>3</v>
      </c>
      <c r="D303" s="149" t="s">
        <v>640</v>
      </c>
      <c r="E303" s="150" t="s">
        <v>640</v>
      </c>
      <c r="F303" s="154"/>
      <c r="G303" s="212"/>
      <c r="H303" s="146" t="s">
        <v>758</v>
      </c>
      <c r="I303" s="153" t="s">
        <v>759</v>
      </c>
      <c r="J303" s="154" t="s">
        <v>395</v>
      </c>
      <c r="K303" s="155" t="s">
        <v>760</v>
      </c>
      <c r="L303" s="231" t="s">
        <v>760</v>
      </c>
      <c r="M303" s="157" t="s">
        <v>348</v>
      </c>
      <c r="N303" s="213"/>
      <c r="O303" s="212"/>
      <c r="P303" s="212"/>
      <c r="Q303" s="212"/>
      <c r="R303" s="212"/>
      <c r="S303" s="212"/>
      <c r="T303" s="215"/>
      <c r="U303" s="215"/>
      <c r="V303" s="209"/>
      <c r="W303" s="217"/>
      <c r="X303" s="209"/>
      <c r="Y303" s="209"/>
      <c r="Z303" s="209"/>
      <c r="AA303" s="216"/>
      <c r="AB303" s="217"/>
      <c r="AC303" s="217"/>
      <c r="AD303" s="209"/>
      <c r="AE303" s="209"/>
      <c r="AF303" s="209"/>
      <c r="AG303" s="218"/>
      <c r="AH303" s="212"/>
      <c r="AI303" s="212"/>
      <c r="AJ303" s="219" t="n">
        <f aca="false">SeqEnd-SeqBeg+1</f>
        <v>1</v>
      </c>
      <c r="AK303" s="220" t="n">
        <f aca="false">AND( SeqBeg&lt;=Beg  , End &lt;=SeqEnd )</f>
        <v>0</v>
      </c>
      <c r="AL303" s="212"/>
      <c r="AM303" s="212"/>
      <c r="AN303" s="221"/>
      <c r="AO303" s="147" t="s">
        <v>103</v>
      </c>
      <c r="AP303" s="147" t="s">
        <v>103</v>
      </c>
      <c r="AQ303" s="147" t="s">
        <v>103</v>
      </c>
      <c r="AR303" s="147" t="s">
        <v>103</v>
      </c>
      <c r="AS303" s="147" t="s">
        <v>103</v>
      </c>
      <c r="AT303" s="147" t="s">
        <v>103</v>
      </c>
      <c r="AV303" s="212"/>
      <c r="AW303" s="222" t="str">
        <f aca="false">HYPERLINK(CONCATENATE("http://www.ncbi.nlm.nih.gov/nuccore/",BM303),BM303)</f>
        <v>KC912135</v>
      </c>
      <c r="AX303" s="219" t="str">
        <f aca="false">CONCATENATE(D303,IF(I303="","",CONCATENATE(".",I303)),IF(K303="","",CONCATENATE(".",K303)),IF(M303="","",CONCATENATE(".",M303)),IF(R303="","",CONCATENATE(".",R303)),IF(U303="","","(*)"))</f>
        <v>3.FRA.Toulouse .hum</v>
      </c>
      <c r="AY303" s="170" t="str">
        <f aca="false">CONCATENATE(BM303,".",BN303)</f>
        <v>KC912135.</v>
      </c>
      <c r="AZ303" s="171" t="str">
        <f aca="false">IF(AV303="",IF(ISNUMBER(FIND(".",A303)),LEFT(A303,FIND(".",A303)-1),A303),AV303)</f>
        <v>KC912135</v>
      </c>
      <c r="BA303" s="171" t="str">
        <f aca="false">IF(ISNUMBER(FIND("-",AZ303)),LEFT(AZ303,FIND("-",AZ303)-1),AZ303)</f>
        <v>KC912135</v>
      </c>
      <c r="BB303" s="170" t="str">
        <f aca="false"> MEGAname &amp; "="</f>
        <v>KC912135=</v>
      </c>
      <c r="BC303" s="170" t="str">
        <f aca="false">Clear &amp; IF(span ,"Span","out")</f>
        <v>KC912135=out</v>
      </c>
      <c r="BD303" s="170" t="str">
        <f aca="false">Clear &amp; IF(span, IF(B303=".","Selected",B303),"out")</f>
        <v>KC912135=out</v>
      </c>
      <c r="BE303" s="170" t="str">
        <f aca="false">Clear &amp; Strain</f>
        <v>KC912135=</v>
      </c>
      <c r="BF303" s="170" t="str">
        <f aca="false">CONCATENATE(A303,"=",F303,". ",AX303,IF(AB303="","",CONCATENATE(".",AB303)))</f>
        <v>KC912135=. 3.FRA.Toulouse .hum</v>
      </c>
      <c r="BG303" s="170" t="str">
        <f aca="false">CONCATENATE(A303,"=",F303,". ",AX303)</f>
        <v>KC912135=. 3.FRA.Toulouse .hum</v>
      </c>
      <c r="BH303" s="170" t="str">
        <f aca="false">CONCATENATE(A303,"=",AX303)</f>
        <v>KC912135=3.FRA.Toulouse .hum</v>
      </c>
      <c r="BI303" s="170" t="str">
        <f aca="false">CONCATENATE(A303,"=",ComForSubtype,D303)</f>
        <v>KC912135=3</v>
      </c>
      <c r="BJ303" s="170" t="str">
        <f aca="false">CONCATENATE(A303,"=",E303)</f>
        <v>KC912135=3</v>
      </c>
      <c r="BK303" s="170" t="str">
        <f aca="false">CONCATENATE(A303,"=",C303)</f>
        <v>KC912135=3</v>
      </c>
      <c r="BL303" s="170" t="str">
        <f aca="false">CONCATENATE(D303,"=")</f>
        <v>3=</v>
      </c>
      <c r="BM303" s="223" t="str">
        <f aca="false">IF(BA303="XX","",BA303)</f>
        <v>KC912135</v>
      </c>
      <c r="BN303" s="224" t="str">
        <f aca="false">CONCATENATE(IF(F303="","",F303),IF(G303="","",CONCATENATE(" / ",G303)))</f>
        <v/>
      </c>
      <c r="BO303" s="225" t="str">
        <f aca="false">AX303</f>
        <v>3.FRA.Toulouse .hum</v>
      </c>
      <c r="BP303" s="226" t="str">
        <f aca="false">IF(V303="","",V303)</f>
        <v/>
      </c>
      <c r="BQ303" s="226" t="str">
        <f aca="false">IF(W303="","",CONCATENATE(W303,IF(LEFT(AO303,1)="s","+","")))</f>
        <v/>
      </c>
      <c r="BR303" s="226" t="str">
        <f aca="false">IF(X303="","",CONCATENATE(X303,IF(LEFT(AQ303,1)="s","+","")))</f>
        <v/>
      </c>
      <c r="BS303" s="226" t="str">
        <f aca="false">IF(Y303="","",CONCATENATE(Y303,IF(LEFT(AR303,1)="s","+","")))</f>
        <v/>
      </c>
      <c r="BT303" s="226" t="str">
        <f aca="false">IF(Z303="","",CONCATENATE(Z303,IF(LEFT(AS303,1)="s","+","")))</f>
        <v/>
      </c>
      <c r="BU303" s="227" t="str">
        <f aca="false">IF(AA303="","",CONCATENATE(AA303,IF(LEFT(AT303,1)="s","+","")))</f>
        <v/>
      </c>
      <c r="BV303" s="212"/>
      <c r="BW303" s="177" t="s">
        <v>338</v>
      </c>
      <c r="BX303" s="170" t="str">
        <f aca="false">IF(BW303&lt;&gt;"",IF(ISNUMBER(FIND("=",BW303)),LEFT(BW303,FIND("=",BW303)-1),BW303),BW303)</f>
        <v>xx</v>
      </c>
      <c r="BY303" s="170" t="str">
        <f aca="false">IF(BW303&lt;&gt;"",IF(ISNUMBER(FIND("=",BW303)),RIGHT(BW303,LEN(BW303)-FIND("=",BW303)),""),"")</f>
        <v>Non_select</v>
      </c>
      <c r="BZ303" s="170" t="str">
        <f aca="false">IF(BX303&lt;&gt;"",IF(ISNUMBER(FIND(".",BX303)),LEFT(BX303,FIND(".",BX303)-1),BX303),BX303)</f>
        <v>xx</v>
      </c>
      <c r="CA303" s="170" t="str">
        <f aca="false">IF(BX303&lt;&gt;"",IF(ISNUMBER(FIND(".",BX303)),RIGHT(BX303,LEN(BX303)-FIND(".",BX303)),""),"")</f>
        <v/>
      </c>
      <c r="CB303" s="212"/>
      <c r="CC303" s="170" t="str">
        <f aca="false">A303</f>
        <v>KC912135</v>
      </c>
      <c r="CD303" s="178" t="s">
        <v>339</v>
      </c>
      <c r="CE303" s="178" t="s">
        <v>340</v>
      </c>
      <c r="CF303" s="178" t="s">
        <v>341</v>
      </c>
      <c r="CG303" s="212"/>
      <c r="CH303" s="212"/>
      <c r="CI303" s="212"/>
      <c r="CJ303" s="212"/>
      <c r="CK303" s="178"/>
      <c r="CL303" s="212"/>
      <c r="CM303" s="212"/>
      <c r="CN303" s="212"/>
      <c r="CO303" s="212"/>
      <c r="CP303" s="212"/>
      <c r="CQ303" s="212"/>
      <c r="CR303" s="228" t="n">
        <f aca="false">C303</f>
        <v>3</v>
      </c>
      <c r="CS303" s="229" t="str">
        <f aca="false">D303</f>
        <v>3</v>
      </c>
      <c r="CT303" s="170" t="str">
        <f aca="false">CONCATENATE(CD303," strain ",CM303," ",CL303,", partial cds")</f>
        <v>Hepatitis E virus strain  , partial cds</v>
      </c>
    </row>
    <row r="304" customFormat="false" ht="11.9" hidden="false" customHeight="true" outlineLevel="0" collapsed="false">
      <c r="A304" s="154" t="s">
        <v>936</v>
      </c>
      <c r="B304" s="147" t="n">
        <v>3</v>
      </c>
      <c r="C304" s="148" t="n">
        <v>3</v>
      </c>
      <c r="D304" s="147" t="s">
        <v>644</v>
      </c>
      <c r="E304" s="150" t="s">
        <v>640</v>
      </c>
      <c r="F304" s="210" t="s">
        <v>937</v>
      </c>
      <c r="H304" s="146" t="s">
        <v>649</v>
      </c>
      <c r="I304" s="153" t="s">
        <v>650</v>
      </c>
      <c r="J304" s="146" t="s">
        <v>395</v>
      </c>
      <c r="M304" s="157" t="s">
        <v>348</v>
      </c>
      <c r="N304" s="158" t="s">
        <v>400</v>
      </c>
      <c r="O304" s="159" t="n">
        <v>2010</v>
      </c>
      <c r="S304" s="146" t="n">
        <v>280</v>
      </c>
      <c r="T304" s="161" t="n">
        <v>4</v>
      </c>
      <c r="AH304" s="164" t="n">
        <v>6262</v>
      </c>
      <c r="AI304" s="164" t="n">
        <v>6541</v>
      </c>
      <c r="AJ304" s="219" t="n">
        <f aca="false">SeqEnd-SeqBeg+1</f>
        <v>280</v>
      </c>
      <c r="AK304" s="220" t="n">
        <f aca="false">AND( SeqBeg&lt;=Beg  , End &lt;=SeqEnd )</f>
        <v>0</v>
      </c>
      <c r="AN304" s="221"/>
      <c r="AT304" s="147" t="s">
        <v>103</v>
      </c>
      <c r="AU304" s="146"/>
      <c r="AW304" s="222" t="str">
        <f aca="false">HYPERLINK(CONCATENATE("http://www.ncbi.nlm.nih.gov/nuccore/",BM304),BM304)</f>
        <v>KF513765</v>
      </c>
      <c r="AX304" s="219" t="e">
        <f aca="false">CONCATENATE(d#REF!,IF(I304="","",CONCATENATE(".",I304)),IF(K304="","",CONCATENATE(".",K304)),IF(M304="","",CONCATENATE(".",M304)),IF(R304="","",CONCATENATE(".",R304)),IF(U304="","","(*)"))</f>
        <v>#VALUE!</v>
      </c>
      <c r="AY304" s="170" t="str">
        <f aca="false">CONCATENATE(BM304,".",BN304)</f>
        <v>KF513765.</v>
      </c>
      <c r="AZ304" s="171" t="str">
        <f aca="false">IF(AV304="",IF(ISNUMBER(FIND(".",A304)),LEFT(A304,FIND(".",A304)-1),A304),AV304)</f>
        <v>KF513765</v>
      </c>
      <c r="BA304" s="171" t="str">
        <f aca="false">IF(ISNUMBER(FIND("-",AZ304)),LEFT(AZ304,FIND("-",AZ304)-1),AZ304)</f>
        <v>KF513765</v>
      </c>
      <c r="BB304" s="170" t="str">
        <f aca="false"> MEGAname &amp; "="</f>
        <v>KF513765=</v>
      </c>
      <c r="BC304" s="170" t="str">
        <f aca="false">Clear &amp; IF(span ,"Span","out")</f>
        <v>KF513765=out</v>
      </c>
      <c r="BD304" s="170" t="str">
        <f aca="false">Clear &amp; IF(span, IF(B304=".","Selected",B304),"out")</f>
        <v>KF513765=out</v>
      </c>
      <c r="BE304" s="170" t="str">
        <f aca="false">Clear &amp; Strain</f>
        <v>KF513765=HEV_EW256</v>
      </c>
      <c r="BF304" s="170" t="e">
        <f aca="false">CONCATENATE(A304,"=",F303,". ",AX304,IF(AB304="","",CONCATENATE(".",AB304)))</f>
        <v>#VALUE!</v>
      </c>
      <c r="BG304" s="170" t="e">
        <f aca="false">CONCATENATE(A304,"=",F303,". ",AX304)</f>
        <v>#VALUE!</v>
      </c>
      <c r="BH304" s="170" t="e">
        <f aca="false">CONCATENATE(A304,"=",AX304)</f>
        <v>#VALUE!</v>
      </c>
      <c r="BI304" s="170" t="e">
        <f aca="false">CONCATENATE(A304,"=",ComForSubtype,d#REF!)</f>
        <v>#VALUE!</v>
      </c>
      <c r="BJ304" s="170" t="str">
        <f aca="false">CONCATENATE(A304,"=",E304)</f>
        <v>KF513765=3</v>
      </c>
      <c r="BK304" s="170" t="str">
        <f aca="false">CONCATENATE(A304,"=",C304)</f>
        <v>KF513765=3</v>
      </c>
      <c r="BL304" s="170" t="e">
        <f aca="false">CONCATENATE(d#REF!,"=")</f>
        <v>#VALUE!</v>
      </c>
      <c r="BM304" s="223" t="str">
        <f aca="false">IF(BA304="XX","",BA304)</f>
        <v>KF513765</v>
      </c>
      <c r="BN304" s="224" t="str">
        <f aca="false">CONCATENATE(IF(F303="","",F303),IF(G304="","",CONCATENATE(" / ",G304)))</f>
        <v/>
      </c>
      <c r="BO304" s="225" t="e">
        <f aca="false">AX304</f>
        <v>#VALUE!</v>
      </c>
      <c r="BP304" s="226" t="str">
        <f aca="false">IF(V304="","",V304)</f>
        <v/>
      </c>
      <c r="BQ304" s="226" t="str">
        <f aca="false">IF(W304="","",CONCATENATE(W304,IF(LEFT(AO304,1)="s","+","")))</f>
        <v/>
      </c>
      <c r="BR304" s="226" t="str">
        <f aca="false">IF(X304="","",CONCATENATE(X304,IF(LEFT(AQ304,1)="s","+","")))</f>
        <v/>
      </c>
      <c r="BS304" s="226" t="str">
        <f aca="false">IF(Y304="","",CONCATENATE(Y304,IF(LEFT(AR304,1)="s","+","")))</f>
        <v/>
      </c>
      <c r="BT304" s="226" t="str">
        <f aca="false">IF(Z304="","",CONCATENATE(Z304,IF(LEFT(AS304,1)="s","+","")))</f>
        <v/>
      </c>
      <c r="BU304" s="227" t="str">
        <f aca="false">IF(AA304="","",CONCATENATE(AA304,IF(LEFT(AT304,1)="s","+","")))</f>
        <v/>
      </c>
      <c r="BW304" s="177" t="s">
        <v>338</v>
      </c>
      <c r="BX304" s="170" t="str">
        <f aca="false">IF(BW304&lt;&gt;"",IF(ISNUMBER(FIND("=",BW304)),LEFT(BW304,FIND("=",BW304)-1),BW304),BW304)</f>
        <v>xx</v>
      </c>
      <c r="BY304" s="170" t="str">
        <f aca="false">IF(BW304&lt;&gt;"",IF(ISNUMBER(FIND("=",BW304)),RIGHT(BW304,LEN(BW304)-FIND("=",BW304)),""),"")</f>
        <v>Non_select</v>
      </c>
      <c r="BZ304" s="170" t="str">
        <f aca="false">IF(BX304&lt;&gt;"",IF(ISNUMBER(FIND(".",BX304)),LEFT(BX304,FIND(".",BX304)-1),BX304),BX304)</f>
        <v>xx</v>
      </c>
      <c r="CA304" s="170" t="str">
        <f aca="false">IF(BX304&lt;&gt;"",IF(ISNUMBER(FIND(".",BX304)),RIGHT(BX304,LEN(BX304)-FIND(".",BX304)),""),"")</f>
        <v/>
      </c>
      <c r="CC304" s="170" t="str">
        <f aca="false">A304</f>
        <v>KF513765</v>
      </c>
      <c r="CD304" s="178" t="s">
        <v>339</v>
      </c>
      <c r="CE304" s="178" t="s">
        <v>340</v>
      </c>
      <c r="CF304" s="178" t="s">
        <v>341</v>
      </c>
      <c r="CK304" s="178"/>
      <c r="CR304" s="228" t="n">
        <f aca="false">C304</f>
        <v>3</v>
      </c>
      <c r="CS304" s="229" t="e">
        <f aca="false">d#REF!</f>
        <v>#VALUE!</v>
      </c>
      <c r="CT304" s="170" t="str">
        <f aca="false">CONCATENATE(CD304," strain ",CM304," ",CL304,", partial cds")</f>
        <v>Hepatitis E virus strain  , partial cds</v>
      </c>
    </row>
    <row r="305" customFormat="false" ht="11.9" hidden="false" customHeight="true" outlineLevel="0" collapsed="false">
      <c r="A305" s="154" t="s">
        <v>938</v>
      </c>
      <c r="B305" s="147" t="n">
        <v>3</v>
      </c>
      <c r="C305" s="148" t="n">
        <v>3</v>
      </c>
      <c r="D305" s="147" t="s">
        <v>644</v>
      </c>
      <c r="E305" s="150" t="s">
        <v>640</v>
      </c>
      <c r="F305" s="210" t="s">
        <v>939</v>
      </c>
      <c r="H305" s="146" t="s">
        <v>649</v>
      </c>
      <c r="I305" s="153" t="s">
        <v>650</v>
      </c>
      <c r="J305" s="146" t="s">
        <v>395</v>
      </c>
      <c r="M305" s="157" t="s">
        <v>348</v>
      </c>
      <c r="N305" s="158" t="s">
        <v>400</v>
      </c>
      <c r="O305" s="159" t="n">
        <v>2011</v>
      </c>
      <c r="S305" s="146" t="n">
        <v>280</v>
      </c>
      <c r="T305" s="161" t="n">
        <v>6</v>
      </c>
      <c r="AH305" s="164" t="n">
        <v>6262</v>
      </c>
      <c r="AI305" s="164" t="n">
        <v>6541</v>
      </c>
      <c r="AJ305" s="219" t="n">
        <f aca="false">SeqEnd-SeqBeg+1</f>
        <v>280</v>
      </c>
      <c r="AK305" s="220" t="n">
        <f aca="false">AND( SeqBeg&lt;=Beg  , End &lt;=SeqEnd )</f>
        <v>0</v>
      </c>
      <c r="AN305" s="221"/>
      <c r="AT305" s="147" t="s">
        <v>103</v>
      </c>
      <c r="AU305" s="146"/>
      <c r="AW305" s="222" t="str">
        <f aca="false">HYPERLINK(CONCATENATE("http://www.ncbi.nlm.nih.gov/nuccore/",BM305),BM305)</f>
        <v>KF513852</v>
      </c>
      <c r="AX305" s="219" t="e">
        <f aca="false">CONCATENATE(d#REF!,IF(I305="","",CONCATENATE(".",I305)),IF(K305="","",CONCATENATE(".",K305)),IF(M305="","",CONCATENATE(".",M305)),IF(R305="","",CONCATENATE(".",R305)),IF(U305="","","(*)"))</f>
        <v>#VALUE!</v>
      </c>
      <c r="AY305" s="170" t="str">
        <f aca="false">CONCATENATE(BM305,".",BN305)</f>
        <v>KF513852.HEV_EW256</v>
      </c>
      <c r="AZ305" s="171" t="str">
        <f aca="false">IF(AV305="",IF(ISNUMBER(FIND(".",A305)),LEFT(A305,FIND(".",A305)-1),A305),AV305)</f>
        <v>KF513852</v>
      </c>
      <c r="BA305" s="171" t="str">
        <f aca="false">IF(ISNUMBER(FIND("-",AZ305)),LEFT(AZ305,FIND("-",AZ305)-1),AZ305)</f>
        <v>KF513852</v>
      </c>
      <c r="BB305" s="170" t="str">
        <f aca="false"> MEGAname &amp; "="</f>
        <v>KF513852=</v>
      </c>
      <c r="BC305" s="170" t="str">
        <f aca="false">Clear &amp; IF(span ,"Span","out")</f>
        <v>KF513852=out</v>
      </c>
      <c r="BD305" s="170" t="str">
        <f aca="false">Clear &amp; IF(span, IF(B305=".","Selected",B305),"out")</f>
        <v>KF513852=out</v>
      </c>
      <c r="BE305" s="170" t="str">
        <f aca="false">Clear &amp; Strain</f>
        <v>KF513852=HEV_EW334</v>
      </c>
      <c r="BF305" s="170" t="e">
        <f aca="false">CONCATENATE(A305,"=",F304,". ",AX305,IF(AB305="","",CONCATENATE(".",AB305)))</f>
        <v>#VALUE!</v>
      </c>
      <c r="BG305" s="170" t="e">
        <f aca="false">CONCATENATE(A305,"=",F304,". ",AX305)</f>
        <v>#VALUE!</v>
      </c>
      <c r="BH305" s="170" t="e">
        <f aca="false">CONCATENATE(A305,"=",AX305)</f>
        <v>#VALUE!</v>
      </c>
      <c r="BI305" s="170" t="e">
        <f aca="false">CONCATENATE(A305,"=",ComForSubtype,d#REF!)</f>
        <v>#VALUE!</v>
      </c>
      <c r="BJ305" s="170" t="str">
        <f aca="false">CONCATENATE(A305,"=",E305)</f>
        <v>KF513852=3</v>
      </c>
      <c r="BK305" s="170" t="str">
        <f aca="false">CONCATENATE(A305,"=",C305)</f>
        <v>KF513852=3</v>
      </c>
      <c r="BL305" s="170" t="e">
        <f aca="false">CONCATENATE(d#REF!,"=")</f>
        <v>#VALUE!</v>
      </c>
      <c r="BM305" s="223" t="str">
        <f aca="false">IF(BA305="XX","",BA305)</f>
        <v>KF513852</v>
      </c>
      <c r="BN305" s="224" t="str">
        <f aca="false">CONCATENATE(IF(F304="","",F304),IF(G305="","",CONCATENATE(" / ",G305)))</f>
        <v>HEV_EW256</v>
      </c>
      <c r="BO305" s="225" t="e">
        <f aca="false">AX305</f>
        <v>#VALUE!</v>
      </c>
      <c r="BP305" s="226" t="str">
        <f aca="false">IF(V305="","",V305)</f>
        <v/>
      </c>
      <c r="BQ305" s="226" t="str">
        <f aca="false">IF(W305="","",CONCATENATE(W305,IF(LEFT(AO305,1)="s","+","")))</f>
        <v/>
      </c>
      <c r="BR305" s="226" t="str">
        <f aca="false">IF(X305="","",CONCATENATE(X305,IF(LEFT(AQ305,1)="s","+","")))</f>
        <v/>
      </c>
      <c r="BS305" s="226" t="str">
        <f aca="false">IF(Y305="","",CONCATENATE(Y305,IF(LEFT(AR305,1)="s","+","")))</f>
        <v/>
      </c>
      <c r="BT305" s="226" t="str">
        <f aca="false">IF(Z305="","",CONCATENATE(Z305,IF(LEFT(AS305,1)="s","+","")))</f>
        <v/>
      </c>
      <c r="BU305" s="227" t="str">
        <f aca="false">IF(AA305="","",CONCATENATE(AA305,IF(LEFT(AT305,1)="s","+","")))</f>
        <v/>
      </c>
      <c r="BW305" s="177" t="s">
        <v>338</v>
      </c>
      <c r="BX305" s="170" t="str">
        <f aca="false">IF(BW305&lt;&gt;"",IF(ISNUMBER(FIND("=",BW305)),LEFT(BW305,FIND("=",BW305)-1),BW305),BW305)</f>
        <v>xx</v>
      </c>
      <c r="BY305" s="170" t="str">
        <f aca="false">IF(BW305&lt;&gt;"",IF(ISNUMBER(FIND("=",BW305)),RIGHT(BW305,LEN(BW305)-FIND("=",BW305)),""),"")</f>
        <v>Non_select</v>
      </c>
      <c r="BZ305" s="170" t="str">
        <f aca="false">IF(BX305&lt;&gt;"",IF(ISNUMBER(FIND(".",BX305)),LEFT(BX305,FIND(".",BX305)-1),BX305),BX305)</f>
        <v>xx</v>
      </c>
      <c r="CA305" s="170" t="str">
        <f aca="false">IF(BX305&lt;&gt;"",IF(ISNUMBER(FIND(".",BX305)),RIGHT(BX305,LEN(BX305)-FIND(".",BX305)),""),"")</f>
        <v/>
      </c>
      <c r="CC305" s="170" t="str">
        <f aca="false">A305</f>
        <v>KF513852</v>
      </c>
      <c r="CD305" s="178" t="s">
        <v>339</v>
      </c>
      <c r="CE305" s="178" t="s">
        <v>340</v>
      </c>
      <c r="CF305" s="178" t="s">
        <v>341</v>
      </c>
      <c r="CK305" s="178"/>
      <c r="CR305" s="228" t="n">
        <f aca="false">C305</f>
        <v>3</v>
      </c>
      <c r="CS305" s="229" t="e">
        <f aca="false">d#REF!</f>
        <v>#VALUE!</v>
      </c>
      <c r="CT305" s="170" t="str">
        <f aca="false">CONCATENATE(CD305," strain ",CM305," ",CL305,", partial cds")</f>
        <v>Hepatitis E virus strain  , partial cds</v>
      </c>
    </row>
    <row r="306" customFormat="false" ht="11.9" hidden="false" customHeight="true" outlineLevel="0" collapsed="false">
      <c r="A306" s="154" t="s">
        <v>940</v>
      </c>
      <c r="B306" s="147" t="n">
        <v>3</v>
      </c>
      <c r="C306" s="148" t="n">
        <v>3</v>
      </c>
      <c r="D306" s="147" t="s">
        <v>644</v>
      </c>
      <c r="E306" s="150" t="s">
        <v>640</v>
      </c>
      <c r="F306" s="210" t="s">
        <v>941</v>
      </c>
      <c r="H306" s="146" t="s">
        <v>649</v>
      </c>
      <c r="I306" s="153" t="s">
        <v>650</v>
      </c>
      <c r="J306" s="146" t="s">
        <v>395</v>
      </c>
      <c r="M306" s="157" t="s">
        <v>348</v>
      </c>
      <c r="N306" s="158" t="s">
        <v>400</v>
      </c>
      <c r="O306" s="159" t="n">
        <v>2012</v>
      </c>
      <c r="S306" s="146" t="n">
        <v>280</v>
      </c>
      <c r="T306" s="161" t="n">
        <v>6</v>
      </c>
      <c r="AH306" s="164" t="n">
        <v>6262</v>
      </c>
      <c r="AI306" s="164" t="n">
        <v>6541</v>
      </c>
      <c r="AJ306" s="219" t="n">
        <f aca="false">SeqEnd-SeqBeg+1</f>
        <v>280</v>
      </c>
      <c r="AK306" s="220" t="n">
        <f aca="false">AND( SeqBeg&lt;=Beg  , End &lt;=SeqEnd )</f>
        <v>0</v>
      </c>
      <c r="AN306" s="221"/>
      <c r="AT306" s="147" t="s">
        <v>103</v>
      </c>
      <c r="AU306" s="146"/>
      <c r="AW306" s="222" t="str">
        <f aca="false">HYPERLINK(CONCATENATE("http://www.ncbi.nlm.nih.gov/nuccore/",BM306),BM306)</f>
        <v>KF513895</v>
      </c>
      <c r="AX306" s="219" t="e">
        <f aca="false">CONCATENATE(d#REF!,IF(I306="","",CONCATENATE(".",I306)),IF(K306="","",CONCATENATE(".",K306)),IF(M306="","",CONCATENATE(".",M306)),IF(R306="","",CONCATENATE(".",R306)),IF(U306="","","(*)"))</f>
        <v>#VALUE!</v>
      </c>
      <c r="AY306" s="170" t="str">
        <f aca="false">CONCATENATE(BM306,".",BN306)</f>
        <v>KF513895.HEV_EW334</v>
      </c>
      <c r="AZ306" s="171" t="str">
        <f aca="false">IF(AV306="",IF(ISNUMBER(FIND(".",A306)),LEFT(A306,FIND(".",A306)-1),A306),AV306)</f>
        <v>KF513895</v>
      </c>
      <c r="BA306" s="171" t="str">
        <f aca="false">IF(ISNUMBER(FIND("-",AZ306)),LEFT(AZ306,FIND("-",AZ306)-1),AZ306)</f>
        <v>KF513895</v>
      </c>
      <c r="BB306" s="170" t="str">
        <f aca="false"> MEGAname &amp; "="</f>
        <v>KF513895=</v>
      </c>
      <c r="BC306" s="170" t="str">
        <f aca="false">Clear &amp; IF(span ,"Span","out")</f>
        <v>KF513895=out</v>
      </c>
      <c r="BD306" s="170" t="str">
        <f aca="false">Clear &amp; IF(span, IF(B306=".","Selected",B306),"out")</f>
        <v>KF513895=out</v>
      </c>
      <c r="BE306" s="170" t="str">
        <f aca="false">Clear &amp; Strain</f>
        <v>KF513895=HEV_EW373</v>
      </c>
      <c r="BF306" s="170" t="e">
        <f aca="false">CONCATENATE(A306,"=",F305,". ",AX306,IF(AB306="","",CONCATENATE(".",AB306)))</f>
        <v>#VALUE!</v>
      </c>
      <c r="BG306" s="170" t="e">
        <f aca="false">CONCATENATE(A306,"=",F305,". ",AX306)</f>
        <v>#VALUE!</v>
      </c>
      <c r="BH306" s="170" t="e">
        <f aca="false">CONCATENATE(A306,"=",AX306)</f>
        <v>#VALUE!</v>
      </c>
      <c r="BI306" s="170" t="e">
        <f aca="false">CONCATENATE(A306,"=",ComForSubtype,d#REF!)</f>
        <v>#VALUE!</v>
      </c>
      <c r="BJ306" s="170" t="str">
        <f aca="false">CONCATENATE(A306,"=",E306)</f>
        <v>KF513895=3</v>
      </c>
      <c r="BK306" s="170" t="str">
        <f aca="false">CONCATENATE(A306,"=",C306)</f>
        <v>KF513895=3</v>
      </c>
      <c r="BL306" s="170" t="e">
        <f aca="false">CONCATENATE(d#REF!,"=")</f>
        <v>#VALUE!</v>
      </c>
      <c r="BM306" s="223" t="str">
        <f aca="false">IF(BA306="XX","",BA306)</f>
        <v>KF513895</v>
      </c>
      <c r="BN306" s="224" t="str">
        <f aca="false">CONCATENATE(IF(F305="","",F305),IF(G306="","",CONCATENATE(" / ",G306)))</f>
        <v>HEV_EW334</v>
      </c>
      <c r="BO306" s="225" t="e">
        <f aca="false">AX306</f>
        <v>#VALUE!</v>
      </c>
      <c r="BP306" s="226" t="str">
        <f aca="false">IF(V306="","",V306)</f>
        <v/>
      </c>
      <c r="BQ306" s="226" t="str">
        <f aca="false">IF(W306="","",CONCATENATE(W306,IF(LEFT(AO306,1)="s","+","")))</f>
        <v/>
      </c>
      <c r="BR306" s="226" t="str">
        <f aca="false">IF(X306="","",CONCATENATE(X306,IF(LEFT(AQ306,1)="s","+","")))</f>
        <v/>
      </c>
      <c r="BS306" s="226" t="str">
        <f aca="false">IF(Y306="","",CONCATENATE(Y306,IF(LEFT(AR306,1)="s","+","")))</f>
        <v/>
      </c>
      <c r="BT306" s="226" t="str">
        <f aca="false">IF(Z306="","",CONCATENATE(Z306,IF(LEFT(AS306,1)="s","+","")))</f>
        <v/>
      </c>
      <c r="BU306" s="227" t="str">
        <f aca="false">IF(AA306="","",CONCATENATE(AA306,IF(LEFT(AT306,1)="s","+","")))</f>
        <v/>
      </c>
      <c r="BW306" s="177" t="s">
        <v>338</v>
      </c>
      <c r="BX306" s="170" t="str">
        <f aca="false">IF(BW306&lt;&gt;"",IF(ISNUMBER(FIND("=",BW306)),LEFT(BW306,FIND("=",BW306)-1),BW306),BW306)</f>
        <v>xx</v>
      </c>
      <c r="BY306" s="170" t="str">
        <f aca="false">IF(BW306&lt;&gt;"",IF(ISNUMBER(FIND("=",BW306)),RIGHT(BW306,LEN(BW306)-FIND("=",BW306)),""),"")</f>
        <v>Non_select</v>
      </c>
      <c r="BZ306" s="170" t="str">
        <f aca="false">IF(BX306&lt;&gt;"",IF(ISNUMBER(FIND(".",BX306)),LEFT(BX306,FIND(".",BX306)-1),BX306),BX306)</f>
        <v>xx</v>
      </c>
      <c r="CA306" s="170" t="str">
        <f aca="false">IF(BX306&lt;&gt;"",IF(ISNUMBER(FIND(".",BX306)),RIGHT(BX306,LEN(BX306)-FIND(".",BX306)),""),"")</f>
        <v/>
      </c>
      <c r="CC306" s="170" t="str">
        <f aca="false">A306</f>
        <v>KF513895</v>
      </c>
      <c r="CD306" s="178" t="s">
        <v>339</v>
      </c>
      <c r="CE306" s="178" t="s">
        <v>340</v>
      </c>
      <c r="CF306" s="178" t="s">
        <v>341</v>
      </c>
      <c r="CK306" s="178"/>
      <c r="CR306" s="228" t="n">
        <f aca="false">C306</f>
        <v>3</v>
      </c>
      <c r="CS306" s="229" t="e">
        <f aca="false">d#REF!</f>
        <v>#VALUE!</v>
      </c>
      <c r="CT306" s="170" t="str">
        <f aca="false">CONCATENATE(CD306," strain ",CM306," ",CL306,", partial cds")</f>
        <v>Hepatitis E virus strain  , partial cds</v>
      </c>
    </row>
    <row r="307" customFormat="false" ht="11.9" hidden="false" customHeight="true" outlineLevel="0" collapsed="false">
      <c r="A307" s="154" t="s">
        <v>942</v>
      </c>
      <c r="B307" s="147" t="n">
        <v>3</v>
      </c>
      <c r="C307" s="148" t="n">
        <v>3</v>
      </c>
      <c r="D307" s="147" t="s">
        <v>644</v>
      </c>
      <c r="E307" s="150" t="s">
        <v>640</v>
      </c>
      <c r="F307" s="210" t="s">
        <v>943</v>
      </c>
      <c r="H307" s="146" t="s">
        <v>649</v>
      </c>
      <c r="I307" s="153" t="s">
        <v>650</v>
      </c>
      <c r="J307" s="146" t="s">
        <v>395</v>
      </c>
      <c r="M307" s="157" t="s">
        <v>348</v>
      </c>
      <c r="N307" s="158" t="s">
        <v>400</v>
      </c>
      <c r="O307" s="159" t="n">
        <v>2012</v>
      </c>
      <c r="S307" s="146" t="n">
        <v>280</v>
      </c>
      <c r="T307" s="161" t="n">
        <v>7</v>
      </c>
      <c r="AH307" s="164" t="n">
        <v>6262</v>
      </c>
      <c r="AI307" s="164" t="n">
        <v>6541</v>
      </c>
      <c r="AJ307" s="219" t="n">
        <f aca="false">SeqEnd-SeqBeg+1</f>
        <v>280</v>
      </c>
      <c r="AK307" s="220" t="n">
        <f aca="false">AND( SeqBeg&lt;=Beg  , End &lt;=SeqEnd )</f>
        <v>0</v>
      </c>
      <c r="AN307" s="221"/>
      <c r="AT307" s="147" t="s">
        <v>103</v>
      </c>
      <c r="AU307" s="146"/>
      <c r="AW307" s="222" t="str">
        <f aca="false">HYPERLINK(CONCATENATE("http://www.ncbi.nlm.nih.gov/nuccore/",BM307),BM307)</f>
        <v>KF513941</v>
      </c>
      <c r="AX307" s="219" t="e">
        <f aca="false">CONCATENATE(d#REF!,IF(I307="","",CONCATENATE(".",I307)),IF(K307="","",CONCATENATE(".",K307)),IF(M307="","",CONCATENATE(".",M307)),IF(R307="","",CONCATENATE(".",R307)),IF(U307="","","(*)"))</f>
        <v>#VALUE!</v>
      </c>
      <c r="AY307" s="170" t="str">
        <f aca="false">CONCATENATE(BM307,".",BN307)</f>
        <v>KF513941.HEV_EW373</v>
      </c>
      <c r="AZ307" s="171" t="str">
        <f aca="false">IF(AV307="",IF(ISNUMBER(FIND(".",A307)),LEFT(A307,FIND(".",A307)-1),A307),AV307)</f>
        <v>KF513941</v>
      </c>
      <c r="BA307" s="171" t="str">
        <f aca="false">IF(ISNUMBER(FIND("-",AZ307)),LEFT(AZ307,FIND("-",AZ307)-1),AZ307)</f>
        <v>KF513941</v>
      </c>
      <c r="BB307" s="170" t="str">
        <f aca="false"> MEGAname &amp; "="</f>
        <v>KF513941=</v>
      </c>
      <c r="BC307" s="170" t="str">
        <f aca="false">Clear &amp; IF(span ,"Span","out")</f>
        <v>KF513941=out</v>
      </c>
      <c r="BD307" s="170" t="str">
        <f aca="false">Clear &amp; IF(span, IF(B307=".","Selected",B307),"out")</f>
        <v>KF513941=out</v>
      </c>
      <c r="BE307" s="170" t="str">
        <f aca="false">Clear &amp; Strain</f>
        <v>KF513941=HEV_EW414</v>
      </c>
      <c r="BF307" s="170" t="e">
        <f aca="false">CONCATENATE(A307,"=",F306,". ",AX307,IF(AB307="","",CONCATENATE(".",AB307)))</f>
        <v>#VALUE!</v>
      </c>
      <c r="BG307" s="170" t="e">
        <f aca="false">CONCATENATE(A307,"=",F306,". ",AX307)</f>
        <v>#VALUE!</v>
      </c>
      <c r="BH307" s="170" t="e">
        <f aca="false">CONCATENATE(A307,"=",AX307)</f>
        <v>#VALUE!</v>
      </c>
      <c r="BI307" s="170" t="e">
        <f aca="false">CONCATENATE(A307,"=",ComForSubtype,d#REF!)</f>
        <v>#VALUE!</v>
      </c>
      <c r="BJ307" s="170" t="str">
        <f aca="false">CONCATENATE(A307,"=",E307)</f>
        <v>KF513941=3</v>
      </c>
      <c r="BK307" s="170" t="str">
        <f aca="false">CONCATENATE(A307,"=",C307)</f>
        <v>KF513941=3</v>
      </c>
      <c r="BL307" s="170" t="e">
        <f aca="false">CONCATENATE(d#REF!,"=")</f>
        <v>#VALUE!</v>
      </c>
      <c r="BM307" s="223" t="str">
        <f aca="false">IF(BA307="XX","",BA307)</f>
        <v>KF513941</v>
      </c>
      <c r="BN307" s="224" t="str">
        <f aca="false">CONCATENATE(IF(F306="","",F306),IF(G307="","",CONCATENATE(" / ",G307)))</f>
        <v>HEV_EW373</v>
      </c>
      <c r="BO307" s="225" t="e">
        <f aca="false">AX307</f>
        <v>#VALUE!</v>
      </c>
      <c r="BP307" s="226" t="str">
        <f aca="false">IF(V307="","",V307)</f>
        <v/>
      </c>
      <c r="BQ307" s="226" t="str">
        <f aca="false">IF(W307="","",CONCATENATE(W307,IF(LEFT(AO307,1)="s","+","")))</f>
        <v/>
      </c>
      <c r="BR307" s="226" t="str">
        <f aca="false">IF(X307="","",CONCATENATE(X307,IF(LEFT(AQ307,1)="s","+","")))</f>
        <v/>
      </c>
      <c r="BS307" s="226" t="str">
        <f aca="false">IF(Y307="","",CONCATENATE(Y307,IF(LEFT(AR307,1)="s","+","")))</f>
        <v/>
      </c>
      <c r="BT307" s="226" t="str">
        <f aca="false">IF(Z307="","",CONCATENATE(Z307,IF(LEFT(AS307,1)="s","+","")))</f>
        <v/>
      </c>
      <c r="BU307" s="227" t="str">
        <f aca="false">IF(AA307="","",CONCATENATE(AA307,IF(LEFT(AT307,1)="s","+","")))</f>
        <v/>
      </c>
      <c r="BW307" s="177" t="s">
        <v>338</v>
      </c>
      <c r="BX307" s="170" t="str">
        <f aca="false">IF(BW307&lt;&gt;"",IF(ISNUMBER(FIND("=",BW307)),LEFT(BW307,FIND("=",BW307)-1),BW307),BW307)</f>
        <v>xx</v>
      </c>
      <c r="BY307" s="170" t="str">
        <f aca="false">IF(BW307&lt;&gt;"",IF(ISNUMBER(FIND("=",BW307)),RIGHT(BW307,LEN(BW307)-FIND("=",BW307)),""),"")</f>
        <v>Non_select</v>
      </c>
      <c r="BZ307" s="170" t="str">
        <f aca="false">IF(BX307&lt;&gt;"",IF(ISNUMBER(FIND(".",BX307)),LEFT(BX307,FIND(".",BX307)-1),BX307),BX307)</f>
        <v>xx</v>
      </c>
      <c r="CA307" s="170" t="str">
        <f aca="false">IF(BX307&lt;&gt;"",IF(ISNUMBER(FIND(".",BX307)),RIGHT(BX307,LEN(BX307)-FIND(".",BX307)),""),"")</f>
        <v/>
      </c>
      <c r="CC307" s="170" t="str">
        <f aca="false">A307</f>
        <v>KF513941</v>
      </c>
      <c r="CD307" s="178" t="s">
        <v>339</v>
      </c>
      <c r="CE307" s="178" t="s">
        <v>340</v>
      </c>
      <c r="CF307" s="178" t="s">
        <v>341</v>
      </c>
      <c r="CK307" s="178"/>
      <c r="CR307" s="228" t="n">
        <f aca="false">C307</f>
        <v>3</v>
      </c>
      <c r="CS307" s="229" t="e">
        <f aca="false">d#REF!</f>
        <v>#VALUE!</v>
      </c>
      <c r="CT307" s="170" t="str">
        <f aca="false">CONCATENATE(CD307," strain ",CM307," ",CL307,", partial cds")</f>
        <v>Hepatitis E virus strain  , partial cds</v>
      </c>
    </row>
    <row r="308" customFormat="false" ht="11.9" hidden="false" customHeight="true" outlineLevel="0" collapsed="false">
      <c r="A308" s="154" t="s">
        <v>944</v>
      </c>
      <c r="B308" s="147" t="n">
        <v>3</v>
      </c>
      <c r="C308" s="148" t="n">
        <v>3</v>
      </c>
      <c r="D308" s="147" t="s">
        <v>644</v>
      </c>
      <c r="E308" s="150" t="s">
        <v>640</v>
      </c>
      <c r="F308" s="210" t="s">
        <v>945</v>
      </c>
      <c r="H308" s="146" t="s">
        <v>649</v>
      </c>
      <c r="I308" s="153" t="s">
        <v>650</v>
      </c>
      <c r="J308" s="146" t="s">
        <v>395</v>
      </c>
      <c r="M308" s="157" t="s">
        <v>348</v>
      </c>
      <c r="N308" s="158" t="s">
        <v>400</v>
      </c>
      <c r="O308" s="159" t="n">
        <v>2006</v>
      </c>
      <c r="S308" s="146" t="n">
        <v>280</v>
      </c>
      <c r="AH308" s="164" t="n">
        <v>6262</v>
      </c>
      <c r="AI308" s="164" t="n">
        <v>6541</v>
      </c>
      <c r="AJ308" s="219" t="n">
        <f aca="false">SeqEnd-SeqBeg+1</f>
        <v>280</v>
      </c>
      <c r="AK308" s="220" t="n">
        <f aca="false">AND( SeqBeg&lt;=Beg  , End &lt;=SeqEnd )</f>
        <v>0</v>
      </c>
      <c r="AN308" s="221"/>
      <c r="AT308" s="147" t="s">
        <v>103</v>
      </c>
      <c r="AU308" s="146"/>
      <c r="AW308" s="222" t="str">
        <f aca="false">HYPERLINK(CONCATENATE("http://www.ncbi.nlm.nih.gov/nuccore/",BM308),BM308)</f>
        <v>KF514097</v>
      </c>
      <c r="AX308" s="219" t="e">
        <f aca="false">CONCATENATE(d#REF!,IF(I308="","",CONCATENATE(".",I308)),IF(K308="","",CONCATENATE(".",K308)),IF(M308="","",CONCATENATE(".",M308)),IF(R308="","",CONCATENATE(".",R308)),IF(U308="","","(*)"))</f>
        <v>#VALUE!</v>
      </c>
      <c r="AY308" s="170" t="str">
        <f aca="false">CONCATENATE(BM308,".",BN308)</f>
        <v>KF514097.HEV_EW414</v>
      </c>
      <c r="AZ308" s="171" t="str">
        <f aca="false">IF(AV308="",IF(ISNUMBER(FIND(".",A308)),LEFT(A308,FIND(".",A308)-1),A308),AV308)</f>
        <v>KF514097</v>
      </c>
      <c r="BA308" s="171" t="str">
        <f aca="false">IF(ISNUMBER(FIND("-",AZ308)),LEFT(AZ308,FIND("-",AZ308)-1),AZ308)</f>
        <v>KF514097</v>
      </c>
      <c r="BB308" s="170" t="str">
        <f aca="false"> MEGAname &amp; "="</f>
        <v>KF514097=</v>
      </c>
      <c r="BC308" s="170" t="str">
        <f aca="false">Clear &amp; IF(span ,"Span","out")</f>
        <v>KF514097=out</v>
      </c>
      <c r="BD308" s="170" t="str">
        <f aca="false">Clear &amp; IF(span, IF(B308=".","Selected",B308),"out")</f>
        <v>KF514097=out</v>
      </c>
      <c r="BE308" s="170" t="str">
        <f aca="false">Clear &amp; Strain</f>
        <v>KF514097=HEV_EW97</v>
      </c>
      <c r="BF308" s="170" t="e">
        <f aca="false">CONCATENATE(A308,"=",F307,". ",AX308,IF(AB308="","",CONCATENATE(".",AB308)))</f>
        <v>#VALUE!</v>
      </c>
      <c r="BG308" s="170" t="e">
        <f aca="false">CONCATENATE(A308,"=",F307,". ",AX308)</f>
        <v>#VALUE!</v>
      </c>
      <c r="BH308" s="170" t="e">
        <f aca="false">CONCATENATE(A308,"=",AX308)</f>
        <v>#VALUE!</v>
      </c>
      <c r="BI308" s="170" t="e">
        <f aca="false">CONCATENATE(A308,"=",ComForSubtype,d#REF!)</f>
        <v>#VALUE!</v>
      </c>
      <c r="BJ308" s="170" t="str">
        <f aca="false">CONCATENATE(A308,"=",E308)</f>
        <v>KF514097=3</v>
      </c>
      <c r="BK308" s="170" t="str">
        <f aca="false">CONCATENATE(A308,"=",C308)</f>
        <v>KF514097=3</v>
      </c>
      <c r="BL308" s="170" t="e">
        <f aca="false">CONCATENATE(d#REF!,"=")</f>
        <v>#VALUE!</v>
      </c>
      <c r="BM308" s="223" t="str">
        <f aca="false">IF(BA308="XX","",BA308)</f>
        <v>KF514097</v>
      </c>
      <c r="BN308" s="224" t="str">
        <f aca="false">CONCATENATE(IF(F307="","",F307),IF(G308="","",CONCATENATE(" / ",G308)))</f>
        <v>HEV_EW414</v>
      </c>
      <c r="BO308" s="225" t="e">
        <f aca="false">AX308</f>
        <v>#VALUE!</v>
      </c>
      <c r="BP308" s="226" t="str">
        <f aca="false">IF(V308="","",V308)</f>
        <v/>
      </c>
      <c r="BQ308" s="226" t="str">
        <f aca="false">IF(W308="","",CONCATENATE(W308,IF(LEFT(AO308,1)="s","+","")))</f>
        <v/>
      </c>
      <c r="BR308" s="226" t="str">
        <f aca="false">IF(X308="","",CONCATENATE(X308,IF(LEFT(AQ308,1)="s","+","")))</f>
        <v/>
      </c>
      <c r="BS308" s="226" t="str">
        <f aca="false">IF(Y308="","",CONCATENATE(Y308,IF(LEFT(AR308,1)="s","+","")))</f>
        <v/>
      </c>
      <c r="BT308" s="226" t="str">
        <f aca="false">IF(Z308="","",CONCATENATE(Z308,IF(LEFT(AS308,1)="s","+","")))</f>
        <v/>
      </c>
      <c r="BU308" s="227" t="str">
        <f aca="false">IF(AA308="","",CONCATENATE(AA308,IF(LEFT(AT308,1)="s","+","")))</f>
        <v/>
      </c>
      <c r="BW308" s="177" t="s">
        <v>338</v>
      </c>
      <c r="BX308" s="170" t="str">
        <f aca="false">IF(BW308&lt;&gt;"",IF(ISNUMBER(FIND("=",BW308)),LEFT(BW308,FIND("=",BW308)-1),BW308),BW308)</f>
        <v>xx</v>
      </c>
      <c r="BY308" s="170" t="str">
        <f aca="false">IF(BW308&lt;&gt;"",IF(ISNUMBER(FIND("=",BW308)),RIGHT(BW308,LEN(BW308)-FIND("=",BW308)),""),"")</f>
        <v>Non_select</v>
      </c>
      <c r="BZ308" s="170" t="str">
        <f aca="false">IF(BX308&lt;&gt;"",IF(ISNUMBER(FIND(".",BX308)),LEFT(BX308,FIND(".",BX308)-1),BX308),BX308)</f>
        <v>xx</v>
      </c>
      <c r="CA308" s="170" t="str">
        <f aca="false">IF(BX308&lt;&gt;"",IF(ISNUMBER(FIND(".",BX308)),RIGHT(BX308,LEN(BX308)-FIND(".",BX308)),""),"")</f>
        <v/>
      </c>
      <c r="CC308" s="170" t="str">
        <f aca="false">A308</f>
        <v>KF514097</v>
      </c>
      <c r="CD308" s="178" t="s">
        <v>339</v>
      </c>
      <c r="CE308" s="178" t="s">
        <v>340</v>
      </c>
      <c r="CF308" s="178" t="s">
        <v>341</v>
      </c>
      <c r="CK308" s="178"/>
      <c r="CR308" s="228" t="n">
        <f aca="false">C308</f>
        <v>3</v>
      </c>
      <c r="CS308" s="229" t="e">
        <f aca="false">d#REF!</f>
        <v>#VALUE!</v>
      </c>
      <c r="CT308" s="170" t="str">
        <f aca="false">CONCATENATE(CD308," strain ",CM308," ",CL308,", partial cds")</f>
        <v>Hepatitis E virus strain  , partial cds</v>
      </c>
    </row>
    <row r="309" customFormat="false" ht="11.9" hidden="false" customHeight="true" outlineLevel="0" collapsed="false">
      <c r="A309" s="208" t="s">
        <v>946</v>
      </c>
      <c r="B309" s="147" t="n">
        <v>3</v>
      </c>
      <c r="C309" s="148" t="n">
        <v>3</v>
      </c>
      <c r="D309" s="149" t="s">
        <v>947</v>
      </c>
      <c r="E309" s="150" t="s">
        <v>640</v>
      </c>
      <c r="F309" s="210" t="s">
        <v>948</v>
      </c>
      <c r="G309" s="212"/>
      <c r="H309" s="146" t="s">
        <v>405</v>
      </c>
      <c r="I309" s="153" t="s">
        <v>412</v>
      </c>
      <c r="J309" s="146" t="s">
        <v>395</v>
      </c>
      <c r="K309" s="212"/>
      <c r="L309" s="212"/>
      <c r="M309" s="157" t="s">
        <v>348</v>
      </c>
      <c r="N309" s="158" t="s">
        <v>740</v>
      </c>
      <c r="O309" s="212"/>
      <c r="P309" s="212"/>
      <c r="Q309" s="212"/>
      <c r="R309" s="146" t="s">
        <v>94</v>
      </c>
      <c r="T309" s="214"/>
      <c r="U309" s="215"/>
      <c r="V309" s="209"/>
      <c r="W309" s="217"/>
      <c r="X309" s="209"/>
      <c r="Y309" s="209"/>
      <c r="Z309" s="209" t="s">
        <v>949</v>
      </c>
      <c r="AA309" s="216"/>
      <c r="AB309" s="217"/>
      <c r="AC309" s="217"/>
      <c r="AD309" s="209"/>
      <c r="AE309" s="209"/>
      <c r="AF309" s="209" t="n">
        <v>284</v>
      </c>
      <c r="AG309" s="218"/>
      <c r="AH309" s="164" t="n">
        <v>5363</v>
      </c>
      <c r="AI309" s="164" t="n">
        <v>5646</v>
      </c>
      <c r="AJ309" s="219" t="n">
        <f aca="false">SeqEnd-SeqBeg+1</f>
        <v>284</v>
      </c>
      <c r="AK309" s="220" t="n">
        <f aca="false">AND( SeqBeg&lt;=Beg  , End &lt;=SeqEnd )</f>
        <v>0</v>
      </c>
      <c r="AL309" s="212"/>
      <c r="AM309" s="212"/>
      <c r="AN309" s="221"/>
      <c r="AT309" s="147" t="s">
        <v>103</v>
      </c>
      <c r="AU309" s="146"/>
      <c r="AV309" s="212"/>
      <c r="AW309" s="222" t="str">
        <f aca="false">HYPERLINK(CONCATENATE("http://www.ncbi.nlm.nih.gov/nuccore/",BM309),BM309)</f>
        <v>JN995563</v>
      </c>
      <c r="AX309" s="219" t="str">
        <f aca="false">CONCATENATE(D309,IF(I309="","",CONCATENATE(".",I309)),IF(K309="","",CONCATENATE(".",K309)),IF(M309="","",CONCATENATE(".",M309)),IF(R309="","",CONCATENATE(".",R309)),IF(U309="","","(*)"))</f>
        <v>3c.DEU.hum.PEI</v>
      </c>
      <c r="AY309" s="170" t="str">
        <f aca="false">CONCATENATE(BM309,".",BN309)</f>
        <v>JN995563.Oct2</v>
      </c>
      <c r="AZ309" s="171" t="str">
        <f aca="false">IF(AV309="",IF(ISNUMBER(FIND(".",A309)),LEFT(A309,FIND(".",A309)-1),A309),AV309)</f>
        <v>JN995563</v>
      </c>
      <c r="BA309" s="171" t="str">
        <f aca="false">IF(ISNUMBER(FIND("-",AZ309)),LEFT(AZ309,FIND("-",AZ309)-1),AZ309)</f>
        <v>JN995563</v>
      </c>
      <c r="BB309" s="170" t="str">
        <f aca="false"> MEGAname &amp; "="</f>
        <v>JN995563=</v>
      </c>
      <c r="BC309" s="170" t="str">
        <f aca="false">Clear &amp; IF(span ,"Span","out")</f>
        <v>JN995563=out</v>
      </c>
      <c r="BD309" s="170" t="str">
        <f aca="false">Clear &amp; IF(span, IF(B309=".","Selected",B309),"out")</f>
        <v>JN995563=out</v>
      </c>
      <c r="BE309" s="170" t="str">
        <f aca="false">Clear &amp; Strain</f>
        <v>JN995563=Oct2</v>
      </c>
      <c r="BF309" s="170" t="str">
        <f aca="false">CONCATENATE(A309,"=",F309,". ",AX309,IF(AB309="","",CONCATENATE(".",AB309)))</f>
        <v>JN995563=Oct2. 3c.DEU.hum.PEI</v>
      </c>
      <c r="BG309" s="170" t="str">
        <f aca="false">CONCATENATE(A309,"=",F309,". ",AX309)</f>
        <v>JN995563=Oct2. 3c.DEU.hum.PEI</v>
      </c>
      <c r="BH309" s="170" t="str">
        <f aca="false">CONCATENATE(A309,"=",AX309)</f>
        <v>JN995563=3c.DEU.hum.PEI</v>
      </c>
      <c r="BI309" s="170" t="str">
        <f aca="false">CONCATENATE(A309,"=",ComForSubtype,D309)</f>
        <v>JN995563=3c</v>
      </c>
      <c r="BJ309" s="170" t="str">
        <f aca="false">CONCATENATE(A309,"=",E309)</f>
        <v>JN995563=3</v>
      </c>
      <c r="BK309" s="170" t="str">
        <f aca="false">CONCATENATE(A309,"=",C309)</f>
        <v>JN995563=3</v>
      </c>
      <c r="BL309" s="170" t="str">
        <f aca="false">CONCATENATE(D309,"=")</f>
        <v>3c=</v>
      </c>
      <c r="BM309" s="223" t="str">
        <f aca="false">IF(BA309="XX","",BA309)</f>
        <v>JN995563</v>
      </c>
      <c r="BN309" s="224" t="str">
        <f aca="false">CONCATENATE(IF(F309="","",F309),IF(G309="","",CONCATENATE(" / ",G309)))</f>
        <v>Oct2</v>
      </c>
      <c r="BO309" s="225" t="str">
        <f aca="false">AX309</f>
        <v>3c.DEU.hum.PEI</v>
      </c>
      <c r="BP309" s="226" t="str">
        <f aca="false">IF(V309="","",V309)</f>
        <v/>
      </c>
      <c r="BQ309" s="226" t="str">
        <f aca="false">IF(W309="","",CONCATENATE(W309,IF(LEFT(AO309,1)="s","+","")))</f>
        <v/>
      </c>
      <c r="BR309" s="226" t="str">
        <f aca="false">IF(X309="","",CONCATENATE(X309,IF(LEFT(AQ309,1)="s","+","")))</f>
        <v/>
      </c>
      <c r="BS309" s="226" t="str">
        <f aca="false">IF(Y309="","",CONCATENATE(Y309,IF(LEFT(AR309,1)="s","+","")))</f>
        <v/>
      </c>
      <c r="BT309" s="226" t="str">
        <f aca="false">IF(Z309="","",CONCATENATE(Z309,IF(LEFT(AS309,1)="s","+","")))</f>
        <v>3chi</v>
      </c>
      <c r="BU309" s="227" t="str">
        <f aca="false">IF(AA309="","",CONCATENATE(AA309,IF(LEFT(AT309,1)="s","+","")))</f>
        <v/>
      </c>
      <c r="BV309" s="212"/>
      <c r="BW309" s="177" t="s">
        <v>338</v>
      </c>
      <c r="BX309" s="170" t="str">
        <f aca="false">IF(BW309&lt;&gt;"",IF(ISNUMBER(FIND("=",BW309)),LEFT(BW309,FIND("=",BW309)-1),BW309),BW309)</f>
        <v>xx</v>
      </c>
      <c r="BY309" s="170" t="str">
        <f aca="false">IF(BW309&lt;&gt;"",IF(ISNUMBER(FIND("=",BW309)),RIGHT(BW309,LEN(BW309)-FIND("=",BW309)),""),"")</f>
        <v>Non_select</v>
      </c>
      <c r="BZ309" s="170" t="str">
        <f aca="false">IF(BX309&lt;&gt;"",IF(ISNUMBER(FIND(".",BX309)),LEFT(BX309,FIND(".",BX309)-1),BX309),BX309)</f>
        <v>xx</v>
      </c>
      <c r="CA309" s="170" t="str">
        <f aca="false">IF(BX309&lt;&gt;"",IF(ISNUMBER(FIND(".",BX309)),RIGHT(BX309,LEN(BX309)-FIND(".",BX309)),""),"")</f>
        <v/>
      </c>
      <c r="CB309" s="212"/>
      <c r="CC309" s="170" t="str">
        <f aca="false">A309</f>
        <v>JN995563</v>
      </c>
      <c r="CD309" s="178" t="s">
        <v>339</v>
      </c>
      <c r="CE309" s="178" t="s">
        <v>340</v>
      </c>
      <c r="CF309" s="178" t="s">
        <v>341</v>
      </c>
      <c r="CG309" s="212"/>
      <c r="CH309" s="212"/>
      <c r="CI309" s="212"/>
      <c r="CJ309" s="212"/>
      <c r="CK309" s="178"/>
      <c r="CL309" s="212"/>
      <c r="CM309" s="212"/>
      <c r="CN309" s="212"/>
      <c r="CO309" s="212"/>
      <c r="CP309" s="212"/>
      <c r="CQ309" s="212"/>
      <c r="CR309" s="228" t="n">
        <f aca="false">C309</f>
        <v>3</v>
      </c>
      <c r="CS309" s="229" t="str">
        <f aca="false">D309</f>
        <v>3c</v>
      </c>
      <c r="CT309" s="170" t="str">
        <f aca="false">CONCATENATE(CD309," strain ",CM309," ",CL309,", partial cds")</f>
        <v>Hepatitis E virus strain  , partial cds</v>
      </c>
    </row>
    <row r="310" customFormat="false" ht="11.9" hidden="false" customHeight="true" outlineLevel="0" collapsed="false">
      <c r="A310" s="208" t="s">
        <v>950</v>
      </c>
      <c r="B310" s="147" t="n">
        <v>3</v>
      </c>
      <c r="C310" s="148" t="n">
        <v>3</v>
      </c>
      <c r="D310" s="149" t="s">
        <v>947</v>
      </c>
      <c r="E310" s="150" t="s">
        <v>640</v>
      </c>
      <c r="F310" s="210" t="s">
        <v>951</v>
      </c>
      <c r="G310" s="212"/>
      <c r="H310" s="146" t="s">
        <v>405</v>
      </c>
      <c r="I310" s="153" t="s">
        <v>412</v>
      </c>
      <c r="J310" s="146" t="s">
        <v>395</v>
      </c>
      <c r="K310" s="212"/>
      <c r="L310" s="212"/>
      <c r="M310" s="157" t="s">
        <v>348</v>
      </c>
      <c r="N310" s="158" t="s">
        <v>740</v>
      </c>
      <c r="O310" s="212"/>
      <c r="P310" s="212"/>
      <c r="Q310" s="212"/>
      <c r="R310" s="146" t="s">
        <v>94</v>
      </c>
      <c r="T310" s="214"/>
      <c r="U310" s="215"/>
      <c r="V310" s="209"/>
      <c r="W310" s="217"/>
      <c r="X310" s="209"/>
      <c r="Y310" s="209"/>
      <c r="Z310" s="209" t="s">
        <v>947</v>
      </c>
      <c r="AA310" s="216"/>
      <c r="AB310" s="217"/>
      <c r="AC310" s="217"/>
      <c r="AD310" s="209"/>
      <c r="AE310" s="209"/>
      <c r="AF310" s="209" t="n">
        <v>284</v>
      </c>
      <c r="AG310" s="218"/>
      <c r="AH310" s="164" t="n">
        <v>5363</v>
      </c>
      <c r="AI310" s="164" t="n">
        <v>5646</v>
      </c>
      <c r="AJ310" s="219" t="n">
        <f aca="false">SeqEnd-SeqBeg+1</f>
        <v>284</v>
      </c>
      <c r="AK310" s="220" t="n">
        <f aca="false">AND( SeqBeg&lt;=Beg  , End &lt;=SeqEnd )</f>
        <v>0</v>
      </c>
      <c r="AL310" s="212"/>
      <c r="AM310" s="212"/>
      <c r="AN310" s="221"/>
      <c r="AT310" s="147" t="s">
        <v>103</v>
      </c>
      <c r="AU310" s="146"/>
      <c r="AV310" s="212"/>
      <c r="AW310" s="222" t="str">
        <f aca="false">HYPERLINK(CONCATENATE("http://www.ncbi.nlm.nih.gov/nuccore/",BM310),BM310)</f>
        <v>JN995567</v>
      </c>
      <c r="AX310" s="219" t="str">
        <f aca="false">CONCATENATE(D310,IF(I310="","",CONCATENATE(".",I310)),IF(K310="","",CONCATENATE(".",K310)),IF(M310="","",CONCATENATE(".",M310)),IF(R310="","",CONCATENATE(".",R310)),IF(U310="","","(*)"))</f>
        <v>3c.DEU.hum.PEI</v>
      </c>
      <c r="AY310" s="170" t="str">
        <f aca="false">CONCATENATE(BM310,".",BN310)</f>
        <v>JN995567.Oct6</v>
      </c>
      <c r="AZ310" s="171" t="str">
        <f aca="false">IF(AV310="",IF(ISNUMBER(FIND(".",A310)),LEFT(A310,FIND(".",A310)-1),A310),AV310)</f>
        <v>JN995567</v>
      </c>
      <c r="BA310" s="171" t="str">
        <f aca="false">IF(ISNUMBER(FIND("-",AZ310)),LEFT(AZ310,FIND("-",AZ310)-1),AZ310)</f>
        <v>JN995567</v>
      </c>
      <c r="BB310" s="170" t="str">
        <f aca="false"> MEGAname &amp; "="</f>
        <v>JN995567=</v>
      </c>
      <c r="BC310" s="170" t="str">
        <f aca="false">Clear &amp; IF(span ,"Span","out")</f>
        <v>JN995567=out</v>
      </c>
      <c r="BD310" s="170" t="str">
        <f aca="false">Clear &amp; IF(span, IF(B310=".","Selected",B310),"out")</f>
        <v>JN995567=out</v>
      </c>
      <c r="BE310" s="170" t="str">
        <f aca="false">Clear &amp; Strain</f>
        <v>JN995567=Oct6</v>
      </c>
      <c r="BF310" s="170" t="str">
        <f aca="false">CONCATENATE(A310,"=",F310,". ",AX310,IF(AB310="","",CONCATENATE(".",AB310)))</f>
        <v>JN995567=Oct6. 3c.DEU.hum.PEI</v>
      </c>
      <c r="BG310" s="170" t="str">
        <f aca="false">CONCATENATE(A310,"=",F310,". ",AX310)</f>
        <v>JN995567=Oct6. 3c.DEU.hum.PEI</v>
      </c>
      <c r="BH310" s="170" t="str">
        <f aca="false">CONCATENATE(A310,"=",AX310)</f>
        <v>JN995567=3c.DEU.hum.PEI</v>
      </c>
      <c r="BI310" s="170" t="str">
        <f aca="false">CONCATENATE(A310,"=",ComForSubtype,D310)</f>
        <v>JN995567=3c</v>
      </c>
      <c r="BJ310" s="170" t="str">
        <f aca="false">CONCATENATE(A310,"=",E310)</f>
        <v>JN995567=3</v>
      </c>
      <c r="BK310" s="170" t="str">
        <f aca="false">CONCATENATE(A310,"=",C310)</f>
        <v>JN995567=3</v>
      </c>
      <c r="BL310" s="170" t="str">
        <f aca="false">CONCATENATE(D310,"=")</f>
        <v>3c=</v>
      </c>
      <c r="BM310" s="223" t="str">
        <f aca="false">IF(BA310="XX","",BA310)</f>
        <v>JN995567</v>
      </c>
      <c r="BN310" s="224" t="str">
        <f aca="false">CONCATENATE(IF(F310="","",F310),IF(G310="","",CONCATENATE(" / ",G310)))</f>
        <v>Oct6</v>
      </c>
      <c r="BO310" s="225" t="str">
        <f aca="false">AX310</f>
        <v>3c.DEU.hum.PEI</v>
      </c>
      <c r="BP310" s="226" t="str">
        <f aca="false">IF(V310="","",V310)</f>
        <v/>
      </c>
      <c r="BQ310" s="226" t="str">
        <f aca="false">IF(W310="","",CONCATENATE(W310,IF(LEFT(AO310,1)="s","+","")))</f>
        <v/>
      </c>
      <c r="BR310" s="226" t="str">
        <f aca="false">IF(X310="","",CONCATENATE(X310,IF(LEFT(AQ310,1)="s","+","")))</f>
        <v/>
      </c>
      <c r="BS310" s="226" t="str">
        <f aca="false">IF(Y310="","",CONCATENATE(Y310,IF(LEFT(AR310,1)="s","+","")))</f>
        <v/>
      </c>
      <c r="BT310" s="226" t="str">
        <f aca="false">IF(Z310="","",CONCATENATE(Z310,IF(LEFT(AS310,1)="s","+","")))</f>
        <v>3c</v>
      </c>
      <c r="BU310" s="227" t="str">
        <f aca="false">IF(AA310="","",CONCATENATE(AA310,IF(LEFT(AT310,1)="s","+","")))</f>
        <v/>
      </c>
      <c r="BV310" s="212"/>
      <c r="BW310" s="177" t="s">
        <v>338</v>
      </c>
      <c r="BX310" s="170" t="str">
        <f aca="false">IF(BW310&lt;&gt;"",IF(ISNUMBER(FIND("=",BW310)),LEFT(BW310,FIND("=",BW310)-1),BW310),BW310)</f>
        <v>xx</v>
      </c>
      <c r="BY310" s="170" t="str">
        <f aca="false">IF(BW310&lt;&gt;"",IF(ISNUMBER(FIND("=",BW310)),RIGHT(BW310,LEN(BW310)-FIND("=",BW310)),""),"")</f>
        <v>Non_select</v>
      </c>
      <c r="BZ310" s="170" t="str">
        <f aca="false">IF(BX310&lt;&gt;"",IF(ISNUMBER(FIND(".",BX310)),LEFT(BX310,FIND(".",BX310)-1),BX310),BX310)</f>
        <v>xx</v>
      </c>
      <c r="CA310" s="170" t="str">
        <f aca="false">IF(BX310&lt;&gt;"",IF(ISNUMBER(FIND(".",BX310)),RIGHT(BX310,LEN(BX310)-FIND(".",BX310)),""),"")</f>
        <v/>
      </c>
      <c r="CB310" s="212"/>
      <c r="CC310" s="170" t="str">
        <f aca="false">A310</f>
        <v>JN995567</v>
      </c>
      <c r="CD310" s="178" t="s">
        <v>339</v>
      </c>
      <c r="CE310" s="178" t="s">
        <v>340</v>
      </c>
      <c r="CF310" s="178" t="s">
        <v>341</v>
      </c>
      <c r="CG310" s="212"/>
      <c r="CH310" s="212"/>
      <c r="CI310" s="212"/>
      <c r="CJ310" s="212"/>
      <c r="CK310" s="178"/>
      <c r="CL310" s="212"/>
      <c r="CM310" s="212"/>
      <c r="CN310" s="212"/>
      <c r="CO310" s="212"/>
      <c r="CP310" s="212"/>
      <c r="CQ310" s="212"/>
      <c r="CR310" s="228" t="n">
        <f aca="false">C310</f>
        <v>3</v>
      </c>
      <c r="CS310" s="229" t="str">
        <f aca="false">D310</f>
        <v>3c</v>
      </c>
      <c r="CT310" s="170" t="str">
        <f aca="false">CONCATENATE(CD310," strain ",CM310," ",CL310,", partial cds")</f>
        <v>Hepatitis E virus strain  , partial cds</v>
      </c>
    </row>
    <row r="311" customFormat="false" ht="11.9" hidden="false" customHeight="true" outlineLevel="0" collapsed="false">
      <c r="A311" s="208" t="s">
        <v>952</v>
      </c>
      <c r="B311" s="147" t="n">
        <v>3</v>
      </c>
      <c r="C311" s="148" t="n">
        <v>3</v>
      </c>
      <c r="D311" s="149" t="s">
        <v>947</v>
      </c>
      <c r="E311" s="150" t="s">
        <v>640</v>
      </c>
      <c r="F311" s="210" t="s">
        <v>953</v>
      </c>
      <c r="G311" s="212"/>
      <c r="H311" s="146" t="s">
        <v>405</v>
      </c>
      <c r="I311" s="153" t="s">
        <v>412</v>
      </c>
      <c r="J311" s="146" t="s">
        <v>395</v>
      </c>
      <c r="K311" s="212"/>
      <c r="L311" s="212"/>
      <c r="M311" s="157" t="s">
        <v>348</v>
      </c>
      <c r="N311" s="158" t="s">
        <v>740</v>
      </c>
      <c r="O311" s="212"/>
      <c r="P311" s="212"/>
      <c r="Q311" s="212"/>
      <c r="R311" s="146" t="s">
        <v>94</v>
      </c>
      <c r="T311" s="214"/>
      <c r="U311" s="215"/>
      <c r="V311" s="209"/>
      <c r="W311" s="217"/>
      <c r="X311" s="209"/>
      <c r="Y311" s="209"/>
      <c r="Z311" s="209" t="s">
        <v>947</v>
      </c>
      <c r="AA311" s="216"/>
      <c r="AB311" s="217"/>
      <c r="AC311" s="217"/>
      <c r="AD311" s="209"/>
      <c r="AE311" s="209"/>
      <c r="AF311" s="209" t="n">
        <v>284</v>
      </c>
      <c r="AG311" s="218"/>
      <c r="AH311" s="164" t="n">
        <v>5363</v>
      </c>
      <c r="AI311" s="164" t="n">
        <v>5646</v>
      </c>
      <c r="AJ311" s="219" t="n">
        <f aca="false">SeqEnd-SeqBeg+1</f>
        <v>284</v>
      </c>
      <c r="AK311" s="220" t="n">
        <f aca="false">AND( SeqBeg&lt;=Beg  , End &lt;=SeqEnd )</f>
        <v>0</v>
      </c>
      <c r="AL311" s="212"/>
      <c r="AM311" s="212"/>
      <c r="AN311" s="221"/>
      <c r="AT311" s="147" t="s">
        <v>103</v>
      </c>
      <c r="AU311" s="146"/>
      <c r="AV311" s="212"/>
      <c r="AW311" s="222" t="str">
        <f aca="false">HYPERLINK(CONCATENATE("http://www.ncbi.nlm.nih.gov/nuccore/",BM311),BM311)</f>
        <v>JN995569</v>
      </c>
      <c r="AX311" s="219" t="str">
        <f aca="false">CONCATENATE(D311,IF(I311="","",CONCATENATE(".",I311)),IF(K311="","",CONCATENATE(".",K311)),IF(M311="","",CONCATENATE(".",M311)),IF(R311="","",CONCATENATE(".",R311)),IF(U311="","","(*)"))</f>
        <v>3c.DEU.hum.PEI</v>
      </c>
      <c r="AY311" s="170" t="str">
        <f aca="false">CONCATENATE(BM311,".",BN311)</f>
        <v>JN995569.Oct8</v>
      </c>
      <c r="AZ311" s="171" t="str">
        <f aca="false">IF(AV311="",IF(ISNUMBER(FIND(".",A311)),LEFT(A311,FIND(".",A311)-1),A311),AV311)</f>
        <v>JN995569</v>
      </c>
      <c r="BA311" s="171" t="str">
        <f aca="false">IF(ISNUMBER(FIND("-",AZ311)),LEFT(AZ311,FIND("-",AZ311)-1),AZ311)</f>
        <v>JN995569</v>
      </c>
      <c r="BB311" s="170" t="str">
        <f aca="false"> MEGAname &amp; "="</f>
        <v>JN995569=</v>
      </c>
      <c r="BC311" s="170" t="str">
        <f aca="false">Clear &amp; IF(span ,"Span","out")</f>
        <v>JN995569=out</v>
      </c>
      <c r="BD311" s="170" t="str">
        <f aca="false">Clear &amp; IF(span, IF(B311=".","Selected",B311),"out")</f>
        <v>JN995569=out</v>
      </c>
      <c r="BE311" s="170" t="str">
        <f aca="false">Clear &amp; Strain</f>
        <v>JN995569=Oct8</v>
      </c>
      <c r="BF311" s="170" t="str">
        <f aca="false">CONCATENATE(A311,"=",F311,". ",AX311,IF(AB311="","",CONCATENATE(".",AB311)))</f>
        <v>JN995569=Oct8. 3c.DEU.hum.PEI</v>
      </c>
      <c r="BG311" s="170" t="str">
        <f aca="false">CONCATENATE(A311,"=",F311,". ",AX311)</f>
        <v>JN995569=Oct8. 3c.DEU.hum.PEI</v>
      </c>
      <c r="BH311" s="170" t="str">
        <f aca="false">CONCATENATE(A311,"=",AX311)</f>
        <v>JN995569=3c.DEU.hum.PEI</v>
      </c>
      <c r="BI311" s="170" t="str">
        <f aca="false">CONCATENATE(A311,"=",ComForSubtype,D311)</f>
        <v>JN995569=3c</v>
      </c>
      <c r="BJ311" s="170" t="str">
        <f aca="false">CONCATENATE(A311,"=",E311)</f>
        <v>JN995569=3</v>
      </c>
      <c r="BK311" s="170" t="str">
        <f aca="false">CONCATENATE(A311,"=",C311)</f>
        <v>JN995569=3</v>
      </c>
      <c r="BL311" s="170" t="str">
        <f aca="false">CONCATENATE(D311,"=")</f>
        <v>3c=</v>
      </c>
      <c r="BM311" s="223" t="str">
        <f aca="false">IF(BA311="XX","",BA311)</f>
        <v>JN995569</v>
      </c>
      <c r="BN311" s="224" t="str">
        <f aca="false">CONCATENATE(IF(F311="","",F311),IF(G311="","",CONCATENATE(" / ",G311)))</f>
        <v>Oct8</v>
      </c>
      <c r="BO311" s="225" t="str">
        <f aca="false">AX311</f>
        <v>3c.DEU.hum.PEI</v>
      </c>
      <c r="BP311" s="226" t="str">
        <f aca="false">IF(V311="","",V311)</f>
        <v/>
      </c>
      <c r="BQ311" s="226" t="str">
        <f aca="false">IF(W311="","",CONCATENATE(W311,IF(LEFT(AO311,1)="s","+","")))</f>
        <v/>
      </c>
      <c r="BR311" s="226" t="str">
        <f aca="false">IF(X311="","",CONCATENATE(X311,IF(LEFT(AQ311,1)="s","+","")))</f>
        <v/>
      </c>
      <c r="BS311" s="226" t="str">
        <f aca="false">IF(Y311="","",CONCATENATE(Y311,IF(LEFT(AR311,1)="s","+","")))</f>
        <v/>
      </c>
      <c r="BT311" s="226" t="str">
        <f aca="false">IF(Z311="","",CONCATENATE(Z311,IF(LEFT(AS311,1)="s","+","")))</f>
        <v>3c</v>
      </c>
      <c r="BU311" s="227" t="str">
        <f aca="false">IF(AA311="","",CONCATENATE(AA311,IF(LEFT(AT311,1)="s","+","")))</f>
        <v/>
      </c>
      <c r="BV311" s="212"/>
      <c r="BW311" s="177" t="s">
        <v>338</v>
      </c>
      <c r="BX311" s="170" t="str">
        <f aca="false">IF(BW311&lt;&gt;"",IF(ISNUMBER(FIND("=",BW311)),LEFT(BW311,FIND("=",BW311)-1),BW311),BW311)</f>
        <v>xx</v>
      </c>
      <c r="BY311" s="170" t="str">
        <f aca="false">IF(BW311&lt;&gt;"",IF(ISNUMBER(FIND("=",BW311)),RIGHT(BW311,LEN(BW311)-FIND("=",BW311)),""),"")</f>
        <v>Non_select</v>
      </c>
      <c r="BZ311" s="170" t="str">
        <f aca="false">IF(BX311&lt;&gt;"",IF(ISNUMBER(FIND(".",BX311)),LEFT(BX311,FIND(".",BX311)-1),BX311),BX311)</f>
        <v>xx</v>
      </c>
      <c r="CA311" s="170" t="str">
        <f aca="false">IF(BX311&lt;&gt;"",IF(ISNUMBER(FIND(".",BX311)),RIGHT(BX311,LEN(BX311)-FIND(".",BX311)),""),"")</f>
        <v/>
      </c>
      <c r="CB311" s="212"/>
      <c r="CC311" s="170" t="str">
        <f aca="false">A311</f>
        <v>JN995569</v>
      </c>
      <c r="CD311" s="178" t="s">
        <v>339</v>
      </c>
      <c r="CE311" s="178" t="s">
        <v>340</v>
      </c>
      <c r="CF311" s="178" t="s">
        <v>341</v>
      </c>
      <c r="CG311" s="212"/>
      <c r="CH311" s="212"/>
      <c r="CI311" s="212"/>
      <c r="CJ311" s="212"/>
      <c r="CK311" s="178"/>
      <c r="CL311" s="212"/>
      <c r="CM311" s="212"/>
      <c r="CN311" s="212"/>
      <c r="CO311" s="212"/>
      <c r="CP311" s="212"/>
      <c r="CQ311" s="212"/>
      <c r="CR311" s="228" t="n">
        <f aca="false">C311</f>
        <v>3</v>
      </c>
      <c r="CS311" s="229" t="str">
        <f aca="false">D311</f>
        <v>3c</v>
      </c>
      <c r="CT311" s="170" t="str">
        <f aca="false">CONCATENATE(CD311," strain ",CM311," ",CL311,", partial cds")</f>
        <v>Hepatitis E virus strain  , partial cds</v>
      </c>
    </row>
    <row r="312" customFormat="false" ht="11.9" hidden="false" customHeight="true" outlineLevel="0" collapsed="false">
      <c r="A312" s="154" t="s">
        <v>954</v>
      </c>
      <c r="B312" s="147" t="n">
        <v>3</v>
      </c>
      <c r="C312" s="148" t="n">
        <v>3</v>
      </c>
      <c r="D312" s="147" t="s">
        <v>947</v>
      </c>
      <c r="E312" s="150" t="s">
        <v>640</v>
      </c>
      <c r="F312" s="210" t="s">
        <v>955</v>
      </c>
      <c r="H312" s="146" t="s">
        <v>649</v>
      </c>
      <c r="I312" s="153" t="s">
        <v>650</v>
      </c>
      <c r="J312" s="146" t="s">
        <v>395</v>
      </c>
      <c r="M312" s="157" t="s">
        <v>348</v>
      </c>
      <c r="N312" s="158" t="s">
        <v>400</v>
      </c>
      <c r="O312" s="159" t="n">
        <v>2011</v>
      </c>
      <c r="S312" s="146" t="n">
        <v>281</v>
      </c>
      <c r="AH312" s="164" t="n">
        <v>6262</v>
      </c>
      <c r="AI312" s="164" t="n">
        <v>6542</v>
      </c>
      <c r="AJ312" s="219" t="n">
        <f aca="false">SeqEnd-SeqBeg+1</f>
        <v>281</v>
      </c>
      <c r="AK312" s="220" t="n">
        <f aca="false">AND( SeqBeg&lt;=Beg  , End &lt;=SeqEnd )</f>
        <v>0</v>
      </c>
      <c r="AN312" s="221"/>
      <c r="AT312" s="147" t="s">
        <v>103</v>
      </c>
      <c r="AU312" s="146"/>
      <c r="AW312" s="222" t="str">
        <f aca="false">HYPERLINK(CONCATENATE("http://www.ncbi.nlm.nih.gov/nuccore/",BM312),BM312)</f>
        <v>KF513838</v>
      </c>
      <c r="AX312" s="219" t="e">
        <f aca="false">CONCATENATE(d#REF!,IF(I312="","",CONCATENATE(".",I312)),IF(K312="","",CONCATENATE(".",K312)),IF(M312="","",CONCATENATE(".",M312)),IF(R312="","",CONCATENATE(".",R312)),IF(U312="","","(*)"))</f>
        <v>#VALUE!</v>
      </c>
      <c r="AY312" s="170" t="str">
        <f aca="false">CONCATENATE(BM312,".",BN312)</f>
        <v>KF513838.Oct8</v>
      </c>
      <c r="AZ312" s="171" t="str">
        <f aca="false">IF(AV312="",IF(ISNUMBER(FIND(".",A312)),LEFT(A312,FIND(".",A312)-1),A312),AV312)</f>
        <v>KF513838</v>
      </c>
      <c r="BA312" s="171" t="str">
        <f aca="false">IF(ISNUMBER(FIND("-",AZ312)),LEFT(AZ312,FIND("-",AZ312)-1),AZ312)</f>
        <v>KF513838</v>
      </c>
      <c r="BB312" s="170" t="str">
        <f aca="false"> MEGAname &amp; "="</f>
        <v>KF513838=</v>
      </c>
      <c r="BC312" s="170" t="str">
        <f aca="false">Clear &amp; IF(span ,"Span","out")</f>
        <v>KF513838=out</v>
      </c>
      <c r="BD312" s="170" t="str">
        <f aca="false">Clear &amp; IF(span, IF(B312=".","Selected",B312),"out")</f>
        <v>KF513838=out</v>
      </c>
      <c r="BE312" s="170" t="str">
        <f aca="false">Clear &amp; Strain</f>
        <v>KF513838=HEV_EW321</v>
      </c>
      <c r="BF312" s="170" t="e">
        <f aca="false">CONCATENATE(A312,"=",F311,". ",AX312,IF(AB312="","",CONCATENATE(".",AB312)))</f>
        <v>#VALUE!</v>
      </c>
      <c r="BG312" s="170" t="e">
        <f aca="false">CONCATENATE(A312,"=",F311,". ",AX312)</f>
        <v>#VALUE!</v>
      </c>
      <c r="BH312" s="170" t="e">
        <f aca="false">CONCATENATE(A312,"=",AX312)</f>
        <v>#VALUE!</v>
      </c>
      <c r="BI312" s="170" t="e">
        <f aca="false">CONCATENATE(A312,"=",ComForSubtype,d#REF!)</f>
        <v>#VALUE!</v>
      </c>
      <c r="BJ312" s="170" t="str">
        <f aca="false">CONCATENATE(A312,"=",E312)</f>
        <v>KF513838=3</v>
      </c>
      <c r="BK312" s="170" t="str">
        <f aca="false">CONCATENATE(A312,"=",C312)</f>
        <v>KF513838=3</v>
      </c>
      <c r="BL312" s="170" t="e">
        <f aca="false">CONCATENATE(d#REF!,"=")</f>
        <v>#VALUE!</v>
      </c>
      <c r="BM312" s="223" t="str">
        <f aca="false">IF(BA312="XX","",BA312)</f>
        <v>KF513838</v>
      </c>
      <c r="BN312" s="224" t="str">
        <f aca="false">CONCATENATE(IF(F311="","",F311),IF(G312="","",CONCATENATE(" / ",G312)))</f>
        <v>Oct8</v>
      </c>
      <c r="BO312" s="225" t="e">
        <f aca="false">AX312</f>
        <v>#VALUE!</v>
      </c>
      <c r="BP312" s="226" t="str">
        <f aca="false">IF(V312="","",V312)</f>
        <v/>
      </c>
      <c r="BQ312" s="226" t="str">
        <f aca="false">IF(W312="","",CONCATENATE(W312,IF(LEFT(AO312,1)="s","+","")))</f>
        <v/>
      </c>
      <c r="BR312" s="226" t="str">
        <f aca="false">IF(X312="","",CONCATENATE(X312,IF(LEFT(AQ312,1)="s","+","")))</f>
        <v/>
      </c>
      <c r="BS312" s="226" t="str">
        <f aca="false">IF(Y312="","",CONCATENATE(Y312,IF(LEFT(AR312,1)="s","+","")))</f>
        <v/>
      </c>
      <c r="BT312" s="226" t="str">
        <f aca="false">IF(Z312="","",CONCATENATE(Z312,IF(LEFT(AS312,1)="s","+","")))</f>
        <v/>
      </c>
      <c r="BU312" s="227" t="str">
        <f aca="false">IF(AA312="","",CONCATENATE(AA312,IF(LEFT(AT312,1)="s","+","")))</f>
        <v/>
      </c>
      <c r="BW312" s="177" t="s">
        <v>338</v>
      </c>
      <c r="BX312" s="170" t="str">
        <f aca="false">IF(BW312&lt;&gt;"",IF(ISNUMBER(FIND("=",BW312)),LEFT(BW312,FIND("=",BW312)-1),BW312),BW312)</f>
        <v>xx</v>
      </c>
      <c r="BY312" s="170" t="str">
        <f aca="false">IF(BW312&lt;&gt;"",IF(ISNUMBER(FIND("=",BW312)),RIGHT(BW312,LEN(BW312)-FIND("=",BW312)),""),"")</f>
        <v>Non_select</v>
      </c>
      <c r="BZ312" s="170" t="str">
        <f aca="false">IF(BX312&lt;&gt;"",IF(ISNUMBER(FIND(".",BX312)),LEFT(BX312,FIND(".",BX312)-1),BX312),BX312)</f>
        <v>xx</v>
      </c>
      <c r="CA312" s="170" t="str">
        <f aca="false">IF(BX312&lt;&gt;"",IF(ISNUMBER(FIND(".",BX312)),RIGHT(BX312,LEN(BX312)-FIND(".",BX312)),""),"")</f>
        <v/>
      </c>
      <c r="CC312" s="170" t="str">
        <f aca="false">A312</f>
        <v>KF513838</v>
      </c>
      <c r="CD312" s="178" t="s">
        <v>339</v>
      </c>
      <c r="CE312" s="178" t="s">
        <v>340</v>
      </c>
      <c r="CF312" s="178" t="s">
        <v>341</v>
      </c>
      <c r="CK312" s="178"/>
      <c r="CR312" s="228" t="n">
        <f aca="false">C312</f>
        <v>3</v>
      </c>
      <c r="CS312" s="229" t="e">
        <f aca="false">d#REF!</f>
        <v>#VALUE!</v>
      </c>
      <c r="CT312" s="170" t="str">
        <f aca="false">CONCATENATE(CD312," strain ",CM312," ",CL312,", partial cds")</f>
        <v>Hepatitis E virus strain  , partial cds</v>
      </c>
    </row>
    <row r="313" customFormat="false" ht="11.9" hidden="false" customHeight="true" outlineLevel="0" collapsed="false">
      <c r="A313" s="154" t="s">
        <v>956</v>
      </c>
      <c r="B313" s="147" t="n">
        <v>3</v>
      </c>
      <c r="C313" s="148" t="n">
        <v>3</v>
      </c>
      <c r="D313" s="147" t="s">
        <v>947</v>
      </c>
      <c r="E313" s="150" t="s">
        <v>640</v>
      </c>
      <c r="F313" s="210" t="s">
        <v>957</v>
      </c>
      <c r="H313" s="146" t="s">
        <v>649</v>
      </c>
      <c r="I313" s="153" t="s">
        <v>650</v>
      </c>
      <c r="J313" s="146" t="s">
        <v>395</v>
      </c>
      <c r="M313" s="157" t="s">
        <v>348</v>
      </c>
      <c r="N313" s="158" t="s">
        <v>400</v>
      </c>
      <c r="O313" s="159" t="n">
        <v>2007</v>
      </c>
      <c r="S313" s="146" t="n">
        <v>280</v>
      </c>
      <c r="T313" s="161" t="n">
        <v>2</v>
      </c>
      <c r="AH313" s="164" t="n">
        <v>6262</v>
      </c>
      <c r="AI313" s="164" t="n">
        <v>6541</v>
      </c>
      <c r="AJ313" s="219" t="n">
        <f aca="false">SeqEnd-SeqBeg+1</f>
        <v>280</v>
      </c>
      <c r="AK313" s="220" t="n">
        <f aca="false">AND( SeqBeg&lt;=Beg  , End &lt;=SeqEnd )</f>
        <v>0</v>
      </c>
      <c r="AN313" s="221"/>
      <c r="AT313" s="147" t="s">
        <v>103</v>
      </c>
      <c r="AU313" s="146"/>
      <c r="AW313" s="222" t="str">
        <f aca="false">HYPERLINK(CONCATENATE("http://www.ncbi.nlm.nih.gov/nuccore/",BM313),BM313)</f>
        <v>KF513637</v>
      </c>
      <c r="AX313" s="219" t="e">
        <f aca="false">CONCATENATE(d#REF!,IF(I313="","",CONCATENATE(".",I313)),IF(K313="","",CONCATENATE(".",K313)),IF(M313="","",CONCATENATE(".",M313)),IF(R313="","",CONCATENATE(".",R313)),IF(U313="","","(*)"))</f>
        <v>#VALUE!</v>
      </c>
      <c r="AY313" s="170" t="str">
        <f aca="false">CONCATENATE(BM313,".",BN313)</f>
        <v>KF513637.HEV_EW139</v>
      </c>
      <c r="AZ313" s="171" t="str">
        <f aca="false">IF(AV313="",IF(ISNUMBER(FIND(".",A313)),LEFT(A313,FIND(".",A313)-1),A313),AV313)</f>
        <v>KF513637</v>
      </c>
      <c r="BA313" s="171" t="str">
        <f aca="false">IF(ISNUMBER(FIND("-",AZ313)),LEFT(AZ313,FIND("-",AZ313)-1),AZ313)</f>
        <v>KF513637</v>
      </c>
      <c r="BB313" s="170" t="str">
        <f aca="false"> MEGAname &amp; "="</f>
        <v>KF513637=</v>
      </c>
      <c r="BC313" s="170" t="str">
        <f aca="false">Clear &amp; IF(span ,"Span","out")</f>
        <v>KF513637=out</v>
      </c>
      <c r="BD313" s="170" t="str">
        <f aca="false">Clear &amp; IF(span, IF(B313=".","Selected",B313),"out")</f>
        <v>KF513637=out</v>
      </c>
      <c r="BE313" s="170" t="str">
        <f aca="false">Clear &amp; Strain</f>
        <v>KF513637=HEV_EW139</v>
      </c>
      <c r="BF313" s="170" t="e">
        <f aca="false">CONCATENATE(A313,"=",F313,". ",AX313,IF(AB313="","",CONCATENATE(".",AB313)))</f>
        <v>#VALUE!</v>
      </c>
      <c r="BG313" s="170" t="e">
        <f aca="false">CONCATENATE(A313,"=",F313,". ",AX313)</f>
        <v>#VALUE!</v>
      </c>
      <c r="BH313" s="170" t="e">
        <f aca="false">CONCATENATE(A313,"=",AX313)</f>
        <v>#VALUE!</v>
      </c>
      <c r="BI313" s="170" t="e">
        <f aca="false">CONCATENATE(A313,"=",ComForSubtype,d#REF!)</f>
        <v>#VALUE!</v>
      </c>
      <c r="BJ313" s="170" t="str">
        <f aca="false">CONCATENATE(A313,"=",E313)</f>
        <v>KF513637=3</v>
      </c>
      <c r="BK313" s="170" t="str">
        <f aca="false">CONCATENATE(A313,"=",C313)</f>
        <v>KF513637=3</v>
      </c>
      <c r="BL313" s="170" t="e">
        <f aca="false">CONCATENATE(d#REF!,"=")</f>
        <v>#VALUE!</v>
      </c>
      <c r="BM313" s="223" t="str">
        <f aca="false">IF(BA313="XX","",BA313)</f>
        <v>KF513637</v>
      </c>
      <c r="BN313" s="224" t="str">
        <f aca="false">CONCATENATE(IF(F313="","",F313),IF(G313="","",CONCATENATE(" / ",G313)))</f>
        <v>HEV_EW139</v>
      </c>
      <c r="BO313" s="225" t="e">
        <f aca="false">AX313</f>
        <v>#VALUE!</v>
      </c>
      <c r="BP313" s="226" t="str">
        <f aca="false">IF(V313="","",V313)</f>
        <v/>
      </c>
      <c r="BQ313" s="226" t="str">
        <f aca="false">IF(W313="","",CONCATENATE(W313,IF(LEFT(AO313,1)="s","+","")))</f>
        <v/>
      </c>
      <c r="BR313" s="226" t="str">
        <f aca="false">IF(X313="","",CONCATENATE(X313,IF(LEFT(AQ313,1)="s","+","")))</f>
        <v/>
      </c>
      <c r="BS313" s="226" t="str">
        <f aca="false">IF(Y313="","",CONCATENATE(Y313,IF(LEFT(AR313,1)="s","+","")))</f>
        <v/>
      </c>
      <c r="BT313" s="226" t="str">
        <f aca="false">IF(Z313="","",CONCATENATE(Z313,IF(LEFT(AS313,1)="s","+","")))</f>
        <v/>
      </c>
      <c r="BU313" s="227" t="str">
        <f aca="false">IF(AA313="","",CONCATENATE(AA313,IF(LEFT(AT313,1)="s","+","")))</f>
        <v/>
      </c>
      <c r="BW313" s="177" t="s">
        <v>338</v>
      </c>
      <c r="BX313" s="170" t="str">
        <f aca="false">IF(BW313&lt;&gt;"",IF(ISNUMBER(FIND("=",BW313)),LEFT(BW313,FIND("=",BW313)-1),BW313),BW313)</f>
        <v>xx</v>
      </c>
      <c r="BY313" s="170" t="str">
        <f aca="false">IF(BW313&lt;&gt;"",IF(ISNUMBER(FIND("=",BW313)),RIGHT(BW313,LEN(BW313)-FIND("=",BW313)),""),"")</f>
        <v>Non_select</v>
      </c>
      <c r="BZ313" s="170" t="str">
        <f aca="false">IF(BX313&lt;&gt;"",IF(ISNUMBER(FIND(".",BX313)),LEFT(BX313,FIND(".",BX313)-1),BX313),BX313)</f>
        <v>xx</v>
      </c>
      <c r="CA313" s="170" t="str">
        <f aca="false">IF(BX313&lt;&gt;"",IF(ISNUMBER(FIND(".",BX313)),RIGHT(BX313,LEN(BX313)-FIND(".",BX313)),""),"")</f>
        <v/>
      </c>
      <c r="CC313" s="170" t="str">
        <f aca="false">A313</f>
        <v>KF513637</v>
      </c>
      <c r="CD313" s="178" t="s">
        <v>339</v>
      </c>
      <c r="CE313" s="178" t="s">
        <v>340</v>
      </c>
      <c r="CF313" s="178" t="s">
        <v>341</v>
      </c>
      <c r="CK313" s="178"/>
      <c r="CR313" s="228" t="n">
        <f aca="false">C313</f>
        <v>3</v>
      </c>
      <c r="CS313" s="229" t="e">
        <f aca="false">d#REF!</f>
        <v>#VALUE!</v>
      </c>
      <c r="CT313" s="170" t="str">
        <f aca="false">CONCATENATE(CD313," strain ",CM313," ",CL313,", partial cds")</f>
        <v>Hepatitis E virus strain  , partial cds</v>
      </c>
    </row>
    <row r="314" customFormat="false" ht="11.9" hidden="false" customHeight="true" outlineLevel="0" collapsed="false">
      <c r="A314" s="154" t="s">
        <v>958</v>
      </c>
      <c r="B314" s="147" t="n">
        <v>3</v>
      </c>
      <c r="C314" s="148" t="n">
        <v>3</v>
      </c>
      <c r="D314" s="147" t="s">
        <v>947</v>
      </c>
      <c r="E314" s="150" t="s">
        <v>640</v>
      </c>
      <c r="F314" s="210" t="s">
        <v>959</v>
      </c>
      <c r="H314" s="146" t="s">
        <v>649</v>
      </c>
      <c r="I314" s="153" t="s">
        <v>650</v>
      </c>
      <c r="J314" s="146" t="s">
        <v>395</v>
      </c>
      <c r="M314" s="157" t="s">
        <v>348</v>
      </c>
      <c r="N314" s="158" t="s">
        <v>400</v>
      </c>
      <c r="O314" s="159" t="n">
        <v>2007</v>
      </c>
      <c r="S314" s="146" t="n">
        <v>280</v>
      </c>
      <c r="T314" s="161" t="n">
        <v>2</v>
      </c>
      <c r="AH314" s="164" t="n">
        <v>6262</v>
      </c>
      <c r="AI314" s="164" t="n">
        <v>6541</v>
      </c>
      <c r="AJ314" s="219" t="n">
        <f aca="false">SeqEnd-SeqBeg+1</f>
        <v>280</v>
      </c>
      <c r="AK314" s="220" t="n">
        <f aca="false">AND( SeqBeg&lt;=Beg  , End &lt;=SeqEnd )</f>
        <v>0</v>
      </c>
      <c r="AN314" s="221"/>
      <c r="AT314" s="147" t="s">
        <v>103</v>
      </c>
      <c r="AU314" s="146"/>
      <c r="AW314" s="222" t="str">
        <f aca="false">HYPERLINK(CONCATENATE("http://www.ncbi.nlm.nih.gov/nuccore/",BM314),BM314)</f>
        <v>KF513663</v>
      </c>
      <c r="AX314" s="219" t="e">
        <f aca="false">CONCATENATE(d#REF!,IF(I314="","",CONCATENATE(".",I314)),IF(K314="","",CONCATENATE(".",K314)),IF(M314="","",CONCATENATE(".",M314)),IF(R314="","",CONCATENATE(".",R314)),IF(U314="","","(*)"))</f>
        <v>#VALUE!</v>
      </c>
      <c r="AY314" s="170" t="str">
        <f aca="false">CONCATENATE(BM314,".",BN314)</f>
        <v>KF513663.HEV_EW163</v>
      </c>
      <c r="AZ314" s="171" t="str">
        <f aca="false">IF(AV314="",IF(ISNUMBER(FIND(".",A314)),LEFT(A314,FIND(".",A314)-1),A314),AV314)</f>
        <v>KF513663</v>
      </c>
      <c r="BA314" s="171" t="str">
        <f aca="false">IF(ISNUMBER(FIND("-",AZ314)),LEFT(AZ314,FIND("-",AZ314)-1),AZ314)</f>
        <v>KF513663</v>
      </c>
      <c r="BB314" s="170" t="str">
        <f aca="false"> MEGAname &amp; "="</f>
        <v>KF513663=</v>
      </c>
      <c r="BC314" s="170" t="str">
        <f aca="false">Clear &amp; IF(span ,"Span","out")</f>
        <v>KF513663=out</v>
      </c>
      <c r="BD314" s="170" t="str">
        <f aca="false">Clear &amp; IF(span, IF(B314=".","Selected",B314),"out")</f>
        <v>KF513663=out</v>
      </c>
      <c r="BE314" s="170" t="str">
        <f aca="false">Clear &amp; Strain</f>
        <v>KF513663=HEV_EW163</v>
      </c>
      <c r="BF314" s="170" t="e">
        <f aca="false">CONCATENATE(A314,"=",F314,". ",AX314,IF(AB314="","",CONCATENATE(".",AB314)))</f>
        <v>#VALUE!</v>
      </c>
      <c r="BG314" s="170" t="e">
        <f aca="false">CONCATENATE(A314,"=",F314,". ",AX314)</f>
        <v>#VALUE!</v>
      </c>
      <c r="BH314" s="170" t="e">
        <f aca="false">CONCATENATE(A314,"=",AX314)</f>
        <v>#VALUE!</v>
      </c>
      <c r="BI314" s="170" t="e">
        <f aca="false">CONCATENATE(A314,"=",ComForSubtype,d#REF!)</f>
        <v>#VALUE!</v>
      </c>
      <c r="BJ314" s="170" t="str">
        <f aca="false">CONCATENATE(A314,"=",E314)</f>
        <v>KF513663=3</v>
      </c>
      <c r="BK314" s="170" t="str">
        <f aca="false">CONCATENATE(A314,"=",C314)</f>
        <v>KF513663=3</v>
      </c>
      <c r="BL314" s="170" t="e">
        <f aca="false">CONCATENATE(d#REF!,"=")</f>
        <v>#VALUE!</v>
      </c>
      <c r="BM314" s="223" t="str">
        <f aca="false">IF(BA314="XX","",BA314)</f>
        <v>KF513663</v>
      </c>
      <c r="BN314" s="224" t="str">
        <f aca="false">CONCATENATE(IF(F314="","",F314),IF(G314="","",CONCATENATE(" / ",G314)))</f>
        <v>HEV_EW163</v>
      </c>
      <c r="BO314" s="225" t="e">
        <f aca="false">AX314</f>
        <v>#VALUE!</v>
      </c>
      <c r="BP314" s="226" t="str">
        <f aca="false">IF(V314="","",V314)</f>
        <v/>
      </c>
      <c r="BQ314" s="226" t="str">
        <f aca="false">IF(W314="","",CONCATENATE(W314,IF(LEFT(AO314,1)="s","+","")))</f>
        <v/>
      </c>
      <c r="BR314" s="226" t="str">
        <f aca="false">IF(X314="","",CONCATENATE(X314,IF(LEFT(AQ314,1)="s","+","")))</f>
        <v/>
      </c>
      <c r="BS314" s="226" t="str">
        <f aca="false">IF(Y314="","",CONCATENATE(Y314,IF(LEFT(AR314,1)="s","+","")))</f>
        <v/>
      </c>
      <c r="BT314" s="226" t="str">
        <f aca="false">IF(Z314="","",CONCATENATE(Z314,IF(LEFT(AS314,1)="s","+","")))</f>
        <v/>
      </c>
      <c r="BU314" s="227" t="str">
        <f aca="false">IF(AA314="","",CONCATENATE(AA314,IF(LEFT(AT314,1)="s","+","")))</f>
        <v/>
      </c>
      <c r="BW314" s="177" t="s">
        <v>338</v>
      </c>
      <c r="BX314" s="170" t="str">
        <f aca="false">IF(BW314&lt;&gt;"",IF(ISNUMBER(FIND("=",BW314)),LEFT(BW314,FIND("=",BW314)-1),BW314),BW314)</f>
        <v>xx</v>
      </c>
      <c r="BY314" s="170" t="str">
        <f aca="false">IF(BW314&lt;&gt;"",IF(ISNUMBER(FIND("=",BW314)),RIGHT(BW314,LEN(BW314)-FIND("=",BW314)),""),"")</f>
        <v>Non_select</v>
      </c>
      <c r="BZ314" s="170" t="str">
        <f aca="false">IF(BX314&lt;&gt;"",IF(ISNUMBER(FIND(".",BX314)),LEFT(BX314,FIND(".",BX314)-1),BX314),BX314)</f>
        <v>xx</v>
      </c>
      <c r="CA314" s="170" t="str">
        <f aca="false">IF(BX314&lt;&gt;"",IF(ISNUMBER(FIND(".",BX314)),RIGHT(BX314,LEN(BX314)-FIND(".",BX314)),""),"")</f>
        <v/>
      </c>
      <c r="CC314" s="170" t="str">
        <f aca="false">A314</f>
        <v>KF513663</v>
      </c>
      <c r="CD314" s="178" t="s">
        <v>339</v>
      </c>
      <c r="CE314" s="178" t="s">
        <v>340</v>
      </c>
      <c r="CF314" s="178" t="s">
        <v>341</v>
      </c>
      <c r="CK314" s="178"/>
      <c r="CR314" s="228" t="n">
        <f aca="false">C314</f>
        <v>3</v>
      </c>
      <c r="CS314" s="229" t="e">
        <f aca="false">d#REF!</f>
        <v>#VALUE!</v>
      </c>
      <c r="CT314" s="170" t="str">
        <f aca="false">CONCATENATE(CD314," strain ",CM314," ",CL314,", partial cds")</f>
        <v>Hepatitis E virus strain  , partial cds</v>
      </c>
    </row>
    <row r="315" customFormat="false" ht="11.9" hidden="false" customHeight="true" outlineLevel="0" collapsed="false">
      <c r="A315" s="154" t="s">
        <v>960</v>
      </c>
      <c r="B315" s="147" t="n">
        <v>3</v>
      </c>
      <c r="C315" s="148" t="n">
        <v>3</v>
      </c>
      <c r="D315" s="147" t="s">
        <v>947</v>
      </c>
      <c r="E315" s="150" t="s">
        <v>640</v>
      </c>
      <c r="F315" s="210" t="s">
        <v>961</v>
      </c>
      <c r="H315" s="146" t="s">
        <v>649</v>
      </c>
      <c r="I315" s="153" t="s">
        <v>650</v>
      </c>
      <c r="J315" s="146" t="s">
        <v>395</v>
      </c>
      <c r="M315" s="157" t="s">
        <v>348</v>
      </c>
      <c r="N315" s="158" t="s">
        <v>400</v>
      </c>
      <c r="O315" s="159" t="n">
        <v>2008</v>
      </c>
      <c r="S315" s="146" t="n">
        <v>280</v>
      </c>
      <c r="T315" s="161" t="n">
        <v>3</v>
      </c>
      <c r="AH315" s="164" t="n">
        <v>6262</v>
      </c>
      <c r="AI315" s="164" t="n">
        <v>6541</v>
      </c>
      <c r="AJ315" s="219" t="n">
        <f aca="false">SeqEnd-SeqBeg+1</f>
        <v>280</v>
      </c>
      <c r="AK315" s="220" t="n">
        <f aca="false">AND( SeqBeg&lt;=Beg  , End &lt;=SeqEnd )</f>
        <v>0</v>
      </c>
      <c r="AN315" s="221"/>
      <c r="AT315" s="147" t="s">
        <v>103</v>
      </c>
      <c r="AU315" s="146"/>
      <c r="AW315" s="222" t="str">
        <f aca="false">HYPERLINK(CONCATENATE("http://www.ncbi.nlm.nih.gov/nuccore/",BM315),BM315)</f>
        <v>KF513689</v>
      </c>
      <c r="AX315" s="219" t="e">
        <f aca="false">CONCATENATE(d#REF!,IF(I315="","",CONCATENATE(".",I315)),IF(K315="","",CONCATENATE(".",K315)),IF(M315="","",CONCATENATE(".",M315)),IF(R315="","",CONCATENATE(".",R315)),IF(U315="","","(*)"))</f>
        <v>#VALUE!</v>
      </c>
      <c r="AY315" s="170" t="str">
        <f aca="false">CONCATENATE(BM315,".",BN315)</f>
        <v>KF513689.HEV_EW163</v>
      </c>
      <c r="AZ315" s="171" t="str">
        <f aca="false">IF(AV315="",IF(ISNUMBER(FIND(".",A315)),LEFT(A315,FIND(".",A315)-1),A315),AV315)</f>
        <v>KF513689</v>
      </c>
      <c r="BA315" s="171" t="str">
        <f aca="false">IF(ISNUMBER(FIND("-",AZ315)),LEFT(AZ315,FIND("-",AZ315)-1),AZ315)</f>
        <v>KF513689</v>
      </c>
      <c r="BB315" s="170" t="str">
        <f aca="false"> MEGAname &amp; "="</f>
        <v>KF513689=</v>
      </c>
      <c r="BC315" s="170" t="str">
        <f aca="false">Clear &amp; IF(span ,"Span","out")</f>
        <v>KF513689=out</v>
      </c>
      <c r="BD315" s="170" t="str">
        <f aca="false">Clear &amp; IF(span, IF(B315=".","Selected",B315),"out")</f>
        <v>KF513689=out</v>
      </c>
      <c r="BE315" s="170" t="str">
        <f aca="false">Clear &amp; Strain</f>
        <v>KF513689=HEV_EW187</v>
      </c>
      <c r="BF315" s="170" t="e">
        <f aca="false">CONCATENATE(A315,"=",F314,". ",AX315,IF(AB315="","",CONCATENATE(".",AB315)))</f>
        <v>#VALUE!</v>
      </c>
      <c r="BG315" s="170" t="e">
        <f aca="false">CONCATENATE(A315,"=",F314,". ",AX315)</f>
        <v>#VALUE!</v>
      </c>
      <c r="BH315" s="170" t="e">
        <f aca="false">CONCATENATE(A315,"=",AX315)</f>
        <v>#VALUE!</v>
      </c>
      <c r="BI315" s="170" t="e">
        <f aca="false">CONCATENATE(A315,"=",ComForSubtype,d#REF!)</f>
        <v>#VALUE!</v>
      </c>
      <c r="BJ315" s="170" t="str">
        <f aca="false">CONCATENATE(A315,"=",E315)</f>
        <v>KF513689=3</v>
      </c>
      <c r="BK315" s="170" t="str">
        <f aca="false">CONCATENATE(A315,"=",C315)</f>
        <v>KF513689=3</v>
      </c>
      <c r="BL315" s="170" t="e">
        <f aca="false">CONCATENATE(d#REF!,"=")</f>
        <v>#VALUE!</v>
      </c>
      <c r="BM315" s="223" t="str">
        <f aca="false">IF(BA315="XX","",BA315)</f>
        <v>KF513689</v>
      </c>
      <c r="BN315" s="224" t="str">
        <f aca="false">CONCATENATE(IF(F314="","",F314),IF(G315="","",CONCATENATE(" / ",G315)))</f>
        <v>HEV_EW163</v>
      </c>
      <c r="BO315" s="225" t="e">
        <f aca="false">AX315</f>
        <v>#VALUE!</v>
      </c>
      <c r="BP315" s="226" t="str">
        <f aca="false">IF(V315="","",V315)</f>
        <v/>
      </c>
      <c r="BQ315" s="226" t="str">
        <f aca="false">IF(W315="","",CONCATENATE(W315,IF(LEFT(AO315,1)="s","+","")))</f>
        <v/>
      </c>
      <c r="BR315" s="226" t="str">
        <f aca="false">IF(X315="","",CONCATENATE(X315,IF(LEFT(AQ315,1)="s","+","")))</f>
        <v/>
      </c>
      <c r="BS315" s="226" t="str">
        <f aca="false">IF(Y315="","",CONCATENATE(Y315,IF(LEFT(AR315,1)="s","+","")))</f>
        <v/>
      </c>
      <c r="BT315" s="226" t="str">
        <f aca="false">IF(Z315="","",CONCATENATE(Z315,IF(LEFT(AS315,1)="s","+","")))</f>
        <v/>
      </c>
      <c r="BU315" s="227" t="str">
        <f aca="false">IF(AA315="","",CONCATENATE(AA315,IF(LEFT(AT315,1)="s","+","")))</f>
        <v/>
      </c>
      <c r="BW315" s="177" t="s">
        <v>338</v>
      </c>
      <c r="BX315" s="170" t="str">
        <f aca="false">IF(BW315&lt;&gt;"",IF(ISNUMBER(FIND("=",BW315)),LEFT(BW315,FIND("=",BW315)-1),BW315),BW315)</f>
        <v>xx</v>
      </c>
      <c r="BY315" s="170" t="str">
        <f aca="false">IF(BW315&lt;&gt;"",IF(ISNUMBER(FIND("=",BW315)),RIGHT(BW315,LEN(BW315)-FIND("=",BW315)),""),"")</f>
        <v>Non_select</v>
      </c>
      <c r="BZ315" s="170" t="str">
        <f aca="false">IF(BX315&lt;&gt;"",IF(ISNUMBER(FIND(".",BX315)),LEFT(BX315,FIND(".",BX315)-1),BX315),BX315)</f>
        <v>xx</v>
      </c>
      <c r="CA315" s="170" t="str">
        <f aca="false">IF(BX315&lt;&gt;"",IF(ISNUMBER(FIND(".",BX315)),RIGHT(BX315,LEN(BX315)-FIND(".",BX315)),""),"")</f>
        <v/>
      </c>
      <c r="CC315" s="170" t="str">
        <f aca="false">A315</f>
        <v>KF513689</v>
      </c>
      <c r="CD315" s="178" t="s">
        <v>339</v>
      </c>
      <c r="CE315" s="178" t="s">
        <v>340</v>
      </c>
      <c r="CF315" s="178" t="s">
        <v>341</v>
      </c>
      <c r="CK315" s="178"/>
      <c r="CR315" s="228" t="n">
        <f aca="false">C315</f>
        <v>3</v>
      </c>
      <c r="CS315" s="229" t="e">
        <f aca="false">d#REF!</f>
        <v>#VALUE!</v>
      </c>
      <c r="CT315" s="170" t="str">
        <f aca="false">CONCATENATE(CD315," strain ",CM315," ",CL315,", partial cds")</f>
        <v>Hepatitis E virus strain  , partial cds</v>
      </c>
    </row>
    <row r="316" customFormat="false" ht="11.9" hidden="false" customHeight="true" outlineLevel="0" collapsed="false">
      <c r="A316" s="154" t="s">
        <v>962</v>
      </c>
      <c r="B316" s="147" t="n">
        <v>3</v>
      </c>
      <c r="C316" s="148" t="n">
        <v>3</v>
      </c>
      <c r="D316" s="147" t="s">
        <v>947</v>
      </c>
      <c r="E316" s="150" t="s">
        <v>640</v>
      </c>
      <c r="F316" s="210" t="s">
        <v>963</v>
      </c>
      <c r="H316" s="146" t="s">
        <v>649</v>
      </c>
      <c r="I316" s="153" t="s">
        <v>650</v>
      </c>
      <c r="J316" s="146" t="s">
        <v>395</v>
      </c>
      <c r="M316" s="157" t="s">
        <v>348</v>
      </c>
      <c r="N316" s="158" t="s">
        <v>400</v>
      </c>
      <c r="O316" s="159" t="n">
        <v>2008</v>
      </c>
      <c r="S316" s="146" t="n">
        <v>280</v>
      </c>
      <c r="T316" s="161" t="n">
        <v>3</v>
      </c>
      <c r="AH316" s="164" t="n">
        <v>6262</v>
      </c>
      <c r="AI316" s="164" t="n">
        <v>6541</v>
      </c>
      <c r="AJ316" s="219" t="n">
        <f aca="false">SeqEnd-SeqBeg+1</f>
        <v>280</v>
      </c>
      <c r="AK316" s="220" t="n">
        <f aca="false">AND( SeqBeg&lt;=Beg  , End &lt;=SeqEnd )</f>
        <v>0</v>
      </c>
      <c r="AN316" s="221"/>
      <c r="AT316" s="147" t="s">
        <v>103</v>
      </c>
      <c r="AU316" s="146"/>
      <c r="AW316" s="222" t="str">
        <f aca="false">HYPERLINK(CONCATENATE("http://www.ncbi.nlm.nih.gov/nuccore/",BM316),BM316)</f>
        <v>KF513690</v>
      </c>
      <c r="AX316" s="219" t="e">
        <f aca="false">CONCATENATE(d#REF!,IF(I316="","",CONCATENATE(".",I316)),IF(K316="","",CONCATENATE(".",K316)),IF(M316="","",CONCATENATE(".",M316)),IF(R316="","",CONCATENATE(".",R316)),IF(U316="","","(*)"))</f>
        <v>#VALUE!</v>
      </c>
      <c r="AY316" s="170" t="str">
        <f aca="false">CONCATENATE(BM316,".",BN316)</f>
        <v>KF513690.HEV_EW187</v>
      </c>
      <c r="AZ316" s="171" t="str">
        <f aca="false">IF(AV316="",IF(ISNUMBER(FIND(".",A316)),LEFT(A316,FIND(".",A316)-1),A316),AV316)</f>
        <v>KF513690</v>
      </c>
      <c r="BA316" s="171" t="str">
        <f aca="false">IF(ISNUMBER(FIND("-",AZ316)),LEFT(AZ316,FIND("-",AZ316)-1),AZ316)</f>
        <v>KF513690</v>
      </c>
      <c r="BB316" s="170" t="str">
        <f aca="false"> MEGAname &amp; "="</f>
        <v>KF513690=</v>
      </c>
      <c r="BC316" s="170" t="str">
        <f aca="false">Clear &amp; IF(span ,"Span","out")</f>
        <v>KF513690=out</v>
      </c>
      <c r="BD316" s="170" t="str">
        <f aca="false">Clear &amp; IF(span, IF(B316=".","Selected",B316),"out")</f>
        <v>KF513690=out</v>
      </c>
      <c r="BE316" s="170" t="str">
        <f aca="false">Clear &amp; Strain</f>
        <v>KF513690=HEV_EW188</v>
      </c>
      <c r="BF316" s="170" t="e">
        <f aca="false">CONCATENATE(A316,"=",F315,". ",AX316,IF(AB316="","",CONCATENATE(".",AB316)))</f>
        <v>#VALUE!</v>
      </c>
      <c r="BG316" s="170" t="e">
        <f aca="false">CONCATENATE(A316,"=",F315,". ",AX316)</f>
        <v>#VALUE!</v>
      </c>
      <c r="BH316" s="170" t="e">
        <f aca="false">CONCATENATE(A316,"=",AX316)</f>
        <v>#VALUE!</v>
      </c>
      <c r="BI316" s="170" t="e">
        <f aca="false">CONCATENATE(A316,"=",ComForSubtype,d#REF!)</f>
        <v>#VALUE!</v>
      </c>
      <c r="BJ316" s="170" t="str">
        <f aca="false">CONCATENATE(A316,"=",E316)</f>
        <v>KF513690=3</v>
      </c>
      <c r="BK316" s="170" t="str">
        <f aca="false">CONCATENATE(A316,"=",C316)</f>
        <v>KF513690=3</v>
      </c>
      <c r="BL316" s="170" t="e">
        <f aca="false">CONCATENATE(d#REF!,"=")</f>
        <v>#VALUE!</v>
      </c>
      <c r="BM316" s="223" t="str">
        <f aca="false">IF(BA316="XX","",BA316)</f>
        <v>KF513690</v>
      </c>
      <c r="BN316" s="224" t="str">
        <f aca="false">CONCATENATE(IF(F315="","",F315),IF(G316="","",CONCATENATE(" / ",G316)))</f>
        <v>HEV_EW187</v>
      </c>
      <c r="BO316" s="225" t="e">
        <f aca="false">AX316</f>
        <v>#VALUE!</v>
      </c>
      <c r="BP316" s="226" t="str">
        <f aca="false">IF(V316="","",V316)</f>
        <v/>
      </c>
      <c r="BQ316" s="226" t="str">
        <f aca="false">IF(W316="","",CONCATENATE(W316,IF(LEFT(AO316,1)="s","+","")))</f>
        <v/>
      </c>
      <c r="BR316" s="226" t="str">
        <f aca="false">IF(X316="","",CONCATENATE(X316,IF(LEFT(AQ316,1)="s","+","")))</f>
        <v/>
      </c>
      <c r="BS316" s="226" t="str">
        <f aca="false">IF(Y316="","",CONCATENATE(Y316,IF(LEFT(AR316,1)="s","+","")))</f>
        <v/>
      </c>
      <c r="BT316" s="226" t="str">
        <f aca="false">IF(Z316="","",CONCATENATE(Z316,IF(LEFT(AS316,1)="s","+","")))</f>
        <v/>
      </c>
      <c r="BU316" s="227" t="str">
        <f aca="false">IF(AA316="","",CONCATENATE(AA316,IF(LEFT(AT316,1)="s","+","")))</f>
        <v/>
      </c>
      <c r="BW316" s="177" t="s">
        <v>338</v>
      </c>
      <c r="BX316" s="170" t="str">
        <f aca="false">IF(BW316&lt;&gt;"",IF(ISNUMBER(FIND("=",BW316)),LEFT(BW316,FIND("=",BW316)-1),BW316),BW316)</f>
        <v>xx</v>
      </c>
      <c r="BY316" s="170" t="str">
        <f aca="false">IF(BW316&lt;&gt;"",IF(ISNUMBER(FIND("=",BW316)),RIGHT(BW316,LEN(BW316)-FIND("=",BW316)),""),"")</f>
        <v>Non_select</v>
      </c>
      <c r="BZ316" s="170" t="str">
        <f aca="false">IF(BX316&lt;&gt;"",IF(ISNUMBER(FIND(".",BX316)),LEFT(BX316,FIND(".",BX316)-1),BX316),BX316)</f>
        <v>xx</v>
      </c>
      <c r="CA316" s="170" t="str">
        <f aca="false">IF(BX316&lt;&gt;"",IF(ISNUMBER(FIND(".",BX316)),RIGHT(BX316,LEN(BX316)-FIND(".",BX316)),""),"")</f>
        <v/>
      </c>
      <c r="CC316" s="170" t="str">
        <f aca="false">A316</f>
        <v>KF513690</v>
      </c>
      <c r="CD316" s="178" t="s">
        <v>339</v>
      </c>
      <c r="CE316" s="178" t="s">
        <v>340</v>
      </c>
      <c r="CF316" s="178" t="s">
        <v>341</v>
      </c>
      <c r="CK316" s="178"/>
      <c r="CR316" s="228" t="n">
        <f aca="false">C316</f>
        <v>3</v>
      </c>
      <c r="CS316" s="229" t="e">
        <f aca="false">d#REF!</f>
        <v>#VALUE!</v>
      </c>
      <c r="CT316" s="170" t="str">
        <f aca="false">CONCATENATE(CD316," strain ",CM316," ",CL316,", partial cds")</f>
        <v>Hepatitis E virus strain  , partial cds</v>
      </c>
    </row>
    <row r="317" customFormat="false" ht="11.9" hidden="false" customHeight="true" outlineLevel="0" collapsed="false">
      <c r="A317" s="154" t="s">
        <v>964</v>
      </c>
      <c r="B317" s="147" t="n">
        <v>3</v>
      </c>
      <c r="C317" s="148" t="n">
        <v>3</v>
      </c>
      <c r="D317" s="147" t="s">
        <v>947</v>
      </c>
      <c r="E317" s="150" t="s">
        <v>640</v>
      </c>
      <c r="F317" s="210" t="s">
        <v>965</v>
      </c>
      <c r="H317" s="146" t="s">
        <v>649</v>
      </c>
      <c r="I317" s="153" t="s">
        <v>650</v>
      </c>
      <c r="J317" s="146" t="s">
        <v>395</v>
      </c>
      <c r="M317" s="157" t="s">
        <v>348</v>
      </c>
      <c r="N317" s="158" t="s">
        <v>400</v>
      </c>
      <c r="O317" s="159" t="n">
        <v>2008</v>
      </c>
      <c r="S317" s="146" t="n">
        <v>280</v>
      </c>
      <c r="T317" s="161" t="n">
        <v>3</v>
      </c>
      <c r="AH317" s="164" t="n">
        <v>6262</v>
      </c>
      <c r="AI317" s="164" t="n">
        <v>6541</v>
      </c>
      <c r="AJ317" s="219" t="n">
        <f aca="false">SeqEnd-SeqBeg+1</f>
        <v>280</v>
      </c>
      <c r="AK317" s="220" t="n">
        <f aca="false">AND( SeqBeg&lt;=Beg  , End &lt;=SeqEnd )</f>
        <v>0</v>
      </c>
      <c r="AN317" s="221"/>
      <c r="AT317" s="147" t="s">
        <v>103</v>
      </c>
      <c r="AU317" s="146"/>
      <c r="AW317" s="222" t="str">
        <f aca="false">HYPERLINK(CONCATENATE("http://www.ncbi.nlm.nih.gov/nuccore/",BM317),BM317)</f>
        <v>KF513691</v>
      </c>
      <c r="AX317" s="219" t="e">
        <f aca="false">CONCATENATE(d#REF!,IF(I317="","",CONCATENATE(".",I317)),IF(K317="","",CONCATENATE(".",K317)),IF(M317="","",CONCATENATE(".",M317)),IF(R317="","",CONCATENATE(".",R317)),IF(U317="","","(*)"))</f>
        <v>#VALUE!</v>
      </c>
      <c r="AY317" s="170" t="str">
        <f aca="false">CONCATENATE(BM317,".",BN317)</f>
        <v>KF513691.HEV_EW188</v>
      </c>
      <c r="AZ317" s="171" t="str">
        <f aca="false">IF(AV317="",IF(ISNUMBER(FIND(".",A317)),LEFT(A317,FIND(".",A317)-1),A317),AV317)</f>
        <v>KF513691</v>
      </c>
      <c r="BA317" s="171" t="str">
        <f aca="false">IF(ISNUMBER(FIND("-",AZ317)),LEFT(AZ317,FIND("-",AZ317)-1),AZ317)</f>
        <v>KF513691</v>
      </c>
      <c r="BB317" s="170" t="str">
        <f aca="false"> MEGAname &amp; "="</f>
        <v>KF513691=</v>
      </c>
      <c r="BC317" s="170" t="str">
        <f aca="false">Clear &amp; IF(span ,"Span","out")</f>
        <v>KF513691=out</v>
      </c>
      <c r="BD317" s="170" t="str">
        <f aca="false">Clear &amp; IF(span, IF(B317=".","Selected",B317),"out")</f>
        <v>KF513691=out</v>
      </c>
      <c r="BE317" s="170" t="str">
        <f aca="false">Clear &amp; Strain</f>
        <v>KF513691=HEV_EW189</v>
      </c>
      <c r="BF317" s="170" t="e">
        <f aca="false">CONCATENATE(A317,"=",F316,". ",AX317,IF(AB317="","",CONCATENATE(".",AB317)))</f>
        <v>#VALUE!</v>
      </c>
      <c r="BG317" s="170" t="e">
        <f aca="false">CONCATENATE(A317,"=",F316,". ",AX317)</f>
        <v>#VALUE!</v>
      </c>
      <c r="BH317" s="170" t="e">
        <f aca="false">CONCATENATE(A317,"=",AX317)</f>
        <v>#VALUE!</v>
      </c>
      <c r="BI317" s="170" t="e">
        <f aca="false">CONCATENATE(A317,"=",ComForSubtype,d#REF!)</f>
        <v>#VALUE!</v>
      </c>
      <c r="BJ317" s="170" t="str">
        <f aca="false">CONCATENATE(A317,"=",E317)</f>
        <v>KF513691=3</v>
      </c>
      <c r="BK317" s="170" t="str">
        <f aca="false">CONCATENATE(A317,"=",C317)</f>
        <v>KF513691=3</v>
      </c>
      <c r="BL317" s="170" t="e">
        <f aca="false">CONCATENATE(d#REF!,"=")</f>
        <v>#VALUE!</v>
      </c>
      <c r="BM317" s="223" t="str">
        <f aca="false">IF(BA317="XX","",BA317)</f>
        <v>KF513691</v>
      </c>
      <c r="BN317" s="224" t="str">
        <f aca="false">CONCATENATE(IF(F316="","",F316),IF(G317="","",CONCATENATE(" / ",G317)))</f>
        <v>HEV_EW188</v>
      </c>
      <c r="BO317" s="225" t="e">
        <f aca="false">AX317</f>
        <v>#VALUE!</v>
      </c>
      <c r="BP317" s="226" t="str">
        <f aca="false">IF(V317="","",V317)</f>
        <v/>
      </c>
      <c r="BQ317" s="226" t="str">
        <f aca="false">IF(W317="","",CONCATENATE(W317,IF(LEFT(AO317,1)="s","+","")))</f>
        <v/>
      </c>
      <c r="BR317" s="226" t="str">
        <f aca="false">IF(X317="","",CONCATENATE(X317,IF(LEFT(AQ317,1)="s","+","")))</f>
        <v/>
      </c>
      <c r="BS317" s="226" t="str">
        <f aca="false">IF(Y317="","",CONCATENATE(Y317,IF(LEFT(AR317,1)="s","+","")))</f>
        <v/>
      </c>
      <c r="BT317" s="226" t="str">
        <f aca="false">IF(Z317="","",CONCATENATE(Z317,IF(LEFT(AS317,1)="s","+","")))</f>
        <v/>
      </c>
      <c r="BU317" s="227" t="str">
        <f aca="false">IF(AA317="","",CONCATENATE(AA317,IF(LEFT(AT317,1)="s","+","")))</f>
        <v/>
      </c>
      <c r="BW317" s="177" t="s">
        <v>338</v>
      </c>
      <c r="BX317" s="170" t="str">
        <f aca="false">IF(BW317&lt;&gt;"",IF(ISNUMBER(FIND("=",BW317)),LEFT(BW317,FIND("=",BW317)-1),BW317),BW317)</f>
        <v>xx</v>
      </c>
      <c r="BY317" s="170" t="str">
        <f aca="false">IF(BW317&lt;&gt;"",IF(ISNUMBER(FIND("=",BW317)),RIGHT(BW317,LEN(BW317)-FIND("=",BW317)),""),"")</f>
        <v>Non_select</v>
      </c>
      <c r="BZ317" s="170" t="str">
        <f aca="false">IF(BX317&lt;&gt;"",IF(ISNUMBER(FIND(".",BX317)),LEFT(BX317,FIND(".",BX317)-1),BX317),BX317)</f>
        <v>xx</v>
      </c>
      <c r="CA317" s="170" t="str">
        <f aca="false">IF(BX317&lt;&gt;"",IF(ISNUMBER(FIND(".",BX317)),RIGHT(BX317,LEN(BX317)-FIND(".",BX317)),""),"")</f>
        <v/>
      </c>
      <c r="CC317" s="170" t="str">
        <f aca="false">A317</f>
        <v>KF513691</v>
      </c>
      <c r="CD317" s="178" t="s">
        <v>339</v>
      </c>
      <c r="CE317" s="178" t="s">
        <v>340</v>
      </c>
      <c r="CF317" s="178" t="s">
        <v>341</v>
      </c>
      <c r="CK317" s="178"/>
      <c r="CR317" s="228" t="n">
        <f aca="false">C317</f>
        <v>3</v>
      </c>
      <c r="CS317" s="229" t="e">
        <f aca="false">d#REF!</f>
        <v>#VALUE!</v>
      </c>
      <c r="CT317" s="170" t="str">
        <f aca="false">CONCATENATE(CD317," strain ",CM317," ",CL317,", partial cds")</f>
        <v>Hepatitis E virus strain  , partial cds</v>
      </c>
    </row>
    <row r="318" customFormat="false" ht="11.9" hidden="false" customHeight="true" outlineLevel="0" collapsed="false">
      <c r="A318" s="154" t="s">
        <v>966</v>
      </c>
      <c r="B318" s="147" t="n">
        <v>3</v>
      </c>
      <c r="C318" s="148" t="n">
        <v>3</v>
      </c>
      <c r="D318" s="147" t="s">
        <v>947</v>
      </c>
      <c r="E318" s="150" t="s">
        <v>640</v>
      </c>
      <c r="F318" s="210" t="s">
        <v>967</v>
      </c>
      <c r="H318" s="146" t="s">
        <v>649</v>
      </c>
      <c r="I318" s="153" t="s">
        <v>650</v>
      </c>
      <c r="J318" s="146" t="s">
        <v>395</v>
      </c>
      <c r="M318" s="157" t="s">
        <v>348</v>
      </c>
      <c r="N318" s="158" t="s">
        <v>400</v>
      </c>
      <c r="O318" s="159" t="n">
        <v>2009</v>
      </c>
      <c r="S318" s="146" t="n">
        <v>280</v>
      </c>
      <c r="T318" s="161" t="n">
        <v>3</v>
      </c>
      <c r="AH318" s="164" t="n">
        <v>6262</v>
      </c>
      <c r="AI318" s="164" t="n">
        <v>6541</v>
      </c>
      <c r="AJ318" s="219" t="n">
        <f aca="false">SeqEnd-SeqBeg+1</f>
        <v>280</v>
      </c>
      <c r="AK318" s="220" t="n">
        <f aca="false">AND( SeqBeg&lt;=Beg  , End &lt;=SeqEnd )</f>
        <v>0</v>
      </c>
      <c r="AN318" s="221"/>
      <c r="AT318" s="147" t="s">
        <v>103</v>
      </c>
      <c r="AU318" s="146"/>
      <c r="AW318" s="222" t="str">
        <f aca="false">HYPERLINK(CONCATENATE("http://www.ncbi.nlm.nih.gov/nuccore/",BM318),BM318)</f>
        <v>KF513697</v>
      </c>
      <c r="AX318" s="219" t="e">
        <f aca="false">CONCATENATE(d#REF!,IF(I318="","",CONCATENATE(".",I318)),IF(K318="","",CONCATENATE(".",K318)),IF(M318="","",CONCATENATE(".",M318)),IF(R318="","",CONCATENATE(".",R318)),IF(U318="","","(*)"))</f>
        <v>#VALUE!</v>
      </c>
      <c r="AY318" s="170" t="str">
        <f aca="false">CONCATENATE(BM318,".",BN318)</f>
        <v>KF513697.HEV_EW189</v>
      </c>
      <c r="AZ318" s="171" t="str">
        <f aca="false">IF(AV318="",IF(ISNUMBER(FIND(".",A318)),LEFT(A318,FIND(".",A318)-1),A318),AV318)</f>
        <v>KF513697</v>
      </c>
      <c r="BA318" s="171" t="str">
        <f aca="false">IF(ISNUMBER(FIND("-",AZ318)),LEFT(AZ318,FIND("-",AZ318)-1),AZ318)</f>
        <v>KF513697</v>
      </c>
      <c r="BB318" s="170" t="str">
        <f aca="false"> MEGAname &amp; "="</f>
        <v>KF513697=</v>
      </c>
      <c r="BC318" s="170" t="str">
        <f aca="false">Clear &amp; IF(span ,"Span","out")</f>
        <v>KF513697=out</v>
      </c>
      <c r="BD318" s="170" t="str">
        <f aca="false">Clear &amp; IF(span, IF(B318=".","Selected",B318),"out")</f>
        <v>KF513697=out</v>
      </c>
      <c r="BE318" s="170" t="str">
        <f aca="false">Clear &amp; Strain</f>
        <v>KF513697=HEV_EW195</v>
      </c>
      <c r="BF318" s="170" t="e">
        <f aca="false">CONCATENATE(A318,"=",F317,". ",AX318,IF(AB318="","",CONCATENATE(".",AB318)))</f>
        <v>#VALUE!</v>
      </c>
      <c r="BG318" s="170" t="e">
        <f aca="false">CONCATENATE(A318,"=",F317,". ",AX318)</f>
        <v>#VALUE!</v>
      </c>
      <c r="BH318" s="170" t="e">
        <f aca="false">CONCATENATE(A318,"=",AX318)</f>
        <v>#VALUE!</v>
      </c>
      <c r="BI318" s="170" t="e">
        <f aca="false">CONCATENATE(A318,"=",ComForSubtype,d#REF!)</f>
        <v>#VALUE!</v>
      </c>
      <c r="BJ318" s="170" t="str">
        <f aca="false">CONCATENATE(A318,"=",E318)</f>
        <v>KF513697=3</v>
      </c>
      <c r="BK318" s="170" t="str">
        <f aca="false">CONCATENATE(A318,"=",C318)</f>
        <v>KF513697=3</v>
      </c>
      <c r="BL318" s="170" t="e">
        <f aca="false">CONCATENATE(d#REF!,"=")</f>
        <v>#VALUE!</v>
      </c>
      <c r="BM318" s="223" t="str">
        <f aca="false">IF(BA318="XX","",BA318)</f>
        <v>KF513697</v>
      </c>
      <c r="BN318" s="224" t="str">
        <f aca="false">CONCATENATE(IF(F317="","",F317),IF(G318="","",CONCATENATE(" / ",G318)))</f>
        <v>HEV_EW189</v>
      </c>
      <c r="BO318" s="225" t="e">
        <f aca="false">AX318</f>
        <v>#VALUE!</v>
      </c>
      <c r="BP318" s="226" t="str">
        <f aca="false">IF(V318="","",V318)</f>
        <v/>
      </c>
      <c r="BQ318" s="226" t="str">
        <f aca="false">IF(W318="","",CONCATENATE(W318,IF(LEFT(AO318,1)="s","+","")))</f>
        <v/>
      </c>
      <c r="BR318" s="226" t="str">
        <f aca="false">IF(X318="","",CONCATENATE(X318,IF(LEFT(AQ318,1)="s","+","")))</f>
        <v/>
      </c>
      <c r="BS318" s="226" t="str">
        <f aca="false">IF(Y318="","",CONCATENATE(Y318,IF(LEFT(AR318,1)="s","+","")))</f>
        <v/>
      </c>
      <c r="BT318" s="226" t="str">
        <f aca="false">IF(Z318="","",CONCATENATE(Z318,IF(LEFT(AS318,1)="s","+","")))</f>
        <v/>
      </c>
      <c r="BU318" s="227" t="str">
        <f aca="false">IF(AA318="","",CONCATENATE(AA318,IF(LEFT(AT318,1)="s","+","")))</f>
        <v/>
      </c>
      <c r="BW318" s="177" t="s">
        <v>338</v>
      </c>
      <c r="BX318" s="170" t="str">
        <f aca="false">IF(BW318&lt;&gt;"",IF(ISNUMBER(FIND("=",BW318)),LEFT(BW318,FIND("=",BW318)-1),BW318),BW318)</f>
        <v>xx</v>
      </c>
      <c r="BY318" s="170" t="str">
        <f aca="false">IF(BW318&lt;&gt;"",IF(ISNUMBER(FIND("=",BW318)),RIGHT(BW318,LEN(BW318)-FIND("=",BW318)),""),"")</f>
        <v>Non_select</v>
      </c>
      <c r="BZ318" s="170" t="str">
        <f aca="false">IF(BX318&lt;&gt;"",IF(ISNUMBER(FIND(".",BX318)),LEFT(BX318,FIND(".",BX318)-1),BX318),BX318)</f>
        <v>xx</v>
      </c>
      <c r="CA318" s="170" t="str">
        <f aca="false">IF(BX318&lt;&gt;"",IF(ISNUMBER(FIND(".",BX318)),RIGHT(BX318,LEN(BX318)-FIND(".",BX318)),""),"")</f>
        <v/>
      </c>
      <c r="CC318" s="170" t="str">
        <f aca="false">A318</f>
        <v>KF513697</v>
      </c>
      <c r="CD318" s="178" t="s">
        <v>339</v>
      </c>
      <c r="CE318" s="178" t="s">
        <v>340</v>
      </c>
      <c r="CF318" s="178" t="s">
        <v>341</v>
      </c>
      <c r="CK318" s="178"/>
      <c r="CR318" s="228" t="n">
        <f aca="false">C318</f>
        <v>3</v>
      </c>
      <c r="CS318" s="229" t="e">
        <f aca="false">d#REF!</f>
        <v>#VALUE!</v>
      </c>
      <c r="CT318" s="170" t="str">
        <f aca="false">CONCATENATE(CD318," strain ",CM318," ",CL318,", partial cds")</f>
        <v>Hepatitis E virus strain  , partial cds</v>
      </c>
    </row>
    <row r="319" customFormat="false" ht="11.9" hidden="false" customHeight="true" outlineLevel="0" collapsed="false">
      <c r="A319" s="154" t="s">
        <v>968</v>
      </c>
      <c r="B319" s="147" t="n">
        <v>3</v>
      </c>
      <c r="C319" s="148" t="n">
        <v>3</v>
      </c>
      <c r="D319" s="147" t="s">
        <v>947</v>
      </c>
      <c r="E319" s="150" t="s">
        <v>640</v>
      </c>
      <c r="F319" s="210" t="s">
        <v>969</v>
      </c>
      <c r="H319" s="146" t="s">
        <v>649</v>
      </c>
      <c r="I319" s="153" t="s">
        <v>650</v>
      </c>
      <c r="J319" s="146" t="s">
        <v>395</v>
      </c>
      <c r="M319" s="157" t="s">
        <v>348</v>
      </c>
      <c r="N319" s="158" t="s">
        <v>400</v>
      </c>
      <c r="O319" s="159" t="n">
        <v>2009</v>
      </c>
      <c r="S319" s="146" t="n">
        <v>280</v>
      </c>
      <c r="T319" s="161" t="n">
        <v>3</v>
      </c>
      <c r="AH319" s="164" t="n">
        <v>6262</v>
      </c>
      <c r="AI319" s="164" t="n">
        <v>6541</v>
      </c>
      <c r="AJ319" s="219" t="n">
        <f aca="false">SeqEnd-SeqBeg+1</f>
        <v>280</v>
      </c>
      <c r="AK319" s="220" t="n">
        <f aca="false">AND( SeqBeg&lt;=Beg  , End &lt;=SeqEnd )</f>
        <v>0</v>
      </c>
      <c r="AN319" s="221"/>
      <c r="AT319" s="147" t="s">
        <v>103</v>
      </c>
      <c r="AU319" s="146"/>
      <c r="AW319" s="222" t="str">
        <f aca="false">HYPERLINK(CONCATENATE("http://www.ncbi.nlm.nih.gov/nuccore/",BM319),BM319)</f>
        <v>KF513704</v>
      </c>
      <c r="AX319" s="219" t="e">
        <f aca="false">CONCATENATE(d#REF!,IF(I319="","",CONCATENATE(".",I319)),IF(K319="","",CONCATENATE(".",K319)),IF(M319="","",CONCATENATE(".",M319)),IF(R319="","",CONCATENATE(".",R319)),IF(U319="","","(*)"))</f>
        <v>#VALUE!</v>
      </c>
      <c r="AY319" s="170" t="str">
        <f aca="false">CONCATENATE(BM319,".",BN319)</f>
        <v>KF513704.HEV_EW195</v>
      </c>
      <c r="AZ319" s="171" t="str">
        <f aca="false">IF(AV319="",IF(ISNUMBER(FIND(".",A319)),LEFT(A319,FIND(".",A319)-1),A319),AV319)</f>
        <v>KF513704</v>
      </c>
      <c r="BA319" s="171" t="str">
        <f aca="false">IF(ISNUMBER(FIND("-",AZ319)),LEFT(AZ319,FIND("-",AZ319)-1),AZ319)</f>
        <v>KF513704</v>
      </c>
      <c r="BB319" s="170" t="str">
        <f aca="false"> MEGAname &amp; "="</f>
        <v>KF513704=</v>
      </c>
      <c r="BC319" s="170" t="str">
        <f aca="false">Clear &amp; IF(span ,"Span","out")</f>
        <v>KF513704=out</v>
      </c>
      <c r="BD319" s="170" t="str">
        <f aca="false">Clear &amp; IF(span, IF(B319=".","Selected",B319),"out")</f>
        <v>KF513704=out</v>
      </c>
      <c r="BE319" s="170" t="str">
        <f aca="false">Clear &amp; Strain</f>
        <v>KF513704=HEV_EW200</v>
      </c>
      <c r="BF319" s="170" t="e">
        <f aca="false">CONCATENATE(A319,"=",F318,". ",AX319,IF(AB319="","",CONCATENATE(".",AB319)))</f>
        <v>#VALUE!</v>
      </c>
      <c r="BG319" s="170" t="e">
        <f aca="false">CONCATENATE(A319,"=",F318,". ",AX319)</f>
        <v>#VALUE!</v>
      </c>
      <c r="BH319" s="170" t="e">
        <f aca="false">CONCATENATE(A319,"=",AX319)</f>
        <v>#VALUE!</v>
      </c>
      <c r="BI319" s="170" t="e">
        <f aca="false">CONCATENATE(A319,"=",ComForSubtype,d#REF!)</f>
        <v>#VALUE!</v>
      </c>
      <c r="BJ319" s="170" t="str">
        <f aca="false">CONCATENATE(A319,"=",E319)</f>
        <v>KF513704=3</v>
      </c>
      <c r="BK319" s="170" t="str">
        <f aca="false">CONCATENATE(A319,"=",C319)</f>
        <v>KF513704=3</v>
      </c>
      <c r="BL319" s="170" t="e">
        <f aca="false">CONCATENATE(d#REF!,"=")</f>
        <v>#VALUE!</v>
      </c>
      <c r="BM319" s="223" t="str">
        <f aca="false">IF(BA319="XX","",BA319)</f>
        <v>KF513704</v>
      </c>
      <c r="BN319" s="224" t="str">
        <f aca="false">CONCATENATE(IF(F318="","",F318),IF(G319="","",CONCATENATE(" / ",G319)))</f>
        <v>HEV_EW195</v>
      </c>
      <c r="BO319" s="225" t="e">
        <f aca="false">AX319</f>
        <v>#VALUE!</v>
      </c>
      <c r="BP319" s="226" t="str">
        <f aca="false">IF(V319="","",V319)</f>
        <v/>
      </c>
      <c r="BQ319" s="226" t="str">
        <f aca="false">IF(W319="","",CONCATENATE(W319,IF(LEFT(AO319,1)="s","+","")))</f>
        <v/>
      </c>
      <c r="BR319" s="226" t="str">
        <f aca="false">IF(X319="","",CONCATENATE(X319,IF(LEFT(AQ319,1)="s","+","")))</f>
        <v/>
      </c>
      <c r="BS319" s="226" t="str">
        <f aca="false">IF(Y319="","",CONCATENATE(Y319,IF(LEFT(AR319,1)="s","+","")))</f>
        <v/>
      </c>
      <c r="BT319" s="226" t="str">
        <f aca="false">IF(Z319="","",CONCATENATE(Z319,IF(LEFT(AS319,1)="s","+","")))</f>
        <v/>
      </c>
      <c r="BU319" s="227" t="str">
        <f aca="false">IF(AA319="","",CONCATENATE(AA319,IF(LEFT(AT319,1)="s","+","")))</f>
        <v/>
      </c>
      <c r="BW319" s="177" t="s">
        <v>338</v>
      </c>
      <c r="BX319" s="170" t="str">
        <f aca="false">IF(BW319&lt;&gt;"",IF(ISNUMBER(FIND("=",BW319)),LEFT(BW319,FIND("=",BW319)-1),BW319),BW319)</f>
        <v>xx</v>
      </c>
      <c r="BY319" s="170" t="str">
        <f aca="false">IF(BW319&lt;&gt;"",IF(ISNUMBER(FIND("=",BW319)),RIGHT(BW319,LEN(BW319)-FIND("=",BW319)),""),"")</f>
        <v>Non_select</v>
      </c>
      <c r="BZ319" s="170" t="str">
        <f aca="false">IF(BX319&lt;&gt;"",IF(ISNUMBER(FIND(".",BX319)),LEFT(BX319,FIND(".",BX319)-1),BX319),BX319)</f>
        <v>xx</v>
      </c>
      <c r="CA319" s="170" t="str">
        <f aca="false">IF(BX319&lt;&gt;"",IF(ISNUMBER(FIND(".",BX319)),RIGHT(BX319,LEN(BX319)-FIND(".",BX319)),""),"")</f>
        <v/>
      </c>
      <c r="CC319" s="170" t="str">
        <f aca="false">A319</f>
        <v>KF513704</v>
      </c>
      <c r="CD319" s="178" t="s">
        <v>339</v>
      </c>
      <c r="CE319" s="178" t="s">
        <v>340</v>
      </c>
      <c r="CF319" s="178" t="s">
        <v>341</v>
      </c>
      <c r="CK319" s="178"/>
      <c r="CR319" s="228" t="n">
        <f aca="false">C319</f>
        <v>3</v>
      </c>
      <c r="CS319" s="229" t="e">
        <f aca="false">d#REF!</f>
        <v>#VALUE!</v>
      </c>
      <c r="CT319" s="170" t="str">
        <f aca="false">CONCATENATE(CD319," strain ",CM319," ",CL319,", partial cds")</f>
        <v>Hepatitis E virus strain  , partial cds</v>
      </c>
    </row>
    <row r="320" customFormat="false" ht="11.9" hidden="false" customHeight="true" outlineLevel="0" collapsed="false">
      <c r="A320" s="154" t="s">
        <v>970</v>
      </c>
      <c r="B320" s="147" t="n">
        <v>3</v>
      </c>
      <c r="C320" s="148" t="n">
        <v>3</v>
      </c>
      <c r="D320" s="147" t="s">
        <v>947</v>
      </c>
      <c r="E320" s="150" t="s">
        <v>640</v>
      </c>
      <c r="F320" s="210" t="s">
        <v>971</v>
      </c>
      <c r="H320" s="146" t="s">
        <v>649</v>
      </c>
      <c r="I320" s="153" t="s">
        <v>650</v>
      </c>
      <c r="J320" s="146" t="s">
        <v>395</v>
      </c>
      <c r="M320" s="157" t="s">
        <v>348</v>
      </c>
      <c r="N320" s="158" t="s">
        <v>400</v>
      </c>
      <c r="O320" s="159" t="n">
        <v>2009</v>
      </c>
      <c r="S320" s="146" t="n">
        <v>280</v>
      </c>
      <c r="T320" s="161" t="n">
        <v>3</v>
      </c>
      <c r="AH320" s="164" t="n">
        <v>6262</v>
      </c>
      <c r="AI320" s="164" t="n">
        <v>6541</v>
      </c>
      <c r="AJ320" s="219" t="n">
        <f aca="false">SeqEnd-SeqBeg+1</f>
        <v>280</v>
      </c>
      <c r="AK320" s="220" t="n">
        <f aca="false">AND( SeqBeg&lt;=Beg  , End &lt;=SeqEnd )</f>
        <v>0</v>
      </c>
      <c r="AN320" s="221"/>
      <c r="AT320" s="147" t="s">
        <v>103</v>
      </c>
      <c r="AU320" s="146"/>
      <c r="AW320" s="222" t="str">
        <f aca="false">HYPERLINK(CONCATENATE("http://www.ncbi.nlm.nih.gov/nuccore/",BM320),BM320)</f>
        <v>KF513711</v>
      </c>
      <c r="AX320" s="219" t="str">
        <f aca="false">CONCATENATE(D319,IF(I320="","",CONCATENATE(".",I320)),IF(K320="","",CONCATENATE(".",K320)),IF(M320="","",CONCATENATE(".",M320)),IF(R319="","",CONCATENATE(".",R319)),IF(U320="","","(*)"))</f>
        <v>3c.GBR.hum</v>
      </c>
      <c r="AY320" s="170" t="str">
        <f aca="false">CONCATENATE(BM320,".",BN320)</f>
        <v>KF513711.HEV_EW200</v>
      </c>
      <c r="AZ320" s="171" t="str">
        <f aca="false">IF(AV320="",IF(ISNUMBER(FIND(".",A320)),LEFT(A320,FIND(".",A320)-1),A320),AV320)</f>
        <v>KF513711</v>
      </c>
      <c r="BA320" s="171" t="str">
        <f aca="false">IF(ISNUMBER(FIND("-",AZ320)),LEFT(AZ320,FIND("-",AZ320)-1),AZ320)</f>
        <v>KF513711</v>
      </c>
      <c r="BB320" s="170" t="str">
        <f aca="false"> MEGAname &amp; "="</f>
        <v>KF513711=</v>
      </c>
      <c r="BC320" s="170" t="str">
        <f aca="false">Clear &amp; IF(span ,"Span","out")</f>
        <v>KF513711=out</v>
      </c>
      <c r="BD320" s="170" t="str">
        <f aca="false">Clear &amp; IF(span, IF(B320=".","Selected",B320),"out")</f>
        <v>KF513711=out</v>
      </c>
      <c r="BE320" s="170" t="str">
        <f aca="false">Clear &amp; Strain</f>
        <v>KF513711=HEV_EW207</v>
      </c>
      <c r="BF320" s="170" t="str">
        <f aca="false">CONCATENATE(A320,"=",F319,". ",AX320,IF(AB320="","",CONCATENATE(".",AB320)))</f>
        <v>KF513711=HEV_EW200. 3c.GBR.hum</v>
      </c>
      <c r="BG320" s="170" t="str">
        <f aca="false">CONCATENATE(A320,"=",F319,". ",AX320)</f>
        <v>KF513711=HEV_EW200. 3c.GBR.hum</v>
      </c>
      <c r="BH320" s="170" t="str">
        <f aca="false">CONCATENATE(A320,"=",AX320)</f>
        <v>KF513711=3c.GBR.hum</v>
      </c>
      <c r="BI320" s="170" t="str">
        <f aca="false">CONCATENATE(A320,"=",ComForSubtype,D319)</f>
        <v>KF513711=3c</v>
      </c>
      <c r="BJ320" s="170" t="str">
        <f aca="false">CONCATENATE(A320,"=",E320)</f>
        <v>KF513711=3</v>
      </c>
      <c r="BK320" s="170" t="str">
        <f aca="false">CONCATENATE(A320,"=",C320)</f>
        <v>KF513711=3</v>
      </c>
      <c r="BL320" s="170" t="str">
        <f aca="false">CONCATENATE(D319,"=")</f>
        <v>3c=</v>
      </c>
      <c r="BM320" s="223" t="str">
        <f aca="false">IF(BA320="XX","",BA320)</f>
        <v>KF513711</v>
      </c>
      <c r="BN320" s="224" t="str">
        <f aca="false">CONCATENATE(IF(F319="","",F319),IF(G320="","",CONCATENATE(" / ",G320)))</f>
        <v>HEV_EW200</v>
      </c>
      <c r="BO320" s="225" t="str">
        <f aca="false">AX320</f>
        <v>3c.GBR.hum</v>
      </c>
      <c r="BP320" s="226" t="str">
        <f aca="false">IF(V320="","",V320)</f>
        <v/>
      </c>
      <c r="BQ320" s="226" t="str">
        <f aca="false">IF(W320="","",CONCATENATE(W320,IF(LEFT(AO320,1)="s","+","")))</f>
        <v/>
      </c>
      <c r="BR320" s="226" t="str">
        <f aca="false">IF(X320="","",CONCATENATE(X320,IF(LEFT(AQ320,1)="s","+","")))</f>
        <v/>
      </c>
      <c r="BS320" s="226" t="str">
        <f aca="false">IF(Y320="","",CONCATENATE(Y320,IF(LEFT(AR320,1)="s","+","")))</f>
        <v/>
      </c>
      <c r="BT320" s="226" t="str">
        <f aca="false">IF(Z320="","",CONCATENATE(Z320,IF(LEFT(AS320,1)="s","+","")))</f>
        <v/>
      </c>
      <c r="BU320" s="227" t="str">
        <f aca="false">IF(AA320="","",CONCATENATE(AA320,IF(LEFT(AT320,1)="s","+","")))</f>
        <v/>
      </c>
      <c r="BW320" s="177" t="s">
        <v>338</v>
      </c>
      <c r="BX320" s="170" t="str">
        <f aca="false">IF(BW320&lt;&gt;"",IF(ISNUMBER(FIND("=",BW320)),LEFT(BW320,FIND("=",BW320)-1),BW320),BW320)</f>
        <v>xx</v>
      </c>
      <c r="BY320" s="170" t="str">
        <f aca="false">IF(BW320&lt;&gt;"",IF(ISNUMBER(FIND("=",BW320)),RIGHT(BW320,LEN(BW320)-FIND("=",BW320)),""),"")</f>
        <v>Non_select</v>
      </c>
      <c r="BZ320" s="170" t="str">
        <f aca="false">IF(BX320&lt;&gt;"",IF(ISNUMBER(FIND(".",BX320)),LEFT(BX320,FIND(".",BX320)-1),BX320),BX320)</f>
        <v>xx</v>
      </c>
      <c r="CA320" s="170" t="str">
        <f aca="false">IF(BX320&lt;&gt;"",IF(ISNUMBER(FIND(".",BX320)),RIGHT(BX320,LEN(BX320)-FIND(".",BX320)),""),"")</f>
        <v/>
      </c>
      <c r="CC320" s="170" t="str">
        <f aca="false">A320</f>
        <v>KF513711</v>
      </c>
      <c r="CD320" s="178" t="s">
        <v>339</v>
      </c>
      <c r="CE320" s="178" t="s">
        <v>340</v>
      </c>
      <c r="CF320" s="178" t="s">
        <v>341</v>
      </c>
      <c r="CK320" s="178"/>
      <c r="CR320" s="228" t="n">
        <f aca="false">C320</f>
        <v>3</v>
      </c>
      <c r="CS320" s="229" t="str">
        <f aca="false">D319</f>
        <v>3c</v>
      </c>
      <c r="CT320" s="170" t="str">
        <f aca="false">CONCATENATE(CD320," strain ",CM320," ",CL320,", partial cds")</f>
        <v>Hepatitis E virus strain  , partial cds</v>
      </c>
    </row>
    <row r="321" customFormat="false" ht="11.9" hidden="false" customHeight="true" outlineLevel="0" collapsed="false">
      <c r="A321" s="154" t="s">
        <v>972</v>
      </c>
      <c r="B321" s="147" t="n">
        <v>3</v>
      </c>
      <c r="C321" s="148" t="n">
        <v>3</v>
      </c>
      <c r="D321" s="147" t="s">
        <v>947</v>
      </c>
      <c r="E321" s="150" t="s">
        <v>640</v>
      </c>
      <c r="F321" s="210" t="s">
        <v>973</v>
      </c>
      <c r="H321" s="146" t="s">
        <v>649</v>
      </c>
      <c r="I321" s="153" t="s">
        <v>650</v>
      </c>
      <c r="J321" s="146" t="s">
        <v>395</v>
      </c>
      <c r="M321" s="157" t="s">
        <v>348</v>
      </c>
      <c r="N321" s="158" t="s">
        <v>400</v>
      </c>
      <c r="O321" s="159" t="n">
        <v>2009</v>
      </c>
      <c r="S321" s="146" t="n">
        <v>280</v>
      </c>
      <c r="T321" s="161" t="n">
        <v>3</v>
      </c>
      <c r="AH321" s="164" t="n">
        <v>6262</v>
      </c>
      <c r="AI321" s="164" t="n">
        <v>6541</v>
      </c>
      <c r="AJ321" s="219" t="n">
        <f aca="false">SeqEnd-SeqBeg+1</f>
        <v>280</v>
      </c>
      <c r="AK321" s="220" t="n">
        <f aca="false">AND( SeqBeg&lt;=Beg  , End &lt;=SeqEnd )</f>
        <v>0</v>
      </c>
      <c r="AN321" s="221"/>
      <c r="AT321" s="147" t="s">
        <v>103</v>
      </c>
      <c r="AU321" s="146"/>
      <c r="AW321" s="222" t="str">
        <f aca="false">HYPERLINK(CONCATENATE("http://www.ncbi.nlm.nih.gov/nuccore/",BM321),BM321)</f>
        <v>KF513720</v>
      </c>
      <c r="AX321" s="219" t="e">
        <f aca="false">CONCATENATE(d#REF!,IF(I321="","",CONCATENATE(".",I321)),IF(K321="","",CONCATENATE(".",K321)),IF(M321="","",CONCATENATE(".",M321)),IF(R321="","",CONCATENATE(".",R321)),IF(U321="","","(*)"))</f>
        <v>#VALUE!</v>
      </c>
      <c r="AY321" s="170" t="str">
        <f aca="false">CONCATENATE(BM321,".",BN321)</f>
        <v>KF513720.HEV_EW207</v>
      </c>
      <c r="AZ321" s="171" t="str">
        <f aca="false">IF(AV321="",IF(ISNUMBER(FIND(".",A321)),LEFT(A321,FIND(".",A321)-1),A321),AV321)</f>
        <v>KF513720</v>
      </c>
      <c r="BA321" s="171" t="str">
        <f aca="false">IF(ISNUMBER(FIND("-",AZ321)),LEFT(AZ321,FIND("-",AZ321)-1),AZ321)</f>
        <v>KF513720</v>
      </c>
      <c r="BB321" s="170" t="str">
        <f aca="false"> MEGAname &amp; "="</f>
        <v>KF513720=</v>
      </c>
      <c r="BC321" s="170" t="str">
        <f aca="false">Clear &amp; IF(span ,"Span","out")</f>
        <v>KF513720=out</v>
      </c>
      <c r="BD321" s="170" t="str">
        <f aca="false">Clear &amp; IF(span, IF(B321=".","Selected",B321),"out")</f>
        <v>KF513720=out</v>
      </c>
      <c r="BE321" s="170" t="str">
        <f aca="false">Clear &amp; Strain</f>
        <v>KF513720=HEV_EW215</v>
      </c>
      <c r="BF321" s="170" t="e">
        <f aca="false">CONCATENATE(A321,"=",F320,". ",AX321,IF(AB321="","",CONCATENATE(".",AB321)))</f>
        <v>#VALUE!</v>
      </c>
      <c r="BG321" s="170" t="e">
        <f aca="false">CONCATENATE(A321,"=",F320,". ",AX321)</f>
        <v>#VALUE!</v>
      </c>
      <c r="BH321" s="170" t="e">
        <f aca="false">CONCATENATE(A321,"=",AX321)</f>
        <v>#VALUE!</v>
      </c>
      <c r="BI321" s="170" t="e">
        <f aca="false">CONCATENATE(A321,"=",ComForSubtype,d#REF!)</f>
        <v>#VALUE!</v>
      </c>
      <c r="BJ321" s="170" t="str">
        <f aca="false">CONCATENATE(A321,"=",E321)</f>
        <v>KF513720=3</v>
      </c>
      <c r="BK321" s="170" t="str">
        <f aca="false">CONCATENATE(A321,"=",C321)</f>
        <v>KF513720=3</v>
      </c>
      <c r="BL321" s="170" t="e">
        <f aca="false">CONCATENATE(d#REF!,"=")</f>
        <v>#VALUE!</v>
      </c>
      <c r="BM321" s="223" t="str">
        <f aca="false">IF(BA321="XX","",BA321)</f>
        <v>KF513720</v>
      </c>
      <c r="BN321" s="224" t="str">
        <f aca="false">CONCATENATE(IF(F320="","",F320),IF(G321="","",CONCATENATE(" / ",G321)))</f>
        <v>HEV_EW207</v>
      </c>
      <c r="BO321" s="225" t="e">
        <f aca="false">AX321</f>
        <v>#VALUE!</v>
      </c>
      <c r="BP321" s="226" t="str">
        <f aca="false">IF(V321="","",V321)</f>
        <v/>
      </c>
      <c r="BQ321" s="226" t="str">
        <f aca="false">IF(W321="","",CONCATENATE(W321,IF(LEFT(AO321,1)="s","+","")))</f>
        <v/>
      </c>
      <c r="BR321" s="226" t="str">
        <f aca="false">IF(X321="","",CONCATENATE(X321,IF(LEFT(AQ321,1)="s","+","")))</f>
        <v/>
      </c>
      <c r="BS321" s="226" t="str">
        <f aca="false">IF(Y321="","",CONCATENATE(Y321,IF(LEFT(AR321,1)="s","+","")))</f>
        <v/>
      </c>
      <c r="BT321" s="226" t="str">
        <f aca="false">IF(Z321="","",CONCATENATE(Z321,IF(LEFT(AS321,1)="s","+","")))</f>
        <v/>
      </c>
      <c r="BU321" s="227" t="str">
        <f aca="false">IF(AA321="","",CONCATENATE(AA321,IF(LEFT(AT321,1)="s","+","")))</f>
        <v/>
      </c>
      <c r="BW321" s="177" t="s">
        <v>338</v>
      </c>
      <c r="BX321" s="170" t="str">
        <f aca="false">IF(BW321&lt;&gt;"",IF(ISNUMBER(FIND("=",BW321)),LEFT(BW321,FIND("=",BW321)-1),BW321),BW321)</f>
        <v>xx</v>
      </c>
      <c r="BY321" s="170" t="str">
        <f aca="false">IF(BW321&lt;&gt;"",IF(ISNUMBER(FIND("=",BW321)),RIGHT(BW321,LEN(BW321)-FIND("=",BW321)),""),"")</f>
        <v>Non_select</v>
      </c>
      <c r="BZ321" s="170" t="str">
        <f aca="false">IF(BX321&lt;&gt;"",IF(ISNUMBER(FIND(".",BX321)),LEFT(BX321,FIND(".",BX321)-1),BX321),BX321)</f>
        <v>xx</v>
      </c>
      <c r="CA321" s="170" t="str">
        <f aca="false">IF(BX321&lt;&gt;"",IF(ISNUMBER(FIND(".",BX321)),RIGHT(BX321,LEN(BX321)-FIND(".",BX321)),""),"")</f>
        <v/>
      </c>
      <c r="CC321" s="170" t="str">
        <f aca="false">A321</f>
        <v>KF513720</v>
      </c>
      <c r="CD321" s="178" t="s">
        <v>339</v>
      </c>
      <c r="CE321" s="178" t="s">
        <v>340</v>
      </c>
      <c r="CF321" s="178" t="s">
        <v>341</v>
      </c>
      <c r="CK321" s="178"/>
      <c r="CR321" s="228" t="n">
        <f aca="false">C321</f>
        <v>3</v>
      </c>
      <c r="CS321" s="229" t="e">
        <f aca="false">d#REF!</f>
        <v>#VALUE!</v>
      </c>
      <c r="CT321" s="170" t="str">
        <f aca="false">CONCATENATE(CD321," strain ",CM321," ",CL321,", partial cds")</f>
        <v>Hepatitis E virus strain  , partial cds</v>
      </c>
    </row>
    <row r="322" customFormat="false" ht="11.9" hidden="false" customHeight="true" outlineLevel="0" collapsed="false">
      <c r="A322" s="154" t="s">
        <v>974</v>
      </c>
      <c r="B322" s="147" t="n">
        <v>3</v>
      </c>
      <c r="C322" s="148" t="n">
        <v>3</v>
      </c>
      <c r="D322" s="147" t="s">
        <v>947</v>
      </c>
      <c r="E322" s="150" t="s">
        <v>640</v>
      </c>
      <c r="F322" s="210" t="s">
        <v>975</v>
      </c>
      <c r="H322" s="146" t="s">
        <v>649</v>
      </c>
      <c r="I322" s="153" t="s">
        <v>650</v>
      </c>
      <c r="J322" s="146" t="s">
        <v>395</v>
      </c>
      <c r="M322" s="157" t="s">
        <v>348</v>
      </c>
      <c r="N322" s="158" t="s">
        <v>400</v>
      </c>
      <c r="O322" s="159" t="n">
        <v>2009</v>
      </c>
      <c r="S322" s="146" t="n">
        <v>280</v>
      </c>
      <c r="T322" s="161" t="n">
        <v>3</v>
      </c>
      <c r="AH322" s="164" t="n">
        <v>6262</v>
      </c>
      <c r="AI322" s="164" t="n">
        <v>6541</v>
      </c>
      <c r="AJ322" s="219" t="n">
        <f aca="false">SeqEnd-SeqBeg+1</f>
        <v>280</v>
      </c>
      <c r="AK322" s="220" t="n">
        <f aca="false">AND( SeqBeg&lt;=Beg  , End &lt;=SeqEnd )</f>
        <v>0</v>
      </c>
      <c r="AN322" s="221"/>
      <c r="AT322" s="147" t="s">
        <v>103</v>
      </c>
      <c r="AU322" s="146"/>
      <c r="AW322" s="222" t="str">
        <f aca="false">HYPERLINK(CONCATENATE("http://www.ncbi.nlm.nih.gov/nuccore/",BM322),BM322)</f>
        <v>KF513729</v>
      </c>
      <c r="AX322" s="219" t="e">
        <f aca="false">CONCATENATE(d#REF!,IF(I322="","",CONCATENATE(".",I322)),IF(K322="","",CONCATENATE(".",K322)),IF(M322="","",CONCATENATE(".",M322)),IF(R322="","",CONCATENATE(".",R322)),IF(U322="","","(*)"))</f>
        <v>#VALUE!</v>
      </c>
      <c r="AY322" s="170" t="str">
        <f aca="false">CONCATENATE(BM322,".",BN322)</f>
        <v>KF513729.HEV_EW215</v>
      </c>
      <c r="AZ322" s="171" t="str">
        <f aca="false">IF(AV322="",IF(ISNUMBER(FIND(".",A322)),LEFT(A322,FIND(".",A322)-1),A322),AV322)</f>
        <v>KF513729</v>
      </c>
      <c r="BA322" s="171" t="str">
        <f aca="false">IF(ISNUMBER(FIND("-",AZ322)),LEFT(AZ322,FIND("-",AZ322)-1),AZ322)</f>
        <v>KF513729</v>
      </c>
      <c r="BB322" s="170" t="str">
        <f aca="false"> MEGAname &amp; "="</f>
        <v>KF513729=</v>
      </c>
      <c r="BC322" s="170" t="str">
        <f aca="false">Clear &amp; IF(span ,"Span","out")</f>
        <v>KF513729=out</v>
      </c>
      <c r="BD322" s="170" t="str">
        <f aca="false">Clear &amp; IF(span, IF(B322=".","Selected",B322),"out")</f>
        <v>KF513729=out</v>
      </c>
      <c r="BE322" s="170" t="str">
        <f aca="false">Clear &amp; Strain</f>
        <v>KF513729=HEV_EW223</v>
      </c>
      <c r="BF322" s="170" t="e">
        <f aca="false">CONCATENATE(A322,"=",F321,". ",AX322,IF(AB322="","",CONCATENATE(".",AB322)))</f>
        <v>#VALUE!</v>
      </c>
      <c r="BG322" s="170" t="e">
        <f aca="false">CONCATENATE(A322,"=",F321,". ",AX322)</f>
        <v>#VALUE!</v>
      </c>
      <c r="BH322" s="170" t="e">
        <f aca="false">CONCATENATE(A322,"=",AX322)</f>
        <v>#VALUE!</v>
      </c>
      <c r="BI322" s="170" t="e">
        <f aca="false">CONCATENATE(A322,"=",ComForSubtype,d#REF!)</f>
        <v>#VALUE!</v>
      </c>
      <c r="BJ322" s="170" t="str">
        <f aca="false">CONCATENATE(A322,"=",E322)</f>
        <v>KF513729=3</v>
      </c>
      <c r="BK322" s="170" t="str">
        <f aca="false">CONCATENATE(A322,"=",C322)</f>
        <v>KF513729=3</v>
      </c>
      <c r="BL322" s="170" t="e">
        <f aca="false">CONCATENATE(d#REF!,"=")</f>
        <v>#VALUE!</v>
      </c>
      <c r="BM322" s="223" t="str">
        <f aca="false">IF(BA322="XX","",BA322)</f>
        <v>KF513729</v>
      </c>
      <c r="BN322" s="224" t="str">
        <f aca="false">CONCATENATE(IF(F321="","",F321),IF(G322="","",CONCATENATE(" / ",G322)))</f>
        <v>HEV_EW215</v>
      </c>
      <c r="BO322" s="225" t="e">
        <f aca="false">AX322</f>
        <v>#VALUE!</v>
      </c>
      <c r="BP322" s="226" t="str">
        <f aca="false">IF(V322="","",V322)</f>
        <v/>
      </c>
      <c r="BQ322" s="226" t="str">
        <f aca="false">IF(W322="","",CONCATENATE(W322,IF(LEFT(AO322,1)="s","+","")))</f>
        <v/>
      </c>
      <c r="BR322" s="226" t="str">
        <f aca="false">IF(X322="","",CONCATENATE(X322,IF(LEFT(AQ322,1)="s","+","")))</f>
        <v/>
      </c>
      <c r="BS322" s="226" t="str">
        <f aca="false">IF(Y322="","",CONCATENATE(Y322,IF(LEFT(AR322,1)="s","+","")))</f>
        <v/>
      </c>
      <c r="BT322" s="226" t="str">
        <f aca="false">IF(Z322="","",CONCATENATE(Z322,IF(LEFT(AS322,1)="s","+","")))</f>
        <v/>
      </c>
      <c r="BU322" s="227" t="str">
        <f aca="false">IF(AA322="","",CONCATENATE(AA322,IF(LEFT(AT322,1)="s","+","")))</f>
        <v/>
      </c>
      <c r="BW322" s="177" t="s">
        <v>338</v>
      </c>
      <c r="BX322" s="170" t="str">
        <f aca="false">IF(BW322&lt;&gt;"",IF(ISNUMBER(FIND("=",BW322)),LEFT(BW322,FIND("=",BW322)-1),BW322),BW322)</f>
        <v>xx</v>
      </c>
      <c r="BY322" s="170" t="str">
        <f aca="false">IF(BW322&lt;&gt;"",IF(ISNUMBER(FIND("=",BW322)),RIGHT(BW322,LEN(BW322)-FIND("=",BW322)),""),"")</f>
        <v>Non_select</v>
      </c>
      <c r="BZ322" s="170" t="str">
        <f aca="false">IF(BX322&lt;&gt;"",IF(ISNUMBER(FIND(".",BX322)),LEFT(BX322,FIND(".",BX322)-1),BX322),BX322)</f>
        <v>xx</v>
      </c>
      <c r="CA322" s="170" t="str">
        <f aca="false">IF(BX322&lt;&gt;"",IF(ISNUMBER(FIND(".",BX322)),RIGHT(BX322,LEN(BX322)-FIND(".",BX322)),""),"")</f>
        <v/>
      </c>
      <c r="CC322" s="170" t="str">
        <f aca="false">A322</f>
        <v>KF513729</v>
      </c>
      <c r="CD322" s="178" t="s">
        <v>339</v>
      </c>
      <c r="CE322" s="178" t="s">
        <v>340</v>
      </c>
      <c r="CF322" s="178" t="s">
        <v>341</v>
      </c>
      <c r="CK322" s="178"/>
      <c r="CR322" s="228" t="n">
        <f aca="false">C322</f>
        <v>3</v>
      </c>
      <c r="CS322" s="229" t="e">
        <f aca="false">d#REF!</f>
        <v>#VALUE!</v>
      </c>
      <c r="CT322" s="170" t="str">
        <f aca="false">CONCATENATE(CD322," strain ",CM322," ",CL322,", partial cds")</f>
        <v>Hepatitis E virus strain  , partial cds</v>
      </c>
    </row>
    <row r="323" customFormat="false" ht="11.9" hidden="false" customHeight="true" outlineLevel="0" collapsed="false">
      <c r="A323" s="154" t="s">
        <v>976</v>
      </c>
      <c r="B323" s="147" t="n">
        <v>3</v>
      </c>
      <c r="C323" s="148" t="n">
        <v>3</v>
      </c>
      <c r="D323" s="147" t="s">
        <v>947</v>
      </c>
      <c r="E323" s="150" t="s">
        <v>640</v>
      </c>
      <c r="F323" s="210" t="s">
        <v>977</v>
      </c>
      <c r="H323" s="146" t="s">
        <v>649</v>
      </c>
      <c r="I323" s="153" t="s">
        <v>650</v>
      </c>
      <c r="J323" s="146" t="s">
        <v>395</v>
      </c>
      <c r="M323" s="157" t="s">
        <v>348</v>
      </c>
      <c r="N323" s="158" t="s">
        <v>400</v>
      </c>
      <c r="O323" s="159" t="n">
        <v>2010</v>
      </c>
      <c r="S323" s="146" t="n">
        <v>280</v>
      </c>
      <c r="T323" s="161" t="n">
        <v>3</v>
      </c>
      <c r="AH323" s="164" t="n">
        <v>6262</v>
      </c>
      <c r="AI323" s="164" t="n">
        <v>6541</v>
      </c>
      <c r="AJ323" s="219" t="n">
        <f aca="false">SeqEnd-SeqBeg+1</f>
        <v>280</v>
      </c>
      <c r="AK323" s="220" t="n">
        <f aca="false">AND( SeqBeg&lt;=Beg  , End &lt;=SeqEnd )</f>
        <v>0</v>
      </c>
      <c r="AN323" s="221"/>
      <c r="AT323" s="147" t="s">
        <v>103</v>
      </c>
      <c r="AU323" s="146"/>
      <c r="AW323" s="222" t="str">
        <f aca="false">HYPERLINK(CONCATENATE("http://www.ncbi.nlm.nih.gov/nuccore/",BM323),BM323)</f>
        <v>KF513731</v>
      </c>
      <c r="AX323" s="219" t="e">
        <f aca="false">CONCATENATE(d#REF!,IF(I323="","",CONCATENATE(".",I323)),IF(K323="","",CONCATENATE(".",K323)),IF(M323="","",CONCATENATE(".",M323)),IF(R323="","",CONCATENATE(".",R323)),IF(U323="","","(*)"))</f>
        <v>#VALUE!</v>
      </c>
      <c r="AY323" s="170" t="str">
        <f aca="false">CONCATENATE(BM323,".",BN323)</f>
        <v>KF513731.HEV_EW223</v>
      </c>
      <c r="AZ323" s="171" t="str">
        <f aca="false">IF(AV323="",IF(ISNUMBER(FIND(".",A323)),LEFT(A323,FIND(".",A323)-1),A323),AV323)</f>
        <v>KF513731</v>
      </c>
      <c r="BA323" s="171" t="str">
        <f aca="false">IF(ISNUMBER(FIND("-",AZ323)),LEFT(AZ323,FIND("-",AZ323)-1),AZ323)</f>
        <v>KF513731</v>
      </c>
      <c r="BB323" s="170" t="str">
        <f aca="false"> MEGAname &amp; "="</f>
        <v>KF513731=</v>
      </c>
      <c r="BC323" s="170" t="str">
        <f aca="false">Clear &amp; IF(span ,"Span","out")</f>
        <v>KF513731=out</v>
      </c>
      <c r="BD323" s="170" t="str">
        <f aca="false">Clear &amp; IF(span, IF(B323=".","Selected",B323),"out")</f>
        <v>KF513731=out</v>
      </c>
      <c r="BE323" s="170" t="str">
        <f aca="false">Clear &amp; Strain</f>
        <v>KF513731=HEV_EW225</v>
      </c>
      <c r="BF323" s="170" t="e">
        <f aca="false">CONCATENATE(A323,"=",F322,". ",AX323,IF(AB323="","",CONCATENATE(".",AB323)))</f>
        <v>#VALUE!</v>
      </c>
      <c r="BG323" s="170" t="e">
        <f aca="false">CONCATENATE(A323,"=",F322,". ",AX323)</f>
        <v>#VALUE!</v>
      </c>
      <c r="BH323" s="170" t="e">
        <f aca="false">CONCATENATE(A323,"=",AX323)</f>
        <v>#VALUE!</v>
      </c>
      <c r="BI323" s="170" t="e">
        <f aca="false">CONCATENATE(A323,"=",ComForSubtype,d#REF!)</f>
        <v>#VALUE!</v>
      </c>
      <c r="BJ323" s="170" t="str">
        <f aca="false">CONCATENATE(A323,"=",E323)</f>
        <v>KF513731=3</v>
      </c>
      <c r="BK323" s="170" t="str">
        <f aca="false">CONCATENATE(A323,"=",C323)</f>
        <v>KF513731=3</v>
      </c>
      <c r="BL323" s="170" t="e">
        <f aca="false">CONCATENATE(d#REF!,"=")</f>
        <v>#VALUE!</v>
      </c>
      <c r="BM323" s="223" t="str">
        <f aca="false">IF(BA323="XX","",BA323)</f>
        <v>KF513731</v>
      </c>
      <c r="BN323" s="224" t="str">
        <f aca="false">CONCATENATE(IF(F322="","",F322),IF(G323="","",CONCATENATE(" / ",G323)))</f>
        <v>HEV_EW223</v>
      </c>
      <c r="BO323" s="225" t="e">
        <f aca="false">AX323</f>
        <v>#VALUE!</v>
      </c>
      <c r="BP323" s="226" t="str">
        <f aca="false">IF(V323="","",V323)</f>
        <v/>
      </c>
      <c r="BQ323" s="226" t="str">
        <f aca="false">IF(W323="","",CONCATENATE(W323,IF(LEFT(AO323,1)="s","+","")))</f>
        <v/>
      </c>
      <c r="BR323" s="226" t="str">
        <f aca="false">IF(X323="","",CONCATENATE(X323,IF(LEFT(AQ323,1)="s","+","")))</f>
        <v/>
      </c>
      <c r="BS323" s="226" t="str">
        <f aca="false">IF(Y323="","",CONCATENATE(Y323,IF(LEFT(AR323,1)="s","+","")))</f>
        <v/>
      </c>
      <c r="BT323" s="226" t="str">
        <f aca="false">IF(Z323="","",CONCATENATE(Z323,IF(LEFT(AS323,1)="s","+","")))</f>
        <v/>
      </c>
      <c r="BU323" s="227" t="str">
        <f aca="false">IF(AA323="","",CONCATENATE(AA323,IF(LEFT(AT323,1)="s","+","")))</f>
        <v/>
      </c>
      <c r="BW323" s="177" t="s">
        <v>338</v>
      </c>
      <c r="BX323" s="170" t="str">
        <f aca="false">IF(BW323&lt;&gt;"",IF(ISNUMBER(FIND("=",BW323)),LEFT(BW323,FIND("=",BW323)-1),BW323),BW323)</f>
        <v>xx</v>
      </c>
      <c r="BY323" s="170" t="str">
        <f aca="false">IF(BW323&lt;&gt;"",IF(ISNUMBER(FIND("=",BW323)),RIGHT(BW323,LEN(BW323)-FIND("=",BW323)),""),"")</f>
        <v>Non_select</v>
      </c>
      <c r="BZ323" s="170" t="str">
        <f aca="false">IF(BX323&lt;&gt;"",IF(ISNUMBER(FIND(".",BX323)),LEFT(BX323,FIND(".",BX323)-1),BX323),BX323)</f>
        <v>xx</v>
      </c>
      <c r="CA323" s="170" t="str">
        <f aca="false">IF(BX323&lt;&gt;"",IF(ISNUMBER(FIND(".",BX323)),RIGHT(BX323,LEN(BX323)-FIND(".",BX323)),""),"")</f>
        <v/>
      </c>
      <c r="CC323" s="170" t="str">
        <f aca="false">A323</f>
        <v>KF513731</v>
      </c>
      <c r="CD323" s="178" t="s">
        <v>339</v>
      </c>
      <c r="CE323" s="178" t="s">
        <v>340</v>
      </c>
      <c r="CF323" s="178" t="s">
        <v>341</v>
      </c>
      <c r="CK323" s="178"/>
      <c r="CR323" s="228" t="n">
        <f aca="false">C323</f>
        <v>3</v>
      </c>
      <c r="CS323" s="229" t="e">
        <f aca="false">d#REF!</f>
        <v>#VALUE!</v>
      </c>
      <c r="CT323" s="170" t="str">
        <f aca="false">CONCATENATE(CD323," strain ",CM323," ",CL323,", partial cds")</f>
        <v>Hepatitis E virus strain  , partial cds</v>
      </c>
    </row>
    <row r="324" customFormat="false" ht="11.9" hidden="false" customHeight="true" outlineLevel="0" collapsed="false">
      <c r="A324" s="154" t="s">
        <v>978</v>
      </c>
      <c r="B324" s="147" t="n">
        <v>3</v>
      </c>
      <c r="C324" s="148" t="n">
        <v>3</v>
      </c>
      <c r="D324" s="147" t="s">
        <v>947</v>
      </c>
      <c r="E324" s="150" t="s">
        <v>640</v>
      </c>
      <c r="F324" s="210" t="s">
        <v>979</v>
      </c>
      <c r="H324" s="146" t="s">
        <v>649</v>
      </c>
      <c r="I324" s="153" t="s">
        <v>650</v>
      </c>
      <c r="J324" s="146" t="s">
        <v>395</v>
      </c>
      <c r="M324" s="157" t="s">
        <v>348</v>
      </c>
      <c r="N324" s="158" t="s">
        <v>400</v>
      </c>
      <c r="O324" s="159" t="n">
        <v>2010</v>
      </c>
      <c r="S324" s="146" t="n">
        <v>280</v>
      </c>
      <c r="T324" s="161" t="n">
        <v>3</v>
      </c>
      <c r="AH324" s="164" t="n">
        <v>6262</v>
      </c>
      <c r="AI324" s="164" t="n">
        <v>6541</v>
      </c>
      <c r="AJ324" s="219" t="n">
        <f aca="false">SeqEnd-SeqBeg+1</f>
        <v>280</v>
      </c>
      <c r="AK324" s="220" t="n">
        <f aca="false">AND( SeqBeg&lt;=Beg  , End &lt;=SeqEnd )</f>
        <v>0</v>
      </c>
      <c r="AN324" s="221"/>
      <c r="AT324" s="147" t="s">
        <v>103</v>
      </c>
      <c r="AU324" s="146"/>
      <c r="AW324" s="222" t="str">
        <f aca="false">HYPERLINK(CONCATENATE("http://www.ncbi.nlm.nih.gov/nuccore/",BM324),BM324)</f>
        <v>KF513734</v>
      </c>
      <c r="AX324" s="219" t="e">
        <f aca="false">CONCATENATE(d#REF!,IF(I324="","",CONCATENATE(".",I324)),IF(K324="","",CONCATENATE(".",K324)),IF(M324="","",CONCATENATE(".",M324)),IF(R324="","",CONCATENATE(".",R324)),IF(U324="","","(*)"))</f>
        <v>#VALUE!</v>
      </c>
      <c r="AY324" s="170" t="str">
        <f aca="false">CONCATENATE(BM324,".",BN324)</f>
        <v>KF513734.HEV_EW225</v>
      </c>
      <c r="AZ324" s="171" t="str">
        <f aca="false">IF(AV324="",IF(ISNUMBER(FIND(".",A324)),LEFT(A324,FIND(".",A324)-1),A324),AV324)</f>
        <v>KF513734</v>
      </c>
      <c r="BA324" s="171" t="str">
        <f aca="false">IF(ISNUMBER(FIND("-",AZ324)),LEFT(AZ324,FIND("-",AZ324)-1),AZ324)</f>
        <v>KF513734</v>
      </c>
      <c r="BB324" s="170" t="str">
        <f aca="false"> MEGAname &amp; "="</f>
        <v>KF513734=</v>
      </c>
      <c r="BC324" s="170" t="str">
        <f aca="false">Clear &amp; IF(span ,"Span","out")</f>
        <v>KF513734=out</v>
      </c>
      <c r="BD324" s="170" t="str">
        <f aca="false">Clear &amp; IF(span, IF(B324=".","Selected",B324),"out")</f>
        <v>KF513734=out</v>
      </c>
      <c r="BE324" s="170" t="str">
        <f aca="false">Clear &amp; Strain</f>
        <v>KF513734=HEV_EW228</v>
      </c>
      <c r="BF324" s="170" t="e">
        <f aca="false">CONCATENATE(A324,"=",F323,". ",AX324,IF(AB324="","",CONCATENATE(".",AB324)))</f>
        <v>#VALUE!</v>
      </c>
      <c r="BG324" s="170" t="e">
        <f aca="false">CONCATENATE(A324,"=",F323,". ",AX324)</f>
        <v>#VALUE!</v>
      </c>
      <c r="BH324" s="170" t="e">
        <f aca="false">CONCATENATE(A324,"=",AX324)</f>
        <v>#VALUE!</v>
      </c>
      <c r="BI324" s="170" t="e">
        <f aca="false">CONCATENATE(A324,"=",ComForSubtype,d#REF!)</f>
        <v>#VALUE!</v>
      </c>
      <c r="BJ324" s="170" t="str">
        <f aca="false">CONCATENATE(A324,"=",E324)</f>
        <v>KF513734=3</v>
      </c>
      <c r="BK324" s="170" t="str">
        <f aca="false">CONCATENATE(A324,"=",C324)</f>
        <v>KF513734=3</v>
      </c>
      <c r="BL324" s="170" t="e">
        <f aca="false">CONCATENATE(d#REF!,"=")</f>
        <v>#VALUE!</v>
      </c>
      <c r="BM324" s="223" t="str">
        <f aca="false">IF(BA324="XX","",BA324)</f>
        <v>KF513734</v>
      </c>
      <c r="BN324" s="224" t="str">
        <f aca="false">CONCATENATE(IF(F323="","",F323),IF(G324="","",CONCATENATE(" / ",G324)))</f>
        <v>HEV_EW225</v>
      </c>
      <c r="BO324" s="225" t="e">
        <f aca="false">AX324</f>
        <v>#VALUE!</v>
      </c>
      <c r="BP324" s="226" t="str">
        <f aca="false">IF(V324="","",V324)</f>
        <v/>
      </c>
      <c r="BQ324" s="226" t="str">
        <f aca="false">IF(W324="","",CONCATENATE(W324,IF(LEFT(AO324,1)="s","+","")))</f>
        <v/>
      </c>
      <c r="BR324" s="226" t="str">
        <f aca="false">IF(X324="","",CONCATENATE(X324,IF(LEFT(AQ324,1)="s","+","")))</f>
        <v/>
      </c>
      <c r="BS324" s="226" t="str">
        <f aca="false">IF(Y324="","",CONCATENATE(Y324,IF(LEFT(AR324,1)="s","+","")))</f>
        <v/>
      </c>
      <c r="BT324" s="226" t="str">
        <f aca="false">IF(Z324="","",CONCATENATE(Z324,IF(LEFT(AS324,1)="s","+","")))</f>
        <v/>
      </c>
      <c r="BU324" s="227" t="str">
        <f aca="false">IF(AA324="","",CONCATENATE(AA324,IF(LEFT(AT324,1)="s","+","")))</f>
        <v/>
      </c>
      <c r="BW324" s="177" t="s">
        <v>338</v>
      </c>
      <c r="BX324" s="170" t="str">
        <f aca="false">IF(BW324&lt;&gt;"",IF(ISNUMBER(FIND("=",BW324)),LEFT(BW324,FIND("=",BW324)-1),BW324),BW324)</f>
        <v>xx</v>
      </c>
      <c r="BY324" s="170" t="str">
        <f aca="false">IF(BW324&lt;&gt;"",IF(ISNUMBER(FIND("=",BW324)),RIGHT(BW324,LEN(BW324)-FIND("=",BW324)),""),"")</f>
        <v>Non_select</v>
      </c>
      <c r="BZ324" s="170" t="str">
        <f aca="false">IF(BX324&lt;&gt;"",IF(ISNUMBER(FIND(".",BX324)),LEFT(BX324,FIND(".",BX324)-1),BX324),BX324)</f>
        <v>xx</v>
      </c>
      <c r="CA324" s="170" t="str">
        <f aca="false">IF(BX324&lt;&gt;"",IF(ISNUMBER(FIND(".",BX324)),RIGHT(BX324,LEN(BX324)-FIND(".",BX324)),""),"")</f>
        <v/>
      </c>
      <c r="CC324" s="170" t="str">
        <f aca="false">A324</f>
        <v>KF513734</v>
      </c>
      <c r="CD324" s="178" t="s">
        <v>339</v>
      </c>
      <c r="CE324" s="178" t="s">
        <v>340</v>
      </c>
      <c r="CF324" s="178" t="s">
        <v>341</v>
      </c>
      <c r="CK324" s="178"/>
      <c r="CR324" s="228" t="n">
        <f aca="false">C324</f>
        <v>3</v>
      </c>
      <c r="CS324" s="229" t="e">
        <f aca="false">d#REF!</f>
        <v>#VALUE!</v>
      </c>
      <c r="CT324" s="170" t="str">
        <f aca="false">CONCATENATE(CD324," strain ",CM324," ",CL324,", partial cds")</f>
        <v>Hepatitis E virus strain  , partial cds</v>
      </c>
    </row>
    <row r="325" customFormat="false" ht="11.9" hidden="false" customHeight="true" outlineLevel="0" collapsed="false">
      <c r="A325" s="154" t="s">
        <v>980</v>
      </c>
      <c r="B325" s="147" t="n">
        <v>3</v>
      </c>
      <c r="C325" s="148" t="n">
        <v>3</v>
      </c>
      <c r="D325" s="147" t="s">
        <v>947</v>
      </c>
      <c r="E325" s="150" t="s">
        <v>640</v>
      </c>
      <c r="F325" s="210" t="s">
        <v>981</v>
      </c>
      <c r="H325" s="146" t="s">
        <v>649</v>
      </c>
      <c r="I325" s="153" t="s">
        <v>650</v>
      </c>
      <c r="J325" s="146" t="s">
        <v>395</v>
      </c>
      <c r="M325" s="157" t="s">
        <v>348</v>
      </c>
      <c r="N325" s="158" t="s">
        <v>400</v>
      </c>
      <c r="O325" s="159" t="n">
        <v>2010</v>
      </c>
      <c r="S325" s="146" t="n">
        <v>280</v>
      </c>
      <c r="T325" s="161" t="n">
        <v>4</v>
      </c>
      <c r="AH325" s="164" t="n">
        <v>6262</v>
      </c>
      <c r="AI325" s="164" t="n">
        <v>6541</v>
      </c>
      <c r="AJ325" s="219" t="n">
        <f aca="false">SeqEnd-SeqBeg+1</f>
        <v>280</v>
      </c>
      <c r="AK325" s="220" t="n">
        <f aca="false">AND( SeqBeg&lt;=Beg  , End &lt;=SeqEnd )</f>
        <v>0</v>
      </c>
      <c r="AN325" s="221"/>
      <c r="AT325" s="147" t="s">
        <v>103</v>
      </c>
      <c r="AU325" s="146"/>
      <c r="AW325" s="222" t="str">
        <f aca="false">HYPERLINK(CONCATENATE("http://www.ncbi.nlm.nih.gov/nuccore/",BM325),BM325)</f>
        <v>KF513746</v>
      </c>
      <c r="AX325" s="219" t="str">
        <f aca="false">CONCATENATE(D324,IF(I325="","",CONCATENATE(".",I325)),IF(K325="","",CONCATENATE(".",K325)),IF(M325="","",CONCATENATE(".",M325)),IF(R324="","",CONCATENATE(".",R324)),IF(U325="","","(*)"))</f>
        <v>3c.GBR.hum</v>
      </c>
      <c r="AY325" s="170" t="str">
        <f aca="false">CONCATENATE(BM325,".",BN325)</f>
        <v>KF513746.HEV_EW228</v>
      </c>
      <c r="AZ325" s="171" t="str">
        <f aca="false">IF(AV325="",IF(ISNUMBER(FIND(".",A325)),LEFT(A325,FIND(".",A325)-1),A325),AV325)</f>
        <v>KF513746</v>
      </c>
      <c r="BA325" s="171" t="str">
        <f aca="false">IF(ISNUMBER(FIND("-",AZ325)),LEFT(AZ325,FIND("-",AZ325)-1),AZ325)</f>
        <v>KF513746</v>
      </c>
      <c r="BB325" s="170" t="str">
        <f aca="false"> MEGAname &amp; "="</f>
        <v>KF513746=</v>
      </c>
      <c r="BC325" s="170" t="str">
        <f aca="false">Clear &amp; IF(span ,"Span","out")</f>
        <v>KF513746=out</v>
      </c>
      <c r="BD325" s="170" t="str">
        <f aca="false">Clear &amp; IF(span, IF(B325=".","Selected",B325),"out")</f>
        <v>KF513746=out</v>
      </c>
      <c r="BE325" s="170" t="str">
        <f aca="false">Clear &amp; Strain</f>
        <v>KF513746=HEV_EW239</v>
      </c>
      <c r="BF325" s="170" t="str">
        <f aca="false">CONCATENATE(A325,"=",F324,". ",AX325,IF(AB325="","",CONCATENATE(".",AB325)))</f>
        <v>KF513746=HEV_EW228. 3c.GBR.hum</v>
      </c>
      <c r="BG325" s="170" t="str">
        <f aca="false">CONCATENATE(A325,"=",F324,". ",AX325)</f>
        <v>KF513746=HEV_EW228. 3c.GBR.hum</v>
      </c>
      <c r="BH325" s="170" t="str">
        <f aca="false">CONCATENATE(A325,"=",AX325)</f>
        <v>KF513746=3c.GBR.hum</v>
      </c>
      <c r="BI325" s="170" t="str">
        <f aca="false">CONCATENATE(A325,"=",ComForSubtype,D324)</f>
        <v>KF513746=3c</v>
      </c>
      <c r="BJ325" s="170" t="str">
        <f aca="false">CONCATENATE(A325,"=",E325)</f>
        <v>KF513746=3</v>
      </c>
      <c r="BK325" s="170" t="str">
        <f aca="false">CONCATENATE(A325,"=",C325)</f>
        <v>KF513746=3</v>
      </c>
      <c r="BL325" s="170" t="str">
        <f aca="false">CONCATENATE(D324,"=")</f>
        <v>3c=</v>
      </c>
      <c r="BM325" s="223" t="str">
        <f aca="false">IF(BA325="XX","",BA325)</f>
        <v>KF513746</v>
      </c>
      <c r="BN325" s="224" t="str">
        <f aca="false">CONCATENATE(IF(F324="","",F324),IF(G325="","",CONCATENATE(" / ",G325)))</f>
        <v>HEV_EW228</v>
      </c>
      <c r="BO325" s="225" t="str">
        <f aca="false">AX325</f>
        <v>3c.GBR.hum</v>
      </c>
      <c r="BP325" s="226" t="str">
        <f aca="false">IF(V325="","",V325)</f>
        <v/>
      </c>
      <c r="BQ325" s="226" t="str">
        <f aca="false">IF(W325="","",CONCATENATE(W325,IF(LEFT(AO325,1)="s","+","")))</f>
        <v/>
      </c>
      <c r="BR325" s="226" t="str">
        <f aca="false">IF(X325="","",CONCATENATE(X325,IF(LEFT(AQ325,1)="s","+","")))</f>
        <v/>
      </c>
      <c r="BS325" s="226" t="str">
        <f aca="false">IF(Y325="","",CONCATENATE(Y325,IF(LEFT(AR325,1)="s","+","")))</f>
        <v/>
      </c>
      <c r="BT325" s="226" t="str">
        <f aca="false">IF(Z325="","",CONCATENATE(Z325,IF(LEFT(AS325,1)="s","+","")))</f>
        <v/>
      </c>
      <c r="BU325" s="227" t="str">
        <f aca="false">IF(AA325="","",CONCATENATE(AA325,IF(LEFT(AT325,1)="s","+","")))</f>
        <v/>
      </c>
      <c r="BW325" s="177" t="s">
        <v>338</v>
      </c>
      <c r="BX325" s="170" t="str">
        <f aca="false">IF(BW325&lt;&gt;"",IF(ISNUMBER(FIND("=",BW325)),LEFT(BW325,FIND("=",BW325)-1),BW325),BW325)</f>
        <v>xx</v>
      </c>
      <c r="BY325" s="170" t="str">
        <f aca="false">IF(BW325&lt;&gt;"",IF(ISNUMBER(FIND("=",BW325)),RIGHT(BW325,LEN(BW325)-FIND("=",BW325)),""),"")</f>
        <v>Non_select</v>
      </c>
      <c r="BZ325" s="170" t="str">
        <f aca="false">IF(BX325&lt;&gt;"",IF(ISNUMBER(FIND(".",BX325)),LEFT(BX325,FIND(".",BX325)-1),BX325),BX325)</f>
        <v>xx</v>
      </c>
      <c r="CA325" s="170" t="str">
        <f aca="false">IF(BX325&lt;&gt;"",IF(ISNUMBER(FIND(".",BX325)),RIGHT(BX325,LEN(BX325)-FIND(".",BX325)),""),"")</f>
        <v/>
      </c>
      <c r="CC325" s="170" t="str">
        <f aca="false">A325</f>
        <v>KF513746</v>
      </c>
      <c r="CD325" s="178" t="s">
        <v>339</v>
      </c>
      <c r="CE325" s="178" t="s">
        <v>340</v>
      </c>
      <c r="CF325" s="178" t="s">
        <v>341</v>
      </c>
      <c r="CK325" s="178"/>
      <c r="CR325" s="228" t="n">
        <f aca="false">C325</f>
        <v>3</v>
      </c>
      <c r="CS325" s="229" t="str">
        <f aca="false">D324</f>
        <v>3c</v>
      </c>
      <c r="CT325" s="170" t="str">
        <f aca="false">CONCATENATE(CD325," strain ",CM325," ",CL325,", partial cds")</f>
        <v>Hepatitis E virus strain  , partial cds</v>
      </c>
    </row>
    <row r="326" customFormat="false" ht="11.9" hidden="false" customHeight="true" outlineLevel="0" collapsed="false">
      <c r="A326" s="154" t="s">
        <v>982</v>
      </c>
      <c r="B326" s="147" t="n">
        <v>3</v>
      </c>
      <c r="C326" s="148" t="n">
        <v>3</v>
      </c>
      <c r="D326" s="147" t="s">
        <v>947</v>
      </c>
      <c r="E326" s="150" t="s">
        <v>640</v>
      </c>
      <c r="F326" s="210" t="s">
        <v>983</v>
      </c>
      <c r="H326" s="146" t="s">
        <v>649</v>
      </c>
      <c r="I326" s="153" t="s">
        <v>650</v>
      </c>
      <c r="J326" s="146" t="s">
        <v>395</v>
      </c>
      <c r="M326" s="157" t="s">
        <v>348</v>
      </c>
      <c r="N326" s="158" t="s">
        <v>400</v>
      </c>
      <c r="O326" s="159" t="n">
        <v>2010</v>
      </c>
      <c r="S326" s="146" t="n">
        <v>280</v>
      </c>
      <c r="T326" s="161" t="n">
        <v>4</v>
      </c>
      <c r="AH326" s="164" t="n">
        <v>6262</v>
      </c>
      <c r="AI326" s="164" t="n">
        <v>6541</v>
      </c>
      <c r="AJ326" s="219" t="n">
        <f aca="false">SeqEnd-SeqBeg+1</f>
        <v>280</v>
      </c>
      <c r="AK326" s="220" t="n">
        <f aca="false">AND( SeqBeg&lt;=Beg  , End &lt;=SeqEnd )</f>
        <v>0</v>
      </c>
      <c r="AN326" s="221"/>
      <c r="AT326" s="147" t="s">
        <v>103</v>
      </c>
      <c r="AU326" s="146"/>
      <c r="AW326" s="222" t="str">
        <f aca="false">HYPERLINK(CONCATENATE("http://www.ncbi.nlm.nih.gov/nuccore/",BM326),BM326)</f>
        <v>KF513762</v>
      </c>
      <c r="AX326" s="219" t="str">
        <f aca="false">CONCATENATE(D325,IF(I326="","",CONCATENATE(".",I326)),IF(K326="","",CONCATENATE(".",K326)),IF(M326="","",CONCATENATE(".",M326)),IF(R325="","",CONCATENATE(".",R325)),IF(U326="","","(*)"))</f>
        <v>3c.GBR.hum</v>
      </c>
      <c r="AY326" s="170" t="str">
        <f aca="false">CONCATENATE(BM326,".",BN326)</f>
        <v>KF513762.HEV_EW239</v>
      </c>
      <c r="AZ326" s="171" t="str">
        <f aca="false">IF(AV326="",IF(ISNUMBER(FIND(".",A326)),LEFT(A326,FIND(".",A326)-1),A326),AV326)</f>
        <v>KF513762</v>
      </c>
      <c r="BA326" s="171" t="str">
        <f aca="false">IF(ISNUMBER(FIND("-",AZ326)),LEFT(AZ326,FIND("-",AZ326)-1),AZ326)</f>
        <v>KF513762</v>
      </c>
      <c r="BB326" s="170" t="str">
        <f aca="false"> MEGAname &amp; "="</f>
        <v>KF513762=</v>
      </c>
      <c r="BC326" s="170" t="str">
        <f aca="false">Clear &amp; IF(span ,"Span","out")</f>
        <v>KF513762=out</v>
      </c>
      <c r="BD326" s="170" t="str">
        <f aca="false">Clear &amp; IF(span, IF(B326=".","Selected",B326),"out")</f>
        <v>KF513762=out</v>
      </c>
      <c r="BE326" s="170" t="str">
        <f aca="false">Clear &amp; Strain</f>
        <v>KF513762=HEV_EW253</v>
      </c>
      <c r="BF326" s="170" t="str">
        <f aca="false">CONCATENATE(A326,"=",F325,". ",AX326,IF(AB326="","",CONCATENATE(".",AB326)))</f>
        <v>KF513762=HEV_EW239. 3c.GBR.hum</v>
      </c>
      <c r="BG326" s="170" t="str">
        <f aca="false">CONCATENATE(A326,"=",F325,". ",AX326)</f>
        <v>KF513762=HEV_EW239. 3c.GBR.hum</v>
      </c>
      <c r="BH326" s="170" t="str">
        <f aca="false">CONCATENATE(A326,"=",AX326)</f>
        <v>KF513762=3c.GBR.hum</v>
      </c>
      <c r="BI326" s="170" t="str">
        <f aca="false">CONCATENATE(A326,"=",ComForSubtype,D325)</f>
        <v>KF513762=3c</v>
      </c>
      <c r="BJ326" s="170" t="str">
        <f aca="false">CONCATENATE(A326,"=",E326)</f>
        <v>KF513762=3</v>
      </c>
      <c r="BK326" s="170" t="str">
        <f aca="false">CONCATENATE(A326,"=",C326)</f>
        <v>KF513762=3</v>
      </c>
      <c r="BL326" s="170" t="str">
        <f aca="false">CONCATENATE(D325,"=")</f>
        <v>3c=</v>
      </c>
      <c r="BM326" s="223" t="str">
        <f aca="false">IF(BA326="XX","",BA326)</f>
        <v>KF513762</v>
      </c>
      <c r="BN326" s="224" t="str">
        <f aca="false">CONCATENATE(IF(F325="","",F325),IF(G326="","",CONCATENATE(" / ",G326)))</f>
        <v>HEV_EW239</v>
      </c>
      <c r="BO326" s="225" t="str">
        <f aca="false">AX326</f>
        <v>3c.GBR.hum</v>
      </c>
      <c r="BP326" s="226" t="str">
        <f aca="false">IF(V326="","",V326)</f>
        <v/>
      </c>
      <c r="BQ326" s="226" t="str">
        <f aca="false">IF(W326="","",CONCATENATE(W326,IF(LEFT(AO326,1)="s","+","")))</f>
        <v/>
      </c>
      <c r="BR326" s="226" t="str">
        <f aca="false">IF(X326="","",CONCATENATE(X326,IF(LEFT(AQ326,1)="s","+","")))</f>
        <v/>
      </c>
      <c r="BS326" s="226" t="str">
        <f aca="false">IF(Y326="","",CONCATENATE(Y326,IF(LEFT(AR326,1)="s","+","")))</f>
        <v/>
      </c>
      <c r="BT326" s="226" t="str">
        <f aca="false">IF(Z326="","",CONCATENATE(Z326,IF(LEFT(AS326,1)="s","+","")))</f>
        <v/>
      </c>
      <c r="BU326" s="227" t="str">
        <f aca="false">IF(AA326="","",CONCATENATE(AA326,IF(LEFT(AT326,1)="s","+","")))</f>
        <v/>
      </c>
      <c r="BW326" s="177" t="s">
        <v>338</v>
      </c>
      <c r="BX326" s="170" t="str">
        <f aca="false">IF(BW326&lt;&gt;"",IF(ISNUMBER(FIND("=",BW326)),LEFT(BW326,FIND("=",BW326)-1),BW326),BW326)</f>
        <v>xx</v>
      </c>
      <c r="BY326" s="170" t="str">
        <f aca="false">IF(BW326&lt;&gt;"",IF(ISNUMBER(FIND("=",BW326)),RIGHT(BW326,LEN(BW326)-FIND("=",BW326)),""),"")</f>
        <v>Non_select</v>
      </c>
      <c r="BZ326" s="170" t="str">
        <f aca="false">IF(BX326&lt;&gt;"",IF(ISNUMBER(FIND(".",BX326)),LEFT(BX326,FIND(".",BX326)-1),BX326),BX326)</f>
        <v>xx</v>
      </c>
      <c r="CA326" s="170" t="str">
        <f aca="false">IF(BX326&lt;&gt;"",IF(ISNUMBER(FIND(".",BX326)),RIGHT(BX326,LEN(BX326)-FIND(".",BX326)),""),"")</f>
        <v/>
      </c>
      <c r="CC326" s="170" t="str">
        <f aca="false">A326</f>
        <v>KF513762</v>
      </c>
      <c r="CD326" s="178" t="s">
        <v>339</v>
      </c>
      <c r="CE326" s="178" t="s">
        <v>340</v>
      </c>
      <c r="CF326" s="178" t="s">
        <v>341</v>
      </c>
      <c r="CK326" s="178"/>
      <c r="CR326" s="228" t="n">
        <f aca="false">C326</f>
        <v>3</v>
      </c>
      <c r="CS326" s="229" t="str">
        <f aca="false">D325</f>
        <v>3c</v>
      </c>
      <c r="CT326" s="170" t="str">
        <f aca="false">CONCATENATE(CD326," strain ",CM326," ",CL326,", partial cds")</f>
        <v>Hepatitis E virus strain  , partial cds</v>
      </c>
    </row>
    <row r="327" customFormat="false" ht="11.9" hidden="false" customHeight="true" outlineLevel="0" collapsed="false">
      <c r="A327" s="154" t="s">
        <v>984</v>
      </c>
      <c r="B327" s="147" t="n">
        <v>3</v>
      </c>
      <c r="C327" s="148" t="n">
        <v>3</v>
      </c>
      <c r="D327" s="147" t="s">
        <v>947</v>
      </c>
      <c r="E327" s="150" t="s">
        <v>640</v>
      </c>
      <c r="F327" s="210" t="s">
        <v>985</v>
      </c>
      <c r="H327" s="146" t="s">
        <v>649</v>
      </c>
      <c r="I327" s="153" t="s">
        <v>650</v>
      </c>
      <c r="J327" s="146" t="s">
        <v>395</v>
      </c>
      <c r="M327" s="157" t="s">
        <v>348</v>
      </c>
      <c r="N327" s="158" t="s">
        <v>400</v>
      </c>
      <c r="O327" s="159" t="n">
        <v>2010</v>
      </c>
      <c r="S327" s="146" t="n">
        <v>280</v>
      </c>
      <c r="T327" s="161" t="n">
        <v>4</v>
      </c>
      <c r="AH327" s="164" t="n">
        <v>6262</v>
      </c>
      <c r="AI327" s="164" t="n">
        <v>6541</v>
      </c>
      <c r="AJ327" s="219" t="n">
        <f aca="false">SeqEnd-SeqBeg+1</f>
        <v>280</v>
      </c>
      <c r="AK327" s="220" t="n">
        <f aca="false">AND( SeqBeg&lt;=Beg  , End &lt;=SeqEnd )</f>
        <v>0</v>
      </c>
      <c r="AN327" s="221"/>
      <c r="AT327" s="147" t="s">
        <v>103</v>
      </c>
      <c r="AU327" s="146"/>
      <c r="AW327" s="222" t="str">
        <f aca="false">HYPERLINK(CONCATENATE("http://www.ncbi.nlm.nih.gov/nuccore/",BM327),BM327)</f>
        <v>KF513763</v>
      </c>
      <c r="AX327" s="219" t="e">
        <f aca="false">CONCATENATE(d#REF!,IF(I327="","",CONCATENATE(".",I327)),IF(K327="","",CONCATENATE(".",K327)),IF(M327="","",CONCATENATE(".",M327)),IF(R327="","",CONCATENATE(".",R327)),IF(U327="","","(*)"))</f>
        <v>#VALUE!</v>
      </c>
      <c r="AY327" s="170" t="str">
        <f aca="false">CONCATENATE(BM327,".",BN327)</f>
        <v>KF513763.HEV_EW253</v>
      </c>
      <c r="AZ327" s="171" t="str">
        <f aca="false">IF(AV327="",IF(ISNUMBER(FIND(".",A327)),LEFT(A327,FIND(".",A327)-1),A327),AV327)</f>
        <v>KF513763</v>
      </c>
      <c r="BA327" s="171" t="str">
        <f aca="false">IF(ISNUMBER(FIND("-",AZ327)),LEFT(AZ327,FIND("-",AZ327)-1),AZ327)</f>
        <v>KF513763</v>
      </c>
      <c r="BB327" s="170" t="str">
        <f aca="false"> MEGAname &amp; "="</f>
        <v>KF513763=</v>
      </c>
      <c r="BC327" s="170" t="str">
        <f aca="false">Clear &amp; IF(span ,"Span","out")</f>
        <v>KF513763=out</v>
      </c>
      <c r="BD327" s="170" t="str">
        <f aca="false">Clear &amp; IF(span, IF(B327=".","Selected",B327),"out")</f>
        <v>KF513763=out</v>
      </c>
      <c r="BE327" s="170" t="str">
        <f aca="false">Clear &amp; Strain</f>
        <v>KF513763=HEV_EW254</v>
      </c>
      <c r="BF327" s="170" t="e">
        <f aca="false">CONCATENATE(A327,"=",F326,". ",AX327,IF(AB327="","",CONCATENATE(".",AB327)))</f>
        <v>#VALUE!</v>
      </c>
      <c r="BG327" s="170" t="e">
        <f aca="false">CONCATENATE(A327,"=",F326,". ",AX327)</f>
        <v>#VALUE!</v>
      </c>
      <c r="BH327" s="170" t="e">
        <f aca="false">CONCATENATE(A327,"=",AX327)</f>
        <v>#VALUE!</v>
      </c>
      <c r="BI327" s="170" t="e">
        <f aca="false">CONCATENATE(A327,"=",ComForSubtype,d#REF!)</f>
        <v>#VALUE!</v>
      </c>
      <c r="BJ327" s="170" t="str">
        <f aca="false">CONCATENATE(A327,"=",E327)</f>
        <v>KF513763=3</v>
      </c>
      <c r="BK327" s="170" t="str">
        <f aca="false">CONCATENATE(A327,"=",C327)</f>
        <v>KF513763=3</v>
      </c>
      <c r="BL327" s="170" t="e">
        <f aca="false">CONCATENATE(d#REF!,"=")</f>
        <v>#VALUE!</v>
      </c>
      <c r="BM327" s="223" t="str">
        <f aca="false">IF(BA327="XX","",BA327)</f>
        <v>KF513763</v>
      </c>
      <c r="BN327" s="224" t="str">
        <f aca="false">CONCATENATE(IF(F326="","",F326),IF(G327="","",CONCATENATE(" / ",G327)))</f>
        <v>HEV_EW253</v>
      </c>
      <c r="BO327" s="225" t="e">
        <f aca="false">AX327</f>
        <v>#VALUE!</v>
      </c>
      <c r="BP327" s="226" t="str">
        <f aca="false">IF(V327="","",V327)</f>
        <v/>
      </c>
      <c r="BQ327" s="226" t="str">
        <f aca="false">IF(W327="","",CONCATENATE(W327,IF(LEFT(AO327,1)="s","+","")))</f>
        <v/>
      </c>
      <c r="BR327" s="226" t="str">
        <f aca="false">IF(X327="","",CONCATENATE(X327,IF(LEFT(AQ327,1)="s","+","")))</f>
        <v/>
      </c>
      <c r="BS327" s="226" t="str">
        <f aca="false">IF(Y327="","",CONCATENATE(Y327,IF(LEFT(AR327,1)="s","+","")))</f>
        <v/>
      </c>
      <c r="BT327" s="226" t="str">
        <f aca="false">IF(Z327="","",CONCATENATE(Z327,IF(LEFT(AS327,1)="s","+","")))</f>
        <v/>
      </c>
      <c r="BU327" s="227" t="str">
        <f aca="false">IF(AA327="","",CONCATENATE(AA327,IF(LEFT(AT327,1)="s","+","")))</f>
        <v/>
      </c>
      <c r="BW327" s="177" t="s">
        <v>338</v>
      </c>
      <c r="BX327" s="170" t="str">
        <f aca="false">IF(BW327&lt;&gt;"",IF(ISNUMBER(FIND("=",BW327)),LEFT(BW327,FIND("=",BW327)-1),BW327),BW327)</f>
        <v>xx</v>
      </c>
      <c r="BY327" s="170" t="str">
        <f aca="false">IF(BW327&lt;&gt;"",IF(ISNUMBER(FIND("=",BW327)),RIGHT(BW327,LEN(BW327)-FIND("=",BW327)),""),"")</f>
        <v>Non_select</v>
      </c>
      <c r="BZ327" s="170" t="str">
        <f aca="false">IF(BX327&lt;&gt;"",IF(ISNUMBER(FIND(".",BX327)),LEFT(BX327,FIND(".",BX327)-1),BX327),BX327)</f>
        <v>xx</v>
      </c>
      <c r="CA327" s="170" t="str">
        <f aca="false">IF(BX327&lt;&gt;"",IF(ISNUMBER(FIND(".",BX327)),RIGHT(BX327,LEN(BX327)-FIND(".",BX327)),""),"")</f>
        <v/>
      </c>
      <c r="CC327" s="170" t="str">
        <f aca="false">A327</f>
        <v>KF513763</v>
      </c>
      <c r="CD327" s="178" t="s">
        <v>339</v>
      </c>
      <c r="CE327" s="178" t="s">
        <v>340</v>
      </c>
      <c r="CF327" s="178" t="s">
        <v>341</v>
      </c>
      <c r="CK327" s="178"/>
      <c r="CR327" s="228" t="n">
        <f aca="false">C327</f>
        <v>3</v>
      </c>
      <c r="CS327" s="229" t="e">
        <f aca="false">d#REF!</f>
        <v>#VALUE!</v>
      </c>
      <c r="CT327" s="170" t="str">
        <f aca="false">CONCATENATE(CD327," strain ",CM327," ",CL327,", partial cds")</f>
        <v>Hepatitis E virus strain  , partial cds</v>
      </c>
    </row>
    <row r="328" customFormat="false" ht="11.9" hidden="false" customHeight="true" outlineLevel="0" collapsed="false">
      <c r="A328" s="154" t="s">
        <v>986</v>
      </c>
      <c r="B328" s="147" t="n">
        <v>3</v>
      </c>
      <c r="C328" s="148" t="n">
        <v>3</v>
      </c>
      <c r="D328" s="147" t="s">
        <v>947</v>
      </c>
      <c r="E328" s="150" t="s">
        <v>640</v>
      </c>
      <c r="F328" s="210" t="s">
        <v>987</v>
      </c>
      <c r="H328" s="146" t="s">
        <v>649</v>
      </c>
      <c r="I328" s="153" t="s">
        <v>650</v>
      </c>
      <c r="J328" s="146" t="s">
        <v>395</v>
      </c>
      <c r="M328" s="157" t="s">
        <v>348</v>
      </c>
      <c r="N328" s="158" t="s">
        <v>400</v>
      </c>
      <c r="O328" s="159" t="n">
        <v>2010</v>
      </c>
      <c r="S328" s="146" t="n">
        <v>280</v>
      </c>
      <c r="T328" s="161" t="n">
        <v>4</v>
      </c>
      <c r="AH328" s="164" t="n">
        <v>6262</v>
      </c>
      <c r="AI328" s="164" t="n">
        <v>6541</v>
      </c>
      <c r="AJ328" s="219" t="n">
        <f aca="false">SeqEnd-SeqBeg+1</f>
        <v>280</v>
      </c>
      <c r="AK328" s="220" t="n">
        <f aca="false">AND( SeqBeg&lt;=Beg  , End &lt;=SeqEnd )</f>
        <v>0</v>
      </c>
      <c r="AN328" s="221"/>
      <c r="AT328" s="147" t="s">
        <v>103</v>
      </c>
      <c r="AU328" s="146"/>
      <c r="AW328" s="222" t="str">
        <f aca="false">HYPERLINK(CONCATENATE("http://www.ncbi.nlm.nih.gov/nuccore/",BM328),BM328)</f>
        <v>KF513773</v>
      </c>
      <c r="AX328" s="219" t="e">
        <f aca="false">CONCATENATE(d#REF!,IF(I328="","",CONCATENATE(".",I328)),IF(K328="","",CONCATENATE(".",K328)),IF(M328="","",CONCATENATE(".",M328)),IF(R328="","",CONCATENATE(".",R328)),IF(U328="","","(*)"))</f>
        <v>#VALUE!</v>
      </c>
      <c r="AY328" s="170" t="str">
        <f aca="false">CONCATENATE(BM328,".",BN328)</f>
        <v>KF513773.HEV_EW254</v>
      </c>
      <c r="AZ328" s="171" t="str">
        <f aca="false">IF(AV328="",IF(ISNUMBER(FIND(".",A328)),LEFT(A328,FIND(".",A328)-1),A328),AV328)</f>
        <v>KF513773</v>
      </c>
      <c r="BA328" s="171" t="str">
        <f aca="false">IF(ISNUMBER(FIND("-",AZ328)),LEFT(AZ328,FIND("-",AZ328)-1),AZ328)</f>
        <v>KF513773</v>
      </c>
      <c r="BB328" s="170" t="str">
        <f aca="false"> MEGAname &amp; "="</f>
        <v>KF513773=</v>
      </c>
      <c r="BC328" s="170" t="str">
        <f aca="false">Clear &amp; IF(span ,"Span","out")</f>
        <v>KF513773=out</v>
      </c>
      <c r="BD328" s="170" t="str">
        <f aca="false">Clear &amp; IF(span, IF(B328=".","Selected",B328),"out")</f>
        <v>KF513773=out</v>
      </c>
      <c r="BE328" s="170" t="str">
        <f aca="false">Clear &amp; Strain</f>
        <v>KF513773=HEV_EW263</v>
      </c>
      <c r="BF328" s="170" t="e">
        <f aca="false">CONCATENATE(A328,"=",F327,". ",AX328,IF(AB328="","",CONCATENATE(".",AB328)))</f>
        <v>#VALUE!</v>
      </c>
      <c r="BG328" s="170" t="e">
        <f aca="false">CONCATENATE(A328,"=",F327,". ",AX328)</f>
        <v>#VALUE!</v>
      </c>
      <c r="BH328" s="170" t="e">
        <f aca="false">CONCATENATE(A328,"=",AX328)</f>
        <v>#VALUE!</v>
      </c>
      <c r="BI328" s="170" t="e">
        <f aca="false">CONCATENATE(A328,"=",ComForSubtype,d#REF!)</f>
        <v>#VALUE!</v>
      </c>
      <c r="BJ328" s="170" t="str">
        <f aca="false">CONCATENATE(A328,"=",E328)</f>
        <v>KF513773=3</v>
      </c>
      <c r="BK328" s="170" t="str">
        <f aca="false">CONCATENATE(A328,"=",C328)</f>
        <v>KF513773=3</v>
      </c>
      <c r="BL328" s="170" t="e">
        <f aca="false">CONCATENATE(d#REF!,"=")</f>
        <v>#VALUE!</v>
      </c>
      <c r="BM328" s="223" t="str">
        <f aca="false">IF(BA328="XX","",BA328)</f>
        <v>KF513773</v>
      </c>
      <c r="BN328" s="224" t="str">
        <f aca="false">CONCATENATE(IF(F327="","",F327),IF(G328="","",CONCATENATE(" / ",G328)))</f>
        <v>HEV_EW254</v>
      </c>
      <c r="BO328" s="225" t="e">
        <f aca="false">AX328</f>
        <v>#VALUE!</v>
      </c>
      <c r="BP328" s="226" t="str">
        <f aca="false">IF(V328="","",V328)</f>
        <v/>
      </c>
      <c r="BQ328" s="226" t="str">
        <f aca="false">IF(W328="","",CONCATENATE(W328,IF(LEFT(AO328,1)="s","+","")))</f>
        <v/>
      </c>
      <c r="BR328" s="226" t="str">
        <f aca="false">IF(X328="","",CONCATENATE(X328,IF(LEFT(AQ328,1)="s","+","")))</f>
        <v/>
      </c>
      <c r="BS328" s="226" t="str">
        <f aca="false">IF(Y328="","",CONCATENATE(Y328,IF(LEFT(AR328,1)="s","+","")))</f>
        <v/>
      </c>
      <c r="BT328" s="226" t="str">
        <f aca="false">IF(Z328="","",CONCATENATE(Z328,IF(LEFT(AS328,1)="s","+","")))</f>
        <v/>
      </c>
      <c r="BU328" s="227" t="str">
        <f aca="false">IF(AA328="","",CONCATENATE(AA328,IF(LEFT(AT328,1)="s","+","")))</f>
        <v/>
      </c>
      <c r="BW328" s="177" t="s">
        <v>338</v>
      </c>
      <c r="BX328" s="170" t="str">
        <f aca="false">IF(BW328&lt;&gt;"",IF(ISNUMBER(FIND("=",BW328)),LEFT(BW328,FIND("=",BW328)-1),BW328),BW328)</f>
        <v>xx</v>
      </c>
      <c r="BY328" s="170" t="str">
        <f aca="false">IF(BW328&lt;&gt;"",IF(ISNUMBER(FIND("=",BW328)),RIGHT(BW328,LEN(BW328)-FIND("=",BW328)),""),"")</f>
        <v>Non_select</v>
      </c>
      <c r="BZ328" s="170" t="str">
        <f aca="false">IF(BX328&lt;&gt;"",IF(ISNUMBER(FIND(".",BX328)),LEFT(BX328,FIND(".",BX328)-1),BX328),BX328)</f>
        <v>xx</v>
      </c>
      <c r="CA328" s="170" t="str">
        <f aca="false">IF(BX328&lt;&gt;"",IF(ISNUMBER(FIND(".",BX328)),RIGHT(BX328,LEN(BX328)-FIND(".",BX328)),""),"")</f>
        <v/>
      </c>
      <c r="CC328" s="170" t="str">
        <f aca="false">A328</f>
        <v>KF513773</v>
      </c>
      <c r="CD328" s="178" t="s">
        <v>339</v>
      </c>
      <c r="CE328" s="178" t="s">
        <v>340</v>
      </c>
      <c r="CF328" s="178" t="s">
        <v>341</v>
      </c>
      <c r="CK328" s="178"/>
      <c r="CR328" s="228" t="n">
        <f aca="false">C328</f>
        <v>3</v>
      </c>
      <c r="CS328" s="229" t="e">
        <f aca="false">d#REF!</f>
        <v>#VALUE!</v>
      </c>
      <c r="CT328" s="170" t="str">
        <f aca="false">CONCATENATE(CD328," strain ",CM328," ",CL328,", partial cds")</f>
        <v>Hepatitis E virus strain  , partial cds</v>
      </c>
    </row>
    <row r="329" customFormat="false" ht="11.9" hidden="false" customHeight="true" outlineLevel="0" collapsed="false">
      <c r="A329" s="154" t="s">
        <v>988</v>
      </c>
      <c r="B329" s="147" t="n">
        <v>3</v>
      </c>
      <c r="C329" s="148" t="n">
        <v>3</v>
      </c>
      <c r="D329" s="147" t="s">
        <v>947</v>
      </c>
      <c r="E329" s="150" t="s">
        <v>640</v>
      </c>
      <c r="F329" s="210" t="s">
        <v>989</v>
      </c>
      <c r="H329" s="146" t="s">
        <v>649</v>
      </c>
      <c r="I329" s="153" t="s">
        <v>650</v>
      </c>
      <c r="J329" s="146" t="s">
        <v>395</v>
      </c>
      <c r="M329" s="157" t="s">
        <v>348</v>
      </c>
      <c r="N329" s="158" t="s">
        <v>400</v>
      </c>
      <c r="O329" s="159" t="n">
        <v>2010</v>
      </c>
      <c r="S329" s="146" t="n">
        <v>280</v>
      </c>
      <c r="T329" s="161" t="n">
        <v>4</v>
      </c>
      <c r="AH329" s="164" t="n">
        <v>6262</v>
      </c>
      <c r="AI329" s="164" t="n">
        <v>6541</v>
      </c>
      <c r="AJ329" s="219" t="n">
        <f aca="false">SeqEnd-SeqBeg+1</f>
        <v>280</v>
      </c>
      <c r="AK329" s="220" t="n">
        <f aca="false">AND( SeqBeg&lt;=Beg  , End &lt;=SeqEnd )</f>
        <v>0</v>
      </c>
      <c r="AN329" s="221"/>
      <c r="AT329" s="147" t="s">
        <v>103</v>
      </c>
      <c r="AU329" s="146"/>
      <c r="AW329" s="222" t="str">
        <f aca="false">HYPERLINK(CONCATENATE("http://www.ncbi.nlm.nih.gov/nuccore/",BM329),BM329)</f>
        <v>KF513775</v>
      </c>
      <c r="AX329" s="219" t="str">
        <f aca="false">CONCATENATE(D328,IF(I329="","",CONCATENATE(".",I329)),IF(K329="","",CONCATENATE(".",K329)),IF(M329="","",CONCATENATE(".",M329)),IF(R328="","",CONCATENATE(".",R328)),IF(U329="","","(*)"))</f>
        <v>3c.GBR.hum</v>
      </c>
      <c r="AY329" s="170" t="str">
        <f aca="false">CONCATENATE(BM329,".",BN329)</f>
        <v>KF513775.HEV_EW263</v>
      </c>
      <c r="AZ329" s="171" t="str">
        <f aca="false">IF(AV329="",IF(ISNUMBER(FIND(".",A329)),LEFT(A329,FIND(".",A329)-1),A329),AV329)</f>
        <v>KF513775</v>
      </c>
      <c r="BA329" s="171" t="str">
        <f aca="false">IF(ISNUMBER(FIND("-",AZ329)),LEFT(AZ329,FIND("-",AZ329)-1),AZ329)</f>
        <v>KF513775</v>
      </c>
      <c r="BB329" s="170" t="str">
        <f aca="false"> MEGAname &amp; "="</f>
        <v>KF513775=</v>
      </c>
      <c r="BC329" s="170" t="str">
        <f aca="false">Clear &amp; IF(span ,"Span","out")</f>
        <v>KF513775=out</v>
      </c>
      <c r="BD329" s="170" t="str">
        <f aca="false">Clear &amp; IF(span, IF(B329=".","Selected",B329),"out")</f>
        <v>KF513775=out</v>
      </c>
      <c r="BE329" s="170" t="str">
        <f aca="false">Clear &amp; Strain</f>
        <v>KF513775=HEV_EW265</v>
      </c>
      <c r="BF329" s="170" t="str">
        <f aca="false">CONCATENATE(A329,"=",F328,". ",AX329,IF(AB329="","",CONCATENATE(".",AB329)))</f>
        <v>KF513775=HEV_EW263. 3c.GBR.hum</v>
      </c>
      <c r="BG329" s="170" t="str">
        <f aca="false">CONCATENATE(A329,"=",F328,". ",AX329)</f>
        <v>KF513775=HEV_EW263. 3c.GBR.hum</v>
      </c>
      <c r="BH329" s="170" t="str">
        <f aca="false">CONCATENATE(A329,"=",AX329)</f>
        <v>KF513775=3c.GBR.hum</v>
      </c>
      <c r="BI329" s="170" t="str">
        <f aca="false">CONCATENATE(A329,"=",ComForSubtype,D328)</f>
        <v>KF513775=3c</v>
      </c>
      <c r="BJ329" s="170" t="str">
        <f aca="false">CONCATENATE(A329,"=",E329)</f>
        <v>KF513775=3</v>
      </c>
      <c r="BK329" s="170" t="str">
        <f aca="false">CONCATENATE(A329,"=",C329)</f>
        <v>KF513775=3</v>
      </c>
      <c r="BL329" s="170" t="str">
        <f aca="false">CONCATENATE(D328,"=")</f>
        <v>3c=</v>
      </c>
      <c r="BM329" s="223" t="str">
        <f aca="false">IF(BA329="XX","",BA329)</f>
        <v>KF513775</v>
      </c>
      <c r="BN329" s="224" t="str">
        <f aca="false">CONCATENATE(IF(F328="","",F328),IF(G329="","",CONCATENATE(" / ",G329)))</f>
        <v>HEV_EW263</v>
      </c>
      <c r="BO329" s="225" t="str">
        <f aca="false">AX329</f>
        <v>3c.GBR.hum</v>
      </c>
      <c r="BP329" s="226" t="str">
        <f aca="false">IF(V329="","",V329)</f>
        <v/>
      </c>
      <c r="BQ329" s="226" t="str">
        <f aca="false">IF(W329="","",CONCATENATE(W329,IF(LEFT(AO329,1)="s","+","")))</f>
        <v/>
      </c>
      <c r="BR329" s="226" t="str">
        <f aca="false">IF(X329="","",CONCATENATE(X329,IF(LEFT(AQ329,1)="s","+","")))</f>
        <v/>
      </c>
      <c r="BS329" s="226" t="str">
        <f aca="false">IF(Y329="","",CONCATENATE(Y329,IF(LEFT(AR329,1)="s","+","")))</f>
        <v/>
      </c>
      <c r="BT329" s="226" t="str">
        <f aca="false">IF(Z329="","",CONCATENATE(Z329,IF(LEFT(AS329,1)="s","+","")))</f>
        <v/>
      </c>
      <c r="BU329" s="227" t="str">
        <f aca="false">IF(AA329="","",CONCATENATE(AA329,IF(LEFT(AT329,1)="s","+","")))</f>
        <v/>
      </c>
      <c r="BW329" s="177" t="s">
        <v>338</v>
      </c>
      <c r="BX329" s="170" t="str">
        <f aca="false">IF(BW329&lt;&gt;"",IF(ISNUMBER(FIND("=",BW329)),LEFT(BW329,FIND("=",BW329)-1),BW329),BW329)</f>
        <v>xx</v>
      </c>
      <c r="BY329" s="170" t="str">
        <f aca="false">IF(BW329&lt;&gt;"",IF(ISNUMBER(FIND("=",BW329)),RIGHT(BW329,LEN(BW329)-FIND("=",BW329)),""),"")</f>
        <v>Non_select</v>
      </c>
      <c r="BZ329" s="170" t="str">
        <f aca="false">IF(BX329&lt;&gt;"",IF(ISNUMBER(FIND(".",BX329)),LEFT(BX329,FIND(".",BX329)-1),BX329),BX329)</f>
        <v>xx</v>
      </c>
      <c r="CA329" s="170" t="str">
        <f aca="false">IF(BX329&lt;&gt;"",IF(ISNUMBER(FIND(".",BX329)),RIGHT(BX329,LEN(BX329)-FIND(".",BX329)),""),"")</f>
        <v/>
      </c>
      <c r="CC329" s="170" t="str">
        <f aca="false">A329</f>
        <v>KF513775</v>
      </c>
      <c r="CD329" s="178" t="s">
        <v>339</v>
      </c>
      <c r="CE329" s="178" t="s">
        <v>340</v>
      </c>
      <c r="CF329" s="178" t="s">
        <v>341</v>
      </c>
      <c r="CK329" s="178"/>
      <c r="CR329" s="228" t="n">
        <f aca="false">C329</f>
        <v>3</v>
      </c>
      <c r="CS329" s="229" t="str">
        <f aca="false">D328</f>
        <v>3c</v>
      </c>
      <c r="CT329" s="170" t="str">
        <f aca="false">CONCATENATE(CD329," strain ",CM329," ",CL329,", partial cds")</f>
        <v>Hepatitis E virus strain  , partial cds</v>
      </c>
    </row>
    <row r="330" customFormat="false" ht="11.9" hidden="false" customHeight="true" outlineLevel="0" collapsed="false">
      <c r="A330" s="154" t="s">
        <v>990</v>
      </c>
      <c r="B330" s="147" t="n">
        <v>3</v>
      </c>
      <c r="C330" s="148" t="n">
        <v>3</v>
      </c>
      <c r="D330" s="147" t="s">
        <v>947</v>
      </c>
      <c r="E330" s="150" t="s">
        <v>640</v>
      </c>
      <c r="F330" s="210" t="s">
        <v>991</v>
      </c>
      <c r="H330" s="146" t="s">
        <v>649</v>
      </c>
      <c r="I330" s="153" t="s">
        <v>650</v>
      </c>
      <c r="J330" s="146" t="s">
        <v>395</v>
      </c>
      <c r="M330" s="157" t="s">
        <v>348</v>
      </c>
      <c r="N330" s="158" t="s">
        <v>400</v>
      </c>
      <c r="O330" s="159" t="n">
        <v>2010</v>
      </c>
      <c r="S330" s="146" t="n">
        <v>280</v>
      </c>
      <c r="T330" s="161" t="n">
        <v>4</v>
      </c>
      <c r="AH330" s="164" t="n">
        <v>6262</v>
      </c>
      <c r="AI330" s="164" t="n">
        <v>6541</v>
      </c>
      <c r="AJ330" s="219" t="n">
        <f aca="false">SeqEnd-SeqBeg+1</f>
        <v>280</v>
      </c>
      <c r="AK330" s="220" t="n">
        <f aca="false">AND( SeqBeg&lt;=Beg  , End &lt;=SeqEnd )</f>
        <v>0</v>
      </c>
      <c r="AN330" s="221"/>
      <c r="AT330" s="147" t="s">
        <v>103</v>
      </c>
      <c r="AU330" s="146"/>
      <c r="AW330" s="222" t="str">
        <f aca="false">HYPERLINK(CONCATENATE("http://www.ncbi.nlm.nih.gov/nuccore/",BM330),BM330)</f>
        <v>KF513776</v>
      </c>
      <c r="AX330" s="219" t="e">
        <f aca="false">CONCATENATE(d#REF!,IF(I330="","",CONCATENATE(".",I330)),IF(K330="","",CONCATENATE(".",K330)),IF(M330="","",CONCATENATE(".",M330)),IF(R330="","",CONCATENATE(".",R330)),IF(U330="","","(*)"))</f>
        <v>#VALUE!</v>
      </c>
      <c r="AY330" s="170" t="str">
        <f aca="false">CONCATENATE(BM330,".",BN330)</f>
        <v>KF513776.HEV_EW265</v>
      </c>
      <c r="AZ330" s="171" t="str">
        <f aca="false">IF(AV330="",IF(ISNUMBER(FIND(".",A330)),LEFT(A330,FIND(".",A330)-1),A330),AV330)</f>
        <v>KF513776</v>
      </c>
      <c r="BA330" s="171" t="str">
        <f aca="false">IF(ISNUMBER(FIND("-",AZ330)),LEFT(AZ330,FIND("-",AZ330)-1),AZ330)</f>
        <v>KF513776</v>
      </c>
      <c r="BB330" s="170" t="str">
        <f aca="false"> MEGAname &amp; "="</f>
        <v>KF513776=</v>
      </c>
      <c r="BC330" s="170" t="str">
        <f aca="false">Clear &amp; IF(span ,"Span","out")</f>
        <v>KF513776=out</v>
      </c>
      <c r="BD330" s="170" t="str">
        <f aca="false">Clear &amp; IF(span, IF(B330=".","Selected",B330),"out")</f>
        <v>KF513776=out</v>
      </c>
      <c r="BE330" s="170" t="str">
        <f aca="false">Clear &amp; Strain</f>
        <v>KF513776=HEV_EW266</v>
      </c>
      <c r="BF330" s="170" t="e">
        <f aca="false">CONCATENATE(A330,"=",F329,". ",AX330,IF(AB330="","",CONCATENATE(".",AB330)))</f>
        <v>#VALUE!</v>
      </c>
      <c r="BG330" s="170" t="e">
        <f aca="false">CONCATENATE(A330,"=",F329,". ",AX330)</f>
        <v>#VALUE!</v>
      </c>
      <c r="BH330" s="170" t="e">
        <f aca="false">CONCATENATE(A330,"=",AX330)</f>
        <v>#VALUE!</v>
      </c>
      <c r="BI330" s="170" t="e">
        <f aca="false">CONCATENATE(A330,"=",ComForSubtype,d#REF!)</f>
        <v>#VALUE!</v>
      </c>
      <c r="BJ330" s="170" t="str">
        <f aca="false">CONCATENATE(A330,"=",E330)</f>
        <v>KF513776=3</v>
      </c>
      <c r="BK330" s="170" t="str">
        <f aca="false">CONCATENATE(A330,"=",C330)</f>
        <v>KF513776=3</v>
      </c>
      <c r="BL330" s="170" t="e">
        <f aca="false">CONCATENATE(d#REF!,"=")</f>
        <v>#VALUE!</v>
      </c>
      <c r="BM330" s="223" t="str">
        <f aca="false">IF(BA330="XX","",BA330)</f>
        <v>KF513776</v>
      </c>
      <c r="BN330" s="224" t="str">
        <f aca="false">CONCATENATE(IF(F329="","",F329),IF(G330="","",CONCATENATE(" / ",G330)))</f>
        <v>HEV_EW265</v>
      </c>
      <c r="BO330" s="225" t="e">
        <f aca="false">AX330</f>
        <v>#VALUE!</v>
      </c>
      <c r="BP330" s="226" t="str">
        <f aca="false">IF(V330="","",V330)</f>
        <v/>
      </c>
      <c r="BQ330" s="226" t="str">
        <f aca="false">IF(W330="","",CONCATENATE(W330,IF(LEFT(AO330,1)="s","+","")))</f>
        <v/>
      </c>
      <c r="BR330" s="226" t="str">
        <f aca="false">IF(X330="","",CONCATENATE(X330,IF(LEFT(AQ330,1)="s","+","")))</f>
        <v/>
      </c>
      <c r="BS330" s="226" t="str">
        <f aca="false">IF(Y330="","",CONCATENATE(Y330,IF(LEFT(AR330,1)="s","+","")))</f>
        <v/>
      </c>
      <c r="BT330" s="226" t="str">
        <f aca="false">IF(Z330="","",CONCATENATE(Z330,IF(LEFT(AS330,1)="s","+","")))</f>
        <v/>
      </c>
      <c r="BU330" s="227" t="str">
        <f aca="false">IF(AA330="","",CONCATENATE(AA330,IF(LEFT(AT330,1)="s","+","")))</f>
        <v/>
      </c>
      <c r="BW330" s="177" t="s">
        <v>338</v>
      </c>
      <c r="BX330" s="170" t="str">
        <f aca="false">IF(BW330&lt;&gt;"",IF(ISNUMBER(FIND("=",BW330)),LEFT(BW330,FIND("=",BW330)-1),BW330),BW330)</f>
        <v>xx</v>
      </c>
      <c r="BY330" s="170" t="str">
        <f aca="false">IF(BW330&lt;&gt;"",IF(ISNUMBER(FIND("=",BW330)),RIGHT(BW330,LEN(BW330)-FIND("=",BW330)),""),"")</f>
        <v>Non_select</v>
      </c>
      <c r="BZ330" s="170" t="str">
        <f aca="false">IF(BX330&lt;&gt;"",IF(ISNUMBER(FIND(".",BX330)),LEFT(BX330,FIND(".",BX330)-1),BX330),BX330)</f>
        <v>xx</v>
      </c>
      <c r="CA330" s="170" t="str">
        <f aca="false">IF(BX330&lt;&gt;"",IF(ISNUMBER(FIND(".",BX330)),RIGHT(BX330,LEN(BX330)-FIND(".",BX330)),""),"")</f>
        <v/>
      </c>
      <c r="CC330" s="170" t="str">
        <f aca="false">A330</f>
        <v>KF513776</v>
      </c>
      <c r="CD330" s="178" t="s">
        <v>339</v>
      </c>
      <c r="CE330" s="178" t="s">
        <v>340</v>
      </c>
      <c r="CF330" s="178" t="s">
        <v>341</v>
      </c>
      <c r="CK330" s="178"/>
      <c r="CR330" s="228" t="n">
        <f aca="false">C330</f>
        <v>3</v>
      </c>
      <c r="CS330" s="229" t="e">
        <f aca="false">d#REF!</f>
        <v>#VALUE!</v>
      </c>
      <c r="CT330" s="170" t="str">
        <f aca="false">CONCATENATE(CD330," strain ",CM330," ",CL330,", partial cds")</f>
        <v>Hepatitis E virus strain  , partial cds</v>
      </c>
    </row>
    <row r="331" customFormat="false" ht="11.9" hidden="false" customHeight="true" outlineLevel="0" collapsed="false">
      <c r="A331" s="154" t="s">
        <v>992</v>
      </c>
      <c r="B331" s="147" t="n">
        <v>3</v>
      </c>
      <c r="C331" s="148" t="n">
        <v>3</v>
      </c>
      <c r="D331" s="147" t="s">
        <v>947</v>
      </c>
      <c r="E331" s="150" t="s">
        <v>640</v>
      </c>
      <c r="F331" s="210" t="s">
        <v>993</v>
      </c>
      <c r="H331" s="146" t="s">
        <v>649</v>
      </c>
      <c r="I331" s="153" t="s">
        <v>650</v>
      </c>
      <c r="J331" s="146" t="s">
        <v>395</v>
      </c>
      <c r="M331" s="157" t="s">
        <v>348</v>
      </c>
      <c r="N331" s="158" t="s">
        <v>400</v>
      </c>
      <c r="O331" s="159" t="n">
        <v>2010</v>
      </c>
      <c r="S331" s="146" t="n">
        <v>280</v>
      </c>
      <c r="T331" s="161" t="n">
        <v>4</v>
      </c>
      <c r="AH331" s="164" t="n">
        <v>6262</v>
      </c>
      <c r="AI331" s="164" t="n">
        <v>6541</v>
      </c>
      <c r="AJ331" s="219" t="n">
        <f aca="false">SeqEnd-SeqBeg+1</f>
        <v>280</v>
      </c>
      <c r="AK331" s="220" t="n">
        <f aca="false">AND( SeqBeg&lt;=Beg  , End &lt;=SeqEnd )</f>
        <v>0</v>
      </c>
      <c r="AN331" s="221"/>
      <c r="AT331" s="147" t="s">
        <v>103</v>
      </c>
      <c r="AU331" s="146"/>
      <c r="AW331" s="222" t="str">
        <f aca="false">HYPERLINK(CONCATENATE("http://www.ncbi.nlm.nih.gov/nuccore/",BM331),BM331)</f>
        <v>KF513777</v>
      </c>
      <c r="AX331" s="219" t="e">
        <f aca="false">CONCATENATE(d#REF!,IF(I331="","",CONCATENATE(".",I331)),IF(K331="","",CONCATENATE(".",K331)),IF(M331="","",CONCATENATE(".",M331)),IF(R331="","",CONCATENATE(".",R331)),IF(U331="","","(*)"))</f>
        <v>#VALUE!</v>
      </c>
      <c r="AY331" s="170" t="str">
        <f aca="false">CONCATENATE(BM331,".",BN331)</f>
        <v>KF513777.HEV_EW266</v>
      </c>
      <c r="AZ331" s="171" t="str">
        <f aca="false">IF(AV331="",IF(ISNUMBER(FIND(".",A331)),LEFT(A331,FIND(".",A331)-1),A331),AV331)</f>
        <v>KF513777</v>
      </c>
      <c r="BA331" s="171" t="str">
        <f aca="false">IF(ISNUMBER(FIND("-",AZ331)),LEFT(AZ331,FIND("-",AZ331)-1),AZ331)</f>
        <v>KF513777</v>
      </c>
      <c r="BB331" s="170" t="str">
        <f aca="false"> MEGAname &amp; "="</f>
        <v>KF513777=</v>
      </c>
      <c r="BC331" s="170" t="str">
        <f aca="false">Clear &amp; IF(span ,"Span","out")</f>
        <v>KF513777=out</v>
      </c>
      <c r="BD331" s="170" t="str">
        <f aca="false">Clear &amp; IF(span, IF(B331=".","Selected",B331),"out")</f>
        <v>KF513777=out</v>
      </c>
      <c r="BE331" s="170" t="str">
        <f aca="false">Clear &amp; Strain</f>
        <v>KF513777=HEV_EW267</v>
      </c>
      <c r="BF331" s="170" t="e">
        <f aca="false">CONCATENATE(A331,"=",F330,". ",AX331,IF(AB331="","",CONCATENATE(".",AB331)))</f>
        <v>#VALUE!</v>
      </c>
      <c r="BG331" s="170" t="e">
        <f aca="false">CONCATENATE(A331,"=",F330,". ",AX331)</f>
        <v>#VALUE!</v>
      </c>
      <c r="BH331" s="170" t="e">
        <f aca="false">CONCATENATE(A331,"=",AX331)</f>
        <v>#VALUE!</v>
      </c>
      <c r="BI331" s="170" t="e">
        <f aca="false">CONCATENATE(A331,"=",ComForSubtype,d#REF!)</f>
        <v>#VALUE!</v>
      </c>
      <c r="BJ331" s="170" t="str">
        <f aca="false">CONCATENATE(A331,"=",E331)</f>
        <v>KF513777=3</v>
      </c>
      <c r="BK331" s="170" t="str">
        <f aca="false">CONCATENATE(A331,"=",C331)</f>
        <v>KF513777=3</v>
      </c>
      <c r="BL331" s="170" t="e">
        <f aca="false">CONCATENATE(d#REF!,"=")</f>
        <v>#VALUE!</v>
      </c>
      <c r="BM331" s="223" t="str">
        <f aca="false">IF(BA331="XX","",BA331)</f>
        <v>KF513777</v>
      </c>
      <c r="BN331" s="224" t="str">
        <f aca="false">CONCATENATE(IF(F330="","",F330),IF(G331="","",CONCATENATE(" / ",G331)))</f>
        <v>HEV_EW266</v>
      </c>
      <c r="BO331" s="225" t="e">
        <f aca="false">AX331</f>
        <v>#VALUE!</v>
      </c>
      <c r="BP331" s="226" t="str">
        <f aca="false">IF(V331="","",V331)</f>
        <v/>
      </c>
      <c r="BQ331" s="226" t="str">
        <f aca="false">IF(W331="","",CONCATENATE(W331,IF(LEFT(AO331,1)="s","+","")))</f>
        <v/>
      </c>
      <c r="BR331" s="226" t="str">
        <f aca="false">IF(X331="","",CONCATENATE(X331,IF(LEFT(AQ331,1)="s","+","")))</f>
        <v/>
      </c>
      <c r="BS331" s="226" t="str">
        <f aca="false">IF(Y331="","",CONCATENATE(Y331,IF(LEFT(AR331,1)="s","+","")))</f>
        <v/>
      </c>
      <c r="BT331" s="226" t="str">
        <f aca="false">IF(Z331="","",CONCATENATE(Z331,IF(LEFT(AS331,1)="s","+","")))</f>
        <v/>
      </c>
      <c r="BU331" s="227" t="str">
        <f aca="false">IF(AA331="","",CONCATENATE(AA331,IF(LEFT(AT331,1)="s","+","")))</f>
        <v/>
      </c>
      <c r="BW331" s="177" t="s">
        <v>338</v>
      </c>
      <c r="BX331" s="170" t="str">
        <f aca="false">IF(BW331&lt;&gt;"",IF(ISNUMBER(FIND("=",BW331)),LEFT(BW331,FIND("=",BW331)-1),BW331),BW331)</f>
        <v>xx</v>
      </c>
      <c r="BY331" s="170" t="str">
        <f aca="false">IF(BW331&lt;&gt;"",IF(ISNUMBER(FIND("=",BW331)),RIGHT(BW331,LEN(BW331)-FIND("=",BW331)),""),"")</f>
        <v>Non_select</v>
      </c>
      <c r="BZ331" s="170" t="str">
        <f aca="false">IF(BX331&lt;&gt;"",IF(ISNUMBER(FIND(".",BX331)),LEFT(BX331,FIND(".",BX331)-1),BX331),BX331)</f>
        <v>xx</v>
      </c>
      <c r="CA331" s="170" t="str">
        <f aca="false">IF(BX331&lt;&gt;"",IF(ISNUMBER(FIND(".",BX331)),RIGHT(BX331,LEN(BX331)-FIND(".",BX331)),""),"")</f>
        <v/>
      </c>
      <c r="CC331" s="170" t="str">
        <f aca="false">A331</f>
        <v>KF513777</v>
      </c>
      <c r="CD331" s="178" t="s">
        <v>339</v>
      </c>
      <c r="CE331" s="178" t="s">
        <v>340</v>
      </c>
      <c r="CF331" s="178" t="s">
        <v>341</v>
      </c>
      <c r="CK331" s="178"/>
      <c r="CR331" s="228" t="n">
        <f aca="false">C331</f>
        <v>3</v>
      </c>
      <c r="CS331" s="229" t="e">
        <f aca="false">d#REF!</f>
        <v>#VALUE!</v>
      </c>
      <c r="CT331" s="170" t="str">
        <f aca="false">CONCATENATE(CD331," strain ",CM331," ",CL331,", partial cds")</f>
        <v>Hepatitis E virus strain  , partial cds</v>
      </c>
    </row>
    <row r="332" customFormat="false" ht="11.9" hidden="false" customHeight="true" outlineLevel="0" collapsed="false">
      <c r="A332" s="154" t="s">
        <v>994</v>
      </c>
      <c r="B332" s="147" t="n">
        <v>3</v>
      </c>
      <c r="C332" s="148" t="n">
        <v>3</v>
      </c>
      <c r="D332" s="147" t="s">
        <v>947</v>
      </c>
      <c r="E332" s="150" t="s">
        <v>640</v>
      </c>
      <c r="F332" s="210" t="s">
        <v>995</v>
      </c>
      <c r="H332" s="146" t="s">
        <v>649</v>
      </c>
      <c r="I332" s="153" t="s">
        <v>650</v>
      </c>
      <c r="J332" s="146" t="s">
        <v>395</v>
      </c>
      <c r="M332" s="157" t="s">
        <v>348</v>
      </c>
      <c r="N332" s="158" t="s">
        <v>400</v>
      </c>
      <c r="O332" s="159" t="n">
        <v>2010</v>
      </c>
      <c r="S332" s="146" t="n">
        <v>280</v>
      </c>
      <c r="T332" s="161" t="n">
        <v>4</v>
      </c>
      <c r="AH332" s="164" t="n">
        <v>6262</v>
      </c>
      <c r="AI332" s="164" t="n">
        <v>6541</v>
      </c>
      <c r="AJ332" s="219" t="n">
        <f aca="false">SeqEnd-SeqBeg+1</f>
        <v>280</v>
      </c>
      <c r="AK332" s="220" t="n">
        <f aca="false">AND( SeqBeg&lt;=Beg  , End &lt;=SeqEnd )</f>
        <v>0</v>
      </c>
      <c r="AN332" s="221"/>
      <c r="AT332" s="147" t="s">
        <v>103</v>
      </c>
      <c r="AU332" s="146"/>
      <c r="AW332" s="222" t="str">
        <f aca="false">HYPERLINK(CONCATENATE("http://www.ncbi.nlm.nih.gov/nuccore/",BM332),BM332)</f>
        <v>KF513782</v>
      </c>
      <c r="AX332" s="219" t="e">
        <f aca="false">CONCATENATE(d#REF!,IF(I332="","",CONCATENATE(".",I332)),IF(K332="","",CONCATENATE(".",K332)),IF(M332="","",CONCATENATE(".",M332)),IF(R332="","",CONCATENATE(".",R332)),IF(U332="","","(*)"))</f>
        <v>#VALUE!</v>
      </c>
      <c r="AY332" s="170" t="str">
        <f aca="false">CONCATENATE(BM332,".",BN332)</f>
        <v>KF513782.HEV_EW267</v>
      </c>
      <c r="AZ332" s="171" t="str">
        <f aca="false">IF(AV332="",IF(ISNUMBER(FIND(".",A332)),LEFT(A332,FIND(".",A332)-1),A332),AV332)</f>
        <v>KF513782</v>
      </c>
      <c r="BA332" s="171" t="str">
        <f aca="false">IF(ISNUMBER(FIND("-",AZ332)),LEFT(AZ332,FIND("-",AZ332)-1),AZ332)</f>
        <v>KF513782</v>
      </c>
      <c r="BB332" s="170" t="str">
        <f aca="false"> MEGAname &amp; "="</f>
        <v>KF513782=</v>
      </c>
      <c r="BC332" s="170" t="str">
        <f aca="false">Clear &amp; IF(span ,"Span","out")</f>
        <v>KF513782=out</v>
      </c>
      <c r="BD332" s="170" t="str">
        <f aca="false">Clear &amp; IF(span, IF(B332=".","Selected",B332),"out")</f>
        <v>KF513782=out</v>
      </c>
      <c r="BE332" s="170" t="str">
        <f aca="false">Clear &amp; Strain</f>
        <v>KF513782=HEV_EW271</v>
      </c>
      <c r="BF332" s="170" t="e">
        <f aca="false">CONCATENATE(A332,"=",F331,". ",AX332,IF(AB332="","",CONCATENATE(".",AB332)))</f>
        <v>#VALUE!</v>
      </c>
      <c r="BG332" s="170" t="e">
        <f aca="false">CONCATENATE(A332,"=",F331,". ",AX332)</f>
        <v>#VALUE!</v>
      </c>
      <c r="BH332" s="170" t="e">
        <f aca="false">CONCATENATE(A332,"=",AX332)</f>
        <v>#VALUE!</v>
      </c>
      <c r="BI332" s="170" t="e">
        <f aca="false">CONCATENATE(A332,"=",ComForSubtype,d#REF!)</f>
        <v>#VALUE!</v>
      </c>
      <c r="BJ332" s="170" t="str">
        <f aca="false">CONCATENATE(A332,"=",E332)</f>
        <v>KF513782=3</v>
      </c>
      <c r="BK332" s="170" t="str">
        <f aca="false">CONCATENATE(A332,"=",C332)</f>
        <v>KF513782=3</v>
      </c>
      <c r="BL332" s="170" t="e">
        <f aca="false">CONCATENATE(d#REF!,"=")</f>
        <v>#VALUE!</v>
      </c>
      <c r="BM332" s="223" t="str">
        <f aca="false">IF(BA332="XX","",BA332)</f>
        <v>KF513782</v>
      </c>
      <c r="BN332" s="224" t="str">
        <f aca="false">CONCATENATE(IF(F331="","",F331),IF(G332="","",CONCATENATE(" / ",G332)))</f>
        <v>HEV_EW267</v>
      </c>
      <c r="BO332" s="225" t="e">
        <f aca="false">AX332</f>
        <v>#VALUE!</v>
      </c>
      <c r="BP332" s="226" t="str">
        <f aca="false">IF(V332="","",V332)</f>
        <v/>
      </c>
      <c r="BQ332" s="226" t="str">
        <f aca="false">IF(W332="","",CONCATENATE(W332,IF(LEFT(AO332,1)="s","+","")))</f>
        <v/>
      </c>
      <c r="BR332" s="226" t="str">
        <f aca="false">IF(X332="","",CONCATENATE(X332,IF(LEFT(AQ332,1)="s","+","")))</f>
        <v/>
      </c>
      <c r="BS332" s="226" t="str">
        <f aca="false">IF(Y332="","",CONCATENATE(Y332,IF(LEFT(AR332,1)="s","+","")))</f>
        <v/>
      </c>
      <c r="BT332" s="226" t="str">
        <f aca="false">IF(Z332="","",CONCATENATE(Z332,IF(LEFT(AS332,1)="s","+","")))</f>
        <v/>
      </c>
      <c r="BU332" s="227" t="str">
        <f aca="false">IF(AA332="","",CONCATENATE(AA332,IF(LEFT(AT332,1)="s","+","")))</f>
        <v/>
      </c>
      <c r="BW332" s="177" t="s">
        <v>338</v>
      </c>
      <c r="BX332" s="170" t="str">
        <f aca="false">IF(BW332&lt;&gt;"",IF(ISNUMBER(FIND("=",BW332)),LEFT(BW332,FIND("=",BW332)-1),BW332),BW332)</f>
        <v>xx</v>
      </c>
      <c r="BY332" s="170" t="str">
        <f aca="false">IF(BW332&lt;&gt;"",IF(ISNUMBER(FIND("=",BW332)),RIGHT(BW332,LEN(BW332)-FIND("=",BW332)),""),"")</f>
        <v>Non_select</v>
      </c>
      <c r="BZ332" s="170" t="str">
        <f aca="false">IF(BX332&lt;&gt;"",IF(ISNUMBER(FIND(".",BX332)),LEFT(BX332,FIND(".",BX332)-1),BX332),BX332)</f>
        <v>xx</v>
      </c>
      <c r="CA332" s="170" t="str">
        <f aca="false">IF(BX332&lt;&gt;"",IF(ISNUMBER(FIND(".",BX332)),RIGHT(BX332,LEN(BX332)-FIND(".",BX332)),""),"")</f>
        <v/>
      </c>
      <c r="CC332" s="170" t="str">
        <f aca="false">A332</f>
        <v>KF513782</v>
      </c>
      <c r="CD332" s="178" t="s">
        <v>339</v>
      </c>
      <c r="CE332" s="178" t="s">
        <v>340</v>
      </c>
      <c r="CF332" s="178" t="s">
        <v>341</v>
      </c>
      <c r="CK332" s="178"/>
      <c r="CR332" s="228" t="n">
        <f aca="false">C332</f>
        <v>3</v>
      </c>
      <c r="CS332" s="229" t="e">
        <f aca="false">d#REF!</f>
        <v>#VALUE!</v>
      </c>
      <c r="CT332" s="170" t="str">
        <f aca="false">CONCATENATE(CD332," strain ",CM332," ",CL332,", partial cds")</f>
        <v>Hepatitis E virus strain  , partial cds</v>
      </c>
    </row>
    <row r="333" customFormat="false" ht="11.9" hidden="false" customHeight="true" outlineLevel="0" collapsed="false">
      <c r="A333" s="154" t="s">
        <v>996</v>
      </c>
      <c r="B333" s="147" t="n">
        <v>3</v>
      </c>
      <c r="C333" s="148" t="n">
        <v>3</v>
      </c>
      <c r="D333" s="147" t="s">
        <v>947</v>
      </c>
      <c r="E333" s="150" t="s">
        <v>640</v>
      </c>
      <c r="F333" s="210" t="s">
        <v>997</v>
      </c>
      <c r="H333" s="146" t="s">
        <v>649</v>
      </c>
      <c r="I333" s="153" t="s">
        <v>650</v>
      </c>
      <c r="J333" s="146" t="s">
        <v>395</v>
      </c>
      <c r="M333" s="157" t="s">
        <v>348</v>
      </c>
      <c r="N333" s="158" t="s">
        <v>400</v>
      </c>
      <c r="O333" s="159" t="n">
        <v>2010</v>
      </c>
      <c r="S333" s="146" t="n">
        <v>280</v>
      </c>
      <c r="T333" s="161" t="n">
        <v>4</v>
      </c>
      <c r="AH333" s="164" t="n">
        <v>6262</v>
      </c>
      <c r="AI333" s="164" t="n">
        <v>6541</v>
      </c>
      <c r="AJ333" s="219" t="n">
        <f aca="false">SeqEnd-SeqBeg+1</f>
        <v>280</v>
      </c>
      <c r="AK333" s="220" t="n">
        <f aca="false">AND( SeqBeg&lt;=Beg  , End &lt;=SeqEnd )</f>
        <v>0</v>
      </c>
      <c r="AN333" s="221"/>
      <c r="AT333" s="147" t="s">
        <v>103</v>
      </c>
      <c r="AU333" s="146"/>
      <c r="AW333" s="222" t="str">
        <f aca="false">HYPERLINK(CONCATENATE("http://www.ncbi.nlm.nih.gov/nuccore/",BM333),BM333)</f>
        <v>KF513783</v>
      </c>
      <c r="AX333" s="219" t="e">
        <f aca="false">CONCATENATE(d#REF!,IF(I333="","",CONCATENATE(".",I333)),IF(K333="","",CONCATENATE(".",K333)),IF(M333="","",CONCATENATE(".",M333)),IF(R333="","",CONCATENATE(".",R333)),IF(U333="","","(*)"))</f>
        <v>#VALUE!</v>
      </c>
      <c r="AY333" s="170" t="str">
        <f aca="false">CONCATENATE(BM333,".",BN333)</f>
        <v>KF513783.HEV_EW271</v>
      </c>
      <c r="AZ333" s="171" t="str">
        <f aca="false">IF(AV333="",IF(ISNUMBER(FIND(".",A333)),LEFT(A333,FIND(".",A333)-1),A333),AV333)</f>
        <v>KF513783</v>
      </c>
      <c r="BA333" s="171" t="str">
        <f aca="false">IF(ISNUMBER(FIND("-",AZ333)),LEFT(AZ333,FIND("-",AZ333)-1),AZ333)</f>
        <v>KF513783</v>
      </c>
      <c r="BB333" s="170" t="str">
        <f aca="false"> MEGAname &amp; "="</f>
        <v>KF513783=</v>
      </c>
      <c r="BC333" s="170" t="str">
        <f aca="false">Clear &amp; IF(span ,"Span","out")</f>
        <v>KF513783=out</v>
      </c>
      <c r="BD333" s="170" t="str">
        <f aca="false">Clear &amp; IF(span, IF(B333=".","Selected",B333),"out")</f>
        <v>KF513783=out</v>
      </c>
      <c r="BE333" s="170" t="str">
        <f aca="false">Clear &amp; Strain</f>
        <v>KF513783=HEV_EW272</v>
      </c>
      <c r="BF333" s="170" t="e">
        <f aca="false">CONCATENATE(A333,"=",F332,". ",AX333,IF(AB333="","",CONCATENATE(".",AB333)))</f>
        <v>#VALUE!</v>
      </c>
      <c r="BG333" s="170" t="e">
        <f aca="false">CONCATENATE(A333,"=",F332,". ",AX333)</f>
        <v>#VALUE!</v>
      </c>
      <c r="BH333" s="170" t="e">
        <f aca="false">CONCATENATE(A333,"=",AX333)</f>
        <v>#VALUE!</v>
      </c>
      <c r="BI333" s="170" t="e">
        <f aca="false">CONCATENATE(A333,"=",ComForSubtype,d#REF!)</f>
        <v>#VALUE!</v>
      </c>
      <c r="BJ333" s="170" t="str">
        <f aca="false">CONCATENATE(A333,"=",E333)</f>
        <v>KF513783=3</v>
      </c>
      <c r="BK333" s="170" t="str">
        <f aca="false">CONCATENATE(A333,"=",C333)</f>
        <v>KF513783=3</v>
      </c>
      <c r="BL333" s="170" t="e">
        <f aca="false">CONCATENATE(d#REF!,"=")</f>
        <v>#VALUE!</v>
      </c>
      <c r="BM333" s="223" t="str">
        <f aca="false">IF(BA333="XX","",BA333)</f>
        <v>KF513783</v>
      </c>
      <c r="BN333" s="224" t="str">
        <f aca="false">CONCATENATE(IF(F332="","",F332),IF(G333="","",CONCATENATE(" / ",G333)))</f>
        <v>HEV_EW271</v>
      </c>
      <c r="BO333" s="225" t="e">
        <f aca="false">AX333</f>
        <v>#VALUE!</v>
      </c>
      <c r="BP333" s="226" t="str">
        <f aca="false">IF(V333="","",V333)</f>
        <v/>
      </c>
      <c r="BQ333" s="226" t="str">
        <f aca="false">IF(W333="","",CONCATENATE(W333,IF(LEFT(AO333,1)="s","+","")))</f>
        <v/>
      </c>
      <c r="BR333" s="226" t="str">
        <f aca="false">IF(X333="","",CONCATENATE(X333,IF(LEFT(AQ333,1)="s","+","")))</f>
        <v/>
      </c>
      <c r="BS333" s="226" t="str">
        <f aca="false">IF(Y333="","",CONCATENATE(Y333,IF(LEFT(AR333,1)="s","+","")))</f>
        <v/>
      </c>
      <c r="BT333" s="226" t="str">
        <f aca="false">IF(Z333="","",CONCATENATE(Z333,IF(LEFT(AS333,1)="s","+","")))</f>
        <v/>
      </c>
      <c r="BU333" s="227" t="str">
        <f aca="false">IF(AA333="","",CONCATENATE(AA333,IF(LEFT(AT333,1)="s","+","")))</f>
        <v/>
      </c>
      <c r="BW333" s="177" t="s">
        <v>338</v>
      </c>
      <c r="BX333" s="170" t="str">
        <f aca="false">IF(BW333&lt;&gt;"",IF(ISNUMBER(FIND("=",BW333)),LEFT(BW333,FIND("=",BW333)-1),BW333),BW333)</f>
        <v>xx</v>
      </c>
      <c r="BY333" s="170" t="str">
        <f aca="false">IF(BW333&lt;&gt;"",IF(ISNUMBER(FIND("=",BW333)),RIGHT(BW333,LEN(BW333)-FIND("=",BW333)),""),"")</f>
        <v>Non_select</v>
      </c>
      <c r="BZ333" s="170" t="str">
        <f aca="false">IF(BX333&lt;&gt;"",IF(ISNUMBER(FIND(".",BX333)),LEFT(BX333,FIND(".",BX333)-1),BX333),BX333)</f>
        <v>xx</v>
      </c>
      <c r="CA333" s="170" t="str">
        <f aca="false">IF(BX333&lt;&gt;"",IF(ISNUMBER(FIND(".",BX333)),RIGHT(BX333,LEN(BX333)-FIND(".",BX333)),""),"")</f>
        <v/>
      </c>
      <c r="CC333" s="170" t="str">
        <f aca="false">A333</f>
        <v>KF513783</v>
      </c>
      <c r="CD333" s="178" t="s">
        <v>339</v>
      </c>
      <c r="CE333" s="178" t="s">
        <v>340</v>
      </c>
      <c r="CF333" s="178" t="s">
        <v>341</v>
      </c>
      <c r="CK333" s="178"/>
      <c r="CR333" s="228" t="n">
        <f aca="false">C333</f>
        <v>3</v>
      </c>
      <c r="CS333" s="229" t="e">
        <f aca="false">d#REF!</f>
        <v>#VALUE!</v>
      </c>
      <c r="CT333" s="170" t="str">
        <f aca="false">CONCATENATE(CD333," strain ",CM333," ",CL333,", partial cds")</f>
        <v>Hepatitis E virus strain  , partial cds</v>
      </c>
    </row>
    <row r="334" customFormat="false" ht="11.9" hidden="false" customHeight="true" outlineLevel="0" collapsed="false">
      <c r="A334" s="154" t="s">
        <v>998</v>
      </c>
      <c r="B334" s="147" t="n">
        <v>3</v>
      </c>
      <c r="C334" s="148" t="n">
        <v>3</v>
      </c>
      <c r="D334" s="147" t="s">
        <v>947</v>
      </c>
      <c r="E334" s="150" t="s">
        <v>640</v>
      </c>
      <c r="F334" s="210" t="s">
        <v>999</v>
      </c>
      <c r="H334" s="146" t="s">
        <v>649</v>
      </c>
      <c r="I334" s="153" t="s">
        <v>650</v>
      </c>
      <c r="J334" s="146" t="s">
        <v>395</v>
      </c>
      <c r="M334" s="157" t="s">
        <v>348</v>
      </c>
      <c r="N334" s="158" t="s">
        <v>400</v>
      </c>
      <c r="O334" s="159" t="n">
        <v>2011</v>
      </c>
      <c r="S334" s="146" t="n">
        <v>280</v>
      </c>
      <c r="T334" s="161" t="n">
        <v>4</v>
      </c>
      <c r="AH334" s="164" t="n">
        <v>6262</v>
      </c>
      <c r="AI334" s="164" t="n">
        <v>6541</v>
      </c>
      <c r="AJ334" s="219" t="n">
        <f aca="false">SeqEnd-SeqBeg+1</f>
        <v>280</v>
      </c>
      <c r="AK334" s="220" t="n">
        <f aca="false">AND( SeqBeg&lt;=Beg  , End &lt;=SeqEnd )</f>
        <v>0</v>
      </c>
      <c r="AN334" s="221"/>
      <c r="AT334" s="147" t="s">
        <v>103</v>
      </c>
      <c r="AU334" s="146"/>
      <c r="AW334" s="222" t="str">
        <f aca="false">HYPERLINK(CONCATENATE("http://www.ncbi.nlm.nih.gov/nuccore/",BM334),BM334)</f>
        <v>KF513787</v>
      </c>
      <c r="AX334" s="219" t="e">
        <f aca="false">CONCATENATE(d#REF!,IF(I334="","",CONCATENATE(".",I334)),IF(K334="","",CONCATENATE(".",K334)),IF(M334="","",CONCATENATE(".",M334)),IF(R334="","",CONCATENATE(".",R334)),IF(U334="","","(*)"))</f>
        <v>#VALUE!</v>
      </c>
      <c r="AY334" s="170" t="str">
        <f aca="false">CONCATENATE(BM334,".",BN334)</f>
        <v>KF513787.HEV_EW272</v>
      </c>
      <c r="AZ334" s="171" t="str">
        <f aca="false">IF(AV334="",IF(ISNUMBER(FIND(".",A334)),LEFT(A334,FIND(".",A334)-1),A334),AV334)</f>
        <v>KF513787</v>
      </c>
      <c r="BA334" s="171" t="str">
        <f aca="false">IF(ISNUMBER(FIND("-",AZ334)),LEFT(AZ334,FIND("-",AZ334)-1),AZ334)</f>
        <v>KF513787</v>
      </c>
      <c r="BB334" s="170" t="str">
        <f aca="false"> MEGAname &amp; "="</f>
        <v>KF513787=</v>
      </c>
      <c r="BC334" s="170" t="str">
        <f aca="false">Clear &amp; IF(span ,"Span","out")</f>
        <v>KF513787=out</v>
      </c>
      <c r="BD334" s="170" t="str">
        <f aca="false">Clear &amp; IF(span, IF(B334=".","Selected",B334),"out")</f>
        <v>KF513787=out</v>
      </c>
      <c r="BE334" s="170" t="str">
        <f aca="false">Clear &amp; Strain</f>
        <v>KF513787=HEV_EW276</v>
      </c>
      <c r="BF334" s="170" t="e">
        <f aca="false">CONCATENATE(A334,"=",F333,". ",AX334,IF(AB334="","",CONCATENATE(".",AB334)))</f>
        <v>#VALUE!</v>
      </c>
      <c r="BG334" s="170" t="e">
        <f aca="false">CONCATENATE(A334,"=",F333,". ",AX334)</f>
        <v>#VALUE!</v>
      </c>
      <c r="BH334" s="170" t="e">
        <f aca="false">CONCATENATE(A334,"=",AX334)</f>
        <v>#VALUE!</v>
      </c>
      <c r="BI334" s="170" t="e">
        <f aca="false">CONCATENATE(A334,"=",ComForSubtype,d#REF!)</f>
        <v>#VALUE!</v>
      </c>
      <c r="BJ334" s="170" t="str">
        <f aca="false">CONCATENATE(A334,"=",E334)</f>
        <v>KF513787=3</v>
      </c>
      <c r="BK334" s="170" t="str">
        <f aca="false">CONCATENATE(A334,"=",C334)</f>
        <v>KF513787=3</v>
      </c>
      <c r="BL334" s="170" t="e">
        <f aca="false">CONCATENATE(d#REF!,"=")</f>
        <v>#VALUE!</v>
      </c>
      <c r="BM334" s="223" t="str">
        <f aca="false">IF(BA334="XX","",BA334)</f>
        <v>KF513787</v>
      </c>
      <c r="BN334" s="224" t="str">
        <f aca="false">CONCATENATE(IF(F333="","",F333),IF(G334="","",CONCATENATE(" / ",G334)))</f>
        <v>HEV_EW272</v>
      </c>
      <c r="BO334" s="225" t="e">
        <f aca="false">AX334</f>
        <v>#VALUE!</v>
      </c>
      <c r="BP334" s="226" t="str">
        <f aca="false">IF(V334="","",V334)</f>
        <v/>
      </c>
      <c r="BQ334" s="226" t="str">
        <f aca="false">IF(W334="","",CONCATENATE(W334,IF(LEFT(AO334,1)="s","+","")))</f>
        <v/>
      </c>
      <c r="BR334" s="226" t="str">
        <f aca="false">IF(X334="","",CONCATENATE(X334,IF(LEFT(AQ334,1)="s","+","")))</f>
        <v/>
      </c>
      <c r="BS334" s="226" t="str">
        <f aca="false">IF(Y334="","",CONCATENATE(Y334,IF(LEFT(AR334,1)="s","+","")))</f>
        <v/>
      </c>
      <c r="BT334" s="226" t="str">
        <f aca="false">IF(Z334="","",CONCATENATE(Z334,IF(LEFT(AS334,1)="s","+","")))</f>
        <v/>
      </c>
      <c r="BU334" s="227" t="str">
        <f aca="false">IF(AA334="","",CONCATENATE(AA334,IF(LEFT(AT334,1)="s","+","")))</f>
        <v/>
      </c>
      <c r="BW334" s="177" t="s">
        <v>338</v>
      </c>
      <c r="BX334" s="170" t="str">
        <f aca="false">IF(BW334&lt;&gt;"",IF(ISNUMBER(FIND("=",BW334)),LEFT(BW334,FIND("=",BW334)-1),BW334),BW334)</f>
        <v>xx</v>
      </c>
      <c r="BY334" s="170" t="str">
        <f aca="false">IF(BW334&lt;&gt;"",IF(ISNUMBER(FIND("=",BW334)),RIGHT(BW334,LEN(BW334)-FIND("=",BW334)),""),"")</f>
        <v>Non_select</v>
      </c>
      <c r="BZ334" s="170" t="str">
        <f aca="false">IF(BX334&lt;&gt;"",IF(ISNUMBER(FIND(".",BX334)),LEFT(BX334,FIND(".",BX334)-1),BX334),BX334)</f>
        <v>xx</v>
      </c>
      <c r="CA334" s="170" t="str">
        <f aca="false">IF(BX334&lt;&gt;"",IF(ISNUMBER(FIND(".",BX334)),RIGHT(BX334,LEN(BX334)-FIND(".",BX334)),""),"")</f>
        <v/>
      </c>
      <c r="CC334" s="170" t="str">
        <f aca="false">A334</f>
        <v>KF513787</v>
      </c>
      <c r="CD334" s="178" t="s">
        <v>339</v>
      </c>
      <c r="CE334" s="178" t="s">
        <v>340</v>
      </c>
      <c r="CF334" s="178" t="s">
        <v>341</v>
      </c>
      <c r="CK334" s="178"/>
      <c r="CR334" s="228" t="n">
        <f aca="false">C334</f>
        <v>3</v>
      </c>
      <c r="CS334" s="229" t="e">
        <f aca="false">d#REF!</f>
        <v>#VALUE!</v>
      </c>
      <c r="CT334" s="170" t="str">
        <f aca="false">CONCATENATE(CD334," strain ",CM334," ",CL334,", partial cds")</f>
        <v>Hepatitis E virus strain  , partial cds</v>
      </c>
    </row>
    <row r="335" customFormat="false" ht="11.9" hidden="false" customHeight="true" outlineLevel="0" collapsed="false">
      <c r="A335" s="154" t="s">
        <v>1000</v>
      </c>
      <c r="B335" s="147" t="n">
        <v>3</v>
      </c>
      <c r="C335" s="148" t="n">
        <v>3</v>
      </c>
      <c r="D335" s="147" t="s">
        <v>947</v>
      </c>
      <c r="E335" s="150" t="s">
        <v>640</v>
      </c>
      <c r="F335" s="210" t="s">
        <v>1001</v>
      </c>
      <c r="H335" s="146" t="s">
        <v>649</v>
      </c>
      <c r="I335" s="153" t="s">
        <v>650</v>
      </c>
      <c r="J335" s="146" t="s">
        <v>395</v>
      </c>
      <c r="M335" s="157" t="s">
        <v>348</v>
      </c>
      <c r="N335" s="158" t="s">
        <v>400</v>
      </c>
      <c r="O335" s="159" t="n">
        <v>2011</v>
      </c>
      <c r="S335" s="146" t="n">
        <v>280</v>
      </c>
      <c r="T335" s="161" t="n">
        <v>4</v>
      </c>
      <c r="AH335" s="164" t="n">
        <v>6262</v>
      </c>
      <c r="AI335" s="164" t="n">
        <v>6541</v>
      </c>
      <c r="AJ335" s="219" t="n">
        <f aca="false">SeqEnd-SeqBeg+1</f>
        <v>280</v>
      </c>
      <c r="AK335" s="220" t="n">
        <f aca="false">AND( SeqBeg&lt;=Beg  , End &lt;=SeqEnd )</f>
        <v>0</v>
      </c>
      <c r="AN335" s="221"/>
      <c r="AT335" s="147" t="s">
        <v>103</v>
      </c>
      <c r="AU335" s="146"/>
      <c r="AW335" s="222" t="str">
        <f aca="false">HYPERLINK(CONCATENATE("http://www.ncbi.nlm.nih.gov/nuccore/",BM335),BM335)</f>
        <v>KF513792</v>
      </c>
      <c r="AX335" s="219" t="e">
        <f aca="false">CONCATENATE(d#REF!,IF(I335="","",CONCATENATE(".",I335)),IF(K335="","",CONCATENATE(".",K335)),IF(M335="","",CONCATENATE(".",M335)),IF(R335="","",CONCATENATE(".",R335)),IF(U335="","","(*)"))</f>
        <v>#VALUE!</v>
      </c>
      <c r="AY335" s="170" t="str">
        <f aca="false">CONCATENATE(BM335,".",BN335)</f>
        <v>KF513792.HEV_EW276</v>
      </c>
      <c r="AZ335" s="171" t="str">
        <f aca="false">IF(AV335="",IF(ISNUMBER(FIND(".",A335)),LEFT(A335,FIND(".",A335)-1),A335),AV335)</f>
        <v>KF513792</v>
      </c>
      <c r="BA335" s="171" t="str">
        <f aca="false">IF(ISNUMBER(FIND("-",AZ335)),LEFT(AZ335,FIND("-",AZ335)-1),AZ335)</f>
        <v>KF513792</v>
      </c>
      <c r="BB335" s="170" t="str">
        <f aca="false"> MEGAname &amp; "="</f>
        <v>KF513792=</v>
      </c>
      <c r="BC335" s="170" t="str">
        <f aca="false">Clear &amp; IF(span ,"Span","out")</f>
        <v>KF513792=out</v>
      </c>
      <c r="BD335" s="170" t="str">
        <f aca="false">Clear &amp; IF(span, IF(B335=".","Selected",B335),"out")</f>
        <v>KF513792=out</v>
      </c>
      <c r="BE335" s="170" t="str">
        <f aca="false">Clear &amp; Strain</f>
        <v>KF513792=HEV_EW280</v>
      </c>
      <c r="BF335" s="170" t="e">
        <f aca="false">CONCATENATE(A335,"=",F334,". ",AX335,IF(AB335="","",CONCATENATE(".",AB335)))</f>
        <v>#VALUE!</v>
      </c>
      <c r="BG335" s="170" t="e">
        <f aca="false">CONCATENATE(A335,"=",F334,". ",AX335)</f>
        <v>#VALUE!</v>
      </c>
      <c r="BH335" s="170" t="e">
        <f aca="false">CONCATENATE(A335,"=",AX335)</f>
        <v>#VALUE!</v>
      </c>
      <c r="BI335" s="170" t="e">
        <f aca="false">CONCATENATE(A335,"=",ComForSubtype,d#REF!)</f>
        <v>#VALUE!</v>
      </c>
      <c r="BJ335" s="170" t="str">
        <f aca="false">CONCATENATE(A335,"=",E335)</f>
        <v>KF513792=3</v>
      </c>
      <c r="BK335" s="170" t="str">
        <f aca="false">CONCATENATE(A335,"=",C335)</f>
        <v>KF513792=3</v>
      </c>
      <c r="BL335" s="170" t="e">
        <f aca="false">CONCATENATE(d#REF!,"=")</f>
        <v>#VALUE!</v>
      </c>
      <c r="BM335" s="223" t="str">
        <f aca="false">IF(BA335="XX","",BA335)</f>
        <v>KF513792</v>
      </c>
      <c r="BN335" s="224" t="str">
        <f aca="false">CONCATENATE(IF(F334="","",F334),IF(G335="","",CONCATENATE(" / ",G335)))</f>
        <v>HEV_EW276</v>
      </c>
      <c r="BO335" s="225" t="e">
        <f aca="false">AX335</f>
        <v>#VALUE!</v>
      </c>
      <c r="BP335" s="226" t="str">
        <f aca="false">IF(V335="","",V335)</f>
        <v/>
      </c>
      <c r="BQ335" s="226" t="str">
        <f aca="false">IF(W335="","",CONCATENATE(W335,IF(LEFT(AO335,1)="s","+","")))</f>
        <v/>
      </c>
      <c r="BR335" s="226" t="str">
        <f aca="false">IF(X335="","",CONCATENATE(X335,IF(LEFT(AQ335,1)="s","+","")))</f>
        <v/>
      </c>
      <c r="BS335" s="226" t="str">
        <f aca="false">IF(Y335="","",CONCATENATE(Y335,IF(LEFT(AR335,1)="s","+","")))</f>
        <v/>
      </c>
      <c r="BT335" s="226" t="str">
        <f aca="false">IF(Z335="","",CONCATENATE(Z335,IF(LEFT(AS335,1)="s","+","")))</f>
        <v/>
      </c>
      <c r="BU335" s="227" t="str">
        <f aca="false">IF(AA335="","",CONCATENATE(AA335,IF(LEFT(AT335,1)="s","+","")))</f>
        <v/>
      </c>
      <c r="BW335" s="177" t="s">
        <v>338</v>
      </c>
      <c r="BX335" s="170" t="str">
        <f aca="false">IF(BW335&lt;&gt;"",IF(ISNUMBER(FIND("=",BW335)),LEFT(BW335,FIND("=",BW335)-1),BW335),BW335)</f>
        <v>xx</v>
      </c>
      <c r="BY335" s="170" t="str">
        <f aca="false">IF(BW335&lt;&gt;"",IF(ISNUMBER(FIND("=",BW335)),RIGHT(BW335,LEN(BW335)-FIND("=",BW335)),""),"")</f>
        <v>Non_select</v>
      </c>
      <c r="BZ335" s="170" t="str">
        <f aca="false">IF(BX335&lt;&gt;"",IF(ISNUMBER(FIND(".",BX335)),LEFT(BX335,FIND(".",BX335)-1),BX335),BX335)</f>
        <v>xx</v>
      </c>
      <c r="CA335" s="170" t="str">
        <f aca="false">IF(BX335&lt;&gt;"",IF(ISNUMBER(FIND(".",BX335)),RIGHT(BX335,LEN(BX335)-FIND(".",BX335)),""),"")</f>
        <v/>
      </c>
      <c r="CC335" s="170" t="str">
        <f aca="false">A335</f>
        <v>KF513792</v>
      </c>
      <c r="CD335" s="178" t="s">
        <v>339</v>
      </c>
      <c r="CE335" s="178" t="s">
        <v>340</v>
      </c>
      <c r="CF335" s="178" t="s">
        <v>341</v>
      </c>
      <c r="CK335" s="178"/>
      <c r="CR335" s="228" t="n">
        <f aca="false">C335</f>
        <v>3</v>
      </c>
      <c r="CS335" s="229" t="e">
        <f aca="false">d#REF!</f>
        <v>#VALUE!</v>
      </c>
      <c r="CT335" s="170" t="str">
        <f aca="false">CONCATENATE(CD335," strain ",CM335," ",CL335,", partial cds")</f>
        <v>Hepatitis E virus strain  , partial cds</v>
      </c>
    </row>
    <row r="336" customFormat="false" ht="11.9" hidden="false" customHeight="true" outlineLevel="0" collapsed="false">
      <c r="A336" s="154" t="s">
        <v>1002</v>
      </c>
      <c r="B336" s="147" t="n">
        <v>3</v>
      </c>
      <c r="C336" s="148" t="n">
        <v>3</v>
      </c>
      <c r="D336" s="147" t="s">
        <v>947</v>
      </c>
      <c r="E336" s="150" t="s">
        <v>640</v>
      </c>
      <c r="F336" s="210" t="s">
        <v>1003</v>
      </c>
      <c r="H336" s="146" t="s">
        <v>649</v>
      </c>
      <c r="I336" s="153" t="s">
        <v>650</v>
      </c>
      <c r="J336" s="146" t="s">
        <v>395</v>
      </c>
      <c r="M336" s="157" t="s">
        <v>348</v>
      </c>
      <c r="N336" s="158" t="s">
        <v>400</v>
      </c>
      <c r="O336" s="159" t="n">
        <v>2011</v>
      </c>
      <c r="S336" s="146" t="n">
        <v>280</v>
      </c>
      <c r="T336" s="161" t="n">
        <v>5</v>
      </c>
      <c r="AH336" s="164" t="n">
        <v>6262</v>
      </c>
      <c r="AI336" s="164" t="n">
        <v>6541</v>
      </c>
      <c r="AJ336" s="219" t="n">
        <f aca="false">SeqEnd-SeqBeg+1</f>
        <v>280</v>
      </c>
      <c r="AK336" s="220" t="n">
        <f aca="false">AND( SeqBeg&lt;=Beg  , End &lt;=SeqEnd )</f>
        <v>0</v>
      </c>
      <c r="AN336" s="221"/>
      <c r="AT336" s="147" t="s">
        <v>103</v>
      </c>
      <c r="AU336" s="146"/>
      <c r="AW336" s="222" t="str">
        <f aca="false">HYPERLINK(CONCATENATE("http://www.ncbi.nlm.nih.gov/nuccore/",BM336),BM336)</f>
        <v>KF513796</v>
      </c>
      <c r="AX336" s="219" t="e">
        <f aca="false">CONCATENATE(d#REF!,IF(I336="","",CONCATENATE(".",I336)),IF(K336="","",CONCATENATE(".",K336)),IF(M336="","",CONCATENATE(".",M336)),IF(R336="","",CONCATENATE(".",R336)),IF(U336="","","(*)"))</f>
        <v>#VALUE!</v>
      </c>
      <c r="AY336" s="170" t="str">
        <f aca="false">CONCATENATE(BM336,".",BN336)</f>
        <v>KF513796.HEV_EW280</v>
      </c>
      <c r="AZ336" s="171" t="str">
        <f aca="false">IF(AV336="",IF(ISNUMBER(FIND(".",A336)),LEFT(A336,FIND(".",A336)-1),A336),AV336)</f>
        <v>KF513796</v>
      </c>
      <c r="BA336" s="171" t="str">
        <f aca="false">IF(ISNUMBER(FIND("-",AZ336)),LEFT(AZ336,FIND("-",AZ336)-1),AZ336)</f>
        <v>KF513796</v>
      </c>
      <c r="BB336" s="170" t="str">
        <f aca="false"> MEGAname &amp; "="</f>
        <v>KF513796=</v>
      </c>
      <c r="BC336" s="170" t="str">
        <f aca="false">Clear &amp; IF(span ,"Span","out")</f>
        <v>KF513796=out</v>
      </c>
      <c r="BD336" s="170" t="str">
        <f aca="false">Clear &amp; IF(span, IF(B336=".","Selected",B336),"out")</f>
        <v>KF513796=out</v>
      </c>
      <c r="BE336" s="170" t="str">
        <f aca="false">Clear &amp; Strain</f>
        <v>KF513796=HEV_EW284</v>
      </c>
      <c r="BF336" s="170" t="e">
        <f aca="false">CONCATENATE(A336,"=",F335,". ",AX336,IF(AB336="","",CONCATENATE(".",AB336)))</f>
        <v>#VALUE!</v>
      </c>
      <c r="BG336" s="170" t="e">
        <f aca="false">CONCATENATE(A336,"=",F335,". ",AX336)</f>
        <v>#VALUE!</v>
      </c>
      <c r="BH336" s="170" t="e">
        <f aca="false">CONCATENATE(A336,"=",AX336)</f>
        <v>#VALUE!</v>
      </c>
      <c r="BI336" s="170" t="e">
        <f aca="false">CONCATENATE(A336,"=",ComForSubtype,d#REF!)</f>
        <v>#VALUE!</v>
      </c>
      <c r="BJ336" s="170" t="str">
        <f aca="false">CONCATENATE(A336,"=",E336)</f>
        <v>KF513796=3</v>
      </c>
      <c r="BK336" s="170" t="str">
        <f aca="false">CONCATENATE(A336,"=",C336)</f>
        <v>KF513796=3</v>
      </c>
      <c r="BL336" s="170" t="e">
        <f aca="false">CONCATENATE(d#REF!,"=")</f>
        <v>#VALUE!</v>
      </c>
      <c r="BM336" s="223" t="str">
        <f aca="false">IF(BA336="XX","",BA336)</f>
        <v>KF513796</v>
      </c>
      <c r="BN336" s="224" t="str">
        <f aca="false">CONCATENATE(IF(F335="","",F335),IF(G336="","",CONCATENATE(" / ",G336)))</f>
        <v>HEV_EW280</v>
      </c>
      <c r="BO336" s="225" t="e">
        <f aca="false">AX336</f>
        <v>#VALUE!</v>
      </c>
      <c r="BP336" s="226" t="str">
        <f aca="false">IF(V336="","",V336)</f>
        <v/>
      </c>
      <c r="BQ336" s="226" t="str">
        <f aca="false">IF(W336="","",CONCATENATE(W336,IF(LEFT(AO336,1)="s","+","")))</f>
        <v/>
      </c>
      <c r="BR336" s="226" t="str">
        <f aca="false">IF(X336="","",CONCATENATE(X336,IF(LEFT(AQ336,1)="s","+","")))</f>
        <v/>
      </c>
      <c r="BS336" s="226" t="str">
        <f aca="false">IF(Y336="","",CONCATENATE(Y336,IF(LEFT(AR336,1)="s","+","")))</f>
        <v/>
      </c>
      <c r="BT336" s="226" t="str">
        <f aca="false">IF(Z336="","",CONCATENATE(Z336,IF(LEFT(AS336,1)="s","+","")))</f>
        <v/>
      </c>
      <c r="BU336" s="227" t="str">
        <f aca="false">IF(AA336="","",CONCATENATE(AA336,IF(LEFT(AT336,1)="s","+","")))</f>
        <v/>
      </c>
      <c r="BW336" s="177" t="s">
        <v>338</v>
      </c>
      <c r="BX336" s="170" t="str">
        <f aca="false">IF(BW336&lt;&gt;"",IF(ISNUMBER(FIND("=",BW336)),LEFT(BW336,FIND("=",BW336)-1),BW336),BW336)</f>
        <v>xx</v>
      </c>
      <c r="BY336" s="170" t="str">
        <f aca="false">IF(BW336&lt;&gt;"",IF(ISNUMBER(FIND("=",BW336)),RIGHT(BW336,LEN(BW336)-FIND("=",BW336)),""),"")</f>
        <v>Non_select</v>
      </c>
      <c r="BZ336" s="170" t="str">
        <f aca="false">IF(BX336&lt;&gt;"",IF(ISNUMBER(FIND(".",BX336)),LEFT(BX336,FIND(".",BX336)-1),BX336),BX336)</f>
        <v>xx</v>
      </c>
      <c r="CA336" s="170" t="str">
        <f aca="false">IF(BX336&lt;&gt;"",IF(ISNUMBER(FIND(".",BX336)),RIGHT(BX336,LEN(BX336)-FIND(".",BX336)),""),"")</f>
        <v/>
      </c>
      <c r="CC336" s="170" t="str">
        <f aca="false">A336</f>
        <v>KF513796</v>
      </c>
      <c r="CD336" s="178" t="s">
        <v>339</v>
      </c>
      <c r="CE336" s="178" t="s">
        <v>340</v>
      </c>
      <c r="CF336" s="178" t="s">
        <v>341</v>
      </c>
      <c r="CK336" s="178"/>
      <c r="CR336" s="228" t="n">
        <f aca="false">C336</f>
        <v>3</v>
      </c>
      <c r="CS336" s="229" t="e">
        <f aca="false">d#REF!</f>
        <v>#VALUE!</v>
      </c>
      <c r="CT336" s="170" t="str">
        <f aca="false">CONCATENATE(CD336," strain ",CM336," ",CL336,", partial cds")</f>
        <v>Hepatitis E virus strain  , partial cds</v>
      </c>
    </row>
    <row r="337" customFormat="false" ht="11.9" hidden="false" customHeight="true" outlineLevel="0" collapsed="false">
      <c r="A337" s="154" t="s">
        <v>1004</v>
      </c>
      <c r="B337" s="147" t="n">
        <v>3</v>
      </c>
      <c r="C337" s="148" t="n">
        <v>3</v>
      </c>
      <c r="D337" s="147" t="s">
        <v>947</v>
      </c>
      <c r="E337" s="150" t="s">
        <v>640</v>
      </c>
      <c r="F337" s="210" t="s">
        <v>1005</v>
      </c>
      <c r="H337" s="146" t="s">
        <v>649</v>
      </c>
      <c r="I337" s="153" t="s">
        <v>650</v>
      </c>
      <c r="J337" s="146" t="s">
        <v>395</v>
      </c>
      <c r="M337" s="157" t="s">
        <v>348</v>
      </c>
      <c r="N337" s="158" t="s">
        <v>400</v>
      </c>
      <c r="O337" s="159" t="n">
        <v>2011</v>
      </c>
      <c r="S337" s="146" t="n">
        <v>280</v>
      </c>
      <c r="T337" s="161" t="n">
        <v>5</v>
      </c>
      <c r="AH337" s="164" t="n">
        <v>6262</v>
      </c>
      <c r="AI337" s="164" t="n">
        <v>6541</v>
      </c>
      <c r="AJ337" s="219" t="n">
        <f aca="false">SeqEnd-SeqBeg+1</f>
        <v>280</v>
      </c>
      <c r="AK337" s="220" t="n">
        <f aca="false">AND( SeqBeg&lt;=Beg  , End &lt;=SeqEnd )</f>
        <v>0</v>
      </c>
      <c r="AN337" s="221"/>
      <c r="AT337" s="147" t="s">
        <v>103</v>
      </c>
      <c r="AU337" s="146"/>
      <c r="AW337" s="222" t="str">
        <f aca="false">HYPERLINK(CONCATENATE("http://www.ncbi.nlm.nih.gov/nuccore/",BM337),BM337)</f>
        <v>KF513797</v>
      </c>
      <c r="AX337" s="219" t="e">
        <f aca="false">CONCATENATE(d#REF!,IF(I337="","",CONCATENATE(".",I337)),IF(K337="","",CONCATENATE(".",K337)),IF(M337="","",CONCATENATE(".",M337)),IF(R337="","",CONCATENATE(".",R337)),IF(U337="","","(*)"))</f>
        <v>#VALUE!</v>
      </c>
      <c r="AY337" s="170" t="str">
        <f aca="false">CONCATENATE(BM337,".",BN337)</f>
        <v>KF513797.HEV_EW284</v>
      </c>
      <c r="AZ337" s="171" t="str">
        <f aca="false">IF(AV337="",IF(ISNUMBER(FIND(".",A337)),LEFT(A337,FIND(".",A337)-1),A337),AV337)</f>
        <v>KF513797</v>
      </c>
      <c r="BA337" s="171" t="str">
        <f aca="false">IF(ISNUMBER(FIND("-",AZ337)),LEFT(AZ337,FIND("-",AZ337)-1),AZ337)</f>
        <v>KF513797</v>
      </c>
      <c r="BB337" s="170" t="str">
        <f aca="false"> MEGAname &amp; "="</f>
        <v>KF513797=</v>
      </c>
      <c r="BC337" s="170" t="str">
        <f aca="false">Clear &amp; IF(span ,"Span","out")</f>
        <v>KF513797=out</v>
      </c>
      <c r="BD337" s="170" t="str">
        <f aca="false">Clear &amp; IF(span, IF(B337=".","Selected",B337),"out")</f>
        <v>KF513797=out</v>
      </c>
      <c r="BE337" s="170" t="str">
        <f aca="false">Clear &amp; Strain</f>
        <v>KF513797=HEV_EW285</v>
      </c>
      <c r="BF337" s="170" t="e">
        <f aca="false">CONCATENATE(A337,"=",F336,". ",AX337,IF(AB337="","",CONCATENATE(".",AB337)))</f>
        <v>#VALUE!</v>
      </c>
      <c r="BG337" s="170" t="e">
        <f aca="false">CONCATENATE(A337,"=",F336,". ",AX337)</f>
        <v>#VALUE!</v>
      </c>
      <c r="BH337" s="170" t="e">
        <f aca="false">CONCATENATE(A337,"=",AX337)</f>
        <v>#VALUE!</v>
      </c>
      <c r="BI337" s="170" t="e">
        <f aca="false">CONCATENATE(A337,"=",ComForSubtype,d#REF!)</f>
        <v>#VALUE!</v>
      </c>
      <c r="BJ337" s="170" t="str">
        <f aca="false">CONCATENATE(A337,"=",E337)</f>
        <v>KF513797=3</v>
      </c>
      <c r="BK337" s="170" t="str">
        <f aca="false">CONCATENATE(A337,"=",C337)</f>
        <v>KF513797=3</v>
      </c>
      <c r="BL337" s="170" t="e">
        <f aca="false">CONCATENATE(d#REF!,"=")</f>
        <v>#VALUE!</v>
      </c>
      <c r="BM337" s="223" t="str">
        <f aca="false">IF(BA337="XX","",BA337)</f>
        <v>KF513797</v>
      </c>
      <c r="BN337" s="224" t="str">
        <f aca="false">CONCATENATE(IF(F336="","",F336),IF(G337="","",CONCATENATE(" / ",G337)))</f>
        <v>HEV_EW284</v>
      </c>
      <c r="BO337" s="225" t="e">
        <f aca="false">AX337</f>
        <v>#VALUE!</v>
      </c>
      <c r="BP337" s="226" t="str">
        <f aca="false">IF(V337="","",V337)</f>
        <v/>
      </c>
      <c r="BQ337" s="226" t="str">
        <f aca="false">IF(W337="","",CONCATENATE(W337,IF(LEFT(AO337,1)="s","+","")))</f>
        <v/>
      </c>
      <c r="BR337" s="226" t="str">
        <f aca="false">IF(X337="","",CONCATENATE(X337,IF(LEFT(AQ337,1)="s","+","")))</f>
        <v/>
      </c>
      <c r="BS337" s="226" t="str">
        <f aca="false">IF(Y337="","",CONCATENATE(Y337,IF(LEFT(AR337,1)="s","+","")))</f>
        <v/>
      </c>
      <c r="BT337" s="226" t="str">
        <f aca="false">IF(Z337="","",CONCATENATE(Z337,IF(LEFT(AS337,1)="s","+","")))</f>
        <v/>
      </c>
      <c r="BU337" s="227" t="str">
        <f aca="false">IF(AA337="","",CONCATENATE(AA337,IF(LEFT(AT337,1)="s","+","")))</f>
        <v/>
      </c>
      <c r="BW337" s="177" t="s">
        <v>338</v>
      </c>
      <c r="BX337" s="170" t="str">
        <f aca="false">IF(BW337&lt;&gt;"",IF(ISNUMBER(FIND("=",BW337)),LEFT(BW337,FIND("=",BW337)-1),BW337),BW337)</f>
        <v>xx</v>
      </c>
      <c r="BY337" s="170" t="str">
        <f aca="false">IF(BW337&lt;&gt;"",IF(ISNUMBER(FIND("=",BW337)),RIGHT(BW337,LEN(BW337)-FIND("=",BW337)),""),"")</f>
        <v>Non_select</v>
      </c>
      <c r="BZ337" s="170" t="str">
        <f aca="false">IF(BX337&lt;&gt;"",IF(ISNUMBER(FIND(".",BX337)),LEFT(BX337,FIND(".",BX337)-1),BX337),BX337)</f>
        <v>xx</v>
      </c>
      <c r="CA337" s="170" t="str">
        <f aca="false">IF(BX337&lt;&gt;"",IF(ISNUMBER(FIND(".",BX337)),RIGHT(BX337,LEN(BX337)-FIND(".",BX337)),""),"")</f>
        <v/>
      </c>
      <c r="CC337" s="170" t="str">
        <f aca="false">A337</f>
        <v>KF513797</v>
      </c>
      <c r="CD337" s="178" t="s">
        <v>339</v>
      </c>
      <c r="CE337" s="178" t="s">
        <v>340</v>
      </c>
      <c r="CF337" s="178" t="s">
        <v>341</v>
      </c>
      <c r="CK337" s="178"/>
      <c r="CR337" s="228" t="n">
        <f aca="false">C337</f>
        <v>3</v>
      </c>
      <c r="CS337" s="229" t="e">
        <f aca="false">d#REF!</f>
        <v>#VALUE!</v>
      </c>
      <c r="CT337" s="170" t="str">
        <f aca="false">CONCATENATE(CD337," strain ",CM337," ",CL337,", partial cds")</f>
        <v>Hepatitis E virus strain  , partial cds</v>
      </c>
    </row>
    <row r="338" customFormat="false" ht="11.9" hidden="false" customHeight="true" outlineLevel="0" collapsed="false">
      <c r="A338" s="154" t="s">
        <v>1006</v>
      </c>
      <c r="B338" s="147" t="n">
        <v>3</v>
      </c>
      <c r="C338" s="148" t="n">
        <v>3</v>
      </c>
      <c r="D338" s="147" t="s">
        <v>947</v>
      </c>
      <c r="E338" s="150" t="s">
        <v>640</v>
      </c>
      <c r="F338" s="210" t="s">
        <v>1007</v>
      </c>
      <c r="H338" s="146" t="s">
        <v>649</v>
      </c>
      <c r="I338" s="153" t="s">
        <v>650</v>
      </c>
      <c r="J338" s="146" t="s">
        <v>395</v>
      </c>
      <c r="M338" s="157" t="s">
        <v>348</v>
      </c>
      <c r="N338" s="158" t="s">
        <v>400</v>
      </c>
      <c r="O338" s="159" t="n">
        <v>2011</v>
      </c>
      <c r="S338" s="146" t="n">
        <v>280</v>
      </c>
      <c r="T338" s="161" t="n">
        <v>5</v>
      </c>
      <c r="AH338" s="164" t="n">
        <v>6262</v>
      </c>
      <c r="AI338" s="164" t="n">
        <v>6541</v>
      </c>
      <c r="AJ338" s="219" t="n">
        <f aca="false">SeqEnd-SeqBeg+1</f>
        <v>280</v>
      </c>
      <c r="AK338" s="220" t="n">
        <f aca="false">AND( SeqBeg&lt;=Beg  , End &lt;=SeqEnd )</f>
        <v>0</v>
      </c>
      <c r="AN338" s="221"/>
      <c r="AT338" s="147" t="s">
        <v>103</v>
      </c>
      <c r="AU338" s="146"/>
      <c r="AW338" s="222" t="str">
        <f aca="false">HYPERLINK(CONCATENATE("http://www.ncbi.nlm.nih.gov/nuccore/",BM338),BM338)</f>
        <v>KF513798</v>
      </c>
      <c r="AX338" s="219" t="e">
        <f aca="false">CONCATENATE(d#REF!,IF(I338="","",CONCATENATE(".",I338)),IF(K338="","",CONCATENATE(".",K338)),IF(M338="","",CONCATENATE(".",M338)),IF(R338="","",CONCATENATE(".",R338)),IF(U338="","","(*)"))</f>
        <v>#VALUE!</v>
      </c>
      <c r="AY338" s="170" t="str">
        <f aca="false">CONCATENATE(BM338,".",BN338)</f>
        <v>KF513798.HEV_EW285</v>
      </c>
      <c r="AZ338" s="171" t="str">
        <f aca="false">IF(AV338="",IF(ISNUMBER(FIND(".",A338)),LEFT(A338,FIND(".",A338)-1),A338),AV338)</f>
        <v>KF513798</v>
      </c>
      <c r="BA338" s="171" t="str">
        <f aca="false">IF(ISNUMBER(FIND("-",AZ338)),LEFT(AZ338,FIND("-",AZ338)-1),AZ338)</f>
        <v>KF513798</v>
      </c>
      <c r="BB338" s="170" t="str">
        <f aca="false"> MEGAname &amp; "="</f>
        <v>KF513798=</v>
      </c>
      <c r="BC338" s="170" t="str">
        <f aca="false">Clear &amp; IF(span ,"Span","out")</f>
        <v>KF513798=out</v>
      </c>
      <c r="BD338" s="170" t="str">
        <f aca="false">Clear &amp; IF(span, IF(B338=".","Selected",B338),"out")</f>
        <v>KF513798=out</v>
      </c>
      <c r="BE338" s="170" t="str">
        <f aca="false">Clear &amp; Strain</f>
        <v>KF513798=HEV_EW286</v>
      </c>
      <c r="BF338" s="170" t="e">
        <f aca="false">CONCATENATE(A338,"=",F337,". ",AX338,IF(AB338="","",CONCATENATE(".",AB338)))</f>
        <v>#VALUE!</v>
      </c>
      <c r="BG338" s="170" t="e">
        <f aca="false">CONCATENATE(A338,"=",F337,". ",AX338)</f>
        <v>#VALUE!</v>
      </c>
      <c r="BH338" s="170" t="e">
        <f aca="false">CONCATENATE(A338,"=",AX338)</f>
        <v>#VALUE!</v>
      </c>
      <c r="BI338" s="170" t="e">
        <f aca="false">CONCATENATE(A338,"=",ComForSubtype,d#REF!)</f>
        <v>#VALUE!</v>
      </c>
      <c r="BJ338" s="170" t="str">
        <f aca="false">CONCATENATE(A338,"=",E338)</f>
        <v>KF513798=3</v>
      </c>
      <c r="BK338" s="170" t="str">
        <f aca="false">CONCATENATE(A338,"=",C338)</f>
        <v>KF513798=3</v>
      </c>
      <c r="BL338" s="170" t="e">
        <f aca="false">CONCATENATE(d#REF!,"=")</f>
        <v>#VALUE!</v>
      </c>
      <c r="BM338" s="223" t="str">
        <f aca="false">IF(BA338="XX","",BA338)</f>
        <v>KF513798</v>
      </c>
      <c r="BN338" s="224" t="str">
        <f aca="false">CONCATENATE(IF(F337="","",F337),IF(G338="","",CONCATENATE(" / ",G338)))</f>
        <v>HEV_EW285</v>
      </c>
      <c r="BO338" s="225" t="e">
        <f aca="false">AX338</f>
        <v>#VALUE!</v>
      </c>
      <c r="BP338" s="226" t="str">
        <f aca="false">IF(V338="","",V338)</f>
        <v/>
      </c>
      <c r="BQ338" s="226" t="str">
        <f aca="false">IF(W338="","",CONCATENATE(W338,IF(LEFT(AO338,1)="s","+","")))</f>
        <v/>
      </c>
      <c r="BR338" s="226" t="str">
        <f aca="false">IF(X338="","",CONCATENATE(X338,IF(LEFT(AQ338,1)="s","+","")))</f>
        <v/>
      </c>
      <c r="BS338" s="226" t="str">
        <f aca="false">IF(Y338="","",CONCATENATE(Y338,IF(LEFT(AR338,1)="s","+","")))</f>
        <v/>
      </c>
      <c r="BT338" s="226" t="str">
        <f aca="false">IF(Z338="","",CONCATENATE(Z338,IF(LEFT(AS338,1)="s","+","")))</f>
        <v/>
      </c>
      <c r="BU338" s="227" t="str">
        <f aca="false">IF(AA338="","",CONCATENATE(AA338,IF(LEFT(AT338,1)="s","+","")))</f>
        <v/>
      </c>
      <c r="BW338" s="177" t="s">
        <v>338</v>
      </c>
      <c r="BX338" s="170" t="str">
        <f aca="false">IF(BW338&lt;&gt;"",IF(ISNUMBER(FIND("=",BW338)),LEFT(BW338,FIND("=",BW338)-1),BW338),BW338)</f>
        <v>xx</v>
      </c>
      <c r="BY338" s="170" t="str">
        <f aca="false">IF(BW338&lt;&gt;"",IF(ISNUMBER(FIND("=",BW338)),RIGHT(BW338,LEN(BW338)-FIND("=",BW338)),""),"")</f>
        <v>Non_select</v>
      </c>
      <c r="BZ338" s="170" t="str">
        <f aca="false">IF(BX338&lt;&gt;"",IF(ISNUMBER(FIND(".",BX338)),LEFT(BX338,FIND(".",BX338)-1),BX338),BX338)</f>
        <v>xx</v>
      </c>
      <c r="CA338" s="170" t="str">
        <f aca="false">IF(BX338&lt;&gt;"",IF(ISNUMBER(FIND(".",BX338)),RIGHT(BX338,LEN(BX338)-FIND(".",BX338)),""),"")</f>
        <v/>
      </c>
      <c r="CC338" s="170" t="str">
        <f aca="false">A338</f>
        <v>KF513798</v>
      </c>
      <c r="CD338" s="178" t="s">
        <v>339</v>
      </c>
      <c r="CE338" s="178" t="s">
        <v>340</v>
      </c>
      <c r="CF338" s="178" t="s">
        <v>341</v>
      </c>
      <c r="CK338" s="178"/>
      <c r="CR338" s="228" t="n">
        <f aca="false">C338</f>
        <v>3</v>
      </c>
      <c r="CS338" s="229" t="e">
        <f aca="false">d#REF!</f>
        <v>#VALUE!</v>
      </c>
      <c r="CT338" s="170" t="str">
        <f aca="false">CONCATENATE(CD338," strain ",CM338," ",CL338,", partial cds")</f>
        <v>Hepatitis E virus strain  , partial cds</v>
      </c>
    </row>
    <row r="339" customFormat="false" ht="11.9" hidden="false" customHeight="true" outlineLevel="0" collapsed="false">
      <c r="A339" s="154" t="s">
        <v>1008</v>
      </c>
      <c r="B339" s="147" t="n">
        <v>3</v>
      </c>
      <c r="C339" s="148" t="n">
        <v>3</v>
      </c>
      <c r="D339" s="147" t="s">
        <v>947</v>
      </c>
      <c r="E339" s="150" t="s">
        <v>640</v>
      </c>
      <c r="F339" s="210" t="s">
        <v>1009</v>
      </c>
      <c r="H339" s="146" t="s">
        <v>649</v>
      </c>
      <c r="I339" s="153" t="s">
        <v>650</v>
      </c>
      <c r="J339" s="146" t="s">
        <v>395</v>
      </c>
      <c r="M339" s="157" t="s">
        <v>348</v>
      </c>
      <c r="N339" s="158" t="s">
        <v>400</v>
      </c>
      <c r="O339" s="159" t="n">
        <v>2011</v>
      </c>
      <c r="S339" s="146" t="n">
        <v>280</v>
      </c>
      <c r="T339" s="161" t="n">
        <v>5</v>
      </c>
      <c r="AH339" s="164" t="n">
        <v>6262</v>
      </c>
      <c r="AI339" s="164" t="n">
        <v>6541</v>
      </c>
      <c r="AJ339" s="219" t="n">
        <f aca="false">SeqEnd-SeqBeg+1</f>
        <v>280</v>
      </c>
      <c r="AK339" s="220" t="n">
        <f aca="false">AND( SeqBeg&lt;=Beg  , End &lt;=SeqEnd )</f>
        <v>0</v>
      </c>
      <c r="AN339" s="221"/>
      <c r="AT339" s="147" t="s">
        <v>103</v>
      </c>
      <c r="AU339" s="146"/>
      <c r="AW339" s="222" t="str">
        <f aca="false">HYPERLINK(CONCATENATE("http://www.ncbi.nlm.nih.gov/nuccore/",BM339),BM339)</f>
        <v>KF513799</v>
      </c>
      <c r="AX339" s="219" t="e">
        <f aca="false">CONCATENATE(d#REF!,IF(I339="","",CONCATENATE(".",I339)),IF(K339="","",CONCATENATE(".",K339)),IF(M339="","",CONCATENATE(".",M339)),IF(R339="","",CONCATENATE(".",R339)),IF(U339="","","(*)"))</f>
        <v>#VALUE!</v>
      </c>
      <c r="AY339" s="170" t="str">
        <f aca="false">CONCATENATE(BM339,".",BN339)</f>
        <v>KF513799.HEV_EW286</v>
      </c>
      <c r="AZ339" s="171" t="str">
        <f aca="false">IF(AV339="",IF(ISNUMBER(FIND(".",A339)),LEFT(A339,FIND(".",A339)-1),A339),AV339)</f>
        <v>KF513799</v>
      </c>
      <c r="BA339" s="171" t="str">
        <f aca="false">IF(ISNUMBER(FIND("-",AZ339)),LEFT(AZ339,FIND("-",AZ339)-1),AZ339)</f>
        <v>KF513799</v>
      </c>
      <c r="BB339" s="170" t="str">
        <f aca="false"> MEGAname &amp; "="</f>
        <v>KF513799=</v>
      </c>
      <c r="BC339" s="170" t="str">
        <f aca="false">Clear &amp; IF(span ,"Span","out")</f>
        <v>KF513799=out</v>
      </c>
      <c r="BD339" s="170" t="str">
        <f aca="false">Clear &amp; IF(span, IF(B339=".","Selected",B339),"out")</f>
        <v>KF513799=out</v>
      </c>
      <c r="BE339" s="170" t="str">
        <f aca="false">Clear &amp; Strain</f>
        <v>KF513799=HEV_EW287</v>
      </c>
      <c r="BF339" s="170" t="e">
        <f aca="false">CONCATENATE(A339,"=",F338,". ",AX339,IF(AB339="","",CONCATENATE(".",AB339)))</f>
        <v>#VALUE!</v>
      </c>
      <c r="BG339" s="170" t="e">
        <f aca="false">CONCATENATE(A339,"=",F338,". ",AX339)</f>
        <v>#VALUE!</v>
      </c>
      <c r="BH339" s="170" t="e">
        <f aca="false">CONCATENATE(A339,"=",AX339)</f>
        <v>#VALUE!</v>
      </c>
      <c r="BI339" s="170" t="e">
        <f aca="false">CONCATENATE(A339,"=",ComForSubtype,d#REF!)</f>
        <v>#VALUE!</v>
      </c>
      <c r="BJ339" s="170" t="str">
        <f aca="false">CONCATENATE(A339,"=",E339)</f>
        <v>KF513799=3</v>
      </c>
      <c r="BK339" s="170" t="str">
        <f aca="false">CONCATENATE(A339,"=",C339)</f>
        <v>KF513799=3</v>
      </c>
      <c r="BL339" s="170" t="e">
        <f aca="false">CONCATENATE(d#REF!,"=")</f>
        <v>#VALUE!</v>
      </c>
      <c r="BM339" s="223" t="str">
        <f aca="false">IF(BA339="XX","",BA339)</f>
        <v>KF513799</v>
      </c>
      <c r="BN339" s="224" t="str">
        <f aca="false">CONCATENATE(IF(F338="","",F338),IF(G339="","",CONCATENATE(" / ",G339)))</f>
        <v>HEV_EW286</v>
      </c>
      <c r="BO339" s="225" t="e">
        <f aca="false">AX339</f>
        <v>#VALUE!</v>
      </c>
      <c r="BP339" s="226" t="str">
        <f aca="false">IF(V339="","",V339)</f>
        <v/>
      </c>
      <c r="BQ339" s="226" t="str">
        <f aca="false">IF(W339="","",CONCATENATE(W339,IF(LEFT(AO339,1)="s","+","")))</f>
        <v/>
      </c>
      <c r="BR339" s="226" t="str">
        <f aca="false">IF(X339="","",CONCATENATE(X339,IF(LEFT(AQ339,1)="s","+","")))</f>
        <v/>
      </c>
      <c r="BS339" s="226" t="str">
        <f aca="false">IF(Y339="","",CONCATENATE(Y339,IF(LEFT(AR339,1)="s","+","")))</f>
        <v/>
      </c>
      <c r="BT339" s="226" t="str">
        <f aca="false">IF(Z339="","",CONCATENATE(Z339,IF(LEFT(AS339,1)="s","+","")))</f>
        <v/>
      </c>
      <c r="BU339" s="227" t="str">
        <f aca="false">IF(AA339="","",CONCATENATE(AA339,IF(LEFT(AT339,1)="s","+","")))</f>
        <v/>
      </c>
      <c r="BW339" s="177" t="s">
        <v>338</v>
      </c>
      <c r="BX339" s="170" t="str">
        <f aca="false">IF(BW339&lt;&gt;"",IF(ISNUMBER(FIND("=",BW339)),LEFT(BW339,FIND("=",BW339)-1),BW339),BW339)</f>
        <v>xx</v>
      </c>
      <c r="BY339" s="170" t="str">
        <f aca="false">IF(BW339&lt;&gt;"",IF(ISNUMBER(FIND("=",BW339)),RIGHT(BW339,LEN(BW339)-FIND("=",BW339)),""),"")</f>
        <v>Non_select</v>
      </c>
      <c r="BZ339" s="170" t="str">
        <f aca="false">IF(BX339&lt;&gt;"",IF(ISNUMBER(FIND(".",BX339)),LEFT(BX339,FIND(".",BX339)-1),BX339),BX339)</f>
        <v>xx</v>
      </c>
      <c r="CA339" s="170" t="str">
        <f aca="false">IF(BX339&lt;&gt;"",IF(ISNUMBER(FIND(".",BX339)),RIGHT(BX339,LEN(BX339)-FIND(".",BX339)),""),"")</f>
        <v/>
      </c>
      <c r="CC339" s="170" t="str">
        <f aca="false">A339</f>
        <v>KF513799</v>
      </c>
      <c r="CD339" s="178" t="s">
        <v>339</v>
      </c>
      <c r="CE339" s="178" t="s">
        <v>340</v>
      </c>
      <c r="CF339" s="178" t="s">
        <v>341</v>
      </c>
      <c r="CK339" s="178"/>
      <c r="CR339" s="228" t="n">
        <f aca="false">C339</f>
        <v>3</v>
      </c>
      <c r="CS339" s="229" t="e">
        <f aca="false">d#REF!</f>
        <v>#VALUE!</v>
      </c>
      <c r="CT339" s="170" t="str">
        <f aca="false">CONCATENATE(CD339," strain ",CM339," ",CL339,", partial cds")</f>
        <v>Hepatitis E virus strain  , partial cds</v>
      </c>
    </row>
    <row r="340" customFormat="false" ht="11.9" hidden="false" customHeight="true" outlineLevel="0" collapsed="false">
      <c r="A340" s="154" t="s">
        <v>1010</v>
      </c>
      <c r="B340" s="147" t="n">
        <v>3</v>
      </c>
      <c r="C340" s="148" t="n">
        <v>3</v>
      </c>
      <c r="D340" s="147" t="s">
        <v>947</v>
      </c>
      <c r="E340" s="150" t="s">
        <v>640</v>
      </c>
      <c r="F340" s="210" t="s">
        <v>1011</v>
      </c>
      <c r="H340" s="146" t="s">
        <v>649</v>
      </c>
      <c r="I340" s="153" t="s">
        <v>650</v>
      </c>
      <c r="J340" s="146" t="s">
        <v>395</v>
      </c>
      <c r="M340" s="157" t="s">
        <v>348</v>
      </c>
      <c r="N340" s="158" t="s">
        <v>400</v>
      </c>
      <c r="O340" s="159" t="n">
        <v>2011</v>
      </c>
      <c r="S340" s="146" t="n">
        <v>280</v>
      </c>
      <c r="T340" s="161" t="n">
        <v>5</v>
      </c>
      <c r="AH340" s="164" t="n">
        <v>6262</v>
      </c>
      <c r="AI340" s="164" t="n">
        <v>6541</v>
      </c>
      <c r="AJ340" s="219" t="n">
        <f aca="false">SeqEnd-SeqBeg+1</f>
        <v>280</v>
      </c>
      <c r="AK340" s="220" t="n">
        <f aca="false">AND( SeqBeg&lt;=Beg  , End &lt;=SeqEnd )</f>
        <v>0</v>
      </c>
      <c r="AN340" s="221"/>
      <c r="AT340" s="147" t="s">
        <v>103</v>
      </c>
      <c r="AU340" s="146"/>
      <c r="AW340" s="222" t="str">
        <f aca="false">HYPERLINK(CONCATENATE("http://www.ncbi.nlm.nih.gov/nuccore/",BM340),BM340)</f>
        <v>KF513800</v>
      </c>
      <c r="AX340" s="219" t="e">
        <f aca="false">CONCATENATE(d#REF!,IF(I340="","",CONCATENATE(".",I340)),IF(K340="","",CONCATENATE(".",K340)),IF(M340="","",CONCATENATE(".",M340)),IF(R340="","",CONCATENATE(".",R340)),IF(U340="","","(*)"))</f>
        <v>#VALUE!</v>
      </c>
      <c r="AY340" s="170" t="str">
        <f aca="false">CONCATENATE(BM340,".",BN340)</f>
        <v>KF513800.HEV_EW287</v>
      </c>
      <c r="AZ340" s="171" t="str">
        <f aca="false">IF(AV340="",IF(ISNUMBER(FIND(".",A340)),LEFT(A340,FIND(".",A340)-1),A340),AV340)</f>
        <v>KF513800</v>
      </c>
      <c r="BA340" s="171" t="str">
        <f aca="false">IF(ISNUMBER(FIND("-",AZ340)),LEFT(AZ340,FIND("-",AZ340)-1),AZ340)</f>
        <v>KF513800</v>
      </c>
      <c r="BB340" s="170" t="str">
        <f aca="false"> MEGAname &amp; "="</f>
        <v>KF513800=</v>
      </c>
      <c r="BC340" s="170" t="str">
        <f aca="false">Clear &amp; IF(span ,"Span","out")</f>
        <v>KF513800=out</v>
      </c>
      <c r="BD340" s="170" t="str">
        <f aca="false">Clear &amp; IF(span, IF(B340=".","Selected",B340),"out")</f>
        <v>KF513800=out</v>
      </c>
      <c r="BE340" s="170" t="str">
        <f aca="false">Clear &amp; Strain</f>
        <v>KF513800=HEV_EW288</v>
      </c>
      <c r="BF340" s="170" t="e">
        <f aca="false">CONCATENATE(A340,"=",F339,". ",AX340,IF(AB340="","",CONCATENATE(".",AB340)))</f>
        <v>#VALUE!</v>
      </c>
      <c r="BG340" s="170" t="e">
        <f aca="false">CONCATENATE(A340,"=",F339,". ",AX340)</f>
        <v>#VALUE!</v>
      </c>
      <c r="BH340" s="170" t="e">
        <f aca="false">CONCATENATE(A340,"=",AX340)</f>
        <v>#VALUE!</v>
      </c>
      <c r="BI340" s="170" t="e">
        <f aca="false">CONCATENATE(A340,"=",ComForSubtype,d#REF!)</f>
        <v>#VALUE!</v>
      </c>
      <c r="BJ340" s="170" t="str">
        <f aca="false">CONCATENATE(A340,"=",E340)</f>
        <v>KF513800=3</v>
      </c>
      <c r="BK340" s="170" t="str">
        <f aca="false">CONCATENATE(A340,"=",C340)</f>
        <v>KF513800=3</v>
      </c>
      <c r="BL340" s="170" t="e">
        <f aca="false">CONCATENATE(d#REF!,"=")</f>
        <v>#VALUE!</v>
      </c>
      <c r="BM340" s="223" t="str">
        <f aca="false">IF(BA340="XX","",BA340)</f>
        <v>KF513800</v>
      </c>
      <c r="BN340" s="224" t="str">
        <f aca="false">CONCATENATE(IF(F339="","",F339),IF(G340="","",CONCATENATE(" / ",G340)))</f>
        <v>HEV_EW287</v>
      </c>
      <c r="BO340" s="225" t="e">
        <f aca="false">AX340</f>
        <v>#VALUE!</v>
      </c>
      <c r="BP340" s="226" t="str">
        <f aca="false">IF(V340="","",V340)</f>
        <v/>
      </c>
      <c r="BQ340" s="226" t="str">
        <f aca="false">IF(W340="","",CONCATENATE(W340,IF(LEFT(AO340,1)="s","+","")))</f>
        <v/>
      </c>
      <c r="BR340" s="226" t="str">
        <f aca="false">IF(X340="","",CONCATENATE(X340,IF(LEFT(AQ340,1)="s","+","")))</f>
        <v/>
      </c>
      <c r="BS340" s="226" t="str">
        <f aca="false">IF(Y340="","",CONCATENATE(Y340,IF(LEFT(AR340,1)="s","+","")))</f>
        <v/>
      </c>
      <c r="BT340" s="226" t="str">
        <f aca="false">IF(Z340="","",CONCATENATE(Z340,IF(LEFT(AS340,1)="s","+","")))</f>
        <v/>
      </c>
      <c r="BU340" s="227" t="str">
        <f aca="false">IF(AA340="","",CONCATENATE(AA340,IF(LEFT(AT340,1)="s","+","")))</f>
        <v/>
      </c>
      <c r="BW340" s="177" t="s">
        <v>338</v>
      </c>
      <c r="BX340" s="170" t="str">
        <f aca="false">IF(BW340&lt;&gt;"",IF(ISNUMBER(FIND("=",BW340)),LEFT(BW340,FIND("=",BW340)-1),BW340),BW340)</f>
        <v>xx</v>
      </c>
      <c r="BY340" s="170" t="str">
        <f aca="false">IF(BW340&lt;&gt;"",IF(ISNUMBER(FIND("=",BW340)),RIGHT(BW340,LEN(BW340)-FIND("=",BW340)),""),"")</f>
        <v>Non_select</v>
      </c>
      <c r="BZ340" s="170" t="str">
        <f aca="false">IF(BX340&lt;&gt;"",IF(ISNUMBER(FIND(".",BX340)),LEFT(BX340,FIND(".",BX340)-1),BX340),BX340)</f>
        <v>xx</v>
      </c>
      <c r="CA340" s="170" t="str">
        <f aca="false">IF(BX340&lt;&gt;"",IF(ISNUMBER(FIND(".",BX340)),RIGHT(BX340,LEN(BX340)-FIND(".",BX340)),""),"")</f>
        <v/>
      </c>
      <c r="CC340" s="170" t="str">
        <f aca="false">A340</f>
        <v>KF513800</v>
      </c>
      <c r="CD340" s="178" t="s">
        <v>339</v>
      </c>
      <c r="CE340" s="178" t="s">
        <v>340</v>
      </c>
      <c r="CF340" s="178" t="s">
        <v>341</v>
      </c>
      <c r="CK340" s="178"/>
      <c r="CR340" s="228" t="n">
        <f aca="false">C340</f>
        <v>3</v>
      </c>
      <c r="CS340" s="229" t="e">
        <f aca="false">d#REF!</f>
        <v>#VALUE!</v>
      </c>
      <c r="CT340" s="170" t="str">
        <f aca="false">CONCATENATE(CD340," strain ",CM340," ",CL340,", partial cds")</f>
        <v>Hepatitis E virus strain  , partial cds</v>
      </c>
    </row>
    <row r="341" customFormat="false" ht="11.9" hidden="false" customHeight="true" outlineLevel="0" collapsed="false">
      <c r="A341" s="154" t="s">
        <v>1012</v>
      </c>
      <c r="B341" s="147" t="n">
        <v>3</v>
      </c>
      <c r="C341" s="148" t="n">
        <v>3</v>
      </c>
      <c r="D341" s="147" t="s">
        <v>947</v>
      </c>
      <c r="E341" s="150" t="s">
        <v>640</v>
      </c>
      <c r="F341" s="210" t="s">
        <v>1013</v>
      </c>
      <c r="H341" s="146" t="s">
        <v>649</v>
      </c>
      <c r="I341" s="153" t="s">
        <v>650</v>
      </c>
      <c r="J341" s="146" t="s">
        <v>395</v>
      </c>
      <c r="M341" s="157" t="s">
        <v>348</v>
      </c>
      <c r="N341" s="158" t="s">
        <v>400</v>
      </c>
      <c r="O341" s="159" t="n">
        <v>2011</v>
      </c>
      <c r="S341" s="146" t="n">
        <v>280</v>
      </c>
      <c r="T341" s="161" t="n">
        <v>5</v>
      </c>
      <c r="AH341" s="164" t="n">
        <v>6262</v>
      </c>
      <c r="AI341" s="164" t="n">
        <v>6541</v>
      </c>
      <c r="AJ341" s="219" t="n">
        <f aca="false">SeqEnd-SeqBeg+1</f>
        <v>280</v>
      </c>
      <c r="AK341" s="220" t="n">
        <f aca="false">AND( SeqBeg&lt;=Beg  , End &lt;=SeqEnd )</f>
        <v>0</v>
      </c>
      <c r="AN341" s="221"/>
      <c r="AT341" s="147" t="s">
        <v>103</v>
      </c>
      <c r="AU341" s="146"/>
      <c r="AW341" s="222" t="str">
        <f aca="false">HYPERLINK(CONCATENATE("http://www.ncbi.nlm.nih.gov/nuccore/",BM341),BM341)</f>
        <v>KF513801</v>
      </c>
      <c r="AX341" s="219" t="e">
        <f aca="false">CONCATENATE(d#REF!,IF(I341="","",CONCATENATE(".",I341)),IF(K341="","",CONCATENATE(".",K341)),IF(M341="","",CONCATENATE(".",M341)),IF(R341="","",CONCATENATE(".",R341)),IF(U341="","","(*)"))</f>
        <v>#VALUE!</v>
      </c>
      <c r="AY341" s="170" t="str">
        <f aca="false">CONCATENATE(BM341,".",BN341)</f>
        <v>KF513801.HEV_EW288</v>
      </c>
      <c r="AZ341" s="171" t="str">
        <f aca="false">IF(AV341="",IF(ISNUMBER(FIND(".",A341)),LEFT(A341,FIND(".",A341)-1),A341),AV341)</f>
        <v>KF513801</v>
      </c>
      <c r="BA341" s="171" t="str">
        <f aca="false">IF(ISNUMBER(FIND("-",AZ341)),LEFT(AZ341,FIND("-",AZ341)-1),AZ341)</f>
        <v>KF513801</v>
      </c>
      <c r="BB341" s="170" t="str">
        <f aca="false"> MEGAname &amp; "="</f>
        <v>KF513801=</v>
      </c>
      <c r="BC341" s="170" t="str">
        <f aca="false">Clear &amp; IF(span ,"Span","out")</f>
        <v>KF513801=out</v>
      </c>
      <c r="BD341" s="170" t="str">
        <f aca="false">Clear &amp; IF(span, IF(B341=".","Selected",B341),"out")</f>
        <v>KF513801=out</v>
      </c>
      <c r="BE341" s="170" t="str">
        <f aca="false">Clear &amp; Strain</f>
        <v>KF513801=HEV_EW289</v>
      </c>
      <c r="BF341" s="170" t="e">
        <f aca="false">CONCATENATE(A341,"=",F340,". ",AX341,IF(AB341="","",CONCATENATE(".",AB341)))</f>
        <v>#VALUE!</v>
      </c>
      <c r="BG341" s="170" t="e">
        <f aca="false">CONCATENATE(A341,"=",F340,". ",AX341)</f>
        <v>#VALUE!</v>
      </c>
      <c r="BH341" s="170" t="e">
        <f aca="false">CONCATENATE(A341,"=",AX341)</f>
        <v>#VALUE!</v>
      </c>
      <c r="BI341" s="170" t="e">
        <f aca="false">CONCATENATE(A341,"=",ComForSubtype,d#REF!)</f>
        <v>#VALUE!</v>
      </c>
      <c r="BJ341" s="170" t="str">
        <f aca="false">CONCATENATE(A341,"=",E341)</f>
        <v>KF513801=3</v>
      </c>
      <c r="BK341" s="170" t="str">
        <f aca="false">CONCATENATE(A341,"=",C341)</f>
        <v>KF513801=3</v>
      </c>
      <c r="BL341" s="170" t="e">
        <f aca="false">CONCATENATE(d#REF!,"=")</f>
        <v>#VALUE!</v>
      </c>
      <c r="BM341" s="223" t="str">
        <f aca="false">IF(BA341="XX","",BA341)</f>
        <v>KF513801</v>
      </c>
      <c r="BN341" s="224" t="str">
        <f aca="false">CONCATENATE(IF(F340="","",F340),IF(G341="","",CONCATENATE(" / ",G341)))</f>
        <v>HEV_EW288</v>
      </c>
      <c r="BO341" s="225" t="e">
        <f aca="false">AX341</f>
        <v>#VALUE!</v>
      </c>
      <c r="BP341" s="226" t="str">
        <f aca="false">IF(V341="","",V341)</f>
        <v/>
      </c>
      <c r="BQ341" s="226" t="str">
        <f aca="false">IF(W341="","",CONCATENATE(W341,IF(LEFT(AO341,1)="s","+","")))</f>
        <v/>
      </c>
      <c r="BR341" s="226" t="str">
        <f aca="false">IF(X341="","",CONCATENATE(X341,IF(LEFT(AQ341,1)="s","+","")))</f>
        <v/>
      </c>
      <c r="BS341" s="226" t="str">
        <f aca="false">IF(Y341="","",CONCATENATE(Y341,IF(LEFT(AR341,1)="s","+","")))</f>
        <v/>
      </c>
      <c r="BT341" s="226" t="str">
        <f aca="false">IF(Z341="","",CONCATENATE(Z341,IF(LEFT(AS341,1)="s","+","")))</f>
        <v/>
      </c>
      <c r="BU341" s="227" t="str">
        <f aca="false">IF(AA341="","",CONCATENATE(AA341,IF(LEFT(AT341,1)="s","+","")))</f>
        <v/>
      </c>
      <c r="BW341" s="177" t="s">
        <v>338</v>
      </c>
      <c r="BX341" s="170" t="str">
        <f aca="false">IF(BW341&lt;&gt;"",IF(ISNUMBER(FIND("=",BW341)),LEFT(BW341,FIND("=",BW341)-1),BW341),BW341)</f>
        <v>xx</v>
      </c>
      <c r="BY341" s="170" t="str">
        <f aca="false">IF(BW341&lt;&gt;"",IF(ISNUMBER(FIND("=",BW341)),RIGHT(BW341,LEN(BW341)-FIND("=",BW341)),""),"")</f>
        <v>Non_select</v>
      </c>
      <c r="BZ341" s="170" t="str">
        <f aca="false">IF(BX341&lt;&gt;"",IF(ISNUMBER(FIND(".",BX341)),LEFT(BX341,FIND(".",BX341)-1),BX341),BX341)</f>
        <v>xx</v>
      </c>
      <c r="CA341" s="170" t="str">
        <f aca="false">IF(BX341&lt;&gt;"",IF(ISNUMBER(FIND(".",BX341)),RIGHT(BX341,LEN(BX341)-FIND(".",BX341)),""),"")</f>
        <v/>
      </c>
      <c r="CC341" s="170" t="str">
        <f aca="false">A341</f>
        <v>KF513801</v>
      </c>
      <c r="CD341" s="178" t="s">
        <v>339</v>
      </c>
      <c r="CE341" s="178" t="s">
        <v>340</v>
      </c>
      <c r="CF341" s="178" t="s">
        <v>341</v>
      </c>
      <c r="CK341" s="178"/>
      <c r="CR341" s="228" t="n">
        <f aca="false">C341</f>
        <v>3</v>
      </c>
      <c r="CS341" s="229" t="e">
        <f aca="false">d#REF!</f>
        <v>#VALUE!</v>
      </c>
      <c r="CT341" s="170" t="str">
        <f aca="false">CONCATENATE(CD341," strain ",CM341," ",CL341,", partial cds")</f>
        <v>Hepatitis E virus strain  , partial cds</v>
      </c>
    </row>
    <row r="342" customFormat="false" ht="11.9" hidden="false" customHeight="true" outlineLevel="0" collapsed="false">
      <c r="A342" s="154" t="s">
        <v>1014</v>
      </c>
      <c r="B342" s="147" t="n">
        <v>3</v>
      </c>
      <c r="C342" s="148" t="n">
        <v>3</v>
      </c>
      <c r="D342" s="147" t="s">
        <v>947</v>
      </c>
      <c r="E342" s="150" t="s">
        <v>640</v>
      </c>
      <c r="F342" s="210" t="s">
        <v>1015</v>
      </c>
      <c r="H342" s="146" t="s">
        <v>649</v>
      </c>
      <c r="I342" s="153" t="s">
        <v>650</v>
      </c>
      <c r="J342" s="146" t="s">
        <v>395</v>
      </c>
      <c r="M342" s="157" t="s">
        <v>348</v>
      </c>
      <c r="N342" s="158" t="s">
        <v>400</v>
      </c>
      <c r="O342" s="159" t="n">
        <v>2011</v>
      </c>
      <c r="S342" s="146" t="n">
        <v>280</v>
      </c>
      <c r="T342" s="161" t="n">
        <v>5</v>
      </c>
      <c r="AH342" s="164" t="n">
        <v>6262</v>
      </c>
      <c r="AI342" s="164" t="n">
        <v>6541</v>
      </c>
      <c r="AJ342" s="219" t="n">
        <f aca="false">SeqEnd-SeqBeg+1</f>
        <v>280</v>
      </c>
      <c r="AK342" s="220" t="n">
        <f aca="false">AND( SeqBeg&lt;=Beg  , End &lt;=SeqEnd )</f>
        <v>0</v>
      </c>
      <c r="AN342" s="221"/>
      <c r="AT342" s="147" t="s">
        <v>103</v>
      </c>
      <c r="AU342" s="146"/>
      <c r="AW342" s="222" t="str">
        <f aca="false">HYPERLINK(CONCATENATE("http://www.ncbi.nlm.nih.gov/nuccore/",BM342),BM342)</f>
        <v>KF513803</v>
      </c>
      <c r="AX342" s="219" t="e">
        <f aca="false">CONCATENATE(d#REF!,IF(I342="","",CONCATENATE(".",I342)),IF(K342="","",CONCATENATE(".",K342)),IF(M342="","",CONCATENATE(".",M342)),IF(R342="","",CONCATENATE(".",R342)),IF(U342="","","(*)"))</f>
        <v>#VALUE!</v>
      </c>
      <c r="AY342" s="170" t="str">
        <f aca="false">CONCATENATE(BM342,".",BN342)</f>
        <v>KF513803.HEV_EW289</v>
      </c>
      <c r="AZ342" s="171" t="str">
        <f aca="false">IF(AV342="",IF(ISNUMBER(FIND(".",A342)),LEFT(A342,FIND(".",A342)-1),A342),AV342)</f>
        <v>KF513803</v>
      </c>
      <c r="BA342" s="171" t="str">
        <f aca="false">IF(ISNUMBER(FIND("-",AZ342)),LEFT(AZ342,FIND("-",AZ342)-1),AZ342)</f>
        <v>KF513803</v>
      </c>
      <c r="BB342" s="170" t="str">
        <f aca="false"> MEGAname &amp; "="</f>
        <v>KF513803=</v>
      </c>
      <c r="BC342" s="170" t="str">
        <f aca="false">Clear &amp; IF(span ,"Span","out")</f>
        <v>KF513803=out</v>
      </c>
      <c r="BD342" s="170" t="str">
        <f aca="false">Clear &amp; IF(span, IF(B342=".","Selected",B342),"out")</f>
        <v>KF513803=out</v>
      </c>
      <c r="BE342" s="170" t="str">
        <f aca="false">Clear &amp; Strain</f>
        <v>KF513803=HEV_EW290</v>
      </c>
      <c r="BF342" s="170" t="e">
        <f aca="false">CONCATENATE(A342,"=",F341,". ",AX342,IF(AB342="","",CONCATENATE(".",AB342)))</f>
        <v>#VALUE!</v>
      </c>
      <c r="BG342" s="170" t="e">
        <f aca="false">CONCATENATE(A342,"=",F341,". ",AX342)</f>
        <v>#VALUE!</v>
      </c>
      <c r="BH342" s="170" t="e">
        <f aca="false">CONCATENATE(A342,"=",AX342)</f>
        <v>#VALUE!</v>
      </c>
      <c r="BI342" s="170" t="e">
        <f aca="false">CONCATENATE(A342,"=",ComForSubtype,d#REF!)</f>
        <v>#VALUE!</v>
      </c>
      <c r="BJ342" s="170" t="str">
        <f aca="false">CONCATENATE(A342,"=",E342)</f>
        <v>KF513803=3</v>
      </c>
      <c r="BK342" s="170" t="str">
        <f aca="false">CONCATENATE(A342,"=",C342)</f>
        <v>KF513803=3</v>
      </c>
      <c r="BL342" s="170" t="e">
        <f aca="false">CONCATENATE(d#REF!,"=")</f>
        <v>#VALUE!</v>
      </c>
      <c r="BM342" s="223" t="str">
        <f aca="false">IF(BA342="XX","",BA342)</f>
        <v>KF513803</v>
      </c>
      <c r="BN342" s="224" t="str">
        <f aca="false">CONCATENATE(IF(F341="","",F341),IF(G342="","",CONCATENATE(" / ",G342)))</f>
        <v>HEV_EW289</v>
      </c>
      <c r="BO342" s="225" t="e">
        <f aca="false">AX342</f>
        <v>#VALUE!</v>
      </c>
      <c r="BP342" s="226" t="str">
        <f aca="false">IF(V342="","",V342)</f>
        <v/>
      </c>
      <c r="BQ342" s="226" t="str">
        <f aca="false">IF(W342="","",CONCATENATE(W342,IF(LEFT(AO342,1)="s","+","")))</f>
        <v/>
      </c>
      <c r="BR342" s="226" t="str">
        <f aca="false">IF(X342="","",CONCATENATE(X342,IF(LEFT(AQ342,1)="s","+","")))</f>
        <v/>
      </c>
      <c r="BS342" s="226" t="str">
        <f aca="false">IF(Y342="","",CONCATENATE(Y342,IF(LEFT(AR342,1)="s","+","")))</f>
        <v/>
      </c>
      <c r="BT342" s="226" t="str">
        <f aca="false">IF(Z342="","",CONCATENATE(Z342,IF(LEFT(AS342,1)="s","+","")))</f>
        <v/>
      </c>
      <c r="BU342" s="227" t="str">
        <f aca="false">IF(AA342="","",CONCATENATE(AA342,IF(LEFT(AT342,1)="s","+","")))</f>
        <v/>
      </c>
      <c r="BW342" s="177" t="s">
        <v>338</v>
      </c>
      <c r="BX342" s="170" t="str">
        <f aca="false">IF(BW342&lt;&gt;"",IF(ISNUMBER(FIND("=",BW342)),LEFT(BW342,FIND("=",BW342)-1),BW342),BW342)</f>
        <v>xx</v>
      </c>
      <c r="BY342" s="170" t="str">
        <f aca="false">IF(BW342&lt;&gt;"",IF(ISNUMBER(FIND("=",BW342)),RIGHT(BW342,LEN(BW342)-FIND("=",BW342)),""),"")</f>
        <v>Non_select</v>
      </c>
      <c r="BZ342" s="170" t="str">
        <f aca="false">IF(BX342&lt;&gt;"",IF(ISNUMBER(FIND(".",BX342)),LEFT(BX342,FIND(".",BX342)-1),BX342),BX342)</f>
        <v>xx</v>
      </c>
      <c r="CA342" s="170" t="str">
        <f aca="false">IF(BX342&lt;&gt;"",IF(ISNUMBER(FIND(".",BX342)),RIGHT(BX342,LEN(BX342)-FIND(".",BX342)),""),"")</f>
        <v/>
      </c>
      <c r="CC342" s="170" t="str">
        <f aca="false">A342</f>
        <v>KF513803</v>
      </c>
      <c r="CD342" s="178" t="s">
        <v>339</v>
      </c>
      <c r="CE342" s="178" t="s">
        <v>340</v>
      </c>
      <c r="CF342" s="178" t="s">
        <v>341</v>
      </c>
      <c r="CK342" s="178"/>
      <c r="CR342" s="228" t="n">
        <f aca="false">C342</f>
        <v>3</v>
      </c>
      <c r="CS342" s="229" t="e">
        <f aca="false">d#REF!</f>
        <v>#VALUE!</v>
      </c>
      <c r="CT342" s="170" t="str">
        <f aca="false">CONCATENATE(CD342," strain ",CM342," ",CL342,", partial cds")</f>
        <v>Hepatitis E virus strain  , partial cds</v>
      </c>
    </row>
    <row r="343" customFormat="false" ht="11.9" hidden="false" customHeight="true" outlineLevel="0" collapsed="false">
      <c r="A343" s="154" t="s">
        <v>1016</v>
      </c>
      <c r="B343" s="147" t="n">
        <v>3</v>
      </c>
      <c r="C343" s="148" t="n">
        <v>3</v>
      </c>
      <c r="D343" s="147" t="s">
        <v>947</v>
      </c>
      <c r="E343" s="150" t="s">
        <v>640</v>
      </c>
      <c r="F343" s="210" t="s">
        <v>1017</v>
      </c>
      <c r="H343" s="146" t="s">
        <v>649</v>
      </c>
      <c r="I343" s="153" t="s">
        <v>650</v>
      </c>
      <c r="J343" s="146" t="s">
        <v>395</v>
      </c>
      <c r="M343" s="157" t="s">
        <v>348</v>
      </c>
      <c r="N343" s="158" t="s">
        <v>400</v>
      </c>
      <c r="O343" s="159" t="n">
        <v>2011</v>
      </c>
      <c r="S343" s="146" t="n">
        <v>280</v>
      </c>
      <c r="T343" s="161" t="n">
        <v>5</v>
      </c>
      <c r="AH343" s="164" t="n">
        <v>6262</v>
      </c>
      <c r="AI343" s="164" t="n">
        <v>6541</v>
      </c>
      <c r="AJ343" s="219" t="n">
        <f aca="false">SeqEnd-SeqBeg+1</f>
        <v>280</v>
      </c>
      <c r="AK343" s="220" t="n">
        <f aca="false">AND( SeqBeg&lt;=Beg  , End &lt;=SeqEnd )</f>
        <v>0</v>
      </c>
      <c r="AN343" s="221"/>
      <c r="AT343" s="147" t="s">
        <v>103</v>
      </c>
      <c r="AU343" s="146"/>
      <c r="AW343" s="222" t="str">
        <f aca="false">HYPERLINK(CONCATENATE("http://www.ncbi.nlm.nih.gov/nuccore/",BM343),BM343)</f>
        <v>KF513805</v>
      </c>
      <c r="AX343" s="219" t="e">
        <f aca="false">CONCATENATE(d#REF!,IF(I343="","",CONCATENATE(".",I343)),IF(K343="","",CONCATENATE(".",K343)),IF(M343="","",CONCATENATE(".",M343)),IF(R343="","",CONCATENATE(".",R343)),IF(U343="","","(*)"))</f>
        <v>#VALUE!</v>
      </c>
      <c r="AY343" s="170" t="str">
        <f aca="false">CONCATENATE(BM343,".",BN343)</f>
        <v>KF513805.HEV_EW290</v>
      </c>
      <c r="AZ343" s="171" t="str">
        <f aca="false">IF(AV343="",IF(ISNUMBER(FIND(".",A343)),LEFT(A343,FIND(".",A343)-1),A343),AV343)</f>
        <v>KF513805</v>
      </c>
      <c r="BA343" s="171" t="str">
        <f aca="false">IF(ISNUMBER(FIND("-",AZ343)),LEFT(AZ343,FIND("-",AZ343)-1),AZ343)</f>
        <v>KF513805</v>
      </c>
      <c r="BB343" s="170" t="str">
        <f aca="false"> MEGAname &amp; "="</f>
        <v>KF513805=</v>
      </c>
      <c r="BC343" s="170" t="str">
        <f aca="false">Clear &amp; IF(span ,"Span","out")</f>
        <v>KF513805=out</v>
      </c>
      <c r="BD343" s="170" t="str">
        <f aca="false">Clear &amp; IF(span, IF(B343=".","Selected",B343),"out")</f>
        <v>KF513805=out</v>
      </c>
      <c r="BE343" s="170" t="str">
        <f aca="false">Clear &amp; Strain</f>
        <v>KF513805=HEV_EW292</v>
      </c>
      <c r="BF343" s="170" t="e">
        <f aca="false">CONCATENATE(A343,"=",F342,". ",AX343,IF(AB343="","",CONCATENATE(".",AB343)))</f>
        <v>#VALUE!</v>
      </c>
      <c r="BG343" s="170" t="e">
        <f aca="false">CONCATENATE(A343,"=",F342,". ",AX343)</f>
        <v>#VALUE!</v>
      </c>
      <c r="BH343" s="170" t="e">
        <f aca="false">CONCATENATE(A343,"=",AX343)</f>
        <v>#VALUE!</v>
      </c>
      <c r="BI343" s="170" t="e">
        <f aca="false">CONCATENATE(A343,"=",ComForSubtype,d#REF!)</f>
        <v>#VALUE!</v>
      </c>
      <c r="BJ343" s="170" t="str">
        <f aca="false">CONCATENATE(A343,"=",E343)</f>
        <v>KF513805=3</v>
      </c>
      <c r="BK343" s="170" t="str">
        <f aca="false">CONCATENATE(A343,"=",C343)</f>
        <v>KF513805=3</v>
      </c>
      <c r="BL343" s="170" t="e">
        <f aca="false">CONCATENATE(d#REF!,"=")</f>
        <v>#VALUE!</v>
      </c>
      <c r="BM343" s="223" t="str">
        <f aca="false">IF(BA343="XX","",BA343)</f>
        <v>KF513805</v>
      </c>
      <c r="BN343" s="224" t="str">
        <f aca="false">CONCATENATE(IF(F342="","",F342),IF(G343="","",CONCATENATE(" / ",G343)))</f>
        <v>HEV_EW290</v>
      </c>
      <c r="BO343" s="225" t="e">
        <f aca="false">AX343</f>
        <v>#VALUE!</v>
      </c>
      <c r="BP343" s="226" t="str">
        <f aca="false">IF(V343="","",V343)</f>
        <v/>
      </c>
      <c r="BQ343" s="226" t="str">
        <f aca="false">IF(W343="","",CONCATENATE(W343,IF(LEFT(AO343,1)="s","+","")))</f>
        <v/>
      </c>
      <c r="BR343" s="226" t="str">
        <f aca="false">IF(X343="","",CONCATENATE(X343,IF(LEFT(AQ343,1)="s","+","")))</f>
        <v/>
      </c>
      <c r="BS343" s="226" t="str">
        <f aca="false">IF(Y343="","",CONCATENATE(Y343,IF(LEFT(AR343,1)="s","+","")))</f>
        <v/>
      </c>
      <c r="BT343" s="226" t="str">
        <f aca="false">IF(Z343="","",CONCATENATE(Z343,IF(LEFT(AS343,1)="s","+","")))</f>
        <v/>
      </c>
      <c r="BU343" s="227" t="str">
        <f aca="false">IF(AA343="","",CONCATENATE(AA343,IF(LEFT(AT343,1)="s","+","")))</f>
        <v/>
      </c>
      <c r="BW343" s="177" t="s">
        <v>338</v>
      </c>
      <c r="BX343" s="170" t="str">
        <f aca="false">IF(BW343&lt;&gt;"",IF(ISNUMBER(FIND("=",BW343)),LEFT(BW343,FIND("=",BW343)-1),BW343),BW343)</f>
        <v>xx</v>
      </c>
      <c r="BY343" s="170" t="str">
        <f aca="false">IF(BW343&lt;&gt;"",IF(ISNUMBER(FIND("=",BW343)),RIGHT(BW343,LEN(BW343)-FIND("=",BW343)),""),"")</f>
        <v>Non_select</v>
      </c>
      <c r="BZ343" s="170" t="str">
        <f aca="false">IF(BX343&lt;&gt;"",IF(ISNUMBER(FIND(".",BX343)),LEFT(BX343,FIND(".",BX343)-1),BX343),BX343)</f>
        <v>xx</v>
      </c>
      <c r="CA343" s="170" t="str">
        <f aca="false">IF(BX343&lt;&gt;"",IF(ISNUMBER(FIND(".",BX343)),RIGHT(BX343,LEN(BX343)-FIND(".",BX343)),""),"")</f>
        <v/>
      </c>
      <c r="CC343" s="170" t="str">
        <f aca="false">A343</f>
        <v>KF513805</v>
      </c>
      <c r="CD343" s="178" t="s">
        <v>339</v>
      </c>
      <c r="CE343" s="178" t="s">
        <v>340</v>
      </c>
      <c r="CF343" s="178" t="s">
        <v>341</v>
      </c>
      <c r="CK343" s="178"/>
      <c r="CR343" s="228" t="n">
        <f aca="false">C343</f>
        <v>3</v>
      </c>
      <c r="CS343" s="229" t="e">
        <f aca="false">d#REF!</f>
        <v>#VALUE!</v>
      </c>
      <c r="CT343" s="170" t="str">
        <f aca="false">CONCATENATE(CD343," strain ",CM343," ",CL343,", partial cds")</f>
        <v>Hepatitis E virus strain  , partial cds</v>
      </c>
    </row>
    <row r="344" customFormat="false" ht="11.9" hidden="false" customHeight="true" outlineLevel="0" collapsed="false">
      <c r="A344" s="154" t="s">
        <v>1018</v>
      </c>
      <c r="B344" s="147" t="n">
        <v>3</v>
      </c>
      <c r="C344" s="148" t="n">
        <v>3</v>
      </c>
      <c r="D344" s="147" t="s">
        <v>947</v>
      </c>
      <c r="E344" s="150" t="s">
        <v>640</v>
      </c>
      <c r="F344" s="210" t="s">
        <v>1019</v>
      </c>
      <c r="H344" s="146" t="s">
        <v>649</v>
      </c>
      <c r="I344" s="153" t="s">
        <v>650</v>
      </c>
      <c r="J344" s="146" t="s">
        <v>395</v>
      </c>
      <c r="M344" s="157" t="s">
        <v>348</v>
      </c>
      <c r="N344" s="158" t="s">
        <v>400</v>
      </c>
      <c r="O344" s="159" t="n">
        <v>2011</v>
      </c>
      <c r="S344" s="146" t="n">
        <v>280</v>
      </c>
      <c r="T344" s="161" t="n">
        <v>5</v>
      </c>
      <c r="AH344" s="164" t="n">
        <v>6262</v>
      </c>
      <c r="AI344" s="164" t="n">
        <v>6541</v>
      </c>
      <c r="AJ344" s="219" t="n">
        <f aca="false">SeqEnd-SeqBeg+1</f>
        <v>280</v>
      </c>
      <c r="AK344" s="220" t="n">
        <f aca="false">AND( SeqBeg&lt;=Beg  , End &lt;=SeqEnd )</f>
        <v>0</v>
      </c>
      <c r="AN344" s="221"/>
      <c r="AT344" s="147" t="s">
        <v>103</v>
      </c>
      <c r="AU344" s="146"/>
      <c r="AW344" s="222" t="str">
        <f aca="false">HYPERLINK(CONCATENATE("http://www.ncbi.nlm.nih.gov/nuccore/",BM344),BM344)</f>
        <v>KF513807</v>
      </c>
      <c r="AX344" s="219" t="e">
        <f aca="false">CONCATENATE(d#REF!,IF(I344="","",CONCATENATE(".",I344)),IF(K344="","",CONCATENATE(".",K344)),IF(M344="","",CONCATENATE(".",M344)),IF(R344="","",CONCATENATE(".",R344)),IF(U344="","","(*)"))</f>
        <v>#VALUE!</v>
      </c>
      <c r="AY344" s="170" t="str">
        <f aca="false">CONCATENATE(BM344,".",BN344)</f>
        <v>KF513807.HEV_EW292</v>
      </c>
      <c r="AZ344" s="171" t="str">
        <f aca="false">IF(AV344="",IF(ISNUMBER(FIND(".",A344)),LEFT(A344,FIND(".",A344)-1),A344),AV344)</f>
        <v>KF513807</v>
      </c>
      <c r="BA344" s="171" t="str">
        <f aca="false">IF(ISNUMBER(FIND("-",AZ344)),LEFT(AZ344,FIND("-",AZ344)-1),AZ344)</f>
        <v>KF513807</v>
      </c>
      <c r="BB344" s="170" t="str">
        <f aca="false"> MEGAname &amp; "="</f>
        <v>KF513807=</v>
      </c>
      <c r="BC344" s="170" t="str">
        <f aca="false">Clear &amp; IF(span ,"Span","out")</f>
        <v>KF513807=out</v>
      </c>
      <c r="BD344" s="170" t="str">
        <f aca="false">Clear &amp; IF(span, IF(B344=".","Selected",B344),"out")</f>
        <v>KF513807=out</v>
      </c>
      <c r="BE344" s="170" t="str">
        <f aca="false">Clear &amp; Strain</f>
        <v>KF513807=HEV_EW294</v>
      </c>
      <c r="BF344" s="170" t="e">
        <f aca="false">CONCATENATE(A344,"=",F343,". ",AX344,IF(AB344="","",CONCATENATE(".",AB344)))</f>
        <v>#VALUE!</v>
      </c>
      <c r="BG344" s="170" t="e">
        <f aca="false">CONCATENATE(A344,"=",F343,". ",AX344)</f>
        <v>#VALUE!</v>
      </c>
      <c r="BH344" s="170" t="e">
        <f aca="false">CONCATENATE(A344,"=",AX344)</f>
        <v>#VALUE!</v>
      </c>
      <c r="BI344" s="170" t="e">
        <f aca="false">CONCATENATE(A344,"=",ComForSubtype,d#REF!)</f>
        <v>#VALUE!</v>
      </c>
      <c r="BJ344" s="170" t="str">
        <f aca="false">CONCATENATE(A344,"=",E344)</f>
        <v>KF513807=3</v>
      </c>
      <c r="BK344" s="170" t="str">
        <f aca="false">CONCATENATE(A344,"=",C344)</f>
        <v>KF513807=3</v>
      </c>
      <c r="BL344" s="170" t="e">
        <f aca="false">CONCATENATE(d#REF!,"=")</f>
        <v>#VALUE!</v>
      </c>
      <c r="BM344" s="223" t="str">
        <f aca="false">IF(BA344="XX","",BA344)</f>
        <v>KF513807</v>
      </c>
      <c r="BN344" s="224" t="str">
        <f aca="false">CONCATENATE(IF(F343="","",F343),IF(G344="","",CONCATENATE(" / ",G344)))</f>
        <v>HEV_EW292</v>
      </c>
      <c r="BO344" s="225" t="e">
        <f aca="false">AX344</f>
        <v>#VALUE!</v>
      </c>
      <c r="BP344" s="226" t="str">
        <f aca="false">IF(V344="","",V344)</f>
        <v/>
      </c>
      <c r="BQ344" s="226" t="str">
        <f aca="false">IF(W344="","",CONCATENATE(W344,IF(LEFT(AO344,1)="s","+","")))</f>
        <v/>
      </c>
      <c r="BR344" s="226" t="str">
        <f aca="false">IF(X344="","",CONCATENATE(X344,IF(LEFT(AQ344,1)="s","+","")))</f>
        <v/>
      </c>
      <c r="BS344" s="226" t="str">
        <f aca="false">IF(Y344="","",CONCATENATE(Y344,IF(LEFT(AR344,1)="s","+","")))</f>
        <v/>
      </c>
      <c r="BT344" s="226" t="str">
        <f aca="false">IF(Z344="","",CONCATENATE(Z344,IF(LEFT(AS344,1)="s","+","")))</f>
        <v/>
      </c>
      <c r="BU344" s="227" t="str">
        <f aca="false">IF(AA344="","",CONCATENATE(AA344,IF(LEFT(AT344,1)="s","+","")))</f>
        <v/>
      </c>
      <c r="BW344" s="177" t="s">
        <v>338</v>
      </c>
      <c r="BX344" s="170" t="str">
        <f aca="false">IF(BW344&lt;&gt;"",IF(ISNUMBER(FIND("=",BW344)),LEFT(BW344,FIND("=",BW344)-1),BW344),BW344)</f>
        <v>xx</v>
      </c>
      <c r="BY344" s="170" t="str">
        <f aca="false">IF(BW344&lt;&gt;"",IF(ISNUMBER(FIND("=",BW344)),RIGHT(BW344,LEN(BW344)-FIND("=",BW344)),""),"")</f>
        <v>Non_select</v>
      </c>
      <c r="BZ344" s="170" t="str">
        <f aca="false">IF(BX344&lt;&gt;"",IF(ISNUMBER(FIND(".",BX344)),LEFT(BX344,FIND(".",BX344)-1),BX344),BX344)</f>
        <v>xx</v>
      </c>
      <c r="CA344" s="170" t="str">
        <f aca="false">IF(BX344&lt;&gt;"",IF(ISNUMBER(FIND(".",BX344)),RIGHT(BX344,LEN(BX344)-FIND(".",BX344)),""),"")</f>
        <v/>
      </c>
      <c r="CC344" s="170" t="str">
        <f aca="false">A344</f>
        <v>KF513807</v>
      </c>
      <c r="CD344" s="178" t="s">
        <v>339</v>
      </c>
      <c r="CE344" s="178" t="s">
        <v>340</v>
      </c>
      <c r="CF344" s="178" t="s">
        <v>341</v>
      </c>
      <c r="CK344" s="178"/>
      <c r="CR344" s="228" t="n">
        <f aca="false">C344</f>
        <v>3</v>
      </c>
      <c r="CS344" s="229" t="e">
        <f aca="false">d#REF!</f>
        <v>#VALUE!</v>
      </c>
      <c r="CT344" s="170" t="str">
        <f aca="false">CONCATENATE(CD344," strain ",CM344," ",CL344,", partial cds")</f>
        <v>Hepatitis E virus strain  , partial cds</v>
      </c>
    </row>
    <row r="345" customFormat="false" ht="11.9" hidden="false" customHeight="true" outlineLevel="0" collapsed="false">
      <c r="A345" s="154" t="s">
        <v>1020</v>
      </c>
      <c r="B345" s="147" t="n">
        <v>3</v>
      </c>
      <c r="C345" s="148" t="n">
        <v>3</v>
      </c>
      <c r="D345" s="147" t="s">
        <v>947</v>
      </c>
      <c r="E345" s="150" t="s">
        <v>640</v>
      </c>
      <c r="F345" s="210" t="s">
        <v>1021</v>
      </c>
      <c r="H345" s="146" t="s">
        <v>649</v>
      </c>
      <c r="I345" s="153" t="s">
        <v>650</v>
      </c>
      <c r="J345" s="146" t="s">
        <v>395</v>
      </c>
      <c r="M345" s="157" t="s">
        <v>348</v>
      </c>
      <c r="N345" s="158" t="s">
        <v>400</v>
      </c>
      <c r="O345" s="159" t="n">
        <v>2011</v>
      </c>
      <c r="S345" s="146" t="n">
        <v>280</v>
      </c>
      <c r="T345" s="161" t="n">
        <v>5</v>
      </c>
      <c r="AH345" s="164" t="n">
        <v>6262</v>
      </c>
      <c r="AI345" s="164" t="n">
        <v>6541</v>
      </c>
      <c r="AJ345" s="219" t="n">
        <f aca="false">SeqEnd-SeqBeg+1</f>
        <v>280</v>
      </c>
      <c r="AK345" s="220" t="n">
        <f aca="false">AND( SeqBeg&lt;=Beg  , End &lt;=SeqEnd )</f>
        <v>0</v>
      </c>
      <c r="AN345" s="221"/>
      <c r="AT345" s="147" t="s">
        <v>103</v>
      </c>
      <c r="AU345" s="146"/>
      <c r="AW345" s="222" t="str">
        <f aca="false">HYPERLINK(CONCATENATE("http://www.ncbi.nlm.nih.gov/nuccore/",BM345),BM345)</f>
        <v>KF513811</v>
      </c>
      <c r="AX345" s="219" t="e">
        <f aca="false">CONCATENATE(d#REF!,IF(I345="","",CONCATENATE(".",I345)),IF(K345="","",CONCATENATE(".",K345)),IF(M345="","",CONCATENATE(".",M345)),IF(R345="","",CONCATENATE(".",R345)),IF(U345="","","(*)"))</f>
        <v>#VALUE!</v>
      </c>
      <c r="AY345" s="170" t="str">
        <f aca="false">CONCATENATE(BM345,".",BN345)</f>
        <v>KF513811.HEV_EW294</v>
      </c>
      <c r="AZ345" s="171" t="str">
        <f aca="false">IF(AV345="",IF(ISNUMBER(FIND(".",A345)),LEFT(A345,FIND(".",A345)-1),A345),AV345)</f>
        <v>KF513811</v>
      </c>
      <c r="BA345" s="171" t="str">
        <f aca="false">IF(ISNUMBER(FIND("-",AZ345)),LEFT(AZ345,FIND("-",AZ345)-1),AZ345)</f>
        <v>KF513811</v>
      </c>
      <c r="BB345" s="170" t="str">
        <f aca="false"> MEGAname &amp; "="</f>
        <v>KF513811=</v>
      </c>
      <c r="BC345" s="170" t="str">
        <f aca="false">Clear &amp; IF(span ,"Span","out")</f>
        <v>KF513811=out</v>
      </c>
      <c r="BD345" s="170" t="str">
        <f aca="false">Clear &amp; IF(span, IF(B345=".","Selected",B345),"out")</f>
        <v>KF513811=out</v>
      </c>
      <c r="BE345" s="170" t="str">
        <f aca="false">Clear &amp; Strain</f>
        <v>KF513811=HEV_EW298</v>
      </c>
      <c r="BF345" s="170" t="e">
        <f aca="false">CONCATENATE(A345,"=",F344,". ",AX345,IF(AB345="","",CONCATENATE(".",AB345)))</f>
        <v>#VALUE!</v>
      </c>
      <c r="BG345" s="170" t="e">
        <f aca="false">CONCATENATE(A345,"=",F344,". ",AX345)</f>
        <v>#VALUE!</v>
      </c>
      <c r="BH345" s="170" t="e">
        <f aca="false">CONCATENATE(A345,"=",AX345)</f>
        <v>#VALUE!</v>
      </c>
      <c r="BI345" s="170" t="e">
        <f aca="false">CONCATENATE(A345,"=",ComForSubtype,d#REF!)</f>
        <v>#VALUE!</v>
      </c>
      <c r="BJ345" s="170" t="str">
        <f aca="false">CONCATENATE(A345,"=",E345)</f>
        <v>KF513811=3</v>
      </c>
      <c r="BK345" s="170" t="str">
        <f aca="false">CONCATENATE(A345,"=",C345)</f>
        <v>KF513811=3</v>
      </c>
      <c r="BL345" s="170" t="e">
        <f aca="false">CONCATENATE(d#REF!,"=")</f>
        <v>#VALUE!</v>
      </c>
      <c r="BM345" s="223" t="str">
        <f aca="false">IF(BA345="XX","",BA345)</f>
        <v>KF513811</v>
      </c>
      <c r="BN345" s="224" t="str">
        <f aca="false">CONCATENATE(IF(F344="","",F344),IF(G345="","",CONCATENATE(" / ",G345)))</f>
        <v>HEV_EW294</v>
      </c>
      <c r="BO345" s="225" t="e">
        <f aca="false">AX345</f>
        <v>#VALUE!</v>
      </c>
      <c r="BP345" s="226" t="str">
        <f aca="false">IF(V345="","",V345)</f>
        <v/>
      </c>
      <c r="BQ345" s="226" t="str">
        <f aca="false">IF(W345="","",CONCATENATE(W345,IF(LEFT(AO345,1)="s","+","")))</f>
        <v/>
      </c>
      <c r="BR345" s="226" t="str">
        <f aca="false">IF(X345="","",CONCATENATE(X345,IF(LEFT(AQ345,1)="s","+","")))</f>
        <v/>
      </c>
      <c r="BS345" s="226" t="str">
        <f aca="false">IF(Y345="","",CONCATENATE(Y345,IF(LEFT(AR345,1)="s","+","")))</f>
        <v/>
      </c>
      <c r="BT345" s="226" t="str">
        <f aca="false">IF(Z345="","",CONCATENATE(Z345,IF(LEFT(AS345,1)="s","+","")))</f>
        <v/>
      </c>
      <c r="BU345" s="227" t="str">
        <f aca="false">IF(AA345="","",CONCATENATE(AA345,IF(LEFT(AT345,1)="s","+","")))</f>
        <v/>
      </c>
      <c r="BW345" s="177" t="s">
        <v>338</v>
      </c>
      <c r="BX345" s="170" t="str">
        <f aca="false">IF(BW345&lt;&gt;"",IF(ISNUMBER(FIND("=",BW345)),LEFT(BW345,FIND("=",BW345)-1),BW345),BW345)</f>
        <v>xx</v>
      </c>
      <c r="BY345" s="170" t="str">
        <f aca="false">IF(BW345&lt;&gt;"",IF(ISNUMBER(FIND("=",BW345)),RIGHT(BW345,LEN(BW345)-FIND("=",BW345)),""),"")</f>
        <v>Non_select</v>
      </c>
      <c r="BZ345" s="170" t="str">
        <f aca="false">IF(BX345&lt;&gt;"",IF(ISNUMBER(FIND(".",BX345)),LEFT(BX345,FIND(".",BX345)-1),BX345),BX345)</f>
        <v>xx</v>
      </c>
      <c r="CA345" s="170" t="str">
        <f aca="false">IF(BX345&lt;&gt;"",IF(ISNUMBER(FIND(".",BX345)),RIGHT(BX345,LEN(BX345)-FIND(".",BX345)),""),"")</f>
        <v/>
      </c>
      <c r="CC345" s="170" t="str">
        <f aca="false">A345</f>
        <v>KF513811</v>
      </c>
      <c r="CD345" s="178" t="s">
        <v>339</v>
      </c>
      <c r="CE345" s="178" t="s">
        <v>340</v>
      </c>
      <c r="CF345" s="178" t="s">
        <v>341</v>
      </c>
      <c r="CK345" s="178"/>
      <c r="CR345" s="228" t="n">
        <f aca="false">C345</f>
        <v>3</v>
      </c>
      <c r="CS345" s="229" t="e">
        <f aca="false">d#REF!</f>
        <v>#VALUE!</v>
      </c>
      <c r="CT345" s="170" t="str">
        <f aca="false">CONCATENATE(CD345," strain ",CM345," ",CL345,", partial cds")</f>
        <v>Hepatitis E virus strain  , partial cds</v>
      </c>
    </row>
    <row r="346" customFormat="false" ht="11.9" hidden="false" customHeight="true" outlineLevel="0" collapsed="false">
      <c r="A346" s="154" t="s">
        <v>1022</v>
      </c>
      <c r="B346" s="147" t="n">
        <v>3</v>
      </c>
      <c r="C346" s="148" t="n">
        <v>3</v>
      </c>
      <c r="D346" s="147" t="s">
        <v>947</v>
      </c>
      <c r="E346" s="150" t="s">
        <v>640</v>
      </c>
      <c r="F346" s="210" t="s">
        <v>1023</v>
      </c>
      <c r="H346" s="146" t="s">
        <v>649</v>
      </c>
      <c r="I346" s="153" t="s">
        <v>650</v>
      </c>
      <c r="J346" s="146" t="s">
        <v>395</v>
      </c>
      <c r="M346" s="157" t="s">
        <v>348</v>
      </c>
      <c r="N346" s="158" t="s">
        <v>400</v>
      </c>
      <c r="O346" s="159" t="n">
        <v>2011</v>
      </c>
      <c r="S346" s="146" t="n">
        <v>280</v>
      </c>
      <c r="T346" s="161" t="n">
        <v>5</v>
      </c>
      <c r="AH346" s="164" t="n">
        <v>6262</v>
      </c>
      <c r="AI346" s="164" t="n">
        <v>6541</v>
      </c>
      <c r="AJ346" s="219" t="n">
        <f aca="false">SeqEnd-SeqBeg+1</f>
        <v>280</v>
      </c>
      <c r="AK346" s="220" t="n">
        <f aca="false">AND( SeqBeg&lt;=Beg  , End &lt;=SeqEnd )</f>
        <v>0</v>
      </c>
      <c r="AN346" s="221"/>
      <c r="AT346" s="147" t="s">
        <v>103</v>
      </c>
      <c r="AU346" s="146"/>
      <c r="AW346" s="222" t="str">
        <f aca="false">HYPERLINK(CONCATENATE("http://www.ncbi.nlm.nih.gov/nuccore/",BM346),BM346)</f>
        <v>KF513812</v>
      </c>
      <c r="AX346" s="219" t="e">
        <f aca="false">CONCATENATE(d#REF!,IF(I346="","",CONCATENATE(".",I346)),IF(K346="","",CONCATENATE(".",K346)),IF(M346="","",CONCATENATE(".",M346)),IF(R346="","",CONCATENATE(".",R346)),IF(U346="","","(*)"))</f>
        <v>#VALUE!</v>
      </c>
      <c r="AY346" s="170" t="str">
        <f aca="false">CONCATENATE(BM346,".",BN346)</f>
        <v>KF513812.HEV_EW298</v>
      </c>
      <c r="AZ346" s="171" t="str">
        <f aca="false">IF(AV346="",IF(ISNUMBER(FIND(".",A346)),LEFT(A346,FIND(".",A346)-1),A346),AV346)</f>
        <v>KF513812</v>
      </c>
      <c r="BA346" s="171" t="str">
        <f aca="false">IF(ISNUMBER(FIND("-",AZ346)),LEFT(AZ346,FIND("-",AZ346)-1),AZ346)</f>
        <v>KF513812</v>
      </c>
      <c r="BB346" s="170" t="str">
        <f aca="false"> MEGAname &amp; "="</f>
        <v>KF513812=</v>
      </c>
      <c r="BC346" s="170" t="str">
        <f aca="false">Clear &amp; IF(span ,"Span","out")</f>
        <v>KF513812=out</v>
      </c>
      <c r="BD346" s="170" t="str">
        <f aca="false">Clear &amp; IF(span, IF(B346=".","Selected",B346),"out")</f>
        <v>KF513812=out</v>
      </c>
      <c r="BE346" s="170" t="str">
        <f aca="false">Clear &amp; Strain</f>
        <v>KF513812=HEV_EW299</v>
      </c>
      <c r="BF346" s="170" t="e">
        <f aca="false">CONCATENATE(A346,"=",F345,". ",AX346,IF(AB346="","",CONCATENATE(".",AB346)))</f>
        <v>#VALUE!</v>
      </c>
      <c r="BG346" s="170" t="e">
        <f aca="false">CONCATENATE(A346,"=",F345,". ",AX346)</f>
        <v>#VALUE!</v>
      </c>
      <c r="BH346" s="170" t="e">
        <f aca="false">CONCATENATE(A346,"=",AX346)</f>
        <v>#VALUE!</v>
      </c>
      <c r="BI346" s="170" t="e">
        <f aca="false">CONCATENATE(A346,"=",ComForSubtype,d#REF!)</f>
        <v>#VALUE!</v>
      </c>
      <c r="BJ346" s="170" t="str">
        <f aca="false">CONCATENATE(A346,"=",E346)</f>
        <v>KF513812=3</v>
      </c>
      <c r="BK346" s="170" t="str">
        <f aca="false">CONCATENATE(A346,"=",C346)</f>
        <v>KF513812=3</v>
      </c>
      <c r="BL346" s="170" t="e">
        <f aca="false">CONCATENATE(d#REF!,"=")</f>
        <v>#VALUE!</v>
      </c>
      <c r="BM346" s="223" t="str">
        <f aca="false">IF(BA346="XX","",BA346)</f>
        <v>KF513812</v>
      </c>
      <c r="BN346" s="224" t="str">
        <f aca="false">CONCATENATE(IF(F345="","",F345),IF(G346="","",CONCATENATE(" / ",G346)))</f>
        <v>HEV_EW298</v>
      </c>
      <c r="BO346" s="225" t="e">
        <f aca="false">AX346</f>
        <v>#VALUE!</v>
      </c>
      <c r="BP346" s="226" t="str">
        <f aca="false">IF(V346="","",V346)</f>
        <v/>
      </c>
      <c r="BQ346" s="226" t="str">
        <f aca="false">IF(W346="","",CONCATENATE(W346,IF(LEFT(AO346,1)="s","+","")))</f>
        <v/>
      </c>
      <c r="BR346" s="226" t="str">
        <f aca="false">IF(X346="","",CONCATENATE(X346,IF(LEFT(AQ346,1)="s","+","")))</f>
        <v/>
      </c>
      <c r="BS346" s="226" t="str">
        <f aca="false">IF(Y346="","",CONCATENATE(Y346,IF(LEFT(AR346,1)="s","+","")))</f>
        <v/>
      </c>
      <c r="BT346" s="226" t="str">
        <f aca="false">IF(Z346="","",CONCATENATE(Z346,IF(LEFT(AS346,1)="s","+","")))</f>
        <v/>
      </c>
      <c r="BU346" s="227" t="str">
        <f aca="false">IF(AA346="","",CONCATENATE(AA346,IF(LEFT(AT346,1)="s","+","")))</f>
        <v/>
      </c>
      <c r="BW346" s="177" t="s">
        <v>338</v>
      </c>
      <c r="BX346" s="170" t="str">
        <f aca="false">IF(BW346&lt;&gt;"",IF(ISNUMBER(FIND("=",BW346)),LEFT(BW346,FIND("=",BW346)-1),BW346),BW346)</f>
        <v>xx</v>
      </c>
      <c r="BY346" s="170" t="str">
        <f aca="false">IF(BW346&lt;&gt;"",IF(ISNUMBER(FIND("=",BW346)),RIGHT(BW346,LEN(BW346)-FIND("=",BW346)),""),"")</f>
        <v>Non_select</v>
      </c>
      <c r="BZ346" s="170" t="str">
        <f aca="false">IF(BX346&lt;&gt;"",IF(ISNUMBER(FIND(".",BX346)),LEFT(BX346,FIND(".",BX346)-1),BX346),BX346)</f>
        <v>xx</v>
      </c>
      <c r="CA346" s="170" t="str">
        <f aca="false">IF(BX346&lt;&gt;"",IF(ISNUMBER(FIND(".",BX346)),RIGHT(BX346,LEN(BX346)-FIND(".",BX346)),""),"")</f>
        <v/>
      </c>
      <c r="CC346" s="170" t="str">
        <f aca="false">A346</f>
        <v>KF513812</v>
      </c>
      <c r="CD346" s="178" t="s">
        <v>339</v>
      </c>
      <c r="CE346" s="178" t="s">
        <v>340</v>
      </c>
      <c r="CF346" s="178" t="s">
        <v>341</v>
      </c>
      <c r="CK346" s="178"/>
      <c r="CR346" s="228" t="n">
        <f aca="false">C346</f>
        <v>3</v>
      </c>
      <c r="CS346" s="229" t="e">
        <f aca="false">d#REF!</f>
        <v>#VALUE!</v>
      </c>
      <c r="CT346" s="170" t="str">
        <f aca="false">CONCATENATE(CD346," strain ",CM346," ",CL346,", partial cds")</f>
        <v>Hepatitis E virus strain  , partial cds</v>
      </c>
    </row>
    <row r="347" customFormat="false" ht="11.9" hidden="false" customHeight="true" outlineLevel="0" collapsed="false">
      <c r="A347" s="154" t="s">
        <v>1024</v>
      </c>
      <c r="B347" s="147" t="n">
        <v>3</v>
      </c>
      <c r="C347" s="148" t="n">
        <v>3</v>
      </c>
      <c r="D347" s="147" t="s">
        <v>947</v>
      </c>
      <c r="E347" s="150" t="s">
        <v>640</v>
      </c>
      <c r="F347" s="210" t="s">
        <v>1025</v>
      </c>
      <c r="H347" s="146" t="s">
        <v>649</v>
      </c>
      <c r="I347" s="153" t="s">
        <v>650</v>
      </c>
      <c r="J347" s="146" t="s">
        <v>395</v>
      </c>
      <c r="M347" s="157" t="s">
        <v>348</v>
      </c>
      <c r="N347" s="158" t="s">
        <v>400</v>
      </c>
      <c r="O347" s="159" t="n">
        <v>2011</v>
      </c>
      <c r="S347" s="146" t="n">
        <v>280</v>
      </c>
      <c r="T347" s="161" t="n">
        <v>5</v>
      </c>
      <c r="AH347" s="164" t="n">
        <v>6262</v>
      </c>
      <c r="AI347" s="164" t="n">
        <v>6541</v>
      </c>
      <c r="AJ347" s="219" t="n">
        <f aca="false">SeqEnd-SeqBeg+1</f>
        <v>280</v>
      </c>
      <c r="AK347" s="220" t="n">
        <f aca="false">AND( SeqBeg&lt;=Beg  , End &lt;=SeqEnd )</f>
        <v>0</v>
      </c>
      <c r="AN347" s="221"/>
      <c r="AT347" s="147" t="s">
        <v>103</v>
      </c>
      <c r="AU347" s="146"/>
      <c r="AW347" s="222" t="str">
        <f aca="false">HYPERLINK(CONCATENATE("http://www.ncbi.nlm.nih.gov/nuccore/",BM347),BM347)</f>
        <v>KF513818</v>
      </c>
      <c r="AX347" s="219" t="e">
        <f aca="false">CONCATENATE(d#REF!,IF(I347="","",CONCATENATE(".",I347)),IF(K347="","",CONCATENATE(".",K347)),IF(M347="","",CONCATENATE(".",M347)),IF(R347="","",CONCATENATE(".",R347)),IF(U347="","","(*)"))</f>
        <v>#VALUE!</v>
      </c>
      <c r="AY347" s="170" t="str">
        <f aca="false">CONCATENATE(BM347,".",BN347)</f>
        <v>KF513818.HEV_EW299</v>
      </c>
      <c r="AZ347" s="171" t="str">
        <f aca="false">IF(AV347="",IF(ISNUMBER(FIND(".",A347)),LEFT(A347,FIND(".",A347)-1),A347),AV347)</f>
        <v>KF513818</v>
      </c>
      <c r="BA347" s="171" t="str">
        <f aca="false">IF(ISNUMBER(FIND("-",AZ347)),LEFT(AZ347,FIND("-",AZ347)-1),AZ347)</f>
        <v>KF513818</v>
      </c>
      <c r="BB347" s="170" t="str">
        <f aca="false"> MEGAname &amp; "="</f>
        <v>KF513818=</v>
      </c>
      <c r="BC347" s="170" t="str">
        <f aca="false">Clear &amp; IF(span ,"Span","out")</f>
        <v>KF513818=out</v>
      </c>
      <c r="BD347" s="170" t="str">
        <f aca="false">Clear &amp; IF(span, IF(B347=".","Selected",B347),"out")</f>
        <v>KF513818=out</v>
      </c>
      <c r="BE347" s="170" t="str">
        <f aca="false">Clear &amp; Strain</f>
        <v>KF513818=HEV_EW303</v>
      </c>
      <c r="BF347" s="170" t="e">
        <f aca="false">CONCATENATE(A347,"=",F346,". ",AX347,IF(AB347="","",CONCATENATE(".",AB347)))</f>
        <v>#VALUE!</v>
      </c>
      <c r="BG347" s="170" t="e">
        <f aca="false">CONCATENATE(A347,"=",F346,". ",AX347)</f>
        <v>#VALUE!</v>
      </c>
      <c r="BH347" s="170" t="e">
        <f aca="false">CONCATENATE(A347,"=",AX347)</f>
        <v>#VALUE!</v>
      </c>
      <c r="BI347" s="170" t="e">
        <f aca="false">CONCATENATE(A347,"=",ComForSubtype,d#REF!)</f>
        <v>#VALUE!</v>
      </c>
      <c r="BJ347" s="170" t="str">
        <f aca="false">CONCATENATE(A347,"=",E347)</f>
        <v>KF513818=3</v>
      </c>
      <c r="BK347" s="170" t="str">
        <f aca="false">CONCATENATE(A347,"=",C347)</f>
        <v>KF513818=3</v>
      </c>
      <c r="BL347" s="170" t="e">
        <f aca="false">CONCATENATE(d#REF!,"=")</f>
        <v>#VALUE!</v>
      </c>
      <c r="BM347" s="223" t="str">
        <f aca="false">IF(BA347="XX","",BA347)</f>
        <v>KF513818</v>
      </c>
      <c r="BN347" s="224" t="str">
        <f aca="false">CONCATENATE(IF(F346="","",F346),IF(G347="","",CONCATENATE(" / ",G347)))</f>
        <v>HEV_EW299</v>
      </c>
      <c r="BO347" s="225" t="e">
        <f aca="false">AX347</f>
        <v>#VALUE!</v>
      </c>
      <c r="BP347" s="226" t="str">
        <f aca="false">IF(V347="","",V347)</f>
        <v/>
      </c>
      <c r="BQ347" s="226" t="str">
        <f aca="false">IF(W347="","",CONCATENATE(W347,IF(LEFT(AO347,1)="s","+","")))</f>
        <v/>
      </c>
      <c r="BR347" s="226" t="str">
        <f aca="false">IF(X347="","",CONCATENATE(X347,IF(LEFT(AQ347,1)="s","+","")))</f>
        <v/>
      </c>
      <c r="BS347" s="226" t="str">
        <f aca="false">IF(Y347="","",CONCATENATE(Y347,IF(LEFT(AR347,1)="s","+","")))</f>
        <v/>
      </c>
      <c r="BT347" s="226" t="str">
        <f aca="false">IF(Z347="","",CONCATENATE(Z347,IF(LEFT(AS347,1)="s","+","")))</f>
        <v/>
      </c>
      <c r="BU347" s="227" t="str">
        <f aca="false">IF(AA347="","",CONCATENATE(AA347,IF(LEFT(AT347,1)="s","+","")))</f>
        <v/>
      </c>
      <c r="BW347" s="177" t="s">
        <v>338</v>
      </c>
      <c r="BX347" s="170" t="str">
        <f aca="false">IF(BW347&lt;&gt;"",IF(ISNUMBER(FIND("=",BW347)),LEFT(BW347,FIND("=",BW347)-1),BW347),BW347)</f>
        <v>xx</v>
      </c>
      <c r="BY347" s="170" t="str">
        <f aca="false">IF(BW347&lt;&gt;"",IF(ISNUMBER(FIND("=",BW347)),RIGHT(BW347,LEN(BW347)-FIND("=",BW347)),""),"")</f>
        <v>Non_select</v>
      </c>
      <c r="BZ347" s="170" t="str">
        <f aca="false">IF(BX347&lt;&gt;"",IF(ISNUMBER(FIND(".",BX347)),LEFT(BX347,FIND(".",BX347)-1),BX347),BX347)</f>
        <v>xx</v>
      </c>
      <c r="CA347" s="170" t="str">
        <f aca="false">IF(BX347&lt;&gt;"",IF(ISNUMBER(FIND(".",BX347)),RIGHT(BX347,LEN(BX347)-FIND(".",BX347)),""),"")</f>
        <v/>
      </c>
      <c r="CC347" s="170" t="str">
        <f aca="false">A347</f>
        <v>KF513818</v>
      </c>
      <c r="CD347" s="178" t="s">
        <v>339</v>
      </c>
      <c r="CE347" s="178" t="s">
        <v>340</v>
      </c>
      <c r="CF347" s="178" t="s">
        <v>341</v>
      </c>
      <c r="CK347" s="178"/>
      <c r="CR347" s="228" t="n">
        <f aca="false">C347</f>
        <v>3</v>
      </c>
      <c r="CS347" s="229" t="e">
        <f aca="false">d#REF!</f>
        <v>#VALUE!</v>
      </c>
      <c r="CT347" s="170" t="str">
        <f aca="false">CONCATENATE(CD347," strain ",CM347," ",CL347,", partial cds")</f>
        <v>Hepatitis E virus strain  , partial cds</v>
      </c>
    </row>
    <row r="348" customFormat="false" ht="11.9" hidden="false" customHeight="true" outlineLevel="0" collapsed="false">
      <c r="A348" s="154" t="s">
        <v>1026</v>
      </c>
      <c r="B348" s="147" t="n">
        <v>3</v>
      </c>
      <c r="C348" s="148" t="n">
        <v>3</v>
      </c>
      <c r="D348" s="147" t="s">
        <v>947</v>
      </c>
      <c r="E348" s="150" t="s">
        <v>640</v>
      </c>
      <c r="F348" s="210" t="s">
        <v>1027</v>
      </c>
      <c r="H348" s="146" t="s">
        <v>649</v>
      </c>
      <c r="I348" s="153" t="s">
        <v>650</v>
      </c>
      <c r="J348" s="146" t="s">
        <v>395</v>
      </c>
      <c r="M348" s="157" t="s">
        <v>348</v>
      </c>
      <c r="N348" s="158" t="s">
        <v>400</v>
      </c>
      <c r="O348" s="159" t="n">
        <v>2011</v>
      </c>
      <c r="S348" s="146" t="n">
        <v>280</v>
      </c>
      <c r="T348" s="161" t="n">
        <v>5</v>
      </c>
      <c r="AH348" s="164" t="n">
        <v>6262</v>
      </c>
      <c r="AI348" s="164" t="n">
        <v>6541</v>
      </c>
      <c r="AJ348" s="219" t="n">
        <f aca="false">SeqEnd-SeqBeg+1</f>
        <v>280</v>
      </c>
      <c r="AK348" s="220" t="n">
        <f aca="false">AND( SeqBeg&lt;=Beg  , End &lt;=SeqEnd )</f>
        <v>0</v>
      </c>
      <c r="AN348" s="221"/>
      <c r="AT348" s="147" t="s">
        <v>103</v>
      </c>
      <c r="AU348" s="146"/>
      <c r="AW348" s="222" t="str">
        <f aca="false">HYPERLINK(CONCATENATE("http://www.ncbi.nlm.nih.gov/nuccore/",BM348),BM348)</f>
        <v>KF513819</v>
      </c>
      <c r="AX348" s="219" t="e">
        <f aca="false">CONCATENATE(d#REF!,IF(I348="","",CONCATENATE(".",I348)),IF(K348="","",CONCATENATE(".",K348)),IF(M348="","",CONCATENATE(".",M348)),IF(R348="","",CONCATENATE(".",R348)),IF(U348="","","(*)"))</f>
        <v>#VALUE!</v>
      </c>
      <c r="AY348" s="170" t="str">
        <f aca="false">CONCATENATE(BM348,".",BN348)</f>
        <v>KF513819.HEV_EW303</v>
      </c>
      <c r="AZ348" s="171" t="str">
        <f aca="false">IF(AV348="",IF(ISNUMBER(FIND(".",A348)),LEFT(A348,FIND(".",A348)-1),A348),AV348)</f>
        <v>KF513819</v>
      </c>
      <c r="BA348" s="171" t="str">
        <f aca="false">IF(ISNUMBER(FIND("-",AZ348)),LEFT(AZ348,FIND("-",AZ348)-1),AZ348)</f>
        <v>KF513819</v>
      </c>
      <c r="BB348" s="170" t="str">
        <f aca="false"> MEGAname &amp; "="</f>
        <v>KF513819=</v>
      </c>
      <c r="BC348" s="170" t="str">
        <f aca="false">Clear &amp; IF(span ,"Span","out")</f>
        <v>KF513819=out</v>
      </c>
      <c r="BD348" s="170" t="str">
        <f aca="false">Clear &amp; IF(span, IF(B348=".","Selected",B348),"out")</f>
        <v>KF513819=out</v>
      </c>
      <c r="BE348" s="170" t="str">
        <f aca="false">Clear &amp; Strain</f>
        <v>KF513819=HEV_EW304</v>
      </c>
      <c r="BF348" s="170" t="e">
        <f aca="false">CONCATENATE(A348,"=",F347,". ",AX348,IF(AB348="","",CONCATENATE(".",AB348)))</f>
        <v>#VALUE!</v>
      </c>
      <c r="BG348" s="170" t="e">
        <f aca="false">CONCATENATE(A348,"=",F347,". ",AX348)</f>
        <v>#VALUE!</v>
      </c>
      <c r="BH348" s="170" t="e">
        <f aca="false">CONCATENATE(A348,"=",AX348)</f>
        <v>#VALUE!</v>
      </c>
      <c r="BI348" s="170" t="e">
        <f aca="false">CONCATENATE(A348,"=",ComForSubtype,d#REF!)</f>
        <v>#VALUE!</v>
      </c>
      <c r="BJ348" s="170" t="str">
        <f aca="false">CONCATENATE(A348,"=",E348)</f>
        <v>KF513819=3</v>
      </c>
      <c r="BK348" s="170" t="str">
        <f aca="false">CONCATENATE(A348,"=",C348)</f>
        <v>KF513819=3</v>
      </c>
      <c r="BL348" s="170" t="e">
        <f aca="false">CONCATENATE(d#REF!,"=")</f>
        <v>#VALUE!</v>
      </c>
      <c r="BM348" s="223" t="str">
        <f aca="false">IF(BA348="XX","",BA348)</f>
        <v>KF513819</v>
      </c>
      <c r="BN348" s="224" t="str">
        <f aca="false">CONCATENATE(IF(F347="","",F347),IF(G348="","",CONCATENATE(" / ",G348)))</f>
        <v>HEV_EW303</v>
      </c>
      <c r="BO348" s="225" t="e">
        <f aca="false">AX348</f>
        <v>#VALUE!</v>
      </c>
      <c r="BP348" s="226" t="str">
        <f aca="false">IF(V348="","",V348)</f>
        <v/>
      </c>
      <c r="BQ348" s="226" t="str">
        <f aca="false">IF(W348="","",CONCATENATE(W348,IF(LEFT(AO348,1)="s","+","")))</f>
        <v/>
      </c>
      <c r="BR348" s="226" t="str">
        <f aca="false">IF(X348="","",CONCATENATE(X348,IF(LEFT(AQ348,1)="s","+","")))</f>
        <v/>
      </c>
      <c r="BS348" s="226" t="str">
        <f aca="false">IF(Y348="","",CONCATENATE(Y348,IF(LEFT(AR348,1)="s","+","")))</f>
        <v/>
      </c>
      <c r="BT348" s="226" t="str">
        <f aca="false">IF(Z348="","",CONCATENATE(Z348,IF(LEFT(AS348,1)="s","+","")))</f>
        <v/>
      </c>
      <c r="BU348" s="227" t="str">
        <f aca="false">IF(AA348="","",CONCATENATE(AA348,IF(LEFT(AT348,1)="s","+","")))</f>
        <v/>
      </c>
      <c r="BW348" s="177" t="s">
        <v>338</v>
      </c>
      <c r="BX348" s="170" t="str">
        <f aca="false">IF(BW348&lt;&gt;"",IF(ISNUMBER(FIND("=",BW348)),LEFT(BW348,FIND("=",BW348)-1),BW348),BW348)</f>
        <v>xx</v>
      </c>
      <c r="BY348" s="170" t="str">
        <f aca="false">IF(BW348&lt;&gt;"",IF(ISNUMBER(FIND("=",BW348)),RIGHT(BW348,LEN(BW348)-FIND("=",BW348)),""),"")</f>
        <v>Non_select</v>
      </c>
      <c r="BZ348" s="170" t="str">
        <f aca="false">IF(BX348&lt;&gt;"",IF(ISNUMBER(FIND(".",BX348)),LEFT(BX348,FIND(".",BX348)-1),BX348),BX348)</f>
        <v>xx</v>
      </c>
      <c r="CA348" s="170" t="str">
        <f aca="false">IF(BX348&lt;&gt;"",IF(ISNUMBER(FIND(".",BX348)),RIGHT(BX348,LEN(BX348)-FIND(".",BX348)),""),"")</f>
        <v/>
      </c>
      <c r="CC348" s="170" t="str">
        <f aca="false">A348</f>
        <v>KF513819</v>
      </c>
      <c r="CD348" s="178" t="s">
        <v>339</v>
      </c>
      <c r="CE348" s="178" t="s">
        <v>340</v>
      </c>
      <c r="CF348" s="178" t="s">
        <v>341</v>
      </c>
      <c r="CK348" s="178"/>
      <c r="CR348" s="228" t="n">
        <f aca="false">C348</f>
        <v>3</v>
      </c>
      <c r="CS348" s="229" t="e">
        <f aca="false">d#REF!</f>
        <v>#VALUE!</v>
      </c>
      <c r="CT348" s="170" t="str">
        <f aca="false">CONCATENATE(CD348," strain ",CM348," ",CL348,", partial cds")</f>
        <v>Hepatitis E virus strain  , partial cds</v>
      </c>
    </row>
    <row r="349" customFormat="false" ht="11.9" hidden="false" customHeight="true" outlineLevel="0" collapsed="false">
      <c r="A349" s="154" t="s">
        <v>1028</v>
      </c>
      <c r="B349" s="147" t="n">
        <v>3</v>
      </c>
      <c r="C349" s="148" t="n">
        <v>3</v>
      </c>
      <c r="D349" s="147" t="s">
        <v>947</v>
      </c>
      <c r="E349" s="150" t="s">
        <v>640</v>
      </c>
      <c r="F349" s="210" t="s">
        <v>1029</v>
      </c>
      <c r="H349" s="146" t="s">
        <v>649</v>
      </c>
      <c r="I349" s="153" t="s">
        <v>650</v>
      </c>
      <c r="J349" s="146" t="s">
        <v>395</v>
      </c>
      <c r="M349" s="157" t="s">
        <v>348</v>
      </c>
      <c r="N349" s="158" t="s">
        <v>400</v>
      </c>
      <c r="O349" s="159" t="n">
        <v>2011</v>
      </c>
      <c r="S349" s="146" t="n">
        <v>280</v>
      </c>
      <c r="T349" s="161" t="n">
        <v>5</v>
      </c>
      <c r="AH349" s="164" t="n">
        <v>6262</v>
      </c>
      <c r="AI349" s="164" t="n">
        <v>6541</v>
      </c>
      <c r="AJ349" s="219" t="n">
        <f aca="false">SeqEnd-SeqBeg+1</f>
        <v>280</v>
      </c>
      <c r="AK349" s="220" t="n">
        <f aca="false">AND( SeqBeg&lt;=Beg  , End &lt;=SeqEnd )</f>
        <v>0</v>
      </c>
      <c r="AN349" s="221"/>
      <c r="AT349" s="147" t="s">
        <v>103</v>
      </c>
      <c r="AU349" s="146"/>
      <c r="AW349" s="222" t="str">
        <f aca="false">HYPERLINK(CONCATENATE("http://www.ncbi.nlm.nih.gov/nuccore/",BM349),BM349)</f>
        <v>KF513820</v>
      </c>
      <c r="AX349" s="219" t="e">
        <f aca="false">CONCATENATE(d#REF!,IF(I349="","",CONCATENATE(".",I349)),IF(K349="","",CONCATENATE(".",K349)),IF(M349="","",CONCATENATE(".",M349)),IF(R349="","",CONCATENATE(".",R349)),IF(U349="","","(*)"))</f>
        <v>#VALUE!</v>
      </c>
      <c r="AY349" s="170" t="str">
        <f aca="false">CONCATENATE(BM349,".",BN349)</f>
        <v>KF513820.HEV_EW304</v>
      </c>
      <c r="AZ349" s="171" t="str">
        <f aca="false">IF(AV349="",IF(ISNUMBER(FIND(".",A349)),LEFT(A349,FIND(".",A349)-1),A349),AV349)</f>
        <v>KF513820</v>
      </c>
      <c r="BA349" s="171" t="str">
        <f aca="false">IF(ISNUMBER(FIND("-",AZ349)),LEFT(AZ349,FIND("-",AZ349)-1),AZ349)</f>
        <v>KF513820</v>
      </c>
      <c r="BB349" s="170" t="str">
        <f aca="false"> MEGAname &amp; "="</f>
        <v>KF513820=</v>
      </c>
      <c r="BC349" s="170" t="str">
        <f aca="false">Clear &amp; IF(span ,"Span","out")</f>
        <v>KF513820=out</v>
      </c>
      <c r="BD349" s="170" t="str">
        <f aca="false">Clear &amp; IF(span, IF(B349=".","Selected",B349),"out")</f>
        <v>KF513820=out</v>
      </c>
      <c r="BE349" s="170" t="str">
        <f aca="false">Clear &amp; Strain</f>
        <v>KF513820=HEV_EW305</v>
      </c>
      <c r="BF349" s="170" t="e">
        <f aca="false">CONCATENATE(A349,"=",F348,". ",AX349,IF(AB349="","",CONCATENATE(".",AB349)))</f>
        <v>#VALUE!</v>
      </c>
      <c r="BG349" s="170" t="e">
        <f aca="false">CONCATENATE(A349,"=",F348,". ",AX349)</f>
        <v>#VALUE!</v>
      </c>
      <c r="BH349" s="170" t="e">
        <f aca="false">CONCATENATE(A349,"=",AX349)</f>
        <v>#VALUE!</v>
      </c>
      <c r="BI349" s="170" t="e">
        <f aca="false">CONCATENATE(A349,"=",ComForSubtype,d#REF!)</f>
        <v>#VALUE!</v>
      </c>
      <c r="BJ349" s="170" t="str">
        <f aca="false">CONCATENATE(A349,"=",E349)</f>
        <v>KF513820=3</v>
      </c>
      <c r="BK349" s="170" t="str">
        <f aca="false">CONCATENATE(A349,"=",C349)</f>
        <v>KF513820=3</v>
      </c>
      <c r="BL349" s="170" t="e">
        <f aca="false">CONCATENATE(d#REF!,"=")</f>
        <v>#VALUE!</v>
      </c>
      <c r="BM349" s="223" t="str">
        <f aca="false">IF(BA349="XX","",BA349)</f>
        <v>KF513820</v>
      </c>
      <c r="BN349" s="224" t="str">
        <f aca="false">CONCATENATE(IF(F348="","",F348),IF(G349="","",CONCATENATE(" / ",G349)))</f>
        <v>HEV_EW304</v>
      </c>
      <c r="BO349" s="225" t="e">
        <f aca="false">AX349</f>
        <v>#VALUE!</v>
      </c>
      <c r="BP349" s="226" t="str">
        <f aca="false">IF(V349="","",V349)</f>
        <v/>
      </c>
      <c r="BQ349" s="226" t="str">
        <f aca="false">IF(W349="","",CONCATENATE(W349,IF(LEFT(AO349,1)="s","+","")))</f>
        <v/>
      </c>
      <c r="BR349" s="226" t="str">
        <f aca="false">IF(X349="","",CONCATENATE(X349,IF(LEFT(AQ349,1)="s","+","")))</f>
        <v/>
      </c>
      <c r="BS349" s="226" t="str">
        <f aca="false">IF(Y349="","",CONCATENATE(Y349,IF(LEFT(AR349,1)="s","+","")))</f>
        <v/>
      </c>
      <c r="BT349" s="226" t="str">
        <f aca="false">IF(Z349="","",CONCATENATE(Z349,IF(LEFT(AS349,1)="s","+","")))</f>
        <v/>
      </c>
      <c r="BU349" s="227" t="str">
        <f aca="false">IF(AA349="","",CONCATENATE(AA349,IF(LEFT(AT349,1)="s","+","")))</f>
        <v/>
      </c>
      <c r="BW349" s="177" t="s">
        <v>338</v>
      </c>
      <c r="BX349" s="170" t="str">
        <f aca="false">IF(BW349&lt;&gt;"",IF(ISNUMBER(FIND("=",BW349)),LEFT(BW349,FIND("=",BW349)-1),BW349),BW349)</f>
        <v>xx</v>
      </c>
      <c r="BY349" s="170" t="str">
        <f aca="false">IF(BW349&lt;&gt;"",IF(ISNUMBER(FIND("=",BW349)),RIGHT(BW349,LEN(BW349)-FIND("=",BW349)),""),"")</f>
        <v>Non_select</v>
      </c>
      <c r="BZ349" s="170" t="str">
        <f aca="false">IF(BX349&lt;&gt;"",IF(ISNUMBER(FIND(".",BX349)),LEFT(BX349,FIND(".",BX349)-1),BX349),BX349)</f>
        <v>xx</v>
      </c>
      <c r="CA349" s="170" t="str">
        <f aca="false">IF(BX349&lt;&gt;"",IF(ISNUMBER(FIND(".",BX349)),RIGHT(BX349,LEN(BX349)-FIND(".",BX349)),""),"")</f>
        <v/>
      </c>
      <c r="CC349" s="170" t="str">
        <f aca="false">A349</f>
        <v>KF513820</v>
      </c>
      <c r="CD349" s="178" t="s">
        <v>339</v>
      </c>
      <c r="CE349" s="178" t="s">
        <v>340</v>
      </c>
      <c r="CF349" s="178" t="s">
        <v>341</v>
      </c>
      <c r="CK349" s="178"/>
      <c r="CR349" s="228" t="n">
        <f aca="false">C349</f>
        <v>3</v>
      </c>
      <c r="CS349" s="229" t="e">
        <f aca="false">d#REF!</f>
        <v>#VALUE!</v>
      </c>
      <c r="CT349" s="170" t="str">
        <f aca="false">CONCATENATE(CD349," strain ",CM349," ",CL349,", partial cds")</f>
        <v>Hepatitis E virus strain  , partial cds</v>
      </c>
    </row>
    <row r="350" customFormat="false" ht="11.9" hidden="false" customHeight="true" outlineLevel="0" collapsed="false">
      <c r="A350" s="154" t="s">
        <v>1030</v>
      </c>
      <c r="B350" s="147" t="n">
        <v>3</v>
      </c>
      <c r="C350" s="148" t="n">
        <v>3</v>
      </c>
      <c r="D350" s="147" t="s">
        <v>947</v>
      </c>
      <c r="E350" s="150" t="s">
        <v>640</v>
      </c>
      <c r="F350" s="210" t="s">
        <v>1031</v>
      </c>
      <c r="H350" s="146" t="s">
        <v>649</v>
      </c>
      <c r="I350" s="153" t="s">
        <v>650</v>
      </c>
      <c r="J350" s="146" t="s">
        <v>395</v>
      </c>
      <c r="M350" s="157" t="s">
        <v>348</v>
      </c>
      <c r="N350" s="158" t="s">
        <v>400</v>
      </c>
      <c r="O350" s="159" t="n">
        <v>2011</v>
      </c>
      <c r="S350" s="146" t="n">
        <v>280</v>
      </c>
      <c r="T350" s="161" t="n">
        <v>5</v>
      </c>
      <c r="AH350" s="164" t="n">
        <v>6262</v>
      </c>
      <c r="AI350" s="164" t="n">
        <v>6541</v>
      </c>
      <c r="AJ350" s="219" t="n">
        <f aca="false">SeqEnd-SeqBeg+1</f>
        <v>280</v>
      </c>
      <c r="AK350" s="220" t="n">
        <f aca="false">AND( SeqBeg&lt;=Beg  , End &lt;=SeqEnd )</f>
        <v>0</v>
      </c>
      <c r="AN350" s="221"/>
      <c r="AT350" s="147" t="s">
        <v>103</v>
      </c>
      <c r="AU350" s="146"/>
      <c r="AW350" s="222" t="str">
        <f aca="false">HYPERLINK(CONCATENATE("http://www.ncbi.nlm.nih.gov/nuccore/",BM350),BM350)</f>
        <v>KF513821</v>
      </c>
      <c r="AX350" s="219" t="e">
        <f aca="false">CONCATENATE(d#REF!,IF(I350="","",CONCATENATE(".",I350)),IF(K350="","",CONCATENATE(".",K350)),IF(M350="","",CONCATENATE(".",M350)),IF(R350="","",CONCATENATE(".",R350)),IF(U350="","","(*)"))</f>
        <v>#VALUE!</v>
      </c>
      <c r="AY350" s="170" t="str">
        <f aca="false">CONCATENATE(BM350,".",BN350)</f>
        <v>KF513821.HEV_EW305</v>
      </c>
      <c r="AZ350" s="171" t="str">
        <f aca="false">IF(AV350="",IF(ISNUMBER(FIND(".",A350)),LEFT(A350,FIND(".",A350)-1),A350),AV350)</f>
        <v>KF513821</v>
      </c>
      <c r="BA350" s="171" t="str">
        <f aca="false">IF(ISNUMBER(FIND("-",AZ350)),LEFT(AZ350,FIND("-",AZ350)-1),AZ350)</f>
        <v>KF513821</v>
      </c>
      <c r="BB350" s="170" t="str">
        <f aca="false"> MEGAname &amp; "="</f>
        <v>KF513821=</v>
      </c>
      <c r="BC350" s="170" t="str">
        <f aca="false">Clear &amp; IF(span ,"Span","out")</f>
        <v>KF513821=out</v>
      </c>
      <c r="BD350" s="170" t="str">
        <f aca="false">Clear &amp; IF(span, IF(B350=".","Selected",B350),"out")</f>
        <v>KF513821=out</v>
      </c>
      <c r="BE350" s="170" t="str">
        <f aca="false">Clear &amp; Strain</f>
        <v>KF513821=HEV_EW306</v>
      </c>
      <c r="BF350" s="170" t="e">
        <f aca="false">CONCATENATE(A350,"=",F349,". ",AX350,IF(AB350="","",CONCATENATE(".",AB350)))</f>
        <v>#VALUE!</v>
      </c>
      <c r="BG350" s="170" t="e">
        <f aca="false">CONCATENATE(A350,"=",F349,". ",AX350)</f>
        <v>#VALUE!</v>
      </c>
      <c r="BH350" s="170" t="e">
        <f aca="false">CONCATENATE(A350,"=",AX350)</f>
        <v>#VALUE!</v>
      </c>
      <c r="BI350" s="170" t="e">
        <f aca="false">CONCATENATE(A350,"=",ComForSubtype,d#REF!)</f>
        <v>#VALUE!</v>
      </c>
      <c r="BJ350" s="170" t="str">
        <f aca="false">CONCATENATE(A350,"=",E350)</f>
        <v>KF513821=3</v>
      </c>
      <c r="BK350" s="170" t="str">
        <f aca="false">CONCATENATE(A350,"=",C350)</f>
        <v>KF513821=3</v>
      </c>
      <c r="BL350" s="170" t="e">
        <f aca="false">CONCATENATE(d#REF!,"=")</f>
        <v>#VALUE!</v>
      </c>
      <c r="BM350" s="223" t="str">
        <f aca="false">IF(BA350="XX","",BA350)</f>
        <v>KF513821</v>
      </c>
      <c r="BN350" s="224" t="str">
        <f aca="false">CONCATENATE(IF(F349="","",F349),IF(G350="","",CONCATENATE(" / ",G350)))</f>
        <v>HEV_EW305</v>
      </c>
      <c r="BO350" s="225" t="e">
        <f aca="false">AX350</f>
        <v>#VALUE!</v>
      </c>
      <c r="BP350" s="226" t="str">
        <f aca="false">IF(V350="","",V350)</f>
        <v/>
      </c>
      <c r="BQ350" s="226" t="str">
        <f aca="false">IF(W350="","",CONCATENATE(W350,IF(LEFT(AO350,1)="s","+","")))</f>
        <v/>
      </c>
      <c r="BR350" s="226" t="str">
        <f aca="false">IF(X350="","",CONCATENATE(X350,IF(LEFT(AQ350,1)="s","+","")))</f>
        <v/>
      </c>
      <c r="BS350" s="226" t="str">
        <f aca="false">IF(Y350="","",CONCATENATE(Y350,IF(LEFT(AR350,1)="s","+","")))</f>
        <v/>
      </c>
      <c r="BT350" s="226" t="str">
        <f aca="false">IF(Z350="","",CONCATENATE(Z350,IF(LEFT(AS350,1)="s","+","")))</f>
        <v/>
      </c>
      <c r="BU350" s="227" t="str">
        <f aca="false">IF(AA350="","",CONCATENATE(AA350,IF(LEFT(AT350,1)="s","+","")))</f>
        <v/>
      </c>
      <c r="BW350" s="177" t="s">
        <v>338</v>
      </c>
      <c r="BX350" s="170" t="str">
        <f aca="false">IF(BW350&lt;&gt;"",IF(ISNUMBER(FIND("=",BW350)),LEFT(BW350,FIND("=",BW350)-1),BW350),BW350)</f>
        <v>xx</v>
      </c>
      <c r="BY350" s="170" t="str">
        <f aca="false">IF(BW350&lt;&gt;"",IF(ISNUMBER(FIND("=",BW350)),RIGHT(BW350,LEN(BW350)-FIND("=",BW350)),""),"")</f>
        <v>Non_select</v>
      </c>
      <c r="BZ350" s="170" t="str">
        <f aca="false">IF(BX350&lt;&gt;"",IF(ISNUMBER(FIND(".",BX350)),LEFT(BX350,FIND(".",BX350)-1),BX350),BX350)</f>
        <v>xx</v>
      </c>
      <c r="CA350" s="170" t="str">
        <f aca="false">IF(BX350&lt;&gt;"",IF(ISNUMBER(FIND(".",BX350)),RIGHT(BX350,LEN(BX350)-FIND(".",BX350)),""),"")</f>
        <v/>
      </c>
      <c r="CC350" s="170" t="str">
        <f aca="false">A350</f>
        <v>KF513821</v>
      </c>
      <c r="CD350" s="178" t="s">
        <v>339</v>
      </c>
      <c r="CE350" s="178" t="s">
        <v>340</v>
      </c>
      <c r="CF350" s="178" t="s">
        <v>341</v>
      </c>
      <c r="CK350" s="178"/>
      <c r="CR350" s="228" t="n">
        <f aca="false">C350</f>
        <v>3</v>
      </c>
      <c r="CS350" s="229" t="e">
        <f aca="false">d#REF!</f>
        <v>#VALUE!</v>
      </c>
      <c r="CT350" s="170" t="str">
        <f aca="false">CONCATENATE(CD350," strain ",CM350," ",CL350,", partial cds")</f>
        <v>Hepatitis E virus strain  , partial cds</v>
      </c>
    </row>
    <row r="351" customFormat="false" ht="11.9" hidden="false" customHeight="true" outlineLevel="0" collapsed="false">
      <c r="A351" s="154" t="s">
        <v>1032</v>
      </c>
      <c r="B351" s="147" t="n">
        <v>3</v>
      </c>
      <c r="C351" s="148" t="n">
        <v>3</v>
      </c>
      <c r="D351" s="147" t="s">
        <v>947</v>
      </c>
      <c r="E351" s="150" t="s">
        <v>640</v>
      </c>
      <c r="F351" s="210" t="s">
        <v>1033</v>
      </c>
      <c r="H351" s="146" t="s">
        <v>649</v>
      </c>
      <c r="I351" s="153" t="s">
        <v>650</v>
      </c>
      <c r="J351" s="146" t="s">
        <v>395</v>
      </c>
      <c r="M351" s="157" t="s">
        <v>348</v>
      </c>
      <c r="N351" s="158" t="s">
        <v>400</v>
      </c>
      <c r="O351" s="159" t="n">
        <v>2011</v>
      </c>
      <c r="S351" s="146" t="n">
        <v>280</v>
      </c>
      <c r="T351" s="161" t="n">
        <v>5</v>
      </c>
      <c r="AH351" s="164" t="n">
        <v>6262</v>
      </c>
      <c r="AI351" s="164" t="n">
        <v>6541</v>
      </c>
      <c r="AJ351" s="219" t="n">
        <f aca="false">SeqEnd-SeqBeg+1</f>
        <v>280</v>
      </c>
      <c r="AK351" s="220" t="n">
        <f aca="false">AND( SeqBeg&lt;=Beg  , End &lt;=SeqEnd )</f>
        <v>0</v>
      </c>
      <c r="AN351" s="221"/>
      <c r="AT351" s="147" t="s">
        <v>103</v>
      </c>
      <c r="AU351" s="146"/>
      <c r="AW351" s="222" t="str">
        <f aca="false">HYPERLINK(CONCATENATE("http://www.ncbi.nlm.nih.gov/nuccore/",BM351),BM351)</f>
        <v>KF513822</v>
      </c>
      <c r="AX351" s="219" t="e">
        <f aca="false">CONCATENATE(d#REF!,IF(I351="","",CONCATENATE(".",I351)),IF(K351="","",CONCATENATE(".",K351)),IF(M351="","",CONCATENATE(".",M351)),IF(R351="","",CONCATENATE(".",R351)),IF(U351="","","(*)"))</f>
        <v>#VALUE!</v>
      </c>
      <c r="AY351" s="170" t="str">
        <f aca="false">CONCATENATE(BM351,".",BN351)</f>
        <v>KF513822.HEV_EW306</v>
      </c>
      <c r="AZ351" s="171" t="str">
        <f aca="false">IF(AV351="",IF(ISNUMBER(FIND(".",A351)),LEFT(A351,FIND(".",A351)-1),A351),AV351)</f>
        <v>KF513822</v>
      </c>
      <c r="BA351" s="171" t="str">
        <f aca="false">IF(ISNUMBER(FIND("-",AZ351)),LEFT(AZ351,FIND("-",AZ351)-1),AZ351)</f>
        <v>KF513822</v>
      </c>
      <c r="BB351" s="170" t="str">
        <f aca="false"> MEGAname &amp; "="</f>
        <v>KF513822=</v>
      </c>
      <c r="BC351" s="170" t="str">
        <f aca="false">Clear &amp; IF(span ,"Span","out")</f>
        <v>KF513822=out</v>
      </c>
      <c r="BD351" s="170" t="str">
        <f aca="false">Clear &amp; IF(span, IF(B351=".","Selected",B351),"out")</f>
        <v>KF513822=out</v>
      </c>
      <c r="BE351" s="170" t="str">
        <f aca="false">Clear &amp; Strain</f>
        <v>KF513822=HEV_EW307</v>
      </c>
      <c r="BF351" s="170" t="e">
        <f aca="false">CONCATENATE(A351,"=",F350,". ",AX351,IF(AB351="","",CONCATENATE(".",AB351)))</f>
        <v>#VALUE!</v>
      </c>
      <c r="BG351" s="170" t="e">
        <f aca="false">CONCATENATE(A351,"=",F350,". ",AX351)</f>
        <v>#VALUE!</v>
      </c>
      <c r="BH351" s="170" t="e">
        <f aca="false">CONCATENATE(A351,"=",AX351)</f>
        <v>#VALUE!</v>
      </c>
      <c r="BI351" s="170" t="e">
        <f aca="false">CONCATENATE(A351,"=",ComForSubtype,d#REF!)</f>
        <v>#VALUE!</v>
      </c>
      <c r="BJ351" s="170" t="str">
        <f aca="false">CONCATENATE(A351,"=",E351)</f>
        <v>KF513822=3</v>
      </c>
      <c r="BK351" s="170" t="str">
        <f aca="false">CONCATENATE(A351,"=",C351)</f>
        <v>KF513822=3</v>
      </c>
      <c r="BL351" s="170" t="e">
        <f aca="false">CONCATENATE(d#REF!,"=")</f>
        <v>#VALUE!</v>
      </c>
      <c r="BM351" s="223" t="str">
        <f aca="false">IF(BA351="XX","",BA351)</f>
        <v>KF513822</v>
      </c>
      <c r="BN351" s="224" t="str">
        <f aca="false">CONCATENATE(IF(F350="","",F350),IF(G351="","",CONCATENATE(" / ",G351)))</f>
        <v>HEV_EW306</v>
      </c>
      <c r="BO351" s="225" t="e">
        <f aca="false">AX351</f>
        <v>#VALUE!</v>
      </c>
      <c r="BP351" s="226" t="str">
        <f aca="false">IF(V351="","",V351)</f>
        <v/>
      </c>
      <c r="BQ351" s="226" t="str">
        <f aca="false">IF(W351="","",CONCATENATE(W351,IF(LEFT(AO351,1)="s","+","")))</f>
        <v/>
      </c>
      <c r="BR351" s="226" t="str">
        <f aca="false">IF(X351="","",CONCATENATE(X351,IF(LEFT(AQ351,1)="s","+","")))</f>
        <v/>
      </c>
      <c r="BS351" s="226" t="str">
        <f aca="false">IF(Y351="","",CONCATENATE(Y351,IF(LEFT(AR351,1)="s","+","")))</f>
        <v/>
      </c>
      <c r="BT351" s="226" t="str">
        <f aca="false">IF(Z351="","",CONCATENATE(Z351,IF(LEFT(AS351,1)="s","+","")))</f>
        <v/>
      </c>
      <c r="BU351" s="227" t="str">
        <f aca="false">IF(AA351="","",CONCATENATE(AA351,IF(LEFT(AT351,1)="s","+","")))</f>
        <v/>
      </c>
      <c r="BW351" s="177" t="s">
        <v>338</v>
      </c>
      <c r="BX351" s="170" t="str">
        <f aca="false">IF(BW351&lt;&gt;"",IF(ISNUMBER(FIND("=",BW351)),LEFT(BW351,FIND("=",BW351)-1),BW351),BW351)</f>
        <v>xx</v>
      </c>
      <c r="BY351" s="170" t="str">
        <f aca="false">IF(BW351&lt;&gt;"",IF(ISNUMBER(FIND("=",BW351)),RIGHT(BW351,LEN(BW351)-FIND("=",BW351)),""),"")</f>
        <v>Non_select</v>
      </c>
      <c r="BZ351" s="170" t="str">
        <f aca="false">IF(BX351&lt;&gt;"",IF(ISNUMBER(FIND(".",BX351)),LEFT(BX351,FIND(".",BX351)-1),BX351),BX351)</f>
        <v>xx</v>
      </c>
      <c r="CA351" s="170" t="str">
        <f aca="false">IF(BX351&lt;&gt;"",IF(ISNUMBER(FIND(".",BX351)),RIGHT(BX351,LEN(BX351)-FIND(".",BX351)),""),"")</f>
        <v/>
      </c>
      <c r="CC351" s="170" t="str">
        <f aca="false">A351</f>
        <v>KF513822</v>
      </c>
      <c r="CD351" s="178" t="s">
        <v>339</v>
      </c>
      <c r="CE351" s="178" t="s">
        <v>340</v>
      </c>
      <c r="CF351" s="178" t="s">
        <v>341</v>
      </c>
      <c r="CK351" s="178"/>
      <c r="CR351" s="228" t="n">
        <f aca="false">C351</f>
        <v>3</v>
      </c>
      <c r="CS351" s="229" t="e">
        <f aca="false">d#REF!</f>
        <v>#VALUE!</v>
      </c>
      <c r="CT351" s="170" t="str">
        <f aca="false">CONCATENATE(CD351," strain ",CM351," ",CL351,", partial cds")</f>
        <v>Hepatitis E virus strain  , partial cds</v>
      </c>
    </row>
    <row r="352" customFormat="false" ht="11.9" hidden="false" customHeight="true" outlineLevel="0" collapsed="false">
      <c r="A352" s="154" t="s">
        <v>1034</v>
      </c>
      <c r="B352" s="147" t="n">
        <v>3</v>
      </c>
      <c r="C352" s="148" t="n">
        <v>3</v>
      </c>
      <c r="D352" s="147" t="s">
        <v>947</v>
      </c>
      <c r="E352" s="150" t="s">
        <v>640</v>
      </c>
      <c r="F352" s="210" t="s">
        <v>1035</v>
      </c>
      <c r="H352" s="146" t="s">
        <v>649</v>
      </c>
      <c r="I352" s="153" t="s">
        <v>650</v>
      </c>
      <c r="J352" s="146" t="s">
        <v>395</v>
      </c>
      <c r="M352" s="157" t="s">
        <v>348</v>
      </c>
      <c r="N352" s="158" t="s">
        <v>400</v>
      </c>
      <c r="O352" s="159" t="n">
        <v>2011</v>
      </c>
      <c r="S352" s="146" t="n">
        <v>280</v>
      </c>
      <c r="T352" s="161" t="n">
        <v>5</v>
      </c>
      <c r="AH352" s="164" t="n">
        <v>6262</v>
      </c>
      <c r="AI352" s="164" t="n">
        <v>6541</v>
      </c>
      <c r="AJ352" s="219" t="n">
        <f aca="false">SeqEnd-SeqBeg+1</f>
        <v>280</v>
      </c>
      <c r="AK352" s="220" t="n">
        <f aca="false">AND( SeqBeg&lt;=Beg  , End &lt;=SeqEnd )</f>
        <v>0</v>
      </c>
      <c r="AN352" s="221"/>
      <c r="AT352" s="147" t="s">
        <v>103</v>
      </c>
      <c r="AU352" s="146"/>
      <c r="AW352" s="222" t="str">
        <f aca="false">HYPERLINK(CONCATENATE("http://www.ncbi.nlm.nih.gov/nuccore/",BM352),BM352)</f>
        <v>KF513823</v>
      </c>
      <c r="AX352" s="219" t="e">
        <f aca="false">CONCATENATE(d#REF!,IF(I352="","",CONCATENATE(".",I352)),IF(K352="","",CONCATENATE(".",K352)),IF(M352="","",CONCATENATE(".",M352)),IF(R352="","",CONCATENATE(".",R352)),IF(U352="","","(*)"))</f>
        <v>#VALUE!</v>
      </c>
      <c r="AY352" s="170" t="str">
        <f aca="false">CONCATENATE(BM352,".",BN352)</f>
        <v>KF513823.HEV_EW307</v>
      </c>
      <c r="AZ352" s="171" t="str">
        <f aca="false">IF(AV352="",IF(ISNUMBER(FIND(".",A352)),LEFT(A352,FIND(".",A352)-1),A352),AV352)</f>
        <v>KF513823</v>
      </c>
      <c r="BA352" s="171" t="str">
        <f aca="false">IF(ISNUMBER(FIND("-",AZ352)),LEFT(AZ352,FIND("-",AZ352)-1),AZ352)</f>
        <v>KF513823</v>
      </c>
      <c r="BB352" s="170" t="str">
        <f aca="false"> MEGAname &amp; "="</f>
        <v>KF513823=</v>
      </c>
      <c r="BC352" s="170" t="str">
        <f aca="false">Clear &amp; IF(span ,"Span","out")</f>
        <v>KF513823=out</v>
      </c>
      <c r="BD352" s="170" t="str">
        <f aca="false">Clear &amp; IF(span, IF(B352=".","Selected",B352),"out")</f>
        <v>KF513823=out</v>
      </c>
      <c r="BE352" s="170" t="str">
        <f aca="false">Clear &amp; Strain</f>
        <v>KF513823=HEV_EW308</v>
      </c>
      <c r="BF352" s="170" t="e">
        <f aca="false">CONCATENATE(A352,"=",F351,". ",AX352,IF(AB352="","",CONCATENATE(".",AB352)))</f>
        <v>#VALUE!</v>
      </c>
      <c r="BG352" s="170" t="e">
        <f aca="false">CONCATENATE(A352,"=",F351,". ",AX352)</f>
        <v>#VALUE!</v>
      </c>
      <c r="BH352" s="170" t="e">
        <f aca="false">CONCATENATE(A352,"=",AX352)</f>
        <v>#VALUE!</v>
      </c>
      <c r="BI352" s="170" t="e">
        <f aca="false">CONCATENATE(A352,"=",ComForSubtype,d#REF!)</f>
        <v>#VALUE!</v>
      </c>
      <c r="BJ352" s="170" t="str">
        <f aca="false">CONCATENATE(A352,"=",E352)</f>
        <v>KF513823=3</v>
      </c>
      <c r="BK352" s="170" t="str">
        <f aca="false">CONCATENATE(A352,"=",C352)</f>
        <v>KF513823=3</v>
      </c>
      <c r="BL352" s="170" t="e">
        <f aca="false">CONCATENATE(d#REF!,"=")</f>
        <v>#VALUE!</v>
      </c>
      <c r="BM352" s="223" t="str">
        <f aca="false">IF(BA352="XX","",BA352)</f>
        <v>KF513823</v>
      </c>
      <c r="BN352" s="224" t="str">
        <f aca="false">CONCATENATE(IF(F351="","",F351),IF(G352="","",CONCATENATE(" / ",G352)))</f>
        <v>HEV_EW307</v>
      </c>
      <c r="BO352" s="225" t="e">
        <f aca="false">AX352</f>
        <v>#VALUE!</v>
      </c>
      <c r="BP352" s="226" t="str">
        <f aca="false">IF(V352="","",V352)</f>
        <v/>
      </c>
      <c r="BQ352" s="226" t="str">
        <f aca="false">IF(W352="","",CONCATENATE(W352,IF(LEFT(AO352,1)="s","+","")))</f>
        <v/>
      </c>
      <c r="BR352" s="226" t="str">
        <f aca="false">IF(X352="","",CONCATENATE(X352,IF(LEFT(AQ352,1)="s","+","")))</f>
        <v/>
      </c>
      <c r="BS352" s="226" t="str">
        <f aca="false">IF(Y352="","",CONCATENATE(Y352,IF(LEFT(AR352,1)="s","+","")))</f>
        <v/>
      </c>
      <c r="BT352" s="226" t="str">
        <f aca="false">IF(Z352="","",CONCATENATE(Z352,IF(LEFT(AS352,1)="s","+","")))</f>
        <v/>
      </c>
      <c r="BU352" s="227" t="str">
        <f aca="false">IF(AA352="","",CONCATENATE(AA352,IF(LEFT(AT352,1)="s","+","")))</f>
        <v/>
      </c>
      <c r="BW352" s="177" t="s">
        <v>338</v>
      </c>
      <c r="BX352" s="170" t="str">
        <f aca="false">IF(BW352&lt;&gt;"",IF(ISNUMBER(FIND("=",BW352)),LEFT(BW352,FIND("=",BW352)-1),BW352),BW352)</f>
        <v>xx</v>
      </c>
      <c r="BY352" s="170" t="str">
        <f aca="false">IF(BW352&lt;&gt;"",IF(ISNUMBER(FIND("=",BW352)),RIGHT(BW352,LEN(BW352)-FIND("=",BW352)),""),"")</f>
        <v>Non_select</v>
      </c>
      <c r="BZ352" s="170" t="str">
        <f aca="false">IF(BX352&lt;&gt;"",IF(ISNUMBER(FIND(".",BX352)),LEFT(BX352,FIND(".",BX352)-1),BX352),BX352)</f>
        <v>xx</v>
      </c>
      <c r="CA352" s="170" t="str">
        <f aca="false">IF(BX352&lt;&gt;"",IF(ISNUMBER(FIND(".",BX352)),RIGHT(BX352,LEN(BX352)-FIND(".",BX352)),""),"")</f>
        <v/>
      </c>
      <c r="CC352" s="170" t="str">
        <f aca="false">A352</f>
        <v>KF513823</v>
      </c>
      <c r="CD352" s="178" t="s">
        <v>339</v>
      </c>
      <c r="CE352" s="178" t="s">
        <v>340</v>
      </c>
      <c r="CF352" s="178" t="s">
        <v>341</v>
      </c>
      <c r="CK352" s="178"/>
      <c r="CR352" s="228" t="n">
        <f aca="false">C352</f>
        <v>3</v>
      </c>
      <c r="CS352" s="229" t="e">
        <f aca="false">d#REF!</f>
        <v>#VALUE!</v>
      </c>
      <c r="CT352" s="170" t="str">
        <f aca="false">CONCATENATE(CD352," strain ",CM352," ",CL352,", partial cds")</f>
        <v>Hepatitis E virus strain  , partial cds</v>
      </c>
    </row>
    <row r="353" customFormat="false" ht="11.9" hidden="false" customHeight="true" outlineLevel="0" collapsed="false">
      <c r="A353" s="154" t="s">
        <v>1036</v>
      </c>
      <c r="B353" s="147" t="n">
        <v>3</v>
      </c>
      <c r="C353" s="148" t="n">
        <v>3</v>
      </c>
      <c r="D353" s="147" t="s">
        <v>947</v>
      </c>
      <c r="E353" s="150" t="s">
        <v>640</v>
      </c>
      <c r="F353" s="210" t="s">
        <v>1037</v>
      </c>
      <c r="H353" s="146" t="s">
        <v>649</v>
      </c>
      <c r="I353" s="153" t="s">
        <v>650</v>
      </c>
      <c r="J353" s="146" t="s">
        <v>395</v>
      </c>
      <c r="M353" s="157" t="s">
        <v>348</v>
      </c>
      <c r="N353" s="158" t="s">
        <v>400</v>
      </c>
      <c r="O353" s="159" t="n">
        <v>2011</v>
      </c>
      <c r="S353" s="146" t="n">
        <v>280</v>
      </c>
      <c r="T353" s="161" t="n">
        <v>5</v>
      </c>
      <c r="AH353" s="164" t="n">
        <v>6262</v>
      </c>
      <c r="AI353" s="164" t="n">
        <v>6541</v>
      </c>
      <c r="AJ353" s="219" t="n">
        <f aca="false">SeqEnd-SeqBeg+1</f>
        <v>280</v>
      </c>
      <c r="AK353" s="220" t="n">
        <f aca="false">AND( SeqBeg&lt;=Beg  , End &lt;=SeqEnd )</f>
        <v>0</v>
      </c>
      <c r="AN353" s="221"/>
      <c r="AT353" s="147" t="s">
        <v>103</v>
      </c>
      <c r="AU353" s="146"/>
      <c r="AW353" s="222" t="str">
        <f aca="false">HYPERLINK(CONCATENATE("http://www.ncbi.nlm.nih.gov/nuccore/",BM353),BM353)</f>
        <v>KF513826</v>
      </c>
      <c r="AX353" s="219" t="e">
        <f aca="false">CONCATENATE(d#REF!,IF(I353="","",CONCATENATE(".",I353)),IF(K353="","",CONCATENATE(".",K353)),IF(M353="","",CONCATENATE(".",M353)),IF(R353="","",CONCATENATE(".",R353)),IF(U353="","","(*)"))</f>
        <v>#VALUE!</v>
      </c>
      <c r="AY353" s="170" t="str">
        <f aca="false">CONCATENATE(BM353,".",BN353)</f>
        <v>KF513826.HEV_EW308</v>
      </c>
      <c r="AZ353" s="171" t="str">
        <f aca="false">IF(AV353="",IF(ISNUMBER(FIND(".",A353)),LEFT(A353,FIND(".",A353)-1),A353),AV353)</f>
        <v>KF513826</v>
      </c>
      <c r="BA353" s="171" t="str">
        <f aca="false">IF(ISNUMBER(FIND("-",AZ353)),LEFT(AZ353,FIND("-",AZ353)-1),AZ353)</f>
        <v>KF513826</v>
      </c>
      <c r="BB353" s="170" t="str">
        <f aca="false"> MEGAname &amp; "="</f>
        <v>KF513826=</v>
      </c>
      <c r="BC353" s="170" t="str">
        <f aca="false">Clear &amp; IF(span ,"Span","out")</f>
        <v>KF513826=out</v>
      </c>
      <c r="BD353" s="170" t="str">
        <f aca="false">Clear &amp; IF(span, IF(B353=".","Selected",B353),"out")</f>
        <v>KF513826=out</v>
      </c>
      <c r="BE353" s="170" t="str">
        <f aca="false">Clear &amp; Strain</f>
        <v>KF513826=HEV_EW310</v>
      </c>
      <c r="BF353" s="170" t="e">
        <f aca="false">CONCATENATE(A353,"=",F352,". ",AX353,IF(AB353="","",CONCATENATE(".",AB353)))</f>
        <v>#VALUE!</v>
      </c>
      <c r="BG353" s="170" t="e">
        <f aca="false">CONCATENATE(A353,"=",F352,". ",AX353)</f>
        <v>#VALUE!</v>
      </c>
      <c r="BH353" s="170" t="e">
        <f aca="false">CONCATENATE(A353,"=",AX353)</f>
        <v>#VALUE!</v>
      </c>
      <c r="BI353" s="170" t="e">
        <f aca="false">CONCATENATE(A353,"=",ComForSubtype,d#REF!)</f>
        <v>#VALUE!</v>
      </c>
      <c r="BJ353" s="170" t="str">
        <f aca="false">CONCATENATE(A353,"=",E353)</f>
        <v>KF513826=3</v>
      </c>
      <c r="BK353" s="170" t="str">
        <f aca="false">CONCATENATE(A353,"=",C353)</f>
        <v>KF513826=3</v>
      </c>
      <c r="BL353" s="170" t="e">
        <f aca="false">CONCATENATE(d#REF!,"=")</f>
        <v>#VALUE!</v>
      </c>
      <c r="BM353" s="223" t="str">
        <f aca="false">IF(BA353="XX","",BA353)</f>
        <v>KF513826</v>
      </c>
      <c r="BN353" s="224" t="str">
        <f aca="false">CONCATENATE(IF(F352="","",F352),IF(G353="","",CONCATENATE(" / ",G353)))</f>
        <v>HEV_EW308</v>
      </c>
      <c r="BO353" s="225" t="e">
        <f aca="false">AX353</f>
        <v>#VALUE!</v>
      </c>
      <c r="BP353" s="226" t="str">
        <f aca="false">IF(V353="","",V353)</f>
        <v/>
      </c>
      <c r="BQ353" s="226" t="str">
        <f aca="false">IF(W353="","",CONCATENATE(W353,IF(LEFT(AO353,1)="s","+","")))</f>
        <v/>
      </c>
      <c r="BR353" s="226" t="str">
        <f aca="false">IF(X353="","",CONCATENATE(X353,IF(LEFT(AQ353,1)="s","+","")))</f>
        <v/>
      </c>
      <c r="BS353" s="226" t="str">
        <f aca="false">IF(Y353="","",CONCATENATE(Y353,IF(LEFT(AR353,1)="s","+","")))</f>
        <v/>
      </c>
      <c r="BT353" s="226" t="str">
        <f aca="false">IF(Z353="","",CONCATENATE(Z353,IF(LEFT(AS353,1)="s","+","")))</f>
        <v/>
      </c>
      <c r="BU353" s="227" t="str">
        <f aca="false">IF(AA353="","",CONCATENATE(AA353,IF(LEFT(AT353,1)="s","+","")))</f>
        <v/>
      </c>
      <c r="BW353" s="177" t="s">
        <v>338</v>
      </c>
      <c r="BX353" s="170" t="str">
        <f aca="false">IF(BW353&lt;&gt;"",IF(ISNUMBER(FIND("=",BW353)),LEFT(BW353,FIND("=",BW353)-1),BW353),BW353)</f>
        <v>xx</v>
      </c>
      <c r="BY353" s="170" t="str">
        <f aca="false">IF(BW353&lt;&gt;"",IF(ISNUMBER(FIND("=",BW353)),RIGHT(BW353,LEN(BW353)-FIND("=",BW353)),""),"")</f>
        <v>Non_select</v>
      </c>
      <c r="BZ353" s="170" t="str">
        <f aca="false">IF(BX353&lt;&gt;"",IF(ISNUMBER(FIND(".",BX353)),LEFT(BX353,FIND(".",BX353)-1),BX353),BX353)</f>
        <v>xx</v>
      </c>
      <c r="CA353" s="170" t="str">
        <f aca="false">IF(BX353&lt;&gt;"",IF(ISNUMBER(FIND(".",BX353)),RIGHT(BX353,LEN(BX353)-FIND(".",BX353)),""),"")</f>
        <v/>
      </c>
      <c r="CC353" s="170" t="str">
        <f aca="false">A353</f>
        <v>KF513826</v>
      </c>
      <c r="CD353" s="178" t="s">
        <v>339</v>
      </c>
      <c r="CE353" s="178" t="s">
        <v>340</v>
      </c>
      <c r="CF353" s="178" t="s">
        <v>341</v>
      </c>
      <c r="CK353" s="178"/>
      <c r="CR353" s="228" t="n">
        <f aca="false">C353</f>
        <v>3</v>
      </c>
      <c r="CS353" s="229" t="e">
        <f aca="false">d#REF!</f>
        <v>#VALUE!</v>
      </c>
      <c r="CT353" s="170" t="str">
        <f aca="false">CONCATENATE(CD353," strain ",CM353," ",CL353,", partial cds")</f>
        <v>Hepatitis E virus strain  , partial cds</v>
      </c>
    </row>
    <row r="354" customFormat="false" ht="11.9" hidden="false" customHeight="true" outlineLevel="0" collapsed="false">
      <c r="A354" s="154" t="s">
        <v>1038</v>
      </c>
      <c r="B354" s="147" t="n">
        <v>3</v>
      </c>
      <c r="C354" s="148" t="n">
        <v>3</v>
      </c>
      <c r="D354" s="147" t="s">
        <v>947</v>
      </c>
      <c r="E354" s="150" t="s">
        <v>640</v>
      </c>
      <c r="F354" s="210" t="s">
        <v>1039</v>
      </c>
      <c r="H354" s="146" t="s">
        <v>649</v>
      </c>
      <c r="I354" s="153" t="s">
        <v>650</v>
      </c>
      <c r="J354" s="146" t="s">
        <v>395</v>
      </c>
      <c r="M354" s="157" t="s">
        <v>348</v>
      </c>
      <c r="N354" s="158" t="s">
        <v>400</v>
      </c>
      <c r="O354" s="159" t="n">
        <v>2011</v>
      </c>
      <c r="S354" s="146" t="n">
        <v>280</v>
      </c>
      <c r="T354" s="161" t="n">
        <v>5</v>
      </c>
      <c r="AH354" s="164" t="n">
        <v>6262</v>
      </c>
      <c r="AI354" s="164" t="n">
        <v>6541</v>
      </c>
      <c r="AJ354" s="219" t="n">
        <f aca="false">SeqEnd-SeqBeg+1</f>
        <v>280</v>
      </c>
      <c r="AK354" s="220" t="n">
        <f aca="false">AND( SeqBeg&lt;=Beg  , End &lt;=SeqEnd )</f>
        <v>0</v>
      </c>
      <c r="AN354" s="221"/>
      <c r="AT354" s="147" t="s">
        <v>103</v>
      </c>
      <c r="AU354" s="146"/>
      <c r="AW354" s="222" t="str">
        <f aca="false">HYPERLINK(CONCATENATE("http://www.ncbi.nlm.nih.gov/nuccore/",BM354),BM354)</f>
        <v>KF513827</v>
      </c>
      <c r="AX354" s="219" t="e">
        <f aca="false">CONCATENATE(d#REF!,IF(I354="","",CONCATENATE(".",I354)),IF(K354="","",CONCATENATE(".",K354)),IF(M354="","",CONCATENATE(".",M354)),IF(R354="","",CONCATENATE(".",R354)),IF(U354="","","(*)"))</f>
        <v>#VALUE!</v>
      </c>
      <c r="AY354" s="170" t="str">
        <f aca="false">CONCATENATE(BM354,".",BN354)</f>
        <v>KF513827.HEV_EW310</v>
      </c>
      <c r="AZ354" s="171" t="str">
        <f aca="false">IF(AV354="",IF(ISNUMBER(FIND(".",A354)),LEFT(A354,FIND(".",A354)-1),A354),AV354)</f>
        <v>KF513827</v>
      </c>
      <c r="BA354" s="171" t="str">
        <f aca="false">IF(ISNUMBER(FIND("-",AZ354)),LEFT(AZ354,FIND("-",AZ354)-1),AZ354)</f>
        <v>KF513827</v>
      </c>
      <c r="BB354" s="170" t="str">
        <f aca="false"> MEGAname &amp; "="</f>
        <v>KF513827=</v>
      </c>
      <c r="BC354" s="170" t="str">
        <f aca="false">Clear &amp; IF(span ,"Span","out")</f>
        <v>KF513827=out</v>
      </c>
      <c r="BD354" s="170" t="str">
        <f aca="false">Clear &amp; IF(span, IF(B354=".","Selected",B354),"out")</f>
        <v>KF513827=out</v>
      </c>
      <c r="BE354" s="170" t="str">
        <f aca="false">Clear &amp; Strain</f>
        <v>KF513827=HEV_EW311</v>
      </c>
      <c r="BF354" s="170" t="e">
        <f aca="false">CONCATENATE(A354,"=",F353,". ",AX354,IF(AB354="","",CONCATENATE(".",AB354)))</f>
        <v>#VALUE!</v>
      </c>
      <c r="BG354" s="170" t="e">
        <f aca="false">CONCATENATE(A354,"=",F353,". ",AX354)</f>
        <v>#VALUE!</v>
      </c>
      <c r="BH354" s="170" t="e">
        <f aca="false">CONCATENATE(A354,"=",AX354)</f>
        <v>#VALUE!</v>
      </c>
      <c r="BI354" s="170" t="e">
        <f aca="false">CONCATENATE(A354,"=",ComForSubtype,d#REF!)</f>
        <v>#VALUE!</v>
      </c>
      <c r="BJ354" s="170" t="str">
        <f aca="false">CONCATENATE(A354,"=",E354)</f>
        <v>KF513827=3</v>
      </c>
      <c r="BK354" s="170" t="str">
        <f aca="false">CONCATENATE(A354,"=",C354)</f>
        <v>KF513827=3</v>
      </c>
      <c r="BL354" s="170" t="e">
        <f aca="false">CONCATENATE(d#REF!,"=")</f>
        <v>#VALUE!</v>
      </c>
      <c r="BM354" s="223" t="str">
        <f aca="false">IF(BA354="XX","",BA354)</f>
        <v>KF513827</v>
      </c>
      <c r="BN354" s="224" t="str">
        <f aca="false">CONCATENATE(IF(F353="","",F353),IF(G354="","",CONCATENATE(" / ",G354)))</f>
        <v>HEV_EW310</v>
      </c>
      <c r="BO354" s="225" t="e">
        <f aca="false">AX354</f>
        <v>#VALUE!</v>
      </c>
      <c r="BP354" s="226" t="str">
        <f aca="false">IF(V354="","",V354)</f>
        <v/>
      </c>
      <c r="BQ354" s="226" t="str">
        <f aca="false">IF(W354="","",CONCATENATE(W354,IF(LEFT(AO354,1)="s","+","")))</f>
        <v/>
      </c>
      <c r="BR354" s="226" t="str">
        <f aca="false">IF(X354="","",CONCATENATE(X354,IF(LEFT(AQ354,1)="s","+","")))</f>
        <v/>
      </c>
      <c r="BS354" s="226" t="str">
        <f aca="false">IF(Y354="","",CONCATENATE(Y354,IF(LEFT(AR354,1)="s","+","")))</f>
        <v/>
      </c>
      <c r="BT354" s="226" t="str">
        <f aca="false">IF(Z354="","",CONCATENATE(Z354,IF(LEFT(AS354,1)="s","+","")))</f>
        <v/>
      </c>
      <c r="BU354" s="227" t="str">
        <f aca="false">IF(AA354="","",CONCATENATE(AA354,IF(LEFT(AT354,1)="s","+","")))</f>
        <v/>
      </c>
      <c r="BW354" s="177" t="s">
        <v>338</v>
      </c>
      <c r="BX354" s="170" t="str">
        <f aca="false">IF(BW354&lt;&gt;"",IF(ISNUMBER(FIND("=",BW354)),LEFT(BW354,FIND("=",BW354)-1),BW354),BW354)</f>
        <v>xx</v>
      </c>
      <c r="BY354" s="170" t="str">
        <f aca="false">IF(BW354&lt;&gt;"",IF(ISNUMBER(FIND("=",BW354)),RIGHT(BW354,LEN(BW354)-FIND("=",BW354)),""),"")</f>
        <v>Non_select</v>
      </c>
      <c r="BZ354" s="170" t="str">
        <f aca="false">IF(BX354&lt;&gt;"",IF(ISNUMBER(FIND(".",BX354)),LEFT(BX354,FIND(".",BX354)-1),BX354),BX354)</f>
        <v>xx</v>
      </c>
      <c r="CA354" s="170" t="str">
        <f aca="false">IF(BX354&lt;&gt;"",IF(ISNUMBER(FIND(".",BX354)),RIGHT(BX354,LEN(BX354)-FIND(".",BX354)),""),"")</f>
        <v/>
      </c>
      <c r="CC354" s="170" t="str">
        <f aca="false">A354</f>
        <v>KF513827</v>
      </c>
      <c r="CD354" s="178" t="s">
        <v>339</v>
      </c>
      <c r="CE354" s="178" t="s">
        <v>340</v>
      </c>
      <c r="CF354" s="178" t="s">
        <v>341</v>
      </c>
      <c r="CK354" s="178"/>
      <c r="CR354" s="228" t="n">
        <f aca="false">C354</f>
        <v>3</v>
      </c>
      <c r="CS354" s="229" t="e">
        <f aca="false">d#REF!</f>
        <v>#VALUE!</v>
      </c>
      <c r="CT354" s="170" t="str">
        <f aca="false">CONCATENATE(CD354," strain ",CM354," ",CL354,", partial cds")</f>
        <v>Hepatitis E virus strain  , partial cds</v>
      </c>
    </row>
    <row r="355" customFormat="false" ht="11.9" hidden="false" customHeight="true" outlineLevel="0" collapsed="false">
      <c r="A355" s="154" t="s">
        <v>1040</v>
      </c>
      <c r="B355" s="147" t="n">
        <v>3</v>
      </c>
      <c r="C355" s="148" t="n">
        <v>3</v>
      </c>
      <c r="D355" s="147" t="s">
        <v>947</v>
      </c>
      <c r="E355" s="150" t="s">
        <v>640</v>
      </c>
      <c r="F355" s="210" t="s">
        <v>1041</v>
      </c>
      <c r="H355" s="146" t="s">
        <v>649</v>
      </c>
      <c r="I355" s="153" t="s">
        <v>650</v>
      </c>
      <c r="J355" s="146" t="s">
        <v>395</v>
      </c>
      <c r="M355" s="157" t="s">
        <v>348</v>
      </c>
      <c r="N355" s="158" t="s">
        <v>400</v>
      </c>
      <c r="O355" s="159" t="n">
        <v>2011</v>
      </c>
      <c r="S355" s="146" t="n">
        <v>280</v>
      </c>
      <c r="T355" s="161" t="n">
        <v>5</v>
      </c>
      <c r="AH355" s="164" t="n">
        <v>6262</v>
      </c>
      <c r="AI355" s="164" t="n">
        <v>6541</v>
      </c>
      <c r="AJ355" s="219" t="n">
        <f aca="false">SeqEnd-SeqBeg+1</f>
        <v>280</v>
      </c>
      <c r="AK355" s="220" t="n">
        <f aca="false">AND( SeqBeg&lt;=Beg  , End &lt;=SeqEnd )</f>
        <v>0</v>
      </c>
      <c r="AN355" s="221"/>
      <c r="AT355" s="147" t="s">
        <v>103</v>
      </c>
      <c r="AU355" s="146"/>
      <c r="AW355" s="222" t="str">
        <f aca="false">HYPERLINK(CONCATENATE("http://www.ncbi.nlm.nih.gov/nuccore/",BM355),BM355)</f>
        <v>KF513828</v>
      </c>
      <c r="AX355" s="219" t="e">
        <f aca="false">CONCATENATE(d#REF!,IF(I355="","",CONCATENATE(".",I355)),IF(K355="","",CONCATENATE(".",K355)),IF(M355="","",CONCATENATE(".",M355)),IF(R355="","",CONCATENATE(".",R355)),IF(U355="","","(*)"))</f>
        <v>#VALUE!</v>
      </c>
      <c r="AY355" s="170" t="str">
        <f aca="false">CONCATENATE(BM355,".",BN355)</f>
        <v>KF513828.HEV_EW311</v>
      </c>
      <c r="AZ355" s="171" t="str">
        <f aca="false">IF(AV355="",IF(ISNUMBER(FIND(".",A355)),LEFT(A355,FIND(".",A355)-1),A355),AV355)</f>
        <v>KF513828</v>
      </c>
      <c r="BA355" s="171" t="str">
        <f aca="false">IF(ISNUMBER(FIND("-",AZ355)),LEFT(AZ355,FIND("-",AZ355)-1),AZ355)</f>
        <v>KF513828</v>
      </c>
      <c r="BB355" s="170" t="str">
        <f aca="false"> MEGAname &amp; "="</f>
        <v>KF513828=</v>
      </c>
      <c r="BC355" s="170" t="str">
        <f aca="false">Clear &amp; IF(span ,"Span","out")</f>
        <v>KF513828=out</v>
      </c>
      <c r="BD355" s="170" t="str">
        <f aca="false">Clear &amp; IF(span, IF(B355=".","Selected",B355),"out")</f>
        <v>KF513828=out</v>
      </c>
      <c r="BE355" s="170" t="str">
        <f aca="false">Clear &amp; Strain</f>
        <v>KF513828=HEV_EW312</v>
      </c>
      <c r="BF355" s="170" t="e">
        <f aca="false">CONCATENATE(A355,"=",F354,". ",AX355,IF(AB355="","",CONCATENATE(".",AB355)))</f>
        <v>#VALUE!</v>
      </c>
      <c r="BG355" s="170" t="e">
        <f aca="false">CONCATENATE(A355,"=",F354,". ",AX355)</f>
        <v>#VALUE!</v>
      </c>
      <c r="BH355" s="170" t="e">
        <f aca="false">CONCATENATE(A355,"=",AX355)</f>
        <v>#VALUE!</v>
      </c>
      <c r="BI355" s="170" t="e">
        <f aca="false">CONCATENATE(A355,"=",ComForSubtype,d#REF!)</f>
        <v>#VALUE!</v>
      </c>
      <c r="BJ355" s="170" t="str">
        <f aca="false">CONCATENATE(A355,"=",E355)</f>
        <v>KF513828=3</v>
      </c>
      <c r="BK355" s="170" t="str">
        <f aca="false">CONCATENATE(A355,"=",C355)</f>
        <v>KF513828=3</v>
      </c>
      <c r="BL355" s="170" t="e">
        <f aca="false">CONCATENATE(d#REF!,"=")</f>
        <v>#VALUE!</v>
      </c>
      <c r="BM355" s="223" t="str">
        <f aca="false">IF(BA355="XX","",BA355)</f>
        <v>KF513828</v>
      </c>
      <c r="BN355" s="224" t="str">
        <f aca="false">CONCATENATE(IF(F354="","",F354),IF(G355="","",CONCATENATE(" / ",G355)))</f>
        <v>HEV_EW311</v>
      </c>
      <c r="BO355" s="225" t="e">
        <f aca="false">AX355</f>
        <v>#VALUE!</v>
      </c>
      <c r="BP355" s="226" t="str">
        <f aca="false">IF(V355="","",V355)</f>
        <v/>
      </c>
      <c r="BQ355" s="226" t="str">
        <f aca="false">IF(W355="","",CONCATENATE(W355,IF(LEFT(AO355,1)="s","+","")))</f>
        <v/>
      </c>
      <c r="BR355" s="226" t="str">
        <f aca="false">IF(X355="","",CONCATENATE(X355,IF(LEFT(AQ355,1)="s","+","")))</f>
        <v/>
      </c>
      <c r="BS355" s="226" t="str">
        <f aca="false">IF(Y355="","",CONCATENATE(Y355,IF(LEFT(AR355,1)="s","+","")))</f>
        <v/>
      </c>
      <c r="BT355" s="226" t="str">
        <f aca="false">IF(Z355="","",CONCATENATE(Z355,IF(LEFT(AS355,1)="s","+","")))</f>
        <v/>
      </c>
      <c r="BU355" s="227" t="str">
        <f aca="false">IF(AA355="","",CONCATENATE(AA355,IF(LEFT(AT355,1)="s","+","")))</f>
        <v/>
      </c>
      <c r="BW355" s="177" t="s">
        <v>338</v>
      </c>
      <c r="BX355" s="170" t="str">
        <f aca="false">IF(BW355&lt;&gt;"",IF(ISNUMBER(FIND("=",BW355)),LEFT(BW355,FIND("=",BW355)-1),BW355),BW355)</f>
        <v>xx</v>
      </c>
      <c r="BY355" s="170" t="str">
        <f aca="false">IF(BW355&lt;&gt;"",IF(ISNUMBER(FIND("=",BW355)),RIGHT(BW355,LEN(BW355)-FIND("=",BW355)),""),"")</f>
        <v>Non_select</v>
      </c>
      <c r="BZ355" s="170" t="str">
        <f aca="false">IF(BX355&lt;&gt;"",IF(ISNUMBER(FIND(".",BX355)),LEFT(BX355,FIND(".",BX355)-1),BX355),BX355)</f>
        <v>xx</v>
      </c>
      <c r="CA355" s="170" t="str">
        <f aca="false">IF(BX355&lt;&gt;"",IF(ISNUMBER(FIND(".",BX355)),RIGHT(BX355,LEN(BX355)-FIND(".",BX355)),""),"")</f>
        <v/>
      </c>
      <c r="CC355" s="170" t="str">
        <f aca="false">A355</f>
        <v>KF513828</v>
      </c>
      <c r="CD355" s="178" t="s">
        <v>339</v>
      </c>
      <c r="CE355" s="178" t="s">
        <v>340</v>
      </c>
      <c r="CF355" s="178" t="s">
        <v>341</v>
      </c>
      <c r="CK355" s="178"/>
      <c r="CR355" s="228" t="n">
        <f aca="false">C355</f>
        <v>3</v>
      </c>
      <c r="CS355" s="229" t="e">
        <f aca="false">d#REF!</f>
        <v>#VALUE!</v>
      </c>
      <c r="CT355" s="170" t="str">
        <f aca="false">CONCATENATE(CD355," strain ",CM355," ",CL355,", partial cds")</f>
        <v>Hepatitis E virus strain  , partial cds</v>
      </c>
    </row>
    <row r="356" customFormat="false" ht="11.9" hidden="false" customHeight="true" outlineLevel="0" collapsed="false">
      <c r="A356" s="154" t="s">
        <v>1042</v>
      </c>
      <c r="B356" s="147" t="n">
        <v>3</v>
      </c>
      <c r="C356" s="148" t="n">
        <v>3</v>
      </c>
      <c r="D356" s="147" t="s">
        <v>947</v>
      </c>
      <c r="E356" s="150" t="s">
        <v>640</v>
      </c>
      <c r="F356" s="210" t="s">
        <v>1043</v>
      </c>
      <c r="H356" s="146" t="s">
        <v>649</v>
      </c>
      <c r="I356" s="153" t="s">
        <v>650</v>
      </c>
      <c r="J356" s="146" t="s">
        <v>395</v>
      </c>
      <c r="M356" s="157" t="s">
        <v>348</v>
      </c>
      <c r="N356" s="158" t="s">
        <v>400</v>
      </c>
      <c r="O356" s="159" t="n">
        <v>2011</v>
      </c>
      <c r="S356" s="146" t="n">
        <v>280</v>
      </c>
      <c r="T356" s="161" t="n">
        <v>5</v>
      </c>
      <c r="AH356" s="164" t="n">
        <v>6262</v>
      </c>
      <c r="AI356" s="164" t="n">
        <v>6541</v>
      </c>
      <c r="AJ356" s="219" t="n">
        <f aca="false">SeqEnd-SeqBeg+1</f>
        <v>280</v>
      </c>
      <c r="AK356" s="220" t="n">
        <f aca="false">AND( SeqBeg&lt;=Beg  , End &lt;=SeqEnd )</f>
        <v>0</v>
      </c>
      <c r="AN356" s="221"/>
      <c r="AT356" s="147" t="s">
        <v>103</v>
      </c>
      <c r="AU356" s="146"/>
      <c r="AW356" s="222" t="str">
        <f aca="false">HYPERLINK(CONCATENATE("http://www.ncbi.nlm.nih.gov/nuccore/",BM356),BM356)</f>
        <v>KF513829</v>
      </c>
      <c r="AX356" s="219" t="e">
        <f aca="false">CONCATENATE(d#REF!,IF(I356="","",CONCATENATE(".",I356)),IF(K356="","",CONCATENATE(".",K356)),IF(M356="","",CONCATENATE(".",M356)),IF(R356="","",CONCATENATE(".",R356)),IF(U356="","","(*)"))</f>
        <v>#VALUE!</v>
      </c>
      <c r="AY356" s="170" t="str">
        <f aca="false">CONCATENATE(BM356,".",BN356)</f>
        <v>KF513829.HEV_EW312</v>
      </c>
      <c r="AZ356" s="171" t="str">
        <f aca="false">IF(AV356="",IF(ISNUMBER(FIND(".",A356)),LEFT(A356,FIND(".",A356)-1),A356),AV356)</f>
        <v>KF513829</v>
      </c>
      <c r="BA356" s="171" t="str">
        <f aca="false">IF(ISNUMBER(FIND("-",AZ356)),LEFT(AZ356,FIND("-",AZ356)-1),AZ356)</f>
        <v>KF513829</v>
      </c>
      <c r="BB356" s="170" t="str">
        <f aca="false"> MEGAname &amp; "="</f>
        <v>KF513829=</v>
      </c>
      <c r="BC356" s="170" t="str">
        <f aca="false">Clear &amp; IF(span ,"Span","out")</f>
        <v>KF513829=out</v>
      </c>
      <c r="BD356" s="170" t="str">
        <f aca="false">Clear &amp; IF(span, IF(B356=".","Selected",B356),"out")</f>
        <v>KF513829=out</v>
      </c>
      <c r="BE356" s="170" t="str">
        <f aca="false">Clear &amp; Strain</f>
        <v>KF513829=HEV_EW313</v>
      </c>
      <c r="BF356" s="170" t="e">
        <f aca="false">CONCATENATE(A356,"=",F355,". ",AX356,IF(AB356="","",CONCATENATE(".",AB356)))</f>
        <v>#VALUE!</v>
      </c>
      <c r="BG356" s="170" t="e">
        <f aca="false">CONCATENATE(A356,"=",F355,". ",AX356)</f>
        <v>#VALUE!</v>
      </c>
      <c r="BH356" s="170" t="e">
        <f aca="false">CONCATENATE(A356,"=",AX356)</f>
        <v>#VALUE!</v>
      </c>
      <c r="BI356" s="170" t="e">
        <f aca="false">CONCATENATE(A356,"=",ComForSubtype,d#REF!)</f>
        <v>#VALUE!</v>
      </c>
      <c r="BJ356" s="170" t="str">
        <f aca="false">CONCATENATE(A356,"=",E356)</f>
        <v>KF513829=3</v>
      </c>
      <c r="BK356" s="170" t="str">
        <f aca="false">CONCATENATE(A356,"=",C356)</f>
        <v>KF513829=3</v>
      </c>
      <c r="BL356" s="170" t="e">
        <f aca="false">CONCATENATE(d#REF!,"=")</f>
        <v>#VALUE!</v>
      </c>
      <c r="BM356" s="223" t="str">
        <f aca="false">IF(BA356="XX","",BA356)</f>
        <v>KF513829</v>
      </c>
      <c r="BN356" s="224" t="str">
        <f aca="false">CONCATENATE(IF(F355="","",F355),IF(G356="","",CONCATENATE(" / ",G356)))</f>
        <v>HEV_EW312</v>
      </c>
      <c r="BO356" s="225" t="e">
        <f aca="false">AX356</f>
        <v>#VALUE!</v>
      </c>
      <c r="BP356" s="226" t="str">
        <f aca="false">IF(V356="","",V356)</f>
        <v/>
      </c>
      <c r="BQ356" s="226" t="str">
        <f aca="false">IF(W356="","",CONCATENATE(W356,IF(LEFT(AO356,1)="s","+","")))</f>
        <v/>
      </c>
      <c r="BR356" s="226" t="str">
        <f aca="false">IF(X356="","",CONCATENATE(X356,IF(LEFT(AQ356,1)="s","+","")))</f>
        <v/>
      </c>
      <c r="BS356" s="226" t="str">
        <f aca="false">IF(Y356="","",CONCATENATE(Y356,IF(LEFT(AR356,1)="s","+","")))</f>
        <v/>
      </c>
      <c r="BT356" s="226" t="str">
        <f aca="false">IF(Z356="","",CONCATENATE(Z356,IF(LEFT(AS356,1)="s","+","")))</f>
        <v/>
      </c>
      <c r="BU356" s="227" t="str">
        <f aca="false">IF(AA356="","",CONCATENATE(AA356,IF(LEFT(AT356,1)="s","+","")))</f>
        <v/>
      </c>
      <c r="BW356" s="177" t="s">
        <v>338</v>
      </c>
      <c r="BX356" s="170" t="str">
        <f aca="false">IF(BW356&lt;&gt;"",IF(ISNUMBER(FIND("=",BW356)),LEFT(BW356,FIND("=",BW356)-1),BW356),BW356)</f>
        <v>xx</v>
      </c>
      <c r="BY356" s="170" t="str">
        <f aca="false">IF(BW356&lt;&gt;"",IF(ISNUMBER(FIND("=",BW356)),RIGHT(BW356,LEN(BW356)-FIND("=",BW356)),""),"")</f>
        <v>Non_select</v>
      </c>
      <c r="BZ356" s="170" t="str">
        <f aca="false">IF(BX356&lt;&gt;"",IF(ISNUMBER(FIND(".",BX356)),LEFT(BX356,FIND(".",BX356)-1),BX356),BX356)</f>
        <v>xx</v>
      </c>
      <c r="CA356" s="170" t="str">
        <f aca="false">IF(BX356&lt;&gt;"",IF(ISNUMBER(FIND(".",BX356)),RIGHT(BX356,LEN(BX356)-FIND(".",BX356)),""),"")</f>
        <v/>
      </c>
      <c r="CC356" s="170" t="str">
        <f aca="false">A356</f>
        <v>KF513829</v>
      </c>
      <c r="CD356" s="178" t="s">
        <v>339</v>
      </c>
      <c r="CE356" s="178" t="s">
        <v>340</v>
      </c>
      <c r="CF356" s="178" t="s">
        <v>341</v>
      </c>
      <c r="CK356" s="178"/>
      <c r="CR356" s="228" t="n">
        <f aca="false">C356</f>
        <v>3</v>
      </c>
      <c r="CS356" s="229" t="e">
        <f aca="false">d#REF!</f>
        <v>#VALUE!</v>
      </c>
      <c r="CT356" s="170" t="str">
        <f aca="false">CONCATENATE(CD356," strain ",CM356," ",CL356,", partial cds")</f>
        <v>Hepatitis E virus strain  , partial cds</v>
      </c>
    </row>
    <row r="357" customFormat="false" ht="11.9" hidden="false" customHeight="true" outlineLevel="0" collapsed="false">
      <c r="A357" s="154" t="s">
        <v>1044</v>
      </c>
      <c r="B357" s="147" t="n">
        <v>3</v>
      </c>
      <c r="C357" s="148" t="n">
        <v>3</v>
      </c>
      <c r="D357" s="147" t="s">
        <v>947</v>
      </c>
      <c r="E357" s="150" t="s">
        <v>640</v>
      </c>
      <c r="F357" s="210" t="s">
        <v>1045</v>
      </c>
      <c r="H357" s="146" t="s">
        <v>649</v>
      </c>
      <c r="I357" s="153" t="s">
        <v>650</v>
      </c>
      <c r="J357" s="146" t="s">
        <v>395</v>
      </c>
      <c r="M357" s="157" t="s">
        <v>348</v>
      </c>
      <c r="N357" s="158" t="s">
        <v>400</v>
      </c>
      <c r="O357" s="159" t="n">
        <v>2011</v>
      </c>
      <c r="S357" s="146" t="n">
        <v>280</v>
      </c>
      <c r="T357" s="161" t="n">
        <v>5</v>
      </c>
      <c r="AH357" s="164" t="n">
        <v>6262</v>
      </c>
      <c r="AI357" s="164" t="n">
        <v>6541</v>
      </c>
      <c r="AJ357" s="219" t="n">
        <f aca="false">SeqEnd-SeqBeg+1</f>
        <v>280</v>
      </c>
      <c r="AK357" s="220" t="n">
        <f aca="false">AND( SeqBeg&lt;=Beg  , End &lt;=SeqEnd )</f>
        <v>0</v>
      </c>
      <c r="AN357" s="221"/>
      <c r="AT357" s="147" t="s">
        <v>103</v>
      </c>
      <c r="AU357" s="146"/>
      <c r="AW357" s="222" t="str">
        <f aca="false">HYPERLINK(CONCATENATE("http://www.ncbi.nlm.nih.gov/nuccore/",BM357),BM357)</f>
        <v>KF513830</v>
      </c>
      <c r="AX357" s="219" t="e">
        <f aca="false">CONCATENATE(d#REF!,IF(I357="","",CONCATENATE(".",I357)),IF(K357="","",CONCATENATE(".",K357)),IF(M357="","",CONCATENATE(".",M357)),IF(R357="","",CONCATENATE(".",R357)),IF(U357="","","(*)"))</f>
        <v>#VALUE!</v>
      </c>
      <c r="AY357" s="170" t="str">
        <f aca="false">CONCATENATE(BM357,".",BN357)</f>
        <v>KF513830.HEV_EW313</v>
      </c>
      <c r="AZ357" s="171" t="str">
        <f aca="false">IF(AV357="",IF(ISNUMBER(FIND(".",A357)),LEFT(A357,FIND(".",A357)-1),A357),AV357)</f>
        <v>KF513830</v>
      </c>
      <c r="BA357" s="171" t="str">
        <f aca="false">IF(ISNUMBER(FIND("-",AZ357)),LEFT(AZ357,FIND("-",AZ357)-1),AZ357)</f>
        <v>KF513830</v>
      </c>
      <c r="BB357" s="170" t="str">
        <f aca="false"> MEGAname &amp; "="</f>
        <v>KF513830=</v>
      </c>
      <c r="BC357" s="170" t="str">
        <f aca="false">Clear &amp; IF(span ,"Span","out")</f>
        <v>KF513830=out</v>
      </c>
      <c r="BD357" s="170" t="str">
        <f aca="false">Clear &amp; IF(span, IF(B357=".","Selected",B357),"out")</f>
        <v>KF513830=out</v>
      </c>
      <c r="BE357" s="170" t="str">
        <f aca="false">Clear &amp; Strain</f>
        <v>KF513830=HEV_EW314</v>
      </c>
      <c r="BF357" s="170" t="e">
        <f aca="false">CONCATENATE(A357,"=",F356,". ",AX357,IF(AB357="","",CONCATENATE(".",AB357)))</f>
        <v>#VALUE!</v>
      </c>
      <c r="BG357" s="170" t="e">
        <f aca="false">CONCATENATE(A357,"=",F356,". ",AX357)</f>
        <v>#VALUE!</v>
      </c>
      <c r="BH357" s="170" t="e">
        <f aca="false">CONCATENATE(A357,"=",AX357)</f>
        <v>#VALUE!</v>
      </c>
      <c r="BI357" s="170" t="e">
        <f aca="false">CONCATENATE(A357,"=",ComForSubtype,d#REF!)</f>
        <v>#VALUE!</v>
      </c>
      <c r="BJ357" s="170" t="str">
        <f aca="false">CONCATENATE(A357,"=",E357)</f>
        <v>KF513830=3</v>
      </c>
      <c r="BK357" s="170" t="str">
        <f aca="false">CONCATENATE(A357,"=",C357)</f>
        <v>KF513830=3</v>
      </c>
      <c r="BL357" s="170" t="e">
        <f aca="false">CONCATENATE(d#REF!,"=")</f>
        <v>#VALUE!</v>
      </c>
      <c r="BM357" s="223" t="str">
        <f aca="false">IF(BA357="XX","",BA357)</f>
        <v>KF513830</v>
      </c>
      <c r="BN357" s="224" t="str">
        <f aca="false">CONCATENATE(IF(F356="","",F356),IF(G357="","",CONCATENATE(" / ",G357)))</f>
        <v>HEV_EW313</v>
      </c>
      <c r="BO357" s="225" t="e">
        <f aca="false">AX357</f>
        <v>#VALUE!</v>
      </c>
      <c r="BP357" s="226" t="str">
        <f aca="false">IF(V357="","",V357)</f>
        <v/>
      </c>
      <c r="BQ357" s="226" t="str">
        <f aca="false">IF(W357="","",CONCATENATE(W357,IF(LEFT(AO357,1)="s","+","")))</f>
        <v/>
      </c>
      <c r="BR357" s="226" t="str">
        <f aca="false">IF(X357="","",CONCATENATE(X357,IF(LEFT(AQ357,1)="s","+","")))</f>
        <v/>
      </c>
      <c r="BS357" s="226" t="str">
        <f aca="false">IF(Y357="","",CONCATENATE(Y357,IF(LEFT(AR357,1)="s","+","")))</f>
        <v/>
      </c>
      <c r="BT357" s="226" t="str">
        <f aca="false">IF(Z357="","",CONCATENATE(Z357,IF(LEFT(AS357,1)="s","+","")))</f>
        <v/>
      </c>
      <c r="BU357" s="227" t="str">
        <f aca="false">IF(AA357="","",CONCATENATE(AA357,IF(LEFT(AT357,1)="s","+","")))</f>
        <v/>
      </c>
      <c r="BW357" s="177" t="s">
        <v>338</v>
      </c>
      <c r="BX357" s="170" t="str">
        <f aca="false">IF(BW357&lt;&gt;"",IF(ISNUMBER(FIND("=",BW357)),LEFT(BW357,FIND("=",BW357)-1),BW357),BW357)</f>
        <v>xx</v>
      </c>
      <c r="BY357" s="170" t="str">
        <f aca="false">IF(BW357&lt;&gt;"",IF(ISNUMBER(FIND("=",BW357)),RIGHT(BW357,LEN(BW357)-FIND("=",BW357)),""),"")</f>
        <v>Non_select</v>
      </c>
      <c r="BZ357" s="170" t="str">
        <f aca="false">IF(BX357&lt;&gt;"",IF(ISNUMBER(FIND(".",BX357)),LEFT(BX357,FIND(".",BX357)-1),BX357),BX357)</f>
        <v>xx</v>
      </c>
      <c r="CA357" s="170" t="str">
        <f aca="false">IF(BX357&lt;&gt;"",IF(ISNUMBER(FIND(".",BX357)),RIGHT(BX357,LEN(BX357)-FIND(".",BX357)),""),"")</f>
        <v/>
      </c>
      <c r="CC357" s="170" t="str">
        <f aca="false">A357</f>
        <v>KF513830</v>
      </c>
      <c r="CD357" s="178" t="s">
        <v>339</v>
      </c>
      <c r="CE357" s="178" t="s">
        <v>340</v>
      </c>
      <c r="CF357" s="178" t="s">
        <v>341</v>
      </c>
      <c r="CK357" s="178"/>
      <c r="CR357" s="228" t="n">
        <f aca="false">C357</f>
        <v>3</v>
      </c>
      <c r="CS357" s="229" t="e">
        <f aca="false">d#REF!</f>
        <v>#VALUE!</v>
      </c>
      <c r="CT357" s="170" t="str">
        <f aca="false">CONCATENATE(CD357," strain ",CM357," ",CL357,", partial cds")</f>
        <v>Hepatitis E virus strain  , partial cds</v>
      </c>
    </row>
    <row r="358" customFormat="false" ht="11.9" hidden="false" customHeight="true" outlineLevel="0" collapsed="false">
      <c r="A358" s="154" t="s">
        <v>1046</v>
      </c>
      <c r="B358" s="147" t="n">
        <v>3</v>
      </c>
      <c r="C358" s="148" t="n">
        <v>3</v>
      </c>
      <c r="D358" s="147" t="s">
        <v>947</v>
      </c>
      <c r="E358" s="150" t="s">
        <v>640</v>
      </c>
      <c r="F358" s="210" t="s">
        <v>1047</v>
      </c>
      <c r="H358" s="146" t="s">
        <v>649</v>
      </c>
      <c r="I358" s="153" t="s">
        <v>650</v>
      </c>
      <c r="J358" s="146" t="s">
        <v>395</v>
      </c>
      <c r="M358" s="157" t="s">
        <v>348</v>
      </c>
      <c r="N358" s="158" t="s">
        <v>400</v>
      </c>
      <c r="O358" s="159" t="n">
        <v>2011</v>
      </c>
      <c r="S358" s="146" t="n">
        <v>280</v>
      </c>
      <c r="T358" s="161" t="n">
        <v>5</v>
      </c>
      <c r="AH358" s="164" t="n">
        <v>6262</v>
      </c>
      <c r="AI358" s="164" t="n">
        <v>6541</v>
      </c>
      <c r="AJ358" s="219" t="n">
        <f aca="false">SeqEnd-SeqBeg+1</f>
        <v>280</v>
      </c>
      <c r="AK358" s="220" t="n">
        <f aca="false">AND( SeqBeg&lt;=Beg  , End &lt;=SeqEnd )</f>
        <v>0</v>
      </c>
      <c r="AN358" s="221"/>
      <c r="AT358" s="147" t="s">
        <v>103</v>
      </c>
      <c r="AU358" s="146"/>
      <c r="AW358" s="222" t="str">
        <f aca="false">HYPERLINK(CONCATENATE("http://www.ncbi.nlm.nih.gov/nuccore/",BM358),BM358)</f>
        <v>KF513831</v>
      </c>
      <c r="AX358" s="219" t="e">
        <f aca="false">CONCATENATE(d#REF!,IF(I358="","",CONCATENATE(".",I358)),IF(K358="","",CONCATENATE(".",K358)),IF(M358="","",CONCATENATE(".",M358)),IF(R358="","",CONCATENATE(".",R358)),IF(U358="","","(*)"))</f>
        <v>#VALUE!</v>
      </c>
      <c r="AY358" s="170" t="str">
        <f aca="false">CONCATENATE(BM358,".",BN358)</f>
        <v>KF513831.HEV_EW314</v>
      </c>
      <c r="AZ358" s="171" t="str">
        <f aca="false">IF(AV358="",IF(ISNUMBER(FIND(".",A358)),LEFT(A358,FIND(".",A358)-1),A358),AV358)</f>
        <v>KF513831</v>
      </c>
      <c r="BA358" s="171" t="str">
        <f aca="false">IF(ISNUMBER(FIND("-",AZ358)),LEFT(AZ358,FIND("-",AZ358)-1),AZ358)</f>
        <v>KF513831</v>
      </c>
      <c r="BB358" s="170" t="str">
        <f aca="false"> MEGAname &amp; "="</f>
        <v>KF513831=</v>
      </c>
      <c r="BC358" s="170" t="str">
        <f aca="false">Clear &amp; IF(span ,"Span","out")</f>
        <v>KF513831=out</v>
      </c>
      <c r="BD358" s="170" t="str">
        <f aca="false">Clear &amp; IF(span, IF(B358=".","Selected",B358),"out")</f>
        <v>KF513831=out</v>
      </c>
      <c r="BE358" s="170" t="str">
        <f aca="false">Clear &amp; Strain</f>
        <v>KF513831=HEV_EW315</v>
      </c>
      <c r="BF358" s="170" t="e">
        <f aca="false">CONCATENATE(A358,"=",F357,". ",AX358,IF(AB358="","",CONCATENATE(".",AB358)))</f>
        <v>#VALUE!</v>
      </c>
      <c r="BG358" s="170" t="e">
        <f aca="false">CONCATENATE(A358,"=",F357,". ",AX358)</f>
        <v>#VALUE!</v>
      </c>
      <c r="BH358" s="170" t="e">
        <f aca="false">CONCATENATE(A358,"=",AX358)</f>
        <v>#VALUE!</v>
      </c>
      <c r="BI358" s="170" t="e">
        <f aca="false">CONCATENATE(A358,"=",ComForSubtype,d#REF!)</f>
        <v>#VALUE!</v>
      </c>
      <c r="BJ358" s="170" t="str">
        <f aca="false">CONCATENATE(A358,"=",E358)</f>
        <v>KF513831=3</v>
      </c>
      <c r="BK358" s="170" t="str">
        <f aca="false">CONCATENATE(A358,"=",C358)</f>
        <v>KF513831=3</v>
      </c>
      <c r="BL358" s="170" t="e">
        <f aca="false">CONCATENATE(d#REF!,"=")</f>
        <v>#VALUE!</v>
      </c>
      <c r="BM358" s="223" t="str">
        <f aca="false">IF(BA358="XX","",BA358)</f>
        <v>KF513831</v>
      </c>
      <c r="BN358" s="224" t="str">
        <f aca="false">CONCATENATE(IF(F357="","",F357),IF(G358="","",CONCATENATE(" / ",G358)))</f>
        <v>HEV_EW314</v>
      </c>
      <c r="BO358" s="225" t="e">
        <f aca="false">AX358</f>
        <v>#VALUE!</v>
      </c>
      <c r="BP358" s="226" t="str">
        <f aca="false">IF(V358="","",V358)</f>
        <v/>
      </c>
      <c r="BQ358" s="226" t="str">
        <f aca="false">IF(W358="","",CONCATENATE(W358,IF(LEFT(AO358,1)="s","+","")))</f>
        <v/>
      </c>
      <c r="BR358" s="226" t="str">
        <f aca="false">IF(X358="","",CONCATENATE(X358,IF(LEFT(AQ358,1)="s","+","")))</f>
        <v/>
      </c>
      <c r="BS358" s="226" t="str">
        <f aca="false">IF(Y358="","",CONCATENATE(Y358,IF(LEFT(AR358,1)="s","+","")))</f>
        <v/>
      </c>
      <c r="BT358" s="226" t="str">
        <f aca="false">IF(Z358="","",CONCATENATE(Z358,IF(LEFT(AS358,1)="s","+","")))</f>
        <v/>
      </c>
      <c r="BU358" s="227" t="str">
        <f aca="false">IF(AA358="","",CONCATENATE(AA358,IF(LEFT(AT358,1)="s","+","")))</f>
        <v/>
      </c>
      <c r="BW358" s="177" t="s">
        <v>338</v>
      </c>
      <c r="BX358" s="170" t="str">
        <f aca="false">IF(BW358&lt;&gt;"",IF(ISNUMBER(FIND("=",BW358)),LEFT(BW358,FIND("=",BW358)-1),BW358),BW358)</f>
        <v>xx</v>
      </c>
      <c r="BY358" s="170" t="str">
        <f aca="false">IF(BW358&lt;&gt;"",IF(ISNUMBER(FIND("=",BW358)),RIGHT(BW358,LEN(BW358)-FIND("=",BW358)),""),"")</f>
        <v>Non_select</v>
      </c>
      <c r="BZ358" s="170" t="str">
        <f aca="false">IF(BX358&lt;&gt;"",IF(ISNUMBER(FIND(".",BX358)),LEFT(BX358,FIND(".",BX358)-1),BX358),BX358)</f>
        <v>xx</v>
      </c>
      <c r="CA358" s="170" t="str">
        <f aca="false">IF(BX358&lt;&gt;"",IF(ISNUMBER(FIND(".",BX358)),RIGHT(BX358,LEN(BX358)-FIND(".",BX358)),""),"")</f>
        <v/>
      </c>
      <c r="CC358" s="170" t="str">
        <f aca="false">A358</f>
        <v>KF513831</v>
      </c>
      <c r="CD358" s="178" t="s">
        <v>339</v>
      </c>
      <c r="CE358" s="178" t="s">
        <v>340</v>
      </c>
      <c r="CF358" s="178" t="s">
        <v>341</v>
      </c>
      <c r="CK358" s="178"/>
      <c r="CR358" s="228" t="n">
        <f aca="false">C358</f>
        <v>3</v>
      </c>
      <c r="CS358" s="229" t="e">
        <f aca="false">d#REF!</f>
        <v>#VALUE!</v>
      </c>
      <c r="CT358" s="170" t="str">
        <f aca="false">CONCATENATE(CD358," strain ",CM358," ",CL358,", partial cds")</f>
        <v>Hepatitis E virus strain  , partial cds</v>
      </c>
    </row>
    <row r="359" customFormat="false" ht="11.9" hidden="false" customHeight="true" outlineLevel="0" collapsed="false">
      <c r="A359" s="154" t="s">
        <v>1048</v>
      </c>
      <c r="B359" s="147" t="n">
        <v>3</v>
      </c>
      <c r="C359" s="148" t="n">
        <v>3</v>
      </c>
      <c r="D359" s="147" t="s">
        <v>947</v>
      </c>
      <c r="E359" s="150" t="s">
        <v>640</v>
      </c>
      <c r="F359" s="210" t="s">
        <v>1049</v>
      </c>
      <c r="H359" s="146" t="s">
        <v>649</v>
      </c>
      <c r="I359" s="153" t="s">
        <v>650</v>
      </c>
      <c r="J359" s="146" t="s">
        <v>395</v>
      </c>
      <c r="M359" s="157" t="s">
        <v>348</v>
      </c>
      <c r="N359" s="158" t="s">
        <v>400</v>
      </c>
      <c r="O359" s="159" t="n">
        <v>2011</v>
      </c>
      <c r="S359" s="146" t="n">
        <v>280</v>
      </c>
      <c r="T359" s="161" t="n">
        <v>6</v>
      </c>
      <c r="AH359" s="164" t="n">
        <v>6262</v>
      </c>
      <c r="AI359" s="164" t="n">
        <v>6541</v>
      </c>
      <c r="AJ359" s="219" t="n">
        <f aca="false">SeqEnd-SeqBeg+1</f>
        <v>280</v>
      </c>
      <c r="AK359" s="220" t="n">
        <f aca="false">AND( SeqBeg&lt;=Beg  , End &lt;=SeqEnd )</f>
        <v>0</v>
      </c>
      <c r="AN359" s="221"/>
      <c r="AT359" s="147" t="s">
        <v>103</v>
      </c>
      <c r="AU359" s="146"/>
      <c r="AW359" s="222" t="str">
        <f aca="false">HYPERLINK(CONCATENATE("http://www.ncbi.nlm.nih.gov/nuccore/",BM359),BM359)</f>
        <v>KF513837</v>
      </c>
      <c r="AX359" s="219" t="e">
        <f aca="false">CONCATENATE(d#REF!,IF(I359="","",CONCATENATE(".",I359)),IF(K359="","",CONCATENATE(".",K359)),IF(M359="","",CONCATENATE(".",M359)),IF(R359="","",CONCATENATE(".",R359)),IF(U359="","","(*)"))</f>
        <v>#VALUE!</v>
      </c>
      <c r="AY359" s="170" t="str">
        <f aca="false">CONCATENATE(BM359,".",BN359)</f>
        <v>KF513837.HEV_EW315</v>
      </c>
      <c r="AZ359" s="171" t="str">
        <f aca="false">IF(AV359="",IF(ISNUMBER(FIND(".",A359)),LEFT(A359,FIND(".",A359)-1),A359),AV359)</f>
        <v>KF513837</v>
      </c>
      <c r="BA359" s="171" t="str">
        <f aca="false">IF(ISNUMBER(FIND("-",AZ359)),LEFT(AZ359,FIND("-",AZ359)-1),AZ359)</f>
        <v>KF513837</v>
      </c>
      <c r="BB359" s="170" t="str">
        <f aca="false"> MEGAname &amp; "="</f>
        <v>KF513837=</v>
      </c>
      <c r="BC359" s="170" t="str">
        <f aca="false">Clear &amp; IF(span ,"Span","out")</f>
        <v>KF513837=out</v>
      </c>
      <c r="BD359" s="170" t="str">
        <f aca="false">Clear &amp; IF(span, IF(B359=".","Selected",B359),"out")</f>
        <v>KF513837=out</v>
      </c>
      <c r="BE359" s="170" t="str">
        <f aca="false">Clear &amp; Strain</f>
        <v>KF513837=HEV_EW320</v>
      </c>
      <c r="BF359" s="170" t="e">
        <f aca="false">CONCATENATE(A359,"=",F358,". ",AX359,IF(AB359="","",CONCATENATE(".",AB359)))</f>
        <v>#VALUE!</v>
      </c>
      <c r="BG359" s="170" t="e">
        <f aca="false">CONCATENATE(A359,"=",F358,". ",AX359)</f>
        <v>#VALUE!</v>
      </c>
      <c r="BH359" s="170" t="e">
        <f aca="false">CONCATENATE(A359,"=",AX359)</f>
        <v>#VALUE!</v>
      </c>
      <c r="BI359" s="170" t="e">
        <f aca="false">CONCATENATE(A359,"=",ComForSubtype,d#REF!)</f>
        <v>#VALUE!</v>
      </c>
      <c r="BJ359" s="170" t="str">
        <f aca="false">CONCATENATE(A359,"=",E359)</f>
        <v>KF513837=3</v>
      </c>
      <c r="BK359" s="170" t="str">
        <f aca="false">CONCATENATE(A359,"=",C359)</f>
        <v>KF513837=3</v>
      </c>
      <c r="BL359" s="170" t="e">
        <f aca="false">CONCATENATE(d#REF!,"=")</f>
        <v>#VALUE!</v>
      </c>
      <c r="BM359" s="223" t="str">
        <f aca="false">IF(BA359="XX","",BA359)</f>
        <v>KF513837</v>
      </c>
      <c r="BN359" s="224" t="str">
        <f aca="false">CONCATENATE(IF(F358="","",F358),IF(G359="","",CONCATENATE(" / ",G359)))</f>
        <v>HEV_EW315</v>
      </c>
      <c r="BO359" s="225" t="e">
        <f aca="false">AX359</f>
        <v>#VALUE!</v>
      </c>
      <c r="BP359" s="226" t="str">
        <f aca="false">IF(V359="","",V359)</f>
        <v/>
      </c>
      <c r="BQ359" s="226" t="str">
        <f aca="false">IF(W359="","",CONCATENATE(W359,IF(LEFT(AO359,1)="s","+","")))</f>
        <v/>
      </c>
      <c r="BR359" s="226" t="str">
        <f aca="false">IF(X359="","",CONCATENATE(X359,IF(LEFT(AQ359,1)="s","+","")))</f>
        <v/>
      </c>
      <c r="BS359" s="226" t="str">
        <f aca="false">IF(Y359="","",CONCATENATE(Y359,IF(LEFT(AR359,1)="s","+","")))</f>
        <v/>
      </c>
      <c r="BT359" s="226" t="str">
        <f aca="false">IF(Z359="","",CONCATENATE(Z359,IF(LEFT(AS359,1)="s","+","")))</f>
        <v/>
      </c>
      <c r="BU359" s="227" t="str">
        <f aca="false">IF(AA359="","",CONCATENATE(AA359,IF(LEFT(AT359,1)="s","+","")))</f>
        <v/>
      </c>
      <c r="BW359" s="177" t="s">
        <v>338</v>
      </c>
      <c r="BX359" s="170" t="str">
        <f aca="false">IF(BW359&lt;&gt;"",IF(ISNUMBER(FIND("=",BW359)),LEFT(BW359,FIND("=",BW359)-1),BW359),BW359)</f>
        <v>xx</v>
      </c>
      <c r="BY359" s="170" t="str">
        <f aca="false">IF(BW359&lt;&gt;"",IF(ISNUMBER(FIND("=",BW359)),RIGHT(BW359,LEN(BW359)-FIND("=",BW359)),""),"")</f>
        <v>Non_select</v>
      </c>
      <c r="BZ359" s="170" t="str">
        <f aca="false">IF(BX359&lt;&gt;"",IF(ISNUMBER(FIND(".",BX359)),LEFT(BX359,FIND(".",BX359)-1),BX359),BX359)</f>
        <v>xx</v>
      </c>
      <c r="CA359" s="170" t="str">
        <f aca="false">IF(BX359&lt;&gt;"",IF(ISNUMBER(FIND(".",BX359)),RIGHT(BX359,LEN(BX359)-FIND(".",BX359)),""),"")</f>
        <v/>
      </c>
      <c r="CC359" s="170" t="str">
        <f aca="false">A359</f>
        <v>KF513837</v>
      </c>
      <c r="CD359" s="178" t="s">
        <v>339</v>
      </c>
      <c r="CE359" s="178" t="s">
        <v>340</v>
      </c>
      <c r="CF359" s="178" t="s">
        <v>341</v>
      </c>
      <c r="CK359" s="178"/>
      <c r="CR359" s="228" t="n">
        <f aca="false">C359</f>
        <v>3</v>
      </c>
      <c r="CS359" s="229" t="e">
        <f aca="false">d#REF!</f>
        <v>#VALUE!</v>
      </c>
      <c r="CT359" s="170" t="str">
        <f aca="false">CONCATENATE(CD359," strain ",CM359," ",CL359,", partial cds")</f>
        <v>Hepatitis E virus strain  , partial cds</v>
      </c>
    </row>
    <row r="360" customFormat="false" ht="11.9" hidden="false" customHeight="true" outlineLevel="0" collapsed="false">
      <c r="A360" s="154" t="s">
        <v>1050</v>
      </c>
      <c r="B360" s="147" t="n">
        <v>3</v>
      </c>
      <c r="C360" s="148" t="n">
        <v>3</v>
      </c>
      <c r="D360" s="147" t="s">
        <v>947</v>
      </c>
      <c r="E360" s="150" t="s">
        <v>640</v>
      </c>
      <c r="F360" s="210" t="s">
        <v>1051</v>
      </c>
      <c r="H360" s="146" t="s">
        <v>649</v>
      </c>
      <c r="I360" s="153" t="s">
        <v>650</v>
      </c>
      <c r="J360" s="146" t="s">
        <v>395</v>
      </c>
      <c r="M360" s="157" t="s">
        <v>348</v>
      </c>
      <c r="N360" s="158" t="s">
        <v>400</v>
      </c>
      <c r="O360" s="159" t="n">
        <v>2011</v>
      </c>
      <c r="S360" s="146" t="n">
        <v>280</v>
      </c>
      <c r="T360" s="161" t="n">
        <v>6</v>
      </c>
      <c r="AH360" s="164" t="n">
        <v>6262</v>
      </c>
      <c r="AI360" s="164" t="n">
        <v>6541</v>
      </c>
      <c r="AJ360" s="219" t="n">
        <f aca="false">SeqEnd-SeqBeg+1</f>
        <v>280</v>
      </c>
      <c r="AK360" s="220" t="n">
        <f aca="false">AND( SeqBeg&lt;=Beg  , End &lt;=SeqEnd )</f>
        <v>0</v>
      </c>
      <c r="AN360" s="221"/>
      <c r="AT360" s="147" t="s">
        <v>103</v>
      </c>
      <c r="AU360" s="146"/>
      <c r="AW360" s="222" t="str">
        <f aca="false">HYPERLINK(CONCATENATE("http://www.ncbi.nlm.nih.gov/nuccore/",BM360),BM360)</f>
        <v>KF513839</v>
      </c>
      <c r="AX360" s="219" t="e">
        <f aca="false">CONCATENATE(d#REF!,IF(I360="","",CONCATENATE(".",I360)),IF(K360="","",CONCATENATE(".",K360)),IF(M360="","",CONCATENATE(".",M360)),IF(R360="","",CONCATENATE(".",R360)),IF(U360="","","(*)"))</f>
        <v>#VALUE!</v>
      </c>
      <c r="AY360" s="170" t="str">
        <f aca="false">CONCATENATE(BM360,".",BN360)</f>
        <v>KF513839.HEV_EW320</v>
      </c>
      <c r="AZ360" s="171" t="str">
        <f aca="false">IF(AV360="",IF(ISNUMBER(FIND(".",A360)),LEFT(A360,FIND(".",A360)-1),A360),AV360)</f>
        <v>KF513839</v>
      </c>
      <c r="BA360" s="171" t="str">
        <f aca="false">IF(ISNUMBER(FIND("-",AZ360)),LEFT(AZ360,FIND("-",AZ360)-1),AZ360)</f>
        <v>KF513839</v>
      </c>
      <c r="BB360" s="170" t="str">
        <f aca="false"> MEGAname &amp; "="</f>
        <v>KF513839=</v>
      </c>
      <c r="BC360" s="170" t="str">
        <f aca="false">Clear &amp; IF(span ,"Span","out")</f>
        <v>KF513839=out</v>
      </c>
      <c r="BD360" s="170" t="str">
        <f aca="false">Clear &amp; IF(span, IF(B360=".","Selected",B360),"out")</f>
        <v>KF513839=out</v>
      </c>
      <c r="BE360" s="170" t="str">
        <f aca="false">Clear &amp; Strain</f>
        <v>KF513839=HEV_EW322</v>
      </c>
      <c r="BF360" s="170" t="e">
        <f aca="false">CONCATENATE(A360,"=",F359,". ",AX360,IF(AB360="","",CONCATENATE(".",AB360)))</f>
        <v>#VALUE!</v>
      </c>
      <c r="BG360" s="170" t="e">
        <f aca="false">CONCATENATE(A360,"=",F359,". ",AX360)</f>
        <v>#VALUE!</v>
      </c>
      <c r="BH360" s="170" t="e">
        <f aca="false">CONCATENATE(A360,"=",AX360)</f>
        <v>#VALUE!</v>
      </c>
      <c r="BI360" s="170" t="e">
        <f aca="false">CONCATENATE(A360,"=",ComForSubtype,d#REF!)</f>
        <v>#VALUE!</v>
      </c>
      <c r="BJ360" s="170" t="str">
        <f aca="false">CONCATENATE(A360,"=",E360)</f>
        <v>KF513839=3</v>
      </c>
      <c r="BK360" s="170" t="str">
        <f aca="false">CONCATENATE(A360,"=",C360)</f>
        <v>KF513839=3</v>
      </c>
      <c r="BL360" s="170" t="e">
        <f aca="false">CONCATENATE(d#REF!,"=")</f>
        <v>#VALUE!</v>
      </c>
      <c r="BM360" s="223" t="str">
        <f aca="false">IF(BA360="XX","",BA360)</f>
        <v>KF513839</v>
      </c>
      <c r="BN360" s="224" t="str">
        <f aca="false">CONCATENATE(IF(F359="","",F359),IF(G360="","",CONCATENATE(" / ",G360)))</f>
        <v>HEV_EW320</v>
      </c>
      <c r="BO360" s="225" t="e">
        <f aca="false">AX360</f>
        <v>#VALUE!</v>
      </c>
      <c r="BP360" s="226" t="str">
        <f aca="false">IF(V360="","",V360)</f>
        <v/>
      </c>
      <c r="BQ360" s="226" t="str">
        <f aca="false">IF(W360="","",CONCATENATE(W360,IF(LEFT(AO360,1)="s","+","")))</f>
        <v/>
      </c>
      <c r="BR360" s="226" t="str">
        <f aca="false">IF(X360="","",CONCATENATE(X360,IF(LEFT(AQ360,1)="s","+","")))</f>
        <v/>
      </c>
      <c r="BS360" s="226" t="str">
        <f aca="false">IF(Y360="","",CONCATENATE(Y360,IF(LEFT(AR360,1)="s","+","")))</f>
        <v/>
      </c>
      <c r="BT360" s="226" t="str">
        <f aca="false">IF(Z360="","",CONCATENATE(Z360,IF(LEFT(AS360,1)="s","+","")))</f>
        <v/>
      </c>
      <c r="BU360" s="227" t="str">
        <f aca="false">IF(AA360="","",CONCATENATE(AA360,IF(LEFT(AT360,1)="s","+","")))</f>
        <v/>
      </c>
      <c r="BW360" s="177" t="s">
        <v>338</v>
      </c>
      <c r="BX360" s="170" t="str">
        <f aca="false">IF(BW360&lt;&gt;"",IF(ISNUMBER(FIND("=",BW360)),LEFT(BW360,FIND("=",BW360)-1),BW360),BW360)</f>
        <v>xx</v>
      </c>
      <c r="BY360" s="170" t="str">
        <f aca="false">IF(BW360&lt;&gt;"",IF(ISNUMBER(FIND("=",BW360)),RIGHT(BW360,LEN(BW360)-FIND("=",BW360)),""),"")</f>
        <v>Non_select</v>
      </c>
      <c r="BZ360" s="170" t="str">
        <f aca="false">IF(BX360&lt;&gt;"",IF(ISNUMBER(FIND(".",BX360)),LEFT(BX360,FIND(".",BX360)-1),BX360),BX360)</f>
        <v>xx</v>
      </c>
      <c r="CA360" s="170" t="str">
        <f aca="false">IF(BX360&lt;&gt;"",IF(ISNUMBER(FIND(".",BX360)),RIGHT(BX360,LEN(BX360)-FIND(".",BX360)),""),"")</f>
        <v/>
      </c>
      <c r="CC360" s="170" t="str">
        <f aca="false">A360</f>
        <v>KF513839</v>
      </c>
      <c r="CD360" s="178" t="s">
        <v>339</v>
      </c>
      <c r="CE360" s="178" t="s">
        <v>340</v>
      </c>
      <c r="CF360" s="178" t="s">
        <v>341</v>
      </c>
      <c r="CK360" s="178"/>
      <c r="CR360" s="228" t="n">
        <f aca="false">C360</f>
        <v>3</v>
      </c>
      <c r="CS360" s="229" t="e">
        <f aca="false">d#REF!</f>
        <v>#VALUE!</v>
      </c>
      <c r="CT360" s="170" t="str">
        <f aca="false">CONCATENATE(CD360," strain ",CM360," ",CL360,", partial cds")</f>
        <v>Hepatitis E virus strain  , partial cds</v>
      </c>
    </row>
    <row r="361" customFormat="false" ht="11.9" hidden="false" customHeight="true" outlineLevel="0" collapsed="false">
      <c r="A361" s="154" t="s">
        <v>1052</v>
      </c>
      <c r="B361" s="147" t="n">
        <v>3</v>
      </c>
      <c r="C361" s="148" t="n">
        <v>3</v>
      </c>
      <c r="D361" s="147" t="s">
        <v>947</v>
      </c>
      <c r="E361" s="150" t="s">
        <v>640</v>
      </c>
      <c r="F361" s="210" t="s">
        <v>1053</v>
      </c>
      <c r="H361" s="146" t="s">
        <v>649</v>
      </c>
      <c r="I361" s="153" t="s">
        <v>650</v>
      </c>
      <c r="J361" s="146" t="s">
        <v>395</v>
      </c>
      <c r="M361" s="157" t="s">
        <v>348</v>
      </c>
      <c r="N361" s="158" t="s">
        <v>400</v>
      </c>
      <c r="O361" s="159" t="n">
        <v>2011</v>
      </c>
      <c r="S361" s="146" t="n">
        <v>280</v>
      </c>
      <c r="T361" s="161" t="n">
        <v>6</v>
      </c>
      <c r="AH361" s="164" t="n">
        <v>6262</v>
      </c>
      <c r="AI361" s="164" t="n">
        <v>6541</v>
      </c>
      <c r="AJ361" s="219" t="n">
        <f aca="false">SeqEnd-SeqBeg+1</f>
        <v>280</v>
      </c>
      <c r="AK361" s="220" t="n">
        <f aca="false">AND( SeqBeg&lt;=Beg  , End &lt;=SeqEnd )</f>
        <v>0</v>
      </c>
      <c r="AN361" s="221"/>
      <c r="AT361" s="147" t="s">
        <v>103</v>
      </c>
      <c r="AU361" s="146"/>
      <c r="AW361" s="222" t="str">
        <f aca="false">HYPERLINK(CONCATENATE("http://www.ncbi.nlm.nih.gov/nuccore/",BM361),BM361)</f>
        <v>KF513840</v>
      </c>
      <c r="AX361" s="219" t="e">
        <f aca="false">CONCATENATE(d#REF!,IF(I361="","",CONCATENATE(".",I361)),IF(K361="","",CONCATENATE(".",K361)),IF(M361="","",CONCATENATE(".",M361)),IF(R361="","",CONCATENATE(".",R361)),IF(U361="","","(*)"))</f>
        <v>#VALUE!</v>
      </c>
      <c r="AY361" s="170" t="str">
        <f aca="false">CONCATENATE(BM361,".",BN361)</f>
        <v>KF513840.HEV_EW322</v>
      </c>
      <c r="AZ361" s="171" t="str">
        <f aca="false">IF(AV361="",IF(ISNUMBER(FIND(".",A361)),LEFT(A361,FIND(".",A361)-1),A361),AV361)</f>
        <v>KF513840</v>
      </c>
      <c r="BA361" s="171" t="str">
        <f aca="false">IF(ISNUMBER(FIND("-",AZ361)),LEFT(AZ361,FIND("-",AZ361)-1),AZ361)</f>
        <v>KF513840</v>
      </c>
      <c r="BB361" s="170" t="str">
        <f aca="false"> MEGAname &amp; "="</f>
        <v>KF513840=</v>
      </c>
      <c r="BC361" s="170" t="str">
        <f aca="false">Clear &amp; IF(span ,"Span","out")</f>
        <v>KF513840=out</v>
      </c>
      <c r="BD361" s="170" t="str">
        <f aca="false">Clear &amp; IF(span, IF(B361=".","Selected",B361),"out")</f>
        <v>KF513840=out</v>
      </c>
      <c r="BE361" s="170" t="str">
        <f aca="false">Clear &amp; Strain</f>
        <v>KF513840=HEV_EW323</v>
      </c>
      <c r="BF361" s="170" t="e">
        <f aca="false">CONCATENATE(A361,"=",F360,". ",AX361,IF(AB361="","",CONCATENATE(".",AB361)))</f>
        <v>#VALUE!</v>
      </c>
      <c r="BG361" s="170" t="e">
        <f aca="false">CONCATENATE(A361,"=",F360,". ",AX361)</f>
        <v>#VALUE!</v>
      </c>
      <c r="BH361" s="170" t="e">
        <f aca="false">CONCATENATE(A361,"=",AX361)</f>
        <v>#VALUE!</v>
      </c>
      <c r="BI361" s="170" t="e">
        <f aca="false">CONCATENATE(A361,"=",ComForSubtype,d#REF!)</f>
        <v>#VALUE!</v>
      </c>
      <c r="BJ361" s="170" t="str">
        <f aca="false">CONCATENATE(A361,"=",E361)</f>
        <v>KF513840=3</v>
      </c>
      <c r="BK361" s="170" t="str">
        <f aca="false">CONCATENATE(A361,"=",C361)</f>
        <v>KF513840=3</v>
      </c>
      <c r="BL361" s="170" t="e">
        <f aca="false">CONCATENATE(d#REF!,"=")</f>
        <v>#VALUE!</v>
      </c>
      <c r="BM361" s="223" t="str">
        <f aca="false">IF(BA361="XX","",BA361)</f>
        <v>KF513840</v>
      </c>
      <c r="BN361" s="224" t="str">
        <f aca="false">CONCATENATE(IF(F360="","",F360),IF(G361="","",CONCATENATE(" / ",G361)))</f>
        <v>HEV_EW322</v>
      </c>
      <c r="BO361" s="225" t="e">
        <f aca="false">AX361</f>
        <v>#VALUE!</v>
      </c>
      <c r="BP361" s="226" t="str">
        <f aca="false">IF(V361="","",V361)</f>
        <v/>
      </c>
      <c r="BQ361" s="226" t="str">
        <f aca="false">IF(W361="","",CONCATENATE(W361,IF(LEFT(AO361,1)="s","+","")))</f>
        <v/>
      </c>
      <c r="BR361" s="226" t="str">
        <f aca="false">IF(X361="","",CONCATENATE(X361,IF(LEFT(AQ361,1)="s","+","")))</f>
        <v/>
      </c>
      <c r="BS361" s="226" t="str">
        <f aca="false">IF(Y361="","",CONCATENATE(Y361,IF(LEFT(AR361,1)="s","+","")))</f>
        <v/>
      </c>
      <c r="BT361" s="226" t="str">
        <f aca="false">IF(Z361="","",CONCATENATE(Z361,IF(LEFT(AS361,1)="s","+","")))</f>
        <v/>
      </c>
      <c r="BU361" s="227" t="str">
        <f aca="false">IF(AA361="","",CONCATENATE(AA361,IF(LEFT(AT361,1)="s","+","")))</f>
        <v/>
      </c>
      <c r="BW361" s="177" t="s">
        <v>338</v>
      </c>
      <c r="BX361" s="170" t="str">
        <f aca="false">IF(BW361&lt;&gt;"",IF(ISNUMBER(FIND("=",BW361)),LEFT(BW361,FIND("=",BW361)-1),BW361),BW361)</f>
        <v>xx</v>
      </c>
      <c r="BY361" s="170" t="str">
        <f aca="false">IF(BW361&lt;&gt;"",IF(ISNUMBER(FIND("=",BW361)),RIGHT(BW361,LEN(BW361)-FIND("=",BW361)),""),"")</f>
        <v>Non_select</v>
      </c>
      <c r="BZ361" s="170" t="str">
        <f aca="false">IF(BX361&lt;&gt;"",IF(ISNUMBER(FIND(".",BX361)),LEFT(BX361,FIND(".",BX361)-1),BX361),BX361)</f>
        <v>xx</v>
      </c>
      <c r="CA361" s="170" t="str">
        <f aca="false">IF(BX361&lt;&gt;"",IF(ISNUMBER(FIND(".",BX361)),RIGHT(BX361,LEN(BX361)-FIND(".",BX361)),""),"")</f>
        <v/>
      </c>
      <c r="CC361" s="170" t="str">
        <f aca="false">A361</f>
        <v>KF513840</v>
      </c>
      <c r="CD361" s="178" t="s">
        <v>339</v>
      </c>
      <c r="CE361" s="178" t="s">
        <v>340</v>
      </c>
      <c r="CF361" s="178" t="s">
        <v>341</v>
      </c>
      <c r="CK361" s="178"/>
      <c r="CR361" s="228" t="n">
        <f aca="false">C361</f>
        <v>3</v>
      </c>
      <c r="CS361" s="229" t="e">
        <f aca="false">d#REF!</f>
        <v>#VALUE!</v>
      </c>
      <c r="CT361" s="170" t="str">
        <f aca="false">CONCATENATE(CD361," strain ",CM361," ",CL361,", partial cds")</f>
        <v>Hepatitis E virus strain  , partial cds</v>
      </c>
    </row>
    <row r="362" customFormat="false" ht="11.9" hidden="false" customHeight="true" outlineLevel="0" collapsed="false">
      <c r="A362" s="154" t="s">
        <v>1054</v>
      </c>
      <c r="B362" s="147" t="n">
        <v>3</v>
      </c>
      <c r="C362" s="148" t="n">
        <v>3</v>
      </c>
      <c r="D362" s="147" t="s">
        <v>947</v>
      </c>
      <c r="E362" s="150" t="s">
        <v>640</v>
      </c>
      <c r="F362" s="210" t="s">
        <v>1055</v>
      </c>
      <c r="H362" s="146" t="s">
        <v>649</v>
      </c>
      <c r="I362" s="153" t="s">
        <v>650</v>
      </c>
      <c r="J362" s="146" t="s">
        <v>395</v>
      </c>
      <c r="M362" s="157" t="s">
        <v>348</v>
      </c>
      <c r="N362" s="158" t="s">
        <v>400</v>
      </c>
      <c r="O362" s="159" t="n">
        <v>2011</v>
      </c>
      <c r="S362" s="146" t="n">
        <v>280</v>
      </c>
      <c r="T362" s="161" t="n">
        <v>6</v>
      </c>
      <c r="AH362" s="164" t="n">
        <v>6262</v>
      </c>
      <c r="AI362" s="164" t="n">
        <v>6541</v>
      </c>
      <c r="AJ362" s="219" t="n">
        <f aca="false">SeqEnd-SeqBeg+1</f>
        <v>280</v>
      </c>
      <c r="AK362" s="220" t="n">
        <f aca="false">AND( SeqBeg&lt;=Beg  , End &lt;=SeqEnd )</f>
        <v>0</v>
      </c>
      <c r="AN362" s="221"/>
      <c r="AT362" s="147" t="s">
        <v>103</v>
      </c>
      <c r="AU362" s="146"/>
      <c r="AW362" s="222" t="str">
        <f aca="false">HYPERLINK(CONCATENATE("http://www.ncbi.nlm.nih.gov/nuccore/",BM362),BM362)</f>
        <v>KF513841</v>
      </c>
      <c r="AX362" s="219" t="e">
        <f aca="false">CONCATENATE(d#REF!,IF(I362="","",CONCATENATE(".",I362)),IF(K362="","",CONCATENATE(".",K362)),IF(M362="","",CONCATENATE(".",M362)),IF(R362="","",CONCATENATE(".",R362)),IF(U362="","","(*)"))</f>
        <v>#VALUE!</v>
      </c>
      <c r="AY362" s="170" t="str">
        <f aca="false">CONCATENATE(BM362,".",BN362)</f>
        <v>KF513841.HEV_EW323</v>
      </c>
      <c r="AZ362" s="171" t="str">
        <f aca="false">IF(AV362="",IF(ISNUMBER(FIND(".",A362)),LEFT(A362,FIND(".",A362)-1),A362),AV362)</f>
        <v>KF513841</v>
      </c>
      <c r="BA362" s="171" t="str">
        <f aca="false">IF(ISNUMBER(FIND("-",AZ362)),LEFT(AZ362,FIND("-",AZ362)-1),AZ362)</f>
        <v>KF513841</v>
      </c>
      <c r="BB362" s="170" t="str">
        <f aca="false"> MEGAname &amp; "="</f>
        <v>KF513841=</v>
      </c>
      <c r="BC362" s="170" t="str">
        <f aca="false">Clear &amp; IF(span ,"Span","out")</f>
        <v>KF513841=out</v>
      </c>
      <c r="BD362" s="170" t="str">
        <f aca="false">Clear &amp; IF(span, IF(B362=".","Selected",B362),"out")</f>
        <v>KF513841=out</v>
      </c>
      <c r="BE362" s="170" t="str">
        <f aca="false">Clear &amp; Strain</f>
        <v>KF513841=HEV_EW324</v>
      </c>
      <c r="BF362" s="170" t="e">
        <f aca="false">CONCATENATE(A362,"=",F361,". ",AX362,IF(AB362="","",CONCATENATE(".",AB362)))</f>
        <v>#VALUE!</v>
      </c>
      <c r="BG362" s="170" t="e">
        <f aca="false">CONCATENATE(A362,"=",F361,". ",AX362)</f>
        <v>#VALUE!</v>
      </c>
      <c r="BH362" s="170" t="e">
        <f aca="false">CONCATENATE(A362,"=",AX362)</f>
        <v>#VALUE!</v>
      </c>
      <c r="BI362" s="170" t="e">
        <f aca="false">CONCATENATE(A362,"=",ComForSubtype,d#REF!)</f>
        <v>#VALUE!</v>
      </c>
      <c r="BJ362" s="170" t="str">
        <f aca="false">CONCATENATE(A362,"=",E362)</f>
        <v>KF513841=3</v>
      </c>
      <c r="BK362" s="170" t="str">
        <f aca="false">CONCATENATE(A362,"=",C362)</f>
        <v>KF513841=3</v>
      </c>
      <c r="BL362" s="170" t="e">
        <f aca="false">CONCATENATE(d#REF!,"=")</f>
        <v>#VALUE!</v>
      </c>
      <c r="BM362" s="223" t="str">
        <f aca="false">IF(BA362="XX","",BA362)</f>
        <v>KF513841</v>
      </c>
      <c r="BN362" s="224" t="str">
        <f aca="false">CONCATENATE(IF(F361="","",F361),IF(G362="","",CONCATENATE(" / ",G362)))</f>
        <v>HEV_EW323</v>
      </c>
      <c r="BO362" s="225" t="e">
        <f aca="false">AX362</f>
        <v>#VALUE!</v>
      </c>
      <c r="BP362" s="226" t="str">
        <f aca="false">IF(V362="","",V362)</f>
        <v/>
      </c>
      <c r="BQ362" s="226" t="str">
        <f aca="false">IF(W362="","",CONCATENATE(W362,IF(LEFT(AO362,1)="s","+","")))</f>
        <v/>
      </c>
      <c r="BR362" s="226" t="str">
        <f aca="false">IF(X362="","",CONCATENATE(X362,IF(LEFT(AQ362,1)="s","+","")))</f>
        <v/>
      </c>
      <c r="BS362" s="226" t="str">
        <f aca="false">IF(Y362="","",CONCATENATE(Y362,IF(LEFT(AR362,1)="s","+","")))</f>
        <v/>
      </c>
      <c r="BT362" s="226" t="str">
        <f aca="false">IF(Z362="","",CONCATENATE(Z362,IF(LEFT(AS362,1)="s","+","")))</f>
        <v/>
      </c>
      <c r="BU362" s="227" t="str">
        <f aca="false">IF(AA362="","",CONCATENATE(AA362,IF(LEFT(AT362,1)="s","+","")))</f>
        <v/>
      </c>
      <c r="BW362" s="177" t="s">
        <v>338</v>
      </c>
      <c r="BX362" s="170" t="str">
        <f aca="false">IF(BW362&lt;&gt;"",IF(ISNUMBER(FIND("=",BW362)),LEFT(BW362,FIND("=",BW362)-1),BW362),BW362)</f>
        <v>xx</v>
      </c>
      <c r="BY362" s="170" t="str">
        <f aca="false">IF(BW362&lt;&gt;"",IF(ISNUMBER(FIND("=",BW362)),RIGHT(BW362,LEN(BW362)-FIND("=",BW362)),""),"")</f>
        <v>Non_select</v>
      </c>
      <c r="BZ362" s="170" t="str">
        <f aca="false">IF(BX362&lt;&gt;"",IF(ISNUMBER(FIND(".",BX362)),LEFT(BX362,FIND(".",BX362)-1),BX362),BX362)</f>
        <v>xx</v>
      </c>
      <c r="CA362" s="170" t="str">
        <f aca="false">IF(BX362&lt;&gt;"",IF(ISNUMBER(FIND(".",BX362)),RIGHT(BX362,LEN(BX362)-FIND(".",BX362)),""),"")</f>
        <v/>
      </c>
      <c r="CC362" s="170" t="str">
        <f aca="false">A362</f>
        <v>KF513841</v>
      </c>
      <c r="CD362" s="178" t="s">
        <v>339</v>
      </c>
      <c r="CE362" s="178" t="s">
        <v>340</v>
      </c>
      <c r="CF362" s="178" t="s">
        <v>341</v>
      </c>
      <c r="CK362" s="178"/>
      <c r="CR362" s="228" t="n">
        <f aca="false">C362</f>
        <v>3</v>
      </c>
      <c r="CS362" s="229" t="e">
        <f aca="false">d#REF!</f>
        <v>#VALUE!</v>
      </c>
      <c r="CT362" s="170" t="str">
        <f aca="false">CONCATENATE(CD362," strain ",CM362," ",CL362,", partial cds")</f>
        <v>Hepatitis E virus strain  , partial cds</v>
      </c>
    </row>
    <row r="363" customFormat="false" ht="11.9" hidden="false" customHeight="true" outlineLevel="0" collapsed="false">
      <c r="A363" s="154" t="s">
        <v>1056</v>
      </c>
      <c r="B363" s="147" t="n">
        <v>3</v>
      </c>
      <c r="C363" s="148" t="n">
        <v>3</v>
      </c>
      <c r="D363" s="147" t="s">
        <v>947</v>
      </c>
      <c r="E363" s="150" t="s">
        <v>640</v>
      </c>
      <c r="F363" s="210" t="s">
        <v>1057</v>
      </c>
      <c r="H363" s="146" t="s">
        <v>649</v>
      </c>
      <c r="I363" s="153" t="s">
        <v>650</v>
      </c>
      <c r="J363" s="146" t="s">
        <v>395</v>
      </c>
      <c r="M363" s="157" t="s">
        <v>348</v>
      </c>
      <c r="N363" s="158" t="s">
        <v>400</v>
      </c>
      <c r="O363" s="159" t="n">
        <v>2011</v>
      </c>
      <c r="S363" s="146" t="n">
        <v>280</v>
      </c>
      <c r="T363" s="161" t="n">
        <v>6</v>
      </c>
      <c r="AH363" s="164" t="n">
        <v>6262</v>
      </c>
      <c r="AI363" s="164" t="n">
        <v>6541</v>
      </c>
      <c r="AJ363" s="219" t="n">
        <f aca="false">SeqEnd-SeqBeg+1</f>
        <v>280</v>
      </c>
      <c r="AK363" s="220" t="n">
        <f aca="false">AND( SeqBeg&lt;=Beg  , End &lt;=SeqEnd )</f>
        <v>0</v>
      </c>
      <c r="AN363" s="221"/>
      <c r="AT363" s="147" t="s">
        <v>103</v>
      </c>
      <c r="AU363" s="146"/>
      <c r="AW363" s="222" t="str">
        <f aca="false">HYPERLINK(CONCATENATE("http://www.ncbi.nlm.nih.gov/nuccore/",BM363),BM363)</f>
        <v>KF513842</v>
      </c>
      <c r="AX363" s="219" t="e">
        <f aca="false">CONCATENATE(d#REF!,IF(I363="","",CONCATENATE(".",I363)),IF(K363="","",CONCATENATE(".",K363)),IF(M363="","",CONCATENATE(".",M363)),IF(R363="","",CONCATENATE(".",R363)),IF(U363="","","(*)"))</f>
        <v>#VALUE!</v>
      </c>
      <c r="AY363" s="170" t="str">
        <f aca="false">CONCATENATE(BM363,".",BN363)</f>
        <v>KF513842.HEV_EW324</v>
      </c>
      <c r="AZ363" s="171" t="str">
        <f aca="false">IF(AV363="",IF(ISNUMBER(FIND(".",A363)),LEFT(A363,FIND(".",A363)-1),A363),AV363)</f>
        <v>KF513842</v>
      </c>
      <c r="BA363" s="171" t="str">
        <f aca="false">IF(ISNUMBER(FIND("-",AZ363)),LEFT(AZ363,FIND("-",AZ363)-1),AZ363)</f>
        <v>KF513842</v>
      </c>
      <c r="BB363" s="170" t="str">
        <f aca="false"> MEGAname &amp; "="</f>
        <v>KF513842=</v>
      </c>
      <c r="BC363" s="170" t="str">
        <f aca="false">Clear &amp; IF(span ,"Span","out")</f>
        <v>KF513842=out</v>
      </c>
      <c r="BD363" s="170" t="str">
        <f aca="false">Clear &amp; IF(span, IF(B363=".","Selected",B363),"out")</f>
        <v>KF513842=out</v>
      </c>
      <c r="BE363" s="170" t="str">
        <f aca="false">Clear &amp; Strain</f>
        <v>KF513842=HEV_EW325</v>
      </c>
      <c r="BF363" s="170" t="e">
        <f aca="false">CONCATENATE(A363,"=",F362,". ",AX363,IF(AB363="","",CONCATENATE(".",AB363)))</f>
        <v>#VALUE!</v>
      </c>
      <c r="BG363" s="170" t="e">
        <f aca="false">CONCATENATE(A363,"=",F362,". ",AX363)</f>
        <v>#VALUE!</v>
      </c>
      <c r="BH363" s="170" t="e">
        <f aca="false">CONCATENATE(A363,"=",AX363)</f>
        <v>#VALUE!</v>
      </c>
      <c r="BI363" s="170" t="e">
        <f aca="false">CONCATENATE(A363,"=",ComForSubtype,d#REF!)</f>
        <v>#VALUE!</v>
      </c>
      <c r="BJ363" s="170" t="str">
        <f aca="false">CONCATENATE(A363,"=",E363)</f>
        <v>KF513842=3</v>
      </c>
      <c r="BK363" s="170" t="str">
        <f aca="false">CONCATENATE(A363,"=",C363)</f>
        <v>KF513842=3</v>
      </c>
      <c r="BL363" s="170" t="e">
        <f aca="false">CONCATENATE(d#REF!,"=")</f>
        <v>#VALUE!</v>
      </c>
      <c r="BM363" s="223" t="str">
        <f aca="false">IF(BA363="XX","",BA363)</f>
        <v>KF513842</v>
      </c>
      <c r="BN363" s="224" t="str">
        <f aca="false">CONCATENATE(IF(F362="","",F362),IF(G363="","",CONCATENATE(" / ",G363)))</f>
        <v>HEV_EW324</v>
      </c>
      <c r="BO363" s="225" t="e">
        <f aca="false">AX363</f>
        <v>#VALUE!</v>
      </c>
      <c r="BP363" s="226" t="str">
        <f aca="false">IF(V363="","",V363)</f>
        <v/>
      </c>
      <c r="BQ363" s="226" t="str">
        <f aca="false">IF(W363="","",CONCATENATE(W363,IF(LEFT(AO363,1)="s","+","")))</f>
        <v/>
      </c>
      <c r="BR363" s="226" t="str">
        <f aca="false">IF(X363="","",CONCATENATE(X363,IF(LEFT(AQ363,1)="s","+","")))</f>
        <v/>
      </c>
      <c r="BS363" s="226" t="str">
        <f aca="false">IF(Y363="","",CONCATENATE(Y363,IF(LEFT(AR363,1)="s","+","")))</f>
        <v/>
      </c>
      <c r="BT363" s="226" t="str">
        <f aca="false">IF(Z363="","",CONCATENATE(Z363,IF(LEFT(AS363,1)="s","+","")))</f>
        <v/>
      </c>
      <c r="BU363" s="227" t="str">
        <f aca="false">IF(AA363="","",CONCATENATE(AA363,IF(LEFT(AT363,1)="s","+","")))</f>
        <v/>
      </c>
      <c r="BW363" s="177" t="s">
        <v>338</v>
      </c>
      <c r="BX363" s="170" t="str">
        <f aca="false">IF(BW363&lt;&gt;"",IF(ISNUMBER(FIND("=",BW363)),LEFT(BW363,FIND("=",BW363)-1),BW363),BW363)</f>
        <v>xx</v>
      </c>
      <c r="BY363" s="170" t="str">
        <f aca="false">IF(BW363&lt;&gt;"",IF(ISNUMBER(FIND("=",BW363)),RIGHT(BW363,LEN(BW363)-FIND("=",BW363)),""),"")</f>
        <v>Non_select</v>
      </c>
      <c r="BZ363" s="170" t="str">
        <f aca="false">IF(BX363&lt;&gt;"",IF(ISNUMBER(FIND(".",BX363)),LEFT(BX363,FIND(".",BX363)-1),BX363),BX363)</f>
        <v>xx</v>
      </c>
      <c r="CA363" s="170" t="str">
        <f aca="false">IF(BX363&lt;&gt;"",IF(ISNUMBER(FIND(".",BX363)),RIGHT(BX363,LEN(BX363)-FIND(".",BX363)),""),"")</f>
        <v/>
      </c>
      <c r="CC363" s="170" t="str">
        <f aca="false">A363</f>
        <v>KF513842</v>
      </c>
      <c r="CD363" s="178" t="s">
        <v>339</v>
      </c>
      <c r="CE363" s="178" t="s">
        <v>340</v>
      </c>
      <c r="CF363" s="178" t="s">
        <v>341</v>
      </c>
      <c r="CK363" s="178"/>
      <c r="CR363" s="228" t="n">
        <f aca="false">C363</f>
        <v>3</v>
      </c>
      <c r="CS363" s="229" t="e">
        <f aca="false">d#REF!</f>
        <v>#VALUE!</v>
      </c>
      <c r="CT363" s="170" t="str">
        <f aca="false">CONCATENATE(CD363," strain ",CM363," ",CL363,", partial cds")</f>
        <v>Hepatitis E virus strain  , partial cds</v>
      </c>
    </row>
    <row r="364" customFormat="false" ht="11.9" hidden="false" customHeight="true" outlineLevel="0" collapsed="false">
      <c r="A364" s="154" t="s">
        <v>1058</v>
      </c>
      <c r="B364" s="147" t="n">
        <v>3</v>
      </c>
      <c r="C364" s="148" t="n">
        <v>3</v>
      </c>
      <c r="D364" s="147" t="s">
        <v>947</v>
      </c>
      <c r="E364" s="150" t="s">
        <v>640</v>
      </c>
      <c r="F364" s="210" t="s">
        <v>1059</v>
      </c>
      <c r="H364" s="146" t="s">
        <v>649</v>
      </c>
      <c r="I364" s="153" t="s">
        <v>650</v>
      </c>
      <c r="J364" s="146" t="s">
        <v>395</v>
      </c>
      <c r="M364" s="157" t="s">
        <v>348</v>
      </c>
      <c r="N364" s="158" t="s">
        <v>400</v>
      </c>
      <c r="O364" s="159" t="n">
        <v>2011</v>
      </c>
      <c r="S364" s="146" t="n">
        <v>280</v>
      </c>
      <c r="T364" s="161" t="n">
        <v>6</v>
      </c>
      <c r="AH364" s="164" t="n">
        <v>6262</v>
      </c>
      <c r="AI364" s="164" t="n">
        <v>6541</v>
      </c>
      <c r="AJ364" s="219" t="n">
        <f aca="false">SeqEnd-SeqBeg+1</f>
        <v>280</v>
      </c>
      <c r="AK364" s="220" t="n">
        <f aca="false">AND( SeqBeg&lt;=Beg  , End &lt;=SeqEnd )</f>
        <v>0</v>
      </c>
      <c r="AN364" s="221"/>
      <c r="AT364" s="147" t="s">
        <v>103</v>
      </c>
      <c r="AU364" s="146"/>
      <c r="AW364" s="222" t="str">
        <f aca="false">HYPERLINK(CONCATENATE("http://www.ncbi.nlm.nih.gov/nuccore/",BM364),BM364)</f>
        <v>KF513844</v>
      </c>
      <c r="AX364" s="219" t="e">
        <f aca="false">CONCATENATE(d#REF!,IF(I364="","",CONCATENATE(".",I364)),IF(K364="","",CONCATENATE(".",K364)),IF(M364="","",CONCATENATE(".",M364)),IF(R364="","",CONCATENATE(".",R364)),IF(U364="","","(*)"))</f>
        <v>#VALUE!</v>
      </c>
      <c r="AY364" s="170" t="str">
        <f aca="false">CONCATENATE(BM364,".",BN364)</f>
        <v>KF513844.HEV_EW325</v>
      </c>
      <c r="AZ364" s="171" t="str">
        <f aca="false">IF(AV364="",IF(ISNUMBER(FIND(".",A364)),LEFT(A364,FIND(".",A364)-1),A364),AV364)</f>
        <v>KF513844</v>
      </c>
      <c r="BA364" s="171" t="str">
        <f aca="false">IF(ISNUMBER(FIND("-",AZ364)),LEFT(AZ364,FIND("-",AZ364)-1),AZ364)</f>
        <v>KF513844</v>
      </c>
      <c r="BB364" s="170" t="str">
        <f aca="false"> MEGAname &amp; "="</f>
        <v>KF513844=</v>
      </c>
      <c r="BC364" s="170" t="str">
        <f aca="false">Clear &amp; IF(span ,"Span","out")</f>
        <v>KF513844=out</v>
      </c>
      <c r="BD364" s="170" t="str">
        <f aca="false">Clear &amp; IF(span, IF(B364=".","Selected",B364),"out")</f>
        <v>KF513844=out</v>
      </c>
      <c r="BE364" s="170" t="str">
        <f aca="false">Clear &amp; Strain</f>
        <v>KF513844=HEV_EW327</v>
      </c>
      <c r="BF364" s="170" t="e">
        <f aca="false">CONCATENATE(A364,"=",F363,". ",AX364,IF(AB364="","",CONCATENATE(".",AB364)))</f>
        <v>#VALUE!</v>
      </c>
      <c r="BG364" s="170" t="e">
        <f aca="false">CONCATENATE(A364,"=",F363,". ",AX364)</f>
        <v>#VALUE!</v>
      </c>
      <c r="BH364" s="170" t="e">
        <f aca="false">CONCATENATE(A364,"=",AX364)</f>
        <v>#VALUE!</v>
      </c>
      <c r="BI364" s="170" t="e">
        <f aca="false">CONCATENATE(A364,"=",ComForSubtype,d#REF!)</f>
        <v>#VALUE!</v>
      </c>
      <c r="BJ364" s="170" t="str">
        <f aca="false">CONCATENATE(A364,"=",E364)</f>
        <v>KF513844=3</v>
      </c>
      <c r="BK364" s="170" t="str">
        <f aca="false">CONCATENATE(A364,"=",C364)</f>
        <v>KF513844=3</v>
      </c>
      <c r="BL364" s="170" t="e">
        <f aca="false">CONCATENATE(d#REF!,"=")</f>
        <v>#VALUE!</v>
      </c>
      <c r="BM364" s="223" t="str">
        <f aca="false">IF(BA364="XX","",BA364)</f>
        <v>KF513844</v>
      </c>
      <c r="BN364" s="224" t="str">
        <f aca="false">CONCATENATE(IF(F363="","",F363),IF(G364="","",CONCATENATE(" / ",G364)))</f>
        <v>HEV_EW325</v>
      </c>
      <c r="BO364" s="225" t="e">
        <f aca="false">AX364</f>
        <v>#VALUE!</v>
      </c>
      <c r="BP364" s="226" t="str">
        <f aca="false">IF(V364="","",V364)</f>
        <v/>
      </c>
      <c r="BQ364" s="226" t="str">
        <f aca="false">IF(W364="","",CONCATENATE(W364,IF(LEFT(AO364,1)="s","+","")))</f>
        <v/>
      </c>
      <c r="BR364" s="226" t="str">
        <f aca="false">IF(X364="","",CONCATENATE(X364,IF(LEFT(AQ364,1)="s","+","")))</f>
        <v/>
      </c>
      <c r="BS364" s="226" t="str">
        <f aca="false">IF(Y364="","",CONCATENATE(Y364,IF(LEFT(AR364,1)="s","+","")))</f>
        <v/>
      </c>
      <c r="BT364" s="226" t="str">
        <f aca="false">IF(Z364="","",CONCATENATE(Z364,IF(LEFT(AS364,1)="s","+","")))</f>
        <v/>
      </c>
      <c r="BU364" s="227" t="str">
        <f aca="false">IF(AA364="","",CONCATENATE(AA364,IF(LEFT(AT364,1)="s","+","")))</f>
        <v/>
      </c>
      <c r="BW364" s="177" t="s">
        <v>338</v>
      </c>
      <c r="BX364" s="170" t="str">
        <f aca="false">IF(BW364&lt;&gt;"",IF(ISNUMBER(FIND("=",BW364)),LEFT(BW364,FIND("=",BW364)-1),BW364),BW364)</f>
        <v>xx</v>
      </c>
      <c r="BY364" s="170" t="str">
        <f aca="false">IF(BW364&lt;&gt;"",IF(ISNUMBER(FIND("=",BW364)),RIGHT(BW364,LEN(BW364)-FIND("=",BW364)),""),"")</f>
        <v>Non_select</v>
      </c>
      <c r="BZ364" s="170" t="str">
        <f aca="false">IF(BX364&lt;&gt;"",IF(ISNUMBER(FIND(".",BX364)),LEFT(BX364,FIND(".",BX364)-1),BX364),BX364)</f>
        <v>xx</v>
      </c>
      <c r="CA364" s="170" t="str">
        <f aca="false">IF(BX364&lt;&gt;"",IF(ISNUMBER(FIND(".",BX364)),RIGHT(BX364,LEN(BX364)-FIND(".",BX364)),""),"")</f>
        <v/>
      </c>
      <c r="CC364" s="170" t="str">
        <f aca="false">A364</f>
        <v>KF513844</v>
      </c>
      <c r="CD364" s="178" t="s">
        <v>339</v>
      </c>
      <c r="CE364" s="178" t="s">
        <v>340</v>
      </c>
      <c r="CF364" s="178" t="s">
        <v>341</v>
      </c>
      <c r="CK364" s="178"/>
      <c r="CR364" s="228" t="n">
        <f aca="false">C364</f>
        <v>3</v>
      </c>
      <c r="CS364" s="229" t="e">
        <f aca="false">d#REF!</f>
        <v>#VALUE!</v>
      </c>
      <c r="CT364" s="170" t="str">
        <f aca="false">CONCATENATE(CD364," strain ",CM364," ",CL364,", partial cds")</f>
        <v>Hepatitis E virus strain  , partial cds</v>
      </c>
    </row>
    <row r="365" customFormat="false" ht="11.9" hidden="false" customHeight="true" outlineLevel="0" collapsed="false">
      <c r="A365" s="154" t="s">
        <v>1060</v>
      </c>
      <c r="B365" s="147" t="n">
        <v>3</v>
      </c>
      <c r="C365" s="148" t="n">
        <v>3</v>
      </c>
      <c r="D365" s="147" t="s">
        <v>947</v>
      </c>
      <c r="E365" s="150" t="s">
        <v>640</v>
      </c>
      <c r="F365" s="210" t="s">
        <v>1061</v>
      </c>
      <c r="H365" s="146" t="s">
        <v>649</v>
      </c>
      <c r="I365" s="153" t="s">
        <v>650</v>
      </c>
      <c r="J365" s="146" t="s">
        <v>395</v>
      </c>
      <c r="M365" s="157" t="s">
        <v>348</v>
      </c>
      <c r="N365" s="158" t="s">
        <v>400</v>
      </c>
      <c r="O365" s="159" t="n">
        <v>2011</v>
      </c>
      <c r="S365" s="146" t="n">
        <v>280</v>
      </c>
      <c r="T365" s="161" t="n">
        <v>6</v>
      </c>
      <c r="AH365" s="164" t="n">
        <v>6262</v>
      </c>
      <c r="AI365" s="164" t="n">
        <v>6541</v>
      </c>
      <c r="AJ365" s="219" t="n">
        <f aca="false">SeqEnd-SeqBeg+1</f>
        <v>280</v>
      </c>
      <c r="AK365" s="220" t="n">
        <f aca="false">AND( SeqBeg&lt;=Beg  , End &lt;=SeqEnd )</f>
        <v>0</v>
      </c>
      <c r="AN365" s="221"/>
      <c r="AT365" s="147" t="s">
        <v>103</v>
      </c>
      <c r="AU365" s="146"/>
      <c r="AW365" s="222" t="str">
        <f aca="false">HYPERLINK(CONCATENATE("http://www.ncbi.nlm.nih.gov/nuccore/",BM365),BM365)</f>
        <v>KF513845</v>
      </c>
      <c r="AX365" s="219" t="e">
        <f aca="false">CONCATENATE(d#REF!,IF(I365="","",CONCATENATE(".",I365)),IF(K365="","",CONCATENATE(".",K365)),IF(M365="","",CONCATENATE(".",M365)),IF(R365="","",CONCATENATE(".",R365)),IF(U365="","","(*)"))</f>
        <v>#VALUE!</v>
      </c>
      <c r="AY365" s="170" t="str">
        <f aca="false">CONCATENATE(BM365,".",BN365)</f>
        <v>KF513845.HEV_EW327</v>
      </c>
      <c r="AZ365" s="171" t="str">
        <f aca="false">IF(AV365="",IF(ISNUMBER(FIND(".",A365)),LEFT(A365,FIND(".",A365)-1),A365),AV365)</f>
        <v>KF513845</v>
      </c>
      <c r="BA365" s="171" t="str">
        <f aca="false">IF(ISNUMBER(FIND("-",AZ365)),LEFT(AZ365,FIND("-",AZ365)-1),AZ365)</f>
        <v>KF513845</v>
      </c>
      <c r="BB365" s="170" t="str">
        <f aca="false"> MEGAname &amp; "="</f>
        <v>KF513845=</v>
      </c>
      <c r="BC365" s="170" t="str">
        <f aca="false">Clear &amp; IF(span ,"Span","out")</f>
        <v>KF513845=out</v>
      </c>
      <c r="BD365" s="170" t="str">
        <f aca="false">Clear &amp; IF(span, IF(B365=".","Selected",B365),"out")</f>
        <v>KF513845=out</v>
      </c>
      <c r="BE365" s="170" t="str">
        <f aca="false">Clear &amp; Strain</f>
        <v>KF513845=HEV_EW328</v>
      </c>
      <c r="BF365" s="170" t="e">
        <f aca="false">CONCATENATE(A365,"=",F364,". ",AX365,IF(AB365="","",CONCATENATE(".",AB365)))</f>
        <v>#VALUE!</v>
      </c>
      <c r="BG365" s="170" t="e">
        <f aca="false">CONCATENATE(A365,"=",F364,". ",AX365)</f>
        <v>#VALUE!</v>
      </c>
      <c r="BH365" s="170" t="e">
        <f aca="false">CONCATENATE(A365,"=",AX365)</f>
        <v>#VALUE!</v>
      </c>
      <c r="BI365" s="170" t="e">
        <f aca="false">CONCATENATE(A365,"=",ComForSubtype,d#REF!)</f>
        <v>#VALUE!</v>
      </c>
      <c r="BJ365" s="170" t="str">
        <f aca="false">CONCATENATE(A365,"=",E365)</f>
        <v>KF513845=3</v>
      </c>
      <c r="BK365" s="170" t="str">
        <f aca="false">CONCATENATE(A365,"=",C365)</f>
        <v>KF513845=3</v>
      </c>
      <c r="BL365" s="170" t="e">
        <f aca="false">CONCATENATE(d#REF!,"=")</f>
        <v>#VALUE!</v>
      </c>
      <c r="BM365" s="223" t="str">
        <f aca="false">IF(BA365="XX","",BA365)</f>
        <v>KF513845</v>
      </c>
      <c r="BN365" s="224" t="str">
        <f aca="false">CONCATENATE(IF(F364="","",F364),IF(G365="","",CONCATENATE(" / ",G365)))</f>
        <v>HEV_EW327</v>
      </c>
      <c r="BO365" s="225" t="e">
        <f aca="false">AX365</f>
        <v>#VALUE!</v>
      </c>
      <c r="BP365" s="226" t="str">
        <f aca="false">IF(V365="","",V365)</f>
        <v/>
      </c>
      <c r="BQ365" s="226" t="str">
        <f aca="false">IF(W365="","",CONCATENATE(W365,IF(LEFT(AO365,1)="s","+","")))</f>
        <v/>
      </c>
      <c r="BR365" s="226" t="str">
        <f aca="false">IF(X365="","",CONCATENATE(X365,IF(LEFT(AQ365,1)="s","+","")))</f>
        <v/>
      </c>
      <c r="BS365" s="226" t="str">
        <f aca="false">IF(Y365="","",CONCATENATE(Y365,IF(LEFT(AR365,1)="s","+","")))</f>
        <v/>
      </c>
      <c r="BT365" s="226" t="str">
        <f aca="false">IF(Z365="","",CONCATENATE(Z365,IF(LEFT(AS365,1)="s","+","")))</f>
        <v/>
      </c>
      <c r="BU365" s="227" t="str">
        <f aca="false">IF(AA365="","",CONCATENATE(AA365,IF(LEFT(AT365,1)="s","+","")))</f>
        <v/>
      </c>
      <c r="BW365" s="177" t="s">
        <v>338</v>
      </c>
      <c r="BX365" s="170" t="str">
        <f aca="false">IF(BW365&lt;&gt;"",IF(ISNUMBER(FIND("=",BW365)),LEFT(BW365,FIND("=",BW365)-1),BW365),BW365)</f>
        <v>xx</v>
      </c>
      <c r="BY365" s="170" t="str">
        <f aca="false">IF(BW365&lt;&gt;"",IF(ISNUMBER(FIND("=",BW365)),RIGHT(BW365,LEN(BW365)-FIND("=",BW365)),""),"")</f>
        <v>Non_select</v>
      </c>
      <c r="BZ365" s="170" t="str">
        <f aca="false">IF(BX365&lt;&gt;"",IF(ISNUMBER(FIND(".",BX365)),LEFT(BX365,FIND(".",BX365)-1),BX365),BX365)</f>
        <v>xx</v>
      </c>
      <c r="CA365" s="170" t="str">
        <f aca="false">IF(BX365&lt;&gt;"",IF(ISNUMBER(FIND(".",BX365)),RIGHT(BX365,LEN(BX365)-FIND(".",BX365)),""),"")</f>
        <v/>
      </c>
      <c r="CC365" s="170" t="str">
        <f aca="false">A365</f>
        <v>KF513845</v>
      </c>
      <c r="CD365" s="178" t="s">
        <v>339</v>
      </c>
      <c r="CE365" s="178" t="s">
        <v>340</v>
      </c>
      <c r="CF365" s="178" t="s">
        <v>341</v>
      </c>
      <c r="CK365" s="178"/>
      <c r="CR365" s="228" t="n">
        <f aca="false">C365</f>
        <v>3</v>
      </c>
      <c r="CS365" s="229" t="e">
        <f aca="false">d#REF!</f>
        <v>#VALUE!</v>
      </c>
      <c r="CT365" s="170" t="str">
        <f aca="false">CONCATENATE(CD365," strain ",CM365," ",CL365,", partial cds")</f>
        <v>Hepatitis E virus strain  , partial cds</v>
      </c>
    </row>
    <row r="366" customFormat="false" ht="11.9" hidden="false" customHeight="true" outlineLevel="0" collapsed="false">
      <c r="A366" s="154" t="s">
        <v>1062</v>
      </c>
      <c r="B366" s="147" t="n">
        <v>3</v>
      </c>
      <c r="C366" s="148" t="n">
        <v>3</v>
      </c>
      <c r="D366" s="147" t="s">
        <v>947</v>
      </c>
      <c r="E366" s="150" t="s">
        <v>640</v>
      </c>
      <c r="F366" s="210" t="s">
        <v>1063</v>
      </c>
      <c r="H366" s="146" t="s">
        <v>649</v>
      </c>
      <c r="I366" s="153" t="s">
        <v>650</v>
      </c>
      <c r="J366" s="146" t="s">
        <v>395</v>
      </c>
      <c r="M366" s="157" t="s">
        <v>348</v>
      </c>
      <c r="N366" s="158" t="s">
        <v>400</v>
      </c>
      <c r="O366" s="159" t="n">
        <v>2011</v>
      </c>
      <c r="S366" s="146" t="n">
        <v>280</v>
      </c>
      <c r="T366" s="161" t="n">
        <v>6</v>
      </c>
      <c r="AH366" s="164" t="n">
        <v>6262</v>
      </c>
      <c r="AI366" s="164" t="n">
        <v>6541</v>
      </c>
      <c r="AJ366" s="219" t="n">
        <f aca="false">SeqEnd-SeqBeg+1</f>
        <v>280</v>
      </c>
      <c r="AK366" s="220" t="n">
        <f aca="false">AND( SeqBeg&lt;=Beg  , End &lt;=SeqEnd )</f>
        <v>0</v>
      </c>
      <c r="AN366" s="221"/>
      <c r="AT366" s="147" t="s">
        <v>103</v>
      </c>
      <c r="AU366" s="146"/>
      <c r="AW366" s="222" t="str">
        <f aca="false">HYPERLINK(CONCATENATE("http://www.ncbi.nlm.nih.gov/nuccore/",BM366),BM366)</f>
        <v>KF513846</v>
      </c>
      <c r="AX366" s="219" t="e">
        <f aca="false">CONCATENATE(d#REF!,IF(I366="","",CONCATENATE(".",I366)),IF(K366="","",CONCATENATE(".",K366)),IF(M366="","",CONCATENATE(".",M366)),IF(R366="","",CONCATENATE(".",R366)),IF(U366="","","(*)"))</f>
        <v>#VALUE!</v>
      </c>
      <c r="AY366" s="170" t="str">
        <f aca="false">CONCATENATE(BM366,".",BN366)</f>
        <v>KF513846.HEV_EW328</v>
      </c>
      <c r="AZ366" s="171" t="str">
        <f aca="false">IF(AV366="",IF(ISNUMBER(FIND(".",A366)),LEFT(A366,FIND(".",A366)-1),A366),AV366)</f>
        <v>KF513846</v>
      </c>
      <c r="BA366" s="171" t="str">
        <f aca="false">IF(ISNUMBER(FIND("-",AZ366)),LEFT(AZ366,FIND("-",AZ366)-1),AZ366)</f>
        <v>KF513846</v>
      </c>
      <c r="BB366" s="170" t="str">
        <f aca="false"> MEGAname &amp; "="</f>
        <v>KF513846=</v>
      </c>
      <c r="BC366" s="170" t="str">
        <f aca="false">Clear &amp; IF(span ,"Span","out")</f>
        <v>KF513846=out</v>
      </c>
      <c r="BD366" s="170" t="str">
        <f aca="false">Clear &amp; IF(span, IF(B366=".","Selected",B366),"out")</f>
        <v>KF513846=out</v>
      </c>
      <c r="BE366" s="170" t="str">
        <f aca="false">Clear &amp; Strain</f>
        <v>KF513846=HEV_EW329</v>
      </c>
      <c r="BF366" s="170" t="e">
        <f aca="false">CONCATENATE(A366,"=",F365,". ",AX366,IF(AB366="","",CONCATENATE(".",AB366)))</f>
        <v>#VALUE!</v>
      </c>
      <c r="BG366" s="170" t="e">
        <f aca="false">CONCATENATE(A366,"=",F365,". ",AX366)</f>
        <v>#VALUE!</v>
      </c>
      <c r="BH366" s="170" t="e">
        <f aca="false">CONCATENATE(A366,"=",AX366)</f>
        <v>#VALUE!</v>
      </c>
      <c r="BI366" s="170" t="e">
        <f aca="false">CONCATENATE(A366,"=",ComForSubtype,d#REF!)</f>
        <v>#VALUE!</v>
      </c>
      <c r="BJ366" s="170" t="str">
        <f aca="false">CONCATENATE(A366,"=",E366)</f>
        <v>KF513846=3</v>
      </c>
      <c r="BK366" s="170" t="str">
        <f aca="false">CONCATENATE(A366,"=",C366)</f>
        <v>KF513846=3</v>
      </c>
      <c r="BL366" s="170" t="e">
        <f aca="false">CONCATENATE(d#REF!,"=")</f>
        <v>#VALUE!</v>
      </c>
      <c r="BM366" s="223" t="str">
        <f aca="false">IF(BA366="XX","",BA366)</f>
        <v>KF513846</v>
      </c>
      <c r="BN366" s="224" t="str">
        <f aca="false">CONCATENATE(IF(F365="","",F365),IF(G366="","",CONCATENATE(" / ",G366)))</f>
        <v>HEV_EW328</v>
      </c>
      <c r="BO366" s="225" t="e">
        <f aca="false">AX366</f>
        <v>#VALUE!</v>
      </c>
      <c r="BP366" s="226" t="str">
        <f aca="false">IF(V366="","",V366)</f>
        <v/>
      </c>
      <c r="BQ366" s="226" t="str">
        <f aca="false">IF(W366="","",CONCATENATE(W366,IF(LEFT(AO366,1)="s","+","")))</f>
        <v/>
      </c>
      <c r="BR366" s="226" t="str">
        <f aca="false">IF(X366="","",CONCATENATE(X366,IF(LEFT(AQ366,1)="s","+","")))</f>
        <v/>
      </c>
      <c r="BS366" s="226" t="str">
        <f aca="false">IF(Y366="","",CONCATENATE(Y366,IF(LEFT(AR366,1)="s","+","")))</f>
        <v/>
      </c>
      <c r="BT366" s="226" t="str">
        <f aca="false">IF(Z366="","",CONCATENATE(Z366,IF(LEFT(AS366,1)="s","+","")))</f>
        <v/>
      </c>
      <c r="BU366" s="227" t="str">
        <f aca="false">IF(AA366="","",CONCATENATE(AA366,IF(LEFT(AT366,1)="s","+","")))</f>
        <v/>
      </c>
      <c r="BW366" s="177" t="s">
        <v>338</v>
      </c>
      <c r="BX366" s="170" t="str">
        <f aca="false">IF(BW366&lt;&gt;"",IF(ISNUMBER(FIND("=",BW366)),LEFT(BW366,FIND("=",BW366)-1),BW366),BW366)</f>
        <v>xx</v>
      </c>
      <c r="BY366" s="170" t="str">
        <f aca="false">IF(BW366&lt;&gt;"",IF(ISNUMBER(FIND("=",BW366)),RIGHT(BW366,LEN(BW366)-FIND("=",BW366)),""),"")</f>
        <v>Non_select</v>
      </c>
      <c r="BZ366" s="170" t="str">
        <f aca="false">IF(BX366&lt;&gt;"",IF(ISNUMBER(FIND(".",BX366)),LEFT(BX366,FIND(".",BX366)-1),BX366),BX366)</f>
        <v>xx</v>
      </c>
      <c r="CA366" s="170" t="str">
        <f aca="false">IF(BX366&lt;&gt;"",IF(ISNUMBER(FIND(".",BX366)),RIGHT(BX366,LEN(BX366)-FIND(".",BX366)),""),"")</f>
        <v/>
      </c>
      <c r="CC366" s="170" t="str">
        <f aca="false">A366</f>
        <v>KF513846</v>
      </c>
      <c r="CD366" s="178" t="s">
        <v>339</v>
      </c>
      <c r="CE366" s="178" t="s">
        <v>340</v>
      </c>
      <c r="CF366" s="178" t="s">
        <v>341</v>
      </c>
      <c r="CK366" s="178"/>
      <c r="CR366" s="228" t="n">
        <f aca="false">C366</f>
        <v>3</v>
      </c>
      <c r="CS366" s="229" t="e">
        <f aca="false">d#REF!</f>
        <v>#VALUE!</v>
      </c>
      <c r="CT366" s="170" t="str">
        <f aca="false">CONCATENATE(CD366," strain ",CM366," ",CL366,", partial cds")</f>
        <v>Hepatitis E virus strain  , partial cds</v>
      </c>
    </row>
    <row r="367" customFormat="false" ht="11.9" hidden="false" customHeight="true" outlineLevel="0" collapsed="false">
      <c r="A367" s="154" t="s">
        <v>1064</v>
      </c>
      <c r="B367" s="147" t="n">
        <v>3</v>
      </c>
      <c r="C367" s="148" t="n">
        <v>3</v>
      </c>
      <c r="D367" s="147" t="s">
        <v>947</v>
      </c>
      <c r="E367" s="150" t="s">
        <v>640</v>
      </c>
      <c r="F367" s="210" t="s">
        <v>1065</v>
      </c>
      <c r="H367" s="146" t="s">
        <v>649</v>
      </c>
      <c r="I367" s="153" t="s">
        <v>650</v>
      </c>
      <c r="J367" s="146" t="s">
        <v>395</v>
      </c>
      <c r="M367" s="157" t="s">
        <v>348</v>
      </c>
      <c r="N367" s="158" t="s">
        <v>400</v>
      </c>
      <c r="O367" s="159" t="n">
        <v>2011</v>
      </c>
      <c r="S367" s="146" t="n">
        <v>280</v>
      </c>
      <c r="T367" s="161" t="n">
        <v>6</v>
      </c>
      <c r="AH367" s="164" t="n">
        <v>6262</v>
      </c>
      <c r="AI367" s="164" t="n">
        <v>6541</v>
      </c>
      <c r="AJ367" s="219" t="n">
        <f aca="false">SeqEnd-SeqBeg+1</f>
        <v>280</v>
      </c>
      <c r="AK367" s="220" t="n">
        <f aca="false">AND( SeqBeg&lt;=Beg  , End &lt;=SeqEnd )</f>
        <v>0</v>
      </c>
      <c r="AN367" s="221"/>
      <c r="AT367" s="147" t="s">
        <v>103</v>
      </c>
      <c r="AU367" s="146"/>
      <c r="AW367" s="222" t="str">
        <f aca="false">HYPERLINK(CONCATENATE("http://www.ncbi.nlm.nih.gov/nuccore/",BM367),BM367)</f>
        <v>KF513848</v>
      </c>
      <c r="AX367" s="219" t="e">
        <f aca="false">CONCATENATE(d#REF!,IF(I367="","",CONCATENATE(".",I367)),IF(K367="","",CONCATENATE(".",K367)),IF(M367="","",CONCATENATE(".",M367)),IF(R367="","",CONCATENATE(".",R367)),IF(U367="","","(*)"))</f>
        <v>#VALUE!</v>
      </c>
      <c r="AY367" s="170" t="str">
        <f aca="false">CONCATENATE(BM367,".",BN367)</f>
        <v>KF513848.HEV_EW329</v>
      </c>
      <c r="AZ367" s="171" t="str">
        <f aca="false">IF(AV367="",IF(ISNUMBER(FIND(".",A367)),LEFT(A367,FIND(".",A367)-1),A367),AV367)</f>
        <v>KF513848</v>
      </c>
      <c r="BA367" s="171" t="str">
        <f aca="false">IF(ISNUMBER(FIND("-",AZ367)),LEFT(AZ367,FIND("-",AZ367)-1),AZ367)</f>
        <v>KF513848</v>
      </c>
      <c r="BB367" s="170" t="str">
        <f aca="false"> MEGAname &amp; "="</f>
        <v>KF513848=</v>
      </c>
      <c r="BC367" s="170" t="str">
        <f aca="false">Clear &amp; IF(span ,"Span","out")</f>
        <v>KF513848=out</v>
      </c>
      <c r="BD367" s="170" t="str">
        <f aca="false">Clear &amp; IF(span, IF(B367=".","Selected",B367),"out")</f>
        <v>KF513848=out</v>
      </c>
      <c r="BE367" s="170" t="str">
        <f aca="false">Clear &amp; Strain</f>
        <v>KF513848=HEV_EW330</v>
      </c>
      <c r="BF367" s="170" t="e">
        <f aca="false">CONCATENATE(A367,"=",F366,". ",AX367,IF(AB367="","",CONCATENATE(".",AB367)))</f>
        <v>#VALUE!</v>
      </c>
      <c r="BG367" s="170" t="e">
        <f aca="false">CONCATENATE(A367,"=",F366,". ",AX367)</f>
        <v>#VALUE!</v>
      </c>
      <c r="BH367" s="170" t="e">
        <f aca="false">CONCATENATE(A367,"=",AX367)</f>
        <v>#VALUE!</v>
      </c>
      <c r="BI367" s="170" t="e">
        <f aca="false">CONCATENATE(A367,"=",ComForSubtype,d#REF!)</f>
        <v>#VALUE!</v>
      </c>
      <c r="BJ367" s="170" t="str">
        <f aca="false">CONCATENATE(A367,"=",E367)</f>
        <v>KF513848=3</v>
      </c>
      <c r="BK367" s="170" t="str">
        <f aca="false">CONCATENATE(A367,"=",C367)</f>
        <v>KF513848=3</v>
      </c>
      <c r="BL367" s="170" t="e">
        <f aca="false">CONCATENATE(d#REF!,"=")</f>
        <v>#VALUE!</v>
      </c>
      <c r="BM367" s="223" t="str">
        <f aca="false">IF(BA367="XX","",BA367)</f>
        <v>KF513848</v>
      </c>
      <c r="BN367" s="224" t="str">
        <f aca="false">CONCATENATE(IF(F366="","",F366),IF(G367="","",CONCATENATE(" / ",G367)))</f>
        <v>HEV_EW329</v>
      </c>
      <c r="BO367" s="225" t="e">
        <f aca="false">AX367</f>
        <v>#VALUE!</v>
      </c>
      <c r="BP367" s="226" t="str">
        <f aca="false">IF(V367="","",V367)</f>
        <v/>
      </c>
      <c r="BQ367" s="226" t="str">
        <f aca="false">IF(W367="","",CONCATENATE(W367,IF(LEFT(AO367,1)="s","+","")))</f>
        <v/>
      </c>
      <c r="BR367" s="226" t="str">
        <f aca="false">IF(X367="","",CONCATENATE(X367,IF(LEFT(AQ367,1)="s","+","")))</f>
        <v/>
      </c>
      <c r="BS367" s="226" t="str">
        <f aca="false">IF(Y367="","",CONCATENATE(Y367,IF(LEFT(AR367,1)="s","+","")))</f>
        <v/>
      </c>
      <c r="BT367" s="226" t="str">
        <f aca="false">IF(Z367="","",CONCATENATE(Z367,IF(LEFT(AS367,1)="s","+","")))</f>
        <v/>
      </c>
      <c r="BU367" s="227" t="str">
        <f aca="false">IF(AA367="","",CONCATENATE(AA367,IF(LEFT(AT367,1)="s","+","")))</f>
        <v/>
      </c>
      <c r="BW367" s="177" t="s">
        <v>338</v>
      </c>
      <c r="BX367" s="170" t="str">
        <f aca="false">IF(BW367&lt;&gt;"",IF(ISNUMBER(FIND("=",BW367)),LEFT(BW367,FIND("=",BW367)-1),BW367),BW367)</f>
        <v>xx</v>
      </c>
      <c r="BY367" s="170" t="str">
        <f aca="false">IF(BW367&lt;&gt;"",IF(ISNUMBER(FIND("=",BW367)),RIGHT(BW367,LEN(BW367)-FIND("=",BW367)),""),"")</f>
        <v>Non_select</v>
      </c>
      <c r="BZ367" s="170" t="str">
        <f aca="false">IF(BX367&lt;&gt;"",IF(ISNUMBER(FIND(".",BX367)),LEFT(BX367,FIND(".",BX367)-1),BX367),BX367)</f>
        <v>xx</v>
      </c>
      <c r="CA367" s="170" t="str">
        <f aca="false">IF(BX367&lt;&gt;"",IF(ISNUMBER(FIND(".",BX367)),RIGHT(BX367,LEN(BX367)-FIND(".",BX367)),""),"")</f>
        <v/>
      </c>
      <c r="CC367" s="170" t="str">
        <f aca="false">A367</f>
        <v>KF513848</v>
      </c>
      <c r="CD367" s="178" t="s">
        <v>339</v>
      </c>
      <c r="CE367" s="178" t="s">
        <v>340</v>
      </c>
      <c r="CF367" s="178" t="s">
        <v>341</v>
      </c>
      <c r="CK367" s="178"/>
      <c r="CR367" s="228" t="n">
        <f aca="false">C367</f>
        <v>3</v>
      </c>
      <c r="CS367" s="229" t="e">
        <f aca="false">d#REF!</f>
        <v>#VALUE!</v>
      </c>
      <c r="CT367" s="170" t="str">
        <f aca="false">CONCATENATE(CD367," strain ",CM367," ",CL367,", partial cds")</f>
        <v>Hepatitis E virus strain  , partial cds</v>
      </c>
    </row>
    <row r="368" customFormat="false" ht="11.9" hidden="false" customHeight="true" outlineLevel="0" collapsed="false">
      <c r="A368" s="154" t="s">
        <v>1066</v>
      </c>
      <c r="B368" s="147" t="n">
        <v>3</v>
      </c>
      <c r="C368" s="148" t="n">
        <v>3</v>
      </c>
      <c r="D368" s="147" t="s">
        <v>947</v>
      </c>
      <c r="E368" s="150" t="s">
        <v>640</v>
      </c>
      <c r="F368" s="210" t="s">
        <v>1067</v>
      </c>
      <c r="H368" s="146" t="s">
        <v>649</v>
      </c>
      <c r="I368" s="153" t="s">
        <v>650</v>
      </c>
      <c r="J368" s="146" t="s">
        <v>395</v>
      </c>
      <c r="M368" s="157" t="s">
        <v>348</v>
      </c>
      <c r="N368" s="158" t="s">
        <v>400</v>
      </c>
      <c r="O368" s="159" t="n">
        <v>2011</v>
      </c>
      <c r="S368" s="146" t="n">
        <v>280</v>
      </c>
      <c r="T368" s="161" t="n">
        <v>6</v>
      </c>
      <c r="AH368" s="164" t="n">
        <v>6262</v>
      </c>
      <c r="AI368" s="164" t="n">
        <v>6541</v>
      </c>
      <c r="AJ368" s="219" t="n">
        <f aca="false">SeqEnd-SeqBeg+1</f>
        <v>280</v>
      </c>
      <c r="AK368" s="220" t="n">
        <f aca="false">AND( SeqBeg&lt;=Beg  , End &lt;=SeqEnd )</f>
        <v>0</v>
      </c>
      <c r="AN368" s="221"/>
      <c r="AT368" s="147" t="s">
        <v>103</v>
      </c>
      <c r="AU368" s="146"/>
      <c r="AW368" s="222" t="str">
        <f aca="false">HYPERLINK(CONCATENATE("http://www.ncbi.nlm.nih.gov/nuccore/",BM368),BM368)</f>
        <v>KF513851</v>
      </c>
      <c r="AX368" s="219" t="e">
        <f aca="false">CONCATENATE(d#REF!,IF(I368="","",CONCATENATE(".",I368)),IF(K368="","",CONCATENATE(".",K368)),IF(M368="","",CONCATENATE(".",M368)),IF(R368="","",CONCATENATE(".",R368)),IF(U368="","","(*)"))</f>
        <v>#VALUE!</v>
      </c>
      <c r="AY368" s="170" t="str">
        <f aca="false">CONCATENATE(BM368,".",BN368)</f>
        <v>KF513851.HEV_EW330</v>
      </c>
      <c r="AZ368" s="171" t="str">
        <f aca="false">IF(AV368="",IF(ISNUMBER(FIND(".",A368)),LEFT(A368,FIND(".",A368)-1),A368),AV368)</f>
        <v>KF513851</v>
      </c>
      <c r="BA368" s="171" t="str">
        <f aca="false">IF(ISNUMBER(FIND("-",AZ368)),LEFT(AZ368,FIND("-",AZ368)-1),AZ368)</f>
        <v>KF513851</v>
      </c>
      <c r="BB368" s="170" t="str">
        <f aca="false"> MEGAname &amp; "="</f>
        <v>KF513851=</v>
      </c>
      <c r="BC368" s="170" t="str">
        <f aca="false">Clear &amp; IF(span ,"Span","out")</f>
        <v>KF513851=out</v>
      </c>
      <c r="BD368" s="170" t="str">
        <f aca="false">Clear &amp; IF(span, IF(B368=".","Selected",B368),"out")</f>
        <v>KF513851=out</v>
      </c>
      <c r="BE368" s="170" t="str">
        <f aca="false">Clear &amp; Strain</f>
        <v>KF513851=HEV_EW333</v>
      </c>
      <c r="BF368" s="170" t="e">
        <f aca="false">CONCATENATE(A368,"=",F367,". ",AX368,IF(AB368="","",CONCATENATE(".",AB368)))</f>
        <v>#VALUE!</v>
      </c>
      <c r="BG368" s="170" t="e">
        <f aca="false">CONCATENATE(A368,"=",F367,". ",AX368)</f>
        <v>#VALUE!</v>
      </c>
      <c r="BH368" s="170" t="e">
        <f aca="false">CONCATENATE(A368,"=",AX368)</f>
        <v>#VALUE!</v>
      </c>
      <c r="BI368" s="170" t="e">
        <f aca="false">CONCATENATE(A368,"=",ComForSubtype,d#REF!)</f>
        <v>#VALUE!</v>
      </c>
      <c r="BJ368" s="170" t="str">
        <f aca="false">CONCATENATE(A368,"=",E368)</f>
        <v>KF513851=3</v>
      </c>
      <c r="BK368" s="170" t="str">
        <f aca="false">CONCATENATE(A368,"=",C368)</f>
        <v>KF513851=3</v>
      </c>
      <c r="BL368" s="170" t="e">
        <f aca="false">CONCATENATE(d#REF!,"=")</f>
        <v>#VALUE!</v>
      </c>
      <c r="BM368" s="223" t="str">
        <f aca="false">IF(BA368="XX","",BA368)</f>
        <v>KF513851</v>
      </c>
      <c r="BN368" s="224" t="str">
        <f aca="false">CONCATENATE(IF(F367="","",F367),IF(G368="","",CONCATENATE(" / ",G368)))</f>
        <v>HEV_EW330</v>
      </c>
      <c r="BO368" s="225" t="e">
        <f aca="false">AX368</f>
        <v>#VALUE!</v>
      </c>
      <c r="BP368" s="226" t="str">
        <f aca="false">IF(V368="","",V368)</f>
        <v/>
      </c>
      <c r="BQ368" s="226" t="str">
        <f aca="false">IF(W368="","",CONCATENATE(W368,IF(LEFT(AO368,1)="s","+","")))</f>
        <v/>
      </c>
      <c r="BR368" s="226" t="str">
        <f aca="false">IF(X368="","",CONCATENATE(X368,IF(LEFT(AQ368,1)="s","+","")))</f>
        <v/>
      </c>
      <c r="BS368" s="226" t="str">
        <f aca="false">IF(Y368="","",CONCATENATE(Y368,IF(LEFT(AR368,1)="s","+","")))</f>
        <v/>
      </c>
      <c r="BT368" s="226" t="str">
        <f aca="false">IF(Z368="","",CONCATENATE(Z368,IF(LEFT(AS368,1)="s","+","")))</f>
        <v/>
      </c>
      <c r="BU368" s="227" t="str">
        <f aca="false">IF(AA368="","",CONCATENATE(AA368,IF(LEFT(AT368,1)="s","+","")))</f>
        <v/>
      </c>
      <c r="BW368" s="177" t="s">
        <v>338</v>
      </c>
      <c r="BX368" s="170" t="str">
        <f aca="false">IF(BW368&lt;&gt;"",IF(ISNUMBER(FIND("=",BW368)),LEFT(BW368,FIND("=",BW368)-1),BW368),BW368)</f>
        <v>xx</v>
      </c>
      <c r="BY368" s="170" t="str">
        <f aca="false">IF(BW368&lt;&gt;"",IF(ISNUMBER(FIND("=",BW368)),RIGHT(BW368,LEN(BW368)-FIND("=",BW368)),""),"")</f>
        <v>Non_select</v>
      </c>
      <c r="BZ368" s="170" t="str">
        <f aca="false">IF(BX368&lt;&gt;"",IF(ISNUMBER(FIND(".",BX368)),LEFT(BX368,FIND(".",BX368)-1),BX368),BX368)</f>
        <v>xx</v>
      </c>
      <c r="CA368" s="170" t="str">
        <f aca="false">IF(BX368&lt;&gt;"",IF(ISNUMBER(FIND(".",BX368)),RIGHT(BX368,LEN(BX368)-FIND(".",BX368)),""),"")</f>
        <v/>
      </c>
      <c r="CC368" s="170" t="str">
        <f aca="false">A368</f>
        <v>KF513851</v>
      </c>
      <c r="CD368" s="178" t="s">
        <v>339</v>
      </c>
      <c r="CE368" s="178" t="s">
        <v>340</v>
      </c>
      <c r="CF368" s="178" t="s">
        <v>341</v>
      </c>
      <c r="CK368" s="178"/>
      <c r="CR368" s="228" t="n">
        <f aca="false">C368</f>
        <v>3</v>
      </c>
      <c r="CS368" s="229" t="e">
        <f aca="false">d#REF!</f>
        <v>#VALUE!</v>
      </c>
      <c r="CT368" s="170" t="str">
        <f aca="false">CONCATENATE(CD368," strain ",CM368," ",CL368,", partial cds")</f>
        <v>Hepatitis E virus strain  , partial cds</v>
      </c>
    </row>
    <row r="369" customFormat="false" ht="11.9" hidden="false" customHeight="true" outlineLevel="0" collapsed="false">
      <c r="A369" s="154" t="s">
        <v>1068</v>
      </c>
      <c r="B369" s="147" t="n">
        <v>3</v>
      </c>
      <c r="C369" s="148" t="n">
        <v>3</v>
      </c>
      <c r="D369" s="147" t="s">
        <v>947</v>
      </c>
      <c r="E369" s="150" t="s">
        <v>640</v>
      </c>
      <c r="F369" s="210" t="s">
        <v>1069</v>
      </c>
      <c r="H369" s="146" t="s">
        <v>649</v>
      </c>
      <c r="I369" s="153" t="s">
        <v>650</v>
      </c>
      <c r="J369" s="146" t="s">
        <v>395</v>
      </c>
      <c r="M369" s="157" t="s">
        <v>348</v>
      </c>
      <c r="N369" s="158" t="s">
        <v>400</v>
      </c>
      <c r="O369" s="159" t="n">
        <v>2011</v>
      </c>
      <c r="S369" s="146" t="n">
        <v>280</v>
      </c>
      <c r="T369" s="161" t="n">
        <v>6</v>
      </c>
      <c r="AH369" s="164" t="n">
        <v>6262</v>
      </c>
      <c r="AI369" s="164" t="n">
        <v>6541</v>
      </c>
      <c r="AJ369" s="219" t="n">
        <f aca="false">SeqEnd-SeqBeg+1</f>
        <v>280</v>
      </c>
      <c r="AK369" s="220" t="n">
        <f aca="false">AND( SeqBeg&lt;=Beg  , End &lt;=SeqEnd )</f>
        <v>0</v>
      </c>
      <c r="AN369" s="221"/>
      <c r="AT369" s="147" t="s">
        <v>103</v>
      </c>
      <c r="AU369" s="146"/>
      <c r="AW369" s="222" t="str">
        <f aca="false">HYPERLINK(CONCATENATE("http://www.ncbi.nlm.nih.gov/nuccore/",BM369),BM369)</f>
        <v>KF513853</v>
      </c>
      <c r="AX369" s="219" t="e">
        <f aca="false">CONCATENATE(d#REF!,IF(I369="","",CONCATENATE(".",I369)),IF(K369="","",CONCATENATE(".",K369)),IF(M369="","",CONCATENATE(".",M369)),IF(R369="","",CONCATENATE(".",R369)),IF(U369="","","(*)"))</f>
        <v>#VALUE!</v>
      </c>
      <c r="AY369" s="170" t="str">
        <f aca="false">CONCATENATE(BM369,".",BN369)</f>
        <v>KF513853.HEV_EW333</v>
      </c>
      <c r="AZ369" s="171" t="str">
        <f aca="false">IF(AV369="",IF(ISNUMBER(FIND(".",A369)),LEFT(A369,FIND(".",A369)-1),A369),AV369)</f>
        <v>KF513853</v>
      </c>
      <c r="BA369" s="171" t="str">
        <f aca="false">IF(ISNUMBER(FIND("-",AZ369)),LEFT(AZ369,FIND("-",AZ369)-1),AZ369)</f>
        <v>KF513853</v>
      </c>
      <c r="BB369" s="170" t="str">
        <f aca="false"> MEGAname &amp; "="</f>
        <v>KF513853=</v>
      </c>
      <c r="BC369" s="170" t="str">
        <f aca="false">Clear &amp; IF(span ,"Span","out")</f>
        <v>KF513853=out</v>
      </c>
      <c r="BD369" s="170" t="str">
        <f aca="false">Clear &amp; IF(span, IF(B369=".","Selected",B369),"out")</f>
        <v>KF513853=out</v>
      </c>
      <c r="BE369" s="170" t="str">
        <f aca="false">Clear &amp; Strain</f>
        <v>KF513853=HEV_EW335</v>
      </c>
      <c r="BF369" s="170" t="e">
        <f aca="false">CONCATENATE(A369,"=",F368,". ",AX369,IF(AB369="","",CONCATENATE(".",AB369)))</f>
        <v>#VALUE!</v>
      </c>
      <c r="BG369" s="170" t="e">
        <f aca="false">CONCATENATE(A369,"=",F368,". ",AX369)</f>
        <v>#VALUE!</v>
      </c>
      <c r="BH369" s="170" t="e">
        <f aca="false">CONCATENATE(A369,"=",AX369)</f>
        <v>#VALUE!</v>
      </c>
      <c r="BI369" s="170" t="e">
        <f aca="false">CONCATENATE(A369,"=",ComForSubtype,d#REF!)</f>
        <v>#VALUE!</v>
      </c>
      <c r="BJ369" s="170" t="str">
        <f aca="false">CONCATENATE(A369,"=",E369)</f>
        <v>KF513853=3</v>
      </c>
      <c r="BK369" s="170" t="str">
        <f aca="false">CONCATENATE(A369,"=",C369)</f>
        <v>KF513853=3</v>
      </c>
      <c r="BL369" s="170" t="e">
        <f aca="false">CONCATENATE(d#REF!,"=")</f>
        <v>#VALUE!</v>
      </c>
      <c r="BM369" s="223" t="str">
        <f aca="false">IF(BA369="XX","",BA369)</f>
        <v>KF513853</v>
      </c>
      <c r="BN369" s="224" t="str">
        <f aca="false">CONCATENATE(IF(F368="","",F368),IF(G369="","",CONCATENATE(" / ",G369)))</f>
        <v>HEV_EW333</v>
      </c>
      <c r="BO369" s="225" t="e">
        <f aca="false">AX369</f>
        <v>#VALUE!</v>
      </c>
      <c r="BP369" s="226" t="str">
        <f aca="false">IF(V369="","",V369)</f>
        <v/>
      </c>
      <c r="BQ369" s="226" t="str">
        <f aca="false">IF(W369="","",CONCATENATE(W369,IF(LEFT(AO369,1)="s","+","")))</f>
        <v/>
      </c>
      <c r="BR369" s="226" t="str">
        <f aca="false">IF(X369="","",CONCATENATE(X369,IF(LEFT(AQ369,1)="s","+","")))</f>
        <v/>
      </c>
      <c r="BS369" s="226" t="str">
        <f aca="false">IF(Y369="","",CONCATENATE(Y369,IF(LEFT(AR369,1)="s","+","")))</f>
        <v/>
      </c>
      <c r="BT369" s="226" t="str">
        <f aca="false">IF(Z369="","",CONCATENATE(Z369,IF(LEFT(AS369,1)="s","+","")))</f>
        <v/>
      </c>
      <c r="BU369" s="227" t="str">
        <f aca="false">IF(AA369="","",CONCATENATE(AA369,IF(LEFT(AT369,1)="s","+","")))</f>
        <v/>
      </c>
      <c r="BW369" s="177" t="s">
        <v>338</v>
      </c>
      <c r="BX369" s="170" t="str">
        <f aca="false">IF(BW369&lt;&gt;"",IF(ISNUMBER(FIND("=",BW369)),LEFT(BW369,FIND("=",BW369)-1),BW369),BW369)</f>
        <v>xx</v>
      </c>
      <c r="BY369" s="170" t="str">
        <f aca="false">IF(BW369&lt;&gt;"",IF(ISNUMBER(FIND("=",BW369)),RIGHT(BW369,LEN(BW369)-FIND("=",BW369)),""),"")</f>
        <v>Non_select</v>
      </c>
      <c r="BZ369" s="170" t="str">
        <f aca="false">IF(BX369&lt;&gt;"",IF(ISNUMBER(FIND(".",BX369)),LEFT(BX369,FIND(".",BX369)-1),BX369),BX369)</f>
        <v>xx</v>
      </c>
      <c r="CA369" s="170" t="str">
        <f aca="false">IF(BX369&lt;&gt;"",IF(ISNUMBER(FIND(".",BX369)),RIGHT(BX369,LEN(BX369)-FIND(".",BX369)),""),"")</f>
        <v/>
      </c>
      <c r="CC369" s="170" t="str">
        <f aca="false">A369</f>
        <v>KF513853</v>
      </c>
      <c r="CD369" s="178" t="s">
        <v>339</v>
      </c>
      <c r="CE369" s="178" t="s">
        <v>340</v>
      </c>
      <c r="CF369" s="178" t="s">
        <v>341</v>
      </c>
      <c r="CK369" s="178"/>
      <c r="CR369" s="228" t="n">
        <f aca="false">C369</f>
        <v>3</v>
      </c>
      <c r="CS369" s="229" t="e">
        <f aca="false">d#REF!</f>
        <v>#VALUE!</v>
      </c>
      <c r="CT369" s="170" t="str">
        <f aca="false">CONCATENATE(CD369," strain ",CM369," ",CL369,", partial cds")</f>
        <v>Hepatitis E virus strain  , partial cds</v>
      </c>
    </row>
    <row r="370" customFormat="false" ht="11.9" hidden="false" customHeight="true" outlineLevel="0" collapsed="false">
      <c r="A370" s="154" t="s">
        <v>1070</v>
      </c>
      <c r="B370" s="147" t="n">
        <v>3</v>
      </c>
      <c r="C370" s="148" t="n">
        <v>3</v>
      </c>
      <c r="D370" s="147" t="s">
        <v>947</v>
      </c>
      <c r="E370" s="150" t="s">
        <v>640</v>
      </c>
      <c r="F370" s="210" t="s">
        <v>1071</v>
      </c>
      <c r="H370" s="146" t="s">
        <v>649</v>
      </c>
      <c r="I370" s="153" t="s">
        <v>650</v>
      </c>
      <c r="J370" s="146" t="s">
        <v>395</v>
      </c>
      <c r="M370" s="157" t="s">
        <v>348</v>
      </c>
      <c r="N370" s="158" t="s">
        <v>400</v>
      </c>
      <c r="O370" s="159" t="n">
        <v>2011</v>
      </c>
      <c r="S370" s="146" t="n">
        <v>280</v>
      </c>
      <c r="T370" s="161" t="n">
        <v>6</v>
      </c>
      <c r="AH370" s="164" t="n">
        <v>6262</v>
      </c>
      <c r="AI370" s="164" t="n">
        <v>6541</v>
      </c>
      <c r="AJ370" s="219" t="n">
        <f aca="false">SeqEnd-SeqBeg+1</f>
        <v>280</v>
      </c>
      <c r="AK370" s="220" t="n">
        <f aca="false">AND( SeqBeg&lt;=Beg  , End &lt;=SeqEnd )</f>
        <v>0</v>
      </c>
      <c r="AN370" s="221"/>
      <c r="AT370" s="147" t="s">
        <v>103</v>
      </c>
      <c r="AU370" s="146"/>
      <c r="AW370" s="222" t="str">
        <f aca="false">HYPERLINK(CONCATENATE("http://www.ncbi.nlm.nih.gov/nuccore/",BM370),BM370)</f>
        <v>KF513854</v>
      </c>
      <c r="AX370" s="219" t="e">
        <f aca="false">CONCATENATE(d#REF!,IF(I370="","",CONCATENATE(".",I370)),IF(K370="","",CONCATENATE(".",K370)),IF(M370="","",CONCATENATE(".",M370)),IF(R370="","",CONCATENATE(".",R370)),IF(U370="","","(*)"))</f>
        <v>#VALUE!</v>
      </c>
      <c r="AY370" s="170" t="str">
        <f aca="false">CONCATENATE(BM370,".",BN370)</f>
        <v>KF513854.HEV_EW335</v>
      </c>
      <c r="AZ370" s="171" t="str">
        <f aca="false">IF(AV370="",IF(ISNUMBER(FIND(".",A370)),LEFT(A370,FIND(".",A370)-1),A370),AV370)</f>
        <v>KF513854</v>
      </c>
      <c r="BA370" s="171" t="str">
        <f aca="false">IF(ISNUMBER(FIND("-",AZ370)),LEFT(AZ370,FIND("-",AZ370)-1),AZ370)</f>
        <v>KF513854</v>
      </c>
      <c r="BB370" s="170" t="str">
        <f aca="false"> MEGAname &amp; "="</f>
        <v>KF513854=</v>
      </c>
      <c r="BC370" s="170" t="str">
        <f aca="false">Clear &amp; IF(span ,"Span","out")</f>
        <v>KF513854=out</v>
      </c>
      <c r="BD370" s="170" t="str">
        <f aca="false">Clear &amp; IF(span, IF(B370=".","Selected",B370),"out")</f>
        <v>KF513854=out</v>
      </c>
      <c r="BE370" s="170" t="str">
        <f aca="false">Clear &amp; Strain</f>
        <v>KF513854=HEV_EW336</v>
      </c>
      <c r="BF370" s="170" t="e">
        <f aca="false">CONCATENATE(A370,"=",F369,". ",AX370,IF(AB370="","",CONCATENATE(".",AB370)))</f>
        <v>#VALUE!</v>
      </c>
      <c r="BG370" s="170" t="e">
        <f aca="false">CONCATENATE(A370,"=",F369,". ",AX370)</f>
        <v>#VALUE!</v>
      </c>
      <c r="BH370" s="170" t="e">
        <f aca="false">CONCATENATE(A370,"=",AX370)</f>
        <v>#VALUE!</v>
      </c>
      <c r="BI370" s="170" t="e">
        <f aca="false">CONCATENATE(A370,"=",ComForSubtype,d#REF!)</f>
        <v>#VALUE!</v>
      </c>
      <c r="BJ370" s="170" t="str">
        <f aca="false">CONCATENATE(A370,"=",E370)</f>
        <v>KF513854=3</v>
      </c>
      <c r="BK370" s="170" t="str">
        <f aca="false">CONCATENATE(A370,"=",C370)</f>
        <v>KF513854=3</v>
      </c>
      <c r="BL370" s="170" t="e">
        <f aca="false">CONCATENATE(d#REF!,"=")</f>
        <v>#VALUE!</v>
      </c>
      <c r="BM370" s="223" t="str">
        <f aca="false">IF(BA370="XX","",BA370)</f>
        <v>KF513854</v>
      </c>
      <c r="BN370" s="224" t="str">
        <f aca="false">CONCATENATE(IF(F369="","",F369),IF(G370="","",CONCATENATE(" / ",G370)))</f>
        <v>HEV_EW335</v>
      </c>
      <c r="BO370" s="225" t="e">
        <f aca="false">AX370</f>
        <v>#VALUE!</v>
      </c>
      <c r="BP370" s="226" t="str">
        <f aca="false">IF(V370="","",V370)</f>
        <v/>
      </c>
      <c r="BQ370" s="226" t="str">
        <f aca="false">IF(W370="","",CONCATENATE(W370,IF(LEFT(AO370,1)="s","+","")))</f>
        <v/>
      </c>
      <c r="BR370" s="226" t="str">
        <f aca="false">IF(X370="","",CONCATENATE(X370,IF(LEFT(AQ370,1)="s","+","")))</f>
        <v/>
      </c>
      <c r="BS370" s="226" t="str">
        <f aca="false">IF(Y370="","",CONCATENATE(Y370,IF(LEFT(AR370,1)="s","+","")))</f>
        <v/>
      </c>
      <c r="BT370" s="226" t="str">
        <f aca="false">IF(Z370="","",CONCATENATE(Z370,IF(LEFT(AS370,1)="s","+","")))</f>
        <v/>
      </c>
      <c r="BU370" s="227" t="str">
        <f aca="false">IF(AA370="","",CONCATENATE(AA370,IF(LEFT(AT370,1)="s","+","")))</f>
        <v/>
      </c>
      <c r="BW370" s="177" t="s">
        <v>338</v>
      </c>
      <c r="BX370" s="170" t="str">
        <f aca="false">IF(BW370&lt;&gt;"",IF(ISNUMBER(FIND("=",BW370)),LEFT(BW370,FIND("=",BW370)-1),BW370),BW370)</f>
        <v>xx</v>
      </c>
      <c r="BY370" s="170" t="str">
        <f aca="false">IF(BW370&lt;&gt;"",IF(ISNUMBER(FIND("=",BW370)),RIGHT(BW370,LEN(BW370)-FIND("=",BW370)),""),"")</f>
        <v>Non_select</v>
      </c>
      <c r="BZ370" s="170" t="str">
        <f aca="false">IF(BX370&lt;&gt;"",IF(ISNUMBER(FIND(".",BX370)),LEFT(BX370,FIND(".",BX370)-1),BX370),BX370)</f>
        <v>xx</v>
      </c>
      <c r="CA370" s="170" t="str">
        <f aca="false">IF(BX370&lt;&gt;"",IF(ISNUMBER(FIND(".",BX370)),RIGHT(BX370,LEN(BX370)-FIND(".",BX370)),""),"")</f>
        <v/>
      </c>
      <c r="CC370" s="170" t="str">
        <f aca="false">A370</f>
        <v>KF513854</v>
      </c>
      <c r="CD370" s="178" t="s">
        <v>339</v>
      </c>
      <c r="CE370" s="178" t="s">
        <v>340</v>
      </c>
      <c r="CF370" s="178" t="s">
        <v>341</v>
      </c>
      <c r="CK370" s="178"/>
      <c r="CR370" s="228" t="n">
        <f aca="false">C370</f>
        <v>3</v>
      </c>
      <c r="CS370" s="229" t="e">
        <f aca="false">d#REF!</f>
        <v>#VALUE!</v>
      </c>
      <c r="CT370" s="170" t="str">
        <f aca="false">CONCATENATE(CD370," strain ",CM370," ",CL370,", partial cds")</f>
        <v>Hepatitis E virus strain  , partial cds</v>
      </c>
    </row>
    <row r="371" customFormat="false" ht="11.9" hidden="false" customHeight="true" outlineLevel="0" collapsed="false">
      <c r="A371" s="154" t="s">
        <v>1072</v>
      </c>
      <c r="B371" s="147" t="n">
        <v>3</v>
      </c>
      <c r="C371" s="148" t="n">
        <v>3</v>
      </c>
      <c r="D371" s="147" t="s">
        <v>947</v>
      </c>
      <c r="E371" s="150" t="s">
        <v>640</v>
      </c>
      <c r="F371" s="210" t="s">
        <v>1073</v>
      </c>
      <c r="H371" s="146" t="s">
        <v>649</v>
      </c>
      <c r="I371" s="153" t="s">
        <v>650</v>
      </c>
      <c r="J371" s="146" t="s">
        <v>395</v>
      </c>
      <c r="M371" s="157" t="s">
        <v>348</v>
      </c>
      <c r="N371" s="158" t="s">
        <v>400</v>
      </c>
      <c r="O371" s="159" t="n">
        <v>2011</v>
      </c>
      <c r="S371" s="146" t="n">
        <v>280</v>
      </c>
      <c r="T371" s="161" t="n">
        <v>6</v>
      </c>
      <c r="AH371" s="164" t="n">
        <v>6262</v>
      </c>
      <c r="AI371" s="164" t="n">
        <v>6541</v>
      </c>
      <c r="AJ371" s="219" t="n">
        <f aca="false">SeqEnd-SeqBeg+1</f>
        <v>280</v>
      </c>
      <c r="AK371" s="220" t="n">
        <f aca="false">AND( SeqBeg&lt;=Beg  , End &lt;=SeqEnd )</f>
        <v>0</v>
      </c>
      <c r="AN371" s="221"/>
      <c r="AT371" s="147" t="s">
        <v>103</v>
      </c>
      <c r="AU371" s="146"/>
      <c r="AW371" s="222" t="str">
        <f aca="false">HYPERLINK(CONCATENATE("http://www.ncbi.nlm.nih.gov/nuccore/",BM371),BM371)</f>
        <v>KF513855</v>
      </c>
      <c r="AX371" s="219" t="e">
        <f aca="false">CONCATENATE(d#REF!,IF(I371="","",CONCATENATE(".",I371)),IF(K371="","",CONCATENATE(".",K371)),IF(M371="","",CONCATENATE(".",M371)),IF(R371="","",CONCATENATE(".",R371)),IF(U371="","","(*)"))</f>
        <v>#VALUE!</v>
      </c>
      <c r="AY371" s="170" t="str">
        <f aca="false">CONCATENATE(BM371,".",BN371)</f>
        <v>KF513855.HEV_EW336</v>
      </c>
      <c r="AZ371" s="171" t="str">
        <f aca="false">IF(AV371="",IF(ISNUMBER(FIND(".",A371)),LEFT(A371,FIND(".",A371)-1),A371),AV371)</f>
        <v>KF513855</v>
      </c>
      <c r="BA371" s="171" t="str">
        <f aca="false">IF(ISNUMBER(FIND("-",AZ371)),LEFT(AZ371,FIND("-",AZ371)-1),AZ371)</f>
        <v>KF513855</v>
      </c>
      <c r="BB371" s="170" t="str">
        <f aca="false"> MEGAname &amp; "="</f>
        <v>KF513855=</v>
      </c>
      <c r="BC371" s="170" t="str">
        <f aca="false">Clear &amp; IF(span ,"Span","out")</f>
        <v>KF513855=out</v>
      </c>
      <c r="BD371" s="170" t="str">
        <f aca="false">Clear &amp; IF(span, IF(B371=".","Selected",B371),"out")</f>
        <v>KF513855=out</v>
      </c>
      <c r="BE371" s="170" t="str">
        <f aca="false">Clear &amp; Strain</f>
        <v>KF513855=HEV_EW337</v>
      </c>
      <c r="BF371" s="170" t="e">
        <f aca="false">CONCATENATE(A371,"=",F370,". ",AX371,IF(AB371="","",CONCATENATE(".",AB371)))</f>
        <v>#VALUE!</v>
      </c>
      <c r="BG371" s="170" t="e">
        <f aca="false">CONCATENATE(A371,"=",F370,". ",AX371)</f>
        <v>#VALUE!</v>
      </c>
      <c r="BH371" s="170" t="e">
        <f aca="false">CONCATENATE(A371,"=",AX371)</f>
        <v>#VALUE!</v>
      </c>
      <c r="BI371" s="170" t="e">
        <f aca="false">CONCATENATE(A371,"=",ComForSubtype,d#REF!)</f>
        <v>#VALUE!</v>
      </c>
      <c r="BJ371" s="170" t="str">
        <f aca="false">CONCATENATE(A371,"=",E371)</f>
        <v>KF513855=3</v>
      </c>
      <c r="BK371" s="170" t="str">
        <f aca="false">CONCATENATE(A371,"=",C371)</f>
        <v>KF513855=3</v>
      </c>
      <c r="BL371" s="170" t="e">
        <f aca="false">CONCATENATE(d#REF!,"=")</f>
        <v>#VALUE!</v>
      </c>
      <c r="BM371" s="223" t="str">
        <f aca="false">IF(BA371="XX","",BA371)</f>
        <v>KF513855</v>
      </c>
      <c r="BN371" s="224" t="str">
        <f aca="false">CONCATENATE(IF(F370="","",F370),IF(G371="","",CONCATENATE(" / ",G371)))</f>
        <v>HEV_EW336</v>
      </c>
      <c r="BO371" s="225" t="e">
        <f aca="false">AX371</f>
        <v>#VALUE!</v>
      </c>
      <c r="BP371" s="226" t="str">
        <f aca="false">IF(V371="","",V371)</f>
        <v/>
      </c>
      <c r="BQ371" s="226" t="str">
        <f aca="false">IF(W371="","",CONCATENATE(W371,IF(LEFT(AO371,1)="s","+","")))</f>
        <v/>
      </c>
      <c r="BR371" s="226" t="str">
        <f aca="false">IF(X371="","",CONCATENATE(X371,IF(LEFT(AQ371,1)="s","+","")))</f>
        <v/>
      </c>
      <c r="BS371" s="226" t="str">
        <f aca="false">IF(Y371="","",CONCATENATE(Y371,IF(LEFT(AR371,1)="s","+","")))</f>
        <v/>
      </c>
      <c r="BT371" s="226" t="str">
        <f aca="false">IF(Z371="","",CONCATENATE(Z371,IF(LEFT(AS371,1)="s","+","")))</f>
        <v/>
      </c>
      <c r="BU371" s="227" t="str">
        <f aca="false">IF(AA371="","",CONCATENATE(AA371,IF(LEFT(AT371,1)="s","+","")))</f>
        <v/>
      </c>
      <c r="BW371" s="177" t="s">
        <v>338</v>
      </c>
      <c r="BX371" s="170" t="str">
        <f aca="false">IF(BW371&lt;&gt;"",IF(ISNUMBER(FIND("=",BW371)),LEFT(BW371,FIND("=",BW371)-1),BW371),BW371)</f>
        <v>xx</v>
      </c>
      <c r="BY371" s="170" t="str">
        <f aca="false">IF(BW371&lt;&gt;"",IF(ISNUMBER(FIND("=",BW371)),RIGHT(BW371,LEN(BW371)-FIND("=",BW371)),""),"")</f>
        <v>Non_select</v>
      </c>
      <c r="BZ371" s="170" t="str">
        <f aca="false">IF(BX371&lt;&gt;"",IF(ISNUMBER(FIND(".",BX371)),LEFT(BX371,FIND(".",BX371)-1),BX371),BX371)</f>
        <v>xx</v>
      </c>
      <c r="CA371" s="170" t="str">
        <f aca="false">IF(BX371&lt;&gt;"",IF(ISNUMBER(FIND(".",BX371)),RIGHT(BX371,LEN(BX371)-FIND(".",BX371)),""),"")</f>
        <v/>
      </c>
      <c r="CC371" s="170" t="str">
        <f aca="false">A371</f>
        <v>KF513855</v>
      </c>
      <c r="CD371" s="178" t="s">
        <v>339</v>
      </c>
      <c r="CE371" s="178" t="s">
        <v>340</v>
      </c>
      <c r="CF371" s="178" t="s">
        <v>341</v>
      </c>
      <c r="CK371" s="178"/>
      <c r="CR371" s="228" t="n">
        <f aca="false">C371</f>
        <v>3</v>
      </c>
      <c r="CS371" s="229" t="e">
        <f aca="false">d#REF!</f>
        <v>#VALUE!</v>
      </c>
      <c r="CT371" s="170" t="str">
        <f aca="false">CONCATENATE(CD371," strain ",CM371," ",CL371,", partial cds")</f>
        <v>Hepatitis E virus strain  , partial cds</v>
      </c>
    </row>
    <row r="372" customFormat="false" ht="11.9" hidden="false" customHeight="true" outlineLevel="0" collapsed="false">
      <c r="A372" s="154" t="s">
        <v>1074</v>
      </c>
      <c r="B372" s="147" t="n">
        <v>3</v>
      </c>
      <c r="C372" s="148" t="n">
        <v>3</v>
      </c>
      <c r="D372" s="147" t="s">
        <v>947</v>
      </c>
      <c r="E372" s="150" t="s">
        <v>640</v>
      </c>
      <c r="F372" s="210" t="s">
        <v>1075</v>
      </c>
      <c r="H372" s="146" t="s">
        <v>649</v>
      </c>
      <c r="I372" s="153" t="s">
        <v>650</v>
      </c>
      <c r="J372" s="146" t="s">
        <v>395</v>
      </c>
      <c r="M372" s="157" t="s">
        <v>348</v>
      </c>
      <c r="N372" s="158" t="s">
        <v>400</v>
      </c>
      <c r="O372" s="159" t="n">
        <v>2011</v>
      </c>
      <c r="S372" s="146" t="n">
        <v>280</v>
      </c>
      <c r="T372" s="161" t="n">
        <v>6</v>
      </c>
      <c r="AH372" s="164" t="n">
        <v>6262</v>
      </c>
      <c r="AI372" s="164" t="n">
        <v>6541</v>
      </c>
      <c r="AJ372" s="219" t="n">
        <f aca="false">SeqEnd-SeqBeg+1</f>
        <v>280</v>
      </c>
      <c r="AK372" s="220" t="n">
        <f aca="false">AND( SeqBeg&lt;=Beg  , End &lt;=SeqEnd )</f>
        <v>0</v>
      </c>
      <c r="AN372" s="221"/>
      <c r="AT372" s="147" t="s">
        <v>103</v>
      </c>
      <c r="AU372" s="146"/>
      <c r="AW372" s="222" t="str">
        <f aca="false">HYPERLINK(CONCATENATE("http://www.ncbi.nlm.nih.gov/nuccore/",BM372),BM372)</f>
        <v>KF513856</v>
      </c>
      <c r="AX372" s="219" t="e">
        <f aca="false">CONCATENATE(d#REF!,IF(I372="","",CONCATENATE(".",I372)),IF(K372="","",CONCATENATE(".",K372)),IF(M372="","",CONCATENATE(".",M372)),IF(R372="","",CONCATENATE(".",R372)),IF(U372="","","(*)"))</f>
        <v>#VALUE!</v>
      </c>
      <c r="AY372" s="170" t="str">
        <f aca="false">CONCATENATE(BM372,".",BN372)</f>
        <v>KF513856.HEV_EW337</v>
      </c>
      <c r="AZ372" s="171" t="str">
        <f aca="false">IF(AV372="",IF(ISNUMBER(FIND(".",A372)),LEFT(A372,FIND(".",A372)-1),A372),AV372)</f>
        <v>KF513856</v>
      </c>
      <c r="BA372" s="171" t="str">
        <f aca="false">IF(ISNUMBER(FIND("-",AZ372)),LEFT(AZ372,FIND("-",AZ372)-1),AZ372)</f>
        <v>KF513856</v>
      </c>
      <c r="BB372" s="170" t="str">
        <f aca="false"> MEGAname &amp; "="</f>
        <v>KF513856=</v>
      </c>
      <c r="BC372" s="170" t="str">
        <f aca="false">Clear &amp; IF(span ,"Span","out")</f>
        <v>KF513856=out</v>
      </c>
      <c r="BD372" s="170" t="str">
        <f aca="false">Clear &amp; IF(span, IF(B372=".","Selected",B372),"out")</f>
        <v>KF513856=out</v>
      </c>
      <c r="BE372" s="170" t="str">
        <f aca="false">Clear &amp; Strain</f>
        <v>KF513856=HEV_EW338</v>
      </c>
      <c r="BF372" s="170" t="e">
        <f aca="false">CONCATENATE(A372,"=",F371,". ",AX372,IF(AB372="","",CONCATENATE(".",AB372)))</f>
        <v>#VALUE!</v>
      </c>
      <c r="BG372" s="170" t="e">
        <f aca="false">CONCATENATE(A372,"=",F371,". ",AX372)</f>
        <v>#VALUE!</v>
      </c>
      <c r="BH372" s="170" t="e">
        <f aca="false">CONCATENATE(A372,"=",AX372)</f>
        <v>#VALUE!</v>
      </c>
      <c r="BI372" s="170" t="e">
        <f aca="false">CONCATENATE(A372,"=",ComForSubtype,d#REF!)</f>
        <v>#VALUE!</v>
      </c>
      <c r="BJ372" s="170" t="str">
        <f aca="false">CONCATENATE(A372,"=",E372)</f>
        <v>KF513856=3</v>
      </c>
      <c r="BK372" s="170" t="str">
        <f aca="false">CONCATENATE(A372,"=",C372)</f>
        <v>KF513856=3</v>
      </c>
      <c r="BL372" s="170" t="e">
        <f aca="false">CONCATENATE(d#REF!,"=")</f>
        <v>#VALUE!</v>
      </c>
      <c r="BM372" s="223" t="str">
        <f aca="false">IF(BA372="XX","",BA372)</f>
        <v>KF513856</v>
      </c>
      <c r="BN372" s="224" t="str">
        <f aca="false">CONCATENATE(IF(F371="","",F371),IF(G372="","",CONCATENATE(" / ",G372)))</f>
        <v>HEV_EW337</v>
      </c>
      <c r="BO372" s="225" t="e">
        <f aca="false">AX372</f>
        <v>#VALUE!</v>
      </c>
      <c r="BP372" s="226" t="str">
        <f aca="false">IF(V372="","",V372)</f>
        <v/>
      </c>
      <c r="BQ372" s="226" t="str">
        <f aca="false">IF(W372="","",CONCATENATE(W372,IF(LEFT(AO372,1)="s","+","")))</f>
        <v/>
      </c>
      <c r="BR372" s="226" t="str">
        <f aca="false">IF(X372="","",CONCATENATE(X372,IF(LEFT(AQ372,1)="s","+","")))</f>
        <v/>
      </c>
      <c r="BS372" s="226" t="str">
        <f aca="false">IF(Y372="","",CONCATENATE(Y372,IF(LEFT(AR372,1)="s","+","")))</f>
        <v/>
      </c>
      <c r="BT372" s="226" t="str">
        <f aca="false">IF(Z372="","",CONCATENATE(Z372,IF(LEFT(AS372,1)="s","+","")))</f>
        <v/>
      </c>
      <c r="BU372" s="227" t="str">
        <f aca="false">IF(AA372="","",CONCATENATE(AA372,IF(LEFT(AT372,1)="s","+","")))</f>
        <v/>
      </c>
      <c r="BW372" s="177" t="s">
        <v>338</v>
      </c>
      <c r="BX372" s="170" t="str">
        <f aca="false">IF(BW372&lt;&gt;"",IF(ISNUMBER(FIND("=",BW372)),LEFT(BW372,FIND("=",BW372)-1),BW372),BW372)</f>
        <v>xx</v>
      </c>
      <c r="BY372" s="170" t="str">
        <f aca="false">IF(BW372&lt;&gt;"",IF(ISNUMBER(FIND("=",BW372)),RIGHT(BW372,LEN(BW372)-FIND("=",BW372)),""),"")</f>
        <v>Non_select</v>
      </c>
      <c r="BZ372" s="170" t="str">
        <f aca="false">IF(BX372&lt;&gt;"",IF(ISNUMBER(FIND(".",BX372)),LEFT(BX372,FIND(".",BX372)-1),BX372),BX372)</f>
        <v>xx</v>
      </c>
      <c r="CA372" s="170" t="str">
        <f aca="false">IF(BX372&lt;&gt;"",IF(ISNUMBER(FIND(".",BX372)),RIGHT(BX372,LEN(BX372)-FIND(".",BX372)),""),"")</f>
        <v/>
      </c>
      <c r="CC372" s="170" t="str">
        <f aca="false">A372</f>
        <v>KF513856</v>
      </c>
      <c r="CD372" s="178" t="s">
        <v>339</v>
      </c>
      <c r="CE372" s="178" t="s">
        <v>340</v>
      </c>
      <c r="CF372" s="178" t="s">
        <v>341</v>
      </c>
      <c r="CK372" s="178"/>
      <c r="CR372" s="228" t="n">
        <f aca="false">C372</f>
        <v>3</v>
      </c>
      <c r="CS372" s="229" t="e">
        <f aca="false">d#REF!</f>
        <v>#VALUE!</v>
      </c>
      <c r="CT372" s="170" t="str">
        <f aca="false">CONCATENATE(CD372," strain ",CM372," ",CL372,", partial cds")</f>
        <v>Hepatitis E virus strain  , partial cds</v>
      </c>
    </row>
    <row r="373" customFormat="false" ht="11.9" hidden="false" customHeight="true" outlineLevel="0" collapsed="false">
      <c r="A373" s="154" t="s">
        <v>1076</v>
      </c>
      <c r="B373" s="147" t="n">
        <v>3</v>
      </c>
      <c r="C373" s="148" t="n">
        <v>3</v>
      </c>
      <c r="D373" s="147" t="s">
        <v>947</v>
      </c>
      <c r="E373" s="150" t="s">
        <v>640</v>
      </c>
      <c r="F373" s="210" t="s">
        <v>1077</v>
      </c>
      <c r="H373" s="146" t="s">
        <v>649</v>
      </c>
      <c r="I373" s="153" t="s">
        <v>650</v>
      </c>
      <c r="J373" s="146" t="s">
        <v>395</v>
      </c>
      <c r="M373" s="157" t="s">
        <v>348</v>
      </c>
      <c r="N373" s="158" t="s">
        <v>400</v>
      </c>
      <c r="O373" s="159" t="n">
        <v>2011</v>
      </c>
      <c r="S373" s="146" t="n">
        <v>280</v>
      </c>
      <c r="T373" s="161" t="n">
        <v>6</v>
      </c>
      <c r="AH373" s="164" t="n">
        <v>6262</v>
      </c>
      <c r="AI373" s="164" t="n">
        <v>6541</v>
      </c>
      <c r="AJ373" s="219" t="n">
        <f aca="false">SeqEnd-SeqBeg+1</f>
        <v>280</v>
      </c>
      <c r="AK373" s="220" t="n">
        <f aca="false">AND( SeqBeg&lt;=Beg  , End &lt;=SeqEnd )</f>
        <v>0</v>
      </c>
      <c r="AN373" s="221"/>
      <c r="AT373" s="147" t="s">
        <v>103</v>
      </c>
      <c r="AU373" s="146"/>
      <c r="AW373" s="222" t="str">
        <f aca="false">HYPERLINK(CONCATENATE("http://www.ncbi.nlm.nih.gov/nuccore/",BM373),BM373)</f>
        <v>KF513859</v>
      </c>
      <c r="AX373" s="219" t="e">
        <f aca="false">CONCATENATE(d#REF!,IF(I373="","",CONCATENATE(".",I373)),IF(K373="","",CONCATENATE(".",K373)),IF(M373="","",CONCATENATE(".",M373)),IF(R373="","",CONCATENATE(".",R373)),IF(U373="","","(*)"))</f>
        <v>#VALUE!</v>
      </c>
      <c r="AY373" s="170" t="str">
        <f aca="false">CONCATENATE(BM373,".",BN373)</f>
        <v>KF513859.HEV_EW338</v>
      </c>
      <c r="AZ373" s="171" t="str">
        <f aca="false">IF(AV373="",IF(ISNUMBER(FIND(".",A373)),LEFT(A373,FIND(".",A373)-1),A373),AV373)</f>
        <v>KF513859</v>
      </c>
      <c r="BA373" s="171" t="str">
        <f aca="false">IF(ISNUMBER(FIND("-",AZ373)),LEFT(AZ373,FIND("-",AZ373)-1),AZ373)</f>
        <v>KF513859</v>
      </c>
      <c r="BB373" s="170" t="str">
        <f aca="false"> MEGAname &amp; "="</f>
        <v>KF513859=</v>
      </c>
      <c r="BC373" s="170" t="str">
        <f aca="false">Clear &amp; IF(span ,"Span","out")</f>
        <v>KF513859=out</v>
      </c>
      <c r="BD373" s="170" t="str">
        <f aca="false">Clear &amp; IF(span, IF(B373=".","Selected",B373),"out")</f>
        <v>KF513859=out</v>
      </c>
      <c r="BE373" s="170" t="str">
        <f aca="false">Clear &amp; Strain</f>
        <v>KF513859=HEV_EW340</v>
      </c>
      <c r="BF373" s="170" t="e">
        <f aca="false">CONCATENATE(A373,"=",F372,". ",AX373,IF(AB373="","",CONCATENATE(".",AB373)))</f>
        <v>#VALUE!</v>
      </c>
      <c r="BG373" s="170" t="e">
        <f aca="false">CONCATENATE(A373,"=",F372,". ",AX373)</f>
        <v>#VALUE!</v>
      </c>
      <c r="BH373" s="170" t="e">
        <f aca="false">CONCATENATE(A373,"=",AX373)</f>
        <v>#VALUE!</v>
      </c>
      <c r="BI373" s="170" t="e">
        <f aca="false">CONCATENATE(A373,"=",ComForSubtype,d#REF!)</f>
        <v>#VALUE!</v>
      </c>
      <c r="BJ373" s="170" t="str">
        <f aca="false">CONCATENATE(A373,"=",E373)</f>
        <v>KF513859=3</v>
      </c>
      <c r="BK373" s="170" t="str">
        <f aca="false">CONCATENATE(A373,"=",C373)</f>
        <v>KF513859=3</v>
      </c>
      <c r="BL373" s="170" t="e">
        <f aca="false">CONCATENATE(d#REF!,"=")</f>
        <v>#VALUE!</v>
      </c>
      <c r="BM373" s="223" t="str">
        <f aca="false">IF(BA373="XX","",BA373)</f>
        <v>KF513859</v>
      </c>
      <c r="BN373" s="224" t="str">
        <f aca="false">CONCATENATE(IF(F372="","",F372),IF(G373="","",CONCATENATE(" / ",G373)))</f>
        <v>HEV_EW338</v>
      </c>
      <c r="BO373" s="225" t="e">
        <f aca="false">AX373</f>
        <v>#VALUE!</v>
      </c>
      <c r="BP373" s="226" t="str">
        <f aca="false">IF(V373="","",V373)</f>
        <v/>
      </c>
      <c r="BQ373" s="226" t="str">
        <f aca="false">IF(W373="","",CONCATENATE(W373,IF(LEFT(AO373,1)="s","+","")))</f>
        <v/>
      </c>
      <c r="BR373" s="226" t="str">
        <f aca="false">IF(X373="","",CONCATENATE(X373,IF(LEFT(AQ373,1)="s","+","")))</f>
        <v/>
      </c>
      <c r="BS373" s="226" t="str">
        <f aca="false">IF(Y373="","",CONCATENATE(Y373,IF(LEFT(AR373,1)="s","+","")))</f>
        <v/>
      </c>
      <c r="BT373" s="226" t="str">
        <f aca="false">IF(Z373="","",CONCATENATE(Z373,IF(LEFT(AS373,1)="s","+","")))</f>
        <v/>
      </c>
      <c r="BU373" s="227" t="str">
        <f aca="false">IF(AA373="","",CONCATENATE(AA373,IF(LEFT(AT373,1)="s","+","")))</f>
        <v/>
      </c>
      <c r="BW373" s="177" t="s">
        <v>338</v>
      </c>
      <c r="BX373" s="170" t="str">
        <f aca="false">IF(BW373&lt;&gt;"",IF(ISNUMBER(FIND("=",BW373)),LEFT(BW373,FIND("=",BW373)-1),BW373),BW373)</f>
        <v>xx</v>
      </c>
      <c r="BY373" s="170" t="str">
        <f aca="false">IF(BW373&lt;&gt;"",IF(ISNUMBER(FIND("=",BW373)),RIGHT(BW373,LEN(BW373)-FIND("=",BW373)),""),"")</f>
        <v>Non_select</v>
      </c>
      <c r="BZ373" s="170" t="str">
        <f aca="false">IF(BX373&lt;&gt;"",IF(ISNUMBER(FIND(".",BX373)),LEFT(BX373,FIND(".",BX373)-1),BX373),BX373)</f>
        <v>xx</v>
      </c>
      <c r="CA373" s="170" t="str">
        <f aca="false">IF(BX373&lt;&gt;"",IF(ISNUMBER(FIND(".",BX373)),RIGHT(BX373,LEN(BX373)-FIND(".",BX373)),""),"")</f>
        <v/>
      </c>
      <c r="CC373" s="170" t="str">
        <f aca="false">A373</f>
        <v>KF513859</v>
      </c>
      <c r="CD373" s="178" t="s">
        <v>339</v>
      </c>
      <c r="CE373" s="178" t="s">
        <v>340</v>
      </c>
      <c r="CF373" s="178" t="s">
        <v>341</v>
      </c>
      <c r="CK373" s="178"/>
      <c r="CR373" s="228" t="n">
        <f aca="false">C373</f>
        <v>3</v>
      </c>
      <c r="CS373" s="229" t="e">
        <f aca="false">d#REF!</f>
        <v>#VALUE!</v>
      </c>
      <c r="CT373" s="170" t="str">
        <f aca="false">CONCATENATE(CD373," strain ",CM373," ",CL373,", partial cds")</f>
        <v>Hepatitis E virus strain  , partial cds</v>
      </c>
    </row>
    <row r="374" customFormat="false" ht="11.9" hidden="false" customHeight="true" outlineLevel="0" collapsed="false">
      <c r="A374" s="154" t="s">
        <v>1078</v>
      </c>
      <c r="B374" s="147" t="n">
        <v>3</v>
      </c>
      <c r="C374" s="148" t="n">
        <v>3</v>
      </c>
      <c r="D374" s="147" t="s">
        <v>947</v>
      </c>
      <c r="E374" s="150" t="s">
        <v>640</v>
      </c>
      <c r="F374" s="210" t="s">
        <v>1079</v>
      </c>
      <c r="H374" s="146" t="s">
        <v>649</v>
      </c>
      <c r="I374" s="153" t="s">
        <v>650</v>
      </c>
      <c r="J374" s="146" t="s">
        <v>395</v>
      </c>
      <c r="M374" s="157" t="s">
        <v>348</v>
      </c>
      <c r="N374" s="158" t="s">
        <v>400</v>
      </c>
      <c r="O374" s="159" t="n">
        <v>2011</v>
      </c>
      <c r="S374" s="146" t="n">
        <v>280</v>
      </c>
      <c r="T374" s="161" t="n">
        <v>6</v>
      </c>
      <c r="AH374" s="164" t="n">
        <v>6262</v>
      </c>
      <c r="AI374" s="164" t="n">
        <v>6541</v>
      </c>
      <c r="AJ374" s="219" t="n">
        <f aca="false">SeqEnd-SeqBeg+1</f>
        <v>280</v>
      </c>
      <c r="AK374" s="220" t="n">
        <f aca="false">AND( SeqBeg&lt;=Beg  , End &lt;=SeqEnd )</f>
        <v>0</v>
      </c>
      <c r="AN374" s="221"/>
      <c r="AT374" s="147" t="s">
        <v>103</v>
      </c>
      <c r="AU374" s="146"/>
      <c r="AW374" s="222" t="str">
        <f aca="false">HYPERLINK(CONCATENATE("http://www.ncbi.nlm.nih.gov/nuccore/",BM374),BM374)</f>
        <v>KF513864</v>
      </c>
      <c r="AX374" s="219" t="e">
        <f aca="false">CONCATENATE(d#REF!,IF(I374="","",CONCATENATE(".",I374)),IF(K374="","",CONCATENATE(".",K374)),IF(M374="","",CONCATENATE(".",M374)),IF(R374="","",CONCATENATE(".",R374)),IF(U374="","","(*)"))</f>
        <v>#VALUE!</v>
      </c>
      <c r="AY374" s="170" t="str">
        <f aca="false">CONCATENATE(BM374,".",BN374)</f>
        <v>KF513864.HEV_EW340</v>
      </c>
      <c r="AZ374" s="171" t="str">
        <f aca="false">IF(AV374="",IF(ISNUMBER(FIND(".",A374)),LEFT(A374,FIND(".",A374)-1),A374),AV374)</f>
        <v>KF513864</v>
      </c>
      <c r="BA374" s="171" t="str">
        <f aca="false">IF(ISNUMBER(FIND("-",AZ374)),LEFT(AZ374,FIND("-",AZ374)-1),AZ374)</f>
        <v>KF513864</v>
      </c>
      <c r="BB374" s="170" t="str">
        <f aca="false"> MEGAname &amp; "="</f>
        <v>KF513864=</v>
      </c>
      <c r="BC374" s="170" t="str">
        <f aca="false">Clear &amp; IF(span ,"Span","out")</f>
        <v>KF513864=out</v>
      </c>
      <c r="BD374" s="170" t="str">
        <f aca="false">Clear &amp; IF(span, IF(B374=".","Selected",B374),"out")</f>
        <v>KF513864=out</v>
      </c>
      <c r="BE374" s="170" t="str">
        <f aca="false">Clear &amp; Strain</f>
        <v>KF513864=HEV_EW345</v>
      </c>
      <c r="BF374" s="170" t="e">
        <f aca="false">CONCATENATE(A374,"=",F373,". ",AX374,IF(AB374="","",CONCATENATE(".",AB374)))</f>
        <v>#VALUE!</v>
      </c>
      <c r="BG374" s="170" t="e">
        <f aca="false">CONCATENATE(A374,"=",F373,". ",AX374)</f>
        <v>#VALUE!</v>
      </c>
      <c r="BH374" s="170" t="e">
        <f aca="false">CONCATENATE(A374,"=",AX374)</f>
        <v>#VALUE!</v>
      </c>
      <c r="BI374" s="170" t="e">
        <f aca="false">CONCATENATE(A374,"=",ComForSubtype,d#REF!)</f>
        <v>#VALUE!</v>
      </c>
      <c r="BJ374" s="170" t="str">
        <f aca="false">CONCATENATE(A374,"=",E374)</f>
        <v>KF513864=3</v>
      </c>
      <c r="BK374" s="170" t="str">
        <f aca="false">CONCATENATE(A374,"=",C374)</f>
        <v>KF513864=3</v>
      </c>
      <c r="BL374" s="170" t="e">
        <f aca="false">CONCATENATE(d#REF!,"=")</f>
        <v>#VALUE!</v>
      </c>
      <c r="BM374" s="223" t="str">
        <f aca="false">IF(BA374="XX","",BA374)</f>
        <v>KF513864</v>
      </c>
      <c r="BN374" s="224" t="str">
        <f aca="false">CONCATENATE(IF(F373="","",F373),IF(G374="","",CONCATENATE(" / ",G374)))</f>
        <v>HEV_EW340</v>
      </c>
      <c r="BO374" s="225" t="e">
        <f aca="false">AX374</f>
        <v>#VALUE!</v>
      </c>
      <c r="BP374" s="226" t="str">
        <f aca="false">IF(V374="","",V374)</f>
        <v/>
      </c>
      <c r="BQ374" s="226" t="str">
        <f aca="false">IF(W374="","",CONCATENATE(W374,IF(LEFT(AO374,1)="s","+","")))</f>
        <v/>
      </c>
      <c r="BR374" s="226" t="str">
        <f aca="false">IF(X374="","",CONCATENATE(X374,IF(LEFT(AQ374,1)="s","+","")))</f>
        <v/>
      </c>
      <c r="BS374" s="226" t="str">
        <f aca="false">IF(Y374="","",CONCATENATE(Y374,IF(LEFT(AR374,1)="s","+","")))</f>
        <v/>
      </c>
      <c r="BT374" s="226" t="str">
        <f aca="false">IF(Z374="","",CONCATENATE(Z374,IF(LEFT(AS374,1)="s","+","")))</f>
        <v/>
      </c>
      <c r="BU374" s="227" t="str">
        <f aca="false">IF(AA374="","",CONCATENATE(AA374,IF(LEFT(AT374,1)="s","+","")))</f>
        <v/>
      </c>
      <c r="BW374" s="177" t="s">
        <v>338</v>
      </c>
      <c r="BX374" s="170" t="str">
        <f aca="false">IF(BW374&lt;&gt;"",IF(ISNUMBER(FIND("=",BW374)),LEFT(BW374,FIND("=",BW374)-1),BW374),BW374)</f>
        <v>xx</v>
      </c>
      <c r="BY374" s="170" t="str">
        <f aca="false">IF(BW374&lt;&gt;"",IF(ISNUMBER(FIND("=",BW374)),RIGHT(BW374,LEN(BW374)-FIND("=",BW374)),""),"")</f>
        <v>Non_select</v>
      </c>
      <c r="BZ374" s="170" t="str">
        <f aca="false">IF(BX374&lt;&gt;"",IF(ISNUMBER(FIND(".",BX374)),LEFT(BX374,FIND(".",BX374)-1),BX374),BX374)</f>
        <v>xx</v>
      </c>
      <c r="CA374" s="170" t="str">
        <f aca="false">IF(BX374&lt;&gt;"",IF(ISNUMBER(FIND(".",BX374)),RIGHT(BX374,LEN(BX374)-FIND(".",BX374)),""),"")</f>
        <v/>
      </c>
      <c r="CC374" s="170" t="str">
        <f aca="false">A374</f>
        <v>KF513864</v>
      </c>
      <c r="CD374" s="178" t="s">
        <v>339</v>
      </c>
      <c r="CE374" s="178" t="s">
        <v>340</v>
      </c>
      <c r="CF374" s="178" t="s">
        <v>341</v>
      </c>
      <c r="CK374" s="178"/>
      <c r="CR374" s="228" t="n">
        <f aca="false">C374</f>
        <v>3</v>
      </c>
      <c r="CS374" s="229" t="e">
        <f aca="false">d#REF!</f>
        <v>#VALUE!</v>
      </c>
      <c r="CT374" s="170" t="str">
        <f aca="false">CONCATENATE(CD374," strain ",CM374," ",CL374,", partial cds")</f>
        <v>Hepatitis E virus strain  , partial cds</v>
      </c>
    </row>
    <row r="375" customFormat="false" ht="11.9" hidden="false" customHeight="true" outlineLevel="0" collapsed="false">
      <c r="A375" s="154" t="s">
        <v>1080</v>
      </c>
      <c r="B375" s="147" t="n">
        <v>3</v>
      </c>
      <c r="C375" s="148" t="n">
        <v>3</v>
      </c>
      <c r="D375" s="147" t="s">
        <v>947</v>
      </c>
      <c r="E375" s="150" t="s">
        <v>640</v>
      </c>
      <c r="F375" s="210" t="s">
        <v>1081</v>
      </c>
      <c r="H375" s="146" t="s">
        <v>649</v>
      </c>
      <c r="I375" s="153" t="s">
        <v>650</v>
      </c>
      <c r="J375" s="146" t="s">
        <v>395</v>
      </c>
      <c r="M375" s="157" t="s">
        <v>348</v>
      </c>
      <c r="N375" s="158" t="s">
        <v>400</v>
      </c>
      <c r="O375" s="159" t="n">
        <v>2011</v>
      </c>
      <c r="S375" s="146" t="n">
        <v>280</v>
      </c>
      <c r="T375" s="161" t="n">
        <v>6</v>
      </c>
      <c r="AH375" s="164" t="n">
        <v>6262</v>
      </c>
      <c r="AI375" s="164" t="n">
        <v>6541</v>
      </c>
      <c r="AJ375" s="219" t="n">
        <f aca="false">SeqEnd-SeqBeg+1</f>
        <v>280</v>
      </c>
      <c r="AK375" s="220" t="n">
        <f aca="false">AND( SeqBeg&lt;=Beg  , End &lt;=SeqEnd )</f>
        <v>0</v>
      </c>
      <c r="AN375" s="221"/>
      <c r="AT375" s="147" t="s">
        <v>103</v>
      </c>
      <c r="AU375" s="146"/>
      <c r="AW375" s="222" t="str">
        <f aca="false">HYPERLINK(CONCATENATE("http://www.ncbi.nlm.nih.gov/nuccore/",BM375),BM375)</f>
        <v>KF513867</v>
      </c>
      <c r="AX375" s="219" t="e">
        <f aca="false">CONCATENATE(d#REF!,IF(I375="","",CONCATENATE(".",I375)),IF(K375="","",CONCATENATE(".",K375)),IF(M375="","",CONCATENATE(".",M375)),IF(R375="","",CONCATENATE(".",R375)),IF(U375="","","(*)"))</f>
        <v>#VALUE!</v>
      </c>
      <c r="AY375" s="170" t="str">
        <f aca="false">CONCATENATE(BM375,".",BN375)</f>
        <v>KF513867.HEV_EW345</v>
      </c>
      <c r="AZ375" s="171" t="str">
        <f aca="false">IF(AV375="",IF(ISNUMBER(FIND(".",A375)),LEFT(A375,FIND(".",A375)-1),A375),AV375)</f>
        <v>KF513867</v>
      </c>
      <c r="BA375" s="171" t="str">
        <f aca="false">IF(ISNUMBER(FIND("-",AZ375)),LEFT(AZ375,FIND("-",AZ375)-1),AZ375)</f>
        <v>KF513867</v>
      </c>
      <c r="BB375" s="170" t="str">
        <f aca="false"> MEGAname &amp; "="</f>
        <v>KF513867=</v>
      </c>
      <c r="BC375" s="170" t="str">
        <f aca="false">Clear &amp; IF(span ,"Span","out")</f>
        <v>KF513867=out</v>
      </c>
      <c r="BD375" s="170" t="str">
        <f aca="false">Clear &amp; IF(span, IF(B375=".","Selected",B375),"out")</f>
        <v>KF513867=out</v>
      </c>
      <c r="BE375" s="170" t="str">
        <f aca="false">Clear &amp; Strain</f>
        <v>KF513867=HEV_EW348</v>
      </c>
      <c r="BF375" s="170" t="e">
        <f aca="false">CONCATENATE(A375,"=",F374,". ",AX375,IF(AB375="","",CONCATENATE(".",AB375)))</f>
        <v>#VALUE!</v>
      </c>
      <c r="BG375" s="170" t="e">
        <f aca="false">CONCATENATE(A375,"=",F374,". ",AX375)</f>
        <v>#VALUE!</v>
      </c>
      <c r="BH375" s="170" t="e">
        <f aca="false">CONCATENATE(A375,"=",AX375)</f>
        <v>#VALUE!</v>
      </c>
      <c r="BI375" s="170" t="e">
        <f aca="false">CONCATENATE(A375,"=",ComForSubtype,d#REF!)</f>
        <v>#VALUE!</v>
      </c>
      <c r="BJ375" s="170" t="str">
        <f aca="false">CONCATENATE(A375,"=",E375)</f>
        <v>KF513867=3</v>
      </c>
      <c r="BK375" s="170" t="str">
        <f aca="false">CONCATENATE(A375,"=",C375)</f>
        <v>KF513867=3</v>
      </c>
      <c r="BL375" s="170" t="e">
        <f aca="false">CONCATENATE(d#REF!,"=")</f>
        <v>#VALUE!</v>
      </c>
      <c r="BM375" s="223" t="str">
        <f aca="false">IF(BA375="XX","",BA375)</f>
        <v>KF513867</v>
      </c>
      <c r="BN375" s="224" t="str">
        <f aca="false">CONCATENATE(IF(F374="","",F374),IF(G375="","",CONCATENATE(" / ",G375)))</f>
        <v>HEV_EW345</v>
      </c>
      <c r="BO375" s="225" t="e">
        <f aca="false">AX375</f>
        <v>#VALUE!</v>
      </c>
      <c r="BP375" s="226" t="str">
        <f aca="false">IF(V375="","",V375)</f>
        <v/>
      </c>
      <c r="BQ375" s="226" t="str">
        <f aca="false">IF(W375="","",CONCATENATE(W375,IF(LEFT(AO375,1)="s","+","")))</f>
        <v/>
      </c>
      <c r="BR375" s="226" t="str">
        <f aca="false">IF(X375="","",CONCATENATE(X375,IF(LEFT(AQ375,1)="s","+","")))</f>
        <v/>
      </c>
      <c r="BS375" s="226" t="str">
        <f aca="false">IF(Y375="","",CONCATENATE(Y375,IF(LEFT(AR375,1)="s","+","")))</f>
        <v/>
      </c>
      <c r="BT375" s="226" t="str">
        <f aca="false">IF(Z375="","",CONCATENATE(Z375,IF(LEFT(AS375,1)="s","+","")))</f>
        <v/>
      </c>
      <c r="BU375" s="227" t="str">
        <f aca="false">IF(AA375="","",CONCATENATE(AA375,IF(LEFT(AT375,1)="s","+","")))</f>
        <v/>
      </c>
      <c r="BW375" s="177" t="s">
        <v>338</v>
      </c>
      <c r="BX375" s="170" t="str">
        <f aca="false">IF(BW375&lt;&gt;"",IF(ISNUMBER(FIND("=",BW375)),LEFT(BW375,FIND("=",BW375)-1),BW375),BW375)</f>
        <v>xx</v>
      </c>
      <c r="BY375" s="170" t="str">
        <f aca="false">IF(BW375&lt;&gt;"",IF(ISNUMBER(FIND("=",BW375)),RIGHT(BW375,LEN(BW375)-FIND("=",BW375)),""),"")</f>
        <v>Non_select</v>
      </c>
      <c r="BZ375" s="170" t="str">
        <f aca="false">IF(BX375&lt;&gt;"",IF(ISNUMBER(FIND(".",BX375)),LEFT(BX375,FIND(".",BX375)-1),BX375),BX375)</f>
        <v>xx</v>
      </c>
      <c r="CA375" s="170" t="str">
        <f aca="false">IF(BX375&lt;&gt;"",IF(ISNUMBER(FIND(".",BX375)),RIGHT(BX375,LEN(BX375)-FIND(".",BX375)),""),"")</f>
        <v/>
      </c>
      <c r="CC375" s="170" t="str">
        <f aca="false">A375</f>
        <v>KF513867</v>
      </c>
      <c r="CD375" s="178" t="s">
        <v>339</v>
      </c>
      <c r="CE375" s="178" t="s">
        <v>340</v>
      </c>
      <c r="CF375" s="178" t="s">
        <v>341</v>
      </c>
      <c r="CK375" s="178"/>
      <c r="CR375" s="228" t="n">
        <f aca="false">C375</f>
        <v>3</v>
      </c>
      <c r="CS375" s="229" t="e">
        <f aca="false">d#REF!</f>
        <v>#VALUE!</v>
      </c>
      <c r="CT375" s="170" t="str">
        <f aca="false">CONCATENATE(CD375," strain ",CM375," ",CL375,", partial cds")</f>
        <v>Hepatitis E virus strain  , partial cds</v>
      </c>
    </row>
    <row r="376" customFormat="false" ht="11.9" hidden="false" customHeight="true" outlineLevel="0" collapsed="false">
      <c r="A376" s="154" t="s">
        <v>1082</v>
      </c>
      <c r="B376" s="147" t="n">
        <v>3</v>
      </c>
      <c r="C376" s="148" t="n">
        <v>3</v>
      </c>
      <c r="D376" s="147" t="s">
        <v>947</v>
      </c>
      <c r="E376" s="150" t="s">
        <v>640</v>
      </c>
      <c r="F376" s="210" t="s">
        <v>1083</v>
      </c>
      <c r="H376" s="146" t="s">
        <v>649</v>
      </c>
      <c r="I376" s="153" t="s">
        <v>650</v>
      </c>
      <c r="J376" s="146" t="s">
        <v>395</v>
      </c>
      <c r="M376" s="157" t="s">
        <v>348</v>
      </c>
      <c r="N376" s="158" t="s">
        <v>400</v>
      </c>
      <c r="O376" s="159" t="n">
        <v>2011</v>
      </c>
      <c r="S376" s="146" t="n">
        <v>280</v>
      </c>
      <c r="T376" s="161" t="n">
        <v>6</v>
      </c>
      <c r="AH376" s="164" t="n">
        <v>6262</v>
      </c>
      <c r="AI376" s="164" t="n">
        <v>6541</v>
      </c>
      <c r="AJ376" s="219" t="n">
        <f aca="false">SeqEnd-SeqBeg+1</f>
        <v>280</v>
      </c>
      <c r="AK376" s="220" t="n">
        <f aca="false">AND( SeqBeg&lt;=Beg  , End &lt;=SeqEnd )</f>
        <v>0</v>
      </c>
      <c r="AN376" s="221"/>
      <c r="AT376" s="147" t="s">
        <v>103</v>
      </c>
      <c r="AU376" s="146"/>
      <c r="AW376" s="222" t="str">
        <f aca="false">HYPERLINK(CONCATENATE("http://www.ncbi.nlm.nih.gov/nuccore/",BM376),BM376)</f>
        <v>KF513868</v>
      </c>
      <c r="AX376" s="219" t="e">
        <f aca="false">CONCATENATE(d#REF!,IF(I376="","",CONCATENATE(".",I376)),IF(K376="","",CONCATENATE(".",K376)),IF(M376="","",CONCATENATE(".",M376)),IF(R376="","",CONCATENATE(".",R376)),IF(U376="","","(*)"))</f>
        <v>#VALUE!</v>
      </c>
      <c r="AY376" s="170" t="str">
        <f aca="false">CONCATENATE(BM376,".",BN376)</f>
        <v>KF513868.HEV_EW348</v>
      </c>
      <c r="AZ376" s="171" t="str">
        <f aca="false">IF(AV376="",IF(ISNUMBER(FIND(".",A376)),LEFT(A376,FIND(".",A376)-1),A376),AV376)</f>
        <v>KF513868</v>
      </c>
      <c r="BA376" s="171" t="str">
        <f aca="false">IF(ISNUMBER(FIND("-",AZ376)),LEFT(AZ376,FIND("-",AZ376)-1),AZ376)</f>
        <v>KF513868</v>
      </c>
      <c r="BB376" s="170" t="str">
        <f aca="false"> MEGAname &amp; "="</f>
        <v>KF513868=</v>
      </c>
      <c r="BC376" s="170" t="str">
        <f aca="false">Clear &amp; IF(span ,"Span","out")</f>
        <v>KF513868=out</v>
      </c>
      <c r="BD376" s="170" t="str">
        <f aca="false">Clear &amp; IF(span, IF(B376=".","Selected",B376),"out")</f>
        <v>KF513868=out</v>
      </c>
      <c r="BE376" s="170" t="str">
        <f aca="false">Clear &amp; Strain</f>
        <v>KF513868=HEV_EW349</v>
      </c>
      <c r="BF376" s="170" t="e">
        <f aca="false">CONCATENATE(A376,"=",F375,". ",AX376,IF(AB376="","",CONCATENATE(".",AB376)))</f>
        <v>#VALUE!</v>
      </c>
      <c r="BG376" s="170" t="e">
        <f aca="false">CONCATENATE(A376,"=",F375,". ",AX376)</f>
        <v>#VALUE!</v>
      </c>
      <c r="BH376" s="170" t="e">
        <f aca="false">CONCATENATE(A376,"=",AX376)</f>
        <v>#VALUE!</v>
      </c>
      <c r="BI376" s="170" t="e">
        <f aca="false">CONCATENATE(A376,"=",ComForSubtype,d#REF!)</f>
        <v>#VALUE!</v>
      </c>
      <c r="BJ376" s="170" t="str">
        <f aca="false">CONCATENATE(A376,"=",E376)</f>
        <v>KF513868=3</v>
      </c>
      <c r="BK376" s="170" t="str">
        <f aca="false">CONCATENATE(A376,"=",C376)</f>
        <v>KF513868=3</v>
      </c>
      <c r="BL376" s="170" t="e">
        <f aca="false">CONCATENATE(d#REF!,"=")</f>
        <v>#VALUE!</v>
      </c>
      <c r="BM376" s="223" t="str">
        <f aca="false">IF(BA376="XX","",BA376)</f>
        <v>KF513868</v>
      </c>
      <c r="BN376" s="224" t="str">
        <f aca="false">CONCATENATE(IF(F375="","",F375),IF(G376="","",CONCATENATE(" / ",G376)))</f>
        <v>HEV_EW348</v>
      </c>
      <c r="BO376" s="225" t="e">
        <f aca="false">AX376</f>
        <v>#VALUE!</v>
      </c>
      <c r="BP376" s="226" t="str">
        <f aca="false">IF(V376="","",V376)</f>
        <v/>
      </c>
      <c r="BQ376" s="226" t="str">
        <f aca="false">IF(W376="","",CONCATENATE(W376,IF(LEFT(AO376,1)="s","+","")))</f>
        <v/>
      </c>
      <c r="BR376" s="226" t="str">
        <f aca="false">IF(X376="","",CONCATENATE(X376,IF(LEFT(AQ376,1)="s","+","")))</f>
        <v/>
      </c>
      <c r="BS376" s="226" t="str">
        <f aca="false">IF(Y376="","",CONCATENATE(Y376,IF(LEFT(AR376,1)="s","+","")))</f>
        <v/>
      </c>
      <c r="BT376" s="226" t="str">
        <f aca="false">IF(Z376="","",CONCATENATE(Z376,IF(LEFT(AS376,1)="s","+","")))</f>
        <v/>
      </c>
      <c r="BU376" s="227" t="str">
        <f aca="false">IF(AA376="","",CONCATENATE(AA376,IF(LEFT(AT376,1)="s","+","")))</f>
        <v/>
      </c>
      <c r="BW376" s="177" t="s">
        <v>338</v>
      </c>
      <c r="BX376" s="170" t="str">
        <f aca="false">IF(BW376&lt;&gt;"",IF(ISNUMBER(FIND("=",BW376)),LEFT(BW376,FIND("=",BW376)-1),BW376),BW376)</f>
        <v>xx</v>
      </c>
      <c r="BY376" s="170" t="str">
        <f aca="false">IF(BW376&lt;&gt;"",IF(ISNUMBER(FIND("=",BW376)),RIGHT(BW376,LEN(BW376)-FIND("=",BW376)),""),"")</f>
        <v>Non_select</v>
      </c>
      <c r="BZ376" s="170" t="str">
        <f aca="false">IF(BX376&lt;&gt;"",IF(ISNUMBER(FIND(".",BX376)),LEFT(BX376,FIND(".",BX376)-1),BX376),BX376)</f>
        <v>xx</v>
      </c>
      <c r="CA376" s="170" t="str">
        <f aca="false">IF(BX376&lt;&gt;"",IF(ISNUMBER(FIND(".",BX376)),RIGHT(BX376,LEN(BX376)-FIND(".",BX376)),""),"")</f>
        <v/>
      </c>
      <c r="CC376" s="170" t="str">
        <f aca="false">A376</f>
        <v>KF513868</v>
      </c>
      <c r="CD376" s="178" t="s">
        <v>339</v>
      </c>
      <c r="CE376" s="178" t="s">
        <v>340</v>
      </c>
      <c r="CF376" s="178" t="s">
        <v>341</v>
      </c>
      <c r="CK376" s="178"/>
      <c r="CR376" s="228" t="n">
        <f aca="false">C376</f>
        <v>3</v>
      </c>
      <c r="CS376" s="229" t="e">
        <f aca="false">d#REF!</f>
        <v>#VALUE!</v>
      </c>
      <c r="CT376" s="170" t="str">
        <f aca="false">CONCATENATE(CD376," strain ",CM376," ",CL376,", partial cds")</f>
        <v>Hepatitis E virus strain  , partial cds</v>
      </c>
    </row>
    <row r="377" customFormat="false" ht="11.9" hidden="false" customHeight="true" outlineLevel="0" collapsed="false">
      <c r="A377" s="154" t="s">
        <v>1084</v>
      </c>
      <c r="B377" s="147" t="n">
        <v>3</v>
      </c>
      <c r="C377" s="148" t="n">
        <v>3</v>
      </c>
      <c r="D377" s="147" t="s">
        <v>947</v>
      </c>
      <c r="E377" s="150" t="s">
        <v>640</v>
      </c>
      <c r="F377" s="210" t="s">
        <v>1085</v>
      </c>
      <c r="H377" s="146" t="s">
        <v>649</v>
      </c>
      <c r="I377" s="153" t="s">
        <v>650</v>
      </c>
      <c r="J377" s="146" t="s">
        <v>395</v>
      </c>
      <c r="M377" s="157" t="s">
        <v>348</v>
      </c>
      <c r="N377" s="158" t="s">
        <v>400</v>
      </c>
      <c r="O377" s="159" t="n">
        <v>2011</v>
      </c>
      <c r="S377" s="146" t="n">
        <v>280</v>
      </c>
      <c r="T377" s="161" t="n">
        <v>6</v>
      </c>
      <c r="AH377" s="164" t="n">
        <v>6262</v>
      </c>
      <c r="AI377" s="164" t="n">
        <v>6541</v>
      </c>
      <c r="AJ377" s="219" t="n">
        <f aca="false">SeqEnd-SeqBeg+1</f>
        <v>280</v>
      </c>
      <c r="AK377" s="220" t="n">
        <f aca="false">AND( SeqBeg&lt;=Beg  , End &lt;=SeqEnd )</f>
        <v>0</v>
      </c>
      <c r="AN377" s="221"/>
      <c r="AT377" s="147" t="s">
        <v>103</v>
      </c>
      <c r="AU377" s="146"/>
      <c r="AW377" s="222" t="str">
        <f aca="false">HYPERLINK(CONCATENATE("http://www.ncbi.nlm.nih.gov/nuccore/",BM377),BM377)</f>
        <v>KF513879</v>
      </c>
      <c r="AX377" s="219" t="e">
        <f aca="false">CONCATENATE(d#REF!,IF(I377="","",CONCATENATE(".",I377)),IF(K377="","",CONCATENATE(".",K377)),IF(M377="","",CONCATENATE(".",M377)),IF(R377="","",CONCATENATE(".",R377)),IF(U377="","","(*)"))</f>
        <v>#VALUE!</v>
      </c>
      <c r="AY377" s="170" t="str">
        <f aca="false">CONCATENATE(BM377,".",BN377)</f>
        <v>KF513879.HEV_EW349</v>
      </c>
      <c r="AZ377" s="171" t="str">
        <f aca="false">IF(AV377="",IF(ISNUMBER(FIND(".",A377)),LEFT(A377,FIND(".",A377)-1),A377),AV377)</f>
        <v>KF513879</v>
      </c>
      <c r="BA377" s="171" t="str">
        <f aca="false">IF(ISNUMBER(FIND("-",AZ377)),LEFT(AZ377,FIND("-",AZ377)-1),AZ377)</f>
        <v>KF513879</v>
      </c>
      <c r="BB377" s="170" t="str">
        <f aca="false"> MEGAname &amp; "="</f>
        <v>KF513879=</v>
      </c>
      <c r="BC377" s="170" t="str">
        <f aca="false">Clear &amp; IF(span ,"Span","out")</f>
        <v>KF513879=out</v>
      </c>
      <c r="BD377" s="170" t="str">
        <f aca="false">Clear &amp; IF(span, IF(B377=".","Selected",B377),"out")</f>
        <v>KF513879=out</v>
      </c>
      <c r="BE377" s="170" t="str">
        <f aca="false">Clear &amp; Strain</f>
        <v>KF513879=HEV_EW359</v>
      </c>
      <c r="BF377" s="170" t="e">
        <f aca="false">CONCATENATE(A377,"=",F376,". ",AX377,IF(AB377="","",CONCATENATE(".",AB377)))</f>
        <v>#VALUE!</v>
      </c>
      <c r="BG377" s="170" t="e">
        <f aca="false">CONCATENATE(A377,"=",F376,". ",AX377)</f>
        <v>#VALUE!</v>
      </c>
      <c r="BH377" s="170" t="e">
        <f aca="false">CONCATENATE(A377,"=",AX377)</f>
        <v>#VALUE!</v>
      </c>
      <c r="BI377" s="170" t="e">
        <f aca="false">CONCATENATE(A377,"=",ComForSubtype,d#REF!)</f>
        <v>#VALUE!</v>
      </c>
      <c r="BJ377" s="170" t="str">
        <f aca="false">CONCATENATE(A377,"=",E377)</f>
        <v>KF513879=3</v>
      </c>
      <c r="BK377" s="170" t="str">
        <f aca="false">CONCATENATE(A377,"=",C377)</f>
        <v>KF513879=3</v>
      </c>
      <c r="BL377" s="170" t="e">
        <f aca="false">CONCATENATE(d#REF!,"=")</f>
        <v>#VALUE!</v>
      </c>
      <c r="BM377" s="223" t="str">
        <f aca="false">IF(BA377="XX","",BA377)</f>
        <v>KF513879</v>
      </c>
      <c r="BN377" s="224" t="str">
        <f aca="false">CONCATENATE(IF(F376="","",F376),IF(G377="","",CONCATENATE(" / ",G377)))</f>
        <v>HEV_EW349</v>
      </c>
      <c r="BO377" s="225" t="e">
        <f aca="false">AX377</f>
        <v>#VALUE!</v>
      </c>
      <c r="BP377" s="226" t="str">
        <f aca="false">IF(V377="","",V377)</f>
        <v/>
      </c>
      <c r="BQ377" s="226" t="str">
        <f aca="false">IF(W377="","",CONCATENATE(W377,IF(LEFT(AO377,1)="s","+","")))</f>
        <v/>
      </c>
      <c r="BR377" s="226" t="str">
        <f aca="false">IF(X377="","",CONCATENATE(X377,IF(LEFT(AQ377,1)="s","+","")))</f>
        <v/>
      </c>
      <c r="BS377" s="226" t="str">
        <f aca="false">IF(Y377="","",CONCATENATE(Y377,IF(LEFT(AR377,1)="s","+","")))</f>
        <v/>
      </c>
      <c r="BT377" s="226" t="str">
        <f aca="false">IF(Z377="","",CONCATENATE(Z377,IF(LEFT(AS377,1)="s","+","")))</f>
        <v/>
      </c>
      <c r="BU377" s="227" t="str">
        <f aca="false">IF(AA377="","",CONCATENATE(AA377,IF(LEFT(AT377,1)="s","+","")))</f>
        <v/>
      </c>
      <c r="BW377" s="177" t="s">
        <v>338</v>
      </c>
      <c r="BX377" s="170" t="str">
        <f aca="false">IF(BW377&lt;&gt;"",IF(ISNUMBER(FIND("=",BW377)),LEFT(BW377,FIND("=",BW377)-1),BW377),BW377)</f>
        <v>xx</v>
      </c>
      <c r="BY377" s="170" t="str">
        <f aca="false">IF(BW377&lt;&gt;"",IF(ISNUMBER(FIND("=",BW377)),RIGHT(BW377,LEN(BW377)-FIND("=",BW377)),""),"")</f>
        <v>Non_select</v>
      </c>
      <c r="BZ377" s="170" t="str">
        <f aca="false">IF(BX377&lt;&gt;"",IF(ISNUMBER(FIND(".",BX377)),LEFT(BX377,FIND(".",BX377)-1),BX377),BX377)</f>
        <v>xx</v>
      </c>
      <c r="CA377" s="170" t="str">
        <f aca="false">IF(BX377&lt;&gt;"",IF(ISNUMBER(FIND(".",BX377)),RIGHT(BX377,LEN(BX377)-FIND(".",BX377)),""),"")</f>
        <v/>
      </c>
      <c r="CC377" s="170" t="str">
        <f aca="false">A377</f>
        <v>KF513879</v>
      </c>
      <c r="CD377" s="178" t="s">
        <v>339</v>
      </c>
      <c r="CE377" s="178" t="s">
        <v>340</v>
      </c>
      <c r="CF377" s="178" t="s">
        <v>341</v>
      </c>
      <c r="CK377" s="178"/>
      <c r="CR377" s="228" t="n">
        <f aca="false">C377</f>
        <v>3</v>
      </c>
      <c r="CS377" s="229" t="e">
        <f aca="false">d#REF!</f>
        <v>#VALUE!</v>
      </c>
      <c r="CT377" s="170" t="str">
        <f aca="false">CONCATENATE(CD377," strain ",CM377," ",CL377,", partial cds")</f>
        <v>Hepatitis E virus strain  , partial cds</v>
      </c>
    </row>
    <row r="378" customFormat="false" ht="11.9" hidden="false" customHeight="true" outlineLevel="0" collapsed="false">
      <c r="A378" s="154" t="s">
        <v>1086</v>
      </c>
      <c r="B378" s="147" t="n">
        <v>3</v>
      </c>
      <c r="C378" s="148" t="n">
        <v>3</v>
      </c>
      <c r="D378" s="147" t="s">
        <v>947</v>
      </c>
      <c r="E378" s="150" t="s">
        <v>640</v>
      </c>
      <c r="F378" s="210" t="s">
        <v>1087</v>
      </c>
      <c r="H378" s="146" t="s">
        <v>649</v>
      </c>
      <c r="I378" s="153" t="s">
        <v>650</v>
      </c>
      <c r="J378" s="146" t="s">
        <v>395</v>
      </c>
      <c r="M378" s="157" t="s">
        <v>348</v>
      </c>
      <c r="N378" s="158" t="s">
        <v>400</v>
      </c>
      <c r="O378" s="159" t="n">
        <v>2011</v>
      </c>
      <c r="S378" s="146" t="n">
        <v>280</v>
      </c>
      <c r="T378" s="161" t="n">
        <v>6</v>
      </c>
      <c r="AH378" s="164" t="n">
        <v>6262</v>
      </c>
      <c r="AI378" s="164" t="n">
        <v>6541</v>
      </c>
      <c r="AJ378" s="219" t="n">
        <f aca="false">SeqEnd-SeqBeg+1</f>
        <v>280</v>
      </c>
      <c r="AK378" s="220" t="n">
        <f aca="false">AND( SeqBeg&lt;=Beg  , End &lt;=SeqEnd )</f>
        <v>0</v>
      </c>
      <c r="AN378" s="221"/>
      <c r="AT378" s="147" t="s">
        <v>103</v>
      </c>
      <c r="AU378" s="146"/>
      <c r="AW378" s="222" t="str">
        <f aca="false">HYPERLINK(CONCATENATE("http://www.ncbi.nlm.nih.gov/nuccore/",BM378),BM378)</f>
        <v>KF513883</v>
      </c>
      <c r="AX378" s="219" t="e">
        <f aca="false">CONCATENATE(d#REF!,IF(I378="","",CONCATENATE(".",I378)),IF(K378="","",CONCATENATE(".",K378)),IF(M378="","",CONCATENATE(".",M378)),IF(R378="","",CONCATENATE(".",R378)),IF(U378="","","(*)"))</f>
        <v>#VALUE!</v>
      </c>
      <c r="AY378" s="170" t="str">
        <f aca="false">CONCATENATE(BM378,".",BN378)</f>
        <v>KF513883.HEV_EW359</v>
      </c>
      <c r="AZ378" s="171" t="str">
        <f aca="false">IF(AV378="",IF(ISNUMBER(FIND(".",A378)),LEFT(A378,FIND(".",A378)-1),A378),AV378)</f>
        <v>KF513883</v>
      </c>
      <c r="BA378" s="171" t="str">
        <f aca="false">IF(ISNUMBER(FIND("-",AZ378)),LEFT(AZ378,FIND("-",AZ378)-1),AZ378)</f>
        <v>KF513883</v>
      </c>
      <c r="BB378" s="170" t="str">
        <f aca="false"> MEGAname &amp; "="</f>
        <v>KF513883=</v>
      </c>
      <c r="BC378" s="170" t="str">
        <f aca="false">Clear &amp; IF(span ,"Span","out")</f>
        <v>KF513883=out</v>
      </c>
      <c r="BD378" s="170" t="str">
        <f aca="false">Clear &amp; IF(span, IF(B378=".","Selected",B378),"out")</f>
        <v>KF513883=out</v>
      </c>
      <c r="BE378" s="170" t="str">
        <f aca="false">Clear &amp; Strain</f>
        <v>KF513883=HEV_EW362</v>
      </c>
      <c r="BF378" s="170" t="e">
        <f aca="false">CONCATENATE(A378,"=",F377,". ",AX378,IF(AB378="","",CONCATENATE(".",AB378)))</f>
        <v>#VALUE!</v>
      </c>
      <c r="BG378" s="170" t="e">
        <f aca="false">CONCATENATE(A378,"=",F377,". ",AX378)</f>
        <v>#VALUE!</v>
      </c>
      <c r="BH378" s="170" t="e">
        <f aca="false">CONCATENATE(A378,"=",AX378)</f>
        <v>#VALUE!</v>
      </c>
      <c r="BI378" s="170" t="e">
        <f aca="false">CONCATENATE(A378,"=",ComForSubtype,d#REF!)</f>
        <v>#VALUE!</v>
      </c>
      <c r="BJ378" s="170" t="str">
        <f aca="false">CONCATENATE(A378,"=",E378)</f>
        <v>KF513883=3</v>
      </c>
      <c r="BK378" s="170" t="str">
        <f aca="false">CONCATENATE(A378,"=",C378)</f>
        <v>KF513883=3</v>
      </c>
      <c r="BL378" s="170" t="e">
        <f aca="false">CONCATENATE(d#REF!,"=")</f>
        <v>#VALUE!</v>
      </c>
      <c r="BM378" s="223" t="str">
        <f aca="false">IF(BA378="XX","",BA378)</f>
        <v>KF513883</v>
      </c>
      <c r="BN378" s="224" t="str">
        <f aca="false">CONCATENATE(IF(F377="","",F377),IF(G378="","",CONCATENATE(" / ",G378)))</f>
        <v>HEV_EW359</v>
      </c>
      <c r="BO378" s="225" t="e">
        <f aca="false">AX378</f>
        <v>#VALUE!</v>
      </c>
      <c r="BP378" s="226" t="str">
        <f aca="false">IF(V378="","",V378)</f>
        <v/>
      </c>
      <c r="BQ378" s="226" t="str">
        <f aca="false">IF(W378="","",CONCATENATE(W378,IF(LEFT(AO378,1)="s","+","")))</f>
        <v/>
      </c>
      <c r="BR378" s="226" t="str">
        <f aca="false">IF(X378="","",CONCATENATE(X378,IF(LEFT(AQ378,1)="s","+","")))</f>
        <v/>
      </c>
      <c r="BS378" s="226" t="str">
        <f aca="false">IF(Y378="","",CONCATENATE(Y378,IF(LEFT(AR378,1)="s","+","")))</f>
        <v/>
      </c>
      <c r="BT378" s="226" t="str">
        <f aca="false">IF(Z378="","",CONCATENATE(Z378,IF(LEFT(AS378,1)="s","+","")))</f>
        <v/>
      </c>
      <c r="BU378" s="227" t="str">
        <f aca="false">IF(AA378="","",CONCATENATE(AA378,IF(LEFT(AT378,1)="s","+","")))</f>
        <v/>
      </c>
      <c r="BW378" s="177" t="s">
        <v>338</v>
      </c>
      <c r="BX378" s="170" t="str">
        <f aca="false">IF(BW378&lt;&gt;"",IF(ISNUMBER(FIND("=",BW378)),LEFT(BW378,FIND("=",BW378)-1),BW378),BW378)</f>
        <v>xx</v>
      </c>
      <c r="BY378" s="170" t="str">
        <f aca="false">IF(BW378&lt;&gt;"",IF(ISNUMBER(FIND("=",BW378)),RIGHT(BW378,LEN(BW378)-FIND("=",BW378)),""),"")</f>
        <v>Non_select</v>
      </c>
      <c r="BZ378" s="170" t="str">
        <f aca="false">IF(BX378&lt;&gt;"",IF(ISNUMBER(FIND(".",BX378)),LEFT(BX378,FIND(".",BX378)-1),BX378),BX378)</f>
        <v>xx</v>
      </c>
      <c r="CA378" s="170" t="str">
        <f aca="false">IF(BX378&lt;&gt;"",IF(ISNUMBER(FIND(".",BX378)),RIGHT(BX378,LEN(BX378)-FIND(".",BX378)),""),"")</f>
        <v/>
      </c>
      <c r="CC378" s="170" t="str">
        <f aca="false">A378</f>
        <v>KF513883</v>
      </c>
      <c r="CD378" s="178" t="s">
        <v>339</v>
      </c>
      <c r="CE378" s="178" t="s">
        <v>340</v>
      </c>
      <c r="CF378" s="178" t="s">
        <v>341</v>
      </c>
      <c r="CK378" s="178"/>
      <c r="CR378" s="228" t="n">
        <f aca="false">C378</f>
        <v>3</v>
      </c>
      <c r="CS378" s="229" t="e">
        <f aca="false">d#REF!</f>
        <v>#VALUE!</v>
      </c>
      <c r="CT378" s="170" t="str">
        <f aca="false">CONCATENATE(CD378," strain ",CM378," ",CL378,", partial cds")</f>
        <v>Hepatitis E virus strain  , partial cds</v>
      </c>
    </row>
    <row r="379" customFormat="false" ht="11.9" hidden="false" customHeight="true" outlineLevel="0" collapsed="false">
      <c r="A379" s="154" t="s">
        <v>1088</v>
      </c>
      <c r="B379" s="147" t="n">
        <v>3</v>
      </c>
      <c r="C379" s="148" t="n">
        <v>3</v>
      </c>
      <c r="D379" s="147" t="s">
        <v>947</v>
      </c>
      <c r="E379" s="150" t="s">
        <v>640</v>
      </c>
      <c r="F379" s="210" t="s">
        <v>1089</v>
      </c>
      <c r="H379" s="146" t="s">
        <v>649</v>
      </c>
      <c r="I379" s="153" t="s">
        <v>650</v>
      </c>
      <c r="J379" s="146" t="s">
        <v>395</v>
      </c>
      <c r="M379" s="157" t="s">
        <v>348</v>
      </c>
      <c r="N379" s="158" t="s">
        <v>400</v>
      </c>
      <c r="O379" s="159" t="n">
        <v>2012</v>
      </c>
      <c r="S379" s="146" t="n">
        <v>280</v>
      </c>
      <c r="T379" s="161" t="n">
        <v>6</v>
      </c>
      <c r="AH379" s="164" t="n">
        <v>6262</v>
      </c>
      <c r="AI379" s="164" t="n">
        <v>6541</v>
      </c>
      <c r="AJ379" s="219" t="n">
        <f aca="false">SeqEnd-SeqBeg+1</f>
        <v>280</v>
      </c>
      <c r="AK379" s="220" t="n">
        <f aca="false">AND( SeqBeg&lt;=Beg  , End &lt;=SeqEnd )</f>
        <v>0</v>
      </c>
      <c r="AN379" s="221"/>
      <c r="AT379" s="147" t="s">
        <v>103</v>
      </c>
      <c r="AU379" s="146"/>
      <c r="AW379" s="222" t="str">
        <f aca="false">HYPERLINK(CONCATENATE("http://www.ncbi.nlm.nih.gov/nuccore/",BM379),BM379)</f>
        <v>KF513884</v>
      </c>
      <c r="AX379" s="219" t="e">
        <f aca="false">CONCATENATE(d#REF!,IF(I379="","",CONCATENATE(".",I379)),IF(K379="","",CONCATENATE(".",K379)),IF(M379="","",CONCATENATE(".",M379)),IF(R379="","",CONCATENATE(".",R379)),IF(U379="","","(*)"))</f>
        <v>#VALUE!</v>
      </c>
      <c r="AY379" s="170" t="str">
        <f aca="false">CONCATENATE(BM379,".",BN379)</f>
        <v>KF513884.HEV_EW362</v>
      </c>
      <c r="AZ379" s="171" t="str">
        <f aca="false">IF(AV379="",IF(ISNUMBER(FIND(".",A379)),LEFT(A379,FIND(".",A379)-1),A379),AV379)</f>
        <v>KF513884</v>
      </c>
      <c r="BA379" s="171" t="str">
        <f aca="false">IF(ISNUMBER(FIND("-",AZ379)),LEFT(AZ379,FIND("-",AZ379)-1),AZ379)</f>
        <v>KF513884</v>
      </c>
      <c r="BB379" s="170" t="str">
        <f aca="false"> MEGAname &amp; "="</f>
        <v>KF513884=</v>
      </c>
      <c r="BC379" s="170" t="str">
        <f aca="false">Clear &amp; IF(span ,"Span","out")</f>
        <v>KF513884=out</v>
      </c>
      <c r="BD379" s="170" t="str">
        <f aca="false">Clear &amp; IF(span, IF(B379=".","Selected",B379),"out")</f>
        <v>KF513884=out</v>
      </c>
      <c r="BE379" s="170" t="str">
        <f aca="false">Clear &amp; Strain</f>
        <v>KF513884=HEV_EW363</v>
      </c>
      <c r="BF379" s="170" t="e">
        <f aca="false">CONCATENATE(A379,"=",F378,". ",AX379,IF(AB379="","",CONCATENATE(".",AB379)))</f>
        <v>#VALUE!</v>
      </c>
      <c r="BG379" s="170" t="e">
        <f aca="false">CONCATENATE(A379,"=",F378,". ",AX379)</f>
        <v>#VALUE!</v>
      </c>
      <c r="BH379" s="170" t="e">
        <f aca="false">CONCATENATE(A379,"=",AX379)</f>
        <v>#VALUE!</v>
      </c>
      <c r="BI379" s="170" t="e">
        <f aca="false">CONCATENATE(A379,"=",ComForSubtype,d#REF!)</f>
        <v>#VALUE!</v>
      </c>
      <c r="BJ379" s="170" t="str">
        <f aca="false">CONCATENATE(A379,"=",E379)</f>
        <v>KF513884=3</v>
      </c>
      <c r="BK379" s="170" t="str">
        <f aca="false">CONCATENATE(A379,"=",C379)</f>
        <v>KF513884=3</v>
      </c>
      <c r="BL379" s="170" t="e">
        <f aca="false">CONCATENATE(d#REF!,"=")</f>
        <v>#VALUE!</v>
      </c>
      <c r="BM379" s="223" t="str">
        <f aca="false">IF(BA379="XX","",BA379)</f>
        <v>KF513884</v>
      </c>
      <c r="BN379" s="224" t="str">
        <f aca="false">CONCATENATE(IF(F378="","",F378),IF(G379="","",CONCATENATE(" / ",G379)))</f>
        <v>HEV_EW362</v>
      </c>
      <c r="BO379" s="225" t="e">
        <f aca="false">AX379</f>
        <v>#VALUE!</v>
      </c>
      <c r="BP379" s="226" t="str">
        <f aca="false">IF(V379="","",V379)</f>
        <v/>
      </c>
      <c r="BQ379" s="226" t="str">
        <f aca="false">IF(W379="","",CONCATENATE(W379,IF(LEFT(AO379,1)="s","+","")))</f>
        <v/>
      </c>
      <c r="BR379" s="226" t="str">
        <f aca="false">IF(X379="","",CONCATENATE(X379,IF(LEFT(AQ379,1)="s","+","")))</f>
        <v/>
      </c>
      <c r="BS379" s="226" t="str">
        <f aca="false">IF(Y379="","",CONCATENATE(Y379,IF(LEFT(AR379,1)="s","+","")))</f>
        <v/>
      </c>
      <c r="BT379" s="226" t="str">
        <f aca="false">IF(Z379="","",CONCATENATE(Z379,IF(LEFT(AS379,1)="s","+","")))</f>
        <v/>
      </c>
      <c r="BU379" s="227" t="str">
        <f aca="false">IF(AA379="","",CONCATENATE(AA379,IF(LEFT(AT379,1)="s","+","")))</f>
        <v/>
      </c>
      <c r="BW379" s="177" t="s">
        <v>338</v>
      </c>
      <c r="BX379" s="170" t="str">
        <f aca="false">IF(BW379&lt;&gt;"",IF(ISNUMBER(FIND("=",BW379)),LEFT(BW379,FIND("=",BW379)-1),BW379),BW379)</f>
        <v>xx</v>
      </c>
      <c r="BY379" s="170" t="str">
        <f aca="false">IF(BW379&lt;&gt;"",IF(ISNUMBER(FIND("=",BW379)),RIGHT(BW379,LEN(BW379)-FIND("=",BW379)),""),"")</f>
        <v>Non_select</v>
      </c>
      <c r="BZ379" s="170" t="str">
        <f aca="false">IF(BX379&lt;&gt;"",IF(ISNUMBER(FIND(".",BX379)),LEFT(BX379,FIND(".",BX379)-1),BX379),BX379)</f>
        <v>xx</v>
      </c>
      <c r="CA379" s="170" t="str">
        <f aca="false">IF(BX379&lt;&gt;"",IF(ISNUMBER(FIND(".",BX379)),RIGHT(BX379,LEN(BX379)-FIND(".",BX379)),""),"")</f>
        <v/>
      </c>
      <c r="CC379" s="170" t="str">
        <f aca="false">A379</f>
        <v>KF513884</v>
      </c>
      <c r="CD379" s="178" t="s">
        <v>339</v>
      </c>
      <c r="CE379" s="178" t="s">
        <v>340</v>
      </c>
      <c r="CF379" s="178" t="s">
        <v>341</v>
      </c>
      <c r="CK379" s="178"/>
      <c r="CR379" s="228" t="n">
        <f aca="false">C379</f>
        <v>3</v>
      </c>
      <c r="CS379" s="229" t="e">
        <f aca="false">d#REF!</f>
        <v>#VALUE!</v>
      </c>
      <c r="CT379" s="170" t="str">
        <f aca="false">CONCATENATE(CD379," strain ",CM379," ",CL379,", partial cds")</f>
        <v>Hepatitis E virus strain  , partial cds</v>
      </c>
    </row>
    <row r="380" customFormat="false" ht="11.9" hidden="false" customHeight="true" outlineLevel="0" collapsed="false">
      <c r="A380" s="154" t="s">
        <v>1090</v>
      </c>
      <c r="B380" s="147" t="n">
        <v>3</v>
      </c>
      <c r="C380" s="148" t="n">
        <v>3</v>
      </c>
      <c r="D380" s="147" t="s">
        <v>947</v>
      </c>
      <c r="E380" s="150" t="s">
        <v>640</v>
      </c>
      <c r="F380" s="210" t="s">
        <v>1091</v>
      </c>
      <c r="H380" s="146" t="s">
        <v>649</v>
      </c>
      <c r="I380" s="153" t="s">
        <v>650</v>
      </c>
      <c r="J380" s="146" t="s">
        <v>395</v>
      </c>
      <c r="M380" s="157" t="s">
        <v>348</v>
      </c>
      <c r="N380" s="158" t="s">
        <v>400</v>
      </c>
      <c r="O380" s="159" t="n">
        <v>2012</v>
      </c>
      <c r="S380" s="146" t="n">
        <v>280</v>
      </c>
      <c r="T380" s="161" t="n">
        <v>6</v>
      </c>
      <c r="AH380" s="164" t="n">
        <v>6262</v>
      </c>
      <c r="AI380" s="164" t="n">
        <v>6541</v>
      </c>
      <c r="AJ380" s="219" t="n">
        <f aca="false">SeqEnd-SeqBeg+1</f>
        <v>280</v>
      </c>
      <c r="AK380" s="220" t="n">
        <f aca="false">AND( SeqBeg&lt;=Beg  , End &lt;=SeqEnd )</f>
        <v>0</v>
      </c>
      <c r="AN380" s="221"/>
      <c r="AT380" s="147" t="s">
        <v>103</v>
      </c>
      <c r="AU380" s="146"/>
      <c r="AW380" s="222" t="str">
        <f aca="false">HYPERLINK(CONCATENATE("http://www.ncbi.nlm.nih.gov/nuccore/",BM380),BM380)</f>
        <v>KF513885</v>
      </c>
      <c r="AX380" s="219" t="e">
        <f aca="false">CONCATENATE(d#REF!,IF(I380="","",CONCATENATE(".",I380)),IF(K380="","",CONCATENATE(".",K380)),IF(M380="","",CONCATENATE(".",M380)),IF(R380="","",CONCATENATE(".",R380)),IF(U380="","","(*)"))</f>
        <v>#VALUE!</v>
      </c>
      <c r="AY380" s="170" t="str">
        <f aca="false">CONCATENATE(BM380,".",BN380)</f>
        <v>KF513885.HEV_EW363</v>
      </c>
      <c r="AZ380" s="171" t="str">
        <f aca="false">IF(AV380="",IF(ISNUMBER(FIND(".",A380)),LEFT(A380,FIND(".",A380)-1),A380),AV380)</f>
        <v>KF513885</v>
      </c>
      <c r="BA380" s="171" t="str">
        <f aca="false">IF(ISNUMBER(FIND("-",AZ380)),LEFT(AZ380,FIND("-",AZ380)-1),AZ380)</f>
        <v>KF513885</v>
      </c>
      <c r="BB380" s="170" t="str">
        <f aca="false"> MEGAname &amp; "="</f>
        <v>KF513885=</v>
      </c>
      <c r="BC380" s="170" t="str">
        <f aca="false">Clear &amp; IF(span ,"Span","out")</f>
        <v>KF513885=out</v>
      </c>
      <c r="BD380" s="170" t="str">
        <f aca="false">Clear &amp; IF(span, IF(B380=".","Selected",B380),"out")</f>
        <v>KF513885=out</v>
      </c>
      <c r="BE380" s="170" t="str">
        <f aca="false">Clear &amp; Strain</f>
        <v>KF513885=HEV_EW364</v>
      </c>
      <c r="BF380" s="170" t="e">
        <f aca="false">CONCATENATE(A380,"=",F379,". ",AX380,IF(AB380="","",CONCATENATE(".",AB380)))</f>
        <v>#VALUE!</v>
      </c>
      <c r="BG380" s="170" t="e">
        <f aca="false">CONCATENATE(A380,"=",F379,". ",AX380)</f>
        <v>#VALUE!</v>
      </c>
      <c r="BH380" s="170" t="e">
        <f aca="false">CONCATENATE(A380,"=",AX380)</f>
        <v>#VALUE!</v>
      </c>
      <c r="BI380" s="170" t="e">
        <f aca="false">CONCATENATE(A380,"=",ComForSubtype,d#REF!)</f>
        <v>#VALUE!</v>
      </c>
      <c r="BJ380" s="170" t="str">
        <f aca="false">CONCATENATE(A380,"=",E380)</f>
        <v>KF513885=3</v>
      </c>
      <c r="BK380" s="170" t="str">
        <f aca="false">CONCATENATE(A380,"=",C380)</f>
        <v>KF513885=3</v>
      </c>
      <c r="BL380" s="170" t="e">
        <f aca="false">CONCATENATE(d#REF!,"=")</f>
        <v>#VALUE!</v>
      </c>
      <c r="BM380" s="223" t="str">
        <f aca="false">IF(BA380="XX","",BA380)</f>
        <v>KF513885</v>
      </c>
      <c r="BN380" s="224" t="str">
        <f aca="false">CONCATENATE(IF(F379="","",F379),IF(G380="","",CONCATENATE(" / ",G380)))</f>
        <v>HEV_EW363</v>
      </c>
      <c r="BO380" s="225" t="e">
        <f aca="false">AX380</f>
        <v>#VALUE!</v>
      </c>
      <c r="BP380" s="226" t="str">
        <f aca="false">IF(V380="","",V380)</f>
        <v/>
      </c>
      <c r="BQ380" s="226" t="str">
        <f aca="false">IF(W380="","",CONCATENATE(W380,IF(LEFT(AO380,1)="s","+","")))</f>
        <v/>
      </c>
      <c r="BR380" s="226" t="str">
        <f aca="false">IF(X380="","",CONCATENATE(X380,IF(LEFT(AQ380,1)="s","+","")))</f>
        <v/>
      </c>
      <c r="BS380" s="226" t="str">
        <f aca="false">IF(Y380="","",CONCATENATE(Y380,IF(LEFT(AR380,1)="s","+","")))</f>
        <v/>
      </c>
      <c r="BT380" s="226" t="str">
        <f aca="false">IF(Z380="","",CONCATENATE(Z380,IF(LEFT(AS380,1)="s","+","")))</f>
        <v/>
      </c>
      <c r="BU380" s="227" t="str">
        <f aca="false">IF(AA380="","",CONCATENATE(AA380,IF(LEFT(AT380,1)="s","+","")))</f>
        <v/>
      </c>
      <c r="BW380" s="177" t="s">
        <v>338</v>
      </c>
      <c r="BX380" s="170" t="str">
        <f aca="false">IF(BW380&lt;&gt;"",IF(ISNUMBER(FIND("=",BW380)),LEFT(BW380,FIND("=",BW380)-1),BW380),BW380)</f>
        <v>xx</v>
      </c>
      <c r="BY380" s="170" t="str">
        <f aca="false">IF(BW380&lt;&gt;"",IF(ISNUMBER(FIND("=",BW380)),RIGHT(BW380,LEN(BW380)-FIND("=",BW380)),""),"")</f>
        <v>Non_select</v>
      </c>
      <c r="BZ380" s="170" t="str">
        <f aca="false">IF(BX380&lt;&gt;"",IF(ISNUMBER(FIND(".",BX380)),LEFT(BX380,FIND(".",BX380)-1),BX380),BX380)</f>
        <v>xx</v>
      </c>
      <c r="CA380" s="170" t="str">
        <f aca="false">IF(BX380&lt;&gt;"",IF(ISNUMBER(FIND(".",BX380)),RIGHT(BX380,LEN(BX380)-FIND(".",BX380)),""),"")</f>
        <v/>
      </c>
      <c r="CC380" s="170" t="str">
        <f aca="false">A380</f>
        <v>KF513885</v>
      </c>
      <c r="CD380" s="178" t="s">
        <v>339</v>
      </c>
      <c r="CE380" s="178" t="s">
        <v>340</v>
      </c>
      <c r="CF380" s="178" t="s">
        <v>341</v>
      </c>
      <c r="CK380" s="178"/>
      <c r="CR380" s="228" t="n">
        <f aca="false">C380</f>
        <v>3</v>
      </c>
      <c r="CS380" s="229" t="e">
        <f aca="false">d#REF!</f>
        <v>#VALUE!</v>
      </c>
      <c r="CT380" s="170" t="str">
        <f aca="false">CONCATENATE(CD380," strain ",CM380," ",CL380,", partial cds")</f>
        <v>Hepatitis E virus strain  , partial cds</v>
      </c>
    </row>
    <row r="381" customFormat="false" ht="11.9" hidden="false" customHeight="true" outlineLevel="0" collapsed="false">
      <c r="A381" s="154" t="s">
        <v>1092</v>
      </c>
      <c r="B381" s="147" t="n">
        <v>3</v>
      </c>
      <c r="C381" s="148" t="n">
        <v>3</v>
      </c>
      <c r="D381" s="147" t="s">
        <v>947</v>
      </c>
      <c r="E381" s="150" t="s">
        <v>640</v>
      </c>
      <c r="F381" s="210" t="s">
        <v>1093</v>
      </c>
      <c r="H381" s="146" t="s">
        <v>649</v>
      </c>
      <c r="I381" s="153" t="s">
        <v>650</v>
      </c>
      <c r="J381" s="146" t="s">
        <v>395</v>
      </c>
      <c r="M381" s="157" t="s">
        <v>348</v>
      </c>
      <c r="N381" s="158" t="s">
        <v>400</v>
      </c>
      <c r="O381" s="159" t="n">
        <v>2012</v>
      </c>
      <c r="S381" s="146" t="n">
        <v>280</v>
      </c>
      <c r="T381" s="161" t="n">
        <v>6</v>
      </c>
      <c r="AH381" s="164" t="n">
        <v>6262</v>
      </c>
      <c r="AI381" s="164" t="n">
        <v>6541</v>
      </c>
      <c r="AJ381" s="219" t="n">
        <f aca="false">SeqEnd-SeqBeg+1</f>
        <v>280</v>
      </c>
      <c r="AK381" s="220" t="n">
        <f aca="false">AND( SeqBeg&lt;=Beg  , End &lt;=SeqEnd )</f>
        <v>0</v>
      </c>
      <c r="AN381" s="221"/>
      <c r="AT381" s="147" t="s">
        <v>103</v>
      </c>
      <c r="AU381" s="146"/>
      <c r="AW381" s="222" t="str">
        <f aca="false">HYPERLINK(CONCATENATE("http://www.ncbi.nlm.nih.gov/nuccore/",BM381),BM381)</f>
        <v>KF513886</v>
      </c>
      <c r="AX381" s="219" t="e">
        <f aca="false">CONCATENATE(d#REF!,IF(I381="","",CONCATENATE(".",I381)),IF(K381="","",CONCATENATE(".",K381)),IF(M381="","",CONCATENATE(".",M381)),IF(R381="","",CONCATENATE(".",R381)),IF(U381="","","(*)"))</f>
        <v>#VALUE!</v>
      </c>
      <c r="AY381" s="170" t="str">
        <f aca="false">CONCATENATE(BM381,".",BN381)</f>
        <v>KF513886.HEV_EW364</v>
      </c>
      <c r="AZ381" s="171" t="str">
        <f aca="false">IF(AV381="",IF(ISNUMBER(FIND(".",A381)),LEFT(A381,FIND(".",A381)-1),A381),AV381)</f>
        <v>KF513886</v>
      </c>
      <c r="BA381" s="171" t="str">
        <f aca="false">IF(ISNUMBER(FIND("-",AZ381)),LEFT(AZ381,FIND("-",AZ381)-1),AZ381)</f>
        <v>KF513886</v>
      </c>
      <c r="BB381" s="170" t="str">
        <f aca="false"> MEGAname &amp; "="</f>
        <v>KF513886=</v>
      </c>
      <c r="BC381" s="170" t="str">
        <f aca="false">Clear &amp; IF(span ,"Span","out")</f>
        <v>KF513886=out</v>
      </c>
      <c r="BD381" s="170" t="str">
        <f aca="false">Clear &amp; IF(span, IF(B381=".","Selected",B381),"out")</f>
        <v>KF513886=out</v>
      </c>
      <c r="BE381" s="170" t="str">
        <f aca="false">Clear &amp; Strain</f>
        <v>KF513886=HEV_EW365</v>
      </c>
      <c r="BF381" s="170" t="e">
        <f aca="false">CONCATENATE(A381,"=",F380,". ",AX381,IF(AB381="","",CONCATENATE(".",AB381)))</f>
        <v>#VALUE!</v>
      </c>
      <c r="BG381" s="170" t="e">
        <f aca="false">CONCATENATE(A381,"=",F380,". ",AX381)</f>
        <v>#VALUE!</v>
      </c>
      <c r="BH381" s="170" t="e">
        <f aca="false">CONCATENATE(A381,"=",AX381)</f>
        <v>#VALUE!</v>
      </c>
      <c r="BI381" s="170" t="e">
        <f aca="false">CONCATENATE(A381,"=",ComForSubtype,d#REF!)</f>
        <v>#VALUE!</v>
      </c>
      <c r="BJ381" s="170" t="str">
        <f aca="false">CONCATENATE(A381,"=",E381)</f>
        <v>KF513886=3</v>
      </c>
      <c r="BK381" s="170" t="str">
        <f aca="false">CONCATENATE(A381,"=",C381)</f>
        <v>KF513886=3</v>
      </c>
      <c r="BL381" s="170" t="e">
        <f aca="false">CONCATENATE(d#REF!,"=")</f>
        <v>#VALUE!</v>
      </c>
      <c r="BM381" s="223" t="str">
        <f aca="false">IF(BA381="XX","",BA381)</f>
        <v>KF513886</v>
      </c>
      <c r="BN381" s="224" t="str">
        <f aca="false">CONCATENATE(IF(F380="","",F380),IF(G381="","",CONCATENATE(" / ",G381)))</f>
        <v>HEV_EW364</v>
      </c>
      <c r="BO381" s="225" t="e">
        <f aca="false">AX381</f>
        <v>#VALUE!</v>
      </c>
      <c r="BP381" s="226" t="str">
        <f aca="false">IF(V381="","",V381)</f>
        <v/>
      </c>
      <c r="BQ381" s="226" t="str">
        <f aca="false">IF(W381="","",CONCATENATE(W381,IF(LEFT(AO381,1)="s","+","")))</f>
        <v/>
      </c>
      <c r="BR381" s="226" t="str">
        <f aca="false">IF(X381="","",CONCATENATE(X381,IF(LEFT(AQ381,1)="s","+","")))</f>
        <v/>
      </c>
      <c r="BS381" s="226" t="str">
        <f aca="false">IF(Y381="","",CONCATENATE(Y381,IF(LEFT(AR381,1)="s","+","")))</f>
        <v/>
      </c>
      <c r="BT381" s="226" t="str">
        <f aca="false">IF(Z381="","",CONCATENATE(Z381,IF(LEFT(AS381,1)="s","+","")))</f>
        <v/>
      </c>
      <c r="BU381" s="227" t="str">
        <f aca="false">IF(AA381="","",CONCATENATE(AA381,IF(LEFT(AT381,1)="s","+","")))</f>
        <v/>
      </c>
      <c r="BW381" s="177" t="s">
        <v>338</v>
      </c>
      <c r="BX381" s="170" t="str">
        <f aca="false">IF(BW381&lt;&gt;"",IF(ISNUMBER(FIND("=",BW381)),LEFT(BW381,FIND("=",BW381)-1),BW381),BW381)</f>
        <v>xx</v>
      </c>
      <c r="BY381" s="170" t="str">
        <f aca="false">IF(BW381&lt;&gt;"",IF(ISNUMBER(FIND("=",BW381)),RIGHT(BW381,LEN(BW381)-FIND("=",BW381)),""),"")</f>
        <v>Non_select</v>
      </c>
      <c r="BZ381" s="170" t="str">
        <f aca="false">IF(BX381&lt;&gt;"",IF(ISNUMBER(FIND(".",BX381)),LEFT(BX381,FIND(".",BX381)-1),BX381),BX381)</f>
        <v>xx</v>
      </c>
      <c r="CA381" s="170" t="str">
        <f aca="false">IF(BX381&lt;&gt;"",IF(ISNUMBER(FIND(".",BX381)),RIGHT(BX381,LEN(BX381)-FIND(".",BX381)),""),"")</f>
        <v/>
      </c>
      <c r="CC381" s="170" t="str">
        <f aca="false">A381</f>
        <v>KF513886</v>
      </c>
      <c r="CD381" s="178" t="s">
        <v>339</v>
      </c>
      <c r="CE381" s="178" t="s">
        <v>340</v>
      </c>
      <c r="CF381" s="178" t="s">
        <v>341</v>
      </c>
      <c r="CK381" s="178"/>
      <c r="CR381" s="228" t="n">
        <f aca="false">C381</f>
        <v>3</v>
      </c>
      <c r="CS381" s="229" t="e">
        <f aca="false">d#REF!</f>
        <v>#VALUE!</v>
      </c>
      <c r="CT381" s="170" t="str">
        <f aca="false">CONCATENATE(CD381," strain ",CM381," ",CL381,", partial cds")</f>
        <v>Hepatitis E virus strain  , partial cds</v>
      </c>
    </row>
    <row r="382" customFormat="false" ht="11.9" hidden="false" customHeight="true" outlineLevel="0" collapsed="false">
      <c r="A382" s="154" t="s">
        <v>1094</v>
      </c>
      <c r="B382" s="147" t="n">
        <v>3</v>
      </c>
      <c r="C382" s="148" t="n">
        <v>3</v>
      </c>
      <c r="D382" s="147" t="s">
        <v>947</v>
      </c>
      <c r="E382" s="150" t="s">
        <v>640</v>
      </c>
      <c r="F382" s="210" t="s">
        <v>1095</v>
      </c>
      <c r="H382" s="146" t="s">
        <v>649</v>
      </c>
      <c r="I382" s="153" t="s">
        <v>650</v>
      </c>
      <c r="J382" s="146" t="s">
        <v>395</v>
      </c>
      <c r="M382" s="157" t="s">
        <v>348</v>
      </c>
      <c r="N382" s="158" t="s">
        <v>400</v>
      </c>
      <c r="O382" s="159" t="n">
        <v>2012</v>
      </c>
      <c r="S382" s="146" t="n">
        <v>280</v>
      </c>
      <c r="T382" s="161" t="n">
        <v>6</v>
      </c>
      <c r="AH382" s="164" t="n">
        <v>6262</v>
      </c>
      <c r="AI382" s="164" t="n">
        <v>6541</v>
      </c>
      <c r="AJ382" s="219" t="n">
        <f aca="false">SeqEnd-SeqBeg+1</f>
        <v>280</v>
      </c>
      <c r="AK382" s="220" t="n">
        <f aca="false">AND( SeqBeg&lt;=Beg  , End &lt;=SeqEnd )</f>
        <v>0</v>
      </c>
      <c r="AN382" s="221"/>
      <c r="AT382" s="147" t="s">
        <v>103</v>
      </c>
      <c r="AU382" s="146"/>
      <c r="AW382" s="222" t="str">
        <f aca="false">HYPERLINK(CONCATENATE("http://www.ncbi.nlm.nih.gov/nuccore/",BM382),BM382)</f>
        <v>KF513888</v>
      </c>
      <c r="AX382" s="219" t="e">
        <f aca="false">CONCATENATE(d#REF!,IF(I382="","",CONCATENATE(".",I382)),IF(K382="","",CONCATENATE(".",K382)),IF(M382="","",CONCATENATE(".",M382)),IF(R382="","",CONCATENATE(".",R382)),IF(U382="","","(*)"))</f>
        <v>#VALUE!</v>
      </c>
      <c r="AY382" s="170" t="str">
        <f aca="false">CONCATENATE(BM382,".",BN382)</f>
        <v>KF513888.HEV_EW365</v>
      </c>
      <c r="AZ382" s="171" t="str">
        <f aca="false">IF(AV382="",IF(ISNUMBER(FIND(".",A382)),LEFT(A382,FIND(".",A382)-1),A382),AV382)</f>
        <v>KF513888</v>
      </c>
      <c r="BA382" s="171" t="str">
        <f aca="false">IF(ISNUMBER(FIND("-",AZ382)),LEFT(AZ382,FIND("-",AZ382)-1),AZ382)</f>
        <v>KF513888</v>
      </c>
      <c r="BB382" s="170" t="str">
        <f aca="false"> MEGAname &amp; "="</f>
        <v>KF513888=</v>
      </c>
      <c r="BC382" s="170" t="str">
        <f aca="false">Clear &amp; IF(span ,"Span","out")</f>
        <v>KF513888=out</v>
      </c>
      <c r="BD382" s="170" t="str">
        <f aca="false">Clear &amp; IF(span, IF(B382=".","Selected",B382),"out")</f>
        <v>KF513888=out</v>
      </c>
      <c r="BE382" s="170" t="str">
        <f aca="false">Clear &amp; Strain</f>
        <v>KF513888=HEV_EW367</v>
      </c>
      <c r="BF382" s="170" t="e">
        <f aca="false">CONCATENATE(A382,"=",F381,". ",AX382,IF(AB382="","",CONCATENATE(".",AB382)))</f>
        <v>#VALUE!</v>
      </c>
      <c r="BG382" s="170" t="e">
        <f aca="false">CONCATENATE(A382,"=",F381,". ",AX382)</f>
        <v>#VALUE!</v>
      </c>
      <c r="BH382" s="170" t="e">
        <f aca="false">CONCATENATE(A382,"=",AX382)</f>
        <v>#VALUE!</v>
      </c>
      <c r="BI382" s="170" t="e">
        <f aca="false">CONCATENATE(A382,"=",ComForSubtype,d#REF!)</f>
        <v>#VALUE!</v>
      </c>
      <c r="BJ382" s="170" t="str">
        <f aca="false">CONCATENATE(A382,"=",E382)</f>
        <v>KF513888=3</v>
      </c>
      <c r="BK382" s="170" t="str">
        <f aca="false">CONCATENATE(A382,"=",C382)</f>
        <v>KF513888=3</v>
      </c>
      <c r="BL382" s="170" t="e">
        <f aca="false">CONCATENATE(d#REF!,"=")</f>
        <v>#VALUE!</v>
      </c>
      <c r="BM382" s="223" t="str">
        <f aca="false">IF(BA382="XX","",BA382)</f>
        <v>KF513888</v>
      </c>
      <c r="BN382" s="224" t="str">
        <f aca="false">CONCATENATE(IF(F381="","",F381),IF(G382="","",CONCATENATE(" / ",G382)))</f>
        <v>HEV_EW365</v>
      </c>
      <c r="BO382" s="225" t="e">
        <f aca="false">AX382</f>
        <v>#VALUE!</v>
      </c>
      <c r="BP382" s="226" t="str">
        <f aca="false">IF(V382="","",V382)</f>
        <v/>
      </c>
      <c r="BQ382" s="226" t="str">
        <f aca="false">IF(W382="","",CONCATENATE(W382,IF(LEFT(AO382,1)="s","+","")))</f>
        <v/>
      </c>
      <c r="BR382" s="226" t="str">
        <f aca="false">IF(X382="","",CONCATENATE(X382,IF(LEFT(AQ382,1)="s","+","")))</f>
        <v/>
      </c>
      <c r="BS382" s="226" t="str">
        <f aca="false">IF(Y382="","",CONCATENATE(Y382,IF(LEFT(AR382,1)="s","+","")))</f>
        <v/>
      </c>
      <c r="BT382" s="226" t="str">
        <f aca="false">IF(Z382="","",CONCATENATE(Z382,IF(LEFT(AS382,1)="s","+","")))</f>
        <v/>
      </c>
      <c r="BU382" s="227" t="str">
        <f aca="false">IF(AA382="","",CONCATENATE(AA382,IF(LEFT(AT382,1)="s","+","")))</f>
        <v/>
      </c>
      <c r="BW382" s="177" t="s">
        <v>338</v>
      </c>
      <c r="BX382" s="170" t="str">
        <f aca="false">IF(BW382&lt;&gt;"",IF(ISNUMBER(FIND("=",BW382)),LEFT(BW382,FIND("=",BW382)-1),BW382),BW382)</f>
        <v>xx</v>
      </c>
      <c r="BY382" s="170" t="str">
        <f aca="false">IF(BW382&lt;&gt;"",IF(ISNUMBER(FIND("=",BW382)),RIGHT(BW382,LEN(BW382)-FIND("=",BW382)),""),"")</f>
        <v>Non_select</v>
      </c>
      <c r="BZ382" s="170" t="str">
        <f aca="false">IF(BX382&lt;&gt;"",IF(ISNUMBER(FIND(".",BX382)),LEFT(BX382,FIND(".",BX382)-1),BX382),BX382)</f>
        <v>xx</v>
      </c>
      <c r="CA382" s="170" t="str">
        <f aca="false">IF(BX382&lt;&gt;"",IF(ISNUMBER(FIND(".",BX382)),RIGHT(BX382,LEN(BX382)-FIND(".",BX382)),""),"")</f>
        <v/>
      </c>
      <c r="CC382" s="170" t="str">
        <f aca="false">A382</f>
        <v>KF513888</v>
      </c>
      <c r="CD382" s="178" t="s">
        <v>339</v>
      </c>
      <c r="CE382" s="178" t="s">
        <v>340</v>
      </c>
      <c r="CF382" s="178" t="s">
        <v>341</v>
      </c>
      <c r="CK382" s="178"/>
      <c r="CR382" s="228" t="n">
        <f aca="false">C382</f>
        <v>3</v>
      </c>
      <c r="CS382" s="229" t="e">
        <f aca="false">d#REF!</f>
        <v>#VALUE!</v>
      </c>
      <c r="CT382" s="170" t="str">
        <f aca="false">CONCATENATE(CD382," strain ",CM382," ",CL382,", partial cds")</f>
        <v>Hepatitis E virus strain  , partial cds</v>
      </c>
    </row>
    <row r="383" customFormat="false" ht="11.9" hidden="false" customHeight="true" outlineLevel="0" collapsed="false">
      <c r="A383" s="154" t="s">
        <v>1096</v>
      </c>
      <c r="B383" s="147" t="n">
        <v>3</v>
      </c>
      <c r="C383" s="148" t="n">
        <v>3</v>
      </c>
      <c r="D383" s="147" t="s">
        <v>947</v>
      </c>
      <c r="E383" s="150" t="s">
        <v>640</v>
      </c>
      <c r="F383" s="210" t="s">
        <v>1097</v>
      </c>
      <c r="H383" s="146" t="s">
        <v>649</v>
      </c>
      <c r="I383" s="153" t="s">
        <v>650</v>
      </c>
      <c r="J383" s="146" t="s">
        <v>395</v>
      </c>
      <c r="M383" s="157" t="s">
        <v>348</v>
      </c>
      <c r="N383" s="158" t="s">
        <v>400</v>
      </c>
      <c r="O383" s="159" t="n">
        <v>2012</v>
      </c>
      <c r="S383" s="146" t="n">
        <v>280</v>
      </c>
      <c r="T383" s="161" t="n">
        <v>6</v>
      </c>
      <c r="AH383" s="164" t="n">
        <v>6262</v>
      </c>
      <c r="AI383" s="164" t="n">
        <v>6541</v>
      </c>
      <c r="AJ383" s="219" t="n">
        <f aca="false">SeqEnd-SeqBeg+1</f>
        <v>280</v>
      </c>
      <c r="AK383" s="220" t="n">
        <f aca="false">AND( SeqBeg&lt;=Beg  , End &lt;=SeqEnd )</f>
        <v>0</v>
      </c>
      <c r="AN383" s="221"/>
      <c r="AT383" s="147" t="s">
        <v>103</v>
      </c>
      <c r="AU383" s="146"/>
      <c r="AW383" s="222" t="str">
        <f aca="false">HYPERLINK(CONCATENATE("http://www.ncbi.nlm.nih.gov/nuccore/",BM383),BM383)</f>
        <v>KF513892</v>
      </c>
      <c r="AX383" s="219" t="e">
        <f aca="false">CONCATENATE(d#REF!,IF(I383="","",CONCATENATE(".",I383)),IF(K383="","",CONCATENATE(".",K383)),IF(M383="","",CONCATENATE(".",M383)),IF(R383="","",CONCATENATE(".",R383)),IF(U383="","","(*)"))</f>
        <v>#VALUE!</v>
      </c>
      <c r="AY383" s="170" t="str">
        <f aca="false">CONCATENATE(BM383,".",BN383)</f>
        <v>KF513892.HEV_EW367</v>
      </c>
      <c r="AZ383" s="171" t="str">
        <f aca="false">IF(AV383="",IF(ISNUMBER(FIND(".",A383)),LEFT(A383,FIND(".",A383)-1),A383),AV383)</f>
        <v>KF513892</v>
      </c>
      <c r="BA383" s="171" t="str">
        <f aca="false">IF(ISNUMBER(FIND("-",AZ383)),LEFT(AZ383,FIND("-",AZ383)-1),AZ383)</f>
        <v>KF513892</v>
      </c>
      <c r="BB383" s="170" t="str">
        <f aca="false"> MEGAname &amp; "="</f>
        <v>KF513892=</v>
      </c>
      <c r="BC383" s="170" t="str">
        <f aca="false">Clear &amp; IF(span ,"Span","out")</f>
        <v>KF513892=out</v>
      </c>
      <c r="BD383" s="170" t="str">
        <f aca="false">Clear &amp; IF(span, IF(B383=".","Selected",B383),"out")</f>
        <v>KF513892=out</v>
      </c>
      <c r="BE383" s="170" t="str">
        <f aca="false">Clear &amp; Strain</f>
        <v>KF513892=HEV_EW370</v>
      </c>
      <c r="BF383" s="170" t="e">
        <f aca="false">CONCATENATE(A383,"=",F382,". ",AX383,IF(AB383="","",CONCATENATE(".",AB383)))</f>
        <v>#VALUE!</v>
      </c>
      <c r="BG383" s="170" t="e">
        <f aca="false">CONCATENATE(A383,"=",F382,". ",AX383)</f>
        <v>#VALUE!</v>
      </c>
      <c r="BH383" s="170" t="e">
        <f aca="false">CONCATENATE(A383,"=",AX383)</f>
        <v>#VALUE!</v>
      </c>
      <c r="BI383" s="170" t="e">
        <f aca="false">CONCATENATE(A383,"=",ComForSubtype,d#REF!)</f>
        <v>#VALUE!</v>
      </c>
      <c r="BJ383" s="170" t="str">
        <f aca="false">CONCATENATE(A383,"=",E383)</f>
        <v>KF513892=3</v>
      </c>
      <c r="BK383" s="170" t="str">
        <f aca="false">CONCATENATE(A383,"=",C383)</f>
        <v>KF513892=3</v>
      </c>
      <c r="BL383" s="170" t="e">
        <f aca="false">CONCATENATE(d#REF!,"=")</f>
        <v>#VALUE!</v>
      </c>
      <c r="BM383" s="223" t="str">
        <f aca="false">IF(BA383="XX","",BA383)</f>
        <v>KF513892</v>
      </c>
      <c r="BN383" s="224" t="str">
        <f aca="false">CONCATENATE(IF(F382="","",F382),IF(G383="","",CONCATENATE(" / ",G383)))</f>
        <v>HEV_EW367</v>
      </c>
      <c r="BO383" s="225" t="e">
        <f aca="false">AX383</f>
        <v>#VALUE!</v>
      </c>
      <c r="BP383" s="226" t="str">
        <f aca="false">IF(V383="","",V383)</f>
        <v/>
      </c>
      <c r="BQ383" s="226" t="str">
        <f aca="false">IF(W383="","",CONCATENATE(W383,IF(LEFT(AO383,1)="s","+","")))</f>
        <v/>
      </c>
      <c r="BR383" s="226" t="str">
        <f aca="false">IF(X383="","",CONCATENATE(X383,IF(LEFT(AQ383,1)="s","+","")))</f>
        <v/>
      </c>
      <c r="BS383" s="226" t="str">
        <f aca="false">IF(Y383="","",CONCATENATE(Y383,IF(LEFT(AR383,1)="s","+","")))</f>
        <v/>
      </c>
      <c r="BT383" s="226" t="str">
        <f aca="false">IF(Z383="","",CONCATENATE(Z383,IF(LEFT(AS383,1)="s","+","")))</f>
        <v/>
      </c>
      <c r="BU383" s="227" t="str">
        <f aca="false">IF(AA383="","",CONCATENATE(AA383,IF(LEFT(AT383,1)="s","+","")))</f>
        <v/>
      </c>
      <c r="BW383" s="177" t="s">
        <v>338</v>
      </c>
      <c r="BX383" s="170" t="str">
        <f aca="false">IF(BW383&lt;&gt;"",IF(ISNUMBER(FIND("=",BW383)),LEFT(BW383,FIND("=",BW383)-1),BW383),BW383)</f>
        <v>xx</v>
      </c>
      <c r="BY383" s="170" t="str">
        <f aca="false">IF(BW383&lt;&gt;"",IF(ISNUMBER(FIND("=",BW383)),RIGHT(BW383,LEN(BW383)-FIND("=",BW383)),""),"")</f>
        <v>Non_select</v>
      </c>
      <c r="BZ383" s="170" t="str">
        <f aca="false">IF(BX383&lt;&gt;"",IF(ISNUMBER(FIND(".",BX383)),LEFT(BX383,FIND(".",BX383)-1),BX383),BX383)</f>
        <v>xx</v>
      </c>
      <c r="CA383" s="170" t="str">
        <f aca="false">IF(BX383&lt;&gt;"",IF(ISNUMBER(FIND(".",BX383)),RIGHT(BX383,LEN(BX383)-FIND(".",BX383)),""),"")</f>
        <v/>
      </c>
      <c r="CC383" s="170" t="str">
        <f aca="false">A383</f>
        <v>KF513892</v>
      </c>
      <c r="CD383" s="178" t="s">
        <v>339</v>
      </c>
      <c r="CE383" s="178" t="s">
        <v>340</v>
      </c>
      <c r="CF383" s="178" t="s">
        <v>341</v>
      </c>
      <c r="CK383" s="178"/>
      <c r="CR383" s="228" t="n">
        <f aca="false">C383</f>
        <v>3</v>
      </c>
      <c r="CS383" s="229" t="e">
        <f aca="false">d#REF!</f>
        <v>#VALUE!</v>
      </c>
      <c r="CT383" s="170" t="str">
        <f aca="false">CONCATENATE(CD383," strain ",CM383," ",CL383,", partial cds")</f>
        <v>Hepatitis E virus strain  , partial cds</v>
      </c>
    </row>
    <row r="384" customFormat="false" ht="11.9" hidden="false" customHeight="true" outlineLevel="0" collapsed="false">
      <c r="A384" s="154" t="s">
        <v>1098</v>
      </c>
      <c r="B384" s="147" t="n">
        <v>3</v>
      </c>
      <c r="C384" s="148" t="n">
        <v>3</v>
      </c>
      <c r="D384" s="147" t="s">
        <v>947</v>
      </c>
      <c r="E384" s="150" t="s">
        <v>640</v>
      </c>
      <c r="F384" s="210" t="s">
        <v>1099</v>
      </c>
      <c r="H384" s="146" t="s">
        <v>649</v>
      </c>
      <c r="I384" s="153" t="s">
        <v>650</v>
      </c>
      <c r="J384" s="146" t="s">
        <v>395</v>
      </c>
      <c r="M384" s="157" t="s">
        <v>348</v>
      </c>
      <c r="N384" s="158" t="s">
        <v>400</v>
      </c>
      <c r="O384" s="159" t="n">
        <v>2012</v>
      </c>
      <c r="S384" s="146" t="n">
        <v>280</v>
      </c>
      <c r="T384" s="161" t="n">
        <v>6</v>
      </c>
      <c r="AH384" s="164" t="n">
        <v>6262</v>
      </c>
      <c r="AI384" s="164" t="n">
        <v>6541</v>
      </c>
      <c r="AJ384" s="219" t="n">
        <f aca="false">SeqEnd-SeqBeg+1</f>
        <v>280</v>
      </c>
      <c r="AK384" s="220" t="n">
        <f aca="false">AND( SeqBeg&lt;=Beg  , End &lt;=SeqEnd )</f>
        <v>0</v>
      </c>
      <c r="AN384" s="221"/>
      <c r="AT384" s="147" t="s">
        <v>103</v>
      </c>
      <c r="AU384" s="146"/>
      <c r="AW384" s="222" t="str">
        <f aca="false">HYPERLINK(CONCATENATE("http://www.ncbi.nlm.nih.gov/nuccore/",BM384),BM384)</f>
        <v>KF513896</v>
      </c>
      <c r="AX384" s="219" t="e">
        <f aca="false">CONCATENATE(d#REF!,IF(I384="","",CONCATENATE(".",I384)),IF(K384="","",CONCATENATE(".",K384)),IF(M384="","",CONCATENATE(".",M384)),IF(R384="","",CONCATENATE(".",R384)),IF(U384="","","(*)"))</f>
        <v>#VALUE!</v>
      </c>
      <c r="AY384" s="170" t="str">
        <f aca="false">CONCATENATE(BM384,".",BN384)</f>
        <v>KF513896.HEV_EW370</v>
      </c>
      <c r="AZ384" s="171" t="str">
        <f aca="false">IF(AV384="",IF(ISNUMBER(FIND(".",A384)),LEFT(A384,FIND(".",A384)-1),A384),AV384)</f>
        <v>KF513896</v>
      </c>
      <c r="BA384" s="171" t="str">
        <f aca="false">IF(ISNUMBER(FIND("-",AZ384)),LEFT(AZ384,FIND("-",AZ384)-1),AZ384)</f>
        <v>KF513896</v>
      </c>
      <c r="BB384" s="170" t="str">
        <f aca="false"> MEGAname &amp; "="</f>
        <v>KF513896=</v>
      </c>
      <c r="BC384" s="170" t="str">
        <f aca="false">Clear &amp; IF(span ,"Span","out")</f>
        <v>KF513896=out</v>
      </c>
      <c r="BD384" s="170" t="str">
        <f aca="false">Clear &amp; IF(span, IF(B384=".","Selected",B384),"out")</f>
        <v>KF513896=out</v>
      </c>
      <c r="BE384" s="170" t="str">
        <f aca="false">Clear &amp; Strain</f>
        <v>KF513896=HEV_EW374</v>
      </c>
      <c r="BF384" s="170" t="e">
        <f aca="false">CONCATENATE(A384,"=",F383,". ",AX384,IF(AB384="","",CONCATENATE(".",AB384)))</f>
        <v>#VALUE!</v>
      </c>
      <c r="BG384" s="170" t="e">
        <f aca="false">CONCATENATE(A384,"=",F383,". ",AX384)</f>
        <v>#VALUE!</v>
      </c>
      <c r="BH384" s="170" t="e">
        <f aca="false">CONCATENATE(A384,"=",AX384)</f>
        <v>#VALUE!</v>
      </c>
      <c r="BI384" s="170" t="e">
        <f aca="false">CONCATENATE(A384,"=",ComForSubtype,d#REF!)</f>
        <v>#VALUE!</v>
      </c>
      <c r="BJ384" s="170" t="str">
        <f aca="false">CONCATENATE(A384,"=",E384)</f>
        <v>KF513896=3</v>
      </c>
      <c r="BK384" s="170" t="str">
        <f aca="false">CONCATENATE(A384,"=",C384)</f>
        <v>KF513896=3</v>
      </c>
      <c r="BL384" s="170" t="e">
        <f aca="false">CONCATENATE(d#REF!,"=")</f>
        <v>#VALUE!</v>
      </c>
      <c r="BM384" s="223" t="str">
        <f aca="false">IF(BA384="XX","",BA384)</f>
        <v>KF513896</v>
      </c>
      <c r="BN384" s="224" t="str">
        <f aca="false">CONCATENATE(IF(F383="","",F383),IF(G384="","",CONCATENATE(" / ",G384)))</f>
        <v>HEV_EW370</v>
      </c>
      <c r="BO384" s="225" t="e">
        <f aca="false">AX384</f>
        <v>#VALUE!</v>
      </c>
      <c r="BP384" s="226" t="str">
        <f aca="false">IF(V384="","",V384)</f>
        <v/>
      </c>
      <c r="BQ384" s="226" t="str">
        <f aca="false">IF(W384="","",CONCATENATE(W384,IF(LEFT(AO384,1)="s","+","")))</f>
        <v/>
      </c>
      <c r="BR384" s="226" t="str">
        <f aca="false">IF(X384="","",CONCATENATE(X384,IF(LEFT(AQ384,1)="s","+","")))</f>
        <v/>
      </c>
      <c r="BS384" s="226" t="str">
        <f aca="false">IF(Y384="","",CONCATENATE(Y384,IF(LEFT(AR384,1)="s","+","")))</f>
        <v/>
      </c>
      <c r="BT384" s="226" t="str">
        <f aca="false">IF(Z384="","",CONCATENATE(Z384,IF(LEFT(AS384,1)="s","+","")))</f>
        <v/>
      </c>
      <c r="BU384" s="227" t="str">
        <f aca="false">IF(AA384="","",CONCATENATE(AA384,IF(LEFT(AT384,1)="s","+","")))</f>
        <v/>
      </c>
      <c r="BW384" s="177" t="s">
        <v>338</v>
      </c>
      <c r="BX384" s="170" t="str">
        <f aca="false">IF(BW384&lt;&gt;"",IF(ISNUMBER(FIND("=",BW384)),LEFT(BW384,FIND("=",BW384)-1),BW384),BW384)</f>
        <v>xx</v>
      </c>
      <c r="BY384" s="170" t="str">
        <f aca="false">IF(BW384&lt;&gt;"",IF(ISNUMBER(FIND("=",BW384)),RIGHT(BW384,LEN(BW384)-FIND("=",BW384)),""),"")</f>
        <v>Non_select</v>
      </c>
      <c r="BZ384" s="170" t="str">
        <f aca="false">IF(BX384&lt;&gt;"",IF(ISNUMBER(FIND(".",BX384)),LEFT(BX384,FIND(".",BX384)-1),BX384),BX384)</f>
        <v>xx</v>
      </c>
      <c r="CA384" s="170" t="str">
        <f aca="false">IF(BX384&lt;&gt;"",IF(ISNUMBER(FIND(".",BX384)),RIGHT(BX384,LEN(BX384)-FIND(".",BX384)),""),"")</f>
        <v/>
      </c>
      <c r="CC384" s="170" t="str">
        <f aca="false">A384</f>
        <v>KF513896</v>
      </c>
      <c r="CD384" s="178" t="s">
        <v>339</v>
      </c>
      <c r="CE384" s="178" t="s">
        <v>340</v>
      </c>
      <c r="CF384" s="178" t="s">
        <v>341</v>
      </c>
      <c r="CK384" s="178"/>
      <c r="CR384" s="228" t="n">
        <f aca="false">C384</f>
        <v>3</v>
      </c>
      <c r="CS384" s="229" t="e">
        <f aca="false">d#REF!</f>
        <v>#VALUE!</v>
      </c>
      <c r="CT384" s="170" t="str">
        <f aca="false">CONCATENATE(CD384," strain ",CM384," ",CL384,", partial cds")</f>
        <v>Hepatitis E virus strain  , partial cds</v>
      </c>
    </row>
    <row r="385" customFormat="false" ht="11.9" hidden="false" customHeight="true" outlineLevel="0" collapsed="false">
      <c r="A385" s="154" t="s">
        <v>1100</v>
      </c>
      <c r="B385" s="147" t="n">
        <v>3</v>
      </c>
      <c r="C385" s="148" t="n">
        <v>3</v>
      </c>
      <c r="D385" s="147" t="s">
        <v>947</v>
      </c>
      <c r="E385" s="150" t="s">
        <v>640</v>
      </c>
      <c r="F385" s="210" t="s">
        <v>1101</v>
      </c>
      <c r="H385" s="146" t="s">
        <v>649</v>
      </c>
      <c r="I385" s="153" t="s">
        <v>650</v>
      </c>
      <c r="J385" s="146" t="s">
        <v>395</v>
      </c>
      <c r="M385" s="157" t="s">
        <v>348</v>
      </c>
      <c r="N385" s="158" t="s">
        <v>400</v>
      </c>
      <c r="O385" s="159" t="n">
        <v>2012</v>
      </c>
      <c r="S385" s="146" t="n">
        <v>280</v>
      </c>
      <c r="T385" s="161" t="n">
        <v>6</v>
      </c>
      <c r="AH385" s="164" t="n">
        <v>6262</v>
      </c>
      <c r="AI385" s="164" t="n">
        <v>6541</v>
      </c>
      <c r="AJ385" s="219" t="n">
        <f aca="false">SeqEnd-SeqBeg+1</f>
        <v>280</v>
      </c>
      <c r="AK385" s="220" t="n">
        <f aca="false">AND( SeqBeg&lt;=Beg  , End &lt;=SeqEnd )</f>
        <v>0</v>
      </c>
      <c r="AN385" s="221"/>
      <c r="AT385" s="147" t="s">
        <v>103</v>
      </c>
      <c r="AU385" s="146"/>
      <c r="AW385" s="222" t="str">
        <f aca="false">HYPERLINK(CONCATENATE("http://www.ncbi.nlm.nih.gov/nuccore/",BM385),BM385)</f>
        <v>KF513897</v>
      </c>
      <c r="AX385" s="219" t="e">
        <f aca="false">CONCATENATE(d#REF!,IF(I385="","",CONCATENATE(".",I385)),IF(K385="","",CONCATENATE(".",K385)),IF(M385="","",CONCATENATE(".",M385)),IF(R385="","",CONCATENATE(".",R385)),IF(U385="","","(*)"))</f>
        <v>#VALUE!</v>
      </c>
      <c r="AY385" s="170" t="str">
        <f aca="false">CONCATENATE(BM385,".",BN385)</f>
        <v>KF513897.HEV_EW374</v>
      </c>
      <c r="AZ385" s="171" t="str">
        <f aca="false">IF(AV385="",IF(ISNUMBER(FIND(".",A385)),LEFT(A385,FIND(".",A385)-1),A385),AV385)</f>
        <v>KF513897</v>
      </c>
      <c r="BA385" s="171" t="str">
        <f aca="false">IF(ISNUMBER(FIND("-",AZ385)),LEFT(AZ385,FIND("-",AZ385)-1),AZ385)</f>
        <v>KF513897</v>
      </c>
      <c r="BB385" s="170" t="str">
        <f aca="false"> MEGAname &amp; "="</f>
        <v>KF513897=</v>
      </c>
      <c r="BC385" s="170" t="str">
        <f aca="false">Clear &amp; IF(span ,"Span","out")</f>
        <v>KF513897=out</v>
      </c>
      <c r="BD385" s="170" t="str">
        <f aca="false">Clear &amp; IF(span, IF(B385=".","Selected",B385),"out")</f>
        <v>KF513897=out</v>
      </c>
      <c r="BE385" s="170" t="str">
        <f aca="false">Clear &amp; Strain</f>
        <v>KF513897=HEV_EW375</v>
      </c>
      <c r="BF385" s="170" t="e">
        <f aca="false">CONCATENATE(A385,"=",F384,". ",AX385,IF(AB385="","",CONCATENATE(".",AB385)))</f>
        <v>#VALUE!</v>
      </c>
      <c r="BG385" s="170" t="e">
        <f aca="false">CONCATENATE(A385,"=",F384,". ",AX385)</f>
        <v>#VALUE!</v>
      </c>
      <c r="BH385" s="170" t="e">
        <f aca="false">CONCATENATE(A385,"=",AX385)</f>
        <v>#VALUE!</v>
      </c>
      <c r="BI385" s="170" t="e">
        <f aca="false">CONCATENATE(A385,"=",ComForSubtype,d#REF!)</f>
        <v>#VALUE!</v>
      </c>
      <c r="BJ385" s="170" t="str">
        <f aca="false">CONCATENATE(A385,"=",E385)</f>
        <v>KF513897=3</v>
      </c>
      <c r="BK385" s="170" t="str">
        <f aca="false">CONCATENATE(A385,"=",C385)</f>
        <v>KF513897=3</v>
      </c>
      <c r="BL385" s="170" t="e">
        <f aca="false">CONCATENATE(d#REF!,"=")</f>
        <v>#VALUE!</v>
      </c>
      <c r="BM385" s="223" t="str">
        <f aca="false">IF(BA385="XX","",BA385)</f>
        <v>KF513897</v>
      </c>
      <c r="BN385" s="224" t="str">
        <f aca="false">CONCATENATE(IF(F384="","",F384),IF(G385="","",CONCATENATE(" / ",G385)))</f>
        <v>HEV_EW374</v>
      </c>
      <c r="BO385" s="225" t="e">
        <f aca="false">AX385</f>
        <v>#VALUE!</v>
      </c>
      <c r="BP385" s="226" t="str">
        <f aca="false">IF(V385="","",V385)</f>
        <v/>
      </c>
      <c r="BQ385" s="226" t="str">
        <f aca="false">IF(W385="","",CONCATENATE(W385,IF(LEFT(AO385,1)="s","+","")))</f>
        <v/>
      </c>
      <c r="BR385" s="226" t="str">
        <f aca="false">IF(X385="","",CONCATENATE(X385,IF(LEFT(AQ385,1)="s","+","")))</f>
        <v/>
      </c>
      <c r="BS385" s="226" t="str">
        <f aca="false">IF(Y385="","",CONCATENATE(Y385,IF(LEFT(AR385,1)="s","+","")))</f>
        <v/>
      </c>
      <c r="BT385" s="226" t="str">
        <f aca="false">IF(Z385="","",CONCATENATE(Z385,IF(LEFT(AS385,1)="s","+","")))</f>
        <v/>
      </c>
      <c r="BU385" s="227" t="str">
        <f aca="false">IF(AA385="","",CONCATENATE(AA385,IF(LEFT(AT385,1)="s","+","")))</f>
        <v/>
      </c>
      <c r="BW385" s="177" t="s">
        <v>338</v>
      </c>
      <c r="BX385" s="170" t="str">
        <f aca="false">IF(BW385&lt;&gt;"",IF(ISNUMBER(FIND("=",BW385)),LEFT(BW385,FIND("=",BW385)-1),BW385),BW385)</f>
        <v>xx</v>
      </c>
      <c r="BY385" s="170" t="str">
        <f aca="false">IF(BW385&lt;&gt;"",IF(ISNUMBER(FIND("=",BW385)),RIGHT(BW385,LEN(BW385)-FIND("=",BW385)),""),"")</f>
        <v>Non_select</v>
      </c>
      <c r="BZ385" s="170" t="str">
        <f aca="false">IF(BX385&lt;&gt;"",IF(ISNUMBER(FIND(".",BX385)),LEFT(BX385,FIND(".",BX385)-1),BX385),BX385)</f>
        <v>xx</v>
      </c>
      <c r="CA385" s="170" t="str">
        <f aca="false">IF(BX385&lt;&gt;"",IF(ISNUMBER(FIND(".",BX385)),RIGHT(BX385,LEN(BX385)-FIND(".",BX385)),""),"")</f>
        <v/>
      </c>
      <c r="CC385" s="170" t="str">
        <f aca="false">A385</f>
        <v>KF513897</v>
      </c>
      <c r="CD385" s="178" t="s">
        <v>339</v>
      </c>
      <c r="CE385" s="178" t="s">
        <v>340</v>
      </c>
      <c r="CF385" s="178" t="s">
        <v>341</v>
      </c>
      <c r="CK385" s="178"/>
      <c r="CR385" s="228" t="n">
        <f aca="false">C385</f>
        <v>3</v>
      </c>
      <c r="CS385" s="229" t="e">
        <f aca="false">d#REF!</f>
        <v>#VALUE!</v>
      </c>
      <c r="CT385" s="170" t="str">
        <f aca="false">CONCATENATE(CD385," strain ",CM385," ",CL385,", partial cds")</f>
        <v>Hepatitis E virus strain  , partial cds</v>
      </c>
    </row>
    <row r="386" customFormat="false" ht="11.9" hidden="false" customHeight="true" outlineLevel="0" collapsed="false">
      <c r="A386" s="154" t="s">
        <v>1102</v>
      </c>
      <c r="B386" s="147" t="n">
        <v>3</v>
      </c>
      <c r="C386" s="148" t="n">
        <v>3</v>
      </c>
      <c r="D386" s="147" t="s">
        <v>947</v>
      </c>
      <c r="E386" s="150" t="s">
        <v>640</v>
      </c>
      <c r="F386" s="210" t="s">
        <v>1103</v>
      </c>
      <c r="H386" s="146" t="s">
        <v>649</v>
      </c>
      <c r="I386" s="153" t="s">
        <v>650</v>
      </c>
      <c r="J386" s="146" t="s">
        <v>395</v>
      </c>
      <c r="M386" s="157" t="s">
        <v>348</v>
      </c>
      <c r="N386" s="158" t="s">
        <v>400</v>
      </c>
      <c r="O386" s="159" t="n">
        <v>2012</v>
      </c>
      <c r="S386" s="146" t="n">
        <v>280</v>
      </c>
      <c r="T386" s="161" t="n">
        <v>6</v>
      </c>
      <c r="AH386" s="164" t="n">
        <v>6262</v>
      </c>
      <c r="AI386" s="164" t="n">
        <v>6541</v>
      </c>
      <c r="AJ386" s="219" t="n">
        <f aca="false">SeqEnd-SeqBeg+1</f>
        <v>280</v>
      </c>
      <c r="AK386" s="220" t="n">
        <f aca="false">AND( SeqBeg&lt;=Beg  , End &lt;=SeqEnd )</f>
        <v>0</v>
      </c>
      <c r="AN386" s="221"/>
      <c r="AT386" s="147" t="s">
        <v>103</v>
      </c>
      <c r="AU386" s="146"/>
      <c r="AW386" s="222" t="str">
        <f aca="false">HYPERLINK(CONCATENATE("http://www.ncbi.nlm.nih.gov/nuccore/",BM386),BM386)</f>
        <v>KF513898</v>
      </c>
      <c r="AX386" s="219" t="e">
        <f aca="false">CONCATENATE(d#REF!,IF(I386="","",CONCATENATE(".",I386)),IF(K386="","",CONCATENATE(".",K386)),IF(M386="","",CONCATENATE(".",M386)),IF(R386="","",CONCATENATE(".",R386)),IF(U386="","","(*)"))</f>
        <v>#VALUE!</v>
      </c>
      <c r="AY386" s="170" t="str">
        <f aca="false">CONCATENATE(BM386,".",BN386)</f>
        <v>KF513898.HEV_EW375</v>
      </c>
      <c r="AZ386" s="171" t="str">
        <f aca="false">IF(AV386="",IF(ISNUMBER(FIND(".",A386)),LEFT(A386,FIND(".",A386)-1),A386),AV386)</f>
        <v>KF513898</v>
      </c>
      <c r="BA386" s="171" t="str">
        <f aca="false">IF(ISNUMBER(FIND("-",AZ386)),LEFT(AZ386,FIND("-",AZ386)-1),AZ386)</f>
        <v>KF513898</v>
      </c>
      <c r="BB386" s="170" t="str">
        <f aca="false"> MEGAname &amp; "="</f>
        <v>KF513898=</v>
      </c>
      <c r="BC386" s="170" t="str">
        <f aca="false">Clear &amp; IF(span ,"Span","out")</f>
        <v>KF513898=out</v>
      </c>
      <c r="BD386" s="170" t="str">
        <f aca="false">Clear &amp; IF(span, IF(B386=".","Selected",B386),"out")</f>
        <v>KF513898=out</v>
      </c>
      <c r="BE386" s="170" t="str">
        <f aca="false">Clear &amp; Strain</f>
        <v>KF513898=HEV_EW376</v>
      </c>
      <c r="BF386" s="170" t="e">
        <f aca="false">CONCATENATE(A386,"=",F385,". ",AX386,IF(AB386="","",CONCATENATE(".",AB386)))</f>
        <v>#VALUE!</v>
      </c>
      <c r="BG386" s="170" t="e">
        <f aca="false">CONCATENATE(A386,"=",F385,". ",AX386)</f>
        <v>#VALUE!</v>
      </c>
      <c r="BH386" s="170" t="e">
        <f aca="false">CONCATENATE(A386,"=",AX386)</f>
        <v>#VALUE!</v>
      </c>
      <c r="BI386" s="170" t="e">
        <f aca="false">CONCATENATE(A386,"=",ComForSubtype,d#REF!)</f>
        <v>#VALUE!</v>
      </c>
      <c r="BJ386" s="170" t="str">
        <f aca="false">CONCATENATE(A386,"=",E386)</f>
        <v>KF513898=3</v>
      </c>
      <c r="BK386" s="170" t="str">
        <f aca="false">CONCATENATE(A386,"=",C386)</f>
        <v>KF513898=3</v>
      </c>
      <c r="BL386" s="170" t="e">
        <f aca="false">CONCATENATE(d#REF!,"=")</f>
        <v>#VALUE!</v>
      </c>
      <c r="BM386" s="223" t="str">
        <f aca="false">IF(BA386="XX","",BA386)</f>
        <v>KF513898</v>
      </c>
      <c r="BN386" s="224" t="str">
        <f aca="false">CONCATENATE(IF(F385="","",F385),IF(G386="","",CONCATENATE(" / ",G386)))</f>
        <v>HEV_EW375</v>
      </c>
      <c r="BO386" s="225" t="e">
        <f aca="false">AX386</f>
        <v>#VALUE!</v>
      </c>
      <c r="BP386" s="226" t="str">
        <f aca="false">IF(V386="","",V386)</f>
        <v/>
      </c>
      <c r="BQ386" s="226" t="str">
        <f aca="false">IF(W386="","",CONCATENATE(W386,IF(LEFT(AO386,1)="s","+","")))</f>
        <v/>
      </c>
      <c r="BR386" s="226" t="str">
        <f aca="false">IF(X386="","",CONCATENATE(X386,IF(LEFT(AQ386,1)="s","+","")))</f>
        <v/>
      </c>
      <c r="BS386" s="226" t="str">
        <f aca="false">IF(Y386="","",CONCATENATE(Y386,IF(LEFT(AR386,1)="s","+","")))</f>
        <v/>
      </c>
      <c r="BT386" s="226" t="str">
        <f aca="false">IF(Z386="","",CONCATENATE(Z386,IF(LEFT(AS386,1)="s","+","")))</f>
        <v/>
      </c>
      <c r="BU386" s="227" t="str">
        <f aca="false">IF(AA386="","",CONCATENATE(AA386,IF(LEFT(AT386,1)="s","+","")))</f>
        <v/>
      </c>
      <c r="BW386" s="177" t="s">
        <v>338</v>
      </c>
      <c r="BX386" s="170" t="str">
        <f aca="false">IF(BW386&lt;&gt;"",IF(ISNUMBER(FIND("=",BW386)),LEFT(BW386,FIND("=",BW386)-1),BW386),BW386)</f>
        <v>xx</v>
      </c>
      <c r="BY386" s="170" t="str">
        <f aca="false">IF(BW386&lt;&gt;"",IF(ISNUMBER(FIND("=",BW386)),RIGHT(BW386,LEN(BW386)-FIND("=",BW386)),""),"")</f>
        <v>Non_select</v>
      </c>
      <c r="BZ386" s="170" t="str">
        <f aca="false">IF(BX386&lt;&gt;"",IF(ISNUMBER(FIND(".",BX386)),LEFT(BX386,FIND(".",BX386)-1),BX386),BX386)</f>
        <v>xx</v>
      </c>
      <c r="CA386" s="170" t="str">
        <f aca="false">IF(BX386&lt;&gt;"",IF(ISNUMBER(FIND(".",BX386)),RIGHT(BX386,LEN(BX386)-FIND(".",BX386)),""),"")</f>
        <v/>
      </c>
      <c r="CC386" s="170" t="str">
        <f aca="false">A386</f>
        <v>KF513898</v>
      </c>
      <c r="CD386" s="178" t="s">
        <v>339</v>
      </c>
      <c r="CE386" s="178" t="s">
        <v>340</v>
      </c>
      <c r="CF386" s="178" t="s">
        <v>341</v>
      </c>
      <c r="CK386" s="178"/>
      <c r="CR386" s="228" t="n">
        <f aca="false">C386</f>
        <v>3</v>
      </c>
      <c r="CS386" s="229" t="e">
        <f aca="false">d#REF!</f>
        <v>#VALUE!</v>
      </c>
      <c r="CT386" s="170" t="str">
        <f aca="false">CONCATENATE(CD386," strain ",CM386," ",CL386,", partial cds")</f>
        <v>Hepatitis E virus strain  , partial cds</v>
      </c>
    </row>
    <row r="387" customFormat="false" ht="11.9" hidden="false" customHeight="true" outlineLevel="0" collapsed="false">
      <c r="A387" s="154" t="s">
        <v>1104</v>
      </c>
      <c r="B387" s="147" t="n">
        <v>3</v>
      </c>
      <c r="C387" s="148" t="n">
        <v>3</v>
      </c>
      <c r="D387" s="147" t="s">
        <v>947</v>
      </c>
      <c r="E387" s="150" t="s">
        <v>640</v>
      </c>
      <c r="F387" s="210" t="s">
        <v>1105</v>
      </c>
      <c r="H387" s="146" t="s">
        <v>649</v>
      </c>
      <c r="I387" s="153" t="s">
        <v>650</v>
      </c>
      <c r="J387" s="146" t="s">
        <v>395</v>
      </c>
      <c r="M387" s="157" t="s">
        <v>348</v>
      </c>
      <c r="N387" s="158" t="s">
        <v>400</v>
      </c>
      <c r="O387" s="159" t="n">
        <v>2012</v>
      </c>
      <c r="S387" s="146" t="n">
        <v>280</v>
      </c>
      <c r="T387" s="161" t="n">
        <v>6</v>
      </c>
      <c r="AH387" s="164" t="n">
        <v>6262</v>
      </c>
      <c r="AI387" s="164" t="n">
        <v>6541</v>
      </c>
      <c r="AJ387" s="219" t="n">
        <f aca="false">SeqEnd-SeqBeg+1</f>
        <v>280</v>
      </c>
      <c r="AK387" s="220" t="n">
        <f aca="false">AND( SeqBeg&lt;=Beg  , End &lt;=SeqEnd )</f>
        <v>0</v>
      </c>
      <c r="AN387" s="221"/>
      <c r="AT387" s="147" t="s">
        <v>103</v>
      </c>
      <c r="AU387" s="146"/>
      <c r="AW387" s="222" t="str">
        <f aca="false">HYPERLINK(CONCATENATE("http://www.ncbi.nlm.nih.gov/nuccore/",BM387),BM387)</f>
        <v>KF513900</v>
      </c>
      <c r="AX387" s="219" t="e">
        <f aca="false">CONCATENATE(d#REF!,IF(I387="","",CONCATENATE(".",I387)),IF(K387="","",CONCATENATE(".",K387)),IF(M387="","",CONCATENATE(".",M387)),IF(R387="","",CONCATENATE(".",R387)),IF(U387="","","(*)"))</f>
        <v>#VALUE!</v>
      </c>
      <c r="AY387" s="170" t="str">
        <f aca="false">CONCATENATE(BM387,".",BN387)</f>
        <v>KF513900.HEV_EW376</v>
      </c>
      <c r="AZ387" s="171" t="str">
        <f aca="false">IF(AV387="",IF(ISNUMBER(FIND(".",A387)),LEFT(A387,FIND(".",A387)-1),A387),AV387)</f>
        <v>KF513900</v>
      </c>
      <c r="BA387" s="171" t="str">
        <f aca="false">IF(ISNUMBER(FIND("-",AZ387)),LEFT(AZ387,FIND("-",AZ387)-1),AZ387)</f>
        <v>KF513900</v>
      </c>
      <c r="BB387" s="170" t="str">
        <f aca="false"> MEGAname &amp; "="</f>
        <v>KF513900=</v>
      </c>
      <c r="BC387" s="170" t="str">
        <f aca="false">Clear &amp; IF(span ,"Span","out")</f>
        <v>KF513900=out</v>
      </c>
      <c r="BD387" s="170" t="str">
        <f aca="false">Clear &amp; IF(span, IF(B387=".","Selected",B387),"out")</f>
        <v>KF513900=out</v>
      </c>
      <c r="BE387" s="170" t="str">
        <f aca="false">Clear &amp; Strain</f>
        <v>KF513900=HEV_EW378</v>
      </c>
      <c r="BF387" s="170" t="e">
        <f aca="false">CONCATENATE(A387,"=",F386,". ",AX387,IF(AB387="","",CONCATENATE(".",AB387)))</f>
        <v>#VALUE!</v>
      </c>
      <c r="BG387" s="170" t="e">
        <f aca="false">CONCATENATE(A387,"=",F386,". ",AX387)</f>
        <v>#VALUE!</v>
      </c>
      <c r="BH387" s="170" t="e">
        <f aca="false">CONCATENATE(A387,"=",AX387)</f>
        <v>#VALUE!</v>
      </c>
      <c r="BI387" s="170" t="e">
        <f aca="false">CONCATENATE(A387,"=",ComForSubtype,d#REF!)</f>
        <v>#VALUE!</v>
      </c>
      <c r="BJ387" s="170" t="str">
        <f aca="false">CONCATENATE(A387,"=",E387)</f>
        <v>KF513900=3</v>
      </c>
      <c r="BK387" s="170" t="str">
        <f aca="false">CONCATENATE(A387,"=",C387)</f>
        <v>KF513900=3</v>
      </c>
      <c r="BL387" s="170" t="e">
        <f aca="false">CONCATENATE(d#REF!,"=")</f>
        <v>#VALUE!</v>
      </c>
      <c r="BM387" s="223" t="str">
        <f aca="false">IF(BA387="XX","",BA387)</f>
        <v>KF513900</v>
      </c>
      <c r="BN387" s="224" t="str">
        <f aca="false">CONCATENATE(IF(F386="","",F386),IF(G387="","",CONCATENATE(" / ",G387)))</f>
        <v>HEV_EW376</v>
      </c>
      <c r="BO387" s="225" t="e">
        <f aca="false">AX387</f>
        <v>#VALUE!</v>
      </c>
      <c r="BP387" s="226" t="str">
        <f aca="false">IF(V387="","",V387)</f>
        <v/>
      </c>
      <c r="BQ387" s="226" t="str">
        <f aca="false">IF(W387="","",CONCATENATE(W387,IF(LEFT(AO387,1)="s","+","")))</f>
        <v/>
      </c>
      <c r="BR387" s="226" t="str">
        <f aca="false">IF(X387="","",CONCATENATE(X387,IF(LEFT(AQ387,1)="s","+","")))</f>
        <v/>
      </c>
      <c r="BS387" s="226" t="str">
        <f aca="false">IF(Y387="","",CONCATENATE(Y387,IF(LEFT(AR387,1)="s","+","")))</f>
        <v/>
      </c>
      <c r="BT387" s="226" t="str">
        <f aca="false">IF(Z387="","",CONCATENATE(Z387,IF(LEFT(AS387,1)="s","+","")))</f>
        <v/>
      </c>
      <c r="BU387" s="227" t="str">
        <f aca="false">IF(AA387="","",CONCATENATE(AA387,IF(LEFT(AT387,1)="s","+","")))</f>
        <v/>
      </c>
      <c r="BW387" s="177" t="s">
        <v>338</v>
      </c>
      <c r="BX387" s="170" t="str">
        <f aca="false">IF(BW387&lt;&gt;"",IF(ISNUMBER(FIND("=",BW387)),LEFT(BW387,FIND("=",BW387)-1),BW387),BW387)</f>
        <v>xx</v>
      </c>
      <c r="BY387" s="170" t="str">
        <f aca="false">IF(BW387&lt;&gt;"",IF(ISNUMBER(FIND("=",BW387)),RIGHT(BW387,LEN(BW387)-FIND("=",BW387)),""),"")</f>
        <v>Non_select</v>
      </c>
      <c r="BZ387" s="170" t="str">
        <f aca="false">IF(BX387&lt;&gt;"",IF(ISNUMBER(FIND(".",BX387)),LEFT(BX387,FIND(".",BX387)-1),BX387),BX387)</f>
        <v>xx</v>
      </c>
      <c r="CA387" s="170" t="str">
        <f aca="false">IF(BX387&lt;&gt;"",IF(ISNUMBER(FIND(".",BX387)),RIGHT(BX387,LEN(BX387)-FIND(".",BX387)),""),"")</f>
        <v/>
      </c>
      <c r="CC387" s="170" t="str">
        <f aca="false">A387</f>
        <v>KF513900</v>
      </c>
      <c r="CD387" s="178" t="s">
        <v>339</v>
      </c>
      <c r="CE387" s="178" t="s">
        <v>340</v>
      </c>
      <c r="CF387" s="178" t="s">
        <v>341</v>
      </c>
      <c r="CK387" s="178"/>
      <c r="CR387" s="228" t="n">
        <f aca="false">C387</f>
        <v>3</v>
      </c>
      <c r="CS387" s="229" t="e">
        <f aca="false">d#REF!</f>
        <v>#VALUE!</v>
      </c>
      <c r="CT387" s="170" t="str">
        <f aca="false">CONCATENATE(CD387," strain ",CM387," ",CL387,", partial cds")</f>
        <v>Hepatitis E virus strain  , partial cds</v>
      </c>
    </row>
    <row r="388" customFormat="false" ht="11.9" hidden="false" customHeight="true" outlineLevel="0" collapsed="false">
      <c r="A388" s="154" t="s">
        <v>1106</v>
      </c>
      <c r="B388" s="147" t="n">
        <v>3</v>
      </c>
      <c r="C388" s="148" t="n">
        <v>3</v>
      </c>
      <c r="D388" s="147" t="s">
        <v>947</v>
      </c>
      <c r="E388" s="150" t="s">
        <v>640</v>
      </c>
      <c r="F388" s="210" t="s">
        <v>1107</v>
      </c>
      <c r="H388" s="146" t="s">
        <v>649</v>
      </c>
      <c r="I388" s="153" t="s">
        <v>650</v>
      </c>
      <c r="J388" s="146" t="s">
        <v>395</v>
      </c>
      <c r="M388" s="157" t="s">
        <v>348</v>
      </c>
      <c r="N388" s="158" t="s">
        <v>400</v>
      </c>
      <c r="O388" s="159" t="n">
        <v>2012</v>
      </c>
      <c r="S388" s="146" t="n">
        <v>280</v>
      </c>
      <c r="T388" s="161" t="n">
        <v>6</v>
      </c>
      <c r="AH388" s="164" t="n">
        <v>6262</v>
      </c>
      <c r="AI388" s="164" t="n">
        <v>6541</v>
      </c>
      <c r="AJ388" s="219" t="n">
        <f aca="false">SeqEnd-SeqBeg+1</f>
        <v>280</v>
      </c>
      <c r="AK388" s="220" t="n">
        <f aca="false">AND( SeqBeg&lt;=Beg  , End &lt;=SeqEnd )</f>
        <v>0</v>
      </c>
      <c r="AN388" s="221"/>
      <c r="AT388" s="147" t="s">
        <v>103</v>
      </c>
      <c r="AU388" s="146"/>
      <c r="AW388" s="222" t="str">
        <f aca="false">HYPERLINK(CONCATENATE("http://www.ncbi.nlm.nih.gov/nuccore/",BM388),BM388)</f>
        <v>KF513903</v>
      </c>
      <c r="AX388" s="219" t="e">
        <f aca="false">CONCATENATE(d#REF!,IF(I388="","",CONCATENATE(".",I388)),IF(K388="","",CONCATENATE(".",K388)),IF(M388="","",CONCATENATE(".",M388)),IF(R388="","",CONCATENATE(".",R388)),IF(U388="","","(*)"))</f>
        <v>#VALUE!</v>
      </c>
      <c r="AY388" s="170" t="str">
        <f aca="false">CONCATENATE(BM388,".",BN388)</f>
        <v>KF513903.HEV_EW378</v>
      </c>
      <c r="AZ388" s="171" t="str">
        <f aca="false">IF(AV388="",IF(ISNUMBER(FIND(".",A388)),LEFT(A388,FIND(".",A388)-1),A388),AV388)</f>
        <v>KF513903</v>
      </c>
      <c r="BA388" s="171" t="str">
        <f aca="false">IF(ISNUMBER(FIND("-",AZ388)),LEFT(AZ388,FIND("-",AZ388)-1),AZ388)</f>
        <v>KF513903</v>
      </c>
      <c r="BB388" s="170" t="str">
        <f aca="false"> MEGAname &amp; "="</f>
        <v>KF513903=</v>
      </c>
      <c r="BC388" s="170" t="str">
        <f aca="false">Clear &amp; IF(span ,"Span","out")</f>
        <v>KF513903=out</v>
      </c>
      <c r="BD388" s="170" t="str">
        <f aca="false">Clear &amp; IF(span, IF(B388=".","Selected",B388),"out")</f>
        <v>KF513903=out</v>
      </c>
      <c r="BE388" s="170" t="str">
        <f aca="false">Clear &amp; Strain</f>
        <v>KF513903=HEV_EW380</v>
      </c>
      <c r="BF388" s="170" t="e">
        <f aca="false">CONCATENATE(A388,"=",F387,". ",AX388,IF(AB388="","",CONCATENATE(".",AB388)))</f>
        <v>#VALUE!</v>
      </c>
      <c r="BG388" s="170" t="e">
        <f aca="false">CONCATENATE(A388,"=",F387,". ",AX388)</f>
        <v>#VALUE!</v>
      </c>
      <c r="BH388" s="170" t="e">
        <f aca="false">CONCATENATE(A388,"=",AX388)</f>
        <v>#VALUE!</v>
      </c>
      <c r="BI388" s="170" t="e">
        <f aca="false">CONCATENATE(A388,"=",ComForSubtype,d#REF!)</f>
        <v>#VALUE!</v>
      </c>
      <c r="BJ388" s="170" t="str">
        <f aca="false">CONCATENATE(A388,"=",E388)</f>
        <v>KF513903=3</v>
      </c>
      <c r="BK388" s="170" t="str">
        <f aca="false">CONCATENATE(A388,"=",C388)</f>
        <v>KF513903=3</v>
      </c>
      <c r="BL388" s="170" t="e">
        <f aca="false">CONCATENATE(d#REF!,"=")</f>
        <v>#VALUE!</v>
      </c>
      <c r="BM388" s="223" t="str">
        <f aca="false">IF(BA388="XX","",BA388)</f>
        <v>KF513903</v>
      </c>
      <c r="BN388" s="224" t="str">
        <f aca="false">CONCATENATE(IF(F387="","",F387),IF(G388="","",CONCATENATE(" / ",G388)))</f>
        <v>HEV_EW378</v>
      </c>
      <c r="BO388" s="225" t="e">
        <f aca="false">AX388</f>
        <v>#VALUE!</v>
      </c>
      <c r="BP388" s="226" t="str">
        <f aca="false">IF(V388="","",V388)</f>
        <v/>
      </c>
      <c r="BQ388" s="226" t="str">
        <f aca="false">IF(W388="","",CONCATENATE(W388,IF(LEFT(AO388,1)="s","+","")))</f>
        <v/>
      </c>
      <c r="BR388" s="226" t="str">
        <f aca="false">IF(X388="","",CONCATENATE(X388,IF(LEFT(AQ388,1)="s","+","")))</f>
        <v/>
      </c>
      <c r="BS388" s="226" t="str">
        <f aca="false">IF(Y388="","",CONCATENATE(Y388,IF(LEFT(AR388,1)="s","+","")))</f>
        <v/>
      </c>
      <c r="BT388" s="226" t="str">
        <f aca="false">IF(Z388="","",CONCATENATE(Z388,IF(LEFT(AS388,1)="s","+","")))</f>
        <v/>
      </c>
      <c r="BU388" s="227" t="str">
        <f aca="false">IF(AA388="","",CONCATENATE(AA388,IF(LEFT(AT388,1)="s","+","")))</f>
        <v/>
      </c>
      <c r="BW388" s="177" t="s">
        <v>338</v>
      </c>
      <c r="BX388" s="170" t="str">
        <f aca="false">IF(BW388&lt;&gt;"",IF(ISNUMBER(FIND("=",BW388)),LEFT(BW388,FIND("=",BW388)-1),BW388),BW388)</f>
        <v>xx</v>
      </c>
      <c r="BY388" s="170" t="str">
        <f aca="false">IF(BW388&lt;&gt;"",IF(ISNUMBER(FIND("=",BW388)),RIGHT(BW388,LEN(BW388)-FIND("=",BW388)),""),"")</f>
        <v>Non_select</v>
      </c>
      <c r="BZ388" s="170" t="str">
        <f aca="false">IF(BX388&lt;&gt;"",IF(ISNUMBER(FIND(".",BX388)),LEFT(BX388,FIND(".",BX388)-1),BX388),BX388)</f>
        <v>xx</v>
      </c>
      <c r="CA388" s="170" t="str">
        <f aca="false">IF(BX388&lt;&gt;"",IF(ISNUMBER(FIND(".",BX388)),RIGHT(BX388,LEN(BX388)-FIND(".",BX388)),""),"")</f>
        <v/>
      </c>
      <c r="CC388" s="170" t="str">
        <f aca="false">A388</f>
        <v>KF513903</v>
      </c>
      <c r="CD388" s="178" t="s">
        <v>339</v>
      </c>
      <c r="CE388" s="178" t="s">
        <v>340</v>
      </c>
      <c r="CF388" s="178" t="s">
        <v>341</v>
      </c>
      <c r="CK388" s="178"/>
      <c r="CR388" s="228" t="n">
        <f aca="false">C388</f>
        <v>3</v>
      </c>
      <c r="CS388" s="229" t="e">
        <f aca="false">d#REF!</f>
        <v>#VALUE!</v>
      </c>
      <c r="CT388" s="170" t="str">
        <f aca="false">CONCATENATE(CD388," strain ",CM388," ",CL388,", partial cds")</f>
        <v>Hepatitis E virus strain  , partial cds</v>
      </c>
    </row>
    <row r="389" customFormat="false" ht="11.9" hidden="false" customHeight="true" outlineLevel="0" collapsed="false">
      <c r="A389" s="154" t="s">
        <v>1108</v>
      </c>
      <c r="B389" s="147" t="n">
        <v>3</v>
      </c>
      <c r="C389" s="148" t="n">
        <v>3</v>
      </c>
      <c r="D389" s="147" t="s">
        <v>947</v>
      </c>
      <c r="E389" s="150" t="s">
        <v>640</v>
      </c>
      <c r="F389" s="210" t="s">
        <v>1109</v>
      </c>
      <c r="H389" s="146" t="s">
        <v>649</v>
      </c>
      <c r="I389" s="153" t="s">
        <v>650</v>
      </c>
      <c r="J389" s="146" t="s">
        <v>395</v>
      </c>
      <c r="M389" s="157" t="s">
        <v>348</v>
      </c>
      <c r="N389" s="158" t="s">
        <v>400</v>
      </c>
      <c r="O389" s="159" t="n">
        <v>2012</v>
      </c>
      <c r="S389" s="146" t="n">
        <v>280</v>
      </c>
      <c r="T389" s="161" t="n">
        <v>6</v>
      </c>
      <c r="AH389" s="164" t="n">
        <v>6262</v>
      </c>
      <c r="AI389" s="164" t="n">
        <v>6541</v>
      </c>
      <c r="AJ389" s="219" t="n">
        <f aca="false">SeqEnd-SeqBeg+1</f>
        <v>280</v>
      </c>
      <c r="AK389" s="220" t="n">
        <f aca="false">AND( SeqBeg&lt;=Beg  , End &lt;=SeqEnd )</f>
        <v>0</v>
      </c>
      <c r="AN389" s="221"/>
      <c r="AT389" s="147" t="s">
        <v>103</v>
      </c>
      <c r="AU389" s="146"/>
      <c r="AW389" s="222" t="str">
        <f aca="false">HYPERLINK(CONCATENATE("http://www.ncbi.nlm.nih.gov/nuccore/",BM389),BM389)</f>
        <v>KF513904</v>
      </c>
      <c r="AX389" s="219" t="e">
        <f aca="false">CONCATENATE(d#REF!,IF(I389="","",CONCATENATE(".",I389)),IF(K389="","",CONCATENATE(".",K389)),IF(M389="","",CONCATENATE(".",M389)),IF(R389="","",CONCATENATE(".",R389)),IF(U389="","","(*)"))</f>
        <v>#VALUE!</v>
      </c>
      <c r="AY389" s="170" t="str">
        <f aca="false">CONCATENATE(BM389,".",BN389)</f>
        <v>KF513904.HEV_EW380</v>
      </c>
      <c r="AZ389" s="171" t="str">
        <f aca="false">IF(AV389="",IF(ISNUMBER(FIND(".",A389)),LEFT(A389,FIND(".",A389)-1),A389),AV389)</f>
        <v>KF513904</v>
      </c>
      <c r="BA389" s="171" t="str">
        <f aca="false">IF(ISNUMBER(FIND("-",AZ389)),LEFT(AZ389,FIND("-",AZ389)-1),AZ389)</f>
        <v>KF513904</v>
      </c>
      <c r="BB389" s="170" t="str">
        <f aca="false"> MEGAname &amp; "="</f>
        <v>KF513904=</v>
      </c>
      <c r="BC389" s="170" t="str">
        <f aca="false">Clear &amp; IF(span ,"Span","out")</f>
        <v>KF513904=out</v>
      </c>
      <c r="BD389" s="170" t="str">
        <f aca="false">Clear &amp; IF(span, IF(B389=".","Selected",B389),"out")</f>
        <v>KF513904=out</v>
      </c>
      <c r="BE389" s="170" t="str">
        <f aca="false">Clear &amp; Strain</f>
        <v>KF513904=HEV_EW381</v>
      </c>
      <c r="BF389" s="170" t="e">
        <f aca="false">CONCATENATE(A389,"=",F388,". ",AX389,IF(AB389="","",CONCATENATE(".",AB389)))</f>
        <v>#VALUE!</v>
      </c>
      <c r="BG389" s="170" t="e">
        <f aca="false">CONCATENATE(A389,"=",F388,". ",AX389)</f>
        <v>#VALUE!</v>
      </c>
      <c r="BH389" s="170" t="e">
        <f aca="false">CONCATENATE(A389,"=",AX389)</f>
        <v>#VALUE!</v>
      </c>
      <c r="BI389" s="170" t="e">
        <f aca="false">CONCATENATE(A389,"=",ComForSubtype,d#REF!)</f>
        <v>#VALUE!</v>
      </c>
      <c r="BJ389" s="170" t="str">
        <f aca="false">CONCATENATE(A389,"=",E389)</f>
        <v>KF513904=3</v>
      </c>
      <c r="BK389" s="170" t="str">
        <f aca="false">CONCATENATE(A389,"=",C389)</f>
        <v>KF513904=3</v>
      </c>
      <c r="BL389" s="170" t="e">
        <f aca="false">CONCATENATE(d#REF!,"=")</f>
        <v>#VALUE!</v>
      </c>
      <c r="BM389" s="223" t="str">
        <f aca="false">IF(BA389="XX","",BA389)</f>
        <v>KF513904</v>
      </c>
      <c r="BN389" s="224" t="str">
        <f aca="false">CONCATENATE(IF(F388="","",F388),IF(G389="","",CONCATENATE(" / ",G389)))</f>
        <v>HEV_EW380</v>
      </c>
      <c r="BO389" s="225" t="e">
        <f aca="false">AX389</f>
        <v>#VALUE!</v>
      </c>
      <c r="BP389" s="226" t="str">
        <f aca="false">IF(V389="","",V389)</f>
        <v/>
      </c>
      <c r="BQ389" s="226" t="str">
        <f aca="false">IF(W389="","",CONCATENATE(W389,IF(LEFT(AO389,1)="s","+","")))</f>
        <v/>
      </c>
      <c r="BR389" s="226" t="str">
        <f aca="false">IF(X389="","",CONCATENATE(X389,IF(LEFT(AQ389,1)="s","+","")))</f>
        <v/>
      </c>
      <c r="BS389" s="226" t="str">
        <f aca="false">IF(Y389="","",CONCATENATE(Y389,IF(LEFT(AR389,1)="s","+","")))</f>
        <v/>
      </c>
      <c r="BT389" s="226" t="str">
        <f aca="false">IF(Z389="","",CONCATENATE(Z389,IF(LEFT(AS389,1)="s","+","")))</f>
        <v/>
      </c>
      <c r="BU389" s="227" t="str">
        <f aca="false">IF(AA389="","",CONCATENATE(AA389,IF(LEFT(AT389,1)="s","+","")))</f>
        <v/>
      </c>
      <c r="BW389" s="177" t="s">
        <v>338</v>
      </c>
      <c r="BX389" s="170" t="str">
        <f aca="false">IF(BW389&lt;&gt;"",IF(ISNUMBER(FIND("=",BW389)),LEFT(BW389,FIND("=",BW389)-1),BW389),BW389)</f>
        <v>xx</v>
      </c>
      <c r="BY389" s="170" t="str">
        <f aca="false">IF(BW389&lt;&gt;"",IF(ISNUMBER(FIND("=",BW389)),RIGHT(BW389,LEN(BW389)-FIND("=",BW389)),""),"")</f>
        <v>Non_select</v>
      </c>
      <c r="BZ389" s="170" t="str">
        <f aca="false">IF(BX389&lt;&gt;"",IF(ISNUMBER(FIND(".",BX389)),LEFT(BX389,FIND(".",BX389)-1),BX389),BX389)</f>
        <v>xx</v>
      </c>
      <c r="CA389" s="170" t="str">
        <f aca="false">IF(BX389&lt;&gt;"",IF(ISNUMBER(FIND(".",BX389)),RIGHT(BX389,LEN(BX389)-FIND(".",BX389)),""),"")</f>
        <v/>
      </c>
      <c r="CC389" s="170" t="str">
        <f aca="false">A389</f>
        <v>KF513904</v>
      </c>
      <c r="CD389" s="178" t="s">
        <v>339</v>
      </c>
      <c r="CE389" s="178" t="s">
        <v>340</v>
      </c>
      <c r="CF389" s="178" t="s">
        <v>341</v>
      </c>
      <c r="CK389" s="178"/>
      <c r="CR389" s="228" t="n">
        <f aca="false">C389</f>
        <v>3</v>
      </c>
      <c r="CS389" s="229" t="e">
        <f aca="false">d#REF!</f>
        <v>#VALUE!</v>
      </c>
      <c r="CT389" s="170" t="str">
        <f aca="false">CONCATENATE(CD389," strain ",CM389," ",CL389,", partial cds")</f>
        <v>Hepatitis E virus strain  , partial cds</v>
      </c>
    </row>
    <row r="390" customFormat="false" ht="11.9" hidden="false" customHeight="true" outlineLevel="0" collapsed="false">
      <c r="A390" s="154" t="s">
        <v>1110</v>
      </c>
      <c r="B390" s="147" t="n">
        <v>3</v>
      </c>
      <c r="C390" s="148" t="n">
        <v>3</v>
      </c>
      <c r="D390" s="147" t="s">
        <v>947</v>
      </c>
      <c r="E390" s="150" t="s">
        <v>640</v>
      </c>
      <c r="F390" s="210" t="s">
        <v>1111</v>
      </c>
      <c r="H390" s="146" t="s">
        <v>649</v>
      </c>
      <c r="I390" s="153" t="s">
        <v>650</v>
      </c>
      <c r="J390" s="146" t="s">
        <v>395</v>
      </c>
      <c r="M390" s="157" t="s">
        <v>348</v>
      </c>
      <c r="N390" s="158" t="s">
        <v>400</v>
      </c>
      <c r="O390" s="159" t="n">
        <v>2012</v>
      </c>
      <c r="S390" s="146" t="n">
        <v>280</v>
      </c>
      <c r="T390" s="161" t="n">
        <v>6</v>
      </c>
      <c r="AH390" s="164" t="n">
        <v>6262</v>
      </c>
      <c r="AI390" s="164" t="n">
        <v>6541</v>
      </c>
      <c r="AJ390" s="219" t="n">
        <f aca="false">SeqEnd-SeqBeg+1</f>
        <v>280</v>
      </c>
      <c r="AK390" s="220" t="n">
        <f aca="false">AND( SeqBeg&lt;=Beg  , End &lt;=SeqEnd )</f>
        <v>0</v>
      </c>
      <c r="AN390" s="221"/>
      <c r="AT390" s="147" t="s">
        <v>103</v>
      </c>
      <c r="AU390" s="146"/>
      <c r="AW390" s="222" t="str">
        <f aca="false">HYPERLINK(CONCATENATE("http://www.ncbi.nlm.nih.gov/nuccore/",BM390),BM390)</f>
        <v>KF513907</v>
      </c>
      <c r="AX390" s="219" t="e">
        <f aca="false">CONCATENATE(d#REF!,IF(I390="","",CONCATENATE(".",I390)),IF(K390="","",CONCATENATE(".",K390)),IF(M390="","",CONCATENATE(".",M390)),IF(R390="","",CONCATENATE(".",R390)),IF(U390="","","(*)"))</f>
        <v>#VALUE!</v>
      </c>
      <c r="AY390" s="170" t="str">
        <f aca="false">CONCATENATE(BM390,".",BN390)</f>
        <v>KF513907.HEV_EW381</v>
      </c>
      <c r="AZ390" s="171" t="str">
        <f aca="false">IF(AV390="",IF(ISNUMBER(FIND(".",A390)),LEFT(A390,FIND(".",A390)-1),A390),AV390)</f>
        <v>KF513907</v>
      </c>
      <c r="BA390" s="171" t="str">
        <f aca="false">IF(ISNUMBER(FIND("-",AZ390)),LEFT(AZ390,FIND("-",AZ390)-1),AZ390)</f>
        <v>KF513907</v>
      </c>
      <c r="BB390" s="170" t="str">
        <f aca="false"> MEGAname &amp; "="</f>
        <v>KF513907=</v>
      </c>
      <c r="BC390" s="170" t="str">
        <f aca="false">Clear &amp; IF(span ,"Span","out")</f>
        <v>KF513907=out</v>
      </c>
      <c r="BD390" s="170" t="str">
        <f aca="false">Clear &amp; IF(span, IF(B390=".","Selected",B390),"out")</f>
        <v>KF513907=out</v>
      </c>
      <c r="BE390" s="170" t="str">
        <f aca="false">Clear &amp; Strain</f>
        <v>KF513907=HEV_EW384</v>
      </c>
      <c r="BF390" s="170" t="e">
        <f aca="false">CONCATENATE(A390,"=",F389,". ",AX390,IF(AB390="","",CONCATENATE(".",AB390)))</f>
        <v>#VALUE!</v>
      </c>
      <c r="BG390" s="170" t="e">
        <f aca="false">CONCATENATE(A390,"=",F389,". ",AX390)</f>
        <v>#VALUE!</v>
      </c>
      <c r="BH390" s="170" t="e">
        <f aca="false">CONCATENATE(A390,"=",AX390)</f>
        <v>#VALUE!</v>
      </c>
      <c r="BI390" s="170" t="e">
        <f aca="false">CONCATENATE(A390,"=",ComForSubtype,d#REF!)</f>
        <v>#VALUE!</v>
      </c>
      <c r="BJ390" s="170" t="str">
        <f aca="false">CONCATENATE(A390,"=",E390)</f>
        <v>KF513907=3</v>
      </c>
      <c r="BK390" s="170" t="str">
        <f aca="false">CONCATENATE(A390,"=",C390)</f>
        <v>KF513907=3</v>
      </c>
      <c r="BL390" s="170" t="e">
        <f aca="false">CONCATENATE(d#REF!,"=")</f>
        <v>#VALUE!</v>
      </c>
      <c r="BM390" s="223" t="str">
        <f aca="false">IF(BA390="XX","",BA390)</f>
        <v>KF513907</v>
      </c>
      <c r="BN390" s="224" t="str">
        <f aca="false">CONCATENATE(IF(F389="","",F389),IF(G390="","",CONCATENATE(" / ",G390)))</f>
        <v>HEV_EW381</v>
      </c>
      <c r="BO390" s="225" t="e">
        <f aca="false">AX390</f>
        <v>#VALUE!</v>
      </c>
      <c r="BP390" s="226" t="str">
        <f aca="false">IF(V390="","",V390)</f>
        <v/>
      </c>
      <c r="BQ390" s="226" t="str">
        <f aca="false">IF(W390="","",CONCATENATE(W390,IF(LEFT(AO390,1)="s","+","")))</f>
        <v/>
      </c>
      <c r="BR390" s="226" t="str">
        <f aca="false">IF(X390="","",CONCATENATE(X390,IF(LEFT(AQ390,1)="s","+","")))</f>
        <v/>
      </c>
      <c r="BS390" s="226" t="str">
        <f aca="false">IF(Y390="","",CONCATENATE(Y390,IF(LEFT(AR390,1)="s","+","")))</f>
        <v/>
      </c>
      <c r="BT390" s="226" t="str">
        <f aca="false">IF(Z390="","",CONCATENATE(Z390,IF(LEFT(AS390,1)="s","+","")))</f>
        <v/>
      </c>
      <c r="BU390" s="227" t="str">
        <f aca="false">IF(AA390="","",CONCATENATE(AA390,IF(LEFT(AT390,1)="s","+","")))</f>
        <v/>
      </c>
      <c r="BW390" s="177" t="s">
        <v>338</v>
      </c>
      <c r="BX390" s="170" t="str">
        <f aca="false">IF(BW390&lt;&gt;"",IF(ISNUMBER(FIND("=",BW390)),LEFT(BW390,FIND("=",BW390)-1),BW390),BW390)</f>
        <v>xx</v>
      </c>
      <c r="BY390" s="170" t="str">
        <f aca="false">IF(BW390&lt;&gt;"",IF(ISNUMBER(FIND("=",BW390)),RIGHT(BW390,LEN(BW390)-FIND("=",BW390)),""),"")</f>
        <v>Non_select</v>
      </c>
      <c r="BZ390" s="170" t="str">
        <f aca="false">IF(BX390&lt;&gt;"",IF(ISNUMBER(FIND(".",BX390)),LEFT(BX390,FIND(".",BX390)-1),BX390),BX390)</f>
        <v>xx</v>
      </c>
      <c r="CA390" s="170" t="str">
        <f aca="false">IF(BX390&lt;&gt;"",IF(ISNUMBER(FIND(".",BX390)),RIGHT(BX390,LEN(BX390)-FIND(".",BX390)),""),"")</f>
        <v/>
      </c>
      <c r="CC390" s="170" t="str">
        <f aca="false">A390</f>
        <v>KF513907</v>
      </c>
      <c r="CD390" s="178" t="s">
        <v>339</v>
      </c>
      <c r="CE390" s="178" t="s">
        <v>340</v>
      </c>
      <c r="CF390" s="178" t="s">
        <v>341</v>
      </c>
      <c r="CK390" s="178"/>
      <c r="CR390" s="228" t="n">
        <f aca="false">C390</f>
        <v>3</v>
      </c>
      <c r="CS390" s="229" t="e">
        <f aca="false">d#REF!</f>
        <v>#VALUE!</v>
      </c>
      <c r="CT390" s="170" t="str">
        <f aca="false">CONCATENATE(CD390," strain ",CM390," ",CL390,", partial cds")</f>
        <v>Hepatitis E virus strain  , partial cds</v>
      </c>
    </row>
    <row r="391" customFormat="false" ht="11.9" hidden="false" customHeight="true" outlineLevel="0" collapsed="false">
      <c r="A391" s="154" t="s">
        <v>1112</v>
      </c>
      <c r="B391" s="147" t="n">
        <v>3</v>
      </c>
      <c r="C391" s="148" t="n">
        <v>3</v>
      </c>
      <c r="D391" s="147" t="s">
        <v>947</v>
      </c>
      <c r="E391" s="150" t="s">
        <v>640</v>
      </c>
      <c r="F391" s="210" t="s">
        <v>1113</v>
      </c>
      <c r="H391" s="146" t="s">
        <v>649</v>
      </c>
      <c r="I391" s="153" t="s">
        <v>650</v>
      </c>
      <c r="J391" s="146" t="s">
        <v>395</v>
      </c>
      <c r="M391" s="157" t="s">
        <v>348</v>
      </c>
      <c r="N391" s="158" t="s">
        <v>400</v>
      </c>
      <c r="O391" s="159" t="n">
        <v>2012</v>
      </c>
      <c r="S391" s="146" t="n">
        <v>280</v>
      </c>
      <c r="T391" s="161" t="n">
        <v>6</v>
      </c>
      <c r="AH391" s="164" t="n">
        <v>6262</v>
      </c>
      <c r="AI391" s="164" t="n">
        <v>6541</v>
      </c>
      <c r="AJ391" s="219" t="n">
        <f aca="false">SeqEnd-SeqBeg+1</f>
        <v>280</v>
      </c>
      <c r="AK391" s="220" t="n">
        <f aca="false">AND( SeqBeg&lt;=Beg  , End &lt;=SeqEnd )</f>
        <v>0</v>
      </c>
      <c r="AN391" s="221"/>
      <c r="AT391" s="147" t="s">
        <v>103</v>
      </c>
      <c r="AU391" s="146"/>
      <c r="AW391" s="222" t="str">
        <f aca="false">HYPERLINK(CONCATENATE("http://www.ncbi.nlm.nih.gov/nuccore/",BM391),BM391)</f>
        <v>KF513909</v>
      </c>
      <c r="AX391" s="219" t="e">
        <f aca="false">CONCATENATE(d#REF!,IF(I391="","",CONCATENATE(".",I391)),IF(K391="","",CONCATENATE(".",K391)),IF(M391="","",CONCATENATE(".",M391)),IF(R391="","",CONCATENATE(".",R391)),IF(U391="","","(*)"))</f>
        <v>#VALUE!</v>
      </c>
      <c r="AY391" s="170" t="str">
        <f aca="false">CONCATENATE(BM391,".",BN391)</f>
        <v>KF513909.HEV_EW384</v>
      </c>
      <c r="AZ391" s="171" t="str">
        <f aca="false">IF(AV391="",IF(ISNUMBER(FIND(".",A391)),LEFT(A391,FIND(".",A391)-1),A391),AV391)</f>
        <v>KF513909</v>
      </c>
      <c r="BA391" s="171" t="str">
        <f aca="false">IF(ISNUMBER(FIND("-",AZ391)),LEFT(AZ391,FIND("-",AZ391)-1),AZ391)</f>
        <v>KF513909</v>
      </c>
      <c r="BB391" s="170" t="str">
        <f aca="false"> MEGAname &amp; "="</f>
        <v>KF513909=</v>
      </c>
      <c r="BC391" s="170" t="str">
        <f aca="false">Clear &amp; IF(span ,"Span","out")</f>
        <v>KF513909=out</v>
      </c>
      <c r="BD391" s="170" t="str">
        <f aca="false">Clear &amp; IF(span, IF(B391=".","Selected",B391),"out")</f>
        <v>KF513909=out</v>
      </c>
      <c r="BE391" s="170" t="str">
        <f aca="false">Clear &amp; Strain</f>
        <v>KF513909=HEV_EW386</v>
      </c>
      <c r="BF391" s="170" t="e">
        <f aca="false">CONCATENATE(A391,"=",F390,". ",AX391,IF(AB391="","",CONCATENATE(".",AB391)))</f>
        <v>#VALUE!</v>
      </c>
      <c r="BG391" s="170" t="e">
        <f aca="false">CONCATENATE(A391,"=",F390,". ",AX391)</f>
        <v>#VALUE!</v>
      </c>
      <c r="BH391" s="170" t="e">
        <f aca="false">CONCATENATE(A391,"=",AX391)</f>
        <v>#VALUE!</v>
      </c>
      <c r="BI391" s="170" t="e">
        <f aca="false">CONCATENATE(A391,"=",ComForSubtype,d#REF!)</f>
        <v>#VALUE!</v>
      </c>
      <c r="BJ391" s="170" t="str">
        <f aca="false">CONCATENATE(A391,"=",E391)</f>
        <v>KF513909=3</v>
      </c>
      <c r="BK391" s="170" t="str">
        <f aca="false">CONCATENATE(A391,"=",C391)</f>
        <v>KF513909=3</v>
      </c>
      <c r="BL391" s="170" t="e">
        <f aca="false">CONCATENATE(d#REF!,"=")</f>
        <v>#VALUE!</v>
      </c>
      <c r="BM391" s="223" t="str">
        <f aca="false">IF(BA391="XX","",BA391)</f>
        <v>KF513909</v>
      </c>
      <c r="BN391" s="224" t="str">
        <f aca="false">CONCATENATE(IF(F390="","",F390),IF(G391="","",CONCATENATE(" / ",G391)))</f>
        <v>HEV_EW384</v>
      </c>
      <c r="BO391" s="225" t="e">
        <f aca="false">AX391</f>
        <v>#VALUE!</v>
      </c>
      <c r="BP391" s="226" t="str">
        <f aca="false">IF(V391="","",V391)</f>
        <v/>
      </c>
      <c r="BQ391" s="226" t="str">
        <f aca="false">IF(W391="","",CONCATENATE(W391,IF(LEFT(AO391,1)="s","+","")))</f>
        <v/>
      </c>
      <c r="BR391" s="226" t="str">
        <f aca="false">IF(X391="","",CONCATENATE(X391,IF(LEFT(AQ391,1)="s","+","")))</f>
        <v/>
      </c>
      <c r="BS391" s="226" t="str">
        <f aca="false">IF(Y391="","",CONCATENATE(Y391,IF(LEFT(AR391,1)="s","+","")))</f>
        <v/>
      </c>
      <c r="BT391" s="226" t="str">
        <f aca="false">IF(Z391="","",CONCATENATE(Z391,IF(LEFT(AS391,1)="s","+","")))</f>
        <v/>
      </c>
      <c r="BU391" s="227" t="str">
        <f aca="false">IF(AA391="","",CONCATENATE(AA391,IF(LEFT(AT391,1)="s","+","")))</f>
        <v/>
      </c>
      <c r="BW391" s="177" t="s">
        <v>338</v>
      </c>
      <c r="BX391" s="170" t="str">
        <f aca="false">IF(BW391&lt;&gt;"",IF(ISNUMBER(FIND("=",BW391)),LEFT(BW391,FIND("=",BW391)-1),BW391),BW391)</f>
        <v>xx</v>
      </c>
      <c r="BY391" s="170" t="str">
        <f aca="false">IF(BW391&lt;&gt;"",IF(ISNUMBER(FIND("=",BW391)),RIGHT(BW391,LEN(BW391)-FIND("=",BW391)),""),"")</f>
        <v>Non_select</v>
      </c>
      <c r="BZ391" s="170" t="str">
        <f aca="false">IF(BX391&lt;&gt;"",IF(ISNUMBER(FIND(".",BX391)),LEFT(BX391,FIND(".",BX391)-1),BX391),BX391)</f>
        <v>xx</v>
      </c>
      <c r="CA391" s="170" t="str">
        <f aca="false">IF(BX391&lt;&gt;"",IF(ISNUMBER(FIND(".",BX391)),RIGHT(BX391,LEN(BX391)-FIND(".",BX391)),""),"")</f>
        <v/>
      </c>
      <c r="CC391" s="170" t="str">
        <f aca="false">A391</f>
        <v>KF513909</v>
      </c>
      <c r="CD391" s="178" t="s">
        <v>339</v>
      </c>
      <c r="CE391" s="178" t="s">
        <v>340</v>
      </c>
      <c r="CF391" s="178" t="s">
        <v>341</v>
      </c>
      <c r="CK391" s="178"/>
      <c r="CR391" s="228" t="n">
        <f aca="false">C391</f>
        <v>3</v>
      </c>
      <c r="CS391" s="229" t="e">
        <f aca="false">d#REF!</f>
        <v>#VALUE!</v>
      </c>
      <c r="CT391" s="170" t="str">
        <f aca="false">CONCATENATE(CD391," strain ",CM391," ",CL391,", partial cds")</f>
        <v>Hepatitis E virus strain  , partial cds</v>
      </c>
    </row>
    <row r="392" customFormat="false" ht="11.9" hidden="false" customHeight="true" outlineLevel="0" collapsed="false">
      <c r="A392" s="154" t="s">
        <v>1114</v>
      </c>
      <c r="B392" s="147" t="n">
        <v>3</v>
      </c>
      <c r="C392" s="148" t="n">
        <v>3</v>
      </c>
      <c r="D392" s="147" t="s">
        <v>947</v>
      </c>
      <c r="E392" s="150" t="s">
        <v>640</v>
      </c>
      <c r="F392" s="210" t="s">
        <v>1115</v>
      </c>
      <c r="H392" s="146" t="s">
        <v>649</v>
      </c>
      <c r="I392" s="153" t="s">
        <v>650</v>
      </c>
      <c r="J392" s="146" t="s">
        <v>395</v>
      </c>
      <c r="M392" s="157" t="s">
        <v>348</v>
      </c>
      <c r="N392" s="158" t="s">
        <v>400</v>
      </c>
      <c r="O392" s="159" t="n">
        <v>2012</v>
      </c>
      <c r="S392" s="146" t="n">
        <v>280</v>
      </c>
      <c r="T392" s="161" t="n">
        <v>7</v>
      </c>
      <c r="AH392" s="164" t="n">
        <v>6262</v>
      </c>
      <c r="AI392" s="164" t="n">
        <v>6541</v>
      </c>
      <c r="AJ392" s="219" t="n">
        <f aca="false">SeqEnd-SeqBeg+1</f>
        <v>280</v>
      </c>
      <c r="AK392" s="220" t="n">
        <f aca="false">AND( SeqBeg&lt;=Beg  , End &lt;=SeqEnd )</f>
        <v>0</v>
      </c>
      <c r="AN392" s="221"/>
      <c r="AT392" s="147" t="s">
        <v>103</v>
      </c>
      <c r="AU392" s="146"/>
      <c r="AW392" s="222" t="str">
        <f aca="false">HYPERLINK(CONCATENATE("http://www.ncbi.nlm.nih.gov/nuccore/",BM392),BM392)</f>
        <v>KF513910</v>
      </c>
      <c r="AX392" s="219" t="e">
        <f aca="false">CONCATENATE(d#REF!,IF(I392="","",CONCATENATE(".",I392)),IF(K392="","",CONCATENATE(".",K392)),IF(M392="","",CONCATENATE(".",M392)),IF(R392="","",CONCATENATE(".",R392)),IF(U392="","","(*)"))</f>
        <v>#VALUE!</v>
      </c>
      <c r="AY392" s="170" t="str">
        <f aca="false">CONCATENATE(BM392,".",BN392)</f>
        <v>KF513910.HEV_EW386</v>
      </c>
      <c r="AZ392" s="171" t="str">
        <f aca="false">IF(AV392="",IF(ISNUMBER(FIND(".",A392)),LEFT(A392,FIND(".",A392)-1),A392),AV392)</f>
        <v>KF513910</v>
      </c>
      <c r="BA392" s="171" t="str">
        <f aca="false">IF(ISNUMBER(FIND("-",AZ392)),LEFT(AZ392,FIND("-",AZ392)-1),AZ392)</f>
        <v>KF513910</v>
      </c>
      <c r="BB392" s="170" t="str">
        <f aca="false"> MEGAname &amp; "="</f>
        <v>KF513910=</v>
      </c>
      <c r="BC392" s="170" t="str">
        <f aca="false">Clear &amp; IF(span ,"Span","out")</f>
        <v>KF513910=out</v>
      </c>
      <c r="BD392" s="170" t="str">
        <f aca="false">Clear &amp; IF(span, IF(B392=".","Selected",B392),"out")</f>
        <v>KF513910=out</v>
      </c>
      <c r="BE392" s="170" t="str">
        <f aca="false">Clear &amp; Strain</f>
        <v>KF513910=HEV_EW387</v>
      </c>
      <c r="BF392" s="170" t="e">
        <f aca="false">CONCATENATE(A392,"=",F391,". ",AX392,IF(AB392="","",CONCATENATE(".",AB392)))</f>
        <v>#VALUE!</v>
      </c>
      <c r="BG392" s="170" t="e">
        <f aca="false">CONCATENATE(A392,"=",F391,". ",AX392)</f>
        <v>#VALUE!</v>
      </c>
      <c r="BH392" s="170" t="e">
        <f aca="false">CONCATENATE(A392,"=",AX392)</f>
        <v>#VALUE!</v>
      </c>
      <c r="BI392" s="170" t="e">
        <f aca="false">CONCATENATE(A392,"=",ComForSubtype,d#REF!)</f>
        <v>#VALUE!</v>
      </c>
      <c r="BJ392" s="170" t="str">
        <f aca="false">CONCATENATE(A392,"=",E392)</f>
        <v>KF513910=3</v>
      </c>
      <c r="BK392" s="170" t="str">
        <f aca="false">CONCATENATE(A392,"=",C392)</f>
        <v>KF513910=3</v>
      </c>
      <c r="BL392" s="170" t="e">
        <f aca="false">CONCATENATE(d#REF!,"=")</f>
        <v>#VALUE!</v>
      </c>
      <c r="BM392" s="223" t="str">
        <f aca="false">IF(BA392="XX","",BA392)</f>
        <v>KF513910</v>
      </c>
      <c r="BN392" s="224" t="str">
        <f aca="false">CONCATENATE(IF(F391="","",F391),IF(G392="","",CONCATENATE(" / ",G392)))</f>
        <v>HEV_EW386</v>
      </c>
      <c r="BO392" s="225" t="e">
        <f aca="false">AX392</f>
        <v>#VALUE!</v>
      </c>
      <c r="BP392" s="226" t="str">
        <f aca="false">IF(V392="","",V392)</f>
        <v/>
      </c>
      <c r="BQ392" s="226" t="str">
        <f aca="false">IF(W392="","",CONCATENATE(W392,IF(LEFT(AO392,1)="s","+","")))</f>
        <v/>
      </c>
      <c r="BR392" s="226" t="str">
        <f aca="false">IF(X392="","",CONCATENATE(X392,IF(LEFT(AQ392,1)="s","+","")))</f>
        <v/>
      </c>
      <c r="BS392" s="226" t="str">
        <f aca="false">IF(Y392="","",CONCATENATE(Y392,IF(LEFT(AR392,1)="s","+","")))</f>
        <v/>
      </c>
      <c r="BT392" s="226" t="str">
        <f aca="false">IF(Z392="","",CONCATENATE(Z392,IF(LEFT(AS392,1)="s","+","")))</f>
        <v/>
      </c>
      <c r="BU392" s="227" t="str">
        <f aca="false">IF(AA392="","",CONCATENATE(AA392,IF(LEFT(AT392,1)="s","+","")))</f>
        <v/>
      </c>
      <c r="BW392" s="177" t="s">
        <v>338</v>
      </c>
      <c r="BX392" s="170" t="str">
        <f aca="false">IF(BW392&lt;&gt;"",IF(ISNUMBER(FIND("=",BW392)),LEFT(BW392,FIND("=",BW392)-1),BW392),BW392)</f>
        <v>xx</v>
      </c>
      <c r="BY392" s="170" t="str">
        <f aca="false">IF(BW392&lt;&gt;"",IF(ISNUMBER(FIND("=",BW392)),RIGHT(BW392,LEN(BW392)-FIND("=",BW392)),""),"")</f>
        <v>Non_select</v>
      </c>
      <c r="BZ392" s="170" t="str">
        <f aca="false">IF(BX392&lt;&gt;"",IF(ISNUMBER(FIND(".",BX392)),LEFT(BX392,FIND(".",BX392)-1),BX392),BX392)</f>
        <v>xx</v>
      </c>
      <c r="CA392" s="170" t="str">
        <f aca="false">IF(BX392&lt;&gt;"",IF(ISNUMBER(FIND(".",BX392)),RIGHT(BX392,LEN(BX392)-FIND(".",BX392)),""),"")</f>
        <v/>
      </c>
      <c r="CC392" s="170" t="str">
        <f aca="false">A392</f>
        <v>KF513910</v>
      </c>
      <c r="CD392" s="178" t="s">
        <v>339</v>
      </c>
      <c r="CE392" s="178" t="s">
        <v>340</v>
      </c>
      <c r="CF392" s="178" t="s">
        <v>341</v>
      </c>
      <c r="CK392" s="178"/>
      <c r="CR392" s="228" t="n">
        <f aca="false">C392</f>
        <v>3</v>
      </c>
      <c r="CS392" s="229" t="e">
        <f aca="false">d#REF!</f>
        <v>#VALUE!</v>
      </c>
      <c r="CT392" s="170" t="str">
        <f aca="false">CONCATENATE(CD392," strain ",CM392," ",CL392,", partial cds")</f>
        <v>Hepatitis E virus strain  , partial cds</v>
      </c>
    </row>
    <row r="393" customFormat="false" ht="11.9" hidden="false" customHeight="true" outlineLevel="0" collapsed="false">
      <c r="A393" s="154" t="s">
        <v>1116</v>
      </c>
      <c r="B393" s="147" t="n">
        <v>3</v>
      </c>
      <c r="C393" s="148" t="n">
        <v>3</v>
      </c>
      <c r="D393" s="147" t="s">
        <v>947</v>
      </c>
      <c r="E393" s="150" t="s">
        <v>640</v>
      </c>
      <c r="F393" s="210" t="s">
        <v>1117</v>
      </c>
      <c r="H393" s="146" t="s">
        <v>649</v>
      </c>
      <c r="I393" s="153" t="s">
        <v>650</v>
      </c>
      <c r="J393" s="146" t="s">
        <v>395</v>
      </c>
      <c r="M393" s="157" t="s">
        <v>348</v>
      </c>
      <c r="N393" s="158" t="s">
        <v>400</v>
      </c>
      <c r="O393" s="159" t="n">
        <v>2012</v>
      </c>
      <c r="S393" s="146" t="n">
        <v>280</v>
      </c>
      <c r="T393" s="161" t="n">
        <v>7</v>
      </c>
      <c r="AH393" s="164" t="n">
        <v>6262</v>
      </c>
      <c r="AI393" s="164" t="n">
        <v>6541</v>
      </c>
      <c r="AJ393" s="219" t="n">
        <f aca="false">SeqEnd-SeqBeg+1</f>
        <v>280</v>
      </c>
      <c r="AK393" s="220" t="n">
        <f aca="false">AND( SeqBeg&lt;=Beg  , End &lt;=SeqEnd )</f>
        <v>0</v>
      </c>
      <c r="AN393" s="221"/>
      <c r="AT393" s="147" t="s">
        <v>103</v>
      </c>
      <c r="AU393" s="146"/>
      <c r="AW393" s="222" t="str">
        <f aca="false">HYPERLINK(CONCATENATE("http://www.ncbi.nlm.nih.gov/nuccore/",BM393),BM393)</f>
        <v>KF513912</v>
      </c>
      <c r="AX393" s="219" t="e">
        <f aca="false">CONCATENATE(d#REF!,IF(I393="","",CONCATENATE(".",I393)),IF(K393="","",CONCATENATE(".",K393)),IF(M393="","",CONCATENATE(".",M393)),IF(R393="","",CONCATENATE(".",R393)),IF(U393="","","(*)"))</f>
        <v>#VALUE!</v>
      </c>
      <c r="AY393" s="170" t="str">
        <f aca="false">CONCATENATE(BM393,".",BN393)</f>
        <v>KF513912.HEV_EW387</v>
      </c>
      <c r="AZ393" s="171" t="str">
        <f aca="false">IF(AV393="",IF(ISNUMBER(FIND(".",A393)),LEFT(A393,FIND(".",A393)-1),A393),AV393)</f>
        <v>KF513912</v>
      </c>
      <c r="BA393" s="171" t="str">
        <f aca="false">IF(ISNUMBER(FIND("-",AZ393)),LEFT(AZ393,FIND("-",AZ393)-1),AZ393)</f>
        <v>KF513912</v>
      </c>
      <c r="BB393" s="170" t="str">
        <f aca="false"> MEGAname &amp; "="</f>
        <v>KF513912=</v>
      </c>
      <c r="BC393" s="170" t="str">
        <f aca="false">Clear &amp; IF(span ,"Span","out")</f>
        <v>KF513912=out</v>
      </c>
      <c r="BD393" s="170" t="str">
        <f aca="false">Clear &amp; IF(span, IF(B393=".","Selected",B393),"out")</f>
        <v>KF513912=out</v>
      </c>
      <c r="BE393" s="170" t="str">
        <f aca="false">Clear &amp; Strain</f>
        <v>KF513912=HEV_EW389</v>
      </c>
      <c r="BF393" s="170" t="e">
        <f aca="false">CONCATENATE(A393,"=",F392,". ",AX393,IF(AB393="","",CONCATENATE(".",AB393)))</f>
        <v>#VALUE!</v>
      </c>
      <c r="BG393" s="170" t="e">
        <f aca="false">CONCATENATE(A393,"=",F392,". ",AX393)</f>
        <v>#VALUE!</v>
      </c>
      <c r="BH393" s="170" t="e">
        <f aca="false">CONCATENATE(A393,"=",AX393)</f>
        <v>#VALUE!</v>
      </c>
      <c r="BI393" s="170" t="e">
        <f aca="false">CONCATENATE(A393,"=",ComForSubtype,d#REF!)</f>
        <v>#VALUE!</v>
      </c>
      <c r="BJ393" s="170" t="str">
        <f aca="false">CONCATENATE(A393,"=",E393)</f>
        <v>KF513912=3</v>
      </c>
      <c r="BK393" s="170" t="str">
        <f aca="false">CONCATENATE(A393,"=",C393)</f>
        <v>KF513912=3</v>
      </c>
      <c r="BL393" s="170" t="e">
        <f aca="false">CONCATENATE(d#REF!,"=")</f>
        <v>#VALUE!</v>
      </c>
      <c r="BM393" s="223" t="str">
        <f aca="false">IF(BA393="XX","",BA393)</f>
        <v>KF513912</v>
      </c>
      <c r="BN393" s="224" t="str">
        <f aca="false">CONCATENATE(IF(F392="","",F392),IF(G393="","",CONCATENATE(" / ",G393)))</f>
        <v>HEV_EW387</v>
      </c>
      <c r="BO393" s="225" t="e">
        <f aca="false">AX393</f>
        <v>#VALUE!</v>
      </c>
      <c r="BP393" s="226" t="str">
        <f aca="false">IF(V393="","",V393)</f>
        <v/>
      </c>
      <c r="BQ393" s="226" t="str">
        <f aca="false">IF(W393="","",CONCATENATE(W393,IF(LEFT(AO393,1)="s","+","")))</f>
        <v/>
      </c>
      <c r="BR393" s="226" t="str">
        <f aca="false">IF(X393="","",CONCATENATE(X393,IF(LEFT(AQ393,1)="s","+","")))</f>
        <v/>
      </c>
      <c r="BS393" s="226" t="str">
        <f aca="false">IF(Y393="","",CONCATENATE(Y393,IF(LEFT(AR393,1)="s","+","")))</f>
        <v/>
      </c>
      <c r="BT393" s="226" t="str">
        <f aca="false">IF(Z393="","",CONCATENATE(Z393,IF(LEFT(AS393,1)="s","+","")))</f>
        <v/>
      </c>
      <c r="BU393" s="227" t="str">
        <f aca="false">IF(AA393="","",CONCATENATE(AA393,IF(LEFT(AT393,1)="s","+","")))</f>
        <v/>
      </c>
      <c r="BW393" s="177" t="s">
        <v>338</v>
      </c>
      <c r="BX393" s="170" t="str">
        <f aca="false">IF(BW393&lt;&gt;"",IF(ISNUMBER(FIND("=",BW393)),LEFT(BW393,FIND("=",BW393)-1),BW393),BW393)</f>
        <v>xx</v>
      </c>
      <c r="BY393" s="170" t="str">
        <f aca="false">IF(BW393&lt;&gt;"",IF(ISNUMBER(FIND("=",BW393)),RIGHT(BW393,LEN(BW393)-FIND("=",BW393)),""),"")</f>
        <v>Non_select</v>
      </c>
      <c r="BZ393" s="170" t="str">
        <f aca="false">IF(BX393&lt;&gt;"",IF(ISNUMBER(FIND(".",BX393)),LEFT(BX393,FIND(".",BX393)-1),BX393),BX393)</f>
        <v>xx</v>
      </c>
      <c r="CA393" s="170" t="str">
        <f aca="false">IF(BX393&lt;&gt;"",IF(ISNUMBER(FIND(".",BX393)),RIGHT(BX393,LEN(BX393)-FIND(".",BX393)),""),"")</f>
        <v/>
      </c>
      <c r="CC393" s="170" t="str">
        <f aca="false">A393</f>
        <v>KF513912</v>
      </c>
      <c r="CD393" s="178" t="s">
        <v>339</v>
      </c>
      <c r="CE393" s="178" t="s">
        <v>340</v>
      </c>
      <c r="CF393" s="178" t="s">
        <v>341</v>
      </c>
      <c r="CK393" s="178"/>
      <c r="CR393" s="228" t="n">
        <f aca="false">C393</f>
        <v>3</v>
      </c>
      <c r="CS393" s="229" t="e">
        <f aca="false">d#REF!</f>
        <v>#VALUE!</v>
      </c>
      <c r="CT393" s="170" t="str">
        <f aca="false">CONCATENATE(CD393," strain ",CM393," ",CL393,", partial cds")</f>
        <v>Hepatitis E virus strain  , partial cds</v>
      </c>
    </row>
    <row r="394" customFormat="false" ht="11.9" hidden="false" customHeight="true" outlineLevel="0" collapsed="false">
      <c r="A394" s="154" t="s">
        <v>1118</v>
      </c>
      <c r="B394" s="147" t="n">
        <v>3</v>
      </c>
      <c r="C394" s="148" t="n">
        <v>3</v>
      </c>
      <c r="D394" s="147" t="s">
        <v>947</v>
      </c>
      <c r="E394" s="150" t="s">
        <v>640</v>
      </c>
      <c r="F394" s="210" t="s">
        <v>1119</v>
      </c>
      <c r="H394" s="146" t="s">
        <v>649</v>
      </c>
      <c r="I394" s="153" t="s">
        <v>650</v>
      </c>
      <c r="J394" s="146" t="s">
        <v>395</v>
      </c>
      <c r="M394" s="157" t="s">
        <v>348</v>
      </c>
      <c r="N394" s="158" t="s">
        <v>400</v>
      </c>
      <c r="O394" s="159" t="n">
        <v>2012</v>
      </c>
      <c r="S394" s="146" t="n">
        <v>280</v>
      </c>
      <c r="T394" s="161" t="n">
        <v>7</v>
      </c>
      <c r="AH394" s="164" t="n">
        <v>6262</v>
      </c>
      <c r="AI394" s="164" t="n">
        <v>6541</v>
      </c>
      <c r="AJ394" s="219" t="n">
        <f aca="false">SeqEnd-SeqBeg+1</f>
        <v>280</v>
      </c>
      <c r="AK394" s="220" t="n">
        <f aca="false">AND( SeqBeg&lt;=Beg  , End &lt;=SeqEnd )</f>
        <v>0</v>
      </c>
      <c r="AN394" s="221"/>
      <c r="AT394" s="147" t="s">
        <v>103</v>
      </c>
      <c r="AU394" s="146"/>
      <c r="AW394" s="222" t="str">
        <f aca="false">HYPERLINK(CONCATENATE("http://www.ncbi.nlm.nih.gov/nuccore/",BM394),BM394)</f>
        <v>KF513914</v>
      </c>
      <c r="AX394" s="219" t="e">
        <f aca="false">CONCATENATE(d#REF!,IF(I394="","",CONCATENATE(".",I394)),IF(K394="","",CONCATENATE(".",K394)),IF(M394="","",CONCATENATE(".",M394)),IF(R394="","",CONCATENATE(".",R394)),IF(U394="","","(*)"))</f>
        <v>#VALUE!</v>
      </c>
      <c r="AY394" s="170" t="str">
        <f aca="false">CONCATENATE(BM394,".",BN394)</f>
        <v>KF513914.HEV_EW389</v>
      </c>
      <c r="AZ394" s="171" t="str">
        <f aca="false">IF(AV394="",IF(ISNUMBER(FIND(".",A394)),LEFT(A394,FIND(".",A394)-1),A394),AV394)</f>
        <v>KF513914</v>
      </c>
      <c r="BA394" s="171" t="str">
        <f aca="false">IF(ISNUMBER(FIND("-",AZ394)),LEFT(AZ394,FIND("-",AZ394)-1),AZ394)</f>
        <v>KF513914</v>
      </c>
      <c r="BB394" s="170" t="str">
        <f aca="false"> MEGAname &amp; "="</f>
        <v>KF513914=</v>
      </c>
      <c r="BC394" s="170" t="str">
        <f aca="false">Clear &amp; IF(span ,"Span","out")</f>
        <v>KF513914=out</v>
      </c>
      <c r="BD394" s="170" t="str">
        <f aca="false">Clear &amp; IF(span, IF(B394=".","Selected",B394),"out")</f>
        <v>KF513914=out</v>
      </c>
      <c r="BE394" s="170" t="str">
        <f aca="false">Clear &amp; Strain</f>
        <v>KF513914=HEV_EW390</v>
      </c>
      <c r="BF394" s="170" t="e">
        <f aca="false">CONCATENATE(A394,"=",F393,". ",AX394,IF(AB394="","",CONCATENATE(".",AB394)))</f>
        <v>#VALUE!</v>
      </c>
      <c r="BG394" s="170" t="e">
        <f aca="false">CONCATENATE(A394,"=",F393,". ",AX394)</f>
        <v>#VALUE!</v>
      </c>
      <c r="BH394" s="170" t="e">
        <f aca="false">CONCATENATE(A394,"=",AX394)</f>
        <v>#VALUE!</v>
      </c>
      <c r="BI394" s="170" t="e">
        <f aca="false">CONCATENATE(A394,"=",ComForSubtype,d#REF!)</f>
        <v>#VALUE!</v>
      </c>
      <c r="BJ394" s="170" t="str">
        <f aca="false">CONCATENATE(A394,"=",E394)</f>
        <v>KF513914=3</v>
      </c>
      <c r="BK394" s="170" t="str">
        <f aca="false">CONCATENATE(A394,"=",C394)</f>
        <v>KF513914=3</v>
      </c>
      <c r="BL394" s="170" t="e">
        <f aca="false">CONCATENATE(d#REF!,"=")</f>
        <v>#VALUE!</v>
      </c>
      <c r="BM394" s="223" t="str">
        <f aca="false">IF(BA394="XX","",BA394)</f>
        <v>KF513914</v>
      </c>
      <c r="BN394" s="224" t="str">
        <f aca="false">CONCATENATE(IF(F393="","",F393),IF(G394="","",CONCATENATE(" / ",G394)))</f>
        <v>HEV_EW389</v>
      </c>
      <c r="BO394" s="225" t="e">
        <f aca="false">AX394</f>
        <v>#VALUE!</v>
      </c>
      <c r="BP394" s="226" t="str">
        <f aca="false">IF(V394="","",V394)</f>
        <v/>
      </c>
      <c r="BQ394" s="226" t="str">
        <f aca="false">IF(W394="","",CONCATENATE(W394,IF(LEFT(AO394,1)="s","+","")))</f>
        <v/>
      </c>
      <c r="BR394" s="226" t="str">
        <f aca="false">IF(X394="","",CONCATENATE(X394,IF(LEFT(AQ394,1)="s","+","")))</f>
        <v/>
      </c>
      <c r="BS394" s="226" t="str">
        <f aca="false">IF(Y394="","",CONCATENATE(Y394,IF(LEFT(AR394,1)="s","+","")))</f>
        <v/>
      </c>
      <c r="BT394" s="226" t="str">
        <f aca="false">IF(Z394="","",CONCATENATE(Z394,IF(LEFT(AS394,1)="s","+","")))</f>
        <v/>
      </c>
      <c r="BU394" s="227" t="str">
        <f aca="false">IF(AA394="","",CONCATENATE(AA394,IF(LEFT(AT394,1)="s","+","")))</f>
        <v/>
      </c>
      <c r="BW394" s="177" t="s">
        <v>338</v>
      </c>
      <c r="BX394" s="170" t="str">
        <f aca="false">IF(BW394&lt;&gt;"",IF(ISNUMBER(FIND("=",BW394)),LEFT(BW394,FIND("=",BW394)-1),BW394),BW394)</f>
        <v>xx</v>
      </c>
      <c r="BY394" s="170" t="str">
        <f aca="false">IF(BW394&lt;&gt;"",IF(ISNUMBER(FIND("=",BW394)),RIGHT(BW394,LEN(BW394)-FIND("=",BW394)),""),"")</f>
        <v>Non_select</v>
      </c>
      <c r="BZ394" s="170" t="str">
        <f aca="false">IF(BX394&lt;&gt;"",IF(ISNUMBER(FIND(".",BX394)),LEFT(BX394,FIND(".",BX394)-1),BX394),BX394)</f>
        <v>xx</v>
      </c>
      <c r="CA394" s="170" t="str">
        <f aca="false">IF(BX394&lt;&gt;"",IF(ISNUMBER(FIND(".",BX394)),RIGHT(BX394,LEN(BX394)-FIND(".",BX394)),""),"")</f>
        <v/>
      </c>
      <c r="CC394" s="170" t="str">
        <f aca="false">A394</f>
        <v>KF513914</v>
      </c>
      <c r="CD394" s="178" t="s">
        <v>339</v>
      </c>
      <c r="CE394" s="178" t="s">
        <v>340</v>
      </c>
      <c r="CF394" s="178" t="s">
        <v>341</v>
      </c>
      <c r="CK394" s="178"/>
      <c r="CR394" s="228" t="n">
        <f aca="false">C394</f>
        <v>3</v>
      </c>
      <c r="CS394" s="229" t="e">
        <f aca="false">d#REF!</f>
        <v>#VALUE!</v>
      </c>
      <c r="CT394" s="170" t="str">
        <f aca="false">CONCATENATE(CD394," strain ",CM394," ",CL394,", partial cds")</f>
        <v>Hepatitis E virus strain  , partial cds</v>
      </c>
    </row>
    <row r="395" customFormat="false" ht="11.9" hidden="false" customHeight="true" outlineLevel="0" collapsed="false">
      <c r="A395" s="154" t="s">
        <v>1120</v>
      </c>
      <c r="B395" s="147" t="n">
        <v>3</v>
      </c>
      <c r="C395" s="148" t="n">
        <v>3</v>
      </c>
      <c r="D395" s="147" t="s">
        <v>947</v>
      </c>
      <c r="E395" s="150" t="s">
        <v>640</v>
      </c>
      <c r="F395" s="210" t="s">
        <v>1121</v>
      </c>
      <c r="H395" s="146" t="s">
        <v>649</v>
      </c>
      <c r="I395" s="153" t="s">
        <v>650</v>
      </c>
      <c r="J395" s="146" t="s">
        <v>395</v>
      </c>
      <c r="M395" s="157" t="s">
        <v>348</v>
      </c>
      <c r="N395" s="158" t="s">
        <v>400</v>
      </c>
      <c r="O395" s="159" t="n">
        <v>2012</v>
      </c>
      <c r="S395" s="146" t="n">
        <v>280</v>
      </c>
      <c r="T395" s="161" t="n">
        <v>7</v>
      </c>
      <c r="AH395" s="164" t="n">
        <v>6262</v>
      </c>
      <c r="AI395" s="164" t="n">
        <v>6541</v>
      </c>
      <c r="AJ395" s="219" t="n">
        <f aca="false">SeqEnd-SeqBeg+1</f>
        <v>280</v>
      </c>
      <c r="AK395" s="220" t="n">
        <f aca="false">AND( SeqBeg&lt;=Beg  , End &lt;=SeqEnd )</f>
        <v>0</v>
      </c>
      <c r="AN395" s="221"/>
      <c r="AT395" s="147" t="s">
        <v>103</v>
      </c>
      <c r="AU395" s="146"/>
      <c r="AW395" s="222" t="str">
        <f aca="false">HYPERLINK(CONCATENATE("http://www.ncbi.nlm.nih.gov/nuccore/",BM395),BM395)</f>
        <v>KF513915</v>
      </c>
      <c r="AX395" s="219" t="e">
        <f aca="false">CONCATENATE(d#REF!,IF(I395="","",CONCATENATE(".",I395)),IF(K395="","",CONCATENATE(".",K395)),IF(M395="","",CONCATENATE(".",M395)),IF(R395="","",CONCATENATE(".",R395)),IF(U395="","","(*)"))</f>
        <v>#VALUE!</v>
      </c>
      <c r="AY395" s="170" t="str">
        <f aca="false">CONCATENATE(BM395,".",BN395)</f>
        <v>KF513915.HEV_EW390</v>
      </c>
      <c r="AZ395" s="171" t="str">
        <f aca="false">IF(AV395="",IF(ISNUMBER(FIND(".",A395)),LEFT(A395,FIND(".",A395)-1),A395),AV395)</f>
        <v>KF513915</v>
      </c>
      <c r="BA395" s="171" t="str">
        <f aca="false">IF(ISNUMBER(FIND("-",AZ395)),LEFT(AZ395,FIND("-",AZ395)-1),AZ395)</f>
        <v>KF513915</v>
      </c>
      <c r="BB395" s="170" t="str">
        <f aca="false"> MEGAname &amp; "="</f>
        <v>KF513915=</v>
      </c>
      <c r="BC395" s="170" t="str">
        <f aca="false">Clear &amp; IF(span ,"Span","out")</f>
        <v>KF513915=out</v>
      </c>
      <c r="BD395" s="170" t="str">
        <f aca="false">Clear &amp; IF(span, IF(B395=".","Selected",B395),"out")</f>
        <v>KF513915=out</v>
      </c>
      <c r="BE395" s="170" t="str">
        <f aca="false">Clear &amp; Strain</f>
        <v>KF513915=HEV_EW391</v>
      </c>
      <c r="BF395" s="170" t="e">
        <f aca="false">CONCATENATE(A395,"=",F394,". ",AX395,IF(AB395="","",CONCATENATE(".",AB395)))</f>
        <v>#VALUE!</v>
      </c>
      <c r="BG395" s="170" t="e">
        <f aca="false">CONCATENATE(A395,"=",F394,". ",AX395)</f>
        <v>#VALUE!</v>
      </c>
      <c r="BH395" s="170" t="e">
        <f aca="false">CONCATENATE(A395,"=",AX395)</f>
        <v>#VALUE!</v>
      </c>
      <c r="BI395" s="170" t="e">
        <f aca="false">CONCATENATE(A395,"=",ComForSubtype,d#REF!)</f>
        <v>#VALUE!</v>
      </c>
      <c r="BJ395" s="170" t="str">
        <f aca="false">CONCATENATE(A395,"=",E395)</f>
        <v>KF513915=3</v>
      </c>
      <c r="BK395" s="170" t="str">
        <f aca="false">CONCATENATE(A395,"=",C395)</f>
        <v>KF513915=3</v>
      </c>
      <c r="BL395" s="170" t="e">
        <f aca="false">CONCATENATE(d#REF!,"=")</f>
        <v>#VALUE!</v>
      </c>
      <c r="BM395" s="223" t="str">
        <f aca="false">IF(BA395="XX","",BA395)</f>
        <v>KF513915</v>
      </c>
      <c r="BN395" s="224" t="str">
        <f aca="false">CONCATENATE(IF(F394="","",F394),IF(G395="","",CONCATENATE(" / ",G395)))</f>
        <v>HEV_EW390</v>
      </c>
      <c r="BO395" s="225" t="e">
        <f aca="false">AX395</f>
        <v>#VALUE!</v>
      </c>
      <c r="BP395" s="226" t="str">
        <f aca="false">IF(V395="","",V395)</f>
        <v/>
      </c>
      <c r="BQ395" s="226" t="str">
        <f aca="false">IF(W395="","",CONCATENATE(W395,IF(LEFT(AO395,1)="s","+","")))</f>
        <v/>
      </c>
      <c r="BR395" s="226" t="str">
        <f aca="false">IF(X395="","",CONCATENATE(X395,IF(LEFT(AQ395,1)="s","+","")))</f>
        <v/>
      </c>
      <c r="BS395" s="226" t="str">
        <f aca="false">IF(Y395="","",CONCATENATE(Y395,IF(LEFT(AR395,1)="s","+","")))</f>
        <v/>
      </c>
      <c r="BT395" s="226" t="str">
        <f aca="false">IF(Z395="","",CONCATENATE(Z395,IF(LEFT(AS395,1)="s","+","")))</f>
        <v/>
      </c>
      <c r="BU395" s="227" t="str">
        <f aca="false">IF(AA395="","",CONCATENATE(AA395,IF(LEFT(AT395,1)="s","+","")))</f>
        <v/>
      </c>
      <c r="BW395" s="177" t="s">
        <v>338</v>
      </c>
      <c r="BX395" s="170" t="str">
        <f aca="false">IF(BW395&lt;&gt;"",IF(ISNUMBER(FIND("=",BW395)),LEFT(BW395,FIND("=",BW395)-1),BW395),BW395)</f>
        <v>xx</v>
      </c>
      <c r="BY395" s="170" t="str">
        <f aca="false">IF(BW395&lt;&gt;"",IF(ISNUMBER(FIND("=",BW395)),RIGHT(BW395,LEN(BW395)-FIND("=",BW395)),""),"")</f>
        <v>Non_select</v>
      </c>
      <c r="BZ395" s="170" t="str">
        <f aca="false">IF(BX395&lt;&gt;"",IF(ISNUMBER(FIND(".",BX395)),LEFT(BX395,FIND(".",BX395)-1),BX395),BX395)</f>
        <v>xx</v>
      </c>
      <c r="CA395" s="170" t="str">
        <f aca="false">IF(BX395&lt;&gt;"",IF(ISNUMBER(FIND(".",BX395)),RIGHT(BX395,LEN(BX395)-FIND(".",BX395)),""),"")</f>
        <v/>
      </c>
      <c r="CC395" s="170" t="str">
        <f aca="false">A395</f>
        <v>KF513915</v>
      </c>
      <c r="CD395" s="178" t="s">
        <v>339</v>
      </c>
      <c r="CE395" s="178" t="s">
        <v>340</v>
      </c>
      <c r="CF395" s="178" t="s">
        <v>341</v>
      </c>
      <c r="CK395" s="178"/>
      <c r="CR395" s="228" t="n">
        <f aca="false">C395</f>
        <v>3</v>
      </c>
      <c r="CS395" s="229" t="e">
        <f aca="false">d#REF!</f>
        <v>#VALUE!</v>
      </c>
      <c r="CT395" s="170" t="str">
        <f aca="false">CONCATENATE(CD395," strain ",CM395," ",CL395,", partial cds")</f>
        <v>Hepatitis E virus strain  , partial cds</v>
      </c>
    </row>
    <row r="396" customFormat="false" ht="11.9" hidden="false" customHeight="true" outlineLevel="0" collapsed="false">
      <c r="A396" s="154" t="s">
        <v>1122</v>
      </c>
      <c r="B396" s="147" t="n">
        <v>3</v>
      </c>
      <c r="C396" s="148" t="n">
        <v>3</v>
      </c>
      <c r="D396" s="147" t="s">
        <v>947</v>
      </c>
      <c r="E396" s="150" t="s">
        <v>640</v>
      </c>
      <c r="F396" s="210" t="s">
        <v>1123</v>
      </c>
      <c r="H396" s="146" t="s">
        <v>649</v>
      </c>
      <c r="I396" s="153" t="s">
        <v>650</v>
      </c>
      <c r="J396" s="146" t="s">
        <v>395</v>
      </c>
      <c r="M396" s="157" t="s">
        <v>348</v>
      </c>
      <c r="N396" s="158" t="s">
        <v>400</v>
      </c>
      <c r="O396" s="159" t="n">
        <v>2012</v>
      </c>
      <c r="S396" s="146" t="n">
        <v>280</v>
      </c>
      <c r="T396" s="161" t="n">
        <v>7</v>
      </c>
      <c r="AH396" s="164" t="n">
        <v>6262</v>
      </c>
      <c r="AI396" s="164" t="n">
        <v>6541</v>
      </c>
      <c r="AJ396" s="219" t="n">
        <f aca="false">SeqEnd-SeqBeg+1</f>
        <v>280</v>
      </c>
      <c r="AK396" s="220" t="n">
        <f aca="false">AND( SeqBeg&lt;=Beg  , End &lt;=SeqEnd )</f>
        <v>0</v>
      </c>
      <c r="AN396" s="221"/>
      <c r="AT396" s="147" t="s">
        <v>103</v>
      </c>
      <c r="AU396" s="146"/>
      <c r="AW396" s="222" t="str">
        <f aca="false">HYPERLINK(CONCATENATE("http://www.ncbi.nlm.nih.gov/nuccore/",BM396),BM396)</f>
        <v>KF513917</v>
      </c>
      <c r="AX396" s="219" t="e">
        <f aca="false">CONCATENATE(d#REF!,IF(I396="","",CONCATENATE(".",I396)),IF(K396="","",CONCATENATE(".",K396)),IF(M396="","",CONCATENATE(".",M396)),IF(R396="","",CONCATENATE(".",R396)),IF(U396="","","(*)"))</f>
        <v>#VALUE!</v>
      </c>
      <c r="AY396" s="170" t="str">
        <f aca="false">CONCATENATE(BM396,".",BN396)</f>
        <v>KF513917.HEV_EW391</v>
      </c>
      <c r="AZ396" s="171" t="str">
        <f aca="false">IF(AV396="",IF(ISNUMBER(FIND(".",A396)),LEFT(A396,FIND(".",A396)-1),A396),AV396)</f>
        <v>KF513917</v>
      </c>
      <c r="BA396" s="171" t="str">
        <f aca="false">IF(ISNUMBER(FIND("-",AZ396)),LEFT(AZ396,FIND("-",AZ396)-1),AZ396)</f>
        <v>KF513917</v>
      </c>
      <c r="BB396" s="170" t="str">
        <f aca="false"> MEGAname &amp; "="</f>
        <v>KF513917=</v>
      </c>
      <c r="BC396" s="170" t="str">
        <f aca="false">Clear &amp; IF(span ,"Span","out")</f>
        <v>KF513917=out</v>
      </c>
      <c r="BD396" s="170" t="str">
        <f aca="false">Clear &amp; IF(span, IF(B396=".","Selected",B396),"out")</f>
        <v>KF513917=out</v>
      </c>
      <c r="BE396" s="170" t="str">
        <f aca="false">Clear &amp; Strain</f>
        <v>KF513917=HEV_EW393</v>
      </c>
      <c r="BF396" s="170" t="e">
        <f aca="false">CONCATENATE(A396,"=",F395,". ",AX396,IF(AB396="","",CONCATENATE(".",AB396)))</f>
        <v>#VALUE!</v>
      </c>
      <c r="BG396" s="170" t="e">
        <f aca="false">CONCATENATE(A396,"=",F395,". ",AX396)</f>
        <v>#VALUE!</v>
      </c>
      <c r="BH396" s="170" t="e">
        <f aca="false">CONCATENATE(A396,"=",AX396)</f>
        <v>#VALUE!</v>
      </c>
      <c r="BI396" s="170" t="e">
        <f aca="false">CONCATENATE(A396,"=",ComForSubtype,d#REF!)</f>
        <v>#VALUE!</v>
      </c>
      <c r="BJ396" s="170" t="str">
        <f aca="false">CONCATENATE(A396,"=",E396)</f>
        <v>KF513917=3</v>
      </c>
      <c r="BK396" s="170" t="str">
        <f aca="false">CONCATENATE(A396,"=",C396)</f>
        <v>KF513917=3</v>
      </c>
      <c r="BL396" s="170" t="e">
        <f aca="false">CONCATENATE(d#REF!,"=")</f>
        <v>#VALUE!</v>
      </c>
      <c r="BM396" s="223" t="str">
        <f aca="false">IF(BA396="XX","",BA396)</f>
        <v>KF513917</v>
      </c>
      <c r="BN396" s="224" t="str">
        <f aca="false">CONCATENATE(IF(F395="","",F395),IF(G396="","",CONCATENATE(" / ",G396)))</f>
        <v>HEV_EW391</v>
      </c>
      <c r="BO396" s="225" t="e">
        <f aca="false">AX396</f>
        <v>#VALUE!</v>
      </c>
      <c r="BP396" s="226" t="str">
        <f aca="false">IF(V396="","",V396)</f>
        <v/>
      </c>
      <c r="BQ396" s="226" t="str">
        <f aca="false">IF(W396="","",CONCATENATE(W396,IF(LEFT(AO396,1)="s","+","")))</f>
        <v/>
      </c>
      <c r="BR396" s="226" t="str">
        <f aca="false">IF(X396="","",CONCATENATE(X396,IF(LEFT(AQ396,1)="s","+","")))</f>
        <v/>
      </c>
      <c r="BS396" s="226" t="str">
        <f aca="false">IF(Y396="","",CONCATENATE(Y396,IF(LEFT(AR396,1)="s","+","")))</f>
        <v/>
      </c>
      <c r="BT396" s="226" t="str">
        <f aca="false">IF(Z396="","",CONCATENATE(Z396,IF(LEFT(AS396,1)="s","+","")))</f>
        <v/>
      </c>
      <c r="BU396" s="227" t="str">
        <f aca="false">IF(AA396="","",CONCATENATE(AA396,IF(LEFT(AT396,1)="s","+","")))</f>
        <v/>
      </c>
      <c r="BW396" s="177" t="s">
        <v>338</v>
      </c>
      <c r="BX396" s="170" t="str">
        <f aca="false">IF(BW396&lt;&gt;"",IF(ISNUMBER(FIND("=",BW396)),LEFT(BW396,FIND("=",BW396)-1),BW396),BW396)</f>
        <v>xx</v>
      </c>
      <c r="BY396" s="170" t="str">
        <f aca="false">IF(BW396&lt;&gt;"",IF(ISNUMBER(FIND("=",BW396)),RIGHT(BW396,LEN(BW396)-FIND("=",BW396)),""),"")</f>
        <v>Non_select</v>
      </c>
      <c r="BZ396" s="170" t="str">
        <f aca="false">IF(BX396&lt;&gt;"",IF(ISNUMBER(FIND(".",BX396)),LEFT(BX396,FIND(".",BX396)-1),BX396),BX396)</f>
        <v>xx</v>
      </c>
      <c r="CA396" s="170" t="str">
        <f aca="false">IF(BX396&lt;&gt;"",IF(ISNUMBER(FIND(".",BX396)),RIGHT(BX396,LEN(BX396)-FIND(".",BX396)),""),"")</f>
        <v/>
      </c>
      <c r="CC396" s="170" t="str">
        <f aca="false">A396</f>
        <v>KF513917</v>
      </c>
      <c r="CD396" s="178" t="s">
        <v>339</v>
      </c>
      <c r="CE396" s="178" t="s">
        <v>340</v>
      </c>
      <c r="CF396" s="178" t="s">
        <v>341</v>
      </c>
      <c r="CK396" s="178"/>
      <c r="CR396" s="228" t="n">
        <f aca="false">C396</f>
        <v>3</v>
      </c>
      <c r="CS396" s="229" t="e">
        <f aca="false">d#REF!</f>
        <v>#VALUE!</v>
      </c>
      <c r="CT396" s="170" t="str">
        <f aca="false">CONCATENATE(CD396," strain ",CM396," ",CL396,", partial cds")</f>
        <v>Hepatitis E virus strain  , partial cds</v>
      </c>
    </row>
    <row r="397" customFormat="false" ht="11.9" hidden="false" customHeight="true" outlineLevel="0" collapsed="false">
      <c r="A397" s="154" t="s">
        <v>1124</v>
      </c>
      <c r="B397" s="147" t="n">
        <v>3</v>
      </c>
      <c r="C397" s="148" t="n">
        <v>3</v>
      </c>
      <c r="D397" s="147" t="s">
        <v>947</v>
      </c>
      <c r="E397" s="150" t="s">
        <v>640</v>
      </c>
      <c r="F397" s="210" t="s">
        <v>1125</v>
      </c>
      <c r="H397" s="146" t="s">
        <v>649</v>
      </c>
      <c r="I397" s="153" t="s">
        <v>650</v>
      </c>
      <c r="J397" s="146" t="s">
        <v>395</v>
      </c>
      <c r="M397" s="157" t="s">
        <v>348</v>
      </c>
      <c r="N397" s="158" t="s">
        <v>400</v>
      </c>
      <c r="O397" s="159" t="n">
        <v>2012</v>
      </c>
      <c r="S397" s="146" t="n">
        <v>280</v>
      </c>
      <c r="T397" s="161" t="n">
        <v>7</v>
      </c>
      <c r="AH397" s="164" t="n">
        <v>6262</v>
      </c>
      <c r="AI397" s="164" t="n">
        <v>6541</v>
      </c>
      <c r="AJ397" s="219" t="n">
        <f aca="false">SeqEnd-SeqBeg+1</f>
        <v>280</v>
      </c>
      <c r="AK397" s="220" t="n">
        <f aca="false">AND( SeqBeg&lt;=Beg  , End &lt;=SeqEnd )</f>
        <v>0</v>
      </c>
      <c r="AN397" s="221"/>
      <c r="AT397" s="147" t="s">
        <v>103</v>
      </c>
      <c r="AU397" s="146"/>
      <c r="AW397" s="222" t="str">
        <f aca="false">HYPERLINK(CONCATENATE("http://www.ncbi.nlm.nih.gov/nuccore/",BM397),BM397)</f>
        <v>KF513918</v>
      </c>
      <c r="AX397" s="219" t="e">
        <f aca="false">CONCATENATE(d#REF!,IF(I397="","",CONCATENATE(".",I397)),IF(K397="","",CONCATENATE(".",K397)),IF(M397="","",CONCATENATE(".",M397)),IF(R397="","",CONCATENATE(".",R397)),IF(U397="","","(*)"))</f>
        <v>#VALUE!</v>
      </c>
      <c r="AY397" s="170" t="str">
        <f aca="false">CONCATENATE(BM397,".",BN397)</f>
        <v>KF513918.HEV_EW393</v>
      </c>
      <c r="AZ397" s="171" t="str">
        <f aca="false">IF(AV397="",IF(ISNUMBER(FIND(".",A397)),LEFT(A397,FIND(".",A397)-1),A397),AV397)</f>
        <v>KF513918</v>
      </c>
      <c r="BA397" s="171" t="str">
        <f aca="false">IF(ISNUMBER(FIND("-",AZ397)),LEFT(AZ397,FIND("-",AZ397)-1),AZ397)</f>
        <v>KF513918</v>
      </c>
      <c r="BB397" s="170" t="str">
        <f aca="false"> MEGAname &amp; "="</f>
        <v>KF513918=</v>
      </c>
      <c r="BC397" s="170" t="str">
        <f aca="false">Clear &amp; IF(span ,"Span","out")</f>
        <v>KF513918=out</v>
      </c>
      <c r="BD397" s="170" t="str">
        <f aca="false">Clear &amp; IF(span, IF(B397=".","Selected",B397),"out")</f>
        <v>KF513918=out</v>
      </c>
      <c r="BE397" s="170" t="str">
        <f aca="false">Clear &amp; Strain</f>
        <v>KF513918=HEV_EW394</v>
      </c>
      <c r="BF397" s="170" t="e">
        <f aca="false">CONCATENATE(A397,"=",F396,". ",AX397,IF(AB397="","",CONCATENATE(".",AB397)))</f>
        <v>#VALUE!</v>
      </c>
      <c r="BG397" s="170" t="e">
        <f aca="false">CONCATENATE(A397,"=",F396,". ",AX397)</f>
        <v>#VALUE!</v>
      </c>
      <c r="BH397" s="170" t="e">
        <f aca="false">CONCATENATE(A397,"=",AX397)</f>
        <v>#VALUE!</v>
      </c>
      <c r="BI397" s="170" t="e">
        <f aca="false">CONCATENATE(A397,"=",ComForSubtype,d#REF!)</f>
        <v>#VALUE!</v>
      </c>
      <c r="BJ397" s="170" t="str">
        <f aca="false">CONCATENATE(A397,"=",E397)</f>
        <v>KF513918=3</v>
      </c>
      <c r="BK397" s="170" t="str">
        <f aca="false">CONCATENATE(A397,"=",C397)</f>
        <v>KF513918=3</v>
      </c>
      <c r="BL397" s="170" t="e">
        <f aca="false">CONCATENATE(d#REF!,"=")</f>
        <v>#VALUE!</v>
      </c>
      <c r="BM397" s="223" t="str">
        <f aca="false">IF(BA397="XX","",BA397)</f>
        <v>KF513918</v>
      </c>
      <c r="BN397" s="224" t="str">
        <f aca="false">CONCATENATE(IF(F396="","",F396),IF(G397="","",CONCATENATE(" / ",G397)))</f>
        <v>HEV_EW393</v>
      </c>
      <c r="BO397" s="225" t="e">
        <f aca="false">AX397</f>
        <v>#VALUE!</v>
      </c>
      <c r="BP397" s="226" t="str">
        <f aca="false">IF(V397="","",V397)</f>
        <v/>
      </c>
      <c r="BQ397" s="226" t="str">
        <f aca="false">IF(W397="","",CONCATENATE(W397,IF(LEFT(AO397,1)="s","+","")))</f>
        <v/>
      </c>
      <c r="BR397" s="226" t="str">
        <f aca="false">IF(X397="","",CONCATENATE(X397,IF(LEFT(AQ397,1)="s","+","")))</f>
        <v/>
      </c>
      <c r="BS397" s="226" t="str">
        <f aca="false">IF(Y397="","",CONCATENATE(Y397,IF(LEFT(AR397,1)="s","+","")))</f>
        <v/>
      </c>
      <c r="BT397" s="226" t="str">
        <f aca="false">IF(Z397="","",CONCATENATE(Z397,IF(LEFT(AS397,1)="s","+","")))</f>
        <v/>
      </c>
      <c r="BU397" s="227" t="str">
        <f aca="false">IF(AA397="","",CONCATENATE(AA397,IF(LEFT(AT397,1)="s","+","")))</f>
        <v/>
      </c>
      <c r="BW397" s="177" t="s">
        <v>338</v>
      </c>
      <c r="BX397" s="170" t="str">
        <f aca="false">IF(BW397&lt;&gt;"",IF(ISNUMBER(FIND("=",BW397)),LEFT(BW397,FIND("=",BW397)-1),BW397),BW397)</f>
        <v>xx</v>
      </c>
      <c r="BY397" s="170" t="str">
        <f aca="false">IF(BW397&lt;&gt;"",IF(ISNUMBER(FIND("=",BW397)),RIGHT(BW397,LEN(BW397)-FIND("=",BW397)),""),"")</f>
        <v>Non_select</v>
      </c>
      <c r="BZ397" s="170" t="str">
        <f aca="false">IF(BX397&lt;&gt;"",IF(ISNUMBER(FIND(".",BX397)),LEFT(BX397,FIND(".",BX397)-1),BX397),BX397)</f>
        <v>xx</v>
      </c>
      <c r="CA397" s="170" t="str">
        <f aca="false">IF(BX397&lt;&gt;"",IF(ISNUMBER(FIND(".",BX397)),RIGHT(BX397,LEN(BX397)-FIND(".",BX397)),""),"")</f>
        <v/>
      </c>
      <c r="CC397" s="170" t="str">
        <f aca="false">A397</f>
        <v>KF513918</v>
      </c>
      <c r="CD397" s="178" t="s">
        <v>339</v>
      </c>
      <c r="CE397" s="178" t="s">
        <v>340</v>
      </c>
      <c r="CF397" s="178" t="s">
        <v>341</v>
      </c>
      <c r="CK397" s="178"/>
      <c r="CR397" s="228" t="n">
        <f aca="false">C397</f>
        <v>3</v>
      </c>
      <c r="CS397" s="229" t="e">
        <f aca="false">d#REF!</f>
        <v>#VALUE!</v>
      </c>
      <c r="CT397" s="170" t="str">
        <f aca="false">CONCATENATE(CD397," strain ",CM397," ",CL397,", partial cds")</f>
        <v>Hepatitis E virus strain  , partial cds</v>
      </c>
    </row>
    <row r="398" customFormat="false" ht="11.9" hidden="false" customHeight="true" outlineLevel="0" collapsed="false">
      <c r="A398" s="154" t="s">
        <v>1126</v>
      </c>
      <c r="B398" s="147" t="n">
        <v>3</v>
      </c>
      <c r="C398" s="148" t="n">
        <v>3</v>
      </c>
      <c r="D398" s="147" t="s">
        <v>947</v>
      </c>
      <c r="E398" s="150" t="s">
        <v>640</v>
      </c>
      <c r="F398" s="210" t="s">
        <v>1127</v>
      </c>
      <c r="H398" s="146" t="s">
        <v>649</v>
      </c>
      <c r="I398" s="153" t="s">
        <v>650</v>
      </c>
      <c r="J398" s="146" t="s">
        <v>395</v>
      </c>
      <c r="M398" s="157" t="s">
        <v>348</v>
      </c>
      <c r="N398" s="158" t="s">
        <v>400</v>
      </c>
      <c r="O398" s="159" t="n">
        <v>2012</v>
      </c>
      <c r="S398" s="146" t="n">
        <v>280</v>
      </c>
      <c r="T398" s="161" t="n">
        <v>7</v>
      </c>
      <c r="AH398" s="164" t="n">
        <v>6262</v>
      </c>
      <c r="AI398" s="164" t="n">
        <v>6541</v>
      </c>
      <c r="AJ398" s="219" t="n">
        <f aca="false">SeqEnd-SeqBeg+1</f>
        <v>280</v>
      </c>
      <c r="AK398" s="220" t="n">
        <f aca="false">AND( SeqBeg&lt;=Beg  , End &lt;=SeqEnd )</f>
        <v>0</v>
      </c>
      <c r="AN398" s="221"/>
      <c r="AT398" s="147" t="s">
        <v>103</v>
      </c>
      <c r="AU398" s="146"/>
      <c r="AW398" s="222" t="str">
        <f aca="false">HYPERLINK(CONCATENATE("http://www.ncbi.nlm.nih.gov/nuccore/",BM398),BM398)</f>
        <v>KF513919</v>
      </c>
      <c r="AX398" s="219" t="e">
        <f aca="false">CONCATENATE(d#REF!,IF(I398="","",CONCATENATE(".",I398)),IF(K398="","",CONCATENATE(".",K398)),IF(M398="","",CONCATENATE(".",M398)),IF(R398="","",CONCATENATE(".",R398)),IF(U398="","","(*)"))</f>
        <v>#VALUE!</v>
      </c>
      <c r="AY398" s="170" t="str">
        <f aca="false">CONCATENATE(BM398,".",BN398)</f>
        <v>KF513919.HEV_EW394</v>
      </c>
      <c r="AZ398" s="171" t="str">
        <f aca="false">IF(AV398="",IF(ISNUMBER(FIND(".",A398)),LEFT(A398,FIND(".",A398)-1),A398),AV398)</f>
        <v>KF513919</v>
      </c>
      <c r="BA398" s="171" t="str">
        <f aca="false">IF(ISNUMBER(FIND("-",AZ398)),LEFT(AZ398,FIND("-",AZ398)-1),AZ398)</f>
        <v>KF513919</v>
      </c>
      <c r="BB398" s="170" t="str">
        <f aca="false"> MEGAname &amp; "="</f>
        <v>KF513919=</v>
      </c>
      <c r="BC398" s="170" t="str">
        <f aca="false">Clear &amp; IF(span ,"Span","out")</f>
        <v>KF513919=out</v>
      </c>
      <c r="BD398" s="170" t="str">
        <f aca="false">Clear &amp; IF(span, IF(B398=".","Selected",B398),"out")</f>
        <v>KF513919=out</v>
      </c>
      <c r="BE398" s="170" t="str">
        <f aca="false">Clear &amp; Strain</f>
        <v>KF513919=HEV_EW395</v>
      </c>
      <c r="BF398" s="170" t="e">
        <f aca="false">CONCATENATE(A398,"=",F397,". ",AX398,IF(AB398="","",CONCATENATE(".",AB398)))</f>
        <v>#VALUE!</v>
      </c>
      <c r="BG398" s="170" t="e">
        <f aca="false">CONCATENATE(A398,"=",F397,". ",AX398)</f>
        <v>#VALUE!</v>
      </c>
      <c r="BH398" s="170" t="e">
        <f aca="false">CONCATENATE(A398,"=",AX398)</f>
        <v>#VALUE!</v>
      </c>
      <c r="BI398" s="170" t="e">
        <f aca="false">CONCATENATE(A398,"=",ComForSubtype,d#REF!)</f>
        <v>#VALUE!</v>
      </c>
      <c r="BJ398" s="170" t="str">
        <f aca="false">CONCATENATE(A398,"=",E398)</f>
        <v>KF513919=3</v>
      </c>
      <c r="BK398" s="170" t="str">
        <f aca="false">CONCATENATE(A398,"=",C398)</f>
        <v>KF513919=3</v>
      </c>
      <c r="BL398" s="170" t="e">
        <f aca="false">CONCATENATE(d#REF!,"=")</f>
        <v>#VALUE!</v>
      </c>
      <c r="BM398" s="223" t="str">
        <f aca="false">IF(BA398="XX","",BA398)</f>
        <v>KF513919</v>
      </c>
      <c r="BN398" s="224" t="str">
        <f aca="false">CONCATENATE(IF(F397="","",F397),IF(G398="","",CONCATENATE(" / ",G398)))</f>
        <v>HEV_EW394</v>
      </c>
      <c r="BO398" s="225" t="e">
        <f aca="false">AX398</f>
        <v>#VALUE!</v>
      </c>
      <c r="BP398" s="226" t="str">
        <f aca="false">IF(V398="","",V398)</f>
        <v/>
      </c>
      <c r="BQ398" s="226" t="str">
        <f aca="false">IF(W398="","",CONCATENATE(W398,IF(LEFT(AO398,1)="s","+","")))</f>
        <v/>
      </c>
      <c r="BR398" s="226" t="str">
        <f aca="false">IF(X398="","",CONCATENATE(X398,IF(LEFT(AQ398,1)="s","+","")))</f>
        <v/>
      </c>
      <c r="BS398" s="226" t="str">
        <f aca="false">IF(Y398="","",CONCATENATE(Y398,IF(LEFT(AR398,1)="s","+","")))</f>
        <v/>
      </c>
      <c r="BT398" s="226" t="str">
        <f aca="false">IF(Z398="","",CONCATENATE(Z398,IF(LEFT(AS398,1)="s","+","")))</f>
        <v/>
      </c>
      <c r="BU398" s="227" t="str">
        <f aca="false">IF(AA398="","",CONCATENATE(AA398,IF(LEFT(AT398,1)="s","+","")))</f>
        <v/>
      </c>
      <c r="BW398" s="177" t="s">
        <v>338</v>
      </c>
      <c r="BX398" s="170" t="str">
        <f aca="false">IF(BW398&lt;&gt;"",IF(ISNUMBER(FIND("=",BW398)),LEFT(BW398,FIND("=",BW398)-1),BW398),BW398)</f>
        <v>xx</v>
      </c>
      <c r="BY398" s="170" t="str">
        <f aca="false">IF(BW398&lt;&gt;"",IF(ISNUMBER(FIND("=",BW398)),RIGHT(BW398,LEN(BW398)-FIND("=",BW398)),""),"")</f>
        <v>Non_select</v>
      </c>
      <c r="BZ398" s="170" t="str">
        <f aca="false">IF(BX398&lt;&gt;"",IF(ISNUMBER(FIND(".",BX398)),LEFT(BX398,FIND(".",BX398)-1),BX398),BX398)</f>
        <v>xx</v>
      </c>
      <c r="CA398" s="170" t="str">
        <f aca="false">IF(BX398&lt;&gt;"",IF(ISNUMBER(FIND(".",BX398)),RIGHT(BX398,LEN(BX398)-FIND(".",BX398)),""),"")</f>
        <v/>
      </c>
      <c r="CC398" s="170" t="str">
        <f aca="false">A398</f>
        <v>KF513919</v>
      </c>
      <c r="CD398" s="178" t="s">
        <v>339</v>
      </c>
      <c r="CE398" s="178" t="s">
        <v>340</v>
      </c>
      <c r="CF398" s="178" t="s">
        <v>341</v>
      </c>
      <c r="CK398" s="178"/>
      <c r="CR398" s="228" t="n">
        <f aca="false">C398</f>
        <v>3</v>
      </c>
      <c r="CS398" s="229" t="e">
        <f aca="false">d#REF!</f>
        <v>#VALUE!</v>
      </c>
      <c r="CT398" s="170" t="str">
        <f aca="false">CONCATENATE(CD398," strain ",CM398," ",CL398,", partial cds")</f>
        <v>Hepatitis E virus strain  , partial cds</v>
      </c>
    </row>
    <row r="399" customFormat="false" ht="11.9" hidden="false" customHeight="true" outlineLevel="0" collapsed="false">
      <c r="A399" s="154" t="s">
        <v>1128</v>
      </c>
      <c r="B399" s="147" t="n">
        <v>3</v>
      </c>
      <c r="C399" s="148" t="n">
        <v>3</v>
      </c>
      <c r="D399" s="147" t="s">
        <v>947</v>
      </c>
      <c r="E399" s="150" t="s">
        <v>640</v>
      </c>
      <c r="F399" s="210" t="s">
        <v>1129</v>
      </c>
      <c r="H399" s="146" t="s">
        <v>649</v>
      </c>
      <c r="I399" s="153" t="s">
        <v>650</v>
      </c>
      <c r="J399" s="146" t="s">
        <v>395</v>
      </c>
      <c r="M399" s="157" t="s">
        <v>348</v>
      </c>
      <c r="N399" s="158" t="s">
        <v>400</v>
      </c>
      <c r="O399" s="159" t="n">
        <v>2012</v>
      </c>
      <c r="S399" s="146" t="n">
        <v>280</v>
      </c>
      <c r="T399" s="161" t="n">
        <v>7</v>
      </c>
      <c r="AH399" s="164" t="n">
        <v>6262</v>
      </c>
      <c r="AI399" s="164" t="n">
        <v>6541</v>
      </c>
      <c r="AJ399" s="219" t="n">
        <f aca="false">SeqEnd-SeqBeg+1</f>
        <v>280</v>
      </c>
      <c r="AK399" s="220" t="n">
        <f aca="false">AND( SeqBeg&lt;=Beg  , End &lt;=SeqEnd )</f>
        <v>0</v>
      </c>
      <c r="AN399" s="221"/>
      <c r="AT399" s="147" t="s">
        <v>103</v>
      </c>
      <c r="AU399" s="146"/>
      <c r="AW399" s="222" t="str">
        <f aca="false">HYPERLINK(CONCATENATE("http://www.ncbi.nlm.nih.gov/nuccore/",BM399),BM399)</f>
        <v>KF513920</v>
      </c>
      <c r="AX399" s="219" t="e">
        <f aca="false">CONCATENATE(d#REF!,IF(I399="","",CONCATENATE(".",I399)),IF(K399="","",CONCATENATE(".",K399)),IF(M399="","",CONCATENATE(".",M399)),IF(R399="","",CONCATENATE(".",R399)),IF(U399="","","(*)"))</f>
        <v>#VALUE!</v>
      </c>
      <c r="AY399" s="170" t="str">
        <f aca="false">CONCATENATE(BM399,".",BN399)</f>
        <v>KF513920.HEV_EW395</v>
      </c>
      <c r="AZ399" s="171" t="str">
        <f aca="false">IF(AV399="",IF(ISNUMBER(FIND(".",A399)),LEFT(A399,FIND(".",A399)-1),A399),AV399)</f>
        <v>KF513920</v>
      </c>
      <c r="BA399" s="171" t="str">
        <f aca="false">IF(ISNUMBER(FIND("-",AZ399)),LEFT(AZ399,FIND("-",AZ399)-1),AZ399)</f>
        <v>KF513920</v>
      </c>
      <c r="BB399" s="170" t="str">
        <f aca="false"> MEGAname &amp; "="</f>
        <v>KF513920=</v>
      </c>
      <c r="BC399" s="170" t="str">
        <f aca="false">Clear &amp; IF(span ,"Span","out")</f>
        <v>KF513920=out</v>
      </c>
      <c r="BD399" s="170" t="str">
        <f aca="false">Clear &amp; IF(span, IF(B399=".","Selected",B399),"out")</f>
        <v>KF513920=out</v>
      </c>
      <c r="BE399" s="170" t="str">
        <f aca="false">Clear &amp; Strain</f>
        <v>KF513920=HEV_EW396</v>
      </c>
      <c r="BF399" s="170" t="e">
        <f aca="false">CONCATENATE(A399,"=",F398,". ",AX399,IF(AB399="","",CONCATENATE(".",AB399)))</f>
        <v>#VALUE!</v>
      </c>
      <c r="BG399" s="170" t="e">
        <f aca="false">CONCATENATE(A399,"=",F398,". ",AX399)</f>
        <v>#VALUE!</v>
      </c>
      <c r="BH399" s="170" t="e">
        <f aca="false">CONCATENATE(A399,"=",AX399)</f>
        <v>#VALUE!</v>
      </c>
      <c r="BI399" s="170" t="e">
        <f aca="false">CONCATENATE(A399,"=",ComForSubtype,d#REF!)</f>
        <v>#VALUE!</v>
      </c>
      <c r="BJ399" s="170" t="str">
        <f aca="false">CONCATENATE(A399,"=",E399)</f>
        <v>KF513920=3</v>
      </c>
      <c r="BK399" s="170" t="str">
        <f aca="false">CONCATENATE(A399,"=",C399)</f>
        <v>KF513920=3</v>
      </c>
      <c r="BL399" s="170" t="e">
        <f aca="false">CONCATENATE(d#REF!,"=")</f>
        <v>#VALUE!</v>
      </c>
      <c r="BM399" s="223" t="str">
        <f aca="false">IF(BA399="XX","",BA399)</f>
        <v>KF513920</v>
      </c>
      <c r="BN399" s="224" t="str">
        <f aca="false">CONCATENATE(IF(F398="","",F398),IF(G399="","",CONCATENATE(" / ",G399)))</f>
        <v>HEV_EW395</v>
      </c>
      <c r="BO399" s="225" t="e">
        <f aca="false">AX399</f>
        <v>#VALUE!</v>
      </c>
      <c r="BP399" s="226" t="str">
        <f aca="false">IF(V399="","",V399)</f>
        <v/>
      </c>
      <c r="BQ399" s="226" t="str">
        <f aca="false">IF(W399="","",CONCATENATE(W399,IF(LEFT(AO399,1)="s","+","")))</f>
        <v/>
      </c>
      <c r="BR399" s="226" t="str">
        <f aca="false">IF(X399="","",CONCATENATE(X399,IF(LEFT(AQ399,1)="s","+","")))</f>
        <v/>
      </c>
      <c r="BS399" s="226" t="str">
        <f aca="false">IF(Y399="","",CONCATENATE(Y399,IF(LEFT(AR399,1)="s","+","")))</f>
        <v/>
      </c>
      <c r="BT399" s="226" t="str">
        <f aca="false">IF(Z399="","",CONCATENATE(Z399,IF(LEFT(AS399,1)="s","+","")))</f>
        <v/>
      </c>
      <c r="BU399" s="227" t="str">
        <f aca="false">IF(AA399="","",CONCATENATE(AA399,IF(LEFT(AT399,1)="s","+","")))</f>
        <v/>
      </c>
      <c r="BW399" s="177" t="s">
        <v>338</v>
      </c>
      <c r="BX399" s="170" t="str">
        <f aca="false">IF(BW399&lt;&gt;"",IF(ISNUMBER(FIND("=",BW399)),LEFT(BW399,FIND("=",BW399)-1),BW399),BW399)</f>
        <v>xx</v>
      </c>
      <c r="BY399" s="170" t="str">
        <f aca="false">IF(BW399&lt;&gt;"",IF(ISNUMBER(FIND("=",BW399)),RIGHT(BW399,LEN(BW399)-FIND("=",BW399)),""),"")</f>
        <v>Non_select</v>
      </c>
      <c r="BZ399" s="170" t="str">
        <f aca="false">IF(BX399&lt;&gt;"",IF(ISNUMBER(FIND(".",BX399)),LEFT(BX399,FIND(".",BX399)-1),BX399),BX399)</f>
        <v>xx</v>
      </c>
      <c r="CA399" s="170" t="str">
        <f aca="false">IF(BX399&lt;&gt;"",IF(ISNUMBER(FIND(".",BX399)),RIGHT(BX399,LEN(BX399)-FIND(".",BX399)),""),"")</f>
        <v/>
      </c>
      <c r="CC399" s="170" t="str">
        <f aca="false">A399</f>
        <v>KF513920</v>
      </c>
      <c r="CD399" s="178" t="s">
        <v>339</v>
      </c>
      <c r="CE399" s="178" t="s">
        <v>340</v>
      </c>
      <c r="CF399" s="178" t="s">
        <v>341</v>
      </c>
      <c r="CK399" s="178"/>
      <c r="CR399" s="228" t="n">
        <f aca="false">C399</f>
        <v>3</v>
      </c>
      <c r="CS399" s="229" t="e">
        <f aca="false">d#REF!</f>
        <v>#VALUE!</v>
      </c>
      <c r="CT399" s="170" t="str">
        <f aca="false">CONCATENATE(CD399," strain ",CM399," ",CL399,", partial cds")</f>
        <v>Hepatitis E virus strain  , partial cds</v>
      </c>
    </row>
    <row r="400" customFormat="false" ht="11.9" hidden="false" customHeight="true" outlineLevel="0" collapsed="false">
      <c r="A400" s="154" t="s">
        <v>1130</v>
      </c>
      <c r="B400" s="147" t="n">
        <v>3</v>
      </c>
      <c r="C400" s="148" t="n">
        <v>3</v>
      </c>
      <c r="D400" s="147" t="s">
        <v>947</v>
      </c>
      <c r="E400" s="150" t="s">
        <v>640</v>
      </c>
      <c r="F400" s="210" t="s">
        <v>1131</v>
      </c>
      <c r="H400" s="146" t="s">
        <v>649</v>
      </c>
      <c r="I400" s="153" t="s">
        <v>650</v>
      </c>
      <c r="J400" s="146" t="s">
        <v>395</v>
      </c>
      <c r="M400" s="157" t="s">
        <v>348</v>
      </c>
      <c r="N400" s="158" t="s">
        <v>400</v>
      </c>
      <c r="O400" s="159" t="n">
        <v>2012</v>
      </c>
      <c r="S400" s="146" t="n">
        <v>280</v>
      </c>
      <c r="T400" s="161" t="n">
        <v>7</v>
      </c>
      <c r="AH400" s="164" t="n">
        <v>6262</v>
      </c>
      <c r="AI400" s="164" t="n">
        <v>6541</v>
      </c>
      <c r="AJ400" s="219" t="n">
        <f aca="false">SeqEnd-SeqBeg+1</f>
        <v>280</v>
      </c>
      <c r="AK400" s="220" t="n">
        <f aca="false">AND( SeqBeg&lt;=Beg  , End &lt;=SeqEnd )</f>
        <v>0</v>
      </c>
      <c r="AN400" s="221"/>
      <c r="AT400" s="147" t="s">
        <v>103</v>
      </c>
      <c r="AU400" s="146"/>
      <c r="AW400" s="222" t="str">
        <f aca="false">HYPERLINK(CONCATENATE("http://www.ncbi.nlm.nih.gov/nuccore/",BM400),BM400)</f>
        <v>KF513921</v>
      </c>
      <c r="AX400" s="219" t="e">
        <f aca="false">CONCATENATE(d#REF!,IF(I400="","",CONCATENATE(".",I400)),IF(K400="","",CONCATENATE(".",K400)),IF(M400="","",CONCATENATE(".",M400)),IF(R400="","",CONCATENATE(".",R400)),IF(U400="","","(*)"))</f>
        <v>#VALUE!</v>
      </c>
      <c r="AY400" s="170" t="str">
        <f aca="false">CONCATENATE(BM400,".",BN400)</f>
        <v>KF513921.HEV_EW396</v>
      </c>
      <c r="AZ400" s="171" t="str">
        <f aca="false">IF(AV400="",IF(ISNUMBER(FIND(".",A400)),LEFT(A400,FIND(".",A400)-1),A400),AV400)</f>
        <v>KF513921</v>
      </c>
      <c r="BA400" s="171" t="str">
        <f aca="false">IF(ISNUMBER(FIND("-",AZ400)),LEFT(AZ400,FIND("-",AZ400)-1),AZ400)</f>
        <v>KF513921</v>
      </c>
      <c r="BB400" s="170" t="str">
        <f aca="false"> MEGAname &amp; "="</f>
        <v>KF513921=</v>
      </c>
      <c r="BC400" s="170" t="str">
        <f aca="false">Clear &amp; IF(span ,"Span","out")</f>
        <v>KF513921=out</v>
      </c>
      <c r="BD400" s="170" t="str">
        <f aca="false">Clear &amp; IF(span, IF(B400=".","Selected",B400),"out")</f>
        <v>KF513921=out</v>
      </c>
      <c r="BE400" s="170" t="str">
        <f aca="false">Clear &amp; Strain</f>
        <v>KF513921=HEV_EW397</v>
      </c>
      <c r="BF400" s="170" t="e">
        <f aca="false">CONCATENATE(A400,"=",F399,". ",AX400,IF(AB400="","",CONCATENATE(".",AB400)))</f>
        <v>#VALUE!</v>
      </c>
      <c r="BG400" s="170" t="e">
        <f aca="false">CONCATENATE(A400,"=",F399,". ",AX400)</f>
        <v>#VALUE!</v>
      </c>
      <c r="BH400" s="170" t="e">
        <f aca="false">CONCATENATE(A400,"=",AX400)</f>
        <v>#VALUE!</v>
      </c>
      <c r="BI400" s="170" t="e">
        <f aca="false">CONCATENATE(A400,"=",ComForSubtype,d#REF!)</f>
        <v>#VALUE!</v>
      </c>
      <c r="BJ400" s="170" t="str">
        <f aca="false">CONCATENATE(A400,"=",E400)</f>
        <v>KF513921=3</v>
      </c>
      <c r="BK400" s="170" t="str">
        <f aca="false">CONCATENATE(A400,"=",C400)</f>
        <v>KF513921=3</v>
      </c>
      <c r="BL400" s="170" t="e">
        <f aca="false">CONCATENATE(d#REF!,"=")</f>
        <v>#VALUE!</v>
      </c>
      <c r="BM400" s="223" t="str">
        <f aca="false">IF(BA400="XX","",BA400)</f>
        <v>KF513921</v>
      </c>
      <c r="BN400" s="224" t="str">
        <f aca="false">CONCATENATE(IF(F399="","",F399),IF(G400="","",CONCATENATE(" / ",G400)))</f>
        <v>HEV_EW396</v>
      </c>
      <c r="BO400" s="225" t="e">
        <f aca="false">AX400</f>
        <v>#VALUE!</v>
      </c>
      <c r="BP400" s="226" t="str">
        <f aca="false">IF(V400="","",V400)</f>
        <v/>
      </c>
      <c r="BQ400" s="226" t="str">
        <f aca="false">IF(W400="","",CONCATENATE(W400,IF(LEFT(AO400,1)="s","+","")))</f>
        <v/>
      </c>
      <c r="BR400" s="226" t="str">
        <f aca="false">IF(X400="","",CONCATENATE(X400,IF(LEFT(AQ400,1)="s","+","")))</f>
        <v/>
      </c>
      <c r="BS400" s="226" t="str">
        <f aca="false">IF(Y400="","",CONCATENATE(Y400,IF(LEFT(AR400,1)="s","+","")))</f>
        <v/>
      </c>
      <c r="BT400" s="226" t="str">
        <f aca="false">IF(Z400="","",CONCATENATE(Z400,IF(LEFT(AS400,1)="s","+","")))</f>
        <v/>
      </c>
      <c r="BU400" s="227" t="str">
        <f aca="false">IF(AA400="","",CONCATENATE(AA400,IF(LEFT(AT400,1)="s","+","")))</f>
        <v/>
      </c>
      <c r="BW400" s="177" t="s">
        <v>338</v>
      </c>
      <c r="BX400" s="170" t="str">
        <f aca="false">IF(BW400&lt;&gt;"",IF(ISNUMBER(FIND("=",BW400)),LEFT(BW400,FIND("=",BW400)-1),BW400),BW400)</f>
        <v>xx</v>
      </c>
      <c r="BY400" s="170" t="str">
        <f aca="false">IF(BW400&lt;&gt;"",IF(ISNUMBER(FIND("=",BW400)),RIGHT(BW400,LEN(BW400)-FIND("=",BW400)),""),"")</f>
        <v>Non_select</v>
      </c>
      <c r="BZ400" s="170" t="str">
        <f aca="false">IF(BX400&lt;&gt;"",IF(ISNUMBER(FIND(".",BX400)),LEFT(BX400,FIND(".",BX400)-1),BX400),BX400)</f>
        <v>xx</v>
      </c>
      <c r="CA400" s="170" t="str">
        <f aca="false">IF(BX400&lt;&gt;"",IF(ISNUMBER(FIND(".",BX400)),RIGHT(BX400,LEN(BX400)-FIND(".",BX400)),""),"")</f>
        <v/>
      </c>
      <c r="CC400" s="170" t="str">
        <f aca="false">A400</f>
        <v>KF513921</v>
      </c>
      <c r="CD400" s="178" t="s">
        <v>339</v>
      </c>
      <c r="CE400" s="178" t="s">
        <v>340</v>
      </c>
      <c r="CF400" s="178" t="s">
        <v>341</v>
      </c>
      <c r="CK400" s="178"/>
      <c r="CR400" s="228" t="n">
        <f aca="false">C400</f>
        <v>3</v>
      </c>
      <c r="CS400" s="229" t="e">
        <f aca="false">d#REF!</f>
        <v>#VALUE!</v>
      </c>
      <c r="CT400" s="170" t="str">
        <f aca="false">CONCATENATE(CD400," strain ",CM400," ",CL400,", partial cds")</f>
        <v>Hepatitis E virus strain  , partial cds</v>
      </c>
    </row>
    <row r="401" customFormat="false" ht="11.9" hidden="false" customHeight="true" outlineLevel="0" collapsed="false">
      <c r="A401" s="154" t="s">
        <v>1132</v>
      </c>
      <c r="B401" s="147" t="n">
        <v>3</v>
      </c>
      <c r="C401" s="148" t="n">
        <v>3</v>
      </c>
      <c r="D401" s="147" t="s">
        <v>947</v>
      </c>
      <c r="E401" s="150" t="s">
        <v>640</v>
      </c>
      <c r="F401" s="210" t="s">
        <v>1133</v>
      </c>
      <c r="H401" s="146" t="s">
        <v>649</v>
      </c>
      <c r="I401" s="153" t="s">
        <v>650</v>
      </c>
      <c r="J401" s="146" t="s">
        <v>395</v>
      </c>
      <c r="M401" s="157" t="s">
        <v>348</v>
      </c>
      <c r="N401" s="158" t="s">
        <v>400</v>
      </c>
      <c r="O401" s="159" t="n">
        <v>2012</v>
      </c>
      <c r="S401" s="146" t="n">
        <v>280</v>
      </c>
      <c r="T401" s="161" t="n">
        <v>7</v>
      </c>
      <c r="AH401" s="164" t="n">
        <v>6262</v>
      </c>
      <c r="AI401" s="164" t="n">
        <v>6541</v>
      </c>
      <c r="AJ401" s="219" t="n">
        <f aca="false">SeqEnd-SeqBeg+1</f>
        <v>280</v>
      </c>
      <c r="AK401" s="220" t="n">
        <f aca="false">AND( SeqBeg&lt;=Beg  , End &lt;=SeqEnd )</f>
        <v>0</v>
      </c>
      <c r="AN401" s="221"/>
      <c r="AT401" s="147" t="s">
        <v>103</v>
      </c>
      <c r="AU401" s="146"/>
      <c r="AW401" s="222" t="str">
        <f aca="false">HYPERLINK(CONCATENATE("http://www.ncbi.nlm.nih.gov/nuccore/",BM401),BM401)</f>
        <v>KF513922</v>
      </c>
      <c r="AX401" s="219" t="e">
        <f aca="false">CONCATENATE(d#REF!,IF(I401="","",CONCATENATE(".",I401)),IF(K401="","",CONCATENATE(".",K401)),IF(M401="","",CONCATENATE(".",M401)),IF(R401="","",CONCATENATE(".",R401)),IF(U401="","","(*)"))</f>
        <v>#VALUE!</v>
      </c>
      <c r="AY401" s="170" t="str">
        <f aca="false">CONCATENATE(BM401,".",BN401)</f>
        <v>KF513922.HEV_EW397</v>
      </c>
      <c r="AZ401" s="171" t="str">
        <f aca="false">IF(AV401="",IF(ISNUMBER(FIND(".",A401)),LEFT(A401,FIND(".",A401)-1),A401),AV401)</f>
        <v>KF513922</v>
      </c>
      <c r="BA401" s="171" t="str">
        <f aca="false">IF(ISNUMBER(FIND("-",AZ401)),LEFT(AZ401,FIND("-",AZ401)-1),AZ401)</f>
        <v>KF513922</v>
      </c>
      <c r="BB401" s="170" t="str">
        <f aca="false"> MEGAname &amp; "="</f>
        <v>KF513922=</v>
      </c>
      <c r="BC401" s="170" t="str">
        <f aca="false">Clear &amp; IF(span ,"Span","out")</f>
        <v>KF513922=out</v>
      </c>
      <c r="BD401" s="170" t="str">
        <f aca="false">Clear &amp; IF(span, IF(B401=".","Selected",B401),"out")</f>
        <v>KF513922=out</v>
      </c>
      <c r="BE401" s="170" t="str">
        <f aca="false">Clear &amp; Strain</f>
        <v>KF513922=HEV_EW398</v>
      </c>
      <c r="BF401" s="170" t="e">
        <f aca="false">CONCATENATE(A401,"=",F400,". ",AX401,IF(AB401="","",CONCATENATE(".",AB401)))</f>
        <v>#VALUE!</v>
      </c>
      <c r="BG401" s="170" t="e">
        <f aca="false">CONCATENATE(A401,"=",F400,". ",AX401)</f>
        <v>#VALUE!</v>
      </c>
      <c r="BH401" s="170" t="e">
        <f aca="false">CONCATENATE(A401,"=",AX401)</f>
        <v>#VALUE!</v>
      </c>
      <c r="BI401" s="170" t="e">
        <f aca="false">CONCATENATE(A401,"=",ComForSubtype,d#REF!)</f>
        <v>#VALUE!</v>
      </c>
      <c r="BJ401" s="170" t="str">
        <f aca="false">CONCATENATE(A401,"=",E401)</f>
        <v>KF513922=3</v>
      </c>
      <c r="BK401" s="170" t="str">
        <f aca="false">CONCATENATE(A401,"=",C401)</f>
        <v>KF513922=3</v>
      </c>
      <c r="BL401" s="170" t="e">
        <f aca="false">CONCATENATE(d#REF!,"=")</f>
        <v>#VALUE!</v>
      </c>
      <c r="BM401" s="223" t="str">
        <f aca="false">IF(BA401="XX","",BA401)</f>
        <v>KF513922</v>
      </c>
      <c r="BN401" s="224" t="str">
        <f aca="false">CONCATENATE(IF(F400="","",F400),IF(G401="","",CONCATENATE(" / ",G401)))</f>
        <v>HEV_EW397</v>
      </c>
      <c r="BO401" s="225" t="e">
        <f aca="false">AX401</f>
        <v>#VALUE!</v>
      </c>
      <c r="BP401" s="226" t="str">
        <f aca="false">IF(V401="","",V401)</f>
        <v/>
      </c>
      <c r="BQ401" s="226" t="str">
        <f aca="false">IF(W401="","",CONCATENATE(W401,IF(LEFT(AO401,1)="s","+","")))</f>
        <v/>
      </c>
      <c r="BR401" s="226" t="str">
        <f aca="false">IF(X401="","",CONCATENATE(X401,IF(LEFT(AQ401,1)="s","+","")))</f>
        <v/>
      </c>
      <c r="BS401" s="226" t="str">
        <f aca="false">IF(Y401="","",CONCATENATE(Y401,IF(LEFT(AR401,1)="s","+","")))</f>
        <v/>
      </c>
      <c r="BT401" s="226" t="str">
        <f aca="false">IF(Z401="","",CONCATENATE(Z401,IF(LEFT(AS401,1)="s","+","")))</f>
        <v/>
      </c>
      <c r="BU401" s="227" t="str">
        <f aca="false">IF(AA401="","",CONCATENATE(AA401,IF(LEFT(AT401,1)="s","+","")))</f>
        <v/>
      </c>
      <c r="BW401" s="177" t="s">
        <v>338</v>
      </c>
      <c r="BX401" s="170" t="str">
        <f aca="false">IF(BW401&lt;&gt;"",IF(ISNUMBER(FIND("=",BW401)),LEFT(BW401,FIND("=",BW401)-1),BW401),BW401)</f>
        <v>xx</v>
      </c>
      <c r="BY401" s="170" t="str">
        <f aca="false">IF(BW401&lt;&gt;"",IF(ISNUMBER(FIND("=",BW401)),RIGHT(BW401,LEN(BW401)-FIND("=",BW401)),""),"")</f>
        <v>Non_select</v>
      </c>
      <c r="BZ401" s="170" t="str">
        <f aca="false">IF(BX401&lt;&gt;"",IF(ISNUMBER(FIND(".",BX401)),LEFT(BX401,FIND(".",BX401)-1),BX401),BX401)</f>
        <v>xx</v>
      </c>
      <c r="CA401" s="170" t="str">
        <f aca="false">IF(BX401&lt;&gt;"",IF(ISNUMBER(FIND(".",BX401)),RIGHT(BX401,LEN(BX401)-FIND(".",BX401)),""),"")</f>
        <v/>
      </c>
      <c r="CC401" s="170" t="str">
        <f aca="false">A401</f>
        <v>KF513922</v>
      </c>
      <c r="CD401" s="178" t="s">
        <v>339</v>
      </c>
      <c r="CE401" s="178" t="s">
        <v>340</v>
      </c>
      <c r="CF401" s="178" t="s">
        <v>341</v>
      </c>
      <c r="CK401" s="178"/>
      <c r="CR401" s="228" t="n">
        <f aca="false">C401</f>
        <v>3</v>
      </c>
      <c r="CS401" s="229" t="e">
        <f aca="false">d#REF!</f>
        <v>#VALUE!</v>
      </c>
      <c r="CT401" s="170" t="str">
        <f aca="false">CONCATENATE(CD401," strain ",CM401," ",CL401,", partial cds")</f>
        <v>Hepatitis E virus strain  , partial cds</v>
      </c>
    </row>
    <row r="402" customFormat="false" ht="11.9" hidden="false" customHeight="true" outlineLevel="0" collapsed="false">
      <c r="A402" s="154" t="s">
        <v>1134</v>
      </c>
      <c r="B402" s="147" t="n">
        <v>3</v>
      </c>
      <c r="C402" s="148" t="n">
        <v>3</v>
      </c>
      <c r="D402" s="147" t="s">
        <v>947</v>
      </c>
      <c r="E402" s="150" t="s">
        <v>640</v>
      </c>
      <c r="F402" s="210" t="s">
        <v>1135</v>
      </c>
      <c r="H402" s="146" t="s">
        <v>649</v>
      </c>
      <c r="I402" s="153" t="s">
        <v>650</v>
      </c>
      <c r="J402" s="146" t="s">
        <v>395</v>
      </c>
      <c r="M402" s="157" t="s">
        <v>348</v>
      </c>
      <c r="N402" s="158" t="s">
        <v>400</v>
      </c>
      <c r="O402" s="159" t="n">
        <v>2012</v>
      </c>
      <c r="S402" s="146" t="n">
        <v>280</v>
      </c>
      <c r="T402" s="161" t="n">
        <v>7</v>
      </c>
      <c r="AH402" s="164" t="n">
        <v>6262</v>
      </c>
      <c r="AI402" s="164" t="n">
        <v>6541</v>
      </c>
      <c r="AJ402" s="219" t="n">
        <f aca="false">SeqEnd-SeqBeg+1</f>
        <v>280</v>
      </c>
      <c r="AK402" s="220" t="n">
        <f aca="false">AND( SeqBeg&lt;=Beg  , End &lt;=SeqEnd )</f>
        <v>0</v>
      </c>
      <c r="AN402" s="221"/>
      <c r="AT402" s="147" t="s">
        <v>103</v>
      </c>
      <c r="AU402" s="146"/>
      <c r="AW402" s="222" t="str">
        <f aca="false">HYPERLINK(CONCATENATE("http://www.ncbi.nlm.nih.gov/nuccore/",BM402),BM402)</f>
        <v>KF513926</v>
      </c>
      <c r="AX402" s="219" t="e">
        <f aca="false">CONCATENATE(d#REF!,IF(I402="","",CONCATENATE(".",I402)),IF(K402="","",CONCATENATE(".",K402)),IF(M402="","",CONCATENATE(".",M402)),IF(R402="","",CONCATENATE(".",R402)),IF(U402="","","(*)"))</f>
        <v>#VALUE!</v>
      </c>
      <c r="AY402" s="170" t="str">
        <f aca="false">CONCATENATE(BM402,".",BN402)</f>
        <v>KF513926.HEV_EW398</v>
      </c>
      <c r="AZ402" s="171" t="str">
        <f aca="false">IF(AV402="",IF(ISNUMBER(FIND(".",A402)),LEFT(A402,FIND(".",A402)-1),A402),AV402)</f>
        <v>KF513926</v>
      </c>
      <c r="BA402" s="171" t="str">
        <f aca="false">IF(ISNUMBER(FIND("-",AZ402)),LEFT(AZ402,FIND("-",AZ402)-1),AZ402)</f>
        <v>KF513926</v>
      </c>
      <c r="BB402" s="170" t="str">
        <f aca="false"> MEGAname &amp; "="</f>
        <v>KF513926=</v>
      </c>
      <c r="BC402" s="170" t="str">
        <f aca="false">Clear &amp; IF(span ,"Span","out")</f>
        <v>KF513926=out</v>
      </c>
      <c r="BD402" s="170" t="str">
        <f aca="false">Clear &amp; IF(span, IF(B402=".","Selected",B402),"out")</f>
        <v>KF513926=out</v>
      </c>
      <c r="BE402" s="170" t="str">
        <f aca="false">Clear &amp; Strain</f>
        <v>KF513926=HEV_EW400</v>
      </c>
      <c r="BF402" s="170" t="e">
        <f aca="false">CONCATENATE(A402,"=",F401,". ",AX402,IF(AB402="","",CONCATENATE(".",AB402)))</f>
        <v>#VALUE!</v>
      </c>
      <c r="BG402" s="170" t="e">
        <f aca="false">CONCATENATE(A402,"=",F401,". ",AX402)</f>
        <v>#VALUE!</v>
      </c>
      <c r="BH402" s="170" t="e">
        <f aca="false">CONCATENATE(A402,"=",AX402)</f>
        <v>#VALUE!</v>
      </c>
      <c r="BI402" s="170" t="e">
        <f aca="false">CONCATENATE(A402,"=",ComForSubtype,d#REF!)</f>
        <v>#VALUE!</v>
      </c>
      <c r="BJ402" s="170" t="str">
        <f aca="false">CONCATENATE(A402,"=",E402)</f>
        <v>KF513926=3</v>
      </c>
      <c r="BK402" s="170" t="str">
        <f aca="false">CONCATENATE(A402,"=",C402)</f>
        <v>KF513926=3</v>
      </c>
      <c r="BL402" s="170" t="e">
        <f aca="false">CONCATENATE(d#REF!,"=")</f>
        <v>#VALUE!</v>
      </c>
      <c r="BM402" s="223" t="str">
        <f aca="false">IF(BA402="XX","",BA402)</f>
        <v>KF513926</v>
      </c>
      <c r="BN402" s="224" t="str">
        <f aca="false">CONCATENATE(IF(F401="","",F401),IF(G402="","",CONCATENATE(" / ",G402)))</f>
        <v>HEV_EW398</v>
      </c>
      <c r="BO402" s="225" t="e">
        <f aca="false">AX402</f>
        <v>#VALUE!</v>
      </c>
      <c r="BP402" s="226" t="str">
        <f aca="false">IF(V402="","",V402)</f>
        <v/>
      </c>
      <c r="BQ402" s="226" t="str">
        <f aca="false">IF(W402="","",CONCATENATE(W402,IF(LEFT(AO402,1)="s","+","")))</f>
        <v/>
      </c>
      <c r="BR402" s="226" t="str">
        <f aca="false">IF(X402="","",CONCATENATE(X402,IF(LEFT(AQ402,1)="s","+","")))</f>
        <v/>
      </c>
      <c r="BS402" s="226" t="str">
        <f aca="false">IF(Y402="","",CONCATENATE(Y402,IF(LEFT(AR402,1)="s","+","")))</f>
        <v/>
      </c>
      <c r="BT402" s="226" t="str">
        <f aca="false">IF(Z402="","",CONCATENATE(Z402,IF(LEFT(AS402,1)="s","+","")))</f>
        <v/>
      </c>
      <c r="BU402" s="227" t="str">
        <f aca="false">IF(AA402="","",CONCATENATE(AA402,IF(LEFT(AT402,1)="s","+","")))</f>
        <v/>
      </c>
      <c r="BW402" s="177" t="s">
        <v>338</v>
      </c>
      <c r="BX402" s="170" t="str">
        <f aca="false">IF(BW402&lt;&gt;"",IF(ISNUMBER(FIND("=",BW402)),LEFT(BW402,FIND("=",BW402)-1),BW402),BW402)</f>
        <v>xx</v>
      </c>
      <c r="BY402" s="170" t="str">
        <f aca="false">IF(BW402&lt;&gt;"",IF(ISNUMBER(FIND("=",BW402)),RIGHT(BW402,LEN(BW402)-FIND("=",BW402)),""),"")</f>
        <v>Non_select</v>
      </c>
      <c r="BZ402" s="170" t="str">
        <f aca="false">IF(BX402&lt;&gt;"",IF(ISNUMBER(FIND(".",BX402)),LEFT(BX402,FIND(".",BX402)-1),BX402),BX402)</f>
        <v>xx</v>
      </c>
      <c r="CA402" s="170" t="str">
        <f aca="false">IF(BX402&lt;&gt;"",IF(ISNUMBER(FIND(".",BX402)),RIGHT(BX402,LEN(BX402)-FIND(".",BX402)),""),"")</f>
        <v/>
      </c>
      <c r="CC402" s="170" t="str">
        <f aca="false">A402</f>
        <v>KF513926</v>
      </c>
      <c r="CD402" s="178" t="s">
        <v>339</v>
      </c>
      <c r="CE402" s="178" t="s">
        <v>340</v>
      </c>
      <c r="CF402" s="178" t="s">
        <v>341</v>
      </c>
      <c r="CK402" s="178"/>
      <c r="CR402" s="228" t="n">
        <f aca="false">C402</f>
        <v>3</v>
      </c>
      <c r="CS402" s="229" t="e">
        <f aca="false">d#REF!</f>
        <v>#VALUE!</v>
      </c>
      <c r="CT402" s="170" t="str">
        <f aca="false">CONCATENATE(CD402," strain ",CM402," ",CL402,", partial cds")</f>
        <v>Hepatitis E virus strain  , partial cds</v>
      </c>
    </row>
    <row r="403" customFormat="false" ht="11.9" hidden="false" customHeight="true" outlineLevel="0" collapsed="false">
      <c r="A403" s="154" t="s">
        <v>1136</v>
      </c>
      <c r="B403" s="147" t="n">
        <v>3</v>
      </c>
      <c r="C403" s="148" t="n">
        <v>3</v>
      </c>
      <c r="D403" s="147" t="s">
        <v>947</v>
      </c>
      <c r="E403" s="150" t="s">
        <v>640</v>
      </c>
      <c r="F403" s="210" t="s">
        <v>1137</v>
      </c>
      <c r="H403" s="146" t="s">
        <v>649</v>
      </c>
      <c r="I403" s="153" t="s">
        <v>650</v>
      </c>
      <c r="J403" s="146" t="s">
        <v>395</v>
      </c>
      <c r="M403" s="157" t="s">
        <v>348</v>
      </c>
      <c r="N403" s="158" t="s">
        <v>400</v>
      </c>
      <c r="O403" s="159" t="n">
        <v>2012</v>
      </c>
      <c r="S403" s="146" t="n">
        <v>280</v>
      </c>
      <c r="T403" s="161" t="n">
        <v>7</v>
      </c>
      <c r="AH403" s="164" t="n">
        <v>6262</v>
      </c>
      <c r="AI403" s="164" t="n">
        <v>6541</v>
      </c>
      <c r="AJ403" s="219" t="n">
        <f aca="false">SeqEnd-SeqBeg+1</f>
        <v>280</v>
      </c>
      <c r="AK403" s="220" t="n">
        <f aca="false">AND( SeqBeg&lt;=Beg  , End &lt;=SeqEnd )</f>
        <v>0</v>
      </c>
      <c r="AN403" s="221"/>
      <c r="AT403" s="147" t="s">
        <v>103</v>
      </c>
      <c r="AU403" s="146"/>
      <c r="AW403" s="222" t="str">
        <f aca="false">HYPERLINK(CONCATENATE("http://www.ncbi.nlm.nih.gov/nuccore/",BM403),BM403)</f>
        <v>KF513927</v>
      </c>
      <c r="AX403" s="219" t="e">
        <f aca="false">CONCATENATE(d#REF!,IF(I403="","",CONCATENATE(".",I403)),IF(K403="","",CONCATENATE(".",K403)),IF(M403="","",CONCATENATE(".",M403)),IF(R403="","",CONCATENATE(".",R403)),IF(U403="","","(*)"))</f>
        <v>#VALUE!</v>
      </c>
      <c r="AY403" s="170" t="str">
        <f aca="false">CONCATENATE(BM403,".",BN403)</f>
        <v>KF513927.HEV_EW400</v>
      </c>
      <c r="AZ403" s="171" t="str">
        <f aca="false">IF(AV403="",IF(ISNUMBER(FIND(".",A403)),LEFT(A403,FIND(".",A403)-1),A403),AV403)</f>
        <v>KF513927</v>
      </c>
      <c r="BA403" s="171" t="str">
        <f aca="false">IF(ISNUMBER(FIND("-",AZ403)),LEFT(AZ403,FIND("-",AZ403)-1),AZ403)</f>
        <v>KF513927</v>
      </c>
      <c r="BB403" s="170" t="str">
        <f aca="false"> MEGAname &amp; "="</f>
        <v>KF513927=</v>
      </c>
      <c r="BC403" s="170" t="str">
        <f aca="false">Clear &amp; IF(span ,"Span","out")</f>
        <v>KF513927=out</v>
      </c>
      <c r="BD403" s="170" t="str">
        <f aca="false">Clear &amp; IF(span, IF(B403=".","Selected",B403),"out")</f>
        <v>KF513927=out</v>
      </c>
      <c r="BE403" s="170" t="str">
        <f aca="false">Clear &amp; Strain</f>
        <v>KF513927=HEV_EW401</v>
      </c>
      <c r="BF403" s="170" t="e">
        <f aca="false">CONCATENATE(A403,"=",F402,". ",AX403,IF(AB403="","",CONCATENATE(".",AB403)))</f>
        <v>#VALUE!</v>
      </c>
      <c r="BG403" s="170" t="e">
        <f aca="false">CONCATENATE(A403,"=",F402,". ",AX403)</f>
        <v>#VALUE!</v>
      </c>
      <c r="BH403" s="170" t="e">
        <f aca="false">CONCATENATE(A403,"=",AX403)</f>
        <v>#VALUE!</v>
      </c>
      <c r="BI403" s="170" t="e">
        <f aca="false">CONCATENATE(A403,"=",ComForSubtype,d#REF!)</f>
        <v>#VALUE!</v>
      </c>
      <c r="BJ403" s="170" t="str">
        <f aca="false">CONCATENATE(A403,"=",E403)</f>
        <v>KF513927=3</v>
      </c>
      <c r="BK403" s="170" t="str">
        <f aca="false">CONCATENATE(A403,"=",C403)</f>
        <v>KF513927=3</v>
      </c>
      <c r="BL403" s="170" t="e">
        <f aca="false">CONCATENATE(d#REF!,"=")</f>
        <v>#VALUE!</v>
      </c>
      <c r="BM403" s="223" t="str">
        <f aca="false">IF(BA403="XX","",BA403)</f>
        <v>KF513927</v>
      </c>
      <c r="BN403" s="224" t="str">
        <f aca="false">CONCATENATE(IF(F402="","",F402),IF(G403="","",CONCATENATE(" / ",G403)))</f>
        <v>HEV_EW400</v>
      </c>
      <c r="BO403" s="225" t="e">
        <f aca="false">AX403</f>
        <v>#VALUE!</v>
      </c>
      <c r="BP403" s="226" t="str">
        <f aca="false">IF(V403="","",V403)</f>
        <v/>
      </c>
      <c r="BQ403" s="226" t="str">
        <f aca="false">IF(W403="","",CONCATENATE(W403,IF(LEFT(AO403,1)="s","+","")))</f>
        <v/>
      </c>
      <c r="BR403" s="226" t="str">
        <f aca="false">IF(X403="","",CONCATENATE(X403,IF(LEFT(AQ403,1)="s","+","")))</f>
        <v/>
      </c>
      <c r="BS403" s="226" t="str">
        <f aca="false">IF(Y403="","",CONCATENATE(Y403,IF(LEFT(AR403,1)="s","+","")))</f>
        <v/>
      </c>
      <c r="BT403" s="226" t="str">
        <f aca="false">IF(Z403="","",CONCATENATE(Z403,IF(LEFT(AS403,1)="s","+","")))</f>
        <v/>
      </c>
      <c r="BU403" s="227" t="str">
        <f aca="false">IF(AA403="","",CONCATENATE(AA403,IF(LEFT(AT403,1)="s","+","")))</f>
        <v/>
      </c>
      <c r="BW403" s="177" t="s">
        <v>338</v>
      </c>
      <c r="BX403" s="170" t="str">
        <f aca="false">IF(BW403&lt;&gt;"",IF(ISNUMBER(FIND("=",BW403)),LEFT(BW403,FIND("=",BW403)-1),BW403),BW403)</f>
        <v>xx</v>
      </c>
      <c r="BY403" s="170" t="str">
        <f aca="false">IF(BW403&lt;&gt;"",IF(ISNUMBER(FIND("=",BW403)),RIGHT(BW403,LEN(BW403)-FIND("=",BW403)),""),"")</f>
        <v>Non_select</v>
      </c>
      <c r="BZ403" s="170" t="str">
        <f aca="false">IF(BX403&lt;&gt;"",IF(ISNUMBER(FIND(".",BX403)),LEFT(BX403,FIND(".",BX403)-1),BX403),BX403)</f>
        <v>xx</v>
      </c>
      <c r="CA403" s="170" t="str">
        <f aca="false">IF(BX403&lt;&gt;"",IF(ISNUMBER(FIND(".",BX403)),RIGHT(BX403,LEN(BX403)-FIND(".",BX403)),""),"")</f>
        <v/>
      </c>
      <c r="CC403" s="170" t="str">
        <f aca="false">A403</f>
        <v>KF513927</v>
      </c>
      <c r="CD403" s="178" t="s">
        <v>339</v>
      </c>
      <c r="CE403" s="178" t="s">
        <v>340</v>
      </c>
      <c r="CF403" s="178" t="s">
        <v>341</v>
      </c>
      <c r="CK403" s="178"/>
      <c r="CR403" s="228" t="n">
        <f aca="false">C403</f>
        <v>3</v>
      </c>
      <c r="CS403" s="229" t="e">
        <f aca="false">d#REF!</f>
        <v>#VALUE!</v>
      </c>
      <c r="CT403" s="170" t="str">
        <f aca="false">CONCATENATE(CD403," strain ",CM403," ",CL403,", partial cds")</f>
        <v>Hepatitis E virus strain  , partial cds</v>
      </c>
    </row>
    <row r="404" customFormat="false" ht="11.9" hidden="false" customHeight="true" outlineLevel="0" collapsed="false">
      <c r="A404" s="154" t="s">
        <v>1138</v>
      </c>
      <c r="B404" s="147" t="n">
        <v>3</v>
      </c>
      <c r="C404" s="148" t="n">
        <v>3</v>
      </c>
      <c r="D404" s="147" t="s">
        <v>947</v>
      </c>
      <c r="E404" s="150" t="s">
        <v>640</v>
      </c>
      <c r="F404" s="210" t="s">
        <v>1139</v>
      </c>
      <c r="H404" s="146" t="s">
        <v>649</v>
      </c>
      <c r="I404" s="153" t="s">
        <v>650</v>
      </c>
      <c r="J404" s="146" t="s">
        <v>395</v>
      </c>
      <c r="M404" s="157" t="s">
        <v>348</v>
      </c>
      <c r="N404" s="158" t="s">
        <v>400</v>
      </c>
      <c r="O404" s="159" t="n">
        <v>2012</v>
      </c>
      <c r="S404" s="146" t="n">
        <v>280</v>
      </c>
      <c r="T404" s="161" t="n">
        <v>7</v>
      </c>
      <c r="AH404" s="164" t="n">
        <v>6262</v>
      </c>
      <c r="AI404" s="164" t="n">
        <v>6541</v>
      </c>
      <c r="AJ404" s="219" t="n">
        <f aca="false">SeqEnd-SeqBeg+1</f>
        <v>280</v>
      </c>
      <c r="AK404" s="220" t="n">
        <f aca="false">AND( SeqBeg&lt;=Beg  , End &lt;=SeqEnd )</f>
        <v>0</v>
      </c>
      <c r="AN404" s="221"/>
      <c r="AT404" s="147" t="s">
        <v>103</v>
      </c>
      <c r="AU404" s="146"/>
      <c r="AW404" s="222" t="str">
        <f aca="false">HYPERLINK(CONCATENATE("http://www.ncbi.nlm.nih.gov/nuccore/",BM404),BM404)</f>
        <v>KF513930</v>
      </c>
      <c r="AX404" s="219" t="e">
        <f aca="false">CONCATENATE(d#REF!,IF(I404="","",CONCATENATE(".",I404)),IF(K404="","",CONCATENATE(".",K404)),IF(M404="","",CONCATENATE(".",M404)),IF(R404="","",CONCATENATE(".",R404)),IF(U404="","","(*)"))</f>
        <v>#VALUE!</v>
      </c>
      <c r="AY404" s="170" t="str">
        <f aca="false">CONCATENATE(BM404,".",BN404)</f>
        <v>KF513930.HEV_EW401</v>
      </c>
      <c r="AZ404" s="171" t="str">
        <f aca="false">IF(AV404="",IF(ISNUMBER(FIND(".",A404)),LEFT(A404,FIND(".",A404)-1),A404),AV404)</f>
        <v>KF513930</v>
      </c>
      <c r="BA404" s="171" t="str">
        <f aca="false">IF(ISNUMBER(FIND("-",AZ404)),LEFT(AZ404,FIND("-",AZ404)-1),AZ404)</f>
        <v>KF513930</v>
      </c>
      <c r="BB404" s="170" t="str">
        <f aca="false"> MEGAname &amp; "="</f>
        <v>KF513930=</v>
      </c>
      <c r="BC404" s="170" t="str">
        <f aca="false">Clear &amp; IF(span ,"Span","out")</f>
        <v>KF513930=out</v>
      </c>
      <c r="BD404" s="170" t="str">
        <f aca="false">Clear &amp; IF(span, IF(B404=".","Selected",B404),"out")</f>
        <v>KF513930=out</v>
      </c>
      <c r="BE404" s="170" t="str">
        <f aca="false">Clear &amp; Strain</f>
        <v>KF513930=HEV_EW404</v>
      </c>
      <c r="BF404" s="170" t="e">
        <f aca="false">CONCATENATE(A404,"=",F403,". ",AX404,IF(AB404="","",CONCATENATE(".",AB404)))</f>
        <v>#VALUE!</v>
      </c>
      <c r="BG404" s="170" t="e">
        <f aca="false">CONCATENATE(A404,"=",F403,". ",AX404)</f>
        <v>#VALUE!</v>
      </c>
      <c r="BH404" s="170" t="e">
        <f aca="false">CONCATENATE(A404,"=",AX404)</f>
        <v>#VALUE!</v>
      </c>
      <c r="BI404" s="170" t="e">
        <f aca="false">CONCATENATE(A404,"=",ComForSubtype,d#REF!)</f>
        <v>#VALUE!</v>
      </c>
      <c r="BJ404" s="170" t="str">
        <f aca="false">CONCATENATE(A404,"=",E404)</f>
        <v>KF513930=3</v>
      </c>
      <c r="BK404" s="170" t="str">
        <f aca="false">CONCATENATE(A404,"=",C404)</f>
        <v>KF513930=3</v>
      </c>
      <c r="BL404" s="170" t="e">
        <f aca="false">CONCATENATE(d#REF!,"=")</f>
        <v>#VALUE!</v>
      </c>
      <c r="BM404" s="223" t="str">
        <f aca="false">IF(BA404="XX","",BA404)</f>
        <v>KF513930</v>
      </c>
      <c r="BN404" s="224" t="str">
        <f aca="false">CONCATENATE(IF(F403="","",F403),IF(G404="","",CONCATENATE(" / ",G404)))</f>
        <v>HEV_EW401</v>
      </c>
      <c r="BO404" s="225" t="e">
        <f aca="false">AX404</f>
        <v>#VALUE!</v>
      </c>
      <c r="BP404" s="226" t="str">
        <f aca="false">IF(V404="","",V404)</f>
        <v/>
      </c>
      <c r="BQ404" s="226" t="str">
        <f aca="false">IF(W404="","",CONCATENATE(W404,IF(LEFT(AO404,1)="s","+","")))</f>
        <v/>
      </c>
      <c r="BR404" s="226" t="str">
        <f aca="false">IF(X404="","",CONCATENATE(X404,IF(LEFT(AQ404,1)="s","+","")))</f>
        <v/>
      </c>
      <c r="BS404" s="226" t="str">
        <f aca="false">IF(Y404="","",CONCATENATE(Y404,IF(LEFT(AR404,1)="s","+","")))</f>
        <v/>
      </c>
      <c r="BT404" s="226" t="str">
        <f aca="false">IF(Z404="","",CONCATENATE(Z404,IF(LEFT(AS404,1)="s","+","")))</f>
        <v/>
      </c>
      <c r="BU404" s="227" t="str">
        <f aca="false">IF(AA404="","",CONCATENATE(AA404,IF(LEFT(AT404,1)="s","+","")))</f>
        <v/>
      </c>
      <c r="BW404" s="177" t="s">
        <v>338</v>
      </c>
      <c r="BX404" s="170" t="str">
        <f aca="false">IF(BW404&lt;&gt;"",IF(ISNUMBER(FIND("=",BW404)),LEFT(BW404,FIND("=",BW404)-1),BW404),BW404)</f>
        <v>xx</v>
      </c>
      <c r="BY404" s="170" t="str">
        <f aca="false">IF(BW404&lt;&gt;"",IF(ISNUMBER(FIND("=",BW404)),RIGHT(BW404,LEN(BW404)-FIND("=",BW404)),""),"")</f>
        <v>Non_select</v>
      </c>
      <c r="BZ404" s="170" t="str">
        <f aca="false">IF(BX404&lt;&gt;"",IF(ISNUMBER(FIND(".",BX404)),LEFT(BX404,FIND(".",BX404)-1),BX404),BX404)</f>
        <v>xx</v>
      </c>
      <c r="CA404" s="170" t="str">
        <f aca="false">IF(BX404&lt;&gt;"",IF(ISNUMBER(FIND(".",BX404)),RIGHT(BX404,LEN(BX404)-FIND(".",BX404)),""),"")</f>
        <v/>
      </c>
      <c r="CC404" s="170" t="str">
        <f aca="false">A404</f>
        <v>KF513930</v>
      </c>
      <c r="CD404" s="178" t="s">
        <v>339</v>
      </c>
      <c r="CE404" s="178" t="s">
        <v>340</v>
      </c>
      <c r="CF404" s="178" t="s">
        <v>341</v>
      </c>
      <c r="CK404" s="178"/>
      <c r="CR404" s="228" t="n">
        <f aca="false">C404</f>
        <v>3</v>
      </c>
      <c r="CS404" s="229" t="e">
        <f aca="false">d#REF!</f>
        <v>#VALUE!</v>
      </c>
      <c r="CT404" s="170" t="str">
        <f aca="false">CONCATENATE(CD404," strain ",CM404," ",CL404,", partial cds")</f>
        <v>Hepatitis E virus strain  , partial cds</v>
      </c>
    </row>
    <row r="405" customFormat="false" ht="11.9" hidden="false" customHeight="true" outlineLevel="0" collapsed="false">
      <c r="A405" s="154" t="s">
        <v>1140</v>
      </c>
      <c r="B405" s="147" t="n">
        <v>3</v>
      </c>
      <c r="C405" s="148" t="n">
        <v>3</v>
      </c>
      <c r="D405" s="147" t="s">
        <v>947</v>
      </c>
      <c r="E405" s="150" t="s">
        <v>640</v>
      </c>
      <c r="F405" s="210" t="s">
        <v>1141</v>
      </c>
      <c r="H405" s="146" t="s">
        <v>649</v>
      </c>
      <c r="I405" s="153" t="s">
        <v>650</v>
      </c>
      <c r="J405" s="146" t="s">
        <v>395</v>
      </c>
      <c r="M405" s="157" t="s">
        <v>348</v>
      </c>
      <c r="N405" s="158" t="s">
        <v>400</v>
      </c>
      <c r="O405" s="159" t="n">
        <v>2012</v>
      </c>
      <c r="S405" s="146" t="n">
        <v>280</v>
      </c>
      <c r="T405" s="161" t="n">
        <v>7</v>
      </c>
      <c r="AH405" s="164" t="n">
        <v>6262</v>
      </c>
      <c r="AI405" s="164" t="n">
        <v>6541</v>
      </c>
      <c r="AJ405" s="219" t="n">
        <f aca="false">SeqEnd-SeqBeg+1</f>
        <v>280</v>
      </c>
      <c r="AK405" s="220" t="n">
        <f aca="false">AND( SeqBeg&lt;=Beg  , End &lt;=SeqEnd )</f>
        <v>0</v>
      </c>
      <c r="AN405" s="221"/>
      <c r="AT405" s="147" t="s">
        <v>103</v>
      </c>
      <c r="AU405" s="146"/>
      <c r="AW405" s="222" t="str">
        <f aca="false">HYPERLINK(CONCATENATE("http://www.ncbi.nlm.nih.gov/nuccore/",BM405),BM405)</f>
        <v>KF513931</v>
      </c>
      <c r="AX405" s="219" t="e">
        <f aca="false">CONCATENATE(d#REF!,IF(I405="","",CONCATENATE(".",I405)),IF(K405="","",CONCATENATE(".",K405)),IF(M405="","",CONCATENATE(".",M405)),IF(R405="","",CONCATENATE(".",R405)),IF(U405="","","(*)"))</f>
        <v>#VALUE!</v>
      </c>
      <c r="AY405" s="170" t="str">
        <f aca="false">CONCATENATE(BM405,".",BN405)</f>
        <v>KF513931.HEV_EW404</v>
      </c>
      <c r="AZ405" s="171" t="str">
        <f aca="false">IF(AV405="",IF(ISNUMBER(FIND(".",A405)),LEFT(A405,FIND(".",A405)-1),A405),AV405)</f>
        <v>KF513931</v>
      </c>
      <c r="BA405" s="171" t="str">
        <f aca="false">IF(ISNUMBER(FIND("-",AZ405)),LEFT(AZ405,FIND("-",AZ405)-1),AZ405)</f>
        <v>KF513931</v>
      </c>
      <c r="BB405" s="170" t="str">
        <f aca="false"> MEGAname &amp; "="</f>
        <v>KF513931=</v>
      </c>
      <c r="BC405" s="170" t="str">
        <f aca="false">Clear &amp; IF(span ,"Span","out")</f>
        <v>KF513931=out</v>
      </c>
      <c r="BD405" s="170" t="str">
        <f aca="false">Clear &amp; IF(span, IF(B405=".","Selected",B405),"out")</f>
        <v>KF513931=out</v>
      </c>
      <c r="BE405" s="170" t="str">
        <f aca="false">Clear &amp; Strain</f>
        <v>KF513931=HEV_EW405</v>
      </c>
      <c r="BF405" s="170" t="e">
        <f aca="false">CONCATENATE(A405,"=",F404,". ",AX405,IF(AB405="","",CONCATENATE(".",AB405)))</f>
        <v>#VALUE!</v>
      </c>
      <c r="BG405" s="170" t="e">
        <f aca="false">CONCATENATE(A405,"=",F404,". ",AX405)</f>
        <v>#VALUE!</v>
      </c>
      <c r="BH405" s="170" t="e">
        <f aca="false">CONCATENATE(A405,"=",AX405)</f>
        <v>#VALUE!</v>
      </c>
      <c r="BI405" s="170" t="e">
        <f aca="false">CONCATENATE(A405,"=",ComForSubtype,d#REF!)</f>
        <v>#VALUE!</v>
      </c>
      <c r="BJ405" s="170" t="str">
        <f aca="false">CONCATENATE(A405,"=",E405)</f>
        <v>KF513931=3</v>
      </c>
      <c r="BK405" s="170" t="str">
        <f aca="false">CONCATENATE(A405,"=",C405)</f>
        <v>KF513931=3</v>
      </c>
      <c r="BL405" s="170" t="e">
        <f aca="false">CONCATENATE(d#REF!,"=")</f>
        <v>#VALUE!</v>
      </c>
      <c r="BM405" s="223" t="str">
        <f aca="false">IF(BA405="XX","",BA405)</f>
        <v>KF513931</v>
      </c>
      <c r="BN405" s="224" t="str">
        <f aca="false">CONCATENATE(IF(F404="","",F404),IF(G405="","",CONCATENATE(" / ",G405)))</f>
        <v>HEV_EW404</v>
      </c>
      <c r="BO405" s="225" t="e">
        <f aca="false">AX405</f>
        <v>#VALUE!</v>
      </c>
      <c r="BP405" s="226" t="str">
        <f aca="false">IF(V405="","",V405)</f>
        <v/>
      </c>
      <c r="BQ405" s="226" t="str">
        <f aca="false">IF(W405="","",CONCATENATE(W405,IF(LEFT(AO405,1)="s","+","")))</f>
        <v/>
      </c>
      <c r="BR405" s="226" t="str">
        <f aca="false">IF(X405="","",CONCATENATE(X405,IF(LEFT(AQ405,1)="s","+","")))</f>
        <v/>
      </c>
      <c r="BS405" s="226" t="str">
        <f aca="false">IF(Y405="","",CONCATENATE(Y405,IF(LEFT(AR405,1)="s","+","")))</f>
        <v/>
      </c>
      <c r="BT405" s="226" t="str">
        <f aca="false">IF(Z405="","",CONCATENATE(Z405,IF(LEFT(AS405,1)="s","+","")))</f>
        <v/>
      </c>
      <c r="BU405" s="227" t="str">
        <f aca="false">IF(AA405="","",CONCATENATE(AA405,IF(LEFT(AT405,1)="s","+","")))</f>
        <v/>
      </c>
      <c r="BW405" s="177" t="s">
        <v>338</v>
      </c>
      <c r="BX405" s="170" t="str">
        <f aca="false">IF(BW405&lt;&gt;"",IF(ISNUMBER(FIND("=",BW405)),LEFT(BW405,FIND("=",BW405)-1),BW405),BW405)</f>
        <v>xx</v>
      </c>
      <c r="BY405" s="170" t="str">
        <f aca="false">IF(BW405&lt;&gt;"",IF(ISNUMBER(FIND("=",BW405)),RIGHT(BW405,LEN(BW405)-FIND("=",BW405)),""),"")</f>
        <v>Non_select</v>
      </c>
      <c r="BZ405" s="170" t="str">
        <f aca="false">IF(BX405&lt;&gt;"",IF(ISNUMBER(FIND(".",BX405)),LEFT(BX405,FIND(".",BX405)-1),BX405),BX405)</f>
        <v>xx</v>
      </c>
      <c r="CA405" s="170" t="str">
        <f aca="false">IF(BX405&lt;&gt;"",IF(ISNUMBER(FIND(".",BX405)),RIGHT(BX405,LEN(BX405)-FIND(".",BX405)),""),"")</f>
        <v/>
      </c>
      <c r="CC405" s="170" t="str">
        <f aca="false">A405</f>
        <v>KF513931</v>
      </c>
      <c r="CD405" s="178" t="s">
        <v>339</v>
      </c>
      <c r="CE405" s="178" t="s">
        <v>340</v>
      </c>
      <c r="CF405" s="178" t="s">
        <v>341</v>
      </c>
      <c r="CK405" s="178"/>
      <c r="CR405" s="228" t="n">
        <f aca="false">C405</f>
        <v>3</v>
      </c>
      <c r="CS405" s="229" t="e">
        <f aca="false">d#REF!</f>
        <v>#VALUE!</v>
      </c>
      <c r="CT405" s="170" t="str">
        <f aca="false">CONCATENATE(CD405," strain ",CM405," ",CL405,", partial cds")</f>
        <v>Hepatitis E virus strain  , partial cds</v>
      </c>
    </row>
    <row r="406" customFormat="false" ht="11.9" hidden="false" customHeight="true" outlineLevel="0" collapsed="false">
      <c r="A406" s="154" t="s">
        <v>1142</v>
      </c>
      <c r="B406" s="147" t="n">
        <v>3</v>
      </c>
      <c r="C406" s="148" t="n">
        <v>3</v>
      </c>
      <c r="D406" s="147" t="s">
        <v>947</v>
      </c>
      <c r="E406" s="150" t="s">
        <v>640</v>
      </c>
      <c r="F406" s="210" t="s">
        <v>1143</v>
      </c>
      <c r="H406" s="146" t="s">
        <v>649</v>
      </c>
      <c r="I406" s="153" t="s">
        <v>650</v>
      </c>
      <c r="J406" s="146" t="s">
        <v>395</v>
      </c>
      <c r="M406" s="157" t="s">
        <v>348</v>
      </c>
      <c r="N406" s="158" t="s">
        <v>400</v>
      </c>
      <c r="O406" s="159" t="n">
        <v>2012</v>
      </c>
      <c r="S406" s="146" t="n">
        <v>280</v>
      </c>
      <c r="T406" s="161" t="n">
        <v>7</v>
      </c>
      <c r="AH406" s="164" t="n">
        <v>6262</v>
      </c>
      <c r="AI406" s="164" t="n">
        <v>6541</v>
      </c>
      <c r="AJ406" s="219" t="n">
        <f aca="false">SeqEnd-SeqBeg+1</f>
        <v>280</v>
      </c>
      <c r="AK406" s="220" t="n">
        <f aca="false">AND( SeqBeg&lt;=Beg  , End &lt;=SeqEnd )</f>
        <v>0</v>
      </c>
      <c r="AN406" s="221"/>
      <c r="AT406" s="147" t="s">
        <v>103</v>
      </c>
      <c r="AU406" s="146"/>
      <c r="AW406" s="222" t="str">
        <f aca="false">HYPERLINK(CONCATENATE("http://www.ncbi.nlm.nih.gov/nuccore/",BM406),BM406)</f>
        <v>KF513933</v>
      </c>
      <c r="AX406" s="219" t="e">
        <f aca="false">CONCATENATE(d#REF!,IF(I406="","",CONCATENATE(".",I406)),IF(K406="","",CONCATENATE(".",K406)),IF(M406="","",CONCATENATE(".",M406)),IF(R406="","",CONCATENATE(".",R406)),IF(U406="","","(*)"))</f>
        <v>#VALUE!</v>
      </c>
      <c r="AY406" s="170" t="str">
        <f aca="false">CONCATENATE(BM406,".",BN406)</f>
        <v>KF513933.HEV_EW405</v>
      </c>
      <c r="AZ406" s="171" t="str">
        <f aca="false">IF(AV406="",IF(ISNUMBER(FIND(".",A406)),LEFT(A406,FIND(".",A406)-1),A406),AV406)</f>
        <v>KF513933</v>
      </c>
      <c r="BA406" s="171" t="str">
        <f aca="false">IF(ISNUMBER(FIND("-",AZ406)),LEFT(AZ406,FIND("-",AZ406)-1),AZ406)</f>
        <v>KF513933</v>
      </c>
      <c r="BB406" s="170" t="str">
        <f aca="false"> MEGAname &amp; "="</f>
        <v>KF513933=</v>
      </c>
      <c r="BC406" s="170" t="str">
        <f aca="false">Clear &amp; IF(span ,"Span","out")</f>
        <v>KF513933=out</v>
      </c>
      <c r="BD406" s="170" t="str">
        <f aca="false">Clear &amp; IF(span, IF(B406=".","Selected",B406),"out")</f>
        <v>KF513933=out</v>
      </c>
      <c r="BE406" s="170" t="str">
        <f aca="false">Clear &amp; Strain</f>
        <v>KF513933=HEV_EW407</v>
      </c>
      <c r="BF406" s="170" t="e">
        <f aca="false">CONCATENATE(A406,"=",F405,". ",AX406,IF(AB406="","",CONCATENATE(".",AB406)))</f>
        <v>#VALUE!</v>
      </c>
      <c r="BG406" s="170" t="e">
        <f aca="false">CONCATENATE(A406,"=",F405,". ",AX406)</f>
        <v>#VALUE!</v>
      </c>
      <c r="BH406" s="170" t="e">
        <f aca="false">CONCATENATE(A406,"=",AX406)</f>
        <v>#VALUE!</v>
      </c>
      <c r="BI406" s="170" t="e">
        <f aca="false">CONCATENATE(A406,"=",ComForSubtype,d#REF!)</f>
        <v>#VALUE!</v>
      </c>
      <c r="BJ406" s="170" t="str">
        <f aca="false">CONCATENATE(A406,"=",E406)</f>
        <v>KF513933=3</v>
      </c>
      <c r="BK406" s="170" t="str">
        <f aca="false">CONCATENATE(A406,"=",C406)</f>
        <v>KF513933=3</v>
      </c>
      <c r="BL406" s="170" t="e">
        <f aca="false">CONCATENATE(d#REF!,"=")</f>
        <v>#VALUE!</v>
      </c>
      <c r="BM406" s="223" t="str">
        <f aca="false">IF(BA406="XX","",BA406)</f>
        <v>KF513933</v>
      </c>
      <c r="BN406" s="224" t="str">
        <f aca="false">CONCATENATE(IF(F405="","",F405),IF(G406="","",CONCATENATE(" / ",G406)))</f>
        <v>HEV_EW405</v>
      </c>
      <c r="BO406" s="225" t="e">
        <f aca="false">AX406</f>
        <v>#VALUE!</v>
      </c>
      <c r="BP406" s="226" t="str">
        <f aca="false">IF(V406="","",V406)</f>
        <v/>
      </c>
      <c r="BQ406" s="226" t="str">
        <f aca="false">IF(W406="","",CONCATENATE(W406,IF(LEFT(AO406,1)="s","+","")))</f>
        <v/>
      </c>
      <c r="BR406" s="226" t="str">
        <f aca="false">IF(X406="","",CONCATENATE(X406,IF(LEFT(AQ406,1)="s","+","")))</f>
        <v/>
      </c>
      <c r="BS406" s="226" t="str">
        <f aca="false">IF(Y406="","",CONCATENATE(Y406,IF(LEFT(AR406,1)="s","+","")))</f>
        <v/>
      </c>
      <c r="BT406" s="226" t="str">
        <f aca="false">IF(Z406="","",CONCATENATE(Z406,IF(LEFT(AS406,1)="s","+","")))</f>
        <v/>
      </c>
      <c r="BU406" s="227" t="str">
        <f aca="false">IF(AA406="","",CONCATENATE(AA406,IF(LEFT(AT406,1)="s","+","")))</f>
        <v/>
      </c>
      <c r="BW406" s="177" t="s">
        <v>338</v>
      </c>
      <c r="BX406" s="170" t="str">
        <f aca="false">IF(BW406&lt;&gt;"",IF(ISNUMBER(FIND("=",BW406)),LEFT(BW406,FIND("=",BW406)-1),BW406),BW406)</f>
        <v>xx</v>
      </c>
      <c r="BY406" s="170" t="str">
        <f aca="false">IF(BW406&lt;&gt;"",IF(ISNUMBER(FIND("=",BW406)),RIGHT(BW406,LEN(BW406)-FIND("=",BW406)),""),"")</f>
        <v>Non_select</v>
      </c>
      <c r="BZ406" s="170" t="str">
        <f aca="false">IF(BX406&lt;&gt;"",IF(ISNUMBER(FIND(".",BX406)),LEFT(BX406,FIND(".",BX406)-1),BX406),BX406)</f>
        <v>xx</v>
      </c>
      <c r="CA406" s="170" t="str">
        <f aca="false">IF(BX406&lt;&gt;"",IF(ISNUMBER(FIND(".",BX406)),RIGHT(BX406,LEN(BX406)-FIND(".",BX406)),""),"")</f>
        <v/>
      </c>
      <c r="CC406" s="170" t="str">
        <f aca="false">A406</f>
        <v>KF513933</v>
      </c>
      <c r="CD406" s="178" t="s">
        <v>339</v>
      </c>
      <c r="CE406" s="178" t="s">
        <v>340</v>
      </c>
      <c r="CF406" s="178" t="s">
        <v>341</v>
      </c>
      <c r="CK406" s="178"/>
      <c r="CR406" s="228" t="n">
        <f aca="false">C406</f>
        <v>3</v>
      </c>
      <c r="CS406" s="229" t="e">
        <f aca="false">d#REF!</f>
        <v>#VALUE!</v>
      </c>
      <c r="CT406" s="170" t="str">
        <f aca="false">CONCATENATE(CD406," strain ",CM406," ",CL406,", partial cds")</f>
        <v>Hepatitis E virus strain  , partial cds</v>
      </c>
    </row>
    <row r="407" customFormat="false" ht="11.9" hidden="false" customHeight="true" outlineLevel="0" collapsed="false">
      <c r="A407" s="154" t="s">
        <v>1144</v>
      </c>
      <c r="B407" s="147" t="n">
        <v>3</v>
      </c>
      <c r="C407" s="148" t="n">
        <v>3</v>
      </c>
      <c r="D407" s="147" t="s">
        <v>947</v>
      </c>
      <c r="E407" s="150" t="s">
        <v>640</v>
      </c>
      <c r="F407" s="210" t="s">
        <v>1145</v>
      </c>
      <c r="H407" s="146" t="s">
        <v>649</v>
      </c>
      <c r="I407" s="153" t="s">
        <v>650</v>
      </c>
      <c r="J407" s="146" t="s">
        <v>395</v>
      </c>
      <c r="M407" s="157" t="s">
        <v>348</v>
      </c>
      <c r="N407" s="158" t="s">
        <v>400</v>
      </c>
      <c r="O407" s="159" t="n">
        <v>2012</v>
      </c>
      <c r="S407" s="146" t="n">
        <v>280</v>
      </c>
      <c r="T407" s="161" t="n">
        <v>7</v>
      </c>
      <c r="AH407" s="164" t="n">
        <v>6262</v>
      </c>
      <c r="AI407" s="164" t="n">
        <v>6541</v>
      </c>
      <c r="AJ407" s="219" t="n">
        <f aca="false">SeqEnd-SeqBeg+1</f>
        <v>280</v>
      </c>
      <c r="AK407" s="220" t="n">
        <f aca="false">AND( SeqBeg&lt;=Beg  , End &lt;=SeqEnd )</f>
        <v>0</v>
      </c>
      <c r="AN407" s="221"/>
      <c r="AT407" s="147" t="s">
        <v>103</v>
      </c>
      <c r="AU407" s="146"/>
      <c r="AW407" s="222" t="str">
        <f aca="false">HYPERLINK(CONCATENATE("http://www.ncbi.nlm.nih.gov/nuccore/",BM407),BM407)</f>
        <v>KF513934</v>
      </c>
      <c r="AX407" s="219" t="e">
        <f aca="false">CONCATENATE(d#REF!,IF(I407="","",CONCATENATE(".",I407)),IF(K407="","",CONCATENATE(".",K407)),IF(M407="","",CONCATENATE(".",M407)),IF(R407="","",CONCATENATE(".",R407)),IF(U407="","","(*)"))</f>
        <v>#VALUE!</v>
      </c>
      <c r="AY407" s="170" t="str">
        <f aca="false">CONCATENATE(BM407,".",BN407)</f>
        <v>KF513934.HEV_EW407</v>
      </c>
      <c r="AZ407" s="171" t="str">
        <f aca="false">IF(AV407="",IF(ISNUMBER(FIND(".",A407)),LEFT(A407,FIND(".",A407)-1),A407),AV407)</f>
        <v>KF513934</v>
      </c>
      <c r="BA407" s="171" t="str">
        <f aca="false">IF(ISNUMBER(FIND("-",AZ407)),LEFT(AZ407,FIND("-",AZ407)-1),AZ407)</f>
        <v>KF513934</v>
      </c>
      <c r="BB407" s="170" t="str">
        <f aca="false"> MEGAname &amp; "="</f>
        <v>KF513934=</v>
      </c>
      <c r="BC407" s="170" t="str">
        <f aca="false">Clear &amp; IF(span ,"Span","out")</f>
        <v>KF513934=out</v>
      </c>
      <c r="BD407" s="170" t="str">
        <f aca="false">Clear &amp; IF(span, IF(B407=".","Selected",B407),"out")</f>
        <v>KF513934=out</v>
      </c>
      <c r="BE407" s="170" t="str">
        <f aca="false">Clear &amp; Strain</f>
        <v>KF513934=HEV_EW408</v>
      </c>
      <c r="BF407" s="170" t="e">
        <f aca="false">CONCATENATE(A407,"=",F406,". ",AX407,IF(AB407="","",CONCATENATE(".",AB407)))</f>
        <v>#VALUE!</v>
      </c>
      <c r="BG407" s="170" t="e">
        <f aca="false">CONCATENATE(A407,"=",F406,". ",AX407)</f>
        <v>#VALUE!</v>
      </c>
      <c r="BH407" s="170" t="e">
        <f aca="false">CONCATENATE(A407,"=",AX407)</f>
        <v>#VALUE!</v>
      </c>
      <c r="BI407" s="170" t="e">
        <f aca="false">CONCATENATE(A407,"=",ComForSubtype,d#REF!)</f>
        <v>#VALUE!</v>
      </c>
      <c r="BJ407" s="170" t="str">
        <f aca="false">CONCATENATE(A407,"=",E407)</f>
        <v>KF513934=3</v>
      </c>
      <c r="BK407" s="170" t="str">
        <f aca="false">CONCATENATE(A407,"=",C407)</f>
        <v>KF513934=3</v>
      </c>
      <c r="BL407" s="170" t="e">
        <f aca="false">CONCATENATE(d#REF!,"=")</f>
        <v>#VALUE!</v>
      </c>
      <c r="BM407" s="223" t="str">
        <f aca="false">IF(BA407="XX","",BA407)</f>
        <v>KF513934</v>
      </c>
      <c r="BN407" s="224" t="str">
        <f aca="false">CONCATENATE(IF(F406="","",F406),IF(G407="","",CONCATENATE(" / ",G407)))</f>
        <v>HEV_EW407</v>
      </c>
      <c r="BO407" s="225" t="e">
        <f aca="false">AX407</f>
        <v>#VALUE!</v>
      </c>
      <c r="BP407" s="226" t="str">
        <f aca="false">IF(V407="","",V407)</f>
        <v/>
      </c>
      <c r="BQ407" s="226" t="str">
        <f aca="false">IF(W407="","",CONCATENATE(W407,IF(LEFT(AO407,1)="s","+","")))</f>
        <v/>
      </c>
      <c r="BR407" s="226" t="str">
        <f aca="false">IF(X407="","",CONCATENATE(X407,IF(LEFT(AQ407,1)="s","+","")))</f>
        <v/>
      </c>
      <c r="BS407" s="226" t="str">
        <f aca="false">IF(Y407="","",CONCATENATE(Y407,IF(LEFT(AR407,1)="s","+","")))</f>
        <v/>
      </c>
      <c r="BT407" s="226" t="str">
        <f aca="false">IF(Z407="","",CONCATENATE(Z407,IF(LEFT(AS407,1)="s","+","")))</f>
        <v/>
      </c>
      <c r="BU407" s="227" t="str">
        <f aca="false">IF(AA407="","",CONCATENATE(AA407,IF(LEFT(AT407,1)="s","+","")))</f>
        <v/>
      </c>
      <c r="BW407" s="177" t="s">
        <v>338</v>
      </c>
      <c r="BX407" s="170" t="str">
        <f aca="false">IF(BW407&lt;&gt;"",IF(ISNUMBER(FIND("=",BW407)),LEFT(BW407,FIND("=",BW407)-1),BW407),BW407)</f>
        <v>xx</v>
      </c>
      <c r="BY407" s="170" t="str">
        <f aca="false">IF(BW407&lt;&gt;"",IF(ISNUMBER(FIND("=",BW407)),RIGHT(BW407,LEN(BW407)-FIND("=",BW407)),""),"")</f>
        <v>Non_select</v>
      </c>
      <c r="BZ407" s="170" t="str">
        <f aca="false">IF(BX407&lt;&gt;"",IF(ISNUMBER(FIND(".",BX407)),LEFT(BX407,FIND(".",BX407)-1),BX407),BX407)</f>
        <v>xx</v>
      </c>
      <c r="CA407" s="170" t="str">
        <f aca="false">IF(BX407&lt;&gt;"",IF(ISNUMBER(FIND(".",BX407)),RIGHT(BX407,LEN(BX407)-FIND(".",BX407)),""),"")</f>
        <v/>
      </c>
      <c r="CC407" s="170" t="str">
        <f aca="false">A407</f>
        <v>KF513934</v>
      </c>
      <c r="CD407" s="178" t="s">
        <v>339</v>
      </c>
      <c r="CE407" s="178" t="s">
        <v>340</v>
      </c>
      <c r="CF407" s="178" t="s">
        <v>341</v>
      </c>
      <c r="CK407" s="178"/>
      <c r="CR407" s="228" t="n">
        <f aca="false">C407</f>
        <v>3</v>
      </c>
      <c r="CS407" s="229" t="e">
        <f aca="false">d#REF!</f>
        <v>#VALUE!</v>
      </c>
      <c r="CT407" s="170" t="str">
        <f aca="false">CONCATENATE(CD407," strain ",CM407," ",CL407,", partial cds")</f>
        <v>Hepatitis E virus strain  , partial cds</v>
      </c>
    </row>
    <row r="408" customFormat="false" ht="11.9" hidden="false" customHeight="true" outlineLevel="0" collapsed="false">
      <c r="A408" s="154" t="s">
        <v>1146</v>
      </c>
      <c r="B408" s="147" t="n">
        <v>3</v>
      </c>
      <c r="C408" s="148" t="n">
        <v>3</v>
      </c>
      <c r="D408" s="147" t="s">
        <v>947</v>
      </c>
      <c r="E408" s="150" t="s">
        <v>640</v>
      </c>
      <c r="F408" s="210" t="s">
        <v>1147</v>
      </c>
      <c r="H408" s="146" t="s">
        <v>649</v>
      </c>
      <c r="I408" s="153" t="s">
        <v>650</v>
      </c>
      <c r="J408" s="146" t="s">
        <v>395</v>
      </c>
      <c r="M408" s="157" t="s">
        <v>348</v>
      </c>
      <c r="N408" s="158" t="s">
        <v>400</v>
      </c>
      <c r="O408" s="159" t="n">
        <v>2012</v>
      </c>
      <c r="S408" s="146" t="n">
        <v>280</v>
      </c>
      <c r="T408" s="161" t="n">
        <v>7</v>
      </c>
      <c r="AH408" s="164" t="n">
        <v>6262</v>
      </c>
      <c r="AI408" s="164" t="n">
        <v>6541</v>
      </c>
      <c r="AJ408" s="219" t="n">
        <f aca="false">SeqEnd-SeqBeg+1</f>
        <v>280</v>
      </c>
      <c r="AK408" s="220" t="n">
        <f aca="false">AND( SeqBeg&lt;=Beg  , End &lt;=SeqEnd )</f>
        <v>0</v>
      </c>
      <c r="AN408" s="221"/>
      <c r="AT408" s="147" t="s">
        <v>103</v>
      </c>
      <c r="AU408" s="146"/>
      <c r="AW408" s="222" t="str">
        <f aca="false">HYPERLINK(CONCATENATE("http://www.ncbi.nlm.nih.gov/nuccore/",BM408),BM408)</f>
        <v>KF513935</v>
      </c>
      <c r="AX408" s="219" t="e">
        <f aca="false">CONCATENATE(d#REF!,IF(I408="","",CONCATENATE(".",I408)),IF(K408="","",CONCATENATE(".",K408)),IF(M408="","",CONCATENATE(".",M408)),IF(R408="","",CONCATENATE(".",R408)),IF(U408="","","(*)"))</f>
        <v>#VALUE!</v>
      </c>
      <c r="AY408" s="170" t="str">
        <f aca="false">CONCATENATE(BM408,".",BN408)</f>
        <v>KF513935.HEV_EW408</v>
      </c>
      <c r="AZ408" s="171" t="str">
        <f aca="false">IF(AV408="",IF(ISNUMBER(FIND(".",A408)),LEFT(A408,FIND(".",A408)-1),A408),AV408)</f>
        <v>KF513935</v>
      </c>
      <c r="BA408" s="171" t="str">
        <f aca="false">IF(ISNUMBER(FIND("-",AZ408)),LEFT(AZ408,FIND("-",AZ408)-1),AZ408)</f>
        <v>KF513935</v>
      </c>
      <c r="BB408" s="170" t="str">
        <f aca="false"> MEGAname &amp; "="</f>
        <v>KF513935=</v>
      </c>
      <c r="BC408" s="170" t="str">
        <f aca="false">Clear &amp; IF(span ,"Span","out")</f>
        <v>KF513935=out</v>
      </c>
      <c r="BD408" s="170" t="str">
        <f aca="false">Clear &amp; IF(span, IF(B408=".","Selected",B408),"out")</f>
        <v>KF513935=out</v>
      </c>
      <c r="BE408" s="170" t="str">
        <f aca="false">Clear &amp; Strain</f>
        <v>KF513935=HEV_EW409</v>
      </c>
      <c r="BF408" s="170" t="e">
        <f aca="false">CONCATENATE(A408,"=",F407,". ",AX408,IF(AB408="","",CONCATENATE(".",AB408)))</f>
        <v>#VALUE!</v>
      </c>
      <c r="BG408" s="170" t="e">
        <f aca="false">CONCATENATE(A408,"=",F407,". ",AX408)</f>
        <v>#VALUE!</v>
      </c>
      <c r="BH408" s="170" t="e">
        <f aca="false">CONCATENATE(A408,"=",AX408)</f>
        <v>#VALUE!</v>
      </c>
      <c r="BI408" s="170" t="e">
        <f aca="false">CONCATENATE(A408,"=",ComForSubtype,d#REF!)</f>
        <v>#VALUE!</v>
      </c>
      <c r="BJ408" s="170" t="str">
        <f aca="false">CONCATENATE(A408,"=",E408)</f>
        <v>KF513935=3</v>
      </c>
      <c r="BK408" s="170" t="str">
        <f aca="false">CONCATENATE(A408,"=",C408)</f>
        <v>KF513935=3</v>
      </c>
      <c r="BL408" s="170" t="e">
        <f aca="false">CONCATENATE(d#REF!,"=")</f>
        <v>#VALUE!</v>
      </c>
      <c r="BM408" s="223" t="str">
        <f aca="false">IF(BA408="XX","",BA408)</f>
        <v>KF513935</v>
      </c>
      <c r="BN408" s="224" t="str">
        <f aca="false">CONCATENATE(IF(F407="","",F407),IF(G408="","",CONCATENATE(" / ",G408)))</f>
        <v>HEV_EW408</v>
      </c>
      <c r="BO408" s="225" t="e">
        <f aca="false">AX408</f>
        <v>#VALUE!</v>
      </c>
      <c r="BP408" s="226" t="str">
        <f aca="false">IF(V408="","",V408)</f>
        <v/>
      </c>
      <c r="BQ408" s="226" t="str">
        <f aca="false">IF(W408="","",CONCATENATE(W408,IF(LEFT(AO408,1)="s","+","")))</f>
        <v/>
      </c>
      <c r="BR408" s="226" t="str">
        <f aca="false">IF(X408="","",CONCATENATE(X408,IF(LEFT(AQ408,1)="s","+","")))</f>
        <v/>
      </c>
      <c r="BS408" s="226" t="str">
        <f aca="false">IF(Y408="","",CONCATENATE(Y408,IF(LEFT(AR408,1)="s","+","")))</f>
        <v/>
      </c>
      <c r="BT408" s="226" t="str">
        <f aca="false">IF(Z408="","",CONCATENATE(Z408,IF(LEFT(AS408,1)="s","+","")))</f>
        <v/>
      </c>
      <c r="BU408" s="227" t="str">
        <f aca="false">IF(AA408="","",CONCATENATE(AA408,IF(LEFT(AT408,1)="s","+","")))</f>
        <v/>
      </c>
      <c r="BW408" s="177" t="s">
        <v>338</v>
      </c>
      <c r="BX408" s="170" t="str">
        <f aca="false">IF(BW408&lt;&gt;"",IF(ISNUMBER(FIND("=",BW408)),LEFT(BW408,FIND("=",BW408)-1),BW408),BW408)</f>
        <v>xx</v>
      </c>
      <c r="BY408" s="170" t="str">
        <f aca="false">IF(BW408&lt;&gt;"",IF(ISNUMBER(FIND("=",BW408)),RIGHT(BW408,LEN(BW408)-FIND("=",BW408)),""),"")</f>
        <v>Non_select</v>
      </c>
      <c r="BZ408" s="170" t="str">
        <f aca="false">IF(BX408&lt;&gt;"",IF(ISNUMBER(FIND(".",BX408)),LEFT(BX408,FIND(".",BX408)-1),BX408),BX408)</f>
        <v>xx</v>
      </c>
      <c r="CA408" s="170" t="str">
        <f aca="false">IF(BX408&lt;&gt;"",IF(ISNUMBER(FIND(".",BX408)),RIGHT(BX408,LEN(BX408)-FIND(".",BX408)),""),"")</f>
        <v/>
      </c>
      <c r="CC408" s="170" t="str">
        <f aca="false">A408</f>
        <v>KF513935</v>
      </c>
      <c r="CD408" s="178" t="s">
        <v>339</v>
      </c>
      <c r="CE408" s="178" t="s">
        <v>340</v>
      </c>
      <c r="CF408" s="178" t="s">
        <v>341</v>
      </c>
      <c r="CK408" s="178"/>
      <c r="CR408" s="228" t="n">
        <f aca="false">C408</f>
        <v>3</v>
      </c>
      <c r="CS408" s="229" t="e">
        <f aca="false">d#REF!</f>
        <v>#VALUE!</v>
      </c>
      <c r="CT408" s="170" t="str">
        <f aca="false">CONCATENATE(CD408," strain ",CM408," ",CL408,", partial cds")</f>
        <v>Hepatitis E virus strain  , partial cds</v>
      </c>
    </row>
    <row r="409" customFormat="false" ht="11.9" hidden="false" customHeight="true" outlineLevel="0" collapsed="false">
      <c r="A409" s="154" t="s">
        <v>1148</v>
      </c>
      <c r="B409" s="147" t="n">
        <v>3</v>
      </c>
      <c r="C409" s="148" t="n">
        <v>3</v>
      </c>
      <c r="D409" s="147" t="s">
        <v>947</v>
      </c>
      <c r="E409" s="150" t="s">
        <v>640</v>
      </c>
      <c r="F409" s="210" t="s">
        <v>1149</v>
      </c>
      <c r="H409" s="146" t="s">
        <v>649</v>
      </c>
      <c r="I409" s="153" t="s">
        <v>650</v>
      </c>
      <c r="J409" s="146" t="s">
        <v>395</v>
      </c>
      <c r="M409" s="157" t="s">
        <v>348</v>
      </c>
      <c r="N409" s="158" t="s">
        <v>400</v>
      </c>
      <c r="O409" s="159" t="n">
        <v>2012</v>
      </c>
      <c r="S409" s="146" t="n">
        <v>280</v>
      </c>
      <c r="T409" s="161" t="n">
        <v>7</v>
      </c>
      <c r="AH409" s="164" t="n">
        <v>6262</v>
      </c>
      <c r="AI409" s="164" t="n">
        <v>6541</v>
      </c>
      <c r="AJ409" s="219" t="n">
        <f aca="false">SeqEnd-SeqBeg+1</f>
        <v>280</v>
      </c>
      <c r="AK409" s="220" t="n">
        <f aca="false">AND( SeqBeg&lt;=Beg  , End &lt;=SeqEnd )</f>
        <v>0</v>
      </c>
      <c r="AN409" s="221"/>
      <c r="AT409" s="147" t="s">
        <v>103</v>
      </c>
      <c r="AU409" s="146"/>
      <c r="AW409" s="222" t="str">
        <f aca="false">HYPERLINK(CONCATENATE("http://www.ncbi.nlm.nih.gov/nuccore/",BM409),BM409)</f>
        <v>KF513937</v>
      </c>
      <c r="AX409" s="219" t="e">
        <f aca="false">CONCATENATE(d#REF!,IF(I409="","",CONCATENATE(".",I409)),IF(K409="","",CONCATENATE(".",K409)),IF(M409="","",CONCATENATE(".",M409)),IF(R409="","",CONCATENATE(".",R409)),IF(U409="","","(*)"))</f>
        <v>#VALUE!</v>
      </c>
      <c r="AY409" s="170" t="str">
        <f aca="false">CONCATENATE(BM409,".",BN409)</f>
        <v>KF513937.HEV_EW409</v>
      </c>
      <c r="AZ409" s="171" t="str">
        <f aca="false">IF(AV409="",IF(ISNUMBER(FIND(".",A409)),LEFT(A409,FIND(".",A409)-1),A409),AV409)</f>
        <v>KF513937</v>
      </c>
      <c r="BA409" s="171" t="str">
        <f aca="false">IF(ISNUMBER(FIND("-",AZ409)),LEFT(AZ409,FIND("-",AZ409)-1),AZ409)</f>
        <v>KF513937</v>
      </c>
      <c r="BB409" s="170" t="str">
        <f aca="false"> MEGAname &amp; "="</f>
        <v>KF513937=</v>
      </c>
      <c r="BC409" s="170" t="str">
        <f aca="false">Clear &amp; IF(span ,"Span","out")</f>
        <v>KF513937=out</v>
      </c>
      <c r="BD409" s="170" t="str">
        <f aca="false">Clear &amp; IF(span, IF(B409=".","Selected",B409),"out")</f>
        <v>KF513937=out</v>
      </c>
      <c r="BE409" s="170" t="str">
        <f aca="false">Clear &amp; Strain</f>
        <v>KF513937=HEV_EW410</v>
      </c>
      <c r="BF409" s="170" t="e">
        <f aca="false">CONCATENATE(A409,"=",F408,". ",AX409,IF(AB409="","",CONCATENATE(".",AB409)))</f>
        <v>#VALUE!</v>
      </c>
      <c r="BG409" s="170" t="e">
        <f aca="false">CONCATENATE(A409,"=",F408,". ",AX409)</f>
        <v>#VALUE!</v>
      </c>
      <c r="BH409" s="170" t="e">
        <f aca="false">CONCATENATE(A409,"=",AX409)</f>
        <v>#VALUE!</v>
      </c>
      <c r="BI409" s="170" t="e">
        <f aca="false">CONCATENATE(A409,"=",ComForSubtype,d#REF!)</f>
        <v>#VALUE!</v>
      </c>
      <c r="BJ409" s="170" t="str">
        <f aca="false">CONCATENATE(A409,"=",E409)</f>
        <v>KF513937=3</v>
      </c>
      <c r="BK409" s="170" t="str">
        <f aca="false">CONCATENATE(A409,"=",C409)</f>
        <v>KF513937=3</v>
      </c>
      <c r="BL409" s="170" t="e">
        <f aca="false">CONCATENATE(d#REF!,"=")</f>
        <v>#VALUE!</v>
      </c>
      <c r="BM409" s="223" t="str">
        <f aca="false">IF(BA409="XX","",BA409)</f>
        <v>KF513937</v>
      </c>
      <c r="BN409" s="224" t="str">
        <f aca="false">CONCATENATE(IF(F408="","",F408),IF(G409="","",CONCATENATE(" / ",G409)))</f>
        <v>HEV_EW409</v>
      </c>
      <c r="BO409" s="225" t="e">
        <f aca="false">AX409</f>
        <v>#VALUE!</v>
      </c>
      <c r="BP409" s="226" t="str">
        <f aca="false">IF(V409="","",V409)</f>
        <v/>
      </c>
      <c r="BQ409" s="226" t="str">
        <f aca="false">IF(W409="","",CONCATENATE(W409,IF(LEFT(AO409,1)="s","+","")))</f>
        <v/>
      </c>
      <c r="BR409" s="226" t="str">
        <f aca="false">IF(X409="","",CONCATENATE(X409,IF(LEFT(AQ409,1)="s","+","")))</f>
        <v/>
      </c>
      <c r="BS409" s="226" t="str">
        <f aca="false">IF(Y409="","",CONCATENATE(Y409,IF(LEFT(AR409,1)="s","+","")))</f>
        <v/>
      </c>
      <c r="BT409" s="226" t="str">
        <f aca="false">IF(Z409="","",CONCATENATE(Z409,IF(LEFT(AS409,1)="s","+","")))</f>
        <v/>
      </c>
      <c r="BU409" s="227" t="str">
        <f aca="false">IF(AA409="","",CONCATENATE(AA409,IF(LEFT(AT409,1)="s","+","")))</f>
        <v/>
      </c>
      <c r="BW409" s="177" t="s">
        <v>338</v>
      </c>
      <c r="BX409" s="170" t="str">
        <f aca="false">IF(BW409&lt;&gt;"",IF(ISNUMBER(FIND("=",BW409)),LEFT(BW409,FIND("=",BW409)-1),BW409),BW409)</f>
        <v>xx</v>
      </c>
      <c r="BY409" s="170" t="str">
        <f aca="false">IF(BW409&lt;&gt;"",IF(ISNUMBER(FIND("=",BW409)),RIGHT(BW409,LEN(BW409)-FIND("=",BW409)),""),"")</f>
        <v>Non_select</v>
      </c>
      <c r="BZ409" s="170" t="str">
        <f aca="false">IF(BX409&lt;&gt;"",IF(ISNUMBER(FIND(".",BX409)),LEFT(BX409,FIND(".",BX409)-1),BX409),BX409)</f>
        <v>xx</v>
      </c>
      <c r="CA409" s="170" t="str">
        <f aca="false">IF(BX409&lt;&gt;"",IF(ISNUMBER(FIND(".",BX409)),RIGHT(BX409,LEN(BX409)-FIND(".",BX409)),""),"")</f>
        <v/>
      </c>
      <c r="CC409" s="170" t="str">
        <f aca="false">A409</f>
        <v>KF513937</v>
      </c>
      <c r="CD409" s="178" t="s">
        <v>339</v>
      </c>
      <c r="CE409" s="178" t="s">
        <v>340</v>
      </c>
      <c r="CF409" s="178" t="s">
        <v>341</v>
      </c>
      <c r="CK409" s="178"/>
      <c r="CR409" s="228" t="n">
        <f aca="false">C409</f>
        <v>3</v>
      </c>
      <c r="CS409" s="229" t="e">
        <f aca="false">d#REF!</f>
        <v>#VALUE!</v>
      </c>
      <c r="CT409" s="170" t="str">
        <f aca="false">CONCATENATE(CD409," strain ",CM409," ",CL409,", partial cds")</f>
        <v>Hepatitis E virus strain  , partial cds</v>
      </c>
    </row>
    <row r="410" customFormat="false" ht="11.9" hidden="false" customHeight="true" outlineLevel="0" collapsed="false">
      <c r="A410" s="154" t="s">
        <v>1150</v>
      </c>
      <c r="B410" s="147" t="n">
        <v>3</v>
      </c>
      <c r="C410" s="148" t="n">
        <v>3</v>
      </c>
      <c r="D410" s="147" t="s">
        <v>947</v>
      </c>
      <c r="E410" s="150" t="s">
        <v>640</v>
      </c>
      <c r="F410" s="210" t="s">
        <v>1151</v>
      </c>
      <c r="H410" s="146" t="s">
        <v>649</v>
      </c>
      <c r="I410" s="153" t="s">
        <v>650</v>
      </c>
      <c r="J410" s="146" t="s">
        <v>395</v>
      </c>
      <c r="M410" s="157" t="s">
        <v>348</v>
      </c>
      <c r="N410" s="158" t="s">
        <v>400</v>
      </c>
      <c r="O410" s="159" t="n">
        <v>2012</v>
      </c>
      <c r="S410" s="146" t="n">
        <v>280</v>
      </c>
      <c r="T410" s="161" t="n">
        <v>7</v>
      </c>
      <c r="AH410" s="164" t="n">
        <v>6262</v>
      </c>
      <c r="AI410" s="164" t="n">
        <v>6541</v>
      </c>
      <c r="AJ410" s="219" t="n">
        <f aca="false">SeqEnd-SeqBeg+1</f>
        <v>280</v>
      </c>
      <c r="AK410" s="220" t="n">
        <f aca="false">AND( SeqBeg&lt;=Beg  , End &lt;=SeqEnd )</f>
        <v>0</v>
      </c>
      <c r="AN410" s="221"/>
      <c r="AT410" s="147" t="s">
        <v>103</v>
      </c>
      <c r="AU410" s="146"/>
      <c r="AW410" s="222" t="str">
        <f aca="false">HYPERLINK(CONCATENATE("http://www.ncbi.nlm.nih.gov/nuccore/",BM410),BM410)</f>
        <v>KF513938</v>
      </c>
      <c r="AX410" s="219" t="e">
        <f aca="false">CONCATENATE(d#REF!,IF(I410="","",CONCATENATE(".",I410)),IF(K410="","",CONCATENATE(".",K410)),IF(M410="","",CONCATENATE(".",M410)),IF(R410="","",CONCATENATE(".",R410)),IF(U410="","","(*)"))</f>
        <v>#VALUE!</v>
      </c>
      <c r="AY410" s="170" t="str">
        <f aca="false">CONCATENATE(BM410,".",BN410)</f>
        <v>KF513938.HEV_EW410</v>
      </c>
      <c r="AZ410" s="171" t="str">
        <f aca="false">IF(AV410="",IF(ISNUMBER(FIND(".",A410)),LEFT(A410,FIND(".",A410)-1),A410),AV410)</f>
        <v>KF513938</v>
      </c>
      <c r="BA410" s="171" t="str">
        <f aca="false">IF(ISNUMBER(FIND("-",AZ410)),LEFT(AZ410,FIND("-",AZ410)-1),AZ410)</f>
        <v>KF513938</v>
      </c>
      <c r="BB410" s="170" t="str">
        <f aca="false"> MEGAname &amp; "="</f>
        <v>KF513938=</v>
      </c>
      <c r="BC410" s="170" t="str">
        <f aca="false">Clear &amp; IF(span ,"Span","out")</f>
        <v>KF513938=out</v>
      </c>
      <c r="BD410" s="170" t="str">
        <f aca="false">Clear &amp; IF(span, IF(B410=".","Selected",B410),"out")</f>
        <v>KF513938=out</v>
      </c>
      <c r="BE410" s="170" t="str">
        <f aca="false">Clear &amp; Strain</f>
        <v>KF513938=HEV_EW411</v>
      </c>
      <c r="BF410" s="170" t="e">
        <f aca="false">CONCATENATE(A410,"=",F409,". ",AX410,IF(AB410="","",CONCATENATE(".",AB410)))</f>
        <v>#VALUE!</v>
      </c>
      <c r="BG410" s="170" t="e">
        <f aca="false">CONCATENATE(A410,"=",F409,". ",AX410)</f>
        <v>#VALUE!</v>
      </c>
      <c r="BH410" s="170" t="e">
        <f aca="false">CONCATENATE(A410,"=",AX410)</f>
        <v>#VALUE!</v>
      </c>
      <c r="BI410" s="170" t="e">
        <f aca="false">CONCATENATE(A410,"=",ComForSubtype,d#REF!)</f>
        <v>#VALUE!</v>
      </c>
      <c r="BJ410" s="170" t="str">
        <f aca="false">CONCATENATE(A410,"=",E410)</f>
        <v>KF513938=3</v>
      </c>
      <c r="BK410" s="170" t="str">
        <f aca="false">CONCATENATE(A410,"=",C410)</f>
        <v>KF513938=3</v>
      </c>
      <c r="BL410" s="170" t="e">
        <f aca="false">CONCATENATE(d#REF!,"=")</f>
        <v>#VALUE!</v>
      </c>
      <c r="BM410" s="223" t="str">
        <f aca="false">IF(BA410="XX","",BA410)</f>
        <v>KF513938</v>
      </c>
      <c r="BN410" s="224" t="str">
        <f aca="false">CONCATENATE(IF(F409="","",F409),IF(G410="","",CONCATENATE(" / ",G410)))</f>
        <v>HEV_EW410</v>
      </c>
      <c r="BO410" s="225" t="e">
        <f aca="false">AX410</f>
        <v>#VALUE!</v>
      </c>
      <c r="BP410" s="226" t="str">
        <f aca="false">IF(V410="","",V410)</f>
        <v/>
      </c>
      <c r="BQ410" s="226" t="str">
        <f aca="false">IF(W410="","",CONCATENATE(W410,IF(LEFT(AO410,1)="s","+","")))</f>
        <v/>
      </c>
      <c r="BR410" s="226" t="str">
        <f aca="false">IF(X410="","",CONCATENATE(X410,IF(LEFT(AQ410,1)="s","+","")))</f>
        <v/>
      </c>
      <c r="BS410" s="226" t="str">
        <f aca="false">IF(Y410="","",CONCATENATE(Y410,IF(LEFT(AR410,1)="s","+","")))</f>
        <v/>
      </c>
      <c r="BT410" s="226" t="str">
        <f aca="false">IF(Z410="","",CONCATENATE(Z410,IF(LEFT(AS410,1)="s","+","")))</f>
        <v/>
      </c>
      <c r="BU410" s="227" t="str">
        <f aca="false">IF(AA410="","",CONCATENATE(AA410,IF(LEFT(AT410,1)="s","+","")))</f>
        <v/>
      </c>
      <c r="BW410" s="177" t="s">
        <v>338</v>
      </c>
      <c r="BX410" s="170" t="str">
        <f aca="false">IF(BW410&lt;&gt;"",IF(ISNUMBER(FIND("=",BW410)),LEFT(BW410,FIND("=",BW410)-1),BW410),BW410)</f>
        <v>xx</v>
      </c>
      <c r="BY410" s="170" t="str">
        <f aca="false">IF(BW410&lt;&gt;"",IF(ISNUMBER(FIND("=",BW410)),RIGHT(BW410,LEN(BW410)-FIND("=",BW410)),""),"")</f>
        <v>Non_select</v>
      </c>
      <c r="BZ410" s="170" t="str">
        <f aca="false">IF(BX410&lt;&gt;"",IF(ISNUMBER(FIND(".",BX410)),LEFT(BX410,FIND(".",BX410)-1),BX410),BX410)</f>
        <v>xx</v>
      </c>
      <c r="CA410" s="170" t="str">
        <f aca="false">IF(BX410&lt;&gt;"",IF(ISNUMBER(FIND(".",BX410)),RIGHT(BX410,LEN(BX410)-FIND(".",BX410)),""),"")</f>
        <v/>
      </c>
      <c r="CC410" s="170" t="str">
        <f aca="false">A410</f>
        <v>KF513938</v>
      </c>
      <c r="CD410" s="178" t="s">
        <v>339</v>
      </c>
      <c r="CE410" s="178" t="s">
        <v>340</v>
      </c>
      <c r="CF410" s="178" t="s">
        <v>341</v>
      </c>
      <c r="CK410" s="178"/>
      <c r="CR410" s="228" t="n">
        <f aca="false">C410</f>
        <v>3</v>
      </c>
      <c r="CS410" s="229" t="e">
        <f aca="false">d#REF!</f>
        <v>#VALUE!</v>
      </c>
      <c r="CT410" s="170" t="str">
        <f aca="false">CONCATENATE(CD410," strain ",CM410," ",CL410,", partial cds")</f>
        <v>Hepatitis E virus strain  , partial cds</v>
      </c>
    </row>
    <row r="411" customFormat="false" ht="11.9" hidden="false" customHeight="true" outlineLevel="0" collapsed="false">
      <c r="A411" s="154" t="s">
        <v>1152</v>
      </c>
      <c r="B411" s="147" t="n">
        <v>3</v>
      </c>
      <c r="C411" s="148" t="n">
        <v>3</v>
      </c>
      <c r="D411" s="147" t="s">
        <v>947</v>
      </c>
      <c r="E411" s="150" t="s">
        <v>640</v>
      </c>
      <c r="F411" s="210" t="s">
        <v>1153</v>
      </c>
      <c r="H411" s="146" t="s">
        <v>649</v>
      </c>
      <c r="I411" s="153" t="s">
        <v>650</v>
      </c>
      <c r="J411" s="146" t="s">
        <v>395</v>
      </c>
      <c r="M411" s="157" t="s">
        <v>348</v>
      </c>
      <c r="N411" s="158" t="s">
        <v>400</v>
      </c>
      <c r="O411" s="159" t="n">
        <v>2012</v>
      </c>
      <c r="S411" s="146" t="n">
        <v>280</v>
      </c>
      <c r="T411" s="161" t="n">
        <v>7</v>
      </c>
      <c r="AH411" s="164" t="n">
        <v>6262</v>
      </c>
      <c r="AI411" s="164" t="n">
        <v>6541</v>
      </c>
      <c r="AJ411" s="219" t="n">
        <f aca="false">SeqEnd-SeqBeg+1</f>
        <v>280</v>
      </c>
      <c r="AK411" s="220" t="n">
        <f aca="false">AND( SeqBeg&lt;=Beg  , End &lt;=SeqEnd )</f>
        <v>0</v>
      </c>
      <c r="AN411" s="221"/>
      <c r="AT411" s="147" t="s">
        <v>103</v>
      </c>
      <c r="AU411" s="146"/>
      <c r="AW411" s="222" t="str">
        <f aca="false">HYPERLINK(CONCATENATE("http://www.ncbi.nlm.nih.gov/nuccore/",BM411),BM411)</f>
        <v>KF513942</v>
      </c>
      <c r="AX411" s="219" t="e">
        <f aca="false">CONCATENATE(d#REF!,IF(I411="","",CONCATENATE(".",I411)),IF(K411="","",CONCATENATE(".",K411)),IF(M411="","",CONCATENATE(".",M411)),IF(R411="","",CONCATENATE(".",R411)),IF(U411="","","(*)"))</f>
        <v>#VALUE!</v>
      </c>
      <c r="AY411" s="170" t="str">
        <f aca="false">CONCATENATE(BM411,".",BN411)</f>
        <v>KF513942.HEV_EW411</v>
      </c>
      <c r="AZ411" s="171" t="str">
        <f aca="false">IF(AV411="",IF(ISNUMBER(FIND(".",A411)),LEFT(A411,FIND(".",A411)-1),A411),AV411)</f>
        <v>KF513942</v>
      </c>
      <c r="BA411" s="171" t="str">
        <f aca="false">IF(ISNUMBER(FIND("-",AZ411)),LEFT(AZ411,FIND("-",AZ411)-1),AZ411)</f>
        <v>KF513942</v>
      </c>
      <c r="BB411" s="170" t="str">
        <f aca="false"> MEGAname &amp; "="</f>
        <v>KF513942=</v>
      </c>
      <c r="BC411" s="170" t="str">
        <f aca="false">Clear &amp; IF(span ,"Span","out")</f>
        <v>KF513942=out</v>
      </c>
      <c r="BD411" s="170" t="str">
        <f aca="false">Clear &amp; IF(span, IF(B411=".","Selected",B411),"out")</f>
        <v>KF513942=out</v>
      </c>
      <c r="BE411" s="170" t="str">
        <f aca="false">Clear &amp; Strain</f>
        <v>KF513942=HEV_EW415</v>
      </c>
      <c r="BF411" s="170" t="e">
        <f aca="false">CONCATENATE(A411,"=",F410,". ",AX411,IF(AB411="","",CONCATENATE(".",AB411)))</f>
        <v>#VALUE!</v>
      </c>
      <c r="BG411" s="170" t="e">
        <f aca="false">CONCATENATE(A411,"=",F410,". ",AX411)</f>
        <v>#VALUE!</v>
      </c>
      <c r="BH411" s="170" t="e">
        <f aca="false">CONCATENATE(A411,"=",AX411)</f>
        <v>#VALUE!</v>
      </c>
      <c r="BI411" s="170" t="e">
        <f aca="false">CONCATENATE(A411,"=",ComForSubtype,d#REF!)</f>
        <v>#VALUE!</v>
      </c>
      <c r="BJ411" s="170" t="str">
        <f aca="false">CONCATENATE(A411,"=",E411)</f>
        <v>KF513942=3</v>
      </c>
      <c r="BK411" s="170" t="str">
        <f aca="false">CONCATENATE(A411,"=",C411)</f>
        <v>KF513942=3</v>
      </c>
      <c r="BL411" s="170" t="e">
        <f aca="false">CONCATENATE(d#REF!,"=")</f>
        <v>#VALUE!</v>
      </c>
      <c r="BM411" s="223" t="str">
        <f aca="false">IF(BA411="XX","",BA411)</f>
        <v>KF513942</v>
      </c>
      <c r="BN411" s="224" t="str">
        <f aca="false">CONCATENATE(IF(F410="","",F410),IF(G411="","",CONCATENATE(" / ",G411)))</f>
        <v>HEV_EW411</v>
      </c>
      <c r="BO411" s="225" t="e">
        <f aca="false">AX411</f>
        <v>#VALUE!</v>
      </c>
      <c r="BP411" s="226" t="str">
        <f aca="false">IF(V411="","",V411)</f>
        <v/>
      </c>
      <c r="BQ411" s="226" t="str">
        <f aca="false">IF(W411="","",CONCATENATE(W411,IF(LEFT(AO411,1)="s","+","")))</f>
        <v/>
      </c>
      <c r="BR411" s="226" t="str">
        <f aca="false">IF(X411="","",CONCATENATE(X411,IF(LEFT(AQ411,1)="s","+","")))</f>
        <v/>
      </c>
      <c r="BS411" s="226" t="str">
        <f aca="false">IF(Y411="","",CONCATENATE(Y411,IF(LEFT(AR411,1)="s","+","")))</f>
        <v/>
      </c>
      <c r="BT411" s="226" t="str">
        <f aca="false">IF(Z411="","",CONCATENATE(Z411,IF(LEFT(AS411,1)="s","+","")))</f>
        <v/>
      </c>
      <c r="BU411" s="227" t="str">
        <f aca="false">IF(AA411="","",CONCATENATE(AA411,IF(LEFT(AT411,1)="s","+","")))</f>
        <v/>
      </c>
      <c r="BW411" s="177" t="s">
        <v>338</v>
      </c>
      <c r="BX411" s="170" t="str">
        <f aca="false">IF(BW411&lt;&gt;"",IF(ISNUMBER(FIND("=",BW411)),LEFT(BW411,FIND("=",BW411)-1),BW411),BW411)</f>
        <v>xx</v>
      </c>
      <c r="BY411" s="170" t="str">
        <f aca="false">IF(BW411&lt;&gt;"",IF(ISNUMBER(FIND("=",BW411)),RIGHT(BW411,LEN(BW411)-FIND("=",BW411)),""),"")</f>
        <v>Non_select</v>
      </c>
      <c r="BZ411" s="170" t="str">
        <f aca="false">IF(BX411&lt;&gt;"",IF(ISNUMBER(FIND(".",BX411)),LEFT(BX411,FIND(".",BX411)-1),BX411),BX411)</f>
        <v>xx</v>
      </c>
      <c r="CA411" s="170" t="str">
        <f aca="false">IF(BX411&lt;&gt;"",IF(ISNUMBER(FIND(".",BX411)),RIGHT(BX411,LEN(BX411)-FIND(".",BX411)),""),"")</f>
        <v/>
      </c>
      <c r="CC411" s="170" t="str">
        <f aca="false">A411</f>
        <v>KF513942</v>
      </c>
      <c r="CD411" s="178" t="s">
        <v>339</v>
      </c>
      <c r="CE411" s="178" t="s">
        <v>340</v>
      </c>
      <c r="CF411" s="178" t="s">
        <v>341</v>
      </c>
      <c r="CK411" s="178"/>
      <c r="CR411" s="228" t="n">
        <f aca="false">C411</f>
        <v>3</v>
      </c>
      <c r="CS411" s="229" t="e">
        <f aca="false">d#REF!</f>
        <v>#VALUE!</v>
      </c>
      <c r="CT411" s="170" t="str">
        <f aca="false">CONCATENATE(CD411," strain ",CM411," ",CL411,", partial cds")</f>
        <v>Hepatitis E virus strain  , partial cds</v>
      </c>
    </row>
    <row r="412" customFormat="false" ht="11.9" hidden="false" customHeight="true" outlineLevel="0" collapsed="false">
      <c r="A412" s="154" t="s">
        <v>1154</v>
      </c>
      <c r="B412" s="147" t="n">
        <v>3</v>
      </c>
      <c r="C412" s="148" t="n">
        <v>3</v>
      </c>
      <c r="D412" s="147" t="s">
        <v>947</v>
      </c>
      <c r="E412" s="150" t="s">
        <v>640</v>
      </c>
      <c r="F412" s="210" t="s">
        <v>1155</v>
      </c>
      <c r="H412" s="146" t="s">
        <v>649</v>
      </c>
      <c r="I412" s="153" t="s">
        <v>650</v>
      </c>
      <c r="J412" s="146" t="s">
        <v>395</v>
      </c>
      <c r="M412" s="157" t="s">
        <v>348</v>
      </c>
      <c r="N412" s="158" t="s">
        <v>400</v>
      </c>
      <c r="O412" s="159" t="n">
        <v>2012</v>
      </c>
      <c r="S412" s="146" t="n">
        <v>280</v>
      </c>
      <c r="T412" s="161" t="n">
        <v>7</v>
      </c>
      <c r="AH412" s="164" t="n">
        <v>6262</v>
      </c>
      <c r="AI412" s="164" t="n">
        <v>6541</v>
      </c>
      <c r="AJ412" s="219" t="n">
        <f aca="false">SeqEnd-SeqBeg+1</f>
        <v>280</v>
      </c>
      <c r="AK412" s="220" t="n">
        <f aca="false">AND( SeqBeg&lt;=Beg  , End &lt;=SeqEnd )</f>
        <v>0</v>
      </c>
      <c r="AN412" s="221"/>
      <c r="AT412" s="147" t="s">
        <v>103</v>
      </c>
      <c r="AU412" s="146"/>
      <c r="AW412" s="222" t="str">
        <f aca="false">HYPERLINK(CONCATENATE("http://www.ncbi.nlm.nih.gov/nuccore/",BM412),BM412)</f>
        <v>KF513943</v>
      </c>
      <c r="AX412" s="219" t="e">
        <f aca="false">CONCATENATE(d#REF!,IF(I412="","",CONCATENATE(".",I412)),IF(K412="","",CONCATENATE(".",K412)),IF(M412="","",CONCATENATE(".",M412)),IF(R412="","",CONCATENATE(".",R412)),IF(U412="","","(*)"))</f>
        <v>#VALUE!</v>
      </c>
      <c r="AY412" s="170" t="str">
        <f aca="false">CONCATENATE(BM412,".",BN412)</f>
        <v>KF513943.HEV_EW415</v>
      </c>
      <c r="AZ412" s="171" t="str">
        <f aca="false">IF(AV412="",IF(ISNUMBER(FIND(".",A412)),LEFT(A412,FIND(".",A412)-1),A412),AV412)</f>
        <v>KF513943</v>
      </c>
      <c r="BA412" s="171" t="str">
        <f aca="false">IF(ISNUMBER(FIND("-",AZ412)),LEFT(AZ412,FIND("-",AZ412)-1),AZ412)</f>
        <v>KF513943</v>
      </c>
      <c r="BB412" s="170" t="str">
        <f aca="false"> MEGAname &amp; "="</f>
        <v>KF513943=</v>
      </c>
      <c r="BC412" s="170" t="str">
        <f aca="false">Clear &amp; IF(span ,"Span","out")</f>
        <v>KF513943=out</v>
      </c>
      <c r="BD412" s="170" t="str">
        <f aca="false">Clear &amp; IF(span, IF(B412=".","Selected",B412),"out")</f>
        <v>KF513943=out</v>
      </c>
      <c r="BE412" s="170" t="str">
        <f aca="false">Clear &amp; Strain</f>
        <v>KF513943=HEV_EW416</v>
      </c>
      <c r="BF412" s="170" t="e">
        <f aca="false">CONCATENATE(A412,"=",F411,". ",AX412,IF(AB412="","",CONCATENATE(".",AB412)))</f>
        <v>#VALUE!</v>
      </c>
      <c r="BG412" s="170" t="e">
        <f aca="false">CONCATENATE(A412,"=",F411,". ",AX412)</f>
        <v>#VALUE!</v>
      </c>
      <c r="BH412" s="170" t="e">
        <f aca="false">CONCATENATE(A412,"=",AX412)</f>
        <v>#VALUE!</v>
      </c>
      <c r="BI412" s="170" t="e">
        <f aca="false">CONCATENATE(A412,"=",ComForSubtype,d#REF!)</f>
        <v>#VALUE!</v>
      </c>
      <c r="BJ412" s="170" t="str">
        <f aca="false">CONCATENATE(A412,"=",E412)</f>
        <v>KF513943=3</v>
      </c>
      <c r="BK412" s="170" t="str">
        <f aca="false">CONCATENATE(A412,"=",C412)</f>
        <v>KF513943=3</v>
      </c>
      <c r="BL412" s="170" t="e">
        <f aca="false">CONCATENATE(d#REF!,"=")</f>
        <v>#VALUE!</v>
      </c>
      <c r="BM412" s="223" t="str">
        <f aca="false">IF(BA412="XX","",BA412)</f>
        <v>KF513943</v>
      </c>
      <c r="BN412" s="224" t="str">
        <f aca="false">CONCATENATE(IF(F411="","",F411),IF(G412="","",CONCATENATE(" / ",G412)))</f>
        <v>HEV_EW415</v>
      </c>
      <c r="BO412" s="225" t="e">
        <f aca="false">AX412</f>
        <v>#VALUE!</v>
      </c>
      <c r="BP412" s="226" t="str">
        <f aca="false">IF(V412="","",V412)</f>
        <v/>
      </c>
      <c r="BQ412" s="226" t="str">
        <f aca="false">IF(W412="","",CONCATENATE(W412,IF(LEFT(AO412,1)="s","+","")))</f>
        <v/>
      </c>
      <c r="BR412" s="226" t="str">
        <f aca="false">IF(X412="","",CONCATENATE(X412,IF(LEFT(AQ412,1)="s","+","")))</f>
        <v/>
      </c>
      <c r="BS412" s="226" t="str">
        <f aca="false">IF(Y412="","",CONCATENATE(Y412,IF(LEFT(AR412,1)="s","+","")))</f>
        <v/>
      </c>
      <c r="BT412" s="226" t="str">
        <f aca="false">IF(Z412="","",CONCATENATE(Z412,IF(LEFT(AS412,1)="s","+","")))</f>
        <v/>
      </c>
      <c r="BU412" s="227" t="str">
        <f aca="false">IF(AA412="","",CONCATENATE(AA412,IF(LEFT(AT412,1)="s","+","")))</f>
        <v/>
      </c>
      <c r="BW412" s="177" t="s">
        <v>338</v>
      </c>
      <c r="BX412" s="170" t="str">
        <f aca="false">IF(BW412&lt;&gt;"",IF(ISNUMBER(FIND("=",BW412)),LEFT(BW412,FIND("=",BW412)-1),BW412),BW412)</f>
        <v>xx</v>
      </c>
      <c r="BY412" s="170" t="str">
        <f aca="false">IF(BW412&lt;&gt;"",IF(ISNUMBER(FIND("=",BW412)),RIGHT(BW412,LEN(BW412)-FIND("=",BW412)),""),"")</f>
        <v>Non_select</v>
      </c>
      <c r="BZ412" s="170" t="str">
        <f aca="false">IF(BX412&lt;&gt;"",IF(ISNUMBER(FIND(".",BX412)),LEFT(BX412,FIND(".",BX412)-1),BX412),BX412)</f>
        <v>xx</v>
      </c>
      <c r="CA412" s="170" t="str">
        <f aca="false">IF(BX412&lt;&gt;"",IF(ISNUMBER(FIND(".",BX412)),RIGHT(BX412,LEN(BX412)-FIND(".",BX412)),""),"")</f>
        <v/>
      </c>
      <c r="CC412" s="170" t="str">
        <f aca="false">A412</f>
        <v>KF513943</v>
      </c>
      <c r="CD412" s="178" t="s">
        <v>339</v>
      </c>
      <c r="CE412" s="178" t="s">
        <v>340</v>
      </c>
      <c r="CF412" s="178" t="s">
        <v>341</v>
      </c>
      <c r="CK412" s="178"/>
      <c r="CR412" s="228" t="n">
        <f aca="false">C412</f>
        <v>3</v>
      </c>
      <c r="CS412" s="229" t="e">
        <f aca="false">d#REF!</f>
        <v>#VALUE!</v>
      </c>
      <c r="CT412" s="170" t="str">
        <f aca="false">CONCATENATE(CD412," strain ",CM412," ",CL412,", partial cds")</f>
        <v>Hepatitis E virus strain  , partial cds</v>
      </c>
    </row>
    <row r="413" customFormat="false" ht="11.9" hidden="false" customHeight="true" outlineLevel="0" collapsed="false">
      <c r="A413" s="154" t="s">
        <v>1156</v>
      </c>
      <c r="B413" s="147" t="n">
        <v>3</v>
      </c>
      <c r="C413" s="148" t="n">
        <v>3</v>
      </c>
      <c r="D413" s="147" t="s">
        <v>947</v>
      </c>
      <c r="E413" s="150" t="s">
        <v>640</v>
      </c>
      <c r="F413" s="210" t="s">
        <v>1157</v>
      </c>
      <c r="H413" s="146" t="s">
        <v>649</v>
      </c>
      <c r="I413" s="153" t="s">
        <v>650</v>
      </c>
      <c r="J413" s="146" t="s">
        <v>395</v>
      </c>
      <c r="M413" s="157" t="s">
        <v>348</v>
      </c>
      <c r="N413" s="158" t="s">
        <v>400</v>
      </c>
      <c r="O413" s="159" t="n">
        <v>2012</v>
      </c>
      <c r="S413" s="146" t="n">
        <v>280</v>
      </c>
      <c r="T413" s="161" t="n">
        <v>7</v>
      </c>
      <c r="AH413" s="164" t="n">
        <v>6262</v>
      </c>
      <c r="AI413" s="164" t="n">
        <v>6541</v>
      </c>
      <c r="AJ413" s="219" t="n">
        <f aca="false">SeqEnd-SeqBeg+1</f>
        <v>280</v>
      </c>
      <c r="AK413" s="220" t="n">
        <f aca="false">AND( SeqBeg&lt;=Beg  , End &lt;=SeqEnd )</f>
        <v>0</v>
      </c>
      <c r="AN413" s="221"/>
      <c r="AT413" s="147" t="s">
        <v>103</v>
      </c>
      <c r="AU413" s="146"/>
      <c r="AW413" s="222" t="str">
        <f aca="false">HYPERLINK(CONCATENATE("http://www.ncbi.nlm.nih.gov/nuccore/",BM413),BM413)</f>
        <v>KF513946</v>
      </c>
      <c r="AX413" s="219" t="e">
        <f aca="false">CONCATENATE(d#REF!,IF(I413="","",CONCATENATE(".",I413)),IF(K413="","",CONCATENATE(".",K413)),IF(M413="","",CONCATENATE(".",M413)),IF(R413="","",CONCATENATE(".",R413)),IF(U413="","","(*)"))</f>
        <v>#VALUE!</v>
      </c>
      <c r="AY413" s="170" t="str">
        <f aca="false">CONCATENATE(BM413,".",BN413)</f>
        <v>KF513946.HEV_EW416</v>
      </c>
      <c r="AZ413" s="171" t="str">
        <f aca="false">IF(AV413="",IF(ISNUMBER(FIND(".",A413)),LEFT(A413,FIND(".",A413)-1),A413),AV413)</f>
        <v>KF513946</v>
      </c>
      <c r="BA413" s="171" t="str">
        <f aca="false">IF(ISNUMBER(FIND("-",AZ413)),LEFT(AZ413,FIND("-",AZ413)-1),AZ413)</f>
        <v>KF513946</v>
      </c>
      <c r="BB413" s="170" t="str">
        <f aca="false"> MEGAname &amp; "="</f>
        <v>KF513946=</v>
      </c>
      <c r="BC413" s="170" t="str">
        <f aca="false">Clear &amp; IF(span ,"Span","out")</f>
        <v>KF513946=out</v>
      </c>
      <c r="BD413" s="170" t="str">
        <f aca="false">Clear &amp; IF(span, IF(B413=".","Selected",B413),"out")</f>
        <v>KF513946=out</v>
      </c>
      <c r="BE413" s="170" t="str">
        <f aca="false">Clear &amp; Strain</f>
        <v>KF513946=HEV_EW419</v>
      </c>
      <c r="BF413" s="170" t="e">
        <f aca="false">CONCATENATE(A413,"=",F412,". ",AX413,IF(AB413="","",CONCATENATE(".",AB413)))</f>
        <v>#VALUE!</v>
      </c>
      <c r="BG413" s="170" t="e">
        <f aca="false">CONCATENATE(A413,"=",F412,". ",AX413)</f>
        <v>#VALUE!</v>
      </c>
      <c r="BH413" s="170" t="e">
        <f aca="false">CONCATENATE(A413,"=",AX413)</f>
        <v>#VALUE!</v>
      </c>
      <c r="BI413" s="170" t="e">
        <f aca="false">CONCATENATE(A413,"=",ComForSubtype,d#REF!)</f>
        <v>#VALUE!</v>
      </c>
      <c r="BJ413" s="170" t="str">
        <f aca="false">CONCATENATE(A413,"=",E413)</f>
        <v>KF513946=3</v>
      </c>
      <c r="BK413" s="170" t="str">
        <f aca="false">CONCATENATE(A413,"=",C413)</f>
        <v>KF513946=3</v>
      </c>
      <c r="BL413" s="170" t="e">
        <f aca="false">CONCATENATE(d#REF!,"=")</f>
        <v>#VALUE!</v>
      </c>
      <c r="BM413" s="223" t="str">
        <f aca="false">IF(BA413="XX","",BA413)</f>
        <v>KF513946</v>
      </c>
      <c r="BN413" s="224" t="str">
        <f aca="false">CONCATENATE(IF(F412="","",F412),IF(G413="","",CONCATENATE(" / ",G413)))</f>
        <v>HEV_EW416</v>
      </c>
      <c r="BO413" s="225" t="e">
        <f aca="false">AX413</f>
        <v>#VALUE!</v>
      </c>
      <c r="BP413" s="226" t="str">
        <f aca="false">IF(V413="","",V413)</f>
        <v/>
      </c>
      <c r="BQ413" s="226" t="str">
        <f aca="false">IF(W413="","",CONCATENATE(W413,IF(LEFT(AO413,1)="s","+","")))</f>
        <v/>
      </c>
      <c r="BR413" s="226" t="str">
        <f aca="false">IF(X413="","",CONCATENATE(X413,IF(LEFT(AQ413,1)="s","+","")))</f>
        <v/>
      </c>
      <c r="BS413" s="226" t="str">
        <f aca="false">IF(Y413="","",CONCATENATE(Y413,IF(LEFT(AR413,1)="s","+","")))</f>
        <v/>
      </c>
      <c r="BT413" s="226" t="str">
        <f aca="false">IF(Z413="","",CONCATENATE(Z413,IF(LEFT(AS413,1)="s","+","")))</f>
        <v/>
      </c>
      <c r="BU413" s="227" t="str">
        <f aca="false">IF(AA413="","",CONCATENATE(AA413,IF(LEFT(AT413,1)="s","+","")))</f>
        <v/>
      </c>
      <c r="BW413" s="177" t="s">
        <v>338</v>
      </c>
      <c r="BX413" s="170" t="str">
        <f aca="false">IF(BW413&lt;&gt;"",IF(ISNUMBER(FIND("=",BW413)),LEFT(BW413,FIND("=",BW413)-1),BW413),BW413)</f>
        <v>xx</v>
      </c>
      <c r="BY413" s="170" t="str">
        <f aca="false">IF(BW413&lt;&gt;"",IF(ISNUMBER(FIND("=",BW413)),RIGHT(BW413,LEN(BW413)-FIND("=",BW413)),""),"")</f>
        <v>Non_select</v>
      </c>
      <c r="BZ413" s="170" t="str">
        <f aca="false">IF(BX413&lt;&gt;"",IF(ISNUMBER(FIND(".",BX413)),LEFT(BX413,FIND(".",BX413)-1),BX413),BX413)</f>
        <v>xx</v>
      </c>
      <c r="CA413" s="170" t="str">
        <f aca="false">IF(BX413&lt;&gt;"",IF(ISNUMBER(FIND(".",BX413)),RIGHT(BX413,LEN(BX413)-FIND(".",BX413)),""),"")</f>
        <v/>
      </c>
      <c r="CC413" s="170" t="str">
        <f aca="false">A413</f>
        <v>KF513946</v>
      </c>
      <c r="CD413" s="178" t="s">
        <v>339</v>
      </c>
      <c r="CE413" s="178" t="s">
        <v>340</v>
      </c>
      <c r="CF413" s="178" t="s">
        <v>341</v>
      </c>
      <c r="CK413" s="178"/>
      <c r="CR413" s="228" t="n">
        <f aca="false">C413</f>
        <v>3</v>
      </c>
      <c r="CS413" s="229" t="e">
        <f aca="false">d#REF!</f>
        <v>#VALUE!</v>
      </c>
      <c r="CT413" s="170" t="str">
        <f aca="false">CONCATENATE(CD413," strain ",CM413," ",CL413,", partial cds")</f>
        <v>Hepatitis E virus strain  , partial cds</v>
      </c>
    </row>
    <row r="414" customFormat="false" ht="11.9" hidden="false" customHeight="true" outlineLevel="0" collapsed="false">
      <c r="A414" s="154" t="s">
        <v>1158</v>
      </c>
      <c r="B414" s="147" t="n">
        <v>3</v>
      </c>
      <c r="C414" s="148" t="n">
        <v>3</v>
      </c>
      <c r="D414" s="147" t="s">
        <v>947</v>
      </c>
      <c r="E414" s="150" t="s">
        <v>640</v>
      </c>
      <c r="F414" s="210" t="s">
        <v>1159</v>
      </c>
      <c r="H414" s="146" t="s">
        <v>649</v>
      </c>
      <c r="I414" s="153" t="s">
        <v>650</v>
      </c>
      <c r="J414" s="146" t="s">
        <v>395</v>
      </c>
      <c r="M414" s="157" t="s">
        <v>348</v>
      </c>
      <c r="N414" s="158" t="s">
        <v>400</v>
      </c>
      <c r="O414" s="159" t="n">
        <v>2012</v>
      </c>
      <c r="S414" s="146" t="n">
        <v>280</v>
      </c>
      <c r="T414" s="161" t="n">
        <v>7</v>
      </c>
      <c r="AH414" s="164" t="n">
        <v>6262</v>
      </c>
      <c r="AI414" s="164" t="n">
        <v>6541</v>
      </c>
      <c r="AJ414" s="219" t="n">
        <f aca="false">SeqEnd-SeqBeg+1</f>
        <v>280</v>
      </c>
      <c r="AK414" s="220" t="n">
        <f aca="false">AND( SeqBeg&lt;=Beg  , End &lt;=SeqEnd )</f>
        <v>0</v>
      </c>
      <c r="AN414" s="221"/>
      <c r="AT414" s="147" t="s">
        <v>103</v>
      </c>
      <c r="AU414" s="146"/>
      <c r="AW414" s="222" t="str">
        <f aca="false">HYPERLINK(CONCATENATE("http://www.ncbi.nlm.nih.gov/nuccore/",BM414),BM414)</f>
        <v>KF513948</v>
      </c>
      <c r="AX414" s="219" t="e">
        <f aca="false">CONCATENATE(d#REF!,IF(I414="","",CONCATENATE(".",I414)),IF(K414="","",CONCATENATE(".",K414)),IF(M414="","",CONCATENATE(".",M414)),IF(R414="","",CONCATENATE(".",R414)),IF(U414="","","(*)"))</f>
        <v>#VALUE!</v>
      </c>
      <c r="AY414" s="170" t="str">
        <f aca="false">CONCATENATE(BM414,".",BN414)</f>
        <v>KF513948.HEV_EW419</v>
      </c>
      <c r="AZ414" s="171" t="str">
        <f aca="false">IF(AV414="",IF(ISNUMBER(FIND(".",A414)),LEFT(A414,FIND(".",A414)-1),A414),AV414)</f>
        <v>KF513948</v>
      </c>
      <c r="BA414" s="171" t="str">
        <f aca="false">IF(ISNUMBER(FIND("-",AZ414)),LEFT(AZ414,FIND("-",AZ414)-1),AZ414)</f>
        <v>KF513948</v>
      </c>
      <c r="BB414" s="170" t="str">
        <f aca="false"> MEGAname &amp; "="</f>
        <v>KF513948=</v>
      </c>
      <c r="BC414" s="170" t="str">
        <f aca="false">Clear &amp; IF(span ,"Span","out")</f>
        <v>KF513948=out</v>
      </c>
      <c r="BD414" s="170" t="str">
        <f aca="false">Clear &amp; IF(span, IF(B414=".","Selected",B414),"out")</f>
        <v>KF513948=out</v>
      </c>
      <c r="BE414" s="170" t="str">
        <f aca="false">Clear &amp; Strain</f>
        <v>KF513948=HEV_EW420</v>
      </c>
      <c r="BF414" s="170" t="e">
        <f aca="false">CONCATENATE(A414,"=",F413,". ",AX414,IF(AB414="","",CONCATENATE(".",AB414)))</f>
        <v>#VALUE!</v>
      </c>
      <c r="BG414" s="170" t="e">
        <f aca="false">CONCATENATE(A414,"=",F413,". ",AX414)</f>
        <v>#VALUE!</v>
      </c>
      <c r="BH414" s="170" t="e">
        <f aca="false">CONCATENATE(A414,"=",AX414)</f>
        <v>#VALUE!</v>
      </c>
      <c r="BI414" s="170" t="e">
        <f aca="false">CONCATENATE(A414,"=",ComForSubtype,d#REF!)</f>
        <v>#VALUE!</v>
      </c>
      <c r="BJ414" s="170" t="str">
        <f aca="false">CONCATENATE(A414,"=",E414)</f>
        <v>KF513948=3</v>
      </c>
      <c r="BK414" s="170" t="str">
        <f aca="false">CONCATENATE(A414,"=",C414)</f>
        <v>KF513948=3</v>
      </c>
      <c r="BL414" s="170" t="e">
        <f aca="false">CONCATENATE(d#REF!,"=")</f>
        <v>#VALUE!</v>
      </c>
      <c r="BM414" s="223" t="str">
        <f aca="false">IF(BA414="XX","",BA414)</f>
        <v>KF513948</v>
      </c>
      <c r="BN414" s="224" t="str">
        <f aca="false">CONCATENATE(IF(F413="","",F413),IF(G414="","",CONCATENATE(" / ",G414)))</f>
        <v>HEV_EW419</v>
      </c>
      <c r="BO414" s="225" t="e">
        <f aca="false">AX414</f>
        <v>#VALUE!</v>
      </c>
      <c r="BP414" s="226" t="str">
        <f aca="false">IF(V414="","",V414)</f>
        <v/>
      </c>
      <c r="BQ414" s="226" t="str">
        <f aca="false">IF(W414="","",CONCATENATE(W414,IF(LEFT(AO414,1)="s","+","")))</f>
        <v/>
      </c>
      <c r="BR414" s="226" t="str">
        <f aca="false">IF(X414="","",CONCATENATE(X414,IF(LEFT(AQ414,1)="s","+","")))</f>
        <v/>
      </c>
      <c r="BS414" s="226" t="str">
        <f aca="false">IF(Y414="","",CONCATENATE(Y414,IF(LEFT(AR414,1)="s","+","")))</f>
        <v/>
      </c>
      <c r="BT414" s="226" t="str">
        <f aca="false">IF(Z414="","",CONCATENATE(Z414,IF(LEFT(AS414,1)="s","+","")))</f>
        <v/>
      </c>
      <c r="BU414" s="227" t="str">
        <f aca="false">IF(AA414="","",CONCATENATE(AA414,IF(LEFT(AT414,1)="s","+","")))</f>
        <v/>
      </c>
      <c r="BW414" s="177" t="s">
        <v>338</v>
      </c>
      <c r="BX414" s="170" t="str">
        <f aca="false">IF(BW414&lt;&gt;"",IF(ISNUMBER(FIND("=",BW414)),LEFT(BW414,FIND("=",BW414)-1),BW414),BW414)</f>
        <v>xx</v>
      </c>
      <c r="BY414" s="170" t="str">
        <f aca="false">IF(BW414&lt;&gt;"",IF(ISNUMBER(FIND("=",BW414)),RIGHT(BW414,LEN(BW414)-FIND("=",BW414)),""),"")</f>
        <v>Non_select</v>
      </c>
      <c r="BZ414" s="170" t="str">
        <f aca="false">IF(BX414&lt;&gt;"",IF(ISNUMBER(FIND(".",BX414)),LEFT(BX414,FIND(".",BX414)-1),BX414),BX414)</f>
        <v>xx</v>
      </c>
      <c r="CA414" s="170" t="str">
        <f aca="false">IF(BX414&lt;&gt;"",IF(ISNUMBER(FIND(".",BX414)),RIGHT(BX414,LEN(BX414)-FIND(".",BX414)),""),"")</f>
        <v/>
      </c>
      <c r="CC414" s="170" t="str">
        <f aca="false">A414</f>
        <v>KF513948</v>
      </c>
      <c r="CD414" s="178" t="s">
        <v>339</v>
      </c>
      <c r="CE414" s="178" t="s">
        <v>340</v>
      </c>
      <c r="CF414" s="178" t="s">
        <v>341</v>
      </c>
      <c r="CK414" s="178"/>
      <c r="CR414" s="228" t="n">
        <f aca="false">C414</f>
        <v>3</v>
      </c>
      <c r="CS414" s="229" t="e">
        <f aca="false">d#REF!</f>
        <v>#VALUE!</v>
      </c>
      <c r="CT414" s="170" t="str">
        <f aca="false">CONCATENATE(CD414," strain ",CM414," ",CL414,", partial cds")</f>
        <v>Hepatitis E virus strain  , partial cds</v>
      </c>
    </row>
    <row r="415" customFormat="false" ht="11.9" hidden="false" customHeight="true" outlineLevel="0" collapsed="false">
      <c r="A415" s="154" t="s">
        <v>1160</v>
      </c>
      <c r="B415" s="147" t="n">
        <v>3</v>
      </c>
      <c r="C415" s="148" t="n">
        <v>3</v>
      </c>
      <c r="D415" s="147" t="s">
        <v>947</v>
      </c>
      <c r="E415" s="150" t="s">
        <v>640</v>
      </c>
      <c r="F415" s="210" t="s">
        <v>1161</v>
      </c>
      <c r="H415" s="146" t="s">
        <v>649</v>
      </c>
      <c r="I415" s="153" t="s">
        <v>650</v>
      </c>
      <c r="J415" s="146" t="s">
        <v>395</v>
      </c>
      <c r="M415" s="157" t="s">
        <v>348</v>
      </c>
      <c r="N415" s="158" t="s">
        <v>400</v>
      </c>
      <c r="O415" s="159" t="n">
        <v>2012</v>
      </c>
      <c r="S415" s="146" t="n">
        <v>280</v>
      </c>
      <c r="T415" s="161" t="n">
        <v>8</v>
      </c>
      <c r="AH415" s="164" t="n">
        <v>6262</v>
      </c>
      <c r="AI415" s="164" t="n">
        <v>6541</v>
      </c>
      <c r="AJ415" s="219" t="n">
        <f aca="false">SeqEnd-SeqBeg+1</f>
        <v>280</v>
      </c>
      <c r="AK415" s="220" t="n">
        <f aca="false">AND( SeqBeg&lt;=Beg  , End &lt;=SeqEnd )</f>
        <v>0</v>
      </c>
      <c r="AN415" s="221"/>
      <c r="AT415" s="147" t="s">
        <v>103</v>
      </c>
      <c r="AU415" s="146"/>
      <c r="AW415" s="222" t="str">
        <f aca="false">HYPERLINK(CONCATENATE("http://www.ncbi.nlm.nih.gov/nuccore/",BM415),BM415)</f>
        <v>KF513949</v>
      </c>
      <c r="AX415" s="219" t="e">
        <f aca="false">CONCATENATE(d#REF!,IF(I415="","",CONCATENATE(".",I415)),IF(K415="","",CONCATENATE(".",K415)),IF(M415="","",CONCATENATE(".",M415)),IF(R415="","",CONCATENATE(".",R415)),IF(U415="","","(*)"))</f>
        <v>#VALUE!</v>
      </c>
      <c r="AY415" s="170" t="str">
        <f aca="false">CONCATENATE(BM415,".",BN415)</f>
        <v>KF513949.HEV_EW420</v>
      </c>
      <c r="AZ415" s="171" t="str">
        <f aca="false">IF(AV415="",IF(ISNUMBER(FIND(".",A415)),LEFT(A415,FIND(".",A415)-1),A415),AV415)</f>
        <v>KF513949</v>
      </c>
      <c r="BA415" s="171" t="str">
        <f aca="false">IF(ISNUMBER(FIND("-",AZ415)),LEFT(AZ415,FIND("-",AZ415)-1),AZ415)</f>
        <v>KF513949</v>
      </c>
      <c r="BB415" s="170" t="str">
        <f aca="false"> MEGAname &amp; "="</f>
        <v>KF513949=</v>
      </c>
      <c r="BC415" s="170" t="str">
        <f aca="false">Clear &amp; IF(span ,"Span","out")</f>
        <v>KF513949=out</v>
      </c>
      <c r="BD415" s="170" t="str">
        <f aca="false">Clear &amp; IF(span, IF(B415=".","Selected",B415),"out")</f>
        <v>KF513949=out</v>
      </c>
      <c r="BE415" s="170" t="str">
        <f aca="false">Clear &amp; Strain</f>
        <v>KF513949=HEV_EW421</v>
      </c>
      <c r="BF415" s="170" t="e">
        <f aca="false">CONCATENATE(A415,"=",F414,". ",AX415,IF(AB415="","",CONCATENATE(".",AB415)))</f>
        <v>#VALUE!</v>
      </c>
      <c r="BG415" s="170" t="e">
        <f aca="false">CONCATENATE(A415,"=",F414,". ",AX415)</f>
        <v>#VALUE!</v>
      </c>
      <c r="BH415" s="170" t="e">
        <f aca="false">CONCATENATE(A415,"=",AX415)</f>
        <v>#VALUE!</v>
      </c>
      <c r="BI415" s="170" t="e">
        <f aca="false">CONCATENATE(A415,"=",ComForSubtype,d#REF!)</f>
        <v>#VALUE!</v>
      </c>
      <c r="BJ415" s="170" t="str">
        <f aca="false">CONCATENATE(A415,"=",E415)</f>
        <v>KF513949=3</v>
      </c>
      <c r="BK415" s="170" t="str">
        <f aca="false">CONCATENATE(A415,"=",C415)</f>
        <v>KF513949=3</v>
      </c>
      <c r="BL415" s="170" t="e">
        <f aca="false">CONCATENATE(d#REF!,"=")</f>
        <v>#VALUE!</v>
      </c>
      <c r="BM415" s="223" t="str">
        <f aca="false">IF(BA415="XX","",BA415)</f>
        <v>KF513949</v>
      </c>
      <c r="BN415" s="224" t="str">
        <f aca="false">CONCATENATE(IF(F414="","",F414),IF(G415="","",CONCATENATE(" / ",G415)))</f>
        <v>HEV_EW420</v>
      </c>
      <c r="BO415" s="225" t="e">
        <f aca="false">AX415</f>
        <v>#VALUE!</v>
      </c>
      <c r="BP415" s="226" t="str">
        <f aca="false">IF(V415="","",V415)</f>
        <v/>
      </c>
      <c r="BQ415" s="226" t="str">
        <f aca="false">IF(W415="","",CONCATENATE(W415,IF(LEFT(AO415,1)="s","+","")))</f>
        <v/>
      </c>
      <c r="BR415" s="226" t="str">
        <f aca="false">IF(X415="","",CONCATENATE(X415,IF(LEFT(AQ415,1)="s","+","")))</f>
        <v/>
      </c>
      <c r="BS415" s="226" t="str">
        <f aca="false">IF(Y415="","",CONCATENATE(Y415,IF(LEFT(AR415,1)="s","+","")))</f>
        <v/>
      </c>
      <c r="BT415" s="226" t="str">
        <f aca="false">IF(Z415="","",CONCATENATE(Z415,IF(LEFT(AS415,1)="s","+","")))</f>
        <v/>
      </c>
      <c r="BU415" s="227" t="str">
        <f aca="false">IF(AA415="","",CONCATENATE(AA415,IF(LEFT(AT415,1)="s","+","")))</f>
        <v/>
      </c>
      <c r="BW415" s="177" t="s">
        <v>338</v>
      </c>
      <c r="BX415" s="170" t="str">
        <f aca="false">IF(BW415&lt;&gt;"",IF(ISNUMBER(FIND("=",BW415)),LEFT(BW415,FIND("=",BW415)-1),BW415),BW415)</f>
        <v>xx</v>
      </c>
      <c r="BY415" s="170" t="str">
        <f aca="false">IF(BW415&lt;&gt;"",IF(ISNUMBER(FIND("=",BW415)),RIGHT(BW415,LEN(BW415)-FIND("=",BW415)),""),"")</f>
        <v>Non_select</v>
      </c>
      <c r="BZ415" s="170" t="str">
        <f aca="false">IF(BX415&lt;&gt;"",IF(ISNUMBER(FIND(".",BX415)),LEFT(BX415,FIND(".",BX415)-1),BX415),BX415)</f>
        <v>xx</v>
      </c>
      <c r="CA415" s="170" t="str">
        <f aca="false">IF(BX415&lt;&gt;"",IF(ISNUMBER(FIND(".",BX415)),RIGHT(BX415,LEN(BX415)-FIND(".",BX415)),""),"")</f>
        <v/>
      </c>
      <c r="CC415" s="170" t="str">
        <f aca="false">A415</f>
        <v>KF513949</v>
      </c>
      <c r="CD415" s="178" t="s">
        <v>339</v>
      </c>
      <c r="CE415" s="178" t="s">
        <v>340</v>
      </c>
      <c r="CF415" s="178" t="s">
        <v>341</v>
      </c>
      <c r="CK415" s="178"/>
      <c r="CR415" s="228" t="n">
        <f aca="false">C415</f>
        <v>3</v>
      </c>
      <c r="CS415" s="229" t="e">
        <f aca="false">d#REF!</f>
        <v>#VALUE!</v>
      </c>
      <c r="CT415" s="170" t="str">
        <f aca="false">CONCATENATE(CD415," strain ",CM415," ",CL415,", partial cds")</f>
        <v>Hepatitis E virus strain  , partial cds</v>
      </c>
    </row>
    <row r="416" customFormat="false" ht="11.9" hidden="false" customHeight="true" outlineLevel="0" collapsed="false">
      <c r="A416" s="154" t="s">
        <v>1162</v>
      </c>
      <c r="B416" s="147" t="n">
        <v>3</v>
      </c>
      <c r="C416" s="148" t="n">
        <v>3</v>
      </c>
      <c r="D416" s="147" t="s">
        <v>947</v>
      </c>
      <c r="E416" s="150" t="s">
        <v>640</v>
      </c>
      <c r="F416" s="210" t="s">
        <v>1163</v>
      </c>
      <c r="H416" s="146" t="s">
        <v>649</v>
      </c>
      <c r="I416" s="153" t="s">
        <v>650</v>
      </c>
      <c r="J416" s="146" t="s">
        <v>395</v>
      </c>
      <c r="M416" s="157" t="s">
        <v>348</v>
      </c>
      <c r="N416" s="158" t="s">
        <v>400</v>
      </c>
      <c r="O416" s="159" t="n">
        <v>2012</v>
      </c>
      <c r="S416" s="146" t="n">
        <v>280</v>
      </c>
      <c r="T416" s="161" t="n">
        <v>8</v>
      </c>
      <c r="AH416" s="164" t="n">
        <v>6262</v>
      </c>
      <c r="AI416" s="164" t="n">
        <v>6541</v>
      </c>
      <c r="AJ416" s="219" t="n">
        <f aca="false">SeqEnd-SeqBeg+1</f>
        <v>280</v>
      </c>
      <c r="AK416" s="220" t="n">
        <f aca="false">AND( SeqBeg&lt;=Beg  , End &lt;=SeqEnd )</f>
        <v>0</v>
      </c>
      <c r="AN416" s="221"/>
      <c r="AT416" s="147" t="s">
        <v>103</v>
      </c>
      <c r="AU416" s="146"/>
      <c r="AW416" s="222" t="str">
        <f aca="false">HYPERLINK(CONCATENATE("http://www.ncbi.nlm.nih.gov/nuccore/",BM416),BM416)</f>
        <v>KF513952</v>
      </c>
      <c r="AX416" s="219" t="e">
        <f aca="false">CONCATENATE(d#REF!,IF(I416="","",CONCATENATE(".",I416)),IF(K416="","",CONCATENATE(".",K416)),IF(M416="","",CONCATENATE(".",M416)),IF(R416="","",CONCATENATE(".",R416)),IF(U416="","","(*)"))</f>
        <v>#VALUE!</v>
      </c>
      <c r="AY416" s="170" t="str">
        <f aca="false">CONCATENATE(BM416,".",BN416)</f>
        <v>KF513952.HEV_EW421</v>
      </c>
      <c r="AZ416" s="171" t="str">
        <f aca="false">IF(AV416="",IF(ISNUMBER(FIND(".",A416)),LEFT(A416,FIND(".",A416)-1),A416),AV416)</f>
        <v>KF513952</v>
      </c>
      <c r="BA416" s="171" t="str">
        <f aca="false">IF(ISNUMBER(FIND("-",AZ416)),LEFT(AZ416,FIND("-",AZ416)-1),AZ416)</f>
        <v>KF513952</v>
      </c>
      <c r="BB416" s="170" t="str">
        <f aca="false"> MEGAname &amp; "="</f>
        <v>KF513952=</v>
      </c>
      <c r="BC416" s="170" t="str">
        <f aca="false">Clear &amp; IF(span ,"Span","out")</f>
        <v>KF513952=out</v>
      </c>
      <c r="BD416" s="170" t="str">
        <f aca="false">Clear &amp; IF(span, IF(B416=".","Selected",B416),"out")</f>
        <v>KF513952=out</v>
      </c>
      <c r="BE416" s="170" t="str">
        <f aca="false">Clear &amp; Strain</f>
        <v>KF513952=HEV_EW424</v>
      </c>
      <c r="BF416" s="170" t="e">
        <f aca="false">CONCATENATE(A416,"=",F415,". ",AX416,IF(AB416="","",CONCATENATE(".",AB416)))</f>
        <v>#VALUE!</v>
      </c>
      <c r="BG416" s="170" t="e">
        <f aca="false">CONCATENATE(A416,"=",F415,". ",AX416)</f>
        <v>#VALUE!</v>
      </c>
      <c r="BH416" s="170" t="e">
        <f aca="false">CONCATENATE(A416,"=",AX416)</f>
        <v>#VALUE!</v>
      </c>
      <c r="BI416" s="170" t="e">
        <f aca="false">CONCATENATE(A416,"=",ComForSubtype,d#REF!)</f>
        <v>#VALUE!</v>
      </c>
      <c r="BJ416" s="170" t="str">
        <f aca="false">CONCATENATE(A416,"=",E416)</f>
        <v>KF513952=3</v>
      </c>
      <c r="BK416" s="170" t="str">
        <f aca="false">CONCATENATE(A416,"=",C416)</f>
        <v>KF513952=3</v>
      </c>
      <c r="BL416" s="170" t="e">
        <f aca="false">CONCATENATE(d#REF!,"=")</f>
        <v>#VALUE!</v>
      </c>
      <c r="BM416" s="223" t="str">
        <f aca="false">IF(BA416="XX","",BA416)</f>
        <v>KF513952</v>
      </c>
      <c r="BN416" s="224" t="str">
        <f aca="false">CONCATENATE(IF(F415="","",F415),IF(G416="","",CONCATENATE(" / ",G416)))</f>
        <v>HEV_EW421</v>
      </c>
      <c r="BO416" s="225" t="e">
        <f aca="false">AX416</f>
        <v>#VALUE!</v>
      </c>
      <c r="BP416" s="226" t="str">
        <f aca="false">IF(V416="","",V416)</f>
        <v/>
      </c>
      <c r="BQ416" s="226" t="str">
        <f aca="false">IF(W416="","",CONCATENATE(W416,IF(LEFT(AO416,1)="s","+","")))</f>
        <v/>
      </c>
      <c r="BR416" s="226" t="str">
        <f aca="false">IF(X416="","",CONCATENATE(X416,IF(LEFT(AQ416,1)="s","+","")))</f>
        <v/>
      </c>
      <c r="BS416" s="226" t="str">
        <f aca="false">IF(Y416="","",CONCATENATE(Y416,IF(LEFT(AR416,1)="s","+","")))</f>
        <v/>
      </c>
      <c r="BT416" s="226" t="str">
        <f aca="false">IF(Z416="","",CONCATENATE(Z416,IF(LEFT(AS416,1)="s","+","")))</f>
        <v/>
      </c>
      <c r="BU416" s="227" t="str">
        <f aca="false">IF(AA416="","",CONCATENATE(AA416,IF(LEFT(AT416,1)="s","+","")))</f>
        <v/>
      </c>
      <c r="BW416" s="177" t="s">
        <v>338</v>
      </c>
      <c r="BX416" s="170" t="str">
        <f aca="false">IF(BW416&lt;&gt;"",IF(ISNUMBER(FIND("=",BW416)),LEFT(BW416,FIND("=",BW416)-1),BW416),BW416)</f>
        <v>xx</v>
      </c>
      <c r="BY416" s="170" t="str">
        <f aca="false">IF(BW416&lt;&gt;"",IF(ISNUMBER(FIND("=",BW416)),RIGHT(BW416,LEN(BW416)-FIND("=",BW416)),""),"")</f>
        <v>Non_select</v>
      </c>
      <c r="BZ416" s="170" t="str">
        <f aca="false">IF(BX416&lt;&gt;"",IF(ISNUMBER(FIND(".",BX416)),LEFT(BX416,FIND(".",BX416)-1),BX416),BX416)</f>
        <v>xx</v>
      </c>
      <c r="CA416" s="170" t="str">
        <f aca="false">IF(BX416&lt;&gt;"",IF(ISNUMBER(FIND(".",BX416)),RIGHT(BX416,LEN(BX416)-FIND(".",BX416)),""),"")</f>
        <v/>
      </c>
      <c r="CC416" s="170" t="str">
        <f aca="false">A416</f>
        <v>KF513952</v>
      </c>
      <c r="CD416" s="178" t="s">
        <v>339</v>
      </c>
      <c r="CE416" s="178" t="s">
        <v>340</v>
      </c>
      <c r="CF416" s="178" t="s">
        <v>341</v>
      </c>
      <c r="CK416" s="178"/>
      <c r="CR416" s="228" t="n">
        <f aca="false">C416</f>
        <v>3</v>
      </c>
      <c r="CS416" s="229" t="e">
        <f aca="false">d#REF!</f>
        <v>#VALUE!</v>
      </c>
      <c r="CT416" s="170" t="str">
        <f aca="false">CONCATENATE(CD416," strain ",CM416," ",CL416,", partial cds")</f>
        <v>Hepatitis E virus strain  , partial cds</v>
      </c>
    </row>
    <row r="417" customFormat="false" ht="11.9" hidden="false" customHeight="true" outlineLevel="0" collapsed="false">
      <c r="A417" s="154" t="s">
        <v>1164</v>
      </c>
      <c r="B417" s="147" t="n">
        <v>3</v>
      </c>
      <c r="C417" s="148" t="n">
        <v>3</v>
      </c>
      <c r="D417" s="147" t="s">
        <v>947</v>
      </c>
      <c r="E417" s="150" t="s">
        <v>640</v>
      </c>
      <c r="F417" s="210" t="s">
        <v>1165</v>
      </c>
      <c r="H417" s="146" t="s">
        <v>649</v>
      </c>
      <c r="I417" s="153" t="s">
        <v>650</v>
      </c>
      <c r="J417" s="146" t="s">
        <v>395</v>
      </c>
      <c r="M417" s="157" t="s">
        <v>348</v>
      </c>
      <c r="N417" s="158" t="s">
        <v>400</v>
      </c>
      <c r="O417" s="159" t="n">
        <v>2012</v>
      </c>
      <c r="S417" s="146" t="n">
        <v>280</v>
      </c>
      <c r="T417" s="161" t="n">
        <v>8</v>
      </c>
      <c r="AH417" s="164" t="n">
        <v>6262</v>
      </c>
      <c r="AI417" s="164" t="n">
        <v>6541</v>
      </c>
      <c r="AJ417" s="219" t="n">
        <f aca="false">SeqEnd-SeqBeg+1</f>
        <v>280</v>
      </c>
      <c r="AK417" s="220" t="n">
        <f aca="false">AND( SeqBeg&lt;=Beg  , End &lt;=SeqEnd )</f>
        <v>0</v>
      </c>
      <c r="AN417" s="221"/>
      <c r="AT417" s="147" t="s">
        <v>103</v>
      </c>
      <c r="AU417" s="146"/>
      <c r="AW417" s="222" t="str">
        <f aca="false">HYPERLINK(CONCATENATE("http://www.ncbi.nlm.nih.gov/nuccore/",BM417),BM417)</f>
        <v>KF513953</v>
      </c>
      <c r="AX417" s="219" t="e">
        <f aca="false">CONCATENATE(d#REF!,IF(I417="","",CONCATENATE(".",I417)),IF(K417="","",CONCATENATE(".",K417)),IF(M417="","",CONCATENATE(".",M417)),IF(R417="","",CONCATENATE(".",R417)),IF(U417="","","(*)"))</f>
        <v>#VALUE!</v>
      </c>
      <c r="AY417" s="170" t="str">
        <f aca="false">CONCATENATE(BM417,".",BN417)</f>
        <v>KF513953.HEV_EW424</v>
      </c>
      <c r="AZ417" s="171" t="str">
        <f aca="false">IF(AV417="",IF(ISNUMBER(FIND(".",A417)),LEFT(A417,FIND(".",A417)-1),A417),AV417)</f>
        <v>KF513953</v>
      </c>
      <c r="BA417" s="171" t="str">
        <f aca="false">IF(ISNUMBER(FIND("-",AZ417)),LEFT(AZ417,FIND("-",AZ417)-1),AZ417)</f>
        <v>KF513953</v>
      </c>
      <c r="BB417" s="170" t="str">
        <f aca="false"> MEGAname &amp; "="</f>
        <v>KF513953=</v>
      </c>
      <c r="BC417" s="170" t="str">
        <f aca="false">Clear &amp; IF(span ,"Span","out")</f>
        <v>KF513953=out</v>
      </c>
      <c r="BD417" s="170" t="str">
        <f aca="false">Clear &amp; IF(span, IF(B417=".","Selected",B417),"out")</f>
        <v>KF513953=out</v>
      </c>
      <c r="BE417" s="170" t="str">
        <f aca="false">Clear &amp; Strain</f>
        <v>KF513953=HEV_EW425</v>
      </c>
      <c r="BF417" s="170" t="e">
        <f aca="false">CONCATENATE(A417,"=",F416,". ",AX417,IF(AB417="","",CONCATENATE(".",AB417)))</f>
        <v>#VALUE!</v>
      </c>
      <c r="BG417" s="170" t="e">
        <f aca="false">CONCATENATE(A417,"=",F416,". ",AX417)</f>
        <v>#VALUE!</v>
      </c>
      <c r="BH417" s="170" t="e">
        <f aca="false">CONCATENATE(A417,"=",AX417)</f>
        <v>#VALUE!</v>
      </c>
      <c r="BI417" s="170" t="e">
        <f aca="false">CONCATENATE(A417,"=",ComForSubtype,d#REF!)</f>
        <v>#VALUE!</v>
      </c>
      <c r="BJ417" s="170" t="str">
        <f aca="false">CONCATENATE(A417,"=",E417)</f>
        <v>KF513953=3</v>
      </c>
      <c r="BK417" s="170" t="str">
        <f aca="false">CONCATENATE(A417,"=",C417)</f>
        <v>KF513953=3</v>
      </c>
      <c r="BL417" s="170" t="e">
        <f aca="false">CONCATENATE(d#REF!,"=")</f>
        <v>#VALUE!</v>
      </c>
      <c r="BM417" s="223" t="str">
        <f aca="false">IF(BA417="XX","",BA417)</f>
        <v>KF513953</v>
      </c>
      <c r="BN417" s="224" t="str">
        <f aca="false">CONCATENATE(IF(F416="","",F416),IF(G417="","",CONCATENATE(" / ",G417)))</f>
        <v>HEV_EW424</v>
      </c>
      <c r="BO417" s="225" t="e">
        <f aca="false">AX417</f>
        <v>#VALUE!</v>
      </c>
      <c r="BP417" s="226" t="str">
        <f aca="false">IF(V417="","",V417)</f>
        <v/>
      </c>
      <c r="BQ417" s="226" t="str">
        <f aca="false">IF(W417="","",CONCATENATE(W417,IF(LEFT(AO417,1)="s","+","")))</f>
        <v/>
      </c>
      <c r="BR417" s="226" t="str">
        <f aca="false">IF(X417="","",CONCATENATE(X417,IF(LEFT(AQ417,1)="s","+","")))</f>
        <v/>
      </c>
      <c r="BS417" s="226" t="str">
        <f aca="false">IF(Y417="","",CONCATENATE(Y417,IF(LEFT(AR417,1)="s","+","")))</f>
        <v/>
      </c>
      <c r="BT417" s="226" t="str">
        <f aca="false">IF(Z417="","",CONCATENATE(Z417,IF(LEFT(AS417,1)="s","+","")))</f>
        <v/>
      </c>
      <c r="BU417" s="227" t="str">
        <f aca="false">IF(AA417="","",CONCATENATE(AA417,IF(LEFT(AT417,1)="s","+","")))</f>
        <v/>
      </c>
      <c r="BW417" s="177" t="s">
        <v>338</v>
      </c>
      <c r="BX417" s="170" t="str">
        <f aca="false">IF(BW417&lt;&gt;"",IF(ISNUMBER(FIND("=",BW417)),LEFT(BW417,FIND("=",BW417)-1),BW417),BW417)</f>
        <v>xx</v>
      </c>
      <c r="BY417" s="170" t="str">
        <f aca="false">IF(BW417&lt;&gt;"",IF(ISNUMBER(FIND("=",BW417)),RIGHT(BW417,LEN(BW417)-FIND("=",BW417)),""),"")</f>
        <v>Non_select</v>
      </c>
      <c r="BZ417" s="170" t="str">
        <f aca="false">IF(BX417&lt;&gt;"",IF(ISNUMBER(FIND(".",BX417)),LEFT(BX417,FIND(".",BX417)-1),BX417),BX417)</f>
        <v>xx</v>
      </c>
      <c r="CA417" s="170" t="str">
        <f aca="false">IF(BX417&lt;&gt;"",IF(ISNUMBER(FIND(".",BX417)),RIGHT(BX417,LEN(BX417)-FIND(".",BX417)),""),"")</f>
        <v/>
      </c>
      <c r="CC417" s="170" t="str">
        <f aca="false">A417</f>
        <v>KF513953</v>
      </c>
      <c r="CD417" s="178" t="s">
        <v>339</v>
      </c>
      <c r="CE417" s="178" t="s">
        <v>340</v>
      </c>
      <c r="CF417" s="178" t="s">
        <v>341</v>
      </c>
      <c r="CK417" s="178"/>
      <c r="CR417" s="228" t="n">
        <f aca="false">C417</f>
        <v>3</v>
      </c>
      <c r="CS417" s="229" t="e">
        <f aca="false">d#REF!</f>
        <v>#VALUE!</v>
      </c>
      <c r="CT417" s="170" t="str">
        <f aca="false">CONCATENATE(CD417," strain ",CM417," ",CL417,", partial cds")</f>
        <v>Hepatitis E virus strain  , partial cds</v>
      </c>
    </row>
    <row r="418" customFormat="false" ht="11.9" hidden="false" customHeight="true" outlineLevel="0" collapsed="false">
      <c r="A418" s="154" t="s">
        <v>1166</v>
      </c>
      <c r="B418" s="147" t="n">
        <v>3</v>
      </c>
      <c r="C418" s="148" t="n">
        <v>3</v>
      </c>
      <c r="D418" s="147" t="s">
        <v>947</v>
      </c>
      <c r="E418" s="150" t="s">
        <v>640</v>
      </c>
      <c r="F418" s="210" t="s">
        <v>1167</v>
      </c>
      <c r="H418" s="146" t="s">
        <v>649</v>
      </c>
      <c r="I418" s="153" t="s">
        <v>650</v>
      </c>
      <c r="J418" s="146" t="s">
        <v>395</v>
      </c>
      <c r="M418" s="157" t="s">
        <v>348</v>
      </c>
      <c r="N418" s="158" t="s">
        <v>400</v>
      </c>
      <c r="O418" s="159" t="n">
        <v>2012</v>
      </c>
      <c r="S418" s="146" t="n">
        <v>280</v>
      </c>
      <c r="T418" s="161" t="n">
        <v>8</v>
      </c>
      <c r="AH418" s="164" t="n">
        <v>6262</v>
      </c>
      <c r="AI418" s="164" t="n">
        <v>6541</v>
      </c>
      <c r="AJ418" s="219" t="n">
        <f aca="false">SeqEnd-SeqBeg+1</f>
        <v>280</v>
      </c>
      <c r="AK418" s="220" t="n">
        <f aca="false">AND( SeqBeg&lt;=Beg  , End &lt;=SeqEnd )</f>
        <v>0</v>
      </c>
      <c r="AN418" s="221"/>
      <c r="AT418" s="147" t="s">
        <v>103</v>
      </c>
      <c r="AU418" s="146"/>
      <c r="AW418" s="222" t="str">
        <f aca="false">HYPERLINK(CONCATENATE("http://www.ncbi.nlm.nih.gov/nuccore/",BM418),BM418)</f>
        <v>KF513954</v>
      </c>
      <c r="AX418" s="219" t="e">
        <f aca="false">CONCATENATE(d#REF!,IF(I418="","",CONCATENATE(".",I418)),IF(K418="","",CONCATENATE(".",K418)),IF(M418="","",CONCATENATE(".",M418)),IF(R418="","",CONCATENATE(".",R418)),IF(U418="","","(*)"))</f>
        <v>#VALUE!</v>
      </c>
      <c r="AY418" s="170" t="str">
        <f aca="false">CONCATENATE(BM418,".",BN418)</f>
        <v>KF513954.HEV_EW425</v>
      </c>
      <c r="AZ418" s="171" t="str">
        <f aca="false">IF(AV418="",IF(ISNUMBER(FIND(".",A418)),LEFT(A418,FIND(".",A418)-1),A418),AV418)</f>
        <v>KF513954</v>
      </c>
      <c r="BA418" s="171" t="str">
        <f aca="false">IF(ISNUMBER(FIND("-",AZ418)),LEFT(AZ418,FIND("-",AZ418)-1),AZ418)</f>
        <v>KF513954</v>
      </c>
      <c r="BB418" s="170" t="str">
        <f aca="false"> MEGAname &amp; "="</f>
        <v>KF513954=</v>
      </c>
      <c r="BC418" s="170" t="str">
        <f aca="false">Clear &amp; IF(span ,"Span","out")</f>
        <v>KF513954=out</v>
      </c>
      <c r="BD418" s="170" t="str">
        <f aca="false">Clear &amp; IF(span, IF(B418=".","Selected",B418),"out")</f>
        <v>KF513954=out</v>
      </c>
      <c r="BE418" s="170" t="str">
        <f aca="false">Clear &amp; Strain</f>
        <v>KF513954=HEV_EW426</v>
      </c>
      <c r="BF418" s="170" t="e">
        <f aca="false">CONCATENATE(A418,"=",F417,". ",AX418,IF(AB418="","",CONCATENATE(".",AB418)))</f>
        <v>#VALUE!</v>
      </c>
      <c r="BG418" s="170" t="e">
        <f aca="false">CONCATENATE(A418,"=",F417,". ",AX418)</f>
        <v>#VALUE!</v>
      </c>
      <c r="BH418" s="170" t="e">
        <f aca="false">CONCATENATE(A418,"=",AX418)</f>
        <v>#VALUE!</v>
      </c>
      <c r="BI418" s="170" t="e">
        <f aca="false">CONCATENATE(A418,"=",ComForSubtype,d#REF!)</f>
        <v>#VALUE!</v>
      </c>
      <c r="BJ418" s="170" t="str">
        <f aca="false">CONCATENATE(A418,"=",E418)</f>
        <v>KF513954=3</v>
      </c>
      <c r="BK418" s="170" t="str">
        <f aca="false">CONCATENATE(A418,"=",C418)</f>
        <v>KF513954=3</v>
      </c>
      <c r="BL418" s="170" t="e">
        <f aca="false">CONCATENATE(d#REF!,"=")</f>
        <v>#VALUE!</v>
      </c>
      <c r="BM418" s="223" t="str">
        <f aca="false">IF(BA418="XX","",BA418)</f>
        <v>KF513954</v>
      </c>
      <c r="BN418" s="224" t="str">
        <f aca="false">CONCATENATE(IF(F417="","",F417),IF(G418="","",CONCATENATE(" / ",G418)))</f>
        <v>HEV_EW425</v>
      </c>
      <c r="BO418" s="225" t="e">
        <f aca="false">AX418</f>
        <v>#VALUE!</v>
      </c>
      <c r="BP418" s="226" t="str">
        <f aca="false">IF(V418="","",V418)</f>
        <v/>
      </c>
      <c r="BQ418" s="226" t="str">
        <f aca="false">IF(W418="","",CONCATENATE(W418,IF(LEFT(AO418,1)="s","+","")))</f>
        <v/>
      </c>
      <c r="BR418" s="226" t="str">
        <f aca="false">IF(X418="","",CONCATENATE(X418,IF(LEFT(AQ418,1)="s","+","")))</f>
        <v/>
      </c>
      <c r="BS418" s="226" t="str">
        <f aca="false">IF(Y418="","",CONCATENATE(Y418,IF(LEFT(AR418,1)="s","+","")))</f>
        <v/>
      </c>
      <c r="BT418" s="226" t="str">
        <f aca="false">IF(Z418="","",CONCATENATE(Z418,IF(LEFT(AS418,1)="s","+","")))</f>
        <v/>
      </c>
      <c r="BU418" s="227" t="str">
        <f aca="false">IF(AA418="","",CONCATENATE(AA418,IF(LEFT(AT418,1)="s","+","")))</f>
        <v/>
      </c>
      <c r="BW418" s="177" t="s">
        <v>338</v>
      </c>
      <c r="BX418" s="170" t="str">
        <f aca="false">IF(BW418&lt;&gt;"",IF(ISNUMBER(FIND("=",BW418)),LEFT(BW418,FIND("=",BW418)-1),BW418),BW418)</f>
        <v>xx</v>
      </c>
      <c r="BY418" s="170" t="str">
        <f aca="false">IF(BW418&lt;&gt;"",IF(ISNUMBER(FIND("=",BW418)),RIGHT(BW418,LEN(BW418)-FIND("=",BW418)),""),"")</f>
        <v>Non_select</v>
      </c>
      <c r="BZ418" s="170" t="str">
        <f aca="false">IF(BX418&lt;&gt;"",IF(ISNUMBER(FIND(".",BX418)),LEFT(BX418,FIND(".",BX418)-1),BX418),BX418)</f>
        <v>xx</v>
      </c>
      <c r="CA418" s="170" t="str">
        <f aca="false">IF(BX418&lt;&gt;"",IF(ISNUMBER(FIND(".",BX418)),RIGHT(BX418,LEN(BX418)-FIND(".",BX418)),""),"")</f>
        <v/>
      </c>
      <c r="CC418" s="170" t="str">
        <f aca="false">A418</f>
        <v>KF513954</v>
      </c>
      <c r="CD418" s="178" t="s">
        <v>339</v>
      </c>
      <c r="CE418" s="178" t="s">
        <v>340</v>
      </c>
      <c r="CF418" s="178" t="s">
        <v>341</v>
      </c>
      <c r="CK418" s="178"/>
      <c r="CR418" s="228" t="n">
        <f aca="false">C418</f>
        <v>3</v>
      </c>
      <c r="CS418" s="229" t="e">
        <f aca="false">d#REF!</f>
        <v>#VALUE!</v>
      </c>
      <c r="CT418" s="170" t="str">
        <f aca="false">CONCATENATE(CD418," strain ",CM418," ",CL418,", partial cds")</f>
        <v>Hepatitis E virus strain  , partial cds</v>
      </c>
    </row>
    <row r="419" customFormat="false" ht="11.9" hidden="false" customHeight="true" outlineLevel="0" collapsed="false">
      <c r="A419" s="154" t="s">
        <v>1168</v>
      </c>
      <c r="B419" s="147" t="n">
        <v>3</v>
      </c>
      <c r="C419" s="148" t="n">
        <v>3</v>
      </c>
      <c r="D419" s="147" t="s">
        <v>947</v>
      </c>
      <c r="E419" s="150" t="s">
        <v>640</v>
      </c>
      <c r="F419" s="210" t="s">
        <v>1169</v>
      </c>
      <c r="H419" s="146" t="s">
        <v>649</v>
      </c>
      <c r="I419" s="153" t="s">
        <v>650</v>
      </c>
      <c r="J419" s="146" t="s">
        <v>395</v>
      </c>
      <c r="M419" s="157" t="s">
        <v>348</v>
      </c>
      <c r="N419" s="158" t="s">
        <v>400</v>
      </c>
      <c r="O419" s="159" t="n">
        <v>2012</v>
      </c>
      <c r="S419" s="146" t="n">
        <v>280</v>
      </c>
      <c r="T419" s="161" t="n">
        <v>8</v>
      </c>
      <c r="AH419" s="164" t="n">
        <v>6262</v>
      </c>
      <c r="AI419" s="164" t="n">
        <v>6541</v>
      </c>
      <c r="AJ419" s="219" t="n">
        <f aca="false">SeqEnd-SeqBeg+1</f>
        <v>280</v>
      </c>
      <c r="AK419" s="220" t="n">
        <f aca="false">AND( SeqBeg&lt;=Beg  , End &lt;=SeqEnd )</f>
        <v>0</v>
      </c>
      <c r="AN419" s="221"/>
      <c r="AT419" s="147" t="s">
        <v>103</v>
      </c>
      <c r="AU419" s="146"/>
      <c r="AW419" s="222" t="str">
        <f aca="false">HYPERLINK(CONCATENATE("http://www.ncbi.nlm.nih.gov/nuccore/",BM419),BM419)</f>
        <v>KF513956</v>
      </c>
      <c r="AX419" s="219" t="e">
        <f aca="false">CONCATENATE(d#REF!,IF(I419="","",CONCATENATE(".",I419)),IF(K419="","",CONCATENATE(".",K419)),IF(M419="","",CONCATENATE(".",M419)),IF(R419="","",CONCATENATE(".",R419)),IF(U419="","","(*)"))</f>
        <v>#VALUE!</v>
      </c>
      <c r="AY419" s="170" t="str">
        <f aca="false">CONCATENATE(BM419,".",BN419)</f>
        <v>KF513956.HEV_EW426</v>
      </c>
      <c r="AZ419" s="171" t="str">
        <f aca="false">IF(AV419="",IF(ISNUMBER(FIND(".",A419)),LEFT(A419,FIND(".",A419)-1),A419),AV419)</f>
        <v>KF513956</v>
      </c>
      <c r="BA419" s="171" t="str">
        <f aca="false">IF(ISNUMBER(FIND("-",AZ419)),LEFT(AZ419,FIND("-",AZ419)-1),AZ419)</f>
        <v>KF513956</v>
      </c>
      <c r="BB419" s="170" t="str">
        <f aca="false"> MEGAname &amp; "="</f>
        <v>KF513956=</v>
      </c>
      <c r="BC419" s="170" t="str">
        <f aca="false">Clear &amp; IF(span ,"Span","out")</f>
        <v>KF513956=out</v>
      </c>
      <c r="BD419" s="170" t="str">
        <f aca="false">Clear &amp; IF(span, IF(B419=".","Selected",B419),"out")</f>
        <v>KF513956=out</v>
      </c>
      <c r="BE419" s="170" t="str">
        <f aca="false">Clear &amp; Strain</f>
        <v>KF513956=HEV_EW428</v>
      </c>
      <c r="BF419" s="170" t="e">
        <f aca="false">CONCATENATE(A419,"=",F418,". ",AX419,IF(AB419="","",CONCATENATE(".",AB419)))</f>
        <v>#VALUE!</v>
      </c>
      <c r="BG419" s="170" t="e">
        <f aca="false">CONCATENATE(A419,"=",F418,". ",AX419)</f>
        <v>#VALUE!</v>
      </c>
      <c r="BH419" s="170" t="e">
        <f aca="false">CONCATENATE(A419,"=",AX419)</f>
        <v>#VALUE!</v>
      </c>
      <c r="BI419" s="170" t="e">
        <f aca="false">CONCATENATE(A419,"=",ComForSubtype,d#REF!)</f>
        <v>#VALUE!</v>
      </c>
      <c r="BJ419" s="170" t="str">
        <f aca="false">CONCATENATE(A419,"=",E419)</f>
        <v>KF513956=3</v>
      </c>
      <c r="BK419" s="170" t="str">
        <f aca="false">CONCATENATE(A419,"=",C419)</f>
        <v>KF513956=3</v>
      </c>
      <c r="BL419" s="170" t="e">
        <f aca="false">CONCATENATE(d#REF!,"=")</f>
        <v>#VALUE!</v>
      </c>
      <c r="BM419" s="223" t="str">
        <f aca="false">IF(BA419="XX","",BA419)</f>
        <v>KF513956</v>
      </c>
      <c r="BN419" s="224" t="str">
        <f aca="false">CONCATENATE(IF(F418="","",F418),IF(G419="","",CONCATENATE(" / ",G419)))</f>
        <v>HEV_EW426</v>
      </c>
      <c r="BO419" s="225" t="e">
        <f aca="false">AX419</f>
        <v>#VALUE!</v>
      </c>
      <c r="BP419" s="226" t="str">
        <f aca="false">IF(V419="","",V419)</f>
        <v/>
      </c>
      <c r="BQ419" s="226" t="str">
        <f aca="false">IF(W419="","",CONCATENATE(W419,IF(LEFT(AO419,1)="s","+","")))</f>
        <v/>
      </c>
      <c r="BR419" s="226" t="str">
        <f aca="false">IF(X419="","",CONCATENATE(X419,IF(LEFT(AQ419,1)="s","+","")))</f>
        <v/>
      </c>
      <c r="BS419" s="226" t="str">
        <f aca="false">IF(Y419="","",CONCATENATE(Y419,IF(LEFT(AR419,1)="s","+","")))</f>
        <v/>
      </c>
      <c r="BT419" s="226" t="str">
        <f aca="false">IF(Z419="","",CONCATENATE(Z419,IF(LEFT(AS419,1)="s","+","")))</f>
        <v/>
      </c>
      <c r="BU419" s="227" t="str">
        <f aca="false">IF(AA419="","",CONCATENATE(AA419,IF(LEFT(AT419,1)="s","+","")))</f>
        <v/>
      </c>
      <c r="BW419" s="177" t="s">
        <v>338</v>
      </c>
      <c r="BX419" s="170" t="str">
        <f aca="false">IF(BW419&lt;&gt;"",IF(ISNUMBER(FIND("=",BW419)),LEFT(BW419,FIND("=",BW419)-1),BW419),BW419)</f>
        <v>xx</v>
      </c>
      <c r="BY419" s="170" t="str">
        <f aca="false">IF(BW419&lt;&gt;"",IF(ISNUMBER(FIND("=",BW419)),RIGHT(BW419,LEN(BW419)-FIND("=",BW419)),""),"")</f>
        <v>Non_select</v>
      </c>
      <c r="BZ419" s="170" t="str">
        <f aca="false">IF(BX419&lt;&gt;"",IF(ISNUMBER(FIND(".",BX419)),LEFT(BX419,FIND(".",BX419)-1),BX419),BX419)</f>
        <v>xx</v>
      </c>
      <c r="CA419" s="170" t="str">
        <f aca="false">IF(BX419&lt;&gt;"",IF(ISNUMBER(FIND(".",BX419)),RIGHT(BX419,LEN(BX419)-FIND(".",BX419)),""),"")</f>
        <v/>
      </c>
      <c r="CC419" s="170" t="str">
        <f aca="false">A419</f>
        <v>KF513956</v>
      </c>
      <c r="CD419" s="178" t="s">
        <v>339</v>
      </c>
      <c r="CE419" s="178" t="s">
        <v>340</v>
      </c>
      <c r="CF419" s="178" t="s">
        <v>341</v>
      </c>
      <c r="CK419" s="178"/>
      <c r="CR419" s="228" t="n">
        <f aca="false">C419</f>
        <v>3</v>
      </c>
      <c r="CS419" s="229" t="e">
        <f aca="false">d#REF!</f>
        <v>#VALUE!</v>
      </c>
      <c r="CT419" s="170" t="str">
        <f aca="false">CONCATENATE(CD419," strain ",CM419," ",CL419,", partial cds")</f>
        <v>Hepatitis E virus strain  , partial cds</v>
      </c>
    </row>
    <row r="420" customFormat="false" ht="11.9" hidden="false" customHeight="true" outlineLevel="0" collapsed="false">
      <c r="A420" s="154" t="s">
        <v>1170</v>
      </c>
      <c r="B420" s="147" t="n">
        <v>3</v>
      </c>
      <c r="C420" s="148" t="n">
        <v>3</v>
      </c>
      <c r="D420" s="147" t="s">
        <v>947</v>
      </c>
      <c r="E420" s="150" t="s">
        <v>640</v>
      </c>
      <c r="F420" s="210" t="s">
        <v>1171</v>
      </c>
      <c r="H420" s="146" t="s">
        <v>649</v>
      </c>
      <c r="I420" s="153" t="s">
        <v>650</v>
      </c>
      <c r="J420" s="146" t="s">
        <v>395</v>
      </c>
      <c r="M420" s="157" t="s">
        <v>348</v>
      </c>
      <c r="N420" s="158" t="s">
        <v>400</v>
      </c>
      <c r="O420" s="159" t="n">
        <v>2012</v>
      </c>
      <c r="S420" s="146" t="n">
        <v>280</v>
      </c>
      <c r="T420" s="161" t="n">
        <v>8</v>
      </c>
      <c r="AH420" s="164" t="n">
        <v>6262</v>
      </c>
      <c r="AI420" s="164" t="n">
        <v>6541</v>
      </c>
      <c r="AJ420" s="219" t="n">
        <f aca="false">SeqEnd-SeqBeg+1</f>
        <v>280</v>
      </c>
      <c r="AK420" s="220" t="n">
        <f aca="false">AND( SeqBeg&lt;=Beg  , End &lt;=SeqEnd )</f>
        <v>0</v>
      </c>
      <c r="AN420" s="221"/>
      <c r="AT420" s="147" t="s">
        <v>103</v>
      </c>
      <c r="AU420" s="146"/>
      <c r="AW420" s="222" t="str">
        <f aca="false">HYPERLINK(CONCATENATE("http://www.ncbi.nlm.nih.gov/nuccore/",BM420),BM420)</f>
        <v>KF513959</v>
      </c>
      <c r="AX420" s="219" t="e">
        <f aca="false">CONCATENATE(d#REF!,IF(I420="","",CONCATENATE(".",I420)),IF(K420="","",CONCATENATE(".",K420)),IF(M420="","",CONCATENATE(".",M420)),IF(R420="","",CONCATENATE(".",R420)),IF(U420="","","(*)"))</f>
        <v>#VALUE!</v>
      </c>
      <c r="AY420" s="170" t="str">
        <f aca="false">CONCATENATE(BM420,".",BN420)</f>
        <v>KF513959.HEV_EW428</v>
      </c>
      <c r="AZ420" s="171" t="str">
        <f aca="false">IF(AV420="",IF(ISNUMBER(FIND(".",A420)),LEFT(A420,FIND(".",A420)-1),A420),AV420)</f>
        <v>KF513959</v>
      </c>
      <c r="BA420" s="171" t="str">
        <f aca="false">IF(ISNUMBER(FIND("-",AZ420)),LEFT(AZ420,FIND("-",AZ420)-1),AZ420)</f>
        <v>KF513959</v>
      </c>
      <c r="BB420" s="170" t="str">
        <f aca="false"> MEGAname &amp; "="</f>
        <v>KF513959=</v>
      </c>
      <c r="BC420" s="170" t="str">
        <f aca="false">Clear &amp; IF(span ,"Span","out")</f>
        <v>KF513959=out</v>
      </c>
      <c r="BD420" s="170" t="str">
        <f aca="false">Clear &amp; IF(span, IF(B420=".","Selected",B420),"out")</f>
        <v>KF513959=out</v>
      </c>
      <c r="BE420" s="170" t="str">
        <f aca="false">Clear &amp; Strain</f>
        <v>KF513959=HEV_EW430</v>
      </c>
      <c r="BF420" s="170" t="e">
        <f aca="false">CONCATENATE(A420,"=",F419,". ",AX420,IF(AB420="","",CONCATENATE(".",AB420)))</f>
        <v>#VALUE!</v>
      </c>
      <c r="BG420" s="170" t="e">
        <f aca="false">CONCATENATE(A420,"=",F419,". ",AX420)</f>
        <v>#VALUE!</v>
      </c>
      <c r="BH420" s="170" t="e">
        <f aca="false">CONCATENATE(A420,"=",AX420)</f>
        <v>#VALUE!</v>
      </c>
      <c r="BI420" s="170" t="e">
        <f aca="false">CONCATENATE(A420,"=",ComForSubtype,d#REF!)</f>
        <v>#VALUE!</v>
      </c>
      <c r="BJ420" s="170" t="str">
        <f aca="false">CONCATENATE(A420,"=",E420)</f>
        <v>KF513959=3</v>
      </c>
      <c r="BK420" s="170" t="str">
        <f aca="false">CONCATENATE(A420,"=",C420)</f>
        <v>KF513959=3</v>
      </c>
      <c r="BL420" s="170" t="e">
        <f aca="false">CONCATENATE(d#REF!,"=")</f>
        <v>#VALUE!</v>
      </c>
      <c r="BM420" s="223" t="str">
        <f aca="false">IF(BA420="XX","",BA420)</f>
        <v>KF513959</v>
      </c>
      <c r="BN420" s="224" t="str">
        <f aca="false">CONCATENATE(IF(F419="","",F419),IF(G420="","",CONCATENATE(" / ",G420)))</f>
        <v>HEV_EW428</v>
      </c>
      <c r="BO420" s="225" t="e">
        <f aca="false">AX420</f>
        <v>#VALUE!</v>
      </c>
      <c r="BP420" s="226" t="str">
        <f aca="false">IF(V420="","",V420)</f>
        <v/>
      </c>
      <c r="BQ420" s="226" t="str">
        <f aca="false">IF(W420="","",CONCATENATE(W420,IF(LEFT(AO420,1)="s","+","")))</f>
        <v/>
      </c>
      <c r="BR420" s="226" t="str">
        <f aca="false">IF(X420="","",CONCATENATE(X420,IF(LEFT(AQ420,1)="s","+","")))</f>
        <v/>
      </c>
      <c r="BS420" s="226" t="str">
        <f aca="false">IF(Y420="","",CONCATENATE(Y420,IF(LEFT(AR420,1)="s","+","")))</f>
        <v/>
      </c>
      <c r="BT420" s="226" t="str">
        <f aca="false">IF(Z420="","",CONCATENATE(Z420,IF(LEFT(AS420,1)="s","+","")))</f>
        <v/>
      </c>
      <c r="BU420" s="227" t="str">
        <f aca="false">IF(AA420="","",CONCATENATE(AA420,IF(LEFT(AT420,1)="s","+","")))</f>
        <v/>
      </c>
      <c r="BW420" s="177" t="s">
        <v>338</v>
      </c>
      <c r="BX420" s="170" t="str">
        <f aca="false">IF(BW420&lt;&gt;"",IF(ISNUMBER(FIND("=",BW420)),LEFT(BW420,FIND("=",BW420)-1),BW420),BW420)</f>
        <v>xx</v>
      </c>
      <c r="BY420" s="170" t="str">
        <f aca="false">IF(BW420&lt;&gt;"",IF(ISNUMBER(FIND("=",BW420)),RIGHT(BW420,LEN(BW420)-FIND("=",BW420)),""),"")</f>
        <v>Non_select</v>
      </c>
      <c r="BZ420" s="170" t="str">
        <f aca="false">IF(BX420&lt;&gt;"",IF(ISNUMBER(FIND(".",BX420)),LEFT(BX420,FIND(".",BX420)-1),BX420),BX420)</f>
        <v>xx</v>
      </c>
      <c r="CA420" s="170" t="str">
        <f aca="false">IF(BX420&lt;&gt;"",IF(ISNUMBER(FIND(".",BX420)),RIGHT(BX420,LEN(BX420)-FIND(".",BX420)),""),"")</f>
        <v/>
      </c>
      <c r="CC420" s="170" t="str">
        <f aca="false">A420</f>
        <v>KF513959</v>
      </c>
      <c r="CD420" s="178" t="s">
        <v>339</v>
      </c>
      <c r="CE420" s="178" t="s">
        <v>340</v>
      </c>
      <c r="CF420" s="178" t="s">
        <v>341</v>
      </c>
      <c r="CK420" s="178"/>
      <c r="CR420" s="228" t="n">
        <f aca="false">C420</f>
        <v>3</v>
      </c>
      <c r="CS420" s="229" t="e">
        <f aca="false">d#REF!</f>
        <v>#VALUE!</v>
      </c>
      <c r="CT420" s="170" t="str">
        <f aca="false">CONCATENATE(CD420," strain ",CM420," ",CL420,", partial cds")</f>
        <v>Hepatitis E virus strain  , partial cds</v>
      </c>
    </row>
    <row r="421" customFormat="false" ht="11.9" hidden="false" customHeight="true" outlineLevel="0" collapsed="false">
      <c r="A421" s="154" t="s">
        <v>1172</v>
      </c>
      <c r="B421" s="147" t="n">
        <v>3</v>
      </c>
      <c r="C421" s="148" t="n">
        <v>3</v>
      </c>
      <c r="D421" s="147" t="s">
        <v>947</v>
      </c>
      <c r="E421" s="150" t="s">
        <v>640</v>
      </c>
      <c r="F421" s="210" t="s">
        <v>1173</v>
      </c>
      <c r="H421" s="146" t="s">
        <v>649</v>
      </c>
      <c r="I421" s="153" t="s">
        <v>650</v>
      </c>
      <c r="J421" s="146" t="s">
        <v>395</v>
      </c>
      <c r="M421" s="157" t="s">
        <v>348</v>
      </c>
      <c r="N421" s="158" t="s">
        <v>400</v>
      </c>
      <c r="O421" s="159" t="n">
        <v>2012</v>
      </c>
      <c r="S421" s="146" t="n">
        <v>280</v>
      </c>
      <c r="T421" s="161" t="n">
        <v>8</v>
      </c>
      <c r="AH421" s="164" t="n">
        <v>6262</v>
      </c>
      <c r="AI421" s="164" t="n">
        <v>6541</v>
      </c>
      <c r="AJ421" s="219" t="n">
        <f aca="false">SeqEnd-SeqBeg+1</f>
        <v>280</v>
      </c>
      <c r="AK421" s="220" t="n">
        <f aca="false">AND( SeqBeg&lt;=Beg  , End &lt;=SeqEnd )</f>
        <v>0</v>
      </c>
      <c r="AN421" s="221"/>
      <c r="AT421" s="147" t="s">
        <v>103</v>
      </c>
      <c r="AU421" s="146"/>
      <c r="AW421" s="222" t="str">
        <f aca="false">HYPERLINK(CONCATENATE("http://www.ncbi.nlm.nih.gov/nuccore/",BM421),BM421)</f>
        <v>KF513960</v>
      </c>
      <c r="AX421" s="219" t="e">
        <f aca="false">CONCATENATE(d#REF!,IF(I421="","",CONCATENATE(".",I421)),IF(K421="","",CONCATENATE(".",K421)),IF(M421="","",CONCATENATE(".",M421)),IF(R421="","",CONCATENATE(".",R421)),IF(U421="","","(*)"))</f>
        <v>#VALUE!</v>
      </c>
      <c r="AY421" s="170" t="str">
        <f aca="false">CONCATENATE(BM421,".",BN421)</f>
        <v>KF513960.HEV_EW430</v>
      </c>
      <c r="AZ421" s="171" t="str">
        <f aca="false">IF(AV421="",IF(ISNUMBER(FIND(".",A421)),LEFT(A421,FIND(".",A421)-1),A421),AV421)</f>
        <v>KF513960</v>
      </c>
      <c r="BA421" s="171" t="str">
        <f aca="false">IF(ISNUMBER(FIND("-",AZ421)),LEFT(AZ421,FIND("-",AZ421)-1),AZ421)</f>
        <v>KF513960</v>
      </c>
      <c r="BB421" s="170" t="str">
        <f aca="false"> MEGAname &amp; "="</f>
        <v>KF513960=</v>
      </c>
      <c r="BC421" s="170" t="str">
        <f aca="false">Clear &amp; IF(span ,"Span","out")</f>
        <v>KF513960=out</v>
      </c>
      <c r="BD421" s="170" t="str">
        <f aca="false">Clear &amp; IF(span, IF(B421=".","Selected",B421),"out")</f>
        <v>KF513960=out</v>
      </c>
      <c r="BE421" s="170" t="str">
        <f aca="false">Clear &amp; Strain</f>
        <v>KF513960=HEV_EW431</v>
      </c>
      <c r="BF421" s="170" t="e">
        <f aca="false">CONCATENATE(A421,"=",F420,". ",AX421,IF(AB421="","",CONCATENATE(".",AB421)))</f>
        <v>#VALUE!</v>
      </c>
      <c r="BG421" s="170" t="e">
        <f aca="false">CONCATENATE(A421,"=",F420,". ",AX421)</f>
        <v>#VALUE!</v>
      </c>
      <c r="BH421" s="170" t="e">
        <f aca="false">CONCATENATE(A421,"=",AX421)</f>
        <v>#VALUE!</v>
      </c>
      <c r="BI421" s="170" t="e">
        <f aca="false">CONCATENATE(A421,"=",ComForSubtype,d#REF!)</f>
        <v>#VALUE!</v>
      </c>
      <c r="BJ421" s="170" t="str">
        <f aca="false">CONCATENATE(A421,"=",E421)</f>
        <v>KF513960=3</v>
      </c>
      <c r="BK421" s="170" t="str">
        <f aca="false">CONCATENATE(A421,"=",C421)</f>
        <v>KF513960=3</v>
      </c>
      <c r="BL421" s="170" t="e">
        <f aca="false">CONCATENATE(d#REF!,"=")</f>
        <v>#VALUE!</v>
      </c>
      <c r="BM421" s="223" t="str">
        <f aca="false">IF(BA421="XX","",BA421)</f>
        <v>KF513960</v>
      </c>
      <c r="BN421" s="224" t="str">
        <f aca="false">CONCATENATE(IF(F420="","",F420),IF(G421="","",CONCATENATE(" / ",G421)))</f>
        <v>HEV_EW430</v>
      </c>
      <c r="BO421" s="225" t="e">
        <f aca="false">AX421</f>
        <v>#VALUE!</v>
      </c>
      <c r="BP421" s="226" t="str">
        <f aca="false">IF(V421="","",V421)</f>
        <v/>
      </c>
      <c r="BQ421" s="226" t="str">
        <f aca="false">IF(W421="","",CONCATENATE(W421,IF(LEFT(AO421,1)="s","+","")))</f>
        <v/>
      </c>
      <c r="BR421" s="226" t="str">
        <f aca="false">IF(X421="","",CONCATENATE(X421,IF(LEFT(AQ421,1)="s","+","")))</f>
        <v/>
      </c>
      <c r="BS421" s="226" t="str">
        <f aca="false">IF(Y421="","",CONCATENATE(Y421,IF(LEFT(AR421,1)="s","+","")))</f>
        <v/>
      </c>
      <c r="BT421" s="226" t="str">
        <f aca="false">IF(Z421="","",CONCATENATE(Z421,IF(LEFT(AS421,1)="s","+","")))</f>
        <v/>
      </c>
      <c r="BU421" s="227" t="str">
        <f aca="false">IF(AA421="","",CONCATENATE(AA421,IF(LEFT(AT421,1)="s","+","")))</f>
        <v/>
      </c>
      <c r="BW421" s="177" t="s">
        <v>338</v>
      </c>
      <c r="BX421" s="170" t="str">
        <f aca="false">IF(BW421&lt;&gt;"",IF(ISNUMBER(FIND("=",BW421)),LEFT(BW421,FIND("=",BW421)-1),BW421),BW421)</f>
        <v>xx</v>
      </c>
      <c r="BY421" s="170" t="str">
        <f aca="false">IF(BW421&lt;&gt;"",IF(ISNUMBER(FIND("=",BW421)),RIGHT(BW421,LEN(BW421)-FIND("=",BW421)),""),"")</f>
        <v>Non_select</v>
      </c>
      <c r="BZ421" s="170" t="str">
        <f aca="false">IF(BX421&lt;&gt;"",IF(ISNUMBER(FIND(".",BX421)),LEFT(BX421,FIND(".",BX421)-1),BX421),BX421)</f>
        <v>xx</v>
      </c>
      <c r="CA421" s="170" t="str">
        <f aca="false">IF(BX421&lt;&gt;"",IF(ISNUMBER(FIND(".",BX421)),RIGHT(BX421,LEN(BX421)-FIND(".",BX421)),""),"")</f>
        <v/>
      </c>
      <c r="CC421" s="170" t="str">
        <f aca="false">A421</f>
        <v>KF513960</v>
      </c>
      <c r="CD421" s="178" t="s">
        <v>339</v>
      </c>
      <c r="CE421" s="178" t="s">
        <v>340</v>
      </c>
      <c r="CF421" s="178" t="s">
        <v>341</v>
      </c>
      <c r="CK421" s="178"/>
      <c r="CR421" s="228" t="n">
        <f aca="false">C421</f>
        <v>3</v>
      </c>
      <c r="CS421" s="229" t="e">
        <f aca="false">d#REF!</f>
        <v>#VALUE!</v>
      </c>
      <c r="CT421" s="170" t="str">
        <f aca="false">CONCATENATE(CD421," strain ",CM421," ",CL421,", partial cds")</f>
        <v>Hepatitis E virus strain  , partial cds</v>
      </c>
    </row>
    <row r="422" customFormat="false" ht="11.9" hidden="false" customHeight="true" outlineLevel="0" collapsed="false">
      <c r="A422" s="154" t="s">
        <v>1174</v>
      </c>
      <c r="B422" s="147" t="n">
        <v>3</v>
      </c>
      <c r="C422" s="148" t="n">
        <v>3</v>
      </c>
      <c r="D422" s="147" t="s">
        <v>947</v>
      </c>
      <c r="E422" s="150" t="s">
        <v>640</v>
      </c>
      <c r="F422" s="210" t="s">
        <v>1175</v>
      </c>
      <c r="H422" s="146" t="s">
        <v>649</v>
      </c>
      <c r="I422" s="153" t="s">
        <v>650</v>
      </c>
      <c r="J422" s="146" t="s">
        <v>395</v>
      </c>
      <c r="M422" s="157" t="s">
        <v>348</v>
      </c>
      <c r="N422" s="158" t="s">
        <v>400</v>
      </c>
      <c r="O422" s="159" t="n">
        <v>2012</v>
      </c>
      <c r="S422" s="146" t="n">
        <v>280</v>
      </c>
      <c r="T422" s="161" t="n">
        <v>8</v>
      </c>
      <c r="AH422" s="164" t="n">
        <v>6262</v>
      </c>
      <c r="AI422" s="164" t="n">
        <v>6541</v>
      </c>
      <c r="AJ422" s="219" t="n">
        <f aca="false">SeqEnd-SeqBeg+1</f>
        <v>280</v>
      </c>
      <c r="AK422" s="220" t="n">
        <f aca="false">AND( SeqBeg&lt;=Beg  , End &lt;=SeqEnd )</f>
        <v>0</v>
      </c>
      <c r="AN422" s="221"/>
      <c r="AT422" s="147" t="s">
        <v>103</v>
      </c>
      <c r="AU422" s="146"/>
      <c r="AW422" s="222" t="str">
        <f aca="false">HYPERLINK(CONCATENATE("http://www.ncbi.nlm.nih.gov/nuccore/",BM422),BM422)</f>
        <v>KF513961</v>
      </c>
      <c r="AX422" s="219" t="e">
        <f aca="false">CONCATENATE(d#REF!,IF(I422="","",CONCATENATE(".",I422)),IF(K422="","",CONCATENATE(".",K422)),IF(M422="","",CONCATENATE(".",M422)),IF(R422="","",CONCATENATE(".",R422)),IF(U422="","","(*)"))</f>
        <v>#VALUE!</v>
      </c>
      <c r="AY422" s="170" t="str">
        <f aca="false">CONCATENATE(BM422,".",BN422)</f>
        <v>KF513961.HEV_EW431</v>
      </c>
      <c r="AZ422" s="171" t="str">
        <f aca="false">IF(AV422="",IF(ISNUMBER(FIND(".",A422)),LEFT(A422,FIND(".",A422)-1),A422),AV422)</f>
        <v>KF513961</v>
      </c>
      <c r="BA422" s="171" t="str">
        <f aca="false">IF(ISNUMBER(FIND("-",AZ422)),LEFT(AZ422,FIND("-",AZ422)-1),AZ422)</f>
        <v>KF513961</v>
      </c>
      <c r="BB422" s="170" t="str">
        <f aca="false"> MEGAname &amp; "="</f>
        <v>KF513961=</v>
      </c>
      <c r="BC422" s="170" t="str">
        <f aca="false">Clear &amp; IF(span ,"Span","out")</f>
        <v>KF513961=out</v>
      </c>
      <c r="BD422" s="170" t="str">
        <f aca="false">Clear &amp; IF(span, IF(B422=".","Selected",B422),"out")</f>
        <v>KF513961=out</v>
      </c>
      <c r="BE422" s="170" t="str">
        <f aca="false">Clear &amp; Strain</f>
        <v>KF513961=HEV_EW432</v>
      </c>
      <c r="BF422" s="170" t="e">
        <f aca="false">CONCATENATE(A422,"=",F421,". ",AX422,IF(AB422="","",CONCATENATE(".",AB422)))</f>
        <v>#VALUE!</v>
      </c>
      <c r="BG422" s="170" t="e">
        <f aca="false">CONCATENATE(A422,"=",F421,". ",AX422)</f>
        <v>#VALUE!</v>
      </c>
      <c r="BH422" s="170" t="e">
        <f aca="false">CONCATENATE(A422,"=",AX422)</f>
        <v>#VALUE!</v>
      </c>
      <c r="BI422" s="170" t="e">
        <f aca="false">CONCATENATE(A422,"=",ComForSubtype,d#REF!)</f>
        <v>#VALUE!</v>
      </c>
      <c r="BJ422" s="170" t="str">
        <f aca="false">CONCATENATE(A422,"=",E422)</f>
        <v>KF513961=3</v>
      </c>
      <c r="BK422" s="170" t="str">
        <f aca="false">CONCATENATE(A422,"=",C422)</f>
        <v>KF513961=3</v>
      </c>
      <c r="BL422" s="170" t="e">
        <f aca="false">CONCATENATE(d#REF!,"=")</f>
        <v>#VALUE!</v>
      </c>
      <c r="BM422" s="223" t="str">
        <f aca="false">IF(BA422="XX","",BA422)</f>
        <v>KF513961</v>
      </c>
      <c r="BN422" s="224" t="str">
        <f aca="false">CONCATENATE(IF(F421="","",F421),IF(G422="","",CONCATENATE(" / ",G422)))</f>
        <v>HEV_EW431</v>
      </c>
      <c r="BO422" s="225" t="e">
        <f aca="false">AX422</f>
        <v>#VALUE!</v>
      </c>
      <c r="BP422" s="226" t="str">
        <f aca="false">IF(V422="","",V422)</f>
        <v/>
      </c>
      <c r="BQ422" s="226" t="str">
        <f aca="false">IF(W422="","",CONCATENATE(W422,IF(LEFT(AO422,1)="s","+","")))</f>
        <v/>
      </c>
      <c r="BR422" s="226" t="str">
        <f aca="false">IF(X422="","",CONCATENATE(X422,IF(LEFT(AQ422,1)="s","+","")))</f>
        <v/>
      </c>
      <c r="BS422" s="226" t="str">
        <f aca="false">IF(Y422="","",CONCATENATE(Y422,IF(LEFT(AR422,1)="s","+","")))</f>
        <v/>
      </c>
      <c r="BT422" s="226" t="str">
        <f aca="false">IF(Z422="","",CONCATENATE(Z422,IF(LEFT(AS422,1)="s","+","")))</f>
        <v/>
      </c>
      <c r="BU422" s="227" t="str">
        <f aca="false">IF(AA422="","",CONCATENATE(AA422,IF(LEFT(AT422,1)="s","+","")))</f>
        <v/>
      </c>
      <c r="BW422" s="177" t="s">
        <v>338</v>
      </c>
      <c r="BX422" s="170" t="str">
        <f aca="false">IF(BW422&lt;&gt;"",IF(ISNUMBER(FIND("=",BW422)),LEFT(BW422,FIND("=",BW422)-1),BW422),BW422)</f>
        <v>xx</v>
      </c>
      <c r="BY422" s="170" t="str">
        <f aca="false">IF(BW422&lt;&gt;"",IF(ISNUMBER(FIND("=",BW422)),RIGHT(BW422,LEN(BW422)-FIND("=",BW422)),""),"")</f>
        <v>Non_select</v>
      </c>
      <c r="BZ422" s="170" t="str">
        <f aca="false">IF(BX422&lt;&gt;"",IF(ISNUMBER(FIND(".",BX422)),LEFT(BX422,FIND(".",BX422)-1),BX422),BX422)</f>
        <v>xx</v>
      </c>
      <c r="CA422" s="170" t="str">
        <f aca="false">IF(BX422&lt;&gt;"",IF(ISNUMBER(FIND(".",BX422)),RIGHT(BX422,LEN(BX422)-FIND(".",BX422)),""),"")</f>
        <v/>
      </c>
      <c r="CC422" s="170" t="str">
        <f aca="false">A422</f>
        <v>KF513961</v>
      </c>
      <c r="CD422" s="178" t="s">
        <v>339</v>
      </c>
      <c r="CE422" s="178" t="s">
        <v>340</v>
      </c>
      <c r="CF422" s="178" t="s">
        <v>341</v>
      </c>
      <c r="CK422" s="178"/>
      <c r="CR422" s="228" t="n">
        <f aca="false">C422</f>
        <v>3</v>
      </c>
      <c r="CS422" s="229" t="e">
        <f aca="false">d#REF!</f>
        <v>#VALUE!</v>
      </c>
      <c r="CT422" s="170" t="str">
        <f aca="false">CONCATENATE(CD422," strain ",CM422," ",CL422,", partial cds")</f>
        <v>Hepatitis E virus strain  , partial cds</v>
      </c>
    </row>
    <row r="423" customFormat="false" ht="11.9" hidden="false" customHeight="true" outlineLevel="0" collapsed="false">
      <c r="A423" s="154" t="s">
        <v>1176</v>
      </c>
      <c r="B423" s="147" t="n">
        <v>3</v>
      </c>
      <c r="C423" s="148" t="n">
        <v>3</v>
      </c>
      <c r="D423" s="147" t="s">
        <v>947</v>
      </c>
      <c r="E423" s="150" t="s">
        <v>640</v>
      </c>
      <c r="F423" s="210" t="s">
        <v>1177</v>
      </c>
      <c r="H423" s="146" t="s">
        <v>649</v>
      </c>
      <c r="I423" s="153" t="s">
        <v>650</v>
      </c>
      <c r="J423" s="146" t="s">
        <v>395</v>
      </c>
      <c r="M423" s="157" t="s">
        <v>348</v>
      </c>
      <c r="N423" s="158" t="s">
        <v>400</v>
      </c>
      <c r="O423" s="159" t="n">
        <v>2012</v>
      </c>
      <c r="S423" s="146" t="n">
        <v>280</v>
      </c>
      <c r="T423" s="161" t="n">
        <v>8</v>
      </c>
      <c r="AH423" s="164" t="n">
        <v>6262</v>
      </c>
      <c r="AI423" s="164" t="n">
        <v>6541</v>
      </c>
      <c r="AJ423" s="219" t="n">
        <f aca="false">SeqEnd-SeqBeg+1</f>
        <v>280</v>
      </c>
      <c r="AK423" s="220" t="n">
        <f aca="false">AND( SeqBeg&lt;=Beg  , End &lt;=SeqEnd )</f>
        <v>0</v>
      </c>
      <c r="AN423" s="221"/>
      <c r="AT423" s="147" t="s">
        <v>103</v>
      </c>
      <c r="AU423" s="146"/>
      <c r="AW423" s="222" t="str">
        <f aca="false">HYPERLINK(CONCATENATE("http://www.ncbi.nlm.nih.gov/nuccore/",BM423),BM423)</f>
        <v>KF513965</v>
      </c>
      <c r="AX423" s="219" t="e">
        <f aca="false">CONCATENATE(d#REF!,IF(I423="","",CONCATENATE(".",I423)),IF(K423="","",CONCATENATE(".",K423)),IF(M423="","",CONCATENATE(".",M423)),IF(R423="","",CONCATENATE(".",R423)),IF(U423="","","(*)"))</f>
        <v>#VALUE!</v>
      </c>
      <c r="AY423" s="170" t="str">
        <f aca="false">CONCATENATE(BM423,".",BN423)</f>
        <v>KF513965.HEV_EW432</v>
      </c>
      <c r="AZ423" s="171" t="str">
        <f aca="false">IF(AV423="",IF(ISNUMBER(FIND(".",A423)),LEFT(A423,FIND(".",A423)-1),A423),AV423)</f>
        <v>KF513965</v>
      </c>
      <c r="BA423" s="171" t="str">
        <f aca="false">IF(ISNUMBER(FIND("-",AZ423)),LEFT(AZ423,FIND("-",AZ423)-1),AZ423)</f>
        <v>KF513965</v>
      </c>
      <c r="BB423" s="170" t="str">
        <f aca="false"> MEGAname &amp; "="</f>
        <v>KF513965=</v>
      </c>
      <c r="BC423" s="170" t="str">
        <f aca="false">Clear &amp; IF(span ,"Span","out")</f>
        <v>KF513965=out</v>
      </c>
      <c r="BD423" s="170" t="str">
        <f aca="false">Clear &amp; IF(span, IF(B423=".","Selected",B423),"out")</f>
        <v>KF513965=out</v>
      </c>
      <c r="BE423" s="170" t="str">
        <f aca="false">Clear &amp; Strain</f>
        <v>KF513965=HEV_EW436</v>
      </c>
      <c r="BF423" s="170" t="e">
        <f aca="false">CONCATENATE(A423,"=",F422,". ",AX423,IF(AB423="","",CONCATENATE(".",AB423)))</f>
        <v>#VALUE!</v>
      </c>
      <c r="BG423" s="170" t="e">
        <f aca="false">CONCATENATE(A423,"=",F422,". ",AX423)</f>
        <v>#VALUE!</v>
      </c>
      <c r="BH423" s="170" t="e">
        <f aca="false">CONCATENATE(A423,"=",AX423)</f>
        <v>#VALUE!</v>
      </c>
      <c r="BI423" s="170" t="e">
        <f aca="false">CONCATENATE(A423,"=",ComForSubtype,d#REF!)</f>
        <v>#VALUE!</v>
      </c>
      <c r="BJ423" s="170" t="str">
        <f aca="false">CONCATENATE(A423,"=",E423)</f>
        <v>KF513965=3</v>
      </c>
      <c r="BK423" s="170" t="str">
        <f aca="false">CONCATENATE(A423,"=",C423)</f>
        <v>KF513965=3</v>
      </c>
      <c r="BL423" s="170" t="e">
        <f aca="false">CONCATENATE(d#REF!,"=")</f>
        <v>#VALUE!</v>
      </c>
      <c r="BM423" s="223" t="str">
        <f aca="false">IF(BA423="XX","",BA423)</f>
        <v>KF513965</v>
      </c>
      <c r="BN423" s="224" t="str">
        <f aca="false">CONCATENATE(IF(F422="","",F422),IF(G423="","",CONCATENATE(" / ",G423)))</f>
        <v>HEV_EW432</v>
      </c>
      <c r="BO423" s="225" t="e">
        <f aca="false">AX423</f>
        <v>#VALUE!</v>
      </c>
      <c r="BP423" s="226" t="str">
        <f aca="false">IF(V423="","",V423)</f>
        <v/>
      </c>
      <c r="BQ423" s="226" t="str">
        <f aca="false">IF(W423="","",CONCATENATE(W423,IF(LEFT(AO423,1)="s","+","")))</f>
        <v/>
      </c>
      <c r="BR423" s="226" t="str">
        <f aca="false">IF(X423="","",CONCATENATE(X423,IF(LEFT(AQ423,1)="s","+","")))</f>
        <v/>
      </c>
      <c r="BS423" s="226" t="str">
        <f aca="false">IF(Y423="","",CONCATENATE(Y423,IF(LEFT(AR423,1)="s","+","")))</f>
        <v/>
      </c>
      <c r="BT423" s="226" t="str">
        <f aca="false">IF(Z423="","",CONCATENATE(Z423,IF(LEFT(AS423,1)="s","+","")))</f>
        <v/>
      </c>
      <c r="BU423" s="227" t="str">
        <f aca="false">IF(AA423="","",CONCATENATE(AA423,IF(LEFT(AT423,1)="s","+","")))</f>
        <v/>
      </c>
      <c r="BW423" s="177" t="s">
        <v>338</v>
      </c>
      <c r="BX423" s="170" t="str">
        <f aca="false">IF(BW423&lt;&gt;"",IF(ISNUMBER(FIND("=",BW423)),LEFT(BW423,FIND("=",BW423)-1),BW423),BW423)</f>
        <v>xx</v>
      </c>
      <c r="BY423" s="170" t="str">
        <f aca="false">IF(BW423&lt;&gt;"",IF(ISNUMBER(FIND("=",BW423)),RIGHT(BW423,LEN(BW423)-FIND("=",BW423)),""),"")</f>
        <v>Non_select</v>
      </c>
      <c r="BZ423" s="170" t="str">
        <f aca="false">IF(BX423&lt;&gt;"",IF(ISNUMBER(FIND(".",BX423)),LEFT(BX423,FIND(".",BX423)-1),BX423),BX423)</f>
        <v>xx</v>
      </c>
      <c r="CA423" s="170" t="str">
        <f aca="false">IF(BX423&lt;&gt;"",IF(ISNUMBER(FIND(".",BX423)),RIGHT(BX423,LEN(BX423)-FIND(".",BX423)),""),"")</f>
        <v/>
      </c>
      <c r="CC423" s="170" t="str">
        <f aca="false">A423</f>
        <v>KF513965</v>
      </c>
      <c r="CD423" s="178" t="s">
        <v>339</v>
      </c>
      <c r="CE423" s="178" t="s">
        <v>340</v>
      </c>
      <c r="CF423" s="178" t="s">
        <v>341</v>
      </c>
      <c r="CK423" s="178"/>
      <c r="CR423" s="228" t="n">
        <f aca="false">C423</f>
        <v>3</v>
      </c>
      <c r="CS423" s="229" t="e">
        <f aca="false">d#REF!</f>
        <v>#VALUE!</v>
      </c>
      <c r="CT423" s="170" t="str">
        <f aca="false">CONCATENATE(CD423," strain ",CM423," ",CL423,", partial cds")</f>
        <v>Hepatitis E virus strain  , partial cds</v>
      </c>
    </row>
    <row r="424" customFormat="false" ht="11.9" hidden="false" customHeight="true" outlineLevel="0" collapsed="false">
      <c r="A424" s="154" t="s">
        <v>1178</v>
      </c>
      <c r="B424" s="147" t="n">
        <v>3</v>
      </c>
      <c r="C424" s="148" t="n">
        <v>3</v>
      </c>
      <c r="D424" s="147" t="s">
        <v>947</v>
      </c>
      <c r="E424" s="150" t="s">
        <v>640</v>
      </c>
      <c r="F424" s="210" t="s">
        <v>1179</v>
      </c>
      <c r="H424" s="146" t="s">
        <v>649</v>
      </c>
      <c r="I424" s="153" t="s">
        <v>650</v>
      </c>
      <c r="J424" s="146" t="s">
        <v>395</v>
      </c>
      <c r="M424" s="157" t="s">
        <v>348</v>
      </c>
      <c r="N424" s="158" t="s">
        <v>400</v>
      </c>
      <c r="O424" s="159" t="n">
        <v>2012</v>
      </c>
      <c r="S424" s="146" t="n">
        <v>280</v>
      </c>
      <c r="T424" s="161" t="n">
        <v>8</v>
      </c>
      <c r="AH424" s="164" t="n">
        <v>6262</v>
      </c>
      <c r="AI424" s="164" t="n">
        <v>6541</v>
      </c>
      <c r="AJ424" s="219" t="n">
        <f aca="false">SeqEnd-SeqBeg+1</f>
        <v>280</v>
      </c>
      <c r="AK424" s="220" t="n">
        <f aca="false">AND( SeqBeg&lt;=Beg  , End &lt;=SeqEnd )</f>
        <v>0</v>
      </c>
      <c r="AN424" s="221"/>
      <c r="AT424" s="147" t="s">
        <v>103</v>
      </c>
      <c r="AU424" s="146"/>
      <c r="AW424" s="222" t="str">
        <f aca="false">HYPERLINK(CONCATENATE("http://www.ncbi.nlm.nih.gov/nuccore/",BM424),BM424)</f>
        <v>KF513966</v>
      </c>
      <c r="AX424" s="219" t="e">
        <f aca="false">CONCATENATE(d#REF!,IF(I424="","",CONCATENATE(".",I424)),IF(K424="","",CONCATENATE(".",K424)),IF(M424="","",CONCATENATE(".",M424)),IF(R424="","",CONCATENATE(".",R424)),IF(U424="","","(*)"))</f>
        <v>#VALUE!</v>
      </c>
      <c r="AY424" s="170" t="str">
        <f aca="false">CONCATENATE(BM424,".",BN424)</f>
        <v>KF513966.HEV_EW436</v>
      </c>
      <c r="AZ424" s="171" t="str">
        <f aca="false">IF(AV424="",IF(ISNUMBER(FIND(".",A424)),LEFT(A424,FIND(".",A424)-1),A424),AV424)</f>
        <v>KF513966</v>
      </c>
      <c r="BA424" s="171" t="str">
        <f aca="false">IF(ISNUMBER(FIND("-",AZ424)),LEFT(AZ424,FIND("-",AZ424)-1),AZ424)</f>
        <v>KF513966</v>
      </c>
      <c r="BB424" s="170" t="str">
        <f aca="false"> MEGAname &amp; "="</f>
        <v>KF513966=</v>
      </c>
      <c r="BC424" s="170" t="str">
        <f aca="false">Clear &amp; IF(span ,"Span","out")</f>
        <v>KF513966=out</v>
      </c>
      <c r="BD424" s="170" t="str">
        <f aca="false">Clear &amp; IF(span, IF(B424=".","Selected",B424),"out")</f>
        <v>KF513966=out</v>
      </c>
      <c r="BE424" s="170" t="str">
        <f aca="false">Clear &amp; Strain</f>
        <v>KF513966=HEV_EW437</v>
      </c>
      <c r="BF424" s="170" t="e">
        <f aca="false">CONCATENATE(A424,"=",F423,". ",AX424,IF(AB424="","",CONCATENATE(".",AB424)))</f>
        <v>#VALUE!</v>
      </c>
      <c r="BG424" s="170" t="e">
        <f aca="false">CONCATENATE(A424,"=",F423,". ",AX424)</f>
        <v>#VALUE!</v>
      </c>
      <c r="BH424" s="170" t="e">
        <f aca="false">CONCATENATE(A424,"=",AX424)</f>
        <v>#VALUE!</v>
      </c>
      <c r="BI424" s="170" t="e">
        <f aca="false">CONCATENATE(A424,"=",ComForSubtype,d#REF!)</f>
        <v>#VALUE!</v>
      </c>
      <c r="BJ424" s="170" t="str">
        <f aca="false">CONCATENATE(A424,"=",E424)</f>
        <v>KF513966=3</v>
      </c>
      <c r="BK424" s="170" t="str">
        <f aca="false">CONCATENATE(A424,"=",C424)</f>
        <v>KF513966=3</v>
      </c>
      <c r="BL424" s="170" t="e">
        <f aca="false">CONCATENATE(d#REF!,"=")</f>
        <v>#VALUE!</v>
      </c>
      <c r="BM424" s="223" t="str">
        <f aca="false">IF(BA424="XX","",BA424)</f>
        <v>KF513966</v>
      </c>
      <c r="BN424" s="224" t="str">
        <f aca="false">CONCATENATE(IF(F423="","",F423),IF(G424="","",CONCATENATE(" / ",G424)))</f>
        <v>HEV_EW436</v>
      </c>
      <c r="BO424" s="225" t="e">
        <f aca="false">AX424</f>
        <v>#VALUE!</v>
      </c>
      <c r="BP424" s="226" t="str">
        <f aca="false">IF(V424="","",V424)</f>
        <v/>
      </c>
      <c r="BQ424" s="226" t="str">
        <f aca="false">IF(W424="","",CONCATENATE(W424,IF(LEFT(AO424,1)="s","+","")))</f>
        <v/>
      </c>
      <c r="BR424" s="226" t="str">
        <f aca="false">IF(X424="","",CONCATENATE(X424,IF(LEFT(AQ424,1)="s","+","")))</f>
        <v/>
      </c>
      <c r="BS424" s="226" t="str">
        <f aca="false">IF(Y424="","",CONCATENATE(Y424,IF(LEFT(AR424,1)="s","+","")))</f>
        <v/>
      </c>
      <c r="BT424" s="226" t="str">
        <f aca="false">IF(Z424="","",CONCATENATE(Z424,IF(LEFT(AS424,1)="s","+","")))</f>
        <v/>
      </c>
      <c r="BU424" s="227" t="str">
        <f aca="false">IF(AA424="","",CONCATENATE(AA424,IF(LEFT(AT424,1)="s","+","")))</f>
        <v/>
      </c>
      <c r="BW424" s="177" t="s">
        <v>338</v>
      </c>
      <c r="BX424" s="170" t="str">
        <f aca="false">IF(BW424&lt;&gt;"",IF(ISNUMBER(FIND("=",BW424)),LEFT(BW424,FIND("=",BW424)-1),BW424),BW424)</f>
        <v>xx</v>
      </c>
      <c r="BY424" s="170" t="str">
        <f aca="false">IF(BW424&lt;&gt;"",IF(ISNUMBER(FIND("=",BW424)),RIGHT(BW424,LEN(BW424)-FIND("=",BW424)),""),"")</f>
        <v>Non_select</v>
      </c>
      <c r="BZ424" s="170" t="str">
        <f aca="false">IF(BX424&lt;&gt;"",IF(ISNUMBER(FIND(".",BX424)),LEFT(BX424,FIND(".",BX424)-1),BX424),BX424)</f>
        <v>xx</v>
      </c>
      <c r="CA424" s="170" t="str">
        <f aca="false">IF(BX424&lt;&gt;"",IF(ISNUMBER(FIND(".",BX424)),RIGHT(BX424,LEN(BX424)-FIND(".",BX424)),""),"")</f>
        <v/>
      </c>
      <c r="CC424" s="170" t="str">
        <f aca="false">A424</f>
        <v>KF513966</v>
      </c>
      <c r="CD424" s="178" t="s">
        <v>339</v>
      </c>
      <c r="CE424" s="178" t="s">
        <v>340</v>
      </c>
      <c r="CF424" s="178" t="s">
        <v>341</v>
      </c>
      <c r="CK424" s="178"/>
      <c r="CR424" s="228" t="n">
        <f aca="false">C424</f>
        <v>3</v>
      </c>
      <c r="CS424" s="229" t="e">
        <f aca="false">d#REF!</f>
        <v>#VALUE!</v>
      </c>
      <c r="CT424" s="170" t="str">
        <f aca="false">CONCATENATE(CD424," strain ",CM424," ",CL424,", partial cds")</f>
        <v>Hepatitis E virus strain  , partial cds</v>
      </c>
    </row>
    <row r="425" customFormat="false" ht="11.9" hidden="false" customHeight="true" outlineLevel="0" collapsed="false">
      <c r="A425" s="154" t="s">
        <v>1180</v>
      </c>
      <c r="B425" s="147" t="n">
        <v>3</v>
      </c>
      <c r="C425" s="148" t="n">
        <v>3</v>
      </c>
      <c r="D425" s="147" t="s">
        <v>947</v>
      </c>
      <c r="E425" s="150" t="s">
        <v>640</v>
      </c>
      <c r="F425" s="210" t="s">
        <v>1181</v>
      </c>
      <c r="H425" s="146" t="s">
        <v>649</v>
      </c>
      <c r="I425" s="153" t="s">
        <v>650</v>
      </c>
      <c r="J425" s="146" t="s">
        <v>395</v>
      </c>
      <c r="M425" s="157" t="s">
        <v>348</v>
      </c>
      <c r="N425" s="158" t="s">
        <v>400</v>
      </c>
      <c r="O425" s="159" t="n">
        <v>2012</v>
      </c>
      <c r="S425" s="146" t="n">
        <v>280</v>
      </c>
      <c r="T425" s="161" t="n">
        <v>8</v>
      </c>
      <c r="AH425" s="164" t="n">
        <v>6262</v>
      </c>
      <c r="AI425" s="164" t="n">
        <v>6541</v>
      </c>
      <c r="AJ425" s="219" t="n">
        <f aca="false">SeqEnd-SeqBeg+1</f>
        <v>280</v>
      </c>
      <c r="AK425" s="220" t="n">
        <f aca="false">AND( SeqBeg&lt;=Beg  , End &lt;=SeqEnd )</f>
        <v>0</v>
      </c>
      <c r="AN425" s="221"/>
      <c r="AT425" s="147" t="s">
        <v>103</v>
      </c>
      <c r="AU425" s="146"/>
      <c r="AW425" s="222" t="str">
        <f aca="false">HYPERLINK(CONCATENATE("http://www.ncbi.nlm.nih.gov/nuccore/",BM425),BM425)</f>
        <v>KF513968</v>
      </c>
      <c r="AX425" s="219" t="e">
        <f aca="false">CONCATENATE(d#REF!,IF(I425="","",CONCATENATE(".",I425)),IF(K425="","",CONCATENATE(".",K425)),IF(M425="","",CONCATENATE(".",M425)),IF(R425="","",CONCATENATE(".",R425)),IF(U425="","","(*)"))</f>
        <v>#VALUE!</v>
      </c>
      <c r="AY425" s="170" t="str">
        <f aca="false">CONCATENATE(BM425,".",BN425)</f>
        <v>KF513968.HEV_EW437</v>
      </c>
      <c r="AZ425" s="171" t="str">
        <f aca="false">IF(AV425="",IF(ISNUMBER(FIND(".",A425)),LEFT(A425,FIND(".",A425)-1),A425),AV425)</f>
        <v>KF513968</v>
      </c>
      <c r="BA425" s="171" t="str">
        <f aca="false">IF(ISNUMBER(FIND("-",AZ425)),LEFT(AZ425,FIND("-",AZ425)-1),AZ425)</f>
        <v>KF513968</v>
      </c>
      <c r="BB425" s="170" t="str">
        <f aca="false"> MEGAname &amp; "="</f>
        <v>KF513968=</v>
      </c>
      <c r="BC425" s="170" t="str">
        <f aca="false">Clear &amp; IF(span ,"Span","out")</f>
        <v>KF513968=out</v>
      </c>
      <c r="BD425" s="170" t="str">
        <f aca="false">Clear &amp; IF(span, IF(B425=".","Selected",B425),"out")</f>
        <v>KF513968=out</v>
      </c>
      <c r="BE425" s="170" t="str">
        <f aca="false">Clear &amp; Strain</f>
        <v>KF513968=HEV_EW439</v>
      </c>
      <c r="BF425" s="170" t="e">
        <f aca="false">CONCATENATE(A425,"=",F424,". ",AX425,IF(AB425="","",CONCATENATE(".",AB425)))</f>
        <v>#VALUE!</v>
      </c>
      <c r="BG425" s="170" t="e">
        <f aca="false">CONCATENATE(A425,"=",F424,". ",AX425)</f>
        <v>#VALUE!</v>
      </c>
      <c r="BH425" s="170" t="e">
        <f aca="false">CONCATENATE(A425,"=",AX425)</f>
        <v>#VALUE!</v>
      </c>
      <c r="BI425" s="170" t="e">
        <f aca="false">CONCATENATE(A425,"=",ComForSubtype,d#REF!)</f>
        <v>#VALUE!</v>
      </c>
      <c r="BJ425" s="170" t="str">
        <f aca="false">CONCATENATE(A425,"=",E425)</f>
        <v>KF513968=3</v>
      </c>
      <c r="BK425" s="170" t="str">
        <f aca="false">CONCATENATE(A425,"=",C425)</f>
        <v>KF513968=3</v>
      </c>
      <c r="BL425" s="170" t="e">
        <f aca="false">CONCATENATE(d#REF!,"=")</f>
        <v>#VALUE!</v>
      </c>
      <c r="BM425" s="223" t="str">
        <f aca="false">IF(BA425="XX","",BA425)</f>
        <v>KF513968</v>
      </c>
      <c r="BN425" s="224" t="str">
        <f aca="false">CONCATENATE(IF(F424="","",F424),IF(G425="","",CONCATENATE(" / ",G425)))</f>
        <v>HEV_EW437</v>
      </c>
      <c r="BO425" s="225" t="e">
        <f aca="false">AX425</f>
        <v>#VALUE!</v>
      </c>
      <c r="BP425" s="226" t="str">
        <f aca="false">IF(V425="","",V425)</f>
        <v/>
      </c>
      <c r="BQ425" s="226" t="str">
        <f aca="false">IF(W425="","",CONCATENATE(W425,IF(LEFT(AO425,1)="s","+","")))</f>
        <v/>
      </c>
      <c r="BR425" s="226" t="str">
        <f aca="false">IF(X425="","",CONCATENATE(X425,IF(LEFT(AQ425,1)="s","+","")))</f>
        <v/>
      </c>
      <c r="BS425" s="226" t="str">
        <f aca="false">IF(Y425="","",CONCATENATE(Y425,IF(LEFT(AR425,1)="s","+","")))</f>
        <v/>
      </c>
      <c r="BT425" s="226" t="str">
        <f aca="false">IF(Z425="","",CONCATENATE(Z425,IF(LEFT(AS425,1)="s","+","")))</f>
        <v/>
      </c>
      <c r="BU425" s="227" t="str">
        <f aca="false">IF(AA425="","",CONCATENATE(AA425,IF(LEFT(AT425,1)="s","+","")))</f>
        <v/>
      </c>
      <c r="BW425" s="177" t="s">
        <v>338</v>
      </c>
      <c r="BX425" s="170" t="str">
        <f aca="false">IF(BW425&lt;&gt;"",IF(ISNUMBER(FIND("=",BW425)),LEFT(BW425,FIND("=",BW425)-1),BW425),BW425)</f>
        <v>xx</v>
      </c>
      <c r="BY425" s="170" t="str">
        <f aca="false">IF(BW425&lt;&gt;"",IF(ISNUMBER(FIND("=",BW425)),RIGHT(BW425,LEN(BW425)-FIND("=",BW425)),""),"")</f>
        <v>Non_select</v>
      </c>
      <c r="BZ425" s="170" t="str">
        <f aca="false">IF(BX425&lt;&gt;"",IF(ISNUMBER(FIND(".",BX425)),LEFT(BX425,FIND(".",BX425)-1),BX425),BX425)</f>
        <v>xx</v>
      </c>
      <c r="CA425" s="170" t="str">
        <f aca="false">IF(BX425&lt;&gt;"",IF(ISNUMBER(FIND(".",BX425)),RIGHT(BX425,LEN(BX425)-FIND(".",BX425)),""),"")</f>
        <v/>
      </c>
      <c r="CC425" s="170" t="str">
        <f aca="false">A425</f>
        <v>KF513968</v>
      </c>
      <c r="CD425" s="178" t="s">
        <v>339</v>
      </c>
      <c r="CE425" s="178" t="s">
        <v>340</v>
      </c>
      <c r="CF425" s="178" t="s">
        <v>341</v>
      </c>
      <c r="CK425" s="178"/>
      <c r="CR425" s="228" t="n">
        <f aca="false">C425</f>
        <v>3</v>
      </c>
      <c r="CS425" s="229" t="e">
        <f aca="false">d#REF!</f>
        <v>#VALUE!</v>
      </c>
      <c r="CT425" s="170" t="str">
        <f aca="false">CONCATENATE(CD425," strain ",CM425," ",CL425,", partial cds")</f>
        <v>Hepatitis E virus strain  , partial cds</v>
      </c>
    </row>
    <row r="426" customFormat="false" ht="11.9" hidden="false" customHeight="true" outlineLevel="0" collapsed="false">
      <c r="A426" s="154" t="s">
        <v>1182</v>
      </c>
      <c r="B426" s="147" t="n">
        <v>3</v>
      </c>
      <c r="C426" s="148" t="n">
        <v>3</v>
      </c>
      <c r="D426" s="147" t="s">
        <v>947</v>
      </c>
      <c r="E426" s="150" t="s">
        <v>640</v>
      </c>
      <c r="F426" s="210" t="s">
        <v>1183</v>
      </c>
      <c r="H426" s="146" t="s">
        <v>649</v>
      </c>
      <c r="I426" s="153" t="s">
        <v>650</v>
      </c>
      <c r="J426" s="146" t="s">
        <v>395</v>
      </c>
      <c r="M426" s="157" t="s">
        <v>348</v>
      </c>
      <c r="N426" s="158" t="s">
        <v>400</v>
      </c>
      <c r="O426" s="159" t="n">
        <v>2012</v>
      </c>
      <c r="S426" s="146" t="n">
        <v>280</v>
      </c>
      <c r="T426" s="161" t="n">
        <v>8</v>
      </c>
      <c r="AH426" s="164" t="n">
        <v>6262</v>
      </c>
      <c r="AI426" s="164" t="n">
        <v>6541</v>
      </c>
      <c r="AJ426" s="219" t="n">
        <f aca="false">SeqEnd-SeqBeg+1</f>
        <v>280</v>
      </c>
      <c r="AK426" s="220" t="n">
        <f aca="false">AND( SeqBeg&lt;=Beg  , End &lt;=SeqEnd )</f>
        <v>0</v>
      </c>
      <c r="AN426" s="221"/>
      <c r="AT426" s="147" t="s">
        <v>103</v>
      </c>
      <c r="AU426" s="146"/>
      <c r="AW426" s="222" t="str">
        <f aca="false">HYPERLINK(CONCATENATE("http://www.ncbi.nlm.nih.gov/nuccore/",BM426),BM426)</f>
        <v>KF513970</v>
      </c>
      <c r="AX426" s="219" t="e">
        <f aca="false">CONCATENATE(d#REF!,IF(I426="","",CONCATENATE(".",I426)),IF(K426="","",CONCATENATE(".",K426)),IF(M426="","",CONCATENATE(".",M426)),IF(R426="","",CONCATENATE(".",R426)),IF(U426="","","(*)"))</f>
        <v>#VALUE!</v>
      </c>
      <c r="AY426" s="170" t="str">
        <f aca="false">CONCATENATE(BM426,".",BN426)</f>
        <v>KF513970.HEV_EW439</v>
      </c>
      <c r="AZ426" s="171" t="str">
        <f aca="false">IF(AV426="",IF(ISNUMBER(FIND(".",A426)),LEFT(A426,FIND(".",A426)-1),A426),AV426)</f>
        <v>KF513970</v>
      </c>
      <c r="BA426" s="171" t="str">
        <f aca="false">IF(ISNUMBER(FIND("-",AZ426)),LEFT(AZ426,FIND("-",AZ426)-1),AZ426)</f>
        <v>KF513970</v>
      </c>
      <c r="BB426" s="170" t="str">
        <f aca="false"> MEGAname &amp; "="</f>
        <v>KF513970=</v>
      </c>
      <c r="BC426" s="170" t="str">
        <f aca="false">Clear &amp; IF(span ,"Span","out")</f>
        <v>KF513970=out</v>
      </c>
      <c r="BD426" s="170" t="str">
        <f aca="false">Clear &amp; IF(span, IF(B426=".","Selected",B426),"out")</f>
        <v>KF513970=out</v>
      </c>
      <c r="BE426" s="170" t="str">
        <f aca="false">Clear &amp; Strain</f>
        <v>KF513970=HEV_EW440</v>
      </c>
      <c r="BF426" s="170" t="e">
        <f aca="false">CONCATENATE(A426,"=",F425,". ",AX426,IF(AB426="","",CONCATENATE(".",AB426)))</f>
        <v>#VALUE!</v>
      </c>
      <c r="BG426" s="170" t="e">
        <f aca="false">CONCATENATE(A426,"=",F425,". ",AX426)</f>
        <v>#VALUE!</v>
      </c>
      <c r="BH426" s="170" t="e">
        <f aca="false">CONCATENATE(A426,"=",AX426)</f>
        <v>#VALUE!</v>
      </c>
      <c r="BI426" s="170" t="e">
        <f aca="false">CONCATENATE(A426,"=",ComForSubtype,d#REF!)</f>
        <v>#VALUE!</v>
      </c>
      <c r="BJ426" s="170" t="str">
        <f aca="false">CONCATENATE(A426,"=",E426)</f>
        <v>KF513970=3</v>
      </c>
      <c r="BK426" s="170" t="str">
        <f aca="false">CONCATENATE(A426,"=",C426)</f>
        <v>KF513970=3</v>
      </c>
      <c r="BL426" s="170" t="e">
        <f aca="false">CONCATENATE(d#REF!,"=")</f>
        <v>#VALUE!</v>
      </c>
      <c r="BM426" s="223" t="str">
        <f aca="false">IF(BA426="XX","",BA426)</f>
        <v>KF513970</v>
      </c>
      <c r="BN426" s="224" t="str">
        <f aca="false">CONCATENATE(IF(F425="","",F425),IF(G426="","",CONCATENATE(" / ",G426)))</f>
        <v>HEV_EW439</v>
      </c>
      <c r="BO426" s="225" t="e">
        <f aca="false">AX426</f>
        <v>#VALUE!</v>
      </c>
      <c r="BP426" s="226" t="str">
        <f aca="false">IF(V426="","",V426)</f>
        <v/>
      </c>
      <c r="BQ426" s="226" t="str">
        <f aca="false">IF(W426="","",CONCATENATE(W426,IF(LEFT(AO426,1)="s","+","")))</f>
        <v/>
      </c>
      <c r="BR426" s="226" t="str">
        <f aca="false">IF(X426="","",CONCATENATE(X426,IF(LEFT(AQ426,1)="s","+","")))</f>
        <v/>
      </c>
      <c r="BS426" s="226" t="str">
        <f aca="false">IF(Y426="","",CONCATENATE(Y426,IF(LEFT(AR426,1)="s","+","")))</f>
        <v/>
      </c>
      <c r="BT426" s="226" t="str">
        <f aca="false">IF(Z426="","",CONCATENATE(Z426,IF(LEFT(AS426,1)="s","+","")))</f>
        <v/>
      </c>
      <c r="BU426" s="227" t="str">
        <f aca="false">IF(AA426="","",CONCATENATE(AA426,IF(LEFT(AT426,1)="s","+","")))</f>
        <v/>
      </c>
      <c r="BW426" s="177" t="s">
        <v>338</v>
      </c>
      <c r="BX426" s="170" t="str">
        <f aca="false">IF(BW426&lt;&gt;"",IF(ISNUMBER(FIND("=",BW426)),LEFT(BW426,FIND("=",BW426)-1),BW426),BW426)</f>
        <v>xx</v>
      </c>
      <c r="BY426" s="170" t="str">
        <f aca="false">IF(BW426&lt;&gt;"",IF(ISNUMBER(FIND("=",BW426)),RIGHT(BW426,LEN(BW426)-FIND("=",BW426)),""),"")</f>
        <v>Non_select</v>
      </c>
      <c r="BZ426" s="170" t="str">
        <f aca="false">IF(BX426&lt;&gt;"",IF(ISNUMBER(FIND(".",BX426)),LEFT(BX426,FIND(".",BX426)-1),BX426),BX426)</f>
        <v>xx</v>
      </c>
      <c r="CA426" s="170" t="str">
        <f aca="false">IF(BX426&lt;&gt;"",IF(ISNUMBER(FIND(".",BX426)),RIGHT(BX426,LEN(BX426)-FIND(".",BX426)),""),"")</f>
        <v/>
      </c>
      <c r="CC426" s="170" t="str">
        <f aca="false">A426</f>
        <v>KF513970</v>
      </c>
      <c r="CD426" s="178" t="s">
        <v>339</v>
      </c>
      <c r="CE426" s="178" t="s">
        <v>340</v>
      </c>
      <c r="CF426" s="178" t="s">
        <v>341</v>
      </c>
      <c r="CK426" s="178"/>
      <c r="CR426" s="228" t="n">
        <f aca="false">C426</f>
        <v>3</v>
      </c>
      <c r="CS426" s="229" t="e">
        <f aca="false">d#REF!</f>
        <v>#VALUE!</v>
      </c>
      <c r="CT426" s="170" t="str">
        <f aca="false">CONCATENATE(CD426," strain ",CM426," ",CL426,", partial cds")</f>
        <v>Hepatitis E virus strain  , partial cds</v>
      </c>
    </row>
    <row r="427" customFormat="false" ht="11.9" hidden="false" customHeight="true" outlineLevel="0" collapsed="false">
      <c r="A427" s="154" t="s">
        <v>1184</v>
      </c>
      <c r="B427" s="147" t="n">
        <v>3</v>
      </c>
      <c r="C427" s="148" t="n">
        <v>3</v>
      </c>
      <c r="D427" s="147" t="s">
        <v>947</v>
      </c>
      <c r="E427" s="150" t="s">
        <v>640</v>
      </c>
      <c r="F427" s="210" t="s">
        <v>1185</v>
      </c>
      <c r="H427" s="146" t="s">
        <v>649</v>
      </c>
      <c r="I427" s="153" t="s">
        <v>650</v>
      </c>
      <c r="J427" s="146" t="s">
        <v>395</v>
      </c>
      <c r="M427" s="157" t="s">
        <v>348</v>
      </c>
      <c r="N427" s="158" t="s">
        <v>400</v>
      </c>
      <c r="O427" s="159" t="n">
        <v>2012</v>
      </c>
      <c r="S427" s="146" t="n">
        <v>280</v>
      </c>
      <c r="T427" s="161" t="n">
        <v>8</v>
      </c>
      <c r="AH427" s="164" t="n">
        <v>6262</v>
      </c>
      <c r="AI427" s="164" t="n">
        <v>6541</v>
      </c>
      <c r="AJ427" s="219" t="n">
        <f aca="false">SeqEnd-SeqBeg+1</f>
        <v>280</v>
      </c>
      <c r="AK427" s="220" t="n">
        <f aca="false">AND( SeqBeg&lt;=Beg  , End &lt;=SeqEnd )</f>
        <v>0</v>
      </c>
      <c r="AN427" s="221"/>
      <c r="AT427" s="147" t="s">
        <v>103</v>
      </c>
      <c r="AU427" s="146"/>
      <c r="AW427" s="222" t="str">
        <f aca="false">HYPERLINK(CONCATENATE("http://www.ncbi.nlm.nih.gov/nuccore/",BM427),BM427)</f>
        <v>KF513971</v>
      </c>
      <c r="AX427" s="219" t="e">
        <f aca="false">CONCATENATE(d#REF!,IF(I427="","",CONCATENATE(".",I427)),IF(K427="","",CONCATENATE(".",K427)),IF(M427="","",CONCATENATE(".",M427)),IF(R427="","",CONCATENATE(".",R427)),IF(U427="","","(*)"))</f>
        <v>#VALUE!</v>
      </c>
      <c r="AY427" s="170" t="str">
        <f aca="false">CONCATENATE(BM427,".",BN427)</f>
        <v>KF513971.HEV_EW440</v>
      </c>
      <c r="AZ427" s="171" t="str">
        <f aca="false">IF(AV427="",IF(ISNUMBER(FIND(".",A427)),LEFT(A427,FIND(".",A427)-1),A427),AV427)</f>
        <v>KF513971</v>
      </c>
      <c r="BA427" s="171" t="str">
        <f aca="false">IF(ISNUMBER(FIND("-",AZ427)),LEFT(AZ427,FIND("-",AZ427)-1),AZ427)</f>
        <v>KF513971</v>
      </c>
      <c r="BB427" s="170" t="str">
        <f aca="false"> MEGAname &amp; "="</f>
        <v>KF513971=</v>
      </c>
      <c r="BC427" s="170" t="str">
        <f aca="false">Clear &amp; IF(span ,"Span","out")</f>
        <v>KF513971=out</v>
      </c>
      <c r="BD427" s="170" t="str">
        <f aca="false">Clear &amp; IF(span, IF(B427=".","Selected",B427),"out")</f>
        <v>KF513971=out</v>
      </c>
      <c r="BE427" s="170" t="str">
        <f aca="false">Clear &amp; Strain</f>
        <v>KF513971=HEV_EW441</v>
      </c>
      <c r="BF427" s="170" t="e">
        <f aca="false">CONCATENATE(A427,"=",F426,". ",AX427,IF(AB427="","",CONCATENATE(".",AB427)))</f>
        <v>#VALUE!</v>
      </c>
      <c r="BG427" s="170" t="e">
        <f aca="false">CONCATENATE(A427,"=",F426,". ",AX427)</f>
        <v>#VALUE!</v>
      </c>
      <c r="BH427" s="170" t="e">
        <f aca="false">CONCATENATE(A427,"=",AX427)</f>
        <v>#VALUE!</v>
      </c>
      <c r="BI427" s="170" t="e">
        <f aca="false">CONCATENATE(A427,"=",ComForSubtype,d#REF!)</f>
        <v>#VALUE!</v>
      </c>
      <c r="BJ427" s="170" t="str">
        <f aca="false">CONCATENATE(A427,"=",E427)</f>
        <v>KF513971=3</v>
      </c>
      <c r="BK427" s="170" t="str">
        <f aca="false">CONCATENATE(A427,"=",C427)</f>
        <v>KF513971=3</v>
      </c>
      <c r="BL427" s="170" t="e">
        <f aca="false">CONCATENATE(d#REF!,"=")</f>
        <v>#VALUE!</v>
      </c>
      <c r="BM427" s="223" t="str">
        <f aca="false">IF(BA427="XX","",BA427)</f>
        <v>KF513971</v>
      </c>
      <c r="BN427" s="224" t="str">
        <f aca="false">CONCATENATE(IF(F426="","",F426),IF(G427="","",CONCATENATE(" / ",G427)))</f>
        <v>HEV_EW440</v>
      </c>
      <c r="BO427" s="225" t="e">
        <f aca="false">AX427</f>
        <v>#VALUE!</v>
      </c>
      <c r="BP427" s="226" t="str">
        <f aca="false">IF(V427="","",V427)</f>
        <v/>
      </c>
      <c r="BQ427" s="226" t="str">
        <f aca="false">IF(W427="","",CONCATENATE(W427,IF(LEFT(AO427,1)="s","+","")))</f>
        <v/>
      </c>
      <c r="BR427" s="226" t="str">
        <f aca="false">IF(X427="","",CONCATENATE(X427,IF(LEFT(AQ427,1)="s","+","")))</f>
        <v/>
      </c>
      <c r="BS427" s="226" t="str">
        <f aca="false">IF(Y427="","",CONCATENATE(Y427,IF(LEFT(AR427,1)="s","+","")))</f>
        <v/>
      </c>
      <c r="BT427" s="226" t="str">
        <f aca="false">IF(Z427="","",CONCATENATE(Z427,IF(LEFT(AS427,1)="s","+","")))</f>
        <v/>
      </c>
      <c r="BU427" s="227" t="str">
        <f aca="false">IF(AA427="","",CONCATENATE(AA427,IF(LEFT(AT427,1)="s","+","")))</f>
        <v/>
      </c>
      <c r="BW427" s="177" t="s">
        <v>338</v>
      </c>
      <c r="BX427" s="170" t="str">
        <f aca="false">IF(BW427&lt;&gt;"",IF(ISNUMBER(FIND("=",BW427)),LEFT(BW427,FIND("=",BW427)-1),BW427),BW427)</f>
        <v>xx</v>
      </c>
      <c r="BY427" s="170" t="str">
        <f aca="false">IF(BW427&lt;&gt;"",IF(ISNUMBER(FIND("=",BW427)),RIGHT(BW427,LEN(BW427)-FIND("=",BW427)),""),"")</f>
        <v>Non_select</v>
      </c>
      <c r="BZ427" s="170" t="str">
        <f aca="false">IF(BX427&lt;&gt;"",IF(ISNUMBER(FIND(".",BX427)),LEFT(BX427,FIND(".",BX427)-1),BX427),BX427)</f>
        <v>xx</v>
      </c>
      <c r="CA427" s="170" t="str">
        <f aca="false">IF(BX427&lt;&gt;"",IF(ISNUMBER(FIND(".",BX427)),RIGHT(BX427,LEN(BX427)-FIND(".",BX427)),""),"")</f>
        <v/>
      </c>
      <c r="CC427" s="170" t="str">
        <f aca="false">A427</f>
        <v>KF513971</v>
      </c>
      <c r="CD427" s="178" t="s">
        <v>339</v>
      </c>
      <c r="CE427" s="178" t="s">
        <v>340</v>
      </c>
      <c r="CF427" s="178" t="s">
        <v>341</v>
      </c>
      <c r="CK427" s="178"/>
      <c r="CR427" s="228" t="n">
        <f aca="false">C427</f>
        <v>3</v>
      </c>
      <c r="CS427" s="229" t="e">
        <f aca="false">d#REF!</f>
        <v>#VALUE!</v>
      </c>
      <c r="CT427" s="170" t="str">
        <f aca="false">CONCATENATE(CD427," strain ",CM427," ",CL427,", partial cds")</f>
        <v>Hepatitis E virus strain  , partial cds</v>
      </c>
    </row>
    <row r="428" customFormat="false" ht="11.9" hidden="false" customHeight="true" outlineLevel="0" collapsed="false">
      <c r="A428" s="154" t="s">
        <v>1186</v>
      </c>
      <c r="B428" s="147" t="n">
        <v>3</v>
      </c>
      <c r="C428" s="148" t="n">
        <v>3</v>
      </c>
      <c r="D428" s="147" t="s">
        <v>947</v>
      </c>
      <c r="E428" s="150" t="s">
        <v>640</v>
      </c>
      <c r="F428" s="210" t="s">
        <v>1187</v>
      </c>
      <c r="H428" s="146" t="s">
        <v>649</v>
      </c>
      <c r="I428" s="153" t="s">
        <v>650</v>
      </c>
      <c r="J428" s="146" t="s">
        <v>395</v>
      </c>
      <c r="M428" s="157" t="s">
        <v>348</v>
      </c>
      <c r="N428" s="158" t="s">
        <v>400</v>
      </c>
      <c r="O428" s="159" t="n">
        <v>2012</v>
      </c>
      <c r="S428" s="146" t="n">
        <v>280</v>
      </c>
      <c r="T428" s="161" t="n">
        <v>8</v>
      </c>
      <c r="AH428" s="164" t="n">
        <v>6262</v>
      </c>
      <c r="AI428" s="164" t="n">
        <v>6541</v>
      </c>
      <c r="AJ428" s="219" t="n">
        <f aca="false">SeqEnd-SeqBeg+1</f>
        <v>280</v>
      </c>
      <c r="AK428" s="220" t="n">
        <f aca="false">AND( SeqBeg&lt;=Beg  , End &lt;=SeqEnd )</f>
        <v>0</v>
      </c>
      <c r="AN428" s="221"/>
      <c r="AT428" s="147" t="s">
        <v>103</v>
      </c>
      <c r="AU428" s="146"/>
      <c r="AW428" s="222" t="str">
        <f aca="false">HYPERLINK(CONCATENATE("http://www.ncbi.nlm.nih.gov/nuccore/",BM428),BM428)</f>
        <v>KF513972</v>
      </c>
      <c r="AX428" s="219" t="e">
        <f aca="false">CONCATENATE(d#REF!,IF(I428="","",CONCATENATE(".",I428)),IF(K428="","",CONCATENATE(".",K428)),IF(M428="","",CONCATENATE(".",M428)),IF(R428="","",CONCATENATE(".",R428)),IF(U428="","","(*)"))</f>
        <v>#VALUE!</v>
      </c>
      <c r="AY428" s="170" t="str">
        <f aca="false">CONCATENATE(BM428,".",BN428)</f>
        <v>KF513972.HEV_EW441</v>
      </c>
      <c r="AZ428" s="171" t="str">
        <f aca="false">IF(AV428="",IF(ISNUMBER(FIND(".",A428)),LEFT(A428,FIND(".",A428)-1),A428),AV428)</f>
        <v>KF513972</v>
      </c>
      <c r="BA428" s="171" t="str">
        <f aca="false">IF(ISNUMBER(FIND("-",AZ428)),LEFT(AZ428,FIND("-",AZ428)-1),AZ428)</f>
        <v>KF513972</v>
      </c>
      <c r="BB428" s="170" t="str">
        <f aca="false"> MEGAname &amp; "="</f>
        <v>KF513972=</v>
      </c>
      <c r="BC428" s="170" t="str">
        <f aca="false">Clear &amp; IF(span ,"Span","out")</f>
        <v>KF513972=out</v>
      </c>
      <c r="BD428" s="170" t="str">
        <f aca="false">Clear &amp; IF(span, IF(B428=".","Selected",B428),"out")</f>
        <v>KF513972=out</v>
      </c>
      <c r="BE428" s="170" t="str">
        <f aca="false">Clear &amp; Strain</f>
        <v>KF513972=HEV_EW442</v>
      </c>
      <c r="BF428" s="170" t="e">
        <f aca="false">CONCATENATE(A428,"=",F427,". ",AX428,IF(AB428="","",CONCATENATE(".",AB428)))</f>
        <v>#VALUE!</v>
      </c>
      <c r="BG428" s="170" t="e">
        <f aca="false">CONCATENATE(A428,"=",F427,". ",AX428)</f>
        <v>#VALUE!</v>
      </c>
      <c r="BH428" s="170" t="e">
        <f aca="false">CONCATENATE(A428,"=",AX428)</f>
        <v>#VALUE!</v>
      </c>
      <c r="BI428" s="170" t="e">
        <f aca="false">CONCATENATE(A428,"=",ComForSubtype,d#REF!)</f>
        <v>#VALUE!</v>
      </c>
      <c r="BJ428" s="170" t="str">
        <f aca="false">CONCATENATE(A428,"=",E428)</f>
        <v>KF513972=3</v>
      </c>
      <c r="BK428" s="170" t="str">
        <f aca="false">CONCATENATE(A428,"=",C428)</f>
        <v>KF513972=3</v>
      </c>
      <c r="BL428" s="170" t="e">
        <f aca="false">CONCATENATE(d#REF!,"=")</f>
        <v>#VALUE!</v>
      </c>
      <c r="BM428" s="223" t="str">
        <f aca="false">IF(BA428="XX","",BA428)</f>
        <v>KF513972</v>
      </c>
      <c r="BN428" s="224" t="str">
        <f aca="false">CONCATENATE(IF(F427="","",F427),IF(G428="","",CONCATENATE(" / ",G428)))</f>
        <v>HEV_EW441</v>
      </c>
      <c r="BO428" s="225" t="e">
        <f aca="false">AX428</f>
        <v>#VALUE!</v>
      </c>
      <c r="BP428" s="226" t="str">
        <f aca="false">IF(V428="","",V428)</f>
        <v/>
      </c>
      <c r="BQ428" s="226" t="str">
        <f aca="false">IF(W428="","",CONCATENATE(W428,IF(LEFT(AO428,1)="s","+","")))</f>
        <v/>
      </c>
      <c r="BR428" s="226" t="str">
        <f aca="false">IF(X428="","",CONCATENATE(X428,IF(LEFT(AQ428,1)="s","+","")))</f>
        <v/>
      </c>
      <c r="BS428" s="226" t="str">
        <f aca="false">IF(Y428="","",CONCATENATE(Y428,IF(LEFT(AR428,1)="s","+","")))</f>
        <v/>
      </c>
      <c r="BT428" s="226" t="str">
        <f aca="false">IF(Z428="","",CONCATENATE(Z428,IF(LEFT(AS428,1)="s","+","")))</f>
        <v/>
      </c>
      <c r="BU428" s="227" t="str">
        <f aca="false">IF(AA428="","",CONCATENATE(AA428,IF(LEFT(AT428,1)="s","+","")))</f>
        <v/>
      </c>
      <c r="BW428" s="177" t="s">
        <v>338</v>
      </c>
      <c r="BX428" s="170" t="str">
        <f aca="false">IF(BW428&lt;&gt;"",IF(ISNUMBER(FIND("=",BW428)),LEFT(BW428,FIND("=",BW428)-1),BW428),BW428)</f>
        <v>xx</v>
      </c>
      <c r="BY428" s="170" t="str">
        <f aca="false">IF(BW428&lt;&gt;"",IF(ISNUMBER(FIND("=",BW428)),RIGHT(BW428,LEN(BW428)-FIND("=",BW428)),""),"")</f>
        <v>Non_select</v>
      </c>
      <c r="BZ428" s="170" t="str">
        <f aca="false">IF(BX428&lt;&gt;"",IF(ISNUMBER(FIND(".",BX428)),LEFT(BX428,FIND(".",BX428)-1),BX428),BX428)</f>
        <v>xx</v>
      </c>
      <c r="CA428" s="170" t="str">
        <f aca="false">IF(BX428&lt;&gt;"",IF(ISNUMBER(FIND(".",BX428)),RIGHT(BX428,LEN(BX428)-FIND(".",BX428)),""),"")</f>
        <v/>
      </c>
      <c r="CC428" s="170" t="str">
        <f aca="false">A428</f>
        <v>KF513972</v>
      </c>
      <c r="CD428" s="178" t="s">
        <v>339</v>
      </c>
      <c r="CE428" s="178" t="s">
        <v>340</v>
      </c>
      <c r="CF428" s="178" t="s">
        <v>341</v>
      </c>
      <c r="CK428" s="178"/>
      <c r="CR428" s="228" t="n">
        <f aca="false">C428</f>
        <v>3</v>
      </c>
      <c r="CS428" s="229" t="e">
        <f aca="false">d#REF!</f>
        <v>#VALUE!</v>
      </c>
      <c r="CT428" s="170" t="str">
        <f aca="false">CONCATENATE(CD428," strain ",CM428," ",CL428,", partial cds")</f>
        <v>Hepatitis E virus strain  , partial cds</v>
      </c>
    </row>
    <row r="429" customFormat="false" ht="11.9" hidden="false" customHeight="true" outlineLevel="0" collapsed="false">
      <c r="A429" s="154" t="s">
        <v>1188</v>
      </c>
      <c r="B429" s="147" t="n">
        <v>3</v>
      </c>
      <c r="C429" s="148" t="n">
        <v>3</v>
      </c>
      <c r="D429" s="147" t="s">
        <v>947</v>
      </c>
      <c r="E429" s="150" t="s">
        <v>640</v>
      </c>
      <c r="F429" s="210" t="s">
        <v>1189</v>
      </c>
      <c r="H429" s="146" t="s">
        <v>649</v>
      </c>
      <c r="I429" s="153" t="s">
        <v>650</v>
      </c>
      <c r="J429" s="146" t="s">
        <v>395</v>
      </c>
      <c r="M429" s="157" t="s">
        <v>348</v>
      </c>
      <c r="N429" s="158" t="s">
        <v>400</v>
      </c>
      <c r="O429" s="159" t="n">
        <v>2012</v>
      </c>
      <c r="S429" s="146" t="n">
        <v>280</v>
      </c>
      <c r="T429" s="161" t="n">
        <v>8</v>
      </c>
      <c r="AH429" s="164" t="n">
        <v>6262</v>
      </c>
      <c r="AI429" s="164" t="n">
        <v>6541</v>
      </c>
      <c r="AJ429" s="219" t="n">
        <f aca="false">SeqEnd-SeqBeg+1</f>
        <v>280</v>
      </c>
      <c r="AK429" s="220" t="n">
        <f aca="false">AND( SeqBeg&lt;=Beg  , End &lt;=SeqEnd )</f>
        <v>0</v>
      </c>
      <c r="AN429" s="221"/>
      <c r="AT429" s="147" t="s">
        <v>103</v>
      </c>
      <c r="AU429" s="146"/>
      <c r="AW429" s="222" t="str">
        <f aca="false">HYPERLINK(CONCATENATE("http://www.ncbi.nlm.nih.gov/nuccore/",BM429),BM429)</f>
        <v>KF513973</v>
      </c>
      <c r="AX429" s="219" t="e">
        <f aca="false">CONCATENATE(d#REF!,IF(I429="","",CONCATENATE(".",I429)),IF(K429="","",CONCATENATE(".",K429)),IF(M429="","",CONCATENATE(".",M429)),IF(R429="","",CONCATENATE(".",R429)),IF(U429="","","(*)"))</f>
        <v>#VALUE!</v>
      </c>
      <c r="AY429" s="170" t="str">
        <f aca="false">CONCATENATE(BM429,".",BN429)</f>
        <v>KF513973.HEV_EW442</v>
      </c>
      <c r="AZ429" s="171" t="str">
        <f aca="false">IF(AV429="",IF(ISNUMBER(FIND(".",A429)),LEFT(A429,FIND(".",A429)-1),A429),AV429)</f>
        <v>KF513973</v>
      </c>
      <c r="BA429" s="171" t="str">
        <f aca="false">IF(ISNUMBER(FIND("-",AZ429)),LEFT(AZ429,FIND("-",AZ429)-1),AZ429)</f>
        <v>KF513973</v>
      </c>
      <c r="BB429" s="170" t="str">
        <f aca="false"> MEGAname &amp; "="</f>
        <v>KF513973=</v>
      </c>
      <c r="BC429" s="170" t="str">
        <f aca="false">Clear &amp; IF(span ,"Span","out")</f>
        <v>KF513973=out</v>
      </c>
      <c r="BD429" s="170" t="str">
        <f aca="false">Clear &amp; IF(span, IF(B429=".","Selected",B429),"out")</f>
        <v>KF513973=out</v>
      </c>
      <c r="BE429" s="170" t="str">
        <f aca="false">Clear &amp; Strain</f>
        <v>KF513973=HEV_EW443</v>
      </c>
      <c r="BF429" s="170" t="e">
        <f aca="false">CONCATENATE(A429,"=",F428,". ",AX429,IF(AB429="","",CONCATENATE(".",AB429)))</f>
        <v>#VALUE!</v>
      </c>
      <c r="BG429" s="170" t="e">
        <f aca="false">CONCATENATE(A429,"=",F428,". ",AX429)</f>
        <v>#VALUE!</v>
      </c>
      <c r="BH429" s="170" t="e">
        <f aca="false">CONCATENATE(A429,"=",AX429)</f>
        <v>#VALUE!</v>
      </c>
      <c r="BI429" s="170" t="e">
        <f aca="false">CONCATENATE(A429,"=",ComForSubtype,d#REF!)</f>
        <v>#VALUE!</v>
      </c>
      <c r="BJ429" s="170" t="str">
        <f aca="false">CONCATENATE(A429,"=",E429)</f>
        <v>KF513973=3</v>
      </c>
      <c r="BK429" s="170" t="str">
        <f aca="false">CONCATENATE(A429,"=",C429)</f>
        <v>KF513973=3</v>
      </c>
      <c r="BL429" s="170" t="e">
        <f aca="false">CONCATENATE(d#REF!,"=")</f>
        <v>#VALUE!</v>
      </c>
      <c r="BM429" s="223" t="str">
        <f aca="false">IF(BA429="XX","",BA429)</f>
        <v>KF513973</v>
      </c>
      <c r="BN429" s="224" t="str">
        <f aca="false">CONCATENATE(IF(F428="","",F428),IF(G429="","",CONCATENATE(" / ",G429)))</f>
        <v>HEV_EW442</v>
      </c>
      <c r="BO429" s="225" t="e">
        <f aca="false">AX429</f>
        <v>#VALUE!</v>
      </c>
      <c r="BP429" s="226" t="str">
        <f aca="false">IF(V429="","",V429)</f>
        <v/>
      </c>
      <c r="BQ429" s="226" t="str">
        <f aca="false">IF(W429="","",CONCATENATE(W429,IF(LEFT(AO429,1)="s","+","")))</f>
        <v/>
      </c>
      <c r="BR429" s="226" t="str">
        <f aca="false">IF(X429="","",CONCATENATE(X429,IF(LEFT(AQ429,1)="s","+","")))</f>
        <v/>
      </c>
      <c r="BS429" s="226" t="str">
        <f aca="false">IF(Y429="","",CONCATENATE(Y429,IF(LEFT(AR429,1)="s","+","")))</f>
        <v/>
      </c>
      <c r="BT429" s="226" t="str">
        <f aca="false">IF(Z429="","",CONCATENATE(Z429,IF(LEFT(AS429,1)="s","+","")))</f>
        <v/>
      </c>
      <c r="BU429" s="227" t="str">
        <f aca="false">IF(AA429="","",CONCATENATE(AA429,IF(LEFT(AT429,1)="s","+","")))</f>
        <v/>
      </c>
      <c r="BW429" s="177" t="s">
        <v>338</v>
      </c>
      <c r="BX429" s="170" t="str">
        <f aca="false">IF(BW429&lt;&gt;"",IF(ISNUMBER(FIND("=",BW429)),LEFT(BW429,FIND("=",BW429)-1),BW429),BW429)</f>
        <v>xx</v>
      </c>
      <c r="BY429" s="170" t="str">
        <f aca="false">IF(BW429&lt;&gt;"",IF(ISNUMBER(FIND("=",BW429)),RIGHT(BW429,LEN(BW429)-FIND("=",BW429)),""),"")</f>
        <v>Non_select</v>
      </c>
      <c r="BZ429" s="170" t="str">
        <f aca="false">IF(BX429&lt;&gt;"",IF(ISNUMBER(FIND(".",BX429)),LEFT(BX429,FIND(".",BX429)-1),BX429),BX429)</f>
        <v>xx</v>
      </c>
      <c r="CA429" s="170" t="str">
        <f aca="false">IF(BX429&lt;&gt;"",IF(ISNUMBER(FIND(".",BX429)),RIGHT(BX429,LEN(BX429)-FIND(".",BX429)),""),"")</f>
        <v/>
      </c>
      <c r="CC429" s="170" t="str">
        <f aca="false">A429</f>
        <v>KF513973</v>
      </c>
      <c r="CD429" s="178" t="s">
        <v>339</v>
      </c>
      <c r="CE429" s="178" t="s">
        <v>340</v>
      </c>
      <c r="CF429" s="178" t="s">
        <v>341</v>
      </c>
      <c r="CK429" s="178"/>
      <c r="CR429" s="228" t="n">
        <f aca="false">C429</f>
        <v>3</v>
      </c>
      <c r="CS429" s="229" t="e">
        <f aca="false">d#REF!</f>
        <v>#VALUE!</v>
      </c>
      <c r="CT429" s="170" t="str">
        <f aca="false">CONCATENATE(CD429," strain ",CM429," ",CL429,", partial cds")</f>
        <v>Hepatitis E virus strain  , partial cds</v>
      </c>
    </row>
    <row r="430" customFormat="false" ht="11.9" hidden="false" customHeight="true" outlineLevel="0" collapsed="false">
      <c r="A430" s="154" t="s">
        <v>1190</v>
      </c>
      <c r="B430" s="147" t="n">
        <v>3</v>
      </c>
      <c r="C430" s="148" t="n">
        <v>3</v>
      </c>
      <c r="D430" s="147" t="s">
        <v>947</v>
      </c>
      <c r="E430" s="150" t="s">
        <v>640</v>
      </c>
      <c r="F430" s="210" t="s">
        <v>1191</v>
      </c>
      <c r="H430" s="146" t="s">
        <v>649</v>
      </c>
      <c r="I430" s="153" t="s">
        <v>650</v>
      </c>
      <c r="J430" s="146" t="s">
        <v>395</v>
      </c>
      <c r="M430" s="157" t="s">
        <v>348</v>
      </c>
      <c r="N430" s="158" t="s">
        <v>400</v>
      </c>
      <c r="O430" s="159" t="n">
        <v>2012</v>
      </c>
      <c r="S430" s="146" t="n">
        <v>280</v>
      </c>
      <c r="T430" s="161" t="n">
        <v>8</v>
      </c>
      <c r="AH430" s="164" t="n">
        <v>6262</v>
      </c>
      <c r="AI430" s="164" t="n">
        <v>6541</v>
      </c>
      <c r="AJ430" s="219" t="n">
        <f aca="false">SeqEnd-SeqBeg+1</f>
        <v>280</v>
      </c>
      <c r="AK430" s="220" t="n">
        <f aca="false">AND( SeqBeg&lt;=Beg  , End &lt;=SeqEnd )</f>
        <v>0</v>
      </c>
      <c r="AN430" s="221"/>
      <c r="AT430" s="147" t="s">
        <v>103</v>
      </c>
      <c r="AU430" s="146"/>
      <c r="AW430" s="222" t="str">
        <f aca="false">HYPERLINK(CONCATENATE("http://www.ncbi.nlm.nih.gov/nuccore/",BM430),BM430)</f>
        <v>KF513974</v>
      </c>
      <c r="AX430" s="219" t="e">
        <f aca="false">CONCATENATE(d#REF!,IF(I430="","",CONCATENATE(".",I430)),IF(K430="","",CONCATENATE(".",K430)),IF(M430="","",CONCATENATE(".",M430)),IF(R430="","",CONCATENATE(".",R430)),IF(U430="","","(*)"))</f>
        <v>#VALUE!</v>
      </c>
      <c r="AY430" s="170" t="str">
        <f aca="false">CONCATENATE(BM430,".",BN430)</f>
        <v>KF513974.HEV_EW443</v>
      </c>
      <c r="AZ430" s="171" t="str">
        <f aca="false">IF(AV430="",IF(ISNUMBER(FIND(".",A430)),LEFT(A430,FIND(".",A430)-1),A430),AV430)</f>
        <v>KF513974</v>
      </c>
      <c r="BA430" s="171" t="str">
        <f aca="false">IF(ISNUMBER(FIND("-",AZ430)),LEFT(AZ430,FIND("-",AZ430)-1),AZ430)</f>
        <v>KF513974</v>
      </c>
      <c r="BB430" s="170" t="str">
        <f aca="false"> MEGAname &amp; "="</f>
        <v>KF513974=</v>
      </c>
      <c r="BC430" s="170" t="str">
        <f aca="false">Clear &amp; IF(span ,"Span","out")</f>
        <v>KF513974=out</v>
      </c>
      <c r="BD430" s="170" t="str">
        <f aca="false">Clear &amp; IF(span, IF(B430=".","Selected",B430),"out")</f>
        <v>KF513974=out</v>
      </c>
      <c r="BE430" s="170" t="str">
        <f aca="false">Clear &amp; Strain</f>
        <v>KF513974=HEV_EW444</v>
      </c>
      <c r="BF430" s="170" t="e">
        <f aca="false">CONCATENATE(A430,"=",F429,". ",AX430,IF(AB430="","",CONCATENATE(".",AB430)))</f>
        <v>#VALUE!</v>
      </c>
      <c r="BG430" s="170" t="e">
        <f aca="false">CONCATENATE(A430,"=",F429,". ",AX430)</f>
        <v>#VALUE!</v>
      </c>
      <c r="BH430" s="170" t="e">
        <f aca="false">CONCATENATE(A430,"=",AX430)</f>
        <v>#VALUE!</v>
      </c>
      <c r="BI430" s="170" t="e">
        <f aca="false">CONCATENATE(A430,"=",ComForSubtype,d#REF!)</f>
        <v>#VALUE!</v>
      </c>
      <c r="BJ430" s="170" t="str">
        <f aca="false">CONCATENATE(A430,"=",E430)</f>
        <v>KF513974=3</v>
      </c>
      <c r="BK430" s="170" t="str">
        <f aca="false">CONCATENATE(A430,"=",C430)</f>
        <v>KF513974=3</v>
      </c>
      <c r="BL430" s="170" t="e">
        <f aca="false">CONCATENATE(d#REF!,"=")</f>
        <v>#VALUE!</v>
      </c>
      <c r="BM430" s="223" t="str">
        <f aca="false">IF(BA430="XX","",BA430)</f>
        <v>KF513974</v>
      </c>
      <c r="BN430" s="224" t="str">
        <f aca="false">CONCATENATE(IF(F429="","",F429),IF(G430="","",CONCATENATE(" / ",G430)))</f>
        <v>HEV_EW443</v>
      </c>
      <c r="BO430" s="225" t="e">
        <f aca="false">AX430</f>
        <v>#VALUE!</v>
      </c>
      <c r="BP430" s="226" t="str">
        <f aca="false">IF(V430="","",V430)</f>
        <v/>
      </c>
      <c r="BQ430" s="226" t="str">
        <f aca="false">IF(W430="","",CONCATENATE(W430,IF(LEFT(AO430,1)="s","+","")))</f>
        <v/>
      </c>
      <c r="BR430" s="226" t="str">
        <f aca="false">IF(X430="","",CONCATENATE(X430,IF(LEFT(AQ430,1)="s","+","")))</f>
        <v/>
      </c>
      <c r="BS430" s="226" t="str">
        <f aca="false">IF(Y430="","",CONCATENATE(Y430,IF(LEFT(AR430,1)="s","+","")))</f>
        <v/>
      </c>
      <c r="BT430" s="226" t="str">
        <f aca="false">IF(Z430="","",CONCATENATE(Z430,IF(LEFT(AS430,1)="s","+","")))</f>
        <v/>
      </c>
      <c r="BU430" s="227" t="str">
        <f aca="false">IF(AA430="","",CONCATENATE(AA430,IF(LEFT(AT430,1)="s","+","")))</f>
        <v/>
      </c>
      <c r="BW430" s="177" t="s">
        <v>338</v>
      </c>
      <c r="BX430" s="170" t="str">
        <f aca="false">IF(BW430&lt;&gt;"",IF(ISNUMBER(FIND("=",BW430)),LEFT(BW430,FIND("=",BW430)-1),BW430),BW430)</f>
        <v>xx</v>
      </c>
      <c r="BY430" s="170" t="str">
        <f aca="false">IF(BW430&lt;&gt;"",IF(ISNUMBER(FIND("=",BW430)),RIGHT(BW430,LEN(BW430)-FIND("=",BW430)),""),"")</f>
        <v>Non_select</v>
      </c>
      <c r="BZ430" s="170" t="str">
        <f aca="false">IF(BX430&lt;&gt;"",IF(ISNUMBER(FIND(".",BX430)),LEFT(BX430,FIND(".",BX430)-1),BX430),BX430)</f>
        <v>xx</v>
      </c>
      <c r="CA430" s="170" t="str">
        <f aca="false">IF(BX430&lt;&gt;"",IF(ISNUMBER(FIND(".",BX430)),RIGHT(BX430,LEN(BX430)-FIND(".",BX430)),""),"")</f>
        <v/>
      </c>
      <c r="CC430" s="170" t="str">
        <f aca="false">A430</f>
        <v>KF513974</v>
      </c>
      <c r="CD430" s="178" t="s">
        <v>339</v>
      </c>
      <c r="CE430" s="178" t="s">
        <v>340</v>
      </c>
      <c r="CF430" s="178" t="s">
        <v>341</v>
      </c>
      <c r="CK430" s="178"/>
      <c r="CR430" s="228" t="n">
        <f aca="false">C430</f>
        <v>3</v>
      </c>
      <c r="CS430" s="229" t="e">
        <f aca="false">d#REF!</f>
        <v>#VALUE!</v>
      </c>
      <c r="CT430" s="170" t="str">
        <f aca="false">CONCATENATE(CD430," strain ",CM430," ",CL430,", partial cds")</f>
        <v>Hepatitis E virus strain  , partial cds</v>
      </c>
    </row>
    <row r="431" customFormat="false" ht="11.9" hidden="false" customHeight="true" outlineLevel="0" collapsed="false">
      <c r="A431" s="154" t="s">
        <v>1192</v>
      </c>
      <c r="B431" s="147" t="n">
        <v>3</v>
      </c>
      <c r="C431" s="148" t="n">
        <v>3</v>
      </c>
      <c r="D431" s="147" t="s">
        <v>947</v>
      </c>
      <c r="E431" s="150" t="s">
        <v>640</v>
      </c>
      <c r="F431" s="210" t="s">
        <v>1193</v>
      </c>
      <c r="H431" s="146" t="s">
        <v>649</v>
      </c>
      <c r="I431" s="153" t="s">
        <v>650</v>
      </c>
      <c r="J431" s="146" t="s">
        <v>395</v>
      </c>
      <c r="M431" s="157" t="s">
        <v>348</v>
      </c>
      <c r="N431" s="158" t="s">
        <v>400</v>
      </c>
      <c r="O431" s="159" t="n">
        <v>2012</v>
      </c>
      <c r="S431" s="146" t="n">
        <v>280</v>
      </c>
      <c r="T431" s="161" t="n">
        <v>8</v>
      </c>
      <c r="AH431" s="164" t="n">
        <v>6262</v>
      </c>
      <c r="AI431" s="164" t="n">
        <v>6541</v>
      </c>
      <c r="AJ431" s="219" t="n">
        <f aca="false">SeqEnd-SeqBeg+1</f>
        <v>280</v>
      </c>
      <c r="AK431" s="220" t="n">
        <f aca="false">AND( SeqBeg&lt;=Beg  , End &lt;=SeqEnd )</f>
        <v>0</v>
      </c>
      <c r="AN431" s="221"/>
      <c r="AT431" s="147" t="s">
        <v>103</v>
      </c>
      <c r="AU431" s="146"/>
      <c r="AW431" s="222" t="str">
        <f aca="false">HYPERLINK(CONCATENATE("http://www.ncbi.nlm.nih.gov/nuccore/",BM431),BM431)</f>
        <v>KF513975</v>
      </c>
      <c r="AX431" s="219" t="e">
        <f aca="false">CONCATENATE(d#REF!,IF(I431="","",CONCATENATE(".",I431)),IF(K431="","",CONCATENATE(".",K431)),IF(M431="","",CONCATENATE(".",M431)),IF(R431="","",CONCATENATE(".",R431)),IF(U431="","","(*)"))</f>
        <v>#VALUE!</v>
      </c>
      <c r="AY431" s="170" t="str">
        <f aca="false">CONCATENATE(BM431,".",BN431)</f>
        <v>KF513975.HEV_EW444</v>
      </c>
      <c r="AZ431" s="171" t="str">
        <f aca="false">IF(AV431="",IF(ISNUMBER(FIND(".",A431)),LEFT(A431,FIND(".",A431)-1),A431),AV431)</f>
        <v>KF513975</v>
      </c>
      <c r="BA431" s="171" t="str">
        <f aca="false">IF(ISNUMBER(FIND("-",AZ431)),LEFT(AZ431,FIND("-",AZ431)-1),AZ431)</f>
        <v>KF513975</v>
      </c>
      <c r="BB431" s="170" t="str">
        <f aca="false"> MEGAname &amp; "="</f>
        <v>KF513975=</v>
      </c>
      <c r="BC431" s="170" t="str">
        <f aca="false">Clear &amp; IF(span ,"Span","out")</f>
        <v>KF513975=out</v>
      </c>
      <c r="BD431" s="170" t="str">
        <f aca="false">Clear &amp; IF(span, IF(B431=".","Selected",B431),"out")</f>
        <v>KF513975=out</v>
      </c>
      <c r="BE431" s="170" t="str">
        <f aca="false">Clear &amp; Strain</f>
        <v>KF513975=HEV_EW445</v>
      </c>
      <c r="BF431" s="170" t="e">
        <f aca="false">CONCATENATE(A431,"=",F430,". ",AX431,IF(AB431="","",CONCATENATE(".",AB431)))</f>
        <v>#VALUE!</v>
      </c>
      <c r="BG431" s="170" t="e">
        <f aca="false">CONCATENATE(A431,"=",F430,". ",AX431)</f>
        <v>#VALUE!</v>
      </c>
      <c r="BH431" s="170" t="e">
        <f aca="false">CONCATENATE(A431,"=",AX431)</f>
        <v>#VALUE!</v>
      </c>
      <c r="BI431" s="170" t="e">
        <f aca="false">CONCATENATE(A431,"=",ComForSubtype,d#REF!)</f>
        <v>#VALUE!</v>
      </c>
      <c r="BJ431" s="170" t="str">
        <f aca="false">CONCATENATE(A431,"=",E431)</f>
        <v>KF513975=3</v>
      </c>
      <c r="BK431" s="170" t="str">
        <f aca="false">CONCATENATE(A431,"=",C431)</f>
        <v>KF513975=3</v>
      </c>
      <c r="BL431" s="170" t="e">
        <f aca="false">CONCATENATE(d#REF!,"=")</f>
        <v>#VALUE!</v>
      </c>
      <c r="BM431" s="223" t="str">
        <f aca="false">IF(BA431="XX","",BA431)</f>
        <v>KF513975</v>
      </c>
      <c r="BN431" s="224" t="str">
        <f aca="false">CONCATENATE(IF(F430="","",F430),IF(G431="","",CONCATENATE(" / ",G431)))</f>
        <v>HEV_EW444</v>
      </c>
      <c r="BO431" s="225" t="e">
        <f aca="false">AX431</f>
        <v>#VALUE!</v>
      </c>
      <c r="BP431" s="226" t="str">
        <f aca="false">IF(V431="","",V431)</f>
        <v/>
      </c>
      <c r="BQ431" s="226" t="str">
        <f aca="false">IF(W431="","",CONCATENATE(W431,IF(LEFT(AO431,1)="s","+","")))</f>
        <v/>
      </c>
      <c r="BR431" s="226" t="str">
        <f aca="false">IF(X431="","",CONCATENATE(X431,IF(LEFT(AQ431,1)="s","+","")))</f>
        <v/>
      </c>
      <c r="BS431" s="226" t="str">
        <f aca="false">IF(Y431="","",CONCATENATE(Y431,IF(LEFT(AR431,1)="s","+","")))</f>
        <v/>
      </c>
      <c r="BT431" s="226" t="str">
        <f aca="false">IF(Z431="","",CONCATENATE(Z431,IF(LEFT(AS431,1)="s","+","")))</f>
        <v/>
      </c>
      <c r="BU431" s="227" t="str">
        <f aca="false">IF(AA431="","",CONCATENATE(AA431,IF(LEFT(AT431,1)="s","+","")))</f>
        <v/>
      </c>
      <c r="BW431" s="177" t="s">
        <v>338</v>
      </c>
      <c r="BX431" s="170" t="str">
        <f aca="false">IF(BW431&lt;&gt;"",IF(ISNUMBER(FIND("=",BW431)),LEFT(BW431,FIND("=",BW431)-1),BW431),BW431)</f>
        <v>xx</v>
      </c>
      <c r="BY431" s="170" t="str">
        <f aca="false">IF(BW431&lt;&gt;"",IF(ISNUMBER(FIND("=",BW431)),RIGHT(BW431,LEN(BW431)-FIND("=",BW431)),""),"")</f>
        <v>Non_select</v>
      </c>
      <c r="BZ431" s="170" t="str">
        <f aca="false">IF(BX431&lt;&gt;"",IF(ISNUMBER(FIND(".",BX431)),LEFT(BX431,FIND(".",BX431)-1),BX431),BX431)</f>
        <v>xx</v>
      </c>
      <c r="CA431" s="170" t="str">
        <f aca="false">IF(BX431&lt;&gt;"",IF(ISNUMBER(FIND(".",BX431)),RIGHT(BX431,LEN(BX431)-FIND(".",BX431)),""),"")</f>
        <v/>
      </c>
      <c r="CC431" s="170" t="str">
        <f aca="false">A431</f>
        <v>KF513975</v>
      </c>
      <c r="CD431" s="178" t="s">
        <v>339</v>
      </c>
      <c r="CE431" s="178" t="s">
        <v>340</v>
      </c>
      <c r="CF431" s="178" t="s">
        <v>341</v>
      </c>
      <c r="CK431" s="178"/>
      <c r="CR431" s="228" t="n">
        <f aca="false">C431</f>
        <v>3</v>
      </c>
      <c r="CS431" s="229" t="e">
        <f aca="false">d#REF!</f>
        <v>#VALUE!</v>
      </c>
      <c r="CT431" s="170" t="str">
        <f aca="false">CONCATENATE(CD431," strain ",CM431," ",CL431,", partial cds")</f>
        <v>Hepatitis E virus strain  , partial cds</v>
      </c>
    </row>
    <row r="432" customFormat="false" ht="11.9" hidden="false" customHeight="true" outlineLevel="0" collapsed="false">
      <c r="A432" s="154" t="s">
        <v>1194</v>
      </c>
      <c r="B432" s="147" t="n">
        <v>3</v>
      </c>
      <c r="C432" s="148" t="n">
        <v>3</v>
      </c>
      <c r="D432" s="147" t="s">
        <v>947</v>
      </c>
      <c r="E432" s="150" t="s">
        <v>640</v>
      </c>
      <c r="F432" s="210" t="s">
        <v>1195</v>
      </c>
      <c r="H432" s="146" t="s">
        <v>649</v>
      </c>
      <c r="I432" s="153" t="s">
        <v>650</v>
      </c>
      <c r="J432" s="146" t="s">
        <v>395</v>
      </c>
      <c r="M432" s="157" t="s">
        <v>348</v>
      </c>
      <c r="N432" s="158" t="s">
        <v>400</v>
      </c>
      <c r="O432" s="159" t="n">
        <v>2012</v>
      </c>
      <c r="S432" s="146" t="n">
        <v>280</v>
      </c>
      <c r="T432" s="161" t="n">
        <v>8</v>
      </c>
      <c r="AH432" s="164" t="n">
        <v>6262</v>
      </c>
      <c r="AI432" s="164" t="n">
        <v>6541</v>
      </c>
      <c r="AJ432" s="219" t="n">
        <f aca="false">SeqEnd-SeqBeg+1</f>
        <v>280</v>
      </c>
      <c r="AK432" s="220" t="n">
        <f aca="false">AND( SeqBeg&lt;=Beg  , End &lt;=SeqEnd )</f>
        <v>0</v>
      </c>
      <c r="AN432" s="221"/>
      <c r="AT432" s="147" t="s">
        <v>103</v>
      </c>
      <c r="AU432" s="146"/>
      <c r="AW432" s="222" t="str">
        <f aca="false">HYPERLINK(CONCATENATE("http://www.ncbi.nlm.nih.gov/nuccore/",BM432),BM432)</f>
        <v>KF513976</v>
      </c>
      <c r="AX432" s="219" t="e">
        <f aca="false">CONCATENATE(d#REF!,IF(I432="","",CONCATENATE(".",I432)),IF(K432="","",CONCATENATE(".",K432)),IF(M432="","",CONCATENATE(".",M432)),IF(R432="","",CONCATENATE(".",R432)),IF(U432="","","(*)"))</f>
        <v>#VALUE!</v>
      </c>
      <c r="AY432" s="170" t="str">
        <f aca="false">CONCATENATE(BM432,".",BN432)</f>
        <v>KF513976.HEV_EW445</v>
      </c>
      <c r="AZ432" s="171" t="str">
        <f aca="false">IF(AV432="",IF(ISNUMBER(FIND(".",A432)),LEFT(A432,FIND(".",A432)-1),A432),AV432)</f>
        <v>KF513976</v>
      </c>
      <c r="BA432" s="171" t="str">
        <f aca="false">IF(ISNUMBER(FIND("-",AZ432)),LEFT(AZ432,FIND("-",AZ432)-1),AZ432)</f>
        <v>KF513976</v>
      </c>
      <c r="BB432" s="170" t="str">
        <f aca="false"> MEGAname &amp; "="</f>
        <v>KF513976=</v>
      </c>
      <c r="BC432" s="170" t="str">
        <f aca="false">Clear &amp; IF(span ,"Span","out")</f>
        <v>KF513976=out</v>
      </c>
      <c r="BD432" s="170" t="str">
        <f aca="false">Clear &amp; IF(span, IF(B432=".","Selected",B432),"out")</f>
        <v>KF513976=out</v>
      </c>
      <c r="BE432" s="170" t="str">
        <f aca="false">Clear &amp; Strain</f>
        <v>KF513976=HEV_EW446</v>
      </c>
      <c r="BF432" s="170" t="e">
        <f aca="false">CONCATENATE(A432,"=",F431,". ",AX432,IF(AB432="","",CONCATENATE(".",AB432)))</f>
        <v>#VALUE!</v>
      </c>
      <c r="BG432" s="170" t="e">
        <f aca="false">CONCATENATE(A432,"=",F431,". ",AX432)</f>
        <v>#VALUE!</v>
      </c>
      <c r="BH432" s="170" t="e">
        <f aca="false">CONCATENATE(A432,"=",AX432)</f>
        <v>#VALUE!</v>
      </c>
      <c r="BI432" s="170" t="e">
        <f aca="false">CONCATENATE(A432,"=",ComForSubtype,d#REF!)</f>
        <v>#VALUE!</v>
      </c>
      <c r="BJ432" s="170" t="str">
        <f aca="false">CONCATENATE(A432,"=",E432)</f>
        <v>KF513976=3</v>
      </c>
      <c r="BK432" s="170" t="str">
        <f aca="false">CONCATENATE(A432,"=",C432)</f>
        <v>KF513976=3</v>
      </c>
      <c r="BL432" s="170" t="e">
        <f aca="false">CONCATENATE(d#REF!,"=")</f>
        <v>#VALUE!</v>
      </c>
      <c r="BM432" s="223" t="str">
        <f aca="false">IF(BA432="XX","",BA432)</f>
        <v>KF513976</v>
      </c>
      <c r="BN432" s="224" t="str">
        <f aca="false">CONCATENATE(IF(F431="","",F431),IF(G432="","",CONCATENATE(" / ",G432)))</f>
        <v>HEV_EW445</v>
      </c>
      <c r="BO432" s="225" t="e">
        <f aca="false">AX432</f>
        <v>#VALUE!</v>
      </c>
      <c r="BP432" s="226" t="str">
        <f aca="false">IF(V432="","",V432)</f>
        <v/>
      </c>
      <c r="BQ432" s="226" t="str">
        <f aca="false">IF(W432="","",CONCATENATE(W432,IF(LEFT(AO432,1)="s","+","")))</f>
        <v/>
      </c>
      <c r="BR432" s="226" t="str">
        <f aca="false">IF(X432="","",CONCATENATE(X432,IF(LEFT(AQ432,1)="s","+","")))</f>
        <v/>
      </c>
      <c r="BS432" s="226" t="str">
        <f aca="false">IF(Y432="","",CONCATENATE(Y432,IF(LEFT(AR432,1)="s","+","")))</f>
        <v/>
      </c>
      <c r="BT432" s="226" t="str">
        <f aca="false">IF(Z432="","",CONCATENATE(Z432,IF(LEFT(AS432,1)="s","+","")))</f>
        <v/>
      </c>
      <c r="BU432" s="227" t="str">
        <f aca="false">IF(AA432="","",CONCATENATE(AA432,IF(LEFT(AT432,1)="s","+","")))</f>
        <v/>
      </c>
      <c r="BW432" s="177" t="s">
        <v>338</v>
      </c>
      <c r="BX432" s="170" t="str">
        <f aca="false">IF(BW432&lt;&gt;"",IF(ISNUMBER(FIND("=",BW432)),LEFT(BW432,FIND("=",BW432)-1),BW432),BW432)</f>
        <v>xx</v>
      </c>
      <c r="BY432" s="170" t="str">
        <f aca="false">IF(BW432&lt;&gt;"",IF(ISNUMBER(FIND("=",BW432)),RIGHT(BW432,LEN(BW432)-FIND("=",BW432)),""),"")</f>
        <v>Non_select</v>
      </c>
      <c r="BZ432" s="170" t="str">
        <f aca="false">IF(BX432&lt;&gt;"",IF(ISNUMBER(FIND(".",BX432)),LEFT(BX432,FIND(".",BX432)-1),BX432),BX432)</f>
        <v>xx</v>
      </c>
      <c r="CA432" s="170" t="str">
        <f aca="false">IF(BX432&lt;&gt;"",IF(ISNUMBER(FIND(".",BX432)),RIGHT(BX432,LEN(BX432)-FIND(".",BX432)),""),"")</f>
        <v/>
      </c>
      <c r="CC432" s="170" t="str">
        <f aca="false">A432</f>
        <v>KF513976</v>
      </c>
      <c r="CD432" s="178" t="s">
        <v>339</v>
      </c>
      <c r="CE432" s="178" t="s">
        <v>340</v>
      </c>
      <c r="CF432" s="178" t="s">
        <v>341</v>
      </c>
      <c r="CK432" s="178"/>
      <c r="CR432" s="228" t="n">
        <f aca="false">C432</f>
        <v>3</v>
      </c>
      <c r="CS432" s="229" t="e">
        <f aca="false">d#REF!</f>
        <v>#VALUE!</v>
      </c>
      <c r="CT432" s="170" t="str">
        <f aca="false">CONCATENATE(CD432," strain ",CM432," ",CL432,", partial cds")</f>
        <v>Hepatitis E virus strain  , partial cds</v>
      </c>
    </row>
    <row r="433" customFormat="false" ht="11.9" hidden="false" customHeight="true" outlineLevel="0" collapsed="false">
      <c r="A433" s="154" t="s">
        <v>1196</v>
      </c>
      <c r="B433" s="147" t="n">
        <v>3</v>
      </c>
      <c r="C433" s="148" t="n">
        <v>3</v>
      </c>
      <c r="D433" s="147" t="s">
        <v>947</v>
      </c>
      <c r="E433" s="150" t="s">
        <v>640</v>
      </c>
      <c r="F433" s="210" t="s">
        <v>1197</v>
      </c>
      <c r="H433" s="146" t="s">
        <v>649</v>
      </c>
      <c r="I433" s="153" t="s">
        <v>650</v>
      </c>
      <c r="J433" s="146" t="s">
        <v>395</v>
      </c>
      <c r="M433" s="157" t="s">
        <v>348</v>
      </c>
      <c r="N433" s="158" t="s">
        <v>400</v>
      </c>
      <c r="O433" s="159" t="n">
        <v>2012</v>
      </c>
      <c r="S433" s="146" t="n">
        <v>280</v>
      </c>
      <c r="T433" s="161" t="n">
        <v>8</v>
      </c>
      <c r="AH433" s="164" t="n">
        <v>6262</v>
      </c>
      <c r="AI433" s="164" t="n">
        <v>6541</v>
      </c>
      <c r="AJ433" s="219" t="n">
        <f aca="false">SeqEnd-SeqBeg+1</f>
        <v>280</v>
      </c>
      <c r="AK433" s="220" t="n">
        <f aca="false">AND( SeqBeg&lt;=Beg  , End &lt;=SeqEnd )</f>
        <v>0</v>
      </c>
      <c r="AN433" s="221"/>
      <c r="AT433" s="147" t="s">
        <v>103</v>
      </c>
      <c r="AU433" s="146"/>
      <c r="AW433" s="222" t="str">
        <f aca="false">HYPERLINK(CONCATENATE("http://www.ncbi.nlm.nih.gov/nuccore/",BM433),BM433)</f>
        <v>KF513978</v>
      </c>
      <c r="AX433" s="219" t="e">
        <f aca="false">CONCATENATE(d#REF!,IF(I433="","",CONCATENATE(".",I433)),IF(K433="","",CONCATENATE(".",K433)),IF(M433="","",CONCATENATE(".",M433)),IF(R433="","",CONCATENATE(".",R433)),IF(U433="","","(*)"))</f>
        <v>#VALUE!</v>
      </c>
      <c r="AY433" s="170" t="str">
        <f aca="false">CONCATENATE(BM433,".",BN433)</f>
        <v>KF513978.HEV_EW446</v>
      </c>
      <c r="AZ433" s="171" t="str">
        <f aca="false">IF(AV433="",IF(ISNUMBER(FIND(".",A433)),LEFT(A433,FIND(".",A433)-1),A433),AV433)</f>
        <v>KF513978</v>
      </c>
      <c r="BA433" s="171" t="str">
        <f aca="false">IF(ISNUMBER(FIND("-",AZ433)),LEFT(AZ433,FIND("-",AZ433)-1),AZ433)</f>
        <v>KF513978</v>
      </c>
      <c r="BB433" s="170" t="str">
        <f aca="false"> MEGAname &amp; "="</f>
        <v>KF513978=</v>
      </c>
      <c r="BC433" s="170" t="str">
        <f aca="false">Clear &amp; IF(span ,"Span","out")</f>
        <v>KF513978=out</v>
      </c>
      <c r="BD433" s="170" t="str">
        <f aca="false">Clear &amp; IF(span, IF(B433=".","Selected",B433),"out")</f>
        <v>KF513978=out</v>
      </c>
      <c r="BE433" s="170" t="str">
        <f aca="false">Clear &amp; Strain</f>
        <v>KF513978=HEV_EW448</v>
      </c>
      <c r="BF433" s="170" t="e">
        <f aca="false">CONCATENATE(A433,"=",F432,". ",AX433,IF(AB433="","",CONCATENATE(".",AB433)))</f>
        <v>#VALUE!</v>
      </c>
      <c r="BG433" s="170" t="e">
        <f aca="false">CONCATENATE(A433,"=",F432,". ",AX433)</f>
        <v>#VALUE!</v>
      </c>
      <c r="BH433" s="170" t="e">
        <f aca="false">CONCATENATE(A433,"=",AX433)</f>
        <v>#VALUE!</v>
      </c>
      <c r="BI433" s="170" t="e">
        <f aca="false">CONCATENATE(A433,"=",ComForSubtype,d#REF!)</f>
        <v>#VALUE!</v>
      </c>
      <c r="BJ433" s="170" t="str">
        <f aca="false">CONCATENATE(A433,"=",E433)</f>
        <v>KF513978=3</v>
      </c>
      <c r="BK433" s="170" t="str">
        <f aca="false">CONCATENATE(A433,"=",C433)</f>
        <v>KF513978=3</v>
      </c>
      <c r="BL433" s="170" t="e">
        <f aca="false">CONCATENATE(d#REF!,"=")</f>
        <v>#VALUE!</v>
      </c>
      <c r="BM433" s="223" t="str">
        <f aca="false">IF(BA433="XX","",BA433)</f>
        <v>KF513978</v>
      </c>
      <c r="BN433" s="224" t="str">
        <f aca="false">CONCATENATE(IF(F432="","",F432),IF(G433="","",CONCATENATE(" / ",G433)))</f>
        <v>HEV_EW446</v>
      </c>
      <c r="BO433" s="225" t="e">
        <f aca="false">AX433</f>
        <v>#VALUE!</v>
      </c>
      <c r="BP433" s="226" t="str">
        <f aca="false">IF(V433="","",V433)</f>
        <v/>
      </c>
      <c r="BQ433" s="226" t="str">
        <f aca="false">IF(W433="","",CONCATENATE(W433,IF(LEFT(AO433,1)="s","+","")))</f>
        <v/>
      </c>
      <c r="BR433" s="226" t="str">
        <f aca="false">IF(X433="","",CONCATENATE(X433,IF(LEFT(AQ433,1)="s","+","")))</f>
        <v/>
      </c>
      <c r="BS433" s="226" t="str">
        <f aca="false">IF(Y433="","",CONCATENATE(Y433,IF(LEFT(AR433,1)="s","+","")))</f>
        <v/>
      </c>
      <c r="BT433" s="226" t="str">
        <f aca="false">IF(Z433="","",CONCATENATE(Z433,IF(LEFT(AS433,1)="s","+","")))</f>
        <v/>
      </c>
      <c r="BU433" s="227" t="str">
        <f aca="false">IF(AA433="","",CONCATENATE(AA433,IF(LEFT(AT433,1)="s","+","")))</f>
        <v/>
      </c>
      <c r="BW433" s="177" t="s">
        <v>338</v>
      </c>
      <c r="BX433" s="170" t="str">
        <f aca="false">IF(BW433&lt;&gt;"",IF(ISNUMBER(FIND("=",BW433)),LEFT(BW433,FIND("=",BW433)-1),BW433),BW433)</f>
        <v>xx</v>
      </c>
      <c r="BY433" s="170" t="str">
        <f aca="false">IF(BW433&lt;&gt;"",IF(ISNUMBER(FIND("=",BW433)),RIGHT(BW433,LEN(BW433)-FIND("=",BW433)),""),"")</f>
        <v>Non_select</v>
      </c>
      <c r="BZ433" s="170" t="str">
        <f aca="false">IF(BX433&lt;&gt;"",IF(ISNUMBER(FIND(".",BX433)),LEFT(BX433,FIND(".",BX433)-1),BX433),BX433)</f>
        <v>xx</v>
      </c>
      <c r="CA433" s="170" t="str">
        <f aca="false">IF(BX433&lt;&gt;"",IF(ISNUMBER(FIND(".",BX433)),RIGHT(BX433,LEN(BX433)-FIND(".",BX433)),""),"")</f>
        <v/>
      </c>
      <c r="CC433" s="170" t="str">
        <f aca="false">A433</f>
        <v>KF513978</v>
      </c>
      <c r="CD433" s="178" t="s">
        <v>339</v>
      </c>
      <c r="CE433" s="178" t="s">
        <v>340</v>
      </c>
      <c r="CF433" s="178" t="s">
        <v>341</v>
      </c>
      <c r="CK433" s="178"/>
      <c r="CR433" s="228" t="n">
        <f aca="false">C433</f>
        <v>3</v>
      </c>
      <c r="CS433" s="229" t="e">
        <f aca="false">d#REF!</f>
        <v>#VALUE!</v>
      </c>
      <c r="CT433" s="170" t="str">
        <f aca="false">CONCATENATE(CD433," strain ",CM433," ",CL433,", partial cds")</f>
        <v>Hepatitis E virus strain  , partial cds</v>
      </c>
    </row>
    <row r="434" customFormat="false" ht="11.9" hidden="false" customHeight="true" outlineLevel="0" collapsed="false">
      <c r="A434" s="154" t="s">
        <v>1198</v>
      </c>
      <c r="B434" s="147" t="n">
        <v>3</v>
      </c>
      <c r="C434" s="148" t="n">
        <v>3</v>
      </c>
      <c r="D434" s="147" t="s">
        <v>947</v>
      </c>
      <c r="E434" s="150" t="s">
        <v>640</v>
      </c>
      <c r="F434" s="210" t="s">
        <v>1199</v>
      </c>
      <c r="H434" s="146" t="s">
        <v>649</v>
      </c>
      <c r="I434" s="153" t="s">
        <v>650</v>
      </c>
      <c r="J434" s="146" t="s">
        <v>395</v>
      </c>
      <c r="M434" s="157" t="s">
        <v>348</v>
      </c>
      <c r="N434" s="158" t="s">
        <v>400</v>
      </c>
      <c r="O434" s="159" t="n">
        <v>2012</v>
      </c>
      <c r="S434" s="146" t="n">
        <v>280</v>
      </c>
      <c r="T434" s="161" t="n">
        <v>8</v>
      </c>
      <c r="AH434" s="164" t="n">
        <v>6262</v>
      </c>
      <c r="AI434" s="164" t="n">
        <v>6541</v>
      </c>
      <c r="AJ434" s="219" t="n">
        <f aca="false">SeqEnd-SeqBeg+1</f>
        <v>280</v>
      </c>
      <c r="AK434" s="220" t="n">
        <f aca="false">AND( SeqBeg&lt;=Beg  , End &lt;=SeqEnd )</f>
        <v>0</v>
      </c>
      <c r="AN434" s="221"/>
      <c r="AT434" s="147" t="s">
        <v>103</v>
      </c>
      <c r="AU434" s="146"/>
      <c r="AW434" s="222" t="str">
        <f aca="false">HYPERLINK(CONCATENATE("http://www.ncbi.nlm.nih.gov/nuccore/",BM434),BM434)</f>
        <v>KF513981</v>
      </c>
      <c r="AX434" s="219" t="e">
        <f aca="false">CONCATENATE(d#REF!,IF(I434="","",CONCATENATE(".",I434)),IF(K434="","",CONCATENATE(".",K434)),IF(M434="","",CONCATENATE(".",M434)),IF(R434="","",CONCATENATE(".",R434)),IF(U434="","","(*)"))</f>
        <v>#VALUE!</v>
      </c>
      <c r="AY434" s="170" t="str">
        <f aca="false">CONCATENATE(BM434,".",BN434)</f>
        <v>KF513981.HEV_EW448</v>
      </c>
      <c r="AZ434" s="171" t="str">
        <f aca="false">IF(AV434="",IF(ISNUMBER(FIND(".",A434)),LEFT(A434,FIND(".",A434)-1),A434),AV434)</f>
        <v>KF513981</v>
      </c>
      <c r="BA434" s="171" t="str">
        <f aca="false">IF(ISNUMBER(FIND("-",AZ434)),LEFT(AZ434,FIND("-",AZ434)-1),AZ434)</f>
        <v>KF513981</v>
      </c>
      <c r="BB434" s="170" t="str">
        <f aca="false"> MEGAname &amp; "="</f>
        <v>KF513981=</v>
      </c>
      <c r="BC434" s="170" t="str">
        <f aca="false">Clear &amp; IF(span ,"Span","out")</f>
        <v>KF513981=out</v>
      </c>
      <c r="BD434" s="170" t="str">
        <f aca="false">Clear &amp; IF(span, IF(B434=".","Selected",B434),"out")</f>
        <v>KF513981=out</v>
      </c>
      <c r="BE434" s="170" t="str">
        <f aca="false">Clear &amp; Strain</f>
        <v>KF513981=HEV_EW450</v>
      </c>
      <c r="BF434" s="170" t="e">
        <f aca="false">CONCATENATE(A434,"=",F433,". ",AX434,IF(AB434="","",CONCATENATE(".",AB434)))</f>
        <v>#VALUE!</v>
      </c>
      <c r="BG434" s="170" t="e">
        <f aca="false">CONCATENATE(A434,"=",F433,". ",AX434)</f>
        <v>#VALUE!</v>
      </c>
      <c r="BH434" s="170" t="e">
        <f aca="false">CONCATENATE(A434,"=",AX434)</f>
        <v>#VALUE!</v>
      </c>
      <c r="BI434" s="170" t="e">
        <f aca="false">CONCATENATE(A434,"=",ComForSubtype,d#REF!)</f>
        <v>#VALUE!</v>
      </c>
      <c r="BJ434" s="170" t="str">
        <f aca="false">CONCATENATE(A434,"=",E434)</f>
        <v>KF513981=3</v>
      </c>
      <c r="BK434" s="170" t="str">
        <f aca="false">CONCATENATE(A434,"=",C434)</f>
        <v>KF513981=3</v>
      </c>
      <c r="BL434" s="170" t="e">
        <f aca="false">CONCATENATE(d#REF!,"=")</f>
        <v>#VALUE!</v>
      </c>
      <c r="BM434" s="223" t="str">
        <f aca="false">IF(BA434="XX","",BA434)</f>
        <v>KF513981</v>
      </c>
      <c r="BN434" s="224" t="str">
        <f aca="false">CONCATENATE(IF(F433="","",F433),IF(G434="","",CONCATENATE(" / ",G434)))</f>
        <v>HEV_EW448</v>
      </c>
      <c r="BO434" s="225" t="e">
        <f aca="false">AX434</f>
        <v>#VALUE!</v>
      </c>
      <c r="BP434" s="226" t="str">
        <f aca="false">IF(V434="","",V434)</f>
        <v/>
      </c>
      <c r="BQ434" s="226" t="str">
        <f aca="false">IF(W434="","",CONCATENATE(W434,IF(LEFT(AO434,1)="s","+","")))</f>
        <v/>
      </c>
      <c r="BR434" s="226" t="str">
        <f aca="false">IF(X434="","",CONCATENATE(X434,IF(LEFT(AQ434,1)="s","+","")))</f>
        <v/>
      </c>
      <c r="BS434" s="226" t="str">
        <f aca="false">IF(Y434="","",CONCATENATE(Y434,IF(LEFT(AR434,1)="s","+","")))</f>
        <v/>
      </c>
      <c r="BT434" s="226" t="str">
        <f aca="false">IF(Z434="","",CONCATENATE(Z434,IF(LEFT(AS434,1)="s","+","")))</f>
        <v/>
      </c>
      <c r="BU434" s="227" t="str">
        <f aca="false">IF(AA434="","",CONCATENATE(AA434,IF(LEFT(AT434,1)="s","+","")))</f>
        <v/>
      </c>
      <c r="BW434" s="177" t="s">
        <v>338</v>
      </c>
      <c r="BX434" s="170" t="str">
        <f aca="false">IF(BW434&lt;&gt;"",IF(ISNUMBER(FIND("=",BW434)),LEFT(BW434,FIND("=",BW434)-1),BW434),BW434)</f>
        <v>xx</v>
      </c>
      <c r="BY434" s="170" t="str">
        <f aca="false">IF(BW434&lt;&gt;"",IF(ISNUMBER(FIND("=",BW434)),RIGHT(BW434,LEN(BW434)-FIND("=",BW434)),""),"")</f>
        <v>Non_select</v>
      </c>
      <c r="BZ434" s="170" t="str">
        <f aca="false">IF(BX434&lt;&gt;"",IF(ISNUMBER(FIND(".",BX434)),LEFT(BX434,FIND(".",BX434)-1),BX434),BX434)</f>
        <v>xx</v>
      </c>
      <c r="CA434" s="170" t="str">
        <f aca="false">IF(BX434&lt;&gt;"",IF(ISNUMBER(FIND(".",BX434)),RIGHT(BX434,LEN(BX434)-FIND(".",BX434)),""),"")</f>
        <v/>
      </c>
      <c r="CC434" s="170" t="str">
        <f aca="false">A434</f>
        <v>KF513981</v>
      </c>
      <c r="CD434" s="178" t="s">
        <v>339</v>
      </c>
      <c r="CE434" s="178" t="s">
        <v>340</v>
      </c>
      <c r="CF434" s="178" t="s">
        <v>341</v>
      </c>
      <c r="CK434" s="178"/>
      <c r="CR434" s="228" t="n">
        <f aca="false">C434</f>
        <v>3</v>
      </c>
      <c r="CS434" s="229" t="e">
        <f aca="false">d#REF!</f>
        <v>#VALUE!</v>
      </c>
      <c r="CT434" s="170" t="str">
        <f aca="false">CONCATENATE(CD434," strain ",CM434," ",CL434,", partial cds")</f>
        <v>Hepatitis E virus strain  , partial cds</v>
      </c>
    </row>
    <row r="435" customFormat="false" ht="11.9" hidden="false" customHeight="true" outlineLevel="0" collapsed="false">
      <c r="A435" s="154" t="s">
        <v>1200</v>
      </c>
      <c r="B435" s="147" t="n">
        <v>3</v>
      </c>
      <c r="C435" s="148" t="n">
        <v>3</v>
      </c>
      <c r="D435" s="147" t="s">
        <v>947</v>
      </c>
      <c r="E435" s="150" t="s">
        <v>640</v>
      </c>
      <c r="F435" s="210" t="s">
        <v>1201</v>
      </c>
      <c r="H435" s="146" t="s">
        <v>649</v>
      </c>
      <c r="I435" s="153" t="s">
        <v>650</v>
      </c>
      <c r="J435" s="146" t="s">
        <v>395</v>
      </c>
      <c r="M435" s="157" t="s">
        <v>348</v>
      </c>
      <c r="N435" s="158" t="s">
        <v>400</v>
      </c>
      <c r="O435" s="159" t="n">
        <v>2012</v>
      </c>
      <c r="S435" s="146" t="n">
        <v>280</v>
      </c>
      <c r="T435" s="161" t="n">
        <v>8</v>
      </c>
      <c r="AH435" s="164" t="n">
        <v>6262</v>
      </c>
      <c r="AI435" s="164" t="n">
        <v>6541</v>
      </c>
      <c r="AJ435" s="219" t="n">
        <f aca="false">SeqEnd-SeqBeg+1</f>
        <v>280</v>
      </c>
      <c r="AK435" s="220" t="n">
        <f aca="false">AND( SeqBeg&lt;=Beg  , End &lt;=SeqEnd )</f>
        <v>0</v>
      </c>
      <c r="AN435" s="221"/>
      <c r="AT435" s="147" t="s">
        <v>103</v>
      </c>
      <c r="AU435" s="146"/>
      <c r="AW435" s="222" t="str">
        <f aca="false">HYPERLINK(CONCATENATE("http://www.ncbi.nlm.nih.gov/nuccore/",BM435),BM435)</f>
        <v>KF513982</v>
      </c>
      <c r="AX435" s="219" t="e">
        <f aca="false">CONCATENATE(d#REF!,IF(I435="","",CONCATENATE(".",I435)),IF(K435="","",CONCATENATE(".",K435)),IF(M435="","",CONCATENATE(".",M435)),IF(R435="","",CONCATENATE(".",R435)),IF(U435="","","(*)"))</f>
        <v>#VALUE!</v>
      </c>
      <c r="AY435" s="170" t="str">
        <f aca="false">CONCATENATE(BM435,".",BN435)</f>
        <v>KF513982.HEV_EW450</v>
      </c>
      <c r="AZ435" s="171" t="str">
        <f aca="false">IF(AV435="",IF(ISNUMBER(FIND(".",A435)),LEFT(A435,FIND(".",A435)-1),A435),AV435)</f>
        <v>KF513982</v>
      </c>
      <c r="BA435" s="171" t="str">
        <f aca="false">IF(ISNUMBER(FIND("-",AZ435)),LEFT(AZ435,FIND("-",AZ435)-1),AZ435)</f>
        <v>KF513982</v>
      </c>
      <c r="BB435" s="170" t="str">
        <f aca="false"> MEGAname &amp; "="</f>
        <v>KF513982=</v>
      </c>
      <c r="BC435" s="170" t="str">
        <f aca="false">Clear &amp; IF(span ,"Span","out")</f>
        <v>KF513982=out</v>
      </c>
      <c r="BD435" s="170" t="str">
        <f aca="false">Clear &amp; IF(span, IF(B435=".","Selected",B435),"out")</f>
        <v>KF513982=out</v>
      </c>
      <c r="BE435" s="170" t="str">
        <f aca="false">Clear &amp; Strain</f>
        <v>KF513982=HEV_EW451</v>
      </c>
      <c r="BF435" s="170" t="e">
        <f aca="false">CONCATENATE(A435,"=",F434,". ",AX435,IF(AB435="","",CONCATENATE(".",AB435)))</f>
        <v>#VALUE!</v>
      </c>
      <c r="BG435" s="170" t="e">
        <f aca="false">CONCATENATE(A435,"=",F434,". ",AX435)</f>
        <v>#VALUE!</v>
      </c>
      <c r="BH435" s="170" t="e">
        <f aca="false">CONCATENATE(A435,"=",AX435)</f>
        <v>#VALUE!</v>
      </c>
      <c r="BI435" s="170" t="e">
        <f aca="false">CONCATENATE(A435,"=",ComForSubtype,d#REF!)</f>
        <v>#VALUE!</v>
      </c>
      <c r="BJ435" s="170" t="str">
        <f aca="false">CONCATENATE(A435,"=",E435)</f>
        <v>KF513982=3</v>
      </c>
      <c r="BK435" s="170" t="str">
        <f aca="false">CONCATENATE(A435,"=",C435)</f>
        <v>KF513982=3</v>
      </c>
      <c r="BL435" s="170" t="e">
        <f aca="false">CONCATENATE(d#REF!,"=")</f>
        <v>#VALUE!</v>
      </c>
      <c r="BM435" s="223" t="str">
        <f aca="false">IF(BA435="XX","",BA435)</f>
        <v>KF513982</v>
      </c>
      <c r="BN435" s="224" t="str">
        <f aca="false">CONCATENATE(IF(F434="","",F434),IF(G435="","",CONCATENATE(" / ",G435)))</f>
        <v>HEV_EW450</v>
      </c>
      <c r="BO435" s="225" t="e">
        <f aca="false">AX435</f>
        <v>#VALUE!</v>
      </c>
      <c r="BP435" s="226" t="str">
        <f aca="false">IF(V435="","",V435)</f>
        <v/>
      </c>
      <c r="BQ435" s="226" t="str">
        <f aca="false">IF(W435="","",CONCATENATE(W435,IF(LEFT(AO435,1)="s","+","")))</f>
        <v/>
      </c>
      <c r="BR435" s="226" t="str">
        <f aca="false">IF(X435="","",CONCATENATE(X435,IF(LEFT(AQ435,1)="s","+","")))</f>
        <v/>
      </c>
      <c r="BS435" s="226" t="str">
        <f aca="false">IF(Y435="","",CONCATENATE(Y435,IF(LEFT(AR435,1)="s","+","")))</f>
        <v/>
      </c>
      <c r="BT435" s="226" t="str">
        <f aca="false">IF(Z435="","",CONCATENATE(Z435,IF(LEFT(AS435,1)="s","+","")))</f>
        <v/>
      </c>
      <c r="BU435" s="227" t="str">
        <f aca="false">IF(AA435="","",CONCATENATE(AA435,IF(LEFT(AT435,1)="s","+","")))</f>
        <v/>
      </c>
      <c r="BW435" s="177" t="s">
        <v>338</v>
      </c>
      <c r="BX435" s="170" t="str">
        <f aca="false">IF(BW435&lt;&gt;"",IF(ISNUMBER(FIND("=",BW435)),LEFT(BW435,FIND("=",BW435)-1),BW435),BW435)</f>
        <v>xx</v>
      </c>
      <c r="BY435" s="170" t="str">
        <f aca="false">IF(BW435&lt;&gt;"",IF(ISNUMBER(FIND("=",BW435)),RIGHT(BW435,LEN(BW435)-FIND("=",BW435)),""),"")</f>
        <v>Non_select</v>
      </c>
      <c r="BZ435" s="170" t="str">
        <f aca="false">IF(BX435&lt;&gt;"",IF(ISNUMBER(FIND(".",BX435)),LEFT(BX435,FIND(".",BX435)-1),BX435),BX435)</f>
        <v>xx</v>
      </c>
      <c r="CA435" s="170" t="str">
        <f aca="false">IF(BX435&lt;&gt;"",IF(ISNUMBER(FIND(".",BX435)),RIGHT(BX435,LEN(BX435)-FIND(".",BX435)),""),"")</f>
        <v/>
      </c>
      <c r="CC435" s="170" t="str">
        <f aca="false">A435</f>
        <v>KF513982</v>
      </c>
      <c r="CD435" s="178" t="s">
        <v>339</v>
      </c>
      <c r="CE435" s="178" t="s">
        <v>340</v>
      </c>
      <c r="CF435" s="178" t="s">
        <v>341</v>
      </c>
      <c r="CK435" s="178"/>
      <c r="CR435" s="228" t="n">
        <f aca="false">C435</f>
        <v>3</v>
      </c>
      <c r="CS435" s="229" t="e">
        <f aca="false">d#REF!</f>
        <v>#VALUE!</v>
      </c>
      <c r="CT435" s="170" t="str">
        <f aca="false">CONCATENATE(CD435," strain ",CM435," ",CL435,", partial cds")</f>
        <v>Hepatitis E virus strain  , partial cds</v>
      </c>
    </row>
    <row r="436" customFormat="false" ht="11.9" hidden="false" customHeight="true" outlineLevel="0" collapsed="false">
      <c r="A436" s="154" t="s">
        <v>1202</v>
      </c>
      <c r="B436" s="147" t="n">
        <v>3</v>
      </c>
      <c r="C436" s="148" t="n">
        <v>3</v>
      </c>
      <c r="D436" s="147" t="s">
        <v>947</v>
      </c>
      <c r="E436" s="150" t="s">
        <v>640</v>
      </c>
      <c r="F436" s="210" t="s">
        <v>1203</v>
      </c>
      <c r="H436" s="146" t="s">
        <v>649</v>
      </c>
      <c r="I436" s="153" t="s">
        <v>650</v>
      </c>
      <c r="J436" s="146" t="s">
        <v>395</v>
      </c>
      <c r="M436" s="157" t="s">
        <v>348</v>
      </c>
      <c r="N436" s="158" t="s">
        <v>400</v>
      </c>
      <c r="O436" s="159" t="n">
        <v>2012</v>
      </c>
      <c r="S436" s="146" t="n">
        <v>280</v>
      </c>
      <c r="AH436" s="164" t="n">
        <v>6262</v>
      </c>
      <c r="AI436" s="164" t="n">
        <v>6541</v>
      </c>
      <c r="AJ436" s="219" t="n">
        <f aca="false">SeqEnd-SeqBeg+1</f>
        <v>280</v>
      </c>
      <c r="AK436" s="220" t="n">
        <f aca="false">AND( SeqBeg&lt;=Beg  , End &lt;=SeqEnd )</f>
        <v>0</v>
      </c>
      <c r="AN436" s="221"/>
      <c r="AT436" s="147" t="s">
        <v>103</v>
      </c>
      <c r="AU436" s="146"/>
      <c r="AW436" s="222" t="str">
        <f aca="false">HYPERLINK(CONCATENATE("http://www.ncbi.nlm.nih.gov/nuccore/",BM436),BM436)</f>
        <v>KF513984</v>
      </c>
      <c r="AX436" s="219" t="e">
        <f aca="false">CONCATENATE(d#REF!,IF(I436="","",CONCATENATE(".",I436)),IF(K436="","",CONCATENATE(".",K436)),IF(M436="","",CONCATENATE(".",M436)),IF(R436="","",CONCATENATE(".",R436)),IF(U436="","","(*)"))</f>
        <v>#VALUE!</v>
      </c>
      <c r="AY436" s="170" t="str">
        <f aca="false">CONCATENATE(BM436,".",BN436)</f>
        <v>KF513984.HEV_EW451</v>
      </c>
      <c r="AZ436" s="171" t="str">
        <f aca="false">IF(AV436="",IF(ISNUMBER(FIND(".",A436)),LEFT(A436,FIND(".",A436)-1),A436),AV436)</f>
        <v>KF513984</v>
      </c>
      <c r="BA436" s="171" t="str">
        <f aca="false">IF(ISNUMBER(FIND("-",AZ436)),LEFT(AZ436,FIND("-",AZ436)-1),AZ436)</f>
        <v>KF513984</v>
      </c>
      <c r="BB436" s="170" t="str">
        <f aca="false"> MEGAname &amp; "="</f>
        <v>KF513984=</v>
      </c>
      <c r="BC436" s="170" t="str">
        <f aca="false">Clear &amp; IF(span ,"Span","out")</f>
        <v>KF513984=out</v>
      </c>
      <c r="BD436" s="170" t="str">
        <f aca="false">Clear &amp; IF(span, IF(B436=".","Selected",B436),"out")</f>
        <v>KF513984=out</v>
      </c>
      <c r="BE436" s="170" t="str">
        <f aca="false">Clear &amp; Strain</f>
        <v>KF513984=HEV_EW453</v>
      </c>
      <c r="BF436" s="170" t="e">
        <f aca="false">CONCATENATE(A436,"=",F435,". ",AX436,IF(AB436="","",CONCATENATE(".",AB436)))</f>
        <v>#VALUE!</v>
      </c>
      <c r="BG436" s="170" t="e">
        <f aca="false">CONCATENATE(A436,"=",F435,". ",AX436)</f>
        <v>#VALUE!</v>
      </c>
      <c r="BH436" s="170" t="e">
        <f aca="false">CONCATENATE(A436,"=",AX436)</f>
        <v>#VALUE!</v>
      </c>
      <c r="BI436" s="170" t="e">
        <f aca="false">CONCATENATE(A436,"=",ComForSubtype,d#REF!)</f>
        <v>#VALUE!</v>
      </c>
      <c r="BJ436" s="170" t="str">
        <f aca="false">CONCATENATE(A436,"=",E436)</f>
        <v>KF513984=3</v>
      </c>
      <c r="BK436" s="170" t="str">
        <f aca="false">CONCATENATE(A436,"=",C436)</f>
        <v>KF513984=3</v>
      </c>
      <c r="BL436" s="170" t="e">
        <f aca="false">CONCATENATE(d#REF!,"=")</f>
        <v>#VALUE!</v>
      </c>
      <c r="BM436" s="223" t="str">
        <f aca="false">IF(BA436="XX","",BA436)</f>
        <v>KF513984</v>
      </c>
      <c r="BN436" s="224" t="str">
        <f aca="false">CONCATENATE(IF(F435="","",F435),IF(G436="","",CONCATENATE(" / ",G436)))</f>
        <v>HEV_EW451</v>
      </c>
      <c r="BO436" s="225" t="e">
        <f aca="false">AX436</f>
        <v>#VALUE!</v>
      </c>
      <c r="BP436" s="226" t="str">
        <f aca="false">IF(V436="","",V436)</f>
        <v/>
      </c>
      <c r="BQ436" s="226" t="str">
        <f aca="false">IF(W436="","",CONCATENATE(W436,IF(LEFT(AO436,1)="s","+","")))</f>
        <v/>
      </c>
      <c r="BR436" s="226" t="str">
        <f aca="false">IF(X436="","",CONCATENATE(X436,IF(LEFT(AQ436,1)="s","+","")))</f>
        <v/>
      </c>
      <c r="BS436" s="226" t="str">
        <f aca="false">IF(Y436="","",CONCATENATE(Y436,IF(LEFT(AR436,1)="s","+","")))</f>
        <v/>
      </c>
      <c r="BT436" s="226" t="str">
        <f aca="false">IF(Z436="","",CONCATENATE(Z436,IF(LEFT(AS436,1)="s","+","")))</f>
        <v/>
      </c>
      <c r="BU436" s="227" t="str">
        <f aca="false">IF(AA436="","",CONCATENATE(AA436,IF(LEFT(AT436,1)="s","+","")))</f>
        <v/>
      </c>
      <c r="BW436" s="177" t="s">
        <v>338</v>
      </c>
      <c r="BX436" s="170" t="str">
        <f aca="false">IF(BW436&lt;&gt;"",IF(ISNUMBER(FIND("=",BW436)),LEFT(BW436,FIND("=",BW436)-1),BW436),BW436)</f>
        <v>xx</v>
      </c>
      <c r="BY436" s="170" t="str">
        <f aca="false">IF(BW436&lt;&gt;"",IF(ISNUMBER(FIND("=",BW436)),RIGHT(BW436,LEN(BW436)-FIND("=",BW436)),""),"")</f>
        <v>Non_select</v>
      </c>
      <c r="BZ436" s="170" t="str">
        <f aca="false">IF(BX436&lt;&gt;"",IF(ISNUMBER(FIND(".",BX436)),LEFT(BX436,FIND(".",BX436)-1),BX436),BX436)</f>
        <v>xx</v>
      </c>
      <c r="CA436" s="170" t="str">
        <f aca="false">IF(BX436&lt;&gt;"",IF(ISNUMBER(FIND(".",BX436)),RIGHT(BX436,LEN(BX436)-FIND(".",BX436)),""),"")</f>
        <v/>
      </c>
      <c r="CC436" s="170" t="str">
        <f aca="false">A436</f>
        <v>KF513984</v>
      </c>
      <c r="CD436" s="178" t="s">
        <v>339</v>
      </c>
      <c r="CE436" s="178" t="s">
        <v>340</v>
      </c>
      <c r="CF436" s="178" t="s">
        <v>341</v>
      </c>
      <c r="CK436" s="178"/>
      <c r="CR436" s="228" t="n">
        <f aca="false">C436</f>
        <v>3</v>
      </c>
      <c r="CS436" s="229" t="e">
        <f aca="false">d#REF!</f>
        <v>#VALUE!</v>
      </c>
      <c r="CT436" s="170" t="str">
        <f aca="false">CONCATENATE(CD436," strain ",CM436," ",CL436,", partial cds")</f>
        <v>Hepatitis E virus strain  , partial cds</v>
      </c>
    </row>
    <row r="437" customFormat="false" ht="11.9" hidden="false" customHeight="true" outlineLevel="0" collapsed="false">
      <c r="A437" s="154" t="s">
        <v>1204</v>
      </c>
      <c r="B437" s="147" t="n">
        <v>3</v>
      </c>
      <c r="C437" s="148" t="n">
        <v>3</v>
      </c>
      <c r="D437" s="147" t="s">
        <v>947</v>
      </c>
      <c r="E437" s="150" t="s">
        <v>640</v>
      </c>
      <c r="F437" s="210" t="s">
        <v>1205</v>
      </c>
      <c r="H437" s="146" t="s">
        <v>649</v>
      </c>
      <c r="I437" s="153" t="s">
        <v>650</v>
      </c>
      <c r="J437" s="146" t="s">
        <v>395</v>
      </c>
      <c r="M437" s="157" t="s">
        <v>348</v>
      </c>
      <c r="N437" s="158" t="s">
        <v>400</v>
      </c>
      <c r="O437" s="159" t="n">
        <v>2012</v>
      </c>
      <c r="S437" s="146" t="n">
        <v>280</v>
      </c>
      <c r="AH437" s="164" t="n">
        <v>6262</v>
      </c>
      <c r="AI437" s="164" t="n">
        <v>6541</v>
      </c>
      <c r="AJ437" s="219" t="n">
        <f aca="false">SeqEnd-SeqBeg+1</f>
        <v>280</v>
      </c>
      <c r="AK437" s="220" t="n">
        <f aca="false">AND( SeqBeg&lt;=Beg  , End &lt;=SeqEnd )</f>
        <v>0</v>
      </c>
      <c r="AN437" s="221"/>
      <c r="AT437" s="147" t="s">
        <v>103</v>
      </c>
      <c r="AU437" s="146"/>
      <c r="AW437" s="222" t="str">
        <f aca="false">HYPERLINK(CONCATENATE("http://www.ncbi.nlm.nih.gov/nuccore/",BM437),BM437)</f>
        <v>KF513985</v>
      </c>
      <c r="AX437" s="219" t="e">
        <f aca="false">CONCATENATE(d#REF!,IF(I437="","",CONCATENATE(".",I437)),IF(K437="","",CONCATENATE(".",K437)),IF(M437="","",CONCATENATE(".",M437)),IF(R437="","",CONCATENATE(".",R437)),IF(U437="","","(*)"))</f>
        <v>#VALUE!</v>
      </c>
      <c r="AY437" s="170" t="str">
        <f aca="false">CONCATENATE(BM437,".",BN437)</f>
        <v>KF513985.HEV_EW453</v>
      </c>
      <c r="AZ437" s="171" t="str">
        <f aca="false">IF(AV437="",IF(ISNUMBER(FIND(".",A437)),LEFT(A437,FIND(".",A437)-1),A437),AV437)</f>
        <v>KF513985</v>
      </c>
      <c r="BA437" s="171" t="str">
        <f aca="false">IF(ISNUMBER(FIND("-",AZ437)),LEFT(AZ437,FIND("-",AZ437)-1),AZ437)</f>
        <v>KF513985</v>
      </c>
      <c r="BB437" s="170" t="str">
        <f aca="false"> MEGAname &amp; "="</f>
        <v>KF513985=</v>
      </c>
      <c r="BC437" s="170" t="str">
        <f aca="false">Clear &amp; IF(span ,"Span","out")</f>
        <v>KF513985=out</v>
      </c>
      <c r="BD437" s="170" t="str">
        <f aca="false">Clear &amp; IF(span, IF(B437=".","Selected",B437),"out")</f>
        <v>KF513985=out</v>
      </c>
      <c r="BE437" s="170" t="str">
        <f aca="false">Clear &amp; Strain</f>
        <v>KF513985=HEV_EW454</v>
      </c>
      <c r="BF437" s="170" t="e">
        <f aca="false">CONCATENATE(A437,"=",F436,". ",AX437,IF(AB437="","",CONCATENATE(".",AB437)))</f>
        <v>#VALUE!</v>
      </c>
      <c r="BG437" s="170" t="e">
        <f aca="false">CONCATENATE(A437,"=",F436,". ",AX437)</f>
        <v>#VALUE!</v>
      </c>
      <c r="BH437" s="170" t="e">
        <f aca="false">CONCATENATE(A437,"=",AX437)</f>
        <v>#VALUE!</v>
      </c>
      <c r="BI437" s="170" t="e">
        <f aca="false">CONCATENATE(A437,"=",ComForSubtype,d#REF!)</f>
        <v>#VALUE!</v>
      </c>
      <c r="BJ437" s="170" t="str">
        <f aca="false">CONCATENATE(A437,"=",E437)</f>
        <v>KF513985=3</v>
      </c>
      <c r="BK437" s="170" t="str">
        <f aca="false">CONCATENATE(A437,"=",C437)</f>
        <v>KF513985=3</v>
      </c>
      <c r="BL437" s="170" t="e">
        <f aca="false">CONCATENATE(d#REF!,"=")</f>
        <v>#VALUE!</v>
      </c>
      <c r="BM437" s="223" t="str">
        <f aca="false">IF(BA437="XX","",BA437)</f>
        <v>KF513985</v>
      </c>
      <c r="BN437" s="224" t="str">
        <f aca="false">CONCATENATE(IF(F436="","",F436),IF(G437="","",CONCATENATE(" / ",G437)))</f>
        <v>HEV_EW453</v>
      </c>
      <c r="BO437" s="225" t="e">
        <f aca="false">AX437</f>
        <v>#VALUE!</v>
      </c>
      <c r="BP437" s="226" t="str">
        <f aca="false">IF(V437="","",V437)</f>
        <v/>
      </c>
      <c r="BQ437" s="226" t="str">
        <f aca="false">IF(W437="","",CONCATENATE(W437,IF(LEFT(AO437,1)="s","+","")))</f>
        <v/>
      </c>
      <c r="BR437" s="226" t="str">
        <f aca="false">IF(X437="","",CONCATENATE(X437,IF(LEFT(AQ437,1)="s","+","")))</f>
        <v/>
      </c>
      <c r="BS437" s="226" t="str">
        <f aca="false">IF(Y437="","",CONCATENATE(Y437,IF(LEFT(AR437,1)="s","+","")))</f>
        <v/>
      </c>
      <c r="BT437" s="226" t="str">
        <f aca="false">IF(Z437="","",CONCATENATE(Z437,IF(LEFT(AS437,1)="s","+","")))</f>
        <v/>
      </c>
      <c r="BU437" s="227" t="str">
        <f aca="false">IF(AA437="","",CONCATENATE(AA437,IF(LEFT(AT437,1)="s","+","")))</f>
        <v/>
      </c>
      <c r="BW437" s="177" t="s">
        <v>338</v>
      </c>
      <c r="BX437" s="170" t="str">
        <f aca="false">IF(BW437&lt;&gt;"",IF(ISNUMBER(FIND("=",BW437)),LEFT(BW437,FIND("=",BW437)-1),BW437),BW437)</f>
        <v>xx</v>
      </c>
      <c r="BY437" s="170" t="str">
        <f aca="false">IF(BW437&lt;&gt;"",IF(ISNUMBER(FIND("=",BW437)),RIGHT(BW437,LEN(BW437)-FIND("=",BW437)),""),"")</f>
        <v>Non_select</v>
      </c>
      <c r="BZ437" s="170" t="str">
        <f aca="false">IF(BX437&lt;&gt;"",IF(ISNUMBER(FIND(".",BX437)),LEFT(BX437,FIND(".",BX437)-1),BX437),BX437)</f>
        <v>xx</v>
      </c>
      <c r="CA437" s="170" t="str">
        <f aca="false">IF(BX437&lt;&gt;"",IF(ISNUMBER(FIND(".",BX437)),RIGHT(BX437,LEN(BX437)-FIND(".",BX437)),""),"")</f>
        <v/>
      </c>
      <c r="CC437" s="170" t="str">
        <f aca="false">A437</f>
        <v>KF513985</v>
      </c>
      <c r="CD437" s="178" t="s">
        <v>339</v>
      </c>
      <c r="CE437" s="178" t="s">
        <v>340</v>
      </c>
      <c r="CF437" s="178" t="s">
        <v>341</v>
      </c>
      <c r="CK437" s="178"/>
      <c r="CR437" s="228" t="n">
        <f aca="false">C437</f>
        <v>3</v>
      </c>
      <c r="CS437" s="229" t="e">
        <f aca="false">d#REF!</f>
        <v>#VALUE!</v>
      </c>
      <c r="CT437" s="170" t="str">
        <f aca="false">CONCATENATE(CD437," strain ",CM437," ",CL437,", partial cds")</f>
        <v>Hepatitis E virus strain  , partial cds</v>
      </c>
    </row>
    <row r="438" customFormat="false" ht="11.9" hidden="false" customHeight="true" outlineLevel="0" collapsed="false">
      <c r="A438" s="154" t="s">
        <v>1206</v>
      </c>
      <c r="B438" s="147" t="n">
        <v>3</v>
      </c>
      <c r="C438" s="148" t="n">
        <v>3</v>
      </c>
      <c r="D438" s="147" t="s">
        <v>947</v>
      </c>
      <c r="E438" s="150" t="s">
        <v>640</v>
      </c>
      <c r="F438" s="210" t="s">
        <v>1207</v>
      </c>
      <c r="H438" s="146" t="s">
        <v>649</v>
      </c>
      <c r="I438" s="153" t="s">
        <v>650</v>
      </c>
      <c r="J438" s="146" t="s">
        <v>395</v>
      </c>
      <c r="M438" s="157" t="s">
        <v>348</v>
      </c>
      <c r="N438" s="158" t="s">
        <v>400</v>
      </c>
      <c r="O438" s="159" t="n">
        <v>2012</v>
      </c>
      <c r="S438" s="146" t="n">
        <v>280</v>
      </c>
      <c r="AH438" s="164" t="n">
        <v>6262</v>
      </c>
      <c r="AI438" s="164" t="n">
        <v>6541</v>
      </c>
      <c r="AJ438" s="219" t="n">
        <f aca="false">SeqEnd-SeqBeg+1</f>
        <v>280</v>
      </c>
      <c r="AK438" s="220" t="n">
        <f aca="false">AND( SeqBeg&lt;=Beg  , End &lt;=SeqEnd )</f>
        <v>0</v>
      </c>
      <c r="AN438" s="221"/>
      <c r="AT438" s="147" t="s">
        <v>103</v>
      </c>
      <c r="AU438" s="146"/>
      <c r="AW438" s="222" t="str">
        <f aca="false">HYPERLINK(CONCATENATE("http://www.ncbi.nlm.nih.gov/nuccore/",BM438),BM438)</f>
        <v>KF513987</v>
      </c>
      <c r="AX438" s="219" t="e">
        <f aca="false">CONCATENATE(d#REF!,IF(I438="","",CONCATENATE(".",I438)),IF(K438="","",CONCATENATE(".",K438)),IF(M438="","",CONCATENATE(".",M438)),IF(R438="","",CONCATENATE(".",R438)),IF(U438="","","(*)"))</f>
        <v>#VALUE!</v>
      </c>
      <c r="AY438" s="170" t="str">
        <f aca="false">CONCATENATE(BM438,".",BN438)</f>
        <v>KF513987.HEV_EW454</v>
      </c>
      <c r="AZ438" s="171" t="str">
        <f aca="false">IF(AV438="",IF(ISNUMBER(FIND(".",A438)),LEFT(A438,FIND(".",A438)-1),A438),AV438)</f>
        <v>KF513987</v>
      </c>
      <c r="BA438" s="171" t="str">
        <f aca="false">IF(ISNUMBER(FIND("-",AZ438)),LEFT(AZ438,FIND("-",AZ438)-1),AZ438)</f>
        <v>KF513987</v>
      </c>
      <c r="BB438" s="170" t="str">
        <f aca="false"> MEGAname &amp; "="</f>
        <v>KF513987=</v>
      </c>
      <c r="BC438" s="170" t="str">
        <f aca="false">Clear &amp; IF(span ,"Span","out")</f>
        <v>KF513987=out</v>
      </c>
      <c r="BD438" s="170" t="str">
        <f aca="false">Clear &amp; IF(span, IF(B438=".","Selected",B438),"out")</f>
        <v>KF513987=out</v>
      </c>
      <c r="BE438" s="170" t="str">
        <f aca="false">Clear &amp; Strain</f>
        <v>KF513987=HEV_EW456</v>
      </c>
      <c r="BF438" s="170" t="e">
        <f aca="false">CONCATENATE(A438,"=",F437,". ",AX438,IF(AB438="","",CONCATENATE(".",AB438)))</f>
        <v>#VALUE!</v>
      </c>
      <c r="BG438" s="170" t="e">
        <f aca="false">CONCATENATE(A438,"=",F437,". ",AX438)</f>
        <v>#VALUE!</v>
      </c>
      <c r="BH438" s="170" t="e">
        <f aca="false">CONCATENATE(A438,"=",AX438)</f>
        <v>#VALUE!</v>
      </c>
      <c r="BI438" s="170" t="e">
        <f aca="false">CONCATENATE(A438,"=",ComForSubtype,d#REF!)</f>
        <v>#VALUE!</v>
      </c>
      <c r="BJ438" s="170" t="str">
        <f aca="false">CONCATENATE(A438,"=",E438)</f>
        <v>KF513987=3</v>
      </c>
      <c r="BK438" s="170" t="str">
        <f aca="false">CONCATENATE(A438,"=",C438)</f>
        <v>KF513987=3</v>
      </c>
      <c r="BL438" s="170" t="e">
        <f aca="false">CONCATENATE(d#REF!,"=")</f>
        <v>#VALUE!</v>
      </c>
      <c r="BM438" s="223" t="str">
        <f aca="false">IF(BA438="XX","",BA438)</f>
        <v>KF513987</v>
      </c>
      <c r="BN438" s="224" t="str">
        <f aca="false">CONCATENATE(IF(F437="","",F437),IF(G438="","",CONCATENATE(" / ",G438)))</f>
        <v>HEV_EW454</v>
      </c>
      <c r="BO438" s="225" t="e">
        <f aca="false">AX438</f>
        <v>#VALUE!</v>
      </c>
      <c r="BP438" s="226" t="str">
        <f aca="false">IF(V438="","",V438)</f>
        <v/>
      </c>
      <c r="BQ438" s="226" t="str">
        <f aca="false">IF(W438="","",CONCATENATE(W438,IF(LEFT(AO438,1)="s","+","")))</f>
        <v/>
      </c>
      <c r="BR438" s="226" t="str">
        <f aca="false">IF(X438="","",CONCATENATE(X438,IF(LEFT(AQ438,1)="s","+","")))</f>
        <v/>
      </c>
      <c r="BS438" s="226" t="str">
        <f aca="false">IF(Y438="","",CONCATENATE(Y438,IF(LEFT(AR438,1)="s","+","")))</f>
        <v/>
      </c>
      <c r="BT438" s="226" t="str">
        <f aca="false">IF(Z438="","",CONCATENATE(Z438,IF(LEFT(AS438,1)="s","+","")))</f>
        <v/>
      </c>
      <c r="BU438" s="227" t="str">
        <f aca="false">IF(AA438="","",CONCATENATE(AA438,IF(LEFT(AT438,1)="s","+","")))</f>
        <v/>
      </c>
      <c r="BW438" s="177" t="s">
        <v>338</v>
      </c>
      <c r="BX438" s="170" t="str">
        <f aca="false">IF(BW438&lt;&gt;"",IF(ISNUMBER(FIND("=",BW438)),LEFT(BW438,FIND("=",BW438)-1),BW438),BW438)</f>
        <v>xx</v>
      </c>
      <c r="BY438" s="170" t="str">
        <f aca="false">IF(BW438&lt;&gt;"",IF(ISNUMBER(FIND("=",BW438)),RIGHT(BW438,LEN(BW438)-FIND("=",BW438)),""),"")</f>
        <v>Non_select</v>
      </c>
      <c r="BZ438" s="170" t="str">
        <f aca="false">IF(BX438&lt;&gt;"",IF(ISNUMBER(FIND(".",BX438)),LEFT(BX438,FIND(".",BX438)-1),BX438),BX438)</f>
        <v>xx</v>
      </c>
      <c r="CA438" s="170" t="str">
        <f aca="false">IF(BX438&lt;&gt;"",IF(ISNUMBER(FIND(".",BX438)),RIGHT(BX438,LEN(BX438)-FIND(".",BX438)),""),"")</f>
        <v/>
      </c>
      <c r="CC438" s="170" t="str">
        <f aca="false">A438</f>
        <v>KF513987</v>
      </c>
      <c r="CD438" s="178" t="s">
        <v>339</v>
      </c>
      <c r="CE438" s="178" t="s">
        <v>340</v>
      </c>
      <c r="CF438" s="178" t="s">
        <v>341</v>
      </c>
      <c r="CK438" s="178"/>
      <c r="CR438" s="228" t="n">
        <f aca="false">C438</f>
        <v>3</v>
      </c>
      <c r="CS438" s="229" t="e">
        <f aca="false">d#REF!</f>
        <v>#VALUE!</v>
      </c>
      <c r="CT438" s="170" t="str">
        <f aca="false">CONCATENATE(CD438," strain ",CM438," ",CL438,", partial cds")</f>
        <v>Hepatitis E virus strain  , partial cds</v>
      </c>
    </row>
    <row r="439" customFormat="false" ht="11.9" hidden="false" customHeight="true" outlineLevel="0" collapsed="false">
      <c r="A439" s="154" t="s">
        <v>1208</v>
      </c>
      <c r="B439" s="147" t="n">
        <v>3</v>
      </c>
      <c r="C439" s="148" t="n">
        <v>3</v>
      </c>
      <c r="D439" s="147" t="s">
        <v>947</v>
      </c>
      <c r="E439" s="150" t="s">
        <v>640</v>
      </c>
      <c r="F439" s="210" t="s">
        <v>1209</v>
      </c>
      <c r="H439" s="146" t="s">
        <v>649</v>
      </c>
      <c r="I439" s="153" t="s">
        <v>650</v>
      </c>
      <c r="J439" s="146" t="s">
        <v>395</v>
      </c>
      <c r="M439" s="157" t="s">
        <v>348</v>
      </c>
      <c r="N439" s="158" t="s">
        <v>400</v>
      </c>
      <c r="O439" s="159" t="n">
        <v>2012</v>
      </c>
      <c r="S439" s="146" t="n">
        <v>280</v>
      </c>
      <c r="AH439" s="164" t="n">
        <v>6262</v>
      </c>
      <c r="AI439" s="164" t="n">
        <v>6541</v>
      </c>
      <c r="AJ439" s="219" t="n">
        <f aca="false">SeqEnd-SeqBeg+1</f>
        <v>280</v>
      </c>
      <c r="AK439" s="220" t="n">
        <f aca="false">AND( SeqBeg&lt;=Beg  , End &lt;=SeqEnd )</f>
        <v>0</v>
      </c>
      <c r="AN439" s="221"/>
      <c r="AT439" s="147" t="s">
        <v>103</v>
      </c>
      <c r="AU439" s="146"/>
      <c r="AW439" s="222" t="str">
        <f aca="false">HYPERLINK(CONCATENATE("http://www.ncbi.nlm.nih.gov/nuccore/",BM439),BM439)</f>
        <v>KF513988</v>
      </c>
      <c r="AX439" s="219" t="e">
        <f aca="false">CONCATENATE(d#REF!,IF(I439="","",CONCATENATE(".",I439)),IF(K439="","",CONCATENATE(".",K439)),IF(M439="","",CONCATENATE(".",M439)),IF(R439="","",CONCATENATE(".",R439)),IF(U439="","","(*)"))</f>
        <v>#VALUE!</v>
      </c>
      <c r="AY439" s="170" t="str">
        <f aca="false">CONCATENATE(BM439,".",BN439)</f>
        <v>KF513988.HEV_EW456</v>
      </c>
      <c r="AZ439" s="171" t="str">
        <f aca="false">IF(AV439="",IF(ISNUMBER(FIND(".",A439)),LEFT(A439,FIND(".",A439)-1),A439),AV439)</f>
        <v>KF513988</v>
      </c>
      <c r="BA439" s="171" t="str">
        <f aca="false">IF(ISNUMBER(FIND("-",AZ439)),LEFT(AZ439,FIND("-",AZ439)-1),AZ439)</f>
        <v>KF513988</v>
      </c>
      <c r="BB439" s="170" t="str">
        <f aca="false"> MEGAname &amp; "="</f>
        <v>KF513988=</v>
      </c>
      <c r="BC439" s="170" t="str">
        <f aca="false">Clear &amp; IF(span ,"Span","out")</f>
        <v>KF513988=out</v>
      </c>
      <c r="BD439" s="170" t="str">
        <f aca="false">Clear &amp; IF(span, IF(B439=".","Selected",B439),"out")</f>
        <v>KF513988=out</v>
      </c>
      <c r="BE439" s="170" t="str">
        <f aca="false">Clear &amp; Strain</f>
        <v>KF513988=HEV_EW457</v>
      </c>
      <c r="BF439" s="170" t="e">
        <f aca="false">CONCATENATE(A439,"=",F438,". ",AX439,IF(AB439="","",CONCATENATE(".",AB439)))</f>
        <v>#VALUE!</v>
      </c>
      <c r="BG439" s="170" t="e">
        <f aca="false">CONCATENATE(A439,"=",F438,". ",AX439)</f>
        <v>#VALUE!</v>
      </c>
      <c r="BH439" s="170" t="e">
        <f aca="false">CONCATENATE(A439,"=",AX439)</f>
        <v>#VALUE!</v>
      </c>
      <c r="BI439" s="170" t="e">
        <f aca="false">CONCATENATE(A439,"=",ComForSubtype,d#REF!)</f>
        <v>#VALUE!</v>
      </c>
      <c r="BJ439" s="170" t="str">
        <f aca="false">CONCATENATE(A439,"=",E439)</f>
        <v>KF513988=3</v>
      </c>
      <c r="BK439" s="170" t="str">
        <f aca="false">CONCATENATE(A439,"=",C439)</f>
        <v>KF513988=3</v>
      </c>
      <c r="BL439" s="170" t="e">
        <f aca="false">CONCATENATE(d#REF!,"=")</f>
        <v>#VALUE!</v>
      </c>
      <c r="BM439" s="223" t="str">
        <f aca="false">IF(BA439="XX","",BA439)</f>
        <v>KF513988</v>
      </c>
      <c r="BN439" s="224" t="str">
        <f aca="false">CONCATENATE(IF(F438="","",F438),IF(G439="","",CONCATENATE(" / ",G439)))</f>
        <v>HEV_EW456</v>
      </c>
      <c r="BO439" s="225" t="e">
        <f aca="false">AX439</f>
        <v>#VALUE!</v>
      </c>
      <c r="BP439" s="226" t="str">
        <f aca="false">IF(V439="","",V439)</f>
        <v/>
      </c>
      <c r="BQ439" s="226" t="str">
        <f aca="false">IF(W439="","",CONCATENATE(W439,IF(LEFT(AO439,1)="s","+","")))</f>
        <v/>
      </c>
      <c r="BR439" s="226" t="str">
        <f aca="false">IF(X439="","",CONCATENATE(X439,IF(LEFT(AQ439,1)="s","+","")))</f>
        <v/>
      </c>
      <c r="BS439" s="226" t="str">
        <f aca="false">IF(Y439="","",CONCATENATE(Y439,IF(LEFT(AR439,1)="s","+","")))</f>
        <v/>
      </c>
      <c r="BT439" s="226" t="str">
        <f aca="false">IF(Z439="","",CONCATENATE(Z439,IF(LEFT(AS439,1)="s","+","")))</f>
        <v/>
      </c>
      <c r="BU439" s="227" t="str">
        <f aca="false">IF(AA439="","",CONCATENATE(AA439,IF(LEFT(AT439,1)="s","+","")))</f>
        <v/>
      </c>
      <c r="BW439" s="177" t="s">
        <v>338</v>
      </c>
      <c r="BX439" s="170" t="str">
        <f aca="false">IF(BW439&lt;&gt;"",IF(ISNUMBER(FIND("=",BW439)),LEFT(BW439,FIND("=",BW439)-1),BW439),BW439)</f>
        <v>xx</v>
      </c>
      <c r="BY439" s="170" t="str">
        <f aca="false">IF(BW439&lt;&gt;"",IF(ISNUMBER(FIND("=",BW439)),RIGHT(BW439,LEN(BW439)-FIND("=",BW439)),""),"")</f>
        <v>Non_select</v>
      </c>
      <c r="BZ439" s="170" t="str">
        <f aca="false">IF(BX439&lt;&gt;"",IF(ISNUMBER(FIND(".",BX439)),LEFT(BX439,FIND(".",BX439)-1),BX439),BX439)</f>
        <v>xx</v>
      </c>
      <c r="CA439" s="170" t="str">
        <f aca="false">IF(BX439&lt;&gt;"",IF(ISNUMBER(FIND(".",BX439)),RIGHT(BX439,LEN(BX439)-FIND(".",BX439)),""),"")</f>
        <v/>
      </c>
      <c r="CC439" s="170" t="str">
        <f aca="false">A439</f>
        <v>KF513988</v>
      </c>
      <c r="CD439" s="178" t="s">
        <v>339</v>
      </c>
      <c r="CE439" s="178" t="s">
        <v>340</v>
      </c>
      <c r="CF439" s="178" t="s">
        <v>341</v>
      </c>
      <c r="CK439" s="178"/>
      <c r="CR439" s="228" t="n">
        <f aca="false">C439</f>
        <v>3</v>
      </c>
      <c r="CS439" s="229" t="e">
        <f aca="false">d#REF!</f>
        <v>#VALUE!</v>
      </c>
      <c r="CT439" s="170" t="str">
        <f aca="false">CONCATENATE(CD439," strain ",CM439," ",CL439,", partial cds")</f>
        <v>Hepatitis E virus strain  , partial cds</v>
      </c>
    </row>
    <row r="440" customFormat="false" ht="11.9" hidden="false" customHeight="true" outlineLevel="0" collapsed="false">
      <c r="A440" s="154" t="s">
        <v>1210</v>
      </c>
      <c r="B440" s="147" t="n">
        <v>3</v>
      </c>
      <c r="C440" s="148" t="n">
        <v>3</v>
      </c>
      <c r="D440" s="147" t="s">
        <v>947</v>
      </c>
      <c r="E440" s="150" t="s">
        <v>640</v>
      </c>
      <c r="F440" s="210" t="s">
        <v>1211</v>
      </c>
      <c r="H440" s="146" t="s">
        <v>649</v>
      </c>
      <c r="I440" s="153" t="s">
        <v>650</v>
      </c>
      <c r="J440" s="146" t="s">
        <v>395</v>
      </c>
      <c r="M440" s="157" t="s">
        <v>348</v>
      </c>
      <c r="N440" s="158" t="s">
        <v>400</v>
      </c>
      <c r="O440" s="159" t="n">
        <v>2012</v>
      </c>
      <c r="S440" s="146" t="n">
        <v>280</v>
      </c>
      <c r="AH440" s="164" t="n">
        <v>6262</v>
      </c>
      <c r="AI440" s="164" t="n">
        <v>6541</v>
      </c>
      <c r="AJ440" s="219" t="n">
        <f aca="false">SeqEnd-SeqBeg+1</f>
        <v>280</v>
      </c>
      <c r="AK440" s="220" t="n">
        <f aca="false">AND( SeqBeg&lt;=Beg  , End &lt;=SeqEnd )</f>
        <v>0</v>
      </c>
      <c r="AN440" s="221"/>
      <c r="AT440" s="147" t="s">
        <v>103</v>
      </c>
      <c r="AU440" s="146"/>
      <c r="AW440" s="222" t="str">
        <f aca="false">HYPERLINK(CONCATENATE("http://www.ncbi.nlm.nih.gov/nuccore/",BM440),BM440)</f>
        <v>KF513989</v>
      </c>
      <c r="AX440" s="219" t="e">
        <f aca="false">CONCATENATE(d#REF!,IF(I440="","",CONCATENATE(".",I440)),IF(K440="","",CONCATENATE(".",K440)),IF(M440="","",CONCATENATE(".",M440)),IF(R440="","",CONCATENATE(".",R440)),IF(U440="","","(*)"))</f>
        <v>#VALUE!</v>
      </c>
      <c r="AY440" s="170" t="str">
        <f aca="false">CONCATENATE(BM440,".",BN440)</f>
        <v>KF513989.HEV_EW457</v>
      </c>
      <c r="AZ440" s="171" t="str">
        <f aca="false">IF(AV440="",IF(ISNUMBER(FIND(".",A440)),LEFT(A440,FIND(".",A440)-1),A440),AV440)</f>
        <v>KF513989</v>
      </c>
      <c r="BA440" s="171" t="str">
        <f aca="false">IF(ISNUMBER(FIND("-",AZ440)),LEFT(AZ440,FIND("-",AZ440)-1),AZ440)</f>
        <v>KF513989</v>
      </c>
      <c r="BB440" s="170" t="str">
        <f aca="false"> MEGAname &amp; "="</f>
        <v>KF513989=</v>
      </c>
      <c r="BC440" s="170" t="str">
        <f aca="false">Clear &amp; IF(span ,"Span","out")</f>
        <v>KF513989=out</v>
      </c>
      <c r="BD440" s="170" t="str">
        <f aca="false">Clear &amp; IF(span, IF(B440=".","Selected",B440),"out")</f>
        <v>KF513989=out</v>
      </c>
      <c r="BE440" s="170" t="str">
        <f aca="false">Clear &amp; Strain</f>
        <v>KF513989=HEV_EW458</v>
      </c>
      <c r="BF440" s="170" t="e">
        <f aca="false">CONCATENATE(A440,"=",F439,". ",AX440,IF(AB440="","",CONCATENATE(".",AB440)))</f>
        <v>#VALUE!</v>
      </c>
      <c r="BG440" s="170" t="e">
        <f aca="false">CONCATENATE(A440,"=",F439,". ",AX440)</f>
        <v>#VALUE!</v>
      </c>
      <c r="BH440" s="170" t="e">
        <f aca="false">CONCATENATE(A440,"=",AX440)</f>
        <v>#VALUE!</v>
      </c>
      <c r="BI440" s="170" t="e">
        <f aca="false">CONCATENATE(A440,"=",ComForSubtype,d#REF!)</f>
        <v>#VALUE!</v>
      </c>
      <c r="BJ440" s="170" t="str">
        <f aca="false">CONCATENATE(A440,"=",E440)</f>
        <v>KF513989=3</v>
      </c>
      <c r="BK440" s="170" t="str">
        <f aca="false">CONCATENATE(A440,"=",C440)</f>
        <v>KF513989=3</v>
      </c>
      <c r="BL440" s="170" t="e">
        <f aca="false">CONCATENATE(d#REF!,"=")</f>
        <v>#VALUE!</v>
      </c>
      <c r="BM440" s="223" t="str">
        <f aca="false">IF(BA440="XX","",BA440)</f>
        <v>KF513989</v>
      </c>
      <c r="BN440" s="224" t="str">
        <f aca="false">CONCATENATE(IF(F439="","",F439),IF(G440="","",CONCATENATE(" / ",G440)))</f>
        <v>HEV_EW457</v>
      </c>
      <c r="BO440" s="225" t="e">
        <f aca="false">AX440</f>
        <v>#VALUE!</v>
      </c>
      <c r="BP440" s="226" t="str">
        <f aca="false">IF(V440="","",V440)</f>
        <v/>
      </c>
      <c r="BQ440" s="226" t="str">
        <f aca="false">IF(W440="","",CONCATENATE(W440,IF(LEFT(AO440,1)="s","+","")))</f>
        <v/>
      </c>
      <c r="BR440" s="226" t="str">
        <f aca="false">IF(X440="","",CONCATENATE(X440,IF(LEFT(AQ440,1)="s","+","")))</f>
        <v/>
      </c>
      <c r="BS440" s="226" t="str">
        <f aca="false">IF(Y440="","",CONCATENATE(Y440,IF(LEFT(AR440,1)="s","+","")))</f>
        <v/>
      </c>
      <c r="BT440" s="226" t="str">
        <f aca="false">IF(Z440="","",CONCATENATE(Z440,IF(LEFT(AS440,1)="s","+","")))</f>
        <v/>
      </c>
      <c r="BU440" s="227" t="str">
        <f aca="false">IF(AA440="","",CONCATENATE(AA440,IF(LEFT(AT440,1)="s","+","")))</f>
        <v/>
      </c>
      <c r="BW440" s="177" t="s">
        <v>338</v>
      </c>
      <c r="BX440" s="170" t="str">
        <f aca="false">IF(BW440&lt;&gt;"",IF(ISNUMBER(FIND("=",BW440)),LEFT(BW440,FIND("=",BW440)-1),BW440),BW440)</f>
        <v>xx</v>
      </c>
      <c r="BY440" s="170" t="str">
        <f aca="false">IF(BW440&lt;&gt;"",IF(ISNUMBER(FIND("=",BW440)),RIGHT(BW440,LEN(BW440)-FIND("=",BW440)),""),"")</f>
        <v>Non_select</v>
      </c>
      <c r="BZ440" s="170" t="str">
        <f aca="false">IF(BX440&lt;&gt;"",IF(ISNUMBER(FIND(".",BX440)),LEFT(BX440,FIND(".",BX440)-1),BX440),BX440)</f>
        <v>xx</v>
      </c>
      <c r="CA440" s="170" t="str">
        <f aca="false">IF(BX440&lt;&gt;"",IF(ISNUMBER(FIND(".",BX440)),RIGHT(BX440,LEN(BX440)-FIND(".",BX440)),""),"")</f>
        <v/>
      </c>
      <c r="CC440" s="170" t="str">
        <f aca="false">A440</f>
        <v>KF513989</v>
      </c>
      <c r="CD440" s="178" t="s">
        <v>339</v>
      </c>
      <c r="CE440" s="178" t="s">
        <v>340</v>
      </c>
      <c r="CF440" s="178" t="s">
        <v>341</v>
      </c>
      <c r="CK440" s="178"/>
      <c r="CR440" s="228" t="n">
        <f aca="false">C440</f>
        <v>3</v>
      </c>
      <c r="CS440" s="229" t="e">
        <f aca="false">d#REF!</f>
        <v>#VALUE!</v>
      </c>
      <c r="CT440" s="170" t="str">
        <f aca="false">CONCATENATE(CD440," strain ",CM440," ",CL440,", partial cds")</f>
        <v>Hepatitis E virus strain  , partial cds</v>
      </c>
    </row>
    <row r="441" customFormat="false" ht="11.9" hidden="false" customHeight="true" outlineLevel="0" collapsed="false">
      <c r="A441" s="154" t="s">
        <v>1212</v>
      </c>
      <c r="B441" s="147" t="n">
        <v>3</v>
      </c>
      <c r="C441" s="148" t="n">
        <v>3</v>
      </c>
      <c r="D441" s="147" t="s">
        <v>947</v>
      </c>
      <c r="E441" s="150" t="s">
        <v>640</v>
      </c>
      <c r="F441" s="210" t="s">
        <v>1213</v>
      </c>
      <c r="H441" s="146" t="s">
        <v>649</v>
      </c>
      <c r="I441" s="153" t="s">
        <v>650</v>
      </c>
      <c r="J441" s="146" t="s">
        <v>395</v>
      </c>
      <c r="M441" s="157" t="s">
        <v>348</v>
      </c>
      <c r="N441" s="158" t="s">
        <v>400</v>
      </c>
      <c r="O441" s="159" t="n">
        <v>2012</v>
      </c>
      <c r="S441" s="146" t="n">
        <v>280</v>
      </c>
      <c r="AH441" s="164" t="n">
        <v>6262</v>
      </c>
      <c r="AI441" s="164" t="n">
        <v>6541</v>
      </c>
      <c r="AJ441" s="219" t="n">
        <f aca="false">SeqEnd-SeqBeg+1</f>
        <v>280</v>
      </c>
      <c r="AK441" s="220" t="n">
        <f aca="false">AND( SeqBeg&lt;=Beg  , End &lt;=SeqEnd )</f>
        <v>0</v>
      </c>
      <c r="AN441" s="221"/>
      <c r="AT441" s="147" t="s">
        <v>103</v>
      </c>
      <c r="AU441" s="146"/>
      <c r="AW441" s="222" t="str">
        <f aca="false">HYPERLINK(CONCATENATE("http://www.ncbi.nlm.nih.gov/nuccore/",BM441),BM441)</f>
        <v>KF513993</v>
      </c>
      <c r="AX441" s="219" t="str">
        <f aca="false">CONCATENATE(D440,IF(I441="","",CONCATENATE(".",I441)),IF(K441="","",CONCATENATE(".",K441)),IF(M441="","",CONCATENATE(".",M441)),IF(R440="","",CONCATENATE(".",R440)),IF(U441="","","(*)"))</f>
        <v>3c.GBR.hum</v>
      </c>
      <c r="AY441" s="170" t="str">
        <f aca="false">CONCATENATE(BM441,".",BN441)</f>
        <v>KF513993.HEV_EW458</v>
      </c>
      <c r="AZ441" s="171" t="str">
        <f aca="false">IF(AV441="",IF(ISNUMBER(FIND(".",A441)),LEFT(A441,FIND(".",A441)-1),A441),AV441)</f>
        <v>KF513993</v>
      </c>
      <c r="BA441" s="171" t="str">
        <f aca="false">IF(ISNUMBER(FIND("-",AZ441)),LEFT(AZ441,FIND("-",AZ441)-1),AZ441)</f>
        <v>KF513993</v>
      </c>
      <c r="BB441" s="170" t="str">
        <f aca="false"> MEGAname &amp; "="</f>
        <v>KF513993=</v>
      </c>
      <c r="BC441" s="170" t="str">
        <f aca="false">Clear &amp; IF(span ,"Span","out")</f>
        <v>KF513993=out</v>
      </c>
      <c r="BD441" s="170" t="str">
        <f aca="false">Clear &amp; IF(span, IF(B441=".","Selected",B441),"out")</f>
        <v>KF513993=out</v>
      </c>
      <c r="BE441" s="170" t="str">
        <f aca="false">Clear &amp; Strain</f>
        <v>KF513993=HEV_EW461</v>
      </c>
      <c r="BF441" s="170" t="str">
        <f aca="false">CONCATENATE(A441,"=",F440,". ",AX441,IF(AB441="","",CONCATENATE(".",AB441)))</f>
        <v>KF513993=HEV_EW458. 3c.GBR.hum</v>
      </c>
      <c r="BG441" s="170" t="str">
        <f aca="false">CONCATENATE(A441,"=",F440,". ",AX441)</f>
        <v>KF513993=HEV_EW458. 3c.GBR.hum</v>
      </c>
      <c r="BH441" s="170" t="str">
        <f aca="false">CONCATENATE(A441,"=",AX441)</f>
        <v>KF513993=3c.GBR.hum</v>
      </c>
      <c r="BI441" s="170" t="str">
        <f aca="false">CONCATENATE(A441,"=",ComForSubtype,D440)</f>
        <v>KF513993=3c</v>
      </c>
      <c r="BJ441" s="170" t="str">
        <f aca="false">CONCATENATE(A441,"=",E441)</f>
        <v>KF513993=3</v>
      </c>
      <c r="BK441" s="170" t="str">
        <f aca="false">CONCATENATE(A441,"=",C441)</f>
        <v>KF513993=3</v>
      </c>
      <c r="BL441" s="170" t="str">
        <f aca="false">CONCATENATE(D440,"=")</f>
        <v>3c=</v>
      </c>
      <c r="BM441" s="223" t="str">
        <f aca="false">IF(BA441="XX","",BA441)</f>
        <v>KF513993</v>
      </c>
      <c r="BN441" s="224" t="str">
        <f aca="false">CONCATENATE(IF(F440="","",F440),IF(G441="","",CONCATENATE(" / ",G441)))</f>
        <v>HEV_EW458</v>
      </c>
      <c r="BO441" s="225" t="str">
        <f aca="false">AX441</f>
        <v>3c.GBR.hum</v>
      </c>
      <c r="BP441" s="226" t="str">
        <f aca="false">IF(V441="","",V441)</f>
        <v/>
      </c>
      <c r="BQ441" s="226" t="str">
        <f aca="false">IF(W441="","",CONCATENATE(W441,IF(LEFT(AO441,1)="s","+","")))</f>
        <v/>
      </c>
      <c r="BR441" s="226" t="str">
        <f aca="false">IF(X441="","",CONCATENATE(X441,IF(LEFT(AQ441,1)="s","+","")))</f>
        <v/>
      </c>
      <c r="BS441" s="226" t="str">
        <f aca="false">IF(Y441="","",CONCATENATE(Y441,IF(LEFT(AR441,1)="s","+","")))</f>
        <v/>
      </c>
      <c r="BT441" s="226" t="str">
        <f aca="false">IF(Z441="","",CONCATENATE(Z441,IF(LEFT(AS441,1)="s","+","")))</f>
        <v/>
      </c>
      <c r="BU441" s="227" t="str">
        <f aca="false">IF(AA441="","",CONCATENATE(AA441,IF(LEFT(AT441,1)="s","+","")))</f>
        <v/>
      </c>
      <c r="BW441" s="177" t="s">
        <v>338</v>
      </c>
      <c r="BX441" s="170" t="str">
        <f aca="false">IF(BW441&lt;&gt;"",IF(ISNUMBER(FIND("=",BW441)),LEFT(BW441,FIND("=",BW441)-1),BW441),BW441)</f>
        <v>xx</v>
      </c>
      <c r="BY441" s="170" t="str">
        <f aca="false">IF(BW441&lt;&gt;"",IF(ISNUMBER(FIND("=",BW441)),RIGHT(BW441,LEN(BW441)-FIND("=",BW441)),""),"")</f>
        <v>Non_select</v>
      </c>
      <c r="BZ441" s="170" t="str">
        <f aca="false">IF(BX441&lt;&gt;"",IF(ISNUMBER(FIND(".",BX441)),LEFT(BX441,FIND(".",BX441)-1),BX441),BX441)</f>
        <v>xx</v>
      </c>
      <c r="CA441" s="170" t="str">
        <f aca="false">IF(BX441&lt;&gt;"",IF(ISNUMBER(FIND(".",BX441)),RIGHT(BX441,LEN(BX441)-FIND(".",BX441)),""),"")</f>
        <v/>
      </c>
      <c r="CC441" s="170" t="str">
        <f aca="false">A441</f>
        <v>KF513993</v>
      </c>
      <c r="CD441" s="178" t="s">
        <v>339</v>
      </c>
      <c r="CE441" s="178" t="s">
        <v>340</v>
      </c>
      <c r="CF441" s="178" t="s">
        <v>341</v>
      </c>
      <c r="CK441" s="178"/>
      <c r="CR441" s="228" t="n">
        <f aca="false">C441</f>
        <v>3</v>
      </c>
      <c r="CS441" s="229" t="str">
        <f aca="false">D440</f>
        <v>3c</v>
      </c>
      <c r="CT441" s="170" t="str">
        <f aca="false">CONCATENATE(CD441," strain ",CM441," ",CL441,", partial cds")</f>
        <v>Hepatitis E virus strain  , partial cds</v>
      </c>
    </row>
    <row r="442" customFormat="false" ht="11.9" hidden="false" customHeight="true" outlineLevel="0" collapsed="false">
      <c r="A442" s="154" t="s">
        <v>1214</v>
      </c>
      <c r="B442" s="147" t="n">
        <v>3</v>
      </c>
      <c r="C442" s="148" t="n">
        <v>3</v>
      </c>
      <c r="D442" s="147" t="s">
        <v>947</v>
      </c>
      <c r="E442" s="150" t="s">
        <v>640</v>
      </c>
      <c r="F442" s="210" t="s">
        <v>1215</v>
      </c>
      <c r="H442" s="146" t="s">
        <v>649</v>
      </c>
      <c r="I442" s="153" t="s">
        <v>650</v>
      </c>
      <c r="J442" s="146" t="s">
        <v>395</v>
      </c>
      <c r="M442" s="157" t="s">
        <v>348</v>
      </c>
      <c r="N442" s="158" t="s">
        <v>400</v>
      </c>
      <c r="O442" s="159" t="n">
        <v>2012</v>
      </c>
      <c r="S442" s="146" t="n">
        <v>280</v>
      </c>
      <c r="AH442" s="164" t="n">
        <v>6262</v>
      </c>
      <c r="AI442" s="164" t="n">
        <v>6541</v>
      </c>
      <c r="AJ442" s="219" t="n">
        <f aca="false">SeqEnd-SeqBeg+1</f>
        <v>280</v>
      </c>
      <c r="AK442" s="220" t="n">
        <f aca="false">AND( SeqBeg&lt;=Beg  , End &lt;=SeqEnd )</f>
        <v>0</v>
      </c>
      <c r="AN442" s="221"/>
      <c r="AT442" s="147" t="s">
        <v>103</v>
      </c>
      <c r="AU442" s="146"/>
      <c r="AW442" s="222" t="str">
        <f aca="false">HYPERLINK(CONCATENATE("http://www.ncbi.nlm.nih.gov/nuccore/",BM442),BM442)</f>
        <v>KF513994</v>
      </c>
      <c r="AX442" s="219" t="e">
        <f aca="false">CONCATENATE(d#REF!,IF(I442="","",CONCATENATE(".",I442)),IF(K442="","",CONCATENATE(".",K442)),IF(M442="","",CONCATENATE(".",M442)),IF(R442="","",CONCATENATE(".",R442)),IF(U442="","","(*)"))</f>
        <v>#VALUE!</v>
      </c>
      <c r="AY442" s="170" t="str">
        <f aca="false">CONCATENATE(BM442,".",BN442)</f>
        <v>KF513994.HEV_EW461</v>
      </c>
      <c r="AZ442" s="171" t="str">
        <f aca="false">IF(AV442="",IF(ISNUMBER(FIND(".",A442)),LEFT(A442,FIND(".",A442)-1),A442),AV442)</f>
        <v>KF513994</v>
      </c>
      <c r="BA442" s="171" t="str">
        <f aca="false">IF(ISNUMBER(FIND("-",AZ442)),LEFT(AZ442,FIND("-",AZ442)-1),AZ442)</f>
        <v>KF513994</v>
      </c>
      <c r="BB442" s="170" t="str">
        <f aca="false"> MEGAname &amp; "="</f>
        <v>KF513994=</v>
      </c>
      <c r="BC442" s="170" t="str">
        <f aca="false">Clear &amp; IF(span ,"Span","out")</f>
        <v>KF513994=out</v>
      </c>
      <c r="BD442" s="170" t="str">
        <f aca="false">Clear &amp; IF(span, IF(B442=".","Selected",B442),"out")</f>
        <v>KF513994=out</v>
      </c>
      <c r="BE442" s="170" t="str">
        <f aca="false">Clear &amp; Strain</f>
        <v>KF513994=HEV_EW462</v>
      </c>
      <c r="BF442" s="170" t="e">
        <f aca="false">CONCATENATE(A442,"=",F441,". ",AX442,IF(AB442="","",CONCATENATE(".",AB442)))</f>
        <v>#VALUE!</v>
      </c>
      <c r="BG442" s="170" t="e">
        <f aca="false">CONCATENATE(A442,"=",F441,". ",AX442)</f>
        <v>#VALUE!</v>
      </c>
      <c r="BH442" s="170" t="e">
        <f aca="false">CONCATENATE(A442,"=",AX442)</f>
        <v>#VALUE!</v>
      </c>
      <c r="BI442" s="170" t="e">
        <f aca="false">CONCATENATE(A442,"=",ComForSubtype,d#REF!)</f>
        <v>#VALUE!</v>
      </c>
      <c r="BJ442" s="170" t="str">
        <f aca="false">CONCATENATE(A442,"=",E442)</f>
        <v>KF513994=3</v>
      </c>
      <c r="BK442" s="170" t="str">
        <f aca="false">CONCATENATE(A442,"=",C442)</f>
        <v>KF513994=3</v>
      </c>
      <c r="BL442" s="170" t="e">
        <f aca="false">CONCATENATE(d#REF!,"=")</f>
        <v>#VALUE!</v>
      </c>
      <c r="BM442" s="223" t="str">
        <f aca="false">IF(BA442="XX","",BA442)</f>
        <v>KF513994</v>
      </c>
      <c r="BN442" s="224" t="str">
        <f aca="false">CONCATENATE(IF(F441="","",F441),IF(G442="","",CONCATENATE(" / ",G442)))</f>
        <v>HEV_EW461</v>
      </c>
      <c r="BO442" s="225" t="e">
        <f aca="false">AX442</f>
        <v>#VALUE!</v>
      </c>
      <c r="BP442" s="226" t="str">
        <f aca="false">IF(V442="","",V442)</f>
        <v/>
      </c>
      <c r="BQ442" s="226" t="str">
        <f aca="false">IF(W442="","",CONCATENATE(W442,IF(LEFT(AO442,1)="s","+","")))</f>
        <v/>
      </c>
      <c r="BR442" s="226" t="str">
        <f aca="false">IF(X442="","",CONCATENATE(X442,IF(LEFT(AQ442,1)="s","+","")))</f>
        <v/>
      </c>
      <c r="BS442" s="226" t="str">
        <f aca="false">IF(Y442="","",CONCATENATE(Y442,IF(LEFT(AR442,1)="s","+","")))</f>
        <v/>
      </c>
      <c r="BT442" s="226" t="str">
        <f aca="false">IF(Z442="","",CONCATENATE(Z442,IF(LEFT(AS442,1)="s","+","")))</f>
        <v/>
      </c>
      <c r="BU442" s="227" t="str">
        <f aca="false">IF(AA442="","",CONCATENATE(AA442,IF(LEFT(AT442,1)="s","+","")))</f>
        <v/>
      </c>
      <c r="BW442" s="177" t="s">
        <v>338</v>
      </c>
      <c r="BX442" s="170" t="str">
        <f aca="false">IF(BW442&lt;&gt;"",IF(ISNUMBER(FIND("=",BW442)),LEFT(BW442,FIND("=",BW442)-1),BW442),BW442)</f>
        <v>xx</v>
      </c>
      <c r="BY442" s="170" t="str">
        <f aca="false">IF(BW442&lt;&gt;"",IF(ISNUMBER(FIND("=",BW442)),RIGHT(BW442,LEN(BW442)-FIND("=",BW442)),""),"")</f>
        <v>Non_select</v>
      </c>
      <c r="BZ442" s="170" t="str">
        <f aca="false">IF(BX442&lt;&gt;"",IF(ISNUMBER(FIND(".",BX442)),LEFT(BX442,FIND(".",BX442)-1),BX442),BX442)</f>
        <v>xx</v>
      </c>
      <c r="CA442" s="170" t="str">
        <f aca="false">IF(BX442&lt;&gt;"",IF(ISNUMBER(FIND(".",BX442)),RIGHT(BX442,LEN(BX442)-FIND(".",BX442)),""),"")</f>
        <v/>
      </c>
      <c r="CC442" s="170" t="str">
        <f aca="false">A442</f>
        <v>KF513994</v>
      </c>
      <c r="CD442" s="178" t="s">
        <v>339</v>
      </c>
      <c r="CE442" s="178" t="s">
        <v>340</v>
      </c>
      <c r="CF442" s="178" t="s">
        <v>341</v>
      </c>
      <c r="CK442" s="178"/>
      <c r="CR442" s="228" t="n">
        <f aca="false">C442</f>
        <v>3</v>
      </c>
      <c r="CS442" s="229" t="e">
        <f aca="false">d#REF!</f>
        <v>#VALUE!</v>
      </c>
      <c r="CT442" s="170" t="str">
        <f aca="false">CONCATENATE(CD442," strain ",CM442," ",CL442,", partial cds")</f>
        <v>Hepatitis E virus strain  , partial cds</v>
      </c>
    </row>
    <row r="443" customFormat="false" ht="11.9" hidden="false" customHeight="true" outlineLevel="0" collapsed="false">
      <c r="A443" s="154" t="s">
        <v>1216</v>
      </c>
      <c r="B443" s="147" t="n">
        <v>3</v>
      </c>
      <c r="C443" s="148" t="n">
        <v>3</v>
      </c>
      <c r="D443" s="147" t="s">
        <v>947</v>
      </c>
      <c r="E443" s="150" t="s">
        <v>640</v>
      </c>
      <c r="F443" s="210" t="s">
        <v>1217</v>
      </c>
      <c r="H443" s="146" t="s">
        <v>649</v>
      </c>
      <c r="I443" s="153" t="s">
        <v>650</v>
      </c>
      <c r="J443" s="146" t="s">
        <v>395</v>
      </c>
      <c r="M443" s="157" t="s">
        <v>348</v>
      </c>
      <c r="N443" s="158" t="s">
        <v>400</v>
      </c>
      <c r="O443" s="159" t="n">
        <v>2012</v>
      </c>
      <c r="S443" s="146" t="n">
        <v>280</v>
      </c>
      <c r="AH443" s="164" t="n">
        <v>6262</v>
      </c>
      <c r="AI443" s="164" t="n">
        <v>6541</v>
      </c>
      <c r="AJ443" s="219" t="n">
        <f aca="false">SeqEnd-SeqBeg+1</f>
        <v>280</v>
      </c>
      <c r="AK443" s="220" t="n">
        <f aca="false">AND( SeqBeg&lt;=Beg  , End &lt;=SeqEnd )</f>
        <v>0</v>
      </c>
      <c r="AN443" s="221"/>
      <c r="AT443" s="147" t="s">
        <v>103</v>
      </c>
      <c r="AU443" s="146"/>
      <c r="AW443" s="222" t="str">
        <f aca="false">HYPERLINK(CONCATENATE("http://www.ncbi.nlm.nih.gov/nuccore/",BM443),BM443)</f>
        <v>KF513995</v>
      </c>
      <c r="AX443" s="219" t="e">
        <f aca="false">CONCATENATE(d#REF!,IF(I443="","",CONCATENATE(".",I443)),IF(K443="","",CONCATENATE(".",K443)),IF(M443="","",CONCATENATE(".",M443)),IF(R443="","",CONCATENATE(".",R443)),IF(U443="","","(*)"))</f>
        <v>#VALUE!</v>
      </c>
      <c r="AY443" s="170" t="str">
        <f aca="false">CONCATENATE(BM443,".",BN443)</f>
        <v>KF513995.HEV_EW462</v>
      </c>
      <c r="AZ443" s="171" t="str">
        <f aca="false">IF(AV443="",IF(ISNUMBER(FIND(".",A443)),LEFT(A443,FIND(".",A443)-1),A443),AV443)</f>
        <v>KF513995</v>
      </c>
      <c r="BA443" s="171" t="str">
        <f aca="false">IF(ISNUMBER(FIND("-",AZ443)),LEFT(AZ443,FIND("-",AZ443)-1),AZ443)</f>
        <v>KF513995</v>
      </c>
      <c r="BB443" s="170" t="str">
        <f aca="false"> MEGAname &amp; "="</f>
        <v>KF513995=</v>
      </c>
      <c r="BC443" s="170" t="str">
        <f aca="false">Clear &amp; IF(span ,"Span","out")</f>
        <v>KF513995=out</v>
      </c>
      <c r="BD443" s="170" t="str">
        <f aca="false">Clear &amp; IF(span, IF(B443=".","Selected",B443),"out")</f>
        <v>KF513995=out</v>
      </c>
      <c r="BE443" s="170" t="str">
        <f aca="false">Clear &amp; Strain</f>
        <v>KF513995=HEV_EW463</v>
      </c>
      <c r="BF443" s="170" t="e">
        <f aca="false">CONCATENATE(A443,"=",F442,". ",AX443,IF(AB443="","",CONCATENATE(".",AB443)))</f>
        <v>#VALUE!</v>
      </c>
      <c r="BG443" s="170" t="e">
        <f aca="false">CONCATENATE(A443,"=",F442,". ",AX443)</f>
        <v>#VALUE!</v>
      </c>
      <c r="BH443" s="170" t="e">
        <f aca="false">CONCATENATE(A443,"=",AX443)</f>
        <v>#VALUE!</v>
      </c>
      <c r="BI443" s="170" t="e">
        <f aca="false">CONCATENATE(A443,"=",ComForSubtype,d#REF!)</f>
        <v>#VALUE!</v>
      </c>
      <c r="BJ443" s="170" t="str">
        <f aca="false">CONCATENATE(A443,"=",E443)</f>
        <v>KF513995=3</v>
      </c>
      <c r="BK443" s="170" t="str">
        <f aca="false">CONCATENATE(A443,"=",C443)</f>
        <v>KF513995=3</v>
      </c>
      <c r="BL443" s="170" t="e">
        <f aca="false">CONCATENATE(d#REF!,"=")</f>
        <v>#VALUE!</v>
      </c>
      <c r="BM443" s="223" t="str">
        <f aca="false">IF(BA443="XX","",BA443)</f>
        <v>KF513995</v>
      </c>
      <c r="BN443" s="224" t="str">
        <f aca="false">CONCATENATE(IF(F442="","",F442),IF(G443="","",CONCATENATE(" / ",G443)))</f>
        <v>HEV_EW462</v>
      </c>
      <c r="BO443" s="225" t="e">
        <f aca="false">AX443</f>
        <v>#VALUE!</v>
      </c>
      <c r="BP443" s="226" t="str">
        <f aca="false">IF(V443="","",V443)</f>
        <v/>
      </c>
      <c r="BQ443" s="226" t="str">
        <f aca="false">IF(W443="","",CONCATENATE(W443,IF(LEFT(AO443,1)="s","+","")))</f>
        <v/>
      </c>
      <c r="BR443" s="226" t="str">
        <f aca="false">IF(X443="","",CONCATENATE(X443,IF(LEFT(AQ443,1)="s","+","")))</f>
        <v/>
      </c>
      <c r="BS443" s="226" t="str">
        <f aca="false">IF(Y443="","",CONCATENATE(Y443,IF(LEFT(AR443,1)="s","+","")))</f>
        <v/>
      </c>
      <c r="BT443" s="226" t="str">
        <f aca="false">IF(Z443="","",CONCATENATE(Z443,IF(LEFT(AS443,1)="s","+","")))</f>
        <v/>
      </c>
      <c r="BU443" s="227" t="str">
        <f aca="false">IF(AA443="","",CONCATENATE(AA443,IF(LEFT(AT443,1)="s","+","")))</f>
        <v/>
      </c>
      <c r="BW443" s="177" t="s">
        <v>338</v>
      </c>
      <c r="BX443" s="170" t="str">
        <f aca="false">IF(BW443&lt;&gt;"",IF(ISNUMBER(FIND("=",BW443)),LEFT(BW443,FIND("=",BW443)-1),BW443),BW443)</f>
        <v>xx</v>
      </c>
      <c r="BY443" s="170" t="str">
        <f aca="false">IF(BW443&lt;&gt;"",IF(ISNUMBER(FIND("=",BW443)),RIGHT(BW443,LEN(BW443)-FIND("=",BW443)),""),"")</f>
        <v>Non_select</v>
      </c>
      <c r="BZ443" s="170" t="str">
        <f aca="false">IF(BX443&lt;&gt;"",IF(ISNUMBER(FIND(".",BX443)),LEFT(BX443,FIND(".",BX443)-1),BX443),BX443)</f>
        <v>xx</v>
      </c>
      <c r="CA443" s="170" t="str">
        <f aca="false">IF(BX443&lt;&gt;"",IF(ISNUMBER(FIND(".",BX443)),RIGHT(BX443,LEN(BX443)-FIND(".",BX443)),""),"")</f>
        <v/>
      </c>
      <c r="CC443" s="170" t="str">
        <f aca="false">A443</f>
        <v>KF513995</v>
      </c>
      <c r="CD443" s="178" t="s">
        <v>339</v>
      </c>
      <c r="CE443" s="178" t="s">
        <v>340</v>
      </c>
      <c r="CF443" s="178" t="s">
        <v>341</v>
      </c>
      <c r="CK443" s="178"/>
      <c r="CR443" s="228" t="n">
        <f aca="false">C443</f>
        <v>3</v>
      </c>
      <c r="CS443" s="229" t="e">
        <f aca="false">d#REF!</f>
        <v>#VALUE!</v>
      </c>
      <c r="CT443" s="170" t="str">
        <f aca="false">CONCATENATE(CD443," strain ",CM443," ",CL443,", partial cds")</f>
        <v>Hepatitis E virus strain  , partial cds</v>
      </c>
    </row>
    <row r="444" customFormat="false" ht="11.9" hidden="false" customHeight="true" outlineLevel="0" collapsed="false">
      <c r="A444" s="154" t="s">
        <v>1218</v>
      </c>
      <c r="B444" s="147" t="n">
        <v>3</v>
      </c>
      <c r="C444" s="148" t="n">
        <v>3</v>
      </c>
      <c r="D444" s="147" t="s">
        <v>947</v>
      </c>
      <c r="E444" s="150" t="s">
        <v>640</v>
      </c>
      <c r="F444" s="210" t="s">
        <v>1219</v>
      </c>
      <c r="H444" s="146" t="s">
        <v>649</v>
      </c>
      <c r="I444" s="153" t="s">
        <v>650</v>
      </c>
      <c r="J444" s="146" t="s">
        <v>395</v>
      </c>
      <c r="M444" s="157" t="s">
        <v>348</v>
      </c>
      <c r="N444" s="158" t="s">
        <v>400</v>
      </c>
      <c r="O444" s="159" t="n">
        <v>2012</v>
      </c>
      <c r="S444" s="146" t="n">
        <v>280</v>
      </c>
      <c r="AH444" s="164" t="n">
        <v>6262</v>
      </c>
      <c r="AI444" s="164" t="n">
        <v>6541</v>
      </c>
      <c r="AJ444" s="219" t="n">
        <f aca="false">SeqEnd-SeqBeg+1</f>
        <v>280</v>
      </c>
      <c r="AK444" s="220" t="n">
        <f aca="false">AND( SeqBeg&lt;=Beg  , End &lt;=SeqEnd )</f>
        <v>0</v>
      </c>
      <c r="AN444" s="221"/>
      <c r="AT444" s="147" t="s">
        <v>103</v>
      </c>
      <c r="AU444" s="146"/>
      <c r="AW444" s="222" t="str">
        <f aca="false">HYPERLINK(CONCATENATE("http://www.ncbi.nlm.nih.gov/nuccore/",BM444),BM444)</f>
        <v>KF513997</v>
      </c>
      <c r="AX444" s="219" t="e">
        <f aca="false">CONCATENATE(d#REF!,IF(I444="","",CONCATENATE(".",I444)),IF(K444="","",CONCATENATE(".",K444)),IF(M444="","",CONCATENATE(".",M444)),IF(R444="","",CONCATENATE(".",R444)),IF(U444="","","(*)"))</f>
        <v>#VALUE!</v>
      </c>
      <c r="AY444" s="170" t="str">
        <f aca="false">CONCATENATE(BM444,".",BN444)</f>
        <v>KF513997.HEV_EW463</v>
      </c>
      <c r="AZ444" s="171" t="str">
        <f aca="false">IF(AV444="",IF(ISNUMBER(FIND(".",A444)),LEFT(A444,FIND(".",A444)-1),A444),AV444)</f>
        <v>KF513997</v>
      </c>
      <c r="BA444" s="171" t="str">
        <f aca="false">IF(ISNUMBER(FIND("-",AZ444)),LEFT(AZ444,FIND("-",AZ444)-1),AZ444)</f>
        <v>KF513997</v>
      </c>
      <c r="BB444" s="170" t="str">
        <f aca="false"> MEGAname &amp; "="</f>
        <v>KF513997=</v>
      </c>
      <c r="BC444" s="170" t="str">
        <f aca="false">Clear &amp; IF(span ,"Span","out")</f>
        <v>KF513997=out</v>
      </c>
      <c r="BD444" s="170" t="str">
        <f aca="false">Clear &amp; IF(span, IF(B444=".","Selected",B444),"out")</f>
        <v>KF513997=out</v>
      </c>
      <c r="BE444" s="170" t="str">
        <f aca="false">Clear &amp; Strain</f>
        <v>KF513997=HEV_EW465</v>
      </c>
      <c r="BF444" s="170" t="e">
        <f aca="false">CONCATENATE(A444,"=",F443,". ",AX444,IF(AB444="","",CONCATENATE(".",AB444)))</f>
        <v>#VALUE!</v>
      </c>
      <c r="BG444" s="170" t="e">
        <f aca="false">CONCATENATE(A444,"=",F443,". ",AX444)</f>
        <v>#VALUE!</v>
      </c>
      <c r="BH444" s="170" t="e">
        <f aca="false">CONCATENATE(A444,"=",AX444)</f>
        <v>#VALUE!</v>
      </c>
      <c r="BI444" s="170" t="e">
        <f aca="false">CONCATENATE(A444,"=",ComForSubtype,d#REF!)</f>
        <v>#VALUE!</v>
      </c>
      <c r="BJ444" s="170" t="str">
        <f aca="false">CONCATENATE(A444,"=",E444)</f>
        <v>KF513997=3</v>
      </c>
      <c r="BK444" s="170" t="str">
        <f aca="false">CONCATENATE(A444,"=",C444)</f>
        <v>KF513997=3</v>
      </c>
      <c r="BL444" s="170" t="e">
        <f aca="false">CONCATENATE(d#REF!,"=")</f>
        <v>#VALUE!</v>
      </c>
      <c r="BM444" s="223" t="str">
        <f aca="false">IF(BA444="XX","",BA444)</f>
        <v>KF513997</v>
      </c>
      <c r="BN444" s="224" t="str">
        <f aca="false">CONCATENATE(IF(F443="","",F443),IF(G444="","",CONCATENATE(" / ",G444)))</f>
        <v>HEV_EW463</v>
      </c>
      <c r="BO444" s="225" t="e">
        <f aca="false">AX444</f>
        <v>#VALUE!</v>
      </c>
      <c r="BP444" s="226" t="str">
        <f aca="false">IF(V444="","",V444)</f>
        <v/>
      </c>
      <c r="BQ444" s="226" t="str">
        <f aca="false">IF(W444="","",CONCATENATE(W444,IF(LEFT(AO444,1)="s","+","")))</f>
        <v/>
      </c>
      <c r="BR444" s="226" t="str">
        <f aca="false">IF(X444="","",CONCATENATE(X444,IF(LEFT(AQ444,1)="s","+","")))</f>
        <v/>
      </c>
      <c r="BS444" s="226" t="str">
        <f aca="false">IF(Y444="","",CONCATENATE(Y444,IF(LEFT(AR444,1)="s","+","")))</f>
        <v/>
      </c>
      <c r="BT444" s="226" t="str">
        <f aca="false">IF(Z444="","",CONCATENATE(Z444,IF(LEFT(AS444,1)="s","+","")))</f>
        <v/>
      </c>
      <c r="BU444" s="227" t="str">
        <f aca="false">IF(AA444="","",CONCATENATE(AA444,IF(LEFT(AT444,1)="s","+","")))</f>
        <v/>
      </c>
      <c r="BW444" s="177" t="s">
        <v>338</v>
      </c>
      <c r="BX444" s="170" t="str">
        <f aca="false">IF(BW444&lt;&gt;"",IF(ISNUMBER(FIND("=",BW444)),LEFT(BW444,FIND("=",BW444)-1),BW444),BW444)</f>
        <v>xx</v>
      </c>
      <c r="BY444" s="170" t="str">
        <f aca="false">IF(BW444&lt;&gt;"",IF(ISNUMBER(FIND("=",BW444)),RIGHT(BW444,LEN(BW444)-FIND("=",BW444)),""),"")</f>
        <v>Non_select</v>
      </c>
      <c r="BZ444" s="170" t="str">
        <f aca="false">IF(BX444&lt;&gt;"",IF(ISNUMBER(FIND(".",BX444)),LEFT(BX444,FIND(".",BX444)-1),BX444),BX444)</f>
        <v>xx</v>
      </c>
      <c r="CA444" s="170" t="str">
        <f aca="false">IF(BX444&lt;&gt;"",IF(ISNUMBER(FIND(".",BX444)),RIGHT(BX444,LEN(BX444)-FIND(".",BX444)),""),"")</f>
        <v/>
      </c>
      <c r="CC444" s="170" t="str">
        <f aca="false">A444</f>
        <v>KF513997</v>
      </c>
      <c r="CD444" s="178" t="s">
        <v>339</v>
      </c>
      <c r="CE444" s="178" t="s">
        <v>340</v>
      </c>
      <c r="CF444" s="178" t="s">
        <v>341</v>
      </c>
      <c r="CK444" s="178"/>
      <c r="CR444" s="228" t="n">
        <f aca="false">C444</f>
        <v>3</v>
      </c>
      <c r="CS444" s="229" t="e">
        <f aca="false">d#REF!</f>
        <v>#VALUE!</v>
      </c>
      <c r="CT444" s="170" t="str">
        <f aca="false">CONCATENATE(CD444," strain ",CM444," ",CL444,", partial cds")</f>
        <v>Hepatitis E virus strain  , partial cds</v>
      </c>
    </row>
    <row r="445" customFormat="false" ht="11.9" hidden="false" customHeight="true" outlineLevel="0" collapsed="false">
      <c r="A445" s="154" t="s">
        <v>1220</v>
      </c>
      <c r="B445" s="147" t="n">
        <v>3</v>
      </c>
      <c r="C445" s="148" t="n">
        <v>3</v>
      </c>
      <c r="D445" s="147" t="s">
        <v>947</v>
      </c>
      <c r="E445" s="150" t="s">
        <v>640</v>
      </c>
      <c r="F445" s="210" t="s">
        <v>1221</v>
      </c>
      <c r="H445" s="146" t="s">
        <v>649</v>
      </c>
      <c r="I445" s="153" t="s">
        <v>650</v>
      </c>
      <c r="J445" s="146" t="s">
        <v>395</v>
      </c>
      <c r="M445" s="157" t="s">
        <v>348</v>
      </c>
      <c r="N445" s="158" t="s">
        <v>400</v>
      </c>
      <c r="O445" s="159" t="n">
        <v>2012</v>
      </c>
      <c r="S445" s="146" t="n">
        <v>280</v>
      </c>
      <c r="AH445" s="164" t="n">
        <v>6262</v>
      </c>
      <c r="AI445" s="164" t="n">
        <v>6541</v>
      </c>
      <c r="AJ445" s="219" t="n">
        <f aca="false">SeqEnd-SeqBeg+1</f>
        <v>280</v>
      </c>
      <c r="AK445" s="220" t="n">
        <f aca="false">AND( SeqBeg&lt;=Beg  , End &lt;=SeqEnd )</f>
        <v>0</v>
      </c>
      <c r="AN445" s="221"/>
      <c r="AT445" s="147" t="s">
        <v>103</v>
      </c>
      <c r="AU445" s="146"/>
      <c r="AW445" s="222" t="str">
        <f aca="false">HYPERLINK(CONCATENATE("http://www.ncbi.nlm.nih.gov/nuccore/",BM445),BM445)</f>
        <v>KF513999</v>
      </c>
      <c r="AX445" s="219" t="str">
        <f aca="false">CONCATENATE(D444,IF(I445="","",CONCATENATE(".",I445)),IF(K445="","",CONCATENATE(".",K445)),IF(M445="","",CONCATENATE(".",M445)),IF(R444="","",CONCATENATE(".",R444)),IF(U445="","","(*)"))</f>
        <v>3c.GBR.hum</v>
      </c>
      <c r="AY445" s="170" t="str">
        <f aca="false">CONCATENATE(BM445,".",BN445)</f>
        <v>KF513999.HEV_EW465</v>
      </c>
      <c r="AZ445" s="171" t="str">
        <f aca="false">IF(AV445="",IF(ISNUMBER(FIND(".",A445)),LEFT(A445,FIND(".",A445)-1),A445),AV445)</f>
        <v>KF513999</v>
      </c>
      <c r="BA445" s="171" t="str">
        <f aca="false">IF(ISNUMBER(FIND("-",AZ445)),LEFT(AZ445,FIND("-",AZ445)-1),AZ445)</f>
        <v>KF513999</v>
      </c>
      <c r="BB445" s="170" t="str">
        <f aca="false"> MEGAname &amp; "="</f>
        <v>KF513999=</v>
      </c>
      <c r="BC445" s="170" t="str">
        <f aca="false">Clear &amp; IF(span ,"Span","out")</f>
        <v>KF513999=out</v>
      </c>
      <c r="BD445" s="170" t="str">
        <f aca="false">Clear &amp; IF(span, IF(B445=".","Selected",B445),"out")</f>
        <v>KF513999=out</v>
      </c>
      <c r="BE445" s="170" t="str">
        <f aca="false">Clear &amp; Strain</f>
        <v>KF513999=HEV_EW467</v>
      </c>
      <c r="BF445" s="170" t="str">
        <f aca="false">CONCATENATE(A445,"=",F444,". ",AX445,IF(AB445="","",CONCATENATE(".",AB445)))</f>
        <v>KF513999=HEV_EW465. 3c.GBR.hum</v>
      </c>
      <c r="BG445" s="170" t="str">
        <f aca="false">CONCATENATE(A445,"=",F444,". ",AX445)</f>
        <v>KF513999=HEV_EW465. 3c.GBR.hum</v>
      </c>
      <c r="BH445" s="170" t="str">
        <f aca="false">CONCATENATE(A445,"=",AX445)</f>
        <v>KF513999=3c.GBR.hum</v>
      </c>
      <c r="BI445" s="170" t="str">
        <f aca="false">CONCATENATE(A445,"=",ComForSubtype,D444)</f>
        <v>KF513999=3c</v>
      </c>
      <c r="BJ445" s="170" t="str">
        <f aca="false">CONCATENATE(A445,"=",E445)</f>
        <v>KF513999=3</v>
      </c>
      <c r="BK445" s="170" t="str">
        <f aca="false">CONCATENATE(A445,"=",C445)</f>
        <v>KF513999=3</v>
      </c>
      <c r="BL445" s="170" t="str">
        <f aca="false">CONCATENATE(D444,"=")</f>
        <v>3c=</v>
      </c>
      <c r="BM445" s="223" t="str">
        <f aca="false">IF(BA445="XX","",BA445)</f>
        <v>KF513999</v>
      </c>
      <c r="BN445" s="224" t="str">
        <f aca="false">CONCATENATE(IF(F444="","",F444),IF(G445="","",CONCATENATE(" / ",G445)))</f>
        <v>HEV_EW465</v>
      </c>
      <c r="BO445" s="225" t="str">
        <f aca="false">AX445</f>
        <v>3c.GBR.hum</v>
      </c>
      <c r="BP445" s="226" t="str">
        <f aca="false">IF(V445="","",V445)</f>
        <v/>
      </c>
      <c r="BQ445" s="226" t="str">
        <f aca="false">IF(W445="","",CONCATENATE(W445,IF(LEFT(AO445,1)="s","+","")))</f>
        <v/>
      </c>
      <c r="BR445" s="226" t="str">
        <f aca="false">IF(X445="","",CONCATENATE(X445,IF(LEFT(AQ445,1)="s","+","")))</f>
        <v/>
      </c>
      <c r="BS445" s="226" t="str">
        <f aca="false">IF(Y445="","",CONCATENATE(Y445,IF(LEFT(AR445,1)="s","+","")))</f>
        <v/>
      </c>
      <c r="BT445" s="226" t="str">
        <f aca="false">IF(Z445="","",CONCATENATE(Z445,IF(LEFT(AS445,1)="s","+","")))</f>
        <v/>
      </c>
      <c r="BU445" s="227" t="str">
        <f aca="false">IF(AA445="","",CONCATENATE(AA445,IF(LEFT(AT445,1)="s","+","")))</f>
        <v/>
      </c>
      <c r="BW445" s="177" t="s">
        <v>338</v>
      </c>
      <c r="BX445" s="170" t="str">
        <f aca="false">IF(BW445&lt;&gt;"",IF(ISNUMBER(FIND("=",BW445)),LEFT(BW445,FIND("=",BW445)-1),BW445),BW445)</f>
        <v>xx</v>
      </c>
      <c r="BY445" s="170" t="str">
        <f aca="false">IF(BW445&lt;&gt;"",IF(ISNUMBER(FIND("=",BW445)),RIGHT(BW445,LEN(BW445)-FIND("=",BW445)),""),"")</f>
        <v>Non_select</v>
      </c>
      <c r="BZ445" s="170" t="str">
        <f aca="false">IF(BX445&lt;&gt;"",IF(ISNUMBER(FIND(".",BX445)),LEFT(BX445,FIND(".",BX445)-1),BX445),BX445)</f>
        <v>xx</v>
      </c>
      <c r="CA445" s="170" t="str">
        <f aca="false">IF(BX445&lt;&gt;"",IF(ISNUMBER(FIND(".",BX445)),RIGHT(BX445,LEN(BX445)-FIND(".",BX445)),""),"")</f>
        <v/>
      </c>
      <c r="CC445" s="170" t="str">
        <f aca="false">A445</f>
        <v>KF513999</v>
      </c>
      <c r="CD445" s="178" t="s">
        <v>339</v>
      </c>
      <c r="CE445" s="178" t="s">
        <v>340</v>
      </c>
      <c r="CF445" s="178" t="s">
        <v>341</v>
      </c>
      <c r="CK445" s="178"/>
      <c r="CR445" s="228" t="n">
        <f aca="false">C445</f>
        <v>3</v>
      </c>
      <c r="CS445" s="229" t="str">
        <f aca="false">D444</f>
        <v>3c</v>
      </c>
      <c r="CT445" s="170" t="str">
        <f aca="false">CONCATENATE(CD445," strain ",CM445," ",CL445,", partial cds")</f>
        <v>Hepatitis E virus strain  , partial cds</v>
      </c>
    </row>
    <row r="446" customFormat="false" ht="11.9" hidden="false" customHeight="true" outlineLevel="0" collapsed="false">
      <c r="A446" s="154" t="s">
        <v>1222</v>
      </c>
      <c r="B446" s="147" t="n">
        <v>3</v>
      </c>
      <c r="C446" s="148" t="n">
        <v>3</v>
      </c>
      <c r="D446" s="147" t="s">
        <v>947</v>
      </c>
      <c r="E446" s="150" t="s">
        <v>640</v>
      </c>
      <c r="F446" s="210" t="s">
        <v>1223</v>
      </c>
      <c r="H446" s="146" t="s">
        <v>649</v>
      </c>
      <c r="I446" s="153" t="s">
        <v>650</v>
      </c>
      <c r="J446" s="146" t="s">
        <v>395</v>
      </c>
      <c r="M446" s="157" t="s">
        <v>348</v>
      </c>
      <c r="N446" s="158" t="s">
        <v>400</v>
      </c>
      <c r="O446" s="159" t="n">
        <v>2012</v>
      </c>
      <c r="S446" s="146" t="n">
        <v>280</v>
      </c>
      <c r="AH446" s="164" t="n">
        <v>6262</v>
      </c>
      <c r="AI446" s="164" t="n">
        <v>6541</v>
      </c>
      <c r="AJ446" s="219" t="n">
        <f aca="false">SeqEnd-SeqBeg+1</f>
        <v>280</v>
      </c>
      <c r="AK446" s="220" t="n">
        <f aca="false">AND( SeqBeg&lt;=Beg  , End &lt;=SeqEnd )</f>
        <v>0</v>
      </c>
      <c r="AN446" s="221"/>
      <c r="AT446" s="147" t="s">
        <v>103</v>
      </c>
      <c r="AU446" s="146"/>
      <c r="AW446" s="222" t="str">
        <f aca="false">HYPERLINK(CONCATENATE("http://www.ncbi.nlm.nih.gov/nuccore/",BM446),BM446)</f>
        <v>KF514000</v>
      </c>
      <c r="AX446" s="219" t="e">
        <f aca="false">CONCATENATE(d#REF!,IF(I446="","",CONCATENATE(".",I446)),IF(K446="","",CONCATENATE(".",K446)),IF(M446="","",CONCATENATE(".",M446)),IF(R446="","",CONCATENATE(".",R446)),IF(U446="","","(*)"))</f>
        <v>#VALUE!</v>
      </c>
      <c r="AY446" s="170" t="str">
        <f aca="false">CONCATENATE(BM446,".",BN446)</f>
        <v>KF514000.HEV_EW467</v>
      </c>
      <c r="AZ446" s="171" t="str">
        <f aca="false">IF(AV446="",IF(ISNUMBER(FIND(".",A446)),LEFT(A446,FIND(".",A446)-1),A446),AV446)</f>
        <v>KF514000</v>
      </c>
      <c r="BA446" s="171" t="str">
        <f aca="false">IF(ISNUMBER(FIND("-",AZ446)),LEFT(AZ446,FIND("-",AZ446)-1),AZ446)</f>
        <v>KF514000</v>
      </c>
      <c r="BB446" s="170" t="str">
        <f aca="false"> MEGAname &amp; "="</f>
        <v>KF514000=</v>
      </c>
      <c r="BC446" s="170" t="str">
        <f aca="false">Clear &amp; IF(span ,"Span","out")</f>
        <v>KF514000=out</v>
      </c>
      <c r="BD446" s="170" t="str">
        <f aca="false">Clear &amp; IF(span, IF(B446=".","Selected",B446),"out")</f>
        <v>KF514000=out</v>
      </c>
      <c r="BE446" s="170" t="str">
        <f aca="false">Clear &amp; Strain</f>
        <v>KF514000=HEV_EW468</v>
      </c>
      <c r="BF446" s="170" t="e">
        <f aca="false">CONCATENATE(A446,"=",F445,". ",AX446,IF(AB446="","",CONCATENATE(".",AB446)))</f>
        <v>#VALUE!</v>
      </c>
      <c r="BG446" s="170" t="e">
        <f aca="false">CONCATENATE(A446,"=",F445,". ",AX446)</f>
        <v>#VALUE!</v>
      </c>
      <c r="BH446" s="170" t="e">
        <f aca="false">CONCATENATE(A446,"=",AX446)</f>
        <v>#VALUE!</v>
      </c>
      <c r="BI446" s="170" t="e">
        <f aca="false">CONCATENATE(A446,"=",ComForSubtype,d#REF!)</f>
        <v>#VALUE!</v>
      </c>
      <c r="BJ446" s="170" t="str">
        <f aca="false">CONCATENATE(A446,"=",E446)</f>
        <v>KF514000=3</v>
      </c>
      <c r="BK446" s="170" t="str">
        <f aca="false">CONCATENATE(A446,"=",C446)</f>
        <v>KF514000=3</v>
      </c>
      <c r="BL446" s="170" t="e">
        <f aca="false">CONCATENATE(d#REF!,"=")</f>
        <v>#VALUE!</v>
      </c>
      <c r="BM446" s="223" t="str">
        <f aca="false">IF(BA446="XX","",BA446)</f>
        <v>KF514000</v>
      </c>
      <c r="BN446" s="224" t="str">
        <f aca="false">CONCATENATE(IF(F445="","",F445),IF(G446="","",CONCATENATE(" / ",G446)))</f>
        <v>HEV_EW467</v>
      </c>
      <c r="BO446" s="225" t="e">
        <f aca="false">AX446</f>
        <v>#VALUE!</v>
      </c>
      <c r="BP446" s="226" t="str">
        <f aca="false">IF(V446="","",V446)</f>
        <v/>
      </c>
      <c r="BQ446" s="226" t="str">
        <f aca="false">IF(W446="","",CONCATENATE(W446,IF(LEFT(AO446,1)="s","+","")))</f>
        <v/>
      </c>
      <c r="BR446" s="226" t="str">
        <f aca="false">IF(X446="","",CONCATENATE(X446,IF(LEFT(AQ446,1)="s","+","")))</f>
        <v/>
      </c>
      <c r="BS446" s="226" t="str">
        <f aca="false">IF(Y446="","",CONCATENATE(Y446,IF(LEFT(AR446,1)="s","+","")))</f>
        <v/>
      </c>
      <c r="BT446" s="226" t="str">
        <f aca="false">IF(Z446="","",CONCATENATE(Z446,IF(LEFT(AS446,1)="s","+","")))</f>
        <v/>
      </c>
      <c r="BU446" s="227" t="str">
        <f aca="false">IF(AA446="","",CONCATENATE(AA446,IF(LEFT(AT446,1)="s","+","")))</f>
        <v/>
      </c>
      <c r="BW446" s="177" t="s">
        <v>338</v>
      </c>
      <c r="BX446" s="170" t="str">
        <f aca="false">IF(BW446&lt;&gt;"",IF(ISNUMBER(FIND("=",BW446)),LEFT(BW446,FIND("=",BW446)-1),BW446),BW446)</f>
        <v>xx</v>
      </c>
      <c r="BY446" s="170" t="str">
        <f aca="false">IF(BW446&lt;&gt;"",IF(ISNUMBER(FIND("=",BW446)),RIGHT(BW446,LEN(BW446)-FIND("=",BW446)),""),"")</f>
        <v>Non_select</v>
      </c>
      <c r="BZ446" s="170" t="str">
        <f aca="false">IF(BX446&lt;&gt;"",IF(ISNUMBER(FIND(".",BX446)),LEFT(BX446,FIND(".",BX446)-1),BX446),BX446)</f>
        <v>xx</v>
      </c>
      <c r="CA446" s="170" t="str">
        <f aca="false">IF(BX446&lt;&gt;"",IF(ISNUMBER(FIND(".",BX446)),RIGHT(BX446,LEN(BX446)-FIND(".",BX446)),""),"")</f>
        <v/>
      </c>
      <c r="CC446" s="170" t="str">
        <f aca="false">A446</f>
        <v>KF514000</v>
      </c>
      <c r="CD446" s="178" t="s">
        <v>339</v>
      </c>
      <c r="CE446" s="178" t="s">
        <v>340</v>
      </c>
      <c r="CF446" s="178" t="s">
        <v>341</v>
      </c>
      <c r="CK446" s="178"/>
      <c r="CR446" s="228" t="n">
        <f aca="false">C446</f>
        <v>3</v>
      </c>
      <c r="CS446" s="229" t="e">
        <f aca="false">d#REF!</f>
        <v>#VALUE!</v>
      </c>
      <c r="CT446" s="170" t="str">
        <f aca="false">CONCATENATE(CD446," strain ",CM446," ",CL446,", partial cds")</f>
        <v>Hepatitis E virus strain  , partial cds</v>
      </c>
    </row>
    <row r="447" customFormat="false" ht="11.9" hidden="false" customHeight="true" outlineLevel="0" collapsed="false">
      <c r="A447" s="154" t="s">
        <v>1224</v>
      </c>
      <c r="B447" s="147" t="n">
        <v>3</v>
      </c>
      <c r="C447" s="148" t="n">
        <v>3</v>
      </c>
      <c r="D447" s="147" t="s">
        <v>947</v>
      </c>
      <c r="E447" s="150" t="s">
        <v>640</v>
      </c>
      <c r="F447" s="210" t="s">
        <v>1225</v>
      </c>
      <c r="H447" s="146" t="s">
        <v>649</v>
      </c>
      <c r="I447" s="153" t="s">
        <v>650</v>
      </c>
      <c r="J447" s="146" t="s">
        <v>395</v>
      </c>
      <c r="M447" s="157" t="s">
        <v>348</v>
      </c>
      <c r="N447" s="158" t="s">
        <v>400</v>
      </c>
      <c r="O447" s="159" t="n">
        <v>2012</v>
      </c>
      <c r="S447" s="146" t="n">
        <v>280</v>
      </c>
      <c r="AH447" s="164" t="n">
        <v>6262</v>
      </c>
      <c r="AI447" s="164" t="n">
        <v>6541</v>
      </c>
      <c r="AJ447" s="219" t="n">
        <f aca="false">SeqEnd-SeqBeg+1</f>
        <v>280</v>
      </c>
      <c r="AK447" s="220" t="n">
        <f aca="false">AND( SeqBeg&lt;=Beg  , End &lt;=SeqEnd )</f>
        <v>0</v>
      </c>
      <c r="AN447" s="221"/>
      <c r="AT447" s="147" t="s">
        <v>103</v>
      </c>
      <c r="AU447" s="146"/>
      <c r="AW447" s="222" t="str">
        <f aca="false">HYPERLINK(CONCATENATE("http://www.ncbi.nlm.nih.gov/nuccore/",BM447),BM447)</f>
        <v>KF514001</v>
      </c>
      <c r="AX447" s="219" t="e">
        <f aca="false">CONCATENATE(d#REF!,IF(I447="","",CONCATENATE(".",I447)),IF(K447="","",CONCATENATE(".",K447)),IF(M447="","",CONCATENATE(".",M447)),IF(R447="","",CONCATENATE(".",R447)),IF(U447="","","(*)"))</f>
        <v>#VALUE!</v>
      </c>
      <c r="AY447" s="170" t="str">
        <f aca="false">CONCATENATE(BM447,".",BN447)</f>
        <v>KF514001.HEV_EW468</v>
      </c>
      <c r="AZ447" s="171" t="str">
        <f aca="false">IF(AV447="",IF(ISNUMBER(FIND(".",A447)),LEFT(A447,FIND(".",A447)-1),A447),AV447)</f>
        <v>KF514001</v>
      </c>
      <c r="BA447" s="171" t="str">
        <f aca="false">IF(ISNUMBER(FIND("-",AZ447)),LEFT(AZ447,FIND("-",AZ447)-1),AZ447)</f>
        <v>KF514001</v>
      </c>
      <c r="BB447" s="170" t="str">
        <f aca="false"> MEGAname &amp; "="</f>
        <v>KF514001=</v>
      </c>
      <c r="BC447" s="170" t="str">
        <f aca="false">Clear &amp; IF(span ,"Span","out")</f>
        <v>KF514001=out</v>
      </c>
      <c r="BD447" s="170" t="str">
        <f aca="false">Clear &amp; IF(span, IF(B447=".","Selected",B447),"out")</f>
        <v>KF514001=out</v>
      </c>
      <c r="BE447" s="170" t="str">
        <f aca="false">Clear &amp; Strain</f>
        <v>KF514001=HEV_EW469</v>
      </c>
      <c r="BF447" s="170" t="e">
        <f aca="false">CONCATENATE(A447,"=",F446,". ",AX447,IF(AB447="","",CONCATENATE(".",AB447)))</f>
        <v>#VALUE!</v>
      </c>
      <c r="BG447" s="170" t="e">
        <f aca="false">CONCATENATE(A447,"=",F446,". ",AX447)</f>
        <v>#VALUE!</v>
      </c>
      <c r="BH447" s="170" t="e">
        <f aca="false">CONCATENATE(A447,"=",AX447)</f>
        <v>#VALUE!</v>
      </c>
      <c r="BI447" s="170" t="e">
        <f aca="false">CONCATENATE(A447,"=",ComForSubtype,d#REF!)</f>
        <v>#VALUE!</v>
      </c>
      <c r="BJ447" s="170" t="str">
        <f aca="false">CONCATENATE(A447,"=",E447)</f>
        <v>KF514001=3</v>
      </c>
      <c r="BK447" s="170" t="str">
        <f aca="false">CONCATENATE(A447,"=",C447)</f>
        <v>KF514001=3</v>
      </c>
      <c r="BL447" s="170" t="e">
        <f aca="false">CONCATENATE(d#REF!,"=")</f>
        <v>#VALUE!</v>
      </c>
      <c r="BM447" s="223" t="str">
        <f aca="false">IF(BA447="XX","",BA447)</f>
        <v>KF514001</v>
      </c>
      <c r="BN447" s="224" t="str">
        <f aca="false">CONCATENATE(IF(F446="","",F446),IF(G447="","",CONCATENATE(" / ",G447)))</f>
        <v>HEV_EW468</v>
      </c>
      <c r="BO447" s="225" t="e">
        <f aca="false">AX447</f>
        <v>#VALUE!</v>
      </c>
      <c r="BP447" s="226" t="str">
        <f aca="false">IF(V447="","",V447)</f>
        <v/>
      </c>
      <c r="BQ447" s="226" t="str">
        <f aca="false">IF(W447="","",CONCATENATE(W447,IF(LEFT(AO447,1)="s","+","")))</f>
        <v/>
      </c>
      <c r="BR447" s="226" t="str">
        <f aca="false">IF(X447="","",CONCATENATE(X447,IF(LEFT(AQ447,1)="s","+","")))</f>
        <v/>
      </c>
      <c r="BS447" s="226" t="str">
        <f aca="false">IF(Y447="","",CONCATENATE(Y447,IF(LEFT(AR447,1)="s","+","")))</f>
        <v/>
      </c>
      <c r="BT447" s="226" t="str">
        <f aca="false">IF(Z447="","",CONCATENATE(Z447,IF(LEFT(AS447,1)="s","+","")))</f>
        <v/>
      </c>
      <c r="BU447" s="227" t="str">
        <f aca="false">IF(AA447="","",CONCATENATE(AA447,IF(LEFT(AT447,1)="s","+","")))</f>
        <v/>
      </c>
      <c r="BW447" s="177" t="s">
        <v>338</v>
      </c>
      <c r="BX447" s="170" t="str">
        <f aca="false">IF(BW447&lt;&gt;"",IF(ISNUMBER(FIND("=",BW447)),LEFT(BW447,FIND("=",BW447)-1),BW447),BW447)</f>
        <v>xx</v>
      </c>
      <c r="BY447" s="170" t="str">
        <f aca="false">IF(BW447&lt;&gt;"",IF(ISNUMBER(FIND("=",BW447)),RIGHT(BW447,LEN(BW447)-FIND("=",BW447)),""),"")</f>
        <v>Non_select</v>
      </c>
      <c r="BZ447" s="170" t="str">
        <f aca="false">IF(BX447&lt;&gt;"",IF(ISNUMBER(FIND(".",BX447)),LEFT(BX447,FIND(".",BX447)-1),BX447),BX447)</f>
        <v>xx</v>
      </c>
      <c r="CA447" s="170" t="str">
        <f aca="false">IF(BX447&lt;&gt;"",IF(ISNUMBER(FIND(".",BX447)),RIGHT(BX447,LEN(BX447)-FIND(".",BX447)),""),"")</f>
        <v/>
      </c>
      <c r="CC447" s="170" t="str">
        <f aca="false">A447</f>
        <v>KF514001</v>
      </c>
      <c r="CD447" s="178" t="s">
        <v>339</v>
      </c>
      <c r="CE447" s="178" t="s">
        <v>340</v>
      </c>
      <c r="CF447" s="178" t="s">
        <v>341</v>
      </c>
      <c r="CK447" s="178"/>
      <c r="CR447" s="228" t="n">
        <f aca="false">C447</f>
        <v>3</v>
      </c>
      <c r="CS447" s="229" t="e">
        <f aca="false">d#REF!</f>
        <v>#VALUE!</v>
      </c>
      <c r="CT447" s="170" t="str">
        <f aca="false">CONCATENATE(CD447," strain ",CM447," ",CL447,", partial cds")</f>
        <v>Hepatitis E virus strain  , partial cds</v>
      </c>
    </row>
    <row r="448" customFormat="false" ht="11.9" hidden="false" customHeight="true" outlineLevel="0" collapsed="false">
      <c r="A448" s="154" t="s">
        <v>1226</v>
      </c>
      <c r="B448" s="147" t="n">
        <v>3</v>
      </c>
      <c r="C448" s="148" t="n">
        <v>3</v>
      </c>
      <c r="D448" s="147" t="s">
        <v>947</v>
      </c>
      <c r="E448" s="150" t="s">
        <v>640</v>
      </c>
      <c r="F448" s="210" t="s">
        <v>1227</v>
      </c>
      <c r="H448" s="146" t="s">
        <v>649</v>
      </c>
      <c r="I448" s="153" t="s">
        <v>650</v>
      </c>
      <c r="J448" s="146" t="s">
        <v>395</v>
      </c>
      <c r="M448" s="157" t="s">
        <v>348</v>
      </c>
      <c r="N448" s="158" t="s">
        <v>400</v>
      </c>
      <c r="O448" s="159" t="n">
        <v>2012</v>
      </c>
      <c r="S448" s="146" t="n">
        <v>280</v>
      </c>
      <c r="AH448" s="164" t="n">
        <v>6262</v>
      </c>
      <c r="AI448" s="164" t="n">
        <v>6541</v>
      </c>
      <c r="AJ448" s="219" t="n">
        <f aca="false">SeqEnd-SeqBeg+1</f>
        <v>280</v>
      </c>
      <c r="AK448" s="220" t="n">
        <f aca="false">AND( SeqBeg&lt;=Beg  , End &lt;=SeqEnd )</f>
        <v>0</v>
      </c>
      <c r="AN448" s="221"/>
      <c r="AT448" s="147" t="s">
        <v>103</v>
      </c>
      <c r="AU448" s="146"/>
      <c r="AW448" s="222" t="str">
        <f aca="false">HYPERLINK(CONCATENATE("http://www.ncbi.nlm.nih.gov/nuccore/",BM448),BM448)</f>
        <v>KF514003</v>
      </c>
      <c r="AX448" s="219" t="e">
        <f aca="false">CONCATENATE(d#REF!,IF(I448="","",CONCATENATE(".",I448)),IF(K448="","",CONCATENATE(".",K448)),IF(M448="","",CONCATENATE(".",M448)),IF(R448="","",CONCATENATE(".",R448)),IF(U448="","","(*)"))</f>
        <v>#VALUE!</v>
      </c>
      <c r="AY448" s="170" t="str">
        <f aca="false">CONCATENATE(BM448,".",BN448)</f>
        <v>KF514003.HEV_EW469</v>
      </c>
      <c r="AZ448" s="171" t="str">
        <f aca="false">IF(AV448="",IF(ISNUMBER(FIND(".",A448)),LEFT(A448,FIND(".",A448)-1),A448),AV448)</f>
        <v>KF514003</v>
      </c>
      <c r="BA448" s="171" t="str">
        <f aca="false">IF(ISNUMBER(FIND("-",AZ448)),LEFT(AZ448,FIND("-",AZ448)-1),AZ448)</f>
        <v>KF514003</v>
      </c>
      <c r="BB448" s="170" t="str">
        <f aca="false"> MEGAname &amp; "="</f>
        <v>KF514003=</v>
      </c>
      <c r="BC448" s="170" t="str">
        <f aca="false">Clear &amp; IF(span ,"Span","out")</f>
        <v>KF514003=out</v>
      </c>
      <c r="BD448" s="170" t="str">
        <f aca="false">Clear &amp; IF(span, IF(B448=".","Selected",B448),"out")</f>
        <v>KF514003=out</v>
      </c>
      <c r="BE448" s="170" t="str">
        <f aca="false">Clear &amp; Strain</f>
        <v>KF514003=HEV_EW470</v>
      </c>
      <c r="BF448" s="170" t="e">
        <f aca="false">CONCATENATE(A448,"=",F447,". ",AX448,IF(AB448="","",CONCATENATE(".",AB448)))</f>
        <v>#VALUE!</v>
      </c>
      <c r="BG448" s="170" t="e">
        <f aca="false">CONCATENATE(A448,"=",F447,". ",AX448)</f>
        <v>#VALUE!</v>
      </c>
      <c r="BH448" s="170" t="e">
        <f aca="false">CONCATENATE(A448,"=",AX448)</f>
        <v>#VALUE!</v>
      </c>
      <c r="BI448" s="170" t="e">
        <f aca="false">CONCATENATE(A448,"=",ComForSubtype,d#REF!)</f>
        <v>#VALUE!</v>
      </c>
      <c r="BJ448" s="170" t="str">
        <f aca="false">CONCATENATE(A448,"=",E448)</f>
        <v>KF514003=3</v>
      </c>
      <c r="BK448" s="170" t="str">
        <f aca="false">CONCATENATE(A448,"=",C448)</f>
        <v>KF514003=3</v>
      </c>
      <c r="BL448" s="170" t="e">
        <f aca="false">CONCATENATE(d#REF!,"=")</f>
        <v>#VALUE!</v>
      </c>
      <c r="BM448" s="223" t="str">
        <f aca="false">IF(BA448="XX","",BA448)</f>
        <v>KF514003</v>
      </c>
      <c r="BN448" s="224" t="str">
        <f aca="false">CONCATENATE(IF(F447="","",F447),IF(G448="","",CONCATENATE(" / ",G448)))</f>
        <v>HEV_EW469</v>
      </c>
      <c r="BO448" s="225" t="e">
        <f aca="false">AX448</f>
        <v>#VALUE!</v>
      </c>
      <c r="BP448" s="226" t="str">
        <f aca="false">IF(V448="","",V448)</f>
        <v/>
      </c>
      <c r="BQ448" s="226" t="str">
        <f aca="false">IF(W448="","",CONCATENATE(W448,IF(LEFT(AO448,1)="s","+","")))</f>
        <v/>
      </c>
      <c r="BR448" s="226" t="str">
        <f aca="false">IF(X448="","",CONCATENATE(X448,IF(LEFT(AQ448,1)="s","+","")))</f>
        <v/>
      </c>
      <c r="BS448" s="226" t="str">
        <f aca="false">IF(Y448="","",CONCATENATE(Y448,IF(LEFT(AR448,1)="s","+","")))</f>
        <v/>
      </c>
      <c r="BT448" s="226" t="str">
        <f aca="false">IF(Z448="","",CONCATENATE(Z448,IF(LEFT(AS448,1)="s","+","")))</f>
        <v/>
      </c>
      <c r="BU448" s="227" t="str">
        <f aca="false">IF(AA448="","",CONCATENATE(AA448,IF(LEFT(AT448,1)="s","+","")))</f>
        <v/>
      </c>
      <c r="BW448" s="177" t="s">
        <v>338</v>
      </c>
      <c r="BX448" s="170" t="str">
        <f aca="false">IF(BW448&lt;&gt;"",IF(ISNUMBER(FIND("=",BW448)),LEFT(BW448,FIND("=",BW448)-1),BW448),BW448)</f>
        <v>xx</v>
      </c>
      <c r="BY448" s="170" t="str">
        <f aca="false">IF(BW448&lt;&gt;"",IF(ISNUMBER(FIND("=",BW448)),RIGHT(BW448,LEN(BW448)-FIND("=",BW448)),""),"")</f>
        <v>Non_select</v>
      </c>
      <c r="BZ448" s="170" t="str">
        <f aca="false">IF(BX448&lt;&gt;"",IF(ISNUMBER(FIND(".",BX448)),LEFT(BX448,FIND(".",BX448)-1),BX448),BX448)</f>
        <v>xx</v>
      </c>
      <c r="CA448" s="170" t="str">
        <f aca="false">IF(BX448&lt;&gt;"",IF(ISNUMBER(FIND(".",BX448)),RIGHT(BX448,LEN(BX448)-FIND(".",BX448)),""),"")</f>
        <v/>
      </c>
      <c r="CC448" s="170" t="str">
        <f aca="false">A448</f>
        <v>KF514003</v>
      </c>
      <c r="CD448" s="178" t="s">
        <v>339</v>
      </c>
      <c r="CE448" s="178" t="s">
        <v>340</v>
      </c>
      <c r="CF448" s="178" t="s">
        <v>341</v>
      </c>
      <c r="CK448" s="178"/>
      <c r="CR448" s="228" t="n">
        <f aca="false">C448</f>
        <v>3</v>
      </c>
      <c r="CS448" s="229" t="e">
        <f aca="false">d#REF!</f>
        <v>#VALUE!</v>
      </c>
      <c r="CT448" s="170" t="str">
        <f aca="false">CONCATENATE(CD448," strain ",CM448," ",CL448,", partial cds")</f>
        <v>Hepatitis E virus strain  , partial cds</v>
      </c>
    </row>
    <row r="449" customFormat="false" ht="11.9" hidden="false" customHeight="true" outlineLevel="0" collapsed="false">
      <c r="A449" s="154" t="s">
        <v>1228</v>
      </c>
      <c r="B449" s="147" t="n">
        <v>3</v>
      </c>
      <c r="C449" s="148" t="n">
        <v>3</v>
      </c>
      <c r="D449" s="147" t="s">
        <v>947</v>
      </c>
      <c r="E449" s="150" t="s">
        <v>640</v>
      </c>
      <c r="F449" s="210" t="s">
        <v>1229</v>
      </c>
      <c r="H449" s="146" t="s">
        <v>649</v>
      </c>
      <c r="I449" s="153" t="s">
        <v>650</v>
      </c>
      <c r="J449" s="146" t="s">
        <v>395</v>
      </c>
      <c r="M449" s="157" t="s">
        <v>348</v>
      </c>
      <c r="N449" s="158" t="s">
        <v>400</v>
      </c>
      <c r="O449" s="159" t="n">
        <v>2012</v>
      </c>
      <c r="S449" s="146" t="n">
        <v>280</v>
      </c>
      <c r="AH449" s="164" t="n">
        <v>6262</v>
      </c>
      <c r="AI449" s="164" t="n">
        <v>6541</v>
      </c>
      <c r="AJ449" s="219" t="n">
        <f aca="false">SeqEnd-SeqBeg+1</f>
        <v>280</v>
      </c>
      <c r="AK449" s="220" t="n">
        <f aca="false">AND( SeqBeg&lt;=Beg  , End &lt;=SeqEnd )</f>
        <v>0</v>
      </c>
      <c r="AN449" s="221"/>
      <c r="AT449" s="147" t="s">
        <v>103</v>
      </c>
      <c r="AU449" s="146"/>
      <c r="AW449" s="222" t="str">
        <f aca="false">HYPERLINK(CONCATENATE("http://www.ncbi.nlm.nih.gov/nuccore/",BM449),BM449)</f>
        <v>KF514006</v>
      </c>
      <c r="AX449" s="219" t="e">
        <f aca="false">CONCATENATE(d#REF!,IF(I449="","",CONCATENATE(".",I449)),IF(K449="","",CONCATENATE(".",K449)),IF(M449="","",CONCATENATE(".",M449)),IF(R449="","",CONCATENATE(".",R449)),IF(U449="","","(*)"))</f>
        <v>#VALUE!</v>
      </c>
      <c r="AY449" s="170" t="str">
        <f aca="false">CONCATENATE(BM449,".",BN449)</f>
        <v>KF514006.HEV_EW470</v>
      </c>
      <c r="AZ449" s="171" t="str">
        <f aca="false">IF(AV449="",IF(ISNUMBER(FIND(".",A449)),LEFT(A449,FIND(".",A449)-1),A449),AV449)</f>
        <v>KF514006</v>
      </c>
      <c r="BA449" s="171" t="str">
        <f aca="false">IF(ISNUMBER(FIND("-",AZ449)),LEFT(AZ449,FIND("-",AZ449)-1),AZ449)</f>
        <v>KF514006</v>
      </c>
      <c r="BB449" s="170" t="str">
        <f aca="false"> MEGAname &amp; "="</f>
        <v>KF514006=</v>
      </c>
      <c r="BC449" s="170" t="str">
        <f aca="false">Clear &amp; IF(span ,"Span","out")</f>
        <v>KF514006=out</v>
      </c>
      <c r="BD449" s="170" t="str">
        <f aca="false">Clear &amp; IF(span, IF(B449=".","Selected",B449),"out")</f>
        <v>KF514006=out</v>
      </c>
      <c r="BE449" s="170" t="str">
        <f aca="false">Clear &amp; Strain</f>
        <v>KF514006=HEV_EW473</v>
      </c>
      <c r="BF449" s="170" t="e">
        <f aca="false">CONCATENATE(A449,"=",F448,". ",AX449,IF(AB449="","",CONCATENATE(".",AB449)))</f>
        <v>#VALUE!</v>
      </c>
      <c r="BG449" s="170" t="e">
        <f aca="false">CONCATENATE(A449,"=",F448,". ",AX449)</f>
        <v>#VALUE!</v>
      </c>
      <c r="BH449" s="170" t="e">
        <f aca="false">CONCATENATE(A449,"=",AX449)</f>
        <v>#VALUE!</v>
      </c>
      <c r="BI449" s="170" t="e">
        <f aca="false">CONCATENATE(A449,"=",ComForSubtype,d#REF!)</f>
        <v>#VALUE!</v>
      </c>
      <c r="BJ449" s="170" t="str">
        <f aca="false">CONCATENATE(A449,"=",E449)</f>
        <v>KF514006=3</v>
      </c>
      <c r="BK449" s="170" t="str">
        <f aca="false">CONCATENATE(A449,"=",C449)</f>
        <v>KF514006=3</v>
      </c>
      <c r="BL449" s="170" t="e">
        <f aca="false">CONCATENATE(d#REF!,"=")</f>
        <v>#VALUE!</v>
      </c>
      <c r="BM449" s="223" t="str">
        <f aca="false">IF(BA449="XX","",BA449)</f>
        <v>KF514006</v>
      </c>
      <c r="BN449" s="224" t="str">
        <f aca="false">CONCATENATE(IF(F448="","",F448),IF(G449="","",CONCATENATE(" / ",G449)))</f>
        <v>HEV_EW470</v>
      </c>
      <c r="BO449" s="225" t="e">
        <f aca="false">AX449</f>
        <v>#VALUE!</v>
      </c>
      <c r="BP449" s="226" t="str">
        <f aca="false">IF(V449="","",V449)</f>
        <v/>
      </c>
      <c r="BQ449" s="226" t="str">
        <f aca="false">IF(W449="","",CONCATENATE(W449,IF(LEFT(AO449,1)="s","+","")))</f>
        <v/>
      </c>
      <c r="BR449" s="226" t="str">
        <f aca="false">IF(X449="","",CONCATENATE(X449,IF(LEFT(AQ449,1)="s","+","")))</f>
        <v/>
      </c>
      <c r="BS449" s="226" t="str">
        <f aca="false">IF(Y449="","",CONCATENATE(Y449,IF(LEFT(AR449,1)="s","+","")))</f>
        <v/>
      </c>
      <c r="BT449" s="226" t="str">
        <f aca="false">IF(Z449="","",CONCATENATE(Z449,IF(LEFT(AS449,1)="s","+","")))</f>
        <v/>
      </c>
      <c r="BU449" s="227" t="str">
        <f aca="false">IF(AA449="","",CONCATENATE(AA449,IF(LEFT(AT449,1)="s","+","")))</f>
        <v/>
      </c>
      <c r="BW449" s="177" t="s">
        <v>338</v>
      </c>
      <c r="BX449" s="170" t="str">
        <f aca="false">IF(BW449&lt;&gt;"",IF(ISNUMBER(FIND("=",BW449)),LEFT(BW449,FIND("=",BW449)-1),BW449),BW449)</f>
        <v>xx</v>
      </c>
      <c r="BY449" s="170" t="str">
        <f aca="false">IF(BW449&lt;&gt;"",IF(ISNUMBER(FIND("=",BW449)),RIGHT(BW449,LEN(BW449)-FIND("=",BW449)),""),"")</f>
        <v>Non_select</v>
      </c>
      <c r="BZ449" s="170" t="str">
        <f aca="false">IF(BX449&lt;&gt;"",IF(ISNUMBER(FIND(".",BX449)),LEFT(BX449,FIND(".",BX449)-1),BX449),BX449)</f>
        <v>xx</v>
      </c>
      <c r="CA449" s="170" t="str">
        <f aca="false">IF(BX449&lt;&gt;"",IF(ISNUMBER(FIND(".",BX449)),RIGHT(BX449,LEN(BX449)-FIND(".",BX449)),""),"")</f>
        <v/>
      </c>
      <c r="CC449" s="170" t="str">
        <f aca="false">A449</f>
        <v>KF514006</v>
      </c>
      <c r="CD449" s="178" t="s">
        <v>339</v>
      </c>
      <c r="CE449" s="178" t="s">
        <v>340</v>
      </c>
      <c r="CF449" s="178" t="s">
        <v>341</v>
      </c>
      <c r="CK449" s="178"/>
      <c r="CR449" s="228" t="n">
        <f aca="false">C449</f>
        <v>3</v>
      </c>
      <c r="CS449" s="229" t="e">
        <f aca="false">d#REF!</f>
        <v>#VALUE!</v>
      </c>
      <c r="CT449" s="170" t="str">
        <f aca="false">CONCATENATE(CD449," strain ",CM449," ",CL449,", partial cds")</f>
        <v>Hepatitis E virus strain  , partial cds</v>
      </c>
    </row>
    <row r="450" customFormat="false" ht="11.9" hidden="false" customHeight="true" outlineLevel="0" collapsed="false">
      <c r="A450" s="154" t="s">
        <v>1230</v>
      </c>
      <c r="B450" s="147" t="n">
        <v>3</v>
      </c>
      <c r="C450" s="148" t="n">
        <v>3</v>
      </c>
      <c r="D450" s="147" t="s">
        <v>947</v>
      </c>
      <c r="E450" s="150" t="s">
        <v>640</v>
      </c>
      <c r="F450" s="210" t="s">
        <v>1231</v>
      </c>
      <c r="H450" s="146" t="s">
        <v>649</v>
      </c>
      <c r="I450" s="153" t="s">
        <v>650</v>
      </c>
      <c r="J450" s="146" t="s">
        <v>395</v>
      </c>
      <c r="M450" s="157" t="s">
        <v>348</v>
      </c>
      <c r="N450" s="158" t="s">
        <v>400</v>
      </c>
      <c r="O450" s="159" t="n">
        <v>2012</v>
      </c>
      <c r="S450" s="146" t="n">
        <v>280</v>
      </c>
      <c r="AH450" s="164" t="n">
        <v>6262</v>
      </c>
      <c r="AI450" s="164" t="n">
        <v>6541</v>
      </c>
      <c r="AJ450" s="219" t="n">
        <f aca="false">SeqEnd-SeqBeg+1</f>
        <v>280</v>
      </c>
      <c r="AK450" s="220" t="n">
        <f aca="false">AND( SeqBeg&lt;=Beg  , End &lt;=SeqEnd )</f>
        <v>0</v>
      </c>
      <c r="AN450" s="221"/>
      <c r="AT450" s="147" t="s">
        <v>103</v>
      </c>
      <c r="AU450" s="146"/>
      <c r="AW450" s="222" t="str">
        <f aca="false">HYPERLINK(CONCATENATE("http://www.ncbi.nlm.nih.gov/nuccore/",BM450),BM450)</f>
        <v>KF514007</v>
      </c>
      <c r="AX450" s="219" t="e">
        <f aca="false">CONCATENATE(d#REF!,IF(I450="","",CONCATENATE(".",I450)),IF(K450="","",CONCATENATE(".",K450)),IF(M450="","",CONCATENATE(".",M450)),IF(R450="","",CONCATENATE(".",R450)),IF(U450="","","(*)"))</f>
        <v>#VALUE!</v>
      </c>
      <c r="AY450" s="170" t="str">
        <f aca="false">CONCATENATE(BM450,".",BN450)</f>
        <v>KF514007.HEV_EW473</v>
      </c>
      <c r="AZ450" s="171" t="str">
        <f aca="false">IF(AV450="",IF(ISNUMBER(FIND(".",A450)),LEFT(A450,FIND(".",A450)-1),A450),AV450)</f>
        <v>KF514007</v>
      </c>
      <c r="BA450" s="171" t="str">
        <f aca="false">IF(ISNUMBER(FIND("-",AZ450)),LEFT(AZ450,FIND("-",AZ450)-1),AZ450)</f>
        <v>KF514007</v>
      </c>
      <c r="BB450" s="170" t="str">
        <f aca="false"> MEGAname &amp; "="</f>
        <v>KF514007=</v>
      </c>
      <c r="BC450" s="170" t="str">
        <f aca="false">Clear &amp; IF(span ,"Span","out")</f>
        <v>KF514007=out</v>
      </c>
      <c r="BD450" s="170" t="str">
        <f aca="false">Clear &amp; IF(span, IF(B450=".","Selected",B450),"out")</f>
        <v>KF514007=out</v>
      </c>
      <c r="BE450" s="170" t="str">
        <f aca="false">Clear &amp; Strain</f>
        <v>KF514007=HEV_EW474</v>
      </c>
      <c r="BF450" s="170" t="e">
        <f aca="false">CONCATENATE(A450,"=",F449,". ",AX450,IF(AB450="","",CONCATENATE(".",AB450)))</f>
        <v>#VALUE!</v>
      </c>
      <c r="BG450" s="170" t="e">
        <f aca="false">CONCATENATE(A450,"=",F449,". ",AX450)</f>
        <v>#VALUE!</v>
      </c>
      <c r="BH450" s="170" t="e">
        <f aca="false">CONCATENATE(A450,"=",AX450)</f>
        <v>#VALUE!</v>
      </c>
      <c r="BI450" s="170" t="e">
        <f aca="false">CONCATENATE(A450,"=",ComForSubtype,d#REF!)</f>
        <v>#VALUE!</v>
      </c>
      <c r="BJ450" s="170" t="str">
        <f aca="false">CONCATENATE(A450,"=",E450)</f>
        <v>KF514007=3</v>
      </c>
      <c r="BK450" s="170" t="str">
        <f aca="false">CONCATENATE(A450,"=",C450)</f>
        <v>KF514007=3</v>
      </c>
      <c r="BL450" s="170" t="e">
        <f aca="false">CONCATENATE(d#REF!,"=")</f>
        <v>#VALUE!</v>
      </c>
      <c r="BM450" s="223" t="str">
        <f aca="false">IF(BA450="XX","",BA450)</f>
        <v>KF514007</v>
      </c>
      <c r="BN450" s="224" t="str">
        <f aca="false">CONCATENATE(IF(F449="","",F449),IF(G450="","",CONCATENATE(" / ",G450)))</f>
        <v>HEV_EW473</v>
      </c>
      <c r="BO450" s="225" t="e">
        <f aca="false">AX450</f>
        <v>#VALUE!</v>
      </c>
      <c r="BP450" s="226" t="str">
        <f aca="false">IF(V450="","",V450)</f>
        <v/>
      </c>
      <c r="BQ450" s="226" t="str">
        <f aca="false">IF(W450="","",CONCATENATE(W450,IF(LEFT(AO450,1)="s","+","")))</f>
        <v/>
      </c>
      <c r="BR450" s="226" t="str">
        <f aca="false">IF(X450="","",CONCATENATE(X450,IF(LEFT(AQ450,1)="s","+","")))</f>
        <v/>
      </c>
      <c r="BS450" s="226" t="str">
        <f aca="false">IF(Y450="","",CONCATENATE(Y450,IF(LEFT(AR450,1)="s","+","")))</f>
        <v/>
      </c>
      <c r="BT450" s="226" t="str">
        <f aca="false">IF(Z450="","",CONCATENATE(Z450,IF(LEFT(AS450,1)="s","+","")))</f>
        <v/>
      </c>
      <c r="BU450" s="227" t="str">
        <f aca="false">IF(AA450="","",CONCATENATE(AA450,IF(LEFT(AT450,1)="s","+","")))</f>
        <v/>
      </c>
      <c r="BW450" s="177" t="s">
        <v>338</v>
      </c>
      <c r="BX450" s="170" t="str">
        <f aca="false">IF(BW450&lt;&gt;"",IF(ISNUMBER(FIND("=",BW450)),LEFT(BW450,FIND("=",BW450)-1),BW450),BW450)</f>
        <v>xx</v>
      </c>
      <c r="BY450" s="170" t="str">
        <f aca="false">IF(BW450&lt;&gt;"",IF(ISNUMBER(FIND("=",BW450)),RIGHT(BW450,LEN(BW450)-FIND("=",BW450)),""),"")</f>
        <v>Non_select</v>
      </c>
      <c r="BZ450" s="170" t="str">
        <f aca="false">IF(BX450&lt;&gt;"",IF(ISNUMBER(FIND(".",BX450)),LEFT(BX450,FIND(".",BX450)-1),BX450),BX450)</f>
        <v>xx</v>
      </c>
      <c r="CA450" s="170" t="str">
        <f aca="false">IF(BX450&lt;&gt;"",IF(ISNUMBER(FIND(".",BX450)),RIGHT(BX450,LEN(BX450)-FIND(".",BX450)),""),"")</f>
        <v/>
      </c>
      <c r="CC450" s="170" t="str">
        <f aca="false">A450</f>
        <v>KF514007</v>
      </c>
      <c r="CD450" s="178" t="s">
        <v>339</v>
      </c>
      <c r="CE450" s="178" t="s">
        <v>340</v>
      </c>
      <c r="CF450" s="178" t="s">
        <v>341</v>
      </c>
      <c r="CK450" s="178"/>
      <c r="CR450" s="228" t="n">
        <f aca="false">C450</f>
        <v>3</v>
      </c>
      <c r="CS450" s="229" t="e">
        <f aca="false">d#REF!</f>
        <v>#VALUE!</v>
      </c>
      <c r="CT450" s="170" t="str">
        <f aca="false">CONCATENATE(CD450," strain ",CM450," ",CL450,", partial cds")</f>
        <v>Hepatitis E virus strain  , partial cds</v>
      </c>
    </row>
    <row r="451" customFormat="false" ht="11.9" hidden="false" customHeight="true" outlineLevel="0" collapsed="false">
      <c r="A451" s="154" t="s">
        <v>1232</v>
      </c>
      <c r="B451" s="147" t="n">
        <v>3</v>
      </c>
      <c r="C451" s="148" t="n">
        <v>3</v>
      </c>
      <c r="D451" s="147" t="s">
        <v>947</v>
      </c>
      <c r="E451" s="150" t="s">
        <v>640</v>
      </c>
      <c r="F451" s="210" t="s">
        <v>1233</v>
      </c>
      <c r="H451" s="146" t="s">
        <v>649</v>
      </c>
      <c r="I451" s="153" t="s">
        <v>650</v>
      </c>
      <c r="J451" s="146" t="s">
        <v>395</v>
      </c>
      <c r="M451" s="157" t="s">
        <v>348</v>
      </c>
      <c r="N451" s="158" t="s">
        <v>400</v>
      </c>
      <c r="O451" s="159" t="n">
        <v>2012</v>
      </c>
      <c r="S451" s="146" t="n">
        <v>280</v>
      </c>
      <c r="AH451" s="164" t="n">
        <v>6262</v>
      </c>
      <c r="AI451" s="164" t="n">
        <v>6541</v>
      </c>
      <c r="AJ451" s="219" t="n">
        <f aca="false">SeqEnd-SeqBeg+1</f>
        <v>280</v>
      </c>
      <c r="AK451" s="220" t="n">
        <f aca="false">AND( SeqBeg&lt;=Beg  , End &lt;=SeqEnd )</f>
        <v>0</v>
      </c>
      <c r="AN451" s="221"/>
      <c r="AT451" s="147" t="s">
        <v>103</v>
      </c>
      <c r="AU451" s="146"/>
      <c r="AW451" s="222" t="str">
        <f aca="false">HYPERLINK(CONCATENATE("http://www.ncbi.nlm.nih.gov/nuccore/",BM451),BM451)</f>
        <v>KF514008</v>
      </c>
      <c r="AX451" s="219" t="e">
        <f aca="false">CONCATENATE(d#REF!,IF(I451="","",CONCATENATE(".",I451)),IF(K451="","",CONCATENATE(".",K451)),IF(M451="","",CONCATENATE(".",M451)),IF(R451="","",CONCATENATE(".",R451)),IF(U451="","","(*)"))</f>
        <v>#VALUE!</v>
      </c>
      <c r="AY451" s="170" t="str">
        <f aca="false">CONCATENATE(BM451,".",BN451)</f>
        <v>KF514008.HEV_EW474</v>
      </c>
      <c r="AZ451" s="171" t="str">
        <f aca="false">IF(AV451="",IF(ISNUMBER(FIND(".",A451)),LEFT(A451,FIND(".",A451)-1),A451),AV451)</f>
        <v>KF514008</v>
      </c>
      <c r="BA451" s="171" t="str">
        <f aca="false">IF(ISNUMBER(FIND("-",AZ451)),LEFT(AZ451,FIND("-",AZ451)-1),AZ451)</f>
        <v>KF514008</v>
      </c>
      <c r="BB451" s="170" t="str">
        <f aca="false"> MEGAname &amp; "="</f>
        <v>KF514008=</v>
      </c>
      <c r="BC451" s="170" t="str">
        <f aca="false">Clear &amp; IF(span ,"Span","out")</f>
        <v>KF514008=out</v>
      </c>
      <c r="BD451" s="170" t="str">
        <f aca="false">Clear &amp; IF(span, IF(B451=".","Selected",B451),"out")</f>
        <v>KF514008=out</v>
      </c>
      <c r="BE451" s="170" t="str">
        <f aca="false">Clear &amp; Strain</f>
        <v>KF514008=HEV_EW475</v>
      </c>
      <c r="BF451" s="170" t="e">
        <f aca="false">CONCATENATE(A451,"=",F450,". ",AX451,IF(AB451="","",CONCATENATE(".",AB451)))</f>
        <v>#VALUE!</v>
      </c>
      <c r="BG451" s="170" t="e">
        <f aca="false">CONCATENATE(A451,"=",F450,". ",AX451)</f>
        <v>#VALUE!</v>
      </c>
      <c r="BH451" s="170" t="e">
        <f aca="false">CONCATENATE(A451,"=",AX451)</f>
        <v>#VALUE!</v>
      </c>
      <c r="BI451" s="170" t="e">
        <f aca="false">CONCATENATE(A451,"=",ComForSubtype,d#REF!)</f>
        <v>#VALUE!</v>
      </c>
      <c r="BJ451" s="170" t="str">
        <f aca="false">CONCATENATE(A451,"=",E451)</f>
        <v>KF514008=3</v>
      </c>
      <c r="BK451" s="170" t="str">
        <f aca="false">CONCATENATE(A451,"=",C451)</f>
        <v>KF514008=3</v>
      </c>
      <c r="BL451" s="170" t="e">
        <f aca="false">CONCATENATE(d#REF!,"=")</f>
        <v>#VALUE!</v>
      </c>
      <c r="BM451" s="223" t="str">
        <f aca="false">IF(BA451="XX","",BA451)</f>
        <v>KF514008</v>
      </c>
      <c r="BN451" s="224" t="str">
        <f aca="false">CONCATENATE(IF(F450="","",F450),IF(G451="","",CONCATENATE(" / ",G451)))</f>
        <v>HEV_EW474</v>
      </c>
      <c r="BO451" s="225" t="e">
        <f aca="false">AX451</f>
        <v>#VALUE!</v>
      </c>
      <c r="BP451" s="226" t="str">
        <f aca="false">IF(V451="","",V451)</f>
        <v/>
      </c>
      <c r="BQ451" s="226" t="str">
        <f aca="false">IF(W451="","",CONCATENATE(W451,IF(LEFT(AO451,1)="s","+","")))</f>
        <v/>
      </c>
      <c r="BR451" s="226" t="str">
        <f aca="false">IF(X451="","",CONCATENATE(X451,IF(LEFT(AQ451,1)="s","+","")))</f>
        <v/>
      </c>
      <c r="BS451" s="226" t="str">
        <f aca="false">IF(Y451="","",CONCATENATE(Y451,IF(LEFT(AR451,1)="s","+","")))</f>
        <v/>
      </c>
      <c r="BT451" s="226" t="str">
        <f aca="false">IF(Z451="","",CONCATENATE(Z451,IF(LEFT(AS451,1)="s","+","")))</f>
        <v/>
      </c>
      <c r="BU451" s="227" t="str">
        <f aca="false">IF(AA451="","",CONCATENATE(AA451,IF(LEFT(AT451,1)="s","+","")))</f>
        <v/>
      </c>
      <c r="BW451" s="177" t="s">
        <v>338</v>
      </c>
      <c r="BX451" s="170" t="str">
        <f aca="false">IF(BW451&lt;&gt;"",IF(ISNUMBER(FIND("=",BW451)),LEFT(BW451,FIND("=",BW451)-1),BW451),BW451)</f>
        <v>xx</v>
      </c>
      <c r="BY451" s="170" t="str">
        <f aca="false">IF(BW451&lt;&gt;"",IF(ISNUMBER(FIND("=",BW451)),RIGHT(BW451,LEN(BW451)-FIND("=",BW451)),""),"")</f>
        <v>Non_select</v>
      </c>
      <c r="BZ451" s="170" t="str">
        <f aca="false">IF(BX451&lt;&gt;"",IF(ISNUMBER(FIND(".",BX451)),LEFT(BX451,FIND(".",BX451)-1),BX451),BX451)</f>
        <v>xx</v>
      </c>
      <c r="CA451" s="170" t="str">
        <f aca="false">IF(BX451&lt;&gt;"",IF(ISNUMBER(FIND(".",BX451)),RIGHT(BX451,LEN(BX451)-FIND(".",BX451)),""),"")</f>
        <v/>
      </c>
      <c r="CC451" s="170" t="str">
        <f aca="false">A451</f>
        <v>KF514008</v>
      </c>
      <c r="CD451" s="178" t="s">
        <v>339</v>
      </c>
      <c r="CE451" s="178" t="s">
        <v>340</v>
      </c>
      <c r="CF451" s="178" t="s">
        <v>341</v>
      </c>
      <c r="CK451" s="178"/>
      <c r="CR451" s="228" t="n">
        <f aca="false">C451</f>
        <v>3</v>
      </c>
      <c r="CS451" s="229" t="e">
        <f aca="false">d#REF!</f>
        <v>#VALUE!</v>
      </c>
      <c r="CT451" s="170" t="str">
        <f aca="false">CONCATENATE(CD451," strain ",CM451," ",CL451,", partial cds")</f>
        <v>Hepatitis E virus strain  , partial cds</v>
      </c>
    </row>
    <row r="452" customFormat="false" ht="11.9" hidden="false" customHeight="true" outlineLevel="0" collapsed="false">
      <c r="A452" s="154" t="s">
        <v>1234</v>
      </c>
      <c r="B452" s="147" t="n">
        <v>3</v>
      </c>
      <c r="C452" s="148" t="n">
        <v>3</v>
      </c>
      <c r="D452" s="147" t="s">
        <v>947</v>
      </c>
      <c r="E452" s="150" t="s">
        <v>640</v>
      </c>
      <c r="F452" s="210" t="s">
        <v>1235</v>
      </c>
      <c r="H452" s="146" t="s">
        <v>649</v>
      </c>
      <c r="I452" s="153" t="s">
        <v>650</v>
      </c>
      <c r="J452" s="146" t="s">
        <v>395</v>
      </c>
      <c r="M452" s="157" t="s">
        <v>348</v>
      </c>
      <c r="N452" s="158" t="s">
        <v>400</v>
      </c>
      <c r="O452" s="159" t="n">
        <v>2012</v>
      </c>
      <c r="S452" s="146" t="n">
        <v>280</v>
      </c>
      <c r="AH452" s="164" t="n">
        <v>6262</v>
      </c>
      <c r="AI452" s="164" t="n">
        <v>6541</v>
      </c>
      <c r="AJ452" s="219" t="n">
        <f aca="false">SeqEnd-SeqBeg+1</f>
        <v>280</v>
      </c>
      <c r="AK452" s="220" t="n">
        <f aca="false">AND( SeqBeg&lt;=Beg  , End &lt;=SeqEnd )</f>
        <v>0</v>
      </c>
      <c r="AN452" s="221"/>
      <c r="AT452" s="147" t="s">
        <v>103</v>
      </c>
      <c r="AU452" s="146"/>
      <c r="AW452" s="222" t="str">
        <f aca="false">HYPERLINK(CONCATENATE("http://www.ncbi.nlm.nih.gov/nuccore/",BM452),BM452)</f>
        <v>KF514010</v>
      </c>
      <c r="AX452" s="219" t="e">
        <f aca="false">CONCATENATE(d#REF!,IF(I452="","",CONCATENATE(".",I452)),IF(K452="","",CONCATENATE(".",K452)),IF(M452="","",CONCATENATE(".",M452)),IF(R452="","",CONCATENATE(".",R452)),IF(U452="","","(*)"))</f>
        <v>#VALUE!</v>
      </c>
      <c r="AY452" s="170" t="str">
        <f aca="false">CONCATENATE(BM452,".",BN452)</f>
        <v>KF514010.HEV_EW475</v>
      </c>
      <c r="AZ452" s="171" t="str">
        <f aca="false">IF(AV452="",IF(ISNUMBER(FIND(".",A452)),LEFT(A452,FIND(".",A452)-1),A452),AV452)</f>
        <v>KF514010</v>
      </c>
      <c r="BA452" s="171" t="str">
        <f aca="false">IF(ISNUMBER(FIND("-",AZ452)),LEFT(AZ452,FIND("-",AZ452)-1),AZ452)</f>
        <v>KF514010</v>
      </c>
      <c r="BB452" s="170" t="str">
        <f aca="false"> MEGAname &amp; "="</f>
        <v>KF514010=</v>
      </c>
      <c r="BC452" s="170" t="str">
        <f aca="false">Clear &amp; IF(span ,"Span","out")</f>
        <v>KF514010=out</v>
      </c>
      <c r="BD452" s="170" t="str">
        <f aca="false">Clear &amp; IF(span, IF(B452=".","Selected",B452),"out")</f>
        <v>KF514010=out</v>
      </c>
      <c r="BE452" s="170" t="str">
        <f aca="false">Clear &amp; Strain</f>
        <v>KF514010=HEV_EW477</v>
      </c>
      <c r="BF452" s="170" t="e">
        <f aca="false">CONCATENATE(A452,"=",F451,". ",AX452,IF(AB452="","",CONCATENATE(".",AB452)))</f>
        <v>#VALUE!</v>
      </c>
      <c r="BG452" s="170" t="e">
        <f aca="false">CONCATENATE(A452,"=",F451,". ",AX452)</f>
        <v>#VALUE!</v>
      </c>
      <c r="BH452" s="170" t="e">
        <f aca="false">CONCATENATE(A452,"=",AX452)</f>
        <v>#VALUE!</v>
      </c>
      <c r="BI452" s="170" t="e">
        <f aca="false">CONCATENATE(A452,"=",ComForSubtype,d#REF!)</f>
        <v>#VALUE!</v>
      </c>
      <c r="BJ452" s="170" t="str">
        <f aca="false">CONCATENATE(A452,"=",E452)</f>
        <v>KF514010=3</v>
      </c>
      <c r="BK452" s="170" t="str">
        <f aca="false">CONCATENATE(A452,"=",C452)</f>
        <v>KF514010=3</v>
      </c>
      <c r="BL452" s="170" t="e">
        <f aca="false">CONCATENATE(d#REF!,"=")</f>
        <v>#VALUE!</v>
      </c>
      <c r="BM452" s="223" t="str">
        <f aca="false">IF(BA452="XX","",BA452)</f>
        <v>KF514010</v>
      </c>
      <c r="BN452" s="224" t="str">
        <f aca="false">CONCATENATE(IF(F451="","",F451),IF(G452="","",CONCATENATE(" / ",G452)))</f>
        <v>HEV_EW475</v>
      </c>
      <c r="BO452" s="225" t="e">
        <f aca="false">AX452</f>
        <v>#VALUE!</v>
      </c>
      <c r="BP452" s="226" t="str">
        <f aca="false">IF(V452="","",V452)</f>
        <v/>
      </c>
      <c r="BQ452" s="226" t="str">
        <f aca="false">IF(W452="","",CONCATENATE(W452,IF(LEFT(AO452,1)="s","+","")))</f>
        <v/>
      </c>
      <c r="BR452" s="226" t="str">
        <f aca="false">IF(X452="","",CONCATENATE(X452,IF(LEFT(AQ452,1)="s","+","")))</f>
        <v/>
      </c>
      <c r="BS452" s="226" t="str">
        <f aca="false">IF(Y452="","",CONCATENATE(Y452,IF(LEFT(AR452,1)="s","+","")))</f>
        <v/>
      </c>
      <c r="BT452" s="226" t="str">
        <f aca="false">IF(Z452="","",CONCATENATE(Z452,IF(LEFT(AS452,1)="s","+","")))</f>
        <v/>
      </c>
      <c r="BU452" s="227" t="str">
        <f aca="false">IF(AA452="","",CONCATENATE(AA452,IF(LEFT(AT452,1)="s","+","")))</f>
        <v/>
      </c>
      <c r="BW452" s="177" t="s">
        <v>338</v>
      </c>
      <c r="BX452" s="170" t="str">
        <f aca="false">IF(BW452&lt;&gt;"",IF(ISNUMBER(FIND("=",BW452)),LEFT(BW452,FIND("=",BW452)-1),BW452),BW452)</f>
        <v>xx</v>
      </c>
      <c r="BY452" s="170" t="str">
        <f aca="false">IF(BW452&lt;&gt;"",IF(ISNUMBER(FIND("=",BW452)),RIGHT(BW452,LEN(BW452)-FIND("=",BW452)),""),"")</f>
        <v>Non_select</v>
      </c>
      <c r="BZ452" s="170" t="str">
        <f aca="false">IF(BX452&lt;&gt;"",IF(ISNUMBER(FIND(".",BX452)),LEFT(BX452,FIND(".",BX452)-1),BX452),BX452)</f>
        <v>xx</v>
      </c>
      <c r="CA452" s="170" t="str">
        <f aca="false">IF(BX452&lt;&gt;"",IF(ISNUMBER(FIND(".",BX452)),RIGHT(BX452,LEN(BX452)-FIND(".",BX452)),""),"")</f>
        <v/>
      </c>
      <c r="CC452" s="170" t="str">
        <f aca="false">A452</f>
        <v>KF514010</v>
      </c>
      <c r="CD452" s="178" t="s">
        <v>339</v>
      </c>
      <c r="CE452" s="178" t="s">
        <v>340</v>
      </c>
      <c r="CF452" s="178" t="s">
        <v>341</v>
      </c>
      <c r="CK452" s="178"/>
      <c r="CR452" s="228" t="n">
        <f aca="false">C452</f>
        <v>3</v>
      </c>
      <c r="CS452" s="229" t="e">
        <f aca="false">d#REF!</f>
        <v>#VALUE!</v>
      </c>
      <c r="CT452" s="170" t="str">
        <f aca="false">CONCATENATE(CD452," strain ",CM452," ",CL452,", partial cds")</f>
        <v>Hepatitis E virus strain  , partial cds</v>
      </c>
    </row>
    <row r="453" customFormat="false" ht="11.9" hidden="false" customHeight="true" outlineLevel="0" collapsed="false">
      <c r="A453" s="154" t="s">
        <v>1236</v>
      </c>
      <c r="B453" s="147" t="n">
        <v>3</v>
      </c>
      <c r="C453" s="148" t="n">
        <v>3</v>
      </c>
      <c r="D453" s="147" t="s">
        <v>947</v>
      </c>
      <c r="E453" s="150" t="s">
        <v>640</v>
      </c>
      <c r="F453" s="210" t="s">
        <v>1237</v>
      </c>
      <c r="H453" s="146" t="s">
        <v>649</v>
      </c>
      <c r="I453" s="153" t="s">
        <v>650</v>
      </c>
      <c r="J453" s="146" t="s">
        <v>395</v>
      </c>
      <c r="M453" s="157" t="s">
        <v>348</v>
      </c>
      <c r="N453" s="158" t="s">
        <v>400</v>
      </c>
      <c r="O453" s="159" t="n">
        <v>2012</v>
      </c>
      <c r="S453" s="146" t="n">
        <v>280</v>
      </c>
      <c r="AH453" s="164" t="n">
        <v>6262</v>
      </c>
      <c r="AI453" s="164" t="n">
        <v>6541</v>
      </c>
      <c r="AJ453" s="219" t="n">
        <f aca="false">SeqEnd-SeqBeg+1</f>
        <v>280</v>
      </c>
      <c r="AK453" s="220" t="n">
        <f aca="false">AND( SeqBeg&lt;=Beg  , End &lt;=SeqEnd )</f>
        <v>0</v>
      </c>
      <c r="AN453" s="221"/>
      <c r="AT453" s="147" t="s">
        <v>103</v>
      </c>
      <c r="AU453" s="146"/>
      <c r="AW453" s="222" t="str">
        <f aca="false">HYPERLINK(CONCATENATE("http://www.ncbi.nlm.nih.gov/nuccore/",BM453),BM453)</f>
        <v>KF514016</v>
      </c>
      <c r="AX453" s="219" t="e">
        <f aca="false">CONCATENATE(d#REF!,IF(I453="","",CONCATENATE(".",I453)),IF(K453="","",CONCATENATE(".",K453)),IF(M453="","",CONCATENATE(".",M453)),IF(R453="","",CONCATENATE(".",R453)),IF(U453="","","(*)"))</f>
        <v>#VALUE!</v>
      </c>
      <c r="AY453" s="170" t="str">
        <f aca="false">CONCATENATE(BM453,".",BN453)</f>
        <v>KF514016.HEV_EW477</v>
      </c>
      <c r="AZ453" s="171" t="str">
        <f aca="false">IF(AV453="",IF(ISNUMBER(FIND(".",A453)),LEFT(A453,FIND(".",A453)-1),A453),AV453)</f>
        <v>KF514016</v>
      </c>
      <c r="BA453" s="171" t="str">
        <f aca="false">IF(ISNUMBER(FIND("-",AZ453)),LEFT(AZ453,FIND("-",AZ453)-1),AZ453)</f>
        <v>KF514016</v>
      </c>
      <c r="BB453" s="170" t="str">
        <f aca="false"> MEGAname &amp; "="</f>
        <v>KF514016=</v>
      </c>
      <c r="BC453" s="170" t="str">
        <f aca="false">Clear &amp; IF(span ,"Span","out")</f>
        <v>KF514016=out</v>
      </c>
      <c r="BD453" s="170" t="str">
        <f aca="false">Clear &amp; IF(span, IF(B453=".","Selected",B453),"out")</f>
        <v>KF514016=out</v>
      </c>
      <c r="BE453" s="170" t="str">
        <f aca="false">Clear &amp; Strain</f>
        <v>KF514016=HEV_EW482</v>
      </c>
      <c r="BF453" s="170" t="e">
        <f aca="false">CONCATENATE(A453,"=",F452,". ",AX453,IF(AB453="","",CONCATENATE(".",AB453)))</f>
        <v>#VALUE!</v>
      </c>
      <c r="BG453" s="170" t="e">
        <f aca="false">CONCATENATE(A453,"=",F452,". ",AX453)</f>
        <v>#VALUE!</v>
      </c>
      <c r="BH453" s="170" t="e">
        <f aca="false">CONCATENATE(A453,"=",AX453)</f>
        <v>#VALUE!</v>
      </c>
      <c r="BI453" s="170" t="e">
        <f aca="false">CONCATENATE(A453,"=",ComForSubtype,d#REF!)</f>
        <v>#VALUE!</v>
      </c>
      <c r="BJ453" s="170" t="str">
        <f aca="false">CONCATENATE(A453,"=",E453)</f>
        <v>KF514016=3</v>
      </c>
      <c r="BK453" s="170" t="str">
        <f aca="false">CONCATENATE(A453,"=",C453)</f>
        <v>KF514016=3</v>
      </c>
      <c r="BL453" s="170" t="e">
        <f aca="false">CONCATENATE(d#REF!,"=")</f>
        <v>#VALUE!</v>
      </c>
      <c r="BM453" s="223" t="str">
        <f aca="false">IF(BA453="XX","",BA453)</f>
        <v>KF514016</v>
      </c>
      <c r="BN453" s="224" t="str">
        <f aca="false">CONCATENATE(IF(F452="","",F452),IF(G453="","",CONCATENATE(" / ",G453)))</f>
        <v>HEV_EW477</v>
      </c>
      <c r="BO453" s="225" t="e">
        <f aca="false">AX453</f>
        <v>#VALUE!</v>
      </c>
      <c r="BP453" s="226" t="str">
        <f aca="false">IF(V453="","",V453)</f>
        <v/>
      </c>
      <c r="BQ453" s="226" t="str">
        <f aca="false">IF(W453="","",CONCATENATE(W453,IF(LEFT(AO453,1)="s","+","")))</f>
        <v/>
      </c>
      <c r="BR453" s="226" t="str">
        <f aca="false">IF(X453="","",CONCATENATE(X453,IF(LEFT(AQ453,1)="s","+","")))</f>
        <v/>
      </c>
      <c r="BS453" s="226" t="str">
        <f aca="false">IF(Y453="","",CONCATENATE(Y453,IF(LEFT(AR453,1)="s","+","")))</f>
        <v/>
      </c>
      <c r="BT453" s="226" t="str">
        <f aca="false">IF(Z453="","",CONCATENATE(Z453,IF(LEFT(AS453,1)="s","+","")))</f>
        <v/>
      </c>
      <c r="BU453" s="227" t="str">
        <f aca="false">IF(AA453="","",CONCATENATE(AA453,IF(LEFT(AT453,1)="s","+","")))</f>
        <v/>
      </c>
      <c r="BW453" s="177" t="s">
        <v>338</v>
      </c>
      <c r="BX453" s="170" t="str">
        <f aca="false">IF(BW453&lt;&gt;"",IF(ISNUMBER(FIND("=",BW453)),LEFT(BW453,FIND("=",BW453)-1),BW453),BW453)</f>
        <v>xx</v>
      </c>
      <c r="BY453" s="170" t="str">
        <f aca="false">IF(BW453&lt;&gt;"",IF(ISNUMBER(FIND("=",BW453)),RIGHT(BW453,LEN(BW453)-FIND("=",BW453)),""),"")</f>
        <v>Non_select</v>
      </c>
      <c r="BZ453" s="170" t="str">
        <f aca="false">IF(BX453&lt;&gt;"",IF(ISNUMBER(FIND(".",BX453)),LEFT(BX453,FIND(".",BX453)-1),BX453),BX453)</f>
        <v>xx</v>
      </c>
      <c r="CA453" s="170" t="str">
        <f aca="false">IF(BX453&lt;&gt;"",IF(ISNUMBER(FIND(".",BX453)),RIGHT(BX453,LEN(BX453)-FIND(".",BX453)),""),"")</f>
        <v/>
      </c>
      <c r="CC453" s="170" t="str">
        <f aca="false">A453</f>
        <v>KF514016</v>
      </c>
      <c r="CD453" s="178" t="s">
        <v>339</v>
      </c>
      <c r="CE453" s="178" t="s">
        <v>340</v>
      </c>
      <c r="CF453" s="178" t="s">
        <v>341</v>
      </c>
      <c r="CK453" s="178"/>
      <c r="CR453" s="228" t="n">
        <f aca="false">C453</f>
        <v>3</v>
      </c>
      <c r="CS453" s="229" t="e">
        <f aca="false">d#REF!</f>
        <v>#VALUE!</v>
      </c>
      <c r="CT453" s="170" t="str">
        <f aca="false">CONCATENATE(CD453," strain ",CM453," ",CL453,", partial cds")</f>
        <v>Hepatitis E virus strain  , partial cds</v>
      </c>
    </row>
    <row r="454" customFormat="false" ht="11.9" hidden="false" customHeight="true" outlineLevel="0" collapsed="false">
      <c r="A454" s="154" t="s">
        <v>1238</v>
      </c>
      <c r="B454" s="147" t="n">
        <v>3</v>
      </c>
      <c r="C454" s="148" t="n">
        <v>3</v>
      </c>
      <c r="D454" s="147" t="s">
        <v>947</v>
      </c>
      <c r="E454" s="150" t="s">
        <v>640</v>
      </c>
      <c r="F454" s="210" t="s">
        <v>1239</v>
      </c>
      <c r="H454" s="146" t="s">
        <v>649</v>
      </c>
      <c r="I454" s="153" t="s">
        <v>650</v>
      </c>
      <c r="J454" s="146" t="s">
        <v>395</v>
      </c>
      <c r="M454" s="157" t="s">
        <v>348</v>
      </c>
      <c r="N454" s="158" t="s">
        <v>400</v>
      </c>
      <c r="O454" s="159" t="n">
        <v>2012</v>
      </c>
      <c r="S454" s="146" t="n">
        <v>280</v>
      </c>
      <c r="AH454" s="164" t="n">
        <v>6262</v>
      </c>
      <c r="AI454" s="164" t="n">
        <v>6541</v>
      </c>
      <c r="AJ454" s="219" t="n">
        <f aca="false">SeqEnd-SeqBeg+1</f>
        <v>280</v>
      </c>
      <c r="AK454" s="220" t="n">
        <f aca="false">AND( SeqBeg&lt;=Beg  , End &lt;=SeqEnd )</f>
        <v>0</v>
      </c>
      <c r="AN454" s="221"/>
      <c r="AT454" s="147" t="s">
        <v>103</v>
      </c>
      <c r="AU454" s="146"/>
      <c r="AW454" s="222" t="str">
        <f aca="false">HYPERLINK(CONCATENATE("http://www.ncbi.nlm.nih.gov/nuccore/",BM454),BM454)</f>
        <v>KF514021</v>
      </c>
      <c r="AX454" s="219" t="e">
        <f aca="false">CONCATENATE(d#REF!,IF(I454="","",CONCATENATE(".",I454)),IF(K454="","",CONCATENATE(".",K454)),IF(M454="","",CONCATENATE(".",M454)),IF(R454="","",CONCATENATE(".",R454)),IF(U454="","","(*)"))</f>
        <v>#VALUE!</v>
      </c>
      <c r="AY454" s="170" t="str">
        <f aca="false">CONCATENATE(BM454,".",BN454)</f>
        <v>KF514021.HEV_EW482</v>
      </c>
      <c r="AZ454" s="171" t="str">
        <f aca="false">IF(AV454="",IF(ISNUMBER(FIND(".",A454)),LEFT(A454,FIND(".",A454)-1),A454),AV454)</f>
        <v>KF514021</v>
      </c>
      <c r="BA454" s="171" t="str">
        <f aca="false">IF(ISNUMBER(FIND("-",AZ454)),LEFT(AZ454,FIND("-",AZ454)-1),AZ454)</f>
        <v>KF514021</v>
      </c>
      <c r="BB454" s="170" t="str">
        <f aca="false"> MEGAname &amp; "="</f>
        <v>KF514021=</v>
      </c>
      <c r="BC454" s="170" t="str">
        <f aca="false">Clear &amp; IF(span ,"Span","out")</f>
        <v>KF514021=out</v>
      </c>
      <c r="BD454" s="170" t="str">
        <f aca="false">Clear &amp; IF(span, IF(B454=".","Selected",B454),"out")</f>
        <v>KF514021=out</v>
      </c>
      <c r="BE454" s="170" t="str">
        <f aca="false">Clear &amp; Strain</f>
        <v>KF514021=HEV_EW487</v>
      </c>
      <c r="BF454" s="170" t="e">
        <f aca="false">CONCATENATE(A454,"=",F453,". ",AX454,IF(AB454="","",CONCATENATE(".",AB454)))</f>
        <v>#VALUE!</v>
      </c>
      <c r="BG454" s="170" t="e">
        <f aca="false">CONCATENATE(A454,"=",F453,". ",AX454)</f>
        <v>#VALUE!</v>
      </c>
      <c r="BH454" s="170" t="e">
        <f aca="false">CONCATENATE(A454,"=",AX454)</f>
        <v>#VALUE!</v>
      </c>
      <c r="BI454" s="170" t="e">
        <f aca="false">CONCATENATE(A454,"=",ComForSubtype,d#REF!)</f>
        <v>#VALUE!</v>
      </c>
      <c r="BJ454" s="170" t="str">
        <f aca="false">CONCATENATE(A454,"=",E454)</f>
        <v>KF514021=3</v>
      </c>
      <c r="BK454" s="170" t="str">
        <f aca="false">CONCATENATE(A454,"=",C454)</f>
        <v>KF514021=3</v>
      </c>
      <c r="BL454" s="170" t="e">
        <f aca="false">CONCATENATE(d#REF!,"=")</f>
        <v>#VALUE!</v>
      </c>
      <c r="BM454" s="223" t="str">
        <f aca="false">IF(BA454="XX","",BA454)</f>
        <v>KF514021</v>
      </c>
      <c r="BN454" s="224" t="str">
        <f aca="false">CONCATENATE(IF(F453="","",F453),IF(G454="","",CONCATENATE(" / ",G454)))</f>
        <v>HEV_EW482</v>
      </c>
      <c r="BO454" s="225" t="e">
        <f aca="false">AX454</f>
        <v>#VALUE!</v>
      </c>
      <c r="BP454" s="226" t="str">
        <f aca="false">IF(V454="","",V454)</f>
        <v/>
      </c>
      <c r="BQ454" s="226" t="str">
        <f aca="false">IF(W454="","",CONCATENATE(W454,IF(LEFT(AO454,1)="s","+","")))</f>
        <v/>
      </c>
      <c r="BR454" s="226" t="str">
        <f aca="false">IF(X454="","",CONCATENATE(X454,IF(LEFT(AQ454,1)="s","+","")))</f>
        <v/>
      </c>
      <c r="BS454" s="226" t="str">
        <f aca="false">IF(Y454="","",CONCATENATE(Y454,IF(LEFT(AR454,1)="s","+","")))</f>
        <v/>
      </c>
      <c r="BT454" s="226" t="str">
        <f aca="false">IF(Z454="","",CONCATENATE(Z454,IF(LEFT(AS454,1)="s","+","")))</f>
        <v/>
      </c>
      <c r="BU454" s="227" t="str">
        <f aca="false">IF(AA454="","",CONCATENATE(AA454,IF(LEFT(AT454,1)="s","+","")))</f>
        <v/>
      </c>
      <c r="BW454" s="177" t="s">
        <v>338</v>
      </c>
      <c r="BX454" s="170" t="str">
        <f aca="false">IF(BW454&lt;&gt;"",IF(ISNUMBER(FIND("=",BW454)),LEFT(BW454,FIND("=",BW454)-1),BW454),BW454)</f>
        <v>xx</v>
      </c>
      <c r="BY454" s="170" t="str">
        <f aca="false">IF(BW454&lt;&gt;"",IF(ISNUMBER(FIND("=",BW454)),RIGHT(BW454,LEN(BW454)-FIND("=",BW454)),""),"")</f>
        <v>Non_select</v>
      </c>
      <c r="BZ454" s="170" t="str">
        <f aca="false">IF(BX454&lt;&gt;"",IF(ISNUMBER(FIND(".",BX454)),LEFT(BX454,FIND(".",BX454)-1),BX454),BX454)</f>
        <v>xx</v>
      </c>
      <c r="CA454" s="170" t="str">
        <f aca="false">IF(BX454&lt;&gt;"",IF(ISNUMBER(FIND(".",BX454)),RIGHT(BX454,LEN(BX454)-FIND(".",BX454)),""),"")</f>
        <v/>
      </c>
      <c r="CC454" s="170" t="str">
        <f aca="false">A454</f>
        <v>KF514021</v>
      </c>
      <c r="CD454" s="178" t="s">
        <v>339</v>
      </c>
      <c r="CE454" s="178" t="s">
        <v>340</v>
      </c>
      <c r="CF454" s="178" t="s">
        <v>341</v>
      </c>
      <c r="CK454" s="178"/>
      <c r="CR454" s="228" t="n">
        <f aca="false">C454</f>
        <v>3</v>
      </c>
      <c r="CS454" s="229" t="e">
        <f aca="false">d#REF!</f>
        <v>#VALUE!</v>
      </c>
      <c r="CT454" s="170" t="str">
        <f aca="false">CONCATENATE(CD454," strain ",CM454," ",CL454,", partial cds")</f>
        <v>Hepatitis E virus strain  , partial cds</v>
      </c>
    </row>
    <row r="455" customFormat="false" ht="11.9" hidden="false" customHeight="true" outlineLevel="0" collapsed="false">
      <c r="A455" s="154" t="s">
        <v>1240</v>
      </c>
      <c r="B455" s="147" t="n">
        <v>3</v>
      </c>
      <c r="C455" s="148" t="n">
        <v>3</v>
      </c>
      <c r="D455" s="147" t="s">
        <v>947</v>
      </c>
      <c r="E455" s="150" t="s">
        <v>640</v>
      </c>
      <c r="F455" s="210" t="s">
        <v>1241</v>
      </c>
      <c r="H455" s="146" t="s">
        <v>649</v>
      </c>
      <c r="I455" s="153" t="s">
        <v>650</v>
      </c>
      <c r="J455" s="146" t="s">
        <v>395</v>
      </c>
      <c r="M455" s="157" t="s">
        <v>348</v>
      </c>
      <c r="N455" s="158" t="s">
        <v>400</v>
      </c>
      <c r="O455" s="159" t="n">
        <v>2012</v>
      </c>
      <c r="S455" s="146" t="n">
        <v>280</v>
      </c>
      <c r="AH455" s="164" t="n">
        <v>6262</v>
      </c>
      <c r="AI455" s="164" t="n">
        <v>6541</v>
      </c>
      <c r="AJ455" s="219" t="n">
        <f aca="false">SeqEnd-SeqBeg+1</f>
        <v>280</v>
      </c>
      <c r="AK455" s="220" t="n">
        <f aca="false">AND( SeqBeg&lt;=Beg  , End &lt;=SeqEnd )</f>
        <v>0</v>
      </c>
      <c r="AN455" s="221"/>
      <c r="AT455" s="147" t="s">
        <v>103</v>
      </c>
      <c r="AU455" s="146"/>
      <c r="AW455" s="222" t="str">
        <f aca="false">HYPERLINK(CONCATENATE("http://www.ncbi.nlm.nih.gov/nuccore/",BM455),BM455)</f>
        <v>KF514022</v>
      </c>
      <c r="AX455" s="219" t="e">
        <f aca="false">CONCATENATE(d#REF!,IF(I455="","",CONCATENATE(".",I455)),IF(K455="","",CONCATENATE(".",K455)),IF(M455="","",CONCATENATE(".",M455)),IF(R455="","",CONCATENATE(".",R455)),IF(U455="","","(*)"))</f>
        <v>#VALUE!</v>
      </c>
      <c r="AY455" s="170" t="str">
        <f aca="false">CONCATENATE(BM455,".",BN455)</f>
        <v>KF514022.HEV_EW487</v>
      </c>
      <c r="AZ455" s="171" t="str">
        <f aca="false">IF(AV455="",IF(ISNUMBER(FIND(".",A455)),LEFT(A455,FIND(".",A455)-1),A455),AV455)</f>
        <v>KF514022</v>
      </c>
      <c r="BA455" s="171" t="str">
        <f aca="false">IF(ISNUMBER(FIND("-",AZ455)),LEFT(AZ455,FIND("-",AZ455)-1),AZ455)</f>
        <v>KF514022</v>
      </c>
      <c r="BB455" s="170" t="str">
        <f aca="false"> MEGAname &amp; "="</f>
        <v>KF514022=</v>
      </c>
      <c r="BC455" s="170" t="str">
        <f aca="false">Clear &amp; IF(span ,"Span","out")</f>
        <v>KF514022=out</v>
      </c>
      <c r="BD455" s="170" t="str">
        <f aca="false">Clear &amp; IF(span, IF(B455=".","Selected",B455),"out")</f>
        <v>KF514022=out</v>
      </c>
      <c r="BE455" s="170" t="str">
        <f aca="false">Clear &amp; Strain</f>
        <v>KF514022=HEV_EW488</v>
      </c>
      <c r="BF455" s="170" t="e">
        <f aca="false">CONCATENATE(A455,"=",F454,". ",AX455,IF(AB455="","",CONCATENATE(".",AB455)))</f>
        <v>#VALUE!</v>
      </c>
      <c r="BG455" s="170" t="e">
        <f aca="false">CONCATENATE(A455,"=",F454,". ",AX455)</f>
        <v>#VALUE!</v>
      </c>
      <c r="BH455" s="170" t="e">
        <f aca="false">CONCATENATE(A455,"=",AX455)</f>
        <v>#VALUE!</v>
      </c>
      <c r="BI455" s="170" t="e">
        <f aca="false">CONCATENATE(A455,"=",ComForSubtype,d#REF!)</f>
        <v>#VALUE!</v>
      </c>
      <c r="BJ455" s="170" t="str">
        <f aca="false">CONCATENATE(A455,"=",E455)</f>
        <v>KF514022=3</v>
      </c>
      <c r="BK455" s="170" t="str">
        <f aca="false">CONCATENATE(A455,"=",C455)</f>
        <v>KF514022=3</v>
      </c>
      <c r="BL455" s="170" t="e">
        <f aca="false">CONCATENATE(d#REF!,"=")</f>
        <v>#VALUE!</v>
      </c>
      <c r="BM455" s="223" t="str">
        <f aca="false">IF(BA455="XX","",BA455)</f>
        <v>KF514022</v>
      </c>
      <c r="BN455" s="224" t="str">
        <f aca="false">CONCATENATE(IF(F454="","",F454),IF(G455="","",CONCATENATE(" / ",G455)))</f>
        <v>HEV_EW487</v>
      </c>
      <c r="BO455" s="225" t="e">
        <f aca="false">AX455</f>
        <v>#VALUE!</v>
      </c>
      <c r="BP455" s="226" t="str">
        <f aca="false">IF(V455="","",V455)</f>
        <v/>
      </c>
      <c r="BQ455" s="226" t="str">
        <f aca="false">IF(W455="","",CONCATENATE(W455,IF(LEFT(AO455,1)="s","+","")))</f>
        <v/>
      </c>
      <c r="BR455" s="226" t="str">
        <f aca="false">IF(X455="","",CONCATENATE(X455,IF(LEFT(AQ455,1)="s","+","")))</f>
        <v/>
      </c>
      <c r="BS455" s="226" t="str">
        <f aca="false">IF(Y455="","",CONCATENATE(Y455,IF(LEFT(AR455,1)="s","+","")))</f>
        <v/>
      </c>
      <c r="BT455" s="226" t="str">
        <f aca="false">IF(Z455="","",CONCATENATE(Z455,IF(LEFT(AS455,1)="s","+","")))</f>
        <v/>
      </c>
      <c r="BU455" s="227" t="str">
        <f aca="false">IF(AA455="","",CONCATENATE(AA455,IF(LEFT(AT455,1)="s","+","")))</f>
        <v/>
      </c>
      <c r="BW455" s="177" t="s">
        <v>338</v>
      </c>
      <c r="BX455" s="170" t="str">
        <f aca="false">IF(BW455&lt;&gt;"",IF(ISNUMBER(FIND("=",BW455)),LEFT(BW455,FIND("=",BW455)-1),BW455),BW455)</f>
        <v>xx</v>
      </c>
      <c r="BY455" s="170" t="str">
        <f aca="false">IF(BW455&lt;&gt;"",IF(ISNUMBER(FIND("=",BW455)),RIGHT(BW455,LEN(BW455)-FIND("=",BW455)),""),"")</f>
        <v>Non_select</v>
      </c>
      <c r="BZ455" s="170" t="str">
        <f aca="false">IF(BX455&lt;&gt;"",IF(ISNUMBER(FIND(".",BX455)),LEFT(BX455,FIND(".",BX455)-1),BX455),BX455)</f>
        <v>xx</v>
      </c>
      <c r="CA455" s="170" t="str">
        <f aca="false">IF(BX455&lt;&gt;"",IF(ISNUMBER(FIND(".",BX455)),RIGHT(BX455,LEN(BX455)-FIND(".",BX455)),""),"")</f>
        <v/>
      </c>
      <c r="CC455" s="170" t="str">
        <f aca="false">A455</f>
        <v>KF514022</v>
      </c>
      <c r="CD455" s="178" t="s">
        <v>339</v>
      </c>
      <c r="CE455" s="178" t="s">
        <v>340</v>
      </c>
      <c r="CF455" s="178" t="s">
        <v>341</v>
      </c>
      <c r="CK455" s="178"/>
      <c r="CR455" s="228" t="n">
        <f aca="false">C455</f>
        <v>3</v>
      </c>
      <c r="CS455" s="229" t="e">
        <f aca="false">d#REF!</f>
        <v>#VALUE!</v>
      </c>
      <c r="CT455" s="170" t="str">
        <f aca="false">CONCATENATE(CD455," strain ",CM455," ",CL455,", partial cds")</f>
        <v>Hepatitis E virus strain  , partial cds</v>
      </c>
    </row>
    <row r="456" customFormat="false" ht="11.9" hidden="false" customHeight="true" outlineLevel="0" collapsed="false">
      <c r="A456" s="154" t="s">
        <v>1242</v>
      </c>
      <c r="B456" s="147" t="n">
        <v>3</v>
      </c>
      <c r="C456" s="148" t="n">
        <v>3</v>
      </c>
      <c r="D456" s="147" t="s">
        <v>947</v>
      </c>
      <c r="E456" s="150" t="s">
        <v>640</v>
      </c>
      <c r="F456" s="210" t="s">
        <v>1243</v>
      </c>
      <c r="H456" s="146" t="s">
        <v>649</v>
      </c>
      <c r="I456" s="153" t="s">
        <v>650</v>
      </c>
      <c r="J456" s="146" t="s">
        <v>395</v>
      </c>
      <c r="M456" s="157" t="s">
        <v>348</v>
      </c>
      <c r="N456" s="158" t="s">
        <v>400</v>
      </c>
      <c r="O456" s="159" t="n">
        <v>2012</v>
      </c>
      <c r="S456" s="146" t="n">
        <v>280</v>
      </c>
      <c r="AH456" s="164" t="n">
        <v>6262</v>
      </c>
      <c r="AI456" s="164" t="n">
        <v>6541</v>
      </c>
      <c r="AJ456" s="219" t="n">
        <f aca="false">SeqEnd-SeqBeg+1</f>
        <v>280</v>
      </c>
      <c r="AK456" s="220" t="n">
        <f aca="false">AND( SeqBeg&lt;=Beg  , End &lt;=SeqEnd )</f>
        <v>0</v>
      </c>
      <c r="AN456" s="221"/>
      <c r="AT456" s="147" t="s">
        <v>103</v>
      </c>
      <c r="AU456" s="146"/>
      <c r="AW456" s="222" t="str">
        <f aca="false">HYPERLINK(CONCATENATE("http://www.ncbi.nlm.nih.gov/nuccore/",BM456),BM456)</f>
        <v>KF514025</v>
      </c>
      <c r="AX456" s="219" t="e">
        <f aca="false">CONCATENATE(d#REF!,IF(I456="","",CONCATENATE(".",I456)),IF(K456="","",CONCATENATE(".",K456)),IF(M456="","",CONCATENATE(".",M456)),IF(R456="","",CONCATENATE(".",R456)),IF(U456="","","(*)"))</f>
        <v>#VALUE!</v>
      </c>
      <c r="AY456" s="170" t="str">
        <f aca="false">CONCATENATE(BM456,".",BN456)</f>
        <v>KF514025.HEV_EW488</v>
      </c>
      <c r="AZ456" s="171" t="str">
        <f aca="false">IF(AV456="",IF(ISNUMBER(FIND(".",A456)),LEFT(A456,FIND(".",A456)-1),A456),AV456)</f>
        <v>KF514025</v>
      </c>
      <c r="BA456" s="171" t="str">
        <f aca="false">IF(ISNUMBER(FIND("-",AZ456)),LEFT(AZ456,FIND("-",AZ456)-1),AZ456)</f>
        <v>KF514025</v>
      </c>
      <c r="BB456" s="170" t="str">
        <f aca="false"> MEGAname &amp; "="</f>
        <v>KF514025=</v>
      </c>
      <c r="BC456" s="170" t="str">
        <f aca="false">Clear &amp; IF(span ,"Span","out")</f>
        <v>KF514025=out</v>
      </c>
      <c r="BD456" s="170" t="str">
        <f aca="false">Clear &amp; IF(span, IF(B456=".","Selected",B456),"out")</f>
        <v>KF514025=out</v>
      </c>
      <c r="BE456" s="170" t="str">
        <f aca="false">Clear &amp; Strain</f>
        <v>KF514025=HEV_EW490</v>
      </c>
      <c r="BF456" s="170" t="e">
        <f aca="false">CONCATENATE(A456,"=",F455,". ",AX456,IF(AB456="","",CONCATENATE(".",AB456)))</f>
        <v>#VALUE!</v>
      </c>
      <c r="BG456" s="170" t="e">
        <f aca="false">CONCATENATE(A456,"=",F455,". ",AX456)</f>
        <v>#VALUE!</v>
      </c>
      <c r="BH456" s="170" t="e">
        <f aca="false">CONCATENATE(A456,"=",AX456)</f>
        <v>#VALUE!</v>
      </c>
      <c r="BI456" s="170" t="e">
        <f aca="false">CONCATENATE(A456,"=",ComForSubtype,d#REF!)</f>
        <v>#VALUE!</v>
      </c>
      <c r="BJ456" s="170" t="str">
        <f aca="false">CONCATENATE(A456,"=",E456)</f>
        <v>KF514025=3</v>
      </c>
      <c r="BK456" s="170" t="str">
        <f aca="false">CONCATENATE(A456,"=",C456)</f>
        <v>KF514025=3</v>
      </c>
      <c r="BL456" s="170" t="e">
        <f aca="false">CONCATENATE(d#REF!,"=")</f>
        <v>#VALUE!</v>
      </c>
      <c r="BM456" s="223" t="str">
        <f aca="false">IF(BA456="XX","",BA456)</f>
        <v>KF514025</v>
      </c>
      <c r="BN456" s="224" t="str">
        <f aca="false">CONCATENATE(IF(F455="","",F455),IF(G456="","",CONCATENATE(" / ",G456)))</f>
        <v>HEV_EW488</v>
      </c>
      <c r="BO456" s="225" t="e">
        <f aca="false">AX456</f>
        <v>#VALUE!</v>
      </c>
      <c r="BP456" s="226" t="str">
        <f aca="false">IF(V456="","",V456)</f>
        <v/>
      </c>
      <c r="BQ456" s="226" t="str">
        <f aca="false">IF(W456="","",CONCATENATE(W456,IF(LEFT(AO456,1)="s","+","")))</f>
        <v/>
      </c>
      <c r="BR456" s="226" t="str">
        <f aca="false">IF(X456="","",CONCATENATE(X456,IF(LEFT(AQ456,1)="s","+","")))</f>
        <v/>
      </c>
      <c r="BS456" s="226" t="str">
        <f aca="false">IF(Y456="","",CONCATENATE(Y456,IF(LEFT(AR456,1)="s","+","")))</f>
        <v/>
      </c>
      <c r="BT456" s="226" t="str">
        <f aca="false">IF(Z456="","",CONCATENATE(Z456,IF(LEFT(AS456,1)="s","+","")))</f>
        <v/>
      </c>
      <c r="BU456" s="227" t="str">
        <f aca="false">IF(AA456="","",CONCATENATE(AA456,IF(LEFT(AT456,1)="s","+","")))</f>
        <v/>
      </c>
      <c r="BW456" s="177" t="s">
        <v>338</v>
      </c>
      <c r="BX456" s="170" t="str">
        <f aca="false">IF(BW456&lt;&gt;"",IF(ISNUMBER(FIND("=",BW456)),LEFT(BW456,FIND("=",BW456)-1),BW456),BW456)</f>
        <v>xx</v>
      </c>
      <c r="BY456" s="170" t="str">
        <f aca="false">IF(BW456&lt;&gt;"",IF(ISNUMBER(FIND("=",BW456)),RIGHT(BW456,LEN(BW456)-FIND("=",BW456)),""),"")</f>
        <v>Non_select</v>
      </c>
      <c r="BZ456" s="170" t="str">
        <f aca="false">IF(BX456&lt;&gt;"",IF(ISNUMBER(FIND(".",BX456)),LEFT(BX456,FIND(".",BX456)-1),BX456),BX456)</f>
        <v>xx</v>
      </c>
      <c r="CA456" s="170" t="str">
        <f aca="false">IF(BX456&lt;&gt;"",IF(ISNUMBER(FIND(".",BX456)),RIGHT(BX456,LEN(BX456)-FIND(".",BX456)),""),"")</f>
        <v/>
      </c>
      <c r="CC456" s="170" t="str">
        <f aca="false">A456</f>
        <v>KF514025</v>
      </c>
      <c r="CD456" s="178" t="s">
        <v>339</v>
      </c>
      <c r="CE456" s="178" t="s">
        <v>340</v>
      </c>
      <c r="CF456" s="178" t="s">
        <v>341</v>
      </c>
      <c r="CK456" s="178"/>
      <c r="CR456" s="228" t="n">
        <f aca="false">C456</f>
        <v>3</v>
      </c>
      <c r="CS456" s="229" t="e">
        <f aca="false">d#REF!</f>
        <v>#VALUE!</v>
      </c>
      <c r="CT456" s="170" t="str">
        <f aca="false">CONCATENATE(CD456," strain ",CM456," ",CL456,", partial cds")</f>
        <v>Hepatitis E virus strain  , partial cds</v>
      </c>
    </row>
    <row r="457" customFormat="false" ht="11.9" hidden="false" customHeight="true" outlineLevel="0" collapsed="false">
      <c r="A457" s="154" t="s">
        <v>1244</v>
      </c>
      <c r="B457" s="147" t="n">
        <v>3</v>
      </c>
      <c r="C457" s="148" t="n">
        <v>3</v>
      </c>
      <c r="D457" s="147" t="s">
        <v>947</v>
      </c>
      <c r="E457" s="150" t="s">
        <v>640</v>
      </c>
      <c r="F457" s="210" t="s">
        <v>1245</v>
      </c>
      <c r="H457" s="146" t="s">
        <v>649</v>
      </c>
      <c r="I457" s="153" t="s">
        <v>650</v>
      </c>
      <c r="J457" s="146" t="s">
        <v>395</v>
      </c>
      <c r="M457" s="157" t="s">
        <v>348</v>
      </c>
      <c r="N457" s="158" t="s">
        <v>400</v>
      </c>
      <c r="O457" s="159" t="n">
        <v>2012</v>
      </c>
      <c r="S457" s="146" t="n">
        <v>280</v>
      </c>
      <c r="AH457" s="164" t="n">
        <v>6262</v>
      </c>
      <c r="AI457" s="164" t="n">
        <v>6541</v>
      </c>
      <c r="AJ457" s="219" t="n">
        <f aca="false">SeqEnd-SeqBeg+1</f>
        <v>280</v>
      </c>
      <c r="AK457" s="220" t="n">
        <f aca="false">AND( SeqBeg&lt;=Beg  , End &lt;=SeqEnd )</f>
        <v>0</v>
      </c>
      <c r="AN457" s="221"/>
      <c r="AT457" s="147" t="s">
        <v>103</v>
      </c>
      <c r="AU457" s="146"/>
      <c r="AW457" s="222" t="str">
        <f aca="false">HYPERLINK(CONCATENATE("http://www.ncbi.nlm.nih.gov/nuccore/",BM457),BM457)</f>
        <v>KF514027</v>
      </c>
      <c r="AX457" s="219" t="e">
        <f aca="false">CONCATENATE(d#REF!,IF(I457="","",CONCATENATE(".",I457)),IF(K457="","",CONCATENATE(".",K457)),IF(M457="","",CONCATENATE(".",M457)),IF(R457="","",CONCATENATE(".",R457)),IF(U457="","","(*)"))</f>
        <v>#VALUE!</v>
      </c>
      <c r="AY457" s="170" t="str">
        <f aca="false">CONCATENATE(BM457,".",BN457)</f>
        <v>KF514027.HEV_EW490</v>
      </c>
      <c r="AZ457" s="171" t="str">
        <f aca="false">IF(AV457="",IF(ISNUMBER(FIND(".",A457)),LEFT(A457,FIND(".",A457)-1),A457),AV457)</f>
        <v>KF514027</v>
      </c>
      <c r="BA457" s="171" t="str">
        <f aca="false">IF(ISNUMBER(FIND("-",AZ457)),LEFT(AZ457,FIND("-",AZ457)-1),AZ457)</f>
        <v>KF514027</v>
      </c>
      <c r="BB457" s="170" t="str">
        <f aca="false"> MEGAname &amp; "="</f>
        <v>KF514027=</v>
      </c>
      <c r="BC457" s="170" t="str">
        <f aca="false">Clear &amp; IF(span ,"Span","out")</f>
        <v>KF514027=out</v>
      </c>
      <c r="BD457" s="170" t="str">
        <f aca="false">Clear &amp; IF(span, IF(B457=".","Selected",B457),"out")</f>
        <v>KF514027=out</v>
      </c>
      <c r="BE457" s="170" t="str">
        <f aca="false">Clear &amp; Strain</f>
        <v>KF514027=HEV_EW492</v>
      </c>
      <c r="BF457" s="170" t="e">
        <f aca="false">CONCATENATE(A457,"=",F456,". ",AX457,IF(AB457="","",CONCATENATE(".",AB457)))</f>
        <v>#VALUE!</v>
      </c>
      <c r="BG457" s="170" t="e">
        <f aca="false">CONCATENATE(A457,"=",F456,". ",AX457)</f>
        <v>#VALUE!</v>
      </c>
      <c r="BH457" s="170" t="e">
        <f aca="false">CONCATENATE(A457,"=",AX457)</f>
        <v>#VALUE!</v>
      </c>
      <c r="BI457" s="170" t="e">
        <f aca="false">CONCATENATE(A457,"=",ComForSubtype,d#REF!)</f>
        <v>#VALUE!</v>
      </c>
      <c r="BJ457" s="170" t="str">
        <f aca="false">CONCATENATE(A457,"=",E457)</f>
        <v>KF514027=3</v>
      </c>
      <c r="BK457" s="170" t="str">
        <f aca="false">CONCATENATE(A457,"=",C457)</f>
        <v>KF514027=3</v>
      </c>
      <c r="BL457" s="170" t="e">
        <f aca="false">CONCATENATE(d#REF!,"=")</f>
        <v>#VALUE!</v>
      </c>
      <c r="BM457" s="223" t="str">
        <f aca="false">IF(BA457="XX","",BA457)</f>
        <v>KF514027</v>
      </c>
      <c r="BN457" s="224" t="str">
        <f aca="false">CONCATENATE(IF(F456="","",F456),IF(G457="","",CONCATENATE(" / ",G457)))</f>
        <v>HEV_EW490</v>
      </c>
      <c r="BO457" s="225" t="e">
        <f aca="false">AX457</f>
        <v>#VALUE!</v>
      </c>
      <c r="BP457" s="226" t="str">
        <f aca="false">IF(V457="","",V457)</f>
        <v/>
      </c>
      <c r="BQ457" s="226" t="str">
        <f aca="false">IF(W457="","",CONCATENATE(W457,IF(LEFT(AO457,1)="s","+","")))</f>
        <v/>
      </c>
      <c r="BR457" s="226" t="str">
        <f aca="false">IF(X457="","",CONCATENATE(X457,IF(LEFT(AQ457,1)="s","+","")))</f>
        <v/>
      </c>
      <c r="BS457" s="226" t="str">
        <f aca="false">IF(Y457="","",CONCATENATE(Y457,IF(LEFT(AR457,1)="s","+","")))</f>
        <v/>
      </c>
      <c r="BT457" s="226" t="str">
        <f aca="false">IF(Z457="","",CONCATENATE(Z457,IF(LEFT(AS457,1)="s","+","")))</f>
        <v/>
      </c>
      <c r="BU457" s="227" t="str">
        <f aca="false">IF(AA457="","",CONCATENATE(AA457,IF(LEFT(AT457,1)="s","+","")))</f>
        <v/>
      </c>
      <c r="BW457" s="177" t="s">
        <v>338</v>
      </c>
      <c r="BX457" s="170" t="str">
        <f aca="false">IF(BW457&lt;&gt;"",IF(ISNUMBER(FIND("=",BW457)),LEFT(BW457,FIND("=",BW457)-1),BW457),BW457)</f>
        <v>xx</v>
      </c>
      <c r="BY457" s="170" t="str">
        <f aca="false">IF(BW457&lt;&gt;"",IF(ISNUMBER(FIND("=",BW457)),RIGHT(BW457,LEN(BW457)-FIND("=",BW457)),""),"")</f>
        <v>Non_select</v>
      </c>
      <c r="BZ457" s="170" t="str">
        <f aca="false">IF(BX457&lt;&gt;"",IF(ISNUMBER(FIND(".",BX457)),LEFT(BX457,FIND(".",BX457)-1),BX457),BX457)</f>
        <v>xx</v>
      </c>
      <c r="CA457" s="170" t="str">
        <f aca="false">IF(BX457&lt;&gt;"",IF(ISNUMBER(FIND(".",BX457)),RIGHT(BX457,LEN(BX457)-FIND(".",BX457)),""),"")</f>
        <v/>
      </c>
      <c r="CC457" s="170" t="str">
        <f aca="false">A457</f>
        <v>KF514027</v>
      </c>
      <c r="CD457" s="178" t="s">
        <v>339</v>
      </c>
      <c r="CE457" s="178" t="s">
        <v>340</v>
      </c>
      <c r="CF457" s="178" t="s">
        <v>341</v>
      </c>
      <c r="CK457" s="178"/>
      <c r="CR457" s="228" t="n">
        <f aca="false">C457</f>
        <v>3</v>
      </c>
      <c r="CS457" s="229" t="e">
        <f aca="false">d#REF!</f>
        <v>#VALUE!</v>
      </c>
      <c r="CT457" s="170" t="str">
        <f aca="false">CONCATENATE(CD457," strain ",CM457," ",CL457,", partial cds")</f>
        <v>Hepatitis E virus strain  , partial cds</v>
      </c>
    </row>
    <row r="458" customFormat="false" ht="11.9" hidden="false" customHeight="true" outlineLevel="0" collapsed="false">
      <c r="A458" s="154" t="s">
        <v>1246</v>
      </c>
      <c r="B458" s="147" t="n">
        <v>3</v>
      </c>
      <c r="C458" s="148" t="n">
        <v>3</v>
      </c>
      <c r="D458" s="147" t="s">
        <v>947</v>
      </c>
      <c r="E458" s="150" t="s">
        <v>640</v>
      </c>
      <c r="F458" s="210" t="s">
        <v>1247</v>
      </c>
      <c r="H458" s="146" t="s">
        <v>649</v>
      </c>
      <c r="I458" s="153" t="s">
        <v>650</v>
      </c>
      <c r="J458" s="146" t="s">
        <v>395</v>
      </c>
      <c r="M458" s="157" t="s">
        <v>348</v>
      </c>
      <c r="N458" s="158" t="s">
        <v>400</v>
      </c>
      <c r="O458" s="159" t="n">
        <v>2012</v>
      </c>
      <c r="S458" s="146" t="n">
        <v>280</v>
      </c>
      <c r="AH458" s="164" t="n">
        <v>6262</v>
      </c>
      <c r="AI458" s="164" t="n">
        <v>6541</v>
      </c>
      <c r="AJ458" s="219" t="n">
        <f aca="false">SeqEnd-SeqBeg+1</f>
        <v>280</v>
      </c>
      <c r="AK458" s="220" t="n">
        <f aca="false">AND( SeqBeg&lt;=Beg  , End &lt;=SeqEnd )</f>
        <v>0</v>
      </c>
      <c r="AN458" s="221"/>
      <c r="AT458" s="147" t="s">
        <v>103</v>
      </c>
      <c r="AU458" s="146"/>
      <c r="AW458" s="222" t="str">
        <f aca="false">HYPERLINK(CONCATENATE("http://www.ncbi.nlm.nih.gov/nuccore/",BM458),BM458)</f>
        <v>KF514028</v>
      </c>
      <c r="AX458" s="219" t="e">
        <f aca="false">CONCATENATE(d#REF!,IF(I458="","",CONCATENATE(".",I458)),IF(K458="","",CONCATENATE(".",K458)),IF(M458="","",CONCATENATE(".",M458)),IF(R458="","",CONCATENATE(".",R458)),IF(U458="","","(*)"))</f>
        <v>#VALUE!</v>
      </c>
      <c r="AY458" s="170" t="str">
        <f aca="false">CONCATENATE(BM458,".",BN458)</f>
        <v>KF514028.HEV_EW492</v>
      </c>
      <c r="AZ458" s="171" t="str">
        <f aca="false">IF(AV458="",IF(ISNUMBER(FIND(".",A458)),LEFT(A458,FIND(".",A458)-1),A458),AV458)</f>
        <v>KF514028</v>
      </c>
      <c r="BA458" s="171" t="str">
        <f aca="false">IF(ISNUMBER(FIND("-",AZ458)),LEFT(AZ458,FIND("-",AZ458)-1),AZ458)</f>
        <v>KF514028</v>
      </c>
      <c r="BB458" s="170" t="str">
        <f aca="false"> MEGAname &amp; "="</f>
        <v>KF514028=</v>
      </c>
      <c r="BC458" s="170" t="str">
        <f aca="false">Clear &amp; IF(span ,"Span","out")</f>
        <v>KF514028=out</v>
      </c>
      <c r="BD458" s="170" t="str">
        <f aca="false">Clear &amp; IF(span, IF(B458=".","Selected",B458),"out")</f>
        <v>KF514028=out</v>
      </c>
      <c r="BE458" s="170" t="str">
        <f aca="false">Clear &amp; Strain</f>
        <v>KF514028=HEV_EW493</v>
      </c>
      <c r="BF458" s="170" t="e">
        <f aca="false">CONCATENATE(A458,"=",F457,". ",AX458,IF(AB458="","",CONCATENATE(".",AB458)))</f>
        <v>#VALUE!</v>
      </c>
      <c r="BG458" s="170" t="e">
        <f aca="false">CONCATENATE(A458,"=",F457,". ",AX458)</f>
        <v>#VALUE!</v>
      </c>
      <c r="BH458" s="170" t="e">
        <f aca="false">CONCATENATE(A458,"=",AX458)</f>
        <v>#VALUE!</v>
      </c>
      <c r="BI458" s="170" t="e">
        <f aca="false">CONCATENATE(A458,"=",ComForSubtype,d#REF!)</f>
        <v>#VALUE!</v>
      </c>
      <c r="BJ458" s="170" t="str">
        <f aca="false">CONCATENATE(A458,"=",E458)</f>
        <v>KF514028=3</v>
      </c>
      <c r="BK458" s="170" t="str">
        <f aca="false">CONCATENATE(A458,"=",C458)</f>
        <v>KF514028=3</v>
      </c>
      <c r="BL458" s="170" t="e">
        <f aca="false">CONCATENATE(d#REF!,"=")</f>
        <v>#VALUE!</v>
      </c>
      <c r="BM458" s="223" t="str">
        <f aca="false">IF(BA458="XX","",BA458)</f>
        <v>KF514028</v>
      </c>
      <c r="BN458" s="224" t="str">
        <f aca="false">CONCATENATE(IF(F457="","",F457),IF(G458="","",CONCATENATE(" / ",G458)))</f>
        <v>HEV_EW492</v>
      </c>
      <c r="BO458" s="225" t="e">
        <f aca="false">AX458</f>
        <v>#VALUE!</v>
      </c>
      <c r="BP458" s="226" t="str">
        <f aca="false">IF(V458="","",V458)</f>
        <v/>
      </c>
      <c r="BQ458" s="226" t="str">
        <f aca="false">IF(W458="","",CONCATENATE(W458,IF(LEFT(AO458,1)="s","+","")))</f>
        <v/>
      </c>
      <c r="BR458" s="226" t="str">
        <f aca="false">IF(X458="","",CONCATENATE(X458,IF(LEFT(AQ458,1)="s","+","")))</f>
        <v/>
      </c>
      <c r="BS458" s="226" t="str">
        <f aca="false">IF(Y458="","",CONCATENATE(Y458,IF(LEFT(AR458,1)="s","+","")))</f>
        <v/>
      </c>
      <c r="BT458" s="226" t="str">
        <f aca="false">IF(Z458="","",CONCATENATE(Z458,IF(LEFT(AS458,1)="s","+","")))</f>
        <v/>
      </c>
      <c r="BU458" s="227" t="str">
        <f aca="false">IF(AA458="","",CONCATENATE(AA458,IF(LEFT(AT458,1)="s","+","")))</f>
        <v/>
      </c>
      <c r="BW458" s="177" t="s">
        <v>338</v>
      </c>
      <c r="BX458" s="170" t="str">
        <f aca="false">IF(BW458&lt;&gt;"",IF(ISNUMBER(FIND("=",BW458)),LEFT(BW458,FIND("=",BW458)-1),BW458),BW458)</f>
        <v>xx</v>
      </c>
      <c r="BY458" s="170" t="str">
        <f aca="false">IF(BW458&lt;&gt;"",IF(ISNUMBER(FIND("=",BW458)),RIGHT(BW458,LEN(BW458)-FIND("=",BW458)),""),"")</f>
        <v>Non_select</v>
      </c>
      <c r="BZ458" s="170" t="str">
        <f aca="false">IF(BX458&lt;&gt;"",IF(ISNUMBER(FIND(".",BX458)),LEFT(BX458,FIND(".",BX458)-1),BX458),BX458)</f>
        <v>xx</v>
      </c>
      <c r="CA458" s="170" t="str">
        <f aca="false">IF(BX458&lt;&gt;"",IF(ISNUMBER(FIND(".",BX458)),RIGHT(BX458,LEN(BX458)-FIND(".",BX458)),""),"")</f>
        <v/>
      </c>
      <c r="CC458" s="170" t="str">
        <f aca="false">A458</f>
        <v>KF514028</v>
      </c>
      <c r="CD458" s="178" t="s">
        <v>339</v>
      </c>
      <c r="CE458" s="178" t="s">
        <v>340</v>
      </c>
      <c r="CF458" s="178" t="s">
        <v>341</v>
      </c>
      <c r="CK458" s="178"/>
      <c r="CR458" s="228" t="n">
        <f aca="false">C458</f>
        <v>3</v>
      </c>
      <c r="CS458" s="229" t="e">
        <f aca="false">d#REF!</f>
        <v>#VALUE!</v>
      </c>
      <c r="CT458" s="170" t="str">
        <f aca="false">CONCATENATE(CD458," strain ",CM458," ",CL458,", partial cds")</f>
        <v>Hepatitis E virus strain  , partial cds</v>
      </c>
    </row>
    <row r="459" customFormat="false" ht="11.9" hidden="false" customHeight="true" outlineLevel="0" collapsed="false">
      <c r="A459" s="154" t="s">
        <v>1248</v>
      </c>
      <c r="B459" s="147" t="n">
        <v>3</v>
      </c>
      <c r="C459" s="148" t="n">
        <v>3</v>
      </c>
      <c r="D459" s="147" t="s">
        <v>947</v>
      </c>
      <c r="E459" s="150" t="s">
        <v>640</v>
      </c>
      <c r="F459" s="210" t="s">
        <v>1249</v>
      </c>
      <c r="H459" s="146" t="s">
        <v>649</v>
      </c>
      <c r="I459" s="153" t="s">
        <v>650</v>
      </c>
      <c r="J459" s="146" t="s">
        <v>395</v>
      </c>
      <c r="M459" s="157" t="s">
        <v>348</v>
      </c>
      <c r="N459" s="158" t="s">
        <v>400</v>
      </c>
      <c r="O459" s="159" t="n">
        <v>2012</v>
      </c>
      <c r="S459" s="146" t="n">
        <v>280</v>
      </c>
      <c r="AH459" s="164" t="n">
        <v>6262</v>
      </c>
      <c r="AI459" s="164" t="n">
        <v>6541</v>
      </c>
      <c r="AJ459" s="219" t="n">
        <f aca="false">SeqEnd-SeqBeg+1</f>
        <v>280</v>
      </c>
      <c r="AK459" s="220" t="n">
        <f aca="false">AND( SeqBeg&lt;=Beg  , End &lt;=SeqEnd )</f>
        <v>0</v>
      </c>
      <c r="AN459" s="221"/>
      <c r="AT459" s="147" t="s">
        <v>103</v>
      </c>
      <c r="AU459" s="146"/>
      <c r="AW459" s="222" t="str">
        <f aca="false">HYPERLINK(CONCATENATE("http://www.ncbi.nlm.nih.gov/nuccore/",BM459),BM459)</f>
        <v>KF514029</v>
      </c>
      <c r="AX459" s="219" t="e">
        <f aca="false">CONCATENATE(d#REF!,IF(I459="","",CONCATENATE(".",I459)),IF(K459="","",CONCATENATE(".",K459)),IF(M459="","",CONCATENATE(".",M459)),IF(R459="","",CONCATENATE(".",R459)),IF(U459="","","(*)"))</f>
        <v>#VALUE!</v>
      </c>
      <c r="AY459" s="170" t="str">
        <f aca="false">CONCATENATE(BM459,".",BN459)</f>
        <v>KF514029.HEV_EW493</v>
      </c>
      <c r="AZ459" s="171" t="str">
        <f aca="false">IF(AV459="",IF(ISNUMBER(FIND(".",A459)),LEFT(A459,FIND(".",A459)-1),A459),AV459)</f>
        <v>KF514029</v>
      </c>
      <c r="BA459" s="171" t="str">
        <f aca="false">IF(ISNUMBER(FIND("-",AZ459)),LEFT(AZ459,FIND("-",AZ459)-1),AZ459)</f>
        <v>KF514029</v>
      </c>
      <c r="BB459" s="170" t="str">
        <f aca="false"> MEGAname &amp; "="</f>
        <v>KF514029=</v>
      </c>
      <c r="BC459" s="170" t="str">
        <f aca="false">Clear &amp; IF(span ,"Span","out")</f>
        <v>KF514029=out</v>
      </c>
      <c r="BD459" s="170" t="str">
        <f aca="false">Clear &amp; IF(span, IF(B459=".","Selected",B459),"out")</f>
        <v>KF514029=out</v>
      </c>
      <c r="BE459" s="170" t="str">
        <f aca="false">Clear &amp; Strain</f>
        <v>KF514029=HEV_EW494</v>
      </c>
      <c r="BF459" s="170" t="e">
        <f aca="false">CONCATENATE(A459,"=",F458,". ",AX459,IF(AB459="","",CONCATENATE(".",AB459)))</f>
        <v>#VALUE!</v>
      </c>
      <c r="BG459" s="170" t="e">
        <f aca="false">CONCATENATE(A459,"=",F458,". ",AX459)</f>
        <v>#VALUE!</v>
      </c>
      <c r="BH459" s="170" t="e">
        <f aca="false">CONCATENATE(A459,"=",AX459)</f>
        <v>#VALUE!</v>
      </c>
      <c r="BI459" s="170" t="e">
        <f aca="false">CONCATENATE(A459,"=",ComForSubtype,d#REF!)</f>
        <v>#VALUE!</v>
      </c>
      <c r="BJ459" s="170" t="str">
        <f aca="false">CONCATENATE(A459,"=",E459)</f>
        <v>KF514029=3</v>
      </c>
      <c r="BK459" s="170" t="str">
        <f aca="false">CONCATENATE(A459,"=",C459)</f>
        <v>KF514029=3</v>
      </c>
      <c r="BL459" s="170" t="e">
        <f aca="false">CONCATENATE(d#REF!,"=")</f>
        <v>#VALUE!</v>
      </c>
      <c r="BM459" s="223" t="str">
        <f aca="false">IF(BA459="XX","",BA459)</f>
        <v>KF514029</v>
      </c>
      <c r="BN459" s="224" t="str">
        <f aca="false">CONCATENATE(IF(F458="","",F458),IF(G459="","",CONCATENATE(" / ",G459)))</f>
        <v>HEV_EW493</v>
      </c>
      <c r="BO459" s="225" t="e">
        <f aca="false">AX459</f>
        <v>#VALUE!</v>
      </c>
      <c r="BP459" s="226" t="str">
        <f aca="false">IF(V459="","",V459)</f>
        <v/>
      </c>
      <c r="BQ459" s="226" t="str">
        <f aca="false">IF(W459="","",CONCATENATE(W459,IF(LEFT(AO459,1)="s","+","")))</f>
        <v/>
      </c>
      <c r="BR459" s="226" t="str">
        <f aca="false">IF(X459="","",CONCATENATE(X459,IF(LEFT(AQ459,1)="s","+","")))</f>
        <v/>
      </c>
      <c r="BS459" s="226" t="str">
        <f aca="false">IF(Y459="","",CONCATENATE(Y459,IF(LEFT(AR459,1)="s","+","")))</f>
        <v/>
      </c>
      <c r="BT459" s="226" t="str">
        <f aca="false">IF(Z459="","",CONCATENATE(Z459,IF(LEFT(AS459,1)="s","+","")))</f>
        <v/>
      </c>
      <c r="BU459" s="227" t="str">
        <f aca="false">IF(AA459="","",CONCATENATE(AA459,IF(LEFT(AT459,1)="s","+","")))</f>
        <v/>
      </c>
      <c r="BW459" s="177" t="s">
        <v>338</v>
      </c>
      <c r="BX459" s="170" t="str">
        <f aca="false">IF(BW459&lt;&gt;"",IF(ISNUMBER(FIND("=",BW459)),LEFT(BW459,FIND("=",BW459)-1),BW459),BW459)</f>
        <v>xx</v>
      </c>
      <c r="BY459" s="170" t="str">
        <f aca="false">IF(BW459&lt;&gt;"",IF(ISNUMBER(FIND("=",BW459)),RIGHT(BW459,LEN(BW459)-FIND("=",BW459)),""),"")</f>
        <v>Non_select</v>
      </c>
      <c r="BZ459" s="170" t="str">
        <f aca="false">IF(BX459&lt;&gt;"",IF(ISNUMBER(FIND(".",BX459)),LEFT(BX459,FIND(".",BX459)-1),BX459),BX459)</f>
        <v>xx</v>
      </c>
      <c r="CA459" s="170" t="str">
        <f aca="false">IF(BX459&lt;&gt;"",IF(ISNUMBER(FIND(".",BX459)),RIGHT(BX459,LEN(BX459)-FIND(".",BX459)),""),"")</f>
        <v/>
      </c>
      <c r="CC459" s="170" t="str">
        <f aca="false">A459</f>
        <v>KF514029</v>
      </c>
      <c r="CD459" s="178" t="s">
        <v>339</v>
      </c>
      <c r="CE459" s="178" t="s">
        <v>340</v>
      </c>
      <c r="CF459" s="178" t="s">
        <v>341</v>
      </c>
      <c r="CK459" s="178"/>
      <c r="CR459" s="228" t="n">
        <f aca="false">C459</f>
        <v>3</v>
      </c>
      <c r="CS459" s="229" t="e">
        <f aca="false">d#REF!</f>
        <v>#VALUE!</v>
      </c>
      <c r="CT459" s="170" t="str">
        <f aca="false">CONCATENATE(CD459," strain ",CM459," ",CL459,", partial cds")</f>
        <v>Hepatitis E virus strain  , partial cds</v>
      </c>
    </row>
    <row r="460" customFormat="false" ht="11.9" hidden="false" customHeight="true" outlineLevel="0" collapsed="false">
      <c r="A460" s="154" t="s">
        <v>1250</v>
      </c>
      <c r="B460" s="147" t="n">
        <v>3</v>
      </c>
      <c r="C460" s="148" t="n">
        <v>3</v>
      </c>
      <c r="D460" s="147" t="s">
        <v>947</v>
      </c>
      <c r="E460" s="150" t="s">
        <v>640</v>
      </c>
      <c r="F460" s="210" t="s">
        <v>1251</v>
      </c>
      <c r="H460" s="146" t="s">
        <v>649</v>
      </c>
      <c r="I460" s="153" t="s">
        <v>650</v>
      </c>
      <c r="J460" s="146" t="s">
        <v>395</v>
      </c>
      <c r="M460" s="157" t="s">
        <v>348</v>
      </c>
      <c r="N460" s="158" t="s">
        <v>400</v>
      </c>
      <c r="O460" s="159" t="n">
        <v>2012</v>
      </c>
      <c r="S460" s="146" t="n">
        <v>280</v>
      </c>
      <c r="AH460" s="164" t="n">
        <v>6262</v>
      </c>
      <c r="AI460" s="164" t="n">
        <v>6541</v>
      </c>
      <c r="AJ460" s="219" t="n">
        <f aca="false">SeqEnd-SeqBeg+1</f>
        <v>280</v>
      </c>
      <c r="AK460" s="220" t="n">
        <f aca="false">AND( SeqBeg&lt;=Beg  , End &lt;=SeqEnd )</f>
        <v>0</v>
      </c>
      <c r="AN460" s="221"/>
      <c r="AT460" s="147" t="s">
        <v>103</v>
      </c>
      <c r="AU460" s="146"/>
      <c r="AW460" s="222" t="str">
        <f aca="false">HYPERLINK(CONCATENATE("http://www.ncbi.nlm.nih.gov/nuccore/",BM460),BM460)</f>
        <v>KF514030</v>
      </c>
      <c r="AX460" s="219" t="e">
        <f aca="false">CONCATENATE(d#REF!,IF(I460="","",CONCATENATE(".",I460)),IF(K460="","",CONCATENATE(".",K460)),IF(M460="","",CONCATENATE(".",M460)),IF(R460="","",CONCATENATE(".",R460)),IF(U460="","","(*)"))</f>
        <v>#VALUE!</v>
      </c>
      <c r="AY460" s="170" t="str">
        <f aca="false">CONCATENATE(BM460,".",BN460)</f>
        <v>KF514030.HEV_EW494</v>
      </c>
      <c r="AZ460" s="171" t="str">
        <f aca="false">IF(AV460="",IF(ISNUMBER(FIND(".",A460)),LEFT(A460,FIND(".",A460)-1),A460),AV460)</f>
        <v>KF514030</v>
      </c>
      <c r="BA460" s="171" t="str">
        <f aca="false">IF(ISNUMBER(FIND("-",AZ460)),LEFT(AZ460,FIND("-",AZ460)-1),AZ460)</f>
        <v>KF514030</v>
      </c>
      <c r="BB460" s="170" t="str">
        <f aca="false"> MEGAname &amp; "="</f>
        <v>KF514030=</v>
      </c>
      <c r="BC460" s="170" t="str">
        <f aca="false">Clear &amp; IF(span ,"Span","out")</f>
        <v>KF514030=out</v>
      </c>
      <c r="BD460" s="170" t="str">
        <f aca="false">Clear &amp; IF(span, IF(B460=".","Selected",B460),"out")</f>
        <v>KF514030=out</v>
      </c>
      <c r="BE460" s="170" t="str">
        <f aca="false">Clear &amp; Strain</f>
        <v>KF514030=HEV_EW495</v>
      </c>
      <c r="BF460" s="170" t="e">
        <f aca="false">CONCATENATE(A460,"=",F459,". ",AX460,IF(AB460="","",CONCATENATE(".",AB460)))</f>
        <v>#VALUE!</v>
      </c>
      <c r="BG460" s="170" t="e">
        <f aca="false">CONCATENATE(A460,"=",F459,". ",AX460)</f>
        <v>#VALUE!</v>
      </c>
      <c r="BH460" s="170" t="e">
        <f aca="false">CONCATENATE(A460,"=",AX460)</f>
        <v>#VALUE!</v>
      </c>
      <c r="BI460" s="170" t="e">
        <f aca="false">CONCATENATE(A460,"=",ComForSubtype,d#REF!)</f>
        <v>#VALUE!</v>
      </c>
      <c r="BJ460" s="170" t="str">
        <f aca="false">CONCATENATE(A460,"=",E460)</f>
        <v>KF514030=3</v>
      </c>
      <c r="BK460" s="170" t="str">
        <f aca="false">CONCATENATE(A460,"=",C460)</f>
        <v>KF514030=3</v>
      </c>
      <c r="BL460" s="170" t="e">
        <f aca="false">CONCATENATE(d#REF!,"=")</f>
        <v>#VALUE!</v>
      </c>
      <c r="BM460" s="223" t="str">
        <f aca="false">IF(BA460="XX","",BA460)</f>
        <v>KF514030</v>
      </c>
      <c r="BN460" s="224" t="str">
        <f aca="false">CONCATENATE(IF(F459="","",F459),IF(G460="","",CONCATENATE(" / ",G460)))</f>
        <v>HEV_EW494</v>
      </c>
      <c r="BO460" s="225" t="e">
        <f aca="false">AX460</f>
        <v>#VALUE!</v>
      </c>
      <c r="BP460" s="226" t="str">
        <f aca="false">IF(V460="","",V460)</f>
        <v/>
      </c>
      <c r="BQ460" s="226" t="str">
        <f aca="false">IF(W460="","",CONCATENATE(W460,IF(LEFT(AO460,1)="s","+","")))</f>
        <v/>
      </c>
      <c r="BR460" s="226" t="str">
        <f aca="false">IF(X460="","",CONCATENATE(X460,IF(LEFT(AQ460,1)="s","+","")))</f>
        <v/>
      </c>
      <c r="BS460" s="226" t="str">
        <f aca="false">IF(Y460="","",CONCATENATE(Y460,IF(LEFT(AR460,1)="s","+","")))</f>
        <v/>
      </c>
      <c r="BT460" s="226" t="str">
        <f aca="false">IF(Z460="","",CONCATENATE(Z460,IF(LEFT(AS460,1)="s","+","")))</f>
        <v/>
      </c>
      <c r="BU460" s="227" t="str">
        <f aca="false">IF(AA460="","",CONCATENATE(AA460,IF(LEFT(AT460,1)="s","+","")))</f>
        <v/>
      </c>
      <c r="BW460" s="177" t="s">
        <v>338</v>
      </c>
      <c r="BX460" s="170" t="str">
        <f aca="false">IF(BW460&lt;&gt;"",IF(ISNUMBER(FIND("=",BW460)),LEFT(BW460,FIND("=",BW460)-1),BW460),BW460)</f>
        <v>xx</v>
      </c>
      <c r="BY460" s="170" t="str">
        <f aca="false">IF(BW460&lt;&gt;"",IF(ISNUMBER(FIND("=",BW460)),RIGHT(BW460,LEN(BW460)-FIND("=",BW460)),""),"")</f>
        <v>Non_select</v>
      </c>
      <c r="BZ460" s="170" t="str">
        <f aca="false">IF(BX460&lt;&gt;"",IF(ISNUMBER(FIND(".",BX460)),LEFT(BX460,FIND(".",BX460)-1),BX460),BX460)</f>
        <v>xx</v>
      </c>
      <c r="CA460" s="170" t="str">
        <f aca="false">IF(BX460&lt;&gt;"",IF(ISNUMBER(FIND(".",BX460)),RIGHT(BX460,LEN(BX460)-FIND(".",BX460)),""),"")</f>
        <v/>
      </c>
      <c r="CC460" s="170" t="str">
        <f aca="false">A460</f>
        <v>KF514030</v>
      </c>
      <c r="CD460" s="178" t="s">
        <v>339</v>
      </c>
      <c r="CE460" s="178" t="s">
        <v>340</v>
      </c>
      <c r="CF460" s="178" t="s">
        <v>341</v>
      </c>
      <c r="CK460" s="178"/>
      <c r="CR460" s="228" t="n">
        <f aca="false">C460</f>
        <v>3</v>
      </c>
      <c r="CS460" s="229" t="e">
        <f aca="false">d#REF!</f>
        <v>#VALUE!</v>
      </c>
      <c r="CT460" s="170" t="str">
        <f aca="false">CONCATENATE(CD460," strain ",CM460," ",CL460,", partial cds")</f>
        <v>Hepatitis E virus strain  , partial cds</v>
      </c>
    </row>
    <row r="461" customFormat="false" ht="11.9" hidden="false" customHeight="true" outlineLevel="0" collapsed="false">
      <c r="A461" s="154" t="s">
        <v>1252</v>
      </c>
      <c r="B461" s="147" t="n">
        <v>3</v>
      </c>
      <c r="C461" s="148" t="n">
        <v>3</v>
      </c>
      <c r="D461" s="147" t="s">
        <v>947</v>
      </c>
      <c r="E461" s="150" t="s">
        <v>640</v>
      </c>
      <c r="F461" s="210" t="s">
        <v>1253</v>
      </c>
      <c r="H461" s="146" t="s">
        <v>649</v>
      </c>
      <c r="I461" s="153" t="s">
        <v>650</v>
      </c>
      <c r="J461" s="146" t="s">
        <v>395</v>
      </c>
      <c r="M461" s="157" t="s">
        <v>348</v>
      </c>
      <c r="N461" s="158" t="s">
        <v>400</v>
      </c>
      <c r="O461" s="159" t="n">
        <v>2012</v>
      </c>
      <c r="S461" s="146" t="n">
        <v>280</v>
      </c>
      <c r="AH461" s="164" t="n">
        <v>6262</v>
      </c>
      <c r="AI461" s="164" t="n">
        <v>6541</v>
      </c>
      <c r="AJ461" s="219" t="n">
        <f aca="false">SeqEnd-SeqBeg+1</f>
        <v>280</v>
      </c>
      <c r="AK461" s="220" t="n">
        <f aca="false">AND( SeqBeg&lt;=Beg  , End &lt;=SeqEnd )</f>
        <v>0</v>
      </c>
      <c r="AN461" s="221"/>
      <c r="AT461" s="147" t="s">
        <v>103</v>
      </c>
      <c r="AU461" s="146"/>
      <c r="AW461" s="222" t="str">
        <f aca="false">HYPERLINK(CONCATENATE("http://www.ncbi.nlm.nih.gov/nuccore/",BM461),BM461)</f>
        <v>KF514032</v>
      </c>
      <c r="AX461" s="219" t="e">
        <f aca="false">CONCATENATE(d#REF!,IF(I461="","",CONCATENATE(".",I461)),IF(K461="","",CONCATENATE(".",K461)),IF(M461="","",CONCATENATE(".",M461)),IF(R461="","",CONCATENATE(".",R461)),IF(U461="","","(*)"))</f>
        <v>#VALUE!</v>
      </c>
      <c r="AY461" s="170" t="str">
        <f aca="false">CONCATENATE(BM461,".",BN461)</f>
        <v>KF514032.HEV_EW495</v>
      </c>
      <c r="AZ461" s="171" t="str">
        <f aca="false">IF(AV461="",IF(ISNUMBER(FIND(".",A461)),LEFT(A461,FIND(".",A461)-1),A461),AV461)</f>
        <v>KF514032</v>
      </c>
      <c r="BA461" s="171" t="str">
        <f aca="false">IF(ISNUMBER(FIND("-",AZ461)),LEFT(AZ461,FIND("-",AZ461)-1),AZ461)</f>
        <v>KF514032</v>
      </c>
      <c r="BB461" s="170" t="str">
        <f aca="false"> MEGAname &amp; "="</f>
        <v>KF514032=</v>
      </c>
      <c r="BC461" s="170" t="str">
        <f aca="false">Clear &amp; IF(span ,"Span","out")</f>
        <v>KF514032=out</v>
      </c>
      <c r="BD461" s="170" t="str">
        <f aca="false">Clear &amp; IF(span, IF(B461=".","Selected",B461),"out")</f>
        <v>KF514032=out</v>
      </c>
      <c r="BE461" s="170" t="str">
        <f aca="false">Clear &amp; Strain</f>
        <v>KF514032=HEV_EW497</v>
      </c>
      <c r="BF461" s="170" t="e">
        <f aca="false">CONCATENATE(A461,"=",F460,". ",AX461,IF(AB461="","",CONCATENATE(".",AB461)))</f>
        <v>#VALUE!</v>
      </c>
      <c r="BG461" s="170" t="e">
        <f aca="false">CONCATENATE(A461,"=",F460,". ",AX461)</f>
        <v>#VALUE!</v>
      </c>
      <c r="BH461" s="170" t="e">
        <f aca="false">CONCATENATE(A461,"=",AX461)</f>
        <v>#VALUE!</v>
      </c>
      <c r="BI461" s="170" t="e">
        <f aca="false">CONCATENATE(A461,"=",ComForSubtype,d#REF!)</f>
        <v>#VALUE!</v>
      </c>
      <c r="BJ461" s="170" t="str">
        <f aca="false">CONCATENATE(A461,"=",E461)</f>
        <v>KF514032=3</v>
      </c>
      <c r="BK461" s="170" t="str">
        <f aca="false">CONCATENATE(A461,"=",C461)</f>
        <v>KF514032=3</v>
      </c>
      <c r="BL461" s="170" t="e">
        <f aca="false">CONCATENATE(d#REF!,"=")</f>
        <v>#VALUE!</v>
      </c>
      <c r="BM461" s="223" t="str">
        <f aca="false">IF(BA461="XX","",BA461)</f>
        <v>KF514032</v>
      </c>
      <c r="BN461" s="224" t="str">
        <f aca="false">CONCATENATE(IF(F460="","",F460),IF(G461="","",CONCATENATE(" / ",G461)))</f>
        <v>HEV_EW495</v>
      </c>
      <c r="BO461" s="225" t="e">
        <f aca="false">AX461</f>
        <v>#VALUE!</v>
      </c>
      <c r="BP461" s="226" t="str">
        <f aca="false">IF(V461="","",V461)</f>
        <v/>
      </c>
      <c r="BQ461" s="226" t="str">
        <f aca="false">IF(W461="","",CONCATENATE(W461,IF(LEFT(AO461,1)="s","+","")))</f>
        <v/>
      </c>
      <c r="BR461" s="226" t="str">
        <f aca="false">IF(X461="","",CONCATENATE(X461,IF(LEFT(AQ461,1)="s","+","")))</f>
        <v/>
      </c>
      <c r="BS461" s="226" t="str">
        <f aca="false">IF(Y461="","",CONCATENATE(Y461,IF(LEFT(AR461,1)="s","+","")))</f>
        <v/>
      </c>
      <c r="BT461" s="226" t="str">
        <f aca="false">IF(Z461="","",CONCATENATE(Z461,IF(LEFT(AS461,1)="s","+","")))</f>
        <v/>
      </c>
      <c r="BU461" s="227" t="str">
        <f aca="false">IF(AA461="","",CONCATENATE(AA461,IF(LEFT(AT461,1)="s","+","")))</f>
        <v/>
      </c>
      <c r="BW461" s="177" t="s">
        <v>338</v>
      </c>
      <c r="BX461" s="170" t="str">
        <f aca="false">IF(BW461&lt;&gt;"",IF(ISNUMBER(FIND("=",BW461)),LEFT(BW461,FIND("=",BW461)-1),BW461),BW461)</f>
        <v>xx</v>
      </c>
      <c r="BY461" s="170" t="str">
        <f aca="false">IF(BW461&lt;&gt;"",IF(ISNUMBER(FIND("=",BW461)),RIGHT(BW461,LEN(BW461)-FIND("=",BW461)),""),"")</f>
        <v>Non_select</v>
      </c>
      <c r="BZ461" s="170" t="str">
        <f aca="false">IF(BX461&lt;&gt;"",IF(ISNUMBER(FIND(".",BX461)),LEFT(BX461,FIND(".",BX461)-1),BX461),BX461)</f>
        <v>xx</v>
      </c>
      <c r="CA461" s="170" t="str">
        <f aca="false">IF(BX461&lt;&gt;"",IF(ISNUMBER(FIND(".",BX461)),RIGHT(BX461,LEN(BX461)-FIND(".",BX461)),""),"")</f>
        <v/>
      </c>
      <c r="CC461" s="170" t="str">
        <f aca="false">A461</f>
        <v>KF514032</v>
      </c>
      <c r="CD461" s="178" t="s">
        <v>339</v>
      </c>
      <c r="CE461" s="178" t="s">
        <v>340</v>
      </c>
      <c r="CF461" s="178" t="s">
        <v>341</v>
      </c>
      <c r="CK461" s="178"/>
      <c r="CR461" s="228" t="n">
        <f aca="false">C461</f>
        <v>3</v>
      </c>
      <c r="CS461" s="229" t="e">
        <f aca="false">d#REF!</f>
        <v>#VALUE!</v>
      </c>
      <c r="CT461" s="170" t="str">
        <f aca="false">CONCATENATE(CD461," strain ",CM461," ",CL461,", partial cds")</f>
        <v>Hepatitis E virus strain  , partial cds</v>
      </c>
    </row>
    <row r="462" customFormat="false" ht="11.9" hidden="false" customHeight="true" outlineLevel="0" collapsed="false">
      <c r="A462" s="154" t="s">
        <v>1254</v>
      </c>
      <c r="B462" s="147" t="n">
        <v>3</v>
      </c>
      <c r="C462" s="148" t="n">
        <v>3</v>
      </c>
      <c r="D462" s="147" t="s">
        <v>947</v>
      </c>
      <c r="E462" s="150" t="s">
        <v>640</v>
      </c>
      <c r="F462" s="210" t="s">
        <v>1255</v>
      </c>
      <c r="H462" s="146" t="s">
        <v>649</v>
      </c>
      <c r="I462" s="153" t="s">
        <v>650</v>
      </c>
      <c r="J462" s="146" t="s">
        <v>395</v>
      </c>
      <c r="M462" s="157" t="s">
        <v>348</v>
      </c>
      <c r="N462" s="158" t="s">
        <v>400</v>
      </c>
      <c r="O462" s="159" t="n">
        <v>2012</v>
      </c>
      <c r="S462" s="146" t="n">
        <v>280</v>
      </c>
      <c r="AH462" s="164" t="n">
        <v>6262</v>
      </c>
      <c r="AI462" s="164" t="n">
        <v>6541</v>
      </c>
      <c r="AJ462" s="219" t="n">
        <f aca="false">SeqEnd-SeqBeg+1</f>
        <v>280</v>
      </c>
      <c r="AK462" s="220" t="n">
        <f aca="false">AND( SeqBeg&lt;=Beg  , End &lt;=SeqEnd )</f>
        <v>0</v>
      </c>
      <c r="AN462" s="221"/>
      <c r="AT462" s="147" t="s">
        <v>103</v>
      </c>
      <c r="AU462" s="146"/>
      <c r="AW462" s="222" t="str">
        <f aca="false">HYPERLINK(CONCATENATE("http://www.ncbi.nlm.nih.gov/nuccore/",BM462),BM462)</f>
        <v>KF514033</v>
      </c>
      <c r="AX462" s="219" t="e">
        <f aca="false">CONCATENATE(d#REF!,IF(I462="","",CONCATENATE(".",I462)),IF(K462="","",CONCATENATE(".",K462)),IF(M462="","",CONCATENATE(".",M462)),IF(R462="","",CONCATENATE(".",R462)),IF(U462="","","(*)"))</f>
        <v>#VALUE!</v>
      </c>
      <c r="AY462" s="170" t="str">
        <f aca="false">CONCATENATE(BM462,".",BN462)</f>
        <v>KF514033.HEV_EW497</v>
      </c>
      <c r="AZ462" s="171" t="str">
        <f aca="false">IF(AV462="",IF(ISNUMBER(FIND(".",A462)),LEFT(A462,FIND(".",A462)-1),A462),AV462)</f>
        <v>KF514033</v>
      </c>
      <c r="BA462" s="171" t="str">
        <f aca="false">IF(ISNUMBER(FIND("-",AZ462)),LEFT(AZ462,FIND("-",AZ462)-1),AZ462)</f>
        <v>KF514033</v>
      </c>
      <c r="BB462" s="170" t="str">
        <f aca="false"> MEGAname &amp; "="</f>
        <v>KF514033=</v>
      </c>
      <c r="BC462" s="170" t="str">
        <f aca="false">Clear &amp; IF(span ,"Span","out")</f>
        <v>KF514033=out</v>
      </c>
      <c r="BD462" s="170" t="str">
        <f aca="false">Clear &amp; IF(span, IF(B462=".","Selected",B462),"out")</f>
        <v>KF514033=out</v>
      </c>
      <c r="BE462" s="170" t="str">
        <f aca="false">Clear &amp; Strain</f>
        <v>KF514033=HEV_EW498</v>
      </c>
      <c r="BF462" s="170" t="e">
        <f aca="false">CONCATENATE(A462,"=",F461,". ",AX462,IF(AB462="","",CONCATENATE(".",AB462)))</f>
        <v>#VALUE!</v>
      </c>
      <c r="BG462" s="170" t="e">
        <f aca="false">CONCATENATE(A462,"=",F461,". ",AX462)</f>
        <v>#VALUE!</v>
      </c>
      <c r="BH462" s="170" t="e">
        <f aca="false">CONCATENATE(A462,"=",AX462)</f>
        <v>#VALUE!</v>
      </c>
      <c r="BI462" s="170" t="e">
        <f aca="false">CONCATENATE(A462,"=",ComForSubtype,d#REF!)</f>
        <v>#VALUE!</v>
      </c>
      <c r="BJ462" s="170" t="str">
        <f aca="false">CONCATENATE(A462,"=",E462)</f>
        <v>KF514033=3</v>
      </c>
      <c r="BK462" s="170" t="str">
        <f aca="false">CONCATENATE(A462,"=",C462)</f>
        <v>KF514033=3</v>
      </c>
      <c r="BL462" s="170" t="e">
        <f aca="false">CONCATENATE(d#REF!,"=")</f>
        <v>#VALUE!</v>
      </c>
      <c r="BM462" s="223" t="str">
        <f aca="false">IF(BA462="XX","",BA462)</f>
        <v>KF514033</v>
      </c>
      <c r="BN462" s="224" t="str">
        <f aca="false">CONCATENATE(IF(F461="","",F461),IF(G462="","",CONCATENATE(" / ",G462)))</f>
        <v>HEV_EW497</v>
      </c>
      <c r="BO462" s="225" t="e">
        <f aca="false">AX462</f>
        <v>#VALUE!</v>
      </c>
      <c r="BP462" s="226" t="str">
        <f aca="false">IF(V462="","",V462)</f>
        <v/>
      </c>
      <c r="BQ462" s="226" t="str">
        <f aca="false">IF(W462="","",CONCATENATE(W462,IF(LEFT(AO462,1)="s","+","")))</f>
        <v/>
      </c>
      <c r="BR462" s="226" t="str">
        <f aca="false">IF(X462="","",CONCATENATE(X462,IF(LEFT(AQ462,1)="s","+","")))</f>
        <v/>
      </c>
      <c r="BS462" s="226" t="str">
        <f aca="false">IF(Y462="","",CONCATENATE(Y462,IF(LEFT(AR462,1)="s","+","")))</f>
        <v/>
      </c>
      <c r="BT462" s="226" t="str">
        <f aca="false">IF(Z462="","",CONCATENATE(Z462,IF(LEFT(AS462,1)="s","+","")))</f>
        <v/>
      </c>
      <c r="BU462" s="227" t="str">
        <f aca="false">IF(AA462="","",CONCATENATE(AA462,IF(LEFT(AT462,1)="s","+","")))</f>
        <v/>
      </c>
      <c r="BW462" s="177" t="s">
        <v>338</v>
      </c>
      <c r="BX462" s="170" t="str">
        <f aca="false">IF(BW462&lt;&gt;"",IF(ISNUMBER(FIND("=",BW462)),LEFT(BW462,FIND("=",BW462)-1),BW462),BW462)</f>
        <v>xx</v>
      </c>
      <c r="BY462" s="170" t="str">
        <f aca="false">IF(BW462&lt;&gt;"",IF(ISNUMBER(FIND("=",BW462)),RIGHT(BW462,LEN(BW462)-FIND("=",BW462)),""),"")</f>
        <v>Non_select</v>
      </c>
      <c r="BZ462" s="170" t="str">
        <f aca="false">IF(BX462&lt;&gt;"",IF(ISNUMBER(FIND(".",BX462)),LEFT(BX462,FIND(".",BX462)-1),BX462),BX462)</f>
        <v>xx</v>
      </c>
      <c r="CA462" s="170" t="str">
        <f aca="false">IF(BX462&lt;&gt;"",IF(ISNUMBER(FIND(".",BX462)),RIGHT(BX462,LEN(BX462)-FIND(".",BX462)),""),"")</f>
        <v/>
      </c>
      <c r="CC462" s="170" t="str">
        <f aca="false">A462</f>
        <v>KF514033</v>
      </c>
      <c r="CD462" s="178" t="s">
        <v>339</v>
      </c>
      <c r="CE462" s="178" t="s">
        <v>340</v>
      </c>
      <c r="CF462" s="178" t="s">
        <v>341</v>
      </c>
      <c r="CK462" s="178"/>
      <c r="CR462" s="228" t="n">
        <f aca="false">C462</f>
        <v>3</v>
      </c>
      <c r="CS462" s="229" t="e">
        <f aca="false">d#REF!</f>
        <v>#VALUE!</v>
      </c>
      <c r="CT462" s="170" t="str">
        <f aca="false">CONCATENATE(CD462," strain ",CM462," ",CL462,", partial cds")</f>
        <v>Hepatitis E virus strain  , partial cds</v>
      </c>
    </row>
    <row r="463" customFormat="false" ht="11.9" hidden="false" customHeight="true" outlineLevel="0" collapsed="false">
      <c r="A463" s="154" t="s">
        <v>1256</v>
      </c>
      <c r="B463" s="147" t="n">
        <v>3</v>
      </c>
      <c r="C463" s="148" t="n">
        <v>3</v>
      </c>
      <c r="D463" s="147" t="s">
        <v>947</v>
      </c>
      <c r="E463" s="150" t="s">
        <v>640</v>
      </c>
      <c r="F463" s="210" t="s">
        <v>1257</v>
      </c>
      <c r="H463" s="146" t="s">
        <v>649</v>
      </c>
      <c r="I463" s="153" t="s">
        <v>650</v>
      </c>
      <c r="J463" s="146" t="s">
        <v>395</v>
      </c>
      <c r="M463" s="157" t="s">
        <v>348</v>
      </c>
      <c r="N463" s="158" t="s">
        <v>400</v>
      </c>
      <c r="O463" s="159" t="n">
        <v>2012</v>
      </c>
      <c r="S463" s="146" t="n">
        <v>280</v>
      </c>
      <c r="AH463" s="164" t="n">
        <v>6262</v>
      </c>
      <c r="AI463" s="164" t="n">
        <v>6541</v>
      </c>
      <c r="AJ463" s="219" t="n">
        <f aca="false">SeqEnd-SeqBeg+1</f>
        <v>280</v>
      </c>
      <c r="AK463" s="220" t="n">
        <f aca="false">AND( SeqBeg&lt;=Beg  , End &lt;=SeqEnd )</f>
        <v>0</v>
      </c>
      <c r="AN463" s="221"/>
      <c r="AT463" s="147" t="s">
        <v>103</v>
      </c>
      <c r="AU463" s="146"/>
      <c r="AW463" s="222" t="str">
        <f aca="false">HYPERLINK(CONCATENATE("http://www.ncbi.nlm.nih.gov/nuccore/",BM463),BM463)</f>
        <v>KF514037</v>
      </c>
      <c r="AX463" s="219" t="e">
        <f aca="false">CONCATENATE(d#REF!,IF(I463="","",CONCATENATE(".",I463)),IF(K463="","",CONCATENATE(".",K463)),IF(M463="","",CONCATENATE(".",M463)),IF(R463="","",CONCATENATE(".",R463)),IF(U463="","","(*)"))</f>
        <v>#VALUE!</v>
      </c>
      <c r="AY463" s="170" t="str">
        <f aca="false">CONCATENATE(BM463,".",BN463)</f>
        <v>KF514037.HEV_EW498</v>
      </c>
      <c r="AZ463" s="171" t="str">
        <f aca="false">IF(AV463="",IF(ISNUMBER(FIND(".",A463)),LEFT(A463,FIND(".",A463)-1),A463),AV463)</f>
        <v>KF514037</v>
      </c>
      <c r="BA463" s="171" t="str">
        <f aca="false">IF(ISNUMBER(FIND("-",AZ463)),LEFT(AZ463,FIND("-",AZ463)-1),AZ463)</f>
        <v>KF514037</v>
      </c>
      <c r="BB463" s="170" t="str">
        <f aca="false"> MEGAname &amp; "="</f>
        <v>KF514037=</v>
      </c>
      <c r="BC463" s="170" t="str">
        <f aca="false">Clear &amp; IF(span ,"Span","out")</f>
        <v>KF514037=out</v>
      </c>
      <c r="BD463" s="170" t="str">
        <f aca="false">Clear &amp; IF(span, IF(B463=".","Selected",B463),"out")</f>
        <v>KF514037=out</v>
      </c>
      <c r="BE463" s="170" t="str">
        <f aca="false">Clear &amp; Strain</f>
        <v>KF514037=HEV_EW500</v>
      </c>
      <c r="BF463" s="170" t="e">
        <f aca="false">CONCATENATE(A463,"=",F462,". ",AX463,IF(AB463="","",CONCATENATE(".",AB463)))</f>
        <v>#VALUE!</v>
      </c>
      <c r="BG463" s="170" t="e">
        <f aca="false">CONCATENATE(A463,"=",F462,". ",AX463)</f>
        <v>#VALUE!</v>
      </c>
      <c r="BH463" s="170" t="e">
        <f aca="false">CONCATENATE(A463,"=",AX463)</f>
        <v>#VALUE!</v>
      </c>
      <c r="BI463" s="170" t="e">
        <f aca="false">CONCATENATE(A463,"=",ComForSubtype,d#REF!)</f>
        <v>#VALUE!</v>
      </c>
      <c r="BJ463" s="170" t="str">
        <f aca="false">CONCATENATE(A463,"=",E463)</f>
        <v>KF514037=3</v>
      </c>
      <c r="BK463" s="170" t="str">
        <f aca="false">CONCATENATE(A463,"=",C463)</f>
        <v>KF514037=3</v>
      </c>
      <c r="BL463" s="170" t="e">
        <f aca="false">CONCATENATE(d#REF!,"=")</f>
        <v>#VALUE!</v>
      </c>
      <c r="BM463" s="223" t="str">
        <f aca="false">IF(BA463="XX","",BA463)</f>
        <v>KF514037</v>
      </c>
      <c r="BN463" s="224" t="str">
        <f aca="false">CONCATENATE(IF(F462="","",F462),IF(G463="","",CONCATENATE(" / ",G463)))</f>
        <v>HEV_EW498</v>
      </c>
      <c r="BO463" s="225" t="e">
        <f aca="false">AX463</f>
        <v>#VALUE!</v>
      </c>
      <c r="BP463" s="226" t="str">
        <f aca="false">IF(V463="","",V463)</f>
        <v/>
      </c>
      <c r="BQ463" s="226" t="str">
        <f aca="false">IF(W463="","",CONCATENATE(W463,IF(LEFT(AO463,1)="s","+","")))</f>
        <v/>
      </c>
      <c r="BR463" s="226" t="str">
        <f aca="false">IF(X463="","",CONCATENATE(X463,IF(LEFT(AQ463,1)="s","+","")))</f>
        <v/>
      </c>
      <c r="BS463" s="226" t="str">
        <f aca="false">IF(Y463="","",CONCATENATE(Y463,IF(LEFT(AR463,1)="s","+","")))</f>
        <v/>
      </c>
      <c r="BT463" s="226" t="str">
        <f aca="false">IF(Z463="","",CONCATENATE(Z463,IF(LEFT(AS463,1)="s","+","")))</f>
        <v/>
      </c>
      <c r="BU463" s="227" t="str">
        <f aca="false">IF(AA463="","",CONCATENATE(AA463,IF(LEFT(AT463,1)="s","+","")))</f>
        <v/>
      </c>
      <c r="BW463" s="177" t="s">
        <v>338</v>
      </c>
      <c r="BX463" s="170" t="str">
        <f aca="false">IF(BW463&lt;&gt;"",IF(ISNUMBER(FIND("=",BW463)),LEFT(BW463,FIND("=",BW463)-1),BW463),BW463)</f>
        <v>xx</v>
      </c>
      <c r="BY463" s="170" t="str">
        <f aca="false">IF(BW463&lt;&gt;"",IF(ISNUMBER(FIND("=",BW463)),RIGHT(BW463,LEN(BW463)-FIND("=",BW463)),""),"")</f>
        <v>Non_select</v>
      </c>
      <c r="BZ463" s="170" t="str">
        <f aca="false">IF(BX463&lt;&gt;"",IF(ISNUMBER(FIND(".",BX463)),LEFT(BX463,FIND(".",BX463)-1),BX463),BX463)</f>
        <v>xx</v>
      </c>
      <c r="CA463" s="170" t="str">
        <f aca="false">IF(BX463&lt;&gt;"",IF(ISNUMBER(FIND(".",BX463)),RIGHT(BX463,LEN(BX463)-FIND(".",BX463)),""),"")</f>
        <v/>
      </c>
      <c r="CC463" s="170" t="str">
        <f aca="false">A463</f>
        <v>KF514037</v>
      </c>
      <c r="CD463" s="178" t="s">
        <v>339</v>
      </c>
      <c r="CE463" s="178" t="s">
        <v>340</v>
      </c>
      <c r="CF463" s="178" t="s">
        <v>341</v>
      </c>
      <c r="CK463" s="178"/>
      <c r="CR463" s="228" t="n">
        <f aca="false">C463</f>
        <v>3</v>
      </c>
      <c r="CS463" s="229" t="e">
        <f aca="false">d#REF!</f>
        <v>#VALUE!</v>
      </c>
      <c r="CT463" s="170" t="str">
        <f aca="false">CONCATENATE(CD463," strain ",CM463," ",CL463,", partial cds")</f>
        <v>Hepatitis E virus strain  , partial cds</v>
      </c>
    </row>
    <row r="464" customFormat="false" ht="11.9" hidden="false" customHeight="true" outlineLevel="0" collapsed="false">
      <c r="A464" s="154" t="s">
        <v>1258</v>
      </c>
      <c r="B464" s="147" t="n">
        <v>3</v>
      </c>
      <c r="C464" s="148" t="n">
        <v>3</v>
      </c>
      <c r="D464" s="147" t="s">
        <v>947</v>
      </c>
      <c r="E464" s="150" t="s">
        <v>640</v>
      </c>
      <c r="F464" s="210" t="s">
        <v>1259</v>
      </c>
      <c r="H464" s="146" t="s">
        <v>649</v>
      </c>
      <c r="I464" s="153" t="s">
        <v>650</v>
      </c>
      <c r="J464" s="146" t="s">
        <v>395</v>
      </c>
      <c r="M464" s="157" t="s">
        <v>348</v>
      </c>
      <c r="N464" s="158" t="s">
        <v>400</v>
      </c>
      <c r="O464" s="159" t="n">
        <v>2012</v>
      </c>
      <c r="S464" s="146" t="n">
        <v>280</v>
      </c>
      <c r="AH464" s="164" t="n">
        <v>6262</v>
      </c>
      <c r="AI464" s="164" t="n">
        <v>6541</v>
      </c>
      <c r="AJ464" s="219" t="n">
        <f aca="false">SeqEnd-SeqBeg+1</f>
        <v>280</v>
      </c>
      <c r="AK464" s="220" t="n">
        <f aca="false">AND( SeqBeg&lt;=Beg  , End &lt;=SeqEnd )</f>
        <v>0</v>
      </c>
      <c r="AN464" s="221"/>
      <c r="AT464" s="147" t="s">
        <v>103</v>
      </c>
      <c r="AU464" s="146"/>
      <c r="AW464" s="222" t="str">
        <f aca="false">HYPERLINK(CONCATENATE("http://www.ncbi.nlm.nih.gov/nuccore/",BM464),BM464)</f>
        <v>KF514039</v>
      </c>
      <c r="AX464" s="219" t="e">
        <f aca="false">CONCATENATE(d#REF!,IF(I464="","",CONCATENATE(".",I464)),IF(K464="","",CONCATENATE(".",K464)),IF(M464="","",CONCATENATE(".",M464)),IF(R464="","",CONCATENATE(".",R464)),IF(U464="","","(*)"))</f>
        <v>#VALUE!</v>
      </c>
      <c r="AY464" s="170" t="str">
        <f aca="false">CONCATENATE(BM464,".",BN464)</f>
        <v>KF514039.HEV_EW500</v>
      </c>
      <c r="AZ464" s="171" t="str">
        <f aca="false">IF(AV464="",IF(ISNUMBER(FIND(".",A464)),LEFT(A464,FIND(".",A464)-1),A464),AV464)</f>
        <v>KF514039</v>
      </c>
      <c r="BA464" s="171" t="str">
        <f aca="false">IF(ISNUMBER(FIND("-",AZ464)),LEFT(AZ464,FIND("-",AZ464)-1),AZ464)</f>
        <v>KF514039</v>
      </c>
      <c r="BB464" s="170" t="str">
        <f aca="false"> MEGAname &amp; "="</f>
        <v>KF514039=</v>
      </c>
      <c r="BC464" s="170" t="str">
        <f aca="false">Clear &amp; IF(span ,"Span","out")</f>
        <v>KF514039=out</v>
      </c>
      <c r="BD464" s="170" t="str">
        <f aca="false">Clear &amp; IF(span, IF(B464=".","Selected",B464),"out")</f>
        <v>KF514039=out</v>
      </c>
      <c r="BE464" s="170" t="str">
        <f aca="false">Clear &amp; Strain</f>
        <v>KF514039=HEV_EW502</v>
      </c>
      <c r="BF464" s="170" t="e">
        <f aca="false">CONCATENATE(A464,"=",F463,". ",AX464,IF(AB464="","",CONCATENATE(".",AB464)))</f>
        <v>#VALUE!</v>
      </c>
      <c r="BG464" s="170" t="e">
        <f aca="false">CONCATENATE(A464,"=",F463,". ",AX464)</f>
        <v>#VALUE!</v>
      </c>
      <c r="BH464" s="170" t="e">
        <f aca="false">CONCATENATE(A464,"=",AX464)</f>
        <v>#VALUE!</v>
      </c>
      <c r="BI464" s="170" t="e">
        <f aca="false">CONCATENATE(A464,"=",ComForSubtype,d#REF!)</f>
        <v>#VALUE!</v>
      </c>
      <c r="BJ464" s="170" t="str">
        <f aca="false">CONCATENATE(A464,"=",E464)</f>
        <v>KF514039=3</v>
      </c>
      <c r="BK464" s="170" t="str">
        <f aca="false">CONCATENATE(A464,"=",C464)</f>
        <v>KF514039=3</v>
      </c>
      <c r="BL464" s="170" t="e">
        <f aca="false">CONCATENATE(d#REF!,"=")</f>
        <v>#VALUE!</v>
      </c>
      <c r="BM464" s="223" t="str">
        <f aca="false">IF(BA464="XX","",BA464)</f>
        <v>KF514039</v>
      </c>
      <c r="BN464" s="224" t="str">
        <f aca="false">CONCATENATE(IF(F463="","",F463),IF(G464="","",CONCATENATE(" / ",G464)))</f>
        <v>HEV_EW500</v>
      </c>
      <c r="BO464" s="225" t="e">
        <f aca="false">AX464</f>
        <v>#VALUE!</v>
      </c>
      <c r="BP464" s="226" t="str">
        <f aca="false">IF(V464="","",V464)</f>
        <v/>
      </c>
      <c r="BQ464" s="226" t="str">
        <f aca="false">IF(W464="","",CONCATENATE(W464,IF(LEFT(AO464,1)="s","+","")))</f>
        <v/>
      </c>
      <c r="BR464" s="226" t="str">
        <f aca="false">IF(X464="","",CONCATENATE(X464,IF(LEFT(AQ464,1)="s","+","")))</f>
        <v/>
      </c>
      <c r="BS464" s="226" t="str">
        <f aca="false">IF(Y464="","",CONCATENATE(Y464,IF(LEFT(AR464,1)="s","+","")))</f>
        <v/>
      </c>
      <c r="BT464" s="226" t="str">
        <f aca="false">IF(Z464="","",CONCATENATE(Z464,IF(LEFT(AS464,1)="s","+","")))</f>
        <v/>
      </c>
      <c r="BU464" s="227" t="str">
        <f aca="false">IF(AA464="","",CONCATENATE(AA464,IF(LEFT(AT464,1)="s","+","")))</f>
        <v/>
      </c>
      <c r="BW464" s="177" t="s">
        <v>338</v>
      </c>
      <c r="BX464" s="170" t="str">
        <f aca="false">IF(BW464&lt;&gt;"",IF(ISNUMBER(FIND("=",BW464)),LEFT(BW464,FIND("=",BW464)-1),BW464),BW464)</f>
        <v>xx</v>
      </c>
      <c r="BY464" s="170" t="str">
        <f aca="false">IF(BW464&lt;&gt;"",IF(ISNUMBER(FIND("=",BW464)),RIGHT(BW464,LEN(BW464)-FIND("=",BW464)),""),"")</f>
        <v>Non_select</v>
      </c>
      <c r="BZ464" s="170" t="str">
        <f aca="false">IF(BX464&lt;&gt;"",IF(ISNUMBER(FIND(".",BX464)),LEFT(BX464,FIND(".",BX464)-1),BX464),BX464)</f>
        <v>xx</v>
      </c>
      <c r="CA464" s="170" t="str">
        <f aca="false">IF(BX464&lt;&gt;"",IF(ISNUMBER(FIND(".",BX464)),RIGHT(BX464,LEN(BX464)-FIND(".",BX464)),""),"")</f>
        <v/>
      </c>
      <c r="CC464" s="170" t="str">
        <f aca="false">A464</f>
        <v>KF514039</v>
      </c>
      <c r="CD464" s="178" t="s">
        <v>339</v>
      </c>
      <c r="CE464" s="178" t="s">
        <v>340</v>
      </c>
      <c r="CF464" s="178" t="s">
        <v>341</v>
      </c>
      <c r="CK464" s="178"/>
      <c r="CR464" s="228" t="n">
        <f aca="false">C464</f>
        <v>3</v>
      </c>
      <c r="CS464" s="229" t="e">
        <f aca="false">d#REF!</f>
        <v>#VALUE!</v>
      </c>
      <c r="CT464" s="170" t="str">
        <f aca="false">CONCATENATE(CD464," strain ",CM464," ",CL464,", partial cds")</f>
        <v>Hepatitis E virus strain  , partial cds</v>
      </c>
    </row>
    <row r="465" customFormat="false" ht="11.9" hidden="false" customHeight="true" outlineLevel="0" collapsed="false">
      <c r="A465" s="154" t="s">
        <v>1260</v>
      </c>
      <c r="B465" s="147" t="n">
        <v>3</v>
      </c>
      <c r="C465" s="148" t="n">
        <v>3</v>
      </c>
      <c r="D465" s="147" t="s">
        <v>947</v>
      </c>
      <c r="E465" s="150" t="s">
        <v>640</v>
      </c>
      <c r="F465" s="210" t="s">
        <v>1261</v>
      </c>
      <c r="H465" s="146" t="s">
        <v>649</v>
      </c>
      <c r="I465" s="153" t="s">
        <v>650</v>
      </c>
      <c r="J465" s="146" t="s">
        <v>395</v>
      </c>
      <c r="M465" s="157" t="s">
        <v>348</v>
      </c>
      <c r="N465" s="158" t="s">
        <v>400</v>
      </c>
      <c r="O465" s="159" t="n">
        <v>2012</v>
      </c>
      <c r="S465" s="146" t="n">
        <v>280</v>
      </c>
      <c r="AH465" s="164" t="n">
        <v>6262</v>
      </c>
      <c r="AI465" s="164" t="n">
        <v>6541</v>
      </c>
      <c r="AJ465" s="219" t="n">
        <f aca="false">SeqEnd-SeqBeg+1</f>
        <v>280</v>
      </c>
      <c r="AK465" s="220" t="n">
        <f aca="false">AND( SeqBeg&lt;=Beg  , End &lt;=SeqEnd )</f>
        <v>0</v>
      </c>
      <c r="AN465" s="221"/>
      <c r="AT465" s="147" t="s">
        <v>103</v>
      </c>
      <c r="AU465" s="146"/>
      <c r="AW465" s="222" t="str">
        <f aca="false">HYPERLINK(CONCATENATE("http://www.ncbi.nlm.nih.gov/nuccore/",BM465),BM465)</f>
        <v>KF514042</v>
      </c>
      <c r="AX465" s="219" t="e">
        <f aca="false">CONCATENATE(d#REF!,IF(I465="","",CONCATENATE(".",I465)),IF(K465="","",CONCATENATE(".",K465)),IF(M465="","",CONCATENATE(".",M465)),IF(R465="","",CONCATENATE(".",R465)),IF(U465="","","(*)"))</f>
        <v>#VALUE!</v>
      </c>
      <c r="AY465" s="170" t="str">
        <f aca="false">CONCATENATE(BM465,".",BN465)</f>
        <v>KF514042.HEV_EW502</v>
      </c>
      <c r="AZ465" s="171" t="str">
        <f aca="false">IF(AV465="",IF(ISNUMBER(FIND(".",A465)),LEFT(A465,FIND(".",A465)-1),A465),AV465)</f>
        <v>KF514042</v>
      </c>
      <c r="BA465" s="171" t="str">
        <f aca="false">IF(ISNUMBER(FIND("-",AZ465)),LEFT(AZ465,FIND("-",AZ465)-1),AZ465)</f>
        <v>KF514042</v>
      </c>
      <c r="BB465" s="170" t="str">
        <f aca="false"> MEGAname &amp; "="</f>
        <v>KF514042=</v>
      </c>
      <c r="BC465" s="170" t="str">
        <f aca="false">Clear &amp; IF(span ,"Span","out")</f>
        <v>KF514042=out</v>
      </c>
      <c r="BD465" s="170" t="str">
        <f aca="false">Clear &amp; IF(span, IF(B465=".","Selected",B465),"out")</f>
        <v>KF514042=out</v>
      </c>
      <c r="BE465" s="170" t="str">
        <f aca="false">Clear &amp; Strain</f>
        <v>KF514042=HEV_EW505</v>
      </c>
      <c r="BF465" s="170" t="e">
        <f aca="false">CONCATENATE(A465,"=",F464,". ",AX465,IF(AB465="","",CONCATENATE(".",AB465)))</f>
        <v>#VALUE!</v>
      </c>
      <c r="BG465" s="170" t="e">
        <f aca="false">CONCATENATE(A465,"=",F464,". ",AX465)</f>
        <v>#VALUE!</v>
      </c>
      <c r="BH465" s="170" t="e">
        <f aca="false">CONCATENATE(A465,"=",AX465)</f>
        <v>#VALUE!</v>
      </c>
      <c r="BI465" s="170" t="e">
        <f aca="false">CONCATENATE(A465,"=",ComForSubtype,d#REF!)</f>
        <v>#VALUE!</v>
      </c>
      <c r="BJ465" s="170" t="str">
        <f aca="false">CONCATENATE(A465,"=",E465)</f>
        <v>KF514042=3</v>
      </c>
      <c r="BK465" s="170" t="str">
        <f aca="false">CONCATENATE(A465,"=",C465)</f>
        <v>KF514042=3</v>
      </c>
      <c r="BL465" s="170" t="e">
        <f aca="false">CONCATENATE(d#REF!,"=")</f>
        <v>#VALUE!</v>
      </c>
      <c r="BM465" s="223" t="str">
        <f aca="false">IF(BA465="XX","",BA465)</f>
        <v>KF514042</v>
      </c>
      <c r="BN465" s="224" t="str">
        <f aca="false">CONCATENATE(IF(F464="","",F464),IF(G465="","",CONCATENATE(" / ",G465)))</f>
        <v>HEV_EW502</v>
      </c>
      <c r="BO465" s="225" t="e">
        <f aca="false">AX465</f>
        <v>#VALUE!</v>
      </c>
      <c r="BP465" s="226" t="str">
        <f aca="false">IF(V465="","",V465)</f>
        <v/>
      </c>
      <c r="BQ465" s="226" t="str">
        <f aca="false">IF(W465="","",CONCATENATE(W465,IF(LEFT(AO465,1)="s","+","")))</f>
        <v/>
      </c>
      <c r="BR465" s="226" t="str">
        <f aca="false">IF(X465="","",CONCATENATE(X465,IF(LEFT(AQ465,1)="s","+","")))</f>
        <v/>
      </c>
      <c r="BS465" s="226" t="str">
        <f aca="false">IF(Y465="","",CONCATENATE(Y465,IF(LEFT(AR465,1)="s","+","")))</f>
        <v/>
      </c>
      <c r="BT465" s="226" t="str">
        <f aca="false">IF(Z465="","",CONCATENATE(Z465,IF(LEFT(AS465,1)="s","+","")))</f>
        <v/>
      </c>
      <c r="BU465" s="227" t="str">
        <f aca="false">IF(AA465="","",CONCATENATE(AA465,IF(LEFT(AT465,1)="s","+","")))</f>
        <v/>
      </c>
      <c r="BW465" s="177" t="s">
        <v>338</v>
      </c>
      <c r="BX465" s="170" t="str">
        <f aca="false">IF(BW465&lt;&gt;"",IF(ISNUMBER(FIND("=",BW465)),LEFT(BW465,FIND("=",BW465)-1),BW465),BW465)</f>
        <v>xx</v>
      </c>
      <c r="BY465" s="170" t="str">
        <f aca="false">IF(BW465&lt;&gt;"",IF(ISNUMBER(FIND("=",BW465)),RIGHT(BW465,LEN(BW465)-FIND("=",BW465)),""),"")</f>
        <v>Non_select</v>
      </c>
      <c r="BZ465" s="170" t="str">
        <f aca="false">IF(BX465&lt;&gt;"",IF(ISNUMBER(FIND(".",BX465)),LEFT(BX465,FIND(".",BX465)-1),BX465),BX465)</f>
        <v>xx</v>
      </c>
      <c r="CA465" s="170" t="str">
        <f aca="false">IF(BX465&lt;&gt;"",IF(ISNUMBER(FIND(".",BX465)),RIGHT(BX465,LEN(BX465)-FIND(".",BX465)),""),"")</f>
        <v/>
      </c>
      <c r="CC465" s="170" t="str">
        <f aca="false">A465</f>
        <v>KF514042</v>
      </c>
      <c r="CD465" s="178" t="s">
        <v>339</v>
      </c>
      <c r="CE465" s="178" t="s">
        <v>340</v>
      </c>
      <c r="CF465" s="178" t="s">
        <v>341</v>
      </c>
      <c r="CK465" s="178"/>
      <c r="CR465" s="228" t="n">
        <f aca="false">C465</f>
        <v>3</v>
      </c>
      <c r="CS465" s="229" t="e">
        <f aca="false">d#REF!</f>
        <v>#VALUE!</v>
      </c>
      <c r="CT465" s="170" t="str">
        <f aca="false">CONCATENATE(CD465," strain ",CM465," ",CL465,", partial cds")</f>
        <v>Hepatitis E virus strain  , partial cds</v>
      </c>
    </row>
    <row r="466" customFormat="false" ht="11.9" hidden="false" customHeight="true" outlineLevel="0" collapsed="false">
      <c r="A466" s="154" t="s">
        <v>1262</v>
      </c>
      <c r="B466" s="147" t="n">
        <v>3</v>
      </c>
      <c r="C466" s="148" t="n">
        <v>3</v>
      </c>
      <c r="D466" s="147" t="s">
        <v>947</v>
      </c>
      <c r="E466" s="150" t="s">
        <v>640</v>
      </c>
      <c r="F466" s="210" t="s">
        <v>1263</v>
      </c>
      <c r="H466" s="146" t="s">
        <v>649</v>
      </c>
      <c r="I466" s="153" t="s">
        <v>650</v>
      </c>
      <c r="J466" s="146" t="s">
        <v>395</v>
      </c>
      <c r="M466" s="157" t="s">
        <v>348</v>
      </c>
      <c r="N466" s="158" t="s">
        <v>400</v>
      </c>
      <c r="O466" s="159" t="n">
        <v>2012</v>
      </c>
      <c r="S466" s="146" t="n">
        <v>280</v>
      </c>
      <c r="AH466" s="164" t="n">
        <v>6262</v>
      </c>
      <c r="AI466" s="164" t="n">
        <v>6541</v>
      </c>
      <c r="AJ466" s="219" t="n">
        <f aca="false">SeqEnd-SeqBeg+1</f>
        <v>280</v>
      </c>
      <c r="AK466" s="220" t="n">
        <f aca="false">AND( SeqBeg&lt;=Beg  , End &lt;=SeqEnd )</f>
        <v>0</v>
      </c>
      <c r="AN466" s="221"/>
      <c r="AT466" s="147" t="s">
        <v>103</v>
      </c>
      <c r="AU466" s="146"/>
      <c r="AW466" s="222" t="str">
        <f aca="false">HYPERLINK(CONCATENATE("http://www.ncbi.nlm.nih.gov/nuccore/",BM466),BM466)</f>
        <v>KF514043</v>
      </c>
      <c r="AX466" s="219" t="e">
        <f aca="false">CONCATENATE(d#REF!,IF(I466="","",CONCATENATE(".",I466)),IF(K466="","",CONCATENATE(".",K466)),IF(M466="","",CONCATENATE(".",M466)),IF(R466="","",CONCATENATE(".",R466)),IF(U466="","","(*)"))</f>
        <v>#VALUE!</v>
      </c>
      <c r="AY466" s="170" t="str">
        <f aca="false">CONCATENATE(BM466,".",BN466)</f>
        <v>KF514043.HEV_EW505</v>
      </c>
      <c r="AZ466" s="171" t="str">
        <f aca="false">IF(AV466="",IF(ISNUMBER(FIND(".",A466)),LEFT(A466,FIND(".",A466)-1),A466),AV466)</f>
        <v>KF514043</v>
      </c>
      <c r="BA466" s="171" t="str">
        <f aca="false">IF(ISNUMBER(FIND("-",AZ466)),LEFT(AZ466,FIND("-",AZ466)-1),AZ466)</f>
        <v>KF514043</v>
      </c>
      <c r="BB466" s="170" t="str">
        <f aca="false"> MEGAname &amp; "="</f>
        <v>KF514043=</v>
      </c>
      <c r="BC466" s="170" t="str">
        <f aca="false">Clear &amp; IF(span ,"Span","out")</f>
        <v>KF514043=out</v>
      </c>
      <c r="BD466" s="170" t="str">
        <f aca="false">Clear &amp; IF(span, IF(B466=".","Selected",B466),"out")</f>
        <v>KF514043=out</v>
      </c>
      <c r="BE466" s="170" t="str">
        <f aca="false">Clear &amp; Strain</f>
        <v>KF514043=HEV_EW506</v>
      </c>
      <c r="BF466" s="170" t="e">
        <f aca="false">CONCATENATE(A466,"=",F465,". ",AX466,IF(AB466="","",CONCATENATE(".",AB466)))</f>
        <v>#VALUE!</v>
      </c>
      <c r="BG466" s="170" t="e">
        <f aca="false">CONCATENATE(A466,"=",F465,". ",AX466)</f>
        <v>#VALUE!</v>
      </c>
      <c r="BH466" s="170" t="e">
        <f aca="false">CONCATENATE(A466,"=",AX466)</f>
        <v>#VALUE!</v>
      </c>
      <c r="BI466" s="170" t="e">
        <f aca="false">CONCATENATE(A466,"=",ComForSubtype,d#REF!)</f>
        <v>#VALUE!</v>
      </c>
      <c r="BJ466" s="170" t="str">
        <f aca="false">CONCATENATE(A466,"=",E466)</f>
        <v>KF514043=3</v>
      </c>
      <c r="BK466" s="170" t="str">
        <f aca="false">CONCATENATE(A466,"=",C466)</f>
        <v>KF514043=3</v>
      </c>
      <c r="BL466" s="170" t="e">
        <f aca="false">CONCATENATE(d#REF!,"=")</f>
        <v>#VALUE!</v>
      </c>
      <c r="BM466" s="223" t="str">
        <f aca="false">IF(BA466="XX","",BA466)</f>
        <v>KF514043</v>
      </c>
      <c r="BN466" s="224" t="str">
        <f aca="false">CONCATENATE(IF(F465="","",F465),IF(G466="","",CONCATENATE(" / ",G466)))</f>
        <v>HEV_EW505</v>
      </c>
      <c r="BO466" s="225" t="e">
        <f aca="false">AX466</f>
        <v>#VALUE!</v>
      </c>
      <c r="BP466" s="226" t="str">
        <f aca="false">IF(V466="","",V466)</f>
        <v/>
      </c>
      <c r="BQ466" s="226" t="str">
        <f aca="false">IF(W466="","",CONCATENATE(W466,IF(LEFT(AO466,1)="s","+","")))</f>
        <v/>
      </c>
      <c r="BR466" s="226" t="str">
        <f aca="false">IF(X466="","",CONCATENATE(X466,IF(LEFT(AQ466,1)="s","+","")))</f>
        <v/>
      </c>
      <c r="BS466" s="226" t="str">
        <f aca="false">IF(Y466="","",CONCATENATE(Y466,IF(LEFT(AR466,1)="s","+","")))</f>
        <v/>
      </c>
      <c r="BT466" s="226" t="str">
        <f aca="false">IF(Z466="","",CONCATENATE(Z466,IF(LEFT(AS466,1)="s","+","")))</f>
        <v/>
      </c>
      <c r="BU466" s="227" t="str">
        <f aca="false">IF(AA466="","",CONCATENATE(AA466,IF(LEFT(AT466,1)="s","+","")))</f>
        <v/>
      </c>
      <c r="BW466" s="177" t="s">
        <v>338</v>
      </c>
      <c r="BX466" s="170" t="str">
        <f aca="false">IF(BW466&lt;&gt;"",IF(ISNUMBER(FIND("=",BW466)),LEFT(BW466,FIND("=",BW466)-1),BW466),BW466)</f>
        <v>xx</v>
      </c>
      <c r="BY466" s="170" t="str">
        <f aca="false">IF(BW466&lt;&gt;"",IF(ISNUMBER(FIND("=",BW466)),RIGHT(BW466,LEN(BW466)-FIND("=",BW466)),""),"")</f>
        <v>Non_select</v>
      </c>
      <c r="BZ466" s="170" t="str">
        <f aca="false">IF(BX466&lt;&gt;"",IF(ISNUMBER(FIND(".",BX466)),LEFT(BX466,FIND(".",BX466)-1),BX466),BX466)</f>
        <v>xx</v>
      </c>
      <c r="CA466" s="170" t="str">
        <f aca="false">IF(BX466&lt;&gt;"",IF(ISNUMBER(FIND(".",BX466)),RIGHT(BX466,LEN(BX466)-FIND(".",BX466)),""),"")</f>
        <v/>
      </c>
      <c r="CC466" s="170" t="str">
        <f aca="false">A466</f>
        <v>KF514043</v>
      </c>
      <c r="CD466" s="178" t="s">
        <v>339</v>
      </c>
      <c r="CE466" s="178" t="s">
        <v>340</v>
      </c>
      <c r="CF466" s="178" t="s">
        <v>341</v>
      </c>
      <c r="CK466" s="178"/>
      <c r="CR466" s="228" t="n">
        <f aca="false">C466</f>
        <v>3</v>
      </c>
      <c r="CS466" s="229" t="e">
        <f aca="false">d#REF!</f>
        <v>#VALUE!</v>
      </c>
      <c r="CT466" s="170" t="str">
        <f aca="false">CONCATENATE(CD466," strain ",CM466," ",CL466,", partial cds")</f>
        <v>Hepatitis E virus strain  , partial cds</v>
      </c>
    </row>
    <row r="467" customFormat="false" ht="11.9" hidden="false" customHeight="true" outlineLevel="0" collapsed="false">
      <c r="A467" s="154" t="s">
        <v>1264</v>
      </c>
      <c r="B467" s="147" t="n">
        <v>3</v>
      </c>
      <c r="C467" s="148" t="n">
        <v>3</v>
      </c>
      <c r="D467" s="147" t="s">
        <v>949</v>
      </c>
      <c r="E467" s="150" t="s">
        <v>640</v>
      </c>
      <c r="F467" s="210" t="s">
        <v>1265</v>
      </c>
      <c r="H467" s="146" t="s">
        <v>649</v>
      </c>
      <c r="I467" s="153" t="s">
        <v>650</v>
      </c>
      <c r="J467" s="146" t="s">
        <v>395</v>
      </c>
      <c r="M467" s="157" t="s">
        <v>348</v>
      </c>
      <c r="N467" s="158" t="s">
        <v>400</v>
      </c>
      <c r="O467" s="159" t="n">
        <v>2010</v>
      </c>
      <c r="S467" s="146" t="n">
        <v>280</v>
      </c>
      <c r="T467" s="161" t="n">
        <v>3</v>
      </c>
      <c r="AH467" s="164" t="n">
        <v>6262</v>
      </c>
      <c r="AI467" s="164" t="n">
        <v>6541</v>
      </c>
      <c r="AJ467" s="219" t="n">
        <f aca="false">SeqEnd-SeqBeg+1</f>
        <v>280</v>
      </c>
      <c r="AK467" s="220" t="n">
        <f aca="false">AND( SeqBeg&lt;=Beg  , End &lt;=SeqEnd )</f>
        <v>0</v>
      </c>
      <c r="AN467" s="221"/>
      <c r="AT467" s="147" t="s">
        <v>103</v>
      </c>
      <c r="AU467" s="146"/>
      <c r="AW467" s="222" t="str">
        <f aca="false">HYPERLINK(CONCATENATE("http://www.ncbi.nlm.nih.gov/nuccore/",BM467),BM467)</f>
        <v>KF513737</v>
      </c>
      <c r="AX467" s="219" t="e">
        <f aca="false">CONCATENATE(d#REF!,IF(I467="","",CONCATENATE(".",I467)),IF(K467="","",CONCATENATE(".",K467)),IF(M467="","",CONCATENATE(".",M467)),IF(R467="","",CONCATENATE(".",R467)),IF(U467="","","(*)"))</f>
        <v>#VALUE!</v>
      </c>
      <c r="AY467" s="170" t="str">
        <f aca="false">CONCATENATE(BM467,".",BN467)</f>
        <v>KF513737.HEV_EW506</v>
      </c>
      <c r="AZ467" s="171" t="str">
        <f aca="false">IF(AV467="",IF(ISNUMBER(FIND(".",A467)),LEFT(A467,FIND(".",A467)-1),A467),AV467)</f>
        <v>KF513737</v>
      </c>
      <c r="BA467" s="171" t="str">
        <f aca="false">IF(ISNUMBER(FIND("-",AZ467)),LEFT(AZ467,FIND("-",AZ467)-1),AZ467)</f>
        <v>KF513737</v>
      </c>
      <c r="BB467" s="170" t="str">
        <f aca="false"> MEGAname &amp; "="</f>
        <v>KF513737=</v>
      </c>
      <c r="BC467" s="170" t="str">
        <f aca="false">Clear &amp; IF(span ,"Span","out")</f>
        <v>KF513737=out</v>
      </c>
      <c r="BD467" s="170" t="str">
        <f aca="false">Clear &amp; IF(span, IF(B467=".","Selected",B467),"out")</f>
        <v>KF513737=out</v>
      </c>
      <c r="BE467" s="170" t="str">
        <f aca="false">Clear &amp; Strain</f>
        <v>KF513737=HEV_EW230</v>
      </c>
      <c r="BF467" s="170" t="e">
        <f aca="false">CONCATENATE(A467,"=",F466,". ",AX467,IF(AB467="","",CONCATENATE(".",AB467)))</f>
        <v>#VALUE!</v>
      </c>
      <c r="BG467" s="170" t="e">
        <f aca="false">CONCATENATE(A467,"=",F466,". ",AX467)</f>
        <v>#VALUE!</v>
      </c>
      <c r="BH467" s="170" t="e">
        <f aca="false">CONCATENATE(A467,"=",AX467)</f>
        <v>#VALUE!</v>
      </c>
      <c r="BI467" s="170" t="e">
        <f aca="false">CONCATENATE(A467,"=",ComForSubtype,d#REF!)</f>
        <v>#VALUE!</v>
      </c>
      <c r="BJ467" s="170" t="str">
        <f aca="false">CONCATENATE(A467,"=",E467)</f>
        <v>KF513737=3</v>
      </c>
      <c r="BK467" s="170" t="str">
        <f aca="false">CONCATENATE(A467,"=",C467)</f>
        <v>KF513737=3</v>
      </c>
      <c r="BL467" s="170" t="e">
        <f aca="false">CONCATENATE(d#REF!,"=")</f>
        <v>#VALUE!</v>
      </c>
      <c r="BM467" s="223" t="str">
        <f aca="false">IF(BA467="XX","",BA467)</f>
        <v>KF513737</v>
      </c>
      <c r="BN467" s="224" t="str">
        <f aca="false">CONCATENATE(IF(F466="","",F466),IF(G467="","",CONCATENATE(" / ",G467)))</f>
        <v>HEV_EW506</v>
      </c>
      <c r="BO467" s="225" t="e">
        <f aca="false">AX467</f>
        <v>#VALUE!</v>
      </c>
      <c r="BP467" s="226" t="str">
        <f aca="false">IF(V467="","",V467)</f>
        <v/>
      </c>
      <c r="BQ467" s="226" t="str">
        <f aca="false">IF(W467="","",CONCATENATE(W467,IF(LEFT(AO467,1)="s","+","")))</f>
        <v/>
      </c>
      <c r="BR467" s="226" t="str">
        <f aca="false">IF(X467="","",CONCATENATE(X467,IF(LEFT(AQ467,1)="s","+","")))</f>
        <v/>
      </c>
      <c r="BS467" s="226" t="str">
        <f aca="false">IF(Y467="","",CONCATENATE(Y467,IF(LEFT(AR467,1)="s","+","")))</f>
        <v/>
      </c>
      <c r="BT467" s="226" t="str">
        <f aca="false">IF(Z467="","",CONCATENATE(Z467,IF(LEFT(AS467,1)="s","+","")))</f>
        <v/>
      </c>
      <c r="BU467" s="227" t="str">
        <f aca="false">IF(AA467="","",CONCATENATE(AA467,IF(LEFT(AT467,1)="s","+","")))</f>
        <v/>
      </c>
      <c r="BW467" s="177" t="s">
        <v>338</v>
      </c>
      <c r="BX467" s="170" t="str">
        <f aca="false">IF(BW467&lt;&gt;"",IF(ISNUMBER(FIND("=",BW467)),LEFT(BW467,FIND("=",BW467)-1),BW467),BW467)</f>
        <v>xx</v>
      </c>
      <c r="BY467" s="170" t="str">
        <f aca="false">IF(BW467&lt;&gt;"",IF(ISNUMBER(FIND("=",BW467)),RIGHT(BW467,LEN(BW467)-FIND("=",BW467)),""),"")</f>
        <v>Non_select</v>
      </c>
      <c r="BZ467" s="170" t="str">
        <f aca="false">IF(BX467&lt;&gt;"",IF(ISNUMBER(FIND(".",BX467)),LEFT(BX467,FIND(".",BX467)-1),BX467),BX467)</f>
        <v>xx</v>
      </c>
      <c r="CA467" s="170" t="str">
        <f aca="false">IF(BX467&lt;&gt;"",IF(ISNUMBER(FIND(".",BX467)),RIGHT(BX467,LEN(BX467)-FIND(".",BX467)),""),"")</f>
        <v/>
      </c>
      <c r="CC467" s="170" t="str">
        <f aca="false">A467</f>
        <v>KF513737</v>
      </c>
      <c r="CD467" s="178" t="s">
        <v>339</v>
      </c>
      <c r="CE467" s="178" t="s">
        <v>340</v>
      </c>
      <c r="CF467" s="178" t="s">
        <v>341</v>
      </c>
      <c r="CK467" s="178"/>
      <c r="CR467" s="228" t="n">
        <f aca="false">C467</f>
        <v>3</v>
      </c>
      <c r="CS467" s="229" t="e">
        <f aca="false">d#REF!</f>
        <v>#VALUE!</v>
      </c>
      <c r="CT467" s="170" t="str">
        <f aca="false">CONCATENATE(CD467," strain ",CM467," ",CL467,", partial cds")</f>
        <v>Hepatitis E virus strain  , partial cds</v>
      </c>
    </row>
    <row r="468" customFormat="false" ht="11.9" hidden="false" customHeight="true" outlineLevel="0" collapsed="false">
      <c r="A468" s="154" t="s">
        <v>1266</v>
      </c>
      <c r="B468" s="147" t="n">
        <v>3</v>
      </c>
      <c r="C468" s="148" t="n">
        <v>3</v>
      </c>
      <c r="D468" s="147" t="s">
        <v>949</v>
      </c>
      <c r="E468" s="150" t="s">
        <v>640</v>
      </c>
      <c r="F468" s="210" t="s">
        <v>1267</v>
      </c>
      <c r="H468" s="146" t="s">
        <v>649</v>
      </c>
      <c r="I468" s="153" t="s">
        <v>650</v>
      </c>
      <c r="J468" s="146" t="s">
        <v>395</v>
      </c>
      <c r="M468" s="157" t="s">
        <v>348</v>
      </c>
      <c r="N468" s="158" t="s">
        <v>400</v>
      </c>
      <c r="O468" s="159" t="n">
        <v>2011</v>
      </c>
      <c r="S468" s="146" t="n">
        <v>280</v>
      </c>
      <c r="T468" s="161" t="n">
        <v>4</v>
      </c>
      <c r="AH468" s="164" t="n">
        <v>6262</v>
      </c>
      <c r="AI468" s="164" t="n">
        <v>6541</v>
      </c>
      <c r="AJ468" s="219" t="n">
        <f aca="false">SeqEnd-SeqBeg+1</f>
        <v>280</v>
      </c>
      <c r="AK468" s="220" t="n">
        <f aca="false">AND( SeqBeg&lt;=Beg  , End &lt;=SeqEnd )</f>
        <v>0</v>
      </c>
      <c r="AN468" s="221"/>
      <c r="AT468" s="147" t="s">
        <v>103</v>
      </c>
      <c r="AU468" s="146"/>
      <c r="AW468" s="222" t="str">
        <f aca="false">HYPERLINK(CONCATENATE("http://www.ncbi.nlm.nih.gov/nuccore/",BM468),BM468)</f>
        <v>KF513784</v>
      </c>
      <c r="AX468" s="219" t="e">
        <f aca="false">CONCATENATE(d#REF!,IF(I468="","",CONCATENATE(".",I468)),IF(K468="","",CONCATENATE(".",K468)),IF(M468="","",CONCATENATE(".",M468)),IF(R468="","",CONCATENATE(".",R468)),IF(U468="","","(*)"))</f>
        <v>#VALUE!</v>
      </c>
      <c r="AY468" s="170" t="str">
        <f aca="false">CONCATENATE(BM468,".",BN468)</f>
        <v>KF513784.HEV_EW230</v>
      </c>
      <c r="AZ468" s="171" t="str">
        <f aca="false">IF(AV468="",IF(ISNUMBER(FIND(".",A468)),LEFT(A468,FIND(".",A468)-1),A468),AV468)</f>
        <v>KF513784</v>
      </c>
      <c r="BA468" s="171" t="str">
        <f aca="false">IF(ISNUMBER(FIND("-",AZ468)),LEFT(AZ468,FIND("-",AZ468)-1),AZ468)</f>
        <v>KF513784</v>
      </c>
      <c r="BB468" s="170" t="str">
        <f aca="false"> MEGAname &amp; "="</f>
        <v>KF513784=</v>
      </c>
      <c r="BC468" s="170" t="str">
        <f aca="false">Clear &amp; IF(span ,"Span","out")</f>
        <v>KF513784=out</v>
      </c>
      <c r="BD468" s="170" t="str">
        <f aca="false">Clear &amp; IF(span, IF(B468=".","Selected",B468),"out")</f>
        <v>KF513784=out</v>
      </c>
      <c r="BE468" s="170" t="str">
        <f aca="false">Clear &amp; Strain</f>
        <v>KF513784=HEV_EW273</v>
      </c>
      <c r="BF468" s="170" t="e">
        <f aca="false">CONCATENATE(A468,"=",F467,". ",AX468,IF(AB468="","",CONCATENATE(".",AB468)))</f>
        <v>#VALUE!</v>
      </c>
      <c r="BG468" s="170" t="e">
        <f aca="false">CONCATENATE(A468,"=",F467,". ",AX468)</f>
        <v>#VALUE!</v>
      </c>
      <c r="BH468" s="170" t="e">
        <f aca="false">CONCATENATE(A468,"=",AX468)</f>
        <v>#VALUE!</v>
      </c>
      <c r="BI468" s="170" t="e">
        <f aca="false">CONCATENATE(A468,"=",ComForSubtype,d#REF!)</f>
        <v>#VALUE!</v>
      </c>
      <c r="BJ468" s="170" t="str">
        <f aca="false">CONCATENATE(A468,"=",E468)</f>
        <v>KF513784=3</v>
      </c>
      <c r="BK468" s="170" t="str">
        <f aca="false">CONCATENATE(A468,"=",C468)</f>
        <v>KF513784=3</v>
      </c>
      <c r="BL468" s="170" t="e">
        <f aca="false">CONCATENATE(d#REF!,"=")</f>
        <v>#VALUE!</v>
      </c>
      <c r="BM468" s="223" t="str">
        <f aca="false">IF(BA468="XX","",BA468)</f>
        <v>KF513784</v>
      </c>
      <c r="BN468" s="224" t="str">
        <f aca="false">CONCATENATE(IF(F467="","",F467),IF(G468="","",CONCATENATE(" / ",G468)))</f>
        <v>HEV_EW230</v>
      </c>
      <c r="BO468" s="225" t="e">
        <f aca="false">AX468</f>
        <v>#VALUE!</v>
      </c>
      <c r="BP468" s="226" t="str">
        <f aca="false">IF(V468="","",V468)</f>
        <v/>
      </c>
      <c r="BQ468" s="226" t="str">
        <f aca="false">IF(W468="","",CONCATENATE(W468,IF(LEFT(AO468,1)="s","+","")))</f>
        <v/>
      </c>
      <c r="BR468" s="226" t="str">
        <f aca="false">IF(X468="","",CONCATENATE(X468,IF(LEFT(AQ468,1)="s","+","")))</f>
        <v/>
      </c>
      <c r="BS468" s="226" t="str">
        <f aca="false">IF(Y468="","",CONCATENATE(Y468,IF(LEFT(AR468,1)="s","+","")))</f>
        <v/>
      </c>
      <c r="BT468" s="226" t="str">
        <f aca="false">IF(Z468="","",CONCATENATE(Z468,IF(LEFT(AS468,1)="s","+","")))</f>
        <v/>
      </c>
      <c r="BU468" s="227" t="str">
        <f aca="false">IF(AA468="","",CONCATENATE(AA468,IF(LEFT(AT468,1)="s","+","")))</f>
        <v/>
      </c>
      <c r="BW468" s="177" t="s">
        <v>338</v>
      </c>
      <c r="BX468" s="170" t="str">
        <f aca="false">IF(BW468&lt;&gt;"",IF(ISNUMBER(FIND("=",BW468)),LEFT(BW468,FIND("=",BW468)-1),BW468),BW468)</f>
        <v>xx</v>
      </c>
      <c r="BY468" s="170" t="str">
        <f aca="false">IF(BW468&lt;&gt;"",IF(ISNUMBER(FIND("=",BW468)),RIGHT(BW468,LEN(BW468)-FIND("=",BW468)),""),"")</f>
        <v>Non_select</v>
      </c>
      <c r="BZ468" s="170" t="str">
        <f aca="false">IF(BX468&lt;&gt;"",IF(ISNUMBER(FIND(".",BX468)),LEFT(BX468,FIND(".",BX468)-1),BX468),BX468)</f>
        <v>xx</v>
      </c>
      <c r="CA468" s="170" t="str">
        <f aca="false">IF(BX468&lt;&gt;"",IF(ISNUMBER(FIND(".",BX468)),RIGHT(BX468,LEN(BX468)-FIND(".",BX468)),""),"")</f>
        <v/>
      </c>
      <c r="CC468" s="170" t="str">
        <f aca="false">A468</f>
        <v>KF513784</v>
      </c>
      <c r="CD468" s="178" t="s">
        <v>339</v>
      </c>
      <c r="CE468" s="178" t="s">
        <v>340</v>
      </c>
      <c r="CF468" s="178" t="s">
        <v>341</v>
      </c>
      <c r="CK468" s="178"/>
      <c r="CR468" s="228" t="n">
        <f aca="false">C468</f>
        <v>3</v>
      </c>
      <c r="CS468" s="229" t="e">
        <f aca="false">d#REF!</f>
        <v>#VALUE!</v>
      </c>
      <c r="CT468" s="170" t="str">
        <f aca="false">CONCATENATE(CD468," strain ",CM468," ",CL468,", partial cds")</f>
        <v>Hepatitis E virus strain  , partial cds</v>
      </c>
    </row>
    <row r="469" customFormat="false" ht="11.9" hidden="false" customHeight="true" outlineLevel="0" collapsed="false">
      <c r="A469" s="154" t="s">
        <v>1268</v>
      </c>
      <c r="B469" s="147" t="n">
        <v>3</v>
      </c>
      <c r="C469" s="148" t="n">
        <v>3</v>
      </c>
      <c r="D469" s="147" t="s">
        <v>949</v>
      </c>
      <c r="E469" s="150" t="s">
        <v>640</v>
      </c>
      <c r="F469" s="210" t="s">
        <v>1269</v>
      </c>
      <c r="H469" s="146" t="s">
        <v>649</v>
      </c>
      <c r="I469" s="153" t="s">
        <v>650</v>
      </c>
      <c r="J469" s="146" t="s">
        <v>395</v>
      </c>
      <c r="M469" s="157" t="s">
        <v>348</v>
      </c>
      <c r="N469" s="158" t="s">
        <v>400</v>
      </c>
      <c r="O469" s="159" t="n">
        <v>2012</v>
      </c>
      <c r="S469" s="146" t="n">
        <v>280</v>
      </c>
      <c r="T469" s="161" t="n">
        <v>7</v>
      </c>
      <c r="AH469" s="164" t="n">
        <v>6262</v>
      </c>
      <c r="AI469" s="164" t="n">
        <v>6541</v>
      </c>
      <c r="AJ469" s="219" t="n">
        <f aca="false">SeqEnd-SeqBeg+1</f>
        <v>280</v>
      </c>
      <c r="AK469" s="220" t="n">
        <f aca="false">AND( SeqBeg&lt;=Beg  , End &lt;=SeqEnd )</f>
        <v>0</v>
      </c>
      <c r="AN469" s="221"/>
      <c r="AT469" s="147" t="s">
        <v>103</v>
      </c>
      <c r="AU469" s="146"/>
      <c r="AW469" s="222" t="str">
        <f aca="false">HYPERLINK(CONCATENATE("http://www.ncbi.nlm.nih.gov/nuccore/",BM469),BM469)</f>
        <v>KF513945</v>
      </c>
      <c r="AX469" s="219" t="e">
        <f aca="false">CONCATENATE(d#REF!,IF(I469="","",CONCATENATE(".",I469)),IF(K469="","",CONCATENATE(".",K469)),IF(M469="","",CONCATENATE(".",M469)),IF(R469="","",CONCATENATE(".",R469)),IF(U469="","","(*)"))</f>
        <v>#VALUE!</v>
      </c>
      <c r="AY469" s="170" t="str">
        <f aca="false">CONCATENATE(BM469,".",BN469)</f>
        <v>KF513945.HEV_EW273</v>
      </c>
      <c r="AZ469" s="171" t="str">
        <f aca="false">IF(AV469="",IF(ISNUMBER(FIND(".",A469)),LEFT(A469,FIND(".",A469)-1),A469),AV469)</f>
        <v>KF513945</v>
      </c>
      <c r="BA469" s="171" t="str">
        <f aca="false">IF(ISNUMBER(FIND("-",AZ469)),LEFT(AZ469,FIND("-",AZ469)-1),AZ469)</f>
        <v>KF513945</v>
      </c>
      <c r="BB469" s="170" t="str">
        <f aca="false"> MEGAname &amp; "="</f>
        <v>KF513945=</v>
      </c>
      <c r="BC469" s="170" t="str">
        <f aca="false">Clear &amp; IF(span ,"Span","out")</f>
        <v>KF513945=out</v>
      </c>
      <c r="BD469" s="170" t="str">
        <f aca="false">Clear &amp; IF(span, IF(B469=".","Selected",B469),"out")</f>
        <v>KF513945=out</v>
      </c>
      <c r="BE469" s="170" t="str">
        <f aca="false">Clear &amp; Strain</f>
        <v>KF513945=HEV_EW418</v>
      </c>
      <c r="BF469" s="170" t="e">
        <f aca="false">CONCATENATE(A469,"=",F468,". ",AX469,IF(AB469="","",CONCATENATE(".",AB469)))</f>
        <v>#VALUE!</v>
      </c>
      <c r="BG469" s="170" t="e">
        <f aca="false">CONCATENATE(A469,"=",F468,". ",AX469)</f>
        <v>#VALUE!</v>
      </c>
      <c r="BH469" s="170" t="e">
        <f aca="false">CONCATENATE(A469,"=",AX469)</f>
        <v>#VALUE!</v>
      </c>
      <c r="BI469" s="170" t="e">
        <f aca="false">CONCATENATE(A469,"=",ComForSubtype,d#REF!)</f>
        <v>#VALUE!</v>
      </c>
      <c r="BJ469" s="170" t="str">
        <f aca="false">CONCATENATE(A469,"=",E469)</f>
        <v>KF513945=3</v>
      </c>
      <c r="BK469" s="170" t="str">
        <f aca="false">CONCATENATE(A469,"=",C469)</f>
        <v>KF513945=3</v>
      </c>
      <c r="BL469" s="170" t="e">
        <f aca="false">CONCATENATE(d#REF!,"=")</f>
        <v>#VALUE!</v>
      </c>
      <c r="BM469" s="223" t="str">
        <f aca="false">IF(BA469="XX","",BA469)</f>
        <v>KF513945</v>
      </c>
      <c r="BN469" s="224" t="str">
        <f aca="false">CONCATENATE(IF(F468="","",F468),IF(G469="","",CONCATENATE(" / ",G469)))</f>
        <v>HEV_EW273</v>
      </c>
      <c r="BO469" s="225" t="e">
        <f aca="false">AX469</f>
        <v>#VALUE!</v>
      </c>
      <c r="BP469" s="226" t="str">
        <f aca="false">IF(V469="","",V469)</f>
        <v/>
      </c>
      <c r="BQ469" s="226" t="str">
        <f aca="false">IF(W469="","",CONCATENATE(W469,IF(LEFT(AO469,1)="s","+","")))</f>
        <v/>
      </c>
      <c r="BR469" s="226" t="str">
        <f aca="false">IF(X469="","",CONCATENATE(X469,IF(LEFT(AQ469,1)="s","+","")))</f>
        <v/>
      </c>
      <c r="BS469" s="226" t="str">
        <f aca="false">IF(Y469="","",CONCATENATE(Y469,IF(LEFT(AR469,1)="s","+","")))</f>
        <v/>
      </c>
      <c r="BT469" s="226" t="str">
        <f aca="false">IF(Z469="","",CONCATENATE(Z469,IF(LEFT(AS469,1)="s","+","")))</f>
        <v/>
      </c>
      <c r="BU469" s="227" t="str">
        <f aca="false">IF(AA469="","",CONCATENATE(AA469,IF(LEFT(AT469,1)="s","+","")))</f>
        <v/>
      </c>
      <c r="BW469" s="177" t="s">
        <v>338</v>
      </c>
      <c r="BX469" s="170" t="str">
        <f aca="false">IF(BW469&lt;&gt;"",IF(ISNUMBER(FIND("=",BW469)),LEFT(BW469,FIND("=",BW469)-1),BW469),BW469)</f>
        <v>xx</v>
      </c>
      <c r="BY469" s="170" t="str">
        <f aca="false">IF(BW469&lt;&gt;"",IF(ISNUMBER(FIND("=",BW469)),RIGHT(BW469,LEN(BW469)-FIND("=",BW469)),""),"")</f>
        <v>Non_select</v>
      </c>
      <c r="BZ469" s="170" t="str">
        <f aca="false">IF(BX469&lt;&gt;"",IF(ISNUMBER(FIND(".",BX469)),LEFT(BX469,FIND(".",BX469)-1),BX469),BX469)</f>
        <v>xx</v>
      </c>
      <c r="CA469" s="170" t="str">
        <f aca="false">IF(BX469&lt;&gt;"",IF(ISNUMBER(FIND(".",BX469)),RIGHT(BX469,LEN(BX469)-FIND(".",BX469)),""),"")</f>
        <v/>
      </c>
      <c r="CC469" s="170" t="str">
        <f aca="false">A469</f>
        <v>KF513945</v>
      </c>
      <c r="CD469" s="178" t="s">
        <v>339</v>
      </c>
      <c r="CE469" s="178" t="s">
        <v>340</v>
      </c>
      <c r="CF469" s="178" t="s">
        <v>341</v>
      </c>
      <c r="CK469" s="178"/>
      <c r="CR469" s="228" t="n">
        <f aca="false">C469</f>
        <v>3</v>
      </c>
      <c r="CS469" s="229" t="e">
        <f aca="false">d#REF!</f>
        <v>#VALUE!</v>
      </c>
      <c r="CT469" s="170" t="str">
        <f aca="false">CONCATENATE(CD469," strain ",CM469," ",CL469,", partial cds")</f>
        <v>Hepatitis E virus strain  , partial cds</v>
      </c>
    </row>
    <row r="470" customFormat="false" ht="11.9" hidden="false" customHeight="true" outlineLevel="0" collapsed="false">
      <c r="A470" s="154" t="s">
        <v>1270</v>
      </c>
      <c r="B470" s="147" t="n">
        <v>3</v>
      </c>
      <c r="C470" s="148" t="n">
        <v>3</v>
      </c>
      <c r="D470" s="147" t="s">
        <v>949</v>
      </c>
      <c r="E470" s="150" t="s">
        <v>640</v>
      </c>
      <c r="F470" s="210" t="s">
        <v>1271</v>
      </c>
      <c r="H470" s="146" t="s">
        <v>649</v>
      </c>
      <c r="I470" s="153" t="s">
        <v>650</v>
      </c>
      <c r="J470" s="146" t="s">
        <v>395</v>
      </c>
      <c r="M470" s="157" t="s">
        <v>348</v>
      </c>
      <c r="N470" s="158" t="s">
        <v>400</v>
      </c>
      <c r="O470" s="159" t="n">
        <v>2012</v>
      </c>
      <c r="S470" s="146" t="n">
        <v>280</v>
      </c>
      <c r="T470" s="161" t="n">
        <v>8</v>
      </c>
      <c r="AH470" s="164" t="n">
        <v>6262</v>
      </c>
      <c r="AI470" s="164" t="n">
        <v>6541</v>
      </c>
      <c r="AJ470" s="219" t="n">
        <f aca="false">SeqEnd-SeqBeg+1</f>
        <v>280</v>
      </c>
      <c r="AK470" s="220" t="n">
        <f aca="false">AND( SeqBeg&lt;=Beg  , End &lt;=SeqEnd )</f>
        <v>0</v>
      </c>
      <c r="AN470" s="221"/>
      <c r="AT470" s="147" t="s">
        <v>103</v>
      </c>
      <c r="AU470" s="146"/>
      <c r="AW470" s="222" t="str">
        <f aca="false">HYPERLINK(CONCATENATE("http://www.ncbi.nlm.nih.gov/nuccore/",BM470),BM470)</f>
        <v>KF513962</v>
      </c>
      <c r="AX470" s="219" t="e">
        <f aca="false">CONCATENATE(d#REF!,IF(I470="","",CONCATENATE(".",I470)),IF(K470="","",CONCATENATE(".",K470)),IF(M470="","",CONCATENATE(".",M470)),IF(R470="","",CONCATENATE(".",R470)),IF(U470="","","(*)"))</f>
        <v>#VALUE!</v>
      </c>
      <c r="AY470" s="170" t="str">
        <f aca="false">CONCATENATE(BM470,".",BN470)</f>
        <v>KF513962.HEV_EW418</v>
      </c>
      <c r="AZ470" s="171" t="str">
        <f aca="false">IF(AV470="",IF(ISNUMBER(FIND(".",A470)),LEFT(A470,FIND(".",A470)-1),A470),AV470)</f>
        <v>KF513962</v>
      </c>
      <c r="BA470" s="171" t="str">
        <f aca="false">IF(ISNUMBER(FIND("-",AZ470)),LEFT(AZ470,FIND("-",AZ470)-1),AZ470)</f>
        <v>KF513962</v>
      </c>
      <c r="BB470" s="170" t="str">
        <f aca="false"> MEGAname &amp; "="</f>
        <v>KF513962=</v>
      </c>
      <c r="BC470" s="170" t="str">
        <f aca="false">Clear &amp; IF(span ,"Span","out")</f>
        <v>KF513962=out</v>
      </c>
      <c r="BD470" s="170" t="str">
        <f aca="false">Clear &amp; IF(span, IF(B470=".","Selected",B470),"out")</f>
        <v>KF513962=out</v>
      </c>
      <c r="BE470" s="170" t="str">
        <f aca="false">Clear &amp; Strain</f>
        <v>KF513962=HEV_EW433</v>
      </c>
      <c r="BF470" s="170" t="e">
        <f aca="false">CONCATENATE(A470,"=",F469,". ",AX470,IF(AB470="","",CONCATENATE(".",AB470)))</f>
        <v>#VALUE!</v>
      </c>
      <c r="BG470" s="170" t="e">
        <f aca="false">CONCATENATE(A470,"=",F469,". ",AX470)</f>
        <v>#VALUE!</v>
      </c>
      <c r="BH470" s="170" t="e">
        <f aca="false">CONCATENATE(A470,"=",AX470)</f>
        <v>#VALUE!</v>
      </c>
      <c r="BI470" s="170" t="e">
        <f aca="false">CONCATENATE(A470,"=",ComForSubtype,d#REF!)</f>
        <v>#VALUE!</v>
      </c>
      <c r="BJ470" s="170" t="str">
        <f aca="false">CONCATENATE(A470,"=",E470)</f>
        <v>KF513962=3</v>
      </c>
      <c r="BK470" s="170" t="str">
        <f aca="false">CONCATENATE(A470,"=",C470)</f>
        <v>KF513962=3</v>
      </c>
      <c r="BL470" s="170" t="e">
        <f aca="false">CONCATENATE(d#REF!,"=")</f>
        <v>#VALUE!</v>
      </c>
      <c r="BM470" s="223" t="str">
        <f aca="false">IF(BA470="XX","",BA470)</f>
        <v>KF513962</v>
      </c>
      <c r="BN470" s="224" t="str">
        <f aca="false">CONCATENATE(IF(F469="","",F469),IF(G470="","",CONCATENATE(" / ",G470)))</f>
        <v>HEV_EW418</v>
      </c>
      <c r="BO470" s="225" t="e">
        <f aca="false">AX470</f>
        <v>#VALUE!</v>
      </c>
      <c r="BP470" s="226" t="str">
        <f aca="false">IF(V470="","",V470)</f>
        <v/>
      </c>
      <c r="BQ470" s="226" t="str">
        <f aca="false">IF(W470="","",CONCATENATE(W470,IF(LEFT(AO470,1)="s","+","")))</f>
        <v/>
      </c>
      <c r="BR470" s="226" t="str">
        <f aca="false">IF(X470="","",CONCATENATE(X470,IF(LEFT(AQ470,1)="s","+","")))</f>
        <v/>
      </c>
      <c r="BS470" s="226" t="str">
        <f aca="false">IF(Y470="","",CONCATENATE(Y470,IF(LEFT(AR470,1)="s","+","")))</f>
        <v/>
      </c>
      <c r="BT470" s="226" t="str">
        <f aca="false">IF(Z470="","",CONCATENATE(Z470,IF(LEFT(AS470,1)="s","+","")))</f>
        <v/>
      </c>
      <c r="BU470" s="227" t="str">
        <f aca="false">IF(AA470="","",CONCATENATE(AA470,IF(LEFT(AT470,1)="s","+","")))</f>
        <v/>
      </c>
      <c r="BW470" s="177" t="s">
        <v>338</v>
      </c>
      <c r="BX470" s="170" t="str">
        <f aca="false">IF(BW470&lt;&gt;"",IF(ISNUMBER(FIND("=",BW470)),LEFT(BW470,FIND("=",BW470)-1),BW470),BW470)</f>
        <v>xx</v>
      </c>
      <c r="BY470" s="170" t="str">
        <f aca="false">IF(BW470&lt;&gt;"",IF(ISNUMBER(FIND("=",BW470)),RIGHT(BW470,LEN(BW470)-FIND("=",BW470)),""),"")</f>
        <v>Non_select</v>
      </c>
      <c r="BZ470" s="170" t="str">
        <f aca="false">IF(BX470&lt;&gt;"",IF(ISNUMBER(FIND(".",BX470)),LEFT(BX470,FIND(".",BX470)-1),BX470),BX470)</f>
        <v>xx</v>
      </c>
      <c r="CA470" s="170" t="str">
        <f aca="false">IF(BX470&lt;&gt;"",IF(ISNUMBER(FIND(".",BX470)),RIGHT(BX470,LEN(BX470)-FIND(".",BX470)),""),"")</f>
        <v/>
      </c>
      <c r="CC470" s="170" t="str">
        <f aca="false">A470</f>
        <v>KF513962</v>
      </c>
      <c r="CD470" s="178" t="s">
        <v>339</v>
      </c>
      <c r="CE470" s="178" t="s">
        <v>340</v>
      </c>
      <c r="CF470" s="178" t="s">
        <v>341</v>
      </c>
      <c r="CK470" s="178"/>
      <c r="CR470" s="228" t="n">
        <f aca="false">C470</f>
        <v>3</v>
      </c>
      <c r="CS470" s="229" t="e">
        <f aca="false">d#REF!</f>
        <v>#VALUE!</v>
      </c>
      <c r="CT470" s="170" t="str">
        <f aca="false">CONCATENATE(CD470," strain ",CM470," ",CL470,", partial cds")</f>
        <v>Hepatitis E virus strain  , partial cds</v>
      </c>
    </row>
    <row r="471" customFormat="false" ht="11.9" hidden="false" customHeight="true" outlineLevel="0" collapsed="false">
      <c r="A471" s="154" t="s">
        <v>1272</v>
      </c>
      <c r="B471" s="147" t="n">
        <v>3</v>
      </c>
      <c r="C471" s="148" t="n">
        <v>3</v>
      </c>
      <c r="D471" s="147" t="s">
        <v>1273</v>
      </c>
      <c r="E471" s="150" t="s">
        <v>640</v>
      </c>
      <c r="F471" s="210" t="s">
        <v>1274</v>
      </c>
      <c r="H471" s="146" t="s">
        <v>649</v>
      </c>
      <c r="I471" s="153" t="s">
        <v>650</v>
      </c>
      <c r="J471" s="146" t="s">
        <v>395</v>
      </c>
      <c r="M471" s="157" t="s">
        <v>348</v>
      </c>
      <c r="N471" s="158" t="s">
        <v>400</v>
      </c>
      <c r="O471" s="159" t="n">
        <v>2010</v>
      </c>
      <c r="S471" s="146" t="n">
        <v>276</v>
      </c>
      <c r="AH471" s="164" t="n">
        <v>6262</v>
      </c>
      <c r="AI471" s="164" t="n">
        <v>6567</v>
      </c>
      <c r="AJ471" s="219" t="n">
        <f aca="false">SeqEnd-SeqBeg+1</f>
        <v>306</v>
      </c>
      <c r="AK471" s="220" t="n">
        <f aca="false">AND( SeqBeg&lt;=Beg  , End &lt;=SeqEnd )</f>
        <v>0</v>
      </c>
      <c r="AN471" s="221"/>
      <c r="AT471" s="147" t="s">
        <v>103</v>
      </c>
      <c r="AU471" s="146"/>
      <c r="AW471" s="222" t="str">
        <f aca="false">HYPERLINK(CONCATENATE("http://www.ncbi.nlm.nih.gov/nuccore/",BM471),BM471)</f>
        <v>KF513733</v>
      </c>
      <c r="AX471" s="219" t="e">
        <f aca="false">CONCATENATE(d#REF!,IF(I471="","",CONCATENATE(".",I471)),IF(K471="","",CONCATENATE(".",K471)),IF(M471="","",CONCATENATE(".",M471)),IF(R471="","",CONCATENATE(".",R471)),IF(U471="","","(*)"))</f>
        <v>#VALUE!</v>
      </c>
      <c r="AY471" s="170" t="str">
        <f aca="false">CONCATENATE(BM471,".",BN471)</f>
        <v>KF513733.HEV_EW433</v>
      </c>
      <c r="AZ471" s="171" t="str">
        <f aca="false">IF(AV471="",IF(ISNUMBER(FIND(".",A471)),LEFT(A471,FIND(".",A471)-1),A471),AV471)</f>
        <v>KF513733</v>
      </c>
      <c r="BA471" s="171" t="str">
        <f aca="false">IF(ISNUMBER(FIND("-",AZ471)),LEFT(AZ471,FIND("-",AZ471)-1),AZ471)</f>
        <v>KF513733</v>
      </c>
      <c r="BB471" s="170" t="str">
        <f aca="false"> MEGAname &amp; "="</f>
        <v>KF513733=</v>
      </c>
      <c r="BC471" s="170" t="str">
        <f aca="false">Clear &amp; IF(span ,"Span","out")</f>
        <v>KF513733=out</v>
      </c>
      <c r="BD471" s="170" t="str">
        <f aca="false">Clear &amp; IF(span, IF(B471=".","Selected",B471),"out")</f>
        <v>KF513733=out</v>
      </c>
      <c r="BE471" s="170" t="str">
        <f aca="false">Clear &amp; Strain</f>
        <v>KF513733=HEV_EW227</v>
      </c>
      <c r="BF471" s="170" t="e">
        <f aca="false">CONCATENATE(A471,"=",F470,". ",AX471,IF(AB471="","",CONCATENATE(".",AB471)))</f>
        <v>#VALUE!</v>
      </c>
      <c r="BG471" s="170" t="e">
        <f aca="false">CONCATENATE(A471,"=",F470,". ",AX471)</f>
        <v>#VALUE!</v>
      </c>
      <c r="BH471" s="170" t="e">
        <f aca="false">CONCATENATE(A471,"=",AX471)</f>
        <v>#VALUE!</v>
      </c>
      <c r="BI471" s="170" t="e">
        <f aca="false">CONCATENATE(A471,"=",ComForSubtype,d#REF!)</f>
        <v>#VALUE!</v>
      </c>
      <c r="BJ471" s="170" t="str">
        <f aca="false">CONCATENATE(A471,"=",E471)</f>
        <v>KF513733=3</v>
      </c>
      <c r="BK471" s="170" t="str">
        <f aca="false">CONCATENATE(A471,"=",C471)</f>
        <v>KF513733=3</v>
      </c>
      <c r="BL471" s="170" t="e">
        <f aca="false">CONCATENATE(d#REF!,"=")</f>
        <v>#VALUE!</v>
      </c>
      <c r="BM471" s="223" t="str">
        <f aca="false">IF(BA471="XX","",BA471)</f>
        <v>KF513733</v>
      </c>
      <c r="BN471" s="224" t="str">
        <f aca="false">CONCATENATE(IF(F470="","",F470),IF(G471="","",CONCATENATE(" / ",G471)))</f>
        <v>HEV_EW433</v>
      </c>
      <c r="BO471" s="225" t="e">
        <f aca="false">AX471</f>
        <v>#VALUE!</v>
      </c>
      <c r="BP471" s="226" t="str">
        <f aca="false">IF(V471="","",V471)</f>
        <v/>
      </c>
      <c r="BQ471" s="226" t="str">
        <f aca="false">IF(W471="","",CONCATENATE(W471,IF(LEFT(AO471,1)="s","+","")))</f>
        <v/>
      </c>
      <c r="BR471" s="226" t="str">
        <f aca="false">IF(X471="","",CONCATENATE(X471,IF(LEFT(AQ471,1)="s","+","")))</f>
        <v/>
      </c>
      <c r="BS471" s="226" t="str">
        <f aca="false">IF(Y471="","",CONCATENATE(Y471,IF(LEFT(AR471,1)="s","+","")))</f>
        <v/>
      </c>
      <c r="BT471" s="226" t="str">
        <f aca="false">IF(Z471="","",CONCATENATE(Z471,IF(LEFT(AS471,1)="s","+","")))</f>
        <v/>
      </c>
      <c r="BU471" s="227" t="str">
        <f aca="false">IF(AA471="","",CONCATENATE(AA471,IF(LEFT(AT471,1)="s","+","")))</f>
        <v/>
      </c>
      <c r="BW471" s="177" t="s">
        <v>338</v>
      </c>
      <c r="BX471" s="170" t="str">
        <f aca="false">IF(BW471&lt;&gt;"",IF(ISNUMBER(FIND("=",BW471)),LEFT(BW471,FIND("=",BW471)-1),BW471),BW471)</f>
        <v>xx</v>
      </c>
      <c r="BY471" s="170" t="str">
        <f aca="false">IF(BW471&lt;&gt;"",IF(ISNUMBER(FIND("=",BW471)),RIGHT(BW471,LEN(BW471)-FIND("=",BW471)),""),"")</f>
        <v>Non_select</v>
      </c>
      <c r="BZ471" s="170" t="str">
        <f aca="false">IF(BX471&lt;&gt;"",IF(ISNUMBER(FIND(".",BX471)),LEFT(BX471,FIND(".",BX471)-1),BX471),BX471)</f>
        <v>xx</v>
      </c>
      <c r="CA471" s="170" t="str">
        <f aca="false">IF(BX471&lt;&gt;"",IF(ISNUMBER(FIND(".",BX471)),RIGHT(BX471,LEN(BX471)-FIND(".",BX471)),""),"")</f>
        <v/>
      </c>
      <c r="CC471" s="170" t="str">
        <f aca="false">A471</f>
        <v>KF513733</v>
      </c>
      <c r="CD471" s="178" t="s">
        <v>339</v>
      </c>
      <c r="CE471" s="178" t="s">
        <v>340</v>
      </c>
      <c r="CF471" s="178" t="s">
        <v>341</v>
      </c>
      <c r="CK471" s="178"/>
      <c r="CR471" s="228" t="n">
        <f aca="false">C471</f>
        <v>3</v>
      </c>
      <c r="CS471" s="229" t="e">
        <f aca="false">d#REF!</f>
        <v>#VALUE!</v>
      </c>
      <c r="CT471" s="170" t="str">
        <f aca="false">CONCATENATE(CD471," strain ",CM471," ",CL471,", partial cds")</f>
        <v>Hepatitis E virus strain  , partial cds</v>
      </c>
    </row>
    <row r="472" customFormat="false" ht="11.9" hidden="false" customHeight="true" outlineLevel="0" collapsed="false">
      <c r="A472" s="208" t="s">
        <v>1275</v>
      </c>
      <c r="B472" s="147" t="n">
        <v>3</v>
      </c>
      <c r="C472" s="148" t="n">
        <v>3</v>
      </c>
      <c r="D472" s="149" t="s">
        <v>1273</v>
      </c>
      <c r="E472" s="150" t="s">
        <v>640</v>
      </c>
      <c r="F472" s="210" t="s">
        <v>1276</v>
      </c>
      <c r="G472" s="212"/>
      <c r="H472" s="146" t="s">
        <v>405</v>
      </c>
      <c r="I472" s="153" t="s">
        <v>412</v>
      </c>
      <c r="J472" s="146" t="s">
        <v>395</v>
      </c>
      <c r="K472" s="212"/>
      <c r="L472" s="212"/>
      <c r="M472" s="157" t="s">
        <v>348</v>
      </c>
      <c r="N472" s="158" t="s">
        <v>740</v>
      </c>
      <c r="O472" s="212"/>
      <c r="P472" s="212"/>
      <c r="Q472" s="212"/>
      <c r="R472" s="146" t="s">
        <v>94</v>
      </c>
      <c r="T472" s="214"/>
      <c r="U472" s="215"/>
      <c r="V472" s="209"/>
      <c r="W472" s="217"/>
      <c r="X472" s="209"/>
      <c r="Y472" s="209"/>
      <c r="Z472" s="209" t="s">
        <v>1273</v>
      </c>
      <c r="AA472" s="216"/>
      <c r="AB472" s="217"/>
      <c r="AC472" s="217"/>
      <c r="AD472" s="209"/>
      <c r="AE472" s="209"/>
      <c r="AF472" s="209" t="n">
        <v>284</v>
      </c>
      <c r="AG472" s="218"/>
      <c r="AH472" s="164" t="n">
        <v>5363</v>
      </c>
      <c r="AI472" s="164" t="n">
        <v>5646</v>
      </c>
      <c r="AJ472" s="219" t="n">
        <f aca="false">SeqEnd-SeqBeg+1</f>
        <v>284</v>
      </c>
      <c r="AK472" s="220" t="n">
        <f aca="false">AND( SeqBeg&lt;=Beg  , End &lt;=SeqEnd )</f>
        <v>0</v>
      </c>
      <c r="AL472" s="212"/>
      <c r="AM472" s="212"/>
      <c r="AN472" s="221"/>
      <c r="AT472" s="147" t="s">
        <v>103</v>
      </c>
      <c r="AU472" s="146"/>
      <c r="AV472" s="212"/>
      <c r="AW472" s="222" t="str">
        <f aca="false">HYPERLINK(CONCATENATE("http://www.ncbi.nlm.nih.gov/nuccore/",BM472),BM472)</f>
        <v>JN995564</v>
      </c>
      <c r="AX472" s="219" t="str">
        <f aca="false">CONCATENATE(D472,IF(I472="","",CONCATENATE(".",I472)),IF(K472="","",CONCATENATE(".",K472)),IF(M472="","",CONCATENATE(".",M472)),IF(R472="","",CONCATENATE(".",R472)),IF(U472="","","(*)"))</f>
        <v>3e.DEU.hum.PEI</v>
      </c>
      <c r="AY472" s="170" t="str">
        <f aca="false">CONCATENATE(BM472,".",BN472)</f>
        <v>JN995564.Oct3</v>
      </c>
      <c r="AZ472" s="171" t="str">
        <f aca="false">IF(AV472="",IF(ISNUMBER(FIND(".",A472)),LEFT(A472,FIND(".",A472)-1),A472),AV472)</f>
        <v>JN995564</v>
      </c>
      <c r="BA472" s="171" t="str">
        <f aca="false">IF(ISNUMBER(FIND("-",AZ472)),LEFT(AZ472,FIND("-",AZ472)-1),AZ472)</f>
        <v>JN995564</v>
      </c>
      <c r="BB472" s="170" t="str">
        <f aca="false"> MEGAname &amp; "="</f>
        <v>JN995564=</v>
      </c>
      <c r="BC472" s="170" t="str">
        <f aca="false">Clear &amp; IF(span ,"Span","out")</f>
        <v>JN995564=out</v>
      </c>
      <c r="BD472" s="170" t="str">
        <f aca="false">Clear &amp; IF(span, IF(B472=".","Selected",B472),"out")</f>
        <v>JN995564=out</v>
      </c>
      <c r="BE472" s="170" t="str">
        <f aca="false">Clear &amp; Strain</f>
        <v>JN995564=Oct3</v>
      </c>
      <c r="BF472" s="170" t="str">
        <f aca="false">CONCATENATE(A472,"=",F472,". ",AX472,IF(AB472="","",CONCATENATE(".",AB472)))</f>
        <v>JN995564=Oct3. 3e.DEU.hum.PEI</v>
      </c>
      <c r="BG472" s="170" t="str">
        <f aca="false">CONCATENATE(A472,"=",F472,". ",AX472)</f>
        <v>JN995564=Oct3. 3e.DEU.hum.PEI</v>
      </c>
      <c r="BH472" s="170" t="str">
        <f aca="false">CONCATENATE(A472,"=",AX472)</f>
        <v>JN995564=3e.DEU.hum.PEI</v>
      </c>
      <c r="BI472" s="170" t="str">
        <f aca="false">CONCATENATE(A472,"=",ComForSubtype,D472)</f>
        <v>JN995564=3e</v>
      </c>
      <c r="BJ472" s="170" t="str">
        <f aca="false">CONCATENATE(A472,"=",E472)</f>
        <v>JN995564=3</v>
      </c>
      <c r="BK472" s="170" t="str">
        <f aca="false">CONCATENATE(A472,"=",C472)</f>
        <v>JN995564=3</v>
      </c>
      <c r="BL472" s="170" t="str">
        <f aca="false">CONCATENATE(D472,"=")</f>
        <v>3e=</v>
      </c>
      <c r="BM472" s="223" t="str">
        <f aca="false">IF(BA472="XX","",BA472)</f>
        <v>JN995564</v>
      </c>
      <c r="BN472" s="224" t="str">
        <f aca="false">CONCATENATE(IF(F472="","",F472),IF(G472="","",CONCATENATE(" / ",G472)))</f>
        <v>Oct3</v>
      </c>
      <c r="BO472" s="225" t="str">
        <f aca="false">AX472</f>
        <v>3e.DEU.hum.PEI</v>
      </c>
      <c r="BP472" s="226" t="str">
        <f aca="false">IF(V472="","",V472)</f>
        <v/>
      </c>
      <c r="BQ472" s="226" t="str">
        <f aca="false">IF(W472="","",CONCATENATE(W472,IF(LEFT(AO472,1)="s","+","")))</f>
        <v/>
      </c>
      <c r="BR472" s="226" t="str">
        <f aca="false">IF(X472="","",CONCATENATE(X472,IF(LEFT(AQ472,1)="s","+","")))</f>
        <v/>
      </c>
      <c r="BS472" s="226" t="str">
        <f aca="false">IF(Y472="","",CONCATENATE(Y472,IF(LEFT(AR472,1)="s","+","")))</f>
        <v/>
      </c>
      <c r="BT472" s="226" t="str">
        <f aca="false">IF(Z472="","",CONCATENATE(Z472,IF(LEFT(AS472,1)="s","+","")))</f>
        <v>3e</v>
      </c>
      <c r="BU472" s="227" t="str">
        <f aca="false">IF(AA472="","",CONCATENATE(AA472,IF(LEFT(AT472,1)="s","+","")))</f>
        <v/>
      </c>
      <c r="BV472" s="212"/>
      <c r="BW472" s="177" t="s">
        <v>338</v>
      </c>
      <c r="BX472" s="170" t="str">
        <f aca="false">IF(BW472&lt;&gt;"",IF(ISNUMBER(FIND("=",BW472)),LEFT(BW472,FIND("=",BW472)-1),BW472),BW472)</f>
        <v>xx</v>
      </c>
      <c r="BY472" s="170" t="str">
        <f aca="false">IF(BW472&lt;&gt;"",IF(ISNUMBER(FIND("=",BW472)),RIGHT(BW472,LEN(BW472)-FIND("=",BW472)),""),"")</f>
        <v>Non_select</v>
      </c>
      <c r="BZ472" s="170" t="str">
        <f aca="false">IF(BX472&lt;&gt;"",IF(ISNUMBER(FIND(".",BX472)),LEFT(BX472,FIND(".",BX472)-1),BX472),BX472)</f>
        <v>xx</v>
      </c>
      <c r="CA472" s="170" t="str">
        <f aca="false">IF(BX472&lt;&gt;"",IF(ISNUMBER(FIND(".",BX472)),RIGHT(BX472,LEN(BX472)-FIND(".",BX472)),""),"")</f>
        <v/>
      </c>
      <c r="CB472" s="212"/>
      <c r="CC472" s="170" t="str">
        <f aca="false">A472</f>
        <v>JN995564</v>
      </c>
      <c r="CD472" s="178" t="s">
        <v>339</v>
      </c>
      <c r="CE472" s="178" t="s">
        <v>340</v>
      </c>
      <c r="CF472" s="178" t="s">
        <v>341</v>
      </c>
      <c r="CG472" s="212"/>
      <c r="CH472" s="212"/>
      <c r="CI472" s="212"/>
      <c r="CJ472" s="212"/>
      <c r="CK472" s="178"/>
      <c r="CL472" s="212"/>
      <c r="CM472" s="212"/>
      <c r="CN472" s="212"/>
      <c r="CO472" s="212"/>
      <c r="CP472" s="212"/>
      <c r="CQ472" s="212"/>
      <c r="CR472" s="228" t="n">
        <f aca="false">C472</f>
        <v>3</v>
      </c>
      <c r="CS472" s="229" t="str">
        <f aca="false">D472</f>
        <v>3e</v>
      </c>
      <c r="CT472" s="170" t="str">
        <f aca="false">CONCATENATE(CD472," strain ",CM472," ",CL472,", partial cds")</f>
        <v>Hepatitis E virus strain  , partial cds</v>
      </c>
    </row>
    <row r="473" customFormat="false" ht="11.9" hidden="false" customHeight="true" outlineLevel="0" collapsed="false">
      <c r="A473" s="154" t="s">
        <v>1277</v>
      </c>
      <c r="B473" s="147" t="n">
        <v>3</v>
      </c>
      <c r="C473" s="148" t="n">
        <v>3</v>
      </c>
      <c r="D473" s="147" t="s">
        <v>1273</v>
      </c>
      <c r="E473" s="150" t="s">
        <v>640</v>
      </c>
      <c r="F473" s="210" t="s">
        <v>1278</v>
      </c>
      <c r="H473" s="146" t="s">
        <v>649</v>
      </c>
      <c r="I473" s="153" t="s">
        <v>650</v>
      </c>
      <c r="J473" s="146" t="s">
        <v>395</v>
      </c>
      <c r="M473" s="157" t="s">
        <v>348</v>
      </c>
      <c r="N473" s="158" t="s">
        <v>400</v>
      </c>
      <c r="O473" s="159" t="n">
        <v>2004</v>
      </c>
      <c r="S473" s="146" t="n">
        <v>280</v>
      </c>
      <c r="T473" s="161" t="n">
        <v>1</v>
      </c>
      <c r="AH473" s="164" t="n">
        <v>6262</v>
      </c>
      <c r="AI473" s="164" t="n">
        <v>6541</v>
      </c>
      <c r="AJ473" s="219" t="n">
        <f aca="false">SeqEnd-SeqBeg+1</f>
        <v>280</v>
      </c>
      <c r="AK473" s="220" t="n">
        <f aca="false">AND( SeqBeg&lt;=Beg  , End &lt;=SeqEnd )</f>
        <v>0</v>
      </c>
      <c r="AN473" s="221"/>
      <c r="AT473" s="147" t="s">
        <v>103</v>
      </c>
      <c r="AU473" s="146"/>
      <c r="AW473" s="222" t="str">
        <f aca="false">HYPERLINK(CONCATENATE("http://www.ncbi.nlm.nih.gov/nuccore/",BM473),BM473)</f>
        <v>KF513605</v>
      </c>
      <c r="AX473" s="219" t="e">
        <f aca="false">CONCATENATE(d#REF!,IF(I473="","",CONCATENATE(".",I473)),IF(K473="","",CONCATENATE(".",K473)),IF(M473="","",CONCATENATE(".",M473)),IF(R473="","",CONCATENATE(".",R473)),IF(U473="","","(*)"))</f>
        <v>#VALUE!</v>
      </c>
      <c r="AY473" s="170" t="str">
        <f aca="false">CONCATENATE(BM473,".",BN473)</f>
        <v>KF513605.HEV_EW10</v>
      </c>
      <c r="AZ473" s="171" t="str">
        <f aca="false">IF(AV473="",IF(ISNUMBER(FIND(".",A473)),LEFT(A473,FIND(".",A473)-1),A473),AV473)</f>
        <v>KF513605</v>
      </c>
      <c r="BA473" s="171" t="str">
        <f aca="false">IF(ISNUMBER(FIND("-",AZ473)),LEFT(AZ473,FIND("-",AZ473)-1),AZ473)</f>
        <v>KF513605</v>
      </c>
      <c r="BB473" s="170" t="str">
        <f aca="false"> MEGAname &amp; "="</f>
        <v>KF513605=</v>
      </c>
      <c r="BC473" s="170" t="str">
        <f aca="false">Clear &amp; IF(span ,"Span","out")</f>
        <v>KF513605=out</v>
      </c>
      <c r="BD473" s="170" t="str">
        <f aca="false">Clear &amp; IF(span, IF(B473=".","Selected",B473),"out")</f>
        <v>KF513605=out</v>
      </c>
      <c r="BE473" s="170" t="str">
        <f aca="false">Clear &amp; Strain</f>
        <v>KF513605=HEV_EW10</v>
      </c>
      <c r="BF473" s="170" t="e">
        <f aca="false">CONCATENATE(A473,"=",F473,". ",AX473,IF(AB473="","",CONCATENATE(".",AB473)))</f>
        <v>#VALUE!</v>
      </c>
      <c r="BG473" s="170" t="e">
        <f aca="false">CONCATENATE(A473,"=",F473,". ",AX473)</f>
        <v>#VALUE!</v>
      </c>
      <c r="BH473" s="170" t="e">
        <f aca="false">CONCATENATE(A473,"=",AX473)</f>
        <v>#VALUE!</v>
      </c>
      <c r="BI473" s="170" t="e">
        <f aca="false">CONCATENATE(A473,"=",ComForSubtype,d#REF!)</f>
        <v>#VALUE!</v>
      </c>
      <c r="BJ473" s="170" t="str">
        <f aca="false">CONCATENATE(A473,"=",E473)</f>
        <v>KF513605=3</v>
      </c>
      <c r="BK473" s="170" t="str">
        <f aca="false">CONCATENATE(A473,"=",C473)</f>
        <v>KF513605=3</v>
      </c>
      <c r="BL473" s="170" t="e">
        <f aca="false">CONCATENATE(d#REF!,"=")</f>
        <v>#VALUE!</v>
      </c>
      <c r="BM473" s="223" t="str">
        <f aca="false">IF(BA473="XX","",BA473)</f>
        <v>KF513605</v>
      </c>
      <c r="BN473" s="224" t="str">
        <f aca="false">CONCATENATE(IF(F473="","",F473),IF(G473="","",CONCATENATE(" / ",G473)))</f>
        <v>HEV_EW10</v>
      </c>
      <c r="BO473" s="225" t="e">
        <f aca="false">AX473</f>
        <v>#VALUE!</v>
      </c>
      <c r="BP473" s="226" t="str">
        <f aca="false">IF(V473="","",V473)</f>
        <v/>
      </c>
      <c r="BQ473" s="226" t="str">
        <f aca="false">IF(W473="","",CONCATENATE(W473,IF(LEFT(AO473,1)="s","+","")))</f>
        <v/>
      </c>
      <c r="BR473" s="226" t="str">
        <f aca="false">IF(X473="","",CONCATENATE(X473,IF(LEFT(AQ473,1)="s","+","")))</f>
        <v/>
      </c>
      <c r="BS473" s="226" t="str">
        <f aca="false">IF(Y473="","",CONCATENATE(Y473,IF(LEFT(AR473,1)="s","+","")))</f>
        <v/>
      </c>
      <c r="BT473" s="226" t="str">
        <f aca="false">IF(Z473="","",CONCATENATE(Z473,IF(LEFT(AS473,1)="s","+","")))</f>
        <v/>
      </c>
      <c r="BU473" s="227" t="str">
        <f aca="false">IF(AA473="","",CONCATENATE(AA473,IF(LEFT(AT473,1)="s","+","")))</f>
        <v/>
      </c>
      <c r="BW473" s="177" t="s">
        <v>338</v>
      </c>
      <c r="BX473" s="170" t="str">
        <f aca="false">IF(BW473&lt;&gt;"",IF(ISNUMBER(FIND("=",BW473)),LEFT(BW473,FIND("=",BW473)-1),BW473),BW473)</f>
        <v>xx</v>
      </c>
      <c r="BY473" s="170" t="str">
        <f aca="false">IF(BW473&lt;&gt;"",IF(ISNUMBER(FIND("=",BW473)),RIGHT(BW473,LEN(BW473)-FIND("=",BW473)),""),"")</f>
        <v>Non_select</v>
      </c>
      <c r="BZ473" s="170" t="str">
        <f aca="false">IF(BX473&lt;&gt;"",IF(ISNUMBER(FIND(".",BX473)),LEFT(BX473,FIND(".",BX473)-1),BX473),BX473)</f>
        <v>xx</v>
      </c>
      <c r="CA473" s="170" t="str">
        <f aca="false">IF(BX473&lt;&gt;"",IF(ISNUMBER(FIND(".",BX473)),RIGHT(BX473,LEN(BX473)-FIND(".",BX473)),""),"")</f>
        <v/>
      </c>
      <c r="CC473" s="170" t="str">
        <f aca="false">A473</f>
        <v>KF513605</v>
      </c>
      <c r="CD473" s="178" t="s">
        <v>339</v>
      </c>
      <c r="CE473" s="178" t="s">
        <v>340</v>
      </c>
      <c r="CF473" s="178" t="s">
        <v>341</v>
      </c>
      <c r="CK473" s="178"/>
      <c r="CR473" s="228" t="n">
        <f aca="false">C473</f>
        <v>3</v>
      </c>
      <c r="CS473" s="229" t="e">
        <f aca="false">d#REF!</f>
        <v>#VALUE!</v>
      </c>
      <c r="CT473" s="170" t="str">
        <f aca="false">CONCATENATE(CD473," strain ",CM473," ",CL473,", partial cds")</f>
        <v>Hepatitis E virus strain  , partial cds</v>
      </c>
    </row>
    <row r="474" customFormat="false" ht="11.9" hidden="false" customHeight="true" outlineLevel="0" collapsed="false">
      <c r="A474" s="154" t="s">
        <v>1279</v>
      </c>
      <c r="B474" s="147" t="n">
        <v>3</v>
      </c>
      <c r="C474" s="148" t="n">
        <v>3</v>
      </c>
      <c r="D474" s="147" t="s">
        <v>1273</v>
      </c>
      <c r="E474" s="150" t="s">
        <v>640</v>
      </c>
      <c r="F474" s="210" t="s">
        <v>1280</v>
      </c>
      <c r="H474" s="146" t="s">
        <v>649</v>
      </c>
      <c r="I474" s="153" t="s">
        <v>650</v>
      </c>
      <c r="J474" s="146" t="s">
        <v>395</v>
      </c>
      <c r="M474" s="157" t="s">
        <v>348</v>
      </c>
      <c r="N474" s="158" t="s">
        <v>400</v>
      </c>
      <c r="O474" s="159" t="n">
        <v>2006</v>
      </c>
      <c r="S474" s="146" t="n">
        <v>280</v>
      </c>
      <c r="T474" s="161" t="n">
        <v>1</v>
      </c>
      <c r="AH474" s="164" t="n">
        <v>6262</v>
      </c>
      <c r="AI474" s="164" t="n">
        <v>6541</v>
      </c>
      <c r="AJ474" s="219" t="n">
        <f aca="false">SeqEnd-SeqBeg+1</f>
        <v>280</v>
      </c>
      <c r="AK474" s="220" t="n">
        <f aca="false">AND( SeqBeg&lt;=Beg  , End &lt;=SeqEnd )</f>
        <v>0</v>
      </c>
      <c r="AN474" s="221"/>
      <c r="AT474" s="147" t="s">
        <v>103</v>
      </c>
      <c r="AU474" s="146"/>
      <c r="AW474" s="222" t="str">
        <f aca="false">HYPERLINK(CONCATENATE("http://www.ncbi.nlm.nih.gov/nuccore/",BM474),BM474)</f>
        <v>KF513595</v>
      </c>
      <c r="AX474" s="219" t="str">
        <f aca="false">CONCATENATE(D474,IF(I474="","",CONCATENATE(".",I474)),IF(K474="","",CONCATENATE(".",K474)),IF(M474="","",CONCATENATE(".",M474)),IF(R474="","",CONCATENATE(".",R474)),IF(U474="","","(*)"))</f>
        <v>3e.GBR.hum</v>
      </c>
      <c r="AY474" s="170" t="str">
        <f aca="false">CONCATENATE(BM474,".",BN474)</f>
        <v>KF513595.HEV_EW100</v>
      </c>
      <c r="AZ474" s="171" t="str">
        <f aca="false">IF(AV474="",IF(ISNUMBER(FIND(".",A474)),LEFT(A474,FIND(".",A474)-1),A474),AV474)</f>
        <v>KF513595</v>
      </c>
      <c r="BA474" s="171" t="str">
        <f aca="false">IF(ISNUMBER(FIND("-",AZ474)),LEFT(AZ474,FIND("-",AZ474)-1),AZ474)</f>
        <v>KF513595</v>
      </c>
      <c r="BB474" s="170" t="str">
        <f aca="false"> MEGAname &amp; "="</f>
        <v>KF513595=</v>
      </c>
      <c r="BC474" s="170" t="str">
        <f aca="false">Clear &amp; IF(span ,"Span","out")</f>
        <v>KF513595=out</v>
      </c>
      <c r="BD474" s="170" t="str">
        <f aca="false">Clear &amp; IF(span, IF(B474=".","Selected",B474),"out")</f>
        <v>KF513595=out</v>
      </c>
      <c r="BE474" s="170" t="str">
        <f aca="false">Clear &amp; Strain</f>
        <v>KF513595=HEV_EW100</v>
      </c>
      <c r="BF474" s="170" t="str">
        <f aca="false">CONCATENATE(A474,"=",F474,". ",AX474,IF(AB474="","",CONCATENATE(".",AB474)))</f>
        <v>KF513595=HEV_EW100. 3e.GBR.hum</v>
      </c>
      <c r="BG474" s="170" t="str">
        <f aca="false">CONCATENATE(A474,"=",F474,". ",AX474)</f>
        <v>KF513595=HEV_EW100. 3e.GBR.hum</v>
      </c>
      <c r="BH474" s="170" t="str">
        <f aca="false">CONCATENATE(A474,"=",AX474)</f>
        <v>KF513595=3e.GBR.hum</v>
      </c>
      <c r="BI474" s="170" t="str">
        <f aca="false">CONCATENATE(A474,"=",ComForSubtype,D474)</f>
        <v>KF513595=3e</v>
      </c>
      <c r="BJ474" s="170" t="str">
        <f aca="false">CONCATENATE(A474,"=",E474)</f>
        <v>KF513595=3</v>
      </c>
      <c r="BK474" s="170" t="str">
        <f aca="false">CONCATENATE(A474,"=",C474)</f>
        <v>KF513595=3</v>
      </c>
      <c r="BL474" s="170" t="str">
        <f aca="false">CONCATENATE(D474,"=")</f>
        <v>3e=</v>
      </c>
      <c r="BM474" s="223" t="str">
        <f aca="false">IF(BA474="XX","",BA474)</f>
        <v>KF513595</v>
      </c>
      <c r="BN474" s="224" t="str">
        <f aca="false">CONCATENATE(IF(F474="","",F474),IF(G474="","",CONCATENATE(" / ",G474)))</f>
        <v>HEV_EW100</v>
      </c>
      <c r="BO474" s="225" t="str">
        <f aca="false">AX474</f>
        <v>3e.GBR.hum</v>
      </c>
      <c r="BP474" s="226" t="str">
        <f aca="false">IF(V474="","",V474)</f>
        <v/>
      </c>
      <c r="BQ474" s="226" t="str">
        <f aca="false">IF(W474="","",CONCATENATE(W474,IF(LEFT(AO474,1)="s","+","")))</f>
        <v/>
      </c>
      <c r="BR474" s="226" t="str">
        <f aca="false">IF(X474="","",CONCATENATE(X474,IF(LEFT(AQ474,1)="s","+","")))</f>
        <v/>
      </c>
      <c r="BS474" s="226" t="str">
        <f aca="false">IF(Y474="","",CONCATENATE(Y474,IF(LEFT(AR474,1)="s","+","")))</f>
        <v/>
      </c>
      <c r="BT474" s="226" t="str">
        <f aca="false">IF(Z474="","",CONCATENATE(Z474,IF(LEFT(AS474,1)="s","+","")))</f>
        <v/>
      </c>
      <c r="BU474" s="227" t="str">
        <f aca="false">IF(AA474="","",CONCATENATE(AA474,IF(LEFT(AT474,1)="s","+","")))</f>
        <v/>
      </c>
      <c r="BW474" s="177" t="s">
        <v>338</v>
      </c>
      <c r="BX474" s="170" t="str">
        <f aca="false">IF(BW474&lt;&gt;"",IF(ISNUMBER(FIND("=",BW474)),LEFT(BW474,FIND("=",BW474)-1),BW474),BW474)</f>
        <v>xx</v>
      </c>
      <c r="BY474" s="170" t="str">
        <f aca="false">IF(BW474&lt;&gt;"",IF(ISNUMBER(FIND("=",BW474)),RIGHT(BW474,LEN(BW474)-FIND("=",BW474)),""),"")</f>
        <v>Non_select</v>
      </c>
      <c r="BZ474" s="170" t="str">
        <f aca="false">IF(BX474&lt;&gt;"",IF(ISNUMBER(FIND(".",BX474)),LEFT(BX474,FIND(".",BX474)-1),BX474),BX474)</f>
        <v>xx</v>
      </c>
      <c r="CA474" s="170" t="str">
        <f aca="false">IF(BX474&lt;&gt;"",IF(ISNUMBER(FIND(".",BX474)),RIGHT(BX474,LEN(BX474)-FIND(".",BX474)),""),"")</f>
        <v/>
      </c>
      <c r="CC474" s="170" t="str">
        <f aca="false">A474</f>
        <v>KF513595</v>
      </c>
      <c r="CD474" s="178" t="s">
        <v>339</v>
      </c>
      <c r="CE474" s="178" t="s">
        <v>340</v>
      </c>
      <c r="CF474" s="178" t="s">
        <v>341</v>
      </c>
      <c r="CK474" s="178"/>
      <c r="CR474" s="228" t="n">
        <f aca="false">C474</f>
        <v>3</v>
      </c>
      <c r="CS474" s="229" t="str">
        <f aca="false">D474</f>
        <v>3e</v>
      </c>
      <c r="CT474" s="170" t="str">
        <f aca="false">CONCATENATE(CD474," strain ",CM474," ",CL474,", partial cds")</f>
        <v>Hepatitis E virus strain  , partial cds</v>
      </c>
    </row>
    <row r="475" customFormat="false" ht="11.9" hidden="false" customHeight="true" outlineLevel="0" collapsed="false">
      <c r="A475" s="154" t="s">
        <v>1281</v>
      </c>
      <c r="B475" s="147" t="n">
        <v>3</v>
      </c>
      <c r="C475" s="148" t="n">
        <v>3</v>
      </c>
      <c r="D475" s="147" t="s">
        <v>1273</v>
      </c>
      <c r="E475" s="150" t="s">
        <v>640</v>
      </c>
      <c r="F475" s="210" t="s">
        <v>1282</v>
      </c>
      <c r="H475" s="146" t="s">
        <v>649</v>
      </c>
      <c r="I475" s="153" t="s">
        <v>650</v>
      </c>
      <c r="J475" s="146" t="s">
        <v>395</v>
      </c>
      <c r="M475" s="157" t="s">
        <v>348</v>
      </c>
      <c r="N475" s="158" t="s">
        <v>400</v>
      </c>
      <c r="O475" s="159" t="n">
        <v>2006</v>
      </c>
      <c r="S475" s="146" t="n">
        <v>280</v>
      </c>
      <c r="T475" s="161" t="n">
        <v>1</v>
      </c>
      <c r="AH475" s="164" t="n">
        <v>6262</v>
      </c>
      <c r="AI475" s="164" t="n">
        <v>6541</v>
      </c>
      <c r="AJ475" s="219" t="n">
        <f aca="false">SeqEnd-SeqBeg+1</f>
        <v>280</v>
      </c>
      <c r="AK475" s="220" t="n">
        <f aca="false">AND( SeqBeg&lt;=Beg  , End &lt;=SeqEnd )</f>
        <v>0</v>
      </c>
      <c r="AN475" s="221"/>
      <c r="AT475" s="147" t="s">
        <v>103</v>
      </c>
      <c r="AU475" s="146"/>
      <c r="AW475" s="222" t="str">
        <f aca="false">HYPERLINK(CONCATENATE("http://www.ncbi.nlm.nih.gov/nuccore/",BM475),BM475)</f>
        <v>KF513596</v>
      </c>
      <c r="AX475" s="219" t="e">
        <f aca="false">CONCATENATE(d#REF!,IF(I475="","",CONCATENATE(".",I475)),IF(K475="","",CONCATENATE(".",K475)),IF(M475="","",CONCATENATE(".",M475)),IF(R475="","",CONCATENATE(".",R475)),IF(U475="","","(*)"))</f>
        <v>#VALUE!</v>
      </c>
      <c r="AY475" s="170" t="str">
        <f aca="false">CONCATENATE(BM475,".",BN475)</f>
        <v>KF513596.HEV_EW101</v>
      </c>
      <c r="AZ475" s="171" t="str">
        <f aca="false">IF(AV475="",IF(ISNUMBER(FIND(".",A475)),LEFT(A475,FIND(".",A475)-1),A475),AV475)</f>
        <v>KF513596</v>
      </c>
      <c r="BA475" s="171" t="str">
        <f aca="false">IF(ISNUMBER(FIND("-",AZ475)),LEFT(AZ475,FIND("-",AZ475)-1),AZ475)</f>
        <v>KF513596</v>
      </c>
      <c r="BB475" s="170" t="str">
        <f aca="false"> MEGAname &amp; "="</f>
        <v>KF513596=</v>
      </c>
      <c r="BC475" s="170" t="str">
        <f aca="false">Clear &amp; IF(span ,"Span","out")</f>
        <v>KF513596=out</v>
      </c>
      <c r="BD475" s="170" t="str">
        <f aca="false">Clear &amp; IF(span, IF(B475=".","Selected",B475),"out")</f>
        <v>KF513596=out</v>
      </c>
      <c r="BE475" s="170" t="str">
        <f aca="false">Clear &amp; Strain</f>
        <v>KF513596=HEV_EW101</v>
      </c>
      <c r="BF475" s="170" t="e">
        <f aca="false">CONCATENATE(A475,"=",F475,". ",AX475,IF(AB475="","",CONCATENATE(".",AB475)))</f>
        <v>#VALUE!</v>
      </c>
      <c r="BG475" s="170" t="e">
        <f aca="false">CONCATENATE(A475,"=",F475,". ",AX475)</f>
        <v>#VALUE!</v>
      </c>
      <c r="BH475" s="170" t="e">
        <f aca="false">CONCATENATE(A475,"=",AX475)</f>
        <v>#VALUE!</v>
      </c>
      <c r="BI475" s="170" t="e">
        <f aca="false">CONCATENATE(A475,"=",ComForSubtype,d#REF!)</f>
        <v>#VALUE!</v>
      </c>
      <c r="BJ475" s="170" t="str">
        <f aca="false">CONCATENATE(A475,"=",E475)</f>
        <v>KF513596=3</v>
      </c>
      <c r="BK475" s="170" t="str">
        <f aca="false">CONCATENATE(A475,"=",C475)</f>
        <v>KF513596=3</v>
      </c>
      <c r="BL475" s="170" t="e">
        <f aca="false">CONCATENATE(d#REF!,"=")</f>
        <v>#VALUE!</v>
      </c>
      <c r="BM475" s="223" t="str">
        <f aca="false">IF(BA475="XX","",BA475)</f>
        <v>KF513596</v>
      </c>
      <c r="BN475" s="224" t="str">
        <f aca="false">CONCATENATE(IF(F475="","",F475),IF(G475="","",CONCATENATE(" / ",G475)))</f>
        <v>HEV_EW101</v>
      </c>
      <c r="BO475" s="225" t="e">
        <f aca="false">AX475</f>
        <v>#VALUE!</v>
      </c>
      <c r="BP475" s="226" t="str">
        <f aca="false">IF(V475="","",V475)</f>
        <v/>
      </c>
      <c r="BQ475" s="226" t="str">
        <f aca="false">IF(W475="","",CONCATENATE(W475,IF(LEFT(AO475,1)="s","+","")))</f>
        <v/>
      </c>
      <c r="BR475" s="226" t="str">
        <f aca="false">IF(X475="","",CONCATENATE(X475,IF(LEFT(AQ475,1)="s","+","")))</f>
        <v/>
      </c>
      <c r="BS475" s="226" t="str">
        <f aca="false">IF(Y475="","",CONCATENATE(Y475,IF(LEFT(AR475,1)="s","+","")))</f>
        <v/>
      </c>
      <c r="BT475" s="226" t="str">
        <f aca="false">IF(Z475="","",CONCATENATE(Z475,IF(LEFT(AS475,1)="s","+","")))</f>
        <v/>
      </c>
      <c r="BU475" s="227" t="str">
        <f aca="false">IF(AA475="","",CONCATENATE(AA475,IF(LEFT(AT475,1)="s","+","")))</f>
        <v/>
      </c>
      <c r="BW475" s="177" t="s">
        <v>338</v>
      </c>
      <c r="BX475" s="170" t="str">
        <f aca="false">IF(BW475&lt;&gt;"",IF(ISNUMBER(FIND("=",BW475)),LEFT(BW475,FIND("=",BW475)-1),BW475),BW475)</f>
        <v>xx</v>
      </c>
      <c r="BY475" s="170" t="str">
        <f aca="false">IF(BW475&lt;&gt;"",IF(ISNUMBER(FIND("=",BW475)),RIGHT(BW475,LEN(BW475)-FIND("=",BW475)),""),"")</f>
        <v>Non_select</v>
      </c>
      <c r="BZ475" s="170" t="str">
        <f aca="false">IF(BX475&lt;&gt;"",IF(ISNUMBER(FIND(".",BX475)),LEFT(BX475,FIND(".",BX475)-1),BX475),BX475)</f>
        <v>xx</v>
      </c>
      <c r="CA475" s="170" t="str">
        <f aca="false">IF(BX475&lt;&gt;"",IF(ISNUMBER(FIND(".",BX475)),RIGHT(BX475,LEN(BX475)-FIND(".",BX475)),""),"")</f>
        <v/>
      </c>
      <c r="CC475" s="170" t="str">
        <f aca="false">A475</f>
        <v>KF513596</v>
      </c>
      <c r="CD475" s="178" t="s">
        <v>339</v>
      </c>
      <c r="CE475" s="178" t="s">
        <v>340</v>
      </c>
      <c r="CF475" s="178" t="s">
        <v>341</v>
      </c>
      <c r="CK475" s="178"/>
      <c r="CR475" s="228" t="n">
        <f aca="false">C475</f>
        <v>3</v>
      </c>
      <c r="CS475" s="229" t="e">
        <f aca="false">d#REF!</f>
        <v>#VALUE!</v>
      </c>
      <c r="CT475" s="170" t="str">
        <f aca="false">CONCATENATE(CD475," strain ",CM475," ",CL475,", partial cds")</f>
        <v>Hepatitis E virus strain  , partial cds</v>
      </c>
    </row>
    <row r="476" customFormat="false" ht="11.9" hidden="false" customHeight="true" outlineLevel="0" collapsed="false">
      <c r="A476" s="154" t="s">
        <v>1283</v>
      </c>
      <c r="B476" s="147" t="n">
        <v>3</v>
      </c>
      <c r="C476" s="148" t="n">
        <v>3</v>
      </c>
      <c r="D476" s="147" t="s">
        <v>1273</v>
      </c>
      <c r="E476" s="150" t="s">
        <v>640</v>
      </c>
      <c r="F476" s="210" t="s">
        <v>1284</v>
      </c>
      <c r="H476" s="146" t="s">
        <v>649</v>
      </c>
      <c r="I476" s="153" t="s">
        <v>650</v>
      </c>
      <c r="J476" s="146" t="s">
        <v>395</v>
      </c>
      <c r="M476" s="157" t="s">
        <v>348</v>
      </c>
      <c r="N476" s="158" t="s">
        <v>400</v>
      </c>
      <c r="O476" s="159" t="n">
        <v>2006</v>
      </c>
      <c r="S476" s="146" t="n">
        <v>280</v>
      </c>
      <c r="T476" s="161" t="n">
        <v>1</v>
      </c>
      <c r="AH476" s="164" t="n">
        <v>6262</v>
      </c>
      <c r="AI476" s="164" t="n">
        <v>6541</v>
      </c>
      <c r="AJ476" s="219" t="n">
        <f aca="false">SeqEnd-SeqBeg+1</f>
        <v>280</v>
      </c>
      <c r="AK476" s="220" t="n">
        <f aca="false">AND( SeqBeg&lt;=Beg  , End &lt;=SeqEnd )</f>
        <v>0</v>
      </c>
      <c r="AN476" s="221"/>
      <c r="AT476" s="147" t="s">
        <v>103</v>
      </c>
      <c r="AU476" s="146"/>
      <c r="AW476" s="222" t="str">
        <f aca="false">HYPERLINK(CONCATENATE("http://www.ncbi.nlm.nih.gov/nuccore/",BM476),BM476)</f>
        <v>KF513597</v>
      </c>
      <c r="AX476" s="219" t="e">
        <f aca="false">CONCATENATE(d#REF!,IF(I476="","",CONCATENATE(".",I476)),IF(K476="","",CONCATENATE(".",K476)),IF(M476="","",CONCATENATE(".",M476)),IF(R476="","",CONCATENATE(".",R476)),IF(U476="","","(*)"))</f>
        <v>#VALUE!</v>
      </c>
      <c r="AY476" s="170" t="str">
        <f aca="false">CONCATENATE(BM476,".",BN476)</f>
        <v>KF513597.HEV_EW102</v>
      </c>
      <c r="AZ476" s="171" t="str">
        <f aca="false">IF(AV476="",IF(ISNUMBER(FIND(".",A476)),LEFT(A476,FIND(".",A476)-1),A476),AV476)</f>
        <v>KF513597</v>
      </c>
      <c r="BA476" s="171" t="str">
        <f aca="false">IF(ISNUMBER(FIND("-",AZ476)),LEFT(AZ476,FIND("-",AZ476)-1),AZ476)</f>
        <v>KF513597</v>
      </c>
      <c r="BB476" s="170" t="str">
        <f aca="false"> MEGAname &amp; "="</f>
        <v>KF513597=</v>
      </c>
      <c r="BC476" s="170" t="str">
        <f aca="false">Clear &amp; IF(span ,"Span","out")</f>
        <v>KF513597=out</v>
      </c>
      <c r="BD476" s="170" t="str">
        <f aca="false">Clear &amp; IF(span, IF(B476=".","Selected",B476),"out")</f>
        <v>KF513597=out</v>
      </c>
      <c r="BE476" s="170" t="str">
        <f aca="false">Clear &amp; Strain</f>
        <v>KF513597=HEV_EW102</v>
      </c>
      <c r="BF476" s="170" t="e">
        <f aca="false">CONCATENATE(A476,"=",F476,". ",AX476,IF(AB476="","",CONCATENATE(".",AB476)))</f>
        <v>#VALUE!</v>
      </c>
      <c r="BG476" s="170" t="e">
        <f aca="false">CONCATENATE(A476,"=",F476,". ",AX476)</f>
        <v>#VALUE!</v>
      </c>
      <c r="BH476" s="170" t="e">
        <f aca="false">CONCATENATE(A476,"=",AX476)</f>
        <v>#VALUE!</v>
      </c>
      <c r="BI476" s="170" t="e">
        <f aca="false">CONCATENATE(A476,"=",ComForSubtype,d#REF!)</f>
        <v>#VALUE!</v>
      </c>
      <c r="BJ476" s="170" t="str">
        <f aca="false">CONCATENATE(A476,"=",E476)</f>
        <v>KF513597=3</v>
      </c>
      <c r="BK476" s="170" t="str">
        <f aca="false">CONCATENATE(A476,"=",C476)</f>
        <v>KF513597=3</v>
      </c>
      <c r="BL476" s="170" t="e">
        <f aca="false">CONCATENATE(d#REF!,"=")</f>
        <v>#VALUE!</v>
      </c>
      <c r="BM476" s="223" t="str">
        <f aca="false">IF(BA476="XX","",BA476)</f>
        <v>KF513597</v>
      </c>
      <c r="BN476" s="224" t="str">
        <f aca="false">CONCATENATE(IF(F476="","",F476),IF(G476="","",CONCATENATE(" / ",G476)))</f>
        <v>HEV_EW102</v>
      </c>
      <c r="BO476" s="225" t="e">
        <f aca="false">AX476</f>
        <v>#VALUE!</v>
      </c>
      <c r="BP476" s="226" t="str">
        <f aca="false">IF(V476="","",V476)</f>
        <v/>
      </c>
      <c r="BQ476" s="226" t="str">
        <f aca="false">IF(W476="","",CONCATENATE(W476,IF(LEFT(AO476,1)="s","+","")))</f>
        <v/>
      </c>
      <c r="BR476" s="226" t="str">
        <f aca="false">IF(X476="","",CONCATENATE(X476,IF(LEFT(AQ476,1)="s","+","")))</f>
        <v/>
      </c>
      <c r="BS476" s="226" t="str">
        <f aca="false">IF(Y476="","",CONCATENATE(Y476,IF(LEFT(AR476,1)="s","+","")))</f>
        <v/>
      </c>
      <c r="BT476" s="226" t="str">
        <f aca="false">IF(Z476="","",CONCATENATE(Z476,IF(LEFT(AS476,1)="s","+","")))</f>
        <v/>
      </c>
      <c r="BU476" s="227" t="str">
        <f aca="false">IF(AA476="","",CONCATENATE(AA476,IF(LEFT(AT476,1)="s","+","")))</f>
        <v/>
      </c>
      <c r="BW476" s="177" t="s">
        <v>338</v>
      </c>
      <c r="BX476" s="170" t="str">
        <f aca="false">IF(BW476&lt;&gt;"",IF(ISNUMBER(FIND("=",BW476)),LEFT(BW476,FIND("=",BW476)-1),BW476),BW476)</f>
        <v>xx</v>
      </c>
      <c r="BY476" s="170" t="str">
        <f aca="false">IF(BW476&lt;&gt;"",IF(ISNUMBER(FIND("=",BW476)),RIGHT(BW476,LEN(BW476)-FIND("=",BW476)),""),"")</f>
        <v>Non_select</v>
      </c>
      <c r="BZ476" s="170" t="str">
        <f aca="false">IF(BX476&lt;&gt;"",IF(ISNUMBER(FIND(".",BX476)),LEFT(BX476,FIND(".",BX476)-1),BX476),BX476)</f>
        <v>xx</v>
      </c>
      <c r="CA476" s="170" t="str">
        <f aca="false">IF(BX476&lt;&gt;"",IF(ISNUMBER(FIND(".",BX476)),RIGHT(BX476,LEN(BX476)-FIND(".",BX476)),""),"")</f>
        <v/>
      </c>
      <c r="CC476" s="170" t="str">
        <f aca="false">A476</f>
        <v>KF513597</v>
      </c>
      <c r="CD476" s="178" t="s">
        <v>339</v>
      </c>
      <c r="CE476" s="178" t="s">
        <v>340</v>
      </c>
      <c r="CF476" s="178" t="s">
        <v>341</v>
      </c>
      <c r="CK476" s="178"/>
      <c r="CR476" s="228" t="n">
        <f aca="false">C476</f>
        <v>3</v>
      </c>
      <c r="CS476" s="229" t="e">
        <f aca="false">d#REF!</f>
        <v>#VALUE!</v>
      </c>
      <c r="CT476" s="170" t="str">
        <f aca="false">CONCATENATE(CD476," strain ",CM476," ",CL476,", partial cds")</f>
        <v>Hepatitis E virus strain  , partial cds</v>
      </c>
    </row>
    <row r="477" customFormat="false" ht="11.9" hidden="false" customHeight="true" outlineLevel="0" collapsed="false">
      <c r="A477" s="154" t="s">
        <v>1285</v>
      </c>
      <c r="B477" s="147" t="n">
        <v>3</v>
      </c>
      <c r="C477" s="148" t="n">
        <v>3</v>
      </c>
      <c r="D477" s="147" t="s">
        <v>1273</v>
      </c>
      <c r="E477" s="150" t="s">
        <v>640</v>
      </c>
      <c r="F477" s="210" t="s">
        <v>1286</v>
      </c>
      <c r="H477" s="146" t="s">
        <v>649</v>
      </c>
      <c r="I477" s="153" t="s">
        <v>650</v>
      </c>
      <c r="J477" s="146" t="s">
        <v>395</v>
      </c>
      <c r="M477" s="157" t="s">
        <v>348</v>
      </c>
      <c r="N477" s="158" t="s">
        <v>400</v>
      </c>
      <c r="O477" s="159" t="n">
        <v>2006</v>
      </c>
      <c r="S477" s="146" t="n">
        <v>280</v>
      </c>
      <c r="T477" s="161" t="n">
        <v>1</v>
      </c>
      <c r="AH477" s="164" t="n">
        <v>6262</v>
      </c>
      <c r="AI477" s="164" t="n">
        <v>6541</v>
      </c>
      <c r="AJ477" s="219" t="n">
        <f aca="false">SeqEnd-SeqBeg+1</f>
        <v>280</v>
      </c>
      <c r="AK477" s="220" t="n">
        <f aca="false">AND( SeqBeg&lt;=Beg  , End &lt;=SeqEnd )</f>
        <v>0</v>
      </c>
      <c r="AN477" s="221"/>
      <c r="AT477" s="147" t="s">
        <v>103</v>
      </c>
      <c r="AU477" s="146"/>
      <c r="AW477" s="222" t="str">
        <f aca="false">HYPERLINK(CONCATENATE("http://www.ncbi.nlm.nih.gov/nuccore/",BM477),BM477)</f>
        <v>KF513598</v>
      </c>
      <c r="AX477" s="219" t="e">
        <f aca="false">CONCATENATE(d#REF!,IF(I477="","",CONCATENATE(".",I477)),IF(K477="","",CONCATENATE(".",K477)),IF(M477="","",CONCATENATE(".",M477)),IF(R477="","",CONCATENATE(".",R477)),IF(U477="","","(*)"))</f>
        <v>#VALUE!</v>
      </c>
      <c r="AY477" s="170" t="str">
        <f aca="false">CONCATENATE(BM477,".",BN477)</f>
        <v>KF513598.HEV_EW103</v>
      </c>
      <c r="AZ477" s="171" t="str">
        <f aca="false">IF(AV477="",IF(ISNUMBER(FIND(".",A477)),LEFT(A477,FIND(".",A477)-1),A477),AV477)</f>
        <v>KF513598</v>
      </c>
      <c r="BA477" s="171" t="str">
        <f aca="false">IF(ISNUMBER(FIND("-",AZ477)),LEFT(AZ477,FIND("-",AZ477)-1),AZ477)</f>
        <v>KF513598</v>
      </c>
      <c r="BB477" s="170" t="str">
        <f aca="false"> MEGAname &amp; "="</f>
        <v>KF513598=</v>
      </c>
      <c r="BC477" s="170" t="str">
        <f aca="false">Clear &amp; IF(span ,"Span","out")</f>
        <v>KF513598=out</v>
      </c>
      <c r="BD477" s="170" t="str">
        <f aca="false">Clear &amp; IF(span, IF(B477=".","Selected",B477),"out")</f>
        <v>KF513598=out</v>
      </c>
      <c r="BE477" s="170" t="str">
        <f aca="false">Clear &amp; Strain</f>
        <v>KF513598=HEV_EW103</v>
      </c>
      <c r="BF477" s="170" t="e">
        <f aca="false">CONCATENATE(A477,"=",F477,". ",AX477,IF(AB477="","",CONCATENATE(".",AB477)))</f>
        <v>#VALUE!</v>
      </c>
      <c r="BG477" s="170" t="e">
        <f aca="false">CONCATENATE(A477,"=",F477,". ",AX477)</f>
        <v>#VALUE!</v>
      </c>
      <c r="BH477" s="170" t="e">
        <f aca="false">CONCATENATE(A477,"=",AX477)</f>
        <v>#VALUE!</v>
      </c>
      <c r="BI477" s="170" t="e">
        <f aca="false">CONCATENATE(A477,"=",ComForSubtype,d#REF!)</f>
        <v>#VALUE!</v>
      </c>
      <c r="BJ477" s="170" t="str">
        <f aca="false">CONCATENATE(A477,"=",E477)</f>
        <v>KF513598=3</v>
      </c>
      <c r="BK477" s="170" t="str">
        <f aca="false">CONCATENATE(A477,"=",C477)</f>
        <v>KF513598=3</v>
      </c>
      <c r="BL477" s="170" t="e">
        <f aca="false">CONCATENATE(d#REF!,"=")</f>
        <v>#VALUE!</v>
      </c>
      <c r="BM477" s="223" t="str">
        <f aca="false">IF(BA477="XX","",BA477)</f>
        <v>KF513598</v>
      </c>
      <c r="BN477" s="224" t="str">
        <f aca="false">CONCATENATE(IF(F477="","",F477),IF(G477="","",CONCATENATE(" / ",G477)))</f>
        <v>HEV_EW103</v>
      </c>
      <c r="BO477" s="225" t="e">
        <f aca="false">AX477</f>
        <v>#VALUE!</v>
      </c>
      <c r="BP477" s="226" t="str">
        <f aca="false">IF(V477="","",V477)</f>
        <v/>
      </c>
      <c r="BQ477" s="226" t="str">
        <f aca="false">IF(W477="","",CONCATENATE(W477,IF(LEFT(AO477,1)="s","+","")))</f>
        <v/>
      </c>
      <c r="BR477" s="226" t="str">
        <f aca="false">IF(X477="","",CONCATENATE(X477,IF(LEFT(AQ477,1)="s","+","")))</f>
        <v/>
      </c>
      <c r="BS477" s="226" t="str">
        <f aca="false">IF(Y477="","",CONCATENATE(Y477,IF(LEFT(AR477,1)="s","+","")))</f>
        <v/>
      </c>
      <c r="BT477" s="226" t="str">
        <f aca="false">IF(Z477="","",CONCATENATE(Z477,IF(LEFT(AS477,1)="s","+","")))</f>
        <v/>
      </c>
      <c r="BU477" s="227" t="str">
        <f aca="false">IF(AA477="","",CONCATENATE(AA477,IF(LEFT(AT477,1)="s","+","")))</f>
        <v/>
      </c>
      <c r="BW477" s="177" t="s">
        <v>338</v>
      </c>
      <c r="BX477" s="170" t="str">
        <f aca="false">IF(BW477&lt;&gt;"",IF(ISNUMBER(FIND("=",BW477)),LEFT(BW477,FIND("=",BW477)-1),BW477),BW477)</f>
        <v>xx</v>
      </c>
      <c r="BY477" s="170" t="str">
        <f aca="false">IF(BW477&lt;&gt;"",IF(ISNUMBER(FIND("=",BW477)),RIGHT(BW477,LEN(BW477)-FIND("=",BW477)),""),"")</f>
        <v>Non_select</v>
      </c>
      <c r="BZ477" s="170" t="str">
        <f aca="false">IF(BX477&lt;&gt;"",IF(ISNUMBER(FIND(".",BX477)),LEFT(BX477,FIND(".",BX477)-1),BX477),BX477)</f>
        <v>xx</v>
      </c>
      <c r="CA477" s="170" t="str">
        <f aca="false">IF(BX477&lt;&gt;"",IF(ISNUMBER(FIND(".",BX477)),RIGHT(BX477,LEN(BX477)-FIND(".",BX477)),""),"")</f>
        <v/>
      </c>
      <c r="CC477" s="170" t="str">
        <f aca="false">A477</f>
        <v>KF513598</v>
      </c>
      <c r="CD477" s="178" t="s">
        <v>339</v>
      </c>
      <c r="CE477" s="178" t="s">
        <v>340</v>
      </c>
      <c r="CF477" s="178" t="s">
        <v>341</v>
      </c>
      <c r="CK477" s="178"/>
      <c r="CR477" s="228" t="n">
        <f aca="false">C477</f>
        <v>3</v>
      </c>
      <c r="CS477" s="229" t="e">
        <f aca="false">d#REF!</f>
        <v>#VALUE!</v>
      </c>
      <c r="CT477" s="170" t="str">
        <f aca="false">CONCATENATE(CD477," strain ",CM477," ",CL477,", partial cds")</f>
        <v>Hepatitis E virus strain  , partial cds</v>
      </c>
    </row>
    <row r="478" customFormat="false" ht="11.9" hidden="false" customHeight="true" outlineLevel="0" collapsed="false">
      <c r="A478" s="154" t="s">
        <v>1287</v>
      </c>
      <c r="B478" s="147" t="n">
        <v>3</v>
      </c>
      <c r="C478" s="148" t="n">
        <v>3</v>
      </c>
      <c r="D478" s="147" t="s">
        <v>1273</v>
      </c>
      <c r="E478" s="150" t="s">
        <v>640</v>
      </c>
      <c r="F478" s="210" t="s">
        <v>1288</v>
      </c>
      <c r="H478" s="146" t="s">
        <v>649</v>
      </c>
      <c r="I478" s="153" t="s">
        <v>650</v>
      </c>
      <c r="J478" s="146" t="s">
        <v>395</v>
      </c>
      <c r="M478" s="157" t="s">
        <v>348</v>
      </c>
      <c r="N478" s="158" t="s">
        <v>400</v>
      </c>
      <c r="O478" s="159" t="n">
        <v>2006</v>
      </c>
      <c r="S478" s="146" t="n">
        <v>280</v>
      </c>
      <c r="T478" s="161" t="n">
        <v>1</v>
      </c>
      <c r="AH478" s="164" t="n">
        <v>6262</v>
      </c>
      <c r="AI478" s="164" t="n">
        <v>6541</v>
      </c>
      <c r="AJ478" s="219" t="n">
        <f aca="false">SeqEnd-SeqBeg+1</f>
        <v>280</v>
      </c>
      <c r="AK478" s="220" t="n">
        <f aca="false">AND( SeqBeg&lt;=Beg  , End &lt;=SeqEnd )</f>
        <v>0</v>
      </c>
      <c r="AN478" s="221"/>
      <c r="AT478" s="147" t="s">
        <v>103</v>
      </c>
      <c r="AU478" s="146"/>
      <c r="AW478" s="222" t="str">
        <f aca="false">HYPERLINK(CONCATENATE("http://www.ncbi.nlm.nih.gov/nuccore/",BM478),BM478)</f>
        <v>KF513599</v>
      </c>
      <c r="AX478" s="219" t="e">
        <f aca="false">CONCATENATE(d#REF!,IF(I478="","",CONCATENATE(".",I478)),IF(K478="","",CONCATENATE(".",K478)),IF(M478="","",CONCATENATE(".",M478)),IF(R478="","",CONCATENATE(".",R478)),IF(U478="","","(*)"))</f>
        <v>#VALUE!</v>
      </c>
      <c r="AY478" s="170" t="str">
        <f aca="false">CONCATENATE(BM478,".",BN478)</f>
        <v>KF513599.HEV_EW104</v>
      </c>
      <c r="AZ478" s="171" t="str">
        <f aca="false">IF(AV478="",IF(ISNUMBER(FIND(".",A478)),LEFT(A478,FIND(".",A478)-1),A478),AV478)</f>
        <v>KF513599</v>
      </c>
      <c r="BA478" s="171" t="str">
        <f aca="false">IF(ISNUMBER(FIND("-",AZ478)),LEFT(AZ478,FIND("-",AZ478)-1),AZ478)</f>
        <v>KF513599</v>
      </c>
      <c r="BB478" s="170" t="str">
        <f aca="false"> MEGAname &amp; "="</f>
        <v>KF513599=</v>
      </c>
      <c r="BC478" s="170" t="str">
        <f aca="false">Clear &amp; IF(span ,"Span","out")</f>
        <v>KF513599=out</v>
      </c>
      <c r="BD478" s="170" t="str">
        <f aca="false">Clear &amp; IF(span, IF(B478=".","Selected",B478),"out")</f>
        <v>KF513599=out</v>
      </c>
      <c r="BE478" s="170" t="str">
        <f aca="false">Clear &amp; Strain</f>
        <v>KF513599=HEV_EW104</v>
      </c>
      <c r="BF478" s="170" t="e">
        <f aca="false">CONCATENATE(A478,"=",F478,". ",AX478,IF(AB478="","",CONCATENATE(".",AB478)))</f>
        <v>#VALUE!</v>
      </c>
      <c r="BG478" s="170" t="e">
        <f aca="false">CONCATENATE(A478,"=",F478,". ",AX478)</f>
        <v>#VALUE!</v>
      </c>
      <c r="BH478" s="170" t="e">
        <f aca="false">CONCATENATE(A478,"=",AX478)</f>
        <v>#VALUE!</v>
      </c>
      <c r="BI478" s="170" t="e">
        <f aca="false">CONCATENATE(A478,"=",ComForSubtype,d#REF!)</f>
        <v>#VALUE!</v>
      </c>
      <c r="BJ478" s="170" t="str">
        <f aca="false">CONCATENATE(A478,"=",E478)</f>
        <v>KF513599=3</v>
      </c>
      <c r="BK478" s="170" t="str">
        <f aca="false">CONCATENATE(A478,"=",C478)</f>
        <v>KF513599=3</v>
      </c>
      <c r="BL478" s="170" t="e">
        <f aca="false">CONCATENATE(d#REF!,"=")</f>
        <v>#VALUE!</v>
      </c>
      <c r="BM478" s="223" t="str">
        <f aca="false">IF(BA478="XX","",BA478)</f>
        <v>KF513599</v>
      </c>
      <c r="BN478" s="224" t="str">
        <f aca="false">CONCATENATE(IF(F478="","",F478),IF(G478="","",CONCATENATE(" / ",G478)))</f>
        <v>HEV_EW104</v>
      </c>
      <c r="BO478" s="225" t="e">
        <f aca="false">AX478</f>
        <v>#VALUE!</v>
      </c>
      <c r="BP478" s="226" t="str">
        <f aca="false">IF(V478="","",V478)</f>
        <v/>
      </c>
      <c r="BQ478" s="226" t="str">
        <f aca="false">IF(W478="","",CONCATENATE(W478,IF(LEFT(AO478,1)="s","+","")))</f>
        <v/>
      </c>
      <c r="BR478" s="226" t="str">
        <f aca="false">IF(X478="","",CONCATENATE(X478,IF(LEFT(AQ478,1)="s","+","")))</f>
        <v/>
      </c>
      <c r="BS478" s="226" t="str">
        <f aca="false">IF(Y478="","",CONCATENATE(Y478,IF(LEFT(AR478,1)="s","+","")))</f>
        <v/>
      </c>
      <c r="BT478" s="226" t="str">
        <f aca="false">IF(Z478="","",CONCATENATE(Z478,IF(LEFT(AS478,1)="s","+","")))</f>
        <v/>
      </c>
      <c r="BU478" s="227" t="str">
        <f aca="false">IF(AA478="","",CONCATENATE(AA478,IF(LEFT(AT478,1)="s","+","")))</f>
        <v/>
      </c>
      <c r="BW478" s="177" t="s">
        <v>338</v>
      </c>
      <c r="BX478" s="170" t="str">
        <f aca="false">IF(BW478&lt;&gt;"",IF(ISNUMBER(FIND("=",BW478)),LEFT(BW478,FIND("=",BW478)-1),BW478),BW478)</f>
        <v>xx</v>
      </c>
      <c r="BY478" s="170" t="str">
        <f aca="false">IF(BW478&lt;&gt;"",IF(ISNUMBER(FIND("=",BW478)),RIGHT(BW478,LEN(BW478)-FIND("=",BW478)),""),"")</f>
        <v>Non_select</v>
      </c>
      <c r="BZ478" s="170" t="str">
        <f aca="false">IF(BX478&lt;&gt;"",IF(ISNUMBER(FIND(".",BX478)),LEFT(BX478,FIND(".",BX478)-1),BX478),BX478)</f>
        <v>xx</v>
      </c>
      <c r="CA478" s="170" t="str">
        <f aca="false">IF(BX478&lt;&gt;"",IF(ISNUMBER(FIND(".",BX478)),RIGHT(BX478,LEN(BX478)-FIND(".",BX478)),""),"")</f>
        <v/>
      </c>
      <c r="CC478" s="170" t="str">
        <f aca="false">A478</f>
        <v>KF513599</v>
      </c>
      <c r="CD478" s="178" t="s">
        <v>339</v>
      </c>
      <c r="CE478" s="178" t="s">
        <v>340</v>
      </c>
      <c r="CF478" s="178" t="s">
        <v>341</v>
      </c>
      <c r="CK478" s="178"/>
      <c r="CR478" s="228" t="n">
        <f aca="false">C478</f>
        <v>3</v>
      </c>
      <c r="CS478" s="229" t="e">
        <f aca="false">d#REF!</f>
        <v>#VALUE!</v>
      </c>
      <c r="CT478" s="170" t="str">
        <f aca="false">CONCATENATE(CD478," strain ",CM478," ",CL478,", partial cds")</f>
        <v>Hepatitis E virus strain  , partial cds</v>
      </c>
    </row>
    <row r="479" customFormat="false" ht="11.9" hidden="false" customHeight="true" outlineLevel="0" collapsed="false">
      <c r="A479" s="154" t="s">
        <v>1289</v>
      </c>
      <c r="B479" s="147" t="n">
        <v>3</v>
      </c>
      <c r="C479" s="148" t="n">
        <v>3</v>
      </c>
      <c r="D479" s="147" t="s">
        <v>1273</v>
      </c>
      <c r="E479" s="150" t="s">
        <v>640</v>
      </c>
      <c r="F479" s="210" t="s">
        <v>1290</v>
      </c>
      <c r="H479" s="146" t="s">
        <v>649</v>
      </c>
      <c r="I479" s="153" t="s">
        <v>650</v>
      </c>
      <c r="J479" s="146" t="s">
        <v>395</v>
      </c>
      <c r="M479" s="157" t="s">
        <v>348</v>
      </c>
      <c r="N479" s="158" t="s">
        <v>400</v>
      </c>
      <c r="O479" s="159" t="n">
        <v>2006</v>
      </c>
      <c r="S479" s="146" t="n">
        <v>280</v>
      </c>
      <c r="T479" s="161" t="n">
        <v>1</v>
      </c>
      <c r="AH479" s="164" t="n">
        <v>6262</v>
      </c>
      <c r="AI479" s="164" t="n">
        <v>6541</v>
      </c>
      <c r="AJ479" s="219" t="n">
        <f aca="false">SeqEnd-SeqBeg+1</f>
        <v>280</v>
      </c>
      <c r="AK479" s="220" t="n">
        <f aca="false">AND( SeqBeg&lt;=Beg  , End &lt;=SeqEnd )</f>
        <v>0</v>
      </c>
      <c r="AN479" s="221"/>
      <c r="AT479" s="147" t="s">
        <v>103</v>
      </c>
      <c r="AU479" s="146"/>
      <c r="AW479" s="222" t="str">
        <f aca="false">HYPERLINK(CONCATENATE("http://www.ncbi.nlm.nih.gov/nuccore/",BM479),BM479)</f>
        <v>KF513600</v>
      </c>
      <c r="AX479" s="219" t="e">
        <f aca="false">CONCATENATE(d#REF!,IF(I479="","",CONCATENATE(".",I479)),IF(K479="","",CONCATENATE(".",K479)),IF(M479="","",CONCATENATE(".",M479)),IF(R479="","",CONCATENATE(".",R479)),IF(U479="","","(*)"))</f>
        <v>#VALUE!</v>
      </c>
      <c r="AY479" s="170" t="str">
        <f aca="false">CONCATENATE(BM479,".",BN479)</f>
        <v>KF513600.HEV_EW105</v>
      </c>
      <c r="AZ479" s="171" t="str">
        <f aca="false">IF(AV479="",IF(ISNUMBER(FIND(".",A479)),LEFT(A479,FIND(".",A479)-1),A479),AV479)</f>
        <v>KF513600</v>
      </c>
      <c r="BA479" s="171" t="str">
        <f aca="false">IF(ISNUMBER(FIND("-",AZ479)),LEFT(AZ479,FIND("-",AZ479)-1),AZ479)</f>
        <v>KF513600</v>
      </c>
      <c r="BB479" s="170" t="str">
        <f aca="false"> MEGAname &amp; "="</f>
        <v>KF513600=</v>
      </c>
      <c r="BC479" s="170" t="str">
        <f aca="false">Clear &amp; IF(span ,"Span","out")</f>
        <v>KF513600=out</v>
      </c>
      <c r="BD479" s="170" t="str">
        <f aca="false">Clear &amp; IF(span, IF(B479=".","Selected",B479),"out")</f>
        <v>KF513600=out</v>
      </c>
      <c r="BE479" s="170" t="str">
        <f aca="false">Clear &amp; Strain</f>
        <v>KF513600=HEV_EW105</v>
      </c>
      <c r="BF479" s="170" t="e">
        <f aca="false">CONCATENATE(A479,"=",F479,". ",AX479,IF(AB479="","",CONCATENATE(".",AB479)))</f>
        <v>#VALUE!</v>
      </c>
      <c r="BG479" s="170" t="e">
        <f aca="false">CONCATENATE(A479,"=",F479,". ",AX479)</f>
        <v>#VALUE!</v>
      </c>
      <c r="BH479" s="170" t="e">
        <f aca="false">CONCATENATE(A479,"=",AX479)</f>
        <v>#VALUE!</v>
      </c>
      <c r="BI479" s="170" t="e">
        <f aca="false">CONCATENATE(A479,"=",ComForSubtype,d#REF!)</f>
        <v>#VALUE!</v>
      </c>
      <c r="BJ479" s="170" t="str">
        <f aca="false">CONCATENATE(A479,"=",E479)</f>
        <v>KF513600=3</v>
      </c>
      <c r="BK479" s="170" t="str">
        <f aca="false">CONCATENATE(A479,"=",C479)</f>
        <v>KF513600=3</v>
      </c>
      <c r="BL479" s="170" t="e">
        <f aca="false">CONCATENATE(d#REF!,"=")</f>
        <v>#VALUE!</v>
      </c>
      <c r="BM479" s="223" t="str">
        <f aca="false">IF(BA479="XX","",BA479)</f>
        <v>KF513600</v>
      </c>
      <c r="BN479" s="224" t="str">
        <f aca="false">CONCATENATE(IF(F479="","",F479),IF(G479="","",CONCATENATE(" / ",G479)))</f>
        <v>HEV_EW105</v>
      </c>
      <c r="BO479" s="225" t="e">
        <f aca="false">AX479</f>
        <v>#VALUE!</v>
      </c>
      <c r="BP479" s="226" t="str">
        <f aca="false">IF(V479="","",V479)</f>
        <v/>
      </c>
      <c r="BQ479" s="226" t="str">
        <f aca="false">IF(W479="","",CONCATENATE(W479,IF(LEFT(AO479,1)="s","+","")))</f>
        <v/>
      </c>
      <c r="BR479" s="226" t="str">
        <f aca="false">IF(X479="","",CONCATENATE(X479,IF(LEFT(AQ479,1)="s","+","")))</f>
        <v/>
      </c>
      <c r="BS479" s="226" t="str">
        <f aca="false">IF(Y479="","",CONCATENATE(Y479,IF(LEFT(AR479,1)="s","+","")))</f>
        <v/>
      </c>
      <c r="BT479" s="226" t="str">
        <f aca="false">IF(Z479="","",CONCATENATE(Z479,IF(LEFT(AS479,1)="s","+","")))</f>
        <v/>
      </c>
      <c r="BU479" s="227" t="str">
        <f aca="false">IF(AA479="","",CONCATENATE(AA479,IF(LEFT(AT479,1)="s","+","")))</f>
        <v/>
      </c>
      <c r="BW479" s="177" t="s">
        <v>338</v>
      </c>
      <c r="BX479" s="170" t="str">
        <f aca="false">IF(BW479&lt;&gt;"",IF(ISNUMBER(FIND("=",BW479)),LEFT(BW479,FIND("=",BW479)-1),BW479),BW479)</f>
        <v>xx</v>
      </c>
      <c r="BY479" s="170" t="str">
        <f aca="false">IF(BW479&lt;&gt;"",IF(ISNUMBER(FIND("=",BW479)),RIGHT(BW479,LEN(BW479)-FIND("=",BW479)),""),"")</f>
        <v>Non_select</v>
      </c>
      <c r="BZ479" s="170" t="str">
        <f aca="false">IF(BX479&lt;&gt;"",IF(ISNUMBER(FIND(".",BX479)),LEFT(BX479,FIND(".",BX479)-1),BX479),BX479)</f>
        <v>xx</v>
      </c>
      <c r="CA479" s="170" t="str">
        <f aca="false">IF(BX479&lt;&gt;"",IF(ISNUMBER(FIND(".",BX479)),RIGHT(BX479,LEN(BX479)-FIND(".",BX479)),""),"")</f>
        <v/>
      </c>
      <c r="CC479" s="170" t="str">
        <f aca="false">A479</f>
        <v>KF513600</v>
      </c>
      <c r="CD479" s="178" t="s">
        <v>339</v>
      </c>
      <c r="CE479" s="178" t="s">
        <v>340</v>
      </c>
      <c r="CF479" s="178" t="s">
        <v>341</v>
      </c>
      <c r="CK479" s="178"/>
      <c r="CR479" s="228" t="n">
        <f aca="false">C479</f>
        <v>3</v>
      </c>
      <c r="CS479" s="229" t="e">
        <f aca="false">d#REF!</f>
        <v>#VALUE!</v>
      </c>
      <c r="CT479" s="170" t="str">
        <f aca="false">CONCATENATE(CD479," strain ",CM479," ",CL479,", partial cds")</f>
        <v>Hepatitis E virus strain  , partial cds</v>
      </c>
    </row>
    <row r="480" customFormat="false" ht="11.9" hidden="false" customHeight="true" outlineLevel="0" collapsed="false">
      <c r="A480" s="154" t="s">
        <v>1291</v>
      </c>
      <c r="B480" s="147" t="n">
        <v>3</v>
      </c>
      <c r="C480" s="148" t="n">
        <v>3</v>
      </c>
      <c r="D480" s="147" t="s">
        <v>1273</v>
      </c>
      <c r="E480" s="150" t="s">
        <v>640</v>
      </c>
      <c r="F480" s="210" t="s">
        <v>1292</v>
      </c>
      <c r="H480" s="146" t="s">
        <v>649</v>
      </c>
      <c r="I480" s="153" t="s">
        <v>650</v>
      </c>
      <c r="J480" s="146" t="s">
        <v>395</v>
      </c>
      <c r="M480" s="157" t="s">
        <v>348</v>
      </c>
      <c r="N480" s="158" t="s">
        <v>400</v>
      </c>
      <c r="O480" s="159" t="n">
        <v>2006</v>
      </c>
      <c r="S480" s="146" t="n">
        <v>280</v>
      </c>
      <c r="T480" s="161" t="n">
        <v>1</v>
      </c>
      <c r="AH480" s="164" t="n">
        <v>6262</v>
      </c>
      <c r="AI480" s="164" t="n">
        <v>6541</v>
      </c>
      <c r="AJ480" s="219" t="n">
        <f aca="false">SeqEnd-SeqBeg+1</f>
        <v>280</v>
      </c>
      <c r="AK480" s="220" t="n">
        <f aca="false">AND( SeqBeg&lt;=Beg  , End &lt;=SeqEnd )</f>
        <v>0</v>
      </c>
      <c r="AN480" s="221"/>
      <c r="AT480" s="147" t="s">
        <v>103</v>
      </c>
      <c r="AU480" s="146"/>
      <c r="AW480" s="222" t="str">
        <f aca="false">HYPERLINK(CONCATENATE("http://www.ncbi.nlm.nih.gov/nuccore/",BM480),BM480)</f>
        <v>KF513602</v>
      </c>
      <c r="AX480" s="219" t="e">
        <f aca="false">CONCATENATE(d#REF!,IF(I480="","",CONCATENATE(".",I480)),IF(K480="","",CONCATENATE(".",K480)),IF(M480="","",CONCATENATE(".",M480)),IF(R480="","",CONCATENATE(".",R480)),IF(U480="","","(*)"))</f>
        <v>#VALUE!</v>
      </c>
      <c r="AY480" s="170" t="str">
        <f aca="false">CONCATENATE(BM480,".",BN480)</f>
        <v>KF513602.HEV_EW107</v>
      </c>
      <c r="AZ480" s="171" t="str">
        <f aca="false">IF(AV480="",IF(ISNUMBER(FIND(".",A480)),LEFT(A480,FIND(".",A480)-1),A480),AV480)</f>
        <v>KF513602</v>
      </c>
      <c r="BA480" s="171" t="str">
        <f aca="false">IF(ISNUMBER(FIND("-",AZ480)),LEFT(AZ480,FIND("-",AZ480)-1),AZ480)</f>
        <v>KF513602</v>
      </c>
      <c r="BB480" s="170" t="str">
        <f aca="false"> MEGAname &amp; "="</f>
        <v>KF513602=</v>
      </c>
      <c r="BC480" s="170" t="str">
        <f aca="false">Clear &amp; IF(span ,"Span","out")</f>
        <v>KF513602=out</v>
      </c>
      <c r="BD480" s="170" t="str">
        <f aca="false">Clear &amp; IF(span, IF(B480=".","Selected",B480),"out")</f>
        <v>KF513602=out</v>
      </c>
      <c r="BE480" s="170" t="str">
        <f aca="false">Clear &amp; Strain</f>
        <v>KF513602=HEV_EW107</v>
      </c>
      <c r="BF480" s="170" t="e">
        <f aca="false">CONCATENATE(A480,"=",F480,". ",AX480,IF(AB480="","",CONCATENATE(".",AB480)))</f>
        <v>#VALUE!</v>
      </c>
      <c r="BG480" s="170" t="e">
        <f aca="false">CONCATENATE(A480,"=",F480,". ",AX480)</f>
        <v>#VALUE!</v>
      </c>
      <c r="BH480" s="170" t="e">
        <f aca="false">CONCATENATE(A480,"=",AX480)</f>
        <v>#VALUE!</v>
      </c>
      <c r="BI480" s="170" t="e">
        <f aca="false">CONCATENATE(A480,"=",ComForSubtype,d#REF!)</f>
        <v>#VALUE!</v>
      </c>
      <c r="BJ480" s="170" t="str">
        <f aca="false">CONCATENATE(A480,"=",E480)</f>
        <v>KF513602=3</v>
      </c>
      <c r="BK480" s="170" t="str">
        <f aca="false">CONCATENATE(A480,"=",C480)</f>
        <v>KF513602=3</v>
      </c>
      <c r="BL480" s="170" t="e">
        <f aca="false">CONCATENATE(d#REF!,"=")</f>
        <v>#VALUE!</v>
      </c>
      <c r="BM480" s="223" t="str">
        <f aca="false">IF(BA480="XX","",BA480)</f>
        <v>KF513602</v>
      </c>
      <c r="BN480" s="224" t="str">
        <f aca="false">CONCATENATE(IF(F480="","",F480),IF(G480="","",CONCATENATE(" / ",G480)))</f>
        <v>HEV_EW107</v>
      </c>
      <c r="BO480" s="225" t="e">
        <f aca="false">AX480</f>
        <v>#VALUE!</v>
      </c>
      <c r="BP480" s="226" t="str">
        <f aca="false">IF(V480="","",V480)</f>
        <v/>
      </c>
      <c r="BQ480" s="226" t="str">
        <f aca="false">IF(W480="","",CONCATENATE(W480,IF(LEFT(AO480,1)="s","+","")))</f>
        <v/>
      </c>
      <c r="BR480" s="226" t="str">
        <f aca="false">IF(X480="","",CONCATENATE(X480,IF(LEFT(AQ480,1)="s","+","")))</f>
        <v/>
      </c>
      <c r="BS480" s="226" t="str">
        <f aca="false">IF(Y480="","",CONCATENATE(Y480,IF(LEFT(AR480,1)="s","+","")))</f>
        <v/>
      </c>
      <c r="BT480" s="226" t="str">
        <f aca="false">IF(Z480="","",CONCATENATE(Z480,IF(LEFT(AS480,1)="s","+","")))</f>
        <v/>
      </c>
      <c r="BU480" s="227" t="str">
        <f aca="false">IF(AA480="","",CONCATENATE(AA480,IF(LEFT(AT480,1)="s","+","")))</f>
        <v/>
      </c>
      <c r="BW480" s="177" t="s">
        <v>338</v>
      </c>
      <c r="BX480" s="170" t="str">
        <f aca="false">IF(BW480&lt;&gt;"",IF(ISNUMBER(FIND("=",BW480)),LEFT(BW480,FIND("=",BW480)-1),BW480),BW480)</f>
        <v>xx</v>
      </c>
      <c r="BY480" s="170" t="str">
        <f aca="false">IF(BW480&lt;&gt;"",IF(ISNUMBER(FIND("=",BW480)),RIGHT(BW480,LEN(BW480)-FIND("=",BW480)),""),"")</f>
        <v>Non_select</v>
      </c>
      <c r="BZ480" s="170" t="str">
        <f aca="false">IF(BX480&lt;&gt;"",IF(ISNUMBER(FIND(".",BX480)),LEFT(BX480,FIND(".",BX480)-1),BX480),BX480)</f>
        <v>xx</v>
      </c>
      <c r="CA480" s="170" t="str">
        <f aca="false">IF(BX480&lt;&gt;"",IF(ISNUMBER(FIND(".",BX480)),RIGHT(BX480,LEN(BX480)-FIND(".",BX480)),""),"")</f>
        <v/>
      </c>
      <c r="CC480" s="170" t="str">
        <f aca="false">A480</f>
        <v>KF513602</v>
      </c>
      <c r="CD480" s="178" t="s">
        <v>339</v>
      </c>
      <c r="CE480" s="178" t="s">
        <v>340</v>
      </c>
      <c r="CF480" s="178" t="s">
        <v>341</v>
      </c>
      <c r="CK480" s="178"/>
      <c r="CR480" s="228" t="n">
        <f aca="false">C480</f>
        <v>3</v>
      </c>
      <c r="CS480" s="229" t="e">
        <f aca="false">d#REF!</f>
        <v>#VALUE!</v>
      </c>
      <c r="CT480" s="170" t="str">
        <f aca="false">CONCATENATE(CD480," strain ",CM480," ",CL480,", partial cds")</f>
        <v>Hepatitis E virus strain  , partial cds</v>
      </c>
    </row>
    <row r="481" customFormat="false" ht="11.9" hidden="false" customHeight="true" outlineLevel="0" collapsed="false">
      <c r="A481" s="154" t="s">
        <v>1293</v>
      </c>
      <c r="B481" s="147" t="n">
        <v>3</v>
      </c>
      <c r="C481" s="148" t="n">
        <v>3</v>
      </c>
      <c r="D481" s="147" t="s">
        <v>1273</v>
      </c>
      <c r="E481" s="150" t="s">
        <v>640</v>
      </c>
      <c r="F481" s="210" t="s">
        <v>1294</v>
      </c>
      <c r="H481" s="146" t="s">
        <v>649</v>
      </c>
      <c r="I481" s="153" t="s">
        <v>650</v>
      </c>
      <c r="J481" s="146" t="s">
        <v>395</v>
      </c>
      <c r="M481" s="157" t="s">
        <v>348</v>
      </c>
      <c r="N481" s="158" t="s">
        <v>400</v>
      </c>
      <c r="O481" s="159" t="n">
        <v>2006</v>
      </c>
      <c r="S481" s="146" t="n">
        <v>280</v>
      </c>
      <c r="T481" s="161" t="n">
        <v>1</v>
      </c>
      <c r="AH481" s="164" t="n">
        <v>6262</v>
      </c>
      <c r="AI481" s="164" t="n">
        <v>6541</v>
      </c>
      <c r="AJ481" s="219" t="n">
        <f aca="false">SeqEnd-SeqBeg+1</f>
        <v>280</v>
      </c>
      <c r="AK481" s="220" t="n">
        <f aca="false">AND( SeqBeg&lt;=Beg  , End &lt;=SeqEnd )</f>
        <v>0</v>
      </c>
      <c r="AN481" s="221"/>
      <c r="AT481" s="147" t="s">
        <v>103</v>
      </c>
      <c r="AU481" s="146"/>
      <c r="AW481" s="222" t="str">
        <f aca="false">HYPERLINK(CONCATENATE("http://www.ncbi.nlm.nih.gov/nuccore/",BM481),BM481)</f>
        <v>KF513603</v>
      </c>
      <c r="AX481" s="219" t="e">
        <f aca="false">CONCATENATE(d#REF!,IF(I481="","",CONCATENATE(".",I481)),IF(K481="","",CONCATENATE(".",K481)),IF(M481="","",CONCATENATE(".",M481)),IF(R481="","",CONCATENATE(".",R481)),IF(U481="","","(*)"))</f>
        <v>#VALUE!</v>
      </c>
      <c r="AY481" s="170" t="str">
        <f aca="false">CONCATENATE(BM481,".",BN481)</f>
        <v>KF513603.HEV_EW108</v>
      </c>
      <c r="AZ481" s="171" t="str">
        <f aca="false">IF(AV481="",IF(ISNUMBER(FIND(".",A481)),LEFT(A481,FIND(".",A481)-1),A481),AV481)</f>
        <v>KF513603</v>
      </c>
      <c r="BA481" s="171" t="str">
        <f aca="false">IF(ISNUMBER(FIND("-",AZ481)),LEFT(AZ481,FIND("-",AZ481)-1),AZ481)</f>
        <v>KF513603</v>
      </c>
      <c r="BB481" s="170" t="str">
        <f aca="false"> MEGAname &amp; "="</f>
        <v>KF513603=</v>
      </c>
      <c r="BC481" s="170" t="str">
        <f aca="false">Clear &amp; IF(span ,"Span","out")</f>
        <v>KF513603=out</v>
      </c>
      <c r="BD481" s="170" t="str">
        <f aca="false">Clear &amp; IF(span, IF(B481=".","Selected",B481),"out")</f>
        <v>KF513603=out</v>
      </c>
      <c r="BE481" s="170" t="str">
        <f aca="false">Clear &amp; Strain</f>
        <v>KF513603=HEV_EW108</v>
      </c>
      <c r="BF481" s="170" t="e">
        <f aca="false">CONCATENATE(A481,"=",F481,". ",AX481,IF(AB481="","",CONCATENATE(".",AB481)))</f>
        <v>#VALUE!</v>
      </c>
      <c r="BG481" s="170" t="e">
        <f aca="false">CONCATENATE(A481,"=",F481,". ",AX481)</f>
        <v>#VALUE!</v>
      </c>
      <c r="BH481" s="170" t="e">
        <f aca="false">CONCATENATE(A481,"=",AX481)</f>
        <v>#VALUE!</v>
      </c>
      <c r="BI481" s="170" t="e">
        <f aca="false">CONCATENATE(A481,"=",ComForSubtype,d#REF!)</f>
        <v>#VALUE!</v>
      </c>
      <c r="BJ481" s="170" t="str">
        <f aca="false">CONCATENATE(A481,"=",E481)</f>
        <v>KF513603=3</v>
      </c>
      <c r="BK481" s="170" t="str">
        <f aca="false">CONCATENATE(A481,"=",C481)</f>
        <v>KF513603=3</v>
      </c>
      <c r="BL481" s="170" t="e">
        <f aca="false">CONCATENATE(d#REF!,"=")</f>
        <v>#VALUE!</v>
      </c>
      <c r="BM481" s="223" t="str">
        <f aca="false">IF(BA481="XX","",BA481)</f>
        <v>KF513603</v>
      </c>
      <c r="BN481" s="224" t="str">
        <f aca="false">CONCATENATE(IF(F481="","",F481),IF(G481="","",CONCATENATE(" / ",G481)))</f>
        <v>HEV_EW108</v>
      </c>
      <c r="BO481" s="225" t="e">
        <f aca="false">AX481</f>
        <v>#VALUE!</v>
      </c>
      <c r="BP481" s="226" t="str">
        <f aca="false">IF(V481="","",V481)</f>
        <v/>
      </c>
      <c r="BQ481" s="226" t="str">
        <f aca="false">IF(W481="","",CONCATENATE(W481,IF(LEFT(AO481,1)="s","+","")))</f>
        <v/>
      </c>
      <c r="BR481" s="226" t="str">
        <f aca="false">IF(X481="","",CONCATENATE(X481,IF(LEFT(AQ481,1)="s","+","")))</f>
        <v/>
      </c>
      <c r="BS481" s="226" t="str">
        <f aca="false">IF(Y481="","",CONCATENATE(Y481,IF(LEFT(AR481,1)="s","+","")))</f>
        <v/>
      </c>
      <c r="BT481" s="226" t="str">
        <f aca="false">IF(Z481="","",CONCATENATE(Z481,IF(LEFT(AS481,1)="s","+","")))</f>
        <v/>
      </c>
      <c r="BU481" s="227" t="str">
        <f aca="false">IF(AA481="","",CONCATENATE(AA481,IF(LEFT(AT481,1)="s","+","")))</f>
        <v/>
      </c>
      <c r="BW481" s="177" t="s">
        <v>338</v>
      </c>
      <c r="BX481" s="170" t="str">
        <f aca="false">IF(BW481&lt;&gt;"",IF(ISNUMBER(FIND("=",BW481)),LEFT(BW481,FIND("=",BW481)-1),BW481),BW481)</f>
        <v>xx</v>
      </c>
      <c r="BY481" s="170" t="str">
        <f aca="false">IF(BW481&lt;&gt;"",IF(ISNUMBER(FIND("=",BW481)),RIGHT(BW481,LEN(BW481)-FIND("=",BW481)),""),"")</f>
        <v>Non_select</v>
      </c>
      <c r="BZ481" s="170" t="str">
        <f aca="false">IF(BX481&lt;&gt;"",IF(ISNUMBER(FIND(".",BX481)),LEFT(BX481,FIND(".",BX481)-1),BX481),BX481)</f>
        <v>xx</v>
      </c>
      <c r="CA481" s="170" t="str">
        <f aca="false">IF(BX481&lt;&gt;"",IF(ISNUMBER(FIND(".",BX481)),RIGHT(BX481,LEN(BX481)-FIND(".",BX481)),""),"")</f>
        <v/>
      </c>
      <c r="CC481" s="170" t="str">
        <f aca="false">A481</f>
        <v>KF513603</v>
      </c>
      <c r="CD481" s="178" t="s">
        <v>339</v>
      </c>
      <c r="CE481" s="178" t="s">
        <v>340</v>
      </c>
      <c r="CF481" s="178" t="s">
        <v>341</v>
      </c>
      <c r="CK481" s="178"/>
      <c r="CR481" s="228" t="n">
        <f aca="false">C481</f>
        <v>3</v>
      </c>
      <c r="CS481" s="229" t="e">
        <f aca="false">d#REF!</f>
        <v>#VALUE!</v>
      </c>
      <c r="CT481" s="170" t="str">
        <f aca="false">CONCATENATE(CD481," strain ",CM481," ",CL481,", partial cds")</f>
        <v>Hepatitis E virus strain  , partial cds</v>
      </c>
    </row>
    <row r="482" customFormat="false" ht="11.9" hidden="false" customHeight="true" outlineLevel="0" collapsed="false">
      <c r="A482" s="154" t="s">
        <v>1295</v>
      </c>
      <c r="B482" s="147" t="n">
        <v>3</v>
      </c>
      <c r="C482" s="148" t="n">
        <v>3</v>
      </c>
      <c r="D482" s="147" t="s">
        <v>1273</v>
      </c>
      <c r="E482" s="150" t="s">
        <v>640</v>
      </c>
      <c r="F482" s="210" t="s">
        <v>1296</v>
      </c>
      <c r="H482" s="146" t="s">
        <v>649</v>
      </c>
      <c r="I482" s="153" t="s">
        <v>650</v>
      </c>
      <c r="J482" s="146" t="s">
        <v>395</v>
      </c>
      <c r="M482" s="157" t="s">
        <v>348</v>
      </c>
      <c r="N482" s="158" t="s">
        <v>400</v>
      </c>
      <c r="O482" s="159" t="n">
        <v>2006</v>
      </c>
      <c r="S482" s="146" t="n">
        <v>280</v>
      </c>
      <c r="T482" s="161" t="n">
        <v>1</v>
      </c>
      <c r="AH482" s="164" t="n">
        <v>6262</v>
      </c>
      <c r="AI482" s="164" t="n">
        <v>6541</v>
      </c>
      <c r="AJ482" s="219" t="n">
        <f aca="false">SeqEnd-SeqBeg+1</f>
        <v>280</v>
      </c>
      <c r="AK482" s="220" t="n">
        <f aca="false">AND( SeqBeg&lt;=Beg  , End &lt;=SeqEnd )</f>
        <v>0</v>
      </c>
      <c r="AN482" s="221"/>
      <c r="AT482" s="147" t="s">
        <v>103</v>
      </c>
      <c r="AU482" s="146"/>
      <c r="AW482" s="222" t="str">
        <f aca="false">HYPERLINK(CONCATENATE("http://www.ncbi.nlm.nih.gov/nuccore/",BM482),BM482)</f>
        <v>KF513604</v>
      </c>
      <c r="AX482" s="219" t="e">
        <f aca="false">CONCATENATE(d#REF!,IF(I482="","",CONCATENATE(".",I482)),IF(K482="","",CONCATENATE(".",K482)),IF(M482="","",CONCATENATE(".",M482)),IF(R482="","",CONCATENATE(".",R482)),IF(U482="","","(*)"))</f>
        <v>#VALUE!</v>
      </c>
      <c r="AY482" s="170" t="str">
        <f aca="false">CONCATENATE(BM482,".",BN482)</f>
        <v>KF513604.HEV_EW109</v>
      </c>
      <c r="AZ482" s="171" t="str">
        <f aca="false">IF(AV482="",IF(ISNUMBER(FIND(".",A482)),LEFT(A482,FIND(".",A482)-1),A482),AV482)</f>
        <v>KF513604</v>
      </c>
      <c r="BA482" s="171" t="str">
        <f aca="false">IF(ISNUMBER(FIND("-",AZ482)),LEFT(AZ482,FIND("-",AZ482)-1),AZ482)</f>
        <v>KF513604</v>
      </c>
      <c r="BB482" s="170" t="str">
        <f aca="false"> MEGAname &amp; "="</f>
        <v>KF513604=</v>
      </c>
      <c r="BC482" s="170" t="str">
        <f aca="false">Clear &amp; IF(span ,"Span","out")</f>
        <v>KF513604=out</v>
      </c>
      <c r="BD482" s="170" t="str">
        <f aca="false">Clear &amp; IF(span, IF(B482=".","Selected",B482),"out")</f>
        <v>KF513604=out</v>
      </c>
      <c r="BE482" s="170" t="str">
        <f aca="false">Clear &amp; Strain</f>
        <v>KF513604=HEV_EW109</v>
      </c>
      <c r="BF482" s="170" t="e">
        <f aca="false">CONCATENATE(A482,"=",F482,". ",AX482,IF(AB482="","",CONCATENATE(".",AB482)))</f>
        <v>#VALUE!</v>
      </c>
      <c r="BG482" s="170" t="e">
        <f aca="false">CONCATENATE(A482,"=",F482,". ",AX482)</f>
        <v>#VALUE!</v>
      </c>
      <c r="BH482" s="170" t="e">
        <f aca="false">CONCATENATE(A482,"=",AX482)</f>
        <v>#VALUE!</v>
      </c>
      <c r="BI482" s="170" t="e">
        <f aca="false">CONCATENATE(A482,"=",ComForSubtype,d#REF!)</f>
        <v>#VALUE!</v>
      </c>
      <c r="BJ482" s="170" t="str">
        <f aca="false">CONCATENATE(A482,"=",E482)</f>
        <v>KF513604=3</v>
      </c>
      <c r="BK482" s="170" t="str">
        <f aca="false">CONCATENATE(A482,"=",C482)</f>
        <v>KF513604=3</v>
      </c>
      <c r="BL482" s="170" t="e">
        <f aca="false">CONCATENATE(d#REF!,"=")</f>
        <v>#VALUE!</v>
      </c>
      <c r="BM482" s="223" t="str">
        <f aca="false">IF(BA482="XX","",BA482)</f>
        <v>KF513604</v>
      </c>
      <c r="BN482" s="224" t="str">
        <f aca="false">CONCATENATE(IF(F482="","",F482),IF(G482="","",CONCATENATE(" / ",G482)))</f>
        <v>HEV_EW109</v>
      </c>
      <c r="BO482" s="225" t="e">
        <f aca="false">AX482</f>
        <v>#VALUE!</v>
      </c>
      <c r="BP482" s="226" t="str">
        <f aca="false">IF(V482="","",V482)</f>
        <v/>
      </c>
      <c r="BQ482" s="226" t="str">
        <f aca="false">IF(W482="","",CONCATENATE(W482,IF(LEFT(AO482,1)="s","+","")))</f>
        <v/>
      </c>
      <c r="BR482" s="226" t="str">
        <f aca="false">IF(X482="","",CONCATENATE(X482,IF(LEFT(AQ482,1)="s","+","")))</f>
        <v/>
      </c>
      <c r="BS482" s="226" t="str">
        <f aca="false">IF(Y482="","",CONCATENATE(Y482,IF(LEFT(AR482,1)="s","+","")))</f>
        <v/>
      </c>
      <c r="BT482" s="226" t="str">
        <f aca="false">IF(Z482="","",CONCATENATE(Z482,IF(LEFT(AS482,1)="s","+","")))</f>
        <v/>
      </c>
      <c r="BU482" s="227" t="str">
        <f aca="false">IF(AA482="","",CONCATENATE(AA482,IF(LEFT(AT482,1)="s","+","")))</f>
        <v/>
      </c>
      <c r="BW482" s="177" t="s">
        <v>338</v>
      </c>
      <c r="BX482" s="170" t="str">
        <f aca="false">IF(BW482&lt;&gt;"",IF(ISNUMBER(FIND("=",BW482)),LEFT(BW482,FIND("=",BW482)-1),BW482),BW482)</f>
        <v>xx</v>
      </c>
      <c r="BY482" s="170" t="str">
        <f aca="false">IF(BW482&lt;&gt;"",IF(ISNUMBER(FIND("=",BW482)),RIGHT(BW482,LEN(BW482)-FIND("=",BW482)),""),"")</f>
        <v>Non_select</v>
      </c>
      <c r="BZ482" s="170" t="str">
        <f aca="false">IF(BX482&lt;&gt;"",IF(ISNUMBER(FIND(".",BX482)),LEFT(BX482,FIND(".",BX482)-1),BX482),BX482)</f>
        <v>xx</v>
      </c>
      <c r="CA482" s="170" t="str">
        <f aca="false">IF(BX482&lt;&gt;"",IF(ISNUMBER(FIND(".",BX482)),RIGHT(BX482,LEN(BX482)-FIND(".",BX482)),""),"")</f>
        <v/>
      </c>
      <c r="CC482" s="170" t="str">
        <f aca="false">A482</f>
        <v>KF513604</v>
      </c>
      <c r="CD482" s="178" t="s">
        <v>339</v>
      </c>
      <c r="CE482" s="178" t="s">
        <v>340</v>
      </c>
      <c r="CF482" s="178" t="s">
        <v>341</v>
      </c>
      <c r="CK482" s="178"/>
      <c r="CR482" s="228" t="n">
        <f aca="false">C482</f>
        <v>3</v>
      </c>
      <c r="CS482" s="229" t="e">
        <f aca="false">d#REF!</f>
        <v>#VALUE!</v>
      </c>
      <c r="CT482" s="170" t="str">
        <f aca="false">CONCATENATE(CD482," strain ",CM482," ",CL482,", partial cds")</f>
        <v>Hepatitis E virus strain  , partial cds</v>
      </c>
    </row>
    <row r="483" customFormat="false" ht="11.9" hidden="false" customHeight="true" outlineLevel="0" collapsed="false">
      <c r="A483" s="154" t="s">
        <v>1297</v>
      </c>
      <c r="B483" s="147" t="n">
        <v>3</v>
      </c>
      <c r="C483" s="148" t="n">
        <v>3</v>
      </c>
      <c r="D483" s="147" t="s">
        <v>1273</v>
      </c>
      <c r="E483" s="150" t="s">
        <v>640</v>
      </c>
      <c r="F483" s="210" t="s">
        <v>1298</v>
      </c>
      <c r="H483" s="146" t="s">
        <v>649</v>
      </c>
      <c r="I483" s="153" t="s">
        <v>650</v>
      </c>
      <c r="J483" s="146" t="s">
        <v>395</v>
      </c>
      <c r="M483" s="157" t="s">
        <v>348</v>
      </c>
      <c r="N483" s="158" t="s">
        <v>400</v>
      </c>
      <c r="O483" s="159" t="n">
        <v>2004</v>
      </c>
      <c r="S483" s="146" t="n">
        <v>280</v>
      </c>
      <c r="T483" s="161" t="n">
        <v>1</v>
      </c>
      <c r="AH483" s="164" t="n">
        <v>6262</v>
      </c>
      <c r="AI483" s="164" t="n">
        <v>6541</v>
      </c>
      <c r="AJ483" s="219" t="n">
        <f aca="false">SeqEnd-SeqBeg+1</f>
        <v>280</v>
      </c>
      <c r="AK483" s="220" t="n">
        <f aca="false">AND( SeqBeg&lt;=Beg  , End &lt;=SeqEnd )</f>
        <v>0</v>
      </c>
      <c r="AN483" s="221"/>
      <c r="AT483" s="147" t="s">
        <v>103</v>
      </c>
      <c r="AU483" s="146"/>
      <c r="AW483" s="222" t="str">
        <f aca="false">HYPERLINK(CONCATENATE("http://www.ncbi.nlm.nih.gov/nuccore/",BM483),BM483)</f>
        <v>KF513616</v>
      </c>
      <c r="AX483" s="219" t="e">
        <f aca="false">CONCATENATE(d#REF!,IF(I483="","",CONCATENATE(".",I483)),IF(K483="","",CONCATENATE(".",K483)),IF(M483="","",CONCATENATE(".",M483)),IF(R483="","",CONCATENATE(".",R483)),IF(U483="","","(*)"))</f>
        <v>#VALUE!</v>
      </c>
      <c r="AY483" s="170" t="str">
        <f aca="false">CONCATENATE(BM483,".",BN483)</f>
        <v>KF513616.HEV_EW11</v>
      </c>
      <c r="AZ483" s="171" t="str">
        <f aca="false">IF(AV483="",IF(ISNUMBER(FIND(".",A483)),LEFT(A483,FIND(".",A483)-1),A483),AV483)</f>
        <v>KF513616</v>
      </c>
      <c r="BA483" s="171" t="str">
        <f aca="false">IF(ISNUMBER(FIND("-",AZ483)),LEFT(AZ483,FIND("-",AZ483)-1),AZ483)</f>
        <v>KF513616</v>
      </c>
      <c r="BB483" s="170" t="str">
        <f aca="false"> MEGAname &amp; "="</f>
        <v>KF513616=</v>
      </c>
      <c r="BC483" s="170" t="str">
        <f aca="false">Clear &amp; IF(span ,"Span","out")</f>
        <v>KF513616=out</v>
      </c>
      <c r="BD483" s="170" t="str">
        <f aca="false">Clear &amp; IF(span, IF(B483=".","Selected",B483),"out")</f>
        <v>KF513616=out</v>
      </c>
      <c r="BE483" s="170" t="str">
        <f aca="false">Clear &amp; Strain</f>
        <v>KF513616=HEV_EW11</v>
      </c>
      <c r="BF483" s="170" t="e">
        <f aca="false">CONCATENATE(A483,"=",F483,". ",AX483,IF(AB483="","",CONCATENATE(".",AB483)))</f>
        <v>#VALUE!</v>
      </c>
      <c r="BG483" s="170" t="e">
        <f aca="false">CONCATENATE(A483,"=",F483,". ",AX483)</f>
        <v>#VALUE!</v>
      </c>
      <c r="BH483" s="170" t="e">
        <f aca="false">CONCATENATE(A483,"=",AX483)</f>
        <v>#VALUE!</v>
      </c>
      <c r="BI483" s="170" t="e">
        <f aca="false">CONCATENATE(A483,"=",ComForSubtype,d#REF!)</f>
        <v>#VALUE!</v>
      </c>
      <c r="BJ483" s="170" t="str">
        <f aca="false">CONCATENATE(A483,"=",E483)</f>
        <v>KF513616=3</v>
      </c>
      <c r="BK483" s="170" t="str">
        <f aca="false">CONCATENATE(A483,"=",C483)</f>
        <v>KF513616=3</v>
      </c>
      <c r="BL483" s="170" t="e">
        <f aca="false">CONCATENATE(d#REF!,"=")</f>
        <v>#VALUE!</v>
      </c>
      <c r="BM483" s="223" t="str">
        <f aca="false">IF(BA483="XX","",BA483)</f>
        <v>KF513616</v>
      </c>
      <c r="BN483" s="224" t="str">
        <f aca="false">CONCATENATE(IF(F483="","",F483),IF(G483="","",CONCATENATE(" / ",G483)))</f>
        <v>HEV_EW11</v>
      </c>
      <c r="BO483" s="225" t="e">
        <f aca="false">AX483</f>
        <v>#VALUE!</v>
      </c>
      <c r="BP483" s="226" t="str">
        <f aca="false">IF(V483="","",V483)</f>
        <v/>
      </c>
      <c r="BQ483" s="226" t="str">
        <f aca="false">IF(W483="","",CONCATENATE(W483,IF(LEFT(AO483,1)="s","+","")))</f>
        <v/>
      </c>
      <c r="BR483" s="226" t="str">
        <f aca="false">IF(X483="","",CONCATENATE(X483,IF(LEFT(AQ483,1)="s","+","")))</f>
        <v/>
      </c>
      <c r="BS483" s="226" t="str">
        <f aca="false">IF(Y483="","",CONCATENATE(Y483,IF(LEFT(AR483,1)="s","+","")))</f>
        <v/>
      </c>
      <c r="BT483" s="226" t="str">
        <f aca="false">IF(Z483="","",CONCATENATE(Z483,IF(LEFT(AS483,1)="s","+","")))</f>
        <v/>
      </c>
      <c r="BU483" s="227" t="str">
        <f aca="false">IF(AA483="","",CONCATENATE(AA483,IF(LEFT(AT483,1)="s","+","")))</f>
        <v/>
      </c>
      <c r="BW483" s="177" t="s">
        <v>338</v>
      </c>
      <c r="BX483" s="170" t="str">
        <f aca="false">IF(BW483&lt;&gt;"",IF(ISNUMBER(FIND("=",BW483)),LEFT(BW483,FIND("=",BW483)-1),BW483),BW483)</f>
        <v>xx</v>
      </c>
      <c r="BY483" s="170" t="str">
        <f aca="false">IF(BW483&lt;&gt;"",IF(ISNUMBER(FIND("=",BW483)),RIGHT(BW483,LEN(BW483)-FIND("=",BW483)),""),"")</f>
        <v>Non_select</v>
      </c>
      <c r="BZ483" s="170" t="str">
        <f aca="false">IF(BX483&lt;&gt;"",IF(ISNUMBER(FIND(".",BX483)),LEFT(BX483,FIND(".",BX483)-1),BX483),BX483)</f>
        <v>xx</v>
      </c>
      <c r="CA483" s="170" t="str">
        <f aca="false">IF(BX483&lt;&gt;"",IF(ISNUMBER(FIND(".",BX483)),RIGHT(BX483,LEN(BX483)-FIND(".",BX483)),""),"")</f>
        <v/>
      </c>
      <c r="CC483" s="170" t="str">
        <f aca="false">A483</f>
        <v>KF513616</v>
      </c>
      <c r="CD483" s="178" t="s">
        <v>339</v>
      </c>
      <c r="CE483" s="178" t="s">
        <v>340</v>
      </c>
      <c r="CF483" s="178" t="s">
        <v>341</v>
      </c>
      <c r="CK483" s="178"/>
      <c r="CR483" s="228" t="n">
        <f aca="false">C483</f>
        <v>3</v>
      </c>
      <c r="CS483" s="229" t="e">
        <f aca="false">d#REF!</f>
        <v>#VALUE!</v>
      </c>
      <c r="CT483" s="170" t="str">
        <f aca="false">CONCATENATE(CD483," strain ",CM483," ",CL483,", partial cds")</f>
        <v>Hepatitis E virus strain  , partial cds</v>
      </c>
    </row>
    <row r="484" customFormat="false" ht="11.9" hidden="false" customHeight="true" outlineLevel="0" collapsed="false">
      <c r="A484" s="154" t="s">
        <v>1299</v>
      </c>
      <c r="B484" s="147" t="n">
        <v>3</v>
      </c>
      <c r="C484" s="148" t="n">
        <v>3</v>
      </c>
      <c r="D484" s="147" t="s">
        <v>1273</v>
      </c>
      <c r="E484" s="150" t="s">
        <v>640</v>
      </c>
      <c r="F484" s="210" t="s">
        <v>1300</v>
      </c>
      <c r="H484" s="146" t="s">
        <v>649</v>
      </c>
      <c r="I484" s="153" t="s">
        <v>650</v>
      </c>
      <c r="J484" s="146" t="s">
        <v>395</v>
      </c>
      <c r="M484" s="157" t="s">
        <v>348</v>
      </c>
      <c r="N484" s="158" t="s">
        <v>400</v>
      </c>
      <c r="O484" s="159" t="n">
        <v>2006</v>
      </c>
      <c r="S484" s="146" t="n">
        <v>280</v>
      </c>
      <c r="T484" s="161" t="n">
        <v>1</v>
      </c>
      <c r="AH484" s="164" t="n">
        <v>6262</v>
      </c>
      <c r="AI484" s="164" t="n">
        <v>6541</v>
      </c>
      <c r="AJ484" s="219" t="n">
        <f aca="false">SeqEnd-SeqBeg+1</f>
        <v>280</v>
      </c>
      <c r="AK484" s="220" t="n">
        <f aca="false">AND( SeqBeg&lt;=Beg  , End &lt;=SeqEnd )</f>
        <v>0</v>
      </c>
      <c r="AN484" s="221"/>
      <c r="AT484" s="147" t="s">
        <v>103</v>
      </c>
      <c r="AU484" s="146"/>
      <c r="AW484" s="222" t="str">
        <f aca="false">HYPERLINK(CONCATENATE("http://www.ncbi.nlm.nih.gov/nuccore/",BM484),BM484)</f>
        <v>KF513606</v>
      </c>
      <c r="AX484" s="219" t="e">
        <f aca="false">CONCATENATE(d#REF!,IF(I484="","",CONCATENATE(".",I484)),IF(K484="","",CONCATENATE(".",K484)),IF(M484="","",CONCATENATE(".",M484)),IF(R484="","",CONCATENATE(".",R484)),IF(U484="","","(*)"))</f>
        <v>#VALUE!</v>
      </c>
      <c r="AY484" s="170" t="str">
        <f aca="false">CONCATENATE(BM484,".",BN484)</f>
        <v>KF513606.HEV_EW110</v>
      </c>
      <c r="AZ484" s="171" t="str">
        <f aca="false">IF(AV484="",IF(ISNUMBER(FIND(".",A484)),LEFT(A484,FIND(".",A484)-1),A484),AV484)</f>
        <v>KF513606</v>
      </c>
      <c r="BA484" s="171" t="str">
        <f aca="false">IF(ISNUMBER(FIND("-",AZ484)),LEFT(AZ484,FIND("-",AZ484)-1),AZ484)</f>
        <v>KF513606</v>
      </c>
      <c r="BB484" s="170" t="str">
        <f aca="false"> MEGAname &amp; "="</f>
        <v>KF513606=</v>
      </c>
      <c r="BC484" s="170" t="str">
        <f aca="false">Clear &amp; IF(span ,"Span","out")</f>
        <v>KF513606=out</v>
      </c>
      <c r="BD484" s="170" t="str">
        <f aca="false">Clear &amp; IF(span, IF(B484=".","Selected",B484),"out")</f>
        <v>KF513606=out</v>
      </c>
      <c r="BE484" s="170" t="str">
        <f aca="false">Clear &amp; Strain</f>
        <v>KF513606=HEV_EW110</v>
      </c>
      <c r="BF484" s="170" t="e">
        <f aca="false">CONCATENATE(A484,"=",F484,". ",AX484,IF(AB484="","",CONCATENATE(".",AB484)))</f>
        <v>#VALUE!</v>
      </c>
      <c r="BG484" s="170" t="e">
        <f aca="false">CONCATENATE(A484,"=",F484,". ",AX484)</f>
        <v>#VALUE!</v>
      </c>
      <c r="BH484" s="170" t="e">
        <f aca="false">CONCATENATE(A484,"=",AX484)</f>
        <v>#VALUE!</v>
      </c>
      <c r="BI484" s="170" t="e">
        <f aca="false">CONCATENATE(A484,"=",ComForSubtype,d#REF!)</f>
        <v>#VALUE!</v>
      </c>
      <c r="BJ484" s="170" t="str">
        <f aca="false">CONCATENATE(A484,"=",E484)</f>
        <v>KF513606=3</v>
      </c>
      <c r="BK484" s="170" t="str">
        <f aca="false">CONCATENATE(A484,"=",C484)</f>
        <v>KF513606=3</v>
      </c>
      <c r="BL484" s="170" t="e">
        <f aca="false">CONCATENATE(d#REF!,"=")</f>
        <v>#VALUE!</v>
      </c>
      <c r="BM484" s="223" t="str">
        <f aca="false">IF(BA484="XX","",BA484)</f>
        <v>KF513606</v>
      </c>
      <c r="BN484" s="224" t="str">
        <f aca="false">CONCATENATE(IF(F484="","",F484),IF(G484="","",CONCATENATE(" / ",G484)))</f>
        <v>HEV_EW110</v>
      </c>
      <c r="BO484" s="225" t="e">
        <f aca="false">AX484</f>
        <v>#VALUE!</v>
      </c>
      <c r="BP484" s="226" t="str">
        <f aca="false">IF(V484="","",V484)</f>
        <v/>
      </c>
      <c r="BQ484" s="226" t="str">
        <f aca="false">IF(W484="","",CONCATENATE(W484,IF(LEFT(AO484,1)="s","+","")))</f>
        <v/>
      </c>
      <c r="BR484" s="226" t="str">
        <f aca="false">IF(X484="","",CONCATENATE(X484,IF(LEFT(AQ484,1)="s","+","")))</f>
        <v/>
      </c>
      <c r="BS484" s="226" t="str">
        <f aca="false">IF(Y484="","",CONCATENATE(Y484,IF(LEFT(AR484,1)="s","+","")))</f>
        <v/>
      </c>
      <c r="BT484" s="226" t="str">
        <f aca="false">IF(Z484="","",CONCATENATE(Z484,IF(LEFT(AS484,1)="s","+","")))</f>
        <v/>
      </c>
      <c r="BU484" s="227" t="str">
        <f aca="false">IF(AA484="","",CONCATENATE(AA484,IF(LEFT(AT484,1)="s","+","")))</f>
        <v/>
      </c>
      <c r="BW484" s="177" t="s">
        <v>338</v>
      </c>
      <c r="BX484" s="170" t="str">
        <f aca="false">IF(BW484&lt;&gt;"",IF(ISNUMBER(FIND("=",BW484)),LEFT(BW484,FIND("=",BW484)-1),BW484),BW484)</f>
        <v>xx</v>
      </c>
      <c r="BY484" s="170" t="str">
        <f aca="false">IF(BW484&lt;&gt;"",IF(ISNUMBER(FIND("=",BW484)),RIGHT(BW484,LEN(BW484)-FIND("=",BW484)),""),"")</f>
        <v>Non_select</v>
      </c>
      <c r="BZ484" s="170" t="str">
        <f aca="false">IF(BX484&lt;&gt;"",IF(ISNUMBER(FIND(".",BX484)),LEFT(BX484,FIND(".",BX484)-1),BX484),BX484)</f>
        <v>xx</v>
      </c>
      <c r="CA484" s="170" t="str">
        <f aca="false">IF(BX484&lt;&gt;"",IF(ISNUMBER(FIND(".",BX484)),RIGHT(BX484,LEN(BX484)-FIND(".",BX484)),""),"")</f>
        <v/>
      </c>
      <c r="CC484" s="170" t="str">
        <f aca="false">A484</f>
        <v>KF513606</v>
      </c>
      <c r="CD484" s="178" t="s">
        <v>339</v>
      </c>
      <c r="CE484" s="178" t="s">
        <v>340</v>
      </c>
      <c r="CF484" s="178" t="s">
        <v>341</v>
      </c>
      <c r="CK484" s="178"/>
      <c r="CR484" s="228" t="n">
        <f aca="false">C484</f>
        <v>3</v>
      </c>
      <c r="CS484" s="229" t="e">
        <f aca="false">d#REF!</f>
        <v>#VALUE!</v>
      </c>
      <c r="CT484" s="170" t="str">
        <f aca="false">CONCATENATE(CD484," strain ",CM484," ",CL484,", partial cds")</f>
        <v>Hepatitis E virus strain  , partial cds</v>
      </c>
    </row>
    <row r="485" customFormat="false" ht="11.9" hidden="false" customHeight="true" outlineLevel="0" collapsed="false">
      <c r="A485" s="154" t="s">
        <v>1301</v>
      </c>
      <c r="B485" s="147" t="n">
        <v>3</v>
      </c>
      <c r="C485" s="148" t="n">
        <v>3</v>
      </c>
      <c r="D485" s="147" t="s">
        <v>1273</v>
      </c>
      <c r="E485" s="150" t="s">
        <v>640</v>
      </c>
      <c r="F485" s="210" t="s">
        <v>1302</v>
      </c>
      <c r="H485" s="146" t="s">
        <v>649</v>
      </c>
      <c r="I485" s="153" t="s">
        <v>650</v>
      </c>
      <c r="J485" s="146" t="s">
        <v>395</v>
      </c>
      <c r="M485" s="157" t="s">
        <v>348</v>
      </c>
      <c r="N485" s="158" t="s">
        <v>400</v>
      </c>
      <c r="O485" s="159" t="n">
        <v>2006</v>
      </c>
      <c r="S485" s="146" t="n">
        <v>280</v>
      </c>
      <c r="T485" s="161" t="n">
        <v>1</v>
      </c>
      <c r="AH485" s="164" t="n">
        <v>6262</v>
      </c>
      <c r="AI485" s="164" t="n">
        <v>6541</v>
      </c>
      <c r="AJ485" s="219" t="n">
        <f aca="false">SeqEnd-SeqBeg+1</f>
        <v>280</v>
      </c>
      <c r="AK485" s="220" t="n">
        <f aca="false">AND( SeqBeg&lt;=Beg  , End &lt;=SeqEnd )</f>
        <v>0</v>
      </c>
      <c r="AN485" s="221"/>
      <c r="AT485" s="147" t="s">
        <v>103</v>
      </c>
      <c r="AU485" s="146"/>
      <c r="AW485" s="222" t="str">
        <f aca="false">HYPERLINK(CONCATENATE("http://www.ncbi.nlm.nih.gov/nuccore/",BM485),BM485)</f>
        <v>KF513607</v>
      </c>
      <c r="AX485" s="219" t="e">
        <f aca="false">CONCATENATE(d#REF!,IF(I485="","",CONCATENATE(".",I485)),IF(K485="","",CONCATENATE(".",K485)),IF(M485="","",CONCATENATE(".",M485)),IF(R485="","",CONCATENATE(".",R485)),IF(U485="","","(*)"))</f>
        <v>#VALUE!</v>
      </c>
      <c r="AY485" s="170" t="str">
        <f aca="false">CONCATENATE(BM485,".",BN485)</f>
        <v>KF513607.HEV_EW111</v>
      </c>
      <c r="AZ485" s="171" t="str">
        <f aca="false">IF(AV485="",IF(ISNUMBER(FIND(".",A485)),LEFT(A485,FIND(".",A485)-1),A485),AV485)</f>
        <v>KF513607</v>
      </c>
      <c r="BA485" s="171" t="str">
        <f aca="false">IF(ISNUMBER(FIND("-",AZ485)),LEFT(AZ485,FIND("-",AZ485)-1),AZ485)</f>
        <v>KF513607</v>
      </c>
      <c r="BB485" s="170" t="str">
        <f aca="false"> MEGAname &amp; "="</f>
        <v>KF513607=</v>
      </c>
      <c r="BC485" s="170" t="str">
        <f aca="false">Clear &amp; IF(span ,"Span","out")</f>
        <v>KF513607=out</v>
      </c>
      <c r="BD485" s="170" t="str">
        <f aca="false">Clear &amp; IF(span, IF(B485=".","Selected",B485),"out")</f>
        <v>KF513607=out</v>
      </c>
      <c r="BE485" s="170" t="str">
        <f aca="false">Clear &amp; Strain</f>
        <v>KF513607=HEV_EW111</v>
      </c>
      <c r="BF485" s="170" t="e">
        <f aca="false">CONCATENATE(A485,"=",F485,". ",AX485,IF(AB485="","",CONCATENATE(".",AB485)))</f>
        <v>#VALUE!</v>
      </c>
      <c r="BG485" s="170" t="e">
        <f aca="false">CONCATENATE(A485,"=",F485,". ",AX485)</f>
        <v>#VALUE!</v>
      </c>
      <c r="BH485" s="170" t="e">
        <f aca="false">CONCATENATE(A485,"=",AX485)</f>
        <v>#VALUE!</v>
      </c>
      <c r="BI485" s="170" t="e">
        <f aca="false">CONCATENATE(A485,"=",ComForSubtype,d#REF!)</f>
        <v>#VALUE!</v>
      </c>
      <c r="BJ485" s="170" t="str">
        <f aca="false">CONCATENATE(A485,"=",E485)</f>
        <v>KF513607=3</v>
      </c>
      <c r="BK485" s="170" t="str">
        <f aca="false">CONCATENATE(A485,"=",C485)</f>
        <v>KF513607=3</v>
      </c>
      <c r="BL485" s="170" t="e">
        <f aca="false">CONCATENATE(d#REF!,"=")</f>
        <v>#VALUE!</v>
      </c>
      <c r="BM485" s="223" t="str">
        <f aca="false">IF(BA485="XX","",BA485)</f>
        <v>KF513607</v>
      </c>
      <c r="BN485" s="224" t="str">
        <f aca="false">CONCATENATE(IF(F485="","",F485),IF(G485="","",CONCATENATE(" / ",G485)))</f>
        <v>HEV_EW111</v>
      </c>
      <c r="BO485" s="225" t="e">
        <f aca="false">AX485</f>
        <v>#VALUE!</v>
      </c>
      <c r="BP485" s="226" t="str">
        <f aca="false">IF(V485="","",V485)</f>
        <v/>
      </c>
      <c r="BQ485" s="226" t="str">
        <f aca="false">IF(W485="","",CONCATENATE(W485,IF(LEFT(AO485,1)="s","+","")))</f>
        <v/>
      </c>
      <c r="BR485" s="226" t="str">
        <f aca="false">IF(X485="","",CONCATENATE(X485,IF(LEFT(AQ485,1)="s","+","")))</f>
        <v/>
      </c>
      <c r="BS485" s="226" t="str">
        <f aca="false">IF(Y485="","",CONCATENATE(Y485,IF(LEFT(AR485,1)="s","+","")))</f>
        <v/>
      </c>
      <c r="BT485" s="226" t="str">
        <f aca="false">IF(Z485="","",CONCATENATE(Z485,IF(LEFT(AS485,1)="s","+","")))</f>
        <v/>
      </c>
      <c r="BU485" s="227" t="str">
        <f aca="false">IF(AA485="","",CONCATENATE(AA485,IF(LEFT(AT485,1)="s","+","")))</f>
        <v/>
      </c>
      <c r="BW485" s="177" t="s">
        <v>338</v>
      </c>
      <c r="BX485" s="170" t="str">
        <f aca="false">IF(BW485&lt;&gt;"",IF(ISNUMBER(FIND("=",BW485)),LEFT(BW485,FIND("=",BW485)-1),BW485),BW485)</f>
        <v>xx</v>
      </c>
      <c r="BY485" s="170" t="str">
        <f aca="false">IF(BW485&lt;&gt;"",IF(ISNUMBER(FIND("=",BW485)),RIGHT(BW485,LEN(BW485)-FIND("=",BW485)),""),"")</f>
        <v>Non_select</v>
      </c>
      <c r="BZ485" s="170" t="str">
        <f aca="false">IF(BX485&lt;&gt;"",IF(ISNUMBER(FIND(".",BX485)),LEFT(BX485,FIND(".",BX485)-1),BX485),BX485)</f>
        <v>xx</v>
      </c>
      <c r="CA485" s="170" t="str">
        <f aca="false">IF(BX485&lt;&gt;"",IF(ISNUMBER(FIND(".",BX485)),RIGHT(BX485,LEN(BX485)-FIND(".",BX485)),""),"")</f>
        <v/>
      </c>
      <c r="CC485" s="170" t="str">
        <f aca="false">A485</f>
        <v>KF513607</v>
      </c>
      <c r="CD485" s="178" t="s">
        <v>339</v>
      </c>
      <c r="CE485" s="178" t="s">
        <v>340</v>
      </c>
      <c r="CF485" s="178" t="s">
        <v>341</v>
      </c>
      <c r="CK485" s="178"/>
      <c r="CR485" s="228" t="n">
        <f aca="false">C485</f>
        <v>3</v>
      </c>
      <c r="CS485" s="229" t="e">
        <f aca="false">d#REF!</f>
        <v>#VALUE!</v>
      </c>
      <c r="CT485" s="170" t="str">
        <f aca="false">CONCATENATE(CD485," strain ",CM485," ",CL485,", partial cds")</f>
        <v>Hepatitis E virus strain  , partial cds</v>
      </c>
    </row>
    <row r="486" customFormat="false" ht="11.9" hidden="false" customHeight="true" outlineLevel="0" collapsed="false">
      <c r="A486" s="154" t="s">
        <v>1303</v>
      </c>
      <c r="B486" s="147" t="n">
        <v>3</v>
      </c>
      <c r="C486" s="148" t="n">
        <v>3</v>
      </c>
      <c r="D486" s="147" t="s">
        <v>1273</v>
      </c>
      <c r="E486" s="150" t="s">
        <v>640</v>
      </c>
      <c r="F486" s="210" t="s">
        <v>1304</v>
      </c>
      <c r="H486" s="146" t="s">
        <v>649</v>
      </c>
      <c r="I486" s="153" t="s">
        <v>650</v>
      </c>
      <c r="J486" s="146" t="s">
        <v>395</v>
      </c>
      <c r="M486" s="157" t="s">
        <v>348</v>
      </c>
      <c r="N486" s="158" t="s">
        <v>400</v>
      </c>
      <c r="O486" s="159" t="n">
        <v>2006</v>
      </c>
      <c r="S486" s="146" t="n">
        <v>280</v>
      </c>
      <c r="T486" s="161" t="n">
        <v>1</v>
      </c>
      <c r="AH486" s="164" t="n">
        <v>6262</v>
      </c>
      <c r="AI486" s="164" t="n">
        <v>6541</v>
      </c>
      <c r="AJ486" s="219" t="n">
        <f aca="false">SeqEnd-SeqBeg+1</f>
        <v>280</v>
      </c>
      <c r="AK486" s="220" t="n">
        <f aca="false">AND( SeqBeg&lt;=Beg  , End &lt;=SeqEnd )</f>
        <v>0</v>
      </c>
      <c r="AN486" s="221"/>
      <c r="AT486" s="147" t="s">
        <v>103</v>
      </c>
      <c r="AU486" s="146"/>
      <c r="AW486" s="222" t="str">
        <f aca="false">HYPERLINK(CONCATENATE("http://www.ncbi.nlm.nih.gov/nuccore/",BM486),BM486)</f>
        <v>KF513610</v>
      </c>
      <c r="AX486" s="219" t="e">
        <f aca="false">CONCATENATE(d#REF!,IF(I486="","",CONCATENATE(".",I486)),IF(K486="","",CONCATENATE(".",K486)),IF(M486="","",CONCATENATE(".",M486)),IF(R486="","",CONCATENATE(".",R486)),IF(U486="","","(*)"))</f>
        <v>#VALUE!</v>
      </c>
      <c r="AY486" s="170" t="str">
        <f aca="false">CONCATENATE(BM486,".",BN486)</f>
        <v>KF513610.HEV_EW114</v>
      </c>
      <c r="AZ486" s="171" t="str">
        <f aca="false">IF(AV486="",IF(ISNUMBER(FIND(".",A486)),LEFT(A486,FIND(".",A486)-1),A486),AV486)</f>
        <v>KF513610</v>
      </c>
      <c r="BA486" s="171" t="str">
        <f aca="false">IF(ISNUMBER(FIND("-",AZ486)),LEFT(AZ486,FIND("-",AZ486)-1),AZ486)</f>
        <v>KF513610</v>
      </c>
      <c r="BB486" s="170" t="str">
        <f aca="false"> MEGAname &amp; "="</f>
        <v>KF513610=</v>
      </c>
      <c r="BC486" s="170" t="str">
        <f aca="false">Clear &amp; IF(span ,"Span","out")</f>
        <v>KF513610=out</v>
      </c>
      <c r="BD486" s="170" t="str">
        <f aca="false">Clear &amp; IF(span, IF(B486=".","Selected",B486),"out")</f>
        <v>KF513610=out</v>
      </c>
      <c r="BE486" s="170" t="str">
        <f aca="false">Clear &amp; Strain</f>
        <v>KF513610=HEV_EW114</v>
      </c>
      <c r="BF486" s="170" t="e">
        <f aca="false">CONCATENATE(A486,"=",F486,". ",AX486,IF(AB486="","",CONCATENATE(".",AB486)))</f>
        <v>#VALUE!</v>
      </c>
      <c r="BG486" s="170" t="e">
        <f aca="false">CONCATENATE(A486,"=",F486,". ",AX486)</f>
        <v>#VALUE!</v>
      </c>
      <c r="BH486" s="170" t="e">
        <f aca="false">CONCATENATE(A486,"=",AX486)</f>
        <v>#VALUE!</v>
      </c>
      <c r="BI486" s="170" t="e">
        <f aca="false">CONCATENATE(A486,"=",ComForSubtype,d#REF!)</f>
        <v>#VALUE!</v>
      </c>
      <c r="BJ486" s="170" t="str">
        <f aca="false">CONCATENATE(A486,"=",E486)</f>
        <v>KF513610=3</v>
      </c>
      <c r="BK486" s="170" t="str">
        <f aca="false">CONCATENATE(A486,"=",C486)</f>
        <v>KF513610=3</v>
      </c>
      <c r="BL486" s="170" t="e">
        <f aca="false">CONCATENATE(d#REF!,"=")</f>
        <v>#VALUE!</v>
      </c>
      <c r="BM486" s="223" t="str">
        <f aca="false">IF(BA486="XX","",BA486)</f>
        <v>KF513610</v>
      </c>
      <c r="BN486" s="224" t="str">
        <f aca="false">CONCATENATE(IF(F486="","",F486),IF(G486="","",CONCATENATE(" / ",G486)))</f>
        <v>HEV_EW114</v>
      </c>
      <c r="BO486" s="225" t="e">
        <f aca="false">AX486</f>
        <v>#VALUE!</v>
      </c>
      <c r="BP486" s="226" t="str">
        <f aca="false">IF(V486="","",V486)</f>
        <v/>
      </c>
      <c r="BQ486" s="226" t="str">
        <f aca="false">IF(W486="","",CONCATENATE(W486,IF(LEFT(AO486,1)="s","+","")))</f>
        <v/>
      </c>
      <c r="BR486" s="226" t="str">
        <f aca="false">IF(X486="","",CONCATENATE(X486,IF(LEFT(AQ486,1)="s","+","")))</f>
        <v/>
      </c>
      <c r="BS486" s="226" t="str">
        <f aca="false">IF(Y486="","",CONCATENATE(Y486,IF(LEFT(AR486,1)="s","+","")))</f>
        <v/>
      </c>
      <c r="BT486" s="226" t="str">
        <f aca="false">IF(Z486="","",CONCATENATE(Z486,IF(LEFT(AS486,1)="s","+","")))</f>
        <v/>
      </c>
      <c r="BU486" s="227" t="str">
        <f aca="false">IF(AA486="","",CONCATENATE(AA486,IF(LEFT(AT486,1)="s","+","")))</f>
        <v/>
      </c>
      <c r="BW486" s="177" t="s">
        <v>338</v>
      </c>
      <c r="BX486" s="170" t="str">
        <f aca="false">IF(BW486&lt;&gt;"",IF(ISNUMBER(FIND("=",BW486)),LEFT(BW486,FIND("=",BW486)-1),BW486),BW486)</f>
        <v>xx</v>
      </c>
      <c r="BY486" s="170" t="str">
        <f aca="false">IF(BW486&lt;&gt;"",IF(ISNUMBER(FIND("=",BW486)),RIGHT(BW486,LEN(BW486)-FIND("=",BW486)),""),"")</f>
        <v>Non_select</v>
      </c>
      <c r="BZ486" s="170" t="str">
        <f aca="false">IF(BX486&lt;&gt;"",IF(ISNUMBER(FIND(".",BX486)),LEFT(BX486,FIND(".",BX486)-1),BX486),BX486)</f>
        <v>xx</v>
      </c>
      <c r="CA486" s="170" t="str">
        <f aca="false">IF(BX486&lt;&gt;"",IF(ISNUMBER(FIND(".",BX486)),RIGHT(BX486,LEN(BX486)-FIND(".",BX486)),""),"")</f>
        <v/>
      </c>
      <c r="CC486" s="170" t="str">
        <f aca="false">A486</f>
        <v>KF513610</v>
      </c>
      <c r="CD486" s="178" t="s">
        <v>339</v>
      </c>
      <c r="CE486" s="178" t="s">
        <v>340</v>
      </c>
      <c r="CF486" s="178" t="s">
        <v>341</v>
      </c>
      <c r="CK486" s="178"/>
      <c r="CR486" s="228" t="n">
        <f aca="false">C486</f>
        <v>3</v>
      </c>
      <c r="CS486" s="229" t="e">
        <f aca="false">d#REF!</f>
        <v>#VALUE!</v>
      </c>
      <c r="CT486" s="170" t="str">
        <f aca="false">CONCATENATE(CD486," strain ",CM486," ",CL486,", partial cds")</f>
        <v>Hepatitis E virus strain  , partial cds</v>
      </c>
    </row>
    <row r="487" customFormat="false" ht="11.9" hidden="false" customHeight="true" outlineLevel="0" collapsed="false">
      <c r="A487" s="154" t="s">
        <v>1305</v>
      </c>
      <c r="B487" s="147" t="n">
        <v>3</v>
      </c>
      <c r="C487" s="148" t="n">
        <v>3</v>
      </c>
      <c r="D487" s="147" t="s">
        <v>1273</v>
      </c>
      <c r="E487" s="150" t="s">
        <v>640</v>
      </c>
      <c r="F487" s="210" t="s">
        <v>1306</v>
      </c>
      <c r="H487" s="146" t="s">
        <v>649</v>
      </c>
      <c r="I487" s="153" t="s">
        <v>650</v>
      </c>
      <c r="J487" s="146" t="s">
        <v>395</v>
      </c>
      <c r="M487" s="157" t="s">
        <v>348</v>
      </c>
      <c r="N487" s="158" t="s">
        <v>400</v>
      </c>
      <c r="O487" s="159" t="n">
        <v>2006</v>
      </c>
      <c r="S487" s="146" t="n">
        <v>280</v>
      </c>
      <c r="T487" s="161" t="n">
        <v>1</v>
      </c>
      <c r="AH487" s="164" t="n">
        <v>6262</v>
      </c>
      <c r="AI487" s="164" t="n">
        <v>6541</v>
      </c>
      <c r="AJ487" s="219" t="n">
        <f aca="false">SeqEnd-SeqBeg+1</f>
        <v>280</v>
      </c>
      <c r="AK487" s="220" t="n">
        <f aca="false">AND( SeqBeg&lt;=Beg  , End &lt;=SeqEnd )</f>
        <v>0</v>
      </c>
      <c r="AN487" s="221"/>
      <c r="AT487" s="147" t="s">
        <v>103</v>
      </c>
      <c r="AU487" s="146"/>
      <c r="AW487" s="222" t="str">
        <f aca="false">HYPERLINK(CONCATENATE("http://www.ncbi.nlm.nih.gov/nuccore/",BM487),BM487)</f>
        <v>KF513612</v>
      </c>
      <c r="AX487" s="219" t="str">
        <f aca="false">CONCATENATE(D486,IF(I487="","",CONCATENATE(".",I487)),IF(K487="","",CONCATENATE(".",K487)),IF(M487="","",CONCATENATE(".",M487)),IF(R486="","",CONCATENATE(".",R486)),IF(U487="","","(*)"))</f>
        <v>3e.GBR.hum</v>
      </c>
      <c r="AY487" s="170" t="str">
        <f aca="false">CONCATENATE(BM487,".",BN487)</f>
        <v>KF513612.HEV_EW116</v>
      </c>
      <c r="AZ487" s="171" t="str">
        <f aca="false">IF(AV487="",IF(ISNUMBER(FIND(".",A487)),LEFT(A487,FIND(".",A487)-1),A487),AV487)</f>
        <v>KF513612</v>
      </c>
      <c r="BA487" s="171" t="str">
        <f aca="false">IF(ISNUMBER(FIND("-",AZ487)),LEFT(AZ487,FIND("-",AZ487)-1),AZ487)</f>
        <v>KF513612</v>
      </c>
      <c r="BB487" s="170" t="str">
        <f aca="false"> MEGAname &amp; "="</f>
        <v>KF513612=</v>
      </c>
      <c r="BC487" s="170" t="str">
        <f aca="false">Clear &amp; IF(span ,"Span","out")</f>
        <v>KF513612=out</v>
      </c>
      <c r="BD487" s="170" t="str">
        <f aca="false">Clear &amp; IF(span, IF(B487=".","Selected",B487),"out")</f>
        <v>KF513612=out</v>
      </c>
      <c r="BE487" s="170" t="str">
        <f aca="false">Clear &amp; Strain</f>
        <v>KF513612=HEV_EW116</v>
      </c>
      <c r="BF487" s="170" t="str">
        <f aca="false">CONCATENATE(A487,"=",F487,". ",AX487,IF(AB487="","",CONCATENATE(".",AB487)))</f>
        <v>KF513612=HEV_EW116. 3e.GBR.hum</v>
      </c>
      <c r="BG487" s="170" t="str">
        <f aca="false">CONCATENATE(A487,"=",F487,". ",AX487)</f>
        <v>KF513612=HEV_EW116. 3e.GBR.hum</v>
      </c>
      <c r="BH487" s="170" t="str">
        <f aca="false">CONCATENATE(A487,"=",AX487)</f>
        <v>KF513612=3e.GBR.hum</v>
      </c>
      <c r="BI487" s="170" t="str">
        <f aca="false">CONCATENATE(A487,"=",ComForSubtype,D486)</f>
        <v>KF513612=3e</v>
      </c>
      <c r="BJ487" s="170" t="str">
        <f aca="false">CONCATENATE(A487,"=",E487)</f>
        <v>KF513612=3</v>
      </c>
      <c r="BK487" s="170" t="str">
        <f aca="false">CONCATENATE(A487,"=",C487)</f>
        <v>KF513612=3</v>
      </c>
      <c r="BL487" s="170" t="str">
        <f aca="false">CONCATENATE(D486,"=")</f>
        <v>3e=</v>
      </c>
      <c r="BM487" s="223" t="str">
        <f aca="false">IF(BA487="XX","",BA487)</f>
        <v>KF513612</v>
      </c>
      <c r="BN487" s="224" t="str">
        <f aca="false">CONCATENATE(IF(F487="","",F487),IF(G487="","",CONCATENATE(" / ",G487)))</f>
        <v>HEV_EW116</v>
      </c>
      <c r="BO487" s="225" t="str">
        <f aca="false">AX487</f>
        <v>3e.GBR.hum</v>
      </c>
      <c r="BP487" s="226" t="str">
        <f aca="false">IF(V487="","",V487)</f>
        <v/>
      </c>
      <c r="BQ487" s="226" t="str">
        <f aca="false">IF(W487="","",CONCATENATE(W487,IF(LEFT(AO487,1)="s","+","")))</f>
        <v/>
      </c>
      <c r="BR487" s="226" t="str">
        <f aca="false">IF(X487="","",CONCATENATE(X487,IF(LEFT(AQ487,1)="s","+","")))</f>
        <v/>
      </c>
      <c r="BS487" s="226" t="str">
        <f aca="false">IF(Y487="","",CONCATENATE(Y487,IF(LEFT(AR487,1)="s","+","")))</f>
        <v/>
      </c>
      <c r="BT487" s="226" t="str">
        <f aca="false">IF(Z487="","",CONCATENATE(Z487,IF(LEFT(AS487,1)="s","+","")))</f>
        <v/>
      </c>
      <c r="BU487" s="227" t="str">
        <f aca="false">IF(AA487="","",CONCATENATE(AA487,IF(LEFT(AT487,1)="s","+","")))</f>
        <v/>
      </c>
      <c r="BW487" s="177" t="s">
        <v>338</v>
      </c>
      <c r="BX487" s="170" t="str">
        <f aca="false">IF(BW487&lt;&gt;"",IF(ISNUMBER(FIND("=",BW487)),LEFT(BW487,FIND("=",BW487)-1),BW487),BW487)</f>
        <v>xx</v>
      </c>
      <c r="BY487" s="170" t="str">
        <f aca="false">IF(BW487&lt;&gt;"",IF(ISNUMBER(FIND("=",BW487)),RIGHT(BW487,LEN(BW487)-FIND("=",BW487)),""),"")</f>
        <v>Non_select</v>
      </c>
      <c r="BZ487" s="170" t="str">
        <f aca="false">IF(BX487&lt;&gt;"",IF(ISNUMBER(FIND(".",BX487)),LEFT(BX487,FIND(".",BX487)-1),BX487),BX487)</f>
        <v>xx</v>
      </c>
      <c r="CA487" s="170" t="str">
        <f aca="false">IF(BX487&lt;&gt;"",IF(ISNUMBER(FIND(".",BX487)),RIGHT(BX487,LEN(BX487)-FIND(".",BX487)),""),"")</f>
        <v/>
      </c>
      <c r="CC487" s="170" t="str">
        <f aca="false">A487</f>
        <v>KF513612</v>
      </c>
      <c r="CD487" s="178" t="s">
        <v>339</v>
      </c>
      <c r="CE487" s="178" t="s">
        <v>340</v>
      </c>
      <c r="CF487" s="178" t="s">
        <v>341</v>
      </c>
      <c r="CK487" s="178"/>
      <c r="CR487" s="228" t="n">
        <f aca="false">C487</f>
        <v>3</v>
      </c>
      <c r="CS487" s="229" t="str">
        <f aca="false">D486</f>
        <v>3e</v>
      </c>
      <c r="CT487" s="170" t="str">
        <f aca="false">CONCATENATE(CD487," strain ",CM487," ",CL487,", partial cds")</f>
        <v>Hepatitis E virus strain  , partial cds</v>
      </c>
    </row>
    <row r="488" customFormat="false" ht="11.9" hidden="false" customHeight="true" outlineLevel="0" collapsed="false">
      <c r="A488" s="154" t="s">
        <v>1307</v>
      </c>
      <c r="B488" s="147" t="n">
        <v>3</v>
      </c>
      <c r="C488" s="148" t="n">
        <v>3</v>
      </c>
      <c r="D488" s="147" t="s">
        <v>1273</v>
      </c>
      <c r="E488" s="150" t="s">
        <v>640</v>
      </c>
      <c r="F488" s="210" t="s">
        <v>1308</v>
      </c>
      <c r="H488" s="146" t="s">
        <v>649</v>
      </c>
      <c r="I488" s="153" t="s">
        <v>650</v>
      </c>
      <c r="J488" s="146" t="s">
        <v>395</v>
      </c>
      <c r="M488" s="157" t="s">
        <v>348</v>
      </c>
      <c r="N488" s="158" t="s">
        <v>400</v>
      </c>
      <c r="O488" s="159" t="n">
        <v>2006</v>
      </c>
      <c r="S488" s="146" t="n">
        <v>280</v>
      </c>
      <c r="T488" s="161" t="n">
        <v>1</v>
      </c>
      <c r="AH488" s="164" t="n">
        <v>6262</v>
      </c>
      <c r="AI488" s="164" t="n">
        <v>6541</v>
      </c>
      <c r="AJ488" s="219" t="n">
        <f aca="false">SeqEnd-SeqBeg+1</f>
        <v>280</v>
      </c>
      <c r="AK488" s="220" t="n">
        <f aca="false">AND( SeqBeg&lt;=Beg  , End &lt;=SeqEnd )</f>
        <v>0</v>
      </c>
      <c r="AN488" s="221"/>
      <c r="AT488" s="147" t="s">
        <v>103</v>
      </c>
      <c r="AU488" s="146"/>
      <c r="AW488" s="222" t="str">
        <f aca="false">HYPERLINK(CONCATENATE("http://www.ncbi.nlm.nih.gov/nuccore/",BM488),BM488)</f>
        <v>KF513613</v>
      </c>
      <c r="AX488" s="219" t="e">
        <f aca="false">CONCATENATE(d#REF!,IF(I488="","",CONCATENATE(".",I488)),IF(K488="","",CONCATENATE(".",K488)),IF(M488="","",CONCATENATE(".",M488)),IF(R488="","",CONCATENATE(".",R488)),IF(U488="","","(*)"))</f>
        <v>#VALUE!</v>
      </c>
      <c r="AY488" s="170" t="str">
        <f aca="false">CONCATENATE(BM488,".",BN488)</f>
        <v>KF513613.HEV_EW117</v>
      </c>
      <c r="AZ488" s="171" t="str">
        <f aca="false">IF(AV488="",IF(ISNUMBER(FIND(".",A488)),LEFT(A488,FIND(".",A488)-1),A488),AV488)</f>
        <v>KF513613</v>
      </c>
      <c r="BA488" s="171" t="str">
        <f aca="false">IF(ISNUMBER(FIND("-",AZ488)),LEFT(AZ488,FIND("-",AZ488)-1),AZ488)</f>
        <v>KF513613</v>
      </c>
      <c r="BB488" s="170" t="str">
        <f aca="false"> MEGAname &amp; "="</f>
        <v>KF513613=</v>
      </c>
      <c r="BC488" s="170" t="str">
        <f aca="false">Clear &amp; IF(span ,"Span","out")</f>
        <v>KF513613=out</v>
      </c>
      <c r="BD488" s="170" t="str">
        <f aca="false">Clear &amp; IF(span, IF(B488=".","Selected",B488),"out")</f>
        <v>KF513613=out</v>
      </c>
      <c r="BE488" s="170" t="str">
        <f aca="false">Clear &amp; Strain</f>
        <v>KF513613=HEV_EW117</v>
      </c>
      <c r="BF488" s="170" t="e">
        <f aca="false">CONCATENATE(A488,"=",F488,". ",AX488,IF(AB488="","",CONCATENATE(".",AB488)))</f>
        <v>#VALUE!</v>
      </c>
      <c r="BG488" s="170" t="e">
        <f aca="false">CONCATENATE(A488,"=",F488,". ",AX488)</f>
        <v>#VALUE!</v>
      </c>
      <c r="BH488" s="170" t="e">
        <f aca="false">CONCATENATE(A488,"=",AX488)</f>
        <v>#VALUE!</v>
      </c>
      <c r="BI488" s="170" t="e">
        <f aca="false">CONCATENATE(A488,"=",ComForSubtype,d#REF!)</f>
        <v>#VALUE!</v>
      </c>
      <c r="BJ488" s="170" t="str">
        <f aca="false">CONCATENATE(A488,"=",E488)</f>
        <v>KF513613=3</v>
      </c>
      <c r="BK488" s="170" t="str">
        <f aca="false">CONCATENATE(A488,"=",C488)</f>
        <v>KF513613=3</v>
      </c>
      <c r="BL488" s="170" t="e">
        <f aca="false">CONCATENATE(d#REF!,"=")</f>
        <v>#VALUE!</v>
      </c>
      <c r="BM488" s="223" t="str">
        <f aca="false">IF(BA488="XX","",BA488)</f>
        <v>KF513613</v>
      </c>
      <c r="BN488" s="224" t="str">
        <f aca="false">CONCATENATE(IF(F488="","",F488),IF(G488="","",CONCATENATE(" / ",G488)))</f>
        <v>HEV_EW117</v>
      </c>
      <c r="BO488" s="225" t="e">
        <f aca="false">AX488</f>
        <v>#VALUE!</v>
      </c>
      <c r="BP488" s="226" t="str">
        <f aca="false">IF(V488="","",V488)</f>
        <v/>
      </c>
      <c r="BQ488" s="226" t="str">
        <f aca="false">IF(W488="","",CONCATENATE(W488,IF(LEFT(AO488,1)="s","+","")))</f>
        <v/>
      </c>
      <c r="BR488" s="226" t="str">
        <f aca="false">IF(X488="","",CONCATENATE(X488,IF(LEFT(AQ488,1)="s","+","")))</f>
        <v/>
      </c>
      <c r="BS488" s="226" t="str">
        <f aca="false">IF(Y488="","",CONCATENATE(Y488,IF(LEFT(AR488,1)="s","+","")))</f>
        <v/>
      </c>
      <c r="BT488" s="226" t="str">
        <f aca="false">IF(Z488="","",CONCATENATE(Z488,IF(LEFT(AS488,1)="s","+","")))</f>
        <v/>
      </c>
      <c r="BU488" s="227" t="str">
        <f aca="false">IF(AA488="","",CONCATENATE(AA488,IF(LEFT(AT488,1)="s","+","")))</f>
        <v/>
      </c>
      <c r="BW488" s="177" t="s">
        <v>338</v>
      </c>
      <c r="BX488" s="170" t="str">
        <f aca="false">IF(BW488&lt;&gt;"",IF(ISNUMBER(FIND("=",BW488)),LEFT(BW488,FIND("=",BW488)-1),BW488),BW488)</f>
        <v>xx</v>
      </c>
      <c r="BY488" s="170" t="str">
        <f aca="false">IF(BW488&lt;&gt;"",IF(ISNUMBER(FIND("=",BW488)),RIGHT(BW488,LEN(BW488)-FIND("=",BW488)),""),"")</f>
        <v>Non_select</v>
      </c>
      <c r="BZ488" s="170" t="str">
        <f aca="false">IF(BX488&lt;&gt;"",IF(ISNUMBER(FIND(".",BX488)),LEFT(BX488,FIND(".",BX488)-1),BX488),BX488)</f>
        <v>xx</v>
      </c>
      <c r="CA488" s="170" t="str">
        <f aca="false">IF(BX488&lt;&gt;"",IF(ISNUMBER(FIND(".",BX488)),RIGHT(BX488,LEN(BX488)-FIND(".",BX488)),""),"")</f>
        <v/>
      </c>
      <c r="CC488" s="170" t="str">
        <f aca="false">A488</f>
        <v>KF513613</v>
      </c>
      <c r="CD488" s="178" t="s">
        <v>339</v>
      </c>
      <c r="CE488" s="178" t="s">
        <v>340</v>
      </c>
      <c r="CF488" s="178" t="s">
        <v>341</v>
      </c>
      <c r="CK488" s="178"/>
      <c r="CR488" s="228" t="n">
        <f aca="false">C488</f>
        <v>3</v>
      </c>
      <c r="CS488" s="229" t="e">
        <f aca="false">d#REF!</f>
        <v>#VALUE!</v>
      </c>
      <c r="CT488" s="170" t="str">
        <f aca="false">CONCATENATE(CD488," strain ",CM488," ",CL488,", partial cds")</f>
        <v>Hepatitis E virus strain  , partial cds</v>
      </c>
    </row>
    <row r="489" customFormat="false" ht="11.9" hidden="false" customHeight="true" outlineLevel="0" collapsed="false">
      <c r="A489" s="154" t="s">
        <v>1309</v>
      </c>
      <c r="B489" s="147" t="n">
        <v>3</v>
      </c>
      <c r="C489" s="148" t="n">
        <v>3</v>
      </c>
      <c r="D489" s="147" t="s">
        <v>1273</v>
      </c>
      <c r="E489" s="150" t="s">
        <v>640</v>
      </c>
      <c r="F489" s="210" t="s">
        <v>1310</v>
      </c>
      <c r="H489" s="146" t="s">
        <v>649</v>
      </c>
      <c r="I489" s="153" t="s">
        <v>650</v>
      </c>
      <c r="J489" s="146" t="s">
        <v>395</v>
      </c>
      <c r="M489" s="157" t="s">
        <v>348</v>
      </c>
      <c r="N489" s="158" t="s">
        <v>400</v>
      </c>
      <c r="O489" s="159" t="n">
        <v>2006</v>
      </c>
      <c r="S489" s="146" t="n">
        <v>280</v>
      </c>
      <c r="T489" s="161" t="n">
        <v>1</v>
      </c>
      <c r="AH489" s="164" t="n">
        <v>6262</v>
      </c>
      <c r="AI489" s="164" t="n">
        <v>6541</v>
      </c>
      <c r="AJ489" s="219" t="n">
        <f aca="false">SeqEnd-SeqBeg+1</f>
        <v>280</v>
      </c>
      <c r="AK489" s="220" t="n">
        <f aca="false">AND( SeqBeg&lt;=Beg  , End &lt;=SeqEnd )</f>
        <v>0</v>
      </c>
      <c r="AN489" s="221"/>
      <c r="AT489" s="147" t="s">
        <v>103</v>
      </c>
      <c r="AU489" s="146"/>
      <c r="AW489" s="222" t="str">
        <f aca="false">HYPERLINK(CONCATENATE("http://www.ncbi.nlm.nih.gov/nuccore/",BM489),BM489)</f>
        <v>KF513615</v>
      </c>
      <c r="AX489" s="219" t="e">
        <f aca="false">CONCATENATE(d#REF!,IF(I489="","",CONCATENATE(".",I489)),IF(K489="","",CONCATENATE(".",K489)),IF(M489="","",CONCATENATE(".",M489)),IF(R489="","",CONCATENATE(".",R489)),IF(U489="","","(*)"))</f>
        <v>#VALUE!</v>
      </c>
      <c r="AY489" s="170" t="str">
        <f aca="false">CONCATENATE(BM489,".",BN489)</f>
        <v>KF513615.HEV_EW119</v>
      </c>
      <c r="AZ489" s="171" t="str">
        <f aca="false">IF(AV489="",IF(ISNUMBER(FIND(".",A489)),LEFT(A489,FIND(".",A489)-1),A489),AV489)</f>
        <v>KF513615</v>
      </c>
      <c r="BA489" s="171" t="str">
        <f aca="false">IF(ISNUMBER(FIND("-",AZ489)),LEFT(AZ489,FIND("-",AZ489)-1),AZ489)</f>
        <v>KF513615</v>
      </c>
      <c r="BB489" s="170" t="str">
        <f aca="false"> MEGAname &amp; "="</f>
        <v>KF513615=</v>
      </c>
      <c r="BC489" s="170" t="str">
        <f aca="false">Clear &amp; IF(span ,"Span","out")</f>
        <v>KF513615=out</v>
      </c>
      <c r="BD489" s="170" t="str">
        <f aca="false">Clear &amp; IF(span, IF(B489=".","Selected",B489),"out")</f>
        <v>KF513615=out</v>
      </c>
      <c r="BE489" s="170" t="str">
        <f aca="false">Clear &amp; Strain</f>
        <v>KF513615=HEV_EW119</v>
      </c>
      <c r="BF489" s="170" t="e">
        <f aca="false">CONCATENATE(A489,"=",F489,". ",AX489,IF(AB489="","",CONCATENATE(".",AB489)))</f>
        <v>#VALUE!</v>
      </c>
      <c r="BG489" s="170" t="e">
        <f aca="false">CONCATENATE(A489,"=",F489,". ",AX489)</f>
        <v>#VALUE!</v>
      </c>
      <c r="BH489" s="170" t="e">
        <f aca="false">CONCATENATE(A489,"=",AX489)</f>
        <v>#VALUE!</v>
      </c>
      <c r="BI489" s="170" t="e">
        <f aca="false">CONCATENATE(A489,"=",ComForSubtype,d#REF!)</f>
        <v>#VALUE!</v>
      </c>
      <c r="BJ489" s="170" t="str">
        <f aca="false">CONCATENATE(A489,"=",E489)</f>
        <v>KF513615=3</v>
      </c>
      <c r="BK489" s="170" t="str">
        <f aca="false">CONCATENATE(A489,"=",C489)</f>
        <v>KF513615=3</v>
      </c>
      <c r="BL489" s="170" t="e">
        <f aca="false">CONCATENATE(d#REF!,"=")</f>
        <v>#VALUE!</v>
      </c>
      <c r="BM489" s="223" t="str">
        <f aca="false">IF(BA489="XX","",BA489)</f>
        <v>KF513615</v>
      </c>
      <c r="BN489" s="224" t="str">
        <f aca="false">CONCATENATE(IF(F489="","",F489),IF(G489="","",CONCATENATE(" / ",G489)))</f>
        <v>HEV_EW119</v>
      </c>
      <c r="BO489" s="225" t="e">
        <f aca="false">AX489</f>
        <v>#VALUE!</v>
      </c>
      <c r="BP489" s="226" t="str">
        <f aca="false">IF(V489="","",V489)</f>
        <v/>
      </c>
      <c r="BQ489" s="226" t="str">
        <f aca="false">IF(W489="","",CONCATENATE(W489,IF(LEFT(AO489,1)="s","+","")))</f>
        <v/>
      </c>
      <c r="BR489" s="226" t="str">
        <f aca="false">IF(X489="","",CONCATENATE(X489,IF(LEFT(AQ489,1)="s","+","")))</f>
        <v/>
      </c>
      <c r="BS489" s="226" t="str">
        <f aca="false">IF(Y489="","",CONCATENATE(Y489,IF(LEFT(AR489,1)="s","+","")))</f>
        <v/>
      </c>
      <c r="BT489" s="226" t="str">
        <f aca="false">IF(Z489="","",CONCATENATE(Z489,IF(LEFT(AS489,1)="s","+","")))</f>
        <v/>
      </c>
      <c r="BU489" s="227" t="str">
        <f aca="false">IF(AA489="","",CONCATENATE(AA489,IF(LEFT(AT489,1)="s","+","")))</f>
        <v/>
      </c>
      <c r="BW489" s="177" t="s">
        <v>338</v>
      </c>
      <c r="BX489" s="170" t="str">
        <f aca="false">IF(BW489&lt;&gt;"",IF(ISNUMBER(FIND("=",BW489)),LEFT(BW489,FIND("=",BW489)-1),BW489),BW489)</f>
        <v>xx</v>
      </c>
      <c r="BY489" s="170" t="str">
        <f aca="false">IF(BW489&lt;&gt;"",IF(ISNUMBER(FIND("=",BW489)),RIGHT(BW489,LEN(BW489)-FIND("=",BW489)),""),"")</f>
        <v>Non_select</v>
      </c>
      <c r="BZ489" s="170" t="str">
        <f aca="false">IF(BX489&lt;&gt;"",IF(ISNUMBER(FIND(".",BX489)),LEFT(BX489,FIND(".",BX489)-1),BX489),BX489)</f>
        <v>xx</v>
      </c>
      <c r="CA489" s="170" t="str">
        <f aca="false">IF(BX489&lt;&gt;"",IF(ISNUMBER(FIND(".",BX489)),RIGHT(BX489,LEN(BX489)-FIND(".",BX489)),""),"")</f>
        <v/>
      </c>
      <c r="CC489" s="170" t="str">
        <f aca="false">A489</f>
        <v>KF513615</v>
      </c>
      <c r="CD489" s="178" t="s">
        <v>339</v>
      </c>
      <c r="CE489" s="178" t="s">
        <v>340</v>
      </c>
      <c r="CF489" s="178" t="s">
        <v>341</v>
      </c>
      <c r="CK489" s="178"/>
      <c r="CR489" s="228" t="n">
        <f aca="false">C489</f>
        <v>3</v>
      </c>
      <c r="CS489" s="229" t="e">
        <f aca="false">d#REF!</f>
        <v>#VALUE!</v>
      </c>
      <c r="CT489" s="170" t="str">
        <f aca="false">CONCATENATE(CD489," strain ",CM489," ",CL489,", partial cds")</f>
        <v>Hepatitis E virus strain  , partial cds</v>
      </c>
    </row>
    <row r="490" customFormat="false" ht="11.9" hidden="false" customHeight="true" outlineLevel="0" collapsed="false">
      <c r="A490" s="154" t="s">
        <v>1311</v>
      </c>
      <c r="B490" s="147" t="n">
        <v>3</v>
      </c>
      <c r="C490" s="148" t="n">
        <v>3</v>
      </c>
      <c r="D490" s="147" t="s">
        <v>1273</v>
      </c>
      <c r="E490" s="150" t="s">
        <v>640</v>
      </c>
      <c r="F490" s="210" t="s">
        <v>1312</v>
      </c>
      <c r="H490" s="146" t="s">
        <v>649</v>
      </c>
      <c r="I490" s="153" t="s">
        <v>650</v>
      </c>
      <c r="J490" s="146" t="s">
        <v>395</v>
      </c>
      <c r="M490" s="157" t="s">
        <v>348</v>
      </c>
      <c r="N490" s="158" t="s">
        <v>400</v>
      </c>
      <c r="O490" s="159" t="n">
        <v>2004</v>
      </c>
      <c r="S490" s="146" t="n">
        <v>280</v>
      </c>
      <c r="T490" s="161" t="n">
        <v>1</v>
      </c>
      <c r="AH490" s="164" t="n">
        <v>6262</v>
      </c>
      <c r="AI490" s="164" t="n">
        <v>6541</v>
      </c>
      <c r="AJ490" s="219" t="n">
        <f aca="false">SeqEnd-SeqBeg+1</f>
        <v>280</v>
      </c>
      <c r="AK490" s="220" t="n">
        <f aca="false">AND( SeqBeg&lt;=Beg  , End &lt;=SeqEnd )</f>
        <v>0</v>
      </c>
      <c r="AN490" s="221"/>
      <c r="AT490" s="147" t="s">
        <v>103</v>
      </c>
      <c r="AU490" s="146"/>
      <c r="AW490" s="222" t="str">
        <f aca="false">HYPERLINK(CONCATENATE("http://www.ncbi.nlm.nih.gov/nuccore/",BM490),BM490)</f>
        <v>KF513627</v>
      </c>
      <c r="AX490" s="219" t="e">
        <f aca="false">CONCATENATE(d#REF!,IF(I490="","",CONCATENATE(".",I490)),IF(K490="","",CONCATENATE(".",K490)),IF(M490="","",CONCATENATE(".",M490)),IF(R490="","",CONCATENATE(".",R490)),IF(U490="","","(*)"))</f>
        <v>#VALUE!</v>
      </c>
      <c r="AY490" s="170" t="str">
        <f aca="false">CONCATENATE(BM490,".",BN490)</f>
        <v>KF513627.HEV_EW12</v>
      </c>
      <c r="AZ490" s="171" t="str">
        <f aca="false">IF(AV490="",IF(ISNUMBER(FIND(".",A490)),LEFT(A490,FIND(".",A490)-1),A490),AV490)</f>
        <v>KF513627</v>
      </c>
      <c r="BA490" s="171" t="str">
        <f aca="false">IF(ISNUMBER(FIND("-",AZ490)),LEFT(AZ490,FIND("-",AZ490)-1),AZ490)</f>
        <v>KF513627</v>
      </c>
      <c r="BB490" s="170" t="str">
        <f aca="false"> MEGAname &amp; "="</f>
        <v>KF513627=</v>
      </c>
      <c r="BC490" s="170" t="str">
        <f aca="false">Clear &amp; IF(span ,"Span","out")</f>
        <v>KF513627=out</v>
      </c>
      <c r="BD490" s="170" t="str">
        <f aca="false">Clear &amp; IF(span, IF(B490=".","Selected",B490),"out")</f>
        <v>KF513627=out</v>
      </c>
      <c r="BE490" s="170" t="str">
        <f aca="false">Clear &amp; Strain</f>
        <v>KF513627=HEV_EW12</v>
      </c>
      <c r="BF490" s="170" t="e">
        <f aca="false">CONCATENATE(A490,"=",F490,". ",AX490,IF(AB490="","",CONCATENATE(".",AB490)))</f>
        <v>#VALUE!</v>
      </c>
      <c r="BG490" s="170" t="e">
        <f aca="false">CONCATENATE(A490,"=",F490,". ",AX490)</f>
        <v>#VALUE!</v>
      </c>
      <c r="BH490" s="170" t="e">
        <f aca="false">CONCATENATE(A490,"=",AX490)</f>
        <v>#VALUE!</v>
      </c>
      <c r="BI490" s="170" t="e">
        <f aca="false">CONCATENATE(A490,"=",ComForSubtype,d#REF!)</f>
        <v>#VALUE!</v>
      </c>
      <c r="BJ490" s="170" t="str">
        <f aca="false">CONCATENATE(A490,"=",E490)</f>
        <v>KF513627=3</v>
      </c>
      <c r="BK490" s="170" t="str">
        <f aca="false">CONCATENATE(A490,"=",C490)</f>
        <v>KF513627=3</v>
      </c>
      <c r="BL490" s="170" t="e">
        <f aca="false">CONCATENATE(d#REF!,"=")</f>
        <v>#VALUE!</v>
      </c>
      <c r="BM490" s="223" t="str">
        <f aca="false">IF(BA490="XX","",BA490)</f>
        <v>KF513627</v>
      </c>
      <c r="BN490" s="224" t="str">
        <f aca="false">CONCATENATE(IF(F490="","",F490),IF(G490="","",CONCATENATE(" / ",G490)))</f>
        <v>HEV_EW12</v>
      </c>
      <c r="BO490" s="225" t="e">
        <f aca="false">AX490</f>
        <v>#VALUE!</v>
      </c>
      <c r="BP490" s="226" t="str">
        <f aca="false">IF(V490="","",V490)</f>
        <v/>
      </c>
      <c r="BQ490" s="226" t="str">
        <f aca="false">IF(W490="","",CONCATENATE(W490,IF(LEFT(AO490,1)="s","+","")))</f>
        <v/>
      </c>
      <c r="BR490" s="226" t="str">
        <f aca="false">IF(X490="","",CONCATENATE(X490,IF(LEFT(AQ490,1)="s","+","")))</f>
        <v/>
      </c>
      <c r="BS490" s="226" t="str">
        <f aca="false">IF(Y490="","",CONCATENATE(Y490,IF(LEFT(AR490,1)="s","+","")))</f>
        <v/>
      </c>
      <c r="BT490" s="226" t="str">
        <f aca="false">IF(Z490="","",CONCATENATE(Z490,IF(LEFT(AS490,1)="s","+","")))</f>
        <v/>
      </c>
      <c r="BU490" s="227" t="str">
        <f aca="false">IF(AA490="","",CONCATENATE(AA490,IF(LEFT(AT490,1)="s","+","")))</f>
        <v/>
      </c>
      <c r="BW490" s="177" t="s">
        <v>338</v>
      </c>
      <c r="BX490" s="170" t="str">
        <f aca="false">IF(BW490&lt;&gt;"",IF(ISNUMBER(FIND("=",BW490)),LEFT(BW490,FIND("=",BW490)-1),BW490),BW490)</f>
        <v>xx</v>
      </c>
      <c r="BY490" s="170" t="str">
        <f aca="false">IF(BW490&lt;&gt;"",IF(ISNUMBER(FIND("=",BW490)),RIGHT(BW490,LEN(BW490)-FIND("=",BW490)),""),"")</f>
        <v>Non_select</v>
      </c>
      <c r="BZ490" s="170" t="str">
        <f aca="false">IF(BX490&lt;&gt;"",IF(ISNUMBER(FIND(".",BX490)),LEFT(BX490,FIND(".",BX490)-1),BX490),BX490)</f>
        <v>xx</v>
      </c>
      <c r="CA490" s="170" t="str">
        <f aca="false">IF(BX490&lt;&gt;"",IF(ISNUMBER(FIND(".",BX490)),RIGHT(BX490,LEN(BX490)-FIND(".",BX490)),""),"")</f>
        <v/>
      </c>
      <c r="CC490" s="170" t="str">
        <f aca="false">A490</f>
        <v>KF513627</v>
      </c>
      <c r="CD490" s="178" t="s">
        <v>339</v>
      </c>
      <c r="CE490" s="178" t="s">
        <v>340</v>
      </c>
      <c r="CF490" s="178" t="s">
        <v>341</v>
      </c>
      <c r="CK490" s="178"/>
      <c r="CR490" s="228" t="n">
        <f aca="false">C490</f>
        <v>3</v>
      </c>
      <c r="CS490" s="229" t="e">
        <f aca="false">d#REF!</f>
        <v>#VALUE!</v>
      </c>
      <c r="CT490" s="170" t="str">
        <f aca="false">CONCATENATE(CD490," strain ",CM490," ",CL490,", partial cds")</f>
        <v>Hepatitis E virus strain  , partial cds</v>
      </c>
    </row>
    <row r="491" customFormat="false" ht="11.9" hidden="false" customHeight="true" outlineLevel="0" collapsed="false">
      <c r="A491" s="154" t="s">
        <v>1313</v>
      </c>
      <c r="B491" s="147" t="n">
        <v>3</v>
      </c>
      <c r="C491" s="148" t="n">
        <v>3</v>
      </c>
      <c r="D491" s="147" t="s">
        <v>1273</v>
      </c>
      <c r="E491" s="150" t="s">
        <v>640</v>
      </c>
      <c r="F491" s="210" t="s">
        <v>1314</v>
      </c>
      <c r="H491" s="146" t="s">
        <v>649</v>
      </c>
      <c r="I491" s="153" t="s">
        <v>650</v>
      </c>
      <c r="J491" s="146" t="s">
        <v>395</v>
      </c>
      <c r="M491" s="157" t="s">
        <v>348</v>
      </c>
      <c r="N491" s="158" t="s">
        <v>400</v>
      </c>
      <c r="O491" s="159" t="n">
        <v>2006</v>
      </c>
      <c r="S491" s="146" t="n">
        <v>280</v>
      </c>
      <c r="T491" s="161" t="n">
        <v>1</v>
      </c>
      <c r="AH491" s="164" t="n">
        <v>6262</v>
      </c>
      <c r="AI491" s="164" t="n">
        <v>6541</v>
      </c>
      <c r="AJ491" s="219" t="n">
        <f aca="false">SeqEnd-SeqBeg+1</f>
        <v>280</v>
      </c>
      <c r="AK491" s="220" t="n">
        <f aca="false">AND( SeqBeg&lt;=Beg  , End &lt;=SeqEnd )</f>
        <v>0</v>
      </c>
      <c r="AN491" s="221"/>
      <c r="AT491" s="147" t="s">
        <v>103</v>
      </c>
      <c r="AU491" s="146"/>
      <c r="AW491" s="222" t="str">
        <f aca="false">HYPERLINK(CONCATENATE("http://www.ncbi.nlm.nih.gov/nuccore/",BM491),BM491)</f>
        <v>KF513617</v>
      </c>
      <c r="AX491" s="219" t="e">
        <f aca="false">CONCATENATE(d#REF!,IF(I491="","",CONCATENATE(".",I491)),IF(K491="","",CONCATENATE(".",K491)),IF(M491="","",CONCATENATE(".",M491)),IF(R491="","",CONCATENATE(".",R491)),IF(U491="","","(*)"))</f>
        <v>#VALUE!</v>
      </c>
      <c r="AY491" s="170" t="str">
        <f aca="false">CONCATENATE(BM491,".",BN491)</f>
        <v>KF513617.HEV_EW120</v>
      </c>
      <c r="AZ491" s="171" t="str">
        <f aca="false">IF(AV491="",IF(ISNUMBER(FIND(".",A491)),LEFT(A491,FIND(".",A491)-1),A491),AV491)</f>
        <v>KF513617</v>
      </c>
      <c r="BA491" s="171" t="str">
        <f aca="false">IF(ISNUMBER(FIND("-",AZ491)),LEFT(AZ491,FIND("-",AZ491)-1),AZ491)</f>
        <v>KF513617</v>
      </c>
      <c r="BB491" s="170" t="str">
        <f aca="false"> MEGAname &amp; "="</f>
        <v>KF513617=</v>
      </c>
      <c r="BC491" s="170" t="str">
        <f aca="false">Clear &amp; IF(span ,"Span","out")</f>
        <v>KF513617=out</v>
      </c>
      <c r="BD491" s="170" t="str">
        <f aca="false">Clear &amp; IF(span, IF(B491=".","Selected",B491),"out")</f>
        <v>KF513617=out</v>
      </c>
      <c r="BE491" s="170" t="str">
        <f aca="false">Clear &amp; Strain</f>
        <v>KF513617=HEV_EW120</v>
      </c>
      <c r="BF491" s="170" t="e">
        <f aca="false">CONCATENATE(A491,"=",F491,". ",AX491,IF(AB491="","",CONCATENATE(".",AB491)))</f>
        <v>#VALUE!</v>
      </c>
      <c r="BG491" s="170" t="e">
        <f aca="false">CONCATENATE(A491,"=",F491,". ",AX491)</f>
        <v>#VALUE!</v>
      </c>
      <c r="BH491" s="170" t="e">
        <f aca="false">CONCATENATE(A491,"=",AX491)</f>
        <v>#VALUE!</v>
      </c>
      <c r="BI491" s="170" t="e">
        <f aca="false">CONCATENATE(A491,"=",ComForSubtype,d#REF!)</f>
        <v>#VALUE!</v>
      </c>
      <c r="BJ491" s="170" t="str">
        <f aca="false">CONCATENATE(A491,"=",E491)</f>
        <v>KF513617=3</v>
      </c>
      <c r="BK491" s="170" t="str">
        <f aca="false">CONCATENATE(A491,"=",C491)</f>
        <v>KF513617=3</v>
      </c>
      <c r="BL491" s="170" t="e">
        <f aca="false">CONCATENATE(d#REF!,"=")</f>
        <v>#VALUE!</v>
      </c>
      <c r="BM491" s="223" t="str">
        <f aca="false">IF(BA491="XX","",BA491)</f>
        <v>KF513617</v>
      </c>
      <c r="BN491" s="224" t="str">
        <f aca="false">CONCATENATE(IF(F491="","",F491),IF(G491="","",CONCATENATE(" / ",G491)))</f>
        <v>HEV_EW120</v>
      </c>
      <c r="BO491" s="225" t="e">
        <f aca="false">AX491</f>
        <v>#VALUE!</v>
      </c>
      <c r="BP491" s="226" t="str">
        <f aca="false">IF(V491="","",V491)</f>
        <v/>
      </c>
      <c r="BQ491" s="226" t="str">
        <f aca="false">IF(W491="","",CONCATENATE(W491,IF(LEFT(AO491,1)="s","+","")))</f>
        <v/>
      </c>
      <c r="BR491" s="226" t="str">
        <f aca="false">IF(X491="","",CONCATENATE(X491,IF(LEFT(AQ491,1)="s","+","")))</f>
        <v/>
      </c>
      <c r="BS491" s="226" t="str">
        <f aca="false">IF(Y491="","",CONCATENATE(Y491,IF(LEFT(AR491,1)="s","+","")))</f>
        <v/>
      </c>
      <c r="BT491" s="226" t="str">
        <f aca="false">IF(Z491="","",CONCATENATE(Z491,IF(LEFT(AS491,1)="s","+","")))</f>
        <v/>
      </c>
      <c r="BU491" s="227" t="str">
        <f aca="false">IF(AA491="","",CONCATENATE(AA491,IF(LEFT(AT491,1)="s","+","")))</f>
        <v/>
      </c>
      <c r="BW491" s="177" t="s">
        <v>338</v>
      </c>
      <c r="BX491" s="170" t="str">
        <f aca="false">IF(BW491&lt;&gt;"",IF(ISNUMBER(FIND("=",BW491)),LEFT(BW491,FIND("=",BW491)-1),BW491),BW491)</f>
        <v>xx</v>
      </c>
      <c r="BY491" s="170" t="str">
        <f aca="false">IF(BW491&lt;&gt;"",IF(ISNUMBER(FIND("=",BW491)),RIGHT(BW491,LEN(BW491)-FIND("=",BW491)),""),"")</f>
        <v>Non_select</v>
      </c>
      <c r="BZ491" s="170" t="str">
        <f aca="false">IF(BX491&lt;&gt;"",IF(ISNUMBER(FIND(".",BX491)),LEFT(BX491,FIND(".",BX491)-1),BX491),BX491)</f>
        <v>xx</v>
      </c>
      <c r="CA491" s="170" t="str">
        <f aca="false">IF(BX491&lt;&gt;"",IF(ISNUMBER(FIND(".",BX491)),RIGHT(BX491,LEN(BX491)-FIND(".",BX491)),""),"")</f>
        <v/>
      </c>
      <c r="CC491" s="170" t="str">
        <f aca="false">A491</f>
        <v>KF513617</v>
      </c>
      <c r="CD491" s="178" t="s">
        <v>339</v>
      </c>
      <c r="CE491" s="178" t="s">
        <v>340</v>
      </c>
      <c r="CF491" s="178" t="s">
        <v>341</v>
      </c>
      <c r="CK491" s="178"/>
      <c r="CR491" s="228" t="n">
        <f aca="false">C491</f>
        <v>3</v>
      </c>
      <c r="CS491" s="229" t="e">
        <f aca="false">d#REF!</f>
        <v>#VALUE!</v>
      </c>
      <c r="CT491" s="170" t="str">
        <f aca="false">CONCATENATE(CD491," strain ",CM491," ",CL491,", partial cds")</f>
        <v>Hepatitis E virus strain  , partial cds</v>
      </c>
    </row>
    <row r="492" customFormat="false" ht="11.9" hidden="false" customHeight="true" outlineLevel="0" collapsed="false">
      <c r="A492" s="154" t="s">
        <v>1315</v>
      </c>
      <c r="B492" s="147" t="n">
        <v>3</v>
      </c>
      <c r="C492" s="148" t="n">
        <v>3</v>
      </c>
      <c r="D492" s="147" t="s">
        <v>1273</v>
      </c>
      <c r="E492" s="150" t="s">
        <v>640</v>
      </c>
      <c r="F492" s="210" t="s">
        <v>1316</v>
      </c>
      <c r="H492" s="146" t="s">
        <v>649</v>
      </c>
      <c r="I492" s="153" t="s">
        <v>650</v>
      </c>
      <c r="J492" s="146" t="s">
        <v>395</v>
      </c>
      <c r="M492" s="157" t="s">
        <v>348</v>
      </c>
      <c r="N492" s="158" t="s">
        <v>400</v>
      </c>
      <c r="O492" s="159" t="n">
        <v>2006</v>
      </c>
      <c r="S492" s="146" t="n">
        <v>280</v>
      </c>
      <c r="T492" s="161" t="n">
        <v>1</v>
      </c>
      <c r="AH492" s="164" t="n">
        <v>6262</v>
      </c>
      <c r="AI492" s="164" t="n">
        <v>6541</v>
      </c>
      <c r="AJ492" s="219" t="n">
        <f aca="false">SeqEnd-SeqBeg+1</f>
        <v>280</v>
      </c>
      <c r="AK492" s="220" t="n">
        <f aca="false">AND( SeqBeg&lt;=Beg  , End &lt;=SeqEnd )</f>
        <v>0</v>
      </c>
      <c r="AN492" s="221"/>
      <c r="AT492" s="147" t="s">
        <v>103</v>
      </c>
      <c r="AU492" s="146"/>
      <c r="AW492" s="222" t="str">
        <f aca="false">HYPERLINK(CONCATENATE("http://www.ncbi.nlm.nih.gov/nuccore/",BM492),BM492)</f>
        <v>KF513618</v>
      </c>
      <c r="AX492" s="219" t="e">
        <f aca="false">CONCATENATE(d#REF!,IF(I492="","",CONCATENATE(".",I492)),IF(K492="","",CONCATENATE(".",K492)),IF(M492="","",CONCATENATE(".",M492)),IF(R492="","",CONCATENATE(".",R492)),IF(U492="","","(*)"))</f>
        <v>#VALUE!</v>
      </c>
      <c r="AY492" s="170" t="str">
        <f aca="false">CONCATENATE(BM492,".",BN492)</f>
        <v>KF513618.HEV_EW121</v>
      </c>
      <c r="AZ492" s="171" t="str">
        <f aca="false">IF(AV492="",IF(ISNUMBER(FIND(".",A492)),LEFT(A492,FIND(".",A492)-1),A492),AV492)</f>
        <v>KF513618</v>
      </c>
      <c r="BA492" s="171" t="str">
        <f aca="false">IF(ISNUMBER(FIND("-",AZ492)),LEFT(AZ492,FIND("-",AZ492)-1),AZ492)</f>
        <v>KF513618</v>
      </c>
      <c r="BB492" s="170" t="str">
        <f aca="false"> MEGAname &amp; "="</f>
        <v>KF513618=</v>
      </c>
      <c r="BC492" s="170" t="str">
        <f aca="false">Clear &amp; IF(span ,"Span","out")</f>
        <v>KF513618=out</v>
      </c>
      <c r="BD492" s="170" t="str">
        <f aca="false">Clear &amp; IF(span, IF(B492=".","Selected",B492),"out")</f>
        <v>KF513618=out</v>
      </c>
      <c r="BE492" s="170" t="str">
        <f aca="false">Clear &amp; Strain</f>
        <v>KF513618=HEV_EW121</v>
      </c>
      <c r="BF492" s="170" t="e">
        <f aca="false">CONCATENATE(A492,"=",F492,". ",AX492,IF(AB492="","",CONCATENATE(".",AB492)))</f>
        <v>#VALUE!</v>
      </c>
      <c r="BG492" s="170" t="e">
        <f aca="false">CONCATENATE(A492,"=",F492,". ",AX492)</f>
        <v>#VALUE!</v>
      </c>
      <c r="BH492" s="170" t="e">
        <f aca="false">CONCATENATE(A492,"=",AX492)</f>
        <v>#VALUE!</v>
      </c>
      <c r="BI492" s="170" t="e">
        <f aca="false">CONCATENATE(A492,"=",ComForSubtype,d#REF!)</f>
        <v>#VALUE!</v>
      </c>
      <c r="BJ492" s="170" t="str">
        <f aca="false">CONCATENATE(A492,"=",E492)</f>
        <v>KF513618=3</v>
      </c>
      <c r="BK492" s="170" t="str">
        <f aca="false">CONCATENATE(A492,"=",C492)</f>
        <v>KF513618=3</v>
      </c>
      <c r="BL492" s="170" t="e">
        <f aca="false">CONCATENATE(d#REF!,"=")</f>
        <v>#VALUE!</v>
      </c>
      <c r="BM492" s="223" t="str">
        <f aca="false">IF(BA492="XX","",BA492)</f>
        <v>KF513618</v>
      </c>
      <c r="BN492" s="224" t="str">
        <f aca="false">CONCATENATE(IF(F492="","",F492),IF(G492="","",CONCATENATE(" / ",G492)))</f>
        <v>HEV_EW121</v>
      </c>
      <c r="BO492" s="225" t="e">
        <f aca="false">AX492</f>
        <v>#VALUE!</v>
      </c>
      <c r="BP492" s="226" t="str">
        <f aca="false">IF(V492="","",V492)</f>
        <v/>
      </c>
      <c r="BQ492" s="226" t="str">
        <f aca="false">IF(W492="","",CONCATENATE(W492,IF(LEFT(AO492,1)="s","+","")))</f>
        <v/>
      </c>
      <c r="BR492" s="226" t="str">
        <f aca="false">IF(X492="","",CONCATENATE(X492,IF(LEFT(AQ492,1)="s","+","")))</f>
        <v/>
      </c>
      <c r="BS492" s="226" t="str">
        <f aca="false">IF(Y492="","",CONCATENATE(Y492,IF(LEFT(AR492,1)="s","+","")))</f>
        <v/>
      </c>
      <c r="BT492" s="226" t="str">
        <f aca="false">IF(Z492="","",CONCATENATE(Z492,IF(LEFT(AS492,1)="s","+","")))</f>
        <v/>
      </c>
      <c r="BU492" s="227" t="str">
        <f aca="false">IF(AA492="","",CONCATENATE(AA492,IF(LEFT(AT492,1)="s","+","")))</f>
        <v/>
      </c>
      <c r="BW492" s="177" t="s">
        <v>338</v>
      </c>
      <c r="BX492" s="170" t="str">
        <f aca="false">IF(BW492&lt;&gt;"",IF(ISNUMBER(FIND("=",BW492)),LEFT(BW492,FIND("=",BW492)-1),BW492),BW492)</f>
        <v>xx</v>
      </c>
      <c r="BY492" s="170" t="str">
        <f aca="false">IF(BW492&lt;&gt;"",IF(ISNUMBER(FIND("=",BW492)),RIGHT(BW492,LEN(BW492)-FIND("=",BW492)),""),"")</f>
        <v>Non_select</v>
      </c>
      <c r="BZ492" s="170" t="str">
        <f aca="false">IF(BX492&lt;&gt;"",IF(ISNUMBER(FIND(".",BX492)),LEFT(BX492,FIND(".",BX492)-1),BX492),BX492)</f>
        <v>xx</v>
      </c>
      <c r="CA492" s="170" t="str">
        <f aca="false">IF(BX492&lt;&gt;"",IF(ISNUMBER(FIND(".",BX492)),RIGHT(BX492,LEN(BX492)-FIND(".",BX492)),""),"")</f>
        <v/>
      </c>
      <c r="CC492" s="170" t="str">
        <f aca="false">A492</f>
        <v>KF513618</v>
      </c>
      <c r="CD492" s="178" t="s">
        <v>339</v>
      </c>
      <c r="CE492" s="178" t="s">
        <v>340</v>
      </c>
      <c r="CF492" s="178" t="s">
        <v>341</v>
      </c>
      <c r="CK492" s="178"/>
      <c r="CR492" s="228" t="n">
        <f aca="false">C492</f>
        <v>3</v>
      </c>
      <c r="CS492" s="229" t="e">
        <f aca="false">d#REF!</f>
        <v>#VALUE!</v>
      </c>
      <c r="CT492" s="170" t="str">
        <f aca="false">CONCATENATE(CD492," strain ",CM492," ",CL492,", partial cds")</f>
        <v>Hepatitis E virus strain  , partial cds</v>
      </c>
    </row>
    <row r="493" customFormat="false" ht="11.9" hidden="false" customHeight="true" outlineLevel="0" collapsed="false">
      <c r="A493" s="154" t="s">
        <v>1317</v>
      </c>
      <c r="B493" s="147" t="n">
        <v>3</v>
      </c>
      <c r="C493" s="148" t="n">
        <v>3</v>
      </c>
      <c r="D493" s="147" t="s">
        <v>1273</v>
      </c>
      <c r="E493" s="150" t="s">
        <v>640</v>
      </c>
      <c r="F493" s="210" t="s">
        <v>1318</v>
      </c>
      <c r="H493" s="146" t="s">
        <v>649</v>
      </c>
      <c r="I493" s="153" t="s">
        <v>650</v>
      </c>
      <c r="J493" s="146" t="s">
        <v>395</v>
      </c>
      <c r="M493" s="157" t="s">
        <v>348</v>
      </c>
      <c r="N493" s="158" t="s">
        <v>400</v>
      </c>
      <c r="O493" s="159" t="n">
        <v>2006</v>
      </c>
      <c r="S493" s="146" t="n">
        <v>280</v>
      </c>
      <c r="T493" s="161" t="n">
        <v>1</v>
      </c>
      <c r="AH493" s="164" t="n">
        <v>6262</v>
      </c>
      <c r="AI493" s="164" t="n">
        <v>6541</v>
      </c>
      <c r="AJ493" s="219" t="n">
        <f aca="false">SeqEnd-SeqBeg+1</f>
        <v>280</v>
      </c>
      <c r="AK493" s="220" t="n">
        <f aca="false">AND( SeqBeg&lt;=Beg  , End &lt;=SeqEnd )</f>
        <v>0</v>
      </c>
      <c r="AN493" s="221"/>
      <c r="AT493" s="147" t="s">
        <v>103</v>
      </c>
      <c r="AU493" s="146"/>
      <c r="AW493" s="222" t="str">
        <f aca="false">HYPERLINK(CONCATENATE("http://www.ncbi.nlm.nih.gov/nuccore/",BM493),BM493)</f>
        <v>KF513619</v>
      </c>
      <c r="AX493" s="219" t="e">
        <f aca="false">CONCATENATE(d#REF!,IF(I493="","",CONCATENATE(".",I493)),IF(K493="","",CONCATENATE(".",K493)),IF(M493="","",CONCATENATE(".",M493)),IF(R493="","",CONCATENATE(".",R493)),IF(U493="","","(*)"))</f>
        <v>#VALUE!</v>
      </c>
      <c r="AY493" s="170" t="str">
        <f aca="false">CONCATENATE(BM493,".",BN493)</f>
        <v>KF513619.HEV_EW122</v>
      </c>
      <c r="AZ493" s="171" t="str">
        <f aca="false">IF(AV493="",IF(ISNUMBER(FIND(".",A493)),LEFT(A493,FIND(".",A493)-1),A493),AV493)</f>
        <v>KF513619</v>
      </c>
      <c r="BA493" s="171" t="str">
        <f aca="false">IF(ISNUMBER(FIND("-",AZ493)),LEFT(AZ493,FIND("-",AZ493)-1),AZ493)</f>
        <v>KF513619</v>
      </c>
      <c r="BB493" s="170" t="str">
        <f aca="false"> MEGAname &amp; "="</f>
        <v>KF513619=</v>
      </c>
      <c r="BC493" s="170" t="str">
        <f aca="false">Clear &amp; IF(span ,"Span","out")</f>
        <v>KF513619=out</v>
      </c>
      <c r="BD493" s="170" t="str">
        <f aca="false">Clear &amp; IF(span, IF(B493=".","Selected",B493),"out")</f>
        <v>KF513619=out</v>
      </c>
      <c r="BE493" s="170" t="str">
        <f aca="false">Clear &amp; Strain</f>
        <v>KF513619=HEV_EW122</v>
      </c>
      <c r="BF493" s="170" t="e">
        <f aca="false">CONCATENATE(A493,"=",F493,". ",AX493,IF(AB493="","",CONCATENATE(".",AB493)))</f>
        <v>#VALUE!</v>
      </c>
      <c r="BG493" s="170" t="e">
        <f aca="false">CONCATENATE(A493,"=",F493,". ",AX493)</f>
        <v>#VALUE!</v>
      </c>
      <c r="BH493" s="170" t="e">
        <f aca="false">CONCATENATE(A493,"=",AX493)</f>
        <v>#VALUE!</v>
      </c>
      <c r="BI493" s="170" t="e">
        <f aca="false">CONCATENATE(A493,"=",ComForSubtype,d#REF!)</f>
        <v>#VALUE!</v>
      </c>
      <c r="BJ493" s="170" t="str">
        <f aca="false">CONCATENATE(A493,"=",E493)</f>
        <v>KF513619=3</v>
      </c>
      <c r="BK493" s="170" t="str">
        <f aca="false">CONCATENATE(A493,"=",C493)</f>
        <v>KF513619=3</v>
      </c>
      <c r="BL493" s="170" t="e">
        <f aca="false">CONCATENATE(d#REF!,"=")</f>
        <v>#VALUE!</v>
      </c>
      <c r="BM493" s="223" t="str">
        <f aca="false">IF(BA493="XX","",BA493)</f>
        <v>KF513619</v>
      </c>
      <c r="BN493" s="224" t="str">
        <f aca="false">CONCATENATE(IF(F493="","",F493),IF(G493="","",CONCATENATE(" / ",G493)))</f>
        <v>HEV_EW122</v>
      </c>
      <c r="BO493" s="225" t="e">
        <f aca="false">AX493</f>
        <v>#VALUE!</v>
      </c>
      <c r="BP493" s="226" t="str">
        <f aca="false">IF(V493="","",V493)</f>
        <v/>
      </c>
      <c r="BQ493" s="226" t="str">
        <f aca="false">IF(W493="","",CONCATENATE(W493,IF(LEFT(AO493,1)="s","+","")))</f>
        <v/>
      </c>
      <c r="BR493" s="226" t="str">
        <f aca="false">IF(X493="","",CONCATENATE(X493,IF(LEFT(AQ493,1)="s","+","")))</f>
        <v/>
      </c>
      <c r="BS493" s="226" t="str">
        <f aca="false">IF(Y493="","",CONCATENATE(Y493,IF(LEFT(AR493,1)="s","+","")))</f>
        <v/>
      </c>
      <c r="BT493" s="226" t="str">
        <f aca="false">IF(Z493="","",CONCATENATE(Z493,IF(LEFT(AS493,1)="s","+","")))</f>
        <v/>
      </c>
      <c r="BU493" s="227" t="str">
        <f aca="false">IF(AA493="","",CONCATENATE(AA493,IF(LEFT(AT493,1)="s","+","")))</f>
        <v/>
      </c>
      <c r="BW493" s="177" t="s">
        <v>338</v>
      </c>
      <c r="BX493" s="170" t="str">
        <f aca="false">IF(BW493&lt;&gt;"",IF(ISNUMBER(FIND("=",BW493)),LEFT(BW493,FIND("=",BW493)-1),BW493),BW493)</f>
        <v>xx</v>
      </c>
      <c r="BY493" s="170" t="str">
        <f aca="false">IF(BW493&lt;&gt;"",IF(ISNUMBER(FIND("=",BW493)),RIGHT(BW493,LEN(BW493)-FIND("=",BW493)),""),"")</f>
        <v>Non_select</v>
      </c>
      <c r="BZ493" s="170" t="str">
        <f aca="false">IF(BX493&lt;&gt;"",IF(ISNUMBER(FIND(".",BX493)),LEFT(BX493,FIND(".",BX493)-1),BX493),BX493)</f>
        <v>xx</v>
      </c>
      <c r="CA493" s="170" t="str">
        <f aca="false">IF(BX493&lt;&gt;"",IF(ISNUMBER(FIND(".",BX493)),RIGHT(BX493,LEN(BX493)-FIND(".",BX493)),""),"")</f>
        <v/>
      </c>
      <c r="CC493" s="170" t="str">
        <f aca="false">A493</f>
        <v>KF513619</v>
      </c>
      <c r="CD493" s="178" t="s">
        <v>339</v>
      </c>
      <c r="CE493" s="178" t="s">
        <v>340</v>
      </c>
      <c r="CF493" s="178" t="s">
        <v>341</v>
      </c>
      <c r="CK493" s="178"/>
      <c r="CR493" s="228" t="n">
        <f aca="false">C493</f>
        <v>3</v>
      </c>
      <c r="CS493" s="229" t="e">
        <f aca="false">d#REF!</f>
        <v>#VALUE!</v>
      </c>
      <c r="CT493" s="170" t="str">
        <f aca="false">CONCATENATE(CD493," strain ",CM493," ",CL493,", partial cds")</f>
        <v>Hepatitis E virus strain  , partial cds</v>
      </c>
    </row>
    <row r="494" customFormat="false" ht="11.9" hidden="false" customHeight="true" outlineLevel="0" collapsed="false">
      <c r="A494" s="154" t="s">
        <v>1319</v>
      </c>
      <c r="B494" s="147" t="n">
        <v>3</v>
      </c>
      <c r="C494" s="148" t="n">
        <v>3</v>
      </c>
      <c r="D494" s="147" t="s">
        <v>1273</v>
      </c>
      <c r="E494" s="150" t="s">
        <v>640</v>
      </c>
      <c r="F494" s="210" t="s">
        <v>1320</v>
      </c>
      <c r="H494" s="146" t="s">
        <v>649</v>
      </c>
      <c r="I494" s="153" t="s">
        <v>650</v>
      </c>
      <c r="J494" s="146" t="s">
        <v>395</v>
      </c>
      <c r="M494" s="157" t="s">
        <v>348</v>
      </c>
      <c r="N494" s="158" t="s">
        <v>400</v>
      </c>
      <c r="O494" s="159" t="n">
        <v>2006</v>
      </c>
      <c r="S494" s="146" t="n">
        <v>280</v>
      </c>
      <c r="T494" s="161" t="n">
        <v>1</v>
      </c>
      <c r="AH494" s="164" t="n">
        <v>6262</v>
      </c>
      <c r="AI494" s="164" t="n">
        <v>6541</v>
      </c>
      <c r="AJ494" s="219" t="n">
        <f aca="false">SeqEnd-SeqBeg+1</f>
        <v>280</v>
      </c>
      <c r="AK494" s="220" t="n">
        <f aca="false">AND( SeqBeg&lt;=Beg  , End &lt;=SeqEnd )</f>
        <v>0</v>
      </c>
      <c r="AN494" s="221"/>
      <c r="AT494" s="147" t="s">
        <v>103</v>
      </c>
      <c r="AU494" s="146"/>
      <c r="AW494" s="222" t="str">
        <f aca="false">HYPERLINK(CONCATENATE("http://www.ncbi.nlm.nih.gov/nuccore/",BM494),BM494)</f>
        <v>KF513620</v>
      </c>
      <c r="AX494" s="219" t="e">
        <f aca="false">CONCATENATE(d#REF!,IF(I494="","",CONCATENATE(".",I494)),IF(K494="","",CONCATENATE(".",K494)),IF(M494="","",CONCATENATE(".",M494)),IF(R494="","",CONCATENATE(".",R494)),IF(U494="","","(*)"))</f>
        <v>#VALUE!</v>
      </c>
      <c r="AY494" s="170" t="str">
        <f aca="false">CONCATENATE(BM494,".",BN494)</f>
        <v>KF513620.HEV_EW123</v>
      </c>
      <c r="AZ494" s="171" t="str">
        <f aca="false">IF(AV494="",IF(ISNUMBER(FIND(".",A494)),LEFT(A494,FIND(".",A494)-1),A494),AV494)</f>
        <v>KF513620</v>
      </c>
      <c r="BA494" s="171" t="str">
        <f aca="false">IF(ISNUMBER(FIND("-",AZ494)),LEFT(AZ494,FIND("-",AZ494)-1),AZ494)</f>
        <v>KF513620</v>
      </c>
      <c r="BB494" s="170" t="str">
        <f aca="false"> MEGAname &amp; "="</f>
        <v>KF513620=</v>
      </c>
      <c r="BC494" s="170" t="str">
        <f aca="false">Clear &amp; IF(span ,"Span","out")</f>
        <v>KF513620=out</v>
      </c>
      <c r="BD494" s="170" t="str">
        <f aca="false">Clear &amp; IF(span, IF(B494=".","Selected",B494),"out")</f>
        <v>KF513620=out</v>
      </c>
      <c r="BE494" s="170" t="str">
        <f aca="false">Clear &amp; Strain</f>
        <v>KF513620=HEV_EW123</v>
      </c>
      <c r="BF494" s="170" t="e">
        <f aca="false">CONCATENATE(A494,"=",F494,". ",AX494,IF(AB494="","",CONCATENATE(".",AB494)))</f>
        <v>#VALUE!</v>
      </c>
      <c r="BG494" s="170" t="e">
        <f aca="false">CONCATENATE(A494,"=",F494,". ",AX494)</f>
        <v>#VALUE!</v>
      </c>
      <c r="BH494" s="170" t="e">
        <f aca="false">CONCATENATE(A494,"=",AX494)</f>
        <v>#VALUE!</v>
      </c>
      <c r="BI494" s="170" t="e">
        <f aca="false">CONCATENATE(A494,"=",ComForSubtype,d#REF!)</f>
        <v>#VALUE!</v>
      </c>
      <c r="BJ494" s="170" t="str">
        <f aca="false">CONCATENATE(A494,"=",E494)</f>
        <v>KF513620=3</v>
      </c>
      <c r="BK494" s="170" t="str">
        <f aca="false">CONCATENATE(A494,"=",C494)</f>
        <v>KF513620=3</v>
      </c>
      <c r="BL494" s="170" t="e">
        <f aca="false">CONCATENATE(d#REF!,"=")</f>
        <v>#VALUE!</v>
      </c>
      <c r="BM494" s="223" t="str">
        <f aca="false">IF(BA494="XX","",BA494)</f>
        <v>KF513620</v>
      </c>
      <c r="BN494" s="224" t="str">
        <f aca="false">CONCATENATE(IF(F494="","",F494),IF(G494="","",CONCATENATE(" / ",G494)))</f>
        <v>HEV_EW123</v>
      </c>
      <c r="BO494" s="225" t="e">
        <f aca="false">AX494</f>
        <v>#VALUE!</v>
      </c>
      <c r="BP494" s="226" t="str">
        <f aca="false">IF(V494="","",V494)</f>
        <v/>
      </c>
      <c r="BQ494" s="226" t="str">
        <f aca="false">IF(W494="","",CONCATENATE(W494,IF(LEFT(AO494,1)="s","+","")))</f>
        <v/>
      </c>
      <c r="BR494" s="226" t="str">
        <f aca="false">IF(X494="","",CONCATENATE(X494,IF(LEFT(AQ494,1)="s","+","")))</f>
        <v/>
      </c>
      <c r="BS494" s="226" t="str">
        <f aca="false">IF(Y494="","",CONCATENATE(Y494,IF(LEFT(AR494,1)="s","+","")))</f>
        <v/>
      </c>
      <c r="BT494" s="226" t="str">
        <f aca="false">IF(Z494="","",CONCATENATE(Z494,IF(LEFT(AS494,1)="s","+","")))</f>
        <v/>
      </c>
      <c r="BU494" s="227" t="str">
        <f aca="false">IF(AA494="","",CONCATENATE(AA494,IF(LEFT(AT494,1)="s","+","")))</f>
        <v/>
      </c>
      <c r="BW494" s="177" t="s">
        <v>338</v>
      </c>
      <c r="BX494" s="170" t="str">
        <f aca="false">IF(BW494&lt;&gt;"",IF(ISNUMBER(FIND("=",BW494)),LEFT(BW494,FIND("=",BW494)-1),BW494),BW494)</f>
        <v>xx</v>
      </c>
      <c r="BY494" s="170" t="str">
        <f aca="false">IF(BW494&lt;&gt;"",IF(ISNUMBER(FIND("=",BW494)),RIGHT(BW494,LEN(BW494)-FIND("=",BW494)),""),"")</f>
        <v>Non_select</v>
      </c>
      <c r="BZ494" s="170" t="str">
        <f aca="false">IF(BX494&lt;&gt;"",IF(ISNUMBER(FIND(".",BX494)),LEFT(BX494,FIND(".",BX494)-1),BX494),BX494)</f>
        <v>xx</v>
      </c>
      <c r="CA494" s="170" t="str">
        <f aca="false">IF(BX494&lt;&gt;"",IF(ISNUMBER(FIND(".",BX494)),RIGHT(BX494,LEN(BX494)-FIND(".",BX494)),""),"")</f>
        <v/>
      </c>
      <c r="CC494" s="170" t="str">
        <f aca="false">A494</f>
        <v>KF513620</v>
      </c>
      <c r="CD494" s="178" t="s">
        <v>339</v>
      </c>
      <c r="CE494" s="178" t="s">
        <v>340</v>
      </c>
      <c r="CF494" s="178" t="s">
        <v>341</v>
      </c>
      <c r="CK494" s="178"/>
      <c r="CR494" s="228" t="n">
        <f aca="false">C494</f>
        <v>3</v>
      </c>
      <c r="CS494" s="229" t="e">
        <f aca="false">d#REF!</f>
        <v>#VALUE!</v>
      </c>
      <c r="CT494" s="170" t="str">
        <f aca="false">CONCATENATE(CD494," strain ",CM494," ",CL494,", partial cds")</f>
        <v>Hepatitis E virus strain  , partial cds</v>
      </c>
    </row>
    <row r="495" customFormat="false" ht="11.9" hidden="false" customHeight="true" outlineLevel="0" collapsed="false">
      <c r="A495" s="154" t="s">
        <v>1321</v>
      </c>
      <c r="B495" s="147" t="n">
        <v>3</v>
      </c>
      <c r="C495" s="148" t="n">
        <v>3</v>
      </c>
      <c r="D495" s="147" t="s">
        <v>1273</v>
      </c>
      <c r="E495" s="150" t="s">
        <v>640</v>
      </c>
      <c r="F495" s="210" t="s">
        <v>1322</v>
      </c>
      <c r="H495" s="146" t="s">
        <v>649</v>
      </c>
      <c r="I495" s="153" t="s">
        <v>650</v>
      </c>
      <c r="J495" s="146" t="s">
        <v>395</v>
      </c>
      <c r="M495" s="157" t="s">
        <v>348</v>
      </c>
      <c r="N495" s="158" t="s">
        <v>400</v>
      </c>
      <c r="O495" s="159" t="n">
        <v>2006</v>
      </c>
      <c r="S495" s="146" t="n">
        <v>280</v>
      </c>
      <c r="T495" s="161" t="n">
        <v>1</v>
      </c>
      <c r="AH495" s="164" t="n">
        <v>6262</v>
      </c>
      <c r="AI495" s="164" t="n">
        <v>6541</v>
      </c>
      <c r="AJ495" s="219" t="n">
        <f aca="false">SeqEnd-SeqBeg+1</f>
        <v>280</v>
      </c>
      <c r="AK495" s="220" t="n">
        <f aca="false">AND( SeqBeg&lt;=Beg  , End &lt;=SeqEnd )</f>
        <v>0</v>
      </c>
      <c r="AN495" s="221"/>
      <c r="AT495" s="147" t="s">
        <v>103</v>
      </c>
      <c r="AU495" s="146"/>
      <c r="AW495" s="222" t="str">
        <f aca="false">HYPERLINK(CONCATENATE("http://www.ncbi.nlm.nih.gov/nuccore/",BM495),BM495)</f>
        <v>KF513621</v>
      </c>
      <c r="AX495" s="219" t="e">
        <f aca="false">CONCATENATE(d#REF!,IF(I495="","",CONCATENATE(".",I495)),IF(K495="","",CONCATENATE(".",K495)),IF(M495="","",CONCATENATE(".",M495)),IF(R495="","",CONCATENATE(".",R495)),IF(U495="","","(*)"))</f>
        <v>#VALUE!</v>
      </c>
      <c r="AY495" s="170" t="str">
        <f aca="false">CONCATENATE(BM495,".",BN495)</f>
        <v>KF513621.HEV_EW124</v>
      </c>
      <c r="AZ495" s="171" t="str">
        <f aca="false">IF(AV495="",IF(ISNUMBER(FIND(".",A495)),LEFT(A495,FIND(".",A495)-1),A495),AV495)</f>
        <v>KF513621</v>
      </c>
      <c r="BA495" s="171" t="str">
        <f aca="false">IF(ISNUMBER(FIND("-",AZ495)),LEFT(AZ495,FIND("-",AZ495)-1),AZ495)</f>
        <v>KF513621</v>
      </c>
      <c r="BB495" s="170" t="str">
        <f aca="false"> MEGAname &amp; "="</f>
        <v>KF513621=</v>
      </c>
      <c r="BC495" s="170" t="str">
        <f aca="false">Clear &amp; IF(span ,"Span","out")</f>
        <v>KF513621=out</v>
      </c>
      <c r="BD495" s="170" t="str">
        <f aca="false">Clear &amp; IF(span, IF(B495=".","Selected",B495),"out")</f>
        <v>KF513621=out</v>
      </c>
      <c r="BE495" s="170" t="str">
        <f aca="false">Clear &amp; Strain</f>
        <v>KF513621=HEV_EW124</v>
      </c>
      <c r="BF495" s="170" t="e">
        <f aca="false">CONCATENATE(A495,"=",F495,". ",AX495,IF(AB495="","",CONCATENATE(".",AB495)))</f>
        <v>#VALUE!</v>
      </c>
      <c r="BG495" s="170" t="e">
        <f aca="false">CONCATENATE(A495,"=",F495,". ",AX495)</f>
        <v>#VALUE!</v>
      </c>
      <c r="BH495" s="170" t="e">
        <f aca="false">CONCATENATE(A495,"=",AX495)</f>
        <v>#VALUE!</v>
      </c>
      <c r="BI495" s="170" t="e">
        <f aca="false">CONCATENATE(A495,"=",ComForSubtype,d#REF!)</f>
        <v>#VALUE!</v>
      </c>
      <c r="BJ495" s="170" t="str">
        <f aca="false">CONCATENATE(A495,"=",E495)</f>
        <v>KF513621=3</v>
      </c>
      <c r="BK495" s="170" t="str">
        <f aca="false">CONCATENATE(A495,"=",C495)</f>
        <v>KF513621=3</v>
      </c>
      <c r="BL495" s="170" t="e">
        <f aca="false">CONCATENATE(d#REF!,"=")</f>
        <v>#VALUE!</v>
      </c>
      <c r="BM495" s="223" t="str">
        <f aca="false">IF(BA495="XX","",BA495)</f>
        <v>KF513621</v>
      </c>
      <c r="BN495" s="224" t="str">
        <f aca="false">CONCATENATE(IF(F495="","",F495),IF(G495="","",CONCATENATE(" / ",G495)))</f>
        <v>HEV_EW124</v>
      </c>
      <c r="BO495" s="225" t="e">
        <f aca="false">AX495</f>
        <v>#VALUE!</v>
      </c>
      <c r="BP495" s="226" t="str">
        <f aca="false">IF(V495="","",V495)</f>
        <v/>
      </c>
      <c r="BQ495" s="226" t="str">
        <f aca="false">IF(W495="","",CONCATENATE(W495,IF(LEFT(AO495,1)="s","+","")))</f>
        <v/>
      </c>
      <c r="BR495" s="226" t="str">
        <f aca="false">IF(X495="","",CONCATENATE(X495,IF(LEFT(AQ495,1)="s","+","")))</f>
        <v/>
      </c>
      <c r="BS495" s="226" t="str">
        <f aca="false">IF(Y495="","",CONCATENATE(Y495,IF(LEFT(AR495,1)="s","+","")))</f>
        <v/>
      </c>
      <c r="BT495" s="226" t="str">
        <f aca="false">IF(Z495="","",CONCATENATE(Z495,IF(LEFT(AS495,1)="s","+","")))</f>
        <v/>
      </c>
      <c r="BU495" s="227" t="str">
        <f aca="false">IF(AA495="","",CONCATENATE(AA495,IF(LEFT(AT495,1)="s","+","")))</f>
        <v/>
      </c>
      <c r="BW495" s="177" t="s">
        <v>338</v>
      </c>
      <c r="BX495" s="170" t="str">
        <f aca="false">IF(BW495&lt;&gt;"",IF(ISNUMBER(FIND("=",BW495)),LEFT(BW495,FIND("=",BW495)-1),BW495),BW495)</f>
        <v>xx</v>
      </c>
      <c r="BY495" s="170" t="str">
        <f aca="false">IF(BW495&lt;&gt;"",IF(ISNUMBER(FIND("=",BW495)),RIGHT(BW495,LEN(BW495)-FIND("=",BW495)),""),"")</f>
        <v>Non_select</v>
      </c>
      <c r="BZ495" s="170" t="str">
        <f aca="false">IF(BX495&lt;&gt;"",IF(ISNUMBER(FIND(".",BX495)),LEFT(BX495,FIND(".",BX495)-1),BX495),BX495)</f>
        <v>xx</v>
      </c>
      <c r="CA495" s="170" t="str">
        <f aca="false">IF(BX495&lt;&gt;"",IF(ISNUMBER(FIND(".",BX495)),RIGHT(BX495,LEN(BX495)-FIND(".",BX495)),""),"")</f>
        <v/>
      </c>
      <c r="CC495" s="170" t="str">
        <f aca="false">A495</f>
        <v>KF513621</v>
      </c>
      <c r="CD495" s="178" t="s">
        <v>339</v>
      </c>
      <c r="CE495" s="178" t="s">
        <v>340</v>
      </c>
      <c r="CF495" s="178" t="s">
        <v>341</v>
      </c>
      <c r="CK495" s="178"/>
      <c r="CR495" s="228" t="n">
        <f aca="false">C495</f>
        <v>3</v>
      </c>
      <c r="CS495" s="229" t="e">
        <f aca="false">d#REF!</f>
        <v>#VALUE!</v>
      </c>
      <c r="CT495" s="170" t="str">
        <f aca="false">CONCATENATE(CD495," strain ",CM495," ",CL495,", partial cds")</f>
        <v>Hepatitis E virus strain  , partial cds</v>
      </c>
    </row>
    <row r="496" customFormat="false" ht="11.9" hidden="false" customHeight="true" outlineLevel="0" collapsed="false">
      <c r="A496" s="154" t="s">
        <v>1323</v>
      </c>
      <c r="B496" s="147" t="n">
        <v>3</v>
      </c>
      <c r="C496" s="148" t="n">
        <v>3</v>
      </c>
      <c r="D496" s="147" t="s">
        <v>1273</v>
      </c>
      <c r="E496" s="150" t="s">
        <v>640</v>
      </c>
      <c r="F496" s="210" t="s">
        <v>1324</v>
      </c>
      <c r="H496" s="146" t="s">
        <v>649</v>
      </c>
      <c r="I496" s="153" t="s">
        <v>650</v>
      </c>
      <c r="J496" s="146" t="s">
        <v>395</v>
      </c>
      <c r="M496" s="157" t="s">
        <v>348</v>
      </c>
      <c r="N496" s="158" t="s">
        <v>400</v>
      </c>
      <c r="O496" s="159" t="n">
        <v>2006</v>
      </c>
      <c r="S496" s="146" t="n">
        <v>280</v>
      </c>
      <c r="T496" s="161" t="n">
        <v>1</v>
      </c>
      <c r="AH496" s="164" t="n">
        <v>6262</v>
      </c>
      <c r="AI496" s="164" t="n">
        <v>6541</v>
      </c>
      <c r="AJ496" s="219" t="n">
        <f aca="false">SeqEnd-SeqBeg+1</f>
        <v>280</v>
      </c>
      <c r="AK496" s="220" t="n">
        <f aca="false">AND( SeqBeg&lt;=Beg  , End &lt;=SeqEnd )</f>
        <v>0</v>
      </c>
      <c r="AN496" s="221"/>
      <c r="AT496" s="147" t="s">
        <v>103</v>
      </c>
      <c r="AU496" s="146"/>
      <c r="AW496" s="222" t="str">
        <f aca="false">HYPERLINK(CONCATENATE("http://www.ncbi.nlm.nih.gov/nuccore/",BM496),BM496)</f>
        <v>KF513622</v>
      </c>
      <c r="AX496" s="219" t="e">
        <f aca="false">CONCATENATE(d#REF!,IF(I496="","",CONCATENATE(".",I496)),IF(K496="","",CONCATENATE(".",K496)),IF(M496="","",CONCATENATE(".",M496)),IF(R496="","",CONCATENATE(".",R496)),IF(U496="","","(*)"))</f>
        <v>#VALUE!</v>
      </c>
      <c r="AY496" s="170" t="str">
        <f aca="false">CONCATENATE(BM496,".",BN496)</f>
        <v>KF513622.HEV_EW125</v>
      </c>
      <c r="AZ496" s="171" t="str">
        <f aca="false">IF(AV496="",IF(ISNUMBER(FIND(".",A496)),LEFT(A496,FIND(".",A496)-1),A496),AV496)</f>
        <v>KF513622</v>
      </c>
      <c r="BA496" s="171" t="str">
        <f aca="false">IF(ISNUMBER(FIND("-",AZ496)),LEFT(AZ496,FIND("-",AZ496)-1),AZ496)</f>
        <v>KF513622</v>
      </c>
      <c r="BB496" s="170" t="str">
        <f aca="false"> MEGAname &amp; "="</f>
        <v>KF513622=</v>
      </c>
      <c r="BC496" s="170" t="str">
        <f aca="false">Clear &amp; IF(span ,"Span","out")</f>
        <v>KF513622=out</v>
      </c>
      <c r="BD496" s="170" t="str">
        <f aca="false">Clear &amp; IF(span, IF(B496=".","Selected",B496),"out")</f>
        <v>KF513622=out</v>
      </c>
      <c r="BE496" s="170" t="str">
        <f aca="false">Clear &amp; Strain</f>
        <v>KF513622=HEV_EW125</v>
      </c>
      <c r="BF496" s="170" t="e">
        <f aca="false">CONCATENATE(A496,"=",F496,". ",AX496,IF(AB496="","",CONCATENATE(".",AB496)))</f>
        <v>#VALUE!</v>
      </c>
      <c r="BG496" s="170" t="e">
        <f aca="false">CONCATENATE(A496,"=",F496,". ",AX496)</f>
        <v>#VALUE!</v>
      </c>
      <c r="BH496" s="170" t="e">
        <f aca="false">CONCATENATE(A496,"=",AX496)</f>
        <v>#VALUE!</v>
      </c>
      <c r="BI496" s="170" t="e">
        <f aca="false">CONCATENATE(A496,"=",ComForSubtype,d#REF!)</f>
        <v>#VALUE!</v>
      </c>
      <c r="BJ496" s="170" t="str">
        <f aca="false">CONCATENATE(A496,"=",E496)</f>
        <v>KF513622=3</v>
      </c>
      <c r="BK496" s="170" t="str">
        <f aca="false">CONCATENATE(A496,"=",C496)</f>
        <v>KF513622=3</v>
      </c>
      <c r="BL496" s="170" t="e">
        <f aca="false">CONCATENATE(d#REF!,"=")</f>
        <v>#VALUE!</v>
      </c>
      <c r="BM496" s="223" t="str">
        <f aca="false">IF(BA496="XX","",BA496)</f>
        <v>KF513622</v>
      </c>
      <c r="BN496" s="224" t="str">
        <f aca="false">CONCATENATE(IF(F496="","",F496),IF(G496="","",CONCATENATE(" / ",G496)))</f>
        <v>HEV_EW125</v>
      </c>
      <c r="BO496" s="225" t="e">
        <f aca="false">AX496</f>
        <v>#VALUE!</v>
      </c>
      <c r="BP496" s="226" t="str">
        <f aca="false">IF(V496="","",V496)</f>
        <v/>
      </c>
      <c r="BQ496" s="226" t="str">
        <f aca="false">IF(W496="","",CONCATENATE(W496,IF(LEFT(AO496,1)="s","+","")))</f>
        <v/>
      </c>
      <c r="BR496" s="226" t="str">
        <f aca="false">IF(X496="","",CONCATENATE(X496,IF(LEFT(AQ496,1)="s","+","")))</f>
        <v/>
      </c>
      <c r="BS496" s="226" t="str">
        <f aca="false">IF(Y496="","",CONCATENATE(Y496,IF(LEFT(AR496,1)="s","+","")))</f>
        <v/>
      </c>
      <c r="BT496" s="226" t="str">
        <f aca="false">IF(Z496="","",CONCATENATE(Z496,IF(LEFT(AS496,1)="s","+","")))</f>
        <v/>
      </c>
      <c r="BU496" s="227" t="str">
        <f aca="false">IF(AA496="","",CONCATENATE(AA496,IF(LEFT(AT496,1)="s","+","")))</f>
        <v/>
      </c>
      <c r="BW496" s="177" t="s">
        <v>338</v>
      </c>
      <c r="BX496" s="170" t="str">
        <f aca="false">IF(BW496&lt;&gt;"",IF(ISNUMBER(FIND("=",BW496)),LEFT(BW496,FIND("=",BW496)-1),BW496),BW496)</f>
        <v>xx</v>
      </c>
      <c r="BY496" s="170" t="str">
        <f aca="false">IF(BW496&lt;&gt;"",IF(ISNUMBER(FIND("=",BW496)),RIGHT(BW496,LEN(BW496)-FIND("=",BW496)),""),"")</f>
        <v>Non_select</v>
      </c>
      <c r="BZ496" s="170" t="str">
        <f aca="false">IF(BX496&lt;&gt;"",IF(ISNUMBER(FIND(".",BX496)),LEFT(BX496,FIND(".",BX496)-1),BX496),BX496)</f>
        <v>xx</v>
      </c>
      <c r="CA496" s="170" t="str">
        <f aca="false">IF(BX496&lt;&gt;"",IF(ISNUMBER(FIND(".",BX496)),RIGHT(BX496,LEN(BX496)-FIND(".",BX496)),""),"")</f>
        <v/>
      </c>
      <c r="CC496" s="170" t="str">
        <f aca="false">A496</f>
        <v>KF513622</v>
      </c>
      <c r="CD496" s="178" t="s">
        <v>339</v>
      </c>
      <c r="CE496" s="178" t="s">
        <v>340</v>
      </c>
      <c r="CF496" s="178" t="s">
        <v>341</v>
      </c>
      <c r="CK496" s="178"/>
      <c r="CR496" s="228" t="n">
        <f aca="false">C496</f>
        <v>3</v>
      </c>
      <c r="CS496" s="229" t="e">
        <f aca="false">d#REF!</f>
        <v>#VALUE!</v>
      </c>
      <c r="CT496" s="170" t="str">
        <f aca="false">CONCATENATE(CD496," strain ",CM496," ",CL496,", partial cds")</f>
        <v>Hepatitis E virus strain  , partial cds</v>
      </c>
    </row>
    <row r="497" customFormat="false" ht="11.9" hidden="false" customHeight="true" outlineLevel="0" collapsed="false">
      <c r="A497" s="154" t="s">
        <v>1325</v>
      </c>
      <c r="B497" s="147" t="n">
        <v>3</v>
      </c>
      <c r="C497" s="148" t="n">
        <v>3</v>
      </c>
      <c r="D497" s="147" t="s">
        <v>1273</v>
      </c>
      <c r="E497" s="150" t="s">
        <v>640</v>
      </c>
      <c r="F497" s="210" t="s">
        <v>1326</v>
      </c>
      <c r="H497" s="146" t="s">
        <v>649</v>
      </c>
      <c r="I497" s="153" t="s">
        <v>650</v>
      </c>
      <c r="J497" s="146" t="s">
        <v>395</v>
      </c>
      <c r="M497" s="157" t="s">
        <v>348</v>
      </c>
      <c r="N497" s="158" t="s">
        <v>400</v>
      </c>
      <c r="O497" s="159" t="n">
        <v>2006</v>
      </c>
      <c r="S497" s="146" t="n">
        <v>280</v>
      </c>
      <c r="T497" s="161" t="n">
        <v>1</v>
      </c>
      <c r="AH497" s="164" t="n">
        <v>6262</v>
      </c>
      <c r="AI497" s="164" t="n">
        <v>6541</v>
      </c>
      <c r="AJ497" s="219" t="n">
        <f aca="false">SeqEnd-SeqBeg+1</f>
        <v>280</v>
      </c>
      <c r="AK497" s="220" t="n">
        <f aca="false">AND( SeqBeg&lt;=Beg  , End &lt;=SeqEnd )</f>
        <v>0</v>
      </c>
      <c r="AN497" s="221"/>
      <c r="AT497" s="147" t="s">
        <v>103</v>
      </c>
      <c r="AU497" s="146"/>
      <c r="AW497" s="222" t="str">
        <f aca="false">HYPERLINK(CONCATENATE("http://www.ncbi.nlm.nih.gov/nuccore/",BM497),BM497)</f>
        <v>KF513623</v>
      </c>
      <c r="AX497" s="219" t="e">
        <f aca="false">CONCATENATE(d#REF!,IF(I497="","",CONCATENATE(".",I497)),IF(K497="","",CONCATENATE(".",K497)),IF(M497="","",CONCATENATE(".",M497)),IF(R497="","",CONCATENATE(".",R497)),IF(U497="","","(*)"))</f>
        <v>#VALUE!</v>
      </c>
      <c r="AY497" s="170" t="str">
        <f aca="false">CONCATENATE(BM497,".",BN497)</f>
        <v>KF513623.HEV_EW126</v>
      </c>
      <c r="AZ497" s="171" t="str">
        <f aca="false">IF(AV497="",IF(ISNUMBER(FIND(".",A497)),LEFT(A497,FIND(".",A497)-1),A497),AV497)</f>
        <v>KF513623</v>
      </c>
      <c r="BA497" s="171" t="str">
        <f aca="false">IF(ISNUMBER(FIND("-",AZ497)),LEFT(AZ497,FIND("-",AZ497)-1),AZ497)</f>
        <v>KF513623</v>
      </c>
      <c r="BB497" s="170" t="str">
        <f aca="false"> MEGAname &amp; "="</f>
        <v>KF513623=</v>
      </c>
      <c r="BC497" s="170" t="str">
        <f aca="false">Clear &amp; IF(span ,"Span","out")</f>
        <v>KF513623=out</v>
      </c>
      <c r="BD497" s="170" t="str">
        <f aca="false">Clear &amp; IF(span, IF(B497=".","Selected",B497),"out")</f>
        <v>KF513623=out</v>
      </c>
      <c r="BE497" s="170" t="str">
        <f aca="false">Clear &amp; Strain</f>
        <v>KF513623=HEV_EW126</v>
      </c>
      <c r="BF497" s="170" t="e">
        <f aca="false">CONCATENATE(A497,"=",F497,". ",AX497,IF(AB497="","",CONCATENATE(".",AB497)))</f>
        <v>#VALUE!</v>
      </c>
      <c r="BG497" s="170" t="e">
        <f aca="false">CONCATENATE(A497,"=",F497,". ",AX497)</f>
        <v>#VALUE!</v>
      </c>
      <c r="BH497" s="170" t="e">
        <f aca="false">CONCATENATE(A497,"=",AX497)</f>
        <v>#VALUE!</v>
      </c>
      <c r="BI497" s="170" t="e">
        <f aca="false">CONCATENATE(A497,"=",ComForSubtype,d#REF!)</f>
        <v>#VALUE!</v>
      </c>
      <c r="BJ497" s="170" t="str">
        <f aca="false">CONCATENATE(A497,"=",E497)</f>
        <v>KF513623=3</v>
      </c>
      <c r="BK497" s="170" t="str">
        <f aca="false">CONCATENATE(A497,"=",C497)</f>
        <v>KF513623=3</v>
      </c>
      <c r="BL497" s="170" t="e">
        <f aca="false">CONCATENATE(d#REF!,"=")</f>
        <v>#VALUE!</v>
      </c>
      <c r="BM497" s="223" t="str">
        <f aca="false">IF(BA497="XX","",BA497)</f>
        <v>KF513623</v>
      </c>
      <c r="BN497" s="224" t="str">
        <f aca="false">CONCATENATE(IF(F497="","",F497),IF(G497="","",CONCATENATE(" / ",G497)))</f>
        <v>HEV_EW126</v>
      </c>
      <c r="BO497" s="225" t="e">
        <f aca="false">AX497</f>
        <v>#VALUE!</v>
      </c>
      <c r="BP497" s="226" t="str">
        <f aca="false">IF(V497="","",V497)</f>
        <v/>
      </c>
      <c r="BQ497" s="226" t="str">
        <f aca="false">IF(W497="","",CONCATENATE(W497,IF(LEFT(AO497,1)="s","+","")))</f>
        <v/>
      </c>
      <c r="BR497" s="226" t="str">
        <f aca="false">IF(X497="","",CONCATENATE(X497,IF(LEFT(AQ497,1)="s","+","")))</f>
        <v/>
      </c>
      <c r="BS497" s="226" t="str">
        <f aca="false">IF(Y497="","",CONCATENATE(Y497,IF(LEFT(AR497,1)="s","+","")))</f>
        <v/>
      </c>
      <c r="BT497" s="226" t="str">
        <f aca="false">IF(Z497="","",CONCATENATE(Z497,IF(LEFT(AS497,1)="s","+","")))</f>
        <v/>
      </c>
      <c r="BU497" s="227" t="str">
        <f aca="false">IF(AA497="","",CONCATENATE(AA497,IF(LEFT(AT497,1)="s","+","")))</f>
        <v/>
      </c>
      <c r="BW497" s="177" t="s">
        <v>338</v>
      </c>
      <c r="BX497" s="170" t="str">
        <f aca="false">IF(BW497&lt;&gt;"",IF(ISNUMBER(FIND("=",BW497)),LEFT(BW497,FIND("=",BW497)-1),BW497),BW497)</f>
        <v>xx</v>
      </c>
      <c r="BY497" s="170" t="str">
        <f aca="false">IF(BW497&lt;&gt;"",IF(ISNUMBER(FIND("=",BW497)),RIGHT(BW497,LEN(BW497)-FIND("=",BW497)),""),"")</f>
        <v>Non_select</v>
      </c>
      <c r="BZ497" s="170" t="str">
        <f aca="false">IF(BX497&lt;&gt;"",IF(ISNUMBER(FIND(".",BX497)),LEFT(BX497,FIND(".",BX497)-1),BX497),BX497)</f>
        <v>xx</v>
      </c>
      <c r="CA497" s="170" t="str">
        <f aca="false">IF(BX497&lt;&gt;"",IF(ISNUMBER(FIND(".",BX497)),RIGHT(BX497,LEN(BX497)-FIND(".",BX497)),""),"")</f>
        <v/>
      </c>
      <c r="CC497" s="170" t="str">
        <f aca="false">A497</f>
        <v>KF513623</v>
      </c>
      <c r="CD497" s="178" t="s">
        <v>339</v>
      </c>
      <c r="CE497" s="178" t="s">
        <v>340</v>
      </c>
      <c r="CF497" s="178" t="s">
        <v>341</v>
      </c>
      <c r="CK497" s="178"/>
      <c r="CR497" s="228" t="n">
        <f aca="false">C497</f>
        <v>3</v>
      </c>
      <c r="CS497" s="229" t="e">
        <f aca="false">d#REF!</f>
        <v>#VALUE!</v>
      </c>
      <c r="CT497" s="170" t="str">
        <f aca="false">CONCATENATE(CD497," strain ",CM497," ",CL497,", partial cds")</f>
        <v>Hepatitis E virus strain  , partial cds</v>
      </c>
    </row>
    <row r="498" customFormat="false" ht="11.9" hidden="false" customHeight="true" outlineLevel="0" collapsed="false">
      <c r="A498" s="154" t="s">
        <v>1327</v>
      </c>
      <c r="B498" s="147" t="n">
        <v>3</v>
      </c>
      <c r="C498" s="148" t="n">
        <v>3</v>
      </c>
      <c r="D498" s="147" t="s">
        <v>1273</v>
      </c>
      <c r="E498" s="150" t="s">
        <v>640</v>
      </c>
      <c r="F498" s="210" t="s">
        <v>1328</v>
      </c>
      <c r="H498" s="146" t="s">
        <v>649</v>
      </c>
      <c r="I498" s="153" t="s">
        <v>650</v>
      </c>
      <c r="J498" s="146" t="s">
        <v>395</v>
      </c>
      <c r="M498" s="157" t="s">
        <v>348</v>
      </c>
      <c r="N498" s="158" t="s">
        <v>400</v>
      </c>
      <c r="O498" s="159" t="n">
        <v>2006</v>
      </c>
      <c r="S498" s="146" t="n">
        <v>280</v>
      </c>
      <c r="T498" s="161" t="n">
        <v>1</v>
      </c>
      <c r="AH498" s="164" t="n">
        <v>6262</v>
      </c>
      <c r="AI498" s="164" t="n">
        <v>6541</v>
      </c>
      <c r="AJ498" s="219" t="n">
        <f aca="false">SeqEnd-SeqBeg+1</f>
        <v>280</v>
      </c>
      <c r="AK498" s="220" t="n">
        <f aca="false">AND( SeqBeg&lt;=Beg  , End &lt;=SeqEnd )</f>
        <v>0</v>
      </c>
      <c r="AN498" s="221"/>
      <c r="AT498" s="147" t="s">
        <v>103</v>
      </c>
      <c r="AU498" s="146"/>
      <c r="AW498" s="222" t="str">
        <f aca="false">HYPERLINK(CONCATENATE("http://www.ncbi.nlm.nih.gov/nuccore/",BM498),BM498)</f>
        <v>KF513624</v>
      </c>
      <c r="AX498" s="219" t="e">
        <f aca="false">CONCATENATE(d#REF!,IF(I498="","",CONCATENATE(".",I498)),IF(K498="","",CONCATENATE(".",K498)),IF(M498="","",CONCATENATE(".",M498)),IF(R498="","",CONCATENATE(".",R498)),IF(U498="","","(*)"))</f>
        <v>#VALUE!</v>
      </c>
      <c r="AY498" s="170" t="str">
        <f aca="false">CONCATENATE(BM498,".",BN498)</f>
        <v>KF513624.HEV_EW127</v>
      </c>
      <c r="AZ498" s="171" t="str">
        <f aca="false">IF(AV498="",IF(ISNUMBER(FIND(".",A498)),LEFT(A498,FIND(".",A498)-1),A498),AV498)</f>
        <v>KF513624</v>
      </c>
      <c r="BA498" s="171" t="str">
        <f aca="false">IF(ISNUMBER(FIND("-",AZ498)),LEFT(AZ498,FIND("-",AZ498)-1),AZ498)</f>
        <v>KF513624</v>
      </c>
      <c r="BB498" s="170" t="str">
        <f aca="false"> MEGAname &amp; "="</f>
        <v>KF513624=</v>
      </c>
      <c r="BC498" s="170" t="str">
        <f aca="false">Clear &amp; IF(span ,"Span","out")</f>
        <v>KF513624=out</v>
      </c>
      <c r="BD498" s="170" t="str">
        <f aca="false">Clear &amp; IF(span, IF(B498=".","Selected",B498),"out")</f>
        <v>KF513624=out</v>
      </c>
      <c r="BE498" s="170" t="str">
        <f aca="false">Clear &amp; Strain</f>
        <v>KF513624=HEV_EW127</v>
      </c>
      <c r="BF498" s="170" t="e">
        <f aca="false">CONCATENATE(A498,"=",F498,". ",AX498,IF(AB498="","",CONCATENATE(".",AB498)))</f>
        <v>#VALUE!</v>
      </c>
      <c r="BG498" s="170" t="e">
        <f aca="false">CONCATENATE(A498,"=",F498,". ",AX498)</f>
        <v>#VALUE!</v>
      </c>
      <c r="BH498" s="170" t="e">
        <f aca="false">CONCATENATE(A498,"=",AX498)</f>
        <v>#VALUE!</v>
      </c>
      <c r="BI498" s="170" t="e">
        <f aca="false">CONCATENATE(A498,"=",ComForSubtype,d#REF!)</f>
        <v>#VALUE!</v>
      </c>
      <c r="BJ498" s="170" t="str">
        <f aca="false">CONCATENATE(A498,"=",E498)</f>
        <v>KF513624=3</v>
      </c>
      <c r="BK498" s="170" t="str">
        <f aca="false">CONCATENATE(A498,"=",C498)</f>
        <v>KF513624=3</v>
      </c>
      <c r="BL498" s="170" t="e">
        <f aca="false">CONCATENATE(d#REF!,"=")</f>
        <v>#VALUE!</v>
      </c>
      <c r="BM498" s="223" t="str">
        <f aca="false">IF(BA498="XX","",BA498)</f>
        <v>KF513624</v>
      </c>
      <c r="BN498" s="224" t="str">
        <f aca="false">CONCATENATE(IF(F498="","",F498),IF(G498="","",CONCATENATE(" / ",G498)))</f>
        <v>HEV_EW127</v>
      </c>
      <c r="BO498" s="225" t="e">
        <f aca="false">AX498</f>
        <v>#VALUE!</v>
      </c>
      <c r="BP498" s="226" t="str">
        <f aca="false">IF(V498="","",V498)</f>
        <v/>
      </c>
      <c r="BQ498" s="226" t="str">
        <f aca="false">IF(W498="","",CONCATENATE(W498,IF(LEFT(AO498,1)="s","+","")))</f>
        <v/>
      </c>
      <c r="BR498" s="226" t="str">
        <f aca="false">IF(X498="","",CONCATENATE(X498,IF(LEFT(AQ498,1)="s","+","")))</f>
        <v/>
      </c>
      <c r="BS498" s="226" t="str">
        <f aca="false">IF(Y498="","",CONCATENATE(Y498,IF(LEFT(AR498,1)="s","+","")))</f>
        <v/>
      </c>
      <c r="BT498" s="226" t="str">
        <f aca="false">IF(Z498="","",CONCATENATE(Z498,IF(LEFT(AS498,1)="s","+","")))</f>
        <v/>
      </c>
      <c r="BU498" s="227" t="str">
        <f aca="false">IF(AA498="","",CONCATENATE(AA498,IF(LEFT(AT498,1)="s","+","")))</f>
        <v/>
      </c>
      <c r="BW498" s="177" t="s">
        <v>338</v>
      </c>
      <c r="BX498" s="170" t="str">
        <f aca="false">IF(BW498&lt;&gt;"",IF(ISNUMBER(FIND("=",BW498)),LEFT(BW498,FIND("=",BW498)-1),BW498),BW498)</f>
        <v>xx</v>
      </c>
      <c r="BY498" s="170" t="str">
        <f aca="false">IF(BW498&lt;&gt;"",IF(ISNUMBER(FIND("=",BW498)),RIGHT(BW498,LEN(BW498)-FIND("=",BW498)),""),"")</f>
        <v>Non_select</v>
      </c>
      <c r="BZ498" s="170" t="str">
        <f aca="false">IF(BX498&lt;&gt;"",IF(ISNUMBER(FIND(".",BX498)),LEFT(BX498,FIND(".",BX498)-1),BX498),BX498)</f>
        <v>xx</v>
      </c>
      <c r="CA498" s="170" t="str">
        <f aca="false">IF(BX498&lt;&gt;"",IF(ISNUMBER(FIND(".",BX498)),RIGHT(BX498,LEN(BX498)-FIND(".",BX498)),""),"")</f>
        <v/>
      </c>
      <c r="CC498" s="170" t="str">
        <f aca="false">A498</f>
        <v>KF513624</v>
      </c>
      <c r="CD498" s="178" t="s">
        <v>339</v>
      </c>
      <c r="CE498" s="178" t="s">
        <v>340</v>
      </c>
      <c r="CF498" s="178" t="s">
        <v>341</v>
      </c>
      <c r="CK498" s="178"/>
      <c r="CR498" s="228" t="n">
        <f aca="false">C498</f>
        <v>3</v>
      </c>
      <c r="CS498" s="229" t="e">
        <f aca="false">d#REF!</f>
        <v>#VALUE!</v>
      </c>
      <c r="CT498" s="170" t="str">
        <f aca="false">CONCATENATE(CD498," strain ",CM498," ",CL498,", partial cds")</f>
        <v>Hepatitis E virus strain  , partial cds</v>
      </c>
    </row>
    <row r="499" customFormat="false" ht="11.9" hidden="false" customHeight="true" outlineLevel="0" collapsed="false">
      <c r="A499" s="154" t="s">
        <v>1329</v>
      </c>
      <c r="B499" s="147" t="n">
        <v>3</v>
      </c>
      <c r="C499" s="148" t="n">
        <v>3</v>
      </c>
      <c r="D499" s="147" t="s">
        <v>1273</v>
      </c>
      <c r="E499" s="150" t="s">
        <v>640</v>
      </c>
      <c r="F499" s="210" t="s">
        <v>1330</v>
      </c>
      <c r="H499" s="146" t="s">
        <v>649</v>
      </c>
      <c r="I499" s="153" t="s">
        <v>650</v>
      </c>
      <c r="J499" s="146" t="s">
        <v>395</v>
      </c>
      <c r="M499" s="157" t="s">
        <v>348</v>
      </c>
      <c r="N499" s="158" t="s">
        <v>400</v>
      </c>
      <c r="O499" s="159" t="n">
        <v>2007</v>
      </c>
      <c r="S499" s="146" t="n">
        <v>280</v>
      </c>
      <c r="T499" s="161" t="n">
        <v>1</v>
      </c>
      <c r="AH499" s="164" t="n">
        <v>6262</v>
      </c>
      <c r="AI499" s="164" t="n">
        <v>6541</v>
      </c>
      <c r="AJ499" s="219" t="n">
        <f aca="false">SeqEnd-SeqBeg+1</f>
        <v>280</v>
      </c>
      <c r="AK499" s="220" t="n">
        <f aca="false">AND( SeqBeg&lt;=Beg  , End &lt;=SeqEnd )</f>
        <v>0</v>
      </c>
      <c r="AN499" s="221"/>
      <c r="AT499" s="147" t="s">
        <v>103</v>
      </c>
      <c r="AU499" s="146"/>
      <c r="AW499" s="222" t="str">
        <f aca="false">HYPERLINK(CONCATENATE("http://www.ncbi.nlm.nih.gov/nuccore/",BM499),BM499)</f>
        <v>KF513626</v>
      </c>
      <c r="AX499" s="219" t="e">
        <f aca="false">CONCATENATE(d#REF!,IF(I499="","",CONCATENATE(".",I499)),IF(K499="","",CONCATENATE(".",K499)),IF(M499="","",CONCATENATE(".",M499)),IF(R499="","",CONCATENATE(".",R499)),IF(U499="","","(*)"))</f>
        <v>#VALUE!</v>
      </c>
      <c r="AY499" s="170" t="str">
        <f aca="false">CONCATENATE(BM499,".",BN499)</f>
        <v>KF513626.HEV_EW129</v>
      </c>
      <c r="AZ499" s="171" t="str">
        <f aca="false">IF(AV499="",IF(ISNUMBER(FIND(".",A499)),LEFT(A499,FIND(".",A499)-1),A499),AV499)</f>
        <v>KF513626</v>
      </c>
      <c r="BA499" s="171" t="str">
        <f aca="false">IF(ISNUMBER(FIND("-",AZ499)),LEFT(AZ499,FIND("-",AZ499)-1),AZ499)</f>
        <v>KF513626</v>
      </c>
      <c r="BB499" s="170" t="str">
        <f aca="false"> MEGAname &amp; "="</f>
        <v>KF513626=</v>
      </c>
      <c r="BC499" s="170" t="str">
        <f aca="false">Clear &amp; IF(span ,"Span","out")</f>
        <v>KF513626=out</v>
      </c>
      <c r="BD499" s="170" t="str">
        <f aca="false">Clear &amp; IF(span, IF(B499=".","Selected",B499),"out")</f>
        <v>KF513626=out</v>
      </c>
      <c r="BE499" s="170" t="str">
        <f aca="false">Clear &amp; Strain</f>
        <v>KF513626=HEV_EW129</v>
      </c>
      <c r="BF499" s="170" t="e">
        <f aca="false">CONCATENATE(A499,"=",F499,". ",AX499,IF(AB499="","",CONCATENATE(".",AB499)))</f>
        <v>#VALUE!</v>
      </c>
      <c r="BG499" s="170" t="e">
        <f aca="false">CONCATENATE(A499,"=",F499,". ",AX499)</f>
        <v>#VALUE!</v>
      </c>
      <c r="BH499" s="170" t="e">
        <f aca="false">CONCATENATE(A499,"=",AX499)</f>
        <v>#VALUE!</v>
      </c>
      <c r="BI499" s="170" t="e">
        <f aca="false">CONCATENATE(A499,"=",ComForSubtype,d#REF!)</f>
        <v>#VALUE!</v>
      </c>
      <c r="BJ499" s="170" t="str">
        <f aca="false">CONCATENATE(A499,"=",E499)</f>
        <v>KF513626=3</v>
      </c>
      <c r="BK499" s="170" t="str">
        <f aca="false">CONCATENATE(A499,"=",C499)</f>
        <v>KF513626=3</v>
      </c>
      <c r="BL499" s="170" t="e">
        <f aca="false">CONCATENATE(d#REF!,"=")</f>
        <v>#VALUE!</v>
      </c>
      <c r="BM499" s="223" t="str">
        <f aca="false">IF(BA499="XX","",BA499)</f>
        <v>KF513626</v>
      </c>
      <c r="BN499" s="224" t="str">
        <f aca="false">CONCATENATE(IF(F499="","",F499),IF(G499="","",CONCATENATE(" / ",G499)))</f>
        <v>HEV_EW129</v>
      </c>
      <c r="BO499" s="225" t="e">
        <f aca="false">AX499</f>
        <v>#VALUE!</v>
      </c>
      <c r="BP499" s="226" t="str">
        <f aca="false">IF(V499="","",V499)</f>
        <v/>
      </c>
      <c r="BQ499" s="226" t="str">
        <f aca="false">IF(W499="","",CONCATENATE(W499,IF(LEFT(AO499,1)="s","+","")))</f>
        <v/>
      </c>
      <c r="BR499" s="226" t="str">
        <f aca="false">IF(X499="","",CONCATENATE(X499,IF(LEFT(AQ499,1)="s","+","")))</f>
        <v/>
      </c>
      <c r="BS499" s="226" t="str">
        <f aca="false">IF(Y499="","",CONCATENATE(Y499,IF(LEFT(AR499,1)="s","+","")))</f>
        <v/>
      </c>
      <c r="BT499" s="226" t="str">
        <f aca="false">IF(Z499="","",CONCATENATE(Z499,IF(LEFT(AS499,1)="s","+","")))</f>
        <v/>
      </c>
      <c r="BU499" s="227" t="str">
        <f aca="false">IF(AA499="","",CONCATENATE(AA499,IF(LEFT(AT499,1)="s","+","")))</f>
        <v/>
      </c>
      <c r="BW499" s="177" t="s">
        <v>338</v>
      </c>
      <c r="BX499" s="170" t="str">
        <f aca="false">IF(BW499&lt;&gt;"",IF(ISNUMBER(FIND("=",BW499)),LEFT(BW499,FIND("=",BW499)-1),BW499),BW499)</f>
        <v>xx</v>
      </c>
      <c r="BY499" s="170" t="str">
        <f aca="false">IF(BW499&lt;&gt;"",IF(ISNUMBER(FIND("=",BW499)),RIGHT(BW499,LEN(BW499)-FIND("=",BW499)),""),"")</f>
        <v>Non_select</v>
      </c>
      <c r="BZ499" s="170" t="str">
        <f aca="false">IF(BX499&lt;&gt;"",IF(ISNUMBER(FIND(".",BX499)),LEFT(BX499,FIND(".",BX499)-1),BX499),BX499)</f>
        <v>xx</v>
      </c>
      <c r="CA499" s="170" t="str">
        <f aca="false">IF(BX499&lt;&gt;"",IF(ISNUMBER(FIND(".",BX499)),RIGHT(BX499,LEN(BX499)-FIND(".",BX499)),""),"")</f>
        <v/>
      </c>
      <c r="CC499" s="170" t="str">
        <f aca="false">A499</f>
        <v>KF513626</v>
      </c>
      <c r="CD499" s="178" t="s">
        <v>339</v>
      </c>
      <c r="CE499" s="178" t="s">
        <v>340</v>
      </c>
      <c r="CF499" s="178" t="s">
        <v>341</v>
      </c>
      <c r="CK499" s="178"/>
      <c r="CR499" s="228" t="n">
        <f aca="false">C499</f>
        <v>3</v>
      </c>
      <c r="CS499" s="229" t="e">
        <f aca="false">d#REF!</f>
        <v>#VALUE!</v>
      </c>
      <c r="CT499" s="170" t="str">
        <f aca="false">CONCATENATE(CD499," strain ",CM499," ",CL499,", partial cds")</f>
        <v>Hepatitis E virus strain  , partial cds</v>
      </c>
    </row>
    <row r="500" customFormat="false" ht="11.9" hidden="false" customHeight="true" outlineLevel="0" collapsed="false">
      <c r="A500" s="154" t="s">
        <v>1331</v>
      </c>
      <c r="B500" s="147" t="n">
        <v>3</v>
      </c>
      <c r="C500" s="148" t="n">
        <v>3</v>
      </c>
      <c r="D500" s="147" t="s">
        <v>1273</v>
      </c>
      <c r="E500" s="150" t="s">
        <v>640</v>
      </c>
      <c r="F500" s="210" t="s">
        <v>1332</v>
      </c>
      <c r="H500" s="146" t="s">
        <v>649</v>
      </c>
      <c r="I500" s="153" t="s">
        <v>650</v>
      </c>
      <c r="J500" s="146" t="s">
        <v>395</v>
      </c>
      <c r="M500" s="157" t="s">
        <v>348</v>
      </c>
      <c r="N500" s="158" t="s">
        <v>400</v>
      </c>
      <c r="O500" s="159" t="n">
        <v>2004</v>
      </c>
      <c r="S500" s="146" t="n">
        <v>280</v>
      </c>
      <c r="T500" s="161" t="n">
        <v>1</v>
      </c>
      <c r="AH500" s="164" t="n">
        <v>6262</v>
      </c>
      <c r="AI500" s="164" t="n">
        <v>6541</v>
      </c>
      <c r="AJ500" s="219" t="n">
        <f aca="false">SeqEnd-SeqBeg+1</f>
        <v>280</v>
      </c>
      <c r="AK500" s="220" t="n">
        <f aca="false">AND( SeqBeg&lt;=Beg  , End &lt;=SeqEnd )</f>
        <v>0</v>
      </c>
      <c r="AN500" s="221"/>
      <c r="AT500" s="147" t="s">
        <v>103</v>
      </c>
      <c r="AU500" s="146"/>
      <c r="AW500" s="222" t="str">
        <f aca="false">HYPERLINK(CONCATENATE("http://www.ncbi.nlm.nih.gov/nuccore/",BM500),BM500)</f>
        <v>KF513638</v>
      </c>
      <c r="AX500" s="219" t="e">
        <f aca="false">CONCATENATE(d#REF!,IF(I500="","",CONCATENATE(".",I500)),IF(K500="","",CONCATENATE(".",K500)),IF(M500="","",CONCATENATE(".",M500)),IF(R500="","",CONCATENATE(".",R500)),IF(U500="","","(*)"))</f>
        <v>#VALUE!</v>
      </c>
      <c r="AY500" s="170" t="str">
        <f aca="false">CONCATENATE(BM500,".",BN500)</f>
        <v>KF513638.HEV_EW13</v>
      </c>
      <c r="AZ500" s="171" t="str">
        <f aca="false">IF(AV500="",IF(ISNUMBER(FIND(".",A500)),LEFT(A500,FIND(".",A500)-1),A500),AV500)</f>
        <v>KF513638</v>
      </c>
      <c r="BA500" s="171" t="str">
        <f aca="false">IF(ISNUMBER(FIND("-",AZ500)),LEFT(AZ500,FIND("-",AZ500)-1),AZ500)</f>
        <v>KF513638</v>
      </c>
      <c r="BB500" s="170" t="str">
        <f aca="false"> MEGAname &amp; "="</f>
        <v>KF513638=</v>
      </c>
      <c r="BC500" s="170" t="str">
        <f aca="false">Clear &amp; IF(span ,"Span","out")</f>
        <v>KF513638=out</v>
      </c>
      <c r="BD500" s="170" t="str">
        <f aca="false">Clear &amp; IF(span, IF(B500=".","Selected",B500),"out")</f>
        <v>KF513638=out</v>
      </c>
      <c r="BE500" s="170" t="str">
        <f aca="false">Clear &amp; Strain</f>
        <v>KF513638=HEV_EW13</v>
      </c>
      <c r="BF500" s="170" t="e">
        <f aca="false">CONCATENATE(A500,"=",F500,". ",AX500,IF(AB500="","",CONCATENATE(".",AB500)))</f>
        <v>#VALUE!</v>
      </c>
      <c r="BG500" s="170" t="e">
        <f aca="false">CONCATENATE(A500,"=",F500,". ",AX500)</f>
        <v>#VALUE!</v>
      </c>
      <c r="BH500" s="170" t="e">
        <f aca="false">CONCATENATE(A500,"=",AX500)</f>
        <v>#VALUE!</v>
      </c>
      <c r="BI500" s="170" t="e">
        <f aca="false">CONCATENATE(A500,"=",ComForSubtype,d#REF!)</f>
        <v>#VALUE!</v>
      </c>
      <c r="BJ500" s="170" t="str">
        <f aca="false">CONCATENATE(A500,"=",E500)</f>
        <v>KF513638=3</v>
      </c>
      <c r="BK500" s="170" t="str">
        <f aca="false">CONCATENATE(A500,"=",C500)</f>
        <v>KF513638=3</v>
      </c>
      <c r="BL500" s="170" t="e">
        <f aca="false">CONCATENATE(d#REF!,"=")</f>
        <v>#VALUE!</v>
      </c>
      <c r="BM500" s="223" t="str">
        <f aca="false">IF(BA500="XX","",BA500)</f>
        <v>KF513638</v>
      </c>
      <c r="BN500" s="224" t="str">
        <f aca="false">CONCATENATE(IF(F500="","",F500),IF(G500="","",CONCATENATE(" / ",G500)))</f>
        <v>HEV_EW13</v>
      </c>
      <c r="BO500" s="225" t="e">
        <f aca="false">AX500</f>
        <v>#VALUE!</v>
      </c>
      <c r="BP500" s="226" t="str">
        <f aca="false">IF(V500="","",V500)</f>
        <v/>
      </c>
      <c r="BQ500" s="226" t="str">
        <f aca="false">IF(W500="","",CONCATENATE(W500,IF(LEFT(AO500,1)="s","+","")))</f>
        <v/>
      </c>
      <c r="BR500" s="226" t="str">
        <f aca="false">IF(X500="","",CONCATENATE(X500,IF(LEFT(AQ500,1)="s","+","")))</f>
        <v/>
      </c>
      <c r="BS500" s="226" t="str">
        <f aca="false">IF(Y500="","",CONCATENATE(Y500,IF(LEFT(AR500,1)="s","+","")))</f>
        <v/>
      </c>
      <c r="BT500" s="226" t="str">
        <f aca="false">IF(Z500="","",CONCATENATE(Z500,IF(LEFT(AS500,1)="s","+","")))</f>
        <v/>
      </c>
      <c r="BU500" s="227" t="str">
        <f aca="false">IF(AA500="","",CONCATENATE(AA500,IF(LEFT(AT500,1)="s","+","")))</f>
        <v/>
      </c>
      <c r="BW500" s="177" t="s">
        <v>338</v>
      </c>
      <c r="BX500" s="170" t="str">
        <f aca="false">IF(BW500&lt;&gt;"",IF(ISNUMBER(FIND("=",BW500)),LEFT(BW500,FIND("=",BW500)-1),BW500),BW500)</f>
        <v>xx</v>
      </c>
      <c r="BY500" s="170" t="str">
        <f aca="false">IF(BW500&lt;&gt;"",IF(ISNUMBER(FIND("=",BW500)),RIGHT(BW500,LEN(BW500)-FIND("=",BW500)),""),"")</f>
        <v>Non_select</v>
      </c>
      <c r="BZ500" s="170" t="str">
        <f aca="false">IF(BX500&lt;&gt;"",IF(ISNUMBER(FIND(".",BX500)),LEFT(BX500,FIND(".",BX500)-1),BX500),BX500)</f>
        <v>xx</v>
      </c>
      <c r="CA500" s="170" t="str">
        <f aca="false">IF(BX500&lt;&gt;"",IF(ISNUMBER(FIND(".",BX500)),RIGHT(BX500,LEN(BX500)-FIND(".",BX500)),""),"")</f>
        <v/>
      </c>
      <c r="CC500" s="170" t="str">
        <f aca="false">A500</f>
        <v>KF513638</v>
      </c>
      <c r="CD500" s="178" t="s">
        <v>339</v>
      </c>
      <c r="CE500" s="178" t="s">
        <v>340</v>
      </c>
      <c r="CF500" s="178" t="s">
        <v>341</v>
      </c>
      <c r="CK500" s="178"/>
      <c r="CR500" s="228" t="n">
        <f aca="false">C500</f>
        <v>3</v>
      </c>
      <c r="CS500" s="229" t="e">
        <f aca="false">d#REF!</f>
        <v>#VALUE!</v>
      </c>
      <c r="CT500" s="170" t="str">
        <f aca="false">CONCATENATE(CD500," strain ",CM500," ",CL500,", partial cds")</f>
        <v>Hepatitis E virus strain  , partial cds</v>
      </c>
    </row>
    <row r="501" customFormat="false" ht="11.9" hidden="false" customHeight="true" outlineLevel="0" collapsed="false">
      <c r="A501" s="154" t="s">
        <v>1333</v>
      </c>
      <c r="B501" s="147" t="n">
        <v>3</v>
      </c>
      <c r="C501" s="148" t="n">
        <v>3</v>
      </c>
      <c r="D501" s="147" t="s">
        <v>1273</v>
      </c>
      <c r="E501" s="150" t="s">
        <v>640</v>
      </c>
      <c r="F501" s="210" t="s">
        <v>1334</v>
      </c>
      <c r="H501" s="146" t="s">
        <v>649</v>
      </c>
      <c r="I501" s="153" t="s">
        <v>650</v>
      </c>
      <c r="J501" s="146" t="s">
        <v>395</v>
      </c>
      <c r="M501" s="157" t="s">
        <v>348</v>
      </c>
      <c r="N501" s="158" t="s">
        <v>400</v>
      </c>
      <c r="O501" s="159" t="n">
        <v>2007</v>
      </c>
      <c r="S501" s="146" t="n">
        <v>280</v>
      </c>
      <c r="T501" s="161" t="n">
        <v>2</v>
      </c>
      <c r="AH501" s="164" t="n">
        <v>6262</v>
      </c>
      <c r="AI501" s="164" t="n">
        <v>6541</v>
      </c>
      <c r="AJ501" s="219" t="n">
        <f aca="false">SeqEnd-SeqBeg+1</f>
        <v>280</v>
      </c>
      <c r="AK501" s="220" t="n">
        <f aca="false">AND( SeqBeg&lt;=Beg  , End &lt;=SeqEnd )</f>
        <v>0</v>
      </c>
      <c r="AN501" s="221"/>
      <c r="AT501" s="147" t="s">
        <v>103</v>
      </c>
      <c r="AU501" s="146"/>
      <c r="AW501" s="222" t="str">
        <f aca="false">HYPERLINK(CONCATENATE("http://www.ncbi.nlm.nih.gov/nuccore/",BM501),BM501)</f>
        <v>KF513630</v>
      </c>
      <c r="AX501" s="219" t="e">
        <f aca="false">CONCATENATE(d#REF!,IF(I501="","",CONCATENATE(".",I501)),IF(K501="","",CONCATENATE(".",K501)),IF(M501="","",CONCATENATE(".",M501)),IF(R501="","",CONCATENATE(".",R501)),IF(U501="","","(*)"))</f>
        <v>#VALUE!</v>
      </c>
      <c r="AY501" s="170" t="str">
        <f aca="false">CONCATENATE(BM501,".",BN501)</f>
        <v>KF513630.HEV_EW132</v>
      </c>
      <c r="AZ501" s="171" t="str">
        <f aca="false">IF(AV501="",IF(ISNUMBER(FIND(".",A501)),LEFT(A501,FIND(".",A501)-1),A501),AV501)</f>
        <v>KF513630</v>
      </c>
      <c r="BA501" s="171" t="str">
        <f aca="false">IF(ISNUMBER(FIND("-",AZ501)),LEFT(AZ501,FIND("-",AZ501)-1),AZ501)</f>
        <v>KF513630</v>
      </c>
      <c r="BB501" s="170" t="str">
        <f aca="false"> MEGAname &amp; "="</f>
        <v>KF513630=</v>
      </c>
      <c r="BC501" s="170" t="str">
        <f aca="false">Clear &amp; IF(span ,"Span","out")</f>
        <v>KF513630=out</v>
      </c>
      <c r="BD501" s="170" t="str">
        <f aca="false">Clear &amp; IF(span, IF(B501=".","Selected",B501),"out")</f>
        <v>KF513630=out</v>
      </c>
      <c r="BE501" s="170" t="str">
        <f aca="false">Clear &amp; Strain</f>
        <v>KF513630=HEV_EW132</v>
      </c>
      <c r="BF501" s="170" t="e">
        <f aca="false">CONCATENATE(A501,"=",F501,". ",AX501,IF(AB501="","",CONCATENATE(".",AB501)))</f>
        <v>#VALUE!</v>
      </c>
      <c r="BG501" s="170" t="e">
        <f aca="false">CONCATENATE(A501,"=",F501,". ",AX501)</f>
        <v>#VALUE!</v>
      </c>
      <c r="BH501" s="170" t="e">
        <f aca="false">CONCATENATE(A501,"=",AX501)</f>
        <v>#VALUE!</v>
      </c>
      <c r="BI501" s="170" t="e">
        <f aca="false">CONCATENATE(A501,"=",ComForSubtype,d#REF!)</f>
        <v>#VALUE!</v>
      </c>
      <c r="BJ501" s="170" t="str">
        <f aca="false">CONCATENATE(A501,"=",E501)</f>
        <v>KF513630=3</v>
      </c>
      <c r="BK501" s="170" t="str">
        <f aca="false">CONCATENATE(A501,"=",C501)</f>
        <v>KF513630=3</v>
      </c>
      <c r="BL501" s="170" t="e">
        <f aca="false">CONCATENATE(d#REF!,"=")</f>
        <v>#VALUE!</v>
      </c>
      <c r="BM501" s="223" t="str">
        <f aca="false">IF(BA501="XX","",BA501)</f>
        <v>KF513630</v>
      </c>
      <c r="BN501" s="224" t="str">
        <f aca="false">CONCATENATE(IF(F501="","",F501),IF(G501="","",CONCATENATE(" / ",G501)))</f>
        <v>HEV_EW132</v>
      </c>
      <c r="BO501" s="225" t="e">
        <f aca="false">AX501</f>
        <v>#VALUE!</v>
      </c>
      <c r="BP501" s="226" t="str">
        <f aca="false">IF(V501="","",V501)</f>
        <v/>
      </c>
      <c r="BQ501" s="226" t="str">
        <f aca="false">IF(W501="","",CONCATENATE(W501,IF(LEFT(AO501,1)="s","+","")))</f>
        <v/>
      </c>
      <c r="BR501" s="226" t="str">
        <f aca="false">IF(X501="","",CONCATENATE(X501,IF(LEFT(AQ501,1)="s","+","")))</f>
        <v/>
      </c>
      <c r="BS501" s="226" t="str">
        <f aca="false">IF(Y501="","",CONCATENATE(Y501,IF(LEFT(AR501,1)="s","+","")))</f>
        <v/>
      </c>
      <c r="BT501" s="226" t="str">
        <f aca="false">IF(Z501="","",CONCATENATE(Z501,IF(LEFT(AS501,1)="s","+","")))</f>
        <v/>
      </c>
      <c r="BU501" s="227" t="str">
        <f aca="false">IF(AA501="","",CONCATENATE(AA501,IF(LEFT(AT501,1)="s","+","")))</f>
        <v/>
      </c>
      <c r="BW501" s="177" t="s">
        <v>338</v>
      </c>
      <c r="BX501" s="170" t="str">
        <f aca="false">IF(BW501&lt;&gt;"",IF(ISNUMBER(FIND("=",BW501)),LEFT(BW501,FIND("=",BW501)-1),BW501),BW501)</f>
        <v>xx</v>
      </c>
      <c r="BY501" s="170" t="str">
        <f aca="false">IF(BW501&lt;&gt;"",IF(ISNUMBER(FIND("=",BW501)),RIGHT(BW501,LEN(BW501)-FIND("=",BW501)),""),"")</f>
        <v>Non_select</v>
      </c>
      <c r="BZ501" s="170" t="str">
        <f aca="false">IF(BX501&lt;&gt;"",IF(ISNUMBER(FIND(".",BX501)),LEFT(BX501,FIND(".",BX501)-1),BX501),BX501)</f>
        <v>xx</v>
      </c>
      <c r="CA501" s="170" t="str">
        <f aca="false">IF(BX501&lt;&gt;"",IF(ISNUMBER(FIND(".",BX501)),RIGHT(BX501,LEN(BX501)-FIND(".",BX501)),""),"")</f>
        <v/>
      </c>
      <c r="CC501" s="170" t="str">
        <f aca="false">A501</f>
        <v>KF513630</v>
      </c>
      <c r="CD501" s="178" t="s">
        <v>339</v>
      </c>
      <c r="CE501" s="178" t="s">
        <v>340</v>
      </c>
      <c r="CF501" s="178" t="s">
        <v>341</v>
      </c>
      <c r="CK501" s="178"/>
      <c r="CR501" s="228" t="n">
        <f aca="false">C501</f>
        <v>3</v>
      </c>
      <c r="CS501" s="229" t="e">
        <f aca="false">d#REF!</f>
        <v>#VALUE!</v>
      </c>
      <c r="CT501" s="170" t="str">
        <f aca="false">CONCATENATE(CD501," strain ",CM501," ",CL501,", partial cds")</f>
        <v>Hepatitis E virus strain  , partial cds</v>
      </c>
    </row>
    <row r="502" customFormat="false" ht="11.9" hidden="false" customHeight="true" outlineLevel="0" collapsed="false">
      <c r="A502" s="154" t="s">
        <v>1335</v>
      </c>
      <c r="B502" s="147" t="n">
        <v>3</v>
      </c>
      <c r="C502" s="148" t="n">
        <v>3</v>
      </c>
      <c r="D502" s="147" t="s">
        <v>1273</v>
      </c>
      <c r="E502" s="150" t="s">
        <v>640</v>
      </c>
      <c r="F502" s="210" t="s">
        <v>1336</v>
      </c>
      <c r="H502" s="146" t="s">
        <v>649</v>
      </c>
      <c r="I502" s="153" t="s">
        <v>650</v>
      </c>
      <c r="J502" s="146" t="s">
        <v>395</v>
      </c>
      <c r="M502" s="157" t="s">
        <v>348</v>
      </c>
      <c r="N502" s="158" t="s">
        <v>400</v>
      </c>
      <c r="O502" s="159" t="n">
        <v>2007</v>
      </c>
      <c r="S502" s="146" t="n">
        <v>280</v>
      </c>
      <c r="T502" s="161" t="n">
        <v>2</v>
      </c>
      <c r="AH502" s="164" t="n">
        <v>6262</v>
      </c>
      <c r="AI502" s="164" t="n">
        <v>6541</v>
      </c>
      <c r="AJ502" s="219" t="n">
        <f aca="false">SeqEnd-SeqBeg+1</f>
        <v>280</v>
      </c>
      <c r="AK502" s="220" t="n">
        <f aca="false">AND( SeqBeg&lt;=Beg  , End &lt;=SeqEnd )</f>
        <v>0</v>
      </c>
      <c r="AN502" s="221"/>
      <c r="AT502" s="147" t="s">
        <v>103</v>
      </c>
      <c r="AU502" s="146"/>
      <c r="AW502" s="222" t="str">
        <f aca="false">HYPERLINK(CONCATENATE("http://www.ncbi.nlm.nih.gov/nuccore/",BM502),BM502)</f>
        <v>KF513632</v>
      </c>
      <c r="AX502" s="219" t="e">
        <f aca="false">CONCATENATE(d#REF!,IF(I502="","",CONCATENATE(".",I502)),IF(K502="","",CONCATENATE(".",K502)),IF(M502="","",CONCATENATE(".",M502)),IF(R502="","",CONCATENATE(".",R502)),IF(U502="","","(*)"))</f>
        <v>#VALUE!</v>
      </c>
      <c r="AY502" s="170" t="str">
        <f aca="false">CONCATENATE(BM502,".",BN502)</f>
        <v>KF513632.HEV_EW134</v>
      </c>
      <c r="AZ502" s="171" t="str">
        <f aca="false">IF(AV502="",IF(ISNUMBER(FIND(".",A502)),LEFT(A502,FIND(".",A502)-1),A502),AV502)</f>
        <v>KF513632</v>
      </c>
      <c r="BA502" s="171" t="str">
        <f aca="false">IF(ISNUMBER(FIND("-",AZ502)),LEFT(AZ502,FIND("-",AZ502)-1),AZ502)</f>
        <v>KF513632</v>
      </c>
      <c r="BB502" s="170" t="str">
        <f aca="false"> MEGAname &amp; "="</f>
        <v>KF513632=</v>
      </c>
      <c r="BC502" s="170" t="str">
        <f aca="false">Clear &amp; IF(span ,"Span","out")</f>
        <v>KF513632=out</v>
      </c>
      <c r="BD502" s="170" t="str">
        <f aca="false">Clear &amp; IF(span, IF(B502=".","Selected",B502),"out")</f>
        <v>KF513632=out</v>
      </c>
      <c r="BE502" s="170" t="str">
        <f aca="false">Clear &amp; Strain</f>
        <v>KF513632=HEV_EW134</v>
      </c>
      <c r="BF502" s="170" t="e">
        <f aca="false">CONCATENATE(A502,"=",F502,". ",AX502,IF(AB502="","",CONCATENATE(".",AB502)))</f>
        <v>#VALUE!</v>
      </c>
      <c r="BG502" s="170" t="e">
        <f aca="false">CONCATENATE(A502,"=",F502,". ",AX502)</f>
        <v>#VALUE!</v>
      </c>
      <c r="BH502" s="170" t="e">
        <f aca="false">CONCATENATE(A502,"=",AX502)</f>
        <v>#VALUE!</v>
      </c>
      <c r="BI502" s="170" t="e">
        <f aca="false">CONCATENATE(A502,"=",ComForSubtype,d#REF!)</f>
        <v>#VALUE!</v>
      </c>
      <c r="BJ502" s="170" t="str">
        <f aca="false">CONCATENATE(A502,"=",E502)</f>
        <v>KF513632=3</v>
      </c>
      <c r="BK502" s="170" t="str">
        <f aca="false">CONCATENATE(A502,"=",C502)</f>
        <v>KF513632=3</v>
      </c>
      <c r="BL502" s="170" t="e">
        <f aca="false">CONCATENATE(d#REF!,"=")</f>
        <v>#VALUE!</v>
      </c>
      <c r="BM502" s="223" t="str">
        <f aca="false">IF(BA502="XX","",BA502)</f>
        <v>KF513632</v>
      </c>
      <c r="BN502" s="224" t="str">
        <f aca="false">CONCATENATE(IF(F502="","",F502),IF(G502="","",CONCATENATE(" / ",G502)))</f>
        <v>HEV_EW134</v>
      </c>
      <c r="BO502" s="225" t="e">
        <f aca="false">AX502</f>
        <v>#VALUE!</v>
      </c>
      <c r="BP502" s="226" t="str">
        <f aca="false">IF(V502="","",V502)</f>
        <v/>
      </c>
      <c r="BQ502" s="226" t="str">
        <f aca="false">IF(W502="","",CONCATENATE(W502,IF(LEFT(AO502,1)="s","+","")))</f>
        <v/>
      </c>
      <c r="BR502" s="226" t="str">
        <f aca="false">IF(X502="","",CONCATENATE(X502,IF(LEFT(AQ502,1)="s","+","")))</f>
        <v/>
      </c>
      <c r="BS502" s="226" t="str">
        <f aca="false">IF(Y502="","",CONCATENATE(Y502,IF(LEFT(AR502,1)="s","+","")))</f>
        <v/>
      </c>
      <c r="BT502" s="226" t="str">
        <f aca="false">IF(Z502="","",CONCATENATE(Z502,IF(LEFT(AS502,1)="s","+","")))</f>
        <v/>
      </c>
      <c r="BU502" s="227" t="str">
        <f aca="false">IF(AA502="","",CONCATENATE(AA502,IF(LEFT(AT502,1)="s","+","")))</f>
        <v/>
      </c>
      <c r="BW502" s="177" t="s">
        <v>338</v>
      </c>
      <c r="BX502" s="170" t="str">
        <f aca="false">IF(BW502&lt;&gt;"",IF(ISNUMBER(FIND("=",BW502)),LEFT(BW502,FIND("=",BW502)-1),BW502),BW502)</f>
        <v>xx</v>
      </c>
      <c r="BY502" s="170" t="str">
        <f aca="false">IF(BW502&lt;&gt;"",IF(ISNUMBER(FIND("=",BW502)),RIGHT(BW502,LEN(BW502)-FIND("=",BW502)),""),"")</f>
        <v>Non_select</v>
      </c>
      <c r="BZ502" s="170" t="str">
        <f aca="false">IF(BX502&lt;&gt;"",IF(ISNUMBER(FIND(".",BX502)),LEFT(BX502,FIND(".",BX502)-1),BX502),BX502)</f>
        <v>xx</v>
      </c>
      <c r="CA502" s="170" t="str">
        <f aca="false">IF(BX502&lt;&gt;"",IF(ISNUMBER(FIND(".",BX502)),RIGHT(BX502,LEN(BX502)-FIND(".",BX502)),""),"")</f>
        <v/>
      </c>
      <c r="CC502" s="170" t="str">
        <f aca="false">A502</f>
        <v>KF513632</v>
      </c>
      <c r="CD502" s="178" t="s">
        <v>339</v>
      </c>
      <c r="CE502" s="178" t="s">
        <v>340</v>
      </c>
      <c r="CF502" s="178" t="s">
        <v>341</v>
      </c>
      <c r="CK502" s="178"/>
      <c r="CR502" s="228" t="n">
        <f aca="false">C502</f>
        <v>3</v>
      </c>
      <c r="CS502" s="229" t="e">
        <f aca="false">d#REF!</f>
        <v>#VALUE!</v>
      </c>
      <c r="CT502" s="170" t="str">
        <f aca="false">CONCATENATE(CD502," strain ",CM502," ",CL502,", partial cds")</f>
        <v>Hepatitis E virus strain  , partial cds</v>
      </c>
    </row>
    <row r="503" customFormat="false" ht="11.9" hidden="false" customHeight="true" outlineLevel="0" collapsed="false">
      <c r="A503" s="154" t="s">
        <v>1337</v>
      </c>
      <c r="B503" s="147" t="n">
        <v>3</v>
      </c>
      <c r="C503" s="148" t="n">
        <v>3</v>
      </c>
      <c r="D503" s="147" t="s">
        <v>1273</v>
      </c>
      <c r="E503" s="150" t="s">
        <v>640</v>
      </c>
      <c r="F503" s="210" t="s">
        <v>1338</v>
      </c>
      <c r="H503" s="146" t="s">
        <v>649</v>
      </c>
      <c r="I503" s="153" t="s">
        <v>650</v>
      </c>
      <c r="J503" s="146" t="s">
        <v>395</v>
      </c>
      <c r="M503" s="157" t="s">
        <v>348</v>
      </c>
      <c r="N503" s="158" t="s">
        <v>400</v>
      </c>
      <c r="O503" s="159" t="n">
        <v>2007</v>
      </c>
      <c r="S503" s="146" t="n">
        <v>280</v>
      </c>
      <c r="T503" s="161" t="n">
        <v>2</v>
      </c>
      <c r="AH503" s="164" t="n">
        <v>6262</v>
      </c>
      <c r="AI503" s="164" t="n">
        <v>6541</v>
      </c>
      <c r="AJ503" s="219" t="n">
        <f aca="false">SeqEnd-SeqBeg+1</f>
        <v>280</v>
      </c>
      <c r="AK503" s="220" t="n">
        <f aca="false">AND( SeqBeg&lt;=Beg  , End &lt;=SeqEnd )</f>
        <v>0</v>
      </c>
      <c r="AN503" s="221"/>
      <c r="AT503" s="147" t="s">
        <v>103</v>
      </c>
      <c r="AU503" s="146"/>
      <c r="AW503" s="222" t="str">
        <f aca="false">HYPERLINK(CONCATENATE("http://www.ncbi.nlm.nih.gov/nuccore/",BM503),BM503)</f>
        <v>KF513633</v>
      </c>
      <c r="AX503" s="219" t="e">
        <f aca="false">CONCATENATE(d#REF!,IF(I503="","",CONCATENATE(".",I503)),IF(K503="","",CONCATENATE(".",K503)),IF(M503="","",CONCATENATE(".",M503)),IF(R503="","",CONCATENATE(".",R503)),IF(U503="","","(*)"))</f>
        <v>#VALUE!</v>
      </c>
      <c r="AY503" s="170" t="str">
        <f aca="false">CONCATENATE(BM503,".",BN503)</f>
        <v>KF513633.HEV_EW135</v>
      </c>
      <c r="AZ503" s="171" t="str">
        <f aca="false">IF(AV503="",IF(ISNUMBER(FIND(".",A503)),LEFT(A503,FIND(".",A503)-1),A503),AV503)</f>
        <v>KF513633</v>
      </c>
      <c r="BA503" s="171" t="str">
        <f aca="false">IF(ISNUMBER(FIND("-",AZ503)),LEFT(AZ503,FIND("-",AZ503)-1),AZ503)</f>
        <v>KF513633</v>
      </c>
      <c r="BB503" s="170" t="str">
        <f aca="false"> MEGAname &amp; "="</f>
        <v>KF513633=</v>
      </c>
      <c r="BC503" s="170" t="str">
        <f aca="false">Clear &amp; IF(span ,"Span","out")</f>
        <v>KF513633=out</v>
      </c>
      <c r="BD503" s="170" t="str">
        <f aca="false">Clear &amp; IF(span, IF(B503=".","Selected",B503),"out")</f>
        <v>KF513633=out</v>
      </c>
      <c r="BE503" s="170" t="str">
        <f aca="false">Clear &amp; Strain</f>
        <v>KF513633=HEV_EW135</v>
      </c>
      <c r="BF503" s="170" t="e">
        <f aca="false">CONCATENATE(A503,"=",F503,". ",AX503,IF(AB503="","",CONCATENATE(".",AB503)))</f>
        <v>#VALUE!</v>
      </c>
      <c r="BG503" s="170" t="e">
        <f aca="false">CONCATENATE(A503,"=",F503,". ",AX503)</f>
        <v>#VALUE!</v>
      </c>
      <c r="BH503" s="170" t="e">
        <f aca="false">CONCATENATE(A503,"=",AX503)</f>
        <v>#VALUE!</v>
      </c>
      <c r="BI503" s="170" t="e">
        <f aca="false">CONCATENATE(A503,"=",ComForSubtype,d#REF!)</f>
        <v>#VALUE!</v>
      </c>
      <c r="BJ503" s="170" t="str">
        <f aca="false">CONCATENATE(A503,"=",E503)</f>
        <v>KF513633=3</v>
      </c>
      <c r="BK503" s="170" t="str">
        <f aca="false">CONCATENATE(A503,"=",C503)</f>
        <v>KF513633=3</v>
      </c>
      <c r="BL503" s="170" t="e">
        <f aca="false">CONCATENATE(d#REF!,"=")</f>
        <v>#VALUE!</v>
      </c>
      <c r="BM503" s="223" t="str">
        <f aca="false">IF(BA503="XX","",BA503)</f>
        <v>KF513633</v>
      </c>
      <c r="BN503" s="224" t="str">
        <f aca="false">CONCATENATE(IF(F503="","",F503),IF(G503="","",CONCATENATE(" / ",G503)))</f>
        <v>HEV_EW135</v>
      </c>
      <c r="BO503" s="225" t="e">
        <f aca="false">AX503</f>
        <v>#VALUE!</v>
      </c>
      <c r="BP503" s="226" t="str">
        <f aca="false">IF(V503="","",V503)</f>
        <v/>
      </c>
      <c r="BQ503" s="226" t="str">
        <f aca="false">IF(W503="","",CONCATENATE(W503,IF(LEFT(AO503,1)="s","+","")))</f>
        <v/>
      </c>
      <c r="BR503" s="226" t="str">
        <f aca="false">IF(X503="","",CONCATENATE(X503,IF(LEFT(AQ503,1)="s","+","")))</f>
        <v/>
      </c>
      <c r="BS503" s="226" t="str">
        <f aca="false">IF(Y503="","",CONCATENATE(Y503,IF(LEFT(AR503,1)="s","+","")))</f>
        <v/>
      </c>
      <c r="BT503" s="226" t="str">
        <f aca="false">IF(Z503="","",CONCATENATE(Z503,IF(LEFT(AS503,1)="s","+","")))</f>
        <v/>
      </c>
      <c r="BU503" s="227" t="str">
        <f aca="false">IF(AA503="","",CONCATENATE(AA503,IF(LEFT(AT503,1)="s","+","")))</f>
        <v/>
      </c>
      <c r="BW503" s="177" t="s">
        <v>338</v>
      </c>
      <c r="BX503" s="170" t="str">
        <f aca="false">IF(BW503&lt;&gt;"",IF(ISNUMBER(FIND("=",BW503)),LEFT(BW503,FIND("=",BW503)-1),BW503),BW503)</f>
        <v>xx</v>
      </c>
      <c r="BY503" s="170" t="str">
        <f aca="false">IF(BW503&lt;&gt;"",IF(ISNUMBER(FIND("=",BW503)),RIGHT(BW503,LEN(BW503)-FIND("=",BW503)),""),"")</f>
        <v>Non_select</v>
      </c>
      <c r="BZ503" s="170" t="str">
        <f aca="false">IF(BX503&lt;&gt;"",IF(ISNUMBER(FIND(".",BX503)),LEFT(BX503,FIND(".",BX503)-1),BX503),BX503)</f>
        <v>xx</v>
      </c>
      <c r="CA503" s="170" t="str">
        <f aca="false">IF(BX503&lt;&gt;"",IF(ISNUMBER(FIND(".",BX503)),RIGHT(BX503,LEN(BX503)-FIND(".",BX503)),""),"")</f>
        <v/>
      </c>
      <c r="CC503" s="170" t="str">
        <f aca="false">A503</f>
        <v>KF513633</v>
      </c>
      <c r="CD503" s="178" t="s">
        <v>339</v>
      </c>
      <c r="CE503" s="178" t="s">
        <v>340</v>
      </c>
      <c r="CF503" s="178" t="s">
        <v>341</v>
      </c>
      <c r="CK503" s="178"/>
      <c r="CR503" s="228" t="n">
        <f aca="false">C503</f>
        <v>3</v>
      </c>
      <c r="CS503" s="229" t="e">
        <f aca="false">d#REF!</f>
        <v>#VALUE!</v>
      </c>
      <c r="CT503" s="170" t="str">
        <f aca="false">CONCATENATE(CD503," strain ",CM503," ",CL503,", partial cds")</f>
        <v>Hepatitis E virus strain  , partial cds</v>
      </c>
    </row>
    <row r="504" customFormat="false" ht="11.9" hidden="false" customHeight="true" outlineLevel="0" collapsed="false">
      <c r="A504" s="154" t="s">
        <v>1339</v>
      </c>
      <c r="B504" s="147" t="n">
        <v>3</v>
      </c>
      <c r="C504" s="148" t="n">
        <v>3</v>
      </c>
      <c r="D504" s="147" t="s">
        <v>1273</v>
      </c>
      <c r="E504" s="150" t="s">
        <v>640</v>
      </c>
      <c r="F504" s="210" t="s">
        <v>1340</v>
      </c>
      <c r="H504" s="146" t="s">
        <v>649</v>
      </c>
      <c r="I504" s="153" t="s">
        <v>650</v>
      </c>
      <c r="J504" s="146" t="s">
        <v>395</v>
      </c>
      <c r="M504" s="157" t="s">
        <v>348</v>
      </c>
      <c r="N504" s="158" t="s">
        <v>400</v>
      </c>
      <c r="O504" s="159" t="n">
        <v>2007</v>
      </c>
      <c r="S504" s="146" t="n">
        <v>280</v>
      </c>
      <c r="T504" s="161" t="n">
        <v>2</v>
      </c>
      <c r="AH504" s="164" t="n">
        <v>6262</v>
      </c>
      <c r="AI504" s="164" t="n">
        <v>6541</v>
      </c>
      <c r="AJ504" s="219" t="n">
        <f aca="false">SeqEnd-SeqBeg+1</f>
        <v>280</v>
      </c>
      <c r="AK504" s="220" t="n">
        <f aca="false">AND( SeqBeg&lt;=Beg  , End &lt;=SeqEnd )</f>
        <v>0</v>
      </c>
      <c r="AN504" s="221"/>
      <c r="AT504" s="147" t="s">
        <v>103</v>
      </c>
      <c r="AU504" s="146"/>
      <c r="AW504" s="222" t="str">
        <f aca="false">HYPERLINK(CONCATENATE("http://www.ncbi.nlm.nih.gov/nuccore/",BM504),BM504)</f>
        <v>KF513634</v>
      </c>
      <c r="AX504" s="219" t="e">
        <f aca="false">CONCATENATE(d#REF!,IF(I504="","",CONCATENATE(".",I504)),IF(K504="","",CONCATENATE(".",K504)),IF(M504="","",CONCATENATE(".",M504)),IF(R504="","",CONCATENATE(".",R504)),IF(U504="","","(*)"))</f>
        <v>#VALUE!</v>
      </c>
      <c r="AY504" s="170" t="str">
        <f aca="false">CONCATENATE(BM504,".",BN504)</f>
        <v>KF513634.HEV_EW136</v>
      </c>
      <c r="AZ504" s="171" t="str">
        <f aca="false">IF(AV504="",IF(ISNUMBER(FIND(".",A504)),LEFT(A504,FIND(".",A504)-1),A504),AV504)</f>
        <v>KF513634</v>
      </c>
      <c r="BA504" s="171" t="str">
        <f aca="false">IF(ISNUMBER(FIND("-",AZ504)),LEFT(AZ504,FIND("-",AZ504)-1),AZ504)</f>
        <v>KF513634</v>
      </c>
      <c r="BB504" s="170" t="str">
        <f aca="false"> MEGAname &amp; "="</f>
        <v>KF513634=</v>
      </c>
      <c r="BC504" s="170" t="str">
        <f aca="false">Clear &amp; IF(span ,"Span","out")</f>
        <v>KF513634=out</v>
      </c>
      <c r="BD504" s="170" t="str">
        <f aca="false">Clear &amp; IF(span, IF(B504=".","Selected",B504),"out")</f>
        <v>KF513634=out</v>
      </c>
      <c r="BE504" s="170" t="str">
        <f aca="false">Clear &amp; Strain</f>
        <v>KF513634=HEV_EW136</v>
      </c>
      <c r="BF504" s="170" t="e">
        <f aca="false">CONCATENATE(A504,"=",F504,". ",AX504,IF(AB504="","",CONCATENATE(".",AB504)))</f>
        <v>#VALUE!</v>
      </c>
      <c r="BG504" s="170" t="e">
        <f aca="false">CONCATENATE(A504,"=",F504,". ",AX504)</f>
        <v>#VALUE!</v>
      </c>
      <c r="BH504" s="170" t="e">
        <f aca="false">CONCATENATE(A504,"=",AX504)</f>
        <v>#VALUE!</v>
      </c>
      <c r="BI504" s="170" t="e">
        <f aca="false">CONCATENATE(A504,"=",ComForSubtype,d#REF!)</f>
        <v>#VALUE!</v>
      </c>
      <c r="BJ504" s="170" t="str">
        <f aca="false">CONCATENATE(A504,"=",E504)</f>
        <v>KF513634=3</v>
      </c>
      <c r="BK504" s="170" t="str">
        <f aca="false">CONCATENATE(A504,"=",C504)</f>
        <v>KF513634=3</v>
      </c>
      <c r="BL504" s="170" t="e">
        <f aca="false">CONCATENATE(d#REF!,"=")</f>
        <v>#VALUE!</v>
      </c>
      <c r="BM504" s="223" t="str">
        <f aca="false">IF(BA504="XX","",BA504)</f>
        <v>KF513634</v>
      </c>
      <c r="BN504" s="224" t="str">
        <f aca="false">CONCATENATE(IF(F504="","",F504),IF(G504="","",CONCATENATE(" / ",G504)))</f>
        <v>HEV_EW136</v>
      </c>
      <c r="BO504" s="225" t="e">
        <f aca="false">AX504</f>
        <v>#VALUE!</v>
      </c>
      <c r="BP504" s="226" t="str">
        <f aca="false">IF(V504="","",V504)</f>
        <v/>
      </c>
      <c r="BQ504" s="226" t="str">
        <f aca="false">IF(W504="","",CONCATENATE(W504,IF(LEFT(AO504,1)="s","+","")))</f>
        <v/>
      </c>
      <c r="BR504" s="226" t="str">
        <f aca="false">IF(X504="","",CONCATENATE(X504,IF(LEFT(AQ504,1)="s","+","")))</f>
        <v/>
      </c>
      <c r="BS504" s="226" t="str">
        <f aca="false">IF(Y504="","",CONCATENATE(Y504,IF(LEFT(AR504,1)="s","+","")))</f>
        <v/>
      </c>
      <c r="BT504" s="226" t="str">
        <f aca="false">IF(Z504="","",CONCATENATE(Z504,IF(LEFT(AS504,1)="s","+","")))</f>
        <v/>
      </c>
      <c r="BU504" s="227" t="str">
        <f aca="false">IF(AA504="","",CONCATENATE(AA504,IF(LEFT(AT504,1)="s","+","")))</f>
        <v/>
      </c>
      <c r="BW504" s="177" t="s">
        <v>338</v>
      </c>
      <c r="BX504" s="170" t="str">
        <f aca="false">IF(BW504&lt;&gt;"",IF(ISNUMBER(FIND("=",BW504)),LEFT(BW504,FIND("=",BW504)-1),BW504),BW504)</f>
        <v>xx</v>
      </c>
      <c r="BY504" s="170" t="str">
        <f aca="false">IF(BW504&lt;&gt;"",IF(ISNUMBER(FIND("=",BW504)),RIGHT(BW504,LEN(BW504)-FIND("=",BW504)),""),"")</f>
        <v>Non_select</v>
      </c>
      <c r="BZ504" s="170" t="str">
        <f aca="false">IF(BX504&lt;&gt;"",IF(ISNUMBER(FIND(".",BX504)),LEFT(BX504,FIND(".",BX504)-1),BX504),BX504)</f>
        <v>xx</v>
      </c>
      <c r="CA504" s="170" t="str">
        <f aca="false">IF(BX504&lt;&gt;"",IF(ISNUMBER(FIND(".",BX504)),RIGHT(BX504,LEN(BX504)-FIND(".",BX504)),""),"")</f>
        <v/>
      </c>
      <c r="CC504" s="170" t="str">
        <f aca="false">A504</f>
        <v>KF513634</v>
      </c>
      <c r="CD504" s="178" t="s">
        <v>339</v>
      </c>
      <c r="CE504" s="178" t="s">
        <v>340</v>
      </c>
      <c r="CF504" s="178" t="s">
        <v>341</v>
      </c>
      <c r="CK504" s="178"/>
      <c r="CR504" s="228" t="n">
        <f aca="false">C504</f>
        <v>3</v>
      </c>
      <c r="CS504" s="229" t="e">
        <f aca="false">d#REF!</f>
        <v>#VALUE!</v>
      </c>
      <c r="CT504" s="170" t="str">
        <f aca="false">CONCATENATE(CD504," strain ",CM504," ",CL504,", partial cds")</f>
        <v>Hepatitis E virus strain  , partial cds</v>
      </c>
    </row>
    <row r="505" customFormat="false" ht="11.9" hidden="false" customHeight="true" outlineLevel="0" collapsed="false">
      <c r="A505" s="154" t="s">
        <v>1341</v>
      </c>
      <c r="B505" s="147" t="n">
        <v>3</v>
      </c>
      <c r="C505" s="148" t="n">
        <v>3</v>
      </c>
      <c r="D505" s="147" t="s">
        <v>1273</v>
      </c>
      <c r="E505" s="150" t="s">
        <v>640</v>
      </c>
      <c r="F505" s="210" t="s">
        <v>1342</v>
      </c>
      <c r="H505" s="146" t="s">
        <v>649</v>
      </c>
      <c r="I505" s="153" t="s">
        <v>650</v>
      </c>
      <c r="J505" s="146" t="s">
        <v>395</v>
      </c>
      <c r="M505" s="157" t="s">
        <v>348</v>
      </c>
      <c r="N505" s="158" t="s">
        <v>400</v>
      </c>
      <c r="O505" s="159" t="n">
        <v>2006</v>
      </c>
      <c r="S505" s="146" t="n">
        <v>280</v>
      </c>
      <c r="T505" s="161" t="n">
        <v>2</v>
      </c>
      <c r="AH505" s="164" t="n">
        <v>6262</v>
      </c>
      <c r="AI505" s="164" t="n">
        <v>6541</v>
      </c>
      <c r="AJ505" s="219" t="n">
        <f aca="false">SeqEnd-SeqBeg+1</f>
        <v>280</v>
      </c>
      <c r="AK505" s="220" t="n">
        <f aca="false">AND( SeqBeg&lt;=Beg  , End &lt;=SeqEnd )</f>
        <v>0</v>
      </c>
      <c r="AN505" s="221"/>
      <c r="AT505" s="147" t="s">
        <v>103</v>
      </c>
      <c r="AU505" s="146"/>
      <c r="AW505" s="222" t="str">
        <f aca="false">HYPERLINK(CONCATENATE("http://www.ncbi.nlm.nih.gov/nuccore/",BM505),BM505)</f>
        <v>KF513635</v>
      </c>
      <c r="AX505" s="219" t="e">
        <f aca="false">CONCATENATE(d#REF!,IF(I505="","",CONCATENATE(".",I505)),IF(K505="","",CONCATENATE(".",K505)),IF(M505="","",CONCATENATE(".",M505)),IF(R505="","",CONCATENATE(".",R505)),IF(U505="","","(*)"))</f>
        <v>#VALUE!</v>
      </c>
      <c r="AY505" s="170" t="str">
        <f aca="false">CONCATENATE(BM505,".",BN505)</f>
        <v>KF513635.HEV_EW137</v>
      </c>
      <c r="AZ505" s="171" t="str">
        <f aca="false">IF(AV505="",IF(ISNUMBER(FIND(".",A505)),LEFT(A505,FIND(".",A505)-1),A505),AV505)</f>
        <v>KF513635</v>
      </c>
      <c r="BA505" s="171" t="str">
        <f aca="false">IF(ISNUMBER(FIND("-",AZ505)),LEFT(AZ505,FIND("-",AZ505)-1),AZ505)</f>
        <v>KF513635</v>
      </c>
      <c r="BB505" s="170" t="str">
        <f aca="false"> MEGAname &amp; "="</f>
        <v>KF513635=</v>
      </c>
      <c r="BC505" s="170" t="str">
        <f aca="false">Clear &amp; IF(span ,"Span","out")</f>
        <v>KF513635=out</v>
      </c>
      <c r="BD505" s="170" t="str">
        <f aca="false">Clear &amp; IF(span, IF(B505=".","Selected",B505),"out")</f>
        <v>KF513635=out</v>
      </c>
      <c r="BE505" s="170" t="str">
        <f aca="false">Clear &amp; Strain</f>
        <v>KF513635=HEV_EW137</v>
      </c>
      <c r="BF505" s="170" t="e">
        <f aca="false">CONCATENATE(A505,"=",F505,". ",AX505,IF(AB505="","",CONCATENATE(".",AB505)))</f>
        <v>#VALUE!</v>
      </c>
      <c r="BG505" s="170" t="e">
        <f aca="false">CONCATENATE(A505,"=",F505,". ",AX505)</f>
        <v>#VALUE!</v>
      </c>
      <c r="BH505" s="170" t="e">
        <f aca="false">CONCATENATE(A505,"=",AX505)</f>
        <v>#VALUE!</v>
      </c>
      <c r="BI505" s="170" t="e">
        <f aca="false">CONCATENATE(A505,"=",ComForSubtype,d#REF!)</f>
        <v>#VALUE!</v>
      </c>
      <c r="BJ505" s="170" t="str">
        <f aca="false">CONCATENATE(A505,"=",E505)</f>
        <v>KF513635=3</v>
      </c>
      <c r="BK505" s="170" t="str">
        <f aca="false">CONCATENATE(A505,"=",C505)</f>
        <v>KF513635=3</v>
      </c>
      <c r="BL505" s="170" t="e">
        <f aca="false">CONCATENATE(d#REF!,"=")</f>
        <v>#VALUE!</v>
      </c>
      <c r="BM505" s="223" t="str">
        <f aca="false">IF(BA505="XX","",BA505)</f>
        <v>KF513635</v>
      </c>
      <c r="BN505" s="224" t="str">
        <f aca="false">CONCATENATE(IF(F505="","",F505),IF(G505="","",CONCATENATE(" / ",G505)))</f>
        <v>HEV_EW137</v>
      </c>
      <c r="BO505" s="225" t="e">
        <f aca="false">AX505</f>
        <v>#VALUE!</v>
      </c>
      <c r="BP505" s="226" t="str">
        <f aca="false">IF(V505="","",V505)</f>
        <v/>
      </c>
      <c r="BQ505" s="226" t="str">
        <f aca="false">IF(W505="","",CONCATENATE(W505,IF(LEFT(AO505,1)="s","+","")))</f>
        <v/>
      </c>
      <c r="BR505" s="226" t="str">
        <f aca="false">IF(X505="","",CONCATENATE(X505,IF(LEFT(AQ505,1)="s","+","")))</f>
        <v/>
      </c>
      <c r="BS505" s="226" t="str">
        <f aca="false">IF(Y505="","",CONCATENATE(Y505,IF(LEFT(AR505,1)="s","+","")))</f>
        <v/>
      </c>
      <c r="BT505" s="226" t="str">
        <f aca="false">IF(Z505="","",CONCATENATE(Z505,IF(LEFT(AS505,1)="s","+","")))</f>
        <v/>
      </c>
      <c r="BU505" s="227" t="str">
        <f aca="false">IF(AA505="","",CONCATENATE(AA505,IF(LEFT(AT505,1)="s","+","")))</f>
        <v/>
      </c>
      <c r="BW505" s="177" t="s">
        <v>338</v>
      </c>
      <c r="BX505" s="170" t="str">
        <f aca="false">IF(BW505&lt;&gt;"",IF(ISNUMBER(FIND("=",BW505)),LEFT(BW505,FIND("=",BW505)-1),BW505),BW505)</f>
        <v>xx</v>
      </c>
      <c r="BY505" s="170" t="str">
        <f aca="false">IF(BW505&lt;&gt;"",IF(ISNUMBER(FIND("=",BW505)),RIGHT(BW505,LEN(BW505)-FIND("=",BW505)),""),"")</f>
        <v>Non_select</v>
      </c>
      <c r="BZ505" s="170" t="str">
        <f aca="false">IF(BX505&lt;&gt;"",IF(ISNUMBER(FIND(".",BX505)),LEFT(BX505,FIND(".",BX505)-1),BX505),BX505)</f>
        <v>xx</v>
      </c>
      <c r="CA505" s="170" t="str">
        <f aca="false">IF(BX505&lt;&gt;"",IF(ISNUMBER(FIND(".",BX505)),RIGHT(BX505,LEN(BX505)-FIND(".",BX505)),""),"")</f>
        <v/>
      </c>
      <c r="CC505" s="170" t="str">
        <f aca="false">A505</f>
        <v>KF513635</v>
      </c>
      <c r="CD505" s="178" t="s">
        <v>339</v>
      </c>
      <c r="CE505" s="178" t="s">
        <v>340</v>
      </c>
      <c r="CF505" s="178" t="s">
        <v>341</v>
      </c>
      <c r="CK505" s="178"/>
      <c r="CR505" s="228" t="n">
        <f aca="false">C505</f>
        <v>3</v>
      </c>
      <c r="CS505" s="229" t="e">
        <f aca="false">d#REF!</f>
        <v>#VALUE!</v>
      </c>
      <c r="CT505" s="170" t="str">
        <f aca="false">CONCATENATE(CD505," strain ",CM505," ",CL505,", partial cds")</f>
        <v>Hepatitis E virus strain  , partial cds</v>
      </c>
    </row>
    <row r="506" customFormat="false" ht="11.9" hidden="false" customHeight="true" outlineLevel="0" collapsed="false">
      <c r="A506" s="154" t="s">
        <v>1343</v>
      </c>
      <c r="B506" s="147" t="n">
        <v>3</v>
      </c>
      <c r="C506" s="148" t="n">
        <v>3</v>
      </c>
      <c r="D506" s="147" t="s">
        <v>1273</v>
      </c>
      <c r="E506" s="150" t="s">
        <v>640</v>
      </c>
      <c r="F506" s="210" t="s">
        <v>1344</v>
      </c>
      <c r="H506" s="146" t="s">
        <v>649</v>
      </c>
      <c r="I506" s="153" t="s">
        <v>650</v>
      </c>
      <c r="J506" s="146" t="s">
        <v>395</v>
      </c>
      <c r="M506" s="157" t="s">
        <v>348</v>
      </c>
      <c r="N506" s="158" t="s">
        <v>400</v>
      </c>
      <c r="O506" s="159" t="n">
        <v>2007</v>
      </c>
      <c r="S506" s="146" t="n">
        <v>280</v>
      </c>
      <c r="T506" s="161" t="n">
        <v>2</v>
      </c>
      <c r="AH506" s="164" t="n">
        <v>6262</v>
      </c>
      <c r="AI506" s="164" t="n">
        <v>6541</v>
      </c>
      <c r="AJ506" s="219" t="n">
        <f aca="false">SeqEnd-SeqBeg+1</f>
        <v>280</v>
      </c>
      <c r="AK506" s="220" t="n">
        <f aca="false">AND( SeqBeg&lt;=Beg  , End &lt;=SeqEnd )</f>
        <v>0</v>
      </c>
      <c r="AN506" s="221"/>
      <c r="AT506" s="147" t="s">
        <v>103</v>
      </c>
      <c r="AU506" s="146"/>
      <c r="AW506" s="222" t="str">
        <f aca="false">HYPERLINK(CONCATENATE("http://www.ncbi.nlm.nih.gov/nuccore/",BM506),BM506)</f>
        <v>KF513639</v>
      </c>
      <c r="AX506" s="219" t="e">
        <f aca="false">CONCATENATE(d#REF!,IF(I506="","",CONCATENATE(".",I506)),IF(K506="","",CONCATENATE(".",K506)),IF(M506="","",CONCATENATE(".",M506)),IF(R506="","",CONCATENATE(".",R506)),IF(U506="","","(*)"))</f>
        <v>#VALUE!</v>
      </c>
      <c r="AY506" s="170" t="str">
        <f aca="false">CONCATENATE(BM506,".",BN506)</f>
        <v>KF513639.HEV_EW140</v>
      </c>
      <c r="AZ506" s="171" t="str">
        <f aca="false">IF(AV506="",IF(ISNUMBER(FIND(".",A506)),LEFT(A506,FIND(".",A506)-1),A506),AV506)</f>
        <v>KF513639</v>
      </c>
      <c r="BA506" s="171" t="str">
        <f aca="false">IF(ISNUMBER(FIND("-",AZ506)),LEFT(AZ506,FIND("-",AZ506)-1),AZ506)</f>
        <v>KF513639</v>
      </c>
      <c r="BB506" s="170" t="str">
        <f aca="false"> MEGAname &amp; "="</f>
        <v>KF513639=</v>
      </c>
      <c r="BC506" s="170" t="str">
        <f aca="false">Clear &amp; IF(span ,"Span","out")</f>
        <v>KF513639=out</v>
      </c>
      <c r="BD506" s="170" t="str">
        <f aca="false">Clear &amp; IF(span, IF(B506=".","Selected",B506),"out")</f>
        <v>KF513639=out</v>
      </c>
      <c r="BE506" s="170" t="str">
        <f aca="false">Clear &amp; Strain</f>
        <v>KF513639=HEV_EW140</v>
      </c>
      <c r="BF506" s="170" t="e">
        <f aca="false">CONCATENATE(A506,"=",F506,". ",AX506,IF(AB506="","",CONCATENATE(".",AB506)))</f>
        <v>#VALUE!</v>
      </c>
      <c r="BG506" s="170" t="e">
        <f aca="false">CONCATENATE(A506,"=",F506,". ",AX506)</f>
        <v>#VALUE!</v>
      </c>
      <c r="BH506" s="170" t="e">
        <f aca="false">CONCATENATE(A506,"=",AX506)</f>
        <v>#VALUE!</v>
      </c>
      <c r="BI506" s="170" t="e">
        <f aca="false">CONCATENATE(A506,"=",ComForSubtype,d#REF!)</f>
        <v>#VALUE!</v>
      </c>
      <c r="BJ506" s="170" t="str">
        <f aca="false">CONCATENATE(A506,"=",E506)</f>
        <v>KF513639=3</v>
      </c>
      <c r="BK506" s="170" t="str">
        <f aca="false">CONCATENATE(A506,"=",C506)</f>
        <v>KF513639=3</v>
      </c>
      <c r="BL506" s="170" t="e">
        <f aca="false">CONCATENATE(d#REF!,"=")</f>
        <v>#VALUE!</v>
      </c>
      <c r="BM506" s="223" t="str">
        <f aca="false">IF(BA506="XX","",BA506)</f>
        <v>KF513639</v>
      </c>
      <c r="BN506" s="224" t="str">
        <f aca="false">CONCATENATE(IF(F506="","",F506),IF(G506="","",CONCATENATE(" / ",G506)))</f>
        <v>HEV_EW140</v>
      </c>
      <c r="BO506" s="225" t="e">
        <f aca="false">AX506</f>
        <v>#VALUE!</v>
      </c>
      <c r="BP506" s="226" t="str">
        <f aca="false">IF(V506="","",V506)</f>
        <v/>
      </c>
      <c r="BQ506" s="226" t="str">
        <f aca="false">IF(W506="","",CONCATENATE(W506,IF(LEFT(AO506,1)="s","+","")))</f>
        <v/>
      </c>
      <c r="BR506" s="226" t="str">
        <f aca="false">IF(X506="","",CONCATENATE(X506,IF(LEFT(AQ506,1)="s","+","")))</f>
        <v/>
      </c>
      <c r="BS506" s="226" t="str">
        <f aca="false">IF(Y506="","",CONCATENATE(Y506,IF(LEFT(AR506,1)="s","+","")))</f>
        <v/>
      </c>
      <c r="BT506" s="226" t="str">
        <f aca="false">IF(Z506="","",CONCATENATE(Z506,IF(LEFT(AS506,1)="s","+","")))</f>
        <v/>
      </c>
      <c r="BU506" s="227" t="str">
        <f aca="false">IF(AA506="","",CONCATENATE(AA506,IF(LEFT(AT506,1)="s","+","")))</f>
        <v/>
      </c>
      <c r="BW506" s="177" t="s">
        <v>338</v>
      </c>
      <c r="BX506" s="170" t="str">
        <f aca="false">IF(BW506&lt;&gt;"",IF(ISNUMBER(FIND("=",BW506)),LEFT(BW506,FIND("=",BW506)-1),BW506),BW506)</f>
        <v>xx</v>
      </c>
      <c r="BY506" s="170" t="str">
        <f aca="false">IF(BW506&lt;&gt;"",IF(ISNUMBER(FIND("=",BW506)),RIGHT(BW506,LEN(BW506)-FIND("=",BW506)),""),"")</f>
        <v>Non_select</v>
      </c>
      <c r="BZ506" s="170" t="str">
        <f aca="false">IF(BX506&lt;&gt;"",IF(ISNUMBER(FIND(".",BX506)),LEFT(BX506,FIND(".",BX506)-1),BX506),BX506)</f>
        <v>xx</v>
      </c>
      <c r="CA506" s="170" t="str">
        <f aca="false">IF(BX506&lt;&gt;"",IF(ISNUMBER(FIND(".",BX506)),RIGHT(BX506,LEN(BX506)-FIND(".",BX506)),""),"")</f>
        <v/>
      </c>
      <c r="CC506" s="170" t="str">
        <f aca="false">A506</f>
        <v>KF513639</v>
      </c>
      <c r="CD506" s="178" t="s">
        <v>339</v>
      </c>
      <c r="CE506" s="178" t="s">
        <v>340</v>
      </c>
      <c r="CF506" s="178" t="s">
        <v>341</v>
      </c>
      <c r="CK506" s="178"/>
      <c r="CR506" s="228" t="n">
        <f aca="false">C506</f>
        <v>3</v>
      </c>
      <c r="CS506" s="229" t="e">
        <f aca="false">d#REF!</f>
        <v>#VALUE!</v>
      </c>
      <c r="CT506" s="170" t="str">
        <f aca="false">CONCATENATE(CD506," strain ",CM506," ",CL506,", partial cds")</f>
        <v>Hepatitis E virus strain  , partial cds</v>
      </c>
    </row>
    <row r="507" customFormat="false" ht="11.9" hidden="false" customHeight="true" outlineLevel="0" collapsed="false">
      <c r="A507" s="154" t="s">
        <v>1345</v>
      </c>
      <c r="B507" s="147" t="n">
        <v>3</v>
      </c>
      <c r="C507" s="148" t="n">
        <v>3</v>
      </c>
      <c r="D507" s="147" t="s">
        <v>1273</v>
      </c>
      <c r="E507" s="150" t="s">
        <v>640</v>
      </c>
      <c r="F507" s="210" t="s">
        <v>1346</v>
      </c>
      <c r="H507" s="146" t="s">
        <v>649</v>
      </c>
      <c r="I507" s="153" t="s">
        <v>650</v>
      </c>
      <c r="J507" s="146" t="s">
        <v>395</v>
      </c>
      <c r="M507" s="157" t="s">
        <v>348</v>
      </c>
      <c r="N507" s="158" t="s">
        <v>400</v>
      </c>
      <c r="O507" s="159" t="n">
        <v>2007</v>
      </c>
      <c r="S507" s="146" t="n">
        <v>280</v>
      </c>
      <c r="T507" s="161" t="n">
        <v>2</v>
      </c>
      <c r="AH507" s="164" t="n">
        <v>6262</v>
      </c>
      <c r="AI507" s="164" t="n">
        <v>6541</v>
      </c>
      <c r="AJ507" s="219" t="n">
        <f aca="false">SeqEnd-SeqBeg+1</f>
        <v>280</v>
      </c>
      <c r="AK507" s="220" t="n">
        <f aca="false">AND( SeqBeg&lt;=Beg  , End &lt;=SeqEnd )</f>
        <v>0</v>
      </c>
      <c r="AN507" s="221"/>
      <c r="AT507" s="147" t="s">
        <v>103</v>
      </c>
      <c r="AU507" s="146"/>
      <c r="AW507" s="222" t="str">
        <f aca="false">HYPERLINK(CONCATENATE("http://www.ncbi.nlm.nih.gov/nuccore/",BM507),BM507)</f>
        <v>KF513640</v>
      </c>
      <c r="AX507" s="219" t="e">
        <f aca="false">CONCATENATE(d#REF!,IF(I507="","",CONCATENATE(".",I507)),IF(K507="","",CONCATENATE(".",K507)),IF(M507="","",CONCATENATE(".",M507)),IF(R507="","",CONCATENATE(".",R507)),IF(U507="","","(*)"))</f>
        <v>#VALUE!</v>
      </c>
      <c r="AY507" s="170" t="str">
        <f aca="false">CONCATENATE(BM507,".",BN507)</f>
        <v>KF513640.HEV_EW141</v>
      </c>
      <c r="AZ507" s="171" t="str">
        <f aca="false">IF(AV507="",IF(ISNUMBER(FIND(".",A507)),LEFT(A507,FIND(".",A507)-1),A507),AV507)</f>
        <v>KF513640</v>
      </c>
      <c r="BA507" s="171" t="str">
        <f aca="false">IF(ISNUMBER(FIND("-",AZ507)),LEFT(AZ507,FIND("-",AZ507)-1),AZ507)</f>
        <v>KF513640</v>
      </c>
      <c r="BB507" s="170" t="str">
        <f aca="false"> MEGAname &amp; "="</f>
        <v>KF513640=</v>
      </c>
      <c r="BC507" s="170" t="str">
        <f aca="false">Clear &amp; IF(span ,"Span","out")</f>
        <v>KF513640=out</v>
      </c>
      <c r="BD507" s="170" t="str">
        <f aca="false">Clear &amp; IF(span, IF(B507=".","Selected",B507),"out")</f>
        <v>KF513640=out</v>
      </c>
      <c r="BE507" s="170" t="str">
        <f aca="false">Clear &amp; Strain</f>
        <v>KF513640=HEV_EW141</v>
      </c>
      <c r="BF507" s="170" t="e">
        <f aca="false">CONCATENATE(A507,"=",F507,". ",AX507,IF(AB507="","",CONCATENATE(".",AB507)))</f>
        <v>#VALUE!</v>
      </c>
      <c r="BG507" s="170" t="e">
        <f aca="false">CONCATENATE(A507,"=",F507,". ",AX507)</f>
        <v>#VALUE!</v>
      </c>
      <c r="BH507" s="170" t="e">
        <f aca="false">CONCATENATE(A507,"=",AX507)</f>
        <v>#VALUE!</v>
      </c>
      <c r="BI507" s="170" t="e">
        <f aca="false">CONCATENATE(A507,"=",ComForSubtype,d#REF!)</f>
        <v>#VALUE!</v>
      </c>
      <c r="BJ507" s="170" t="str">
        <f aca="false">CONCATENATE(A507,"=",E507)</f>
        <v>KF513640=3</v>
      </c>
      <c r="BK507" s="170" t="str">
        <f aca="false">CONCATENATE(A507,"=",C507)</f>
        <v>KF513640=3</v>
      </c>
      <c r="BL507" s="170" t="e">
        <f aca="false">CONCATENATE(d#REF!,"=")</f>
        <v>#VALUE!</v>
      </c>
      <c r="BM507" s="223" t="str">
        <f aca="false">IF(BA507="XX","",BA507)</f>
        <v>KF513640</v>
      </c>
      <c r="BN507" s="224" t="str">
        <f aca="false">CONCATENATE(IF(F507="","",F507),IF(G507="","",CONCATENATE(" / ",G507)))</f>
        <v>HEV_EW141</v>
      </c>
      <c r="BO507" s="225" t="e">
        <f aca="false">AX507</f>
        <v>#VALUE!</v>
      </c>
      <c r="BP507" s="226" t="str">
        <f aca="false">IF(V507="","",V507)</f>
        <v/>
      </c>
      <c r="BQ507" s="226" t="str">
        <f aca="false">IF(W507="","",CONCATENATE(W507,IF(LEFT(AO507,1)="s","+","")))</f>
        <v/>
      </c>
      <c r="BR507" s="226" t="str">
        <f aca="false">IF(X507="","",CONCATENATE(X507,IF(LEFT(AQ507,1)="s","+","")))</f>
        <v/>
      </c>
      <c r="BS507" s="226" t="str">
        <f aca="false">IF(Y507="","",CONCATENATE(Y507,IF(LEFT(AR507,1)="s","+","")))</f>
        <v/>
      </c>
      <c r="BT507" s="226" t="str">
        <f aca="false">IF(Z507="","",CONCATENATE(Z507,IF(LEFT(AS507,1)="s","+","")))</f>
        <v/>
      </c>
      <c r="BU507" s="227" t="str">
        <f aca="false">IF(AA507="","",CONCATENATE(AA507,IF(LEFT(AT507,1)="s","+","")))</f>
        <v/>
      </c>
      <c r="BW507" s="177" t="s">
        <v>338</v>
      </c>
      <c r="BX507" s="170" t="str">
        <f aca="false">IF(BW507&lt;&gt;"",IF(ISNUMBER(FIND("=",BW507)),LEFT(BW507,FIND("=",BW507)-1),BW507),BW507)</f>
        <v>xx</v>
      </c>
      <c r="BY507" s="170" t="str">
        <f aca="false">IF(BW507&lt;&gt;"",IF(ISNUMBER(FIND("=",BW507)),RIGHT(BW507,LEN(BW507)-FIND("=",BW507)),""),"")</f>
        <v>Non_select</v>
      </c>
      <c r="BZ507" s="170" t="str">
        <f aca="false">IF(BX507&lt;&gt;"",IF(ISNUMBER(FIND(".",BX507)),LEFT(BX507,FIND(".",BX507)-1),BX507),BX507)</f>
        <v>xx</v>
      </c>
      <c r="CA507" s="170" t="str">
        <f aca="false">IF(BX507&lt;&gt;"",IF(ISNUMBER(FIND(".",BX507)),RIGHT(BX507,LEN(BX507)-FIND(".",BX507)),""),"")</f>
        <v/>
      </c>
      <c r="CC507" s="170" t="str">
        <f aca="false">A507</f>
        <v>KF513640</v>
      </c>
      <c r="CD507" s="178" t="s">
        <v>339</v>
      </c>
      <c r="CE507" s="178" t="s">
        <v>340</v>
      </c>
      <c r="CF507" s="178" t="s">
        <v>341</v>
      </c>
      <c r="CK507" s="178"/>
      <c r="CR507" s="228" t="n">
        <f aca="false">C507</f>
        <v>3</v>
      </c>
      <c r="CS507" s="229" t="e">
        <f aca="false">d#REF!</f>
        <v>#VALUE!</v>
      </c>
      <c r="CT507" s="170" t="str">
        <f aca="false">CONCATENATE(CD507," strain ",CM507," ",CL507,", partial cds")</f>
        <v>Hepatitis E virus strain  , partial cds</v>
      </c>
    </row>
    <row r="508" customFormat="false" ht="11.9" hidden="false" customHeight="true" outlineLevel="0" collapsed="false">
      <c r="A508" s="154" t="s">
        <v>1347</v>
      </c>
      <c r="B508" s="147" t="n">
        <v>3</v>
      </c>
      <c r="C508" s="148" t="n">
        <v>3</v>
      </c>
      <c r="D508" s="147" t="s">
        <v>1273</v>
      </c>
      <c r="E508" s="150" t="s">
        <v>640</v>
      </c>
      <c r="F508" s="210" t="s">
        <v>1348</v>
      </c>
      <c r="H508" s="146" t="s">
        <v>649</v>
      </c>
      <c r="I508" s="153" t="s">
        <v>650</v>
      </c>
      <c r="J508" s="146" t="s">
        <v>395</v>
      </c>
      <c r="M508" s="157" t="s">
        <v>348</v>
      </c>
      <c r="N508" s="158" t="s">
        <v>400</v>
      </c>
      <c r="O508" s="159" t="n">
        <v>2007</v>
      </c>
      <c r="S508" s="146" t="n">
        <v>280</v>
      </c>
      <c r="T508" s="161" t="n">
        <v>2</v>
      </c>
      <c r="AH508" s="164" t="n">
        <v>6262</v>
      </c>
      <c r="AI508" s="164" t="n">
        <v>6541</v>
      </c>
      <c r="AJ508" s="219" t="n">
        <f aca="false">SeqEnd-SeqBeg+1</f>
        <v>280</v>
      </c>
      <c r="AK508" s="220" t="n">
        <f aca="false">AND( SeqBeg&lt;=Beg  , End &lt;=SeqEnd )</f>
        <v>0</v>
      </c>
      <c r="AN508" s="221"/>
      <c r="AT508" s="147" t="s">
        <v>103</v>
      </c>
      <c r="AU508" s="146"/>
      <c r="AW508" s="222" t="str">
        <f aca="false">HYPERLINK(CONCATENATE("http://www.ncbi.nlm.nih.gov/nuccore/",BM508),BM508)</f>
        <v>KF513641</v>
      </c>
      <c r="AX508" s="219" t="e">
        <f aca="false">CONCATENATE(d#REF!,IF(I508="","",CONCATENATE(".",I508)),IF(K508="","",CONCATENATE(".",K508)),IF(M508="","",CONCATENATE(".",M508)),IF(R508="","",CONCATENATE(".",R508)),IF(U508="","","(*)"))</f>
        <v>#VALUE!</v>
      </c>
      <c r="AY508" s="170" t="str">
        <f aca="false">CONCATENATE(BM508,".",BN508)</f>
        <v>KF513641.HEV_EW142</v>
      </c>
      <c r="AZ508" s="171" t="str">
        <f aca="false">IF(AV508="",IF(ISNUMBER(FIND(".",A508)),LEFT(A508,FIND(".",A508)-1),A508),AV508)</f>
        <v>KF513641</v>
      </c>
      <c r="BA508" s="171" t="str">
        <f aca="false">IF(ISNUMBER(FIND("-",AZ508)),LEFT(AZ508,FIND("-",AZ508)-1),AZ508)</f>
        <v>KF513641</v>
      </c>
      <c r="BB508" s="170" t="str">
        <f aca="false"> MEGAname &amp; "="</f>
        <v>KF513641=</v>
      </c>
      <c r="BC508" s="170" t="str">
        <f aca="false">Clear &amp; IF(span ,"Span","out")</f>
        <v>KF513641=out</v>
      </c>
      <c r="BD508" s="170" t="str">
        <f aca="false">Clear &amp; IF(span, IF(B508=".","Selected",B508),"out")</f>
        <v>KF513641=out</v>
      </c>
      <c r="BE508" s="170" t="str">
        <f aca="false">Clear &amp; Strain</f>
        <v>KF513641=HEV_EW142</v>
      </c>
      <c r="BF508" s="170" t="e">
        <f aca="false">CONCATENATE(A508,"=",F508,". ",AX508,IF(AB508="","",CONCATENATE(".",AB508)))</f>
        <v>#VALUE!</v>
      </c>
      <c r="BG508" s="170" t="e">
        <f aca="false">CONCATENATE(A508,"=",F508,". ",AX508)</f>
        <v>#VALUE!</v>
      </c>
      <c r="BH508" s="170" t="e">
        <f aca="false">CONCATENATE(A508,"=",AX508)</f>
        <v>#VALUE!</v>
      </c>
      <c r="BI508" s="170" t="e">
        <f aca="false">CONCATENATE(A508,"=",ComForSubtype,d#REF!)</f>
        <v>#VALUE!</v>
      </c>
      <c r="BJ508" s="170" t="str">
        <f aca="false">CONCATENATE(A508,"=",E508)</f>
        <v>KF513641=3</v>
      </c>
      <c r="BK508" s="170" t="str">
        <f aca="false">CONCATENATE(A508,"=",C508)</f>
        <v>KF513641=3</v>
      </c>
      <c r="BL508" s="170" t="e">
        <f aca="false">CONCATENATE(d#REF!,"=")</f>
        <v>#VALUE!</v>
      </c>
      <c r="BM508" s="223" t="str">
        <f aca="false">IF(BA508="XX","",BA508)</f>
        <v>KF513641</v>
      </c>
      <c r="BN508" s="224" t="str">
        <f aca="false">CONCATENATE(IF(F508="","",F508),IF(G508="","",CONCATENATE(" / ",G508)))</f>
        <v>HEV_EW142</v>
      </c>
      <c r="BO508" s="225" t="e">
        <f aca="false">AX508</f>
        <v>#VALUE!</v>
      </c>
      <c r="BP508" s="226" t="str">
        <f aca="false">IF(V508="","",V508)</f>
        <v/>
      </c>
      <c r="BQ508" s="226" t="str">
        <f aca="false">IF(W508="","",CONCATENATE(W508,IF(LEFT(AO508,1)="s","+","")))</f>
        <v/>
      </c>
      <c r="BR508" s="226" t="str">
        <f aca="false">IF(X508="","",CONCATENATE(X508,IF(LEFT(AQ508,1)="s","+","")))</f>
        <v/>
      </c>
      <c r="BS508" s="226" t="str">
        <f aca="false">IF(Y508="","",CONCATENATE(Y508,IF(LEFT(AR508,1)="s","+","")))</f>
        <v/>
      </c>
      <c r="BT508" s="226" t="str">
        <f aca="false">IF(Z508="","",CONCATENATE(Z508,IF(LEFT(AS508,1)="s","+","")))</f>
        <v/>
      </c>
      <c r="BU508" s="227" t="str">
        <f aca="false">IF(AA508="","",CONCATENATE(AA508,IF(LEFT(AT508,1)="s","+","")))</f>
        <v/>
      </c>
      <c r="BW508" s="177" t="s">
        <v>338</v>
      </c>
      <c r="BX508" s="170" t="str">
        <f aca="false">IF(BW508&lt;&gt;"",IF(ISNUMBER(FIND("=",BW508)),LEFT(BW508,FIND("=",BW508)-1),BW508),BW508)</f>
        <v>xx</v>
      </c>
      <c r="BY508" s="170" t="str">
        <f aca="false">IF(BW508&lt;&gt;"",IF(ISNUMBER(FIND("=",BW508)),RIGHT(BW508,LEN(BW508)-FIND("=",BW508)),""),"")</f>
        <v>Non_select</v>
      </c>
      <c r="BZ508" s="170" t="str">
        <f aca="false">IF(BX508&lt;&gt;"",IF(ISNUMBER(FIND(".",BX508)),LEFT(BX508,FIND(".",BX508)-1),BX508),BX508)</f>
        <v>xx</v>
      </c>
      <c r="CA508" s="170" t="str">
        <f aca="false">IF(BX508&lt;&gt;"",IF(ISNUMBER(FIND(".",BX508)),RIGHT(BX508,LEN(BX508)-FIND(".",BX508)),""),"")</f>
        <v/>
      </c>
      <c r="CC508" s="170" t="str">
        <f aca="false">A508</f>
        <v>KF513641</v>
      </c>
      <c r="CD508" s="178" t="s">
        <v>339</v>
      </c>
      <c r="CE508" s="178" t="s">
        <v>340</v>
      </c>
      <c r="CF508" s="178" t="s">
        <v>341</v>
      </c>
      <c r="CK508" s="178"/>
      <c r="CR508" s="228" t="n">
        <f aca="false">C508</f>
        <v>3</v>
      </c>
      <c r="CS508" s="229" t="e">
        <f aca="false">d#REF!</f>
        <v>#VALUE!</v>
      </c>
      <c r="CT508" s="170" t="str">
        <f aca="false">CONCATENATE(CD508," strain ",CM508," ",CL508,", partial cds")</f>
        <v>Hepatitis E virus strain  , partial cds</v>
      </c>
    </row>
    <row r="509" customFormat="false" ht="11.9" hidden="false" customHeight="true" outlineLevel="0" collapsed="false">
      <c r="A509" s="154" t="s">
        <v>1349</v>
      </c>
      <c r="B509" s="147" t="n">
        <v>3</v>
      </c>
      <c r="C509" s="148" t="n">
        <v>3</v>
      </c>
      <c r="D509" s="147" t="s">
        <v>1273</v>
      </c>
      <c r="E509" s="150" t="s">
        <v>640</v>
      </c>
      <c r="F509" s="210" t="s">
        <v>1350</v>
      </c>
      <c r="H509" s="146" t="s">
        <v>649</v>
      </c>
      <c r="I509" s="153" t="s">
        <v>650</v>
      </c>
      <c r="J509" s="146" t="s">
        <v>395</v>
      </c>
      <c r="M509" s="157" t="s">
        <v>348</v>
      </c>
      <c r="N509" s="158" t="s">
        <v>400</v>
      </c>
      <c r="O509" s="159" t="n">
        <v>2007</v>
      </c>
      <c r="S509" s="146" t="n">
        <v>280</v>
      </c>
      <c r="T509" s="161" t="n">
        <v>2</v>
      </c>
      <c r="AH509" s="164" t="n">
        <v>6262</v>
      </c>
      <c r="AI509" s="164" t="n">
        <v>6541</v>
      </c>
      <c r="AJ509" s="219" t="n">
        <f aca="false">SeqEnd-SeqBeg+1</f>
        <v>280</v>
      </c>
      <c r="AK509" s="220" t="n">
        <f aca="false">AND( SeqBeg&lt;=Beg  , End &lt;=SeqEnd )</f>
        <v>0</v>
      </c>
      <c r="AN509" s="221"/>
      <c r="AT509" s="147" t="s">
        <v>103</v>
      </c>
      <c r="AU509" s="146"/>
      <c r="AW509" s="222" t="str">
        <f aca="false">HYPERLINK(CONCATENATE("http://www.ncbi.nlm.nih.gov/nuccore/",BM509),BM509)</f>
        <v>KF513642</v>
      </c>
      <c r="AX509" s="219" t="e">
        <f aca="false">CONCATENATE(d#REF!,IF(I509="","",CONCATENATE(".",I509)),IF(K509="","",CONCATENATE(".",K509)),IF(M509="","",CONCATENATE(".",M509)),IF(R509="","",CONCATENATE(".",R509)),IF(U509="","","(*)"))</f>
        <v>#VALUE!</v>
      </c>
      <c r="AY509" s="170" t="str">
        <f aca="false">CONCATENATE(BM509,".",BN509)</f>
        <v>KF513642.HEV_EW143</v>
      </c>
      <c r="AZ509" s="171" t="str">
        <f aca="false">IF(AV509="",IF(ISNUMBER(FIND(".",A509)),LEFT(A509,FIND(".",A509)-1),A509),AV509)</f>
        <v>KF513642</v>
      </c>
      <c r="BA509" s="171" t="str">
        <f aca="false">IF(ISNUMBER(FIND("-",AZ509)),LEFT(AZ509,FIND("-",AZ509)-1),AZ509)</f>
        <v>KF513642</v>
      </c>
      <c r="BB509" s="170" t="str">
        <f aca="false"> MEGAname &amp; "="</f>
        <v>KF513642=</v>
      </c>
      <c r="BC509" s="170" t="str">
        <f aca="false">Clear &amp; IF(span ,"Span","out")</f>
        <v>KF513642=out</v>
      </c>
      <c r="BD509" s="170" t="str">
        <f aca="false">Clear &amp; IF(span, IF(B509=".","Selected",B509),"out")</f>
        <v>KF513642=out</v>
      </c>
      <c r="BE509" s="170" t="str">
        <f aca="false">Clear &amp; Strain</f>
        <v>KF513642=HEV_EW143</v>
      </c>
      <c r="BF509" s="170" t="e">
        <f aca="false">CONCATENATE(A509,"=",F509,". ",AX509,IF(AB509="","",CONCATENATE(".",AB509)))</f>
        <v>#VALUE!</v>
      </c>
      <c r="BG509" s="170" t="e">
        <f aca="false">CONCATENATE(A509,"=",F509,". ",AX509)</f>
        <v>#VALUE!</v>
      </c>
      <c r="BH509" s="170" t="e">
        <f aca="false">CONCATENATE(A509,"=",AX509)</f>
        <v>#VALUE!</v>
      </c>
      <c r="BI509" s="170" t="e">
        <f aca="false">CONCATENATE(A509,"=",ComForSubtype,d#REF!)</f>
        <v>#VALUE!</v>
      </c>
      <c r="BJ509" s="170" t="str">
        <f aca="false">CONCATENATE(A509,"=",E509)</f>
        <v>KF513642=3</v>
      </c>
      <c r="BK509" s="170" t="str">
        <f aca="false">CONCATENATE(A509,"=",C509)</f>
        <v>KF513642=3</v>
      </c>
      <c r="BL509" s="170" t="e">
        <f aca="false">CONCATENATE(d#REF!,"=")</f>
        <v>#VALUE!</v>
      </c>
      <c r="BM509" s="223" t="str">
        <f aca="false">IF(BA509="XX","",BA509)</f>
        <v>KF513642</v>
      </c>
      <c r="BN509" s="224" t="str">
        <f aca="false">CONCATENATE(IF(F509="","",F509),IF(G509="","",CONCATENATE(" / ",G509)))</f>
        <v>HEV_EW143</v>
      </c>
      <c r="BO509" s="225" t="e">
        <f aca="false">AX509</f>
        <v>#VALUE!</v>
      </c>
      <c r="BP509" s="226" t="str">
        <f aca="false">IF(V509="","",V509)</f>
        <v/>
      </c>
      <c r="BQ509" s="226" t="str">
        <f aca="false">IF(W509="","",CONCATENATE(W509,IF(LEFT(AO509,1)="s","+","")))</f>
        <v/>
      </c>
      <c r="BR509" s="226" t="str">
        <f aca="false">IF(X509="","",CONCATENATE(X509,IF(LEFT(AQ509,1)="s","+","")))</f>
        <v/>
      </c>
      <c r="BS509" s="226" t="str">
        <f aca="false">IF(Y509="","",CONCATENATE(Y509,IF(LEFT(AR509,1)="s","+","")))</f>
        <v/>
      </c>
      <c r="BT509" s="226" t="str">
        <f aca="false">IF(Z509="","",CONCATENATE(Z509,IF(LEFT(AS509,1)="s","+","")))</f>
        <v/>
      </c>
      <c r="BU509" s="227" t="str">
        <f aca="false">IF(AA509="","",CONCATENATE(AA509,IF(LEFT(AT509,1)="s","+","")))</f>
        <v/>
      </c>
      <c r="BW509" s="177" t="s">
        <v>338</v>
      </c>
      <c r="BX509" s="170" t="str">
        <f aca="false">IF(BW509&lt;&gt;"",IF(ISNUMBER(FIND("=",BW509)),LEFT(BW509,FIND("=",BW509)-1),BW509),BW509)</f>
        <v>xx</v>
      </c>
      <c r="BY509" s="170" t="str">
        <f aca="false">IF(BW509&lt;&gt;"",IF(ISNUMBER(FIND("=",BW509)),RIGHT(BW509,LEN(BW509)-FIND("=",BW509)),""),"")</f>
        <v>Non_select</v>
      </c>
      <c r="BZ509" s="170" t="str">
        <f aca="false">IF(BX509&lt;&gt;"",IF(ISNUMBER(FIND(".",BX509)),LEFT(BX509,FIND(".",BX509)-1),BX509),BX509)</f>
        <v>xx</v>
      </c>
      <c r="CA509" s="170" t="str">
        <f aca="false">IF(BX509&lt;&gt;"",IF(ISNUMBER(FIND(".",BX509)),RIGHT(BX509,LEN(BX509)-FIND(".",BX509)),""),"")</f>
        <v/>
      </c>
      <c r="CC509" s="170" t="str">
        <f aca="false">A509</f>
        <v>KF513642</v>
      </c>
      <c r="CD509" s="178" t="s">
        <v>339</v>
      </c>
      <c r="CE509" s="178" t="s">
        <v>340</v>
      </c>
      <c r="CF509" s="178" t="s">
        <v>341</v>
      </c>
      <c r="CK509" s="178"/>
      <c r="CR509" s="228" t="n">
        <f aca="false">C509</f>
        <v>3</v>
      </c>
      <c r="CS509" s="229" t="e">
        <f aca="false">d#REF!</f>
        <v>#VALUE!</v>
      </c>
      <c r="CT509" s="170" t="str">
        <f aca="false">CONCATENATE(CD509," strain ",CM509," ",CL509,", partial cds")</f>
        <v>Hepatitis E virus strain  , partial cds</v>
      </c>
    </row>
    <row r="510" customFormat="false" ht="11.9" hidden="false" customHeight="true" outlineLevel="0" collapsed="false">
      <c r="A510" s="154" t="s">
        <v>1351</v>
      </c>
      <c r="B510" s="147" t="n">
        <v>3</v>
      </c>
      <c r="C510" s="148" t="n">
        <v>3</v>
      </c>
      <c r="D510" s="147" t="s">
        <v>1273</v>
      </c>
      <c r="E510" s="150" t="s">
        <v>640</v>
      </c>
      <c r="F510" s="210" t="s">
        <v>1352</v>
      </c>
      <c r="H510" s="146" t="s">
        <v>649</v>
      </c>
      <c r="I510" s="153" t="s">
        <v>650</v>
      </c>
      <c r="J510" s="146" t="s">
        <v>395</v>
      </c>
      <c r="M510" s="157" t="s">
        <v>348</v>
      </c>
      <c r="N510" s="158" t="s">
        <v>400</v>
      </c>
      <c r="O510" s="159" t="n">
        <v>2007</v>
      </c>
      <c r="S510" s="146" t="n">
        <v>280</v>
      </c>
      <c r="T510" s="161" t="n">
        <v>2</v>
      </c>
      <c r="AH510" s="164" t="n">
        <v>6262</v>
      </c>
      <c r="AI510" s="164" t="n">
        <v>6541</v>
      </c>
      <c r="AJ510" s="219" t="n">
        <f aca="false">SeqEnd-SeqBeg+1</f>
        <v>280</v>
      </c>
      <c r="AK510" s="220" t="n">
        <f aca="false">AND( SeqBeg&lt;=Beg  , End &lt;=SeqEnd )</f>
        <v>0</v>
      </c>
      <c r="AN510" s="221"/>
      <c r="AT510" s="147" t="s">
        <v>103</v>
      </c>
      <c r="AU510" s="146"/>
      <c r="AW510" s="222" t="str">
        <f aca="false">HYPERLINK(CONCATENATE("http://www.ncbi.nlm.nih.gov/nuccore/",BM510),BM510)</f>
        <v>KF513643</v>
      </c>
      <c r="AX510" s="219" t="e">
        <f aca="false">CONCATENATE(d#REF!,IF(I510="","",CONCATENATE(".",I510)),IF(K510="","",CONCATENATE(".",K510)),IF(M510="","",CONCATENATE(".",M510)),IF(R510="","",CONCATENATE(".",R510)),IF(U510="","","(*)"))</f>
        <v>#VALUE!</v>
      </c>
      <c r="AY510" s="170" t="str">
        <f aca="false">CONCATENATE(BM510,".",BN510)</f>
        <v>KF513643.HEV_EW144</v>
      </c>
      <c r="AZ510" s="171" t="str">
        <f aca="false">IF(AV510="",IF(ISNUMBER(FIND(".",A510)),LEFT(A510,FIND(".",A510)-1),A510),AV510)</f>
        <v>KF513643</v>
      </c>
      <c r="BA510" s="171" t="str">
        <f aca="false">IF(ISNUMBER(FIND("-",AZ510)),LEFT(AZ510,FIND("-",AZ510)-1),AZ510)</f>
        <v>KF513643</v>
      </c>
      <c r="BB510" s="170" t="str">
        <f aca="false"> MEGAname &amp; "="</f>
        <v>KF513643=</v>
      </c>
      <c r="BC510" s="170" t="str">
        <f aca="false">Clear &amp; IF(span ,"Span","out")</f>
        <v>KF513643=out</v>
      </c>
      <c r="BD510" s="170" t="str">
        <f aca="false">Clear &amp; IF(span, IF(B510=".","Selected",B510),"out")</f>
        <v>KF513643=out</v>
      </c>
      <c r="BE510" s="170" t="str">
        <f aca="false">Clear &amp; Strain</f>
        <v>KF513643=HEV_EW144</v>
      </c>
      <c r="BF510" s="170" t="e">
        <f aca="false">CONCATENATE(A510,"=",F510,". ",AX510,IF(AB510="","",CONCATENATE(".",AB510)))</f>
        <v>#VALUE!</v>
      </c>
      <c r="BG510" s="170" t="e">
        <f aca="false">CONCATENATE(A510,"=",F510,". ",AX510)</f>
        <v>#VALUE!</v>
      </c>
      <c r="BH510" s="170" t="e">
        <f aca="false">CONCATENATE(A510,"=",AX510)</f>
        <v>#VALUE!</v>
      </c>
      <c r="BI510" s="170" t="e">
        <f aca="false">CONCATENATE(A510,"=",ComForSubtype,d#REF!)</f>
        <v>#VALUE!</v>
      </c>
      <c r="BJ510" s="170" t="str">
        <f aca="false">CONCATENATE(A510,"=",E510)</f>
        <v>KF513643=3</v>
      </c>
      <c r="BK510" s="170" t="str">
        <f aca="false">CONCATENATE(A510,"=",C510)</f>
        <v>KF513643=3</v>
      </c>
      <c r="BL510" s="170" t="e">
        <f aca="false">CONCATENATE(d#REF!,"=")</f>
        <v>#VALUE!</v>
      </c>
      <c r="BM510" s="223" t="str">
        <f aca="false">IF(BA510="XX","",BA510)</f>
        <v>KF513643</v>
      </c>
      <c r="BN510" s="224" t="str">
        <f aca="false">CONCATENATE(IF(F510="","",F510),IF(G510="","",CONCATENATE(" / ",G510)))</f>
        <v>HEV_EW144</v>
      </c>
      <c r="BO510" s="225" t="e">
        <f aca="false">AX510</f>
        <v>#VALUE!</v>
      </c>
      <c r="BP510" s="226" t="str">
        <f aca="false">IF(V510="","",V510)</f>
        <v/>
      </c>
      <c r="BQ510" s="226" t="str">
        <f aca="false">IF(W510="","",CONCATENATE(W510,IF(LEFT(AO510,1)="s","+","")))</f>
        <v/>
      </c>
      <c r="BR510" s="226" t="str">
        <f aca="false">IF(X510="","",CONCATENATE(X510,IF(LEFT(AQ510,1)="s","+","")))</f>
        <v/>
      </c>
      <c r="BS510" s="226" t="str">
        <f aca="false">IF(Y510="","",CONCATENATE(Y510,IF(LEFT(AR510,1)="s","+","")))</f>
        <v/>
      </c>
      <c r="BT510" s="226" t="str">
        <f aca="false">IF(Z510="","",CONCATENATE(Z510,IF(LEFT(AS510,1)="s","+","")))</f>
        <v/>
      </c>
      <c r="BU510" s="227" t="str">
        <f aca="false">IF(AA510="","",CONCATENATE(AA510,IF(LEFT(AT510,1)="s","+","")))</f>
        <v/>
      </c>
      <c r="BW510" s="177" t="s">
        <v>338</v>
      </c>
      <c r="BX510" s="170" t="str">
        <f aca="false">IF(BW510&lt;&gt;"",IF(ISNUMBER(FIND("=",BW510)),LEFT(BW510,FIND("=",BW510)-1),BW510),BW510)</f>
        <v>xx</v>
      </c>
      <c r="BY510" s="170" t="str">
        <f aca="false">IF(BW510&lt;&gt;"",IF(ISNUMBER(FIND("=",BW510)),RIGHT(BW510,LEN(BW510)-FIND("=",BW510)),""),"")</f>
        <v>Non_select</v>
      </c>
      <c r="BZ510" s="170" t="str">
        <f aca="false">IF(BX510&lt;&gt;"",IF(ISNUMBER(FIND(".",BX510)),LEFT(BX510,FIND(".",BX510)-1),BX510),BX510)</f>
        <v>xx</v>
      </c>
      <c r="CA510" s="170" t="str">
        <f aca="false">IF(BX510&lt;&gt;"",IF(ISNUMBER(FIND(".",BX510)),RIGHT(BX510,LEN(BX510)-FIND(".",BX510)),""),"")</f>
        <v/>
      </c>
      <c r="CC510" s="170" t="str">
        <f aca="false">A510</f>
        <v>KF513643</v>
      </c>
      <c r="CD510" s="178" t="s">
        <v>339</v>
      </c>
      <c r="CE510" s="178" t="s">
        <v>340</v>
      </c>
      <c r="CF510" s="178" t="s">
        <v>341</v>
      </c>
      <c r="CK510" s="178"/>
      <c r="CR510" s="228" t="n">
        <f aca="false">C510</f>
        <v>3</v>
      </c>
      <c r="CS510" s="229" t="e">
        <f aca="false">d#REF!</f>
        <v>#VALUE!</v>
      </c>
      <c r="CT510" s="170" t="str">
        <f aca="false">CONCATENATE(CD510," strain ",CM510," ",CL510,", partial cds")</f>
        <v>Hepatitis E virus strain  , partial cds</v>
      </c>
    </row>
    <row r="511" customFormat="false" ht="11.9" hidden="false" customHeight="true" outlineLevel="0" collapsed="false">
      <c r="A511" s="154" t="s">
        <v>1353</v>
      </c>
      <c r="B511" s="147" t="n">
        <v>3</v>
      </c>
      <c r="C511" s="148" t="n">
        <v>3</v>
      </c>
      <c r="D511" s="147" t="s">
        <v>1273</v>
      </c>
      <c r="E511" s="150" t="s">
        <v>640</v>
      </c>
      <c r="F511" s="210" t="s">
        <v>1354</v>
      </c>
      <c r="H511" s="146" t="s">
        <v>649</v>
      </c>
      <c r="I511" s="153" t="s">
        <v>650</v>
      </c>
      <c r="J511" s="146" t="s">
        <v>395</v>
      </c>
      <c r="M511" s="157" t="s">
        <v>348</v>
      </c>
      <c r="N511" s="158" t="s">
        <v>400</v>
      </c>
      <c r="O511" s="159" t="n">
        <v>2007</v>
      </c>
      <c r="S511" s="146" t="n">
        <v>280</v>
      </c>
      <c r="T511" s="161" t="n">
        <v>2</v>
      </c>
      <c r="AH511" s="164" t="n">
        <v>6262</v>
      </c>
      <c r="AI511" s="164" t="n">
        <v>6541</v>
      </c>
      <c r="AJ511" s="219" t="n">
        <f aca="false">SeqEnd-SeqBeg+1</f>
        <v>280</v>
      </c>
      <c r="AK511" s="220" t="n">
        <f aca="false">AND( SeqBeg&lt;=Beg  , End &lt;=SeqEnd )</f>
        <v>0</v>
      </c>
      <c r="AN511" s="221"/>
      <c r="AT511" s="147" t="s">
        <v>103</v>
      </c>
      <c r="AU511" s="146"/>
      <c r="AW511" s="222" t="str">
        <f aca="false">HYPERLINK(CONCATENATE("http://www.ncbi.nlm.nih.gov/nuccore/",BM511),BM511)</f>
        <v>KF513644</v>
      </c>
      <c r="AX511" s="219" t="e">
        <f aca="false">CONCATENATE(d#REF!,IF(I511="","",CONCATENATE(".",I511)),IF(K511="","",CONCATENATE(".",K511)),IF(M511="","",CONCATENATE(".",M511)),IF(R511="","",CONCATENATE(".",R511)),IF(U511="","","(*)"))</f>
        <v>#VALUE!</v>
      </c>
      <c r="AY511" s="170" t="str">
        <f aca="false">CONCATENATE(BM511,".",BN511)</f>
        <v>KF513644.HEV_EW145</v>
      </c>
      <c r="AZ511" s="171" t="str">
        <f aca="false">IF(AV511="",IF(ISNUMBER(FIND(".",A511)),LEFT(A511,FIND(".",A511)-1),A511),AV511)</f>
        <v>KF513644</v>
      </c>
      <c r="BA511" s="171" t="str">
        <f aca="false">IF(ISNUMBER(FIND("-",AZ511)),LEFT(AZ511,FIND("-",AZ511)-1),AZ511)</f>
        <v>KF513644</v>
      </c>
      <c r="BB511" s="170" t="str">
        <f aca="false"> MEGAname &amp; "="</f>
        <v>KF513644=</v>
      </c>
      <c r="BC511" s="170" t="str">
        <f aca="false">Clear &amp; IF(span ,"Span","out")</f>
        <v>KF513644=out</v>
      </c>
      <c r="BD511" s="170" t="str">
        <f aca="false">Clear &amp; IF(span, IF(B511=".","Selected",B511),"out")</f>
        <v>KF513644=out</v>
      </c>
      <c r="BE511" s="170" t="str">
        <f aca="false">Clear &amp; Strain</f>
        <v>KF513644=HEV_EW145</v>
      </c>
      <c r="BF511" s="170" t="e">
        <f aca="false">CONCATENATE(A511,"=",F511,". ",AX511,IF(AB511="","",CONCATENATE(".",AB511)))</f>
        <v>#VALUE!</v>
      </c>
      <c r="BG511" s="170" t="e">
        <f aca="false">CONCATENATE(A511,"=",F511,". ",AX511)</f>
        <v>#VALUE!</v>
      </c>
      <c r="BH511" s="170" t="e">
        <f aca="false">CONCATENATE(A511,"=",AX511)</f>
        <v>#VALUE!</v>
      </c>
      <c r="BI511" s="170" t="e">
        <f aca="false">CONCATENATE(A511,"=",ComForSubtype,d#REF!)</f>
        <v>#VALUE!</v>
      </c>
      <c r="BJ511" s="170" t="str">
        <f aca="false">CONCATENATE(A511,"=",E511)</f>
        <v>KF513644=3</v>
      </c>
      <c r="BK511" s="170" t="str">
        <f aca="false">CONCATENATE(A511,"=",C511)</f>
        <v>KF513644=3</v>
      </c>
      <c r="BL511" s="170" t="e">
        <f aca="false">CONCATENATE(d#REF!,"=")</f>
        <v>#VALUE!</v>
      </c>
      <c r="BM511" s="223" t="str">
        <f aca="false">IF(BA511="XX","",BA511)</f>
        <v>KF513644</v>
      </c>
      <c r="BN511" s="224" t="str">
        <f aca="false">CONCATENATE(IF(F511="","",F511),IF(G511="","",CONCATENATE(" / ",G511)))</f>
        <v>HEV_EW145</v>
      </c>
      <c r="BO511" s="225" t="e">
        <f aca="false">AX511</f>
        <v>#VALUE!</v>
      </c>
      <c r="BP511" s="226" t="str">
        <f aca="false">IF(V511="","",V511)</f>
        <v/>
      </c>
      <c r="BQ511" s="226" t="str">
        <f aca="false">IF(W511="","",CONCATENATE(W511,IF(LEFT(AO511,1)="s","+","")))</f>
        <v/>
      </c>
      <c r="BR511" s="226" t="str">
        <f aca="false">IF(X511="","",CONCATENATE(X511,IF(LEFT(AQ511,1)="s","+","")))</f>
        <v/>
      </c>
      <c r="BS511" s="226" t="str">
        <f aca="false">IF(Y511="","",CONCATENATE(Y511,IF(LEFT(AR511,1)="s","+","")))</f>
        <v/>
      </c>
      <c r="BT511" s="226" t="str">
        <f aca="false">IF(Z511="","",CONCATENATE(Z511,IF(LEFT(AS511,1)="s","+","")))</f>
        <v/>
      </c>
      <c r="BU511" s="227" t="str">
        <f aca="false">IF(AA511="","",CONCATENATE(AA511,IF(LEFT(AT511,1)="s","+","")))</f>
        <v/>
      </c>
      <c r="BW511" s="177" t="s">
        <v>338</v>
      </c>
      <c r="BX511" s="170" t="str">
        <f aca="false">IF(BW511&lt;&gt;"",IF(ISNUMBER(FIND("=",BW511)),LEFT(BW511,FIND("=",BW511)-1),BW511),BW511)</f>
        <v>xx</v>
      </c>
      <c r="BY511" s="170" t="str">
        <f aca="false">IF(BW511&lt;&gt;"",IF(ISNUMBER(FIND("=",BW511)),RIGHT(BW511,LEN(BW511)-FIND("=",BW511)),""),"")</f>
        <v>Non_select</v>
      </c>
      <c r="BZ511" s="170" t="str">
        <f aca="false">IF(BX511&lt;&gt;"",IF(ISNUMBER(FIND(".",BX511)),LEFT(BX511,FIND(".",BX511)-1),BX511),BX511)</f>
        <v>xx</v>
      </c>
      <c r="CA511" s="170" t="str">
        <f aca="false">IF(BX511&lt;&gt;"",IF(ISNUMBER(FIND(".",BX511)),RIGHT(BX511,LEN(BX511)-FIND(".",BX511)),""),"")</f>
        <v/>
      </c>
      <c r="CC511" s="170" t="str">
        <f aca="false">A511</f>
        <v>KF513644</v>
      </c>
      <c r="CD511" s="178" t="s">
        <v>339</v>
      </c>
      <c r="CE511" s="178" t="s">
        <v>340</v>
      </c>
      <c r="CF511" s="178" t="s">
        <v>341</v>
      </c>
      <c r="CK511" s="178"/>
      <c r="CR511" s="228" t="n">
        <f aca="false">C511</f>
        <v>3</v>
      </c>
      <c r="CS511" s="229" t="e">
        <f aca="false">d#REF!</f>
        <v>#VALUE!</v>
      </c>
      <c r="CT511" s="170" t="str">
        <f aca="false">CONCATENATE(CD511," strain ",CM511," ",CL511,", partial cds")</f>
        <v>Hepatitis E virus strain  , partial cds</v>
      </c>
    </row>
    <row r="512" customFormat="false" ht="11.9" hidden="false" customHeight="true" outlineLevel="0" collapsed="false">
      <c r="A512" s="154" t="s">
        <v>1355</v>
      </c>
      <c r="B512" s="147" t="n">
        <v>3</v>
      </c>
      <c r="C512" s="148" t="n">
        <v>3</v>
      </c>
      <c r="D512" s="147" t="s">
        <v>1273</v>
      </c>
      <c r="E512" s="150" t="s">
        <v>640</v>
      </c>
      <c r="F512" s="210" t="s">
        <v>1356</v>
      </c>
      <c r="H512" s="146" t="s">
        <v>649</v>
      </c>
      <c r="I512" s="153" t="s">
        <v>650</v>
      </c>
      <c r="J512" s="146" t="s">
        <v>395</v>
      </c>
      <c r="M512" s="157" t="s">
        <v>348</v>
      </c>
      <c r="N512" s="158" t="s">
        <v>400</v>
      </c>
      <c r="O512" s="159" t="n">
        <v>2006</v>
      </c>
      <c r="S512" s="146" t="n">
        <v>280</v>
      </c>
      <c r="T512" s="161" t="n">
        <v>2</v>
      </c>
      <c r="AH512" s="164" t="n">
        <v>6262</v>
      </c>
      <c r="AI512" s="164" t="n">
        <v>6541</v>
      </c>
      <c r="AJ512" s="219" t="n">
        <f aca="false">SeqEnd-SeqBeg+1</f>
        <v>280</v>
      </c>
      <c r="AK512" s="220" t="n">
        <f aca="false">AND( SeqBeg&lt;=Beg  , End &lt;=SeqEnd )</f>
        <v>0</v>
      </c>
      <c r="AN512" s="221"/>
      <c r="AT512" s="147" t="s">
        <v>103</v>
      </c>
      <c r="AU512" s="146"/>
      <c r="AW512" s="222" t="str">
        <f aca="false">HYPERLINK(CONCATENATE("http://www.ncbi.nlm.nih.gov/nuccore/",BM512),BM512)</f>
        <v>KF513646</v>
      </c>
      <c r="AX512" s="219" t="e">
        <f aca="false">CONCATENATE(d#REF!,IF(I512="","",CONCATENATE(".",I512)),IF(K512="","",CONCATENATE(".",K512)),IF(M512="","",CONCATENATE(".",M512)),IF(R512="","",CONCATENATE(".",R512)),IF(U512="","","(*)"))</f>
        <v>#VALUE!</v>
      </c>
      <c r="AY512" s="170" t="str">
        <f aca="false">CONCATENATE(BM512,".",BN512)</f>
        <v>KF513646.HEV_EW147</v>
      </c>
      <c r="AZ512" s="171" t="str">
        <f aca="false">IF(AV512="",IF(ISNUMBER(FIND(".",A512)),LEFT(A512,FIND(".",A512)-1),A512),AV512)</f>
        <v>KF513646</v>
      </c>
      <c r="BA512" s="171" t="str">
        <f aca="false">IF(ISNUMBER(FIND("-",AZ512)),LEFT(AZ512,FIND("-",AZ512)-1),AZ512)</f>
        <v>KF513646</v>
      </c>
      <c r="BB512" s="170" t="str">
        <f aca="false"> MEGAname &amp; "="</f>
        <v>KF513646=</v>
      </c>
      <c r="BC512" s="170" t="str">
        <f aca="false">Clear &amp; IF(span ,"Span","out")</f>
        <v>KF513646=out</v>
      </c>
      <c r="BD512" s="170" t="str">
        <f aca="false">Clear &amp; IF(span, IF(B512=".","Selected",B512),"out")</f>
        <v>KF513646=out</v>
      </c>
      <c r="BE512" s="170" t="str">
        <f aca="false">Clear &amp; Strain</f>
        <v>KF513646=HEV_EW147</v>
      </c>
      <c r="BF512" s="170" t="e">
        <f aca="false">CONCATENATE(A512,"=",F512,". ",AX512,IF(AB512="","",CONCATENATE(".",AB512)))</f>
        <v>#VALUE!</v>
      </c>
      <c r="BG512" s="170" t="e">
        <f aca="false">CONCATENATE(A512,"=",F512,". ",AX512)</f>
        <v>#VALUE!</v>
      </c>
      <c r="BH512" s="170" t="e">
        <f aca="false">CONCATENATE(A512,"=",AX512)</f>
        <v>#VALUE!</v>
      </c>
      <c r="BI512" s="170" t="e">
        <f aca="false">CONCATENATE(A512,"=",ComForSubtype,d#REF!)</f>
        <v>#VALUE!</v>
      </c>
      <c r="BJ512" s="170" t="str">
        <f aca="false">CONCATENATE(A512,"=",E512)</f>
        <v>KF513646=3</v>
      </c>
      <c r="BK512" s="170" t="str">
        <f aca="false">CONCATENATE(A512,"=",C512)</f>
        <v>KF513646=3</v>
      </c>
      <c r="BL512" s="170" t="e">
        <f aca="false">CONCATENATE(d#REF!,"=")</f>
        <v>#VALUE!</v>
      </c>
      <c r="BM512" s="223" t="str">
        <f aca="false">IF(BA512="XX","",BA512)</f>
        <v>KF513646</v>
      </c>
      <c r="BN512" s="224" t="str">
        <f aca="false">CONCATENATE(IF(F512="","",F512),IF(G512="","",CONCATENATE(" / ",G512)))</f>
        <v>HEV_EW147</v>
      </c>
      <c r="BO512" s="225" t="e">
        <f aca="false">AX512</f>
        <v>#VALUE!</v>
      </c>
      <c r="BP512" s="226" t="str">
        <f aca="false">IF(V512="","",V512)</f>
        <v/>
      </c>
      <c r="BQ512" s="226" t="str">
        <f aca="false">IF(W512="","",CONCATENATE(W512,IF(LEFT(AO512,1)="s","+","")))</f>
        <v/>
      </c>
      <c r="BR512" s="226" t="str">
        <f aca="false">IF(X512="","",CONCATENATE(X512,IF(LEFT(AQ512,1)="s","+","")))</f>
        <v/>
      </c>
      <c r="BS512" s="226" t="str">
        <f aca="false">IF(Y512="","",CONCATENATE(Y512,IF(LEFT(AR512,1)="s","+","")))</f>
        <v/>
      </c>
      <c r="BT512" s="226" t="str">
        <f aca="false">IF(Z512="","",CONCATENATE(Z512,IF(LEFT(AS512,1)="s","+","")))</f>
        <v/>
      </c>
      <c r="BU512" s="227" t="str">
        <f aca="false">IF(AA512="","",CONCATENATE(AA512,IF(LEFT(AT512,1)="s","+","")))</f>
        <v/>
      </c>
      <c r="BW512" s="177" t="s">
        <v>338</v>
      </c>
      <c r="BX512" s="170" t="str">
        <f aca="false">IF(BW512&lt;&gt;"",IF(ISNUMBER(FIND("=",BW512)),LEFT(BW512,FIND("=",BW512)-1),BW512),BW512)</f>
        <v>xx</v>
      </c>
      <c r="BY512" s="170" t="str">
        <f aca="false">IF(BW512&lt;&gt;"",IF(ISNUMBER(FIND("=",BW512)),RIGHT(BW512,LEN(BW512)-FIND("=",BW512)),""),"")</f>
        <v>Non_select</v>
      </c>
      <c r="BZ512" s="170" t="str">
        <f aca="false">IF(BX512&lt;&gt;"",IF(ISNUMBER(FIND(".",BX512)),LEFT(BX512,FIND(".",BX512)-1),BX512),BX512)</f>
        <v>xx</v>
      </c>
      <c r="CA512" s="170" t="str">
        <f aca="false">IF(BX512&lt;&gt;"",IF(ISNUMBER(FIND(".",BX512)),RIGHT(BX512,LEN(BX512)-FIND(".",BX512)),""),"")</f>
        <v/>
      </c>
      <c r="CC512" s="170" t="str">
        <f aca="false">A512</f>
        <v>KF513646</v>
      </c>
      <c r="CD512" s="178" t="s">
        <v>339</v>
      </c>
      <c r="CE512" s="178" t="s">
        <v>340</v>
      </c>
      <c r="CF512" s="178" t="s">
        <v>341</v>
      </c>
      <c r="CK512" s="178"/>
      <c r="CR512" s="228" t="n">
        <f aca="false">C512</f>
        <v>3</v>
      </c>
      <c r="CS512" s="229" t="e">
        <f aca="false">d#REF!</f>
        <v>#VALUE!</v>
      </c>
      <c r="CT512" s="170" t="str">
        <f aca="false">CONCATENATE(CD512," strain ",CM512," ",CL512,", partial cds")</f>
        <v>Hepatitis E virus strain  , partial cds</v>
      </c>
    </row>
    <row r="513" customFormat="false" ht="11.9" hidden="false" customHeight="true" outlineLevel="0" collapsed="false">
      <c r="A513" s="154" t="s">
        <v>1357</v>
      </c>
      <c r="B513" s="147" t="n">
        <v>3</v>
      </c>
      <c r="C513" s="148" t="n">
        <v>3</v>
      </c>
      <c r="D513" s="147" t="s">
        <v>1273</v>
      </c>
      <c r="E513" s="150" t="s">
        <v>640</v>
      </c>
      <c r="F513" s="210" t="s">
        <v>1358</v>
      </c>
      <c r="H513" s="146" t="s">
        <v>649</v>
      </c>
      <c r="I513" s="153" t="s">
        <v>650</v>
      </c>
      <c r="J513" s="146" t="s">
        <v>395</v>
      </c>
      <c r="M513" s="157" t="s">
        <v>348</v>
      </c>
      <c r="N513" s="158" t="s">
        <v>400</v>
      </c>
      <c r="O513" s="159" t="n">
        <v>2006</v>
      </c>
      <c r="S513" s="146" t="n">
        <v>280</v>
      </c>
      <c r="T513" s="161" t="n">
        <v>2</v>
      </c>
      <c r="AH513" s="164" t="n">
        <v>6262</v>
      </c>
      <c r="AI513" s="164" t="n">
        <v>6541</v>
      </c>
      <c r="AJ513" s="219" t="n">
        <f aca="false">SeqEnd-SeqBeg+1</f>
        <v>280</v>
      </c>
      <c r="AK513" s="220" t="n">
        <f aca="false">AND( SeqBeg&lt;=Beg  , End &lt;=SeqEnd )</f>
        <v>0</v>
      </c>
      <c r="AN513" s="221"/>
      <c r="AT513" s="147" t="s">
        <v>103</v>
      </c>
      <c r="AU513" s="146"/>
      <c r="AW513" s="222" t="str">
        <f aca="false">HYPERLINK(CONCATENATE("http://www.ncbi.nlm.nih.gov/nuccore/",BM513),BM513)</f>
        <v>KF513647</v>
      </c>
      <c r="AX513" s="219" t="e">
        <f aca="false">CONCATENATE(d#REF!,IF(I513="","",CONCATENATE(".",I513)),IF(K513="","",CONCATENATE(".",K513)),IF(M513="","",CONCATENATE(".",M513)),IF(R513="","",CONCATENATE(".",R513)),IF(U513="","","(*)"))</f>
        <v>#VALUE!</v>
      </c>
      <c r="AY513" s="170" t="str">
        <f aca="false">CONCATENATE(BM513,".",BN513)</f>
        <v>KF513647.HEV_EW148</v>
      </c>
      <c r="AZ513" s="171" t="str">
        <f aca="false">IF(AV513="",IF(ISNUMBER(FIND(".",A513)),LEFT(A513,FIND(".",A513)-1),A513),AV513)</f>
        <v>KF513647</v>
      </c>
      <c r="BA513" s="171" t="str">
        <f aca="false">IF(ISNUMBER(FIND("-",AZ513)),LEFT(AZ513,FIND("-",AZ513)-1),AZ513)</f>
        <v>KF513647</v>
      </c>
      <c r="BB513" s="170" t="str">
        <f aca="false"> MEGAname &amp; "="</f>
        <v>KF513647=</v>
      </c>
      <c r="BC513" s="170" t="str">
        <f aca="false">Clear &amp; IF(span ,"Span","out")</f>
        <v>KF513647=out</v>
      </c>
      <c r="BD513" s="170" t="str">
        <f aca="false">Clear &amp; IF(span, IF(B513=".","Selected",B513),"out")</f>
        <v>KF513647=out</v>
      </c>
      <c r="BE513" s="170" t="str">
        <f aca="false">Clear &amp; Strain</f>
        <v>KF513647=HEV_EW148</v>
      </c>
      <c r="BF513" s="170" t="e">
        <f aca="false">CONCATENATE(A513,"=",F513,". ",AX513,IF(AB513="","",CONCATENATE(".",AB513)))</f>
        <v>#VALUE!</v>
      </c>
      <c r="BG513" s="170" t="e">
        <f aca="false">CONCATENATE(A513,"=",F513,". ",AX513)</f>
        <v>#VALUE!</v>
      </c>
      <c r="BH513" s="170" t="e">
        <f aca="false">CONCATENATE(A513,"=",AX513)</f>
        <v>#VALUE!</v>
      </c>
      <c r="BI513" s="170" t="e">
        <f aca="false">CONCATENATE(A513,"=",ComForSubtype,d#REF!)</f>
        <v>#VALUE!</v>
      </c>
      <c r="BJ513" s="170" t="str">
        <f aca="false">CONCATENATE(A513,"=",E513)</f>
        <v>KF513647=3</v>
      </c>
      <c r="BK513" s="170" t="str">
        <f aca="false">CONCATENATE(A513,"=",C513)</f>
        <v>KF513647=3</v>
      </c>
      <c r="BL513" s="170" t="e">
        <f aca="false">CONCATENATE(d#REF!,"=")</f>
        <v>#VALUE!</v>
      </c>
      <c r="BM513" s="223" t="str">
        <f aca="false">IF(BA513="XX","",BA513)</f>
        <v>KF513647</v>
      </c>
      <c r="BN513" s="224" t="str">
        <f aca="false">CONCATENATE(IF(F513="","",F513),IF(G513="","",CONCATENATE(" / ",G513)))</f>
        <v>HEV_EW148</v>
      </c>
      <c r="BO513" s="225" t="e">
        <f aca="false">AX513</f>
        <v>#VALUE!</v>
      </c>
      <c r="BP513" s="226" t="str">
        <f aca="false">IF(V513="","",V513)</f>
        <v/>
      </c>
      <c r="BQ513" s="226" t="str">
        <f aca="false">IF(W513="","",CONCATENATE(W513,IF(LEFT(AO513,1)="s","+","")))</f>
        <v/>
      </c>
      <c r="BR513" s="226" t="str">
        <f aca="false">IF(X513="","",CONCATENATE(X513,IF(LEFT(AQ513,1)="s","+","")))</f>
        <v/>
      </c>
      <c r="BS513" s="226" t="str">
        <f aca="false">IF(Y513="","",CONCATENATE(Y513,IF(LEFT(AR513,1)="s","+","")))</f>
        <v/>
      </c>
      <c r="BT513" s="226" t="str">
        <f aca="false">IF(Z513="","",CONCATENATE(Z513,IF(LEFT(AS513,1)="s","+","")))</f>
        <v/>
      </c>
      <c r="BU513" s="227" t="str">
        <f aca="false">IF(AA513="","",CONCATENATE(AA513,IF(LEFT(AT513,1)="s","+","")))</f>
        <v/>
      </c>
      <c r="BW513" s="177" t="s">
        <v>338</v>
      </c>
      <c r="BX513" s="170" t="str">
        <f aca="false">IF(BW513&lt;&gt;"",IF(ISNUMBER(FIND("=",BW513)),LEFT(BW513,FIND("=",BW513)-1),BW513),BW513)</f>
        <v>xx</v>
      </c>
      <c r="BY513" s="170" t="str">
        <f aca="false">IF(BW513&lt;&gt;"",IF(ISNUMBER(FIND("=",BW513)),RIGHT(BW513,LEN(BW513)-FIND("=",BW513)),""),"")</f>
        <v>Non_select</v>
      </c>
      <c r="BZ513" s="170" t="str">
        <f aca="false">IF(BX513&lt;&gt;"",IF(ISNUMBER(FIND(".",BX513)),LEFT(BX513,FIND(".",BX513)-1),BX513),BX513)</f>
        <v>xx</v>
      </c>
      <c r="CA513" s="170" t="str">
        <f aca="false">IF(BX513&lt;&gt;"",IF(ISNUMBER(FIND(".",BX513)),RIGHT(BX513,LEN(BX513)-FIND(".",BX513)),""),"")</f>
        <v/>
      </c>
      <c r="CC513" s="170" t="str">
        <f aca="false">A513</f>
        <v>KF513647</v>
      </c>
      <c r="CD513" s="178" t="s">
        <v>339</v>
      </c>
      <c r="CE513" s="178" t="s">
        <v>340</v>
      </c>
      <c r="CF513" s="178" t="s">
        <v>341</v>
      </c>
      <c r="CK513" s="178"/>
      <c r="CR513" s="228" t="n">
        <f aca="false">C513</f>
        <v>3</v>
      </c>
      <c r="CS513" s="229" t="e">
        <f aca="false">d#REF!</f>
        <v>#VALUE!</v>
      </c>
      <c r="CT513" s="170" t="str">
        <f aca="false">CONCATENATE(CD513," strain ",CM513," ",CL513,", partial cds")</f>
        <v>Hepatitis E virus strain  , partial cds</v>
      </c>
    </row>
    <row r="514" customFormat="false" ht="11.9" hidden="false" customHeight="true" outlineLevel="0" collapsed="false">
      <c r="A514" s="154" t="s">
        <v>1359</v>
      </c>
      <c r="B514" s="147" t="n">
        <v>3</v>
      </c>
      <c r="C514" s="148" t="n">
        <v>3</v>
      </c>
      <c r="D514" s="147" t="s">
        <v>1273</v>
      </c>
      <c r="E514" s="150" t="s">
        <v>640</v>
      </c>
      <c r="F514" s="210" t="s">
        <v>1360</v>
      </c>
      <c r="H514" s="146" t="s">
        <v>649</v>
      </c>
      <c r="I514" s="153" t="s">
        <v>650</v>
      </c>
      <c r="J514" s="146" t="s">
        <v>395</v>
      </c>
      <c r="M514" s="157" t="s">
        <v>348</v>
      </c>
      <c r="N514" s="158" t="s">
        <v>400</v>
      </c>
      <c r="O514" s="159" t="n">
        <v>2004</v>
      </c>
      <c r="S514" s="146" t="n">
        <v>280</v>
      </c>
      <c r="T514" s="161" t="n">
        <v>2</v>
      </c>
      <c r="AH514" s="164" t="n">
        <v>6262</v>
      </c>
      <c r="AI514" s="164" t="n">
        <v>6541</v>
      </c>
      <c r="AJ514" s="219" t="n">
        <f aca="false">SeqEnd-SeqBeg+1</f>
        <v>280</v>
      </c>
      <c r="AK514" s="220" t="n">
        <f aca="false">AND( SeqBeg&lt;=Beg  , End &lt;=SeqEnd )</f>
        <v>0</v>
      </c>
      <c r="AN514" s="221"/>
      <c r="AT514" s="147" t="s">
        <v>103</v>
      </c>
      <c r="AU514" s="146"/>
      <c r="AW514" s="222" t="str">
        <f aca="false">HYPERLINK(CONCATENATE("http://www.ncbi.nlm.nih.gov/nuccore/",BM514),BM514)</f>
        <v>KF513659</v>
      </c>
      <c r="AX514" s="219" t="e">
        <f aca="false">CONCATENATE(d#REF!,IF(I514="","",CONCATENATE(".",I514)),IF(K514="","",CONCATENATE(".",K514)),IF(M514="","",CONCATENATE(".",M514)),IF(R514="","",CONCATENATE(".",R514)),IF(U514="","","(*)"))</f>
        <v>#VALUE!</v>
      </c>
      <c r="AY514" s="170" t="str">
        <f aca="false">CONCATENATE(BM514,".",BN514)</f>
        <v>KF513659.HEV_EW15</v>
      </c>
      <c r="AZ514" s="171" t="str">
        <f aca="false">IF(AV514="",IF(ISNUMBER(FIND(".",A514)),LEFT(A514,FIND(".",A514)-1),A514),AV514)</f>
        <v>KF513659</v>
      </c>
      <c r="BA514" s="171" t="str">
        <f aca="false">IF(ISNUMBER(FIND("-",AZ514)),LEFT(AZ514,FIND("-",AZ514)-1),AZ514)</f>
        <v>KF513659</v>
      </c>
      <c r="BB514" s="170" t="str">
        <f aca="false"> MEGAname &amp; "="</f>
        <v>KF513659=</v>
      </c>
      <c r="BC514" s="170" t="str">
        <f aca="false">Clear &amp; IF(span ,"Span","out")</f>
        <v>KF513659=out</v>
      </c>
      <c r="BD514" s="170" t="str">
        <f aca="false">Clear &amp; IF(span, IF(B514=".","Selected",B514),"out")</f>
        <v>KF513659=out</v>
      </c>
      <c r="BE514" s="170" t="str">
        <f aca="false">Clear &amp; Strain</f>
        <v>KF513659=HEV_EW15</v>
      </c>
      <c r="BF514" s="170" t="e">
        <f aca="false">CONCATENATE(A514,"=",F514,". ",AX514,IF(AB514="","",CONCATENATE(".",AB514)))</f>
        <v>#VALUE!</v>
      </c>
      <c r="BG514" s="170" t="e">
        <f aca="false">CONCATENATE(A514,"=",F514,". ",AX514)</f>
        <v>#VALUE!</v>
      </c>
      <c r="BH514" s="170" t="e">
        <f aca="false">CONCATENATE(A514,"=",AX514)</f>
        <v>#VALUE!</v>
      </c>
      <c r="BI514" s="170" t="e">
        <f aca="false">CONCATENATE(A514,"=",ComForSubtype,d#REF!)</f>
        <v>#VALUE!</v>
      </c>
      <c r="BJ514" s="170" t="str">
        <f aca="false">CONCATENATE(A514,"=",E514)</f>
        <v>KF513659=3</v>
      </c>
      <c r="BK514" s="170" t="str">
        <f aca="false">CONCATENATE(A514,"=",C514)</f>
        <v>KF513659=3</v>
      </c>
      <c r="BL514" s="170" t="e">
        <f aca="false">CONCATENATE(d#REF!,"=")</f>
        <v>#VALUE!</v>
      </c>
      <c r="BM514" s="223" t="str">
        <f aca="false">IF(BA514="XX","",BA514)</f>
        <v>KF513659</v>
      </c>
      <c r="BN514" s="224" t="str">
        <f aca="false">CONCATENATE(IF(F514="","",F514),IF(G514="","",CONCATENATE(" / ",G514)))</f>
        <v>HEV_EW15</v>
      </c>
      <c r="BO514" s="225" t="e">
        <f aca="false">AX514</f>
        <v>#VALUE!</v>
      </c>
      <c r="BP514" s="226" t="str">
        <f aca="false">IF(V514="","",V514)</f>
        <v/>
      </c>
      <c r="BQ514" s="226" t="str">
        <f aca="false">IF(W514="","",CONCATENATE(W514,IF(LEFT(AO514,1)="s","+","")))</f>
        <v/>
      </c>
      <c r="BR514" s="226" t="str">
        <f aca="false">IF(X514="","",CONCATENATE(X514,IF(LEFT(AQ514,1)="s","+","")))</f>
        <v/>
      </c>
      <c r="BS514" s="226" t="str">
        <f aca="false">IF(Y514="","",CONCATENATE(Y514,IF(LEFT(AR514,1)="s","+","")))</f>
        <v/>
      </c>
      <c r="BT514" s="226" t="str">
        <f aca="false">IF(Z514="","",CONCATENATE(Z514,IF(LEFT(AS514,1)="s","+","")))</f>
        <v/>
      </c>
      <c r="BU514" s="227" t="str">
        <f aca="false">IF(AA514="","",CONCATENATE(AA514,IF(LEFT(AT514,1)="s","+","")))</f>
        <v/>
      </c>
      <c r="BW514" s="177" t="s">
        <v>338</v>
      </c>
      <c r="BX514" s="170" t="str">
        <f aca="false">IF(BW514&lt;&gt;"",IF(ISNUMBER(FIND("=",BW514)),LEFT(BW514,FIND("=",BW514)-1),BW514),BW514)</f>
        <v>xx</v>
      </c>
      <c r="BY514" s="170" t="str">
        <f aca="false">IF(BW514&lt;&gt;"",IF(ISNUMBER(FIND("=",BW514)),RIGHT(BW514,LEN(BW514)-FIND("=",BW514)),""),"")</f>
        <v>Non_select</v>
      </c>
      <c r="BZ514" s="170" t="str">
        <f aca="false">IF(BX514&lt;&gt;"",IF(ISNUMBER(FIND(".",BX514)),LEFT(BX514,FIND(".",BX514)-1),BX514),BX514)</f>
        <v>xx</v>
      </c>
      <c r="CA514" s="170" t="str">
        <f aca="false">IF(BX514&lt;&gt;"",IF(ISNUMBER(FIND(".",BX514)),RIGHT(BX514,LEN(BX514)-FIND(".",BX514)),""),"")</f>
        <v/>
      </c>
      <c r="CC514" s="170" t="str">
        <f aca="false">A514</f>
        <v>KF513659</v>
      </c>
      <c r="CD514" s="178" t="s">
        <v>339</v>
      </c>
      <c r="CE514" s="178" t="s">
        <v>340</v>
      </c>
      <c r="CF514" s="178" t="s">
        <v>341</v>
      </c>
      <c r="CK514" s="178"/>
      <c r="CR514" s="228" t="n">
        <f aca="false">C514</f>
        <v>3</v>
      </c>
      <c r="CS514" s="229" t="e">
        <f aca="false">d#REF!</f>
        <v>#VALUE!</v>
      </c>
      <c r="CT514" s="170" t="str">
        <f aca="false">CONCATENATE(CD514," strain ",CM514," ",CL514,", partial cds")</f>
        <v>Hepatitis E virus strain  , partial cds</v>
      </c>
    </row>
    <row r="515" customFormat="false" ht="11.9" hidden="false" customHeight="true" outlineLevel="0" collapsed="false">
      <c r="A515" s="154" t="s">
        <v>1361</v>
      </c>
      <c r="B515" s="147" t="n">
        <v>3</v>
      </c>
      <c r="C515" s="148" t="n">
        <v>3</v>
      </c>
      <c r="D515" s="147" t="s">
        <v>1273</v>
      </c>
      <c r="E515" s="150" t="s">
        <v>640</v>
      </c>
      <c r="F515" s="210" t="s">
        <v>1362</v>
      </c>
      <c r="H515" s="146" t="s">
        <v>649</v>
      </c>
      <c r="I515" s="153" t="s">
        <v>650</v>
      </c>
      <c r="J515" s="146" t="s">
        <v>395</v>
      </c>
      <c r="M515" s="157" t="s">
        <v>348</v>
      </c>
      <c r="N515" s="158" t="s">
        <v>400</v>
      </c>
      <c r="O515" s="159" t="n">
        <v>2006</v>
      </c>
      <c r="S515" s="146" t="n">
        <v>280</v>
      </c>
      <c r="T515" s="161" t="n">
        <v>2</v>
      </c>
      <c r="AH515" s="164" t="n">
        <v>6262</v>
      </c>
      <c r="AI515" s="164" t="n">
        <v>6541</v>
      </c>
      <c r="AJ515" s="219" t="n">
        <f aca="false">SeqEnd-SeqBeg+1</f>
        <v>280</v>
      </c>
      <c r="AK515" s="220" t="n">
        <f aca="false">AND( SeqBeg&lt;=Beg  , End &lt;=SeqEnd )</f>
        <v>0</v>
      </c>
      <c r="AN515" s="221"/>
      <c r="AT515" s="147" t="s">
        <v>103</v>
      </c>
      <c r="AU515" s="146"/>
      <c r="AW515" s="222" t="str">
        <f aca="false">HYPERLINK(CONCATENATE("http://www.ncbi.nlm.nih.gov/nuccore/",BM515),BM515)</f>
        <v>KF513649</v>
      </c>
      <c r="AX515" s="219" t="e">
        <f aca="false">CONCATENATE(d#REF!,IF(I515="","",CONCATENATE(".",I515)),IF(K515="","",CONCATENATE(".",K515)),IF(M515="","",CONCATENATE(".",M515)),IF(R515="","",CONCATENATE(".",R515)),IF(U515="","","(*)"))</f>
        <v>#VALUE!</v>
      </c>
      <c r="AY515" s="170" t="str">
        <f aca="false">CONCATENATE(BM515,".",BN515)</f>
        <v>KF513649.HEV_EW150</v>
      </c>
      <c r="AZ515" s="171" t="str">
        <f aca="false">IF(AV515="",IF(ISNUMBER(FIND(".",A515)),LEFT(A515,FIND(".",A515)-1),A515),AV515)</f>
        <v>KF513649</v>
      </c>
      <c r="BA515" s="171" t="str">
        <f aca="false">IF(ISNUMBER(FIND("-",AZ515)),LEFT(AZ515,FIND("-",AZ515)-1),AZ515)</f>
        <v>KF513649</v>
      </c>
      <c r="BB515" s="170" t="str">
        <f aca="false"> MEGAname &amp; "="</f>
        <v>KF513649=</v>
      </c>
      <c r="BC515" s="170" t="str">
        <f aca="false">Clear &amp; IF(span ,"Span","out")</f>
        <v>KF513649=out</v>
      </c>
      <c r="BD515" s="170" t="str">
        <f aca="false">Clear &amp; IF(span, IF(B515=".","Selected",B515),"out")</f>
        <v>KF513649=out</v>
      </c>
      <c r="BE515" s="170" t="str">
        <f aca="false">Clear &amp; Strain</f>
        <v>KF513649=HEV_EW150</v>
      </c>
      <c r="BF515" s="170" t="e">
        <f aca="false">CONCATENATE(A515,"=",F515,". ",AX515,IF(AB515="","",CONCATENATE(".",AB515)))</f>
        <v>#VALUE!</v>
      </c>
      <c r="BG515" s="170" t="e">
        <f aca="false">CONCATENATE(A515,"=",F515,". ",AX515)</f>
        <v>#VALUE!</v>
      </c>
      <c r="BH515" s="170" t="e">
        <f aca="false">CONCATENATE(A515,"=",AX515)</f>
        <v>#VALUE!</v>
      </c>
      <c r="BI515" s="170" t="e">
        <f aca="false">CONCATENATE(A515,"=",ComForSubtype,d#REF!)</f>
        <v>#VALUE!</v>
      </c>
      <c r="BJ515" s="170" t="str">
        <f aca="false">CONCATENATE(A515,"=",E515)</f>
        <v>KF513649=3</v>
      </c>
      <c r="BK515" s="170" t="str">
        <f aca="false">CONCATENATE(A515,"=",C515)</f>
        <v>KF513649=3</v>
      </c>
      <c r="BL515" s="170" t="e">
        <f aca="false">CONCATENATE(d#REF!,"=")</f>
        <v>#VALUE!</v>
      </c>
      <c r="BM515" s="223" t="str">
        <f aca="false">IF(BA515="XX","",BA515)</f>
        <v>KF513649</v>
      </c>
      <c r="BN515" s="224" t="str">
        <f aca="false">CONCATENATE(IF(F515="","",F515),IF(G515="","",CONCATENATE(" / ",G515)))</f>
        <v>HEV_EW150</v>
      </c>
      <c r="BO515" s="225" t="e">
        <f aca="false">AX515</f>
        <v>#VALUE!</v>
      </c>
      <c r="BP515" s="226" t="str">
        <f aca="false">IF(V515="","",V515)</f>
        <v/>
      </c>
      <c r="BQ515" s="226" t="str">
        <f aca="false">IF(W515="","",CONCATENATE(W515,IF(LEFT(AO515,1)="s","+","")))</f>
        <v/>
      </c>
      <c r="BR515" s="226" t="str">
        <f aca="false">IF(X515="","",CONCATENATE(X515,IF(LEFT(AQ515,1)="s","+","")))</f>
        <v/>
      </c>
      <c r="BS515" s="226" t="str">
        <f aca="false">IF(Y515="","",CONCATENATE(Y515,IF(LEFT(AR515,1)="s","+","")))</f>
        <v/>
      </c>
      <c r="BT515" s="226" t="str">
        <f aca="false">IF(Z515="","",CONCATENATE(Z515,IF(LEFT(AS515,1)="s","+","")))</f>
        <v/>
      </c>
      <c r="BU515" s="227" t="str">
        <f aca="false">IF(AA515="","",CONCATENATE(AA515,IF(LEFT(AT515,1)="s","+","")))</f>
        <v/>
      </c>
      <c r="BW515" s="177" t="s">
        <v>338</v>
      </c>
      <c r="BX515" s="170" t="str">
        <f aca="false">IF(BW515&lt;&gt;"",IF(ISNUMBER(FIND("=",BW515)),LEFT(BW515,FIND("=",BW515)-1),BW515),BW515)</f>
        <v>xx</v>
      </c>
      <c r="BY515" s="170" t="str">
        <f aca="false">IF(BW515&lt;&gt;"",IF(ISNUMBER(FIND("=",BW515)),RIGHT(BW515,LEN(BW515)-FIND("=",BW515)),""),"")</f>
        <v>Non_select</v>
      </c>
      <c r="BZ515" s="170" t="str">
        <f aca="false">IF(BX515&lt;&gt;"",IF(ISNUMBER(FIND(".",BX515)),LEFT(BX515,FIND(".",BX515)-1),BX515),BX515)</f>
        <v>xx</v>
      </c>
      <c r="CA515" s="170" t="str">
        <f aca="false">IF(BX515&lt;&gt;"",IF(ISNUMBER(FIND(".",BX515)),RIGHT(BX515,LEN(BX515)-FIND(".",BX515)),""),"")</f>
        <v/>
      </c>
      <c r="CC515" s="170" t="str">
        <f aca="false">A515</f>
        <v>KF513649</v>
      </c>
      <c r="CD515" s="178" t="s">
        <v>339</v>
      </c>
      <c r="CE515" s="178" t="s">
        <v>340</v>
      </c>
      <c r="CF515" s="178" t="s">
        <v>341</v>
      </c>
      <c r="CK515" s="178"/>
      <c r="CR515" s="228" t="n">
        <f aca="false">C515</f>
        <v>3</v>
      </c>
      <c r="CS515" s="229" t="e">
        <f aca="false">d#REF!</f>
        <v>#VALUE!</v>
      </c>
      <c r="CT515" s="170" t="str">
        <f aca="false">CONCATENATE(CD515," strain ",CM515," ",CL515,", partial cds")</f>
        <v>Hepatitis E virus strain  , partial cds</v>
      </c>
    </row>
    <row r="516" customFormat="false" ht="11.9" hidden="false" customHeight="true" outlineLevel="0" collapsed="false">
      <c r="A516" s="154" t="s">
        <v>1363</v>
      </c>
      <c r="B516" s="147" t="n">
        <v>3</v>
      </c>
      <c r="C516" s="148" t="n">
        <v>3</v>
      </c>
      <c r="D516" s="147" t="s">
        <v>1273</v>
      </c>
      <c r="E516" s="150" t="s">
        <v>640</v>
      </c>
      <c r="F516" s="210" t="s">
        <v>1364</v>
      </c>
      <c r="H516" s="146" t="s">
        <v>649</v>
      </c>
      <c r="I516" s="153" t="s">
        <v>650</v>
      </c>
      <c r="J516" s="146" t="s">
        <v>395</v>
      </c>
      <c r="M516" s="157" t="s">
        <v>348</v>
      </c>
      <c r="N516" s="158" t="s">
        <v>400</v>
      </c>
      <c r="O516" s="159" t="n">
        <v>2007</v>
      </c>
      <c r="S516" s="146" t="n">
        <v>280</v>
      </c>
      <c r="T516" s="161" t="n">
        <v>2</v>
      </c>
      <c r="AH516" s="164" t="n">
        <v>6262</v>
      </c>
      <c r="AI516" s="164" t="n">
        <v>6541</v>
      </c>
      <c r="AJ516" s="219" t="n">
        <f aca="false">SeqEnd-SeqBeg+1</f>
        <v>280</v>
      </c>
      <c r="AK516" s="220" t="n">
        <f aca="false">AND( SeqBeg&lt;=Beg  , End &lt;=SeqEnd )</f>
        <v>0</v>
      </c>
      <c r="AN516" s="221"/>
      <c r="AT516" s="147" t="s">
        <v>103</v>
      </c>
      <c r="AU516" s="146"/>
      <c r="AW516" s="222" t="str">
        <f aca="false">HYPERLINK(CONCATENATE("http://www.ncbi.nlm.nih.gov/nuccore/",BM516),BM516)</f>
        <v>KF513650</v>
      </c>
      <c r="AX516" s="219" t="e">
        <f aca="false">CONCATENATE(d#REF!,IF(I516="","",CONCATENATE(".",I516)),IF(K516="","",CONCATENATE(".",K516)),IF(M516="","",CONCATENATE(".",M516)),IF(R516="","",CONCATENATE(".",R516)),IF(U516="","","(*)"))</f>
        <v>#VALUE!</v>
      </c>
      <c r="AY516" s="170" t="str">
        <f aca="false">CONCATENATE(BM516,".",BN516)</f>
        <v>KF513650.HEV_EW151</v>
      </c>
      <c r="AZ516" s="171" t="str">
        <f aca="false">IF(AV516="",IF(ISNUMBER(FIND(".",A516)),LEFT(A516,FIND(".",A516)-1),A516),AV516)</f>
        <v>KF513650</v>
      </c>
      <c r="BA516" s="171" t="str">
        <f aca="false">IF(ISNUMBER(FIND("-",AZ516)),LEFT(AZ516,FIND("-",AZ516)-1),AZ516)</f>
        <v>KF513650</v>
      </c>
      <c r="BB516" s="170" t="str">
        <f aca="false"> MEGAname &amp; "="</f>
        <v>KF513650=</v>
      </c>
      <c r="BC516" s="170" t="str">
        <f aca="false">Clear &amp; IF(span ,"Span","out")</f>
        <v>KF513650=out</v>
      </c>
      <c r="BD516" s="170" t="str">
        <f aca="false">Clear &amp; IF(span, IF(B516=".","Selected",B516),"out")</f>
        <v>KF513650=out</v>
      </c>
      <c r="BE516" s="170" t="str">
        <f aca="false">Clear &amp; Strain</f>
        <v>KF513650=HEV_EW151</v>
      </c>
      <c r="BF516" s="170" t="e">
        <f aca="false">CONCATENATE(A516,"=",F516,". ",AX516,IF(AB516="","",CONCATENATE(".",AB516)))</f>
        <v>#VALUE!</v>
      </c>
      <c r="BG516" s="170" t="e">
        <f aca="false">CONCATENATE(A516,"=",F516,". ",AX516)</f>
        <v>#VALUE!</v>
      </c>
      <c r="BH516" s="170" t="e">
        <f aca="false">CONCATENATE(A516,"=",AX516)</f>
        <v>#VALUE!</v>
      </c>
      <c r="BI516" s="170" t="e">
        <f aca="false">CONCATENATE(A516,"=",ComForSubtype,d#REF!)</f>
        <v>#VALUE!</v>
      </c>
      <c r="BJ516" s="170" t="str">
        <f aca="false">CONCATENATE(A516,"=",E516)</f>
        <v>KF513650=3</v>
      </c>
      <c r="BK516" s="170" t="str">
        <f aca="false">CONCATENATE(A516,"=",C516)</f>
        <v>KF513650=3</v>
      </c>
      <c r="BL516" s="170" t="e">
        <f aca="false">CONCATENATE(d#REF!,"=")</f>
        <v>#VALUE!</v>
      </c>
      <c r="BM516" s="223" t="str">
        <f aca="false">IF(BA516="XX","",BA516)</f>
        <v>KF513650</v>
      </c>
      <c r="BN516" s="224" t="str">
        <f aca="false">CONCATENATE(IF(F516="","",F516),IF(G516="","",CONCATENATE(" / ",G516)))</f>
        <v>HEV_EW151</v>
      </c>
      <c r="BO516" s="225" t="e">
        <f aca="false">AX516</f>
        <v>#VALUE!</v>
      </c>
      <c r="BP516" s="226" t="str">
        <f aca="false">IF(V516="","",V516)</f>
        <v/>
      </c>
      <c r="BQ516" s="226" t="str">
        <f aca="false">IF(W516="","",CONCATENATE(W516,IF(LEFT(AO516,1)="s","+","")))</f>
        <v/>
      </c>
      <c r="BR516" s="226" t="str">
        <f aca="false">IF(X516="","",CONCATENATE(X516,IF(LEFT(AQ516,1)="s","+","")))</f>
        <v/>
      </c>
      <c r="BS516" s="226" t="str">
        <f aca="false">IF(Y516="","",CONCATENATE(Y516,IF(LEFT(AR516,1)="s","+","")))</f>
        <v/>
      </c>
      <c r="BT516" s="226" t="str">
        <f aca="false">IF(Z516="","",CONCATENATE(Z516,IF(LEFT(AS516,1)="s","+","")))</f>
        <v/>
      </c>
      <c r="BU516" s="227" t="str">
        <f aca="false">IF(AA516="","",CONCATENATE(AA516,IF(LEFT(AT516,1)="s","+","")))</f>
        <v/>
      </c>
      <c r="BW516" s="177" t="s">
        <v>338</v>
      </c>
      <c r="BX516" s="170" t="str">
        <f aca="false">IF(BW516&lt;&gt;"",IF(ISNUMBER(FIND("=",BW516)),LEFT(BW516,FIND("=",BW516)-1),BW516),BW516)</f>
        <v>xx</v>
      </c>
      <c r="BY516" s="170" t="str">
        <f aca="false">IF(BW516&lt;&gt;"",IF(ISNUMBER(FIND("=",BW516)),RIGHT(BW516,LEN(BW516)-FIND("=",BW516)),""),"")</f>
        <v>Non_select</v>
      </c>
      <c r="BZ516" s="170" t="str">
        <f aca="false">IF(BX516&lt;&gt;"",IF(ISNUMBER(FIND(".",BX516)),LEFT(BX516,FIND(".",BX516)-1),BX516),BX516)</f>
        <v>xx</v>
      </c>
      <c r="CA516" s="170" t="str">
        <f aca="false">IF(BX516&lt;&gt;"",IF(ISNUMBER(FIND(".",BX516)),RIGHT(BX516,LEN(BX516)-FIND(".",BX516)),""),"")</f>
        <v/>
      </c>
      <c r="CC516" s="170" t="str">
        <f aca="false">A516</f>
        <v>KF513650</v>
      </c>
      <c r="CD516" s="178" t="s">
        <v>339</v>
      </c>
      <c r="CE516" s="178" t="s">
        <v>340</v>
      </c>
      <c r="CF516" s="178" t="s">
        <v>341</v>
      </c>
      <c r="CK516" s="178"/>
      <c r="CR516" s="228" t="n">
        <f aca="false">C516</f>
        <v>3</v>
      </c>
      <c r="CS516" s="229" t="e">
        <f aca="false">d#REF!</f>
        <v>#VALUE!</v>
      </c>
      <c r="CT516" s="170" t="str">
        <f aca="false">CONCATENATE(CD516," strain ",CM516," ",CL516,", partial cds")</f>
        <v>Hepatitis E virus strain  , partial cds</v>
      </c>
    </row>
    <row r="517" customFormat="false" ht="11.9" hidden="false" customHeight="true" outlineLevel="0" collapsed="false">
      <c r="A517" s="154" t="s">
        <v>1365</v>
      </c>
      <c r="B517" s="147" t="n">
        <v>3</v>
      </c>
      <c r="C517" s="148" t="n">
        <v>3</v>
      </c>
      <c r="D517" s="147" t="s">
        <v>1273</v>
      </c>
      <c r="E517" s="150" t="s">
        <v>640</v>
      </c>
      <c r="F517" s="210" t="s">
        <v>1366</v>
      </c>
      <c r="H517" s="146" t="s">
        <v>649</v>
      </c>
      <c r="I517" s="153" t="s">
        <v>650</v>
      </c>
      <c r="J517" s="146" t="s">
        <v>395</v>
      </c>
      <c r="M517" s="157" t="s">
        <v>348</v>
      </c>
      <c r="N517" s="158" t="s">
        <v>400</v>
      </c>
      <c r="O517" s="159" t="n">
        <v>2006</v>
      </c>
      <c r="S517" s="146" t="n">
        <v>280</v>
      </c>
      <c r="T517" s="161" t="n">
        <v>2</v>
      </c>
      <c r="AH517" s="164" t="n">
        <v>6262</v>
      </c>
      <c r="AI517" s="164" t="n">
        <v>6541</v>
      </c>
      <c r="AJ517" s="219" t="n">
        <f aca="false">SeqEnd-SeqBeg+1</f>
        <v>280</v>
      </c>
      <c r="AK517" s="220" t="n">
        <f aca="false">AND( SeqBeg&lt;=Beg  , End &lt;=SeqEnd )</f>
        <v>0</v>
      </c>
      <c r="AN517" s="221"/>
      <c r="AT517" s="147" t="s">
        <v>103</v>
      </c>
      <c r="AU517" s="146"/>
      <c r="AW517" s="222" t="str">
        <f aca="false">HYPERLINK(CONCATENATE("http://www.ncbi.nlm.nih.gov/nuccore/",BM517),BM517)</f>
        <v>KF513651</v>
      </c>
      <c r="AX517" s="219" t="e">
        <f aca="false">CONCATENATE(d#REF!,IF(I517="","",CONCATENATE(".",I517)),IF(K517="","",CONCATENATE(".",K517)),IF(M517="","",CONCATENATE(".",M517)),IF(R517="","",CONCATENATE(".",R517)),IF(U517="","","(*)"))</f>
        <v>#VALUE!</v>
      </c>
      <c r="AY517" s="170" t="str">
        <f aca="false">CONCATENATE(BM517,".",BN517)</f>
        <v>KF513651.HEV_EW152</v>
      </c>
      <c r="AZ517" s="171" t="str">
        <f aca="false">IF(AV517="",IF(ISNUMBER(FIND(".",A517)),LEFT(A517,FIND(".",A517)-1),A517),AV517)</f>
        <v>KF513651</v>
      </c>
      <c r="BA517" s="171" t="str">
        <f aca="false">IF(ISNUMBER(FIND("-",AZ517)),LEFT(AZ517,FIND("-",AZ517)-1),AZ517)</f>
        <v>KF513651</v>
      </c>
      <c r="BB517" s="170" t="str">
        <f aca="false"> MEGAname &amp; "="</f>
        <v>KF513651=</v>
      </c>
      <c r="BC517" s="170" t="str">
        <f aca="false">Clear &amp; IF(span ,"Span","out")</f>
        <v>KF513651=out</v>
      </c>
      <c r="BD517" s="170" t="str">
        <f aca="false">Clear &amp; IF(span, IF(B517=".","Selected",B517),"out")</f>
        <v>KF513651=out</v>
      </c>
      <c r="BE517" s="170" t="str">
        <f aca="false">Clear &amp; Strain</f>
        <v>KF513651=HEV_EW152</v>
      </c>
      <c r="BF517" s="170" t="e">
        <f aca="false">CONCATENATE(A517,"=",F517,". ",AX517,IF(AB517="","",CONCATENATE(".",AB517)))</f>
        <v>#VALUE!</v>
      </c>
      <c r="BG517" s="170" t="e">
        <f aca="false">CONCATENATE(A517,"=",F517,". ",AX517)</f>
        <v>#VALUE!</v>
      </c>
      <c r="BH517" s="170" t="e">
        <f aca="false">CONCATENATE(A517,"=",AX517)</f>
        <v>#VALUE!</v>
      </c>
      <c r="BI517" s="170" t="e">
        <f aca="false">CONCATENATE(A517,"=",ComForSubtype,d#REF!)</f>
        <v>#VALUE!</v>
      </c>
      <c r="BJ517" s="170" t="str">
        <f aca="false">CONCATENATE(A517,"=",E517)</f>
        <v>KF513651=3</v>
      </c>
      <c r="BK517" s="170" t="str">
        <f aca="false">CONCATENATE(A517,"=",C517)</f>
        <v>KF513651=3</v>
      </c>
      <c r="BL517" s="170" t="e">
        <f aca="false">CONCATENATE(d#REF!,"=")</f>
        <v>#VALUE!</v>
      </c>
      <c r="BM517" s="223" t="str">
        <f aca="false">IF(BA517="XX","",BA517)</f>
        <v>KF513651</v>
      </c>
      <c r="BN517" s="224" t="str">
        <f aca="false">CONCATENATE(IF(F517="","",F517),IF(G517="","",CONCATENATE(" / ",G517)))</f>
        <v>HEV_EW152</v>
      </c>
      <c r="BO517" s="225" t="e">
        <f aca="false">AX517</f>
        <v>#VALUE!</v>
      </c>
      <c r="BP517" s="226" t="str">
        <f aca="false">IF(V517="","",V517)</f>
        <v/>
      </c>
      <c r="BQ517" s="226" t="str">
        <f aca="false">IF(W517="","",CONCATENATE(W517,IF(LEFT(AO517,1)="s","+","")))</f>
        <v/>
      </c>
      <c r="BR517" s="226" t="str">
        <f aca="false">IF(X517="","",CONCATENATE(X517,IF(LEFT(AQ517,1)="s","+","")))</f>
        <v/>
      </c>
      <c r="BS517" s="226" t="str">
        <f aca="false">IF(Y517="","",CONCATENATE(Y517,IF(LEFT(AR517,1)="s","+","")))</f>
        <v/>
      </c>
      <c r="BT517" s="226" t="str">
        <f aca="false">IF(Z517="","",CONCATENATE(Z517,IF(LEFT(AS517,1)="s","+","")))</f>
        <v/>
      </c>
      <c r="BU517" s="227" t="str">
        <f aca="false">IF(AA517="","",CONCATENATE(AA517,IF(LEFT(AT517,1)="s","+","")))</f>
        <v/>
      </c>
      <c r="BW517" s="177" t="s">
        <v>338</v>
      </c>
      <c r="BX517" s="170" t="str">
        <f aca="false">IF(BW517&lt;&gt;"",IF(ISNUMBER(FIND("=",BW517)),LEFT(BW517,FIND("=",BW517)-1),BW517),BW517)</f>
        <v>xx</v>
      </c>
      <c r="BY517" s="170" t="str">
        <f aca="false">IF(BW517&lt;&gt;"",IF(ISNUMBER(FIND("=",BW517)),RIGHT(BW517,LEN(BW517)-FIND("=",BW517)),""),"")</f>
        <v>Non_select</v>
      </c>
      <c r="BZ517" s="170" t="str">
        <f aca="false">IF(BX517&lt;&gt;"",IF(ISNUMBER(FIND(".",BX517)),LEFT(BX517,FIND(".",BX517)-1),BX517),BX517)</f>
        <v>xx</v>
      </c>
      <c r="CA517" s="170" t="str">
        <f aca="false">IF(BX517&lt;&gt;"",IF(ISNUMBER(FIND(".",BX517)),RIGHT(BX517,LEN(BX517)-FIND(".",BX517)),""),"")</f>
        <v/>
      </c>
      <c r="CC517" s="170" t="str">
        <f aca="false">A517</f>
        <v>KF513651</v>
      </c>
      <c r="CD517" s="178" t="s">
        <v>339</v>
      </c>
      <c r="CE517" s="178" t="s">
        <v>340</v>
      </c>
      <c r="CF517" s="178" t="s">
        <v>341</v>
      </c>
      <c r="CK517" s="178"/>
      <c r="CR517" s="228" t="n">
        <f aca="false">C517</f>
        <v>3</v>
      </c>
      <c r="CS517" s="229" t="e">
        <f aca="false">d#REF!</f>
        <v>#VALUE!</v>
      </c>
      <c r="CT517" s="170" t="str">
        <f aca="false">CONCATENATE(CD517," strain ",CM517," ",CL517,", partial cds")</f>
        <v>Hepatitis E virus strain  , partial cds</v>
      </c>
    </row>
    <row r="518" customFormat="false" ht="11.9" hidden="false" customHeight="true" outlineLevel="0" collapsed="false">
      <c r="A518" s="154" t="s">
        <v>1367</v>
      </c>
      <c r="B518" s="147" t="n">
        <v>3</v>
      </c>
      <c r="C518" s="148" t="n">
        <v>3</v>
      </c>
      <c r="D518" s="147" t="s">
        <v>1273</v>
      </c>
      <c r="E518" s="150" t="s">
        <v>640</v>
      </c>
      <c r="F518" s="210" t="s">
        <v>1368</v>
      </c>
      <c r="H518" s="146" t="s">
        <v>649</v>
      </c>
      <c r="I518" s="153" t="s">
        <v>650</v>
      </c>
      <c r="J518" s="146" t="s">
        <v>395</v>
      </c>
      <c r="M518" s="157" t="s">
        <v>348</v>
      </c>
      <c r="N518" s="158" t="s">
        <v>400</v>
      </c>
      <c r="O518" s="159" t="n">
        <v>2006</v>
      </c>
      <c r="S518" s="146" t="n">
        <v>280</v>
      </c>
      <c r="T518" s="161" t="n">
        <v>2</v>
      </c>
      <c r="AH518" s="164" t="n">
        <v>6262</v>
      </c>
      <c r="AI518" s="164" t="n">
        <v>6541</v>
      </c>
      <c r="AJ518" s="219" t="n">
        <f aca="false">SeqEnd-SeqBeg+1</f>
        <v>280</v>
      </c>
      <c r="AK518" s="220" t="n">
        <f aca="false">AND( SeqBeg&lt;=Beg  , End &lt;=SeqEnd )</f>
        <v>0</v>
      </c>
      <c r="AN518" s="221"/>
      <c r="AT518" s="147" t="s">
        <v>103</v>
      </c>
      <c r="AU518" s="146"/>
      <c r="AW518" s="222" t="str">
        <f aca="false">HYPERLINK(CONCATENATE("http://www.ncbi.nlm.nih.gov/nuccore/",BM518),BM518)</f>
        <v>KF513652</v>
      </c>
      <c r="AX518" s="219" t="e">
        <f aca="false">CONCATENATE(d#REF!,IF(I518="","",CONCATENATE(".",I518)),IF(K518="","",CONCATENATE(".",K518)),IF(M518="","",CONCATENATE(".",M518)),IF(R518="","",CONCATENATE(".",R518)),IF(U518="","","(*)"))</f>
        <v>#VALUE!</v>
      </c>
      <c r="AY518" s="170" t="str">
        <f aca="false">CONCATENATE(BM518,".",BN518)</f>
        <v>KF513652.HEV_EW153</v>
      </c>
      <c r="AZ518" s="171" t="str">
        <f aca="false">IF(AV518="",IF(ISNUMBER(FIND(".",A518)),LEFT(A518,FIND(".",A518)-1),A518),AV518)</f>
        <v>KF513652</v>
      </c>
      <c r="BA518" s="171" t="str">
        <f aca="false">IF(ISNUMBER(FIND("-",AZ518)),LEFT(AZ518,FIND("-",AZ518)-1),AZ518)</f>
        <v>KF513652</v>
      </c>
      <c r="BB518" s="170" t="str">
        <f aca="false"> MEGAname &amp; "="</f>
        <v>KF513652=</v>
      </c>
      <c r="BC518" s="170" t="str">
        <f aca="false">Clear &amp; IF(span ,"Span","out")</f>
        <v>KF513652=out</v>
      </c>
      <c r="BD518" s="170" t="str">
        <f aca="false">Clear &amp; IF(span, IF(B518=".","Selected",B518),"out")</f>
        <v>KF513652=out</v>
      </c>
      <c r="BE518" s="170" t="str">
        <f aca="false">Clear &amp; Strain</f>
        <v>KF513652=HEV_EW153</v>
      </c>
      <c r="BF518" s="170" t="e">
        <f aca="false">CONCATENATE(A518,"=",F518,". ",AX518,IF(AB518="","",CONCATENATE(".",AB518)))</f>
        <v>#VALUE!</v>
      </c>
      <c r="BG518" s="170" t="e">
        <f aca="false">CONCATENATE(A518,"=",F518,". ",AX518)</f>
        <v>#VALUE!</v>
      </c>
      <c r="BH518" s="170" t="e">
        <f aca="false">CONCATENATE(A518,"=",AX518)</f>
        <v>#VALUE!</v>
      </c>
      <c r="BI518" s="170" t="e">
        <f aca="false">CONCATENATE(A518,"=",ComForSubtype,d#REF!)</f>
        <v>#VALUE!</v>
      </c>
      <c r="BJ518" s="170" t="str">
        <f aca="false">CONCATENATE(A518,"=",E518)</f>
        <v>KF513652=3</v>
      </c>
      <c r="BK518" s="170" t="str">
        <f aca="false">CONCATENATE(A518,"=",C518)</f>
        <v>KF513652=3</v>
      </c>
      <c r="BL518" s="170" t="e">
        <f aca="false">CONCATENATE(d#REF!,"=")</f>
        <v>#VALUE!</v>
      </c>
      <c r="BM518" s="223" t="str">
        <f aca="false">IF(BA518="XX","",BA518)</f>
        <v>KF513652</v>
      </c>
      <c r="BN518" s="224" t="str">
        <f aca="false">CONCATENATE(IF(F518="","",F518),IF(G518="","",CONCATENATE(" / ",G518)))</f>
        <v>HEV_EW153</v>
      </c>
      <c r="BO518" s="225" t="e">
        <f aca="false">AX518</f>
        <v>#VALUE!</v>
      </c>
      <c r="BP518" s="226" t="str">
        <f aca="false">IF(V518="","",V518)</f>
        <v/>
      </c>
      <c r="BQ518" s="226" t="str">
        <f aca="false">IF(W518="","",CONCATENATE(W518,IF(LEFT(AO518,1)="s","+","")))</f>
        <v/>
      </c>
      <c r="BR518" s="226" t="str">
        <f aca="false">IF(X518="","",CONCATENATE(X518,IF(LEFT(AQ518,1)="s","+","")))</f>
        <v/>
      </c>
      <c r="BS518" s="226" t="str">
        <f aca="false">IF(Y518="","",CONCATENATE(Y518,IF(LEFT(AR518,1)="s","+","")))</f>
        <v/>
      </c>
      <c r="BT518" s="226" t="str">
        <f aca="false">IF(Z518="","",CONCATENATE(Z518,IF(LEFT(AS518,1)="s","+","")))</f>
        <v/>
      </c>
      <c r="BU518" s="227" t="str">
        <f aca="false">IF(AA518="","",CONCATENATE(AA518,IF(LEFT(AT518,1)="s","+","")))</f>
        <v/>
      </c>
      <c r="BW518" s="177" t="s">
        <v>338</v>
      </c>
      <c r="BX518" s="170" t="str">
        <f aca="false">IF(BW518&lt;&gt;"",IF(ISNUMBER(FIND("=",BW518)),LEFT(BW518,FIND("=",BW518)-1),BW518),BW518)</f>
        <v>xx</v>
      </c>
      <c r="BY518" s="170" t="str">
        <f aca="false">IF(BW518&lt;&gt;"",IF(ISNUMBER(FIND("=",BW518)),RIGHT(BW518,LEN(BW518)-FIND("=",BW518)),""),"")</f>
        <v>Non_select</v>
      </c>
      <c r="BZ518" s="170" t="str">
        <f aca="false">IF(BX518&lt;&gt;"",IF(ISNUMBER(FIND(".",BX518)),LEFT(BX518,FIND(".",BX518)-1),BX518),BX518)</f>
        <v>xx</v>
      </c>
      <c r="CA518" s="170" t="str">
        <f aca="false">IF(BX518&lt;&gt;"",IF(ISNUMBER(FIND(".",BX518)),RIGHT(BX518,LEN(BX518)-FIND(".",BX518)),""),"")</f>
        <v/>
      </c>
      <c r="CC518" s="170" t="str">
        <f aca="false">A518</f>
        <v>KF513652</v>
      </c>
      <c r="CD518" s="178" t="s">
        <v>339</v>
      </c>
      <c r="CE518" s="178" t="s">
        <v>340</v>
      </c>
      <c r="CF518" s="178" t="s">
        <v>341</v>
      </c>
      <c r="CK518" s="178"/>
      <c r="CR518" s="228" t="n">
        <f aca="false">C518</f>
        <v>3</v>
      </c>
      <c r="CS518" s="229" t="e">
        <f aca="false">d#REF!</f>
        <v>#VALUE!</v>
      </c>
      <c r="CT518" s="170" t="str">
        <f aca="false">CONCATENATE(CD518," strain ",CM518," ",CL518,", partial cds")</f>
        <v>Hepatitis E virus strain  , partial cds</v>
      </c>
    </row>
    <row r="519" customFormat="false" ht="11.9" hidden="false" customHeight="true" outlineLevel="0" collapsed="false">
      <c r="A519" s="154" t="s">
        <v>1369</v>
      </c>
      <c r="B519" s="147" t="n">
        <v>3</v>
      </c>
      <c r="C519" s="148" t="n">
        <v>3</v>
      </c>
      <c r="D519" s="147" t="s">
        <v>1273</v>
      </c>
      <c r="E519" s="150" t="s">
        <v>640</v>
      </c>
      <c r="F519" s="210" t="s">
        <v>1370</v>
      </c>
      <c r="H519" s="146" t="s">
        <v>649</v>
      </c>
      <c r="I519" s="153" t="s">
        <v>650</v>
      </c>
      <c r="J519" s="146" t="s">
        <v>395</v>
      </c>
      <c r="M519" s="157" t="s">
        <v>348</v>
      </c>
      <c r="N519" s="158" t="s">
        <v>400</v>
      </c>
      <c r="O519" s="159" t="n">
        <v>2006</v>
      </c>
      <c r="S519" s="146" t="n">
        <v>280</v>
      </c>
      <c r="T519" s="161" t="n">
        <v>2</v>
      </c>
      <c r="AH519" s="164" t="n">
        <v>6262</v>
      </c>
      <c r="AI519" s="164" t="n">
        <v>6541</v>
      </c>
      <c r="AJ519" s="219" t="n">
        <f aca="false">SeqEnd-SeqBeg+1</f>
        <v>280</v>
      </c>
      <c r="AK519" s="220" t="n">
        <f aca="false">AND( SeqBeg&lt;=Beg  , End &lt;=SeqEnd )</f>
        <v>0</v>
      </c>
      <c r="AN519" s="221"/>
      <c r="AT519" s="147" t="s">
        <v>103</v>
      </c>
      <c r="AU519" s="146"/>
      <c r="AW519" s="222" t="str">
        <f aca="false">HYPERLINK(CONCATENATE("http://www.ncbi.nlm.nih.gov/nuccore/",BM519),BM519)</f>
        <v>KF513653</v>
      </c>
      <c r="AX519" s="219" t="e">
        <f aca="false">CONCATENATE(d#REF!,IF(I519="","",CONCATENATE(".",I519)),IF(K519="","",CONCATENATE(".",K519)),IF(M519="","",CONCATENATE(".",M519)),IF(R519="","",CONCATENATE(".",R519)),IF(U519="","","(*)"))</f>
        <v>#VALUE!</v>
      </c>
      <c r="AY519" s="170" t="str">
        <f aca="false">CONCATENATE(BM519,".",BN519)</f>
        <v>KF513653.HEV_EW154</v>
      </c>
      <c r="AZ519" s="171" t="str">
        <f aca="false">IF(AV519="",IF(ISNUMBER(FIND(".",A519)),LEFT(A519,FIND(".",A519)-1),A519),AV519)</f>
        <v>KF513653</v>
      </c>
      <c r="BA519" s="171" t="str">
        <f aca="false">IF(ISNUMBER(FIND("-",AZ519)),LEFT(AZ519,FIND("-",AZ519)-1),AZ519)</f>
        <v>KF513653</v>
      </c>
      <c r="BB519" s="170" t="str">
        <f aca="false"> MEGAname &amp; "="</f>
        <v>KF513653=</v>
      </c>
      <c r="BC519" s="170" t="str">
        <f aca="false">Clear &amp; IF(span ,"Span","out")</f>
        <v>KF513653=out</v>
      </c>
      <c r="BD519" s="170" t="str">
        <f aca="false">Clear &amp; IF(span, IF(B519=".","Selected",B519),"out")</f>
        <v>KF513653=out</v>
      </c>
      <c r="BE519" s="170" t="str">
        <f aca="false">Clear &amp; Strain</f>
        <v>KF513653=HEV_EW154</v>
      </c>
      <c r="BF519" s="170" t="e">
        <f aca="false">CONCATENATE(A519,"=",F519,". ",AX519,IF(AB519="","",CONCATENATE(".",AB519)))</f>
        <v>#VALUE!</v>
      </c>
      <c r="BG519" s="170" t="e">
        <f aca="false">CONCATENATE(A519,"=",F519,". ",AX519)</f>
        <v>#VALUE!</v>
      </c>
      <c r="BH519" s="170" t="e">
        <f aca="false">CONCATENATE(A519,"=",AX519)</f>
        <v>#VALUE!</v>
      </c>
      <c r="BI519" s="170" t="e">
        <f aca="false">CONCATENATE(A519,"=",ComForSubtype,d#REF!)</f>
        <v>#VALUE!</v>
      </c>
      <c r="BJ519" s="170" t="str">
        <f aca="false">CONCATENATE(A519,"=",E519)</f>
        <v>KF513653=3</v>
      </c>
      <c r="BK519" s="170" t="str">
        <f aca="false">CONCATENATE(A519,"=",C519)</f>
        <v>KF513653=3</v>
      </c>
      <c r="BL519" s="170" t="e">
        <f aca="false">CONCATENATE(d#REF!,"=")</f>
        <v>#VALUE!</v>
      </c>
      <c r="BM519" s="223" t="str">
        <f aca="false">IF(BA519="XX","",BA519)</f>
        <v>KF513653</v>
      </c>
      <c r="BN519" s="224" t="str">
        <f aca="false">CONCATENATE(IF(F519="","",F519),IF(G519="","",CONCATENATE(" / ",G519)))</f>
        <v>HEV_EW154</v>
      </c>
      <c r="BO519" s="225" t="e">
        <f aca="false">AX519</f>
        <v>#VALUE!</v>
      </c>
      <c r="BP519" s="226" t="str">
        <f aca="false">IF(V519="","",V519)</f>
        <v/>
      </c>
      <c r="BQ519" s="226" t="str">
        <f aca="false">IF(W519="","",CONCATENATE(W519,IF(LEFT(AO519,1)="s","+","")))</f>
        <v/>
      </c>
      <c r="BR519" s="226" t="str">
        <f aca="false">IF(X519="","",CONCATENATE(X519,IF(LEFT(AQ519,1)="s","+","")))</f>
        <v/>
      </c>
      <c r="BS519" s="226" t="str">
        <f aca="false">IF(Y519="","",CONCATENATE(Y519,IF(LEFT(AR519,1)="s","+","")))</f>
        <v/>
      </c>
      <c r="BT519" s="226" t="str">
        <f aca="false">IF(Z519="","",CONCATENATE(Z519,IF(LEFT(AS519,1)="s","+","")))</f>
        <v/>
      </c>
      <c r="BU519" s="227" t="str">
        <f aca="false">IF(AA519="","",CONCATENATE(AA519,IF(LEFT(AT519,1)="s","+","")))</f>
        <v/>
      </c>
      <c r="BW519" s="177" t="s">
        <v>338</v>
      </c>
      <c r="BX519" s="170" t="str">
        <f aca="false">IF(BW519&lt;&gt;"",IF(ISNUMBER(FIND("=",BW519)),LEFT(BW519,FIND("=",BW519)-1),BW519),BW519)</f>
        <v>xx</v>
      </c>
      <c r="BY519" s="170" t="str">
        <f aca="false">IF(BW519&lt;&gt;"",IF(ISNUMBER(FIND("=",BW519)),RIGHT(BW519,LEN(BW519)-FIND("=",BW519)),""),"")</f>
        <v>Non_select</v>
      </c>
      <c r="BZ519" s="170" t="str">
        <f aca="false">IF(BX519&lt;&gt;"",IF(ISNUMBER(FIND(".",BX519)),LEFT(BX519,FIND(".",BX519)-1),BX519),BX519)</f>
        <v>xx</v>
      </c>
      <c r="CA519" s="170" t="str">
        <f aca="false">IF(BX519&lt;&gt;"",IF(ISNUMBER(FIND(".",BX519)),RIGHT(BX519,LEN(BX519)-FIND(".",BX519)),""),"")</f>
        <v/>
      </c>
      <c r="CC519" s="170" t="str">
        <f aca="false">A519</f>
        <v>KF513653</v>
      </c>
      <c r="CD519" s="178" t="s">
        <v>339</v>
      </c>
      <c r="CE519" s="178" t="s">
        <v>340</v>
      </c>
      <c r="CF519" s="178" t="s">
        <v>341</v>
      </c>
      <c r="CK519" s="178"/>
      <c r="CR519" s="228" t="n">
        <f aca="false">C519</f>
        <v>3</v>
      </c>
      <c r="CS519" s="229" t="e">
        <f aca="false">d#REF!</f>
        <v>#VALUE!</v>
      </c>
      <c r="CT519" s="170" t="str">
        <f aca="false">CONCATENATE(CD519," strain ",CM519," ",CL519,", partial cds")</f>
        <v>Hepatitis E virus strain  , partial cds</v>
      </c>
    </row>
    <row r="520" customFormat="false" ht="11.9" hidden="false" customHeight="true" outlineLevel="0" collapsed="false">
      <c r="A520" s="154" t="s">
        <v>1371</v>
      </c>
      <c r="B520" s="147" t="n">
        <v>3</v>
      </c>
      <c r="C520" s="148" t="n">
        <v>3</v>
      </c>
      <c r="D520" s="147" t="s">
        <v>1273</v>
      </c>
      <c r="E520" s="150" t="s">
        <v>640</v>
      </c>
      <c r="F520" s="210" t="s">
        <v>1372</v>
      </c>
      <c r="H520" s="146" t="s">
        <v>649</v>
      </c>
      <c r="I520" s="153" t="s">
        <v>650</v>
      </c>
      <c r="J520" s="146" t="s">
        <v>395</v>
      </c>
      <c r="M520" s="157" t="s">
        <v>348</v>
      </c>
      <c r="N520" s="158" t="s">
        <v>400</v>
      </c>
      <c r="O520" s="159" t="n">
        <v>2007</v>
      </c>
      <c r="S520" s="146" t="n">
        <v>280</v>
      </c>
      <c r="T520" s="161" t="n">
        <v>2</v>
      </c>
      <c r="AH520" s="164" t="n">
        <v>6262</v>
      </c>
      <c r="AI520" s="164" t="n">
        <v>6541</v>
      </c>
      <c r="AJ520" s="219" t="n">
        <f aca="false">SeqEnd-SeqBeg+1</f>
        <v>280</v>
      </c>
      <c r="AK520" s="220" t="n">
        <f aca="false">AND( SeqBeg&lt;=Beg  , End &lt;=SeqEnd )</f>
        <v>0</v>
      </c>
      <c r="AN520" s="221"/>
      <c r="AT520" s="147" t="s">
        <v>103</v>
      </c>
      <c r="AU520" s="146"/>
      <c r="AW520" s="222" t="str">
        <f aca="false">HYPERLINK(CONCATENATE("http://www.ncbi.nlm.nih.gov/nuccore/",BM520),BM520)</f>
        <v>KF513656</v>
      </c>
      <c r="AX520" s="219" t="e">
        <f aca="false">CONCATENATE(d#REF!,IF(I520="","",CONCATENATE(".",I520)),IF(K520="","",CONCATENATE(".",K520)),IF(M520="","",CONCATENATE(".",M520)),IF(R520="","",CONCATENATE(".",R520)),IF(U520="","","(*)"))</f>
        <v>#VALUE!</v>
      </c>
      <c r="AY520" s="170" t="str">
        <f aca="false">CONCATENATE(BM520,".",BN520)</f>
        <v>KF513656.HEV_EW157</v>
      </c>
      <c r="AZ520" s="171" t="str">
        <f aca="false">IF(AV520="",IF(ISNUMBER(FIND(".",A520)),LEFT(A520,FIND(".",A520)-1),A520),AV520)</f>
        <v>KF513656</v>
      </c>
      <c r="BA520" s="171" t="str">
        <f aca="false">IF(ISNUMBER(FIND("-",AZ520)),LEFT(AZ520,FIND("-",AZ520)-1),AZ520)</f>
        <v>KF513656</v>
      </c>
      <c r="BB520" s="170" t="str">
        <f aca="false"> MEGAname &amp; "="</f>
        <v>KF513656=</v>
      </c>
      <c r="BC520" s="170" t="str">
        <f aca="false">Clear &amp; IF(span ,"Span","out")</f>
        <v>KF513656=out</v>
      </c>
      <c r="BD520" s="170" t="str">
        <f aca="false">Clear &amp; IF(span, IF(B520=".","Selected",B520),"out")</f>
        <v>KF513656=out</v>
      </c>
      <c r="BE520" s="170" t="str">
        <f aca="false">Clear &amp; Strain</f>
        <v>KF513656=HEV_EW157</v>
      </c>
      <c r="BF520" s="170" t="e">
        <f aca="false">CONCATENATE(A520,"=",F520,". ",AX520,IF(AB520="","",CONCATENATE(".",AB520)))</f>
        <v>#VALUE!</v>
      </c>
      <c r="BG520" s="170" t="e">
        <f aca="false">CONCATENATE(A520,"=",F520,". ",AX520)</f>
        <v>#VALUE!</v>
      </c>
      <c r="BH520" s="170" t="e">
        <f aca="false">CONCATENATE(A520,"=",AX520)</f>
        <v>#VALUE!</v>
      </c>
      <c r="BI520" s="170" t="e">
        <f aca="false">CONCATENATE(A520,"=",ComForSubtype,d#REF!)</f>
        <v>#VALUE!</v>
      </c>
      <c r="BJ520" s="170" t="str">
        <f aca="false">CONCATENATE(A520,"=",E520)</f>
        <v>KF513656=3</v>
      </c>
      <c r="BK520" s="170" t="str">
        <f aca="false">CONCATENATE(A520,"=",C520)</f>
        <v>KF513656=3</v>
      </c>
      <c r="BL520" s="170" t="e">
        <f aca="false">CONCATENATE(d#REF!,"=")</f>
        <v>#VALUE!</v>
      </c>
      <c r="BM520" s="223" t="str">
        <f aca="false">IF(BA520="XX","",BA520)</f>
        <v>KF513656</v>
      </c>
      <c r="BN520" s="224" t="str">
        <f aca="false">CONCATENATE(IF(F520="","",F520),IF(G520="","",CONCATENATE(" / ",G520)))</f>
        <v>HEV_EW157</v>
      </c>
      <c r="BO520" s="225" t="e">
        <f aca="false">AX520</f>
        <v>#VALUE!</v>
      </c>
      <c r="BP520" s="226" t="str">
        <f aca="false">IF(V520="","",V520)</f>
        <v/>
      </c>
      <c r="BQ520" s="226" t="str">
        <f aca="false">IF(W520="","",CONCATENATE(W520,IF(LEFT(AO520,1)="s","+","")))</f>
        <v/>
      </c>
      <c r="BR520" s="226" t="str">
        <f aca="false">IF(X520="","",CONCATENATE(X520,IF(LEFT(AQ520,1)="s","+","")))</f>
        <v/>
      </c>
      <c r="BS520" s="226" t="str">
        <f aca="false">IF(Y520="","",CONCATENATE(Y520,IF(LEFT(AR520,1)="s","+","")))</f>
        <v/>
      </c>
      <c r="BT520" s="226" t="str">
        <f aca="false">IF(Z520="","",CONCATENATE(Z520,IF(LEFT(AS520,1)="s","+","")))</f>
        <v/>
      </c>
      <c r="BU520" s="227" t="str">
        <f aca="false">IF(AA520="","",CONCATENATE(AA520,IF(LEFT(AT520,1)="s","+","")))</f>
        <v/>
      </c>
      <c r="BW520" s="177" t="s">
        <v>338</v>
      </c>
      <c r="BX520" s="170" t="str">
        <f aca="false">IF(BW520&lt;&gt;"",IF(ISNUMBER(FIND("=",BW520)),LEFT(BW520,FIND("=",BW520)-1),BW520),BW520)</f>
        <v>xx</v>
      </c>
      <c r="BY520" s="170" t="str">
        <f aca="false">IF(BW520&lt;&gt;"",IF(ISNUMBER(FIND("=",BW520)),RIGHT(BW520,LEN(BW520)-FIND("=",BW520)),""),"")</f>
        <v>Non_select</v>
      </c>
      <c r="BZ520" s="170" t="str">
        <f aca="false">IF(BX520&lt;&gt;"",IF(ISNUMBER(FIND(".",BX520)),LEFT(BX520,FIND(".",BX520)-1),BX520),BX520)</f>
        <v>xx</v>
      </c>
      <c r="CA520" s="170" t="str">
        <f aca="false">IF(BX520&lt;&gt;"",IF(ISNUMBER(FIND(".",BX520)),RIGHT(BX520,LEN(BX520)-FIND(".",BX520)),""),"")</f>
        <v/>
      </c>
      <c r="CC520" s="170" t="str">
        <f aca="false">A520</f>
        <v>KF513656</v>
      </c>
      <c r="CD520" s="178" t="s">
        <v>339</v>
      </c>
      <c r="CE520" s="178" t="s">
        <v>340</v>
      </c>
      <c r="CF520" s="178" t="s">
        <v>341</v>
      </c>
      <c r="CK520" s="178"/>
      <c r="CR520" s="228" t="n">
        <f aca="false">C520</f>
        <v>3</v>
      </c>
      <c r="CS520" s="229" t="e">
        <f aca="false">d#REF!</f>
        <v>#VALUE!</v>
      </c>
      <c r="CT520" s="170" t="str">
        <f aca="false">CONCATENATE(CD520," strain ",CM520," ",CL520,", partial cds")</f>
        <v>Hepatitis E virus strain  , partial cds</v>
      </c>
    </row>
    <row r="521" customFormat="false" ht="11.9" hidden="false" customHeight="true" outlineLevel="0" collapsed="false">
      <c r="A521" s="154" t="s">
        <v>1373</v>
      </c>
      <c r="B521" s="147" t="n">
        <v>3</v>
      </c>
      <c r="C521" s="148" t="n">
        <v>3</v>
      </c>
      <c r="D521" s="147" t="s">
        <v>1273</v>
      </c>
      <c r="E521" s="150" t="s">
        <v>640</v>
      </c>
      <c r="F521" s="210" t="s">
        <v>1374</v>
      </c>
      <c r="H521" s="146" t="s">
        <v>649</v>
      </c>
      <c r="I521" s="153" t="s">
        <v>650</v>
      </c>
      <c r="J521" s="146" t="s">
        <v>395</v>
      </c>
      <c r="M521" s="157" t="s">
        <v>348</v>
      </c>
      <c r="N521" s="158" t="s">
        <v>400</v>
      </c>
      <c r="O521" s="159" t="n">
        <v>2007</v>
      </c>
      <c r="S521" s="146" t="n">
        <v>280</v>
      </c>
      <c r="T521" s="161" t="n">
        <v>2</v>
      </c>
      <c r="AH521" s="164" t="n">
        <v>6262</v>
      </c>
      <c r="AI521" s="164" t="n">
        <v>6541</v>
      </c>
      <c r="AJ521" s="219" t="n">
        <f aca="false">SeqEnd-SeqBeg+1</f>
        <v>280</v>
      </c>
      <c r="AK521" s="220" t="n">
        <f aca="false">AND( SeqBeg&lt;=Beg  , End &lt;=SeqEnd )</f>
        <v>0</v>
      </c>
      <c r="AN521" s="221"/>
      <c r="AT521" s="147" t="s">
        <v>103</v>
      </c>
      <c r="AU521" s="146"/>
      <c r="AW521" s="222" t="str">
        <f aca="false">HYPERLINK(CONCATENATE("http://www.ncbi.nlm.nih.gov/nuccore/",BM521),BM521)</f>
        <v>KF513657</v>
      </c>
      <c r="AX521" s="219" t="e">
        <f aca="false">CONCATENATE(d#REF!,IF(I521="","",CONCATENATE(".",I521)),IF(K521="","",CONCATENATE(".",K521)),IF(M521="","",CONCATENATE(".",M521)),IF(R521="","",CONCATENATE(".",R521)),IF(U521="","","(*)"))</f>
        <v>#VALUE!</v>
      </c>
      <c r="AY521" s="170" t="str">
        <f aca="false">CONCATENATE(BM521,".",BN521)</f>
        <v>KF513657.HEV_EW158</v>
      </c>
      <c r="AZ521" s="171" t="str">
        <f aca="false">IF(AV521="",IF(ISNUMBER(FIND(".",A521)),LEFT(A521,FIND(".",A521)-1),A521),AV521)</f>
        <v>KF513657</v>
      </c>
      <c r="BA521" s="171" t="str">
        <f aca="false">IF(ISNUMBER(FIND("-",AZ521)),LEFT(AZ521,FIND("-",AZ521)-1),AZ521)</f>
        <v>KF513657</v>
      </c>
      <c r="BB521" s="170" t="str">
        <f aca="false"> MEGAname &amp; "="</f>
        <v>KF513657=</v>
      </c>
      <c r="BC521" s="170" t="str">
        <f aca="false">Clear &amp; IF(span ,"Span","out")</f>
        <v>KF513657=out</v>
      </c>
      <c r="BD521" s="170" t="str">
        <f aca="false">Clear &amp; IF(span, IF(B521=".","Selected",B521),"out")</f>
        <v>KF513657=out</v>
      </c>
      <c r="BE521" s="170" t="str">
        <f aca="false">Clear &amp; Strain</f>
        <v>KF513657=HEV_EW158</v>
      </c>
      <c r="BF521" s="170" t="e">
        <f aca="false">CONCATENATE(A521,"=",F521,". ",AX521,IF(AB521="","",CONCATENATE(".",AB521)))</f>
        <v>#VALUE!</v>
      </c>
      <c r="BG521" s="170" t="e">
        <f aca="false">CONCATENATE(A521,"=",F521,". ",AX521)</f>
        <v>#VALUE!</v>
      </c>
      <c r="BH521" s="170" t="e">
        <f aca="false">CONCATENATE(A521,"=",AX521)</f>
        <v>#VALUE!</v>
      </c>
      <c r="BI521" s="170" t="e">
        <f aca="false">CONCATENATE(A521,"=",ComForSubtype,d#REF!)</f>
        <v>#VALUE!</v>
      </c>
      <c r="BJ521" s="170" t="str">
        <f aca="false">CONCATENATE(A521,"=",E521)</f>
        <v>KF513657=3</v>
      </c>
      <c r="BK521" s="170" t="str">
        <f aca="false">CONCATENATE(A521,"=",C521)</f>
        <v>KF513657=3</v>
      </c>
      <c r="BL521" s="170" t="e">
        <f aca="false">CONCATENATE(d#REF!,"=")</f>
        <v>#VALUE!</v>
      </c>
      <c r="BM521" s="223" t="str">
        <f aca="false">IF(BA521="XX","",BA521)</f>
        <v>KF513657</v>
      </c>
      <c r="BN521" s="224" t="str">
        <f aca="false">CONCATENATE(IF(F521="","",F521),IF(G521="","",CONCATENATE(" / ",G521)))</f>
        <v>HEV_EW158</v>
      </c>
      <c r="BO521" s="225" t="e">
        <f aca="false">AX521</f>
        <v>#VALUE!</v>
      </c>
      <c r="BP521" s="226" t="str">
        <f aca="false">IF(V521="","",V521)</f>
        <v/>
      </c>
      <c r="BQ521" s="226" t="str">
        <f aca="false">IF(W521="","",CONCATENATE(W521,IF(LEFT(AO521,1)="s","+","")))</f>
        <v/>
      </c>
      <c r="BR521" s="226" t="str">
        <f aca="false">IF(X521="","",CONCATENATE(X521,IF(LEFT(AQ521,1)="s","+","")))</f>
        <v/>
      </c>
      <c r="BS521" s="226" t="str">
        <f aca="false">IF(Y521="","",CONCATENATE(Y521,IF(LEFT(AR521,1)="s","+","")))</f>
        <v/>
      </c>
      <c r="BT521" s="226" t="str">
        <f aca="false">IF(Z521="","",CONCATENATE(Z521,IF(LEFT(AS521,1)="s","+","")))</f>
        <v/>
      </c>
      <c r="BU521" s="227" t="str">
        <f aca="false">IF(AA521="","",CONCATENATE(AA521,IF(LEFT(AT521,1)="s","+","")))</f>
        <v/>
      </c>
      <c r="BW521" s="177" t="s">
        <v>338</v>
      </c>
      <c r="BX521" s="170" t="str">
        <f aca="false">IF(BW521&lt;&gt;"",IF(ISNUMBER(FIND("=",BW521)),LEFT(BW521,FIND("=",BW521)-1),BW521),BW521)</f>
        <v>xx</v>
      </c>
      <c r="BY521" s="170" t="str">
        <f aca="false">IF(BW521&lt;&gt;"",IF(ISNUMBER(FIND("=",BW521)),RIGHT(BW521,LEN(BW521)-FIND("=",BW521)),""),"")</f>
        <v>Non_select</v>
      </c>
      <c r="BZ521" s="170" t="str">
        <f aca="false">IF(BX521&lt;&gt;"",IF(ISNUMBER(FIND(".",BX521)),LEFT(BX521,FIND(".",BX521)-1),BX521),BX521)</f>
        <v>xx</v>
      </c>
      <c r="CA521" s="170" t="str">
        <f aca="false">IF(BX521&lt;&gt;"",IF(ISNUMBER(FIND(".",BX521)),RIGHT(BX521,LEN(BX521)-FIND(".",BX521)),""),"")</f>
        <v/>
      </c>
      <c r="CC521" s="170" t="str">
        <f aca="false">A521</f>
        <v>KF513657</v>
      </c>
      <c r="CD521" s="178" t="s">
        <v>339</v>
      </c>
      <c r="CE521" s="178" t="s">
        <v>340</v>
      </c>
      <c r="CF521" s="178" t="s">
        <v>341</v>
      </c>
      <c r="CK521" s="178"/>
      <c r="CR521" s="228" t="n">
        <f aca="false">C521</f>
        <v>3</v>
      </c>
      <c r="CS521" s="229" t="e">
        <f aca="false">d#REF!</f>
        <v>#VALUE!</v>
      </c>
      <c r="CT521" s="170" t="str">
        <f aca="false">CONCATENATE(CD521," strain ",CM521," ",CL521,", partial cds")</f>
        <v>Hepatitis E virus strain  , partial cds</v>
      </c>
    </row>
    <row r="522" customFormat="false" ht="11.9" hidden="false" customHeight="true" outlineLevel="0" collapsed="false">
      <c r="A522" s="154" t="s">
        <v>1375</v>
      </c>
      <c r="B522" s="147" t="n">
        <v>3</v>
      </c>
      <c r="C522" s="148" t="n">
        <v>3</v>
      </c>
      <c r="D522" s="147" t="s">
        <v>1273</v>
      </c>
      <c r="E522" s="150" t="s">
        <v>640</v>
      </c>
      <c r="F522" s="210" t="s">
        <v>1376</v>
      </c>
      <c r="H522" s="146" t="s">
        <v>649</v>
      </c>
      <c r="I522" s="153" t="s">
        <v>650</v>
      </c>
      <c r="J522" s="146" t="s">
        <v>395</v>
      </c>
      <c r="M522" s="157" t="s">
        <v>348</v>
      </c>
      <c r="N522" s="158" t="s">
        <v>400</v>
      </c>
      <c r="O522" s="159" t="n">
        <v>2007</v>
      </c>
      <c r="S522" s="146" t="n">
        <v>280</v>
      </c>
      <c r="T522" s="161" t="n">
        <v>2</v>
      </c>
      <c r="AH522" s="164" t="n">
        <v>6262</v>
      </c>
      <c r="AI522" s="164" t="n">
        <v>6541</v>
      </c>
      <c r="AJ522" s="219" t="n">
        <f aca="false">SeqEnd-SeqBeg+1</f>
        <v>280</v>
      </c>
      <c r="AK522" s="220" t="n">
        <f aca="false">AND( SeqBeg&lt;=Beg  , End &lt;=SeqEnd )</f>
        <v>0</v>
      </c>
      <c r="AN522" s="221"/>
      <c r="AT522" s="147" t="s">
        <v>103</v>
      </c>
      <c r="AU522" s="146"/>
      <c r="AW522" s="222" t="str">
        <f aca="false">HYPERLINK(CONCATENATE("http://www.ncbi.nlm.nih.gov/nuccore/",BM522),BM522)</f>
        <v>KF513658</v>
      </c>
      <c r="AX522" s="219" t="e">
        <f aca="false">CONCATENATE(d#REF!,IF(I522="","",CONCATENATE(".",I522)),IF(K522="","",CONCATENATE(".",K522)),IF(M522="","",CONCATENATE(".",M522)),IF(R522="","",CONCATENATE(".",R522)),IF(U522="","","(*)"))</f>
        <v>#VALUE!</v>
      </c>
      <c r="AY522" s="170" t="str">
        <f aca="false">CONCATENATE(BM522,".",BN522)</f>
        <v>KF513658.HEV_EW159</v>
      </c>
      <c r="AZ522" s="171" t="str">
        <f aca="false">IF(AV522="",IF(ISNUMBER(FIND(".",A522)),LEFT(A522,FIND(".",A522)-1),A522),AV522)</f>
        <v>KF513658</v>
      </c>
      <c r="BA522" s="171" t="str">
        <f aca="false">IF(ISNUMBER(FIND("-",AZ522)),LEFT(AZ522,FIND("-",AZ522)-1),AZ522)</f>
        <v>KF513658</v>
      </c>
      <c r="BB522" s="170" t="str">
        <f aca="false"> MEGAname &amp; "="</f>
        <v>KF513658=</v>
      </c>
      <c r="BC522" s="170" t="str">
        <f aca="false">Clear &amp; IF(span ,"Span","out")</f>
        <v>KF513658=out</v>
      </c>
      <c r="BD522" s="170" t="str">
        <f aca="false">Clear &amp; IF(span, IF(B522=".","Selected",B522),"out")</f>
        <v>KF513658=out</v>
      </c>
      <c r="BE522" s="170" t="str">
        <f aca="false">Clear &amp; Strain</f>
        <v>KF513658=HEV_EW159</v>
      </c>
      <c r="BF522" s="170" t="e">
        <f aca="false">CONCATENATE(A522,"=",F522,". ",AX522,IF(AB522="","",CONCATENATE(".",AB522)))</f>
        <v>#VALUE!</v>
      </c>
      <c r="BG522" s="170" t="e">
        <f aca="false">CONCATENATE(A522,"=",F522,". ",AX522)</f>
        <v>#VALUE!</v>
      </c>
      <c r="BH522" s="170" t="e">
        <f aca="false">CONCATENATE(A522,"=",AX522)</f>
        <v>#VALUE!</v>
      </c>
      <c r="BI522" s="170" t="e">
        <f aca="false">CONCATENATE(A522,"=",ComForSubtype,d#REF!)</f>
        <v>#VALUE!</v>
      </c>
      <c r="BJ522" s="170" t="str">
        <f aca="false">CONCATENATE(A522,"=",E522)</f>
        <v>KF513658=3</v>
      </c>
      <c r="BK522" s="170" t="str">
        <f aca="false">CONCATENATE(A522,"=",C522)</f>
        <v>KF513658=3</v>
      </c>
      <c r="BL522" s="170" t="e">
        <f aca="false">CONCATENATE(d#REF!,"=")</f>
        <v>#VALUE!</v>
      </c>
      <c r="BM522" s="223" t="str">
        <f aca="false">IF(BA522="XX","",BA522)</f>
        <v>KF513658</v>
      </c>
      <c r="BN522" s="224" t="str">
        <f aca="false">CONCATENATE(IF(F522="","",F522),IF(G522="","",CONCATENATE(" / ",G522)))</f>
        <v>HEV_EW159</v>
      </c>
      <c r="BO522" s="225" t="e">
        <f aca="false">AX522</f>
        <v>#VALUE!</v>
      </c>
      <c r="BP522" s="226" t="str">
        <f aca="false">IF(V522="","",V522)</f>
        <v/>
      </c>
      <c r="BQ522" s="226" t="str">
        <f aca="false">IF(W522="","",CONCATENATE(W522,IF(LEFT(AO522,1)="s","+","")))</f>
        <v/>
      </c>
      <c r="BR522" s="226" t="str">
        <f aca="false">IF(X522="","",CONCATENATE(X522,IF(LEFT(AQ522,1)="s","+","")))</f>
        <v/>
      </c>
      <c r="BS522" s="226" t="str">
        <f aca="false">IF(Y522="","",CONCATENATE(Y522,IF(LEFT(AR522,1)="s","+","")))</f>
        <v/>
      </c>
      <c r="BT522" s="226" t="str">
        <f aca="false">IF(Z522="","",CONCATENATE(Z522,IF(LEFT(AS522,1)="s","+","")))</f>
        <v/>
      </c>
      <c r="BU522" s="227" t="str">
        <f aca="false">IF(AA522="","",CONCATENATE(AA522,IF(LEFT(AT522,1)="s","+","")))</f>
        <v/>
      </c>
      <c r="BW522" s="177" t="s">
        <v>338</v>
      </c>
      <c r="BX522" s="170" t="str">
        <f aca="false">IF(BW522&lt;&gt;"",IF(ISNUMBER(FIND("=",BW522)),LEFT(BW522,FIND("=",BW522)-1),BW522),BW522)</f>
        <v>xx</v>
      </c>
      <c r="BY522" s="170" t="str">
        <f aca="false">IF(BW522&lt;&gt;"",IF(ISNUMBER(FIND("=",BW522)),RIGHT(BW522,LEN(BW522)-FIND("=",BW522)),""),"")</f>
        <v>Non_select</v>
      </c>
      <c r="BZ522" s="170" t="str">
        <f aca="false">IF(BX522&lt;&gt;"",IF(ISNUMBER(FIND(".",BX522)),LEFT(BX522,FIND(".",BX522)-1),BX522),BX522)</f>
        <v>xx</v>
      </c>
      <c r="CA522" s="170" t="str">
        <f aca="false">IF(BX522&lt;&gt;"",IF(ISNUMBER(FIND(".",BX522)),RIGHT(BX522,LEN(BX522)-FIND(".",BX522)),""),"")</f>
        <v/>
      </c>
      <c r="CC522" s="170" t="str">
        <f aca="false">A522</f>
        <v>KF513658</v>
      </c>
      <c r="CD522" s="178" t="s">
        <v>339</v>
      </c>
      <c r="CE522" s="178" t="s">
        <v>340</v>
      </c>
      <c r="CF522" s="178" t="s">
        <v>341</v>
      </c>
      <c r="CK522" s="178"/>
      <c r="CR522" s="228" t="n">
        <f aca="false">C522</f>
        <v>3</v>
      </c>
      <c r="CS522" s="229" t="e">
        <f aca="false">d#REF!</f>
        <v>#VALUE!</v>
      </c>
      <c r="CT522" s="170" t="str">
        <f aca="false">CONCATENATE(CD522," strain ",CM522," ",CL522,", partial cds")</f>
        <v>Hepatitis E virus strain  , partial cds</v>
      </c>
    </row>
    <row r="523" customFormat="false" ht="11.9" hidden="false" customHeight="true" outlineLevel="0" collapsed="false">
      <c r="A523" s="154" t="s">
        <v>1377</v>
      </c>
      <c r="B523" s="147" t="n">
        <v>3</v>
      </c>
      <c r="C523" s="148" t="n">
        <v>3</v>
      </c>
      <c r="D523" s="147" t="s">
        <v>1273</v>
      </c>
      <c r="E523" s="150" t="s">
        <v>640</v>
      </c>
      <c r="F523" s="210" t="s">
        <v>1378</v>
      </c>
      <c r="H523" s="146" t="s">
        <v>649</v>
      </c>
      <c r="I523" s="153" t="s">
        <v>650</v>
      </c>
      <c r="J523" s="146" t="s">
        <v>395</v>
      </c>
      <c r="M523" s="157" t="s">
        <v>348</v>
      </c>
      <c r="N523" s="158" t="s">
        <v>400</v>
      </c>
      <c r="O523" s="159" t="n">
        <v>2004</v>
      </c>
      <c r="S523" s="146" t="n">
        <v>280</v>
      </c>
      <c r="T523" s="161" t="n">
        <v>2</v>
      </c>
      <c r="AH523" s="164" t="n">
        <v>6262</v>
      </c>
      <c r="AI523" s="164" t="n">
        <v>6541</v>
      </c>
      <c r="AJ523" s="219" t="n">
        <f aca="false">SeqEnd-SeqBeg+1</f>
        <v>280</v>
      </c>
      <c r="AK523" s="220" t="n">
        <f aca="false">AND( SeqBeg&lt;=Beg  , End &lt;=SeqEnd )</f>
        <v>0</v>
      </c>
      <c r="AN523" s="221"/>
      <c r="AT523" s="147" t="s">
        <v>103</v>
      </c>
      <c r="AU523" s="146"/>
      <c r="AW523" s="222" t="str">
        <f aca="false">HYPERLINK(CONCATENATE("http://www.ncbi.nlm.nih.gov/nuccore/",BM523),BM523)</f>
        <v>KF513670</v>
      </c>
      <c r="AX523" s="219" t="e">
        <f aca="false">CONCATENATE(d#REF!,IF(I523="","",CONCATENATE(".",I523)),IF(K523="","",CONCATENATE(".",K523)),IF(M523="","",CONCATENATE(".",M523)),IF(R523="","",CONCATENATE(".",R523)),IF(U523="","","(*)"))</f>
        <v>#VALUE!</v>
      </c>
      <c r="AY523" s="170" t="str">
        <f aca="false">CONCATENATE(BM523,".",BN523)</f>
        <v>KF513670.HEV_EW16</v>
      </c>
      <c r="AZ523" s="171" t="str">
        <f aca="false">IF(AV523="",IF(ISNUMBER(FIND(".",A523)),LEFT(A523,FIND(".",A523)-1),A523),AV523)</f>
        <v>KF513670</v>
      </c>
      <c r="BA523" s="171" t="str">
        <f aca="false">IF(ISNUMBER(FIND("-",AZ523)),LEFT(AZ523,FIND("-",AZ523)-1),AZ523)</f>
        <v>KF513670</v>
      </c>
      <c r="BB523" s="170" t="str">
        <f aca="false"> MEGAname &amp; "="</f>
        <v>KF513670=</v>
      </c>
      <c r="BC523" s="170" t="str">
        <f aca="false">Clear &amp; IF(span ,"Span","out")</f>
        <v>KF513670=out</v>
      </c>
      <c r="BD523" s="170" t="str">
        <f aca="false">Clear &amp; IF(span, IF(B523=".","Selected",B523),"out")</f>
        <v>KF513670=out</v>
      </c>
      <c r="BE523" s="170" t="str">
        <f aca="false">Clear &amp; Strain</f>
        <v>KF513670=HEV_EW16</v>
      </c>
      <c r="BF523" s="170" t="e">
        <f aca="false">CONCATENATE(A523,"=",F523,". ",AX523,IF(AB523="","",CONCATENATE(".",AB523)))</f>
        <v>#VALUE!</v>
      </c>
      <c r="BG523" s="170" t="e">
        <f aca="false">CONCATENATE(A523,"=",F523,". ",AX523)</f>
        <v>#VALUE!</v>
      </c>
      <c r="BH523" s="170" t="e">
        <f aca="false">CONCATENATE(A523,"=",AX523)</f>
        <v>#VALUE!</v>
      </c>
      <c r="BI523" s="170" t="e">
        <f aca="false">CONCATENATE(A523,"=",ComForSubtype,d#REF!)</f>
        <v>#VALUE!</v>
      </c>
      <c r="BJ523" s="170" t="str">
        <f aca="false">CONCATENATE(A523,"=",E523)</f>
        <v>KF513670=3</v>
      </c>
      <c r="BK523" s="170" t="str">
        <f aca="false">CONCATENATE(A523,"=",C523)</f>
        <v>KF513670=3</v>
      </c>
      <c r="BL523" s="170" t="e">
        <f aca="false">CONCATENATE(d#REF!,"=")</f>
        <v>#VALUE!</v>
      </c>
      <c r="BM523" s="223" t="str">
        <f aca="false">IF(BA523="XX","",BA523)</f>
        <v>KF513670</v>
      </c>
      <c r="BN523" s="224" t="str">
        <f aca="false">CONCATENATE(IF(F523="","",F523),IF(G523="","",CONCATENATE(" / ",G523)))</f>
        <v>HEV_EW16</v>
      </c>
      <c r="BO523" s="225" t="e">
        <f aca="false">AX523</f>
        <v>#VALUE!</v>
      </c>
      <c r="BP523" s="226" t="str">
        <f aca="false">IF(V523="","",V523)</f>
        <v/>
      </c>
      <c r="BQ523" s="226" t="str">
        <f aca="false">IF(W523="","",CONCATENATE(W523,IF(LEFT(AO523,1)="s","+","")))</f>
        <v/>
      </c>
      <c r="BR523" s="226" t="str">
        <f aca="false">IF(X523="","",CONCATENATE(X523,IF(LEFT(AQ523,1)="s","+","")))</f>
        <v/>
      </c>
      <c r="BS523" s="226" t="str">
        <f aca="false">IF(Y523="","",CONCATENATE(Y523,IF(LEFT(AR523,1)="s","+","")))</f>
        <v/>
      </c>
      <c r="BT523" s="226" t="str">
        <f aca="false">IF(Z523="","",CONCATENATE(Z523,IF(LEFT(AS523,1)="s","+","")))</f>
        <v/>
      </c>
      <c r="BU523" s="227" t="str">
        <f aca="false">IF(AA523="","",CONCATENATE(AA523,IF(LEFT(AT523,1)="s","+","")))</f>
        <v/>
      </c>
      <c r="BW523" s="177" t="s">
        <v>338</v>
      </c>
      <c r="BX523" s="170" t="str">
        <f aca="false">IF(BW523&lt;&gt;"",IF(ISNUMBER(FIND("=",BW523)),LEFT(BW523,FIND("=",BW523)-1),BW523),BW523)</f>
        <v>xx</v>
      </c>
      <c r="BY523" s="170" t="str">
        <f aca="false">IF(BW523&lt;&gt;"",IF(ISNUMBER(FIND("=",BW523)),RIGHT(BW523,LEN(BW523)-FIND("=",BW523)),""),"")</f>
        <v>Non_select</v>
      </c>
      <c r="BZ523" s="170" t="str">
        <f aca="false">IF(BX523&lt;&gt;"",IF(ISNUMBER(FIND(".",BX523)),LEFT(BX523,FIND(".",BX523)-1),BX523),BX523)</f>
        <v>xx</v>
      </c>
      <c r="CA523" s="170" t="str">
        <f aca="false">IF(BX523&lt;&gt;"",IF(ISNUMBER(FIND(".",BX523)),RIGHT(BX523,LEN(BX523)-FIND(".",BX523)),""),"")</f>
        <v/>
      </c>
      <c r="CC523" s="170" t="str">
        <f aca="false">A523</f>
        <v>KF513670</v>
      </c>
      <c r="CD523" s="178" t="s">
        <v>339</v>
      </c>
      <c r="CE523" s="178" t="s">
        <v>340</v>
      </c>
      <c r="CF523" s="178" t="s">
        <v>341</v>
      </c>
      <c r="CK523" s="178"/>
      <c r="CR523" s="228" t="n">
        <f aca="false">C523</f>
        <v>3</v>
      </c>
      <c r="CS523" s="229" t="e">
        <f aca="false">d#REF!</f>
        <v>#VALUE!</v>
      </c>
      <c r="CT523" s="170" t="str">
        <f aca="false">CONCATENATE(CD523," strain ",CM523," ",CL523,", partial cds")</f>
        <v>Hepatitis E virus strain  , partial cds</v>
      </c>
    </row>
    <row r="524" customFormat="false" ht="11.9" hidden="false" customHeight="true" outlineLevel="0" collapsed="false">
      <c r="A524" s="154" t="s">
        <v>1379</v>
      </c>
      <c r="B524" s="147" t="n">
        <v>3</v>
      </c>
      <c r="C524" s="148" t="n">
        <v>3</v>
      </c>
      <c r="D524" s="147" t="s">
        <v>1273</v>
      </c>
      <c r="E524" s="150" t="s">
        <v>640</v>
      </c>
      <c r="F524" s="210" t="s">
        <v>1380</v>
      </c>
      <c r="H524" s="146" t="s">
        <v>649</v>
      </c>
      <c r="I524" s="153" t="s">
        <v>650</v>
      </c>
      <c r="J524" s="146" t="s">
        <v>395</v>
      </c>
      <c r="M524" s="157" t="s">
        <v>348</v>
      </c>
      <c r="N524" s="158" t="s">
        <v>400</v>
      </c>
      <c r="O524" s="159" t="n">
        <v>2007</v>
      </c>
      <c r="S524" s="146" t="n">
        <v>280</v>
      </c>
      <c r="T524" s="161" t="n">
        <v>2</v>
      </c>
      <c r="AH524" s="164" t="n">
        <v>6262</v>
      </c>
      <c r="AI524" s="164" t="n">
        <v>6541</v>
      </c>
      <c r="AJ524" s="219" t="n">
        <f aca="false">SeqEnd-SeqBeg+1</f>
        <v>280</v>
      </c>
      <c r="AK524" s="220" t="n">
        <f aca="false">AND( SeqBeg&lt;=Beg  , End &lt;=SeqEnd )</f>
        <v>0</v>
      </c>
      <c r="AN524" s="221"/>
      <c r="AT524" s="147" t="s">
        <v>103</v>
      </c>
      <c r="AU524" s="146"/>
      <c r="AW524" s="222" t="str">
        <f aca="false">HYPERLINK(CONCATENATE("http://www.ncbi.nlm.nih.gov/nuccore/",BM524),BM524)</f>
        <v>KF513660</v>
      </c>
      <c r="AX524" s="219" t="e">
        <f aca="false">CONCATENATE(d#REF!,IF(I524="","",CONCATENATE(".",I524)),IF(K524="","",CONCATENATE(".",K524)),IF(M524="","",CONCATENATE(".",M524)),IF(R524="","",CONCATENATE(".",R524)),IF(U524="","","(*)"))</f>
        <v>#VALUE!</v>
      </c>
      <c r="AY524" s="170" t="str">
        <f aca="false">CONCATENATE(BM524,".",BN524)</f>
        <v>KF513660.HEV_EW160</v>
      </c>
      <c r="AZ524" s="171" t="str">
        <f aca="false">IF(AV524="",IF(ISNUMBER(FIND(".",A524)),LEFT(A524,FIND(".",A524)-1),A524),AV524)</f>
        <v>KF513660</v>
      </c>
      <c r="BA524" s="171" t="str">
        <f aca="false">IF(ISNUMBER(FIND("-",AZ524)),LEFT(AZ524,FIND("-",AZ524)-1),AZ524)</f>
        <v>KF513660</v>
      </c>
      <c r="BB524" s="170" t="str">
        <f aca="false"> MEGAname &amp; "="</f>
        <v>KF513660=</v>
      </c>
      <c r="BC524" s="170" t="str">
        <f aca="false">Clear &amp; IF(span ,"Span","out")</f>
        <v>KF513660=out</v>
      </c>
      <c r="BD524" s="170" t="str">
        <f aca="false">Clear &amp; IF(span, IF(B524=".","Selected",B524),"out")</f>
        <v>KF513660=out</v>
      </c>
      <c r="BE524" s="170" t="str">
        <f aca="false">Clear &amp; Strain</f>
        <v>KF513660=HEV_EW160</v>
      </c>
      <c r="BF524" s="170" t="e">
        <f aca="false">CONCATENATE(A524,"=",F524,". ",AX524,IF(AB524="","",CONCATENATE(".",AB524)))</f>
        <v>#VALUE!</v>
      </c>
      <c r="BG524" s="170" t="e">
        <f aca="false">CONCATENATE(A524,"=",F524,". ",AX524)</f>
        <v>#VALUE!</v>
      </c>
      <c r="BH524" s="170" t="e">
        <f aca="false">CONCATENATE(A524,"=",AX524)</f>
        <v>#VALUE!</v>
      </c>
      <c r="BI524" s="170" t="e">
        <f aca="false">CONCATENATE(A524,"=",ComForSubtype,d#REF!)</f>
        <v>#VALUE!</v>
      </c>
      <c r="BJ524" s="170" t="str">
        <f aca="false">CONCATENATE(A524,"=",E524)</f>
        <v>KF513660=3</v>
      </c>
      <c r="BK524" s="170" t="str">
        <f aca="false">CONCATENATE(A524,"=",C524)</f>
        <v>KF513660=3</v>
      </c>
      <c r="BL524" s="170" t="e">
        <f aca="false">CONCATENATE(d#REF!,"=")</f>
        <v>#VALUE!</v>
      </c>
      <c r="BM524" s="223" t="str">
        <f aca="false">IF(BA524="XX","",BA524)</f>
        <v>KF513660</v>
      </c>
      <c r="BN524" s="224" t="str">
        <f aca="false">CONCATENATE(IF(F524="","",F524),IF(G524="","",CONCATENATE(" / ",G524)))</f>
        <v>HEV_EW160</v>
      </c>
      <c r="BO524" s="225" t="e">
        <f aca="false">AX524</f>
        <v>#VALUE!</v>
      </c>
      <c r="BP524" s="226" t="str">
        <f aca="false">IF(V524="","",V524)</f>
        <v/>
      </c>
      <c r="BQ524" s="226" t="str">
        <f aca="false">IF(W524="","",CONCATENATE(W524,IF(LEFT(AO524,1)="s","+","")))</f>
        <v/>
      </c>
      <c r="BR524" s="226" t="str">
        <f aca="false">IF(X524="","",CONCATENATE(X524,IF(LEFT(AQ524,1)="s","+","")))</f>
        <v/>
      </c>
      <c r="BS524" s="226" t="str">
        <f aca="false">IF(Y524="","",CONCATENATE(Y524,IF(LEFT(AR524,1)="s","+","")))</f>
        <v/>
      </c>
      <c r="BT524" s="226" t="str">
        <f aca="false">IF(Z524="","",CONCATENATE(Z524,IF(LEFT(AS524,1)="s","+","")))</f>
        <v/>
      </c>
      <c r="BU524" s="227" t="str">
        <f aca="false">IF(AA524="","",CONCATENATE(AA524,IF(LEFT(AT524,1)="s","+","")))</f>
        <v/>
      </c>
      <c r="BW524" s="177" t="s">
        <v>338</v>
      </c>
      <c r="BX524" s="170" t="str">
        <f aca="false">IF(BW524&lt;&gt;"",IF(ISNUMBER(FIND("=",BW524)),LEFT(BW524,FIND("=",BW524)-1),BW524),BW524)</f>
        <v>xx</v>
      </c>
      <c r="BY524" s="170" t="str">
        <f aca="false">IF(BW524&lt;&gt;"",IF(ISNUMBER(FIND("=",BW524)),RIGHT(BW524,LEN(BW524)-FIND("=",BW524)),""),"")</f>
        <v>Non_select</v>
      </c>
      <c r="BZ524" s="170" t="str">
        <f aca="false">IF(BX524&lt;&gt;"",IF(ISNUMBER(FIND(".",BX524)),LEFT(BX524,FIND(".",BX524)-1),BX524),BX524)</f>
        <v>xx</v>
      </c>
      <c r="CA524" s="170" t="str">
        <f aca="false">IF(BX524&lt;&gt;"",IF(ISNUMBER(FIND(".",BX524)),RIGHT(BX524,LEN(BX524)-FIND(".",BX524)),""),"")</f>
        <v/>
      </c>
      <c r="CC524" s="170" t="str">
        <f aca="false">A524</f>
        <v>KF513660</v>
      </c>
      <c r="CD524" s="178" t="s">
        <v>339</v>
      </c>
      <c r="CE524" s="178" t="s">
        <v>340</v>
      </c>
      <c r="CF524" s="178" t="s">
        <v>341</v>
      </c>
      <c r="CK524" s="178"/>
      <c r="CR524" s="228" t="n">
        <f aca="false">C524</f>
        <v>3</v>
      </c>
      <c r="CS524" s="229" t="e">
        <f aca="false">d#REF!</f>
        <v>#VALUE!</v>
      </c>
      <c r="CT524" s="170" t="str">
        <f aca="false">CONCATENATE(CD524," strain ",CM524," ",CL524,", partial cds")</f>
        <v>Hepatitis E virus strain  , partial cds</v>
      </c>
    </row>
    <row r="525" customFormat="false" ht="11.9" hidden="false" customHeight="true" outlineLevel="0" collapsed="false">
      <c r="A525" s="154" t="s">
        <v>1381</v>
      </c>
      <c r="B525" s="147" t="n">
        <v>3</v>
      </c>
      <c r="C525" s="148" t="n">
        <v>3</v>
      </c>
      <c r="D525" s="147" t="s">
        <v>1273</v>
      </c>
      <c r="E525" s="150" t="s">
        <v>640</v>
      </c>
      <c r="F525" s="210" t="s">
        <v>1382</v>
      </c>
      <c r="H525" s="146" t="s">
        <v>649</v>
      </c>
      <c r="I525" s="153" t="s">
        <v>650</v>
      </c>
      <c r="J525" s="146" t="s">
        <v>395</v>
      </c>
      <c r="M525" s="157" t="s">
        <v>348</v>
      </c>
      <c r="N525" s="158" t="s">
        <v>400</v>
      </c>
      <c r="O525" s="159" t="n">
        <v>2006</v>
      </c>
      <c r="S525" s="146" t="n">
        <v>280</v>
      </c>
      <c r="T525" s="161" t="n">
        <v>2</v>
      </c>
      <c r="AH525" s="164" t="n">
        <v>6262</v>
      </c>
      <c r="AI525" s="164" t="n">
        <v>6541</v>
      </c>
      <c r="AJ525" s="219" t="n">
        <f aca="false">SeqEnd-SeqBeg+1</f>
        <v>280</v>
      </c>
      <c r="AK525" s="220" t="n">
        <f aca="false">AND( SeqBeg&lt;=Beg  , End &lt;=SeqEnd )</f>
        <v>0</v>
      </c>
      <c r="AN525" s="221"/>
      <c r="AT525" s="147" t="s">
        <v>103</v>
      </c>
      <c r="AU525" s="146"/>
      <c r="AW525" s="222" t="str">
        <f aca="false">HYPERLINK(CONCATENATE("http://www.ncbi.nlm.nih.gov/nuccore/",BM525),BM525)</f>
        <v>KF513661</v>
      </c>
      <c r="AX525" s="219" t="e">
        <f aca="false">CONCATENATE(d#REF!,IF(I525="","",CONCATENATE(".",I525)),IF(K525="","",CONCATENATE(".",K525)),IF(M525="","",CONCATENATE(".",M525)),IF(R525="","",CONCATENATE(".",R525)),IF(U525="","","(*)"))</f>
        <v>#VALUE!</v>
      </c>
      <c r="AY525" s="170" t="str">
        <f aca="false">CONCATENATE(BM525,".",BN525)</f>
        <v>KF513661.HEV_EW161</v>
      </c>
      <c r="AZ525" s="171" t="str">
        <f aca="false">IF(AV525="",IF(ISNUMBER(FIND(".",A525)),LEFT(A525,FIND(".",A525)-1),A525),AV525)</f>
        <v>KF513661</v>
      </c>
      <c r="BA525" s="171" t="str">
        <f aca="false">IF(ISNUMBER(FIND("-",AZ525)),LEFT(AZ525,FIND("-",AZ525)-1),AZ525)</f>
        <v>KF513661</v>
      </c>
      <c r="BB525" s="170" t="str">
        <f aca="false"> MEGAname &amp; "="</f>
        <v>KF513661=</v>
      </c>
      <c r="BC525" s="170" t="str">
        <f aca="false">Clear &amp; IF(span ,"Span","out")</f>
        <v>KF513661=out</v>
      </c>
      <c r="BD525" s="170" t="str">
        <f aca="false">Clear &amp; IF(span, IF(B525=".","Selected",B525),"out")</f>
        <v>KF513661=out</v>
      </c>
      <c r="BE525" s="170" t="str">
        <f aca="false">Clear &amp; Strain</f>
        <v>KF513661=HEV_EW161</v>
      </c>
      <c r="BF525" s="170" t="e">
        <f aca="false">CONCATENATE(A525,"=",F525,". ",AX525,IF(AB525="","",CONCATENATE(".",AB525)))</f>
        <v>#VALUE!</v>
      </c>
      <c r="BG525" s="170" t="e">
        <f aca="false">CONCATENATE(A525,"=",F525,". ",AX525)</f>
        <v>#VALUE!</v>
      </c>
      <c r="BH525" s="170" t="e">
        <f aca="false">CONCATENATE(A525,"=",AX525)</f>
        <v>#VALUE!</v>
      </c>
      <c r="BI525" s="170" t="e">
        <f aca="false">CONCATENATE(A525,"=",ComForSubtype,d#REF!)</f>
        <v>#VALUE!</v>
      </c>
      <c r="BJ525" s="170" t="str">
        <f aca="false">CONCATENATE(A525,"=",E525)</f>
        <v>KF513661=3</v>
      </c>
      <c r="BK525" s="170" t="str">
        <f aca="false">CONCATENATE(A525,"=",C525)</f>
        <v>KF513661=3</v>
      </c>
      <c r="BL525" s="170" t="e">
        <f aca="false">CONCATENATE(d#REF!,"=")</f>
        <v>#VALUE!</v>
      </c>
      <c r="BM525" s="223" t="str">
        <f aca="false">IF(BA525="XX","",BA525)</f>
        <v>KF513661</v>
      </c>
      <c r="BN525" s="224" t="str">
        <f aca="false">CONCATENATE(IF(F525="","",F525),IF(G525="","",CONCATENATE(" / ",G525)))</f>
        <v>HEV_EW161</v>
      </c>
      <c r="BO525" s="225" t="e">
        <f aca="false">AX525</f>
        <v>#VALUE!</v>
      </c>
      <c r="BP525" s="226" t="str">
        <f aca="false">IF(V525="","",V525)</f>
        <v/>
      </c>
      <c r="BQ525" s="226" t="str">
        <f aca="false">IF(W525="","",CONCATENATE(W525,IF(LEFT(AO525,1)="s","+","")))</f>
        <v/>
      </c>
      <c r="BR525" s="226" t="str">
        <f aca="false">IF(X525="","",CONCATENATE(X525,IF(LEFT(AQ525,1)="s","+","")))</f>
        <v/>
      </c>
      <c r="BS525" s="226" t="str">
        <f aca="false">IF(Y525="","",CONCATENATE(Y525,IF(LEFT(AR525,1)="s","+","")))</f>
        <v/>
      </c>
      <c r="BT525" s="226" t="str">
        <f aca="false">IF(Z525="","",CONCATENATE(Z525,IF(LEFT(AS525,1)="s","+","")))</f>
        <v/>
      </c>
      <c r="BU525" s="227" t="str">
        <f aca="false">IF(AA525="","",CONCATENATE(AA525,IF(LEFT(AT525,1)="s","+","")))</f>
        <v/>
      </c>
      <c r="BW525" s="177" t="s">
        <v>338</v>
      </c>
      <c r="BX525" s="170" t="str">
        <f aca="false">IF(BW525&lt;&gt;"",IF(ISNUMBER(FIND("=",BW525)),LEFT(BW525,FIND("=",BW525)-1),BW525),BW525)</f>
        <v>xx</v>
      </c>
      <c r="BY525" s="170" t="str">
        <f aca="false">IF(BW525&lt;&gt;"",IF(ISNUMBER(FIND("=",BW525)),RIGHT(BW525,LEN(BW525)-FIND("=",BW525)),""),"")</f>
        <v>Non_select</v>
      </c>
      <c r="BZ525" s="170" t="str">
        <f aca="false">IF(BX525&lt;&gt;"",IF(ISNUMBER(FIND(".",BX525)),LEFT(BX525,FIND(".",BX525)-1),BX525),BX525)</f>
        <v>xx</v>
      </c>
      <c r="CA525" s="170" t="str">
        <f aca="false">IF(BX525&lt;&gt;"",IF(ISNUMBER(FIND(".",BX525)),RIGHT(BX525,LEN(BX525)-FIND(".",BX525)),""),"")</f>
        <v/>
      </c>
      <c r="CC525" s="170" t="str">
        <f aca="false">A525</f>
        <v>KF513661</v>
      </c>
      <c r="CD525" s="178" t="s">
        <v>339</v>
      </c>
      <c r="CE525" s="178" t="s">
        <v>340</v>
      </c>
      <c r="CF525" s="178" t="s">
        <v>341</v>
      </c>
      <c r="CK525" s="178"/>
      <c r="CR525" s="228" t="n">
        <f aca="false">C525</f>
        <v>3</v>
      </c>
      <c r="CS525" s="229" t="e">
        <f aca="false">d#REF!</f>
        <v>#VALUE!</v>
      </c>
      <c r="CT525" s="170" t="str">
        <f aca="false">CONCATENATE(CD525," strain ",CM525," ",CL525,", partial cds")</f>
        <v>Hepatitis E virus strain  , partial cds</v>
      </c>
    </row>
    <row r="526" customFormat="false" ht="11.9" hidden="false" customHeight="true" outlineLevel="0" collapsed="false">
      <c r="A526" s="154" t="s">
        <v>1383</v>
      </c>
      <c r="B526" s="147" t="n">
        <v>3</v>
      </c>
      <c r="C526" s="148" t="n">
        <v>3</v>
      </c>
      <c r="D526" s="147" t="s">
        <v>1273</v>
      </c>
      <c r="E526" s="150" t="s">
        <v>640</v>
      </c>
      <c r="F526" s="210" t="s">
        <v>1384</v>
      </c>
      <c r="H526" s="146" t="s">
        <v>649</v>
      </c>
      <c r="I526" s="153" t="s">
        <v>650</v>
      </c>
      <c r="J526" s="146" t="s">
        <v>395</v>
      </c>
      <c r="M526" s="157" t="s">
        <v>348</v>
      </c>
      <c r="N526" s="158" t="s">
        <v>400</v>
      </c>
      <c r="O526" s="159" t="n">
        <v>2007</v>
      </c>
      <c r="S526" s="146" t="n">
        <v>280</v>
      </c>
      <c r="T526" s="161" t="n">
        <v>2</v>
      </c>
      <c r="AH526" s="164" t="n">
        <v>6262</v>
      </c>
      <c r="AI526" s="164" t="n">
        <v>6541</v>
      </c>
      <c r="AJ526" s="219" t="n">
        <f aca="false">SeqEnd-SeqBeg+1</f>
        <v>280</v>
      </c>
      <c r="AK526" s="220" t="n">
        <f aca="false">AND( SeqBeg&lt;=Beg  , End &lt;=SeqEnd )</f>
        <v>0</v>
      </c>
      <c r="AN526" s="221"/>
      <c r="AT526" s="147" t="s">
        <v>103</v>
      </c>
      <c r="AU526" s="146"/>
      <c r="AW526" s="222" t="str">
        <f aca="false">HYPERLINK(CONCATENATE("http://www.ncbi.nlm.nih.gov/nuccore/",BM526),BM526)</f>
        <v>KF513665</v>
      </c>
      <c r="AX526" s="219" t="e">
        <f aca="false">CONCATENATE(d#REF!,IF(I526="","",CONCATENATE(".",I526)),IF(K526="","",CONCATENATE(".",K526)),IF(M526="","",CONCATENATE(".",M526)),IF(R526="","",CONCATENATE(".",R526)),IF(U526="","","(*)"))</f>
        <v>#VALUE!</v>
      </c>
      <c r="AY526" s="170" t="str">
        <f aca="false">CONCATENATE(BM526,".",BN526)</f>
        <v>KF513665.HEV_EW165</v>
      </c>
      <c r="AZ526" s="171" t="str">
        <f aca="false">IF(AV526="",IF(ISNUMBER(FIND(".",A526)),LEFT(A526,FIND(".",A526)-1),A526),AV526)</f>
        <v>KF513665</v>
      </c>
      <c r="BA526" s="171" t="str">
        <f aca="false">IF(ISNUMBER(FIND("-",AZ526)),LEFT(AZ526,FIND("-",AZ526)-1),AZ526)</f>
        <v>KF513665</v>
      </c>
      <c r="BB526" s="170" t="str">
        <f aca="false"> MEGAname &amp; "="</f>
        <v>KF513665=</v>
      </c>
      <c r="BC526" s="170" t="str">
        <f aca="false">Clear &amp; IF(span ,"Span","out")</f>
        <v>KF513665=out</v>
      </c>
      <c r="BD526" s="170" t="str">
        <f aca="false">Clear &amp; IF(span, IF(B526=".","Selected",B526),"out")</f>
        <v>KF513665=out</v>
      </c>
      <c r="BE526" s="170" t="str">
        <f aca="false">Clear &amp; Strain</f>
        <v>KF513665=HEV_EW165</v>
      </c>
      <c r="BF526" s="170" t="e">
        <f aca="false">CONCATENATE(A526,"=",F526,". ",AX526,IF(AB526="","",CONCATENATE(".",AB526)))</f>
        <v>#VALUE!</v>
      </c>
      <c r="BG526" s="170" t="e">
        <f aca="false">CONCATENATE(A526,"=",F526,". ",AX526)</f>
        <v>#VALUE!</v>
      </c>
      <c r="BH526" s="170" t="e">
        <f aca="false">CONCATENATE(A526,"=",AX526)</f>
        <v>#VALUE!</v>
      </c>
      <c r="BI526" s="170" t="e">
        <f aca="false">CONCATENATE(A526,"=",ComForSubtype,d#REF!)</f>
        <v>#VALUE!</v>
      </c>
      <c r="BJ526" s="170" t="str">
        <f aca="false">CONCATENATE(A526,"=",E526)</f>
        <v>KF513665=3</v>
      </c>
      <c r="BK526" s="170" t="str">
        <f aca="false">CONCATENATE(A526,"=",C526)</f>
        <v>KF513665=3</v>
      </c>
      <c r="BL526" s="170" t="e">
        <f aca="false">CONCATENATE(d#REF!,"=")</f>
        <v>#VALUE!</v>
      </c>
      <c r="BM526" s="223" t="str">
        <f aca="false">IF(BA526="XX","",BA526)</f>
        <v>KF513665</v>
      </c>
      <c r="BN526" s="224" t="str">
        <f aca="false">CONCATENATE(IF(F526="","",F526),IF(G526="","",CONCATENATE(" / ",G526)))</f>
        <v>HEV_EW165</v>
      </c>
      <c r="BO526" s="225" t="e">
        <f aca="false">AX526</f>
        <v>#VALUE!</v>
      </c>
      <c r="BP526" s="226" t="str">
        <f aca="false">IF(V526="","",V526)</f>
        <v/>
      </c>
      <c r="BQ526" s="226" t="str">
        <f aca="false">IF(W526="","",CONCATENATE(W526,IF(LEFT(AO526,1)="s","+","")))</f>
        <v/>
      </c>
      <c r="BR526" s="226" t="str">
        <f aca="false">IF(X526="","",CONCATENATE(X526,IF(LEFT(AQ526,1)="s","+","")))</f>
        <v/>
      </c>
      <c r="BS526" s="226" t="str">
        <f aca="false">IF(Y526="","",CONCATENATE(Y526,IF(LEFT(AR526,1)="s","+","")))</f>
        <v/>
      </c>
      <c r="BT526" s="226" t="str">
        <f aca="false">IF(Z526="","",CONCATENATE(Z526,IF(LEFT(AS526,1)="s","+","")))</f>
        <v/>
      </c>
      <c r="BU526" s="227" t="str">
        <f aca="false">IF(AA526="","",CONCATENATE(AA526,IF(LEFT(AT526,1)="s","+","")))</f>
        <v/>
      </c>
      <c r="BW526" s="177" t="s">
        <v>338</v>
      </c>
      <c r="BX526" s="170" t="str">
        <f aca="false">IF(BW526&lt;&gt;"",IF(ISNUMBER(FIND("=",BW526)),LEFT(BW526,FIND("=",BW526)-1),BW526),BW526)</f>
        <v>xx</v>
      </c>
      <c r="BY526" s="170" t="str">
        <f aca="false">IF(BW526&lt;&gt;"",IF(ISNUMBER(FIND("=",BW526)),RIGHT(BW526,LEN(BW526)-FIND("=",BW526)),""),"")</f>
        <v>Non_select</v>
      </c>
      <c r="BZ526" s="170" t="str">
        <f aca="false">IF(BX526&lt;&gt;"",IF(ISNUMBER(FIND(".",BX526)),LEFT(BX526,FIND(".",BX526)-1),BX526),BX526)</f>
        <v>xx</v>
      </c>
      <c r="CA526" s="170" t="str">
        <f aca="false">IF(BX526&lt;&gt;"",IF(ISNUMBER(FIND(".",BX526)),RIGHT(BX526,LEN(BX526)-FIND(".",BX526)),""),"")</f>
        <v/>
      </c>
      <c r="CC526" s="170" t="str">
        <f aca="false">A526</f>
        <v>KF513665</v>
      </c>
      <c r="CD526" s="178" t="s">
        <v>339</v>
      </c>
      <c r="CE526" s="178" t="s">
        <v>340</v>
      </c>
      <c r="CF526" s="178" t="s">
        <v>341</v>
      </c>
      <c r="CK526" s="178"/>
      <c r="CR526" s="228" t="n">
        <f aca="false">C526</f>
        <v>3</v>
      </c>
      <c r="CS526" s="229" t="e">
        <f aca="false">d#REF!</f>
        <v>#VALUE!</v>
      </c>
      <c r="CT526" s="170" t="str">
        <f aca="false">CONCATENATE(CD526," strain ",CM526," ",CL526,", partial cds")</f>
        <v>Hepatitis E virus strain  , partial cds</v>
      </c>
    </row>
    <row r="527" customFormat="false" ht="11.9" hidden="false" customHeight="true" outlineLevel="0" collapsed="false">
      <c r="A527" s="154" t="s">
        <v>1385</v>
      </c>
      <c r="B527" s="147" t="n">
        <v>3</v>
      </c>
      <c r="C527" s="148" t="n">
        <v>3</v>
      </c>
      <c r="D527" s="147" t="s">
        <v>1273</v>
      </c>
      <c r="E527" s="150" t="s">
        <v>640</v>
      </c>
      <c r="F527" s="210" t="s">
        <v>1386</v>
      </c>
      <c r="H527" s="146" t="s">
        <v>649</v>
      </c>
      <c r="I527" s="153" t="s">
        <v>650</v>
      </c>
      <c r="J527" s="146" t="s">
        <v>395</v>
      </c>
      <c r="M527" s="157" t="s">
        <v>348</v>
      </c>
      <c r="N527" s="158" t="s">
        <v>400</v>
      </c>
      <c r="O527" s="159" t="n">
        <v>2006</v>
      </c>
      <c r="S527" s="146" t="n">
        <v>280</v>
      </c>
      <c r="T527" s="161" t="n">
        <v>2</v>
      </c>
      <c r="AH527" s="164" t="n">
        <v>6262</v>
      </c>
      <c r="AI527" s="164" t="n">
        <v>6541</v>
      </c>
      <c r="AJ527" s="219" t="n">
        <f aca="false">SeqEnd-SeqBeg+1</f>
        <v>280</v>
      </c>
      <c r="AK527" s="220" t="n">
        <f aca="false">AND( SeqBeg&lt;=Beg  , End &lt;=SeqEnd )</f>
        <v>0</v>
      </c>
      <c r="AN527" s="221"/>
      <c r="AT527" s="147" t="s">
        <v>103</v>
      </c>
      <c r="AU527" s="146"/>
      <c r="AW527" s="222" t="str">
        <f aca="false">HYPERLINK(CONCATENATE("http://www.ncbi.nlm.nih.gov/nuccore/",BM527),BM527)</f>
        <v>KF513666</v>
      </c>
      <c r="AX527" s="219" t="e">
        <f aca="false">CONCATENATE(d#REF!,IF(I527="","",CONCATENATE(".",I527)),IF(K527="","",CONCATENATE(".",K527)),IF(M527="","",CONCATENATE(".",M527)),IF(R527="","",CONCATENATE(".",R527)),IF(U527="","","(*)"))</f>
        <v>#VALUE!</v>
      </c>
      <c r="AY527" s="170" t="str">
        <f aca="false">CONCATENATE(BM527,".",BN527)</f>
        <v>KF513666.HEV_EW166</v>
      </c>
      <c r="AZ527" s="171" t="str">
        <f aca="false">IF(AV527="",IF(ISNUMBER(FIND(".",A527)),LEFT(A527,FIND(".",A527)-1),A527),AV527)</f>
        <v>KF513666</v>
      </c>
      <c r="BA527" s="171" t="str">
        <f aca="false">IF(ISNUMBER(FIND("-",AZ527)),LEFT(AZ527,FIND("-",AZ527)-1),AZ527)</f>
        <v>KF513666</v>
      </c>
      <c r="BB527" s="170" t="str">
        <f aca="false"> MEGAname &amp; "="</f>
        <v>KF513666=</v>
      </c>
      <c r="BC527" s="170" t="str">
        <f aca="false">Clear &amp; IF(span ,"Span","out")</f>
        <v>KF513666=out</v>
      </c>
      <c r="BD527" s="170" t="str">
        <f aca="false">Clear &amp; IF(span, IF(B527=".","Selected",B527),"out")</f>
        <v>KF513666=out</v>
      </c>
      <c r="BE527" s="170" t="str">
        <f aca="false">Clear &amp; Strain</f>
        <v>KF513666=HEV_EW166</v>
      </c>
      <c r="BF527" s="170" t="e">
        <f aca="false">CONCATENATE(A527,"=",F527,". ",AX527,IF(AB527="","",CONCATENATE(".",AB527)))</f>
        <v>#VALUE!</v>
      </c>
      <c r="BG527" s="170" t="e">
        <f aca="false">CONCATENATE(A527,"=",F527,". ",AX527)</f>
        <v>#VALUE!</v>
      </c>
      <c r="BH527" s="170" t="e">
        <f aca="false">CONCATENATE(A527,"=",AX527)</f>
        <v>#VALUE!</v>
      </c>
      <c r="BI527" s="170" t="e">
        <f aca="false">CONCATENATE(A527,"=",ComForSubtype,d#REF!)</f>
        <v>#VALUE!</v>
      </c>
      <c r="BJ527" s="170" t="str">
        <f aca="false">CONCATENATE(A527,"=",E527)</f>
        <v>KF513666=3</v>
      </c>
      <c r="BK527" s="170" t="str">
        <f aca="false">CONCATENATE(A527,"=",C527)</f>
        <v>KF513666=3</v>
      </c>
      <c r="BL527" s="170" t="e">
        <f aca="false">CONCATENATE(d#REF!,"=")</f>
        <v>#VALUE!</v>
      </c>
      <c r="BM527" s="223" t="str">
        <f aca="false">IF(BA527="XX","",BA527)</f>
        <v>KF513666</v>
      </c>
      <c r="BN527" s="224" t="str">
        <f aca="false">CONCATENATE(IF(F527="","",F527),IF(G527="","",CONCATENATE(" / ",G527)))</f>
        <v>HEV_EW166</v>
      </c>
      <c r="BO527" s="225" t="e">
        <f aca="false">AX527</f>
        <v>#VALUE!</v>
      </c>
      <c r="BP527" s="226" t="str">
        <f aca="false">IF(V527="","",V527)</f>
        <v/>
      </c>
      <c r="BQ527" s="226" t="str">
        <f aca="false">IF(W527="","",CONCATENATE(W527,IF(LEFT(AO527,1)="s","+","")))</f>
        <v/>
      </c>
      <c r="BR527" s="226" t="str">
        <f aca="false">IF(X527="","",CONCATENATE(X527,IF(LEFT(AQ527,1)="s","+","")))</f>
        <v/>
      </c>
      <c r="BS527" s="226" t="str">
        <f aca="false">IF(Y527="","",CONCATENATE(Y527,IF(LEFT(AR527,1)="s","+","")))</f>
        <v/>
      </c>
      <c r="BT527" s="226" t="str">
        <f aca="false">IF(Z527="","",CONCATENATE(Z527,IF(LEFT(AS527,1)="s","+","")))</f>
        <v/>
      </c>
      <c r="BU527" s="227" t="str">
        <f aca="false">IF(AA527="","",CONCATENATE(AA527,IF(LEFT(AT527,1)="s","+","")))</f>
        <v/>
      </c>
      <c r="BW527" s="177" t="s">
        <v>338</v>
      </c>
      <c r="BX527" s="170" t="str">
        <f aca="false">IF(BW527&lt;&gt;"",IF(ISNUMBER(FIND("=",BW527)),LEFT(BW527,FIND("=",BW527)-1),BW527),BW527)</f>
        <v>xx</v>
      </c>
      <c r="BY527" s="170" t="str">
        <f aca="false">IF(BW527&lt;&gt;"",IF(ISNUMBER(FIND("=",BW527)),RIGHT(BW527,LEN(BW527)-FIND("=",BW527)),""),"")</f>
        <v>Non_select</v>
      </c>
      <c r="BZ527" s="170" t="str">
        <f aca="false">IF(BX527&lt;&gt;"",IF(ISNUMBER(FIND(".",BX527)),LEFT(BX527,FIND(".",BX527)-1),BX527),BX527)</f>
        <v>xx</v>
      </c>
      <c r="CA527" s="170" t="str">
        <f aca="false">IF(BX527&lt;&gt;"",IF(ISNUMBER(FIND(".",BX527)),RIGHT(BX527,LEN(BX527)-FIND(".",BX527)),""),"")</f>
        <v/>
      </c>
      <c r="CC527" s="170" t="str">
        <f aca="false">A527</f>
        <v>KF513666</v>
      </c>
      <c r="CD527" s="178" t="s">
        <v>339</v>
      </c>
      <c r="CE527" s="178" t="s">
        <v>340</v>
      </c>
      <c r="CF527" s="178" t="s">
        <v>341</v>
      </c>
      <c r="CK527" s="178"/>
      <c r="CR527" s="228" t="n">
        <f aca="false">C527</f>
        <v>3</v>
      </c>
      <c r="CS527" s="229" t="e">
        <f aca="false">d#REF!</f>
        <v>#VALUE!</v>
      </c>
      <c r="CT527" s="170" t="str">
        <f aca="false">CONCATENATE(CD527," strain ",CM527," ",CL527,", partial cds")</f>
        <v>Hepatitis E virus strain  , partial cds</v>
      </c>
    </row>
    <row r="528" customFormat="false" ht="11.9" hidden="false" customHeight="true" outlineLevel="0" collapsed="false">
      <c r="A528" s="154" t="s">
        <v>1387</v>
      </c>
      <c r="B528" s="147" t="n">
        <v>3</v>
      </c>
      <c r="C528" s="148" t="n">
        <v>3</v>
      </c>
      <c r="D528" s="147" t="s">
        <v>1273</v>
      </c>
      <c r="E528" s="150" t="s">
        <v>640</v>
      </c>
      <c r="F528" s="210" t="s">
        <v>1388</v>
      </c>
      <c r="H528" s="146" t="s">
        <v>649</v>
      </c>
      <c r="I528" s="153" t="s">
        <v>650</v>
      </c>
      <c r="J528" s="146" t="s">
        <v>395</v>
      </c>
      <c r="M528" s="157" t="s">
        <v>348</v>
      </c>
      <c r="N528" s="158" t="s">
        <v>400</v>
      </c>
      <c r="O528" s="159" t="n">
        <v>2006</v>
      </c>
      <c r="S528" s="146" t="n">
        <v>280</v>
      </c>
      <c r="T528" s="161" t="n">
        <v>2</v>
      </c>
      <c r="AH528" s="164" t="n">
        <v>6262</v>
      </c>
      <c r="AI528" s="164" t="n">
        <v>6541</v>
      </c>
      <c r="AJ528" s="219" t="n">
        <f aca="false">SeqEnd-SeqBeg+1</f>
        <v>280</v>
      </c>
      <c r="AK528" s="220" t="n">
        <f aca="false">AND( SeqBeg&lt;=Beg  , End &lt;=SeqEnd )</f>
        <v>0</v>
      </c>
      <c r="AN528" s="221"/>
      <c r="AT528" s="147" t="s">
        <v>103</v>
      </c>
      <c r="AU528" s="146"/>
      <c r="AW528" s="222" t="str">
        <f aca="false">HYPERLINK(CONCATENATE("http://www.ncbi.nlm.nih.gov/nuccore/",BM528),BM528)</f>
        <v>KF513667</v>
      </c>
      <c r="AX528" s="219" t="e">
        <f aca="false">CONCATENATE(d#REF!,IF(I528="","",CONCATENATE(".",I528)),IF(K528="","",CONCATENATE(".",K528)),IF(M528="","",CONCATENATE(".",M528)),IF(R528="","",CONCATENATE(".",R528)),IF(U528="","","(*)"))</f>
        <v>#VALUE!</v>
      </c>
      <c r="AY528" s="170" t="str">
        <f aca="false">CONCATENATE(BM528,".",BN528)</f>
        <v>KF513667.HEV_EW167</v>
      </c>
      <c r="AZ528" s="171" t="str">
        <f aca="false">IF(AV528="",IF(ISNUMBER(FIND(".",A528)),LEFT(A528,FIND(".",A528)-1),A528),AV528)</f>
        <v>KF513667</v>
      </c>
      <c r="BA528" s="171" t="str">
        <f aca="false">IF(ISNUMBER(FIND("-",AZ528)),LEFT(AZ528,FIND("-",AZ528)-1),AZ528)</f>
        <v>KF513667</v>
      </c>
      <c r="BB528" s="170" t="str">
        <f aca="false"> MEGAname &amp; "="</f>
        <v>KF513667=</v>
      </c>
      <c r="BC528" s="170" t="str">
        <f aca="false">Clear &amp; IF(span ,"Span","out")</f>
        <v>KF513667=out</v>
      </c>
      <c r="BD528" s="170" t="str">
        <f aca="false">Clear &amp; IF(span, IF(B528=".","Selected",B528),"out")</f>
        <v>KF513667=out</v>
      </c>
      <c r="BE528" s="170" t="str">
        <f aca="false">Clear &amp; Strain</f>
        <v>KF513667=HEV_EW167</v>
      </c>
      <c r="BF528" s="170" t="e">
        <f aca="false">CONCATENATE(A528,"=",F528,". ",AX528,IF(AB528="","",CONCATENATE(".",AB528)))</f>
        <v>#VALUE!</v>
      </c>
      <c r="BG528" s="170" t="e">
        <f aca="false">CONCATENATE(A528,"=",F528,". ",AX528)</f>
        <v>#VALUE!</v>
      </c>
      <c r="BH528" s="170" t="e">
        <f aca="false">CONCATENATE(A528,"=",AX528)</f>
        <v>#VALUE!</v>
      </c>
      <c r="BI528" s="170" t="e">
        <f aca="false">CONCATENATE(A528,"=",ComForSubtype,d#REF!)</f>
        <v>#VALUE!</v>
      </c>
      <c r="BJ528" s="170" t="str">
        <f aca="false">CONCATENATE(A528,"=",E528)</f>
        <v>KF513667=3</v>
      </c>
      <c r="BK528" s="170" t="str">
        <f aca="false">CONCATENATE(A528,"=",C528)</f>
        <v>KF513667=3</v>
      </c>
      <c r="BL528" s="170" t="e">
        <f aca="false">CONCATENATE(d#REF!,"=")</f>
        <v>#VALUE!</v>
      </c>
      <c r="BM528" s="223" t="str">
        <f aca="false">IF(BA528="XX","",BA528)</f>
        <v>KF513667</v>
      </c>
      <c r="BN528" s="224" t="str">
        <f aca="false">CONCATENATE(IF(F528="","",F528),IF(G528="","",CONCATENATE(" / ",G528)))</f>
        <v>HEV_EW167</v>
      </c>
      <c r="BO528" s="225" t="e">
        <f aca="false">AX528</f>
        <v>#VALUE!</v>
      </c>
      <c r="BP528" s="226" t="str">
        <f aca="false">IF(V528="","",V528)</f>
        <v/>
      </c>
      <c r="BQ528" s="226" t="str">
        <f aca="false">IF(W528="","",CONCATENATE(W528,IF(LEFT(AO528,1)="s","+","")))</f>
        <v/>
      </c>
      <c r="BR528" s="226" t="str">
        <f aca="false">IF(X528="","",CONCATENATE(X528,IF(LEFT(AQ528,1)="s","+","")))</f>
        <v/>
      </c>
      <c r="BS528" s="226" t="str">
        <f aca="false">IF(Y528="","",CONCATENATE(Y528,IF(LEFT(AR528,1)="s","+","")))</f>
        <v/>
      </c>
      <c r="BT528" s="226" t="str">
        <f aca="false">IF(Z528="","",CONCATENATE(Z528,IF(LEFT(AS528,1)="s","+","")))</f>
        <v/>
      </c>
      <c r="BU528" s="227" t="str">
        <f aca="false">IF(AA528="","",CONCATENATE(AA528,IF(LEFT(AT528,1)="s","+","")))</f>
        <v/>
      </c>
      <c r="BW528" s="177" t="s">
        <v>338</v>
      </c>
      <c r="BX528" s="170" t="str">
        <f aca="false">IF(BW528&lt;&gt;"",IF(ISNUMBER(FIND("=",BW528)),LEFT(BW528,FIND("=",BW528)-1),BW528),BW528)</f>
        <v>xx</v>
      </c>
      <c r="BY528" s="170" t="str">
        <f aca="false">IF(BW528&lt;&gt;"",IF(ISNUMBER(FIND("=",BW528)),RIGHT(BW528,LEN(BW528)-FIND("=",BW528)),""),"")</f>
        <v>Non_select</v>
      </c>
      <c r="BZ528" s="170" t="str">
        <f aca="false">IF(BX528&lt;&gt;"",IF(ISNUMBER(FIND(".",BX528)),LEFT(BX528,FIND(".",BX528)-1),BX528),BX528)</f>
        <v>xx</v>
      </c>
      <c r="CA528" s="170" t="str">
        <f aca="false">IF(BX528&lt;&gt;"",IF(ISNUMBER(FIND(".",BX528)),RIGHT(BX528,LEN(BX528)-FIND(".",BX528)),""),"")</f>
        <v/>
      </c>
      <c r="CC528" s="170" t="str">
        <f aca="false">A528</f>
        <v>KF513667</v>
      </c>
      <c r="CD528" s="178" t="s">
        <v>339</v>
      </c>
      <c r="CE528" s="178" t="s">
        <v>340</v>
      </c>
      <c r="CF528" s="178" t="s">
        <v>341</v>
      </c>
      <c r="CK528" s="178"/>
      <c r="CR528" s="228" t="n">
        <f aca="false">C528</f>
        <v>3</v>
      </c>
      <c r="CS528" s="229" t="e">
        <f aca="false">d#REF!</f>
        <v>#VALUE!</v>
      </c>
      <c r="CT528" s="170" t="str">
        <f aca="false">CONCATENATE(CD528," strain ",CM528," ",CL528,", partial cds")</f>
        <v>Hepatitis E virus strain  , partial cds</v>
      </c>
    </row>
    <row r="529" customFormat="false" ht="11.9" hidden="false" customHeight="true" outlineLevel="0" collapsed="false">
      <c r="A529" s="154" t="s">
        <v>1389</v>
      </c>
      <c r="B529" s="147" t="n">
        <v>3</v>
      </c>
      <c r="C529" s="148" t="n">
        <v>3</v>
      </c>
      <c r="D529" s="147" t="s">
        <v>1273</v>
      </c>
      <c r="E529" s="150" t="s">
        <v>640</v>
      </c>
      <c r="F529" s="210" t="s">
        <v>1390</v>
      </c>
      <c r="H529" s="146" t="s">
        <v>649</v>
      </c>
      <c r="I529" s="153" t="s">
        <v>650</v>
      </c>
      <c r="J529" s="146" t="s">
        <v>395</v>
      </c>
      <c r="M529" s="157" t="s">
        <v>348</v>
      </c>
      <c r="N529" s="158" t="s">
        <v>400</v>
      </c>
      <c r="O529" s="159" t="n">
        <v>2006</v>
      </c>
      <c r="S529" s="146" t="n">
        <v>280</v>
      </c>
      <c r="T529" s="161" t="n">
        <v>2</v>
      </c>
      <c r="AH529" s="164" t="n">
        <v>6262</v>
      </c>
      <c r="AI529" s="164" t="n">
        <v>6541</v>
      </c>
      <c r="AJ529" s="219" t="n">
        <f aca="false">SeqEnd-SeqBeg+1</f>
        <v>280</v>
      </c>
      <c r="AK529" s="220" t="n">
        <f aca="false">AND( SeqBeg&lt;=Beg  , End &lt;=SeqEnd )</f>
        <v>0</v>
      </c>
      <c r="AN529" s="221"/>
      <c r="AT529" s="147" t="s">
        <v>103</v>
      </c>
      <c r="AU529" s="146"/>
      <c r="AW529" s="222" t="str">
        <f aca="false">HYPERLINK(CONCATENATE("http://www.ncbi.nlm.nih.gov/nuccore/",BM529),BM529)</f>
        <v>KF513672</v>
      </c>
      <c r="AX529" s="219" t="e">
        <f aca="false">CONCATENATE(d#REF!,IF(I529="","",CONCATENATE(".",I529)),IF(K529="","",CONCATENATE(".",K529)),IF(M529="","",CONCATENATE(".",M529)),IF(R529="","",CONCATENATE(".",R529)),IF(U529="","","(*)"))</f>
        <v>#VALUE!</v>
      </c>
      <c r="AY529" s="170" t="str">
        <f aca="false">CONCATENATE(BM529,".",BN529)</f>
        <v>KF513672.HEV_EW171</v>
      </c>
      <c r="AZ529" s="171" t="str">
        <f aca="false">IF(AV529="",IF(ISNUMBER(FIND(".",A529)),LEFT(A529,FIND(".",A529)-1),A529),AV529)</f>
        <v>KF513672</v>
      </c>
      <c r="BA529" s="171" t="str">
        <f aca="false">IF(ISNUMBER(FIND("-",AZ529)),LEFT(AZ529,FIND("-",AZ529)-1),AZ529)</f>
        <v>KF513672</v>
      </c>
      <c r="BB529" s="170" t="str">
        <f aca="false"> MEGAname &amp; "="</f>
        <v>KF513672=</v>
      </c>
      <c r="BC529" s="170" t="str">
        <f aca="false">Clear &amp; IF(span ,"Span","out")</f>
        <v>KF513672=out</v>
      </c>
      <c r="BD529" s="170" t="str">
        <f aca="false">Clear &amp; IF(span, IF(B529=".","Selected",B529),"out")</f>
        <v>KF513672=out</v>
      </c>
      <c r="BE529" s="170" t="str">
        <f aca="false">Clear &amp; Strain</f>
        <v>KF513672=HEV_EW171</v>
      </c>
      <c r="BF529" s="170" t="e">
        <f aca="false">CONCATENATE(A529,"=",F529,". ",AX529,IF(AB529="","",CONCATENATE(".",AB529)))</f>
        <v>#VALUE!</v>
      </c>
      <c r="BG529" s="170" t="e">
        <f aca="false">CONCATENATE(A529,"=",F529,". ",AX529)</f>
        <v>#VALUE!</v>
      </c>
      <c r="BH529" s="170" t="e">
        <f aca="false">CONCATENATE(A529,"=",AX529)</f>
        <v>#VALUE!</v>
      </c>
      <c r="BI529" s="170" t="e">
        <f aca="false">CONCATENATE(A529,"=",ComForSubtype,d#REF!)</f>
        <v>#VALUE!</v>
      </c>
      <c r="BJ529" s="170" t="str">
        <f aca="false">CONCATENATE(A529,"=",E529)</f>
        <v>KF513672=3</v>
      </c>
      <c r="BK529" s="170" t="str">
        <f aca="false">CONCATENATE(A529,"=",C529)</f>
        <v>KF513672=3</v>
      </c>
      <c r="BL529" s="170" t="e">
        <f aca="false">CONCATENATE(d#REF!,"=")</f>
        <v>#VALUE!</v>
      </c>
      <c r="BM529" s="223" t="str">
        <f aca="false">IF(BA529="XX","",BA529)</f>
        <v>KF513672</v>
      </c>
      <c r="BN529" s="224" t="str">
        <f aca="false">CONCATENATE(IF(F529="","",F529),IF(G529="","",CONCATENATE(" / ",G529)))</f>
        <v>HEV_EW171</v>
      </c>
      <c r="BO529" s="225" t="e">
        <f aca="false">AX529</f>
        <v>#VALUE!</v>
      </c>
      <c r="BP529" s="226" t="str">
        <f aca="false">IF(V529="","",V529)</f>
        <v/>
      </c>
      <c r="BQ529" s="226" t="str">
        <f aca="false">IF(W529="","",CONCATENATE(W529,IF(LEFT(AO529,1)="s","+","")))</f>
        <v/>
      </c>
      <c r="BR529" s="226" t="str">
        <f aca="false">IF(X529="","",CONCATENATE(X529,IF(LEFT(AQ529,1)="s","+","")))</f>
        <v/>
      </c>
      <c r="BS529" s="226" t="str">
        <f aca="false">IF(Y529="","",CONCATENATE(Y529,IF(LEFT(AR529,1)="s","+","")))</f>
        <v/>
      </c>
      <c r="BT529" s="226" t="str">
        <f aca="false">IF(Z529="","",CONCATENATE(Z529,IF(LEFT(AS529,1)="s","+","")))</f>
        <v/>
      </c>
      <c r="BU529" s="227" t="str">
        <f aca="false">IF(AA529="","",CONCATENATE(AA529,IF(LEFT(AT529,1)="s","+","")))</f>
        <v/>
      </c>
      <c r="BW529" s="177" t="s">
        <v>338</v>
      </c>
      <c r="BX529" s="170" t="str">
        <f aca="false">IF(BW529&lt;&gt;"",IF(ISNUMBER(FIND("=",BW529)),LEFT(BW529,FIND("=",BW529)-1),BW529),BW529)</f>
        <v>xx</v>
      </c>
      <c r="BY529" s="170" t="str">
        <f aca="false">IF(BW529&lt;&gt;"",IF(ISNUMBER(FIND("=",BW529)),RIGHT(BW529,LEN(BW529)-FIND("=",BW529)),""),"")</f>
        <v>Non_select</v>
      </c>
      <c r="BZ529" s="170" t="str">
        <f aca="false">IF(BX529&lt;&gt;"",IF(ISNUMBER(FIND(".",BX529)),LEFT(BX529,FIND(".",BX529)-1),BX529),BX529)</f>
        <v>xx</v>
      </c>
      <c r="CA529" s="170" t="str">
        <f aca="false">IF(BX529&lt;&gt;"",IF(ISNUMBER(FIND(".",BX529)),RIGHT(BX529,LEN(BX529)-FIND(".",BX529)),""),"")</f>
        <v/>
      </c>
      <c r="CC529" s="170" t="str">
        <f aca="false">A529</f>
        <v>KF513672</v>
      </c>
      <c r="CD529" s="178" t="s">
        <v>339</v>
      </c>
      <c r="CE529" s="178" t="s">
        <v>340</v>
      </c>
      <c r="CF529" s="178" t="s">
        <v>341</v>
      </c>
      <c r="CK529" s="178"/>
      <c r="CR529" s="228" t="n">
        <f aca="false">C529</f>
        <v>3</v>
      </c>
      <c r="CS529" s="229" t="e">
        <f aca="false">d#REF!</f>
        <v>#VALUE!</v>
      </c>
      <c r="CT529" s="170" t="str">
        <f aca="false">CONCATENATE(CD529," strain ",CM529," ",CL529,", partial cds")</f>
        <v>Hepatitis E virus strain  , partial cds</v>
      </c>
    </row>
    <row r="530" customFormat="false" ht="11.9" hidden="false" customHeight="true" outlineLevel="0" collapsed="false">
      <c r="A530" s="154" t="s">
        <v>1391</v>
      </c>
      <c r="B530" s="147" t="n">
        <v>3</v>
      </c>
      <c r="C530" s="148" t="n">
        <v>3</v>
      </c>
      <c r="D530" s="147" t="s">
        <v>1273</v>
      </c>
      <c r="E530" s="150" t="s">
        <v>640</v>
      </c>
      <c r="F530" s="210" t="s">
        <v>1392</v>
      </c>
      <c r="H530" s="146" t="s">
        <v>649</v>
      </c>
      <c r="I530" s="153" t="s">
        <v>650</v>
      </c>
      <c r="J530" s="146" t="s">
        <v>395</v>
      </c>
      <c r="M530" s="157" t="s">
        <v>348</v>
      </c>
      <c r="N530" s="158" t="s">
        <v>400</v>
      </c>
      <c r="O530" s="159" t="n">
        <v>2006</v>
      </c>
      <c r="S530" s="146" t="n">
        <v>280</v>
      </c>
      <c r="T530" s="161" t="n">
        <v>2</v>
      </c>
      <c r="AH530" s="164" t="n">
        <v>6262</v>
      </c>
      <c r="AI530" s="164" t="n">
        <v>6541</v>
      </c>
      <c r="AJ530" s="219" t="n">
        <f aca="false">SeqEnd-SeqBeg+1</f>
        <v>280</v>
      </c>
      <c r="AK530" s="220" t="n">
        <f aca="false">AND( SeqBeg&lt;=Beg  , End &lt;=SeqEnd )</f>
        <v>0</v>
      </c>
      <c r="AN530" s="221"/>
      <c r="AT530" s="147" t="s">
        <v>103</v>
      </c>
      <c r="AU530" s="146"/>
      <c r="AW530" s="222" t="str">
        <f aca="false">HYPERLINK(CONCATENATE("http://www.ncbi.nlm.nih.gov/nuccore/",BM530),BM530)</f>
        <v>KF513673</v>
      </c>
      <c r="AX530" s="219" t="e">
        <f aca="false">CONCATENATE(d#REF!,IF(I530="","",CONCATENATE(".",I530)),IF(K530="","",CONCATENATE(".",K530)),IF(M530="","",CONCATENATE(".",M530)),IF(R530="","",CONCATENATE(".",R530)),IF(U530="","","(*)"))</f>
        <v>#VALUE!</v>
      </c>
      <c r="AY530" s="170" t="str">
        <f aca="false">CONCATENATE(BM530,".",BN530)</f>
        <v>KF513673.HEV_EW172</v>
      </c>
      <c r="AZ530" s="171" t="str">
        <f aca="false">IF(AV530="",IF(ISNUMBER(FIND(".",A530)),LEFT(A530,FIND(".",A530)-1),A530),AV530)</f>
        <v>KF513673</v>
      </c>
      <c r="BA530" s="171" t="str">
        <f aca="false">IF(ISNUMBER(FIND("-",AZ530)),LEFT(AZ530,FIND("-",AZ530)-1),AZ530)</f>
        <v>KF513673</v>
      </c>
      <c r="BB530" s="170" t="str">
        <f aca="false"> MEGAname &amp; "="</f>
        <v>KF513673=</v>
      </c>
      <c r="BC530" s="170" t="str">
        <f aca="false">Clear &amp; IF(span ,"Span","out")</f>
        <v>KF513673=out</v>
      </c>
      <c r="BD530" s="170" t="str">
        <f aca="false">Clear &amp; IF(span, IF(B530=".","Selected",B530),"out")</f>
        <v>KF513673=out</v>
      </c>
      <c r="BE530" s="170" t="str">
        <f aca="false">Clear &amp; Strain</f>
        <v>KF513673=HEV_EW172</v>
      </c>
      <c r="BF530" s="170" t="e">
        <f aca="false">CONCATENATE(A530,"=",F530,". ",AX530,IF(AB530="","",CONCATENATE(".",AB530)))</f>
        <v>#VALUE!</v>
      </c>
      <c r="BG530" s="170" t="e">
        <f aca="false">CONCATENATE(A530,"=",F530,". ",AX530)</f>
        <v>#VALUE!</v>
      </c>
      <c r="BH530" s="170" t="e">
        <f aca="false">CONCATENATE(A530,"=",AX530)</f>
        <v>#VALUE!</v>
      </c>
      <c r="BI530" s="170" t="e">
        <f aca="false">CONCATENATE(A530,"=",ComForSubtype,d#REF!)</f>
        <v>#VALUE!</v>
      </c>
      <c r="BJ530" s="170" t="str">
        <f aca="false">CONCATENATE(A530,"=",E530)</f>
        <v>KF513673=3</v>
      </c>
      <c r="BK530" s="170" t="str">
        <f aca="false">CONCATENATE(A530,"=",C530)</f>
        <v>KF513673=3</v>
      </c>
      <c r="BL530" s="170" t="e">
        <f aca="false">CONCATENATE(d#REF!,"=")</f>
        <v>#VALUE!</v>
      </c>
      <c r="BM530" s="223" t="str">
        <f aca="false">IF(BA530="XX","",BA530)</f>
        <v>KF513673</v>
      </c>
      <c r="BN530" s="224" t="str">
        <f aca="false">CONCATENATE(IF(F530="","",F530),IF(G530="","",CONCATENATE(" / ",G530)))</f>
        <v>HEV_EW172</v>
      </c>
      <c r="BO530" s="225" t="e">
        <f aca="false">AX530</f>
        <v>#VALUE!</v>
      </c>
      <c r="BP530" s="226" t="str">
        <f aca="false">IF(V530="","",V530)</f>
        <v/>
      </c>
      <c r="BQ530" s="226" t="str">
        <f aca="false">IF(W530="","",CONCATENATE(W530,IF(LEFT(AO530,1)="s","+","")))</f>
        <v/>
      </c>
      <c r="BR530" s="226" t="str">
        <f aca="false">IF(X530="","",CONCATENATE(X530,IF(LEFT(AQ530,1)="s","+","")))</f>
        <v/>
      </c>
      <c r="BS530" s="226" t="str">
        <f aca="false">IF(Y530="","",CONCATENATE(Y530,IF(LEFT(AR530,1)="s","+","")))</f>
        <v/>
      </c>
      <c r="BT530" s="226" t="str">
        <f aca="false">IF(Z530="","",CONCATENATE(Z530,IF(LEFT(AS530,1)="s","+","")))</f>
        <v/>
      </c>
      <c r="BU530" s="227" t="str">
        <f aca="false">IF(AA530="","",CONCATENATE(AA530,IF(LEFT(AT530,1)="s","+","")))</f>
        <v/>
      </c>
      <c r="BW530" s="177" t="s">
        <v>338</v>
      </c>
      <c r="BX530" s="170" t="str">
        <f aca="false">IF(BW530&lt;&gt;"",IF(ISNUMBER(FIND("=",BW530)),LEFT(BW530,FIND("=",BW530)-1),BW530),BW530)</f>
        <v>xx</v>
      </c>
      <c r="BY530" s="170" t="str">
        <f aca="false">IF(BW530&lt;&gt;"",IF(ISNUMBER(FIND("=",BW530)),RIGHT(BW530,LEN(BW530)-FIND("=",BW530)),""),"")</f>
        <v>Non_select</v>
      </c>
      <c r="BZ530" s="170" t="str">
        <f aca="false">IF(BX530&lt;&gt;"",IF(ISNUMBER(FIND(".",BX530)),LEFT(BX530,FIND(".",BX530)-1),BX530),BX530)</f>
        <v>xx</v>
      </c>
      <c r="CA530" s="170" t="str">
        <f aca="false">IF(BX530&lt;&gt;"",IF(ISNUMBER(FIND(".",BX530)),RIGHT(BX530,LEN(BX530)-FIND(".",BX530)),""),"")</f>
        <v/>
      </c>
      <c r="CC530" s="170" t="str">
        <f aca="false">A530</f>
        <v>KF513673</v>
      </c>
      <c r="CD530" s="178" t="s">
        <v>339</v>
      </c>
      <c r="CE530" s="178" t="s">
        <v>340</v>
      </c>
      <c r="CF530" s="178" t="s">
        <v>341</v>
      </c>
      <c r="CK530" s="178"/>
      <c r="CR530" s="228" t="n">
        <f aca="false">C530</f>
        <v>3</v>
      </c>
      <c r="CS530" s="229" t="e">
        <f aca="false">d#REF!</f>
        <v>#VALUE!</v>
      </c>
      <c r="CT530" s="170" t="str">
        <f aca="false">CONCATENATE(CD530," strain ",CM530," ",CL530,", partial cds")</f>
        <v>Hepatitis E virus strain  , partial cds</v>
      </c>
    </row>
    <row r="531" customFormat="false" ht="11.9" hidden="false" customHeight="true" outlineLevel="0" collapsed="false">
      <c r="A531" s="154" t="s">
        <v>1393</v>
      </c>
      <c r="B531" s="147" t="n">
        <v>3</v>
      </c>
      <c r="C531" s="148" t="n">
        <v>3</v>
      </c>
      <c r="D531" s="147" t="s">
        <v>1273</v>
      </c>
      <c r="E531" s="150" t="s">
        <v>640</v>
      </c>
      <c r="F531" s="210" t="s">
        <v>1394</v>
      </c>
      <c r="H531" s="146" t="s">
        <v>649</v>
      </c>
      <c r="I531" s="153" t="s">
        <v>650</v>
      </c>
      <c r="J531" s="146" t="s">
        <v>395</v>
      </c>
      <c r="M531" s="157" t="s">
        <v>348</v>
      </c>
      <c r="N531" s="158" t="s">
        <v>400</v>
      </c>
      <c r="O531" s="159" t="n">
        <v>2006</v>
      </c>
      <c r="S531" s="146" t="n">
        <v>280</v>
      </c>
      <c r="T531" s="161" t="n">
        <v>3</v>
      </c>
      <c r="AH531" s="164" t="n">
        <v>6262</v>
      </c>
      <c r="AI531" s="164" t="n">
        <v>6541</v>
      </c>
      <c r="AJ531" s="219" t="n">
        <f aca="false">SeqEnd-SeqBeg+1</f>
        <v>280</v>
      </c>
      <c r="AK531" s="220" t="n">
        <f aca="false">AND( SeqBeg&lt;=Beg  , End &lt;=SeqEnd )</f>
        <v>0</v>
      </c>
      <c r="AN531" s="221"/>
      <c r="AT531" s="147" t="s">
        <v>103</v>
      </c>
      <c r="AU531" s="146"/>
      <c r="AW531" s="222" t="str">
        <f aca="false">HYPERLINK(CONCATENATE("http://www.ncbi.nlm.nih.gov/nuccore/",BM531),BM531)</f>
        <v>KF513674</v>
      </c>
      <c r="AX531" s="219" t="e">
        <f aca="false">CONCATENATE(d#REF!,IF(I531="","",CONCATENATE(".",I531)),IF(K531="","",CONCATENATE(".",K531)),IF(M531="","",CONCATENATE(".",M531)),IF(R531="","",CONCATENATE(".",R531)),IF(U531="","","(*)"))</f>
        <v>#VALUE!</v>
      </c>
      <c r="AY531" s="170" t="str">
        <f aca="false">CONCATENATE(BM531,".",BN531)</f>
        <v>KF513674.HEV_EW173</v>
      </c>
      <c r="AZ531" s="171" t="str">
        <f aca="false">IF(AV531="",IF(ISNUMBER(FIND(".",A531)),LEFT(A531,FIND(".",A531)-1),A531),AV531)</f>
        <v>KF513674</v>
      </c>
      <c r="BA531" s="171" t="str">
        <f aca="false">IF(ISNUMBER(FIND("-",AZ531)),LEFT(AZ531,FIND("-",AZ531)-1),AZ531)</f>
        <v>KF513674</v>
      </c>
      <c r="BB531" s="170" t="str">
        <f aca="false"> MEGAname &amp; "="</f>
        <v>KF513674=</v>
      </c>
      <c r="BC531" s="170" t="str">
        <f aca="false">Clear &amp; IF(span ,"Span","out")</f>
        <v>KF513674=out</v>
      </c>
      <c r="BD531" s="170" t="str">
        <f aca="false">Clear &amp; IF(span, IF(B531=".","Selected",B531),"out")</f>
        <v>KF513674=out</v>
      </c>
      <c r="BE531" s="170" t="str">
        <f aca="false">Clear &amp; Strain</f>
        <v>KF513674=HEV_EW173</v>
      </c>
      <c r="BF531" s="170" t="e">
        <f aca="false">CONCATENATE(A531,"=",F531,". ",AX531,IF(AB531="","",CONCATENATE(".",AB531)))</f>
        <v>#VALUE!</v>
      </c>
      <c r="BG531" s="170" t="e">
        <f aca="false">CONCATENATE(A531,"=",F531,". ",AX531)</f>
        <v>#VALUE!</v>
      </c>
      <c r="BH531" s="170" t="e">
        <f aca="false">CONCATENATE(A531,"=",AX531)</f>
        <v>#VALUE!</v>
      </c>
      <c r="BI531" s="170" t="e">
        <f aca="false">CONCATENATE(A531,"=",ComForSubtype,d#REF!)</f>
        <v>#VALUE!</v>
      </c>
      <c r="BJ531" s="170" t="str">
        <f aca="false">CONCATENATE(A531,"=",E531)</f>
        <v>KF513674=3</v>
      </c>
      <c r="BK531" s="170" t="str">
        <f aca="false">CONCATENATE(A531,"=",C531)</f>
        <v>KF513674=3</v>
      </c>
      <c r="BL531" s="170" t="e">
        <f aca="false">CONCATENATE(d#REF!,"=")</f>
        <v>#VALUE!</v>
      </c>
      <c r="BM531" s="223" t="str">
        <f aca="false">IF(BA531="XX","",BA531)</f>
        <v>KF513674</v>
      </c>
      <c r="BN531" s="224" t="str">
        <f aca="false">CONCATENATE(IF(F531="","",F531),IF(G531="","",CONCATENATE(" / ",G531)))</f>
        <v>HEV_EW173</v>
      </c>
      <c r="BO531" s="225" t="e">
        <f aca="false">AX531</f>
        <v>#VALUE!</v>
      </c>
      <c r="BP531" s="226" t="str">
        <f aca="false">IF(V531="","",V531)</f>
        <v/>
      </c>
      <c r="BQ531" s="226" t="str">
        <f aca="false">IF(W531="","",CONCATENATE(W531,IF(LEFT(AO531,1)="s","+","")))</f>
        <v/>
      </c>
      <c r="BR531" s="226" t="str">
        <f aca="false">IF(X531="","",CONCATENATE(X531,IF(LEFT(AQ531,1)="s","+","")))</f>
        <v/>
      </c>
      <c r="BS531" s="226" t="str">
        <f aca="false">IF(Y531="","",CONCATENATE(Y531,IF(LEFT(AR531,1)="s","+","")))</f>
        <v/>
      </c>
      <c r="BT531" s="226" t="str">
        <f aca="false">IF(Z531="","",CONCATENATE(Z531,IF(LEFT(AS531,1)="s","+","")))</f>
        <v/>
      </c>
      <c r="BU531" s="227" t="str">
        <f aca="false">IF(AA531="","",CONCATENATE(AA531,IF(LEFT(AT531,1)="s","+","")))</f>
        <v/>
      </c>
      <c r="BW531" s="177" t="s">
        <v>338</v>
      </c>
      <c r="BX531" s="170" t="str">
        <f aca="false">IF(BW531&lt;&gt;"",IF(ISNUMBER(FIND("=",BW531)),LEFT(BW531,FIND("=",BW531)-1),BW531),BW531)</f>
        <v>xx</v>
      </c>
      <c r="BY531" s="170" t="str">
        <f aca="false">IF(BW531&lt;&gt;"",IF(ISNUMBER(FIND("=",BW531)),RIGHT(BW531,LEN(BW531)-FIND("=",BW531)),""),"")</f>
        <v>Non_select</v>
      </c>
      <c r="BZ531" s="170" t="str">
        <f aca="false">IF(BX531&lt;&gt;"",IF(ISNUMBER(FIND(".",BX531)),LEFT(BX531,FIND(".",BX531)-1),BX531),BX531)</f>
        <v>xx</v>
      </c>
      <c r="CA531" s="170" t="str">
        <f aca="false">IF(BX531&lt;&gt;"",IF(ISNUMBER(FIND(".",BX531)),RIGHT(BX531,LEN(BX531)-FIND(".",BX531)),""),"")</f>
        <v/>
      </c>
      <c r="CC531" s="170" t="str">
        <f aca="false">A531</f>
        <v>KF513674</v>
      </c>
      <c r="CD531" s="178" t="s">
        <v>339</v>
      </c>
      <c r="CE531" s="178" t="s">
        <v>340</v>
      </c>
      <c r="CF531" s="178" t="s">
        <v>341</v>
      </c>
      <c r="CK531" s="178"/>
      <c r="CR531" s="228" t="n">
        <f aca="false">C531</f>
        <v>3</v>
      </c>
      <c r="CS531" s="229" t="e">
        <f aca="false">d#REF!</f>
        <v>#VALUE!</v>
      </c>
      <c r="CT531" s="170" t="str">
        <f aca="false">CONCATENATE(CD531," strain ",CM531," ",CL531,", partial cds")</f>
        <v>Hepatitis E virus strain  , partial cds</v>
      </c>
    </row>
    <row r="532" customFormat="false" ht="11.9" hidden="false" customHeight="true" outlineLevel="0" collapsed="false">
      <c r="A532" s="154" t="s">
        <v>1395</v>
      </c>
      <c r="B532" s="147" t="n">
        <v>3</v>
      </c>
      <c r="C532" s="148" t="n">
        <v>3</v>
      </c>
      <c r="D532" s="147" t="s">
        <v>1273</v>
      </c>
      <c r="E532" s="150" t="s">
        <v>640</v>
      </c>
      <c r="F532" s="210" t="s">
        <v>1396</v>
      </c>
      <c r="H532" s="146" t="s">
        <v>649</v>
      </c>
      <c r="I532" s="153" t="s">
        <v>650</v>
      </c>
      <c r="J532" s="146" t="s">
        <v>395</v>
      </c>
      <c r="M532" s="157" t="s">
        <v>348</v>
      </c>
      <c r="N532" s="158" t="s">
        <v>400</v>
      </c>
      <c r="O532" s="159" t="n">
        <v>2006</v>
      </c>
      <c r="S532" s="146" t="n">
        <v>280</v>
      </c>
      <c r="T532" s="161" t="n">
        <v>3</v>
      </c>
      <c r="AH532" s="164" t="n">
        <v>6262</v>
      </c>
      <c r="AI532" s="164" t="n">
        <v>6541</v>
      </c>
      <c r="AJ532" s="219" t="n">
        <f aca="false">SeqEnd-SeqBeg+1</f>
        <v>280</v>
      </c>
      <c r="AK532" s="220" t="n">
        <f aca="false">AND( SeqBeg&lt;=Beg  , End &lt;=SeqEnd )</f>
        <v>0</v>
      </c>
      <c r="AN532" s="221"/>
      <c r="AT532" s="147" t="s">
        <v>103</v>
      </c>
      <c r="AU532" s="146"/>
      <c r="AW532" s="222" t="str">
        <f aca="false">HYPERLINK(CONCATENATE("http://www.ncbi.nlm.nih.gov/nuccore/",BM532),BM532)</f>
        <v>KF513675</v>
      </c>
      <c r="AX532" s="219" t="e">
        <f aca="false">CONCATENATE(d#REF!,IF(I532="","",CONCATENATE(".",I532)),IF(K532="","",CONCATENATE(".",K532)),IF(M532="","",CONCATENATE(".",M532)),IF(R532="","",CONCATENATE(".",R532)),IF(U532="","","(*)"))</f>
        <v>#VALUE!</v>
      </c>
      <c r="AY532" s="170" t="str">
        <f aca="false">CONCATENATE(BM532,".",BN532)</f>
        <v>KF513675.HEV_EW174</v>
      </c>
      <c r="AZ532" s="171" t="str">
        <f aca="false">IF(AV532="",IF(ISNUMBER(FIND(".",A532)),LEFT(A532,FIND(".",A532)-1),A532),AV532)</f>
        <v>KF513675</v>
      </c>
      <c r="BA532" s="171" t="str">
        <f aca="false">IF(ISNUMBER(FIND("-",AZ532)),LEFT(AZ532,FIND("-",AZ532)-1),AZ532)</f>
        <v>KF513675</v>
      </c>
      <c r="BB532" s="170" t="str">
        <f aca="false"> MEGAname &amp; "="</f>
        <v>KF513675=</v>
      </c>
      <c r="BC532" s="170" t="str">
        <f aca="false">Clear &amp; IF(span ,"Span","out")</f>
        <v>KF513675=out</v>
      </c>
      <c r="BD532" s="170" t="str">
        <f aca="false">Clear &amp; IF(span, IF(B532=".","Selected",B532),"out")</f>
        <v>KF513675=out</v>
      </c>
      <c r="BE532" s="170" t="str">
        <f aca="false">Clear &amp; Strain</f>
        <v>KF513675=HEV_EW174</v>
      </c>
      <c r="BF532" s="170" t="e">
        <f aca="false">CONCATENATE(A532,"=",F532,". ",AX532,IF(AB532="","",CONCATENATE(".",AB532)))</f>
        <v>#VALUE!</v>
      </c>
      <c r="BG532" s="170" t="e">
        <f aca="false">CONCATENATE(A532,"=",F532,". ",AX532)</f>
        <v>#VALUE!</v>
      </c>
      <c r="BH532" s="170" t="e">
        <f aca="false">CONCATENATE(A532,"=",AX532)</f>
        <v>#VALUE!</v>
      </c>
      <c r="BI532" s="170" t="e">
        <f aca="false">CONCATENATE(A532,"=",ComForSubtype,d#REF!)</f>
        <v>#VALUE!</v>
      </c>
      <c r="BJ532" s="170" t="str">
        <f aca="false">CONCATENATE(A532,"=",E532)</f>
        <v>KF513675=3</v>
      </c>
      <c r="BK532" s="170" t="str">
        <f aca="false">CONCATENATE(A532,"=",C532)</f>
        <v>KF513675=3</v>
      </c>
      <c r="BL532" s="170" t="e">
        <f aca="false">CONCATENATE(d#REF!,"=")</f>
        <v>#VALUE!</v>
      </c>
      <c r="BM532" s="223" t="str">
        <f aca="false">IF(BA532="XX","",BA532)</f>
        <v>KF513675</v>
      </c>
      <c r="BN532" s="224" t="str">
        <f aca="false">CONCATENATE(IF(F532="","",F532),IF(G532="","",CONCATENATE(" / ",G532)))</f>
        <v>HEV_EW174</v>
      </c>
      <c r="BO532" s="225" t="e">
        <f aca="false">AX532</f>
        <v>#VALUE!</v>
      </c>
      <c r="BP532" s="226" t="str">
        <f aca="false">IF(V532="","",V532)</f>
        <v/>
      </c>
      <c r="BQ532" s="226" t="str">
        <f aca="false">IF(W532="","",CONCATENATE(W532,IF(LEFT(AO532,1)="s","+","")))</f>
        <v/>
      </c>
      <c r="BR532" s="226" t="str">
        <f aca="false">IF(X532="","",CONCATENATE(X532,IF(LEFT(AQ532,1)="s","+","")))</f>
        <v/>
      </c>
      <c r="BS532" s="226" t="str">
        <f aca="false">IF(Y532="","",CONCATENATE(Y532,IF(LEFT(AR532,1)="s","+","")))</f>
        <v/>
      </c>
      <c r="BT532" s="226" t="str">
        <f aca="false">IF(Z532="","",CONCATENATE(Z532,IF(LEFT(AS532,1)="s","+","")))</f>
        <v/>
      </c>
      <c r="BU532" s="227" t="str">
        <f aca="false">IF(AA532="","",CONCATENATE(AA532,IF(LEFT(AT532,1)="s","+","")))</f>
        <v/>
      </c>
      <c r="BW532" s="177" t="s">
        <v>338</v>
      </c>
      <c r="BX532" s="170" t="str">
        <f aca="false">IF(BW532&lt;&gt;"",IF(ISNUMBER(FIND("=",BW532)),LEFT(BW532,FIND("=",BW532)-1),BW532),BW532)</f>
        <v>xx</v>
      </c>
      <c r="BY532" s="170" t="str">
        <f aca="false">IF(BW532&lt;&gt;"",IF(ISNUMBER(FIND("=",BW532)),RIGHT(BW532,LEN(BW532)-FIND("=",BW532)),""),"")</f>
        <v>Non_select</v>
      </c>
      <c r="BZ532" s="170" t="str">
        <f aca="false">IF(BX532&lt;&gt;"",IF(ISNUMBER(FIND(".",BX532)),LEFT(BX532,FIND(".",BX532)-1),BX532),BX532)</f>
        <v>xx</v>
      </c>
      <c r="CA532" s="170" t="str">
        <f aca="false">IF(BX532&lt;&gt;"",IF(ISNUMBER(FIND(".",BX532)),RIGHT(BX532,LEN(BX532)-FIND(".",BX532)),""),"")</f>
        <v/>
      </c>
      <c r="CC532" s="170" t="str">
        <f aca="false">A532</f>
        <v>KF513675</v>
      </c>
      <c r="CD532" s="178" t="s">
        <v>339</v>
      </c>
      <c r="CE532" s="178" t="s">
        <v>340</v>
      </c>
      <c r="CF532" s="178" t="s">
        <v>341</v>
      </c>
      <c r="CK532" s="178"/>
      <c r="CR532" s="228" t="n">
        <f aca="false">C532</f>
        <v>3</v>
      </c>
      <c r="CS532" s="229" t="e">
        <f aca="false">d#REF!</f>
        <v>#VALUE!</v>
      </c>
      <c r="CT532" s="170" t="str">
        <f aca="false">CONCATENATE(CD532," strain ",CM532," ",CL532,", partial cds")</f>
        <v>Hepatitis E virus strain  , partial cds</v>
      </c>
    </row>
    <row r="533" customFormat="false" ht="11.9" hidden="false" customHeight="true" outlineLevel="0" collapsed="false">
      <c r="A533" s="154" t="s">
        <v>1397</v>
      </c>
      <c r="B533" s="147" t="n">
        <v>3</v>
      </c>
      <c r="C533" s="148" t="n">
        <v>3</v>
      </c>
      <c r="D533" s="147" t="s">
        <v>1273</v>
      </c>
      <c r="E533" s="150" t="s">
        <v>640</v>
      </c>
      <c r="F533" s="210" t="s">
        <v>1398</v>
      </c>
      <c r="H533" s="146" t="s">
        <v>649</v>
      </c>
      <c r="I533" s="153" t="s">
        <v>650</v>
      </c>
      <c r="J533" s="146" t="s">
        <v>395</v>
      </c>
      <c r="M533" s="157" t="s">
        <v>348</v>
      </c>
      <c r="N533" s="158" t="s">
        <v>400</v>
      </c>
      <c r="O533" s="159" t="n">
        <v>2007</v>
      </c>
      <c r="S533" s="146" t="n">
        <v>280</v>
      </c>
      <c r="T533" s="161" t="n">
        <v>3</v>
      </c>
      <c r="AH533" s="164" t="n">
        <v>6262</v>
      </c>
      <c r="AI533" s="164" t="n">
        <v>6541</v>
      </c>
      <c r="AJ533" s="219" t="n">
        <f aca="false">SeqEnd-SeqBeg+1</f>
        <v>280</v>
      </c>
      <c r="AK533" s="220" t="n">
        <f aca="false">AND( SeqBeg&lt;=Beg  , End &lt;=SeqEnd )</f>
        <v>0</v>
      </c>
      <c r="AN533" s="221"/>
      <c r="AT533" s="147" t="s">
        <v>103</v>
      </c>
      <c r="AU533" s="146"/>
      <c r="AW533" s="222" t="str">
        <f aca="false">HYPERLINK(CONCATENATE("http://www.ncbi.nlm.nih.gov/nuccore/",BM533),BM533)</f>
        <v>KF513676</v>
      </c>
      <c r="AX533" s="219" t="e">
        <f aca="false">CONCATENATE(d#REF!,IF(I533="","",CONCATENATE(".",I533)),IF(K533="","",CONCATENATE(".",K533)),IF(M533="","",CONCATENATE(".",M533)),IF(R533="","",CONCATENATE(".",R533)),IF(U533="","","(*)"))</f>
        <v>#VALUE!</v>
      </c>
      <c r="AY533" s="170" t="str">
        <f aca="false">CONCATENATE(BM533,".",BN533)</f>
        <v>KF513676.HEV_EW175</v>
      </c>
      <c r="AZ533" s="171" t="str">
        <f aca="false">IF(AV533="",IF(ISNUMBER(FIND(".",A533)),LEFT(A533,FIND(".",A533)-1),A533),AV533)</f>
        <v>KF513676</v>
      </c>
      <c r="BA533" s="171" t="str">
        <f aca="false">IF(ISNUMBER(FIND("-",AZ533)),LEFT(AZ533,FIND("-",AZ533)-1),AZ533)</f>
        <v>KF513676</v>
      </c>
      <c r="BB533" s="170" t="str">
        <f aca="false"> MEGAname &amp; "="</f>
        <v>KF513676=</v>
      </c>
      <c r="BC533" s="170" t="str">
        <f aca="false">Clear &amp; IF(span ,"Span","out")</f>
        <v>KF513676=out</v>
      </c>
      <c r="BD533" s="170" t="str">
        <f aca="false">Clear &amp; IF(span, IF(B533=".","Selected",B533),"out")</f>
        <v>KF513676=out</v>
      </c>
      <c r="BE533" s="170" t="str">
        <f aca="false">Clear &amp; Strain</f>
        <v>KF513676=HEV_EW175</v>
      </c>
      <c r="BF533" s="170" t="e">
        <f aca="false">CONCATENATE(A533,"=",F533,". ",AX533,IF(AB533="","",CONCATENATE(".",AB533)))</f>
        <v>#VALUE!</v>
      </c>
      <c r="BG533" s="170" t="e">
        <f aca="false">CONCATENATE(A533,"=",F533,". ",AX533)</f>
        <v>#VALUE!</v>
      </c>
      <c r="BH533" s="170" t="e">
        <f aca="false">CONCATENATE(A533,"=",AX533)</f>
        <v>#VALUE!</v>
      </c>
      <c r="BI533" s="170" t="e">
        <f aca="false">CONCATENATE(A533,"=",ComForSubtype,d#REF!)</f>
        <v>#VALUE!</v>
      </c>
      <c r="BJ533" s="170" t="str">
        <f aca="false">CONCATENATE(A533,"=",E533)</f>
        <v>KF513676=3</v>
      </c>
      <c r="BK533" s="170" t="str">
        <f aca="false">CONCATENATE(A533,"=",C533)</f>
        <v>KF513676=3</v>
      </c>
      <c r="BL533" s="170" t="e">
        <f aca="false">CONCATENATE(d#REF!,"=")</f>
        <v>#VALUE!</v>
      </c>
      <c r="BM533" s="223" t="str">
        <f aca="false">IF(BA533="XX","",BA533)</f>
        <v>KF513676</v>
      </c>
      <c r="BN533" s="224" t="str">
        <f aca="false">CONCATENATE(IF(F533="","",F533),IF(G533="","",CONCATENATE(" / ",G533)))</f>
        <v>HEV_EW175</v>
      </c>
      <c r="BO533" s="225" t="e">
        <f aca="false">AX533</f>
        <v>#VALUE!</v>
      </c>
      <c r="BP533" s="226" t="str">
        <f aca="false">IF(V533="","",V533)</f>
        <v/>
      </c>
      <c r="BQ533" s="226" t="str">
        <f aca="false">IF(W533="","",CONCATENATE(W533,IF(LEFT(AO533,1)="s","+","")))</f>
        <v/>
      </c>
      <c r="BR533" s="226" t="str">
        <f aca="false">IF(X533="","",CONCATENATE(X533,IF(LEFT(AQ533,1)="s","+","")))</f>
        <v/>
      </c>
      <c r="BS533" s="226" t="str">
        <f aca="false">IF(Y533="","",CONCATENATE(Y533,IF(LEFT(AR533,1)="s","+","")))</f>
        <v/>
      </c>
      <c r="BT533" s="226" t="str">
        <f aca="false">IF(Z533="","",CONCATENATE(Z533,IF(LEFT(AS533,1)="s","+","")))</f>
        <v/>
      </c>
      <c r="BU533" s="227" t="str">
        <f aca="false">IF(AA533="","",CONCATENATE(AA533,IF(LEFT(AT533,1)="s","+","")))</f>
        <v/>
      </c>
      <c r="BW533" s="177" t="s">
        <v>338</v>
      </c>
      <c r="BX533" s="170" t="str">
        <f aca="false">IF(BW533&lt;&gt;"",IF(ISNUMBER(FIND("=",BW533)),LEFT(BW533,FIND("=",BW533)-1),BW533),BW533)</f>
        <v>xx</v>
      </c>
      <c r="BY533" s="170" t="str">
        <f aca="false">IF(BW533&lt;&gt;"",IF(ISNUMBER(FIND("=",BW533)),RIGHT(BW533,LEN(BW533)-FIND("=",BW533)),""),"")</f>
        <v>Non_select</v>
      </c>
      <c r="BZ533" s="170" t="str">
        <f aca="false">IF(BX533&lt;&gt;"",IF(ISNUMBER(FIND(".",BX533)),LEFT(BX533,FIND(".",BX533)-1),BX533),BX533)</f>
        <v>xx</v>
      </c>
      <c r="CA533" s="170" t="str">
        <f aca="false">IF(BX533&lt;&gt;"",IF(ISNUMBER(FIND(".",BX533)),RIGHT(BX533,LEN(BX533)-FIND(".",BX533)),""),"")</f>
        <v/>
      </c>
      <c r="CC533" s="170" t="str">
        <f aca="false">A533</f>
        <v>KF513676</v>
      </c>
      <c r="CD533" s="178" t="s">
        <v>339</v>
      </c>
      <c r="CE533" s="178" t="s">
        <v>340</v>
      </c>
      <c r="CF533" s="178" t="s">
        <v>341</v>
      </c>
      <c r="CK533" s="178"/>
      <c r="CR533" s="228" t="n">
        <f aca="false">C533</f>
        <v>3</v>
      </c>
      <c r="CS533" s="229" t="e">
        <f aca="false">d#REF!</f>
        <v>#VALUE!</v>
      </c>
      <c r="CT533" s="170" t="str">
        <f aca="false">CONCATENATE(CD533," strain ",CM533," ",CL533,", partial cds")</f>
        <v>Hepatitis E virus strain  , partial cds</v>
      </c>
    </row>
    <row r="534" customFormat="false" ht="11.9" hidden="false" customHeight="true" outlineLevel="0" collapsed="false">
      <c r="A534" s="154" t="s">
        <v>1399</v>
      </c>
      <c r="B534" s="147" t="n">
        <v>3</v>
      </c>
      <c r="C534" s="148" t="n">
        <v>3</v>
      </c>
      <c r="D534" s="147" t="s">
        <v>1273</v>
      </c>
      <c r="E534" s="150" t="s">
        <v>640</v>
      </c>
      <c r="F534" s="210" t="s">
        <v>1400</v>
      </c>
      <c r="H534" s="146" t="s">
        <v>649</v>
      </c>
      <c r="I534" s="153" t="s">
        <v>650</v>
      </c>
      <c r="J534" s="146" t="s">
        <v>395</v>
      </c>
      <c r="M534" s="157" t="s">
        <v>348</v>
      </c>
      <c r="N534" s="158" t="s">
        <v>400</v>
      </c>
      <c r="O534" s="159" t="n">
        <v>2006</v>
      </c>
      <c r="S534" s="146" t="n">
        <v>280</v>
      </c>
      <c r="T534" s="161" t="n">
        <v>3</v>
      </c>
      <c r="AH534" s="164" t="n">
        <v>6262</v>
      </c>
      <c r="AI534" s="164" t="n">
        <v>6541</v>
      </c>
      <c r="AJ534" s="219" t="n">
        <f aca="false">SeqEnd-SeqBeg+1</f>
        <v>280</v>
      </c>
      <c r="AK534" s="220" t="n">
        <f aca="false">AND( SeqBeg&lt;=Beg  , End &lt;=SeqEnd )</f>
        <v>0</v>
      </c>
      <c r="AN534" s="221"/>
      <c r="AT534" s="147" t="s">
        <v>103</v>
      </c>
      <c r="AU534" s="146"/>
      <c r="AW534" s="222" t="str">
        <f aca="false">HYPERLINK(CONCATENATE("http://www.ncbi.nlm.nih.gov/nuccore/",BM534),BM534)</f>
        <v>KF513677</v>
      </c>
      <c r="AX534" s="219" t="e">
        <f aca="false">CONCATENATE(d#REF!,IF(I534="","",CONCATENATE(".",I534)),IF(K534="","",CONCATENATE(".",K534)),IF(M534="","",CONCATENATE(".",M534)),IF(R534="","",CONCATENATE(".",R534)),IF(U534="","","(*)"))</f>
        <v>#VALUE!</v>
      </c>
      <c r="AY534" s="170" t="str">
        <f aca="false">CONCATENATE(BM534,".",BN534)</f>
        <v>KF513677.HEV_EW176</v>
      </c>
      <c r="AZ534" s="171" t="str">
        <f aca="false">IF(AV534="",IF(ISNUMBER(FIND(".",A534)),LEFT(A534,FIND(".",A534)-1),A534),AV534)</f>
        <v>KF513677</v>
      </c>
      <c r="BA534" s="171" t="str">
        <f aca="false">IF(ISNUMBER(FIND("-",AZ534)),LEFT(AZ534,FIND("-",AZ534)-1),AZ534)</f>
        <v>KF513677</v>
      </c>
      <c r="BB534" s="170" t="str">
        <f aca="false"> MEGAname &amp; "="</f>
        <v>KF513677=</v>
      </c>
      <c r="BC534" s="170" t="str">
        <f aca="false">Clear &amp; IF(span ,"Span","out")</f>
        <v>KF513677=out</v>
      </c>
      <c r="BD534" s="170" t="str">
        <f aca="false">Clear &amp; IF(span, IF(B534=".","Selected",B534),"out")</f>
        <v>KF513677=out</v>
      </c>
      <c r="BE534" s="170" t="str">
        <f aca="false">Clear &amp; Strain</f>
        <v>KF513677=HEV_EW176</v>
      </c>
      <c r="BF534" s="170" t="e">
        <f aca="false">CONCATENATE(A534,"=",F534,". ",AX534,IF(AB534="","",CONCATENATE(".",AB534)))</f>
        <v>#VALUE!</v>
      </c>
      <c r="BG534" s="170" t="e">
        <f aca="false">CONCATENATE(A534,"=",F534,". ",AX534)</f>
        <v>#VALUE!</v>
      </c>
      <c r="BH534" s="170" t="e">
        <f aca="false">CONCATENATE(A534,"=",AX534)</f>
        <v>#VALUE!</v>
      </c>
      <c r="BI534" s="170" t="e">
        <f aca="false">CONCATENATE(A534,"=",ComForSubtype,d#REF!)</f>
        <v>#VALUE!</v>
      </c>
      <c r="BJ534" s="170" t="str">
        <f aca="false">CONCATENATE(A534,"=",E534)</f>
        <v>KF513677=3</v>
      </c>
      <c r="BK534" s="170" t="str">
        <f aca="false">CONCATENATE(A534,"=",C534)</f>
        <v>KF513677=3</v>
      </c>
      <c r="BL534" s="170" t="e">
        <f aca="false">CONCATENATE(d#REF!,"=")</f>
        <v>#VALUE!</v>
      </c>
      <c r="BM534" s="223" t="str">
        <f aca="false">IF(BA534="XX","",BA534)</f>
        <v>KF513677</v>
      </c>
      <c r="BN534" s="224" t="str">
        <f aca="false">CONCATENATE(IF(F534="","",F534),IF(G534="","",CONCATENATE(" / ",G534)))</f>
        <v>HEV_EW176</v>
      </c>
      <c r="BO534" s="225" t="e">
        <f aca="false">AX534</f>
        <v>#VALUE!</v>
      </c>
      <c r="BP534" s="226" t="str">
        <f aca="false">IF(V534="","",V534)</f>
        <v/>
      </c>
      <c r="BQ534" s="226" t="str">
        <f aca="false">IF(W534="","",CONCATENATE(W534,IF(LEFT(AO534,1)="s","+","")))</f>
        <v/>
      </c>
      <c r="BR534" s="226" t="str">
        <f aca="false">IF(X534="","",CONCATENATE(X534,IF(LEFT(AQ534,1)="s","+","")))</f>
        <v/>
      </c>
      <c r="BS534" s="226" t="str">
        <f aca="false">IF(Y534="","",CONCATENATE(Y534,IF(LEFT(AR534,1)="s","+","")))</f>
        <v/>
      </c>
      <c r="BT534" s="226" t="str">
        <f aca="false">IF(Z534="","",CONCATENATE(Z534,IF(LEFT(AS534,1)="s","+","")))</f>
        <v/>
      </c>
      <c r="BU534" s="227" t="str">
        <f aca="false">IF(AA534="","",CONCATENATE(AA534,IF(LEFT(AT534,1)="s","+","")))</f>
        <v/>
      </c>
      <c r="BW534" s="177" t="s">
        <v>338</v>
      </c>
      <c r="BX534" s="170" t="str">
        <f aca="false">IF(BW534&lt;&gt;"",IF(ISNUMBER(FIND("=",BW534)),LEFT(BW534,FIND("=",BW534)-1),BW534),BW534)</f>
        <v>xx</v>
      </c>
      <c r="BY534" s="170" t="str">
        <f aca="false">IF(BW534&lt;&gt;"",IF(ISNUMBER(FIND("=",BW534)),RIGHT(BW534,LEN(BW534)-FIND("=",BW534)),""),"")</f>
        <v>Non_select</v>
      </c>
      <c r="BZ534" s="170" t="str">
        <f aca="false">IF(BX534&lt;&gt;"",IF(ISNUMBER(FIND(".",BX534)),LEFT(BX534,FIND(".",BX534)-1),BX534),BX534)</f>
        <v>xx</v>
      </c>
      <c r="CA534" s="170" t="str">
        <f aca="false">IF(BX534&lt;&gt;"",IF(ISNUMBER(FIND(".",BX534)),RIGHT(BX534,LEN(BX534)-FIND(".",BX534)),""),"")</f>
        <v/>
      </c>
      <c r="CC534" s="170" t="str">
        <f aca="false">A534</f>
        <v>KF513677</v>
      </c>
      <c r="CD534" s="178" t="s">
        <v>339</v>
      </c>
      <c r="CE534" s="178" t="s">
        <v>340</v>
      </c>
      <c r="CF534" s="178" t="s">
        <v>341</v>
      </c>
      <c r="CK534" s="178"/>
      <c r="CR534" s="228" t="n">
        <f aca="false">C534</f>
        <v>3</v>
      </c>
      <c r="CS534" s="229" t="e">
        <f aca="false">d#REF!</f>
        <v>#VALUE!</v>
      </c>
      <c r="CT534" s="170" t="str">
        <f aca="false">CONCATENATE(CD534," strain ",CM534," ",CL534,", partial cds")</f>
        <v>Hepatitis E virus strain  , partial cds</v>
      </c>
    </row>
    <row r="535" customFormat="false" ht="11.9" hidden="false" customHeight="true" outlineLevel="0" collapsed="false">
      <c r="A535" s="154" t="s">
        <v>1401</v>
      </c>
      <c r="B535" s="147" t="n">
        <v>3</v>
      </c>
      <c r="C535" s="148" t="n">
        <v>3</v>
      </c>
      <c r="D535" s="147" t="s">
        <v>1273</v>
      </c>
      <c r="E535" s="150" t="s">
        <v>640</v>
      </c>
      <c r="F535" s="210" t="s">
        <v>1402</v>
      </c>
      <c r="H535" s="146" t="s">
        <v>649</v>
      </c>
      <c r="I535" s="153" t="s">
        <v>650</v>
      </c>
      <c r="J535" s="146" t="s">
        <v>395</v>
      </c>
      <c r="M535" s="157" t="s">
        <v>348</v>
      </c>
      <c r="N535" s="158" t="s">
        <v>400</v>
      </c>
      <c r="O535" s="159" t="n">
        <v>2006</v>
      </c>
      <c r="S535" s="146" t="n">
        <v>280</v>
      </c>
      <c r="T535" s="161" t="n">
        <v>3</v>
      </c>
      <c r="AH535" s="164" t="n">
        <v>6262</v>
      </c>
      <c r="AI535" s="164" t="n">
        <v>6541</v>
      </c>
      <c r="AJ535" s="219" t="n">
        <f aca="false">SeqEnd-SeqBeg+1</f>
        <v>280</v>
      </c>
      <c r="AK535" s="220" t="n">
        <f aca="false">AND( SeqBeg&lt;=Beg  , End &lt;=SeqEnd )</f>
        <v>0</v>
      </c>
      <c r="AN535" s="221"/>
      <c r="AT535" s="147" t="s">
        <v>103</v>
      </c>
      <c r="AU535" s="146"/>
      <c r="AW535" s="222" t="str">
        <f aca="false">HYPERLINK(CONCATENATE("http://www.ncbi.nlm.nih.gov/nuccore/",BM535),BM535)</f>
        <v>KF513679</v>
      </c>
      <c r="AX535" s="219" t="str">
        <f aca="false">CONCATENATE(D535,IF(I535="","",CONCATENATE(".",I535)),IF(K535="","",CONCATENATE(".",K535)),IF(M535="","",CONCATENATE(".",M535)),IF(R534="","",CONCATENATE(".",R534)),IF(U535="","","(*)"))</f>
        <v>3e.GBR.hum</v>
      </c>
      <c r="AY535" s="170" t="str">
        <f aca="false">CONCATENATE(BM535,".",BN535)</f>
        <v>KF513679.HEV_EW178</v>
      </c>
      <c r="AZ535" s="171" t="str">
        <f aca="false">IF(AV535="",IF(ISNUMBER(FIND(".",A535)),LEFT(A535,FIND(".",A535)-1),A535),AV535)</f>
        <v>KF513679</v>
      </c>
      <c r="BA535" s="171" t="str">
        <f aca="false">IF(ISNUMBER(FIND("-",AZ535)),LEFT(AZ535,FIND("-",AZ535)-1),AZ535)</f>
        <v>KF513679</v>
      </c>
      <c r="BB535" s="170" t="str">
        <f aca="false"> MEGAname &amp; "="</f>
        <v>KF513679=</v>
      </c>
      <c r="BC535" s="170" t="str">
        <f aca="false">Clear &amp; IF(span ,"Span","out")</f>
        <v>KF513679=out</v>
      </c>
      <c r="BD535" s="170" t="str">
        <f aca="false">Clear &amp; IF(span, IF(B535=".","Selected",B535),"out")</f>
        <v>KF513679=out</v>
      </c>
      <c r="BE535" s="170" t="str">
        <f aca="false">Clear &amp; Strain</f>
        <v>KF513679=HEV_EW178</v>
      </c>
      <c r="BF535" s="170" t="str">
        <f aca="false">CONCATENATE(A535,"=",F535,". ",AX535,IF(AB535="","",CONCATENATE(".",AB535)))</f>
        <v>KF513679=HEV_EW178. 3e.GBR.hum</v>
      </c>
      <c r="BG535" s="170" t="str">
        <f aca="false">CONCATENATE(A535,"=",F535,". ",AX535)</f>
        <v>KF513679=HEV_EW178. 3e.GBR.hum</v>
      </c>
      <c r="BH535" s="170" t="str">
        <f aca="false">CONCATENATE(A535,"=",AX535)</f>
        <v>KF513679=3e.GBR.hum</v>
      </c>
      <c r="BI535" s="170" t="str">
        <f aca="false">CONCATENATE(A535,"=",ComForSubtype,D535)</f>
        <v>KF513679=3e</v>
      </c>
      <c r="BJ535" s="170" t="str">
        <f aca="false">CONCATENATE(A535,"=",E535)</f>
        <v>KF513679=3</v>
      </c>
      <c r="BK535" s="170" t="str">
        <f aca="false">CONCATENATE(A535,"=",C535)</f>
        <v>KF513679=3</v>
      </c>
      <c r="BL535" s="170" t="str">
        <f aca="false">CONCATENATE(D535,"=")</f>
        <v>3e=</v>
      </c>
      <c r="BM535" s="223" t="str">
        <f aca="false">IF(BA535="XX","",BA535)</f>
        <v>KF513679</v>
      </c>
      <c r="BN535" s="224" t="str">
        <f aca="false">CONCATENATE(IF(F535="","",F535),IF(G535="","",CONCATENATE(" / ",G535)))</f>
        <v>HEV_EW178</v>
      </c>
      <c r="BO535" s="225" t="str">
        <f aca="false">AX535</f>
        <v>3e.GBR.hum</v>
      </c>
      <c r="BP535" s="226" t="str">
        <f aca="false">IF(V535="","",V535)</f>
        <v/>
      </c>
      <c r="BQ535" s="226" t="str">
        <f aca="false">IF(W535="","",CONCATENATE(W535,IF(LEFT(AO535,1)="s","+","")))</f>
        <v/>
      </c>
      <c r="BR535" s="226" t="str">
        <f aca="false">IF(X535="","",CONCATENATE(X535,IF(LEFT(AQ535,1)="s","+","")))</f>
        <v/>
      </c>
      <c r="BS535" s="226" t="str">
        <f aca="false">IF(Y535="","",CONCATENATE(Y535,IF(LEFT(AR535,1)="s","+","")))</f>
        <v/>
      </c>
      <c r="BT535" s="226" t="str">
        <f aca="false">IF(Z535="","",CONCATENATE(Z535,IF(LEFT(AS535,1)="s","+","")))</f>
        <v/>
      </c>
      <c r="BU535" s="227" t="str">
        <f aca="false">IF(AA535="","",CONCATENATE(AA535,IF(LEFT(AT535,1)="s","+","")))</f>
        <v/>
      </c>
      <c r="BW535" s="177" t="s">
        <v>338</v>
      </c>
      <c r="BX535" s="170" t="str">
        <f aca="false">IF(BW535&lt;&gt;"",IF(ISNUMBER(FIND("=",BW535)),LEFT(BW535,FIND("=",BW535)-1),BW535),BW535)</f>
        <v>xx</v>
      </c>
      <c r="BY535" s="170" t="str">
        <f aca="false">IF(BW535&lt;&gt;"",IF(ISNUMBER(FIND("=",BW535)),RIGHT(BW535,LEN(BW535)-FIND("=",BW535)),""),"")</f>
        <v>Non_select</v>
      </c>
      <c r="BZ535" s="170" t="str">
        <f aca="false">IF(BX535&lt;&gt;"",IF(ISNUMBER(FIND(".",BX535)),LEFT(BX535,FIND(".",BX535)-1),BX535),BX535)</f>
        <v>xx</v>
      </c>
      <c r="CA535" s="170" t="str">
        <f aca="false">IF(BX535&lt;&gt;"",IF(ISNUMBER(FIND(".",BX535)),RIGHT(BX535,LEN(BX535)-FIND(".",BX535)),""),"")</f>
        <v/>
      </c>
      <c r="CC535" s="170" t="str">
        <f aca="false">A535</f>
        <v>KF513679</v>
      </c>
      <c r="CD535" s="178" t="s">
        <v>339</v>
      </c>
      <c r="CE535" s="178" t="s">
        <v>340</v>
      </c>
      <c r="CF535" s="178" t="s">
        <v>341</v>
      </c>
      <c r="CK535" s="178"/>
      <c r="CR535" s="228" t="n">
        <f aca="false">C535</f>
        <v>3</v>
      </c>
      <c r="CS535" s="229" t="str">
        <f aca="false">D535</f>
        <v>3e</v>
      </c>
      <c r="CT535" s="170" t="str">
        <f aca="false">CONCATENATE(CD535," strain ",CM535," ",CL535,", partial cds")</f>
        <v>Hepatitis E virus strain  , partial cds</v>
      </c>
    </row>
    <row r="536" customFormat="false" ht="11.9" hidden="false" customHeight="true" outlineLevel="0" collapsed="false">
      <c r="A536" s="154" t="s">
        <v>1403</v>
      </c>
      <c r="B536" s="147" t="n">
        <v>3</v>
      </c>
      <c r="C536" s="148" t="n">
        <v>3</v>
      </c>
      <c r="D536" s="147" t="s">
        <v>1273</v>
      </c>
      <c r="E536" s="150" t="s">
        <v>640</v>
      </c>
      <c r="F536" s="210" t="s">
        <v>1404</v>
      </c>
      <c r="H536" s="146" t="s">
        <v>649</v>
      </c>
      <c r="I536" s="153" t="s">
        <v>650</v>
      </c>
      <c r="J536" s="146" t="s">
        <v>395</v>
      </c>
      <c r="M536" s="157" t="s">
        <v>348</v>
      </c>
      <c r="N536" s="158" t="s">
        <v>400</v>
      </c>
      <c r="O536" s="159" t="n">
        <v>2008</v>
      </c>
      <c r="S536" s="146" t="n">
        <v>280</v>
      </c>
      <c r="T536" s="161" t="n">
        <v>3</v>
      </c>
      <c r="AH536" s="164" t="n">
        <v>6262</v>
      </c>
      <c r="AI536" s="164" t="n">
        <v>6541</v>
      </c>
      <c r="AJ536" s="219" t="n">
        <f aca="false">SeqEnd-SeqBeg+1</f>
        <v>280</v>
      </c>
      <c r="AK536" s="220" t="n">
        <f aca="false">AND( SeqBeg&lt;=Beg  , End &lt;=SeqEnd )</f>
        <v>0</v>
      </c>
      <c r="AN536" s="221"/>
      <c r="AT536" s="147" t="s">
        <v>103</v>
      </c>
      <c r="AU536" s="146"/>
      <c r="AW536" s="222" t="str">
        <f aca="false">HYPERLINK(CONCATENATE("http://www.ncbi.nlm.nih.gov/nuccore/",BM536),BM536)</f>
        <v>KF513680</v>
      </c>
      <c r="AX536" s="219" t="e">
        <f aca="false">CONCATENATE(d#REF!,IF(I536="","",CONCATENATE(".",I536)),IF(K536="","",CONCATENATE(".",K536)),IF(M536="","",CONCATENATE(".",M536)),IF(R536="","",CONCATENATE(".",R536)),IF(U536="","","(*)"))</f>
        <v>#VALUE!</v>
      </c>
      <c r="AY536" s="170" t="str">
        <f aca="false">CONCATENATE(BM536,".",BN536)</f>
        <v>KF513680.HEV_EW179</v>
      </c>
      <c r="AZ536" s="171" t="str">
        <f aca="false">IF(AV536="",IF(ISNUMBER(FIND(".",A536)),LEFT(A536,FIND(".",A536)-1),A536),AV536)</f>
        <v>KF513680</v>
      </c>
      <c r="BA536" s="171" t="str">
        <f aca="false">IF(ISNUMBER(FIND("-",AZ536)),LEFT(AZ536,FIND("-",AZ536)-1),AZ536)</f>
        <v>KF513680</v>
      </c>
      <c r="BB536" s="170" t="str">
        <f aca="false"> MEGAname &amp; "="</f>
        <v>KF513680=</v>
      </c>
      <c r="BC536" s="170" t="str">
        <f aca="false">Clear &amp; IF(span ,"Span","out")</f>
        <v>KF513680=out</v>
      </c>
      <c r="BD536" s="170" t="str">
        <f aca="false">Clear &amp; IF(span, IF(B536=".","Selected",B536),"out")</f>
        <v>KF513680=out</v>
      </c>
      <c r="BE536" s="170" t="str">
        <f aca="false">Clear &amp; Strain</f>
        <v>KF513680=HEV_EW179</v>
      </c>
      <c r="BF536" s="170" t="e">
        <f aca="false">CONCATENATE(A536,"=",F536,". ",AX536,IF(AB536="","",CONCATENATE(".",AB536)))</f>
        <v>#VALUE!</v>
      </c>
      <c r="BG536" s="170" t="e">
        <f aca="false">CONCATENATE(A536,"=",F536,". ",AX536)</f>
        <v>#VALUE!</v>
      </c>
      <c r="BH536" s="170" t="e">
        <f aca="false">CONCATENATE(A536,"=",AX536)</f>
        <v>#VALUE!</v>
      </c>
      <c r="BI536" s="170" t="e">
        <f aca="false">CONCATENATE(A536,"=",ComForSubtype,d#REF!)</f>
        <v>#VALUE!</v>
      </c>
      <c r="BJ536" s="170" t="str">
        <f aca="false">CONCATENATE(A536,"=",E536)</f>
        <v>KF513680=3</v>
      </c>
      <c r="BK536" s="170" t="str">
        <f aca="false">CONCATENATE(A536,"=",C536)</f>
        <v>KF513680=3</v>
      </c>
      <c r="BL536" s="170" t="e">
        <f aca="false">CONCATENATE(d#REF!,"=")</f>
        <v>#VALUE!</v>
      </c>
      <c r="BM536" s="223" t="str">
        <f aca="false">IF(BA536="XX","",BA536)</f>
        <v>KF513680</v>
      </c>
      <c r="BN536" s="224" t="str">
        <f aca="false">CONCATENATE(IF(F536="","",F536),IF(G536="","",CONCATENATE(" / ",G536)))</f>
        <v>HEV_EW179</v>
      </c>
      <c r="BO536" s="225" t="e">
        <f aca="false">AX536</f>
        <v>#VALUE!</v>
      </c>
      <c r="BP536" s="226" t="str">
        <f aca="false">IF(V536="","",V536)</f>
        <v/>
      </c>
      <c r="BQ536" s="226" t="str">
        <f aca="false">IF(W536="","",CONCATENATE(W536,IF(LEFT(AO536,1)="s","+","")))</f>
        <v/>
      </c>
      <c r="BR536" s="226" t="str">
        <f aca="false">IF(X536="","",CONCATENATE(X536,IF(LEFT(AQ536,1)="s","+","")))</f>
        <v/>
      </c>
      <c r="BS536" s="226" t="str">
        <f aca="false">IF(Y536="","",CONCATENATE(Y536,IF(LEFT(AR536,1)="s","+","")))</f>
        <v/>
      </c>
      <c r="BT536" s="226" t="str">
        <f aca="false">IF(Z536="","",CONCATENATE(Z536,IF(LEFT(AS536,1)="s","+","")))</f>
        <v/>
      </c>
      <c r="BU536" s="227" t="str">
        <f aca="false">IF(AA536="","",CONCATENATE(AA536,IF(LEFT(AT536,1)="s","+","")))</f>
        <v/>
      </c>
      <c r="BW536" s="177" t="s">
        <v>338</v>
      </c>
      <c r="BX536" s="170" t="str">
        <f aca="false">IF(BW536&lt;&gt;"",IF(ISNUMBER(FIND("=",BW536)),LEFT(BW536,FIND("=",BW536)-1),BW536),BW536)</f>
        <v>xx</v>
      </c>
      <c r="BY536" s="170" t="str">
        <f aca="false">IF(BW536&lt;&gt;"",IF(ISNUMBER(FIND("=",BW536)),RIGHT(BW536,LEN(BW536)-FIND("=",BW536)),""),"")</f>
        <v>Non_select</v>
      </c>
      <c r="BZ536" s="170" t="str">
        <f aca="false">IF(BX536&lt;&gt;"",IF(ISNUMBER(FIND(".",BX536)),LEFT(BX536,FIND(".",BX536)-1),BX536),BX536)</f>
        <v>xx</v>
      </c>
      <c r="CA536" s="170" t="str">
        <f aca="false">IF(BX536&lt;&gt;"",IF(ISNUMBER(FIND(".",BX536)),RIGHT(BX536,LEN(BX536)-FIND(".",BX536)),""),"")</f>
        <v/>
      </c>
      <c r="CC536" s="170" t="str">
        <f aca="false">A536</f>
        <v>KF513680</v>
      </c>
      <c r="CD536" s="178" t="s">
        <v>339</v>
      </c>
      <c r="CE536" s="178" t="s">
        <v>340</v>
      </c>
      <c r="CF536" s="178" t="s">
        <v>341</v>
      </c>
      <c r="CK536" s="178"/>
      <c r="CR536" s="228" t="n">
        <f aca="false">C536</f>
        <v>3</v>
      </c>
      <c r="CS536" s="229" t="e">
        <f aca="false">d#REF!</f>
        <v>#VALUE!</v>
      </c>
      <c r="CT536" s="170" t="str">
        <f aca="false">CONCATENATE(CD536," strain ",CM536," ",CL536,", partial cds")</f>
        <v>Hepatitis E virus strain  , partial cds</v>
      </c>
    </row>
    <row r="537" customFormat="false" ht="11.9" hidden="false" customHeight="true" outlineLevel="0" collapsed="false">
      <c r="A537" s="154" t="s">
        <v>1405</v>
      </c>
      <c r="B537" s="147" t="n">
        <v>3</v>
      </c>
      <c r="C537" s="148" t="n">
        <v>3</v>
      </c>
      <c r="D537" s="147" t="s">
        <v>1273</v>
      </c>
      <c r="E537" s="150" t="s">
        <v>640</v>
      </c>
      <c r="F537" s="210" t="s">
        <v>1406</v>
      </c>
      <c r="H537" s="146" t="s">
        <v>649</v>
      </c>
      <c r="I537" s="153" t="s">
        <v>650</v>
      </c>
      <c r="J537" s="146" t="s">
        <v>395</v>
      </c>
      <c r="M537" s="157" t="s">
        <v>348</v>
      </c>
      <c r="N537" s="158" t="s">
        <v>400</v>
      </c>
      <c r="O537" s="159" t="n">
        <v>2004</v>
      </c>
      <c r="S537" s="146" t="n">
        <v>280</v>
      </c>
      <c r="T537" s="161" t="n">
        <v>3</v>
      </c>
      <c r="AH537" s="164" t="n">
        <v>6262</v>
      </c>
      <c r="AI537" s="164" t="n">
        <v>6541</v>
      </c>
      <c r="AJ537" s="219" t="n">
        <f aca="false">SeqEnd-SeqBeg+1</f>
        <v>280</v>
      </c>
      <c r="AK537" s="220" t="n">
        <f aca="false">AND( SeqBeg&lt;=Beg  , End &lt;=SeqEnd )</f>
        <v>0</v>
      </c>
      <c r="AN537" s="221"/>
      <c r="AT537" s="147" t="s">
        <v>103</v>
      </c>
      <c r="AU537" s="146"/>
      <c r="AW537" s="222" t="str">
        <f aca="false">HYPERLINK(CONCATENATE("http://www.ncbi.nlm.nih.gov/nuccore/",BM537),BM537)</f>
        <v>KF513692</v>
      </c>
      <c r="AX537" s="219" t="e">
        <f aca="false">CONCATENATE(d#REF!,IF(I537="","",CONCATENATE(".",I537)),IF(K537="","",CONCATENATE(".",K537)),IF(M537="","",CONCATENATE(".",M537)),IF(R537="","",CONCATENATE(".",R537)),IF(U537="","","(*)"))</f>
        <v>#VALUE!</v>
      </c>
      <c r="AY537" s="170" t="str">
        <f aca="false">CONCATENATE(BM537,".",BN537)</f>
        <v>KF513692.HEV_EW179</v>
      </c>
      <c r="AZ537" s="171" t="str">
        <f aca="false">IF(AV537="",IF(ISNUMBER(FIND(".",A537)),LEFT(A537,FIND(".",A537)-1),A537),AV537)</f>
        <v>KF513692</v>
      </c>
      <c r="BA537" s="171" t="str">
        <f aca="false">IF(ISNUMBER(FIND("-",AZ537)),LEFT(AZ537,FIND("-",AZ537)-1),AZ537)</f>
        <v>KF513692</v>
      </c>
      <c r="BB537" s="170" t="str">
        <f aca="false"> MEGAname &amp; "="</f>
        <v>KF513692=</v>
      </c>
      <c r="BC537" s="170" t="str">
        <f aca="false">Clear &amp; IF(span ,"Span","out")</f>
        <v>KF513692=out</v>
      </c>
      <c r="BD537" s="170" t="str">
        <f aca="false">Clear &amp; IF(span, IF(B537=".","Selected",B537),"out")</f>
        <v>KF513692=out</v>
      </c>
      <c r="BE537" s="170" t="str">
        <f aca="false">Clear &amp; Strain</f>
        <v>KF513692=HEV_EW18</v>
      </c>
      <c r="BF537" s="170" t="e">
        <f aca="false">CONCATENATE(A537,"=",F536,". ",AX537,IF(AB537="","",CONCATENATE(".",AB537)))</f>
        <v>#VALUE!</v>
      </c>
      <c r="BG537" s="170" t="e">
        <f aca="false">CONCATENATE(A537,"=",F536,". ",AX537)</f>
        <v>#VALUE!</v>
      </c>
      <c r="BH537" s="170" t="e">
        <f aca="false">CONCATENATE(A537,"=",AX537)</f>
        <v>#VALUE!</v>
      </c>
      <c r="BI537" s="170" t="e">
        <f aca="false">CONCATENATE(A537,"=",ComForSubtype,d#REF!)</f>
        <v>#VALUE!</v>
      </c>
      <c r="BJ537" s="170" t="str">
        <f aca="false">CONCATENATE(A537,"=",E537)</f>
        <v>KF513692=3</v>
      </c>
      <c r="BK537" s="170" t="str">
        <f aca="false">CONCATENATE(A537,"=",C537)</f>
        <v>KF513692=3</v>
      </c>
      <c r="BL537" s="170" t="e">
        <f aca="false">CONCATENATE(d#REF!,"=")</f>
        <v>#VALUE!</v>
      </c>
      <c r="BM537" s="223" t="str">
        <f aca="false">IF(BA537="XX","",BA537)</f>
        <v>KF513692</v>
      </c>
      <c r="BN537" s="224" t="str">
        <f aca="false">CONCATENATE(IF(F536="","",F536),IF(G537="","",CONCATENATE(" / ",G537)))</f>
        <v>HEV_EW179</v>
      </c>
      <c r="BO537" s="225" t="e">
        <f aca="false">AX537</f>
        <v>#VALUE!</v>
      </c>
      <c r="BP537" s="226" t="str">
        <f aca="false">IF(V537="","",V537)</f>
        <v/>
      </c>
      <c r="BQ537" s="226" t="str">
        <f aca="false">IF(W537="","",CONCATENATE(W537,IF(LEFT(AO537,1)="s","+","")))</f>
        <v/>
      </c>
      <c r="BR537" s="226" t="str">
        <f aca="false">IF(X537="","",CONCATENATE(X537,IF(LEFT(AQ537,1)="s","+","")))</f>
        <v/>
      </c>
      <c r="BS537" s="226" t="str">
        <f aca="false">IF(Y537="","",CONCATENATE(Y537,IF(LEFT(AR537,1)="s","+","")))</f>
        <v/>
      </c>
      <c r="BT537" s="226" t="str">
        <f aca="false">IF(Z537="","",CONCATENATE(Z537,IF(LEFT(AS537,1)="s","+","")))</f>
        <v/>
      </c>
      <c r="BU537" s="227" t="str">
        <f aca="false">IF(AA537="","",CONCATENATE(AA537,IF(LEFT(AT537,1)="s","+","")))</f>
        <v/>
      </c>
      <c r="BW537" s="177" t="s">
        <v>338</v>
      </c>
      <c r="BX537" s="170" t="str">
        <f aca="false">IF(BW537&lt;&gt;"",IF(ISNUMBER(FIND("=",BW537)),LEFT(BW537,FIND("=",BW537)-1),BW537),BW537)</f>
        <v>xx</v>
      </c>
      <c r="BY537" s="170" t="str">
        <f aca="false">IF(BW537&lt;&gt;"",IF(ISNUMBER(FIND("=",BW537)),RIGHT(BW537,LEN(BW537)-FIND("=",BW537)),""),"")</f>
        <v>Non_select</v>
      </c>
      <c r="BZ537" s="170" t="str">
        <f aca="false">IF(BX537&lt;&gt;"",IF(ISNUMBER(FIND(".",BX537)),LEFT(BX537,FIND(".",BX537)-1),BX537),BX537)</f>
        <v>xx</v>
      </c>
      <c r="CA537" s="170" t="str">
        <f aca="false">IF(BX537&lt;&gt;"",IF(ISNUMBER(FIND(".",BX537)),RIGHT(BX537,LEN(BX537)-FIND(".",BX537)),""),"")</f>
        <v/>
      </c>
      <c r="CC537" s="170" t="str">
        <f aca="false">A537</f>
        <v>KF513692</v>
      </c>
      <c r="CD537" s="178" t="s">
        <v>339</v>
      </c>
      <c r="CE537" s="178" t="s">
        <v>340</v>
      </c>
      <c r="CF537" s="178" t="s">
        <v>341</v>
      </c>
      <c r="CK537" s="178"/>
      <c r="CR537" s="228" t="n">
        <f aca="false">C537</f>
        <v>3</v>
      </c>
      <c r="CS537" s="229" t="e">
        <f aca="false">d#REF!</f>
        <v>#VALUE!</v>
      </c>
      <c r="CT537" s="170" t="str">
        <f aca="false">CONCATENATE(CD537," strain ",CM537," ",CL537,", partial cds")</f>
        <v>Hepatitis E virus strain  , partial cds</v>
      </c>
    </row>
    <row r="538" customFormat="false" ht="11.9" hidden="false" customHeight="true" outlineLevel="0" collapsed="false">
      <c r="A538" s="154" t="s">
        <v>1407</v>
      </c>
      <c r="B538" s="147" t="n">
        <v>3</v>
      </c>
      <c r="C538" s="148" t="n">
        <v>3</v>
      </c>
      <c r="D538" s="147" t="s">
        <v>1273</v>
      </c>
      <c r="E538" s="150" t="s">
        <v>640</v>
      </c>
      <c r="F538" s="210" t="s">
        <v>1408</v>
      </c>
      <c r="H538" s="146" t="s">
        <v>649</v>
      </c>
      <c r="I538" s="153" t="s">
        <v>650</v>
      </c>
      <c r="J538" s="146" t="s">
        <v>395</v>
      </c>
      <c r="M538" s="157" t="s">
        <v>348</v>
      </c>
      <c r="N538" s="158" t="s">
        <v>400</v>
      </c>
      <c r="O538" s="159" t="n">
        <v>2006</v>
      </c>
      <c r="S538" s="146" t="n">
        <v>280</v>
      </c>
      <c r="T538" s="161" t="n">
        <v>3</v>
      </c>
      <c r="AH538" s="164" t="n">
        <v>6262</v>
      </c>
      <c r="AI538" s="164" t="n">
        <v>6541</v>
      </c>
      <c r="AJ538" s="219" t="n">
        <f aca="false">SeqEnd-SeqBeg+1</f>
        <v>280</v>
      </c>
      <c r="AK538" s="220" t="n">
        <f aca="false">AND( SeqBeg&lt;=Beg  , End &lt;=SeqEnd )</f>
        <v>0</v>
      </c>
      <c r="AN538" s="221"/>
      <c r="AT538" s="147" t="s">
        <v>103</v>
      </c>
      <c r="AU538" s="146"/>
      <c r="AW538" s="222" t="str">
        <f aca="false">HYPERLINK(CONCATENATE("http://www.ncbi.nlm.nih.gov/nuccore/",BM538),BM538)</f>
        <v>KF513682</v>
      </c>
      <c r="AX538" s="219" t="e">
        <f aca="false">CONCATENATE(d#REF!,IF(I538="","",CONCATENATE(".",I538)),IF(K538="","",CONCATENATE(".",K538)),IF(M538="","",CONCATENATE(".",M538)),IF(R538="","",CONCATENATE(".",R538)),IF(U538="","","(*)"))</f>
        <v>#VALUE!</v>
      </c>
      <c r="AY538" s="170" t="str">
        <f aca="false">CONCATENATE(BM538,".",BN538)</f>
        <v>KF513682.HEV_EW180</v>
      </c>
      <c r="AZ538" s="171" t="str">
        <f aca="false">IF(AV538="",IF(ISNUMBER(FIND(".",A538)),LEFT(A538,FIND(".",A538)-1),A538),AV538)</f>
        <v>KF513682</v>
      </c>
      <c r="BA538" s="171" t="str">
        <f aca="false">IF(ISNUMBER(FIND("-",AZ538)),LEFT(AZ538,FIND("-",AZ538)-1),AZ538)</f>
        <v>KF513682</v>
      </c>
      <c r="BB538" s="170" t="str">
        <f aca="false"> MEGAname &amp; "="</f>
        <v>KF513682=</v>
      </c>
      <c r="BC538" s="170" t="str">
        <f aca="false">Clear &amp; IF(span ,"Span","out")</f>
        <v>KF513682=out</v>
      </c>
      <c r="BD538" s="170" t="str">
        <f aca="false">Clear &amp; IF(span, IF(B538=".","Selected",B538),"out")</f>
        <v>KF513682=out</v>
      </c>
      <c r="BE538" s="170" t="str">
        <f aca="false">Clear &amp; Strain</f>
        <v>KF513682=HEV_EW180</v>
      </c>
      <c r="BF538" s="170" t="e">
        <f aca="false">CONCATENATE(A538,"=",F538,". ",AX538,IF(AB538="","",CONCATENATE(".",AB538)))</f>
        <v>#VALUE!</v>
      </c>
      <c r="BG538" s="170" t="e">
        <f aca="false">CONCATENATE(A538,"=",F538,". ",AX538)</f>
        <v>#VALUE!</v>
      </c>
      <c r="BH538" s="170" t="e">
        <f aca="false">CONCATENATE(A538,"=",AX538)</f>
        <v>#VALUE!</v>
      </c>
      <c r="BI538" s="170" t="e">
        <f aca="false">CONCATENATE(A538,"=",ComForSubtype,d#REF!)</f>
        <v>#VALUE!</v>
      </c>
      <c r="BJ538" s="170" t="str">
        <f aca="false">CONCATENATE(A538,"=",E538)</f>
        <v>KF513682=3</v>
      </c>
      <c r="BK538" s="170" t="str">
        <f aca="false">CONCATENATE(A538,"=",C538)</f>
        <v>KF513682=3</v>
      </c>
      <c r="BL538" s="170" t="e">
        <f aca="false">CONCATENATE(d#REF!,"=")</f>
        <v>#VALUE!</v>
      </c>
      <c r="BM538" s="223" t="str">
        <f aca="false">IF(BA538="XX","",BA538)</f>
        <v>KF513682</v>
      </c>
      <c r="BN538" s="224" t="str">
        <f aca="false">CONCATENATE(IF(F538="","",F538),IF(G538="","",CONCATENATE(" / ",G538)))</f>
        <v>HEV_EW180</v>
      </c>
      <c r="BO538" s="225" t="e">
        <f aca="false">AX538</f>
        <v>#VALUE!</v>
      </c>
      <c r="BP538" s="226" t="str">
        <f aca="false">IF(V538="","",V538)</f>
        <v/>
      </c>
      <c r="BQ538" s="226" t="str">
        <f aca="false">IF(W538="","",CONCATENATE(W538,IF(LEFT(AO538,1)="s","+","")))</f>
        <v/>
      </c>
      <c r="BR538" s="226" t="str">
        <f aca="false">IF(X538="","",CONCATENATE(X538,IF(LEFT(AQ538,1)="s","+","")))</f>
        <v/>
      </c>
      <c r="BS538" s="226" t="str">
        <f aca="false">IF(Y538="","",CONCATENATE(Y538,IF(LEFT(AR538,1)="s","+","")))</f>
        <v/>
      </c>
      <c r="BT538" s="226" t="str">
        <f aca="false">IF(Z538="","",CONCATENATE(Z538,IF(LEFT(AS538,1)="s","+","")))</f>
        <v/>
      </c>
      <c r="BU538" s="227" t="str">
        <f aca="false">IF(AA538="","",CONCATENATE(AA538,IF(LEFT(AT538,1)="s","+","")))</f>
        <v/>
      </c>
      <c r="BW538" s="177" t="s">
        <v>338</v>
      </c>
      <c r="BX538" s="170" t="str">
        <f aca="false">IF(BW538&lt;&gt;"",IF(ISNUMBER(FIND("=",BW538)),LEFT(BW538,FIND("=",BW538)-1),BW538),BW538)</f>
        <v>xx</v>
      </c>
      <c r="BY538" s="170" t="str">
        <f aca="false">IF(BW538&lt;&gt;"",IF(ISNUMBER(FIND("=",BW538)),RIGHT(BW538,LEN(BW538)-FIND("=",BW538)),""),"")</f>
        <v>Non_select</v>
      </c>
      <c r="BZ538" s="170" t="str">
        <f aca="false">IF(BX538&lt;&gt;"",IF(ISNUMBER(FIND(".",BX538)),LEFT(BX538,FIND(".",BX538)-1),BX538),BX538)</f>
        <v>xx</v>
      </c>
      <c r="CA538" s="170" t="str">
        <f aca="false">IF(BX538&lt;&gt;"",IF(ISNUMBER(FIND(".",BX538)),RIGHT(BX538,LEN(BX538)-FIND(".",BX538)),""),"")</f>
        <v/>
      </c>
      <c r="CC538" s="170" t="str">
        <f aca="false">A538</f>
        <v>KF513682</v>
      </c>
      <c r="CD538" s="178" t="s">
        <v>339</v>
      </c>
      <c r="CE538" s="178" t="s">
        <v>340</v>
      </c>
      <c r="CF538" s="178" t="s">
        <v>341</v>
      </c>
      <c r="CK538" s="178"/>
      <c r="CR538" s="228" t="n">
        <f aca="false">C538</f>
        <v>3</v>
      </c>
      <c r="CS538" s="229" t="e">
        <f aca="false">d#REF!</f>
        <v>#VALUE!</v>
      </c>
      <c r="CT538" s="170" t="str">
        <f aca="false">CONCATENATE(CD538," strain ",CM538," ",CL538,", partial cds")</f>
        <v>Hepatitis E virus strain  , partial cds</v>
      </c>
    </row>
    <row r="539" customFormat="false" ht="11.9" hidden="false" customHeight="true" outlineLevel="0" collapsed="false">
      <c r="A539" s="154" t="s">
        <v>1409</v>
      </c>
      <c r="B539" s="147" t="n">
        <v>3</v>
      </c>
      <c r="C539" s="148" t="n">
        <v>3</v>
      </c>
      <c r="D539" s="147" t="s">
        <v>1273</v>
      </c>
      <c r="E539" s="150" t="s">
        <v>640</v>
      </c>
      <c r="F539" s="210" t="s">
        <v>1410</v>
      </c>
      <c r="H539" s="146" t="s">
        <v>649</v>
      </c>
      <c r="I539" s="153" t="s">
        <v>650</v>
      </c>
      <c r="J539" s="146" t="s">
        <v>395</v>
      </c>
      <c r="M539" s="157" t="s">
        <v>348</v>
      </c>
      <c r="N539" s="158" t="s">
        <v>400</v>
      </c>
      <c r="O539" s="159" t="n">
        <v>2008</v>
      </c>
      <c r="S539" s="146" t="n">
        <v>280</v>
      </c>
      <c r="T539" s="161" t="n">
        <v>3</v>
      </c>
      <c r="AH539" s="164" t="n">
        <v>6262</v>
      </c>
      <c r="AI539" s="164" t="n">
        <v>6541</v>
      </c>
      <c r="AJ539" s="219" t="n">
        <f aca="false">SeqEnd-SeqBeg+1</f>
        <v>280</v>
      </c>
      <c r="AK539" s="220" t="n">
        <f aca="false">AND( SeqBeg&lt;=Beg  , End &lt;=SeqEnd )</f>
        <v>0</v>
      </c>
      <c r="AN539" s="221"/>
      <c r="AT539" s="147" t="s">
        <v>103</v>
      </c>
      <c r="AU539" s="146"/>
      <c r="AW539" s="222" t="str">
        <f aca="false">HYPERLINK(CONCATENATE("http://www.ncbi.nlm.nih.gov/nuccore/",BM539),BM539)</f>
        <v>KF513684</v>
      </c>
      <c r="AX539" s="219" t="e">
        <f aca="false">CONCATENATE(d#REF!,IF(I539="","",CONCATENATE(".",I539)),IF(K539="","",CONCATENATE(".",K539)),IF(M539="","",CONCATENATE(".",M539)),IF(R539="","",CONCATENATE(".",R539)),IF(U539="","","(*)"))</f>
        <v>#VALUE!</v>
      </c>
      <c r="AY539" s="170" t="str">
        <f aca="false">CONCATENATE(BM539,".",BN539)</f>
        <v>KF513684.HEV_EW180</v>
      </c>
      <c r="AZ539" s="171" t="str">
        <f aca="false">IF(AV539="",IF(ISNUMBER(FIND(".",A539)),LEFT(A539,FIND(".",A539)-1),A539),AV539)</f>
        <v>KF513684</v>
      </c>
      <c r="BA539" s="171" t="str">
        <f aca="false">IF(ISNUMBER(FIND("-",AZ539)),LEFT(AZ539,FIND("-",AZ539)-1),AZ539)</f>
        <v>KF513684</v>
      </c>
      <c r="BB539" s="170" t="str">
        <f aca="false"> MEGAname &amp; "="</f>
        <v>KF513684=</v>
      </c>
      <c r="BC539" s="170" t="str">
        <f aca="false">Clear &amp; IF(span ,"Span","out")</f>
        <v>KF513684=out</v>
      </c>
      <c r="BD539" s="170" t="str">
        <f aca="false">Clear &amp; IF(span, IF(B539=".","Selected",B539),"out")</f>
        <v>KF513684=out</v>
      </c>
      <c r="BE539" s="170" t="str">
        <f aca="false">Clear &amp; Strain</f>
        <v>KF513684=HEV_EW182</v>
      </c>
      <c r="BF539" s="170" t="e">
        <f aca="false">CONCATENATE(A539,"=",F538,". ",AX539,IF(AB539="","",CONCATENATE(".",AB539)))</f>
        <v>#VALUE!</v>
      </c>
      <c r="BG539" s="170" t="e">
        <f aca="false">CONCATENATE(A539,"=",F538,". ",AX539)</f>
        <v>#VALUE!</v>
      </c>
      <c r="BH539" s="170" t="e">
        <f aca="false">CONCATENATE(A539,"=",AX539)</f>
        <v>#VALUE!</v>
      </c>
      <c r="BI539" s="170" t="e">
        <f aca="false">CONCATENATE(A539,"=",ComForSubtype,d#REF!)</f>
        <v>#VALUE!</v>
      </c>
      <c r="BJ539" s="170" t="str">
        <f aca="false">CONCATENATE(A539,"=",E539)</f>
        <v>KF513684=3</v>
      </c>
      <c r="BK539" s="170" t="str">
        <f aca="false">CONCATENATE(A539,"=",C539)</f>
        <v>KF513684=3</v>
      </c>
      <c r="BL539" s="170" t="e">
        <f aca="false">CONCATENATE(d#REF!,"=")</f>
        <v>#VALUE!</v>
      </c>
      <c r="BM539" s="223" t="str">
        <f aca="false">IF(BA539="XX","",BA539)</f>
        <v>KF513684</v>
      </c>
      <c r="BN539" s="224" t="str">
        <f aca="false">CONCATENATE(IF(F538="","",F538),IF(G539="","",CONCATENATE(" / ",G539)))</f>
        <v>HEV_EW180</v>
      </c>
      <c r="BO539" s="225" t="e">
        <f aca="false">AX539</f>
        <v>#VALUE!</v>
      </c>
      <c r="BP539" s="226" t="str">
        <f aca="false">IF(V539="","",V539)</f>
        <v/>
      </c>
      <c r="BQ539" s="226" t="str">
        <f aca="false">IF(W539="","",CONCATENATE(W539,IF(LEFT(AO539,1)="s","+","")))</f>
        <v/>
      </c>
      <c r="BR539" s="226" t="str">
        <f aca="false">IF(X539="","",CONCATENATE(X539,IF(LEFT(AQ539,1)="s","+","")))</f>
        <v/>
      </c>
      <c r="BS539" s="226" t="str">
        <f aca="false">IF(Y539="","",CONCATENATE(Y539,IF(LEFT(AR539,1)="s","+","")))</f>
        <v/>
      </c>
      <c r="BT539" s="226" t="str">
        <f aca="false">IF(Z539="","",CONCATENATE(Z539,IF(LEFT(AS539,1)="s","+","")))</f>
        <v/>
      </c>
      <c r="BU539" s="227" t="str">
        <f aca="false">IF(AA539="","",CONCATENATE(AA539,IF(LEFT(AT539,1)="s","+","")))</f>
        <v/>
      </c>
      <c r="BW539" s="177" t="s">
        <v>338</v>
      </c>
      <c r="BX539" s="170" t="str">
        <f aca="false">IF(BW539&lt;&gt;"",IF(ISNUMBER(FIND("=",BW539)),LEFT(BW539,FIND("=",BW539)-1),BW539),BW539)</f>
        <v>xx</v>
      </c>
      <c r="BY539" s="170" t="str">
        <f aca="false">IF(BW539&lt;&gt;"",IF(ISNUMBER(FIND("=",BW539)),RIGHT(BW539,LEN(BW539)-FIND("=",BW539)),""),"")</f>
        <v>Non_select</v>
      </c>
      <c r="BZ539" s="170" t="str">
        <f aca="false">IF(BX539&lt;&gt;"",IF(ISNUMBER(FIND(".",BX539)),LEFT(BX539,FIND(".",BX539)-1),BX539),BX539)</f>
        <v>xx</v>
      </c>
      <c r="CA539" s="170" t="str">
        <f aca="false">IF(BX539&lt;&gt;"",IF(ISNUMBER(FIND(".",BX539)),RIGHT(BX539,LEN(BX539)-FIND(".",BX539)),""),"")</f>
        <v/>
      </c>
      <c r="CC539" s="170" t="str">
        <f aca="false">A539</f>
        <v>KF513684</v>
      </c>
      <c r="CD539" s="178" t="s">
        <v>339</v>
      </c>
      <c r="CE539" s="178" t="s">
        <v>340</v>
      </c>
      <c r="CF539" s="178" t="s">
        <v>341</v>
      </c>
      <c r="CK539" s="178"/>
      <c r="CR539" s="228" t="n">
        <f aca="false">C539</f>
        <v>3</v>
      </c>
      <c r="CS539" s="229" t="e">
        <f aca="false">d#REF!</f>
        <v>#VALUE!</v>
      </c>
      <c r="CT539" s="170" t="str">
        <f aca="false">CONCATENATE(CD539," strain ",CM539," ",CL539,", partial cds")</f>
        <v>Hepatitis E virus strain  , partial cds</v>
      </c>
    </row>
    <row r="540" customFormat="false" ht="11.9" hidden="false" customHeight="true" outlineLevel="0" collapsed="false">
      <c r="A540" s="154" t="s">
        <v>1411</v>
      </c>
      <c r="B540" s="147" t="n">
        <v>3</v>
      </c>
      <c r="C540" s="148" t="n">
        <v>3</v>
      </c>
      <c r="D540" s="147" t="s">
        <v>1273</v>
      </c>
      <c r="E540" s="150" t="s">
        <v>640</v>
      </c>
      <c r="F540" s="210" t="s">
        <v>1412</v>
      </c>
      <c r="H540" s="146" t="s">
        <v>649</v>
      </c>
      <c r="I540" s="153" t="s">
        <v>650</v>
      </c>
      <c r="J540" s="146" t="s">
        <v>395</v>
      </c>
      <c r="M540" s="157" t="s">
        <v>348</v>
      </c>
      <c r="N540" s="158" t="s">
        <v>400</v>
      </c>
      <c r="O540" s="159" t="n">
        <v>2008</v>
      </c>
      <c r="S540" s="146" t="n">
        <v>280</v>
      </c>
      <c r="T540" s="161" t="n">
        <v>3</v>
      </c>
      <c r="AH540" s="164" t="n">
        <v>6262</v>
      </c>
      <c r="AI540" s="164" t="n">
        <v>6541</v>
      </c>
      <c r="AJ540" s="219" t="n">
        <f aca="false">SeqEnd-SeqBeg+1</f>
        <v>280</v>
      </c>
      <c r="AK540" s="220" t="n">
        <f aca="false">AND( SeqBeg&lt;=Beg  , End &lt;=SeqEnd )</f>
        <v>0</v>
      </c>
      <c r="AN540" s="221"/>
      <c r="AT540" s="147" t="s">
        <v>103</v>
      </c>
      <c r="AU540" s="146"/>
      <c r="AW540" s="222" t="str">
        <f aca="false">HYPERLINK(CONCATENATE("http://www.ncbi.nlm.nih.gov/nuccore/",BM540),BM540)</f>
        <v>KF513687</v>
      </c>
      <c r="AX540" s="219" t="e">
        <f aca="false">CONCATENATE(d#REF!,IF(I540="","",CONCATENATE(".",I540)),IF(K540="","",CONCATENATE(".",K540)),IF(M540="","",CONCATENATE(".",M540)),IF(R540="","",CONCATENATE(".",R540)),IF(U540="","","(*)"))</f>
        <v>#VALUE!</v>
      </c>
      <c r="AY540" s="170" t="str">
        <f aca="false">CONCATENATE(BM540,".",BN540)</f>
        <v>KF513687.HEV_EW182</v>
      </c>
      <c r="AZ540" s="171" t="str">
        <f aca="false">IF(AV540="",IF(ISNUMBER(FIND(".",A540)),LEFT(A540,FIND(".",A540)-1),A540),AV540)</f>
        <v>KF513687</v>
      </c>
      <c r="BA540" s="171" t="str">
        <f aca="false">IF(ISNUMBER(FIND("-",AZ540)),LEFT(AZ540,FIND("-",AZ540)-1),AZ540)</f>
        <v>KF513687</v>
      </c>
      <c r="BB540" s="170" t="str">
        <f aca="false"> MEGAname &amp; "="</f>
        <v>KF513687=</v>
      </c>
      <c r="BC540" s="170" t="str">
        <f aca="false">Clear &amp; IF(span ,"Span","out")</f>
        <v>KF513687=out</v>
      </c>
      <c r="BD540" s="170" t="str">
        <f aca="false">Clear &amp; IF(span, IF(B540=".","Selected",B540),"out")</f>
        <v>KF513687=out</v>
      </c>
      <c r="BE540" s="170" t="str">
        <f aca="false">Clear &amp; Strain</f>
        <v>KF513687=HEV_EW185</v>
      </c>
      <c r="BF540" s="170" t="e">
        <f aca="false">CONCATENATE(A540,"=",F539,". ",AX540,IF(AB540="","",CONCATENATE(".",AB540)))</f>
        <v>#VALUE!</v>
      </c>
      <c r="BG540" s="170" t="e">
        <f aca="false">CONCATENATE(A540,"=",F539,". ",AX540)</f>
        <v>#VALUE!</v>
      </c>
      <c r="BH540" s="170" t="e">
        <f aca="false">CONCATENATE(A540,"=",AX540)</f>
        <v>#VALUE!</v>
      </c>
      <c r="BI540" s="170" t="e">
        <f aca="false">CONCATENATE(A540,"=",ComForSubtype,d#REF!)</f>
        <v>#VALUE!</v>
      </c>
      <c r="BJ540" s="170" t="str">
        <f aca="false">CONCATENATE(A540,"=",E540)</f>
        <v>KF513687=3</v>
      </c>
      <c r="BK540" s="170" t="str">
        <f aca="false">CONCATENATE(A540,"=",C540)</f>
        <v>KF513687=3</v>
      </c>
      <c r="BL540" s="170" t="e">
        <f aca="false">CONCATENATE(d#REF!,"=")</f>
        <v>#VALUE!</v>
      </c>
      <c r="BM540" s="223" t="str">
        <f aca="false">IF(BA540="XX","",BA540)</f>
        <v>KF513687</v>
      </c>
      <c r="BN540" s="224" t="str">
        <f aca="false">CONCATENATE(IF(F539="","",F539),IF(G540="","",CONCATENATE(" / ",G540)))</f>
        <v>HEV_EW182</v>
      </c>
      <c r="BO540" s="225" t="e">
        <f aca="false">AX540</f>
        <v>#VALUE!</v>
      </c>
      <c r="BP540" s="226" t="str">
        <f aca="false">IF(V540="","",V540)</f>
        <v/>
      </c>
      <c r="BQ540" s="226" t="str">
        <f aca="false">IF(W540="","",CONCATENATE(W540,IF(LEFT(AO540,1)="s","+","")))</f>
        <v/>
      </c>
      <c r="BR540" s="226" t="str">
        <f aca="false">IF(X540="","",CONCATENATE(X540,IF(LEFT(AQ540,1)="s","+","")))</f>
        <v/>
      </c>
      <c r="BS540" s="226" t="str">
        <f aca="false">IF(Y540="","",CONCATENATE(Y540,IF(LEFT(AR540,1)="s","+","")))</f>
        <v/>
      </c>
      <c r="BT540" s="226" t="str">
        <f aca="false">IF(Z540="","",CONCATENATE(Z540,IF(LEFT(AS540,1)="s","+","")))</f>
        <v/>
      </c>
      <c r="BU540" s="227" t="str">
        <f aca="false">IF(AA540="","",CONCATENATE(AA540,IF(LEFT(AT540,1)="s","+","")))</f>
        <v/>
      </c>
      <c r="BW540" s="177" t="s">
        <v>338</v>
      </c>
      <c r="BX540" s="170" t="str">
        <f aca="false">IF(BW540&lt;&gt;"",IF(ISNUMBER(FIND("=",BW540)),LEFT(BW540,FIND("=",BW540)-1),BW540),BW540)</f>
        <v>xx</v>
      </c>
      <c r="BY540" s="170" t="str">
        <f aca="false">IF(BW540&lt;&gt;"",IF(ISNUMBER(FIND("=",BW540)),RIGHT(BW540,LEN(BW540)-FIND("=",BW540)),""),"")</f>
        <v>Non_select</v>
      </c>
      <c r="BZ540" s="170" t="str">
        <f aca="false">IF(BX540&lt;&gt;"",IF(ISNUMBER(FIND(".",BX540)),LEFT(BX540,FIND(".",BX540)-1),BX540),BX540)</f>
        <v>xx</v>
      </c>
      <c r="CA540" s="170" t="str">
        <f aca="false">IF(BX540&lt;&gt;"",IF(ISNUMBER(FIND(".",BX540)),RIGHT(BX540,LEN(BX540)-FIND(".",BX540)),""),"")</f>
        <v/>
      </c>
      <c r="CC540" s="170" t="str">
        <f aca="false">A540</f>
        <v>KF513687</v>
      </c>
      <c r="CD540" s="178" t="s">
        <v>339</v>
      </c>
      <c r="CE540" s="178" t="s">
        <v>340</v>
      </c>
      <c r="CF540" s="178" t="s">
        <v>341</v>
      </c>
      <c r="CK540" s="178"/>
      <c r="CR540" s="228" t="n">
        <f aca="false">C540</f>
        <v>3</v>
      </c>
      <c r="CS540" s="229" t="e">
        <f aca="false">d#REF!</f>
        <v>#VALUE!</v>
      </c>
      <c r="CT540" s="170" t="str">
        <f aca="false">CONCATENATE(CD540," strain ",CM540," ",CL540,", partial cds")</f>
        <v>Hepatitis E virus strain  , partial cds</v>
      </c>
    </row>
    <row r="541" customFormat="false" ht="11.9" hidden="false" customHeight="true" outlineLevel="0" collapsed="false">
      <c r="A541" s="154" t="s">
        <v>1413</v>
      </c>
      <c r="B541" s="147" t="n">
        <v>3</v>
      </c>
      <c r="C541" s="148" t="n">
        <v>3</v>
      </c>
      <c r="D541" s="147" t="s">
        <v>1273</v>
      </c>
      <c r="E541" s="150" t="s">
        <v>640</v>
      </c>
      <c r="F541" s="210" t="s">
        <v>1414</v>
      </c>
      <c r="H541" s="146" t="s">
        <v>649</v>
      </c>
      <c r="I541" s="153" t="s">
        <v>650</v>
      </c>
      <c r="J541" s="146" t="s">
        <v>395</v>
      </c>
      <c r="M541" s="157" t="s">
        <v>348</v>
      </c>
      <c r="N541" s="158" t="s">
        <v>400</v>
      </c>
      <c r="O541" s="159" t="n">
        <v>2008</v>
      </c>
      <c r="S541" s="146" t="n">
        <v>280</v>
      </c>
      <c r="T541" s="161" t="n">
        <v>3</v>
      </c>
      <c r="AH541" s="164" t="n">
        <v>6262</v>
      </c>
      <c r="AI541" s="164" t="n">
        <v>6541</v>
      </c>
      <c r="AJ541" s="219" t="n">
        <f aca="false">SeqEnd-SeqBeg+1</f>
        <v>280</v>
      </c>
      <c r="AK541" s="220" t="n">
        <f aca="false">AND( SeqBeg&lt;=Beg  , End &lt;=SeqEnd )</f>
        <v>0</v>
      </c>
      <c r="AN541" s="221"/>
      <c r="AT541" s="147" t="s">
        <v>103</v>
      </c>
      <c r="AU541" s="146"/>
      <c r="AW541" s="222" t="str">
        <f aca="false">HYPERLINK(CONCATENATE("http://www.ncbi.nlm.nih.gov/nuccore/",BM541),BM541)</f>
        <v>KF513688</v>
      </c>
      <c r="AX541" s="219" t="e">
        <f aca="false">CONCATENATE(d#REF!,IF(I541="","",CONCATENATE(".",I541)),IF(K541="","",CONCATENATE(".",K541)),IF(M541="","",CONCATENATE(".",M541)),IF(R541="","",CONCATENATE(".",R541)),IF(U541="","","(*)"))</f>
        <v>#VALUE!</v>
      </c>
      <c r="AY541" s="170" t="str">
        <f aca="false">CONCATENATE(BM541,".",BN541)</f>
        <v>KF513688.HEV_EW185</v>
      </c>
      <c r="AZ541" s="171" t="str">
        <f aca="false">IF(AV541="",IF(ISNUMBER(FIND(".",A541)),LEFT(A541,FIND(".",A541)-1),A541),AV541)</f>
        <v>KF513688</v>
      </c>
      <c r="BA541" s="171" t="str">
        <f aca="false">IF(ISNUMBER(FIND("-",AZ541)),LEFT(AZ541,FIND("-",AZ541)-1),AZ541)</f>
        <v>KF513688</v>
      </c>
      <c r="BB541" s="170" t="str">
        <f aca="false"> MEGAname &amp; "="</f>
        <v>KF513688=</v>
      </c>
      <c r="BC541" s="170" t="str">
        <f aca="false">Clear &amp; IF(span ,"Span","out")</f>
        <v>KF513688=out</v>
      </c>
      <c r="BD541" s="170" t="str">
        <f aca="false">Clear &amp; IF(span, IF(B541=".","Selected",B541),"out")</f>
        <v>KF513688=out</v>
      </c>
      <c r="BE541" s="170" t="str">
        <f aca="false">Clear &amp; Strain</f>
        <v>KF513688=HEV_EW186</v>
      </c>
      <c r="BF541" s="170" t="e">
        <f aca="false">CONCATENATE(A541,"=",F540,". ",AX541,IF(AB541="","",CONCATENATE(".",AB541)))</f>
        <v>#VALUE!</v>
      </c>
      <c r="BG541" s="170" t="e">
        <f aca="false">CONCATENATE(A541,"=",F540,". ",AX541)</f>
        <v>#VALUE!</v>
      </c>
      <c r="BH541" s="170" t="e">
        <f aca="false">CONCATENATE(A541,"=",AX541)</f>
        <v>#VALUE!</v>
      </c>
      <c r="BI541" s="170" t="e">
        <f aca="false">CONCATENATE(A541,"=",ComForSubtype,d#REF!)</f>
        <v>#VALUE!</v>
      </c>
      <c r="BJ541" s="170" t="str">
        <f aca="false">CONCATENATE(A541,"=",E541)</f>
        <v>KF513688=3</v>
      </c>
      <c r="BK541" s="170" t="str">
        <f aca="false">CONCATENATE(A541,"=",C541)</f>
        <v>KF513688=3</v>
      </c>
      <c r="BL541" s="170" t="e">
        <f aca="false">CONCATENATE(d#REF!,"=")</f>
        <v>#VALUE!</v>
      </c>
      <c r="BM541" s="223" t="str">
        <f aca="false">IF(BA541="XX","",BA541)</f>
        <v>KF513688</v>
      </c>
      <c r="BN541" s="224" t="str">
        <f aca="false">CONCATENATE(IF(F540="","",F540),IF(G541="","",CONCATENATE(" / ",G541)))</f>
        <v>HEV_EW185</v>
      </c>
      <c r="BO541" s="225" t="e">
        <f aca="false">AX541</f>
        <v>#VALUE!</v>
      </c>
      <c r="BP541" s="226" t="str">
        <f aca="false">IF(V541="","",V541)</f>
        <v/>
      </c>
      <c r="BQ541" s="226" t="str">
        <f aca="false">IF(W541="","",CONCATENATE(W541,IF(LEFT(AO541,1)="s","+","")))</f>
        <v/>
      </c>
      <c r="BR541" s="226" t="str">
        <f aca="false">IF(X541="","",CONCATENATE(X541,IF(LEFT(AQ541,1)="s","+","")))</f>
        <v/>
      </c>
      <c r="BS541" s="226" t="str">
        <f aca="false">IF(Y541="","",CONCATENATE(Y541,IF(LEFT(AR541,1)="s","+","")))</f>
        <v/>
      </c>
      <c r="BT541" s="226" t="str">
        <f aca="false">IF(Z541="","",CONCATENATE(Z541,IF(LEFT(AS541,1)="s","+","")))</f>
        <v/>
      </c>
      <c r="BU541" s="227" t="str">
        <f aca="false">IF(AA541="","",CONCATENATE(AA541,IF(LEFT(AT541,1)="s","+","")))</f>
        <v/>
      </c>
      <c r="BW541" s="177" t="s">
        <v>338</v>
      </c>
      <c r="BX541" s="170" t="str">
        <f aca="false">IF(BW541&lt;&gt;"",IF(ISNUMBER(FIND("=",BW541)),LEFT(BW541,FIND("=",BW541)-1),BW541),BW541)</f>
        <v>xx</v>
      </c>
      <c r="BY541" s="170" t="str">
        <f aca="false">IF(BW541&lt;&gt;"",IF(ISNUMBER(FIND("=",BW541)),RIGHT(BW541,LEN(BW541)-FIND("=",BW541)),""),"")</f>
        <v>Non_select</v>
      </c>
      <c r="BZ541" s="170" t="str">
        <f aca="false">IF(BX541&lt;&gt;"",IF(ISNUMBER(FIND(".",BX541)),LEFT(BX541,FIND(".",BX541)-1),BX541),BX541)</f>
        <v>xx</v>
      </c>
      <c r="CA541" s="170" t="str">
        <f aca="false">IF(BX541&lt;&gt;"",IF(ISNUMBER(FIND(".",BX541)),RIGHT(BX541,LEN(BX541)-FIND(".",BX541)),""),"")</f>
        <v/>
      </c>
      <c r="CC541" s="170" t="str">
        <f aca="false">A541</f>
        <v>KF513688</v>
      </c>
      <c r="CD541" s="178" t="s">
        <v>339</v>
      </c>
      <c r="CE541" s="178" t="s">
        <v>340</v>
      </c>
      <c r="CF541" s="178" t="s">
        <v>341</v>
      </c>
      <c r="CK541" s="178"/>
      <c r="CR541" s="228" t="n">
        <f aca="false">C541</f>
        <v>3</v>
      </c>
      <c r="CS541" s="229" t="e">
        <f aca="false">d#REF!</f>
        <v>#VALUE!</v>
      </c>
      <c r="CT541" s="170" t="str">
        <f aca="false">CONCATENATE(CD541," strain ",CM541," ",CL541,", partial cds")</f>
        <v>Hepatitis E virus strain  , partial cds</v>
      </c>
    </row>
    <row r="542" customFormat="false" ht="11.9" hidden="false" customHeight="true" outlineLevel="0" collapsed="false">
      <c r="A542" s="154" t="s">
        <v>1415</v>
      </c>
      <c r="B542" s="147" t="n">
        <v>3</v>
      </c>
      <c r="C542" s="148" t="n">
        <v>3</v>
      </c>
      <c r="D542" s="147" t="s">
        <v>1273</v>
      </c>
      <c r="E542" s="150" t="s">
        <v>640</v>
      </c>
      <c r="F542" s="210" t="s">
        <v>1416</v>
      </c>
      <c r="H542" s="146" t="s">
        <v>649</v>
      </c>
      <c r="I542" s="153" t="s">
        <v>650</v>
      </c>
      <c r="J542" s="146" t="s">
        <v>395</v>
      </c>
      <c r="M542" s="157" t="s">
        <v>348</v>
      </c>
      <c r="N542" s="158" t="s">
        <v>400</v>
      </c>
      <c r="O542" s="159" t="n">
        <v>2005</v>
      </c>
      <c r="S542" s="146" t="n">
        <v>280</v>
      </c>
      <c r="T542" s="161" t="n">
        <v>3</v>
      </c>
      <c r="AH542" s="164" t="n">
        <v>6262</v>
      </c>
      <c r="AI542" s="164" t="n">
        <v>6541</v>
      </c>
      <c r="AJ542" s="219" t="n">
        <f aca="false">SeqEnd-SeqBeg+1</f>
        <v>280</v>
      </c>
      <c r="AK542" s="220" t="n">
        <f aca="false">AND( SeqBeg&lt;=Beg  , End &lt;=SeqEnd )</f>
        <v>0</v>
      </c>
      <c r="AN542" s="221"/>
      <c r="AT542" s="147" t="s">
        <v>103</v>
      </c>
      <c r="AU542" s="146"/>
      <c r="AW542" s="222" t="str">
        <f aca="false">HYPERLINK(CONCATENATE("http://www.ncbi.nlm.nih.gov/nuccore/",BM542),BM542)</f>
        <v>KF513702</v>
      </c>
      <c r="AX542" s="219" t="str">
        <f aca="false">CONCATENATE(D541,IF(I542="","",CONCATENATE(".",I542)),IF(K542="","",CONCATENATE(".",K542)),IF(M542="","",CONCATENATE(".",M542)),IF(R541="","",CONCATENATE(".",R541)),IF(U542="","","(*)"))</f>
        <v>3e.GBR.hum</v>
      </c>
      <c r="AY542" s="170" t="str">
        <f aca="false">CONCATENATE(BM542,".",BN542)</f>
        <v>KF513702.HEV_EW186</v>
      </c>
      <c r="AZ542" s="171" t="str">
        <f aca="false">IF(AV542="",IF(ISNUMBER(FIND(".",A542)),LEFT(A542,FIND(".",A542)-1),A542),AV542)</f>
        <v>KF513702</v>
      </c>
      <c r="BA542" s="171" t="str">
        <f aca="false">IF(ISNUMBER(FIND("-",AZ542)),LEFT(AZ542,FIND("-",AZ542)-1),AZ542)</f>
        <v>KF513702</v>
      </c>
      <c r="BB542" s="170" t="str">
        <f aca="false"> MEGAname &amp; "="</f>
        <v>KF513702=</v>
      </c>
      <c r="BC542" s="170" t="str">
        <f aca="false">Clear &amp; IF(span ,"Span","out")</f>
        <v>KF513702=out</v>
      </c>
      <c r="BD542" s="170" t="str">
        <f aca="false">Clear &amp; IF(span, IF(B542=".","Selected",B542),"out")</f>
        <v>KF513702=out</v>
      </c>
      <c r="BE542" s="170" t="str">
        <f aca="false">Clear &amp; Strain</f>
        <v>KF513702=HEV_EW19</v>
      </c>
      <c r="BF542" s="170" t="str">
        <f aca="false">CONCATENATE(A542,"=",F541,". ",AX542,IF(AB542="","",CONCATENATE(".",AB542)))</f>
        <v>KF513702=HEV_EW186. 3e.GBR.hum</v>
      </c>
      <c r="BG542" s="170" t="str">
        <f aca="false">CONCATENATE(A542,"=",F541,". ",AX542)</f>
        <v>KF513702=HEV_EW186. 3e.GBR.hum</v>
      </c>
      <c r="BH542" s="170" t="str">
        <f aca="false">CONCATENATE(A542,"=",AX542)</f>
        <v>KF513702=3e.GBR.hum</v>
      </c>
      <c r="BI542" s="170" t="str">
        <f aca="false">CONCATENATE(A542,"=",ComForSubtype,D541)</f>
        <v>KF513702=3e</v>
      </c>
      <c r="BJ542" s="170" t="str">
        <f aca="false">CONCATENATE(A542,"=",E542)</f>
        <v>KF513702=3</v>
      </c>
      <c r="BK542" s="170" t="str">
        <f aca="false">CONCATENATE(A542,"=",C542)</f>
        <v>KF513702=3</v>
      </c>
      <c r="BL542" s="170" t="str">
        <f aca="false">CONCATENATE(D541,"=")</f>
        <v>3e=</v>
      </c>
      <c r="BM542" s="223" t="str">
        <f aca="false">IF(BA542="XX","",BA542)</f>
        <v>KF513702</v>
      </c>
      <c r="BN542" s="224" t="str">
        <f aca="false">CONCATENATE(IF(F541="","",F541),IF(G542="","",CONCATENATE(" / ",G542)))</f>
        <v>HEV_EW186</v>
      </c>
      <c r="BO542" s="225" t="str">
        <f aca="false">AX542</f>
        <v>3e.GBR.hum</v>
      </c>
      <c r="BP542" s="226" t="str">
        <f aca="false">IF(V542="","",V542)</f>
        <v/>
      </c>
      <c r="BQ542" s="226" t="str">
        <f aca="false">IF(W542="","",CONCATENATE(W542,IF(LEFT(AO542,1)="s","+","")))</f>
        <v/>
      </c>
      <c r="BR542" s="226" t="str">
        <f aca="false">IF(X542="","",CONCATENATE(X542,IF(LEFT(AQ542,1)="s","+","")))</f>
        <v/>
      </c>
      <c r="BS542" s="226" t="str">
        <f aca="false">IF(Y542="","",CONCATENATE(Y542,IF(LEFT(AR542,1)="s","+","")))</f>
        <v/>
      </c>
      <c r="BT542" s="226" t="str">
        <f aca="false">IF(Z542="","",CONCATENATE(Z542,IF(LEFT(AS542,1)="s","+","")))</f>
        <v/>
      </c>
      <c r="BU542" s="227" t="str">
        <f aca="false">IF(AA542="","",CONCATENATE(AA542,IF(LEFT(AT542,1)="s","+","")))</f>
        <v/>
      </c>
      <c r="BW542" s="177" t="s">
        <v>338</v>
      </c>
      <c r="BX542" s="170" t="str">
        <f aca="false">IF(BW542&lt;&gt;"",IF(ISNUMBER(FIND("=",BW542)),LEFT(BW542,FIND("=",BW542)-1),BW542),BW542)</f>
        <v>xx</v>
      </c>
      <c r="BY542" s="170" t="str">
        <f aca="false">IF(BW542&lt;&gt;"",IF(ISNUMBER(FIND("=",BW542)),RIGHT(BW542,LEN(BW542)-FIND("=",BW542)),""),"")</f>
        <v>Non_select</v>
      </c>
      <c r="BZ542" s="170" t="str">
        <f aca="false">IF(BX542&lt;&gt;"",IF(ISNUMBER(FIND(".",BX542)),LEFT(BX542,FIND(".",BX542)-1),BX542),BX542)</f>
        <v>xx</v>
      </c>
      <c r="CA542" s="170" t="str">
        <f aca="false">IF(BX542&lt;&gt;"",IF(ISNUMBER(FIND(".",BX542)),RIGHT(BX542,LEN(BX542)-FIND(".",BX542)),""),"")</f>
        <v/>
      </c>
      <c r="CC542" s="170" t="str">
        <f aca="false">A542</f>
        <v>KF513702</v>
      </c>
      <c r="CD542" s="178" t="s">
        <v>339</v>
      </c>
      <c r="CE542" s="178" t="s">
        <v>340</v>
      </c>
      <c r="CF542" s="178" t="s">
        <v>341</v>
      </c>
      <c r="CK542" s="178"/>
      <c r="CR542" s="228" t="n">
        <f aca="false">C542</f>
        <v>3</v>
      </c>
      <c r="CS542" s="229" t="str">
        <f aca="false">D541</f>
        <v>3e</v>
      </c>
      <c r="CT542" s="170" t="str">
        <f aca="false">CONCATENATE(CD542," strain ",CM542," ",CL542,", partial cds")</f>
        <v>Hepatitis E virus strain  , partial cds</v>
      </c>
    </row>
    <row r="543" customFormat="false" ht="11.9" hidden="false" customHeight="true" outlineLevel="0" collapsed="false">
      <c r="A543" s="154" t="s">
        <v>1417</v>
      </c>
      <c r="B543" s="147" t="n">
        <v>3</v>
      </c>
      <c r="C543" s="148" t="n">
        <v>3</v>
      </c>
      <c r="D543" s="147" t="s">
        <v>1273</v>
      </c>
      <c r="E543" s="150" t="s">
        <v>640</v>
      </c>
      <c r="F543" s="210" t="s">
        <v>1418</v>
      </c>
      <c r="H543" s="146" t="s">
        <v>649</v>
      </c>
      <c r="I543" s="153" t="s">
        <v>650</v>
      </c>
      <c r="J543" s="146" t="s">
        <v>395</v>
      </c>
      <c r="M543" s="157" t="s">
        <v>348</v>
      </c>
      <c r="N543" s="158" t="s">
        <v>400</v>
      </c>
      <c r="O543" s="159" t="n">
        <v>2009</v>
      </c>
      <c r="S543" s="146" t="n">
        <v>280</v>
      </c>
      <c r="T543" s="161" t="n">
        <v>3</v>
      </c>
      <c r="AH543" s="164" t="n">
        <v>6262</v>
      </c>
      <c r="AI543" s="164" t="n">
        <v>6541</v>
      </c>
      <c r="AJ543" s="219" t="n">
        <f aca="false">SeqEnd-SeqBeg+1</f>
        <v>280</v>
      </c>
      <c r="AK543" s="220" t="n">
        <f aca="false">AND( SeqBeg&lt;=Beg  , End &lt;=SeqEnd )</f>
        <v>0</v>
      </c>
      <c r="AN543" s="221"/>
      <c r="AT543" s="147" t="s">
        <v>103</v>
      </c>
      <c r="AU543" s="146"/>
      <c r="AW543" s="222" t="str">
        <f aca="false">HYPERLINK(CONCATENATE("http://www.ncbi.nlm.nih.gov/nuccore/",BM543),BM543)</f>
        <v>KF513696</v>
      </c>
      <c r="AX543" s="219" t="e">
        <f aca="false">CONCATENATE(d#REF!,IF(I543="","",CONCATENATE(".",I543)),IF(K543="","",CONCATENATE(".",K543)),IF(M543="","",CONCATENATE(".",M543)),IF(R543="","",CONCATENATE(".",R543)),IF(U543="","","(*)"))</f>
        <v>#VALUE!</v>
      </c>
      <c r="AY543" s="170" t="str">
        <f aca="false">CONCATENATE(BM543,".",BN543)</f>
        <v>KF513696.HEV_EW19</v>
      </c>
      <c r="AZ543" s="171" t="str">
        <f aca="false">IF(AV543="",IF(ISNUMBER(FIND(".",A543)),LEFT(A543,FIND(".",A543)-1),A543),AV543)</f>
        <v>KF513696</v>
      </c>
      <c r="BA543" s="171" t="str">
        <f aca="false">IF(ISNUMBER(FIND("-",AZ543)),LEFT(AZ543,FIND("-",AZ543)-1),AZ543)</f>
        <v>KF513696</v>
      </c>
      <c r="BB543" s="170" t="str">
        <f aca="false"> MEGAname &amp; "="</f>
        <v>KF513696=</v>
      </c>
      <c r="BC543" s="170" t="str">
        <f aca="false">Clear &amp; IF(span ,"Span","out")</f>
        <v>KF513696=out</v>
      </c>
      <c r="BD543" s="170" t="str">
        <f aca="false">Clear &amp; IF(span, IF(B543=".","Selected",B543),"out")</f>
        <v>KF513696=out</v>
      </c>
      <c r="BE543" s="170" t="str">
        <f aca="false">Clear &amp; Strain</f>
        <v>KF513696=HEV_EW194</v>
      </c>
      <c r="BF543" s="170" t="e">
        <f aca="false">CONCATENATE(A543,"=",F542,". ",AX543,IF(AB543="","",CONCATENATE(".",AB543)))</f>
        <v>#VALUE!</v>
      </c>
      <c r="BG543" s="170" t="e">
        <f aca="false">CONCATENATE(A543,"=",F542,". ",AX543)</f>
        <v>#VALUE!</v>
      </c>
      <c r="BH543" s="170" t="e">
        <f aca="false">CONCATENATE(A543,"=",AX543)</f>
        <v>#VALUE!</v>
      </c>
      <c r="BI543" s="170" t="e">
        <f aca="false">CONCATENATE(A543,"=",ComForSubtype,d#REF!)</f>
        <v>#VALUE!</v>
      </c>
      <c r="BJ543" s="170" t="str">
        <f aca="false">CONCATENATE(A543,"=",E543)</f>
        <v>KF513696=3</v>
      </c>
      <c r="BK543" s="170" t="str">
        <f aca="false">CONCATENATE(A543,"=",C543)</f>
        <v>KF513696=3</v>
      </c>
      <c r="BL543" s="170" t="e">
        <f aca="false">CONCATENATE(d#REF!,"=")</f>
        <v>#VALUE!</v>
      </c>
      <c r="BM543" s="223" t="str">
        <f aca="false">IF(BA543="XX","",BA543)</f>
        <v>KF513696</v>
      </c>
      <c r="BN543" s="224" t="str">
        <f aca="false">CONCATENATE(IF(F542="","",F542),IF(G543="","",CONCATENATE(" / ",G543)))</f>
        <v>HEV_EW19</v>
      </c>
      <c r="BO543" s="225" t="e">
        <f aca="false">AX543</f>
        <v>#VALUE!</v>
      </c>
      <c r="BP543" s="226" t="str">
        <f aca="false">IF(V543="","",V543)</f>
        <v/>
      </c>
      <c r="BQ543" s="226" t="str">
        <f aca="false">IF(W543="","",CONCATENATE(W543,IF(LEFT(AO543,1)="s","+","")))</f>
        <v/>
      </c>
      <c r="BR543" s="226" t="str">
        <f aca="false">IF(X543="","",CONCATENATE(X543,IF(LEFT(AQ543,1)="s","+","")))</f>
        <v/>
      </c>
      <c r="BS543" s="226" t="str">
        <f aca="false">IF(Y543="","",CONCATENATE(Y543,IF(LEFT(AR543,1)="s","+","")))</f>
        <v/>
      </c>
      <c r="BT543" s="226" t="str">
        <f aca="false">IF(Z543="","",CONCATENATE(Z543,IF(LEFT(AS543,1)="s","+","")))</f>
        <v/>
      </c>
      <c r="BU543" s="227" t="str">
        <f aca="false">IF(AA543="","",CONCATENATE(AA543,IF(LEFT(AT543,1)="s","+","")))</f>
        <v/>
      </c>
      <c r="BW543" s="177" t="s">
        <v>338</v>
      </c>
      <c r="BX543" s="170" t="str">
        <f aca="false">IF(BW543&lt;&gt;"",IF(ISNUMBER(FIND("=",BW543)),LEFT(BW543,FIND("=",BW543)-1),BW543),BW543)</f>
        <v>xx</v>
      </c>
      <c r="BY543" s="170" t="str">
        <f aca="false">IF(BW543&lt;&gt;"",IF(ISNUMBER(FIND("=",BW543)),RIGHT(BW543,LEN(BW543)-FIND("=",BW543)),""),"")</f>
        <v>Non_select</v>
      </c>
      <c r="BZ543" s="170" t="str">
        <f aca="false">IF(BX543&lt;&gt;"",IF(ISNUMBER(FIND(".",BX543)),LEFT(BX543,FIND(".",BX543)-1),BX543),BX543)</f>
        <v>xx</v>
      </c>
      <c r="CA543" s="170" t="str">
        <f aca="false">IF(BX543&lt;&gt;"",IF(ISNUMBER(FIND(".",BX543)),RIGHT(BX543,LEN(BX543)-FIND(".",BX543)),""),"")</f>
        <v/>
      </c>
      <c r="CC543" s="170" t="str">
        <f aca="false">A543</f>
        <v>KF513696</v>
      </c>
      <c r="CD543" s="178" t="s">
        <v>339</v>
      </c>
      <c r="CE543" s="178" t="s">
        <v>340</v>
      </c>
      <c r="CF543" s="178" t="s">
        <v>341</v>
      </c>
      <c r="CK543" s="178"/>
      <c r="CR543" s="228" t="n">
        <f aca="false">C543</f>
        <v>3</v>
      </c>
      <c r="CS543" s="229" t="e">
        <f aca="false">d#REF!</f>
        <v>#VALUE!</v>
      </c>
      <c r="CT543" s="170" t="str">
        <f aca="false">CONCATENATE(CD543," strain ",CM543," ",CL543,", partial cds")</f>
        <v>Hepatitis E virus strain  , partial cds</v>
      </c>
    </row>
    <row r="544" customFormat="false" ht="11.9" hidden="false" customHeight="true" outlineLevel="0" collapsed="false">
      <c r="A544" s="154" t="s">
        <v>1419</v>
      </c>
      <c r="B544" s="147" t="n">
        <v>3</v>
      </c>
      <c r="C544" s="148" t="n">
        <v>3</v>
      </c>
      <c r="D544" s="147" t="s">
        <v>1273</v>
      </c>
      <c r="E544" s="150" t="s">
        <v>640</v>
      </c>
      <c r="F544" s="210" t="s">
        <v>1420</v>
      </c>
      <c r="H544" s="146" t="s">
        <v>649</v>
      </c>
      <c r="I544" s="153" t="s">
        <v>650</v>
      </c>
      <c r="J544" s="146" t="s">
        <v>395</v>
      </c>
      <c r="M544" s="157" t="s">
        <v>348</v>
      </c>
      <c r="N544" s="158" t="s">
        <v>400</v>
      </c>
      <c r="O544" s="159" t="n">
        <v>2005</v>
      </c>
      <c r="S544" s="146" t="n">
        <v>280</v>
      </c>
      <c r="T544" s="161" t="n">
        <v>3</v>
      </c>
      <c r="AH544" s="164" t="n">
        <v>6262</v>
      </c>
      <c r="AI544" s="164" t="n">
        <v>6541</v>
      </c>
      <c r="AJ544" s="219" t="n">
        <f aca="false">SeqEnd-SeqBeg+1</f>
        <v>280</v>
      </c>
      <c r="AK544" s="220" t="n">
        <f aca="false">AND( SeqBeg&lt;=Beg  , End &lt;=SeqEnd )</f>
        <v>0</v>
      </c>
      <c r="AN544" s="221"/>
      <c r="AT544" s="147" t="s">
        <v>103</v>
      </c>
      <c r="AU544" s="146"/>
      <c r="AW544" s="222" t="str">
        <f aca="false">HYPERLINK(CONCATENATE("http://www.ncbi.nlm.nih.gov/nuccore/",BM544),BM544)</f>
        <v>KF513714</v>
      </c>
      <c r="AX544" s="219" t="e">
        <f aca="false">CONCATENATE(d#REF!,IF(I544="","",CONCATENATE(".",I544)),IF(K544="","",CONCATENATE(".",K544)),IF(M544="","",CONCATENATE(".",M544)),IF(R544="","",CONCATENATE(".",R544)),IF(U544="","","(*)"))</f>
        <v>#VALUE!</v>
      </c>
      <c r="AY544" s="170" t="str">
        <f aca="false">CONCATENATE(BM544,".",BN544)</f>
        <v>KF513714.HEV_EW194</v>
      </c>
      <c r="AZ544" s="171" t="str">
        <f aca="false">IF(AV544="",IF(ISNUMBER(FIND(".",A544)),LEFT(A544,FIND(".",A544)-1),A544),AV544)</f>
        <v>KF513714</v>
      </c>
      <c r="BA544" s="171" t="str">
        <f aca="false">IF(ISNUMBER(FIND("-",AZ544)),LEFT(AZ544,FIND("-",AZ544)-1),AZ544)</f>
        <v>KF513714</v>
      </c>
      <c r="BB544" s="170" t="str">
        <f aca="false"> MEGAname &amp; "="</f>
        <v>KF513714=</v>
      </c>
      <c r="BC544" s="170" t="str">
        <f aca="false">Clear &amp; IF(span ,"Span","out")</f>
        <v>KF513714=out</v>
      </c>
      <c r="BD544" s="170" t="str">
        <f aca="false">Clear &amp; IF(span, IF(B544=".","Selected",B544),"out")</f>
        <v>KF513714=out</v>
      </c>
      <c r="BE544" s="170" t="str">
        <f aca="false">Clear &amp; Strain</f>
        <v>KF513714=HEV_EW20</v>
      </c>
      <c r="BF544" s="170" t="e">
        <f aca="false">CONCATENATE(A544,"=",F543,". ",AX544,IF(AB544="","",CONCATENATE(".",AB544)))</f>
        <v>#VALUE!</v>
      </c>
      <c r="BG544" s="170" t="e">
        <f aca="false">CONCATENATE(A544,"=",F543,". ",AX544)</f>
        <v>#VALUE!</v>
      </c>
      <c r="BH544" s="170" t="e">
        <f aca="false">CONCATENATE(A544,"=",AX544)</f>
        <v>#VALUE!</v>
      </c>
      <c r="BI544" s="170" t="e">
        <f aca="false">CONCATENATE(A544,"=",ComForSubtype,d#REF!)</f>
        <v>#VALUE!</v>
      </c>
      <c r="BJ544" s="170" t="str">
        <f aca="false">CONCATENATE(A544,"=",E544)</f>
        <v>KF513714=3</v>
      </c>
      <c r="BK544" s="170" t="str">
        <f aca="false">CONCATENATE(A544,"=",C544)</f>
        <v>KF513714=3</v>
      </c>
      <c r="BL544" s="170" t="e">
        <f aca="false">CONCATENATE(d#REF!,"=")</f>
        <v>#VALUE!</v>
      </c>
      <c r="BM544" s="223" t="str">
        <f aca="false">IF(BA544="XX","",BA544)</f>
        <v>KF513714</v>
      </c>
      <c r="BN544" s="224" t="str">
        <f aca="false">CONCATENATE(IF(F543="","",F543),IF(G544="","",CONCATENATE(" / ",G544)))</f>
        <v>HEV_EW194</v>
      </c>
      <c r="BO544" s="225" t="e">
        <f aca="false">AX544</f>
        <v>#VALUE!</v>
      </c>
      <c r="BP544" s="226" t="str">
        <f aca="false">IF(V544="","",V544)</f>
        <v/>
      </c>
      <c r="BQ544" s="226" t="str">
        <f aca="false">IF(W544="","",CONCATENATE(W544,IF(LEFT(AO544,1)="s","+","")))</f>
        <v/>
      </c>
      <c r="BR544" s="226" t="str">
        <f aca="false">IF(X544="","",CONCATENATE(X544,IF(LEFT(AQ544,1)="s","+","")))</f>
        <v/>
      </c>
      <c r="BS544" s="226" t="str">
        <f aca="false">IF(Y544="","",CONCATENATE(Y544,IF(LEFT(AR544,1)="s","+","")))</f>
        <v/>
      </c>
      <c r="BT544" s="226" t="str">
        <f aca="false">IF(Z544="","",CONCATENATE(Z544,IF(LEFT(AS544,1)="s","+","")))</f>
        <v/>
      </c>
      <c r="BU544" s="227" t="str">
        <f aca="false">IF(AA544="","",CONCATENATE(AA544,IF(LEFT(AT544,1)="s","+","")))</f>
        <v/>
      </c>
      <c r="BW544" s="177" t="s">
        <v>338</v>
      </c>
      <c r="BX544" s="170" t="str">
        <f aca="false">IF(BW544&lt;&gt;"",IF(ISNUMBER(FIND("=",BW544)),LEFT(BW544,FIND("=",BW544)-1),BW544),BW544)</f>
        <v>xx</v>
      </c>
      <c r="BY544" s="170" t="str">
        <f aca="false">IF(BW544&lt;&gt;"",IF(ISNUMBER(FIND("=",BW544)),RIGHT(BW544,LEN(BW544)-FIND("=",BW544)),""),"")</f>
        <v>Non_select</v>
      </c>
      <c r="BZ544" s="170" t="str">
        <f aca="false">IF(BX544&lt;&gt;"",IF(ISNUMBER(FIND(".",BX544)),LEFT(BX544,FIND(".",BX544)-1),BX544),BX544)</f>
        <v>xx</v>
      </c>
      <c r="CA544" s="170" t="str">
        <f aca="false">IF(BX544&lt;&gt;"",IF(ISNUMBER(FIND(".",BX544)),RIGHT(BX544,LEN(BX544)-FIND(".",BX544)),""),"")</f>
        <v/>
      </c>
      <c r="CC544" s="170" t="str">
        <f aca="false">A544</f>
        <v>KF513714</v>
      </c>
      <c r="CD544" s="178" t="s">
        <v>339</v>
      </c>
      <c r="CE544" s="178" t="s">
        <v>340</v>
      </c>
      <c r="CF544" s="178" t="s">
        <v>341</v>
      </c>
      <c r="CK544" s="178"/>
      <c r="CR544" s="228" t="n">
        <f aca="false">C544</f>
        <v>3</v>
      </c>
      <c r="CS544" s="229" t="e">
        <f aca="false">d#REF!</f>
        <v>#VALUE!</v>
      </c>
      <c r="CT544" s="170" t="str">
        <f aca="false">CONCATENATE(CD544," strain ",CM544," ",CL544,", partial cds")</f>
        <v>Hepatitis E virus strain  , partial cds</v>
      </c>
    </row>
    <row r="545" customFormat="false" ht="11.9" hidden="false" customHeight="true" outlineLevel="0" collapsed="false">
      <c r="A545" s="154" t="s">
        <v>1421</v>
      </c>
      <c r="B545" s="147" t="n">
        <v>3</v>
      </c>
      <c r="C545" s="148" t="n">
        <v>3</v>
      </c>
      <c r="D545" s="147" t="s">
        <v>1273</v>
      </c>
      <c r="E545" s="150" t="s">
        <v>640</v>
      </c>
      <c r="F545" s="210" t="s">
        <v>1422</v>
      </c>
      <c r="H545" s="146" t="s">
        <v>649</v>
      </c>
      <c r="I545" s="153" t="s">
        <v>650</v>
      </c>
      <c r="J545" s="146" t="s">
        <v>395</v>
      </c>
      <c r="M545" s="157" t="s">
        <v>348</v>
      </c>
      <c r="N545" s="158" t="s">
        <v>400</v>
      </c>
      <c r="O545" s="159" t="n">
        <v>2009</v>
      </c>
      <c r="S545" s="146" t="n">
        <v>280</v>
      </c>
      <c r="T545" s="161" t="n">
        <v>3</v>
      </c>
      <c r="AH545" s="164" t="n">
        <v>6262</v>
      </c>
      <c r="AI545" s="164" t="n">
        <v>6541</v>
      </c>
      <c r="AJ545" s="219" t="n">
        <f aca="false">SeqEnd-SeqBeg+1</f>
        <v>280</v>
      </c>
      <c r="AK545" s="220" t="n">
        <f aca="false">AND( SeqBeg&lt;=Beg  , End &lt;=SeqEnd )</f>
        <v>0</v>
      </c>
      <c r="AN545" s="221"/>
      <c r="AT545" s="147" t="s">
        <v>103</v>
      </c>
      <c r="AU545" s="146"/>
      <c r="AW545" s="222" t="str">
        <f aca="false">HYPERLINK(CONCATENATE("http://www.ncbi.nlm.nih.gov/nuccore/",BM545),BM545)</f>
        <v>KF513706</v>
      </c>
      <c r="AX545" s="219" t="str">
        <f aca="false">CONCATENATE(D544,IF(I545="","",CONCATENATE(".",I545)),IF(K545="","",CONCATENATE(".",K545)),IF(M545="","",CONCATENATE(".",M545)),IF(R544="","",CONCATENATE(".",R544)),IF(U545="","","(*)"))</f>
        <v>3e.GBR.hum</v>
      </c>
      <c r="AY545" s="170" t="str">
        <f aca="false">CONCATENATE(BM545,".",BN545)</f>
        <v>KF513706.HEV_EW20</v>
      </c>
      <c r="AZ545" s="171" t="str">
        <f aca="false">IF(AV545="",IF(ISNUMBER(FIND(".",A545)),LEFT(A545,FIND(".",A545)-1),A545),AV545)</f>
        <v>KF513706</v>
      </c>
      <c r="BA545" s="171" t="str">
        <f aca="false">IF(ISNUMBER(FIND("-",AZ545)),LEFT(AZ545,FIND("-",AZ545)-1),AZ545)</f>
        <v>KF513706</v>
      </c>
      <c r="BB545" s="170" t="str">
        <f aca="false"> MEGAname &amp; "="</f>
        <v>KF513706=</v>
      </c>
      <c r="BC545" s="170" t="str">
        <f aca="false">Clear &amp; IF(span ,"Span","out")</f>
        <v>KF513706=out</v>
      </c>
      <c r="BD545" s="170" t="str">
        <f aca="false">Clear &amp; IF(span, IF(B545=".","Selected",B545),"out")</f>
        <v>KF513706=out</v>
      </c>
      <c r="BE545" s="170" t="str">
        <f aca="false">Clear &amp; Strain</f>
        <v>KF513706=HEV_EW202</v>
      </c>
      <c r="BF545" s="170" t="str">
        <f aca="false">CONCATENATE(A545,"=",F544,". ",AX545,IF(AB545="","",CONCATENATE(".",AB545)))</f>
        <v>KF513706=HEV_EW20. 3e.GBR.hum</v>
      </c>
      <c r="BG545" s="170" t="str">
        <f aca="false">CONCATENATE(A545,"=",F544,". ",AX545)</f>
        <v>KF513706=HEV_EW20. 3e.GBR.hum</v>
      </c>
      <c r="BH545" s="170" t="str">
        <f aca="false">CONCATENATE(A545,"=",AX545)</f>
        <v>KF513706=3e.GBR.hum</v>
      </c>
      <c r="BI545" s="170" t="str">
        <f aca="false">CONCATENATE(A545,"=",ComForSubtype,D544)</f>
        <v>KF513706=3e</v>
      </c>
      <c r="BJ545" s="170" t="str">
        <f aca="false">CONCATENATE(A545,"=",E545)</f>
        <v>KF513706=3</v>
      </c>
      <c r="BK545" s="170" t="str">
        <f aca="false">CONCATENATE(A545,"=",C545)</f>
        <v>KF513706=3</v>
      </c>
      <c r="BL545" s="170" t="str">
        <f aca="false">CONCATENATE(D544,"=")</f>
        <v>3e=</v>
      </c>
      <c r="BM545" s="223" t="str">
        <f aca="false">IF(BA545="XX","",BA545)</f>
        <v>KF513706</v>
      </c>
      <c r="BN545" s="224" t="str">
        <f aca="false">CONCATENATE(IF(F544="","",F544),IF(G545="","",CONCATENATE(" / ",G545)))</f>
        <v>HEV_EW20</v>
      </c>
      <c r="BO545" s="225" t="str">
        <f aca="false">AX545</f>
        <v>3e.GBR.hum</v>
      </c>
      <c r="BP545" s="226" t="str">
        <f aca="false">IF(V545="","",V545)</f>
        <v/>
      </c>
      <c r="BQ545" s="226" t="str">
        <f aca="false">IF(W545="","",CONCATENATE(W545,IF(LEFT(AO545,1)="s","+","")))</f>
        <v/>
      </c>
      <c r="BR545" s="226" t="str">
        <f aca="false">IF(X545="","",CONCATENATE(X545,IF(LEFT(AQ545,1)="s","+","")))</f>
        <v/>
      </c>
      <c r="BS545" s="226" t="str">
        <f aca="false">IF(Y545="","",CONCATENATE(Y545,IF(LEFT(AR545,1)="s","+","")))</f>
        <v/>
      </c>
      <c r="BT545" s="226" t="str">
        <f aca="false">IF(Z545="","",CONCATENATE(Z545,IF(LEFT(AS545,1)="s","+","")))</f>
        <v/>
      </c>
      <c r="BU545" s="227" t="str">
        <f aca="false">IF(AA545="","",CONCATENATE(AA545,IF(LEFT(AT545,1)="s","+","")))</f>
        <v/>
      </c>
      <c r="BW545" s="177" t="s">
        <v>338</v>
      </c>
      <c r="BX545" s="170" t="str">
        <f aca="false">IF(BW545&lt;&gt;"",IF(ISNUMBER(FIND("=",BW545)),LEFT(BW545,FIND("=",BW545)-1),BW545),BW545)</f>
        <v>xx</v>
      </c>
      <c r="BY545" s="170" t="str">
        <f aca="false">IF(BW545&lt;&gt;"",IF(ISNUMBER(FIND("=",BW545)),RIGHT(BW545,LEN(BW545)-FIND("=",BW545)),""),"")</f>
        <v>Non_select</v>
      </c>
      <c r="BZ545" s="170" t="str">
        <f aca="false">IF(BX545&lt;&gt;"",IF(ISNUMBER(FIND(".",BX545)),LEFT(BX545,FIND(".",BX545)-1),BX545),BX545)</f>
        <v>xx</v>
      </c>
      <c r="CA545" s="170" t="str">
        <f aca="false">IF(BX545&lt;&gt;"",IF(ISNUMBER(FIND(".",BX545)),RIGHT(BX545,LEN(BX545)-FIND(".",BX545)),""),"")</f>
        <v/>
      </c>
      <c r="CC545" s="170" t="str">
        <f aca="false">A545</f>
        <v>KF513706</v>
      </c>
      <c r="CD545" s="178" t="s">
        <v>339</v>
      </c>
      <c r="CE545" s="178" t="s">
        <v>340</v>
      </c>
      <c r="CF545" s="178" t="s">
        <v>341</v>
      </c>
      <c r="CK545" s="178"/>
      <c r="CR545" s="228" t="n">
        <f aca="false">C545</f>
        <v>3</v>
      </c>
      <c r="CS545" s="229" t="str">
        <f aca="false">D544</f>
        <v>3e</v>
      </c>
      <c r="CT545" s="170" t="str">
        <f aca="false">CONCATENATE(CD545," strain ",CM545," ",CL545,", partial cds")</f>
        <v>Hepatitis E virus strain  , partial cds</v>
      </c>
    </row>
    <row r="546" customFormat="false" ht="11.9" hidden="false" customHeight="true" outlineLevel="0" collapsed="false">
      <c r="A546" s="154" t="s">
        <v>1423</v>
      </c>
      <c r="B546" s="147" t="n">
        <v>3</v>
      </c>
      <c r="C546" s="148" t="n">
        <v>3</v>
      </c>
      <c r="D546" s="147" t="s">
        <v>1273</v>
      </c>
      <c r="E546" s="150" t="s">
        <v>640</v>
      </c>
      <c r="F546" s="210" t="s">
        <v>1424</v>
      </c>
      <c r="H546" s="146" t="s">
        <v>649</v>
      </c>
      <c r="I546" s="153" t="s">
        <v>650</v>
      </c>
      <c r="J546" s="146" t="s">
        <v>395</v>
      </c>
      <c r="M546" s="157" t="s">
        <v>348</v>
      </c>
      <c r="N546" s="158" t="s">
        <v>400</v>
      </c>
      <c r="O546" s="159" t="n">
        <v>2009</v>
      </c>
      <c r="S546" s="146" t="n">
        <v>280</v>
      </c>
      <c r="T546" s="161" t="n">
        <v>3</v>
      </c>
      <c r="AH546" s="164" t="n">
        <v>6262</v>
      </c>
      <c r="AI546" s="164" t="n">
        <v>6541</v>
      </c>
      <c r="AJ546" s="219" t="n">
        <f aca="false">SeqEnd-SeqBeg+1</f>
        <v>280</v>
      </c>
      <c r="AK546" s="220" t="n">
        <f aca="false">AND( SeqBeg&lt;=Beg  , End &lt;=SeqEnd )</f>
        <v>0</v>
      </c>
      <c r="AN546" s="221"/>
      <c r="AT546" s="147" t="s">
        <v>103</v>
      </c>
      <c r="AU546" s="146"/>
      <c r="AW546" s="222" t="str">
        <f aca="false">HYPERLINK(CONCATENATE("http://www.ncbi.nlm.nih.gov/nuccore/",BM546),BM546)</f>
        <v>KF513713</v>
      </c>
      <c r="AX546" s="219" t="e">
        <f aca="false">CONCATENATE(d#REF!,IF(I546="","",CONCATENATE(".",I546)),IF(K546="","",CONCATENATE(".",K546)),IF(M546="","",CONCATENATE(".",M546)),IF(R546="","",CONCATENATE(".",R546)),IF(U546="","","(*)"))</f>
        <v>#VALUE!</v>
      </c>
      <c r="AY546" s="170" t="str">
        <f aca="false">CONCATENATE(BM546,".",BN546)</f>
        <v>KF513713.HEV_EW202</v>
      </c>
      <c r="AZ546" s="171" t="str">
        <f aca="false">IF(AV546="",IF(ISNUMBER(FIND(".",A546)),LEFT(A546,FIND(".",A546)-1),A546),AV546)</f>
        <v>KF513713</v>
      </c>
      <c r="BA546" s="171" t="str">
        <f aca="false">IF(ISNUMBER(FIND("-",AZ546)),LEFT(AZ546,FIND("-",AZ546)-1),AZ546)</f>
        <v>KF513713</v>
      </c>
      <c r="BB546" s="170" t="str">
        <f aca="false"> MEGAname &amp; "="</f>
        <v>KF513713=</v>
      </c>
      <c r="BC546" s="170" t="str">
        <f aca="false">Clear &amp; IF(span ,"Span","out")</f>
        <v>KF513713=out</v>
      </c>
      <c r="BD546" s="170" t="str">
        <f aca="false">Clear &amp; IF(span, IF(B546=".","Selected",B546),"out")</f>
        <v>KF513713=out</v>
      </c>
      <c r="BE546" s="170" t="str">
        <f aca="false">Clear &amp; Strain</f>
        <v>KF513713=HEV_EW209</v>
      </c>
      <c r="BF546" s="170" t="e">
        <f aca="false">CONCATENATE(A546,"=",F545,". ",AX546,IF(AB546="","",CONCATENATE(".",AB546)))</f>
        <v>#VALUE!</v>
      </c>
      <c r="BG546" s="170" t="e">
        <f aca="false">CONCATENATE(A546,"=",F545,". ",AX546)</f>
        <v>#VALUE!</v>
      </c>
      <c r="BH546" s="170" t="e">
        <f aca="false">CONCATENATE(A546,"=",AX546)</f>
        <v>#VALUE!</v>
      </c>
      <c r="BI546" s="170" t="e">
        <f aca="false">CONCATENATE(A546,"=",ComForSubtype,d#REF!)</f>
        <v>#VALUE!</v>
      </c>
      <c r="BJ546" s="170" t="str">
        <f aca="false">CONCATENATE(A546,"=",E546)</f>
        <v>KF513713=3</v>
      </c>
      <c r="BK546" s="170" t="str">
        <f aca="false">CONCATENATE(A546,"=",C546)</f>
        <v>KF513713=3</v>
      </c>
      <c r="BL546" s="170" t="e">
        <f aca="false">CONCATENATE(d#REF!,"=")</f>
        <v>#VALUE!</v>
      </c>
      <c r="BM546" s="223" t="str">
        <f aca="false">IF(BA546="XX","",BA546)</f>
        <v>KF513713</v>
      </c>
      <c r="BN546" s="224" t="str">
        <f aca="false">CONCATENATE(IF(F545="","",F545),IF(G546="","",CONCATENATE(" / ",G546)))</f>
        <v>HEV_EW202</v>
      </c>
      <c r="BO546" s="225" t="e">
        <f aca="false">AX546</f>
        <v>#VALUE!</v>
      </c>
      <c r="BP546" s="226" t="str">
        <f aca="false">IF(V546="","",V546)</f>
        <v/>
      </c>
      <c r="BQ546" s="226" t="str">
        <f aca="false">IF(W546="","",CONCATENATE(W546,IF(LEFT(AO546,1)="s","+","")))</f>
        <v/>
      </c>
      <c r="BR546" s="226" t="str">
        <f aca="false">IF(X546="","",CONCATENATE(X546,IF(LEFT(AQ546,1)="s","+","")))</f>
        <v/>
      </c>
      <c r="BS546" s="226" t="str">
        <f aca="false">IF(Y546="","",CONCATENATE(Y546,IF(LEFT(AR546,1)="s","+","")))</f>
        <v/>
      </c>
      <c r="BT546" s="226" t="str">
        <f aca="false">IF(Z546="","",CONCATENATE(Z546,IF(LEFT(AS546,1)="s","+","")))</f>
        <v/>
      </c>
      <c r="BU546" s="227" t="str">
        <f aca="false">IF(AA546="","",CONCATENATE(AA546,IF(LEFT(AT546,1)="s","+","")))</f>
        <v/>
      </c>
      <c r="BW546" s="177" t="s">
        <v>338</v>
      </c>
      <c r="BX546" s="170" t="str">
        <f aca="false">IF(BW546&lt;&gt;"",IF(ISNUMBER(FIND("=",BW546)),LEFT(BW546,FIND("=",BW546)-1),BW546),BW546)</f>
        <v>xx</v>
      </c>
      <c r="BY546" s="170" t="str">
        <f aca="false">IF(BW546&lt;&gt;"",IF(ISNUMBER(FIND("=",BW546)),RIGHT(BW546,LEN(BW546)-FIND("=",BW546)),""),"")</f>
        <v>Non_select</v>
      </c>
      <c r="BZ546" s="170" t="str">
        <f aca="false">IF(BX546&lt;&gt;"",IF(ISNUMBER(FIND(".",BX546)),LEFT(BX546,FIND(".",BX546)-1),BX546),BX546)</f>
        <v>xx</v>
      </c>
      <c r="CA546" s="170" t="str">
        <f aca="false">IF(BX546&lt;&gt;"",IF(ISNUMBER(FIND(".",BX546)),RIGHT(BX546,LEN(BX546)-FIND(".",BX546)),""),"")</f>
        <v/>
      </c>
      <c r="CC546" s="170" t="str">
        <f aca="false">A546</f>
        <v>KF513713</v>
      </c>
      <c r="CD546" s="178" t="s">
        <v>339</v>
      </c>
      <c r="CE546" s="178" t="s">
        <v>340</v>
      </c>
      <c r="CF546" s="178" t="s">
        <v>341</v>
      </c>
      <c r="CK546" s="178"/>
      <c r="CR546" s="228" t="n">
        <f aca="false">C546</f>
        <v>3</v>
      </c>
      <c r="CS546" s="229" t="e">
        <f aca="false">d#REF!</f>
        <v>#VALUE!</v>
      </c>
      <c r="CT546" s="170" t="str">
        <f aca="false">CONCATENATE(CD546," strain ",CM546," ",CL546,", partial cds")</f>
        <v>Hepatitis E virus strain  , partial cds</v>
      </c>
    </row>
    <row r="547" customFormat="false" ht="11.9" hidden="false" customHeight="true" outlineLevel="0" collapsed="false">
      <c r="A547" s="154" t="s">
        <v>1425</v>
      </c>
      <c r="B547" s="147" t="n">
        <v>3</v>
      </c>
      <c r="C547" s="148" t="n">
        <v>3</v>
      </c>
      <c r="D547" s="147" t="s">
        <v>1273</v>
      </c>
      <c r="E547" s="150" t="s">
        <v>640</v>
      </c>
      <c r="F547" s="210" t="s">
        <v>1426</v>
      </c>
      <c r="H547" s="146" t="s">
        <v>649</v>
      </c>
      <c r="I547" s="153" t="s">
        <v>650</v>
      </c>
      <c r="J547" s="146" t="s">
        <v>395</v>
      </c>
      <c r="M547" s="157" t="s">
        <v>348</v>
      </c>
      <c r="N547" s="158" t="s">
        <v>400</v>
      </c>
      <c r="O547" s="159" t="n">
        <v>2005</v>
      </c>
      <c r="S547" s="146" t="n">
        <v>280</v>
      </c>
      <c r="T547" s="161" t="n">
        <v>3</v>
      </c>
      <c r="AH547" s="164" t="n">
        <v>6262</v>
      </c>
      <c r="AI547" s="164" t="n">
        <v>6541</v>
      </c>
      <c r="AJ547" s="219" t="n">
        <f aca="false">SeqEnd-SeqBeg+1</f>
        <v>280</v>
      </c>
      <c r="AK547" s="220" t="n">
        <f aca="false">AND( SeqBeg&lt;=Beg  , End &lt;=SeqEnd )</f>
        <v>0</v>
      </c>
      <c r="AN547" s="221"/>
      <c r="AT547" s="147" t="s">
        <v>103</v>
      </c>
      <c r="AU547" s="146"/>
      <c r="AW547" s="222" t="str">
        <f aca="false">HYPERLINK(CONCATENATE("http://www.ncbi.nlm.nih.gov/nuccore/",BM547),BM547)</f>
        <v>KF513725</v>
      </c>
      <c r="AX547" s="219" t="e">
        <f aca="false">CONCATENATE(d#REF!,IF(I547="","",CONCATENATE(".",I547)),IF(K547="","",CONCATENATE(".",K547)),IF(M547="","",CONCATENATE(".",M547)),IF(R547="","",CONCATENATE(".",R547)),IF(U547="","","(*)"))</f>
        <v>#VALUE!</v>
      </c>
      <c r="AY547" s="170" t="str">
        <f aca="false">CONCATENATE(BM547,".",BN547)</f>
        <v>KF513725.HEV_EW209</v>
      </c>
      <c r="AZ547" s="171" t="str">
        <f aca="false">IF(AV547="",IF(ISNUMBER(FIND(".",A547)),LEFT(A547,FIND(".",A547)-1),A547),AV547)</f>
        <v>KF513725</v>
      </c>
      <c r="BA547" s="171" t="str">
        <f aca="false">IF(ISNUMBER(FIND("-",AZ547)),LEFT(AZ547,FIND("-",AZ547)-1),AZ547)</f>
        <v>KF513725</v>
      </c>
      <c r="BB547" s="170" t="str">
        <f aca="false"> MEGAname &amp; "="</f>
        <v>KF513725=</v>
      </c>
      <c r="BC547" s="170" t="str">
        <f aca="false">Clear &amp; IF(span ,"Span","out")</f>
        <v>KF513725=out</v>
      </c>
      <c r="BD547" s="170" t="str">
        <f aca="false">Clear &amp; IF(span, IF(B547=".","Selected",B547),"out")</f>
        <v>KF513725=out</v>
      </c>
      <c r="BE547" s="170" t="str">
        <f aca="false">Clear &amp; Strain</f>
        <v>KF513725=HEV_EW21</v>
      </c>
      <c r="BF547" s="170" t="e">
        <f aca="false">CONCATENATE(A547,"=",F546,". ",AX547,IF(AB547="","",CONCATENATE(".",AB547)))</f>
        <v>#VALUE!</v>
      </c>
      <c r="BG547" s="170" t="e">
        <f aca="false">CONCATENATE(A547,"=",F546,". ",AX547)</f>
        <v>#VALUE!</v>
      </c>
      <c r="BH547" s="170" t="e">
        <f aca="false">CONCATENATE(A547,"=",AX547)</f>
        <v>#VALUE!</v>
      </c>
      <c r="BI547" s="170" t="e">
        <f aca="false">CONCATENATE(A547,"=",ComForSubtype,d#REF!)</f>
        <v>#VALUE!</v>
      </c>
      <c r="BJ547" s="170" t="str">
        <f aca="false">CONCATENATE(A547,"=",E547)</f>
        <v>KF513725=3</v>
      </c>
      <c r="BK547" s="170" t="str">
        <f aca="false">CONCATENATE(A547,"=",C547)</f>
        <v>KF513725=3</v>
      </c>
      <c r="BL547" s="170" t="e">
        <f aca="false">CONCATENATE(d#REF!,"=")</f>
        <v>#VALUE!</v>
      </c>
      <c r="BM547" s="223" t="str">
        <f aca="false">IF(BA547="XX","",BA547)</f>
        <v>KF513725</v>
      </c>
      <c r="BN547" s="224" t="str">
        <f aca="false">CONCATENATE(IF(F546="","",F546),IF(G547="","",CONCATENATE(" / ",G547)))</f>
        <v>HEV_EW209</v>
      </c>
      <c r="BO547" s="225" t="e">
        <f aca="false">AX547</f>
        <v>#VALUE!</v>
      </c>
      <c r="BP547" s="226" t="str">
        <f aca="false">IF(V547="","",V547)</f>
        <v/>
      </c>
      <c r="BQ547" s="226" t="str">
        <f aca="false">IF(W547="","",CONCATENATE(W547,IF(LEFT(AO547,1)="s","+","")))</f>
        <v/>
      </c>
      <c r="BR547" s="226" t="str">
        <f aca="false">IF(X547="","",CONCATENATE(X547,IF(LEFT(AQ547,1)="s","+","")))</f>
        <v/>
      </c>
      <c r="BS547" s="226" t="str">
        <f aca="false">IF(Y547="","",CONCATENATE(Y547,IF(LEFT(AR547,1)="s","+","")))</f>
        <v/>
      </c>
      <c r="BT547" s="226" t="str">
        <f aca="false">IF(Z547="","",CONCATENATE(Z547,IF(LEFT(AS547,1)="s","+","")))</f>
        <v/>
      </c>
      <c r="BU547" s="227" t="str">
        <f aca="false">IF(AA547="","",CONCATENATE(AA547,IF(LEFT(AT547,1)="s","+","")))</f>
        <v/>
      </c>
      <c r="BW547" s="177" t="s">
        <v>338</v>
      </c>
      <c r="BX547" s="170" t="str">
        <f aca="false">IF(BW547&lt;&gt;"",IF(ISNUMBER(FIND("=",BW547)),LEFT(BW547,FIND("=",BW547)-1),BW547),BW547)</f>
        <v>xx</v>
      </c>
      <c r="BY547" s="170" t="str">
        <f aca="false">IF(BW547&lt;&gt;"",IF(ISNUMBER(FIND("=",BW547)),RIGHT(BW547,LEN(BW547)-FIND("=",BW547)),""),"")</f>
        <v>Non_select</v>
      </c>
      <c r="BZ547" s="170" t="str">
        <f aca="false">IF(BX547&lt;&gt;"",IF(ISNUMBER(FIND(".",BX547)),LEFT(BX547,FIND(".",BX547)-1),BX547),BX547)</f>
        <v>xx</v>
      </c>
      <c r="CA547" s="170" t="str">
        <f aca="false">IF(BX547&lt;&gt;"",IF(ISNUMBER(FIND(".",BX547)),RIGHT(BX547,LEN(BX547)-FIND(".",BX547)),""),"")</f>
        <v/>
      </c>
      <c r="CC547" s="170" t="str">
        <f aca="false">A547</f>
        <v>KF513725</v>
      </c>
      <c r="CD547" s="178" t="s">
        <v>339</v>
      </c>
      <c r="CE547" s="178" t="s">
        <v>340</v>
      </c>
      <c r="CF547" s="178" t="s">
        <v>341</v>
      </c>
      <c r="CK547" s="178"/>
      <c r="CR547" s="228" t="n">
        <f aca="false">C547</f>
        <v>3</v>
      </c>
      <c r="CS547" s="229" t="e">
        <f aca="false">d#REF!</f>
        <v>#VALUE!</v>
      </c>
      <c r="CT547" s="170" t="str">
        <f aca="false">CONCATENATE(CD547," strain ",CM547," ",CL547,", partial cds")</f>
        <v>Hepatitis E virus strain  , partial cds</v>
      </c>
    </row>
    <row r="548" customFormat="false" ht="11.9" hidden="false" customHeight="true" outlineLevel="0" collapsed="false">
      <c r="A548" s="154" t="s">
        <v>1427</v>
      </c>
      <c r="B548" s="147" t="n">
        <v>3</v>
      </c>
      <c r="C548" s="148" t="n">
        <v>3</v>
      </c>
      <c r="D548" s="147" t="s">
        <v>1273</v>
      </c>
      <c r="E548" s="150" t="s">
        <v>640</v>
      </c>
      <c r="F548" s="210" t="s">
        <v>1428</v>
      </c>
      <c r="H548" s="146" t="s">
        <v>649</v>
      </c>
      <c r="I548" s="153" t="s">
        <v>650</v>
      </c>
      <c r="J548" s="146" t="s">
        <v>395</v>
      </c>
      <c r="M548" s="157" t="s">
        <v>348</v>
      </c>
      <c r="N548" s="158" t="s">
        <v>400</v>
      </c>
      <c r="O548" s="159" t="n">
        <v>2009</v>
      </c>
      <c r="S548" s="146" t="n">
        <v>280</v>
      </c>
      <c r="T548" s="161" t="n">
        <v>3</v>
      </c>
      <c r="AH548" s="164" t="n">
        <v>6262</v>
      </c>
      <c r="AI548" s="164" t="n">
        <v>6541</v>
      </c>
      <c r="AJ548" s="219" t="n">
        <f aca="false">SeqEnd-SeqBeg+1</f>
        <v>280</v>
      </c>
      <c r="AK548" s="220" t="n">
        <f aca="false">AND( SeqBeg&lt;=Beg  , End &lt;=SeqEnd )</f>
        <v>0</v>
      </c>
      <c r="AN548" s="221"/>
      <c r="AT548" s="147" t="s">
        <v>103</v>
      </c>
      <c r="AU548" s="146"/>
      <c r="AW548" s="222" t="str">
        <f aca="false">HYPERLINK(CONCATENATE("http://www.ncbi.nlm.nih.gov/nuccore/",BM548),BM548)</f>
        <v>KF513715</v>
      </c>
      <c r="AX548" s="219" t="e">
        <f aca="false">CONCATENATE(d#REF!,IF(I548="","",CONCATENATE(".",I548)),IF(K548="","",CONCATENATE(".",K548)),IF(M548="","",CONCATENATE(".",M548)),IF(R548="","",CONCATENATE(".",R548)),IF(U548="","","(*)"))</f>
        <v>#VALUE!</v>
      </c>
      <c r="AY548" s="170" t="str">
        <f aca="false">CONCATENATE(BM548,".",BN548)</f>
        <v>KF513715.HEV_EW21</v>
      </c>
      <c r="AZ548" s="171" t="str">
        <f aca="false">IF(AV548="",IF(ISNUMBER(FIND(".",A548)),LEFT(A548,FIND(".",A548)-1),A548),AV548)</f>
        <v>KF513715</v>
      </c>
      <c r="BA548" s="171" t="str">
        <f aca="false">IF(ISNUMBER(FIND("-",AZ548)),LEFT(AZ548,FIND("-",AZ548)-1),AZ548)</f>
        <v>KF513715</v>
      </c>
      <c r="BB548" s="170" t="str">
        <f aca="false"> MEGAname &amp; "="</f>
        <v>KF513715=</v>
      </c>
      <c r="BC548" s="170" t="str">
        <f aca="false">Clear &amp; IF(span ,"Span","out")</f>
        <v>KF513715=out</v>
      </c>
      <c r="BD548" s="170" t="str">
        <f aca="false">Clear &amp; IF(span, IF(B548=".","Selected",B548),"out")</f>
        <v>KF513715=out</v>
      </c>
      <c r="BE548" s="170" t="str">
        <f aca="false">Clear &amp; Strain</f>
        <v>KF513715=HEV_EW210</v>
      </c>
      <c r="BF548" s="170" t="e">
        <f aca="false">CONCATENATE(A548,"=",F547,". ",AX548,IF(AB548="","",CONCATENATE(".",AB548)))</f>
        <v>#VALUE!</v>
      </c>
      <c r="BG548" s="170" t="e">
        <f aca="false">CONCATENATE(A548,"=",F547,". ",AX548)</f>
        <v>#VALUE!</v>
      </c>
      <c r="BH548" s="170" t="e">
        <f aca="false">CONCATENATE(A548,"=",AX548)</f>
        <v>#VALUE!</v>
      </c>
      <c r="BI548" s="170" t="e">
        <f aca="false">CONCATENATE(A548,"=",ComForSubtype,d#REF!)</f>
        <v>#VALUE!</v>
      </c>
      <c r="BJ548" s="170" t="str">
        <f aca="false">CONCATENATE(A548,"=",E548)</f>
        <v>KF513715=3</v>
      </c>
      <c r="BK548" s="170" t="str">
        <f aca="false">CONCATENATE(A548,"=",C548)</f>
        <v>KF513715=3</v>
      </c>
      <c r="BL548" s="170" t="e">
        <f aca="false">CONCATENATE(d#REF!,"=")</f>
        <v>#VALUE!</v>
      </c>
      <c r="BM548" s="223" t="str">
        <f aca="false">IF(BA548="XX","",BA548)</f>
        <v>KF513715</v>
      </c>
      <c r="BN548" s="224" t="str">
        <f aca="false">CONCATENATE(IF(F547="","",F547),IF(G548="","",CONCATENATE(" / ",G548)))</f>
        <v>HEV_EW21</v>
      </c>
      <c r="BO548" s="225" t="e">
        <f aca="false">AX548</f>
        <v>#VALUE!</v>
      </c>
      <c r="BP548" s="226" t="str">
        <f aca="false">IF(V548="","",V548)</f>
        <v/>
      </c>
      <c r="BQ548" s="226" t="str">
        <f aca="false">IF(W548="","",CONCATENATE(W548,IF(LEFT(AO548,1)="s","+","")))</f>
        <v/>
      </c>
      <c r="BR548" s="226" t="str">
        <f aca="false">IF(X548="","",CONCATENATE(X548,IF(LEFT(AQ548,1)="s","+","")))</f>
        <v/>
      </c>
      <c r="BS548" s="226" t="str">
        <f aca="false">IF(Y548="","",CONCATENATE(Y548,IF(LEFT(AR548,1)="s","+","")))</f>
        <v/>
      </c>
      <c r="BT548" s="226" t="str">
        <f aca="false">IF(Z548="","",CONCATENATE(Z548,IF(LEFT(AS548,1)="s","+","")))</f>
        <v/>
      </c>
      <c r="BU548" s="227" t="str">
        <f aca="false">IF(AA548="","",CONCATENATE(AA548,IF(LEFT(AT548,1)="s","+","")))</f>
        <v/>
      </c>
      <c r="BW548" s="177" t="s">
        <v>338</v>
      </c>
      <c r="BX548" s="170" t="str">
        <f aca="false">IF(BW548&lt;&gt;"",IF(ISNUMBER(FIND("=",BW548)),LEFT(BW548,FIND("=",BW548)-1),BW548),BW548)</f>
        <v>xx</v>
      </c>
      <c r="BY548" s="170" t="str">
        <f aca="false">IF(BW548&lt;&gt;"",IF(ISNUMBER(FIND("=",BW548)),RIGHT(BW548,LEN(BW548)-FIND("=",BW548)),""),"")</f>
        <v>Non_select</v>
      </c>
      <c r="BZ548" s="170" t="str">
        <f aca="false">IF(BX548&lt;&gt;"",IF(ISNUMBER(FIND(".",BX548)),LEFT(BX548,FIND(".",BX548)-1),BX548),BX548)</f>
        <v>xx</v>
      </c>
      <c r="CA548" s="170" t="str">
        <f aca="false">IF(BX548&lt;&gt;"",IF(ISNUMBER(FIND(".",BX548)),RIGHT(BX548,LEN(BX548)-FIND(".",BX548)),""),"")</f>
        <v/>
      </c>
      <c r="CC548" s="170" t="str">
        <f aca="false">A548</f>
        <v>KF513715</v>
      </c>
      <c r="CD548" s="178" t="s">
        <v>339</v>
      </c>
      <c r="CE548" s="178" t="s">
        <v>340</v>
      </c>
      <c r="CF548" s="178" t="s">
        <v>341</v>
      </c>
      <c r="CK548" s="178"/>
      <c r="CR548" s="228" t="n">
        <f aca="false">C548</f>
        <v>3</v>
      </c>
      <c r="CS548" s="229" t="e">
        <f aca="false">d#REF!</f>
        <v>#VALUE!</v>
      </c>
      <c r="CT548" s="170" t="str">
        <f aca="false">CONCATENATE(CD548," strain ",CM548," ",CL548,", partial cds")</f>
        <v>Hepatitis E virus strain  , partial cds</v>
      </c>
    </row>
    <row r="549" customFormat="false" ht="11.9" hidden="false" customHeight="true" outlineLevel="0" collapsed="false">
      <c r="A549" s="154" t="s">
        <v>1429</v>
      </c>
      <c r="B549" s="147" t="n">
        <v>3</v>
      </c>
      <c r="C549" s="148" t="n">
        <v>3</v>
      </c>
      <c r="D549" s="147" t="s">
        <v>1273</v>
      </c>
      <c r="E549" s="150" t="s">
        <v>640</v>
      </c>
      <c r="F549" s="210" t="s">
        <v>1430</v>
      </c>
      <c r="H549" s="146" t="s">
        <v>649</v>
      </c>
      <c r="I549" s="153" t="s">
        <v>650</v>
      </c>
      <c r="J549" s="146" t="s">
        <v>395</v>
      </c>
      <c r="M549" s="157" t="s">
        <v>348</v>
      </c>
      <c r="N549" s="158" t="s">
        <v>400</v>
      </c>
      <c r="O549" s="159" t="n">
        <v>2009</v>
      </c>
      <c r="S549" s="146" t="n">
        <v>280</v>
      </c>
      <c r="T549" s="161" t="n">
        <v>3</v>
      </c>
      <c r="AH549" s="164" t="n">
        <v>6262</v>
      </c>
      <c r="AI549" s="164" t="n">
        <v>6541</v>
      </c>
      <c r="AJ549" s="219" t="n">
        <f aca="false">SeqEnd-SeqBeg+1</f>
        <v>280</v>
      </c>
      <c r="AK549" s="220" t="n">
        <f aca="false">AND( SeqBeg&lt;=Beg  , End &lt;=SeqEnd )</f>
        <v>0</v>
      </c>
      <c r="AN549" s="221"/>
      <c r="AT549" s="147" t="s">
        <v>103</v>
      </c>
      <c r="AU549" s="146"/>
      <c r="AW549" s="222" t="str">
        <f aca="false">HYPERLINK(CONCATENATE("http://www.ncbi.nlm.nih.gov/nuccore/",BM549),BM549)</f>
        <v>KF513716</v>
      </c>
      <c r="AX549" s="219" t="e">
        <f aca="false">CONCATENATE(d#REF!,IF(I549="","",CONCATENATE(".",I549)),IF(K549="","",CONCATENATE(".",K549)),IF(M549="","",CONCATENATE(".",M549)),IF(R549="","",CONCATENATE(".",R549)),IF(U549="","","(*)"))</f>
        <v>#VALUE!</v>
      </c>
      <c r="AY549" s="170" t="str">
        <f aca="false">CONCATENATE(BM549,".",BN549)</f>
        <v>KF513716.HEV_EW210</v>
      </c>
      <c r="AZ549" s="171" t="str">
        <f aca="false">IF(AV549="",IF(ISNUMBER(FIND(".",A549)),LEFT(A549,FIND(".",A549)-1),A549),AV549)</f>
        <v>KF513716</v>
      </c>
      <c r="BA549" s="171" t="str">
        <f aca="false">IF(ISNUMBER(FIND("-",AZ549)),LEFT(AZ549,FIND("-",AZ549)-1),AZ549)</f>
        <v>KF513716</v>
      </c>
      <c r="BB549" s="170" t="str">
        <f aca="false"> MEGAname &amp; "="</f>
        <v>KF513716=</v>
      </c>
      <c r="BC549" s="170" t="str">
        <f aca="false">Clear &amp; IF(span ,"Span","out")</f>
        <v>KF513716=out</v>
      </c>
      <c r="BD549" s="170" t="str">
        <f aca="false">Clear &amp; IF(span, IF(B549=".","Selected",B549),"out")</f>
        <v>KF513716=out</v>
      </c>
      <c r="BE549" s="170" t="str">
        <f aca="false">Clear &amp; Strain</f>
        <v>KF513716=HEV_EW211</v>
      </c>
      <c r="BF549" s="170" t="e">
        <f aca="false">CONCATENATE(A549,"=",F548,". ",AX549,IF(AB549="","",CONCATENATE(".",AB549)))</f>
        <v>#VALUE!</v>
      </c>
      <c r="BG549" s="170" t="e">
        <f aca="false">CONCATENATE(A549,"=",F548,". ",AX549)</f>
        <v>#VALUE!</v>
      </c>
      <c r="BH549" s="170" t="e">
        <f aca="false">CONCATENATE(A549,"=",AX549)</f>
        <v>#VALUE!</v>
      </c>
      <c r="BI549" s="170" t="e">
        <f aca="false">CONCATENATE(A549,"=",ComForSubtype,d#REF!)</f>
        <v>#VALUE!</v>
      </c>
      <c r="BJ549" s="170" t="str">
        <f aca="false">CONCATENATE(A549,"=",E549)</f>
        <v>KF513716=3</v>
      </c>
      <c r="BK549" s="170" t="str">
        <f aca="false">CONCATENATE(A549,"=",C549)</f>
        <v>KF513716=3</v>
      </c>
      <c r="BL549" s="170" t="e">
        <f aca="false">CONCATENATE(d#REF!,"=")</f>
        <v>#VALUE!</v>
      </c>
      <c r="BM549" s="223" t="str">
        <f aca="false">IF(BA549="XX","",BA549)</f>
        <v>KF513716</v>
      </c>
      <c r="BN549" s="224" t="str">
        <f aca="false">CONCATENATE(IF(F548="","",F548),IF(G549="","",CONCATENATE(" / ",G549)))</f>
        <v>HEV_EW210</v>
      </c>
      <c r="BO549" s="225" t="e">
        <f aca="false">AX549</f>
        <v>#VALUE!</v>
      </c>
      <c r="BP549" s="226" t="str">
        <f aca="false">IF(V549="","",V549)</f>
        <v/>
      </c>
      <c r="BQ549" s="226" t="str">
        <f aca="false">IF(W549="","",CONCATENATE(W549,IF(LEFT(AO549,1)="s","+","")))</f>
        <v/>
      </c>
      <c r="BR549" s="226" t="str">
        <f aca="false">IF(X549="","",CONCATENATE(X549,IF(LEFT(AQ549,1)="s","+","")))</f>
        <v/>
      </c>
      <c r="BS549" s="226" t="str">
        <f aca="false">IF(Y549="","",CONCATENATE(Y549,IF(LEFT(AR549,1)="s","+","")))</f>
        <v/>
      </c>
      <c r="BT549" s="226" t="str">
        <f aca="false">IF(Z549="","",CONCATENATE(Z549,IF(LEFT(AS549,1)="s","+","")))</f>
        <v/>
      </c>
      <c r="BU549" s="227" t="str">
        <f aca="false">IF(AA549="","",CONCATENATE(AA549,IF(LEFT(AT549,1)="s","+","")))</f>
        <v/>
      </c>
      <c r="BW549" s="177" t="s">
        <v>338</v>
      </c>
      <c r="BX549" s="170" t="str">
        <f aca="false">IF(BW549&lt;&gt;"",IF(ISNUMBER(FIND("=",BW549)),LEFT(BW549,FIND("=",BW549)-1),BW549),BW549)</f>
        <v>xx</v>
      </c>
      <c r="BY549" s="170" t="str">
        <f aca="false">IF(BW549&lt;&gt;"",IF(ISNUMBER(FIND("=",BW549)),RIGHT(BW549,LEN(BW549)-FIND("=",BW549)),""),"")</f>
        <v>Non_select</v>
      </c>
      <c r="BZ549" s="170" t="str">
        <f aca="false">IF(BX549&lt;&gt;"",IF(ISNUMBER(FIND(".",BX549)),LEFT(BX549,FIND(".",BX549)-1),BX549),BX549)</f>
        <v>xx</v>
      </c>
      <c r="CA549" s="170" t="str">
        <f aca="false">IF(BX549&lt;&gt;"",IF(ISNUMBER(FIND(".",BX549)),RIGHT(BX549,LEN(BX549)-FIND(".",BX549)),""),"")</f>
        <v/>
      </c>
      <c r="CC549" s="170" t="str">
        <f aca="false">A549</f>
        <v>KF513716</v>
      </c>
      <c r="CD549" s="178" t="s">
        <v>339</v>
      </c>
      <c r="CE549" s="178" t="s">
        <v>340</v>
      </c>
      <c r="CF549" s="178" t="s">
        <v>341</v>
      </c>
      <c r="CK549" s="178"/>
      <c r="CR549" s="228" t="n">
        <f aca="false">C549</f>
        <v>3</v>
      </c>
      <c r="CS549" s="229" t="e">
        <f aca="false">d#REF!</f>
        <v>#VALUE!</v>
      </c>
      <c r="CT549" s="170" t="str">
        <f aca="false">CONCATENATE(CD549," strain ",CM549," ",CL549,", partial cds")</f>
        <v>Hepatitis E virus strain  , partial cds</v>
      </c>
    </row>
    <row r="550" customFormat="false" ht="11.9" hidden="false" customHeight="true" outlineLevel="0" collapsed="false">
      <c r="A550" s="154" t="s">
        <v>1431</v>
      </c>
      <c r="B550" s="147" t="n">
        <v>3</v>
      </c>
      <c r="C550" s="148" t="n">
        <v>3</v>
      </c>
      <c r="D550" s="147" t="s">
        <v>1273</v>
      </c>
      <c r="E550" s="150" t="s">
        <v>640</v>
      </c>
      <c r="F550" s="210" t="s">
        <v>1432</v>
      </c>
      <c r="H550" s="146" t="s">
        <v>649</v>
      </c>
      <c r="I550" s="153" t="s">
        <v>650</v>
      </c>
      <c r="J550" s="146" t="s">
        <v>395</v>
      </c>
      <c r="M550" s="157" t="s">
        <v>348</v>
      </c>
      <c r="N550" s="158" t="s">
        <v>400</v>
      </c>
      <c r="O550" s="159" t="n">
        <v>2009</v>
      </c>
      <c r="S550" s="146" t="n">
        <v>280</v>
      </c>
      <c r="T550" s="161" t="n">
        <v>3</v>
      </c>
      <c r="AH550" s="164" t="n">
        <v>6262</v>
      </c>
      <c r="AI550" s="164" t="n">
        <v>6541</v>
      </c>
      <c r="AJ550" s="219" t="n">
        <f aca="false">SeqEnd-SeqBeg+1</f>
        <v>280</v>
      </c>
      <c r="AK550" s="220" t="n">
        <f aca="false">AND( SeqBeg&lt;=Beg  , End &lt;=SeqEnd )</f>
        <v>0</v>
      </c>
      <c r="AN550" s="221"/>
      <c r="AT550" s="147" t="s">
        <v>103</v>
      </c>
      <c r="AU550" s="146"/>
      <c r="AW550" s="222" t="str">
        <f aca="false">HYPERLINK(CONCATENATE("http://www.ncbi.nlm.nih.gov/nuccore/",BM550),BM550)</f>
        <v>KF513717</v>
      </c>
      <c r="AX550" s="219" t="e">
        <f aca="false">CONCATENATE(d#REF!,IF(I550="","",CONCATENATE(".",I550)),IF(K550="","",CONCATENATE(".",K550)),IF(M550="","",CONCATENATE(".",M550)),IF(R550="","",CONCATENATE(".",R550)),IF(U550="","","(*)"))</f>
        <v>#VALUE!</v>
      </c>
      <c r="AY550" s="170" t="str">
        <f aca="false">CONCATENATE(BM550,".",BN550)</f>
        <v>KF513717.HEV_EW211</v>
      </c>
      <c r="AZ550" s="171" t="str">
        <f aca="false">IF(AV550="",IF(ISNUMBER(FIND(".",A550)),LEFT(A550,FIND(".",A550)-1),A550),AV550)</f>
        <v>KF513717</v>
      </c>
      <c r="BA550" s="171" t="str">
        <f aca="false">IF(ISNUMBER(FIND("-",AZ550)),LEFT(AZ550,FIND("-",AZ550)-1),AZ550)</f>
        <v>KF513717</v>
      </c>
      <c r="BB550" s="170" t="str">
        <f aca="false"> MEGAname &amp; "="</f>
        <v>KF513717=</v>
      </c>
      <c r="BC550" s="170" t="str">
        <f aca="false">Clear &amp; IF(span ,"Span","out")</f>
        <v>KF513717=out</v>
      </c>
      <c r="BD550" s="170" t="str">
        <f aca="false">Clear &amp; IF(span, IF(B550=".","Selected",B550),"out")</f>
        <v>KF513717=out</v>
      </c>
      <c r="BE550" s="170" t="str">
        <f aca="false">Clear &amp; Strain</f>
        <v>KF513717=HEV_EW212</v>
      </c>
      <c r="BF550" s="170" t="e">
        <f aca="false">CONCATENATE(A550,"=",F549,". ",AX550,IF(AB550="","",CONCATENATE(".",AB550)))</f>
        <v>#VALUE!</v>
      </c>
      <c r="BG550" s="170" t="e">
        <f aca="false">CONCATENATE(A550,"=",F549,". ",AX550)</f>
        <v>#VALUE!</v>
      </c>
      <c r="BH550" s="170" t="e">
        <f aca="false">CONCATENATE(A550,"=",AX550)</f>
        <v>#VALUE!</v>
      </c>
      <c r="BI550" s="170" t="e">
        <f aca="false">CONCATENATE(A550,"=",ComForSubtype,d#REF!)</f>
        <v>#VALUE!</v>
      </c>
      <c r="BJ550" s="170" t="str">
        <f aca="false">CONCATENATE(A550,"=",E550)</f>
        <v>KF513717=3</v>
      </c>
      <c r="BK550" s="170" t="str">
        <f aca="false">CONCATENATE(A550,"=",C550)</f>
        <v>KF513717=3</v>
      </c>
      <c r="BL550" s="170" t="e">
        <f aca="false">CONCATENATE(d#REF!,"=")</f>
        <v>#VALUE!</v>
      </c>
      <c r="BM550" s="223" t="str">
        <f aca="false">IF(BA550="XX","",BA550)</f>
        <v>KF513717</v>
      </c>
      <c r="BN550" s="224" t="str">
        <f aca="false">CONCATENATE(IF(F549="","",F549),IF(G550="","",CONCATENATE(" / ",G550)))</f>
        <v>HEV_EW211</v>
      </c>
      <c r="BO550" s="225" t="e">
        <f aca="false">AX550</f>
        <v>#VALUE!</v>
      </c>
      <c r="BP550" s="226" t="str">
        <f aca="false">IF(V550="","",V550)</f>
        <v/>
      </c>
      <c r="BQ550" s="226" t="str">
        <f aca="false">IF(W550="","",CONCATENATE(W550,IF(LEFT(AO550,1)="s","+","")))</f>
        <v/>
      </c>
      <c r="BR550" s="226" t="str">
        <f aca="false">IF(X550="","",CONCATENATE(X550,IF(LEFT(AQ550,1)="s","+","")))</f>
        <v/>
      </c>
      <c r="BS550" s="226" t="str">
        <f aca="false">IF(Y550="","",CONCATENATE(Y550,IF(LEFT(AR550,1)="s","+","")))</f>
        <v/>
      </c>
      <c r="BT550" s="226" t="str">
        <f aca="false">IF(Z550="","",CONCATENATE(Z550,IF(LEFT(AS550,1)="s","+","")))</f>
        <v/>
      </c>
      <c r="BU550" s="227" t="str">
        <f aca="false">IF(AA550="","",CONCATENATE(AA550,IF(LEFT(AT550,1)="s","+","")))</f>
        <v/>
      </c>
      <c r="BW550" s="177" t="s">
        <v>338</v>
      </c>
      <c r="BX550" s="170" t="str">
        <f aca="false">IF(BW550&lt;&gt;"",IF(ISNUMBER(FIND("=",BW550)),LEFT(BW550,FIND("=",BW550)-1),BW550),BW550)</f>
        <v>xx</v>
      </c>
      <c r="BY550" s="170" t="str">
        <f aca="false">IF(BW550&lt;&gt;"",IF(ISNUMBER(FIND("=",BW550)),RIGHT(BW550,LEN(BW550)-FIND("=",BW550)),""),"")</f>
        <v>Non_select</v>
      </c>
      <c r="BZ550" s="170" t="str">
        <f aca="false">IF(BX550&lt;&gt;"",IF(ISNUMBER(FIND(".",BX550)),LEFT(BX550,FIND(".",BX550)-1),BX550),BX550)</f>
        <v>xx</v>
      </c>
      <c r="CA550" s="170" t="str">
        <f aca="false">IF(BX550&lt;&gt;"",IF(ISNUMBER(FIND(".",BX550)),RIGHT(BX550,LEN(BX550)-FIND(".",BX550)),""),"")</f>
        <v/>
      </c>
      <c r="CC550" s="170" t="str">
        <f aca="false">A550</f>
        <v>KF513717</v>
      </c>
      <c r="CD550" s="178" t="s">
        <v>339</v>
      </c>
      <c r="CE550" s="178" t="s">
        <v>340</v>
      </c>
      <c r="CF550" s="178" t="s">
        <v>341</v>
      </c>
      <c r="CK550" s="178"/>
      <c r="CR550" s="228" t="n">
        <f aca="false">C550</f>
        <v>3</v>
      </c>
      <c r="CS550" s="229" t="e">
        <f aca="false">d#REF!</f>
        <v>#VALUE!</v>
      </c>
      <c r="CT550" s="170" t="str">
        <f aca="false">CONCATENATE(CD550," strain ",CM550," ",CL550,", partial cds")</f>
        <v>Hepatitis E virus strain  , partial cds</v>
      </c>
    </row>
    <row r="551" customFormat="false" ht="11.9" hidden="false" customHeight="true" outlineLevel="0" collapsed="false">
      <c r="A551" s="154" t="s">
        <v>1433</v>
      </c>
      <c r="B551" s="147" t="n">
        <v>3</v>
      </c>
      <c r="C551" s="148" t="n">
        <v>3</v>
      </c>
      <c r="D551" s="147" t="s">
        <v>1273</v>
      </c>
      <c r="E551" s="150" t="s">
        <v>640</v>
      </c>
      <c r="F551" s="210" t="s">
        <v>1434</v>
      </c>
      <c r="H551" s="146" t="s">
        <v>649</v>
      </c>
      <c r="I551" s="153" t="s">
        <v>650</v>
      </c>
      <c r="J551" s="146" t="s">
        <v>395</v>
      </c>
      <c r="M551" s="157" t="s">
        <v>348</v>
      </c>
      <c r="N551" s="158" t="s">
        <v>400</v>
      </c>
      <c r="O551" s="159" t="n">
        <v>2009</v>
      </c>
      <c r="S551" s="146" t="n">
        <v>280</v>
      </c>
      <c r="T551" s="161" t="n">
        <v>3</v>
      </c>
      <c r="AH551" s="164" t="n">
        <v>6262</v>
      </c>
      <c r="AI551" s="164" t="n">
        <v>6541</v>
      </c>
      <c r="AJ551" s="219" t="n">
        <f aca="false">SeqEnd-SeqBeg+1</f>
        <v>280</v>
      </c>
      <c r="AK551" s="220" t="n">
        <f aca="false">AND( SeqBeg&lt;=Beg  , End &lt;=SeqEnd )</f>
        <v>0</v>
      </c>
      <c r="AN551" s="221"/>
      <c r="AT551" s="147" t="s">
        <v>103</v>
      </c>
      <c r="AU551" s="146"/>
      <c r="AW551" s="222" t="str">
        <f aca="false">HYPERLINK(CONCATENATE("http://www.ncbi.nlm.nih.gov/nuccore/",BM551),BM551)</f>
        <v>KF513724</v>
      </c>
      <c r="AX551" s="219" t="str">
        <f aca="false">CONCATENATE(D550,IF(I551="","",CONCATENATE(".",I551)),IF(K551="","",CONCATENATE(".",K551)),IF(M551="","",CONCATENATE(".",M551)),IF(R550="","",CONCATENATE(".",R550)),IF(U551="","","(*)"))</f>
        <v>3e.GBR.hum</v>
      </c>
      <c r="AY551" s="170" t="str">
        <f aca="false">CONCATENATE(BM551,".",BN551)</f>
        <v>KF513724.HEV_EW212</v>
      </c>
      <c r="AZ551" s="171" t="str">
        <f aca="false">IF(AV551="",IF(ISNUMBER(FIND(".",A551)),LEFT(A551,FIND(".",A551)-1),A551),AV551)</f>
        <v>KF513724</v>
      </c>
      <c r="BA551" s="171" t="str">
        <f aca="false">IF(ISNUMBER(FIND("-",AZ551)),LEFT(AZ551,FIND("-",AZ551)-1),AZ551)</f>
        <v>KF513724</v>
      </c>
      <c r="BB551" s="170" t="str">
        <f aca="false"> MEGAname &amp; "="</f>
        <v>KF513724=</v>
      </c>
      <c r="BC551" s="170" t="str">
        <f aca="false">Clear &amp; IF(span ,"Span","out")</f>
        <v>KF513724=out</v>
      </c>
      <c r="BD551" s="170" t="str">
        <f aca="false">Clear &amp; IF(span, IF(B551=".","Selected",B551),"out")</f>
        <v>KF513724=out</v>
      </c>
      <c r="BE551" s="170" t="str">
        <f aca="false">Clear &amp; Strain</f>
        <v>KF513724=HEV_EW219</v>
      </c>
      <c r="BF551" s="170" t="str">
        <f aca="false">CONCATENATE(A551,"=",F550,". ",AX551,IF(AB551="","",CONCATENATE(".",AB551)))</f>
        <v>KF513724=HEV_EW212. 3e.GBR.hum</v>
      </c>
      <c r="BG551" s="170" t="str">
        <f aca="false">CONCATENATE(A551,"=",F550,". ",AX551)</f>
        <v>KF513724=HEV_EW212. 3e.GBR.hum</v>
      </c>
      <c r="BH551" s="170" t="str">
        <f aca="false">CONCATENATE(A551,"=",AX551)</f>
        <v>KF513724=3e.GBR.hum</v>
      </c>
      <c r="BI551" s="170" t="str">
        <f aca="false">CONCATENATE(A551,"=",ComForSubtype,D550)</f>
        <v>KF513724=3e</v>
      </c>
      <c r="BJ551" s="170" t="str">
        <f aca="false">CONCATENATE(A551,"=",E551)</f>
        <v>KF513724=3</v>
      </c>
      <c r="BK551" s="170" t="str">
        <f aca="false">CONCATENATE(A551,"=",C551)</f>
        <v>KF513724=3</v>
      </c>
      <c r="BL551" s="170" t="str">
        <f aca="false">CONCATENATE(D550,"=")</f>
        <v>3e=</v>
      </c>
      <c r="BM551" s="223" t="str">
        <f aca="false">IF(BA551="XX","",BA551)</f>
        <v>KF513724</v>
      </c>
      <c r="BN551" s="224" t="str">
        <f aca="false">CONCATENATE(IF(F550="","",F550),IF(G551="","",CONCATENATE(" / ",G551)))</f>
        <v>HEV_EW212</v>
      </c>
      <c r="BO551" s="225" t="str">
        <f aca="false">AX551</f>
        <v>3e.GBR.hum</v>
      </c>
      <c r="BP551" s="226" t="str">
        <f aca="false">IF(V551="","",V551)</f>
        <v/>
      </c>
      <c r="BQ551" s="226" t="str">
        <f aca="false">IF(W551="","",CONCATENATE(W551,IF(LEFT(AO551,1)="s","+","")))</f>
        <v/>
      </c>
      <c r="BR551" s="226" t="str">
        <f aca="false">IF(X551="","",CONCATENATE(X551,IF(LEFT(AQ551,1)="s","+","")))</f>
        <v/>
      </c>
      <c r="BS551" s="226" t="str">
        <f aca="false">IF(Y551="","",CONCATENATE(Y551,IF(LEFT(AR551,1)="s","+","")))</f>
        <v/>
      </c>
      <c r="BT551" s="226" t="str">
        <f aca="false">IF(Z551="","",CONCATENATE(Z551,IF(LEFT(AS551,1)="s","+","")))</f>
        <v/>
      </c>
      <c r="BU551" s="227" t="str">
        <f aca="false">IF(AA551="","",CONCATENATE(AA551,IF(LEFT(AT551,1)="s","+","")))</f>
        <v/>
      </c>
      <c r="BW551" s="177" t="s">
        <v>338</v>
      </c>
      <c r="BX551" s="170" t="str">
        <f aca="false">IF(BW551&lt;&gt;"",IF(ISNUMBER(FIND("=",BW551)),LEFT(BW551,FIND("=",BW551)-1),BW551),BW551)</f>
        <v>xx</v>
      </c>
      <c r="BY551" s="170" t="str">
        <f aca="false">IF(BW551&lt;&gt;"",IF(ISNUMBER(FIND("=",BW551)),RIGHT(BW551,LEN(BW551)-FIND("=",BW551)),""),"")</f>
        <v>Non_select</v>
      </c>
      <c r="BZ551" s="170" t="str">
        <f aca="false">IF(BX551&lt;&gt;"",IF(ISNUMBER(FIND(".",BX551)),LEFT(BX551,FIND(".",BX551)-1),BX551),BX551)</f>
        <v>xx</v>
      </c>
      <c r="CA551" s="170" t="str">
        <f aca="false">IF(BX551&lt;&gt;"",IF(ISNUMBER(FIND(".",BX551)),RIGHT(BX551,LEN(BX551)-FIND(".",BX551)),""),"")</f>
        <v/>
      </c>
      <c r="CC551" s="170" t="str">
        <f aca="false">A551</f>
        <v>KF513724</v>
      </c>
      <c r="CD551" s="178" t="s">
        <v>339</v>
      </c>
      <c r="CE551" s="178" t="s">
        <v>340</v>
      </c>
      <c r="CF551" s="178" t="s">
        <v>341</v>
      </c>
      <c r="CK551" s="178"/>
      <c r="CR551" s="228" t="n">
        <f aca="false">C551</f>
        <v>3</v>
      </c>
      <c r="CS551" s="229" t="str">
        <f aca="false">D550</f>
        <v>3e</v>
      </c>
      <c r="CT551" s="170" t="str">
        <f aca="false">CONCATENATE(CD551," strain ",CM551," ",CL551,", partial cds")</f>
        <v>Hepatitis E virus strain  , partial cds</v>
      </c>
    </row>
    <row r="552" customFormat="false" ht="11.9" hidden="false" customHeight="true" outlineLevel="0" collapsed="false">
      <c r="A552" s="154" t="s">
        <v>1435</v>
      </c>
      <c r="B552" s="147" t="n">
        <v>3</v>
      </c>
      <c r="C552" s="148" t="n">
        <v>3</v>
      </c>
      <c r="D552" s="147" t="s">
        <v>1273</v>
      </c>
      <c r="E552" s="150" t="s">
        <v>640</v>
      </c>
      <c r="F552" s="210" t="s">
        <v>1436</v>
      </c>
      <c r="H552" s="146" t="s">
        <v>649</v>
      </c>
      <c r="I552" s="153" t="s">
        <v>650</v>
      </c>
      <c r="J552" s="146" t="s">
        <v>395</v>
      </c>
      <c r="M552" s="157" t="s">
        <v>348</v>
      </c>
      <c r="N552" s="158" t="s">
        <v>400</v>
      </c>
      <c r="O552" s="159" t="n">
        <v>2005</v>
      </c>
      <c r="S552" s="146" t="n">
        <v>280</v>
      </c>
      <c r="T552" s="161" t="n">
        <v>3</v>
      </c>
      <c r="AH552" s="164" t="n">
        <v>6262</v>
      </c>
      <c r="AI552" s="164" t="n">
        <v>6541</v>
      </c>
      <c r="AJ552" s="219" t="n">
        <f aca="false">SeqEnd-SeqBeg+1</f>
        <v>280</v>
      </c>
      <c r="AK552" s="220" t="n">
        <f aca="false">AND( SeqBeg&lt;=Beg  , End &lt;=SeqEnd )</f>
        <v>0</v>
      </c>
      <c r="AN552" s="221"/>
      <c r="AT552" s="147" t="s">
        <v>103</v>
      </c>
      <c r="AU552" s="146"/>
      <c r="AW552" s="222" t="str">
        <f aca="false">HYPERLINK(CONCATENATE("http://www.ncbi.nlm.nih.gov/nuccore/",BM552),BM552)</f>
        <v>KF513736</v>
      </c>
      <c r="AX552" s="219" t="e">
        <f aca="false">CONCATENATE(d#REF!,IF(I552="","",CONCATENATE(".",I552)),IF(K552="","",CONCATENATE(".",K552)),IF(M552="","",CONCATENATE(".",M552)),IF(R552="","",CONCATENATE(".",R552)),IF(U552="","","(*)"))</f>
        <v>#VALUE!</v>
      </c>
      <c r="AY552" s="170" t="str">
        <f aca="false">CONCATENATE(BM552,".",BN552)</f>
        <v>KF513736.HEV_EW219</v>
      </c>
      <c r="AZ552" s="171" t="str">
        <f aca="false">IF(AV552="",IF(ISNUMBER(FIND(".",A552)),LEFT(A552,FIND(".",A552)-1),A552),AV552)</f>
        <v>KF513736</v>
      </c>
      <c r="BA552" s="171" t="str">
        <f aca="false">IF(ISNUMBER(FIND("-",AZ552)),LEFT(AZ552,FIND("-",AZ552)-1),AZ552)</f>
        <v>KF513736</v>
      </c>
      <c r="BB552" s="170" t="str">
        <f aca="false"> MEGAname &amp; "="</f>
        <v>KF513736=</v>
      </c>
      <c r="BC552" s="170" t="str">
        <f aca="false">Clear &amp; IF(span ,"Span","out")</f>
        <v>KF513736=out</v>
      </c>
      <c r="BD552" s="170" t="str">
        <f aca="false">Clear &amp; IF(span, IF(B552=".","Selected",B552),"out")</f>
        <v>KF513736=out</v>
      </c>
      <c r="BE552" s="170" t="str">
        <f aca="false">Clear &amp; Strain</f>
        <v>KF513736=HEV_EW22</v>
      </c>
      <c r="BF552" s="170" t="e">
        <f aca="false">CONCATENATE(A552,"=",F551,". ",AX552,IF(AB552="","",CONCATENATE(".",AB552)))</f>
        <v>#VALUE!</v>
      </c>
      <c r="BG552" s="170" t="e">
        <f aca="false">CONCATENATE(A552,"=",F551,". ",AX552)</f>
        <v>#VALUE!</v>
      </c>
      <c r="BH552" s="170" t="e">
        <f aca="false">CONCATENATE(A552,"=",AX552)</f>
        <v>#VALUE!</v>
      </c>
      <c r="BI552" s="170" t="e">
        <f aca="false">CONCATENATE(A552,"=",ComForSubtype,d#REF!)</f>
        <v>#VALUE!</v>
      </c>
      <c r="BJ552" s="170" t="str">
        <f aca="false">CONCATENATE(A552,"=",E552)</f>
        <v>KF513736=3</v>
      </c>
      <c r="BK552" s="170" t="str">
        <f aca="false">CONCATENATE(A552,"=",C552)</f>
        <v>KF513736=3</v>
      </c>
      <c r="BL552" s="170" t="e">
        <f aca="false">CONCATENATE(d#REF!,"=")</f>
        <v>#VALUE!</v>
      </c>
      <c r="BM552" s="223" t="str">
        <f aca="false">IF(BA552="XX","",BA552)</f>
        <v>KF513736</v>
      </c>
      <c r="BN552" s="224" t="str">
        <f aca="false">CONCATENATE(IF(F551="","",F551),IF(G552="","",CONCATENATE(" / ",G552)))</f>
        <v>HEV_EW219</v>
      </c>
      <c r="BO552" s="225" t="e">
        <f aca="false">AX552</f>
        <v>#VALUE!</v>
      </c>
      <c r="BP552" s="226" t="str">
        <f aca="false">IF(V552="","",V552)</f>
        <v/>
      </c>
      <c r="BQ552" s="226" t="str">
        <f aca="false">IF(W552="","",CONCATENATE(W552,IF(LEFT(AO552,1)="s","+","")))</f>
        <v/>
      </c>
      <c r="BR552" s="226" t="str">
        <f aca="false">IF(X552="","",CONCATENATE(X552,IF(LEFT(AQ552,1)="s","+","")))</f>
        <v/>
      </c>
      <c r="BS552" s="226" t="str">
        <f aca="false">IF(Y552="","",CONCATENATE(Y552,IF(LEFT(AR552,1)="s","+","")))</f>
        <v/>
      </c>
      <c r="BT552" s="226" t="str">
        <f aca="false">IF(Z552="","",CONCATENATE(Z552,IF(LEFT(AS552,1)="s","+","")))</f>
        <v/>
      </c>
      <c r="BU552" s="227" t="str">
        <f aca="false">IF(AA552="","",CONCATENATE(AA552,IF(LEFT(AT552,1)="s","+","")))</f>
        <v/>
      </c>
      <c r="BW552" s="177" t="s">
        <v>338</v>
      </c>
      <c r="BX552" s="170" t="str">
        <f aca="false">IF(BW552&lt;&gt;"",IF(ISNUMBER(FIND("=",BW552)),LEFT(BW552,FIND("=",BW552)-1),BW552),BW552)</f>
        <v>xx</v>
      </c>
      <c r="BY552" s="170" t="str">
        <f aca="false">IF(BW552&lt;&gt;"",IF(ISNUMBER(FIND("=",BW552)),RIGHT(BW552,LEN(BW552)-FIND("=",BW552)),""),"")</f>
        <v>Non_select</v>
      </c>
      <c r="BZ552" s="170" t="str">
        <f aca="false">IF(BX552&lt;&gt;"",IF(ISNUMBER(FIND(".",BX552)),LEFT(BX552,FIND(".",BX552)-1),BX552),BX552)</f>
        <v>xx</v>
      </c>
      <c r="CA552" s="170" t="str">
        <f aca="false">IF(BX552&lt;&gt;"",IF(ISNUMBER(FIND(".",BX552)),RIGHT(BX552,LEN(BX552)-FIND(".",BX552)),""),"")</f>
        <v/>
      </c>
      <c r="CC552" s="170" t="str">
        <f aca="false">A552</f>
        <v>KF513736</v>
      </c>
      <c r="CD552" s="178" t="s">
        <v>339</v>
      </c>
      <c r="CE552" s="178" t="s">
        <v>340</v>
      </c>
      <c r="CF552" s="178" t="s">
        <v>341</v>
      </c>
      <c r="CK552" s="178"/>
      <c r="CR552" s="228" t="n">
        <f aca="false">C552</f>
        <v>3</v>
      </c>
      <c r="CS552" s="229" t="e">
        <f aca="false">d#REF!</f>
        <v>#VALUE!</v>
      </c>
      <c r="CT552" s="170" t="str">
        <f aca="false">CONCATENATE(CD552," strain ",CM552," ",CL552,", partial cds")</f>
        <v>Hepatitis E virus strain  , partial cds</v>
      </c>
    </row>
    <row r="553" customFormat="false" ht="11.9" hidden="false" customHeight="true" outlineLevel="0" collapsed="false">
      <c r="A553" s="154" t="s">
        <v>1437</v>
      </c>
      <c r="B553" s="147" t="n">
        <v>3</v>
      </c>
      <c r="C553" s="148" t="n">
        <v>3</v>
      </c>
      <c r="D553" s="147" t="s">
        <v>1273</v>
      </c>
      <c r="E553" s="150" t="s">
        <v>640</v>
      </c>
      <c r="F553" s="210" t="s">
        <v>1438</v>
      </c>
      <c r="H553" s="146" t="s">
        <v>649</v>
      </c>
      <c r="I553" s="153" t="s">
        <v>650</v>
      </c>
      <c r="J553" s="146" t="s">
        <v>395</v>
      </c>
      <c r="M553" s="157" t="s">
        <v>348</v>
      </c>
      <c r="N553" s="158" t="s">
        <v>400</v>
      </c>
      <c r="O553" s="159" t="n">
        <v>2009</v>
      </c>
      <c r="S553" s="146" t="n">
        <v>280</v>
      </c>
      <c r="T553" s="161" t="n">
        <v>3</v>
      </c>
      <c r="AH553" s="164" t="n">
        <v>6262</v>
      </c>
      <c r="AI553" s="164" t="n">
        <v>6541</v>
      </c>
      <c r="AJ553" s="219" t="n">
        <f aca="false">SeqEnd-SeqBeg+1</f>
        <v>280</v>
      </c>
      <c r="AK553" s="220" t="n">
        <f aca="false">AND( SeqBeg&lt;=Beg  , End &lt;=SeqEnd )</f>
        <v>0</v>
      </c>
      <c r="AN553" s="221"/>
      <c r="AT553" s="147" t="s">
        <v>103</v>
      </c>
      <c r="AU553" s="146"/>
      <c r="AW553" s="222" t="str">
        <f aca="false">HYPERLINK(CONCATENATE("http://www.ncbi.nlm.nih.gov/nuccore/",BM553),BM553)</f>
        <v>KF513727</v>
      </c>
      <c r="AX553" s="219" t="e">
        <f aca="false">CONCATENATE(d#REF!,IF(I553="","",CONCATENATE(".",I553)),IF(K553="","",CONCATENATE(".",K553)),IF(M553="","",CONCATENATE(".",M553)),IF(R553="","",CONCATENATE(".",R553)),IF(U553="","","(*)"))</f>
        <v>#VALUE!</v>
      </c>
      <c r="AY553" s="170" t="str">
        <f aca="false">CONCATENATE(BM553,".",BN553)</f>
        <v>KF513727.HEV_EW22</v>
      </c>
      <c r="AZ553" s="171" t="str">
        <f aca="false">IF(AV553="",IF(ISNUMBER(FIND(".",A553)),LEFT(A553,FIND(".",A553)-1),A553),AV553)</f>
        <v>KF513727</v>
      </c>
      <c r="BA553" s="171" t="str">
        <f aca="false">IF(ISNUMBER(FIND("-",AZ553)),LEFT(AZ553,FIND("-",AZ553)-1),AZ553)</f>
        <v>KF513727</v>
      </c>
      <c r="BB553" s="170" t="str">
        <f aca="false"> MEGAname &amp; "="</f>
        <v>KF513727=</v>
      </c>
      <c r="BC553" s="170" t="str">
        <f aca="false">Clear &amp; IF(span ,"Span","out")</f>
        <v>KF513727=out</v>
      </c>
      <c r="BD553" s="170" t="str">
        <f aca="false">Clear &amp; IF(span, IF(B553=".","Selected",B553),"out")</f>
        <v>KF513727=out</v>
      </c>
      <c r="BE553" s="170" t="str">
        <f aca="false">Clear &amp; Strain</f>
        <v>KF513727=HEV_EW221</v>
      </c>
      <c r="BF553" s="170" t="e">
        <f aca="false">CONCATENATE(A553,"=",F552,". ",AX553,IF(AB553="","",CONCATENATE(".",AB553)))</f>
        <v>#VALUE!</v>
      </c>
      <c r="BG553" s="170" t="e">
        <f aca="false">CONCATENATE(A553,"=",F552,". ",AX553)</f>
        <v>#VALUE!</v>
      </c>
      <c r="BH553" s="170" t="e">
        <f aca="false">CONCATENATE(A553,"=",AX553)</f>
        <v>#VALUE!</v>
      </c>
      <c r="BI553" s="170" t="e">
        <f aca="false">CONCATENATE(A553,"=",ComForSubtype,d#REF!)</f>
        <v>#VALUE!</v>
      </c>
      <c r="BJ553" s="170" t="str">
        <f aca="false">CONCATENATE(A553,"=",E553)</f>
        <v>KF513727=3</v>
      </c>
      <c r="BK553" s="170" t="str">
        <f aca="false">CONCATENATE(A553,"=",C553)</f>
        <v>KF513727=3</v>
      </c>
      <c r="BL553" s="170" t="e">
        <f aca="false">CONCATENATE(d#REF!,"=")</f>
        <v>#VALUE!</v>
      </c>
      <c r="BM553" s="223" t="str">
        <f aca="false">IF(BA553="XX","",BA553)</f>
        <v>KF513727</v>
      </c>
      <c r="BN553" s="224" t="str">
        <f aca="false">CONCATENATE(IF(F552="","",F552),IF(G553="","",CONCATENATE(" / ",G553)))</f>
        <v>HEV_EW22</v>
      </c>
      <c r="BO553" s="225" t="e">
        <f aca="false">AX553</f>
        <v>#VALUE!</v>
      </c>
      <c r="BP553" s="226" t="str">
        <f aca="false">IF(V553="","",V553)</f>
        <v/>
      </c>
      <c r="BQ553" s="226" t="str">
        <f aca="false">IF(W553="","",CONCATENATE(W553,IF(LEFT(AO553,1)="s","+","")))</f>
        <v/>
      </c>
      <c r="BR553" s="226" t="str">
        <f aca="false">IF(X553="","",CONCATENATE(X553,IF(LEFT(AQ553,1)="s","+","")))</f>
        <v/>
      </c>
      <c r="BS553" s="226" t="str">
        <f aca="false">IF(Y553="","",CONCATENATE(Y553,IF(LEFT(AR553,1)="s","+","")))</f>
        <v/>
      </c>
      <c r="BT553" s="226" t="str">
        <f aca="false">IF(Z553="","",CONCATENATE(Z553,IF(LEFT(AS553,1)="s","+","")))</f>
        <v/>
      </c>
      <c r="BU553" s="227" t="str">
        <f aca="false">IF(AA553="","",CONCATENATE(AA553,IF(LEFT(AT553,1)="s","+","")))</f>
        <v/>
      </c>
      <c r="BW553" s="177" t="s">
        <v>338</v>
      </c>
      <c r="BX553" s="170" t="str">
        <f aca="false">IF(BW553&lt;&gt;"",IF(ISNUMBER(FIND("=",BW553)),LEFT(BW553,FIND("=",BW553)-1),BW553),BW553)</f>
        <v>xx</v>
      </c>
      <c r="BY553" s="170" t="str">
        <f aca="false">IF(BW553&lt;&gt;"",IF(ISNUMBER(FIND("=",BW553)),RIGHT(BW553,LEN(BW553)-FIND("=",BW553)),""),"")</f>
        <v>Non_select</v>
      </c>
      <c r="BZ553" s="170" t="str">
        <f aca="false">IF(BX553&lt;&gt;"",IF(ISNUMBER(FIND(".",BX553)),LEFT(BX553,FIND(".",BX553)-1),BX553),BX553)</f>
        <v>xx</v>
      </c>
      <c r="CA553" s="170" t="str">
        <f aca="false">IF(BX553&lt;&gt;"",IF(ISNUMBER(FIND(".",BX553)),RIGHT(BX553,LEN(BX553)-FIND(".",BX553)),""),"")</f>
        <v/>
      </c>
      <c r="CC553" s="170" t="str">
        <f aca="false">A553</f>
        <v>KF513727</v>
      </c>
      <c r="CD553" s="178" t="s">
        <v>339</v>
      </c>
      <c r="CE553" s="178" t="s">
        <v>340</v>
      </c>
      <c r="CF553" s="178" t="s">
        <v>341</v>
      </c>
      <c r="CK553" s="178"/>
      <c r="CR553" s="228" t="n">
        <f aca="false">C553</f>
        <v>3</v>
      </c>
      <c r="CS553" s="229" t="e">
        <f aca="false">d#REF!</f>
        <v>#VALUE!</v>
      </c>
      <c r="CT553" s="170" t="str">
        <f aca="false">CONCATENATE(CD553," strain ",CM553," ",CL553,", partial cds")</f>
        <v>Hepatitis E virus strain  , partial cds</v>
      </c>
    </row>
    <row r="554" customFormat="false" ht="11.9" hidden="false" customHeight="true" outlineLevel="0" collapsed="false">
      <c r="A554" s="154" t="s">
        <v>1439</v>
      </c>
      <c r="B554" s="147" t="n">
        <v>3</v>
      </c>
      <c r="C554" s="148" t="n">
        <v>3</v>
      </c>
      <c r="D554" s="147" t="s">
        <v>1273</v>
      </c>
      <c r="E554" s="150" t="s">
        <v>640</v>
      </c>
      <c r="F554" s="210" t="s">
        <v>1440</v>
      </c>
      <c r="H554" s="146" t="s">
        <v>649</v>
      </c>
      <c r="I554" s="153" t="s">
        <v>650</v>
      </c>
      <c r="J554" s="146" t="s">
        <v>395</v>
      </c>
      <c r="M554" s="157" t="s">
        <v>348</v>
      </c>
      <c r="N554" s="158" t="s">
        <v>400</v>
      </c>
      <c r="O554" s="159" t="n">
        <v>2010</v>
      </c>
      <c r="S554" s="146" t="n">
        <v>280</v>
      </c>
      <c r="T554" s="161" t="n">
        <v>3</v>
      </c>
      <c r="AH554" s="164" t="n">
        <v>6262</v>
      </c>
      <c r="AI554" s="164" t="n">
        <v>6541</v>
      </c>
      <c r="AJ554" s="219" t="n">
        <f aca="false">SeqEnd-SeqBeg+1</f>
        <v>280</v>
      </c>
      <c r="AK554" s="220" t="n">
        <f aca="false">AND( SeqBeg&lt;=Beg  , End &lt;=SeqEnd )</f>
        <v>0</v>
      </c>
      <c r="AN554" s="221"/>
      <c r="AT554" s="147" t="s">
        <v>103</v>
      </c>
      <c r="AU554" s="146"/>
      <c r="AW554" s="222" t="str">
        <f aca="false">HYPERLINK(CONCATENATE("http://www.ncbi.nlm.nih.gov/nuccore/",BM554),BM554)</f>
        <v>KF513735</v>
      </c>
      <c r="AX554" s="219" t="e">
        <f aca="false">CONCATENATE(d#REF!,IF(I554="","",CONCATENATE(".",I554)),IF(K554="","",CONCATENATE(".",K554)),IF(M554="","",CONCATENATE(".",M554)),IF(R554="","",CONCATENATE(".",R554)),IF(U554="","","(*)"))</f>
        <v>#VALUE!</v>
      </c>
      <c r="AY554" s="170" t="str">
        <f aca="false">CONCATENATE(BM554,".",BN554)</f>
        <v>KF513735.HEV_EW221</v>
      </c>
      <c r="AZ554" s="171" t="str">
        <f aca="false">IF(AV554="",IF(ISNUMBER(FIND(".",A554)),LEFT(A554,FIND(".",A554)-1),A554),AV554)</f>
        <v>KF513735</v>
      </c>
      <c r="BA554" s="171" t="str">
        <f aca="false">IF(ISNUMBER(FIND("-",AZ554)),LEFT(AZ554,FIND("-",AZ554)-1),AZ554)</f>
        <v>KF513735</v>
      </c>
      <c r="BB554" s="170" t="str">
        <f aca="false"> MEGAname &amp; "="</f>
        <v>KF513735=</v>
      </c>
      <c r="BC554" s="170" t="str">
        <f aca="false">Clear &amp; IF(span ,"Span","out")</f>
        <v>KF513735=out</v>
      </c>
      <c r="BD554" s="170" t="str">
        <f aca="false">Clear &amp; IF(span, IF(B554=".","Selected",B554),"out")</f>
        <v>KF513735=out</v>
      </c>
      <c r="BE554" s="170" t="str">
        <f aca="false">Clear &amp; Strain</f>
        <v>KF513735=HEV_EW229</v>
      </c>
      <c r="BF554" s="170" t="e">
        <f aca="false">CONCATENATE(A554,"=",F553,". ",AX554,IF(AB554="","",CONCATENATE(".",AB554)))</f>
        <v>#VALUE!</v>
      </c>
      <c r="BG554" s="170" t="e">
        <f aca="false">CONCATENATE(A554,"=",F553,". ",AX554)</f>
        <v>#VALUE!</v>
      </c>
      <c r="BH554" s="170" t="e">
        <f aca="false">CONCATENATE(A554,"=",AX554)</f>
        <v>#VALUE!</v>
      </c>
      <c r="BI554" s="170" t="e">
        <f aca="false">CONCATENATE(A554,"=",ComForSubtype,d#REF!)</f>
        <v>#VALUE!</v>
      </c>
      <c r="BJ554" s="170" t="str">
        <f aca="false">CONCATENATE(A554,"=",E554)</f>
        <v>KF513735=3</v>
      </c>
      <c r="BK554" s="170" t="str">
        <f aca="false">CONCATENATE(A554,"=",C554)</f>
        <v>KF513735=3</v>
      </c>
      <c r="BL554" s="170" t="e">
        <f aca="false">CONCATENATE(d#REF!,"=")</f>
        <v>#VALUE!</v>
      </c>
      <c r="BM554" s="223" t="str">
        <f aca="false">IF(BA554="XX","",BA554)</f>
        <v>KF513735</v>
      </c>
      <c r="BN554" s="224" t="str">
        <f aca="false">CONCATENATE(IF(F553="","",F553),IF(G554="","",CONCATENATE(" / ",G554)))</f>
        <v>HEV_EW221</v>
      </c>
      <c r="BO554" s="225" t="e">
        <f aca="false">AX554</f>
        <v>#VALUE!</v>
      </c>
      <c r="BP554" s="226" t="str">
        <f aca="false">IF(V554="","",V554)</f>
        <v/>
      </c>
      <c r="BQ554" s="226" t="str">
        <f aca="false">IF(W554="","",CONCATENATE(W554,IF(LEFT(AO554,1)="s","+","")))</f>
        <v/>
      </c>
      <c r="BR554" s="226" t="str">
        <f aca="false">IF(X554="","",CONCATENATE(X554,IF(LEFT(AQ554,1)="s","+","")))</f>
        <v/>
      </c>
      <c r="BS554" s="226" t="str">
        <f aca="false">IF(Y554="","",CONCATENATE(Y554,IF(LEFT(AR554,1)="s","+","")))</f>
        <v/>
      </c>
      <c r="BT554" s="226" t="str">
        <f aca="false">IF(Z554="","",CONCATENATE(Z554,IF(LEFT(AS554,1)="s","+","")))</f>
        <v/>
      </c>
      <c r="BU554" s="227" t="str">
        <f aca="false">IF(AA554="","",CONCATENATE(AA554,IF(LEFT(AT554,1)="s","+","")))</f>
        <v/>
      </c>
      <c r="BW554" s="177" t="s">
        <v>338</v>
      </c>
      <c r="BX554" s="170" t="str">
        <f aca="false">IF(BW554&lt;&gt;"",IF(ISNUMBER(FIND("=",BW554)),LEFT(BW554,FIND("=",BW554)-1),BW554),BW554)</f>
        <v>xx</v>
      </c>
      <c r="BY554" s="170" t="str">
        <f aca="false">IF(BW554&lt;&gt;"",IF(ISNUMBER(FIND("=",BW554)),RIGHT(BW554,LEN(BW554)-FIND("=",BW554)),""),"")</f>
        <v>Non_select</v>
      </c>
      <c r="BZ554" s="170" t="str">
        <f aca="false">IF(BX554&lt;&gt;"",IF(ISNUMBER(FIND(".",BX554)),LEFT(BX554,FIND(".",BX554)-1),BX554),BX554)</f>
        <v>xx</v>
      </c>
      <c r="CA554" s="170" t="str">
        <f aca="false">IF(BX554&lt;&gt;"",IF(ISNUMBER(FIND(".",BX554)),RIGHT(BX554,LEN(BX554)-FIND(".",BX554)),""),"")</f>
        <v/>
      </c>
      <c r="CC554" s="170" t="str">
        <f aca="false">A554</f>
        <v>KF513735</v>
      </c>
      <c r="CD554" s="178" t="s">
        <v>339</v>
      </c>
      <c r="CE554" s="178" t="s">
        <v>340</v>
      </c>
      <c r="CF554" s="178" t="s">
        <v>341</v>
      </c>
      <c r="CK554" s="178"/>
      <c r="CR554" s="228" t="n">
        <f aca="false">C554</f>
        <v>3</v>
      </c>
      <c r="CS554" s="229" t="e">
        <f aca="false">d#REF!</f>
        <v>#VALUE!</v>
      </c>
      <c r="CT554" s="170" t="str">
        <f aca="false">CONCATENATE(CD554," strain ",CM554," ",CL554,", partial cds")</f>
        <v>Hepatitis E virus strain  , partial cds</v>
      </c>
    </row>
    <row r="555" customFormat="false" ht="11.9" hidden="false" customHeight="true" outlineLevel="0" collapsed="false">
      <c r="A555" s="154" t="s">
        <v>1441</v>
      </c>
      <c r="B555" s="147" t="n">
        <v>3</v>
      </c>
      <c r="C555" s="148" t="n">
        <v>3</v>
      </c>
      <c r="D555" s="147" t="s">
        <v>1273</v>
      </c>
      <c r="E555" s="150" t="s">
        <v>640</v>
      </c>
      <c r="F555" s="210" t="s">
        <v>1442</v>
      </c>
      <c r="H555" s="146" t="s">
        <v>649</v>
      </c>
      <c r="I555" s="153" t="s">
        <v>650</v>
      </c>
      <c r="J555" s="146" t="s">
        <v>395</v>
      </c>
      <c r="M555" s="157" t="s">
        <v>348</v>
      </c>
      <c r="N555" s="158" t="s">
        <v>400</v>
      </c>
      <c r="O555" s="159" t="n">
        <v>2010</v>
      </c>
      <c r="S555" s="146" t="n">
        <v>280</v>
      </c>
      <c r="T555" s="161" t="n">
        <v>4</v>
      </c>
      <c r="AH555" s="164" t="n">
        <v>6262</v>
      </c>
      <c r="AI555" s="164" t="n">
        <v>6541</v>
      </c>
      <c r="AJ555" s="219" t="n">
        <f aca="false">SeqEnd-SeqBeg+1</f>
        <v>280</v>
      </c>
      <c r="AK555" s="220" t="n">
        <f aca="false">AND( SeqBeg&lt;=Beg  , End &lt;=SeqEnd )</f>
        <v>0</v>
      </c>
      <c r="AN555" s="221"/>
      <c r="AT555" s="147" t="s">
        <v>103</v>
      </c>
      <c r="AU555" s="146"/>
      <c r="AW555" s="222" t="str">
        <f aca="false">HYPERLINK(CONCATENATE("http://www.ncbi.nlm.nih.gov/nuccore/",BM555),BM555)</f>
        <v>KF513738</v>
      </c>
      <c r="AX555" s="219" t="e">
        <f aca="false">CONCATENATE(d#REF!,IF(I555="","",CONCATENATE(".",I555)),IF(K555="","",CONCATENATE(".",K555)),IF(M555="","",CONCATENATE(".",M555)),IF(R555="","",CONCATENATE(".",R555)),IF(U555="","","(*)"))</f>
        <v>#VALUE!</v>
      </c>
      <c r="AY555" s="170" t="str">
        <f aca="false">CONCATENATE(BM555,".",BN555)</f>
        <v>KF513738.HEV_EW229</v>
      </c>
      <c r="AZ555" s="171" t="str">
        <f aca="false">IF(AV555="",IF(ISNUMBER(FIND(".",A555)),LEFT(A555,FIND(".",A555)-1),A555),AV555)</f>
        <v>KF513738</v>
      </c>
      <c r="BA555" s="171" t="str">
        <f aca="false">IF(ISNUMBER(FIND("-",AZ555)),LEFT(AZ555,FIND("-",AZ555)-1),AZ555)</f>
        <v>KF513738</v>
      </c>
      <c r="BB555" s="170" t="str">
        <f aca="false"> MEGAname &amp; "="</f>
        <v>KF513738=</v>
      </c>
      <c r="BC555" s="170" t="str">
        <f aca="false">Clear &amp; IF(span ,"Span","out")</f>
        <v>KF513738=out</v>
      </c>
      <c r="BD555" s="170" t="str">
        <f aca="false">Clear &amp; IF(span, IF(B555=".","Selected",B555),"out")</f>
        <v>KF513738=out</v>
      </c>
      <c r="BE555" s="170" t="str">
        <f aca="false">Clear &amp; Strain</f>
        <v>KF513738=HEV_EW231</v>
      </c>
      <c r="BF555" s="170" t="e">
        <f aca="false">CONCATENATE(A555,"=",F554,". ",AX555,IF(AB555="","",CONCATENATE(".",AB555)))</f>
        <v>#VALUE!</v>
      </c>
      <c r="BG555" s="170" t="e">
        <f aca="false">CONCATENATE(A555,"=",F554,". ",AX555)</f>
        <v>#VALUE!</v>
      </c>
      <c r="BH555" s="170" t="e">
        <f aca="false">CONCATENATE(A555,"=",AX555)</f>
        <v>#VALUE!</v>
      </c>
      <c r="BI555" s="170" t="e">
        <f aca="false">CONCATENATE(A555,"=",ComForSubtype,d#REF!)</f>
        <v>#VALUE!</v>
      </c>
      <c r="BJ555" s="170" t="str">
        <f aca="false">CONCATENATE(A555,"=",E555)</f>
        <v>KF513738=3</v>
      </c>
      <c r="BK555" s="170" t="str">
        <f aca="false">CONCATENATE(A555,"=",C555)</f>
        <v>KF513738=3</v>
      </c>
      <c r="BL555" s="170" t="e">
        <f aca="false">CONCATENATE(d#REF!,"=")</f>
        <v>#VALUE!</v>
      </c>
      <c r="BM555" s="223" t="str">
        <f aca="false">IF(BA555="XX","",BA555)</f>
        <v>KF513738</v>
      </c>
      <c r="BN555" s="224" t="str">
        <f aca="false">CONCATENATE(IF(F554="","",F554),IF(G555="","",CONCATENATE(" / ",G555)))</f>
        <v>HEV_EW229</v>
      </c>
      <c r="BO555" s="225" t="e">
        <f aca="false">AX555</f>
        <v>#VALUE!</v>
      </c>
      <c r="BP555" s="226" t="str">
        <f aca="false">IF(V555="","",V555)</f>
        <v/>
      </c>
      <c r="BQ555" s="226" t="str">
        <f aca="false">IF(W555="","",CONCATENATE(W555,IF(LEFT(AO555,1)="s","+","")))</f>
        <v/>
      </c>
      <c r="BR555" s="226" t="str">
        <f aca="false">IF(X555="","",CONCATENATE(X555,IF(LEFT(AQ555,1)="s","+","")))</f>
        <v/>
      </c>
      <c r="BS555" s="226" t="str">
        <f aca="false">IF(Y555="","",CONCATENATE(Y555,IF(LEFT(AR555,1)="s","+","")))</f>
        <v/>
      </c>
      <c r="BT555" s="226" t="str">
        <f aca="false">IF(Z555="","",CONCATENATE(Z555,IF(LEFT(AS555,1)="s","+","")))</f>
        <v/>
      </c>
      <c r="BU555" s="227" t="str">
        <f aca="false">IF(AA555="","",CONCATENATE(AA555,IF(LEFT(AT555,1)="s","+","")))</f>
        <v/>
      </c>
      <c r="BW555" s="177" t="s">
        <v>338</v>
      </c>
      <c r="BX555" s="170" t="str">
        <f aca="false">IF(BW555&lt;&gt;"",IF(ISNUMBER(FIND("=",BW555)),LEFT(BW555,FIND("=",BW555)-1),BW555),BW555)</f>
        <v>xx</v>
      </c>
      <c r="BY555" s="170" t="str">
        <f aca="false">IF(BW555&lt;&gt;"",IF(ISNUMBER(FIND("=",BW555)),RIGHT(BW555,LEN(BW555)-FIND("=",BW555)),""),"")</f>
        <v>Non_select</v>
      </c>
      <c r="BZ555" s="170" t="str">
        <f aca="false">IF(BX555&lt;&gt;"",IF(ISNUMBER(FIND(".",BX555)),LEFT(BX555,FIND(".",BX555)-1),BX555),BX555)</f>
        <v>xx</v>
      </c>
      <c r="CA555" s="170" t="str">
        <f aca="false">IF(BX555&lt;&gt;"",IF(ISNUMBER(FIND(".",BX555)),RIGHT(BX555,LEN(BX555)-FIND(".",BX555)),""),"")</f>
        <v/>
      </c>
      <c r="CC555" s="170" t="str">
        <f aca="false">A555</f>
        <v>KF513738</v>
      </c>
      <c r="CD555" s="178" t="s">
        <v>339</v>
      </c>
      <c r="CE555" s="178" t="s">
        <v>340</v>
      </c>
      <c r="CF555" s="178" t="s">
        <v>341</v>
      </c>
      <c r="CK555" s="178"/>
      <c r="CR555" s="228" t="n">
        <f aca="false">C555</f>
        <v>3</v>
      </c>
      <c r="CS555" s="229" t="e">
        <f aca="false">d#REF!</f>
        <v>#VALUE!</v>
      </c>
      <c r="CT555" s="170" t="str">
        <f aca="false">CONCATENATE(CD555," strain ",CM555," ",CL555,", partial cds")</f>
        <v>Hepatitis E virus strain  , partial cds</v>
      </c>
    </row>
    <row r="556" customFormat="false" ht="11.9" hidden="false" customHeight="true" outlineLevel="0" collapsed="false">
      <c r="A556" s="154" t="s">
        <v>1443</v>
      </c>
      <c r="B556" s="147" t="n">
        <v>3</v>
      </c>
      <c r="C556" s="148" t="n">
        <v>3</v>
      </c>
      <c r="D556" s="147" t="s">
        <v>1273</v>
      </c>
      <c r="E556" s="150" t="s">
        <v>640</v>
      </c>
      <c r="F556" s="210" t="s">
        <v>1444</v>
      </c>
      <c r="H556" s="146" t="s">
        <v>649</v>
      </c>
      <c r="I556" s="153" t="s">
        <v>650</v>
      </c>
      <c r="J556" s="146" t="s">
        <v>395</v>
      </c>
      <c r="M556" s="157" t="s">
        <v>348</v>
      </c>
      <c r="N556" s="158" t="s">
        <v>400</v>
      </c>
      <c r="O556" s="159" t="n">
        <v>2010</v>
      </c>
      <c r="S556" s="146" t="n">
        <v>280</v>
      </c>
      <c r="T556" s="161" t="n">
        <v>4</v>
      </c>
      <c r="AH556" s="164" t="n">
        <v>6262</v>
      </c>
      <c r="AI556" s="164" t="n">
        <v>6541</v>
      </c>
      <c r="AJ556" s="219" t="n">
        <f aca="false">SeqEnd-SeqBeg+1</f>
        <v>280</v>
      </c>
      <c r="AK556" s="220" t="n">
        <f aca="false">AND( SeqBeg&lt;=Beg  , End &lt;=SeqEnd )</f>
        <v>0</v>
      </c>
      <c r="AN556" s="221"/>
      <c r="AT556" s="147" t="s">
        <v>103</v>
      </c>
      <c r="AU556" s="146"/>
      <c r="AW556" s="222" t="str">
        <f aca="false">HYPERLINK(CONCATENATE("http://www.ncbi.nlm.nih.gov/nuccore/",BM556),BM556)</f>
        <v>KF513741</v>
      </c>
      <c r="AX556" s="219" t="e">
        <f aca="false">CONCATENATE(d#REF!,IF(I556="","",CONCATENATE(".",I556)),IF(K556="","",CONCATENATE(".",K556)),IF(M556="","",CONCATENATE(".",M556)),IF(R556="","",CONCATENATE(".",R556)),IF(U556="","","(*)"))</f>
        <v>#VALUE!</v>
      </c>
      <c r="AY556" s="170" t="str">
        <f aca="false">CONCATENATE(BM556,".",BN556)</f>
        <v>KF513741.HEV_EW231</v>
      </c>
      <c r="AZ556" s="171" t="str">
        <f aca="false">IF(AV556="",IF(ISNUMBER(FIND(".",A556)),LEFT(A556,FIND(".",A556)-1),A556),AV556)</f>
        <v>KF513741</v>
      </c>
      <c r="BA556" s="171" t="str">
        <f aca="false">IF(ISNUMBER(FIND("-",AZ556)),LEFT(AZ556,FIND("-",AZ556)-1),AZ556)</f>
        <v>KF513741</v>
      </c>
      <c r="BB556" s="170" t="str">
        <f aca="false"> MEGAname &amp; "="</f>
        <v>KF513741=</v>
      </c>
      <c r="BC556" s="170" t="str">
        <f aca="false">Clear &amp; IF(span ,"Span","out")</f>
        <v>KF513741=out</v>
      </c>
      <c r="BD556" s="170" t="str">
        <f aca="false">Clear &amp; IF(span, IF(B556=".","Selected",B556),"out")</f>
        <v>KF513741=out</v>
      </c>
      <c r="BE556" s="170" t="str">
        <f aca="false">Clear &amp; Strain</f>
        <v>KF513741=HEV_EW234</v>
      </c>
      <c r="BF556" s="170" t="e">
        <f aca="false">CONCATENATE(A556,"=",F555,". ",AX556,IF(AB556="","",CONCATENATE(".",AB556)))</f>
        <v>#VALUE!</v>
      </c>
      <c r="BG556" s="170" t="e">
        <f aca="false">CONCATENATE(A556,"=",F555,". ",AX556)</f>
        <v>#VALUE!</v>
      </c>
      <c r="BH556" s="170" t="e">
        <f aca="false">CONCATENATE(A556,"=",AX556)</f>
        <v>#VALUE!</v>
      </c>
      <c r="BI556" s="170" t="e">
        <f aca="false">CONCATENATE(A556,"=",ComForSubtype,d#REF!)</f>
        <v>#VALUE!</v>
      </c>
      <c r="BJ556" s="170" t="str">
        <f aca="false">CONCATENATE(A556,"=",E556)</f>
        <v>KF513741=3</v>
      </c>
      <c r="BK556" s="170" t="str">
        <f aca="false">CONCATENATE(A556,"=",C556)</f>
        <v>KF513741=3</v>
      </c>
      <c r="BL556" s="170" t="e">
        <f aca="false">CONCATENATE(d#REF!,"=")</f>
        <v>#VALUE!</v>
      </c>
      <c r="BM556" s="223" t="str">
        <f aca="false">IF(BA556="XX","",BA556)</f>
        <v>KF513741</v>
      </c>
      <c r="BN556" s="224" t="str">
        <f aca="false">CONCATENATE(IF(F555="","",F555),IF(G556="","",CONCATENATE(" / ",G556)))</f>
        <v>HEV_EW231</v>
      </c>
      <c r="BO556" s="225" t="e">
        <f aca="false">AX556</f>
        <v>#VALUE!</v>
      </c>
      <c r="BP556" s="226" t="str">
        <f aca="false">IF(V556="","",V556)</f>
        <v/>
      </c>
      <c r="BQ556" s="226" t="str">
        <f aca="false">IF(W556="","",CONCATENATE(W556,IF(LEFT(AO556,1)="s","+","")))</f>
        <v/>
      </c>
      <c r="BR556" s="226" t="str">
        <f aca="false">IF(X556="","",CONCATENATE(X556,IF(LEFT(AQ556,1)="s","+","")))</f>
        <v/>
      </c>
      <c r="BS556" s="226" t="str">
        <f aca="false">IF(Y556="","",CONCATENATE(Y556,IF(LEFT(AR556,1)="s","+","")))</f>
        <v/>
      </c>
      <c r="BT556" s="226" t="str">
        <f aca="false">IF(Z556="","",CONCATENATE(Z556,IF(LEFT(AS556,1)="s","+","")))</f>
        <v/>
      </c>
      <c r="BU556" s="227" t="str">
        <f aca="false">IF(AA556="","",CONCATENATE(AA556,IF(LEFT(AT556,1)="s","+","")))</f>
        <v/>
      </c>
      <c r="BW556" s="177" t="s">
        <v>338</v>
      </c>
      <c r="BX556" s="170" t="str">
        <f aca="false">IF(BW556&lt;&gt;"",IF(ISNUMBER(FIND("=",BW556)),LEFT(BW556,FIND("=",BW556)-1),BW556),BW556)</f>
        <v>xx</v>
      </c>
      <c r="BY556" s="170" t="str">
        <f aca="false">IF(BW556&lt;&gt;"",IF(ISNUMBER(FIND("=",BW556)),RIGHT(BW556,LEN(BW556)-FIND("=",BW556)),""),"")</f>
        <v>Non_select</v>
      </c>
      <c r="BZ556" s="170" t="str">
        <f aca="false">IF(BX556&lt;&gt;"",IF(ISNUMBER(FIND(".",BX556)),LEFT(BX556,FIND(".",BX556)-1),BX556),BX556)</f>
        <v>xx</v>
      </c>
      <c r="CA556" s="170" t="str">
        <f aca="false">IF(BX556&lt;&gt;"",IF(ISNUMBER(FIND(".",BX556)),RIGHT(BX556,LEN(BX556)-FIND(".",BX556)),""),"")</f>
        <v/>
      </c>
      <c r="CC556" s="170" t="str">
        <f aca="false">A556</f>
        <v>KF513741</v>
      </c>
      <c r="CD556" s="178" t="s">
        <v>339</v>
      </c>
      <c r="CE556" s="178" t="s">
        <v>340</v>
      </c>
      <c r="CF556" s="178" t="s">
        <v>341</v>
      </c>
      <c r="CK556" s="178"/>
      <c r="CR556" s="228" t="n">
        <f aca="false">C556</f>
        <v>3</v>
      </c>
      <c r="CS556" s="229" t="e">
        <f aca="false">d#REF!</f>
        <v>#VALUE!</v>
      </c>
      <c r="CT556" s="170" t="str">
        <f aca="false">CONCATENATE(CD556," strain ",CM556," ",CL556,", partial cds")</f>
        <v>Hepatitis E virus strain  , partial cds</v>
      </c>
    </row>
    <row r="557" customFormat="false" ht="11.9" hidden="false" customHeight="true" outlineLevel="0" collapsed="false">
      <c r="A557" s="154" t="s">
        <v>1445</v>
      </c>
      <c r="B557" s="147" t="n">
        <v>3</v>
      </c>
      <c r="C557" s="148" t="n">
        <v>3</v>
      </c>
      <c r="D557" s="147" t="s">
        <v>1273</v>
      </c>
      <c r="E557" s="150" t="s">
        <v>640</v>
      </c>
      <c r="F557" s="210" t="s">
        <v>1446</v>
      </c>
      <c r="H557" s="146" t="s">
        <v>649</v>
      </c>
      <c r="I557" s="153" t="s">
        <v>650</v>
      </c>
      <c r="J557" s="146" t="s">
        <v>395</v>
      </c>
      <c r="M557" s="157" t="s">
        <v>348</v>
      </c>
      <c r="N557" s="158" t="s">
        <v>400</v>
      </c>
      <c r="O557" s="159" t="n">
        <v>2010</v>
      </c>
      <c r="S557" s="146" t="n">
        <v>280</v>
      </c>
      <c r="T557" s="161" t="n">
        <v>4</v>
      </c>
      <c r="AH557" s="164" t="n">
        <v>6262</v>
      </c>
      <c r="AI557" s="164" t="n">
        <v>6541</v>
      </c>
      <c r="AJ557" s="219" t="n">
        <f aca="false">SeqEnd-SeqBeg+1</f>
        <v>280</v>
      </c>
      <c r="AK557" s="220" t="n">
        <f aca="false">AND( SeqBeg&lt;=Beg  , End &lt;=SeqEnd )</f>
        <v>0</v>
      </c>
      <c r="AN557" s="221"/>
      <c r="AT557" s="147" t="s">
        <v>103</v>
      </c>
      <c r="AU557" s="146"/>
      <c r="AW557" s="222" t="str">
        <f aca="false">HYPERLINK(CONCATENATE("http://www.ncbi.nlm.nih.gov/nuccore/",BM557),BM557)</f>
        <v>KF513742</v>
      </c>
      <c r="AX557" s="219" t="e">
        <f aca="false">CONCATENATE(d#REF!,IF(I557="","",CONCATENATE(".",I557)),IF(K557="","",CONCATENATE(".",K557)),IF(M557="","",CONCATENATE(".",M557)),IF(R557="","",CONCATENATE(".",R557)),IF(U557="","","(*)"))</f>
        <v>#VALUE!</v>
      </c>
      <c r="AY557" s="170" t="str">
        <f aca="false">CONCATENATE(BM557,".",BN557)</f>
        <v>KF513742.HEV_EW234</v>
      </c>
      <c r="AZ557" s="171" t="str">
        <f aca="false">IF(AV557="",IF(ISNUMBER(FIND(".",A557)),LEFT(A557,FIND(".",A557)-1),A557),AV557)</f>
        <v>KF513742</v>
      </c>
      <c r="BA557" s="171" t="str">
        <f aca="false">IF(ISNUMBER(FIND("-",AZ557)),LEFT(AZ557,FIND("-",AZ557)-1),AZ557)</f>
        <v>KF513742</v>
      </c>
      <c r="BB557" s="170" t="str">
        <f aca="false"> MEGAname &amp; "="</f>
        <v>KF513742=</v>
      </c>
      <c r="BC557" s="170" t="str">
        <f aca="false">Clear &amp; IF(span ,"Span","out")</f>
        <v>KF513742=out</v>
      </c>
      <c r="BD557" s="170" t="str">
        <f aca="false">Clear &amp; IF(span, IF(B557=".","Selected",B557),"out")</f>
        <v>KF513742=out</v>
      </c>
      <c r="BE557" s="170" t="str">
        <f aca="false">Clear &amp; Strain</f>
        <v>KF513742=HEV_EW235</v>
      </c>
      <c r="BF557" s="170" t="e">
        <f aca="false">CONCATENATE(A557,"=",F556,". ",AX557,IF(AB557="","",CONCATENATE(".",AB557)))</f>
        <v>#VALUE!</v>
      </c>
      <c r="BG557" s="170" t="e">
        <f aca="false">CONCATENATE(A557,"=",F556,". ",AX557)</f>
        <v>#VALUE!</v>
      </c>
      <c r="BH557" s="170" t="e">
        <f aca="false">CONCATENATE(A557,"=",AX557)</f>
        <v>#VALUE!</v>
      </c>
      <c r="BI557" s="170" t="e">
        <f aca="false">CONCATENATE(A557,"=",ComForSubtype,d#REF!)</f>
        <v>#VALUE!</v>
      </c>
      <c r="BJ557" s="170" t="str">
        <f aca="false">CONCATENATE(A557,"=",E557)</f>
        <v>KF513742=3</v>
      </c>
      <c r="BK557" s="170" t="str">
        <f aca="false">CONCATENATE(A557,"=",C557)</f>
        <v>KF513742=3</v>
      </c>
      <c r="BL557" s="170" t="e">
        <f aca="false">CONCATENATE(d#REF!,"=")</f>
        <v>#VALUE!</v>
      </c>
      <c r="BM557" s="223" t="str">
        <f aca="false">IF(BA557="XX","",BA557)</f>
        <v>KF513742</v>
      </c>
      <c r="BN557" s="224" t="str">
        <f aca="false">CONCATENATE(IF(F556="","",F556),IF(G557="","",CONCATENATE(" / ",G557)))</f>
        <v>HEV_EW234</v>
      </c>
      <c r="BO557" s="225" t="e">
        <f aca="false">AX557</f>
        <v>#VALUE!</v>
      </c>
      <c r="BP557" s="226" t="str">
        <f aca="false">IF(V557="","",V557)</f>
        <v/>
      </c>
      <c r="BQ557" s="226" t="str">
        <f aca="false">IF(W557="","",CONCATENATE(W557,IF(LEFT(AO557,1)="s","+","")))</f>
        <v/>
      </c>
      <c r="BR557" s="226" t="str">
        <f aca="false">IF(X557="","",CONCATENATE(X557,IF(LEFT(AQ557,1)="s","+","")))</f>
        <v/>
      </c>
      <c r="BS557" s="226" t="str">
        <f aca="false">IF(Y557="","",CONCATENATE(Y557,IF(LEFT(AR557,1)="s","+","")))</f>
        <v/>
      </c>
      <c r="BT557" s="226" t="str">
        <f aca="false">IF(Z557="","",CONCATENATE(Z557,IF(LEFT(AS557,1)="s","+","")))</f>
        <v/>
      </c>
      <c r="BU557" s="227" t="str">
        <f aca="false">IF(AA557="","",CONCATENATE(AA557,IF(LEFT(AT557,1)="s","+","")))</f>
        <v/>
      </c>
      <c r="BW557" s="177" t="s">
        <v>338</v>
      </c>
      <c r="BX557" s="170" t="str">
        <f aca="false">IF(BW557&lt;&gt;"",IF(ISNUMBER(FIND("=",BW557)),LEFT(BW557,FIND("=",BW557)-1),BW557),BW557)</f>
        <v>xx</v>
      </c>
      <c r="BY557" s="170" t="str">
        <f aca="false">IF(BW557&lt;&gt;"",IF(ISNUMBER(FIND("=",BW557)),RIGHT(BW557,LEN(BW557)-FIND("=",BW557)),""),"")</f>
        <v>Non_select</v>
      </c>
      <c r="BZ557" s="170" t="str">
        <f aca="false">IF(BX557&lt;&gt;"",IF(ISNUMBER(FIND(".",BX557)),LEFT(BX557,FIND(".",BX557)-1),BX557),BX557)</f>
        <v>xx</v>
      </c>
      <c r="CA557" s="170" t="str">
        <f aca="false">IF(BX557&lt;&gt;"",IF(ISNUMBER(FIND(".",BX557)),RIGHT(BX557,LEN(BX557)-FIND(".",BX557)),""),"")</f>
        <v/>
      </c>
      <c r="CC557" s="170" t="str">
        <f aca="false">A557</f>
        <v>KF513742</v>
      </c>
      <c r="CD557" s="178" t="s">
        <v>339</v>
      </c>
      <c r="CE557" s="178" t="s">
        <v>340</v>
      </c>
      <c r="CF557" s="178" t="s">
        <v>341</v>
      </c>
      <c r="CK557" s="178"/>
      <c r="CR557" s="228" t="n">
        <f aca="false">C557</f>
        <v>3</v>
      </c>
      <c r="CS557" s="229" t="e">
        <f aca="false">d#REF!</f>
        <v>#VALUE!</v>
      </c>
      <c r="CT557" s="170" t="str">
        <f aca="false">CONCATENATE(CD557," strain ",CM557," ",CL557,", partial cds")</f>
        <v>Hepatitis E virus strain  , partial cds</v>
      </c>
    </row>
    <row r="558" customFormat="false" ht="11.9" hidden="false" customHeight="true" outlineLevel="0" collapsed="false">
      <c r="A558" s="154" t="s">
        <v>1447</v>
      </c>
      <c r="B558" s="147" t="n">
        <v>3</v>
      </c>
      <c r="C558" s="148" t="n">
        <v>3</v>
      </c>
      <c r="D558" s="147" t="s">
        <v>1273</v>
      </c>
      <c r="E558" s="150" t="s">
        <v>640</v>
      </c>
      <c r="F558" s="210" t="s">
        <v>1448</v>
      </c>
      <c r="H558" s="146" t="s">
        <v>649</v>
      </c>
      <c r="I558" s="153" t="s">
        <v>650</v>
      </c>
      <c r="J558" s="146" t="s">
        <v>395</v>
      </c>
      <c r="M558" s="157" t="s">
        <v>348</v>
      </c>
      <c r="N558" s="158" t="s">
        <v>400</v>
      </c>
      <c r="O558" s="159" t="n">
        <v>2010</v>
      </c>
      <c r="S558" s="146" t="n">
        <v>280</v>
      </c>
      <c r="T558" s="161" t="n">
        <v>4</v>
      </c>
      <c r="AH558" s="164" t="n">
        <v>6262</v>
      </c>
      <c r="AI558" s="164" t="n">
        <v>6541</v>
      </c>
      <c r="AJ558" s="219" t="n">
        <f aca="false">SeqEnd-SeqBeg+1</f>
        <v>280</v>
      </c>
      <c r="AK558" s="220" t="n">
        <f aca="false">AND( SeqBeg&lt;=Beg  , End &lt;=SeqEnd )</f>
        <v>0</v>
      </c>
      <c r="AN558" s="221"/>
      <c r="AT558" s="147" t="s">
        <v>103</v>
      </c>
      <c r="AU558" s="146"/>
      <c r="AW558" s="222" t="str">
        <f aca="false">HYPERLINK(CONCATENATE("http://www.ncbi.nlm.nih.gov/nuccore/",BM558),BM558)</f>
        <v>KF513743</v>
      </c>
      <c r="AX558" s="219" t="e">
        <f aca="false">CONCATENATE(d#REF!,IF(I558="","",CONCATENATE(".",I558)),IF(K558="","",CONCATENATE(".",K558)),IF(M558="","",CONCATENATE(".",M558)),IF(R558="","",CONCATENATE(".",R558)),IF(U558="","","(*)"))</f>
        <v>#VALUE!</v>
      </c>
      <c r="AY558" s="170" t="str">
        <f aca="false">CONCATENATE(BM558,".",BN558)</f>
        <v>KF513743.HEV_EW235</v>
      </c>
      <c r="AZ558" s="171" t="str">
        <f aca="false">IF(AV558="",IF(ISNUMBER(FIND(".",A558)),LEFT(A558,FIND(".",A558)-1),A558),AV558)</f>
        <v>KF513743</v>
      </c>
      <c r="BA558" s="171" t="str">
        <f aca="false">IF(ISNUMBER(FIND("-",AZ558)),LEFT(AZ558,FIND("-",AZ558)-1),AZ558)</f>
        <v>KF513743</v>
      </c>
      <c r="BB558" s="170" t="str">
        <f aca="false"> MEGAname &amp; "="</f>
        <v>KF513743=</v>
      </c>
      <c r="BC558" s="170" t="str">
        <f aca="false">Clear &amp; IF(span ,"Span","out")</f>
        <v>KF513743=out</v>
      </c>
      <c r="BD558" s="170" t="str">
        <f aca="false">Clear &amp; IF(span, IF(B558=".","Selected",B558),"out")</f>
        <v>KF513743=out</v>
      </c>
      <c r="BE558" s="170" t="str">
        <f aca="false">Clear &amp; Strain</f>
        <v>KF513743=HEV_EW236</v>
      </c>
      <c r="BF558" s="170" t="e">
        <f aca="false">CONCATENATE(A558,"=",F557,". ",AX558,IF(AB558="","",CONCATENATE(".",AB558)))</f>
        <v>#VALUE!</v>
      </c>
      <c r="BG558" s="170" t="e">
        <f aca="false">CONCATENATE(A558,"=",F557,". ",AX558)</f>
        <v>#VALUE!</v>
      </c>
      <c r="BH558" s="170" t="e">
        <f aca="false">CONCATENATE(A558,"=",AX558)</f>
        <v>#VALUE!</v>
      </c>
      <c r="BI558" s="170" t="e">
        <f aca="false">CONCATENATE(A558,"=",ComForSubtype,d#REF!)</f>
        <v>#VALUE!</v>
      </c>
      <c r="BJ558" s="170" t="str">
        <f aca="false">CONCATENATE(A558,"=",E558)</f>
        <v>KF513743=3</v>
      </c>
      <c r="BK558" s="170" t="str">
        <f aca="false">CONCATENATE(A558,"=",C558)</f>
        <v>KF513743=3</v>
      </c>
      <c r="BL558" s="170" t="e">
        <f aca="false">CONCATENATE(d#REF!,"=")</f>
        <v>#VALUE!</v>
      </c>
      <c r="BM558" s="223" t="str">
        <f aca="false">IF(BA558="XX","",BA558)</f>
        <v>KF513743</v>
      </c>
      <c r="BN558" s="224" t="str">
        <f aca="false">CONCATENATE(IF(F557="","",F557),IF(G558="","",CONCATENATE(" / ",G558)))</f>
        <v>HEV_EW235</v>
      </c>
      <c r="BO558" s="225" t="e">
        <f aca="false">AX558</f>
        <v>#VALUE!</v>
      </c>
      <c r="BP558" s="226" t="str">
        <f aca="false">IF(V558="","",V558)</f>
        <v/>
      </c>
      <c r="BQ558" s="226" t="str">
        <f aca="false">IF(W558="","",CONCATENATE(W558,IF(LEFT(AO558,1)="s","+","")))</f>
        <v/>
      </c>
      <c r="BR558" s="226" t="str">
        <f aca="false">IF(X558="","",CONCATENATE(X558,IF(LEFT(AQ558,1)="s","+","")))</f>
        <v/>
      </c>
      <c r="BS558" s="226" t="str">
        <f aca="false">IF(Y558="","",CONCATENATE(Y558,IF(LEFT(AR558,1)="s","+","")))</f>
        <v/>
      </c>
      <c r="BT558" s="226" t="str">
        <f aca="false">IF(Z558="","",CONCATENATE(Z558,IF(LEFT(AS558,1)="s","+","")))</f>
        <v/>
      </c>
      <c r="BU558" s="227" t="str">
        <f aca="false">IF(AA558="","",CONCATENATE(AA558,IF(LEFT(AT558,1)="s","+","")))</f>
        <v/>
      </c>
      <c r="BW558" s="177" t="s">
        <v>338</v>
      </c>
      <c r="BX558" s="170" t="str">
        <f aca="false">IF(BW558&lt;&gt;"",IF(ISNUMBER(FIND("=",BW558)),LEFT(BW558,FIND("=",BW558)-1),BW558),BW558)</f>
        <v>xx</v>
      </c>
      <c r="BY558" s="170" t="str">
        <f aca="false">IF(BW558&lt;&gt;"",IF(ISNUMBER(FIND("=",BW558)),RIGHT(BW558,LEN(BW558)-FIND("=",BW558)),""),"")</f>
        <v>Non_select</v>
      </c>
      <c r="BZ558" s="170" t="str">
        <f aca="false">IF(BX558&lt;&gt;"",IF(ISNUMBER(FIND(".",BX558)),LEFT(BX558,FIND(".",BX558)-1),BX558),BX558)</f>
        <v>xx</v>
      </c>
      <c r="CA558" s="170" t="str">
        <f aca="false">IF(BX558&lt;&gt;"",IF(ISNUMBER(FIND(".",BX558)),RIGHT(BX558,LEN(BX558)-FIND(".",BX558)),""),"")</f>
        <v/>
      </c>
      <c r="CC558" s="170" t="str">
        <f aca="false">A558</f>
        <v>KF513743</v>
      </c>
      <c r="CD558" s="178" t="s">
        <v>339</v>
      </c>
      <c r="CE558" s="178" t="s">
        <v>340</v>
      </c>
      <c r="CF558" s="178" t="s">
        <v>341</v>
      </c>
      <c r="CK558" s="178"/>
      <c r="CR558" s="228" t="n">
        <f aca="false">C558</f>
        <v>3</v>
      </c>
      <c r="CS558" s="229" t="e">
        <f aca="false">d#REF!</f>
        <v>#VALUE!</v>
      </c>
      <c r="CT558" s="170" t="str">
        <f aca="false">CONCATENATE(CD558," strain ",CM558," ",CL558,", partial cds")</f>
        <v>Hepatitis E virus strain  , partial cds</v>
      </c>
    </row>
    <row r="559" customFormat="false" ht="11.9" hidden="false" customHeight="true" outlineLevel="0" collapsed="false">
      <c r="A559" s="154" t="s">
        <v>1449</v>
      </c>
      <c r="B559" s="147" t="n">
        <v>3</v>
      </c>
      <c r="C559" s="148" t="n">
        <v>3</v>
      </c>
      <c r="D559" s="147" t="s">
        <v>1273</v>
      </c>
      <c r="E559" s="150" t="s">
        <v>640</v>
      </c>
      <c r="F559" s="210" t="s">
        <v>1450</v>
      </c>
      <c r="H559" s="146" t="s">
        <v>649</v>
      </c>
      <c r="I559" s="153" t="s">
        <v>650</v>
      </c>
      <c r="J559" s="146" t="s">
        <v>395</v>
      </c>
      <c r="M559" s="157" t="s">
        <v>348</v>
      </c>
      <c r="N559" s="158" t="s">
        <v>400</v>
      </c>
      <c r="O559" s="159" t="n">
        <v>2005</v>
      </c>
      <c r="S559" s="146" t="n">
        <v>280</v>
      </c>
      <c r="T559" s="161" t="n">
        <v>4</v>
      </c>
      <c r="AH559" s="164" t="n">
        <v>6262</v>
      </c>
      <c r="AI559" s="164" t="n">
        <v>6541</v>
      </c>
      <c r="AJ559" s="219" t="n">
        <f aca="false">SeqEnd-SeqBeg+1</f>
        <v>280</v>
      </c>
      <c r="AK559" s="220" t="n">
        <f aca="false">AND( SeqBeg&lt;=Beg  , End &lt;=SeqEnd )</f>
        <v>0</v>
      </c>
      <c r="AN559" s="221"/>
      <c r="AT559" s="147" t="s">
        <v>103</v>
      </c>
      <c r="AU559" s="146"/>
      <c r="AW559" s="222" t="str">
        <f aca="false">HYPERLINK(CONCATENATE("http://www.ncbi.nlm.nih.gov/nuccore/",BM559),BM559)</f>
        <v>KF513758</v>
      </c>
      <c r="AX559" s="219" t="str">
        <f aca="false">CONCATENATE(D558,IF(I559="","",CONCATENATE(".",I559)),IF(K559="","",CONCATENATE(".",K559)),IF(M559="","",CONCATENATE(".",M559)),IF(R558="","",CONCATENATE(".",R558)),IF(U559="","","(*)"))</f>
        <v>3e.GBR.hum</v>
      </c>
      <c r="AY559" s="170" t="str">
        <f aca="false">CONCATENATE(BM559,".",BN559)</f>
        <v>KF513758.HEV_EW236</v>
      </c>
      <c r="AZ559" s="171" t="str">
        <f aca="false">IF(AV559="",IF(ISNUMBER(FIND(".",A559)),LEFT(A559,FIND(".",A559)-1),A559),AV559)</f>
        <v>KF513758</v>
      </c>
      <c r="BA559" s="171" t="str">
        <f aca="false">IF(ISNUMBER(FIND("-",AZ559)),LEFT(AZ559,FIND("-",AZ559)-1),AZ559)</f>
        <v>KF513758</v>
      </c>
      <c r="BB559" s="170" t="str">
        <f aca="false"> MEGAname &amp; "="</f>
        <v>KF513758=</v>
      </c>
      <c r="BC559" s="170" t="str">
        <f aca="false">Clear &amp; IF(span ,"Span","out")</f>
        <v>KF513758=out</v>
      </c>
      <c r="BD559" s="170" t="str">
        <f aca="false">Clear &amp; IF(span, IF(B559=".","Selected",B559),"out")</f>
        <v>KF513758=out</v>
      </c>
      <c r="BE559" s="170" t="str">
        <f aca="false">Clear &amp; Strain</f>
        <v>KF513758=HEV_EW24</v>
      </c>
      <c r="BF559" s="170" t="str">
        <f aca="false">CONCATENATE(A559,"=",F558,". ",AX559,IF(AB559="","",CONCATENATE(".",AB559)))</f>
        <v>KF513758=HEV_EW236. 3e.GBR.hum</v>
      </c>
      <c r="BG559" s="170" t="str">
        <f aca="false">CONCATENATE(A559,"=",F558,". ",AX559)</f>
        <v>KF513758=HEV_EW236. 3e.GBR.hum</v>
      </c>
      <c r="BH559" s="170" t="str">
        <f aca="false">CONCATENATE(A559,"=",AX559)</f>
        <v>KF513758=3e.GBR.hum</v>
      </c>
      <c r="BI559" s="170" t="str">
        <f aca="false">CONCATENATE(A559,"=",ComForSubtype,D558)</f>
        <v>KF513758=3e</v>
      </c>
      <c r="BJ559" s="170" t="str">
        <f aca="false">CONCATENATE(A559,"=",E559)</f>
        <v>KF513758=3</v>
      </c>
      <c r="BK559" s="170" t="str">
        <f aca="false">CONCATENATE(A559,"=",C559)</f>
        <v>KF513758=3</v>
      </c>
      <c r="BL559" s="170" t="str">
        <f aca="false">CONCATENATE(D558,"=")</f>
        <v>3e=</v>
      </c>
      <c r="BM559" s="223" t="str">
        <f aca="false">IF(BA559="XX","",BA559)</f>
        <v>KF513758</v>
      </c>
      <c r="BN559" s="224" t="str">
        <f aca="false">CONCATENATE(IF(F558="","",F558),IF(G559="","",CONCATENATE(" / ",G559)))</f>
        <v>HEV_EW236</v>
      </c>
      <c r="BO559" s="225" t="str">
        <f aca="false">AX559</f>
        <v>3e.GBR.hum</v>
      </c>
      <c r="BP559" s="226" t="str">
        <f aca="false">IF(V559="","",V559)</f>
        <v/>
      </c>
      <c r="BQ559" s="226" t="str">
        <f aca="false">IF(W559="","",CONCATENATE(W559,IF(LEFT(AO559,1)="s","+","")))</f>
        <v/>
      </c>
      <c r="BR559" s="226" t="str">
        <f aca="false">IF(X559="","",CONCATENATE(X559,IF(LEFT(AQ559,1)="s","+","")))</f>
        <v/>
      </c>
      <c r="BS559" s="226" t="str">
        <f aca="false">IF(Y559="","",CONCATENATE(Y559,IF(LEFT(AR559,1)="s","+","")))</f>
        <v/>
      </c>
      <c r="BT559" s="226" t="str">
        <f aca="false">IF(Z559="","",CONCATENATE(Z559,IF(LEFT(AS559,1)="s","+","")))</f>
        <v/>
      </c>
      <c r="BU559" s="227" t="str">
        <f aca="false">IF(AA559="","",CONCATENATE(AA559,IF(LEFT(AT559,1)="s","+","")))</f>
        <v/>
      </c>
      <c r="BW559" s="177" t="s">
        <v>338</v>
      </c>
      <c r="BX559" s="170" t="str">
        <f aca="false">IF(BW559&lt;&gt;"",IF(ISNUMBER(FIND("=",BW559)),LEFT(BW559,FIND("=",BW559)-1),BW559),BW559)</f>
        <v>xx</v>
      </c>
      <c r="BY559" s="170" t="str">
        <f aca="false">IF(BW559&lt;&gt;"",IF(ISNUMBER(FIND("=",BW559)),RIGHT(BW559,LEN(BW559)-FIND("=",BW559)),""),"")</f>
        <v>Non_select</v>
      </c>
      <c r="BZ559" s="170" t="str">
        <f aca="false">IF(BX559&lt;&gt;"",IF(ISNUMBER(FIND(".",BX559)),LEFT(BX559,FIND(".",BX559)-1),BX559),BX559)</f>
        <v>xx</v>
      </c>
      <c r="CA559" s="170" t="str">
        <f aca="false">IF(BX559&lt;&gt;"",IF(ISNUMBER(FIND(".",BX559)),RIGHT(BX559,LEN(BX559)-FIND(".",BX559)),""),"")</f>
        <v/>
      </c>
      <c r="CC559" s="170" t="str">
        <f aca="false">A559</f>
        <v>KF513758</v>
      </c>
      <c r="CD559" s="178" t="s">
        <v>339</v>
      </c>
      <c r="CE559" s="178" t="s">
        <v>340</v>
      </c>
      <c r="CF559" s="178" t="s">
        <v>341</v>
      </c>
      <c r="CK559" s="178"/>
      <c r="CR559" s="228" t="n">
        <f aca="false">C559</f>
        <v>3</v>
      </c>
      <c r="CS559" s="229" t="str">
        <f aca="false">D558</f>
        <v>3e</v>
      </c>
      <c r="CT559" s="170" t="str">
        <f aca="false">CONCATENATE(CD559," strain ",CM559," ",CL559,", partial cds")</f>
        <v>Hepatitis E virus strain  , partial cds</v>
      </c>
    </row>
    <row r="560" customFormat="false" ht="11.9" hidden="false" customHeight="true" outlineLevel="0" collapsed="false">
      <c r="A560" s="154" t="s">
        <v>1451</v>
      </c>
      <c r="B560" s="147" t="n">
        <v>3</v>
      </c>
      <c r="C560" s="148" t="n">
        <v>3</v>
      </c>
      <c r="D560" s="147" t="s">
        <v>1273</v>
      </c>
      <c r="E560" s="150" t="s">
        <v>640</v>
      </c>
      <c r="F560" s="210" t="s">
        <v>1452</v>
      </c>
      <c r="H560" s="146" t="s">
        <v>649</v>
      </c>
      <c r="I560" s="153" t="s">
        <v>650</v>
      </c>
      <c r="J560" s="146" t="s">
        <v>395</v>
      </c>
      <c r="M560" s="157" t="s">
        <v>348</v>
      </c>
      <c r="N560" s="158" t="s">
        <v>400</v>
      </c>
      <c r="O560" s="159" t="n">
        <v>2010</v>
      </c>
      <c r="S560" s="146" t="n">
        <v>280</v>
      </c>
      <c r="T560" s="161" t="n">
        <v>4</v>
      </c>
      <c r="AH560" s="164" t="n">
        <v>6262</v>
      </c>
      <c r="AI560" s="164" t="n">
        <v>6541</v>
      </c>
      <c r="AJ560" s="219" t="n">
        <f aca="false">SeqEnd-SeqBeg+1</f>
        <v>280</v>
      </c>
      <c r="AK560" s="220" t="n">
        <f aca="false">AND( SeqBeg&lt;=Beg  , End &lt;=SeqEnd )</f>
        <v>0</v>
      </c>
      <c r="AN560" s="221"/>
      <c r="AT560" s="147" t="s">
        <v>103</v>
      </c>
      <c r="AU560" s="146"/>
      <c r="AW560" s="222" t="str">
        <f aca="false">HYPERLINK(CONCATENATE("http://www.ncbi.nlm.nih.gov/nuccore/",BM560),BM560)</f>
        <v>KF513749</v>
      </c>
      <c r="AX560" s="219" t="str">
        <f aca="false">CONCATENATE(D559,IF(I560="","",CONCATENATE(".",I560)),IF(K560="","",CONCATENATE(".",K560)),IF(M560="","",CONCATENATE(".",M560)),IF(R559="","",CONCATENATE(".",R559)),IF(U560="","","(*)"))</f>
        <v>3e.GBR.hum</v>
      </c>
      <c r="AY560" s="170" t="str">
        <f aca="false">CONCATENATE(BM560,".",BN560)</f>
        <v>KF513749.HEV_EW24</v>
      </c>
      <c r="AZ560" s="171" t="str">
        <f aca="false">IF(AV560="",IF(ISNUMBER(FIND(".",A560)),LEFT(A560,FIND(".",A560)-1),A560),AV560)</f>
        <v>KF513749</v>
      </c>
      <c r="BA560" s="171" t="str">
        <f aca="false">IF(ISNUMBER(FIND("-",AZ560)),LEFT(AZ560,FIND("-",AZ560)-1),AZ560)</f>
        <v>KF513749</v>
      </c>
      <c r="BB560" s="170" t="str">
        <f aca="false"> MEGAname &amp; "="</f>
        <v>KF513749=</v>
      </c>
      <c r="BC560" s="170" t="str">
        <f aca="false">Clear &amp; IF(span ,"Span","out")</f>
        <v>KF513749=out</v>
      </c>
      <c r="BD560" s="170" t="str">
        <f aca="false">Clear &amp; IF(span, IF(B560=".","Selected",B560),"out")</f>
        <v>KF513749=out</v>
      </c>
      <c r="BE560" s="170" t="str">
        <f aca="false">Clear &amp; Strain</f>
        <v>KF513749=HEV_EW241</v>
      </c>
      <c r="BF560" s="170" t="str">
        <f aca="false">CONCATENATE(A560,"=",F559,". ",AX560,IF(AB560="","",CONCATENATE(".",AB560)))</f>
        <v>KF513749=HEV_EW24. 3e.GBR.hum</v>
      </c>
      <c r="BG560" s="170" t="str">
        <f aca="false">CONCATENATE(A560,"=",F559,". ",AX560)</f>
        <v>KF513749=HEV_EW24. 3e.GBR.hum</v>
      </c>
      <c r="BH560" s="170" t="str">
        <f aca="false">CONCATENATE(A560,"=",AX560)</f>
        <v>KF513749=3e.GBR.hum</v>
      </c>
      <c r="BI560" s="170" t="str">
        <f aca="false">CONCATENATE(A560,"=",ComForSubtype,D559)</f>
        <v>KF513749=3e</v>
      </c>
      <c r="BJ560" s="170" t="str">
        <f aca="false">CONCATENATE(A560,"=",E560)</f>
        <v>KF513749=3</v>
      </c>
      <c r="BK560" s="170" t="str">
        <f aca="false">CONCATENATE(A560,"=",C560)</f>
        <v>KF513749=3</v>
      </c>
      <c r="BL560" s="170" t="str">
        <f aca="false">CONCATENATE(D559,"=")</f>
        <v>3e=</v>
      </c>
      <c r="BM560" s="223" t="str">
        <f aca="false">IF(BA560="XX","",BA560)</f>
        <v>KF513749</v>
      </c>
      <c r="BN560" s="224" t="str">
        <f aca="false">CONCATENATE(IF(F559="","",F559),IF(G560="","",CONCATENATE(" / ",G560)))</f>
        <v>HEV_EW24</v>
      </c>
      <c r="BO560" s="225" t="str">
        <f aca="false">AX560</f>
        <v>3e.GBR.hum</v>
      </c>
      <c r="BP560" s="226" t="str">
        <f aca="false">IF(V560="","",V560)</f>
        <v/>
      </c>
      <c r="BQ560" s="226" t="str">
        <f aca="false">IF(W560="","",CONCATENATE(W560,IF(LEFT(AO560,1)="s","+","")))</f>
        <v/>
      </c>
      <c r="BR560" s="226" t="str">
        <f aca="false">IF(X560="","",CONCATENATE(X560,IF(LEFT(AQ560,1)="s","+","")))</f>
        <v/>
      </c>
      <c r="BS560" s="226" t="str">
        <f aca="false">IF(Y560="","",CONCATENATE(Y560,IF(LEFT(AR560,1)="s","+","")))</f>
        <v/>
      </c>
      <c r="BT560" s="226" t="str">
        <f aca="false">IF(Z560="","",CONCATENATE(Z560,IF(LEFT(AS560,1)="s","+","")))</f>
        <v/>
      </c>
      <c r="BU560" s="227" t="str">
        <f aca="false">IF(AA560="","",CONCATENATE(AA560,IF(LEFT(AT560,1)="s","+","")))</f>
        <v/>
      </c>
      <c r="BW560" s="177" t="s">
        <v>338</v>
      </c>
      <c r="BX560" s="170" t="str">
        <f aca="false">IF(BW560&lt;&gt;"",IF(ISNUMBER(FIND("=",BW560)),LEFT(BW560,FIND("=",BW560)-1),BW560),BW560)</f>
        <v>xx</v>
      </c>
      <c r="BY560" s="170" t="str">
        <f aca="false">IF(BW560&lt;&gt;"",IF(ISNUMBER(FIND("=",BW560)),RIGHT(BW560,LEN(BW560)-FIND("=",BW560)),""),"")</f>
        <v>Non_select</v>
      </c>
      <c r="BZ560" s="170" t="str">
        <f aca="false">IF(BX560&lt;&gt;"",IF(ISNUMBER(FIND(".",BX560)),LEFT(BX560,FIND(".",BX560)-1),BX560),BX560)</f>
        <v>xx</v>
      </c>
      <c r="CA560" s="170" t="str">
        <f aca="false">IF(BX560&lt;&gt;"",IF(ISNUMBER(FIND(".",BX560)),RIGHT(BX560,LEN(BX560)-FIND(".",BX560)),""),"")</f>
        <v/>
      </c>
      <c r="CC560" s="170" t="str">
        <f aca="false">A560</f>
        <v>KF513749</v>
      </c>
      <c r="CD560" s="178" t="s">
        <v>339</v>
      </c>
      <c r="CE560" s="178" t="s">
        <v>340</v>
      </c>
      <c r="CF560" s="178" t="s">
        <v>341</v>
      </c>
      <c r="CK560" s="178"/>
      <c r="CR560" s="228" t="n">
        <f aca="false">C560</f>
        <v>3</v>
      </c>
      <c r="CS560" s="229" t="str">
        <f aca="false">D559</f>
        <v>3e</v>
      </c>
      <c r="CT560" s="170" t="str">
        <f aca="false">CONCATENATE(CD560," strain ",CM560," ",CL560,", partial cds")</f>
        <v>Hepatitis E virus strain  , partial cds</v>
      </c>
    </row>
    <row r="561" customFormat="false" ht="11.9" hidden="false" customHeight="true" outlineLevel="0" collapsed="false">
      <c r="A561" s="154" t="s">
        <v>1453</v>
      </c>
      <c r="B561" s="147" t="n">
        <v>3</v>
      </c>
      <c r="C561" s="148" t="n">
        <v>3</v>
      </c>
      <c r="D561" s="147" t="s">
        <v>1273</v>
      </c>
      <c r="E561" s="150" t="s">
        <v>640</v>
      </c>
      <c r="F561" s="210" t="s">
        <v>1454</v>
      </c>
      <c r="H561" s="146" t="s">
        <v>649</v>
      </c>
      <c r="I561" s="153" t="s">
        <v>650</v>
      </c>
      <c r="J561" s="146" t="s">
        <v>395</v>
      </c>
      <c r="M561" s="157" t="s">
        <v>348</v>
      </c>
      <c r="N561" s="158" t="s">
        <v>400</v>
      </c>
      <c r="O561" s="159" t="n">
        <v>2010</v>
      </c>
      <c r="S561" s="146" t="n">
        <v>280</v>
      </c>
      <c r="T561" s="161" t="n">
        <v>4</v>
      </c>
      <c r="AH561" s="164" t="n">
        <v>6262</v>
      </c>
      <c r="AI561" s="164" t="n">
        <v>6541</v>
      </c>
      <c r="AJ561" s="219" t="n">
        <f aca="false">SeqEnd-SeqBeg+1</f>
        <v>280</v>
      </c>
      <c r="AK561" s="220" t="n">
        <f aca="false">AND( SeqBeg&lt;=Beg  , End &lt;=SeqEnd )</f>
        <v>0</v>
      </c>
      <c r="AN561" s="221"/>
      <c r="AT561" s="147" t="s">
        <v>103</v>
      </c>
      <c r="AU561" s="146"/>
      <c r="AW561" s="222" t="str">
        <f aca="false">HYPERLINK(CONCATENATE("http://www.ncbi.nlm.nih.gov/nuccore/",BM561),BM561)</f>
        <v>KF513751</v>
      </c>
      <c r="AX561" s="219" t="e">
        <f aca="false">CONCATENATE(d#REF!,IF(I561="","",CONCATENATE(".",I561)),IF(K561="","",CONCATENATE(".",K561)),IF(M561="","",CONCATENATE(".",M561)),IF(R561="","",CONCATENATE(".",R561)),IF(U561="","","(*)"))</f>
        <v>#VALUE!</v>
      </c>
      <c r="AY561" s="170" t="str">
        <f aca="false">CONCATENATE(BM561,".",BN561)</f>
        <v>KF513751.HEV_EW241</v>
      </c>
      <c r="AZ561" s="171" t="str">
        <f aca="false">IF(AV561="",IF(ISNUMBER(FIND(".",A561)),LEFT(A561,FIND(".",A561)-1),A561),AV561)</f>
        <v>KF513751</v>
      </c>
      <c r="BA561" s="171" t="str">
        <f aca="false">IF(ISNUMBER(FIND("-",AZ561)),LEFT(AZ561,FIND("-",AZ561)-1),AZ561)</f>
        <v>KF513751</v>
      </c>
      <c r="BB561" s="170" t="str">
        <f aca="false"> MEGAname &amp; "="</f>
        <v>KF513751=</v>
      </c>
      <c r="BC561" s="170" t="str">
        <f aca="false">Clear &amp; IF(span ,"Span","out")</f>
        <v>KF513751=out</v>
      </c>
      <c r="BD561" s="170" t="str">
        <f aca="false">Clear &amp; IF(span, IF(B561=".","Selected",B561),"out")</f>
        <v>KF513751=out</v>
      </c>
      <c r="BE561" s="170" t="str">
        <f aca="false">Clear &amp; Strain</f>
        <v>KF513751=HEV_EW243</v>
      </c>
      <c r="BF561" s="170" t="e">
        <f aca="false">CONCATENATE(A561,"=",F560,". ",AX561,IF(AB561="","",CONCATENATE(".",AB561)))</f>
        <v>#VALUE!</v>
      </c>
      <c r="BG561" s="170" t="e">
        <f aca="false">CONCATENATE(A561,"=",F560,". ",AX561)</f>
        <v>#VALUE!</v>
      </c>
      <c r="BH561" s="170" t="e">
        <f aca="false">CONCATENATE(A561,"=",AX561)</f>
        <v>#VALUE!</v>
      </c>
      <c r="BI561" s="170" t="e">
        <f aca="false">CONCATENATE(A561,"=",ComForSubtype,d#REF!)</f>
        <v>#VALUE!</v>
      </c>
      <c r="BJ561" s="170" t="str">
        <f aca="false">CONCATENATE(A561,"=",E561)</f>
        <v>KF513751=3</v>
      </c>
      <c r="BK561" s="170" t="str">
        <f aca="false">CONCATENATE(A561,"=",C561)</f>
        <v>KF513751=3</v>
      </c>
      <c r="BL561" s="170" t="e">
        <f aca="false">CONCATENATE(d#REF!,"=")</f>
        <v>#VALUE!</v>
      </c>
      <c r="BM561" s="223" t="str">
        <f aca="false">IF(BA561="XX","",BA561)</f>
        <v>KF513751</v>
      </c>
      <c r="BN561" s="224" t="str">
        <f aca="false">CONCATENATE(IF(F560="","",F560),IF(G561="","",CONCATENATE(" / ",G561)))</f>
        <v>HEV_EW241</v>
      </c>
      <c r="BO561" s="225" t="e">
        <f aca="false">AX561</f>
        <v>#VALUE!</v>
      </c>
      <c r="BP561" s="226" t="str">
        <f aca="false">IF(V561="","",V561)</f>
        <v/>
      </c>
      <c r="BQ561" s="226" t="str">
        <f aca="false">IF(W561="","",CONCATENATE(W561,IF(LEFT(AO561,1)="s","+","")))</f>
        <v/>
      </c>
      <c r="BR561" s="226" t="str">
        <f aca="false">IF(X561="","",CONCATENATE(X561,IF(LEFT(AQ561,1)="s","+","")))</f>
        <v/>
      </c>
      <c r="BS561" s="226" t="str">
        <f aca="false">IF(Y561="","",CONCATENATE(Y561,IF(LEFT(AR561,1)="s","+","")))</f>
        <v/>
      </c>
      <c r="BT561" s="226" t="str">
        <f aca="false">IF(Z561="","",CONCATENATE(Z561,IF(LEFT(AS561,1)="s","+","")))</f>
        <v/>
      </c>
      <c r="BU561" s="227" t="str">
        <f aca="false">IF(AA561="","",CONCATENATE(AA561,IF(LEFT(AT561,1)="s","+","")))</f>
        <v/>
      </c>
      <c r="BW561" s="177" t="s">
        <v>338</v>
      </c>
      <c r="BX561" s="170" t="str">
        <f aca="false">IF(BW561&lt;&gt;"",IF(ISNUMBER(FIND("=",BW561)),LEFT(BW561,FIND("=",BW561)-1),BW561),BW561)</f>
        <v>xx</v>
      </c>
      <c r="BY561" s="170" t="str">
        <f aca="false">IF(BW561&lt;&gt;"",IF(ISNUMBER(FIND("=",BW561)),RIGHT(BW561,LEN(BW561)-FIND("=",BW561)),""),"")</f>
        <v>Non_select</v>
      </c>
      <c r="BZ561" s="170" t="str">
        <f aca="false">IF(BX561&lt;&gt;"",IF(ISNUMBER(FIND(".",BX561)),LEFT(BX561,FIND(".",BX561)-1),BX561),BX561)</f>
        <v>xx</v>
      </c>
      <c r="CA561" s="170" t="str">
        <f aca="false">IF(BX561&lt;&gt;"",IF(ISNUMBER(FIND(".",BX561)),RIGHT(BX561,LEN(BX561)-FIND(".",BX561)),""),"")</f>
        <v/>
      </c>
      <c r="CC561" s="170" t="str">
        <f aca="false">A561</f>
        <v>KF513751</v>
      </c>
      <c r="CD561" s="178" t="s">
        <v>339</v>
      </c>
      <c r="CE561" s="178" t="s">
        <v>340</v>
      </c>
      <c r="CF561" s="178" t="s">
        <v>341</v>
      </c>
      <c r="CK561" s="178"/>
      <c r="CR561" s="228" t="n">
        <f aca="false">C561</f>
        <v>3</v>
      </c>
      <c r="CS561" s="229" t="e">
        <f aca="false">d#REF!</f>
        <v>#VALUE!</v>
      </c>
      <c r="CT561" s="170" t="str">
        <f aca="false">CONCATENATE(CD561," strain ",CM561," ",CL561,", partial cds")</f>
        <v>Hepatitis E virus strain  , partial cds</v>
      </c>
    </row>
    <row r="562" customFormat="false" ht="11.9" hidden="false" customHeight="true" outlineLevel="0" collapsed="false">
      <c r="A562" s="154" t="s">
        <v>1455</v>
      </c>
      <c r="B562" s="147" t="n">
        <v>3</v>
      </c>
      <c r="C562" s="148" t="n">
        <v>3</v>
      </c>
      <c r="D562" s="147" t="s">
        <v>1273</v>
      </c>
      <c r="E562" s="150" t="s">
        <v>640</v>
      </c>
      <c r="F562" s="210" t="s">
        <v>1456</v>
      </c>
      <c r="H562" s="146" t="s">
        <v>649</v>
      </c>
      <c r="I562" s="153" t="s">
        <v>650</v>
      </c>
      <c r="J562" s="146" t="s">
        <v>395</v>
      </c>
      <c r="M562" s="157" t="s">
        <v>348</v>
      </c>
      <c r="N562" s="158" t="s">
        <v>400</v>
      </c>
      <c r="O562" s="159" t="n">
        <v>2010</v>
      </c>
      <c r="S562" s="146" t="n">
        <v>280</v>
      </c>
      <c r="T562" s="161" t="n">
        <v>4</v>
      </c>
      <c r="AH562" s="164" t="n">
        <v>6262</v>
      </c>
      <c r="AI562" s="164" t="n">
        <v>6541</v>
      </c>
      <c r="AJ562" s="219" t="n">
        <f aca="false">SeqEnd-SeqBeg+1</f>
        <v>280</v>
      </c>
      <c r="AK562" s="220" t="n">
        <f aca="false">AND( SeqBeg&lt;=Beg  , End &lt;=SeqEnd )</f>
        <v>0</v>
      </c>
      <c r="AN562" s="221"/>
      <c r="AT562" s="147" t="s">
        <v>103</v>
      </c>
      <c r="AU562" s="146"/>
      <c r="AW562" s="222" t="str">
        <f aca="false">HYPERLINK(CONCATENATE("http://www.ncbi.nlm.nih.gov/nuccore/",BM562),BM562)</f>
        <v>KF513754</v>
      </c>
      <c r="AX562" s="219" t="e">
        <f aca="false">CONCATENATE(d#REF!,IF(I562="","",CONCATENATE(".",I562)),IF(K562="","",CONCATENATE(".",K562)),IF(M562="","",CONCATENATE(".",M562)),IF(R562="","",CONCATENATE(".",R562)),IF(U562="","","(*)"))</f>
        <v>#VALUE!</v>
      </c>
      <c r="AY562" s="170" t="str">
        <f aca="false">CONCATENATE(BM562,".",BN562)</f>
        <v>KF513754.HEV_EW243</v>
      </c>
      <c r="AZ562" s="171" t="str">
        <f aca="false">IF(AV562="",IF(ISNUMBER(FIND(".",A562)),LEFT(A562,FIND(".",A562)-1),A562),AV562)</f>
        <v>KF513754</v>
      </c>
      <c r="BA562" s="171" t="str">
        <f aca="false">IF(ISNUMBER(FIND("-",AZ562)),LEFT(AZ562,FIND("-",AZ562)-1),AZ562)</f>
        <v>KF513754</v>
      </c>
      <c r="BB562" s="170" t="str">
        <f aca="false"> MEGAname &amp; "="</f>
        <v>KF513754=</v>
      </c>
      <c r="BC562" s="170" t="str">
        <f aca="false">Clear &amp; IF(span ,"Span","out")</f>
        <v>KF513754=out</v>
      </c>
      <c r="BD562" s="170" t="str">
        <f aca="false">Clear &amp; IF(span, IF(B562=".","Selected",B562),"out")</f>
        <v>KF513754=out</v>
      </c>
      <c r="BE562" s="170" t="str">
        <f aca="false">Clear &amp; Strain</f>
        <v>KF513754=HEV_EW246</v>
      </c>
      <c r="BF562" s="170" t="e">
        <f aca="false">CONCATENATE(A562,"=",F561,". ",AX562,IF(AB562="","",CONCATENATE(".",AB562)))</f>
        <v>#VALUE!</v>
      </c>
      <c r="BG562" s="170" t="e">
        <f aca="false">CONCATENATE(A562,"=",F561,". ",AX562)</f>
        <v>#VALUE!</v>
      </c>
      <c r="BH562" s="170" t="e">
        <f aca="false">CONCATENATE(A562,"=",AX562)</f>
        <v>#VALUE!</v>
      </c>
      <c r="BI562" s="170" t="e">
        <f aca="false">CONCATENATE(A562,"=",ComForSubtype,d#REF!)</f>
        <v>#VALUE!</v>
      </c>
      <c r="BJ562" s="170" t="str">
        <f aca="false">CONCATENATE(A562,"=",E562)</f>
        <v>KF513754=3</v>
      </c>
      <c r="BK562" s="170" t="str">
        <f aca="false">CONCATENATE(A562,"=",C562)</f>
        <v>KF513754=3</v>
      </c>
      <c r="BL562" s="170" t="e">
        <f aca="false">CONCATENATE(d#REF!,"=")</f>
        <v>#VALUE!</v>
      </c>
      <c r="BM562" s="223" t="str">
        <f aca="false">IF(BA562="XX","",BA562)</f>
        <v>KF513754</v>
      </c>
      <c r="BN562" s="224" t="str">
        <f aca="false">CONCATENATE(IF(F561="","",F561),IF(G562="","",CONCATENATE(" / ",G562)))</f>
        <v>HEV_EW243</v>
      </c>
      <c r="BO562" s="225" t="e">
        <f aca="false">AX562</f>
        <v>#VALUE!</v>
      </c>
      <c r="BP562" s="226" t="str">
        <f aca="false">IF(V562="","",V562)</f>
        <v/>
      </c>
      <c r="BQ562" s="226" t="str">
        <f aca="false">IF(W562="","",CONCATENATE(W562,IF(LEFT(AO562,1)="s","+","")))</f>
        <v/>
      </c>
      <c r="BR562" s="226" t="str">
        <f aca="false">IF(X562="","",CONCATENATE(X562,IF(LEFT(AQ562,1)="s","+","")))</f>
        <v/>
      </c>
      <c r="BS562" s="226" t="str">
        <f aca="false">IF(Y562="","",CONCATENATE(Y562,IF(LEFT(AR562,1)="s","+","")))</f>
        <v/>
      </c>
      <c r="BT562" s="226" t="str">
        <f aca="false">IF(Z562="","",CONCATENATE(Z562,IF(LEFT(AS562,1)="s","+","")))</f>
        <v/>
      </c>
      <c r="BU562" s="227" t="str">
        <f aca="false">IF(AA562="","",CONCATENATE(AA562,IF(LEFT(AT562,1)="s","+","")))</f>
        <v/>
      </c>
      <c r="BW562" s="177" t="s">
        <v>338</v>
      </c>
      <c r="BX562" s="170" t="str">
        <f aca="false">IF(BW562&lt;&gt;"",IF(ISNUMBER(FIND("=",BW562)),LEFT(BW562,FIND("=",BW562)-1),BW562),BW562)</f>
        <v>xx</v>
      </c>
      <c r="BY562" s="170" t="str">
        <f aca="false">IF(BW562&lt;&gt;"",IF(ISNUMBER(FIND("=",BW562)),RIGHT(BW562,LEN(BW562)-FIND("=",BW562)),""),"")</f>
        <v>Non_select</v>
      </c>
      <c r="BZ562" s="170" t="str">
        <f aca="false">IF(BX562&lt;&gt;"",IF(ISNUMBER(FIND(".",BX562)),LEFT(BX562,FIND(".",BX562)-1),BX562),BX562)</f>
        <v>xx</v>
      </c>
      <c r="CA562" s="170" t="str">
        <f aca="false">IF(BX562&lt;&gt;"",IF(ISNUMBER(FIND(".",BX562)),RIGHT(BX562,LEN(BX562)-FIND(".",BX562)),""),"")</f>
        <v/>
      </c>
      <c r="CC562" s="170" t="str">
        <f aca="false">A562</f>
        <v>KF513754</v>
      </c>
      <c r="CD562" s="178" t="s">
        <v>339</v>
      </c>
      <c r="CE562" s="178" t="s">
        <v>340</v>
      </c>
      <c r="CF562" s="178" t="s">
        <v>341</v>
      </c>
      <c r="CK562" s="178"/>
      <c r="CR562" s="228" t="n">
        <f aca="false">C562</f>
        <v>3</v>
      </c>
      <c r="CS562" s="229" t="e">
        <f aca="false">d#REF!</f>
        <v>#VALUE!</v>
      </c>
      <c r="CT562" s="170" t="str">
        <f aca="false">CONCATENATE(CD562," strain ",CM562," ",CL562,", partial cds")</f>
        <v>Hepatitis E virus strain  , partial cds</v>
      </c>
    </row>
    <row r="563" customFormat="false" ht="11.9" hidden="false" customHeight="true" outlineLevel="0" collapsed="false">
      <c r="A563" s="154" t="s">
        <v>1457</v>
      </c>
      <c r="B563" s="147" t="n">
        <v>3</v>
      </c>
      <c r="C563" s="148" t="n">
        <v>3</v>
      </c>
      <c r="D563" s="147" t="s">
        <v>1273</v>
      </c>
      <c r="E563" s="150" t="s">
        <v>640</v>
      </c>
      <c r="F563" s="210" t="s">
        <v>1458</v>
      </c>
      <c r="H563" s="146" t="s">
        <v>649</v>
      </c>
      <c r="I563" s="153" t="s">
        <v>650</v>
      </c>
      <c r="J563" s="146" t="s">
        <v>395</v>
      </c>
      <c r="M563" s="157" t="s">
        <v>348</v>
      </c>
      <c r="N563" s="158" t="s">
        <v>400</v>
      </c>
      <c r="O563" s="159" t="n">
        <v>2005</v>
      </c>
      <c r="S563" s="146" t="n">
        <v>280</v>
      </c>
      <c r="T563" s="161" t="n">
        <v>4</v>
      </c>
      <c r="AH563" s="164" t="n">
        <v>6262</v>
      </c>
      <c r="AI563" s="164" t="n">
        <v>6541</v>
      </c>
      <c r="AJ563" s="219" t="n">
        <f aca="false">SeqEnd-SeqBeg+1</f>
        <v>280</v>
      </c>
      <c r="AK563" s="220" t="n">
        <f aca="false">AND( SeqBeg&lt;=Beg  , End &lt;=SeqEnd )</f>
        <v>0</v>
      </c>
      <c r="AN563" s="221"/>
      <c r="AT563" s="147" t="s">
        <v>103</v>
      </c>
      <c r="AU563" s="146"/>
      <c r="AW563" s="222" t="str">
        <f aca="false">HYPERLINK(CONCATENATE("http://www.ncbi.nlm.nih.gov/nuccore/",BM563),BM563)</f>
        <v>KF513769</v>
      </c>
      <c r="AX563" s="219" t="e">
        <f aca="false">CONCATENATE(d#REF!,IF(I563="","",CONCATENATE(".",I563)),IF(K563="","",CONCATENATE(".",K563)),IF(M563="","",CONCATENATE(".",M563)),IF(R563="","",CONCATENATE(".",R563)),IF(U563="","","(*)"))</f>
        <v>#VALUE!</v>
      </c>
      <c r="AY563" s="170" t="str">
        <f aca="false">CONCATENATE(BM563,".",BN563)</f>
        <v>KF513769.HEV_EW246</v>
      </c>
      <c r="AZ563" s="171" t="str">
        <f aca="false">IF(AV563="",IF(ISNUMBER(FIND(".",A563)),LEFT(A563,FIND(".",A563)-1),A563),AV563)</f>
        <v>KF513769</v>
      </c>
      <c r="BA563" s="171" t="str">
        <f aca="false">IF(ISNUMBER(FIND("-",AZ563)),LEFT(AZ563,FIND("-",AZ563)-1),AZ563)</f>
        <v>KF513769</v>
      </c>
      <c r="BB563" s="170" t="str">
        <f aca="false"> MEGAname &amp; "="</f>
        <v>KF513769=</v>
      </c>
      <c r="BC563" s="170" t="str">
        <f aca="false">Clear &amp; IF(span ,"Span","out")</f>
        <v>KF513769=out</v>
      </c>
      <c r="BD563" s="170" t="str">
        <f aca="false">Clear &amp; IF(span, IF(B563=".","Selected",B563),"out")</f>
        <v>KF513769=out</v>
      </c>
      <c r="BE563" s="170" t="str">
        <f aca="false">Clear &amp; Strain</f>
        <v>KF513769=HEV_EW25</v>
      </c>
      <c r="BF563" s="170" t="e">
        <f aca="false">CONCATENATE(A563,"=",F562,". ",AX563,IF(AB563="","",CONCATENATE(".",AB563)))</f>
        <v>#VALUE!</v>
      </c>
      <c r="BG563" s="170" t="e">
        <f aca="false">CONCATENATE(A563,"=",F562,". ",AX563)</f>
        <v>#VALUE!</v>
      </c>
      <c r="BH563" s="170" t="e">
        <f aca="false">CONCATENATE(A563,"=",AX563)</f>
        <v>#VALUE!</v>
      </c>
      <c r="BI563" s="170" t="e">
        <f aca="false">CONCATENATE(A563,"=",ComForSubtype,d#REF!)</f>
        <v>#VALUE!</v>
      </c>
      <c r="BJ563" s="170" t="str">
        <f aca="false">CONCATENATE(A563,"=",E563)</f>
        <v>KF513769=3</v>
      </c>
      <c r="BK563" s="170" t="str">
        <f aca="false">CONCATENATE(A563,"=",C563)</f>
        <v>KF513769=3</v>
      </c>
      <c r="BL563" s="170" t="e">
        <f aca="false">CONCATENATE(d#REF!,"=")</f>
        <v>#VALUE!</v>
      </c>
      <c r="BM563" s="223" t="str">
        <f aca="false">IF(BA563="XX","",BA563)</f>
        <v>KF513769</v>
      </c>
      <c r="BN563" s="224" t="str">
        <f aca="false">CONCATENATE(IF(F562="","",F562),IF(G563="","",CONCATENATE(" / ",G563)))</f>
        <v>HEV_EW246</v>
      </c>
      <c r="BO563" s="225" t="e">
        <f aca="false">AX563</f>
        <v>#VALUE!</v>
      </c>
      <c r="BP563" s="226" t="str">
        <f aca="false">IF(V563="","",V563)</f>
        <v/>
      </c>
      <c r="BQ563" s="226" t="str">
        <f aca="false">IF(W563="","",CONCATENATE(W563,IF(LEFT(AO563,1)="s","+","")))</f>
        <v/>
      </c>
      <c r="BR563" s="226" t="str">
        <f aca="false">IF(X563="","",CONCATENATE(X563,IF(LEFT(AQ563,1)="s","+","")))</f>
        <v/>
      </c>
      <c r="BS563" s="226" t="str">
        <f aca="false">IF(Y563="","",CONCATENATE(Y563,IF(LEFT(AR563,1)="s","+","")))</f>
        <v/>
      </c>
      <c r="BT563" s="226" t="str">
        <f aca="false">IF(Z563="","",CONCATENATE(Z563,IF(LEFT(AS563,1)="s","+","")))</f>
        <v/>
      </c>
      <c r="BU563" s="227" t="str">
        <f aca="false">IF(AA563="","",CONCATENATE(AA563,IF(LEFT(AT563,1)="s","+","")))</f>
        <v/>
      </c>
      <c r="BW563" s="177" t="s">
        <v>338</v>
      </c>
      <c r="BX563" s="170" t="str">
        <f aca="false">IF(BW563&lt;&gt;"",IF(ISNUMBER(FIND("=",BW563)),LEFT(BW563,FIND("=",BW563)-1),BW563),BW563)</f>
        <v>xx</v>
      </c>
      <c r="BY563" s="170" t="str">
        <f aca="false">IF(BW563&lt;&gt;"",IF(ISNUMBER(FIND("=",BW563)),RIGHT(BW563,LEN(BW563)-FIND("=",BW563)),""),"")</f>
        <v>Non_select</v>
      </c>
      <c r="BZ563" s="170" t="str">
        <f aca="false">IF(BX563&lt;&gt;"",IF(ISNUMBER(FIND(".",BX563)),LEFT(BX563,FIND(".",BX563)-1),BX563),BX563)</f>
        <v>xx</v>
      </c>
      <c r="CA563" s="170" t="str">
        <f aca="false">IF(BX563&lt;&gt;"",IF(ISNUMBER(FIND(".",BX563)),RIGHT(BX563,LEN(BX563)-FIND(".",BX563)),""),"")</f>
        <v/>
      </c>
      <c r="CC563" s="170" t="str">
        <f aca="false">A563</f>
        <v>KF513769</v>
      </c>
      <c r="CD563" s="178" t="s">
        <v>339</v>
      </c>
      <c r="CE563" s="178" t="s">
        <v>340</v>
      </c>
      <c r="CF563" s="178" t="s">
        <v>341</v>
      </c>
      <c r="CK563" s="178"/>
      <c r="CR563" s="228" t="n">
        <f aca="false">C563</f>
        <v>3</v>
      </c>
      <c r="CS563" s="229" t="e">
        <f aca="false">d#REF!</f>
        <v>#VALUE!</v>
      </c>
      <c r="CT563" s="170" t="str">
        <f aca="false">CONCATENATE(CD563," strain ",CM563," ",CL563,", partial cds")</f>
        <v>Hepatitis E virus strain  , partial cds</v>
      </c>
    </row>
    <row r="564" customFormat="false" ht="11.9" hidden="false" customHeight="true" outlineLevel="0" collapsed="false">
      <c r="A564" s="154" t="s">
        <v>1459</v>
      </c>
      <c r="B564" s="147" t="n">
        <v>3</v>
      </c>
      <c r="C564" s="148" t="n">
        <v>3</v>
      </c>
      <c r="D564" s="147" t="s">
        <v>1273</v>
      </c>
      <c r="E564" s="150" t="s">
        <v>640</v>
      </c>
      <c r="F564" s="210" t="s">
        <v>1460</v>
      </c>
      <c r="H564" s="146" t="s">
        <v>649</v>
      </c>
      <c r="I564" s="153" t="s">
        <v>650</v>
      </c>
      <c r="J564" s="146" t="s">
        <v>395</v>
      </c>
      <c r="M564" s="157" t="s">
        <v>348</v>
      </c>
      <c r="N564" s="158" t="s">
        <v>400</v>
      </c>
      <c r="O564" s="159" t="n">
        <v>2010</v>
      </c>
      <c r="S564" s="146" t="n">
        <v>280</v>
      </c>
      <c r="T564" s="161" t="n">
        <v>4</v>
      </c>
      <c r="AH564" s="164" t="n">
        <v>6262</v>
      </c>
      <c r="AI564" s="164" t="n">
        <v>6541</v>
      </c>
      <c r="AJ564" s="219" t="n">
        <f aca="false">SeqEnd-SeqBeg+1</f>
        <v>280</v>
      </c>
      <c r="AK564" s="220" t="n">
        <f aca="false">AND( SeqBeg&lt;=Beg  , End &lt;=SeqEnd )</f>
        <v>0</v>
      </c>
      <c r="AN564" s="221"/>
      <c r="AT564" s="147" t="s">
        <v>103</v>
      </c>
      <c r="AU564" s="146"/>
      <c r="AW564" s="222" t="str">
        <f aca="false">HYPERLINK(CONCATENATE("http://www.ncbi.nlm.nih.gov/nuccore/",BM564),BM564)</f>
        <v>KF513764</v>
      </c>
      <c r="AX564" s="219" t="e">
        <f aca="false">CONCATENATE(d#REF!,IF(I564="","",CONCATENATE(".",I564)),IF(K564="","",CONCATENATE(".",K564)),IF(M564="","",CONCATENATE(".",M564)),IF(R564="","",CONCATENATE(".",R564)),IF(U564="","","(*)"))</f>
        <v>#VALUE!</v>
      </c>
      <c r="AY564" s="170" t="str">
        <f aca="false">CONCATENATE(BM564,".",BN564)</f>
        <v>KF513764.HEV_EW25</v>
      </c>
      <c r="AZ564" s="171" t="str">
        <f aca="false">IF(AV564="",IF(ISNUMBER(FIND(".",A564)),LEFT(A564,FIND(".",A564)-1),A564),AV564)</f>
        <v>KF513764</v>
      </c>
      <c r="BA564" s="171" t="str">
        <f aca="false">IF(ISNUMBER(FIND("-",AZ564)),LEFT(AZ564,FIND("-",AZ564)-1),AZ564)</f>
        <v>KF513764</v>
      </c>
      <c r="BB564" s="170" t="str">
        <f aca="false"> MEGAname &amp; "="</f>
        <v>KF513764=</v>
      </c>
      <c r="BC564" s="170" t="str">
        <f aca="false">Clear &amp; IF(span ,"Span","out")</f>
        <v>KF513764=out</v>
      </c>
      <c r="BD564" s="170" t="str">
        <f aca="false">Clear &amp; IF(span, IF(B564=".","Selected",B564),"out")</f>
        <v>KF513764=out</v>
      </c>
      <c r="BE564" s="170" t="str">
        <f aca="false">Clear &amp; Strain</f>
        <v>KF513764=HEV_EW255</v>
      </c>
      <c r="BF564" s="170" t="e">
        <f aca="false">CONCATENATE(A564,"=",F563,". ",AX564,IF(AB564="","",CONCATENATE(".",AB564)))</f>
        <v>#VALUE!</v>
      </c>
      <c r="BG564" s="170" t="e">
        <f aca="false">CONCATENATE(A564,"=",F563,". ",AX564)</f>
        <v>#VALUE!</v>
      </c>
      <c r="BH564" s="170" t="e">
        <f aca="false">CONCATENATE(A564,"=",AX564)</f>
        <v>#VALUE!</v>
      </c>
      <c r="BI564" s="170" t="e">
        <f aca="false">CONCATENATE(A564,"=",ComForSubtype,d#REF!)</f>
        <v>#VALUE!</v>
      </c>
      <c r="BJ564" s="170" t="str">
        <f aca="false">CONCATENATE(A564,"=",E564)</f>
        <v>KF513764=3</v>
      </c>
      <c r="BK564" s="170" t="str">
        <f aca="false">CONCATENATE(A564,"=",C564)</f>
        <v>KF513764=3</v>
      </c>
      <c r="BL564" s="170" t="e">
        <f aca="false">CONCATENATE(d#REF!,"=")</f>
        <v>#VALUE!</v>
      </c>
      <c r="BM564" s="223" t="str">
        <f aca="false">IF(BA564="XX","",BA564)</f>
        <v>KF513764</v>
      </c>
      <c r="BN564" s="224" t="str">
        <f aca="false">CONCATENATE(IF(F563="","",F563),IF(G564="","",CONCATENATE(" / ",G564)))</f>
        <v>HEV_EW25</v>
      </c>
      <c r="BO564" s="225" t="e">
        <f aca="false">AX564</f>
        <v>#VALUE!</v>
      </c>
      <c r="BP564" s="226" t="str">
        <f aca="false">IF(V564="","",V564)</f>
        <v/>
      </c>
      <c r="BQ564" s="226" t="str">
        <f aca="false">IF(W564="","",CONCATENATE(W564,IF(LEFT(AO564,1)="s","+","")))</f>
        <v/>
      </c>
      <c r="BR564" s="226" t="str">
        <f aca="false">IF(X564="","",CONCATENATE(X564,IF(LEFT(AQ564,1)="s","+","")))</f>
        <v/>
      </c>
      <c r="BS564" s="226" t="str">
        <f aca="false">IF(Y564="","",CONCATENATE(Y564,IF(LEFT(AR564,1)="s","+","")))</f>
        <v/>
      </c>
      <c r="BT564" s="226" t="str">
        <f aca="false">IF(Z564="","",CONCATENATE(Z564,IF(LEFT(AS564,1)="s","+","")))</f>
        <v/>
      </c>
      <c r="BU564" s="227" t="str">
        <f aca="false">IF(AA564="","",CONCATENATE(AA564,IF(LEFT(AT564,1)="s","+","")))</f>
        <v/>
      </c>
      <c r="BW564" s="177" t="s">
        <v>338</v>
      </c>
      <c r="BX564" s="170" t="str">
        <f aca="false">IF(BW564&lt;&gt;"",IF(ISNUMBER(FIND("=",BW564)),LEFT(BW564,FIND("=",BW564)-1),BW564),BW564)</f>
        <v>xx</v>
      </c>
      <c r="BY564" s="170" t="str">
        <f aca="false">IF(BW564&lt;&gt;"",IF(ISNUMBER(FIND("=",BW564)),RIGHT(BW564,LEN(BW564)-FIND("=",BW564)),""),"")</f>
        <v>Non_select</v>
      </c>
      <c r="BZ564" s="170" t="str">
        <f aca="false">IF(BX564&lt;&gt;"",IF(ISNUMBER(FIND(".",BX564)),LEFT(BX564,FIND(".",BX564)-1),BX564),BX564)</f>
        <v>xx</v>
      </c>
      <c r="CA564" s="170" t="str">
        <f aca="false">IF(BX564&lt;&gt;"",IF(ISNUMBER(FIND(".",BX564)),RIGHT(BX564,LEN(BX564)-FIND(".",BX564)),""),"")</f>
        <v/>
      </c>
      <c r="CC564" s="170" t="str">
        <f aca="false">A564</f>
        <v>KF513764</v>
      </c>
      <c r="CD564" s="178" t="s">
        <v>339</v>
      </c>
      <c r="CE564" s="178" t="s">
        <v>340</v>
      </c>
      <c r="CF564" s="178" t="s">
        <v>341</v>
      </c>
      <c r="CK564" s="178"/>
      <c r="CR564" s="228" t="n">
        <f aca="false">C564</f>
        <v>3</v>
      </c>
      <c r="CS564" s="229" t="e">
        <f aca="false">d#REF!</f>
        <v>#VALUE!</v>
      </c>
      <c r="CT564" s="170" t="str">
        <f aca="false">CONCATENATE(CD564," strain ",CM564," ",CL564,", partial cds")</f>
        <v>Hepatitis E virus strain  , partial cds</v>
      </c>
    </row>
    <row r="565" customFormat="false" ht="11.9" hidden="false" customHeight="true" outlineLevel="0" collapsed="false">
      <c r="A565" s="154" t="s">
        <v>1461</v>
      </c>
      <c r="B565" s="147" t="n">
        <v>3</v>
      </c>
      <c r="C565" s="148" t="n">
        <v>3</v>
      </c>
      <c r="D565" s="147" t="s">
        <v>1273</v>
      </c>
      <c r="E565" s="150" t="s">
        <v>640</v>
      </c>
      <c r="F565" s="210" t="s">
        <v>1462</v>
      </c>
      <c r="H565" s="146" t="s">
        <v>649</v>
      </c>
      <c r="I565" s="153" t="s">
        <v>650</v>
      </c>
      <c r="J565" s="146" t="s">
        <v>395</v>
      </c>
      <c r="M565" s="157" t="s">
        <v>348</v>
      </c>
      <c r="N565" s="158" t="s">
        <v>400</v>
      </c>
      <c r="O565" s="159" t="n">
        <v>2005</v>
      </c>
      <c r="S565" s="146" t="n">
        <v>280</v>
      </c>
      <c r="T565" s="161" t="n">
        <v>4</v>
      </c>
      <c r="AH565" s="164" t="n">
        <v>6262</v>
      </c>
      <c r="AI565" s="164" t="n">
        <v>6541</v>
      </c>
      <c r="AJ565" s="219" t="n">
        <f aca="false">SeqEnd-SeqBeg+1</f>
        <v>280</v>
      </c>
      <c r="AK565" s="220" t="n">
        <f aca="false">AND( SeqBeg&lt;=Beg  , End &lt;=SeqEnd )</f>
        <v>0</v>
      </c>
      <c r="AN565" s="221"/>
      <c r="AT565" s="147" t="s">
        <v>103</v>
      </c>
      <c r="AU565" s="146"/>
      <c r="AW565" s="222" t="str">
        <f aca="false">HYPERLINK(CONCATENATE("http://www.ncbi.nlm.nih.gov/nuccore/",BM565),BM565)</f>
        <v>KF513780</v>
      </c>
      <c r="AX565" s="219" t="e">
        <f aca="false">CONCATENATE(d#REF!,IF(I565="","",CONCATENATE(".",I565)),IF(K565="","",CONCATENATE(".",K565)),IF(M565="","",CONCATENATE(".",M565)),IF(R565="","",CONCATENATE(".",R565)),IF(U565="","","(*)"))</f>
        <v>#VALUE!</v>
      </c>
      <c r="AY565" s="170" t="str">
        <f aca="false">CONCATENATE(BM565,".",BN565)</f>
        <v>KF513780.HEV_EW255</v>
      </c>
      <c r="AZ565" s="171" t="str">
        <f aca="false">IF(AV565="",IF(ISNUMBER(FIND(".",A565)),LEFT(A565,FIND(".",A565)-1),A565),AV565)</f>
        <v>KF513780</v>
      </c>
      <c r="BA565" s="171" t="str">
        <f aca="false">IF(ISNUMBER(FIND("-",AZ565)),LEFT(AZ565,FIND("-",AZ565)-1),AZ565)</f>
        <v>KF513780</v>
      </c>
      <c r="BB565" s="170" t="str">
        <f aca="false"> MEGAname &amp; "="</f>
        <v>KF513780=</v>
      </c>
      <c r="BC565" s="170" t="str">
        <f aca="false">Clear &amp; IF(span ,"Span","out")</f>
        <v>KF513780=out</v>
      </c>
      <c r="BD565" s="170" t="str">
        <f aca="false">Clear &amp; IF(span, IF(B565=".","Selected",B565),"out")</f>
        <v>KF513780=out</v>
      </c>
      <c r="BE565" s="170" t="str">
        <f aca="false">Clear &amp; Strain</f>
        <v>KF513780=HEV_EW26</v>
      </c>
      <c r="BF565" s="170" t="e">
        <f aca="false">CONCATENATE(A565,"=",F564,". ",AX565,IF(AB565="","",CONCATENATE(".",AB565)))</f>
        <v>#VALUE!</v>
      </c>
      <c r="BG565" s="170" t="e">
        <f aca="false">CONCATENATE(A565,"=",F564,". ",AX565)</f>
        <v>#VALUE!</v>
      </c>
      <c r="BH565" s="170" t="e">
        <f aca="false">CONCATENATE(A565,"=",AX565)</f>
        <v>#VALUE!</v>
      </c>
      <c r="BI565" s="170" t="e">
        <f aca="false">CONCATENATE(A565,"=",ComForSubtype,d#REF!)</f>
        <v>#VALUE!</v>
      </c>
      <c r="BJ565" s="170" t="str">
        <f aca="false">CONCATENATE(A565,"=",E565)</f>
        <v>KF513780=3</v>
      </c>
      <c r="BK565" s="170" t="str">
        <f aca="false">CONCATENATE(A565,"=",C565)</f>
        <v>KF513780=3</v>
      </c>
      <c r="BL565" s="170" t="e">
        <f aca="false">CONCATENATE(d#REF!,"=")</f>
        <v>#VALUE!</v>
      </c>
      <c r="BM565" s="223" t="str">
        <f aca="false">IF(BA565="XX","",BA565)</f>
        <v>KF513780</v>
      </c>
      <c r="BN565" s="224" t="str">
        <f aca="false">CONCATENATE(IF(F564="","",F564),IF(G565="","",CONCATENATE(" / ",G565)))</f>
        <v>HEV_EW255</v>
      </c>
      <c r="BO565" s="225" t="e">
        <f aca="false">AX565</f>
        <v>#VALUE!</v>
      </c>
      <c r="BP565" s="226" t="str">
        <f aca="false">IF(V565="","",V565)</f>
        <v/>
      </c>
      <c r="BQ565" s="226" t="str">
        <f aca="false">IF(W565="","",CONCATENATE(W565,IF(LEFT(AO565,1)="s","+","")))</f>
        <v/>
      </c>
      <c r="BR565" s="226" t="str">
        <f aca="false">IF(X565="","",CONCATENATE(X565,IF(LEFT(AQ565,1)="s","+","")))</f>
        <v/>
      </c>
      <c r="BS565" s="226" t="str">
        <f aca="false">IF(Y565="","",CONCATENATE(Y565,IF(LEFT(AR565,1)="s","+","")))</f>
        <v/>
      </c>
      <c r="BT565" s="226" t="str">
        <f aca="false">IF(Z565="","",CONCATENATE(Z565,IF(LEFT(AS565,1)="s","+","")))</f>
        <v/>
      </c>
      <c r="BU565" s="227" t="str">
        <f aca="false">IF(AA565="","",CONCATENATE(AA565,IF(LEFT(AT565,1)="s","+","")))</f>
        <v/>
      </c>
      <c r="BW565" s="177" t="s">
        <v>338</v>
      </c>
      <c r="BX565" s="170" t="str">
        <f aca="false">IF(BW565&lt;&gt;"",IF(ISNUMBER(FIND("=",BW565)),LEFT(BW565,FIND("=",BW565)-1),BW565),BW565)</f>
        <v>xx</v>
      </c>
      <c r="BY565" s="170" t="str">
        <f aca="false">IF(BW565&lt;&gt;"",IF(ISNUMBER(FIND("=",BW565)),RIGHT(BW565,LEN(BW565)-FIND("=",BW565)),""),"")</f>
        <v>Non_select</v>
      </c>
      <c r="BZ565" s="170" t="str">
        <f aca="false">IF(BX565&lt;&gt;"",IF(ISNUMBER(FIND(".",BX565)),LEFT(BX565,FIND(".",BX565)-1),BX565),BX565)</f>
        <v>xx</v>
      </c>
      <c r="CA565" s="170" t="str">
        <f aca="false">IF(BX565&lt;&gt;"",IF(ISNUMBER(FIND(".",BX565)),RIGHT(BX565,LEN(BX565)-FIND(".",BX565)),""),"")</f>
        <v/>
      </c>
      <c r="CC565" s="170" t="str">
        <f aca="false">A565</f>
        <v>KF513780</v>
      </c>
      <c r="CD565" s="178" t="s">
        <v>339</v>
      </c>
      <c r="CE565" s="178" t="s">
        <v>340</v>
      </c>
      <c r="CF565" s="178" t="s">
        <v>341</v>
      </c>
      <c r="CK565" s="178"/>
      <c r="CR565" s="228" t="n">
        <f aca="false">C565</f>
        <v>3</v>
      </c>
      <c r="CS565" s="229" t="e">
        <f aca="false">d#REF!</f>
        <v>#VALUE!</v>
      </c>
      <c r="CT565" s="170" t="str">
        <f aca="false">CONCATENATE(CD565," strain ",CM565," ",CL565,", partial cds")</f>
        <v>Hepatitis E virus strain  , partial cds</v>
      </c>
    </row>
    <row r="566" customFormat="false" ht="11.9" hidden="false" customHeight="true" outlineLevel="0" collapsed="false">
      <c r="A566" s="154" t="s">
        <v>1463</v>
      </c>
      <c r="B566" s="147" t="n">
        <v>3</v>
      </c>
      <c r="C566" s="148" t="n">
        <v>3</v>
      </c>
      <c r="D566" s="147" t="s">
        <v>1273</v>
      </c>
      <c r="E566" s="150" t="s">
        <v>640</v>
      </c>
      <c r="F566" s="210" t="s">
        <v>1464</v>
      </c>
      <c r="H566" s="146" t="s">
        <v>649</v>
      </c>
      <c r="I566" s="153" t="s">
        <v>650</v>
      </c>
      <c r="J566" s="146" t="s">
        <v>395</v>
      </c>
      <c r="M566" s="157" t="s">
        <v>348</v>
      </c>
      <c r="N566" s="158" t="s">
        <v>400</v>
      </c>
      <c r="O566" s="159" t="n">
        <v>2010</v>
      </c>
      <c r="S566" s="146" t="n">
        <v>280</v>
      </c>
      <c r="T566" s="161" t="n">
        <v>4</v>
      </c>
      <c r="AH566" s="164" t="n">
        <v>6262</v>
      </c>
      <c r="AI566" s="164" t="n">
        <v>6541</v>
      </c>
      <c r="AJ566" s="219" t="n">
        <f aca="false">SeqEnd-SeqBeg+1</f>
        <v>280</v>
      </c>
      <c r="AK566" s="220" t="n">
        <f aca="false">AND( SeqBeg&lt;=Beg  , End &lt;=SeqEnd )</f>
        <v>0</v>
      </c>
      <c r="AN566" s="221"/>
      <c r="AT566" s="147" t="s">
        <v>103</v>
      </c>
      <c r="AU566" s="146"/>
      <c r="AW566" s="222" t="str">
        <f aca="false">HYPERLINK(CONCATENATE("http://www.ncbi.nlm.nih.gov/nuccore/",BM566),BM566)</f>
        <v>KF513772</v>
      </c>
      <c r="AX566" s="219" t="e">
        <f aca="false">CONCATENATE(d#REF!,IF(I566="","",CONCATENATE(".",I566)),IF(K566="","",CONCATENATE(".",K566)),IF(M566="","",CONCATENATE(".",M566)),IF(R566="","",CONCATENATE(".",R566)),IF(U566="","","(*)"))</f>
        <v>#VALUE!</v>
      </c>
      <c r="AY566" s="170" t="str">
        <f aca="false">CONCATENATE(BM566,".",BN566)</f>
        <v>KF513772.HEV_EW26</v>
      </c>
      <c r="AZ566" s="171" t="str">
        <f aca="false">IF(AV566="",IF(ISNUMBER(FIND(".",A566)),LEFT(A566,FIND(".",A566)-1),A566),AV566)</f>
        <v>KF513772</v>
      </c>
      <c r="BA566" s="171" t="str">
        <f aca="false">IF(ISNUMBER(FIND("-",AZ566)),LEFT(AZ566,FIND("-",AZ566)-1),AZ566)</f>
        <v>KF513772</v>
      </c>
      <c r="BB566" s="170" t="str">
        <f aca="false"> MEGAname &amp; "="</f>
        <v>KF513772=</v>
      </c>
      <c r="BC566" s="170" t="str">
        <f aca="false">Clear &amp; IF(span ,"Span","out")</f>
        <v>KF513772=out</v>
      </c>
      <c r="BD566" s="170" t="str">
        <f aca="false">Clear &amp; IF(span, IF(B566=".","Selected",B566),"out")</f>
        <v>KF513772=out</v>
      </c>
      <c r="BE566" s="170" t="str">
        <f aca="false">Clear &amp; Strain</f>
        <v>KF513772=HEV_EW262</v>
      </c>
      <c r="BF566" s="170" t="e">
        <f aca="false">CONCATENATE(A566,"=",F565,". ",AX566,IF(AB566="","",CONCATENATE(".",AB566)))</f>
        <v>#VALUE!</v>
      </c>
      <c r="BG566" s="170" t="e">
        <f aca="false">CONCATENATE(A566,"=",F565,". ",AX566)</f>
        <v>#VALUE!</v>
      </c>
      <c r="BH566" s="170" t="e">
        <f aca="false">CONCATENATE(A566,"=",AX566)</f>
        <v>#VALUE!</v>
      </c>
      <c r="BI566" s="170" t="e">
        <f aca="false">CONCATENATE(A566,"=",ComForSubtype,d#REF!)</f>
        <v>#VALUE!</v>
      </c>
      <c r="BJ566" s="170" t="str">
        <f aca="false">CONCATENATE(A566,"=",E566)</f>
        <v>KF513772=3</v>
      </c>
      <c r="BK566" s="170" t="str">
        <f aca="false">CONCATENATE(A566,"=",C566)</f>
        <v>KF513772=3</v>
      </c>
      <c r="BL566" s="170" t="e">
        <f aca="false">CONCATENATE(d#REF!,"=")</f>
        <v>#VALUE!</v>
      </c>
      <c r="BM566" s="223" t="str">
        <f aca="false">IF(BA566="XX","",BA566)</f>
        <v>KF513772</v>
      </c>
      <c r="BN566" s="224" t="str">
        <f aca="false">CONCATENATE(IF(F565="","",F565),IF(G566="","",CONCATENATE(" / ",G566)))</f>
        <v>HEV_EW26</v>
      </c>
      <c r="BO566" s="225" t="e">
        <f aca="false">AX566</f>
        <v>#VALUE!</v>
      </c>
      <c r="BP566" s="226" t="str">
        <f aca="false">IF(V566="","",V566)</f>
        <v/>
      </c>
      <c r="BQ566" s="226" t="str">
        <f aca="false">IF(W566="","",CONCATENATE(W566,IF(LEFT(AO566,1)="s","+","")))</f>
        <v/>
      </c>
      <c r="BR566" s="226" t="str">
        <f aca="false">IF(X566="","",CONCATENATE(X566,IF(LEFT(AQ566,1)="s","+","")))</f>
        <v/>
      </c>
      <c r="BS566" s="226" t="str">
        <f aca="false">IF(Y566="","",CONCATENATE(Y566,IF(LEFT(AR566,1)="s","+","")))</f>
        <v/>
      </c>
      <c r="BT566" s="226" t="str">
        <f aca="false">IF(Z566="","",CONCATENATE(Z566,IF(LEFT(AS566,1)="s","+","")))</f>
        <v/>
      </c>
      <c r="BU566" s="227" t="str">
        <f aca="false">IF(AA566="","",CONCATENATE(AA566,IF(LEFT(AT566,1)="s","+","")))</f>
        <v/>
      </c>
      <c r="BW566" s="177" t="s">
        <v>338</v>
      </c>
      <c r="BX566" s="170" t="str">
        <f aca="false">IF(BW566&lt;&gt;"",IF(ISNUMBER(FIND("=",BW566)),LEFT(BW566,FIND("=",BW566)-1),BW566),BW566)</f>
        <v>xx</v>
      </c>
      <c r="BY566" s="170" t="str">
        <f aca="false">IF(BW566&lt;&gt;"",IF(ISNUMBER(FIND("=",BW566)),RIGHT(BW566,LEN(BW566)-FIND("=",BW566)),""),"")</f>
        <v>Non_select</v>
      </c>
      <c r="BZ566" s="170" t="str">
        <f aca="false">IF(BX566&lt;&gt;"",IF(ISNUMBER(FIND(".",BX566)),LEFT(BX566,FIND(".",BX566)-1),BX566),BX566)</f>
        <v>xx</v>
      </c>
      <c r="CA566" s="170" t="str">
        <f aca="false">IF(BX566&lt;&gt;"",IF(ISNUMBER(FIND(".",BX566)),RIGHT(BX566,LEN(BX566)-FIND(".",BX566)),""),"")</f>
        <v/>
      </c>
      <c r="CC566" s="170" t="str">
        <f aca="false">A566</f>
        <v>KF513772</v>
      </c>
      <c r="CD566" s="178" t="s">
        <v>339</v>
      </c>
      <c r="CE566" s="178" t="s">
        <v>340</v>
      </c>
      <c r="CF566" s="178" t="s">
        <v>341</v>
      </c>
      <c r="CK566" s="178"/>
      <c r="CR566" s="228" t="n">
        <f aca="false">C566</f>
        <v>3</v>
      </c>
      <c r="CS566" s="229" t="e">
        <f aca="false">d#REF!</f>
        <v>#VALUE!</v>
      </c>
      <c r="CT566" s="170" t="str">
        <f aca="false">CONCATENATE(CD566," strain ",CM566," ",CL566,", partial cds")</f>
        <v>Hepatitis E virus strain  , partial cds</v>
      </c>
    </row>
    <row r="567" customFormat="false" ht="11.9" hidden="false" customHeight="true" outlineLevel="0" collapsed="false">
      <c r="A567" s="154" t="s">
        <v>1465</v>
      </c>
      <c r="B567" s="147" t="n">
        <v>3</v>
      </c>
      <c r="C567" s="148" t="n">
        <v>3</v>
      </c>
      <c r="D567" s="147" t="s">
        <v>1273</v>
      </c>
      <c r="E567" s="150" t="s">
        <v>640</v>
      </c>
      <c r="F567" s="210" t="s">
        <v>1466</v>
      </c>
      <c r="H567" s="146" t="s">
        <v>649</v>
      </c>
      <c r="I567" s="153" t="s">
        <v>650</v>
      </c>
      <c r="J567" s="146" t="s">
        <v>395</v>
      </c>
      <c r="M567" s="157" t="s">
        <v>348</v>
      </c>
      <c r="N567" s="158" t="s">
        <v>400</v>
      </c>
      <c r="O567" s="159" t="n">
        <v>2010</v>
      </c>
      <c r="S567" s="146" t="n">
        <v>280</v>
      </c>
      <c r="T567" s="161" t="n">
        <v>4</v>
      </c>
      <c r="AH567" s="164" t="n">
        <v>6262</v>
      </c>
      <c r="AI567" s="164" t="n">
        <v>6541</v>
      </c>
      <c r="AJ567" s="219" t="n">
        <f aca="false">SeqEnd-SeqBeg+1</f>
        <v>280</v>
      </c>
      <c r="AK567" s="220" t="n">
        <f aca="false">AND( SeqBeg&lt;=Beg  , End &lt;=SeqEnd )</f>
        <v>0</v>
      </c>
      <c r="AN567" s="221"/>
      <c r="AT567" s="147" t="s">
        <v>103</v>
      </c>
      <c r="AU567" s="146"/>
      <c r="AW567" s="222" t="str">
        <f aca="false">HYPERLINK(CONCATENATE("http://www.ncbi.nlm.nih.gov/nuccore/",BM567),BM567)</f>
        <v>KF513778</v>
      </c>
      <c r="AX567" s="219" t="e">
        <f aca="false">CONCATENATE(d#REF!,IF(I567="","",CONCATENATE(".",I567)),IF(K567="","",CONCATENATE(".",K567)),IF(M567="","",CONCATENATE(".",M567)),IF(R567="","",CONCATENATE(".",R567)),IF(U567="","","(*)"))</f>
        <v>#VALUE!</v>
      </c>
      <c r="AY567" s="170" t="str">
        <f aca="false">CONCATENATE(BM567,".",BN567)</f>
        <v>KF513778.HEV_EW262</v>
      </c>
      <c r="AZ567" s="171" t="str">
        <f aca="false">IF(AV567="",IF(ISNUMBER(FIND(".",A567)),LEFT(A567,FIND(".",A567)-1),A567),AV567)</f>
        <v>KF513778</v>
      </c>
      <c r="BA567" s="171" t="str">
        <f aca="false">IF(ISNUMBER(FIND("-",AZ567)),LEFT(AZ567,FIND("-",AZ567)-1),AZ567)</f>
        <v>KF513778</v>
      </c>
      <c r="BB567" s="170" t="str">
        <f aca="false"> MEGAname &amp; "="</f>
        <v>KF513778=</v>
      </c>
      <c r="BC567" s="170" t="str">
        <f aca="false">Clear &amp; IF(span ,"Span","out")</f>
        <v>KF513778=out</v>
      </c>
      <c r="BD567" s="170" t="str">
        <f aca="false">Clear &amp; IF(span, IF(B567=".","Selected",B567),"out")</f>
        <v>KF513778=out</v>
      </c>
      <c r="BE567" s="170" t="str">
        <f aca="false">Clear &amp; Strain</f>
        <v>KF513778=HEV_EW268</v>
      </c>
      <c r="BF567" s="170" t="e">
        <f aca="false">CONCATENATE(A567,"=",F566,". ",AX567,IF(AB567="","",CONCATENATE(".",AB567)))</f>
        <v>#VALUE!</v>
      </c>
      <c r="BG567" s="170" t="e">
        <f aca="false">CONCATENATE(A567,"=",F566,". ",AX567)</f>
        <v>#VALUE!</v>
      </c>
      <c r="BH567" s="170" t="e">
        <f aca="false">CONCATENATE(A567,"=",AX567)</f>
        <v>#VALUE!</v>
      </c>
      <c r="BI567" s="170" t="e">
        <f aca="false">CONCATENATE(A567,"=",ComForSubtype,d#REF!)</f>
        <v>#VALUE!</v>
      </c>
      <c r="BJ567" s="170" t="str">
        <f aca="false">CONCATENATE(A567,"=",E567)</f>
        <v>KF513778=3</v>
      </c>
      <c r="BK567" s="170" t="str">
        <f aca="false">CONCATENATE(A567,"=",C567)</f>
        <v>KF513778=3</v>
      </c>
      <c r="BL567" s="170" t="e">
        <f aca="false">CONCATENATE(d#REF!,"=")</f>
        <v>#VALUE!</v>
      </c>
      <c r="BM567" s="223" t="str">
        <f aca="false">IF(BA567="XX","",BA567)</f>
        <v>KF513778</v>
      </c>
      <c r="BN567" s="224" t="str">
        <f aca="false">CONCATENATE(IF(F566="","",F566),IF(G567="","",CONCATENATE(" / ",G567)))</f>
        <v>HEV_EW262</v>
      </c>
      <c r="BO567" s="225" t="e">
        <f aca="false">AX567</f>
        <v>#VALUE!</v>
      </c>
      <c r="BP567" s="226" t="str">
        <f aca="false">IF(V567="","",V567)</f>
        <v/>
      </c>
      <c r="BQ567" s="226" t="str">
        <f aca="false">IF(W567="","",CONCATENATE(W567,IF(LEFT(AO567,1)="s","+","")))</f>
        <v/>
      </c>
      <c r="BR567" s="226" t="str">
        <f aca="false">IF(X567="","",CONCATENATE(X567,IF(LEFT(AQ567,1)="s","+","")))</f>
        <v/>
      </c>
      <c r="BS567" s="226" t="str">
        <f aca="false">IF(Y567="","",CONCATENATE(Y567,IF(LEFT(AR567,1)="s","+","")))</f>
        <v/>
      </c>
      <c r="BT567" s="226" t="str">
        <f aca="false">IF(Z567="","",CONCATENATE(Z567,IF(LEFT(AS567,1)="s","+","")))</f>
        <v/>
      </c>
      <c r="BU567" s="227" t="str">
        <f aca="false">IF(AA567="","",CONCATENATE(AA567,IF(LEFT(AT567,1)="s","+","")))</f>
        <v/>
      </c>
      <c r="BW567" s="177" t="s">
        <v>338</v>
      </c>
      <c r="BX567" s="170" t="str">
        <f aca="false">IF(BW567&lt;&gt;"",IF(ISNUMBER(FIND("=",BW567)),LEFT(BW567,FIND("=",BW567)-1),BW567),BW567)</f>
        <v>xx</v>
      </c>
      <c r="BY567" s="170" t="str">
        <f aca="false">IF(BW567&lt;&gt;"",IF(ISNUMBER(FIND("=",BW567)),RIGHT(BW567,LEN(BW567)-FIND("=",BW567)),""),"")</f>
        <v>Non_select</v>
      </c>
      <c r="BZ567" s="170" t="str">
        <f aca="false">IF(BX567&lt;&gt;"",IF(ISNUMBER(FIND(".",BX567)),LEFT(BX567,FIND(".",BX567)-1),BX567),BX567)</f>
        <v>xx</v>
      </c>
      <c r="CA567" s="170" t="str">
        <f aca="false">IF(BX567&lt;&gt;"",IF(ISNUMBER(FIND(".",BX567)),RIGHT(BX567,LEN(BX567)-FIND(".",BX567)),""),"")</f>
        <v/>
      </c>
      <c r="CC567" s="170" t="str">
        <f aca="false">A567</f>
        <v>KF513778</v>
      </c>
      <c r="CD567" s="178" t="s">
        <v>339</v>
      </c>
      <c r="CE567" s="178" t="s">
        <v>340</v>
      </c>
      <c r="CF567" s="178" t="s">
        <v>341</v>
      </c>
      <c r="CK567" s="178"/>
      <c r="CR567" s="228" t="n">
        <f aca="false">C567</f>
        <v>3</v>
      </c>
      <c r="CS567" s="229" t="e">
        <f aca="false">d#REF!</f>
        <v>#VALUE!</v>
      </c>
      <c r="CT567" s="170" t="str">
        <f aca="false">CONCATENATE(CD567," strain ",CM567," ",CL567,", partial cds")</f>
        <v>Hepatitis E virus strain  , partial cds</v>
      </c>
    </row>
    <row r="568" customFormat="false" ht="11.9" hidden="false" customHeight="true" outlineLevel="0" collapsed="false">
      <c r="A568" s="154" t="s">
        <v>1467</v>
      </c>
      <c r="B568" s="147" t="n">
        <v>3</v>
      </c>
      <c r="C568" s="148" t="n">
        <v>3</v>
      </c>
      <c r="D568" s="147" t="s">
        <v>1273</v>
      </c>
      <c r="E568" s="150" t="s">
        <v>640</v>
      </c>
      <c r="F568" s="210" t="s">
        <v>1468</v>
      </c>
      <c r="H568" s="146" t="s">
        <v>649</v>
      </c>
      <c r="I568" s="153" t="s">
        <v>650</v>
      </c>
      <c r="J568" s="146" t="s">
        <v>395</v>
      </c>
      <c r="M568" s="157" t="s">
        <v>348</v>
      </c>
      <c r="N568" s="158" t="s">
        <v>400</v>
      </c>
      <c r="O568" s="159" t="n">
        <v>2010</v>
      </c>
      <c r="S568" s="146" t="n">
        <v>280</v>
      </c>
      <c r="T568" s="161" t="n">
        <v>4</v>
      </c>
      <c r="AH568" s="164" t="n">
        <v>6262</v>
      </c>
      <c r="AI568" s="164" t="n">
        <v>6541</v>
      </c>
      <c r="AJ568" s="219" t="n">
        <f aca="false">SeqEnd-SeqBeg+1</f>
        <v>280</v>
      </c>
      <c r="AK568" s="220" t="n">
        <f aca="false">AND( SeqBeg&lt;=Beg  , End &lt;=SeqEnd )</f>
        <v>0</v>
      </c>
      <c r="AN568" s="221"/>
      <c r="AT568" s="147" t="s">
        <v>103</v>
      </c>
      <c r="AU568" s="146"/>
      <c r="AW568" s="222" t="str">
        <f aca="false">HYPERLINK(CONCATENATE("http://www.ncbi.nlm.nih.gov/nuccore/",BM568),BM568)</f>
        <v>KF513779</v>
      </c>
      <c r="AX568" s="219" t="e">
        <f aca="false">CONCATENATE(d#REF!,IF(I568="","",CONCATENATE(".",I568)),IF(K568="","",CONCATENATE(".",K568)),IF(M568="","",CONCATENATE(".",M568)),IF(R568="","",CONCATENATE(".",R568)),IF(U568="","","(*)"))</f>
        <v>#VALUE!</v>
      </c>
      <c r="AY568" s="170" t="str">
        <f aca="false">CONCATENATE(BM568,".",BN568)</f>
        <v>KF513779.HEV_EW268</v>
      </c>
      <c r="AZ568" s="171" t="str">
        <f aca="false">IF(AV568="",IF(ISNUMBER(FIND(".",A568)),LEFT(A568,FIND(".",A568)-1),A568),AV568)</f>
        <v>KF513779</v>
      </c>
      <c r="BA568" s="171" t="str">
        <f aca="false">IF(ISNUMBER(FIND("-",AZ568)),LEFT(AZ568,FIND("-",AZ568)-1),AZ568)</f>
        <v>KF513779</v>
      </c>
      <c r="BB568" s="170" t="str">
        <f aca="false"> MEGAname &amp; "="</f>
        <v>KF513779=</v>
      </c>
      <c r="BC568" s="170" t="str">
        <f aca="false">Clear &amp; IF(span ,"Span","out")</f>
        <v>KF513779=out</v>
      </c>
      <c r="BD568" s="170" t="str">
        <f aca="false">Clear &amp; IF(span, IF(B568=".","Selected",B568),"out")</f>
        <v>KF513779=out</v>
      </c>
      <c r="BE568" s="170" t="str">
        <f aca="false">Clear &amp; Strain</f>
        <v>KF513779=HEV_EW269</v>
      </c>
      <c r="BF568" s="170" t="e">
        <f aca="false">CONCATENATE(A568,"=",F567,". ",AX568,IF(AB568="","",CONCATENATE(".",AB568)))</f>
        <v>#VALUE!</v>
      </c>
      <c r="BG568" s="170" t="e">
        <f aca="false">CONCATENATE(A568,"=",F567,". ",AX568)</f>
        <v>#VALUE!</v>
      </c>
      <c r="BH568" s="170" t="e">
        <f aca="false">CONCATENATE(A568,"=",AX568)</f>
        <v>#VALUE!</v>
      </c>
      <c r="BI568" s="170" t="e">
        <f aca="false">CONCATENATE(A568,"=",ComForSubtype,d#REF!)</f>
        <v>#VALUE!</v>
      </c>
      <c r="BJ568" s="170" t="str">
        <f aca="false">CONCATENATE(A568,"=",E568)</f>
        <v>KF513779=3</v>
      </c>
      <c r="BK568" s="170" t="str">
        <f aca="false">CONCATENATE(A568,"=",C568)</f>
        <v>KF513779=3</v>
      </c>
      <c r="BL568" s="170" t="e">
        <f aca="false">CONCATENATE(d#REF!,"=")</f>
        <v>#VALUE!</v>
      </c>
      <c r="BM568" s="223" t="str">
        <f aca="false">IF(BA568="XX","",BA568)</f>
        <v>KF513779</v>
      </c>
      <c r="BN568" s="224" t="str">
        <f aca="false">CONCATENATE(IF(F567="","",F567),IF(G568="","",CONCATENATE(" / ",G568)))</f>
        <v>HEV_EW268</v>
      </c>
      <c r="BO568" s="225" t="e">
        <f aca="false">AX568</f>
        <v>#VALUE!</v>
      </c>
      <c r="BP568" s="226" t="str">
        <f aca="false">IF(V568="","",V568)</f>
        <v/>
      </c>
      <c r="BQ568" s="226" t="str">
        <f aca="false">IF(W568="","",CONCATENATE(W568,IF(LEFT(AO568,1)="s","+","")))</f>
        <v/>
      </c>
      <c r="BR568" s="226" t="str">
        <f aca="false">IF(X568="","",CONCATENATE(X568,IF(LEFT(AQ568,1)="s","+","")))</f>
        <v/>
      </c>
      <c r="BS568" s="226" t="str">
        <f aca="false">IF(Y568="","",CONCATENATE(Y568,IF(LEFT(AR568,1)="s","+","")))</f>
        <v/>
      </c>
      <c r="BT568" s="226" t="str">
        <f aca="false">IF(Z568="","",CONCATENATE(Z568,IF(LEFT(AS568,1)="s","+","")))</f>
        <v/>
      </c>
      <c r="BU568" s="227" t="str">
        <f aca="false">IF(AA568="","",CONCATENATE(AA568,IF(LEFT(AT568,1)="s","+","")))</f>
        <v/>
      </c>
      <c r="BW568" s="177" t="s">
        <v>338</v>
      </c>
      <c r="BX568" s="170" t="str">
        <f aca="false">IF(BW568&lt;&gt;"",IF(ISNUMBER(FIND("=",BW568)),LEFT(BW568,FIND("=",BW568)-1),BW568),BW568)</f>
        <v>xx</v>
      </c>
      <c r="BY568" s="170" t="str">
        <f aca="false">IF(BW568&lt;&gt;"",IF(ISNUMBER(FIND("=",BW568)),RIGHT(BW568,LEN(BW568)-FIND("=",BW568)),""),"")</f>
        <v>Non_select</v>
      </c>
      <c r="BZ568" s="170" t="str">
        <f aca="false">IF(BX568&lt;&gt;"",IF(ISNUMBER(FIND(".",BX568)),LEFT(BX568,FIND(".",BX568)-1),BX568),BX568)</f>
        <v>xx</v>
      </c>
      <c r="CA568" s="170" t="str">
        <f aca="false">IF(BX568&lt;&gt;"",IF(ISNUMBER(FIND(".",BX568)),RIGHT(BX568,LEN(BX568)-FIND(".",BX568)),""),"")</f>
        <v/>
      </c>
      <c r="CC568" s="170" t="str">
        <f aca="false">A568</f>
        <v>KF513779</v>
      </c>
      <c r="CD568" s="178" t="s">
        <v>339</v>
      </c>
      <c r="CE568" s="178" t="s">
        <v>340</v>
      </c>
      <c r="CF568" s="178" t="s">
        <v>341</v>
      </c>
      <c r="CK568" s="178"/>
      <c r="CR568" s="228" t="n">
        <f aca="false">C568</f>
        <v>3</v>
      </c>
      <c r="CS568" s="229" t="e">
        <f aca="false">d#REF!</f>
        <v>#VALUE!</v>
      </c>
      <c r="CT568" s="170" t="str">
        <f aca="false">CONCATENATE(CD568," strain ",CM568," ",CL568,", partial cds")</f>
        <v>Hepatitis E virus strain  , partial cds</v>
      </c>
    </row>
    <row r="569" customFormat="false" ht="11.9" hidden="false" customHeight="true" outlineLevel="0" collapsed="false">
      <c r="A569" s="154" t="s">
        <v>1469</v>
      </c>
      <c r="B569" s="147" t="n">
        <v>3</v>
      </c>
      <c r="C569" s="148" t="n">
        <v>3</v>
      </c>
      <c r="D569" s="147" t="s">
        <v>1273</v>
      </c>
      <c r="E569" s="150" t="s">
        <v>640</v>
      </c>
      <c r="F569" s="210" t="s">
        <v>1470</v>
      </c>
      <c r="H569" s="146" t="s">
        <v>649</v>
      </c>
      <c r="I569" s="153" t="s">
        <v>650</v>
      </c>
      <c r="J569" s="146" t="s">
        <v>395</v>
      </c>
      <c r="M569" s="157" t="s">
        <v>348</v>
      </c>
      <c r="N569" s="158" t="s">
        <v>400</v>
      </c>
      <c r="O569" s="159" t="n">
        <v>2005</v>
      </c>
      <c r="S569" s="146" t="n">
        <v>280</v>
      </c>
      <c r="T569" s="161" t="n">
        <v>4</v>
      </c>
      <c r="AH569" s="164" t="n">
        <v>6262</v>
      </c>
      <c r="AI569" s="164" t="n">
        <v>6541</v>
      </c>
      <c r="AJ569" s="219" t="n">
        <f aca="false">SeqEnd-SeqBeg+1</f>
        <v>280</v>
      </c>
      <c r="AK569" s="220" t="n">
        <f aca="false">AND( SeqBeg&lt;=Beg  , End &lt;=SeqEnd )</f>
        <v>0</v>
      </c>
      <c r="AN569" s="221"/>
      <c r="AT569" s="147" t="s">
        <v>103</v>
      </c>
      <c r="AU569" s="146"/>
      <c r="AW569" s="222" t="str">
        <f aca="false">HYPERLINK(CONCATENATE("http://www.ncbi.nlm.nih.gov/nuccore/",BM569),BM569)</f>
        <v>KF513791</v>
      </c>
      <c r="AX569" s="219" t="str">
        <f aca="false">CONCATENATE(D568,IF(I569="","",CONCATENATE(".",I569)),IF(K569="","",CONCATENATE(".",K569)),IF(M569="","",CONCATENATE(".",M569)),IF(R568="","",CONCATENATE(".",R568)),IF(U569="","","(*)"))</f>
        <v>3e.GBR.hum</v>
      </c>
      <c r="AY569" s="170" t="str">
        <f aca="false">CONCATENATE(BM569,".",BN569)</f>
        <v>KF513791.HEV_EW269</v>
      </c>
      <c r="AZ569" s="171" t="str">
        <f aca="false">IF(AV569="",IF(ISNUMBER(FIND(".",A569)),LEFT(A569,FIND(".",A569)-1),A569),AV569)</f>
        <v>KF513791</v>
      </c>
      <c r="BA569" s="171" t="str">
        <f aca="false">IF(ISNUMBER(FIND("-",AZ569)),LEFT(AZ569,FIND("-",AZ569)-1),AZ569)</f>
        <v>KF513791</v>
      </c>
      <c r="BB569" s="170" t="str">
        <f aca="false"> MEGAname &amp; "="</f>
        <v>KF513791=</v>
      </c>
      <c r="BC569" s="170" t="str">
        <f aca="false">Clear &amp; IF(span ,"Span","out")</f>
        <v>KF513791=out</v>
      </c>
      <c r="BD569" s="170" t="str">
        <f aca="false">Clear &amp; IF(span, IF(B569=".","Selected",B569),"out")</f>
        <v>KF513791=out</v>
      </c>
      <c r="BE569" s="170" t="str">
        <f aca="false">Clear &amp; Strain</f>
        <v>KF513791=HEV_EW27</v>
      </c>
      <c r="BF569" s="170" t="str">
        <f aca="false">CONCATENATE(A569,"=",F568,". ",AX569,IF(AB569="","",CONCATENATE(".",AB569)))</f>
        <v>KF513791=HEV_EW269. 3e.GBR.hum</v>
      </c>
      <c r="BG569" s="170" t="str">
        <f aca="false">CONCATENATE(A569,"=",F568,". ",AX569)</f>
        <v>KF513791=HEV_EW269. 3e.GBR.hum</v>
      </c>
      <c r="BH569" s="170" t="str">
        <f aca="false">CONCATENATE(A569,"=",AX569)</f>
        <v>KF513791=3e.GBR.hum</v>
      </c>
      <c r="BI569" s="170" t="str">
        <f aca="false">CONCATENATE(A569,"=",ComForSubtype,D568)</f>
        <v>KF513791=3e</v>
      </c>
      <c r="BJ569" s="170" t="str">
        <f aca="false">CONCATENATE(A569,"=",E569)</f>
        <v>KF513791=3</v>
      </c>
      <c r="BK569" s="170" t="str">
        <f aca="false">CONCATENATE(A569,"=",C569)</f>
        <v>KF513791=3</v>
      </c>
      <c r="BL569" s="170" t="str">
        <f aca="false">CONCATENATE(D568,"=")</f>
        <v>3e=</v>
      </c>
      <c r="BM569" s="223" t="str">
        <f aca="false">IF(BA569="XX","",BA569)</f>
        <v>KF513791</v>
      </c>
      <c r="BN569" s="224" t="str">
        <f aca="false">CONCATENATE(IF(F568="","",F568),IF(G569="","",CONCATENATE(" / ",G569)))</f>
        <v>HEV_EW269</v>
      </c>
      <c r="BO569" s="225" t="str">
        <f aca="false">AX569</f>
        <v>3e.GBR.hum</v>
      </c>
      <c r="BP569" s="226" t="str">
        <f aca="false">IF(V569="","",V569)</f>
        <v/>
      </c>
      <c r="BQ569" s="226" t="str">
        <f aca="false">IF(W569="","",CONCATENATE(W569,IF(LEFT(AO569,1)="s","+","")))</f>
        <v/>
      </c>
      <c r="BR569" s="226" t="str">
        <f aca="false">IF(X569="","",CONCATENATE(X569,IF(LEFT(AQ569,1)="s","+","")))</f>
        <v/>
      </c>
      <c r="BS569" s="226" t="str">
        <f aca="false">IF(Y569="","",CONCATENATE(Y569,IF(LEFT(AR569,1)="s","+","")))</f>
        <v/>
      </c>
      <c r="BT569" s="226" t="str">
        <f aca="false">IF(Z569="","",CONCATENATE(Z569,IF(LEFT(AS569,1)="s","+","")))</f>
        <v/>
      </c>
      <c r="BU569" s="227" t="str">
        <f aca="false">IF(AA569="","",CONCATENATE(AA569,IF(LEFT(AT569,1)="s","+","")))</f>
        <v/>
      </c>
      <c r="BW569" s="177" t="s">
        <v>338</v>
      </c>
      <c r="BX569" s="170" t="str">
        <f aca="false">IF(BW569&lt;&gt;"",IF(ISNUMBER(FIND("=",BW569)),LEFT(BW569,FIND("=",BW569)-1),BW569),BW569)</f>
        <v>xx</v>
      </c>
      <c r="BY569" s="170" t="str">
        <f aca="false">IF(BW569&lt;&gt;"",IF(ISNUMBER(FIND("=",BW569)),RIGHT(BW569,LEN(BW569)-FIND("=",BW569)),""),"")</f>
        <v>Non_select</v>
      </c>
      <c r="BZ569" s="170" t="str">
        <f aca="false">IF(BX569&lt;&gt;"",IF(ISNUMBER(FIND(".",BX569)),LEFT(BX569,FIND(".",BX569)-1),BX569),BX569)</f>
        <v>xx</v>
      </c>
      <c r="CA569" s="170" t="str">
        <f aca="false">IF(BX569&lt;&gt;"",IF(ISNUMBER(FIND(".",BX569)),RIGHT(BX569,LEN(BX569)-FIND(".",BX569)),""),"")</f>
        <v/>
      </c>
      <c r="CC569" s="170" t="str">
        <f aca="false">A569</f>
        <v>KF513791</v>
      </c>
      <c r="CD569" s="178" t="s">
        <v>339</v>
      </c>
      <c r="CE569" s="178" t="s">
        <v>340</v>
      </c>
      <c r="CF569" s="178" t="s">
        <v>341</v>
      </c>
      <c r="CK569" s="178"/>
      <c r="CR569" s="228" t="n">
        <f aca="false">C569</f>
        <v>3</v>
      </c>
      <c r="CS569" s="229" t="str">
        <f aca="false">D568</f>
        <v>3e</v>
      </c>
      <c r="CT569" s="170" t="str">
        <f aca="false">CONCATENATE(CD569," strain ",CM569," ",CL569,", partial cds")</f>
        <v>Hepatitis E virus strain  , partial cds</v>
      </c>
    </row>
    <row r="570" customFormat="false" ht="11.9" hidden="false" customHeight="true" outlineLevel="0" collapsed="false">
      <c r="A570" s="154" t="s">
        <v>1471</v>
      </c>
      <c r="B570" s="147" t="n">
        <v>3</v>
      </c>
      <c r="C570" s="148" t="n">
        <v>3</v>
      </c>
      <c r="D570" s="147" t="s">
        <v>1273</v>
      </c>
      <c r="E570" s="150" t="s">
        <v>640</v>
      </c>
      <c r="F570" s="210" t="s">
        <v>1472</v>
      </c>
      <c r="H570" s="146" t="s">
        <v>649</v>
      </c>
      <c r="I570" s="153" t="s">
        <v>650</v>
      </c>
      <c r="J570" s="146" t="s">
        <v>395</v>
      </c>
      <c r="M570" s="157" t="s">
        <v>348</v>
      </c>
      <c r="N570" s="158" t="s">
        <v>400</v>
      </c>
      <c r="O570" s="159" t="n">
        <v>2010</v>
      </c>
      <c r="S570" s="146" t="n">
        <v>280</v>
      </c>
      <c r="T570" s="161" t="n">
        <v>4</v>
      </c>
      <c r="AH570" s="164" t="n">
        <v>6262</v>
      </c>
      <c r="AI570" s="164" t="n">
        <v>6541</v>
      </c>
      <c r="AJ570" s="219" t="n">
        <f aca="false">SeqEnd-SeqBeg+1</f>
        <v>280</v>
      </c>
      <c r="AK570" s="220" t="n">
        <f aca="false">AND( SeqBeg&lt;=Beg  , End &lt;=SeqEnd )</f>
        <v>0</v>
      </c>
      <c r="AN570" s="221"/>
      <c r="AT570" s="147" t="s">
        <v>103</v>
      </c>
      <c r="AU570" s="146"/>
      <c r="AW570" s="222" t="str">
        <f aca="false">HYPERLINK(CONCATENATE("http://www.ncbi.nlm.nih.gov/nuccore/",BM570),BM570)</f>
        <v>KF513781</v>
      </c>
      <c r="AX570" s="219" t="e">
        <f aca="false">CONCATENATE(d#REF!,IF(I570="","",CONCATENATE(".",I570)),IF(K570="","",CONCATENATE(".",K570)),IF(M570="","",CONCATENATE(".",M570)),IF(R570="","",CONCATENATE(".",R570)),IF(U570="","","(*)"))</f>
        <v>#VALUE!</v>
      </c>
      <c r="AY570" s="170" t="str">
        <f aca="false">CONCATENATE(BM570,".",BN570)</f>
        <v>KF513781.HEV_EW27</v>
      </c>
      <c r="AZ570" s="171" t="str">
        <f aca="false">IF(AV570="",IF(ISNUMBER(FIND(".",A570)),LEFT(A570,FIND(".",A570)-1),A570),AV570)</f>
        <v>KF513781</v>
      </c>
      <c r="BA570" s="171" t="str">
        <f aca="false">IF(ISNUMBER(FIND("-",AZ570)),LEFT(AZ570,FIND("-",AZ570)-1),AZ570)</f>
        <v>KF513781</v>
      </c>
      <c r="BB570" s="170" t="str">
        <f aca="false"> MEGAname &amp; "="</f>
        <v>KF513781=</v>
      </c>
      <c r="BC570" s="170" t="str">
        <f aca="false">Clear &amp; IF(span ,"Span","out")</f>
        <v>KF513781=out</v>
      </c>
      <c r="BD570" s="170" t="str">
        <f aca="false">Clear &amp; IF(span, IF(B570=".","Selected",B570),"out")</f>
        <v>KF513781=out</v>
      </c>
      <c r="BE570" s="170" t="str">
        <f aca="false">Clear &amp; Strain</f>
        <v>KF513781=HEV_EW270</v>
      </c>
      <c r="BF570" s="170" t="e">
        <f aca="false">CONCATENATE(A570,"=",F569,". ",AX570,IF(AB570="","",CONCATENATE(".",AB570)))</f>
        <v>#VALUE!</v>
      </c>
      <c r="BG570" s="170" t="e">
        <f aca="false">CONCATENATE(A570,"=",F569,". ",AX570)</f>
        <v>#VALUE!</v>
      </c>
      <c r="BH570" s="170" t="e">
        <f aca="false">CONCATENATE(A570,"=",AX570)</f>
        <v>#VALUE!</v>
      </c>
      <c r="BI570" s="170" t="e">
        <f aca="false">CONCATENATE(A570,"=",ComForSubtype,d#REF!)</f>
        <v>#VALUE!</v>
      </c>
      <c r="BJ570" s="170" t="str">
        <f aca="false">CONCATENATE(A570,"=",E570)</f>
        <v>KF513781=3</v>
      </c>
      <c r="BK570" s="170" t="str">
        <f aca="false">CONCATENATE(A570,"=",C570)</f>
        <v>KF513781=3</v>
      </c>
      <c r="BL570" s="170" t="e">
        <f aca="false">CONCATENATE(d#REF!,"=")</f>
        <v>#VALUE!</v>
      </c>
      <c r="BM570" s="223" t="str">
        <f aca="false">IF(BA570="XX","",BA570)</f>
        <v>KF513781</v>
      </c>
      <c r="BN570" s="224" t="str">
        <f aca="false">CONCATENATE(IF(F569="","",F569),IF(G570="","",CONCATENATE(" / ",G570)))</f>
        <v>HEV_EW27</v>
      </c>
      <c r="BO570" s="225" t="e">
        <f aca="false">AX570</f>
        <v>#VALUE!</v>
      </c>
      <c r="BP570" s="226" t="str">
        <f aca="false">IF(V570="","",V570)</f>
        <v/>
      </c>
      <c r="BQ570" s="226" t="str">
        <f aca="false">IF(W570="","",CONCATENATE(W570,IF(LEFT(AO570,1)="s","+","")))</f>
        <v/>
      </c>
      <c r="BR570" s="226" t="str">
        <f aca="false">IF(X570="","",CONCATENATE(X570,IF(LEFT(AQ570,1)="s","+","")))</f>
        <v/>
      </c>
      <c r="BS570" s="226" t="str">
        <f aca="false">IF(Y570="","",CONCATENATE(Y570,IF(LEFT(AR570,1)="s","+","")))</f>
        <v/>
      </c>
      <c r="BT570" s="226" t="str">
        <f aca="false">IF(Z570="","",CONCATENATE(Z570,IF(LEFT(AS570,1)="s","+","")))</f>
        <v/>
      </c>
      <c r="BU570" s="227" t="str">
        <f aca="false">IF(AA570="","",CONCATENATE(AA570,IF(LEFT(AT570,1)="s","+","")))</f>
        <v/>
      </c>
      <c r="BW570" s="177" t="s">
        <v>338</v>
      </c>
      <c r="BX570" s="170" t="str">
        <f aca="false">IF(BW570&lt;&gt;"",IF(ISNUMBER(FIND("=",BW570)),LEFT(BW570,FIND("=",BW570)-1),BW570),BW570)</f>
        <v>xx</v>
      </c>
      <c r="BY570" s="170" t="str">
        <f aca="false">IF(BW570&lt;&gt;"",IF(ISNUMBER(FIND("=",BW570)),RIGHT(BW570,LEN(BW570)-FIND("=",BW570)),""),"")</f>
        <v>Non_select</v>
      </c>
      <c r="BZ570" s="170" t="str">
        <f aca="false">IF(BX570&lt;&gt;"",IF(ISNUMBER(FIND(".",BX570)),LEFT(BX570,FIND(".",BX570)-1),BX570),BX570)</f>
        <v>xx</v>
      </c>
      <c r="CA570" s="170" t="str">
        <f aca="false">IF(BX570&lt;&gt;"",IF(ISNUMBER(FIND(".",BX570)),RIGHT(BX570,LEN(BX570)-FIND(".",BX570)),""),"")</f>
        <v/>
      </c>
      <c r="CC570" s="170" t="str">
        <f aca="false">A570</f>
        <v>KF513781</v>
      </c>
      <c r="CD570" s="178" t="s">
        <v>339</v>
      </c>
      <c r="CE570" s="178" t="s">
        <v>340</v>
      </c>
      <c r="CF570" s="178" t="s">
        <v>341</v>
      </c>
      <c r="CK570" s="178"/>
      <c r="CR570" s="228" t="n">
        <f aca="false">C570</f>
        <v>3</v>
      </c>
      <c r="CS570" s="229" t="e">
        <f aca="false">d#REF!</f>
        <v>#VALUE!</v>
      </c>
      <c r="CT570" s="170" t="str">
        <f aca="false">CONCATENATE(CD570," strain ",CM570," ",CL570,", partial cds")</f>
        <v>Hepatitis E virus strain  , partial cds</v>
      </c>
    </row>
    <row r="571" customFormat="false" ht="11.9" hidden="false" customHeight="true" outlineLevel="0" collapsed="false">
      <c r="A571" s="154" t="s">
        <v>1473</v>
      </c>
      <c r="B571" s="147" t="n">
        <v>3</v>
      </c>
      <c r="C571" s="148" t="n">
        <v>3</v>
      </c>
      <c r="D571" s="147" t="s">
        <v>1273</v>
      </c>
      <c r="E571" s="150" t="s">
        <v>640</v>
      </c>
      <c r="F571" s="210" t="s">
        <v>1474</v>
      </c>
      <c r="H571" s="146" t="s">
        <v>649</v>
      </c>
      <c r="I571" s="153" t="s">
        <v>650</v>
      </c>
      <c r="J571" s="146" t="s">
        <v>395</v>
      </c>
      <c r="M571" s="157" t="s">
        <v>348</v>
      </c>
      <c r="N571" s="158" t="s">
        <v>400</v>
      </c>
      <c r="O571" s="159" t="n">
        <v>2011</v>
      </c>
      <c r="S571" s="146" t="n">
        <v>280</v>
      </c>
      <c r="T571" s="161" t="n">
        <v>4</v>
      </c>
      <c r="AH571" s="164" t="n">
        <v>6262</v>
      </c>
      <c r="AI571" s="164" t="n">
        <v>6541</v>
      </c>
      <c r="AJ571" s="219" t="n">
        <f aca="false">SeqEnd-SeqBeg+1</f>
        <v>280</v>
      </c>
      <c r="AK571" s="220" t="n">
        <f aca="false">AND( SeqBeg&lt;=Beg  , End &lt;=SeqEnd )</f>
        <v>0</v>
      </c>
      <c r="AN571" s="221"/>
      <c r="AT571" s="147" t="s">
        <v>103</v>
      </c>
      <c r="AU571" s="146"/>
      <c r="AW571" s="222" t="str">
        <f aca="false">HYPERLINK(CONCATENATE("http://www.ncbi.nlm.nih.gov/nuccore/",BM571),BM571)</f>
        <v>KF513785</v>
      </c>
      <c r="AX571" s="219" t="e">
        <f aca="false">CONCATENATE(d#REF!,IF(I571="","",CONCATENATE(".",I571)),IF(K571="","",CONCATENATE(".",K571)),IF(M571="","",CONCATENATE(".",M571)),IF(R571="","",CONCATENATE(".",R571)),IF(U571="","","(*)"))</f>
        <v>#VALUE!</v>
      </c>
      <c r="AY571" s="170" t="str">
        <f aca="false">CONCATENATE(BM571,".",BN571)</f>
        <v>KF513785.HEV_EW270</v>
      </c>
      <c r="AZ571" s="171" t="str">
        <f aca="false">IF(AV571="",IF(ISNUMBER(FIND(".",A571)),LEFT(A571,FIND(".",A571)-1),A571),AV571)</f>
        <v>KF513785</v>
      </c>
      <c r="BA571" s="171" t="str">
        <f aca="false">IF(ISNUMBER(FIND("-",AZ571)),LEFT(AZ571,FIND("-",AZ571)-1),AZ571)</f>
        <v>KF513785</v>
      </c>
      <c r="BB571" s="170" t="str">
        <f aca="false"> MEGAname &amp; "="</f>
        <v>KF513785=</v>
      </c>
      <c r="BC571" s="170" t="str">
        <f aca="false">Clear &amp; IF(span ,"Span","out")</f>
        <v>KF513785=out</v>
      </c>
      <c r="BD571" s="170" t="str">
        <f aca="false">Clear &amp; IF(span, IF(B571=".","Selected",B571),"out")</f>
        <v>KF513785=out</v>
      </c>
      <c r="BE571" s="170" t="str">
        <f aca="false">Clear &amp; Strain</f>
        <v>KF513785=HEV_EW274</v>
      </c>
      <c r="BF571" s="170" t="e">
        <f aca="false">CONCATENATE(A571,"=",F570,". ",AX571,IF(AB571="","",CONCATENATE(".",AB571)))</f>
        <v>#VALUE!</v>
      </c>
      <c r="BG571" s="170" t="e">
        <f aca="false">CONCATENATE(A571,"=",F570,". ",AX571)</f>
        <v>#VALUE!</v>
      </c>
      <c r="BH571" s="170" t="e">
        <f aca="false">CONCATENATE(A571,"=",AX571)</f>
        <v>#VALUE!</v>
      </c>
      <c r="BI571" s="170" t="e">
        <f aca="false">CONCATENATE(A571,"=",ComForSubtype,d#REF!)</f>
        <v>#VALUE!</v>
      </c>
      <c r="BJ571" s="170" t="str">
        <f aca="false">CONCATENATE(A571,"=",E571)</f>
        <v>KF513785=3</v>
      </c>
      <c r="BK571" s="170" t="str">
        <f aca="false">CONCATENATE(A571,"=",C571)</f>
        <v>KF513785=3</v>
      </c>
      <c r="BL571" s="170" t="e">
        <f aca="false">CONCATENATE(d#REF!,"=")</f>
        <v>#VALUE!</v>
      </c>
      <c r="BM571" s="223" t="str">
        <f aca="false">IF(BA571="XX","",BA571)</f>
        <v>KF513785</v>
      </c>
      <c r="BN571" s="224" t="str">
        <f aca="false">CONCATENATE(IF(F570="","",F570),IF(G571="","",CONCATENATE(" / ",G571)))</f>
        <v>HEV_EW270</v>
      </c>
      <c r="BO571" s="225" t="e">
        <f aca="false">AX571</f>
        <v>#VALUE!</v>
      </c>
      <c r="BP571" s="226" t="str">
        <f aca="false">IF(V571="","",V571)</f>
        <v/>
      </c>
      <c r="BQ571" s="226" t="str">
        <f aca="false">IF(W571="","",CONCATENATE(W571,IF(LEFT(AO571,1)="s","+","")))</f>
        <v/>
      </c>
      <c r="BR571" s="226" t="str">
        <f aca="false">IF(X571="","",CONCATENATE(X571,IF(LEFT(AQ571,1)="s","+","")))</f>
        <v/>
      </c>
      <c r="BS571" s="226" t="str">
        <f aca="false">IF(Y571="","",CONCATENATE(Y571,IF(LEFT(AR571,1)="s","+","")))</f>
        <v/>
      </c>
      <c r="BT571" s="226" t="str">
        <f aca="false">IF(Z571="","",CONCATENATE(Z571,IF(LEFT(AS571,1)="s","+","")))</f>
        <v/>
      </c>
      <c r="BU571" s="227" t="str">
        <f aca="false">IF(AA571="","",CONCATENATE(AA571,IF(LEFT(AT571,1)="s","+","")))</f>
        <v/>
      </c>
      <c r="BW571" s="177" t="s">
        <v>338</v>
      </c>
      <c r="BX571" s="170" t="str">
        <f aca="false">IF(BW571&lt;&gt;"",IF(ISNUMBER(FIND("=",BW571)),LEFT(BW571,FIND("=",BW571)-1),BW571),BW571)</f>
        <v>xx</v>
      </c>
      <c r="BY571" s="170" t="str">
        <f aca="false">IF(BW571&lt;&gt;"",IF(ISNUMBER(FIND("=",BW571)),RIGHT(BW571,LEN(BW571)-FIND("=",BW571)),""),"")</f>
        <v>Non_select</v>
      </c>
      <c r="BZ571" s="170" t="str">
        <f aca="false">IF(BX571&lt;&gt;"",IF(ISNUMBER(FIND(".",BX571)),LEFT(BX571,FIND(".",BX571)-1),BX571),BX571)</f>
        <v>xx</v>
      </c>
      <c r="CA571" s="170" t="str">
        <f aca="false">IF(BX571&lt;&gt;"",IF(ISNUMBER(FIND(".",BX571)),RIGHT(BX571,LEN(BX571)-FIND(".",BX571)),""),"")</f>
        <v/>
      </c>
      <c r="CC571" s="170" t="str">
        <f aca="false">A571</f>
        <v>KF513785</v>
      </c>
      <c r="CD571" s="178" t="s">
        <v>339</v>
      </c>
      <c r="CE571" s="178" t="s">
        <v>340</v>
      </c>
      <c r="CF571" s="178" t="s">
        <v>341</v>
      </c>
      <c r="CK571" s="178"/>
      <c r="CR571" s="228" t="n">
        <f aca="false">C571</f>
        <v>3</v>
      </c>
      <c r="CS571" s="229" t="e">
        <f aca="false">d#REF!</f>
        <v>#VALUE!</v>
      </c>
      <c r="CT571" s="170" t="str">
        <f aca="false">CONCATENATE(CD571," strain ",CM571," ",CL571,", partial cds")</f>
        <v>Hepatitis E virus strain  , partial cds</v>
      </c>
    </row>
    <row r="572" customFormat="false" ht="11.9" hidden="false" customHeight="true" outlineLevel="0" collapsed="false">
      <c r="A572" s="154" t="s">
        <v>1475</v>
      </c>
      <c r="B572" s="147" t="n">
        <v>3</v>
      </c>
      <c r="C572" s="148" t="n">
        <v>3</v>
      </c>
      <c r="D572" s="147" t="s">
        <v>1273</v>
      </c>
      <c r="E572" s="150" t="s">
        <v>640</v>
      </c>
      <c r="F572" s="210" t="s">
        <v>1476</v>
      </c>
      <c r="H572" s="146" t="s">
        <v>649</v>
      </c>
      <c r="I572" s="153" t="s">
        <v>650</v>
      </c>
      <c r="J572" s="146" t="s">
        <v>395</v>
      </c>
      <c r="M572" s="157" t="s">
        <v>348</v>
      </c>
      <c r="N572" s="158" t="s">
        <v>400</v>
      </c>
      <c r="O572" s="159" t="n">
        <v>2011</v>
      </c>
      <c r="S572" s="146" t="n">
        <v>280</v>
      </c>
      <c r="T572" s="161" t="n">
        <v>4</v>
      </c>
      <c r="AH572" s="164" t="n">
        <v>6262</v>
      </c>
      <c r="AI572" s="164" t="n">
        <v>6541</v>
      </c>
      <c r="AJ572" s="219" t="n">
        <f aca="false">SeqEnd-SeqBeg+1</f>
        <v>280</v>
      </c>
      <c r="AK572" s="220" t="n">
        <f aca="false">AND( SeqBeg&lt;=Beg  , End &lt;=SeqEnd )</f>
        <v>0</v>
      </c>
      <c r="AN572" s="221"/>
      <c r="AT572" s="147" t="s">
        <v>103</v>
      </c>
      <c r="AU572" s="146"/>
      <c r="AW572" s="222" t="str">
        <f aca="false">HYPERLINK(CONCATENATE("http://www.ncbi.nlm.nih.gov/nuccore/",BM572),BM572)</f>
        <v>KF513786</v>
      </c>
      <c r="AX572" s="219" t="e">
        <f aca="false">CONCATENATE(d#REF!,IF(I572="","",CONCATENATE(".",I572)),IF(K572="","",CONCATENATE(".",K572)),IF(M572="","",CONCATENATE(".",M572)),IF(R572="","",CONCATENATE(".",R572)),IF(U572="","","(*)"))</f>
        <v>#VALUE!</v>
      </c>
      <c r="AY572" s="170" t="str">
        <f aca="false">CONCATENATE(BM572,".",BN572)</f>
        <v>KF513786.HEV_EW274</v>
      </c>
      <c r="AZ572" s="171" t="str">
        <f aca="false">IF(AV572="",IF(ISNUMBER(FIND(".",A572)),LEFT(A572,FIND(".",A572)-1),A572),AV572)</f>
        <v>KF513786</v>
      </c>
      <c r="BA572" s="171" t="str">
        <f aca="false">IF(ISNUMBER(FIND("-",AZ572)),LEFT(AZ572,FIND("-",AZ572)-1),AZ572)</f>
        <v>KF513786</v>
      </c>
      <c r="BB572" s="170" t="str">
        <f aca="false"> MEGAname &amp; "="</f>
        <v>KF513786=</v>
      </c>
      <c r="BC572" s="170" t="str">
        <f aca="false">Clear &amp; IF(span ,"Span","out")</f>
        <v>KF513786=out</v>
      </c>
      <c r="BD572" s="170" t="str">
        <f aca="false">Clear &amp; IF(span, IF(B572=".","Selected",B572),"out")</f>
        <v>KF513786=out</v>
      </c>
      <c r="BE572" s="170" t="str">
        <f aca="false">Clear &amp; Strain</f>
        <v>KF513786=HEV_EW275</v>
      </c>
      <c r="BF572" s="170" t="e">
        <f aca="false">CONCATENATE(A572,"=",F571,". ",AX572,IF(AB572="","",CONCATENATE(".",AB572)))</f>
        <v>#VALUE!</v>
      </c>
      <c r="BG572" s="170" t="e">
        <f aca="false">CONCATENATE(A572,"=",F571,". ",AX572)</f>
        <v>#VALUE!</v>
      </c>
      <c r="BH572" s="170" t="e">
        <f aca="false">CONCATENATE(A572,"=",AX572)</f>
        <v>#VALUE!</v>
      </c>
      <c r="BI572" s="170" t="e">
        <f aca="false">CONCATENATE(A572,"=",ComForSubtype,d#REF!)</f>
        <v>#VALUE!</v>
      </c>
      <c r="BJ572" s="170" t="str">
        <f aca="false">CONCATENATE(A572,"=",E572)</f>
        <v>KF513786=3</v>
      </c>
      <c r="BK572" s="170" t="str">
        <f aca="false">CONCATENATE(A572,"=",C572)</f>
        <v>KF513786=3</v>
      </c>
      <c r="BL572" s="170" t="e">
        <f aca="false">CONCATENATE(d#REF!,"=")</f>
        <v>#VALUE!</v>
      </c>
      <c r="BM572" s="223" t="str">
        <f aca="false">IF(BA572="XX","",BA572)</f>
        <v>KF513786</v>
      </c>
      <c r="BN572" s="224" t="str">
        <f aca="false">CONCATENATE(IF(F571="","",F571),IF(G572="","",CONCATENATE(" / ",G572)))</f>
        <v>HEV_EW274</v>
      </c>
      <c r="BO572" s="225" t="e">
        <f aca="false">AX572</f>
        <v>#VALUE!</v>
      </c>
      <c r="BP572" s="226" t="str">
        <f aca="false">IF(V572="","",V572)</f>
        <v/>
      </c>
      <c r="BQ572" s="226" t="str">
        <f aca="false">IF(W572="","",CONCATENATE(W572,IF(LEFT(AO572,1)="s","+","")))</f>
        <v/>
      </c>
      <c r="BR572" s="226" t="str">
        <f aca="false">IF(X572="","",CONCATENATE(X572,IF(LEFT(AQ572,1)="s","+","")))</f>
        <v/>
      </c>
      <c r="BS572" s="226" t="str">
        <f aca="false">IF(Y572="","",CONCATENATE(Y572,IF(LEFT(AR572,1)="s","+","")))</f>
        <v/>
      </c>
      <c r="BT572" s="226" t="str">
        <f aca="false">IF(Z572="","",CONCATENATE(Z572,IF(LEFT(AS572,1)="s","+","")))</f>
        <v/>
      </c>
      <c r="BU572" s="227" t="str">
        <f aca="false">IF(AA572="","",CONCATENATE(AA572,IF(LEFT(AT572,1)="s","+","")))</f>
        <v/>
      </c>
      <c r="BW572" s="177" t="s">
        <v>338</v>
      </c>
      <c r="BX572" s="170" t="str">
        <f aca="false">IF(BW572&lt;&gt;"",IF(ISNUMBER(FIND("=",BW572)),LEFT(BW572,FIND("=",BW572)-1),BW572),BW572)</f>
        <v>xx</v>
      </c>
      <c r="BY572" s="170" t="str">
        <f aca="false">IF(BW572&lt;&gt;"",IF(ISNUMBER(FIND("=",BW572)),RIGHT(BW572,LEN(BW572)-FIND("=",BW572)),""),"")</f>
        <v>Non_select</v>
      </c>
      <c r="BZ572" s="170" t="str">
        <f aca="false">IF(BX572&lt;&gt;"",IF(ISNUMBER(FIND(".",BX572)),LEFT(BX572,FIND(".",BX572)-1),BX572),BX572)</f>
        <v>xx</v>
      </c>
      <c r="CA572" s="170" t="str">
        <f aca="false">IF(BX572&lt;&gt;"",IF(ISNUMBER(FIND(".",BX572)),RIGHT(BX572,LEN(BX572)-FIND(".",BX572)),""),"")</f>
        <v/>
      </c>
      <c r="CC572" s="170" t="str">
        <f aca="false">A572</f>
        <v>KF513786</v>
      </c>
      <c r="CD572" s="178" t="s">
        <v>339</v>
      </c>
      <c r="CE572" s="178" t="s">
        <v>340</v>
      </c>
      <c r="CF572" s="178" t="s">
        <v>341</v>
      </c>
      <c r="CK572" s="178"/>
      <c r="CR572" s="228" t="n">
        <f aca="false">C572</f>
        <v>3</v>
      </c>
      <c r="CS572" s="229" t="e">
        <f aca="false">d#REF!</f>
        <v>#VALUE!</v>
      </c>
      <c r="CT572" s="170" t="str">
        <f aca="false">CONCATENATE(CD572," strain ",CM572," ",CL572,", partial cds")</f>
        <v>Hepatitis E virus strain  , partial cds</v>
      </c>
    </row>
    <row r="573" customFormat="false" ht="11.9" hidden="false" customHeight="true" outlineLevel="0" collapsed="false">
      <c r="A573" s="154" t="s">
        <v>1477</v>
      </c>
      <c r="B573" s="147" t="n">
        <v>3</v>
      </c>
      <c r="C573" s="148" t="n">
        <v>3</v>
      </c>
      <c r="D573" s="147" t="s">
        <v>1273</v>
      </c>
      <c r="E573" s="150" t="s">
        <v>640</v>
      </c>
      <c r="F573" s="210" t="s">
        <v>1478</v>
      </c>
      <c r="H573" s="146" t="s">
        <v>649</v>
      </c>
      <c r="I573" s="153" t="s">
        <v>650</v>
      </c>
      <c r="J573" s="146" t="s">
        <v>395</v>
      </c>
      <c r="M573" s="157" t="s">
        <v>348</v>
      </c>
      <c r="N573" s="158" t="s">
        <v>400</v>
      </c>
      <c r="O573" s="159" t="n">
        <v>2011</v>
      </c>
      <c r="S573" s="146" t="n">
        <v>280</v>
      </c>
      <c r="T573" s="161" t="n">
        <v>4</v>
      </c>
      <c r="AH573" s="164" t="n">
        <v>6262</v>
      </c>
      <c r="AI573" s="164" t="n">
        <v>6541</v>
      </c>
      <c r="AJ573" s="219" t="n">
        <f aca="false">SeqEnd-SeqBeg+1</f>
        <v>280</v>
      </c>
      <c r="AK573" s="220" t="n">
        <f aca="false">AND( SeqBeg&lt;=Beg  , End &lt;=SeqEnd )</f>
        <v>0</v>
      </c>
      <c r="AN573" s="221"/>
      <c r="AT573" s="147" t="s">
        <v>103</v>
      </c>
      <c r="AU573" s="146"/>
      <c r="AW573" s="222" t="str">
        <f aca="false">HYPERLINK(CONCATENATE("http://www.ncbi.nlm.nih.gov/nuccore/",BM573),BM573)</f>
        <v>KF513789</v>
      </c>
      <c r="AX573" s="219" t="str">
        <f aca="false">CONCATENATE(D572,IF(I573="","",CONCATENATE(".",I573)),IF(K573="","",CONCATENATE(".",K573)),IF(M573="","",CONCATENATE(".",M573)),IF(R572="","",CONCATENATE(".",R572)),IF(U573="","","(*)"))</f>
        <v>3e.GBR.hum</v>
      </c>
      <c r="AY573" s="170" t="str">
        <f aca="false">CONCATENATE(BM573,".",BN573)</f>
        <v>KF513789.HEV_EW275</v>
      </c>
      <c r="AZ573" s="171" t="str">
        <f aca="false">IF(AV573="",IF(ISNUMBER(FIND(".",A573)),LEFT(A573,FIND(".",A573)-1),A573),AV573)</f>
        <v>KF513789</v>
      </c>
      <c r="BA573" s="171" t="str">
        <f aca="false">IF(ISNUMBER(FIND("-",AZ573)),LEFT(AZ573,FIND("-",AZ573)-1),AZ573)</f>
        <v>KF513789</v>
      </c>
      <c r="BB573" s="170" t="str">
        <f aca="false"> MEGAname &amp; "="</f>
        <v>KF513789=</v>
      </c>
      <c r="BC573" s="170" t="str">
        <f aca="false">Clear &amp; IF(span ,"Span","out")</f>
        <v>KF513789=out</v>
      </c>
      <c r="BD573" s="170" t="str">
        <f aca="false">Clear &amp; IF(span, IF(B573=".","Selected",B573),"out")</f>
        <v>KF513789=out</v>
      </c>
      <c r="BE573" s="170" t="str">
        <f aca="false">Clear &amp; Strain</f>
        <v>KF513789=HEV_EW278</v>
      </c>
      <c r="BF573" s="170" t="str">
        <f aca="false">CONCATENATE(A573,"=",F572,". ",AX573,IF(AB573="","",CONCATENATE(".",AB573)))</f>
        <v>KF513789=HEV_EW275. 3e.GBR.hum</v>
      </c>
      <c r="BG573" s="170" t="str">
        <f aca="false">CONCATENATE(A573,"=",F572,". ",AX573)</f>
        <v>KF513789=HEV_EW275. 3e.GBR.hum</v>
      </c>
      <c r="BH573" s="170" t="str">
        <f aca="false">CONCATENATE(A573,"=",AX573)</f>
        <v>KF513789=3e.GBR.hum</v>
      </c>
      <c r="BI573" s="170" t="str">
        <f aca="false">CONCATENATE(A573,"=",ComForSubtype,D572)</f>
        <v>KF513789=3e</v>
      </c>
      <c r="BJ573" s="170" t="str">
        <f aca="false">CONCATENATE(A573,"=",E573)</f>
        <v>KF513789=3</v>
      </c>
      <c r="BK573" s="170" t="str">
        <f aca="false">CONCATENATE(A573,"=",C573)</f>
        <v>KF513789=3</v>
      </c>
      <c r="BL573" s="170" t="str">
        <f aca="false">CONCATENATE(D572,"=")</f>
        <v>3e=</v>
      </c>
      <c r="BM573" s="223" t="str">
        <f aca="false">IF(BA573="XX","",BA573)</f>
        <v>KF513789</v>
      </c>
      <c r="BN573" s="224" t="str">
        <f aca="false">CONCATENATE(IF(F572="","",F572),IF(G573="","",CONCATENATE(" / ",G573)))</f>
        <v>HEV_EW275</v>
      </c>
      <c r="BO573" s="225" t="str">
        <f aca="false">AX573</f>
        <v>3e.GBR.hum</v>
      </c>
      <c r="BP573" s="226" t="str">
        <f aca="false">IF(V573="","",V573)</f>
        <v/>
      </c>
      <c r="BQ573" s="226" t="str">
        <f aca="false">IF(W573="","",CONCATENATE(W573,IF(LEFT(AO573,1)="s","+","")))</f>
        <v/>
      </c>
      <c r="BR573" s="226" t="str">
        <f aca="false">IF(X573="","",CONCATENATE(X573,IF(LEFT(AQ573,1)="s","+","")))</f>
        <v/>
      </c>
      <c r="BS573" s="226" t="str">
        <f aca="false">IF(Y573="","",CONCATENATE(Y573,IF(LEFT(AR573,1)="s","+","")))</f>
        <v/>
      </c>
      <c r="BT573" s="226" t="str">
        <f aca="false">IF(Z573="","",CONCATENATE(Z573,IF(LEFT(AS573,1)="s","+","")))</f>
        <v/>
      </c>
      <c r="BU573" s="227" t="str">
        <f aca="false">IF(AA573="","",CONCATENATE(AA573,IF(LEFT(AT573,1)="s","+","")))</f>
        <v/>
      </c>
      <c r="BW573" s="177" t="s">
        <v>338</v>
      </c>
      <c r="BX573" s="170" t="str">
        <f aca="false">IF(BW573&lt;&gt;"",IF(ISNUMBER(FIND("=",BW573)),LEFT(BW573,FIND("=",BW573)-1),BW573),BW573)</f>
        <v>xx</v>
      </c>
      <c r="BY573" s="170" t="str">
        <f aca="false">IF(BW573&lt;&gt;"",IF(ISNUMBER(FIND("=",BW573)),RIGHT(BW573,LEN(BW573)-FIND("=",BW573)),""),"")</f>
        <v>Non_select</v>
      </c>
      <c r="BZ573" s="170" t="str">
        <f aca="false">IF(BX573&lt;&gt;"",IF(ISNUMBER(FIND(".",BX573)),LEFT(BX573,FIND(".",BX573)-1),BX573),BX573)</f>
        <v>xx</v>
      </c>
      <c r="CA573" s="170" t="str">
        <f aca="false">IF(BX573&lt;&gt;"",IF(ISNUMBER(FIND(".",BX573)),RIGHT(BX573,LEN(BX573)-FIND(".",BX573)),""),"")</f>
        <v/>
      </c>
      <c r="CC573" s="170" t="str">
        <f aca="false">A573</f>
        <v>KF513789</v>
      </c>
      <c r="CD573" s="178" t="s">
        <v>339</v>
      </c>
      <c r="CE573" s="178" t="s">
        <v>340</v>
      </c>
      <c r="CF573" s="178" t="s">
        <v>341</v>
      </c>
      <c r="CK573" s="178"/>
      <c r="CR573" s="228" t="n">
        <f aca="false">C573</f>
        <v>3</v>
      </c>
      <c r="CS573" s="229" t="str">
        <f aca="false">D572</f>
        <v>3e</v>
      </c>
      <c r="CT573" s="170" t="str">
        <f aca="false">CONCATENATE(CD573," strain ",CM573," ",CL573,", partial cds")</f>
        <v>Hepatitis E virus strain  , partial cds</v>
      </c>
    </row>
    <row r="574" customFormat="false" ht="11.9" hidden="false" customHeight="true" outlineLevel="0" collapsed="false">
      <c r="A574" s="154" t="s">
        <v>1479</v>
      </c>
      <c r="B574" s="147" t="n">
        <v>3</v>
      </c>
      <c r="C574" s="148" t="n">
        <v>3</v>
      </c>
      <c r="D574" s="147" t="s">
        <v>1273</v>
      </c>
      <c r="E574" s="150" t="s">
        <v>640</v>
      </c>
      <c r="F574" s="210" t="s">
        <v>1480</v>
      </c>
      <c r="H574" s="146" t="s">
        <v>649</v>
      </c>
      <c r="I574" s="153" t="s">
        <v>650</v>
      </c>
      <c r="J574" s="146" t="s">
        <v>395</v>
      </c>
      <c r="M574" s="157" t="s">
        <v>348</v>
      </c>
      <c r="N574" s="158" t="s">
        <v>400</v>
      </c>
      <c r="O574" s="159" t="n">
        <v>2011</v>
      </c>
      <c r="S574" s="146" t="n">
        <v>280</v>
      </c>
      <c r="T574" s="161" t="n">
        <v>4</v>
      </c>
      <c r="AH574" s="164" t="n">
        <v>6262</v>
      </c>
      <c r="AI574" s="164" t="n">
        <v>6541</v>
      </c>
      <c r="AJ574" s="219" t="n">
        <f aca="false">SeqEnd-SeqBeg+1</f>
        <v>280</v>
      </c>
      <c r="AK574" s="220" t="n">
        <f aca="false">AND( SeqBeg&lt;=Beg  , End &lt;=SeqEnd )</f>
        <v>0</v>
      </c>
      <c r="AN574" s="221"/>
      <c r="AT574" s="147" t="s">
        <v>103</v>
      </c>
      <c r="AU574" s="146"/>
      <c r="AW574" s="222" t="str">
        <f aca="false">HYPERLINK(CONCATENATE("http://www.ncbi.nlm.nih.gov/nuccore/",BM574),BM574)</f>
        <v>KF513793</v>
      </c>
      <c r="AX574" s="219" t="e">
        <f aca="false">CONCATENATE(d#REF!,IF(I574="","",CONCATENATE(".",I574)),IF(K574="","",CONCATENATE(".",K574)),IF(M574="","",CONCATENATE(".",M574)),IF(R574="","",CONCATENATE(".",R574)),IF(U574="","","(*)"))</f>
        <v>#VALUE!</v>
      </c>
      <c r="AY574" s="170" t="str">
        <f aca="false">CONCATENATE(BM574,".",BN574)</f>
        <v>KF513793.HEV_EW278</v>
      </c>
      <c r="AZ574" s="171" t="str">
        <f aca="false">IF(AV574="",IF(ISNUMBER(FIND(".",A574)),LEFT(A574,FIND(".",A574)-1),A574),AV574)</f>
        <v>KF513793</v>
      </c>
      <c r="BA574" s="171" t="str">
        <f aca="false">IF(ISNUMBER(FIND("-",AZ574)),LEFT(AZ574,FIND("-",AZ574)-1),AZ574)</f>
        <v>KF513793</v>
      </c>
      <c r="BB574" s="170" t="str">
        <f aca="false"> MEGAname &amp; "="</f>
        <v>KF513793=</v>
      </c>
      <c r="BC574" s="170" t="str">
        <f aca="false">Clear &amp; IF(span ,"Span","out")</f>
        <v>KF513793=out</v>
      </c>
      <c r="BD574" s="170" t="str">
        <f aca="false">Clear &amp; IF(span, IF(B574=".","Selected",B574),"out")</f>
        <v>KF513793=out</v>
      </c>
      <c r="BE574" s="170" t="str">
        <f aca="false">Clear &amp; Strain</f>
        <v>KF513793=HEV_EW281</v>
      </c>
      <c r="BF574" s="170" t="e">
        <f aca="false">CONCATENATE(A574,"=",F573,". ",AX574,IF(AB574="","",CONCATENATE(".",AB574)))</f>
        <v>#VALUE!</v>
      </c>
      <c r="BG574" s="170" t="e">
        <f aca="false">CONCATENATE(A574,"=",F573,". ",AX574)</f>
        <v>#VALUE!</v>
      </c>
      <c r="BH574" s="170" t="e">
        <f aca="false">CONCATENATE(A574,"=",AX574)</f>
        <v>#VALUE!</v>
      </c>
      <c r="BI574" s="170" t="e">
        <f aca="false">CONCATENATE(A574,"=",ComForSubtype,d#REF!)</f>
        <v>#VALUE!</v>
      </c>
      <c r="BJ574" s="170" t="str">
        <f aca="false">CONCATENATE(A574,"=",E574)</f>
        <v>KF513793=3</v>
      </c>
      <c r="BK574" s="170" t="str">
        <f aca="false">CONCATENATE(A574,"=",C574)</f>
        <v>KF513793=3</v>
      </c>
      <c r="BL574" s="170" t="e">
        <f aca="false">CONCATENATE(d#REF!,"=")</f>
        <v>#VALUE!</v>
      </c>
      <c r="BM574" s="223" t="str">
        <f aca="false">IF(BA574="XX","",BA574)</f>
        <v>KF513793</v>
      </c>
      <c r="BN574" s="224" t="str">
        <f aca="false">CONCATENATE(IF(F573="","",F573),IF(G574="","",CONCATENATE(" / ",G574)))</f>
        <v>HEV_EW278</v>
      </c>
      <c r="BO574" s="225" t="e">
        <f aca="false">AX574</f>
        <v>#VALUE!</v>
      </c>
      <c r="BP574" s="226" t="str">
        <f aca="false">IF(V574="","",V574)</f>
        <v/>
      </c>
      <c r="BQ574" s="226" t="str">
        <f aca="false">IF(W574="","",CONCATENATE(W574,IF(LEFT(AO574,1)="s","+","")))</f>
        <v/>
      </c>
      <c r="BR574" s="226" t="str">
        <f aca="false">IF(X574="","",CONCATENATE(X574,IF(LEFT(AQ574,1)="s","+","")))</f>
        <v/>
      </c>
      <c r="BS574" s="226" t="str">
        <f aca="false">IF(Y574="","",CONCATENATE(Y574,IF(LEFT(AR574,1)="s","+","")))</f>
        <v/>
      </c>
      <c r="BT574" s="226" t="str">
        <f aca="false">IF(Z574="","",CONCATENATE(Z574,IF(LEFT(AS574,1)="s","+","")))</f>
        <v/>
      </c>
      <c r="BU574" s="227" t="str">
        <f aca="false">IF(AA574="","",CONCATENATE(AA574,IF(LEFT(AT574,1)="s","+","")))</f>
        <v/>
      </c>
      <c r="BW574" s="177" t="s">
        <v>338</v>
      </c>
      <c r="BX574" s="170" t="str">
        <f aca="false">IF(BW574&lt;&gt;"",IF(ISNUMBER(FIND("=",BW574)),LEFT(BW574,FIND("=",BW574)-1),BW574),BW574)</f>
        <v>xx</v>
      </c>
      <c r="BY574" s="170" t="str">
        <f aca="false">IF(BW574&lt;&gt;"",IF(ISNUMBER(FIND("=",BW574)),RIGHT(BW574,LEN(BW574)-FIND("=",BW574)),""),"")</f>
        <v>Non_select</v>
      </c>
      <c r="BZ574" s="170" t="str">
        <f aca="false">IF(BX574&lt;&gt;"",IF(ISNUMBER(FIND(".",BX574)),LEFT(BX574,FIND(".",BX574)-1),BX574),BX574)</f>
        <v>xx</v>
      </c>
      <c r="CA574" s="170" t="str">
        <f aca="false">IF(BX574&lt;&gt;"",IF(ISNUMBER(FIND(".",BX574)),RIGHT(BX574,LEN(BX574)-FIND(".",BX574)),""),"")</f>
        <v/>
      </c>
      <c r="CC574" s="170" t="str">
        <f aca="false">A574</f>
        <v>KF513793</v>
      </c>
      <c r="CD574" s="178" t="s">
        <v>339</v>
      </c>
      <c r="CE574" s="178" t="s">
        <v>340</v>
      </c>
      <c r="CF574" s="178" t="s">
        <v>341</v>
      </c>
      <c r="CK574" s="178"/>
      <c r="CR574" s="228" t="n">
        <f aca="false">C574</f>
        <v>3</v>
      </c>
      <c r="CS574" s="229" t="e">
        <f aca="false">d#REF!</f>
        <v>#VALUE!</v>
      </c>
      <c r="CT574" s="170" t="str">
        <f aca="false">CONCATENATE(CD574," strain ",CM574," ",CL574,", partial cds")</f>
        <v>Hepatitis E virus strain  , partial cds</v>
      </c>
    </row>
    <row r="575" customFormat="false" ht="11.9" hidden="false" customHeight="true" outlineLevel="0" collapsed="false">
      <c r="A575" s="154" t="s">
        <v>1481</v>
      </c>
      <c r="B575" s="147" t="n">
        <v>3</v>
      </c>
      <c r="C575" s="148" t="n">
        <v>3</v>
      </c>
      <c r="D575" s="147" t="s">
        <v>1273</v>
      </c>
      <c r="E575" s="150" t="s">
        <v>640</v>
      </c>
      <c r="F575" s="210" t="s">
        <v>1482</v>
      </c>
      <c r="H575" s="146" t="s">
        <v>649</v>
      </c>
      <c r="I575" s="153" t="s">
        <v>650</v>
      </c>
      <c r="J575" s="146" t="s">
        <v>395</v>
      </c>
      <c r="M575" s="157" t="s">
        <v>348</v>
      </c>
      <c r="N575" s="158" t="s">
        <v>400</v>
      </c>
      <c r="O575" s="159" t="n">
        <v>2011</v>
      </c>
      <c r="S575" s="146" t="n">
        <v>280</v>
      </c>
      <c r="T575" s="161" t="n">
        <v>4</v>
      </c>
      <c r="AH575" s="164" t="n">
        <v>6262</v>
      </c>
      <c r="AI575" s="164" t="n">
        <v>6541</v>
      </c>
      <c r="AJ575" s="219" t="n">
        <f aca="false">SeqEnd-SeqBeg+1</f>
        <v>280</v>
      </c>
      <c r="AK575" s="220" t="n">
        <f aca="false">AND( SeqBeg&lt;=Beg  , End &lt;=SeqEnd )</f>
        <v>0</v>
      </c>
      <c r="AN575" s="221"/>
      <c r="AT575" s="147" t="s">
        <v>103</v>
      </c>
      <c r="AU575" s="146"/>
      <c r="AW575" s="222" t="str">
        <f aca="false">HYPERLINK(CONCATENATE("http://www.ncbi.nlm.nih.gov/nuccore/",BM575),BM575)</f>
        <v>KF513794</v>
      </c>
      <c r="AX575" s="219" t="e">
        <f aca="false">CONCATENATE(d#REF!,IF(I575="","",CONCATENATE(".",I575)),IF(K575="","",CONCATENATE(".",K575)),IF(M575="","",CONCATENATE(".",M575)),IF(R575="","",CONCATENATE(".",R575)),IF(U575="","","(*)"))</f>
        <v>#VALUE!</v>
      </c>
      <c r="AY575" s="170" t="str">
        <f aca="false">CONCATENATE(BM575,".",BN575)</f>
        <v>KF513794.HEV_EW281</v>
      </c>
      <c r="AZ575" s="171" t="str">
        <f aca="false">IF(AV575="",IF(ISNUMBER(FIND(".",A575)),LEFT(A575,FIND(".",A575)-1),A575),AV575)</f>
        <v>KF513794</v>
      </c>
      <c r="BA575" s="171" t="str">
        <f aca="false">IF(ISNUMBER(FIND("-",AZ575)),LEFT(AZ575,FIND("-",AZ575)-1),AZ575)</f>
        <v>KF513794</v>
      </c>
      <c r="BB575" s="170" t="str">
        <f aca="false"> MEGAname &amp; "="</f>
        <v>KF513794=</v>
      </c>
      <c r="BC575" s="170" t="str">
        <f aca="false">Clear &amp; IF(span ,"Span","out")</f>
        <v>KF513794=out</v>
      </c>
      <c r="BD575" s="170" t="str">
        <f aca="false">Clear &amp; IF(span, IF(B575=".","Selected",B575),"out")</f>
        <v>KF513794=out</v>
      </c>
      <c r="BE575" s="170" t="str">
        <f aca="false">Clear &amp; Strain</f>
        <v>KF513794=HEV_EW282</v>
      </c>
      <c r="BF575" s="170" t="e">
        <f aca="false">CONCATENATE(A575,"=",F574,". ",AX575,IF(AB575="","",CONCATENATE(".",AB575)))</f>
        <v>#VALUE!</v>
      </c>
      <c r="BG575" s="170" t="e">
        <f aca="false">CONCATENATE(A575,"=",F574,". ",AX575)</f>
        <v>#VALUE!</v>
      </c>
      <c r="BH575" s="170" t="e">
        <f aca="false">CONCATENATE(A575,"=",AX575)</f>
        <v>#VALUE!</v>
      </c>
      <c r="BI575" s="170" t="e">
        <f aca="false">CONCATENATE(A575,"=",ComForSubtype,d#REF!)</f>
        <v>#VALUE!</v>
      </c>
      <c r="BJ575" s="170" t="str">
        <f aca="false">CONCATENATE(A575,"=",E575)</f>
        <v>KF513794=3</v>
      </c>
      <c r="BK575" s="170" t="str">
        <f aca="false">CONCATENATE(A575,"=",C575)</f>
        <v>KF513794=3</v>
      </c>
      <c r="BL575" s="170" t="e">
        <f aca="false">CONCATENATE(d#REF!,"=")</f>
        <v>#VALUE!</v>
      </c>
      <c r="BM575" s="223" t="str">
        <f aca="false">IF(BA575="XX","",BA575)</f>
        <v>KF513794</v>
      </c>
      <c r="BN575" s="224" t="str">
        <f aca="false">CONCATENATE(IF(F574="","",F574),IF(G575="","",CONCATENATE(" / ",G575)))</f>
        <v>HEV_EW281</v>
      </c>
      <c r="BO575" s="225" t="e">
        <f aca="false">AX575</f>
        <v>#VALUE!</v>
      </c>
      <c r="BP575" s="226" t="str">
        <f aca="false">IF(V575="","",V575)</f>
        <v/>
      </c>
      <c r="BQ575" s="226" t="str">
        <f aca="false">IF(W575="","",CONCATENATE(W575,IF(LEFT(AO575,1)="s","+","")))</f>
        <v/>
      </c>
      <c r="BR575" s="226" t="str">
        <f aca="false">IF(X575="","",CONCATENATE(X575,IF(LEFT(AQ575,1)="s","+","")))</f>
        <v/>
      </c>
      <c r="BS575" s="226" t="str">
        <f aca="false">IF(Y575="","",CONCATENATE(Y575,IF(LEFT(AR575,1)="s","+","")))</f>
        <v/>
      </c>
      <c r="BT575" s="226" t="str">
        <f aca="false">IF(Z575="","",CONCATENATE(Z575,IF(LEFT(AS575,1)="s","+","")))</f>
        <v/>
      </c>
      <c r="BU575" s="227" t="str">
        <f aca="false">IF(AA575="","",CONCATENATE(AA575,IF(LEFT(AT575,1)="s","+","")))</f>
        <v/>
      </c>
      <c r="BW575" s="177" t="s">
        <v>338</v>
      </c>
      <c r="BX575" s="170" t="str">
        <f aca="false">IF(BW575&lt;&gt;"",IF(ISNUMBER(FIND("=",BW575)),LEFT(BW575,FIND("=",BW575)-1),BW575),BW575)</f>
        <v>xx</v>
      </c>
      <c r="BY575" s="170" t="str">
        <f aca="false">IF(BW575&lt;&gt;"",IF(ISNUMBER(FIND("=",BW575)),RIGHT(BW575,LEN(BW575)-FIND("=",BW575)),""),"")</f>
        <v>Non_select</v>
      </c>
      <c r="BZ575" s="170" t="str">
        <f aca="false">IF(BX575&lt;&gt;"",IF(ISNUMBER(FIND(".",BX575)),LEFT(BX575,FIND(".",BX575)-1),BX575),BX575)</f>
        <v>xx</v>
      </c>
      <c r="CA575" s="170" t="str">
        <f aca="false">IF(BX575&lt;&gt;"",IF(ISNUMBER(FIND(".",BX575)),RIGHT(BX575,LEN(BX575)-FIND(".",BX575)),""),"")</f>
        <v/>
      </c>
      <c r="CC575" s="170" t="str">
        <f aca="false">A575</f>
        <v>KF513794</v>
      </c>
      <c r="CD575" s="178" t="s">
        <v>339</v>
      </c>
      <c r="CE575" s="178" t="s">
        <v>340</v>
      </c>
      <c r="CF575" s="178" t="s">
        <v>341</v>
      </c>
      <c r="CK575" s="178"/>
      <c r="CR575" s="228" t="n">
        <f aca="false">C575</f>
        <v>3</v>
      </c>
      <c r="CS575" s="229" t="e">
        <f aca="false">d#REF!</f>
        <v>#VALUE!</v>
      </c>
      <c r="CT575" s="170" t="str">
        <f aca="false">CONCATENATE(CD575," strain ",CM575," ",CL575,", partial cds")</f>
        <v>Hepatitis E virus strain  , partial cds</v>
      </c>
    </row>
    <row r="576" customFormat="false" ht="11.9" hidden="false" customHeight="true" outlineLevel="0" collapsed="false">
      <c r="A576" s="154" t="s">
        <v>1483</v>
      </c>
      <c r="B576" s="147" t="n">
        <v>3</v>
      </c>
      <c r="C576" s="148" t="n">
        <v>3</v>
      </c>
      <c r="D576" s="147" t="s">
        <v>1273</v>
      </c>
      <c r="E576" s="150" t="s">
        <v>640</v>
      </c>
      <c r="F576" s="210" t="s">
        <v>1484</v>
      </c>
      <c r="H576" s="146" t="s">
        <v>649</v>
      </c>
      <c r="I576" s="153" t="s">
        <v>650</v>
      </c>
      <c r="J576" s="146" t="s">
        <v>395</v>
      </c>
      <c r="M576" s="157" t="s">
        <v>348</v>
      </c>
      <c r="N576" s="158" t="s">
        <v>400</v>
      </c>
      <c r="O576" s="159" t="n">
        <v>2011</v>
      </c>
      <c r="S576" s="146" t="n">
        <v>280</v>
      </c>
      <c r="T576" s="161" t="n">
        <v>4</v>
      </c>
      <c r="AH576" s="164" t="n">
        <v>6262</v>
      </c>
      <c r="AI576" s="164" t="n">
        <v>6541</v>
      </c>
      <c r="AJ576" s="219" t="n">
        <f aca="false">SeqEnd-SeqBeg+1</f>
        <v>280</v>
      </c>
      <c r="AK576" s="220" t="n">
        <f aca="false">AND( SeqBeg&lt;=Beg  , End &lt;=SeqEnd )</f>
        <v>0</v>
      </c>
      <c r="AN576" s="221"/>
      <c r="AT576" s="147" t="s">
        <v>103</v>
      </c>
      <c r="AU576" s="146"/>
      <c r="AW576" s="222" t="str">
        <f aca="false">HYPERLINK(CONCATENATE("http://www.ncbi.nlm.nih.gov/nuccore/",BM576),BM576)</f>
        <v>KF513795</v>
      </c>
      <c r="AX576" s="219" t="e">
        <f aca="false">CONCATENATE(d#REF!,IF(I576="","",CONCATENATE(".",I576)),IF(K576="","",CONCATENATE(".",K576)),IF(M576="","",CONCATENATE(".",M576)),IF(R576="","",CONCATENATE(".",R576)),IF(U576="","","(*)"))</f>
        <v>#VALUE!</v>
      </c>
      <c r="AY576" s="170" t="str">
        <f aca="false">CONCATENATE(BM576,".",BN576)</f>
        <v>KF513795.HEV_EW282</v>
      </c>
      <c r="AZ576" s="171" t="str">
        <f aca="false">IF(AV576="",IF(ISNUMBER(FIND(".",A576)),LEFT(A576,FIND(".",A576)-1),A576),AV576)</f>
        <v>KF513795</v>
      </c>
      <c r="BA576" s="171" t="str">
        <f aca="false">IF(ISNUMBER(FIND("-",AZ576)),LEFT(AZ576,FIND("-",AZ576)-1),AZ576)</f>
        <v>KF513795</v>
      </c>
      <c r="BB576" s="170" t="str">
        <f aca="false"> MEGAname &amp; "="</f>
        <v>KF513795=</v>
      </c>
      <c r="BC576" s="170" t="str">
        <f aca="false">Clear &amp; IF(span ,"Span","out")</f>
        <v>KF513795=out</v>
      </c>
      <c r="BD576" s="170" t="str">
        <f aca="false">Clear &amp; IF(span, IF(B576=".","Selected",B576),"out")</f>
        <v>KF513795=out</v>
      </c>
      <c r="BE576" s="170" t="str">
        <f aca="false">Clear &amp; Strain</f>
        <v>KF513795=HEV_EW283</v>
      </c>
      <c r="BF576" s="170" t="e">
        <f aca="false">CONCATENATE(A576,"=",F575,". ",AX576,IF(AB576="","",CONCATENATE(".",AB576)))</f>
        <v>#VALUE!</v>
      </c>
      <c r="BG576" s="170" t="e">
        <f aca="false">CONCATENATE(A576,"=",F575,". ",AX576)</f>
        <v>#VALUE!</v>
      </c>
      <c r="BH576" s="170" t="e">
        <f aca="false">CONCATENATE(A576,"=",AX576)</f>
        <v>#VALUE!</v>
      </c>
      <c r="BI576" s="170" t="e">
        <f aca="false">CONCATENATE(A576,"=",ComForSubtype,d#REF!)</f>
        <v>#VALUE!</v>
      </c>
      <c r="BJ576" s="170" t="str">
        <f aca="false">CONCATENATE(A576,"=",E576)</f>
        <v>KF513795=3</v>
      </c>
      <c r="BK576" s="170" t="str">
        <f aca="false">CONCATENATE(A576,"=",C576)</f>
        <v>KF513795=3</v>
      </c>
      <c r="BL576" s="170" t="e">
        <f aca="false">CONCATENATE(d#REF!,"=")</f>
        <v>#VALUE!</v>
      </c>
      <c r="BM576" s="223" t="str">
        <f aca="false">IF(BA576="XX","",BA576)</f>
        <v>KF513795</v>
      </c>
      <c r="BN576" s="224" t="str">
        <f aca="false">CONCATENATE(IF(F575="","",F575),IF(G576="","",CONCATENATE(" / ",G576)))</f>
        <v>HEV_EW282</v>
      </c>
      <c r="BO576" s="225" t="e">
        <f aca="false">AX576</f>
        <v>#VALUE!</v>
      </c>
      <c r="BP576" s="226" t="str">
        <f aca="false">IF(V576="","",V576)</f>
        <v/>
      </c>
      <c r="BQ576" s="226" t="str">
        <f aca="false">IF(W576="","",CONCATENATE(W576,IF(LEFT(AO576,1)="s","+","")))</f>
        <v/>
      </c>
      <c r="BR576" s="226" t="str">
        <f aca="false">IF(X576="","",CONCATENATE(X576,IF(LEFT(AQ576,1)="s","+","")))</f>
        <v/>
      </c>
      <c r="BS576" s="226" t="str">
        <f aca="false">IF(Y576="","",CONCATENATE(Y576,IF(LEFT(AR576,1)="s","+","")))</f>
        <v/>
      </c>
      <c r="BT576" s="226" t="str">
        <f aca="false">IF(Z576="","",CONCATENATE(Z576,IF(LEFT(AS576,1)="s","+","")))</f>
        <v/>
      </c>
      <c r="BU576" s="227" t="str">
        <f aca="false">IF(AA576="","",CONCATENATE(AA576,IF(LEFT(AT576,1)="s","+","")))</f>
        <v/>
      </c>
      <c r="BW576" s="177" t="s">
        <v>338</v>
      </c>
      <c r="BX576" s="170" t="str">
        <f aca="false">IF(BW576&lt;&gt;"",IF(ISNUMBER(FIND("=",BW576)),LEFT(BW576,FIND("=",BW576)-1),BW576),BW576)</f>
        <v>xx</v>
      </c>
      <c r="BY576" s="170" t="str">
        <f aca="false">IF(BW576&lt;&gt;"",IF(ISNUMBER(FIND("=",BW576)),RIGHT(BW576,LEN(BW576)-FIND("=",BW576)),""),"")</f>
        <v>Non_select</v>
      </c>
      <c r="BZ576" s="170" t="str">
        <f aca="false">IF(BX576&lt;&gt;"",IF(ISNUMBER(FIND(".",BX576)),LEFT(BX576,FIND(".",BX576)-1),BX576),BX576)</f>
        <v>xx</v>
      </c>
      <c r="CA576" s="170" t="str">
        <f aca="false">IF(BX576&lt;&gt;"",IF(ISNUMBER(FIND(".",BX576)),RIGHT(BX576,LEN(BX576)-FIND(".",BX576)),""),"")</f>
        <v/>
      </c>
      <c r="CC576" s="170" t="str">
        <f aca="false">A576</f>
        <v>KF513795</v>
      </c>
      <c r="CD576" s="178" t="s">
        <v>339</v>
      </c>
      <c r="CE576" s="178" t="s">
        <v>340</v>
      </c>
      <c r="CF576" s="178" t="s">
        <v>341</v>
      </c>
      <c r="CK576" s="178"/>
      <c r="CR576" s="228" t="n">
        <f aca="false">C576</f>
        <v>3</v>
      </c>
      <c r="CS576" s="229" t="e">
        <f aca="false">d#REF!</f>
        <v>#VALUE!</v>
      </c>
      <c r="CT576" s="170" t="str">
        <f aca="false">CONCATENATE(CD576," strain ",CM576," ",CL576,", partial cds")</f>
        <v>Hepatitis E virus strain  , partial cds</v>
      </c>
    </row>
    <row r="577" customFormat="false" ht="11.9" hidden="false" customHeight="true" outlineLevel="0" collapsed="false">
      <c r="A577" s="154" t="s">
        <v>1485</v>
      </c>
      <c r="B577" s="147" t="n">
        <v>3</v>
      </c>
      <c r="C577" s="148" t="n">
        <v>3</v>
      </c>
      <c r="D577" s="147" t="s">
        <v>1273</v>
      </c>
      <c r="E577" s="150" t="s">
        <v>640</v>
      </c>
      <c r="F577" s="210" t="s">
        <v>1486</v>
      </c>
      <c r="H577" s="146" t="s">
        <v>649</v>
      </c>
      <c r="I577" s="153" t="s">
        <v>650</v>
      </c>
      <c r="J577" s="146" t="s">
        <v>395</v>
      </c>
      <c r="M577" s="157" t="s">
        <v>348</v>
      </c>
      <c r="N577" s="158" t="s">
        <v>400</v>
      </c>
      <c r="O577" s="159" t="n">
        <v>2011</v>
      </c>
      <c r="S577" s="146" t="n">
        <v>280</v>
      </c>
      <c r="T577" s="161" t="n">
        <v>5</v>
      </c>
      <c r="AH577" s="164" t="n">
        <v>6262</v>
      </c>
      <c r="AI577" s="164" t="n">
        <v>6541</v>
      </c>
      <c r="AJ577" s="219" t="n">
        <f aca="false">SeqEnd-SeqBeg+1</f>
        <v>280</v>
      </c>
      <c r="AK577" s="220" t="n">
        <f aca="false">AND( SeqBeg&lt;=Beg  , End &lt;=SeqEnd )</f>
        <v>0</v>
      </c>
      <c r="AN577" s="221"/>
      <c r="AT577" s="147" t="s">
        <v>103</v>
      </c>
      <c r="AU577" s="146"/>
      <c r="AW577" s="222" t="str">
        <f aca="false">HYPERLINK(CONCATENATE("http://www.ncbi.nlm.nih.gov/nuccore/",BM577),BM577)</f>
        <v>KF513804</v>
      </c>
      <c r="AX577" s="219" t="e">
        <f aca="false">CONCATENATE(d#REF!,IF(I577="","",CONCATENATE(".",I577)),IF(K577="","",CONCATENATE(".",K577)),IF(M577="","",CONCATENATE(".",M577)),IF(R577="","",CONCATENATE(".",R577)),IF(U577="","","(*)"))</f>
        <v>#VALUE!</v>
      </c>
      <c r="AY577" s="170" t="str">
        <f aca="false">CONCATENATE(BM577,".",BN577)</f>
        <v>KF513804.HEV_EW283</v>
      </c>
      <c r="AZ577" s="171" t="str">
        <f aca="false">IF(AV577="",IF(ISNUMBER(FIND(".",A577)),LEFT(A577,FIND(".",A577)-1),A577),AV577)</f>
        <v>KF513804</v>
      </c>
      <c r="BA577" s="171" t="str">
        <f aca="false">IF(ISNUMBER(FIND("-",AZ577)),LEFT(AZ577,FIND("-",AZ577)-1),AZ577)</f>
        <v>KF513804</v>
      </c>
      <c r="BB577" s="170" t="str">
        <f aca="false"> MEGAname &amp; "="</f>
        <v>KF513804=</v>
      </c>
      <c r="BC577" s="170" t="str">
        <f aca="false">Clear &amp; IF(span ,"Span","out")</f>
        <v>KF513804=out</v>
      </c>
      <c r="BD577" s="170" t="str">
        <f aca="false">Clear &amp; IF(span, IF(B577=".","Selected",B577),"out")</f>
        <v>KF513804=out</v>
      </c>
      <c r="BE577" s="170" t="str">
        <f aca="false">Clear &amp; Strain</f>
        <v>KF513804=HEV_EW291</v>
      </c>
      <c r="BF577" s="170" t="e">
        <f aca="false">CONCATENATE(A577,"=",F576,". ",AX577,IF(AB577="","",CONCATENATE(".",AB577)))</f>
        <v>#VALUE!</v>
      </c>
      <c r="BG577" s="170" t="e">
        <f aca="false">CONCATENATE(A577,"=",F576,". ",AX577)</f>
        <v>#VALUE!</v>
      </c>
      <c r="BH577" s="170" t="e">
        <f aca="false">CONCATENATE(A577,"=",AX577)</f>
        <v>#VALUE!</v>
      </c>
      <c r="BI577" s="170" t="e">
        <f aca="false">CONCATENATE(A577,"=",ComForSubtype,d#REF!)</f>
        <v>#VALUE!</v>
      </c>
      <c r="BJ577" s="170" t="str">
        <f aca="false">CONCATENATE(A577,"=",E577)</f>
        <v>KF513804=3</v>
      </c>
      <c r="BK577" s="170" t="str">
        <f aca="false">CONCATENATE(A577,"=",C577)</f>
        <v>KF513804=3</v>
      </c>
      <c r="BL577" s="170" t="e">
        <f aca="false">CONCATENATE(d#REF!,"=")</f>
        <v>#VALUE!</v>
      </c>
      <c r="BM577" s="223" t="str">
        <f aca="false">IF(BA577="XX","",BA577)</f>
        <v>KF513804</v>
      </c>
      <c r="BN577" s="224" t="str">
        <f aca="false">CONCATENATE(IF(F576="","",F576),IF(G577="","",CONCATENATE(" / ",G577)))</f>
        <v>HEV_EW283</v>
      </c>
      <c r="BO577" s="225" t="e">
        <f aca="false">AX577</f>
        <v>#VALUE!</v>
      </c>
      <c r="BP577" s="226" t="str">
        <f aca="false">IF(V577="","",V577)</f>
        <v/>
      </c>
      <c r="BQ577" s="226" t="str">
        <f aca="false">IF(W577="","",CONCATENATE(W577,IF(LEFT(AO577,1)="s","+","")))</f>
        <v/>
      </c>
      <c r="BR577" s="226" t="str">
        <f aca="false">IF(X577="","",CONCATENATE(X577,IF(LEFT(AQ577,1)="s","+","")))</f>
        <v/>
      </c>
      <c r="BS577" s="226" t="str">
        <f aca="false">IF(Y577="","",CONCATENATE(Y577,IF(LEFT(AR577,1)="s","+","")))</f>
        <v/>
      </c>
      <c r="BT577" s="226" t="str">
        <f aca="false">IF(Z577="","",CONCATENATE(Z577,IF(LEFT(AS577,1)="s","+","")))</f>
        <v/>
      </c>
      <c r="BU577" s="227" t="str">
        <f aca="false">IF(AA577="","",CONCATENATE(AA577,IF(LEFT(AT577,1)="s","+","")))</f>
        <v/>
      </c>
      <c r="BW577" s="177" t="s">
        <v>338</v>
      </c>
      <c r="BX577" s="170" t="str">
        <f aca="false">IF(BW577&lt;&gt;"",IF(ISNUMBER(FIND("=",BW577)),LEFT(BW577,FIND("=",BW577)-1),BW577),BW577)</f>
        <v>xx</v>
      </c>
      <c r="BY577" s="170" t="str">
        <f aca="false">IF(BW577&lt;&gt;"",IF(ISNUMBER(FIND("=",BW577)),RIGHT(BW577,LEN(BW577)-FIND("=",BW577)),""),"")</f>
        <v>Non_select</v>
      </c>
      <c r="BZ577" s="170" t="str">
        <f aca="false">IF(BX577&lt;&gt;"",IF(ISNUMBER(FIND(".",BX577)),LEFT(BX577,FIND(".",BX577)-1),BX577),BX577)</f>
        <v>xx</v>
      </c>
      <c r="CA577" s="170" t="str">
        <f aca="false">IF(BX577&lt;&gt;"",IF(ISNUMBER(FIND(".",BX577)),RIGHT(BX577,LEN(BX577)-FIND(".",BX577)),""),"")</f>
        <v/>
      </c>
      <c r="CC577" s="170" t="str">
        <f aca="false">A577</f>
        <v>KF513804</v>
      </c>
      <c r="CD577" s="178" t="s">
        <v>339</v>
      </c>
      <c r="CE577" s="178" t="s">
        <v>340</v>
      </c>
      <c r="CF577" s="178" t="s">
        <v>341</v>
      </c>
      <c r="CK577" s="178"/>
      <c r="CR577" s="228" t="n">
        <f aca="false">C577</f>
        <v>3</v>
      </c>
      <c r="CS577" s="229" t="e">
        <f aca="false">d#REF!</f>
        <v>#VALUE!</v>
      </c>
      <c r="CT577" s="170" t="str">
        <f aca="false">CONCATENATE(CD577," strain ",CM577," ",CL577,", partial cds")</f>
        <v>Hepatitis E virus strain  , partial cds</v>
      </c>
    </row>
    <row r="578" customFormat="false" ht="11.9" hidden="false" customHeight="true" outlineLevel="0" collapsed="false">
      <c r="A578" s="154" t="s">
        <v>1487</v>
      </c>
      <c r="B578" s="147" t="n">
        <v>3</v>
      </c>
      <c r="C578" s="148" t="n">
        <v>3</v>
      </c>
      <c r="D578" s="147" t="s">
        <v>1273</v>
      </c>
      <c r="E578" s="150" t="s">
        <v>640</v>
      </c>
      <c r="F578" s="210" t="s">
        <v>1488</v>
      </c>
      <c r="H578" s="146" t="s">
        <v>649</v>
      </c>
      <c r="I578" s="153" t="s">
        <v>650</v>
      </c>
      <c r="J578" s="146" t="s">
        <v>395</v>
      </c>
      <c r="M578" s="157" t="s">
        <v>348</v>
      </c>
      <c r="N578" s="158" t="s">
        <v>400</v>
      </c>
      <c r="O578" s="159" t="n">
        <v>2011</v>
      </c>
      <c r="S578" s="146" t="n">
        <v>280</v>
      </c>
      <c r="T578" s="161" t="n">
        <v>5</v>
      </c>
      <c r="AH578" s="164" t="n">
        <v>6262</v>
      </c>
      <c r="AI578" s="164" t="n">
        <v>6541</v>
      </c>
      <c r="AJ578" s="219" t="n">
        <f aca="false">SeqEnd-SeqBeg+1</f>
        <v>280</v>
      </c>
      <c r="AK578" s="220" t="n">
        <f aca="false">AND( SeqBeg&lt;=Beg  , End &lt;=SeqEnd )</f>
        <v>0</v>
      </c>
      <c r="AN578" s="221"/>
      <c r="AT578" s="147" t="s">
        <v>103</v>
      </c>
      <c r="AU578" s="146"/>
      <c r="AW578" s="222" t="str">
        <f aca="false">HYPERLINK(CONCATENATE("http://www.ncbi.nlm.nih.gov/nuccore/",BM578),BM578)</f>
        <v>KF513806</v>
      </c>
      <c r="AX578" s="219" t="e">
        <f aca="false">CONCATENATE(d#REF!,IF(I578="","",CONCATENATE(".",I578)),IF(K578="","",CONCATENATE(".",K578)),IF(M578="","",CONCATENATE(".",M578)),IF(R578="","",CONCATENATE(".",R578)),IF(U578="","","(*)"))</f>
        <v>#VALUE!</v>
      </c>
      <c r="AY578" s="170" t="str">
        <f aca="false">CONCATENATE(BM578,".",BN578)</f>
        <v>KF513806.HEV_EW291</v>
      </c>
      <c r="AZ578" s="171" t="str">
        <f aca="false">IF(AV578="",IF(ISNUMBER(FIND(".",A578)),LEFT(A578,FIND(".",A578)-1),A578),AV578)</f>
        <v>KF513806</v>
      </c>
      <c r="BA578" s="171" t="str">
        <f aca="false">IF(ISNUMBER(FIND("-",AZ578)),LEFT(AZ578,FIND("-",AZ578)-1),AZ578)</f>
        <v>KF513806</v>
      </c>
      <c r="BB578" s="170" t="str">
        <f aca="false"> MEGAname &amp; "="</f>
        <v>KF513806=</v>
      </c>
      <c r="BC578" s="170" t="str">
        <f aca="false">Clear &amp; IF(span ,"Span","out")</f>
        <v>KF513806=out</v>
      </c>
      <c r="BD578" s="170" t="str">
        <f aca="false">Clear &amp; IF(span, IF(B578=".","Selected",B578),"out")</f>
        <v>KF513806=out</v>
      </c>
      <c r="BE578" s="170" t="str">
        <f aca="false">Clear &amp; Strain</f>
        <v>KF513806=HEV_EW293</v>
      </c>
      <c r="BF578" s="170" t="e">
        <f aca="false">CONCATENATE(A578,"=",F577,". ",AX578,IF(AB578="","",CONCATENATE(".",AB578)))</f>
        <v>#VALUE!</v>
      </c>
      <c r="BG578" s="170" t="e">
        <f aca="false">CONCATENATE(A578,"=",F577,". ",AX578)</f>
        <v>#VALUE!</v>
      </c>
      <c r="BH578" s="170" t="e">
        <f aca="false">CONCATENATE(A578,"=",AX578)</f>
        <v>#VALUE!</v>
      </c>
      <c r="BI578" s="170" t="e">
        <f aca="false">CONCATENATE(A578,"=",ComForSubtype,d#REF!)</f>
        <v>#VALUE!</v>
      </c>
      <c r="BJ578" s="170" t="str">
        <f aca="false">CONCATENATE(A578,"=",E578)</f>
        <v>KF513806=3</v>
      </c>
      <c r="BK578" s="170" t="str">
        <f aca="false">CONCATENATE(A578,"=",C578)</f>
        <v>KF513806=3</v>
      </c>
      <c r="BL578" s="170" t="e">
        <f aca="false">CONCATENATE(d#REF!,"=")</f>
        <v>#VALUE!</v>
      </c>
      <c r="BM578" s="223" t="str">
        <f aca="false">IF(BA578="XX","",BA578)</f>
        <v>KF513806</v>
      </c>
      <c r="BN578" s="224" t="str">
        <f aca="false">CONCATENATE(IF(F577="","",F577),IF(G578="","",CONCATENATE(" / ",G578)))</f>
        <v>HEV_EW291</v>
      </c>
      <c r="BO578" s="225" t="e">
        <f aca="false">AX578</f>
        <v>#VALUE!</v>
      </c>
      <c r="BP578" s="226" t="str">
        <f aca="false">IF(V578="","",V578)</f>
        <v/>
      </c>
      <c r="BQ578" s="226" t="str">
        <f aca="false">IF(W578="","",CONCATENATE(W578,IF(LEFT(AO578,1)="s","+","")))</f>
        <v/>
      </c>
      <c r="BR578" s="226" t="str">
        <f aca="false">IF(X578="","",CONCATENATE(X578,IF(LEFT(AQ578,1)="s","+","")))</f>
        <v/>
      </c>
      <c r="BS578" s="226" t="str">
        <f aca="false">IF(Y578="","",CONCATENATE(Y578,IF(LEFT(AR578,1)="s","+","")))</f>
        <v/>
      </c>
      <c r="BT578" s="226" t="str">
        <f aca="false">IF(Z578="","",CONCATENATE(Z578,IF(LEFT(AS578,1)="s","+","")))</f>
        <v/>
      </c>
      <c r="BU578" s="227" t="str">
        <f aca="false">IF(AA578="","",CONCATENATE(AA578,IF(LEFT(AT578,1)="s","+","")))</f>
        <v/>
      </c>
      <c r="BW578" s="177" t="s">
        <v>338</v>
      </c>
      <c r="BX578" s="170" t="str">
        <f aca="false">IF(BW578&lt;&gt;"",IF(ISNUMBER(FIND("=",BW578)),LEFT(BW578,FIND("=",BW578)-1),BW578),BW578)</f>
        <v>xx</v>
      </c>
      <c r="BY578" s="170" t="str">
        <f aca="false">IF(BW578&lt;&gt;"",IF(ISNUMBER(FIND("=",BW578)),RIGHT(BW578,LEN(BW578)-FIND("=",BW578)),""),"")</f>
        <v>Non_select</v>
      </c>
      <c r="BZ578" s="170" t="str">
        <f aca="false">IF(BX578&lt;&gt;"",IF(ISNUMBER(FIND(".",BX578)),LEFT(BX578,FIND(".",BX578)-1),BX578),BX578)</f>
        <v>xx</v>
      </c>
      <c r="CA578" s="170" t="str">
        <f aca="false">IF(BX578&lt;&gt;"",IF(ISNUMBER(FIND(".",BX578)),RIGHT(BX578,LEN(BX578)-FIND(".",BX578)),""),"")</f>
        <v/>
      </c>
      <c r="CC578" s="170" t="str">
        <f aca="false">A578</f>
        <v>KF513806</v>
      </c>
      <c r="CD578" s="178" t="s">
        <v>339</v>
      </c>
      <c r="CE578" s="178" t="s">
        <v>340</v>
      </c>
      <c r="CF578" s="178" t="s">
        <v>341</v>
      </c>
      <c r="CK578" s="178"/>
      <c r="CR578" s="228" t="n">
        <f aca="false">C578</f>
        <v>3</v>
      </c>
      <c r="CS578" s="229" t="e">
        <f aca="false">d#REF!</f>
        <v>#VALUE!</v>
      </c>
      <c r="CT578" s="170" t="str">
        <f aca="false">CONCATENATE(CD578," strain ",CM578," ",CL578,", partial cds")</f>
        <v>Hepatitis E virus strain  , partial cds</v>
      </c>
    </row>
    <row r="579" customFormat="false" ht="11.9" hidden="false" customHeight="true" outlineLevel="0" collapsed="false">
      <c r="A579" s="154" t="s">
        <v>1489</v>
      </c>
      <c r="B579" s="147" t="n">
        <v>3</v>
      </c>
      <c r="C579" s="148" t="n">
        <v>3</v>
      </c>
      <c r="D579" s="147" t="s">
        <v>1273</v>
      </c>
      <c r="E579" s="150" t="s">
        <v>640</v>
      </c>
      <c r="F579" s="210" t="s">
        <v>1490</v>
      </c>
      <c r="H579" s="146" t="s">
        <v>649</v>
      </c>
      <c r="I579" s="153" t="s">
        <v>650</v>
      </c>
      <c r="J579" s="146" t="s">
        <v>395</v>
      </c>
      <c r="M579" s="157" t="s">
        <v>348</v>
      </c>
      <c r="N579" s="158" t="s">
        <v>400</v>
      </c>
      <c r="O579" s="159" t="n">
        <v>2011</v>
      </c>
      <c r="S579" s="146" t="n">
        <v>280</v>
      </c>
      <c r="T579" s="161" t="n">
        <v>5</v>
      </c>
      <c r="AH579" s="164" t="n">
        <v>6262</v>
      </c>
      <c r="AI579" s="164" t="n">
        <v>6541</v>
      </c>
      <c r="AJ579" s="219" t="n">
        <f aca="false">SeqEnd-SeqBeg+1</f>
        <v>280</v>
      </c>
      <c r="AK579" s="220" t="n">
        <f aca="false">AND( SeqBeg&lt;=Beg  , End &lt;=SeqEnd )</f>
        <v>0</v>
      </c>
      <c r="AN579" s="221"/>
      <c r="AT579" s="147" t="s">
        <v>103</v>
      </c>
      <c r="AU579" s="146"/>
      <c r="AW579" s="222" t="str">
        <f aca="false">HYPERLINK(CONCATENATE("http://www.ncbi.nlm.nih.gov/nuccore/",BM579),BM579)</f>
        <v>KF513808</v>
      </c>
      <c r="AX579" s="219" t="e">
        <f aca="false">CONCATENATE(d#REF!,IF(I579="","",CONCATENATE(".",I579)),IF(K579="","",CONCATENATE(".",K579)),IF(M579="","",CONCATENATE(".",M579)),IF(R579="","",CONCATENATE(".",R579)),IF(U579="","","(*)"))</f>
        <v>#VALUE!</v>
      </c>
      <c r="AY579" s="170" t="str">
        <f aca="false">CONCATENATE(BM579,".",BN579)</f>
        <v>KF513808.HEV_EW293</v>
      </c>
      <c r="AZ579" s="171" t="str">
        <f aca="false">IF(AV579="",IF(ISNUMBER(FIND(".",A579)),LEFT(A579,FIND(".",A579)-1),A579),AV579)</f>
        <v>KF513808</v>
      </c>
      <c r="BA579" s="171" t="str">
        <f aca="false">IF(ISNUMBER(FIND("-",AZ579)),LEFT(AZ579,FIND("-",AZ579)-1),AZ579)</f>
        <v>KF513808</v>
      </c>
      <c r="BB579" s="170" t="str">
        <f aca="false"> MEGAname &amp; "="</f>
        <v>KF513808=</v>
      </c>
      <c r="BC579" s="170" t="str">
        <f aca="false">Clear &amp; IF(span ,"Span","out")</f>
        <v>KF513808=out</v>
      </c>
      <c r="BD579" s="170" t="str">
        <f aca="false">Clear &amp; IF(span, IF(B579=".","Selected",B579),"out")</f>
        <v>KF513808=out</v>
      </c>
      <c r="BE579" s="170" t="str">
        <f aca="false">Clear &amp; Strain</f>
        <v>KF513808=HEV_EW295</v>
      </c>
      <c r="BF579" s="170" t="e">
        <f aca="false">CONCATENATE(A579,"=",F578,". ",AX579,IF(AB579="","",CONCATENATE(".",AB579)))</f>
        <v>#VALUE!</v>
      </c>
      <c r="BG579" s="170" t="e">
        <f aca="false">CONCATENATE(A579,"=",F578,". ",AX579)</f>
        <v>#VALUE!</v>
      </c>
      <c r="BH579" s="170" t="e">
        <f aca="false">CONCATENATE(A579,"=",AX579)</f>
        <v>#VALUE!</v>
      </c>
      <c r="BI579" s="170" t="e">
        <f aca="false">CONCATENATE(A579,"=",ComForSubtype,d#REF!)</f>
        <v>#VALUE!</v>
      </c>
      <c r="BJ579" s="170" t="str">
        <f aca="false">CONCATENATE(A579,"=",E579)</f>
        <v>KF513808=3</v>
      </c>
      <c r="BK579" s="170" t="str">
        <f aca="false">CONCATENATE(A579,"=",C579)</f>
        <v>KF513808=3</v>
      </c>
      <c r="BL579" s="170" t="e">
        <f aca="false">CONCATENATE(d#REF!,"=")</f>
        <v>#VALUE!</v>
      </c>
      <c r="BM579" s="223" t="str">
        <f aca="false">IF(BA579="XX","",BA579)</f>
        <v>KF513808</v>
      </c>
      <c r="BN579" s="224" t="str">
        <f aca="false">CONCATENATE(IF(F578="","",F578),IF(G579="","",CONCATENATE(" / ",G579)))</f>
        <v>HEV_EW293</v>
      </c>
      <c r="BO579" s="225" t="e">
        <f aca="false">AX579</f>
        <v>#VALUE!</v>
      </c>
      <c r="BP579" s="226" t="str">
        <f aca="false">IF(V579="","",V579)</f>
        <v/>
      </c>
      <c r="BQ579" s="226" t="str">
        <f aca="false">IF(W579="","",CONCATENATE(W579,IF(LEFT(AO579,1)="s","+","")))</f>
        <v/>
      </c>
      <c r="BR579" s="226" t="str">
        <f aca="false">IF(X579="","",CONCATENATE(X579,IF(LEFT(AQ579,1)="s","+","")))</f>
        <v/>
      </c>
      <c r="BS579" s="226" t="str">
        <f aca="false">IF(Y579="","",CONCATENATE(Y579,IF(LEFT(AR579,1)="s","+","")))</f>
        <v/>
      </c>
      <c r="BT579" s="226" t="str">
        <f aca="false">IF(Z579="","",CONCATENATE(Z579,IF(LEFT(AS579,1)="s","+","")))</f>
        <v/>
      </c>
      <c r="BU579" s="227" t="str">
        <f aca="false">IF(AA579="","",CONCATENATE(AA579,IF(LEFT(AT579,1)="s","+","")))</f>
        <v/>
      </c>
      <c r="BW579" s="177" t="s">
        <v>338</v>
      </c>
      <c r="BX579" s="170" t="str">
        <f aca="false">IF(BW579&lt;&gt;"",IF(ISNUMBER(FIND("=",BW579)),LEFT(BW579,FIND("=",BW579)-1),BW579),BW579)</f>
        <v>xx</v>
      </c>
      <c r="BY579" s="170" t="str">
        <f aca="false">IF(BW579&lt;&gt;"",IF(ISNUMBER(FIND("=",BW579)),RIGHT(BW579,LEN(BW579)-FIND("=",BW579)),""),"")</f>
        <v>Non_select</v>
      </c>
      <c r="BZ579" s="170" t="str">
        <f aca="false">IF(BX579&lt;&gt;"",IF(ISNUMBER(FIND(".",BX579)),LEFT(BX579,FIND(".",BX579)-1),BX579),BX579)</f>
        <v>xx</v>
      </c>
      <c r="CA579" s="170" t="str">
        <f aca="false">IF(BX579&lt;&gt;"",IF(ISNUMBER(FIND(".",BX579)),RIGHT(BX579,LEN(BX579)-FIND(".",BX579)),""),"")</f>
        <v/>
      </c>
      <c r="CC579" s="170" t="str">
        <f aca="false">A579</f>
        <v>KF513808</v>
      </c>
      <c r="CD579" s="178" t="s">
        <v>339</v>
      </c>
      <c r="CE579" s="178" t="s">
        <v>340</v>
      </c>
      <c r="CF579" s="178" t="s">
        <v>341</v>
      </c>
      <c r="CK579" s="178"/>
      <c r="CR579" s="228" t="n">
        <f aca="false">C579</f>
        <v>3</v>
      </c>
      <c r="CS579" s="229" t="e">
        <f aca="false">d#REF!</f>
        <v>#VALUE!</v>
      </c>
      <c r="CT579" s="170" t="str">
        <f aca="false">CONCATENATE(CD579," strain ",CM579," ",CL579,", partial cds")</f>
        <v>Hepatitis E virus strain  , partial cds</v>
      </c>
    </row>
    <row r="580" customFormat="false" ht="11.9" hidden="false" customHeight="true" outlineLevel="0" collapsed="false">
      <c r="A580" s="154" t="s">
        <v>1491</v>
      </c>
      <c r="B580" s="147" t="n">
        <v>3</v>
      </c>
      <c r="C580" s="148" t="n">
        <v>3</v>
      </c>
      <c r="D580" s="147" t="s">
        <v>1273</v>
      </c>
      <c r="E580" s="150" t="s">
        <v>640</v>
      </c>
      <c r="F580" s="210" t="s">
        <v>1492</v>
      </c>
      <c r="H580" s="146" t="s">
        <v>649</v>
      </c>
      <c r="I580" s="153" t="s">
        <v>650</v>
      </c>
      <c r="J580" s="146" t="s">
        <v>395</v>
      </c>
      <c r="M580" s="157" t="s">
        <v>348</v>
      </c>
      <c r="N580" s="158" t="s">
        <v>400</v>
      </c>
      <c r="O580" s="159" t="n">
        <v>2011</v>
      </c>
      <c r="S580" s="146" t="n">
        <v>280</v>
      </c>
      <c r="T580" s="161" t="n">
        <v>5</v>
      </c>
      <c r="AH580" s="164" t="n">
        <v>6262</v>
      </c>
      <c r="AI580" s="164" t="n">
        <v>6541</v>
      </c>
      <c r="AJ580" s="219" t="n">
        <f aca="false">SeqEnd-SeqBeg+1</f>
        <v>280</v>
      </c>
      <c r="AK580" s="220" t="n">
        <f aca="false">AND( SeqBeg&lt;=Beg  , End &lt;=SeqEnd )</f>
        <v>0</v>
      </c>
      <c r="AN580" s="221"/>
      <c r="AT580" s="147" t="s">
        <v>103</v>
      </c>
      <c r="AU580" s="146"/>
      <c r="AW580" s="222" t="str">
        <f aca="false">HYPERLINK(CONCATENATE("http://www.ncbi.nlm.nih.gov/nuccore/",BM580),BM580)</f>
        <v>KF513810</v>
      </c>
      <c r="AX580" s="219" t="e">
        <f aca="false">CONCATENATE(d#REF!,IF(I580="","",CONCATENATE(".",I580)),IF(K580="","",CONCATENATE(".",K580)),IF(M580="","",CONCATENATE(".",M580)),IF(R580="","",CONCATENATE(".",R580)),IF(U580="","","(*)"))</f>
        <v>#VALUE!</v>
      </c>
      <c r="AY580" s="170" t="str">
        <f aca="false">CONCATENATE(BM580,".",BN580)</f>
        <v>KF513810.HEV_EW295</v>
      </c>
      <c r="AZ580" s="171" t="str">
        <f aca="false">IF(AV580="",IF(ISNUMBER(FIND(".",A580)),LEFT(A580,FIND(".",A580)-1),A580),AV580)</f>
        <v>KF513810</v>
      </c>
      <c r="BA580" s="171" t="str">
        <f aca="false">IF(ISNUMBER(FIND("-",AZ580)),LEFT(AZ580,FIND("-",AZ580)-1),AZ580)</f>
        <v>KF513810</v>
      </c>
      <c r="BB580" s="170" t="str">
        <f aca="false"> MEGAname &amp; "="</f>
        <v>KF513810=</v>
      </c>
      <c r="BC580" s="170" t="str">
        <f aca="false">Clear &amp; IF(span ,"Span","out")</f>
        <v>KF513810=out</v>
      </c>
      <c r="BD580" s="170" t="str">
        <f aca="false">Clear &amp; IF(span, IF(B580=".","Selected",B580),"out")</f>
        <v>KF513810=out</v>
      </c>
      <c r="BE580" s="170" t="str">
        <f aca="false">Clear &amp; Strain</f>
        <v>KF513810=HEV_EW297</v>
      </c>
      <c r="BF580" s="170" t="e">
        <f aca="false">CONCATENATE(A580,"=",F579,". ",AX580,IF(AB580="","",CONCATENATE(".",AB580)))</f>
        <v>#VALUE!</v>
      </c>
      <c r="BG580" s="170" t="e">
        <f aca="false">CONCATENATE(A580,"=",F579,". ",AX580)</f>
        <v>#VALUE!</v>
      </c>
      <c r="BH580" s="170" t="e">
        <f aca="false">CONCATENATE(A580,"=",AX580)</f>
        <v>#VALUE!</v>
      </c>
      <c r="BI580" s="170" t="e">
        <f aca="false">CONCATENATE(A580,"=",ComForSubtype,d#REF!)</f>
        <v>#VALUE!</v>
      </c>
      <c r="BJ580" s="170" t="str">
        <f aca="false">CONCATENATE(A580,"=",E580)</f>
        <v>KF513810=3</v>
      </c>
      <c r="BK580" s="170" t="str">
        <f aca="false">CONCATENATE(A580,"=",C580)</f>
        <v>KF513810=3</v>
      </c>
      <c r="BL580" s="170" t="e">
        <f aca="false">CONCATENATE(d#REF!,"=")</f>
        <v>#VALUE!</v>
      </c>
      <c r="BM580" s="223" t="str">
        <f aca="false">IF(BA580="XX","",BA580)</f>
        <v>KF513810</v>
      </c>
      <c r="BN580" s="224" t="str">
        <f aca="false">CONCATENATE(IF(F579="","",F579),IF(G580="","",CONCATENATE(" / ",G580)))</f>
        <v>HEV_EW295</v>
      </c>
      <c r="BO580" s="225" t="e">
        <f aca="false">AX580</f>
        <v>#VALUE!</v>
      </c>
      <c r="BP580" s="226" t="str">
        <f aca="false">IF(V580="","",V580)</f>
        <v/>
      </c>
      <c r="BQ580" s="226" t="str">
        <f aca="false">IF(W580="","",CONCATENATE(W580,IF(LEFT(AO580,1)="s","+","")))</f>
        <v/>
      </c>
      <c r="BR580" s="226" t="str">
        <f aca="false">IF(X580="","",CONCATENATE(X580,IF(LEFT(AQ580,1)="s","+","")))</f>
        <v/>
      </c>
      <c r="BS580" s="226" t="str">
        <f aca="false">IF(Y580="","",CONCATENATE(Y580,IF(LEFT(AR580,1)="s","+","")))</f>
        <v/>
      </c>
      <c r="BT580" s="226" t="str">
        <f aca="false">IF(Z580="","",CONCATENATE(Z580,IF(LEFT(AS580,1)="s","+","")))</f>
        <v/>
      </c>
      <c r="BU580" s="227" t="str">
        <f aca="false">IF(AA580="","",CONCATENATE(AA580,IF(LEFT(AT580,1)="s","+","")))</f>
        <v/>
      </c>
      <c r="BW580" s="177" t="s">
        <v>338</v>
      </c>
      <c r="BX580" s="170" t="str">
        <f aca="false">IF(BW580&lt;&gt;"",IF(ISNUMBER(FIND("=",BW580)),LEFT(BW580,FIND("=",BW580)-1),BW580),BW580)</f>
        <v>xx</v>
      </c>
      <c r="BY580" s="170" t="str">
        <f aca="false">IF(BW580&lt;&gt;"",IF(ISNUMBER(FIND("=",BW580)),RIGHT(BW580,LEN(BW580)-FIND("=",BW580)),""),"")</f>
        <v>Non_select</v>
      </c>
      <c r="BZ580" s="170" t="str">
        <f aca="false">IF(BX580&lt;&gt;"",IF(ISNUMBER(FIND(".",BX580)),LEFT(BX580,FIND(".",BX580)-1),BX580),BX580)</f>
        <v>xx</v>
      </c>
      <c r="CA580" s="170" t="str">
        <f aca="false">IF(BX580&lt;&gt;"",IF(ISNUMBER(FIND(".",BX580)),RIGHT(BX580,LEN(BX580)-FIND(".",BX580)),""),"")</f>
        <v/>
      </c>
      <c r="CC580" s="170" t="str">
        <f aca="false">A580</f>
        <v>KF513810</v>
      </c>
      <c r="CD580" s="178" t="s">
        <v>339</v>
      </c>
      <c r="CE580" s="178" t="s">
        <v>340</v>
      </c>
      <c r="CF580" s="178" t="s">
        <v>341</v>
      </c>
      <c r="CK580" s="178"/>
      <c r="CR580" s="228" t="n">
        <f aca="false">C580</f>
        <v>3</v>
      </c>
      <c r="CS580" s="229" t="e">
        <f aca="false">d#REF!</f>
        <v>#VALUE!</v>
      </c>
      <c r="CT580" s="170" t="str">
        <f aca="false">CONCATENATE(CD580," strain ",CM580," ",CL580,", partial cds")</f>
        <v>Hepatitis E virus strain  , partial cds</v>
      </c>
    </row>
    <row r="581" customFormat="false" ht="11.9" hidden="false" customHeight="true" outlineLevel="0" collapsed="false">
      <c r="A581" s="154" t="s">
        <v>1493</v>
      </c>
      <c r="B581" s="147" t="n">
        <v>3</v>
      </c>
      <c r="C581" s="148" t="n">
        <v>3</v>
      </c>
      <c r="D581" s="147" t="s">
        <v>1273</v>
      </c>
      <c r="E581" s="150" t="s">
        <v>640</v>
      </c>
      <c r="F581" s="210" t="s">
        <v>1494</v>
      </c>
      <c r="H581" s="146" t="s">
        <v>649</v>
      </c>
      <c r="I581" s="153" t="s">
        <v>650</v>
      </c>
      <c r="J581" s="146" t="s">
        <v>395</v>
      </c>
      <c r="M581" s="157" t="s">
        <v>348</v>
      </c>
      <c r="N581" s="158" t="s">
        <v>400</v>
      </c>
      <c r="O581" s="159" t="n">
        <v>2002</v>
      </c>
      <c r="S581" s="146" t="n">
        <v>280</v>
      </c>
      <c r="T581" s="161" t="n">
        <v>7</v>
      </c>
      <c r="AH581" s="164" t="n">
        <v>6262</v>
      </c>
      <c r="AI581" s="164" t="n">
        <v>6541</v>
      </c>
      <c r="AJ581" s="219" t="n">
        <f aca="false">SeqEnd-SeqBeg+1</f>
        <v>280</v>
      </c>
      <c r="AK581" s="220" t="n">
        <f aca="false">AND( SeqBeg&lt;=Beg  , End &lt;=SeqEnd )</f>
        <v>0</v>
      </c>
      <c r="AN581" s="221"/>
      <c r="AT581" s="147" t="s">
        <v>103</v>
      </c>
      <c r="AU581" s="146"/>
      <c r="AW581" s="222" t="str">
        <f aca="false">HYPERLINK(CONCATENATE("http://www.ncbi.nlm.nih.gov/nuccore/",BM581),BM581)</f>
        <v>KF513925</v>
      </c>
      <c r="AX581" s="219" t="e">
        <f aca="false">CONCATENATE(d#REF!,IF(I581="","",CONCATENATE(".",I581)),IF(K581="","",CONCATENATE(".",K581)),IF(M581="","",CONCATENATE(".",M581)),IF(R581="","",CONCATENATE(".",R581)),IF(U581="","","(*)"))</f>
        <v>#VALUE!</v>
      </c>
      <c r="AY581" s="170" t="str">
        <f aca="false">CONCATENATE(BM581,".",BN581)</f>
        <v>KF513925.HEV_EW297</v>
      </c>
      <c r="AZ581" s="171" t="str">
        <f aca="false">IF(AV581="",IF(ISNUMBER(FIND(".",A581)),LEFT(A581,FIND(".",A581)-1),A581),AV581)</f>
        <v>KF513925</v>
      </c>
      <c r="BA581" s="171" t="str">
        <f aca="false">IF(ISNUMBER(FIND("-",AZ581)),LEFT(AZ581,FIND("-",AZ581)-1),AZ581)</f>
        <v>KF513925</v>
      </c>
      <c r="BB581" s="170" t="str">
        <f aca="false"> MEGAname &amp; "="</f>
        <v>KF513925=</v>
      </c>
      <c r="BC581" s="170" t="str">
        <f aca="false">Clear &amp; IF(span ,"Span","out")</f>
        <v>KF513925=out</v>
      </c>
      <c r="BD581" s="170" t="str">
        <f aca="false">Clear &amp; IF(span, IF(B581=".","Selected",B581),"out")</f>
        <v>KF513925=out</v>
      </c>
      <c r="BE581" s="170" t="str">
        <f aca="false">Clear &amp; Strain</f>
        <v>KF513925=HEV_EW3</v>
      </c>
      <c r="BF581" s="170" t="e">
        <f aca="false">CONCATENATE(A581,"=",F580,". ",AX581,IF(AB581="","",CONCATENATE(".",AB581)))</f>
        <v>#VALUE!</v>
      </c>
      <c r="BG581" s="170" t="e">
        <f aca="false">CONCATENATE(A581,"=",F580,". ",AX581)</f>
        <v>#VALUE!</v>
      </c>
      <c r="BH581" s="170" t="e">
        <f aca="false">CONCATENATE(A581,"=",AX581)</f>
        <v>#VALUE!</v>
      </c>
      <c r="BI581" s="170" t="e">
        <f aca="false">CONCATENATE(A581,"=",ComForSubtype,d#REF!)</f>
        <v>#VALUE!</v>
      </c>
      <c r="BJ581" s="170" t="str">
        <f aca="false">CONCATENATE(A581,"=",E581)</f>
        <v>KF513925=3</v>
      </c>
      <c r="BK581" s="170" t="str">
        <f aca="false">CONCATENATE(A581,"=",C581)</f>
        <v>KF513925=3</v>
      </c>
      <c r="BL581" s="170" t="e">
        <f aca="false">CONCATENATE(d#REF!,"=")</f>
        <v>#VALUE!</v>
      </c>
      <c r="BM581" s="223" t="str">
        <f aca="false">IF(BA581="XX","",BA581)</f>
        <v>KF513925</v>
      </c>
      <c r="BN581" s="224" t="str">
        <f aca="false">CONCATENATE(IF(F580="","",F580),IF(G581="","",CONCATENATE(" / ",G581)))</f>
        <v>HEV_EW297</v>
      </c>
      <c r="BO581" s="225" t="e">
        <f aca="false">AX581</f>
        <v>#VALUE!</v>
      </c>
      <c r="BP581" s="226" t="str">
        <f aca="false">IF(V581="","",V581)</f>
        <v/>
      </c>
      <c r="BQ581" s="226" t="str">
        <f aca="false">IF(W581="","",CONCATENATE(W581,IF(LEFT(AO581,1)="s","+","")))</f>
        <v/>
      </c>
      <c r="BR581" s="226" t="str">
        <f aca="false">IF(X581="","",CONCATENATE(X581,IF(LEFT(AQ581,1)="s","+","")))</f>
        <v/>
      </c>
      <c r="BS581" s="226" t="str">
        <f aca="false">IF(Y581="","",CONCATENATE(Y581,IF(LEFT(AR581,1)="s","+","")))</f>
        <v/>
      </c>
      <c r="BT581" s="226" t="str">
        <f aca="false">IF(Z581="","",CONCATENATE(Z581,IF(LEFT(AS581,1)="s","+","")))</f>
        <v/>
      </c>
      <c r="BU581" s="227" t="str">
        <f aca="false">IF(AA581="","",CONCATENATE(AA581,IF(LEFT(AT581,1)="s","+","")))</f>
        <v/>
      </c>
      <c r="BW581" s="177" t="s">
        <v>338</v>
      </c>
      <c r="BX581" s="170" t="str">
        <f aca="false">IF(BW581&lt;&gt;"",IF(ISNUMBER(FIND("=",BW581)),LEFT(BW581,FIND("=",BW581)-1),BW581),BW581)</f>
        <v>xx</v>
      </c>
      <c r="BY581" s="170" t="str">
        <f aca="false">IF(BW581&lt;&gt;"",IF(ISNUMBER(FIND("=",BW581)),RIGHT(BW581,LEN(BW581)-FIND("=",BW581)),""),"")</f>
        <v>Non_select</v>
      </c>
      <c r="BZ581" s="170" t="str">
        <f aca="false">IF(BX581&lt;&gt;"",IF(ISNUMBER(FIND(".",BX581)),LEFT(BX581,FIND(".",BX581)-1),BX581),BX581)</f>
        <v>xx</v>
      </c>
      <c r="CA581" s="170" t="str">
        <f aca="false">IF(BX581&lt;&gt;"",IF(ISNUMBER(FIND(".",BX581)),RIGHT(BX581,LEN(BX581)-FIND(".",BX581)),""),"")</f>
        <v/>
      </c>
      <c r="CC581" s="170" t="str">
        <f aca="false">A581</f>
        <v>KF513925</v>
      </c>
      <c r="CD581" s="178" t="s">
        <v>339</v>
      </c>
      <c r="CE581" s="178" t="s">
        <v>340</v>
      </c>
      <c r="CF581" s="178" t="s">
        <v>341</v>
      </c>
      <c r="CK581" s="178"/>
      <c r="CR581" s="228" t="n">
        <f aca="false">C581</f>
        <v>3</v>
      </c>
      <c r="CS581" s="229" t="e">
        <f aca="false">d#REF!</f>
        <v>#VALUE!</v>
      </c>
      <c r="CT581" s="170" t="str">
        <f aca="false">CONCATENATE(CD581," strain ",CM581," ",CL581,", partial cds")</f>
        <v>Hepatitis E virus strain  , partial cds</v>
      </c>
    </row>
    <row r="582" customFormat="false" ht="11.9" hidden="false" customHeight="true" outlineLevel="0" collapsed="false">
      <c r="A582" s="154" t="s">
        <v>1495</v>
      </c>
      <c r="B582" s="147" t="n">
        <v>3</v>
      </c>
      <c r="C582" s="148" t="n">
        <v>3</v>
      </c>
      <c r="D582" s="147" t="s">
        <v>1273</v>
      </c>
      <c r="E582" s="150" t="s">
        <v>640</v>
      </c>
      <c r="F582" s="210" t="s">
        <v>1496</v>
      </c>
      <c r="H582" s="146" t="s">
        <v>649</v>
      </c>
      <c r="I582" s="153" t="s">
        <v>650</v>
      </c>
      <c r="J582" s="146" t="s">
        <v>395</v>
      </c>
      <c r="M582" s="157" t="s">
        <v>348</v>
      </c>
      <c r="N582" s="158" t="s">
        <v>400</v>
      </c>
      <c r="O582" s="159" t="n">
        <v>2005</v>
      </c>
      <c r="S582" s="146" t="n">
        <v>280</v>
      </c>
      <c r="T582" s="161" t="n">
        <v>5</v>
      </c>
      <c r="AH582" s="164" t="n">
        <v>6262</v>
      </c>
      <c r="AI582" s="164" t="n">
        <v>6541</v>
      </c>
      <c r="AJ582" s="219" t="n">
        <f aca="false">SeqEnd-SeqBeg+1</f>
        <v>280</v>
      </c>
      <c r="AK582" s="220" t="n">
        <f aca="false">AND( SeqBeg&lt;=Beg  , End &lt;=SeqEnd )</f>
        <v>0</v>
      </c>
      <c r="AN582" s="221"/>
      <c r="AT582" s="147" t="s">
        <v>103</v>
      </c>
      <c r="AU582" s="146"/>
      <c r="AW582" s="222" t="str">
        <f aca="false">HYPERLINK(CONCATENATE("http://www.ncbi.nlm.nih.gov/nuccore/",BM582),BM582)</f>
        <v>KF513825</v>
      </c>
      <c r="AX582" s="219" t="e">
        <f aca="false">CONCATENATE(d#REF!,IF(I582="","",CONCATENATE(".",I582)),IF(K582="","",CONCATENATE(".",K582)),IF(M582="","",CONCATENATE(".",M582)),IF(R582="","",CONCATENATE(".",R582)),IF(U582="","","(*)"))</f>
        <v>#VALUE!</v>
      </c>
      <c r="AY582" s="170" t="str">
        <f aca="false">CONCATENATE(BM582,".",BN582)</f>
        <v>KF513825.HEV_EW3</v>
      </c>
      <c r="AZ582" s="171" t="str">
        <f aca="false">IF(AV582="",IF(ISNUMBER(FIND(".",A582)),LEFT(A582,FIND(".",A582)-1),A582),AV582)</f>
        <v>KF513825</v>
      </c>
      <c r="BA582" s="171" t="str">
        <f aca="false">IF(ISNUMBER(FIND("-",AZ582)),LEFT(AZ582,FIND("-",AZ582)-1),AZ582)</f>
        <v>KF513825</v>
      </c>
      <c r="BB582" s="170" t="str">
        <f aca="false"> MEGAname &amp; "="</f>
        <v>KF513825=</v>
      </c>
      <c r="BC582" s="170" t="str">
        <f aca="false">Clear &amp; IF(span ,"Span","out")</f>
        <v>KF513825=out</v>
      </c>
      <c r="BD582" s="170" t="str">
        <f aca="false">Clear &amp; IF(span, IF(B582=".","Selected",B582),"out")</f>
        <v>KF513825=out</v>
      </c>
      <c r="BE582" s="170" t="str">
        <f aca="false">Clear &amp; Strain</f>
        <v>KF513825=HEV_EW30</v>
      </c>
      <c r="BF582" s="170" t="e">
        <f aca="false">CONCATENATE(A582,"=",F581,". ",AX582,IF(AB582="","",CONCATENATE(".",AB582)))</f>
        <v>#VALUE!</v>
      </c>
      <c r="BG582" s="170" t="e">
        <f aca="false">CONCATENATE(A582,"=",F581,". ",AX582)</f>
        <v>#VALUE!</v>
      </c>
      <c r="BH582" s="170" t="e">
        <f aca="false">CONCATENATE(A582,"=",AX582)</f>
        <v>#VALUE!</v>
      </c>
      <c r="BI582" s="170" t="e">
        <f aca="false">CONCATENATE(A582,"=",ComForSubtype,d#REF!)</f>
        <v>#VALUE!</v>
      </c>
      <c r="BJ582" s="170" t="str">
        <f aca="false">CONCATENATE(A582,"=",E582)</f>
        <v>KF513825=3</v>
      </c>
      <c r="BK582" s="170" t="str">
        <f aca="false">CONCATENATE(A582,"=",C582)</f>
        <v>KF513825=3</v>
      </c>
      <c r="BL582" s="170" t="e">
        <f aca="false">CONCATENATE(d#REF!,"=")</f>
        <v>#VALUE!</v>
      </c>
      <c r="BM582" s="223" t="str">
        <f aca="false">IF(BA582="XX","",BA582)</f>
        <v>KF513825</v>
      </c>
      <c r="BN582" s="224" t="str">
        <f aca="false">CONCATENATE(IF(F581="","",F581),IF(G582="","",CONCATENATE(" / ",G582)))</f>
        <v>HEV_EW3</v>
      </c>
      <c r="BO582" s="225" t="e">
        <f aca="false">AX582</f>
        <v>#VALUE!</v>
      </c>
      <c r="BP582" s="226" t="str">
        <f aca="false">IF(V582="","",V582)</f>
        <v/>
      </c>
      <c r="BQ582" s="226" t="str">
        <f aca="false">IF(W582="","",CONCATENATE(W582,IF(LEFT(AO582,1)="s","+","")))</f>
        <v/>
      </c>
      <c r="BR582" s="226" t="str">
        <f aca="false">IF(X582="","",CONCATENATE(X582,IF(LEFT(AQ582,1)="s","+","")))</f>
        <v/>
      </c>
      <c r="BS582" s="226" t="str">
        <f aca="false">IF(Y582="","",CONCATENATE(Y582,IF(LEFT(AR582,1)="s","+","")))</f>
        <v/>
      </c>
      <c r="BT582" s="226" t="str">
        <f aca="false">IF(Z582="","",CONCATENATE(Z582,IF(LEFT(AS582,1)="s","+","")))</f>
        <v/>
      </c>
      <c r="BU582" s="227" t="str">
        <f aca="false">IF(AA582="","",CONCATENATE(AA582,IF(LEFT(AT582,1)="s","+","")))</f>
        <v/>
      </c>
      <c r="BW582" s="177" t="s">
        <v>338</v>
      </c>
      <c r="BX582" s="170" t="str">
        <f aca="false">IF(BW582&lt;&gt;"",IF(ISNUMBER(FIND("=",BW582)),LEFT(BW582,FIND("=",BW582)-1),BW582),BW582)</f>
        <v>xx</v>
      </c>
      <c r="BY582" s="170" t="str">
        <f aca="false">IF(BW582&lt;&gt;"",IF(ISNUMBER(FIND("=",BW582)),RIGHT(BW582,LEN(BW582)-FIND("=",BW582)),""),"")</f>
        <v>Non_select</v>
      </c>
      <c r="BZ582" s="170" t="str">
        <f aca="false">IF(BX582&lt;&gt;"",IF(ISNUMBER(FIND(".",BX582)),LEFT(BX582,FIND(".",BX582)-1),BX582),BX582)</f>
        <v>xx</v>
      </c>
      <c r="CA582" s="170" t="str">
        <f aca="false">IF(BX582&lt;&gt;"",IF(ISNUMBER(FIND(".",BX582)),RIGHT(BX582,LEN(BX582)-FIND(".",BX582)),""),"")</f>
        <v/>
      </c>
      <c r="CC582" s="170" t="str">
        <f aca="false">A582</f>
        <v>KF513825</v>
      </c>
      <c r="CD582" s="178" t="s">
        <v>339</v>
      </c>
      <c r="CE582" s="178" t="s">
        <v>340</v>
      </c>
      <c r="CF582" s="178" t="s">
        <v>341</v>
      </c>
      <c r="CK582" s="178"/>
      <c r="CR582" s="228" t="n">
        <f aca="false">C582</f>
        <v>3</v>
      </c>
      <c r="CS582" s="229" t="e">
        <f aca="false">d#REF!</f>
        <v>#VALUE!</v>
      </c>
      <c r="CT582" s="170" t="str">
        <f aca="false">CONCATENATE(CD582," strain ",CM582," ",CL582,", partial cds")</f>
        <v>Hepatitis E virus strain  , partial cds</v>
      </c>
    </row>
    <row r="583" customFormat="false" ht="11.9" hidden="false" customHeight="true" outlineLevel="0" collapsed="false">
      <c r="A583" s="154" t="s">
        <v>1497</v>
      </c>
      <c r="B583" s="147" t="n">
        <v>3</v>
      </c>
      <c r="C583" s="148" t="n">
        <v>3</v>
      </c>
      <c r="D583" s="147" t="s">
        <v>1273</v>
      </c>
      <c r="E583" s="150" t="s">
        <v>640</v>
      </c>
      <c r="F583" s="210" t="s">
        <v>1498</v>
      </c>
      <c r="H583" s="146" t="s">
        <v>649</v>
      </c>
      <c r="I583" s="153" t="s">
        <v>650</v>
      </c>
      <c r="J583" s="146" t="s">
        <v>395</v>
      </c>
      <c r="M583" s="157" t="s">
        <v>348</v>
      </c>
      <c r="N583" s="158" t="s">
        <v>400</v>
      </c>
      <c r="O583" s="159" t="n">
        <v>2011</v>
      </c>
      <c r="S583" s="146" t="n">
        <v>280</v>
      </c>
      <c r="T583" s="161" t="n">
        <v>5</v>
      </c>
      <c r="AH583" s="164" t="n">
        <v>6262</v>
      </c>
      <c r="AI583" s="164" t="n">
        <v>6541</v>
      </c>
      <c r="AJ583" s="219" t="n">
        <f aca="false">SeqEnd-SeqBeg+1</f>
        <v>280</v>
      </c>
      <c r="AK583" s="220" t="n">
        <f aca="false">AND( SeqBeg&lt;=Beg  , End &lt;=SeqEnd )</f>
        <v>0</v>
      </c>
      <c r="AN583" s="221"/>
      <c r="AT583" s="147" t="s">
        <v>103</v>
      </c>
      <c r="AU583" s="146"/>
      <c r="AW583" s="222" t="str">
        <f aca="false">HYPERLINK(CONCATENATE("http://www.ncbi.nlm.nih.gov/nuccore/",BM583),BM583)</f>
        <v>KF513815</v>
      </c>
      <c r="AX583" s="219" t="e">
        <f aca="false">CONCATENATE(d#REF!,IF(I583="","",CONCATENATE(".",I583)),IF(K583="","",CONCATENATE(".",K583)),IF(M583="","",CONCATENATE(".",M583)),IF(R583="","",CONCATENATE(".",R583)),IF(U583="","","(*)"))</f>
        <v>#VALUE!</v>
      </c>
      <c r="AY583" s="170" t="str">
        <f aca="false">CONCATENATE(BM583,".",BN583)</f>
        <v>KF513815.HEV_EW30</v>
      </c>
      <c r="AZ583" s="171" t="str">
        <f aca="false">IF(AV583="",IF(ISNUMBER(FIND(".",A583)),LEFT(A583,FIND(".",A583)-1),A583),AV583)</f>
        <v>KF513815</v>
      </c>
      <c r="BA583" s="171" t="str">
        <f aca="false">IF(ISNUMBER(FIND("-",AZ583)),LEFT(AZ583,FIND("-",AZ583)-1),AZ583)</f>
        <v>KF513815</v>
      </c>
      <c r="BB583" s="170" t="str">
        <f aca="false"> MEGAname &amp; "="</f>
        <v>KF513815=</v>
      </c>
      <c r="BC583" s="170" t="str">
        <f aca="false">Clear &amp; IF(span ,"Span","out")</f>
        <v>KF513815=out</v>
      </c>
      <c r="BD583" s="170" t="str">
        <f aca="false">Clear &amp; IF(span, IF(B583=".","Selected",B583),"out")</f>
        <v>KF513815=out</v>
      </c>
      <c r="BE583" s="170" t="str">
        <f aca="false">Clear &amp; Strain</f>
        <v>KF513815=HEV_EW300</v>
      </c>
      <c r="BF583" s="170" t="e">
        <f aca="false">CONCATENATE(A583,"=",F582,". ",AX583,IF(AB583="","",CONCATENATE(".",AB583)))</f>
        <v>#VALUE!</v>
      </c>
      <c r="BG583" s="170" t="e">
        <f aca="false">CONCATENATE(A583,"=",F582,". ",AX583)</f>
        <v>#VALUE!</v>
      </c>
      <c r="BH583" s="170" t="e">
        <f aca="false">CONCATENATE(A583,"=",AX583)</f>
        <v>#VALUE!</v>
      </c>
      <c r="BI583" s="170" t="e">
        <f aca="false">CONCATENATE(A583,"=",ComForSubtype,d#REF!)</f>
        <v>#VALUE!</v>
      </c>
      <c r="BJ583" s="170" t="str">
        <f aca="false">CONCATENATE(A583,"=",E583)</f>
        <v>KF513815=3</v>
      </c>
      <c r="BK583" s="170" t="str">
        <f aca="false">CONCATENATE(A583,"=",C583)</f>
        <v>KF513815=3</v>
      </c>
      <c r="BL583" s="170" t="e">
        <f aca="false">CONCATENATE(d#REF!,"=")</f>
        <v>#VALUE!</v>
      </c>
      <c r="BM583" s="223" t="str">
        <f aca="false">IF(BA583="XX","",BA583)</f>
        <v>KF513815</v>
      </c>
      <c r="BN583" s="224" t="str">
        <f aca="false">CONCATENATE(IF(F582="","",F582),IF(G583="","",CONCATENATE(" / ",G583)))</f>
        <v>HEV_EW30</v>
      </c>
      <c r="BO583" s="225" t="e">
        <f aca="false">AX583</f>
        <v>#VALUE!</v>
      </c>
      <c r="BP583" s="226" t="str">
        <f aca="false">IF(V583="","",V583)</f>
        <v/>
      </c>
      <c r="BQ583" s="226" t="str">
        <f aca="false">IF(W583="","",CONCATENATE(W583,IF(LEFT(AO583,1)="s","+","")))</f>
        <v/>
      </c>
      <c r="BR583" s="226" t="str">
        <f aca="false">IF(X583="","",CONCATENATE(X583,IF(LEFT(AQ583,1)="s","+","")))</f>
        <v/>
      </c>
      <c r="BS583" s="226" t="str">
        <f aca="false">IF(Y583="","",CONCATENATE(Y583,IF(LEFT(AR583,1)="s","+","")))</f>
        <v/>
      </c>
      <c r="BT583" s="226" t="str">
        <f aca="false">IF(Z583="","",CONCATENATE(Z583,IF(LEFT(AS583,1)="s","+","")))</f>
        <v/>
      </c>
      <c r="BU583" s="227" t="str">
        <f aca="false">IF(AA583="","",CONCATENATE(AA583,IF(LEFT(AT583,1)="s","+","")))</f>
        <v/>
      </c>
      <c r="BW583" s="177" t="s">
        <v>338</v>
      </c>
      <c r="BX583" s="170" t="str">
        <f aca="false">IF(BW583&lt;&gt;"",IF(ISNUMBER(FIND("=",BW583)),LEFT(BW583,FIND("=",BW583)-1),BW583),BW583)</f>
        <v>xx</v>
      </c>
      <c r="BY583" s="170" t="str">
        <f aca="false">IF(BW583&lt;&gt;"",IF(ISNUMBER(FIND("=",BW583)),RIGHT(BW583,LEN(BW583)-FIND("=",BW583)),""),"")</f>
        <v>Non_select</v>
      </c>
      <c r="BZ583" s="170" t="str">
        <f aca="false">IF(BX583&lt;&gt;"",IF(ISNUMBER(FIND(".",BX583)),LEFT(BX583,FIND(".",BX583)-1),BX583),BX583)</f>
        <v>xx</v>
      </c>
      <c r="CA583" s="170" t="str">
        <f aca="false">IF(BX583&lt;&gt;"",IF(ISNUMBER(FIND(".",BX583)),RIGHT(BX583,LEN(BX583)-FIND(".",BX583)),""),"")</f>
        <v/>
      </c>
      <c r="CC583" s="170" t="str">
        <f aca="false">A583</f>
        <v>KF513815</v>
      </c>
      <c r="CD583" s="178" t="s">
        <v>339</v>
      </c>
      <c r="CE583" s="178" t="s">
        <v>340</v>
      </c>
      <c r="CF583" s="178" t="s">
        <v>341</v>
      </c>
      <c r="CK583" s="178"/>
      <c r="CR583" s="228" t="n">
        <f aca="false">C583</f>
        <v>3</v>
      </c>
      <c r="CS583" s="229" t="e">
        <f aca="false">d#REF!</f>
        <v>#VALUE!</v>
      </c>
      <c r="CT583" s="170" t="str">
        <f aca="false">CONCATENATE(CD583," strain ",CM583," ",CL583,", partial cds")</f>
        <v>Hepatitis E virus strain  , partial cds</v>
      </c>
    </row>
    <row r="584" customFormat="false" ht="11.9" hidden="false" customHeight="true" outlineLevel="0" collapsed="false">
      <c r="A584" s="154" t="s">
        <v>1499</v>
      </c>
      <c r="B584" s="147" t="n">
        <v>3</v>
      </c>
      <c r="C584" s="148" t="n">
        <v>3</v>
      </c>
      <c r="D584" s="147" t="s">
        <v>1273</v>
      </c>
      <c r="E584" s="150" t="s">
        <v>640</v>
      </c>
      <c r="F584" s="210" t="s">
        <v>1500</v>
      </c>
      <c r="H584" s="146" t="s">
        <v>649</v>
      </c>
      <c r="I584" s="153" t="s">
        <v>650</v>
      </c>
      <c r="J584" s="146" t="s">
        <v>395</v>
      </c>
      <c r="M584" s="157" t="s">
        <v>348</v>
      </c>
      <c r="N584" s="158" t="s">
        <v>400</v>
      </c>
      <c r="O584" s="159" t="n">
        <v>2005</v>
      </c>
      <c r="S584" s="146" t="n">
        <v>280</v>
      </c>
      <c r="T584" s="161" t="n">
        <v>6</v>
      </c>
      <c r="AH584" s="164" t="n">
        <v>6262</v>
      </c>
      <c r="AI584" s="164" t="n">
        <v>6541</v>
      </c>
      <c r="AJ584" s="219" t="n">
        <f aca="false">SeqEnd-SeqBeg+1</f>
        <v>280</v>
      </c>
      <c r="AK584" s="220" t="n">
        <f aca="false">AND( SeqBeg&lt;=Beg  , End &lt;=SeqEnd )</f>
        <v>0</v>
      </c>
      <c r="AN584" s="221"/>
      <c r="AT584" s="147" t="s">
        <v>103</v>
      </c>
      <c r="AU584" s="146"/>
      <c r="AW584" s="222" t="str">
        <f aca="false">HYPERLINK(CONCATENATE("http://www.ncbi.nlm.nih.gov/nuccore/",BM584),BM584)</f>
        <v>KF513836</v>
      </c>
      <c r="AX584" s="219" t="e">
        <f aca="false">CONCATENATE(d#REF!,IF(I584="","",CONCATENATE(".",I584)),IF(K584="","",CONCATENATE(".",K584)),IF(M584="","",CONCATENATE(".",M584)),IF(R584="","",CONCATENATE(".",R584)),IF(U584="","","(*)"))</f>
        <v>#VALUE!</v>
      </c>
      <c r="AY584" s="170" t="str">
        <f aca="false">CONCATENATE(BM584,".",BN584)</f>
        <v>KF513836.HEV_EW300</v>
      </c>
      <c r="AZ584" s="171" t="str">
        <f aca="false">IF(AV584="",IF(ISNUMBER(FIND(".",A584)),LEFT(A584,FIND(".",A584)-1),A584),AV584)</f>
        <v>KF513836</v>
      </c>
      <c r="BA584" s="171" t="str">
        <f aca="false">IF(ISNUMBER(FIND("-",AZ584)),LEFT(AZ584,FIND("-",AZ584)-1),AZ584)</f>
        <v>KF513836</v>
      </c>
      <c r="BB584" s="170" t="str">
        <f aca="false"> MEGAname &amp; "="</f>
        <v>KF513836=</v>
      </c>
      <c r="BC584" s="170" t="str">
        <f aca="false">Clear &amp; IF(span ,"Span","out")</f>
        <v>KF513836=out</v>
      </c>
      <c r="BD584" s="170" t="str">
        <f aca="false">Clear &amp; IF(span, IF(B584=".","Selected",B584),"out")</f>
        <v>KF513836=out</v>
      </c>
      <c r="BE584" s="170" t="str">
        <f aca="false">Clear &amp; Strain</f>
        <v>KF513836=HEV_EW31</v>
      </c>
      <c r="BF584" s="170" t="e">
        <f aca="false">CONCATENATE(A584,"=",F583,". ",AX584,IF(AB584="","",CONCATENATE(".",AB584)))</f>
        <v>#VALUE!</v>
      </c>
      <c r="BG584" s="170" t="e">
        <f aca="false">CONCATENATE(A584,"=",F583,". ",AX584)</f>
        <v>#VALUE!</v>
      </c>
      <c r="BH584" s="170" t="e">
        <f aca="false">CONCATENATE(A584,"=",AX584)</f>
        <v>#VALUE!</v>
      </c>
      <c r="BI584" s="170" t="e">
        <f aca="false">CONCATENATE(A584,"=",ComForSubtype,d#REF!)</f>
        <v>#VALUE!</v>
      </c>
      <c r="BJ584" s="170" t="str">
        <f aca="false">CONCATENATE(A584,"=",E584)</f>
        <v>KF513836=3</v>
      </c>
      <c r="BK584" s="170" t="str">
        <f aca="false">CONCATENATE(A584,"=",C584)</f>
        <v>KF513836=3</v>
      </c>
      <c r="BL584" s="170" t="e">
        <f aca="false">CONCATENATE(d#REF!,"=")</f>
        <v>#VALUE!</v>
      </c>
      <c r="BM584" s="223" t="str">
        <f aca="false">IF(BA584="XX","",BA584)</f>
        <v>KF513836</v>
      </c>
      <c r="BN584" s="224" t="str">
        <f aca="false">CONCATENATE(IF(F583="","",F583),IF(G584="","",CONCATENATE(" / ",G584)))</f>
        <v>HEV_EW300</v>
      </c>
      <c r="BO584" s="225" t="e">
        <f aca="false">AX584</f>
        <v>#VALUE!</v>
      </c>
      <c r="BP584" s="226" t="str">
        <f aca="false">IF(V584="","",V584)</f>
        <v/>
      </c>
      <c r="BQ584" s="226" t="str">
        <f aca="false">IF(W584="","",CONCATENATE(W584,IF(LEFT(AO584,1)="s","+","")))</f>
        <v/>
      </c>
      <c r="BR584" s="226" t="str">
        <f aca="false">IF(X584="","",CONCATENATE(X584,IF(LEFT(AQ584,1)="s","+","")))</f>
        <v/>
      </c>
      <c r="BS584" s="226" t="str">
        <f aca="false">IF(Y584="","",CONCATENATE(Y584,IF(LEFT(AR584,1)="s","+","")))</f>
        <v/>
      </c>
      <c r="BT584" s="226" t="str">
        <f aca="false">IF(Z584="","",CONCATENATE(Z584,IF(LEFT(AS584,1)="s","+","")))</f>
        <v/>
      </c>
      <c r="BU584" s="227" t="str">
        <f aca="false">IF(AA584="","",CONCATENATE(AA584,IF(LEFT(AT584,1)="s","+","")))</f>
        <v/>
      </c>
      <c r="BW584" s="177" t="s">
        <v>338</v>
      </c>
      <c r="BX584" s="170" t="str">
        <f aca="false">IF(BW584&lt;&gt;"",IF(ISNUMBER(FIND("=",BW584)),LEFT(BW584,FIND("=",BW584)-1),BW584),BW584)</f>
        <v>xx</v>
      </c>
      <c r="BY584" s="170" t="str">
        <f aca="false">IF(BW584&lt;&gt;"",IF(ISNUMBER(FIND("=",BW584)),RIGHT(BW584,LEN(BW584)-FIND("=",BW584)),""),"")</f>
        <v>Non_select</v>
      </c>
      <c r="BZ584" s="170" t="str">
        <f aca="false">IF(BX584&lt;&gt;"",IF(ISNUMBER(FIND(".",BX584)),LEFT(BX584,FIND(".",BX584)-1),BX584),BX584)</f>
        <v>xx</v>
      </c>
      <c r="CA584" s="170" t="str">
        <f aca="false">IF(BX584&lt;&gt;"",IF(ISNUMBER(FIND(".",BX584)),RIGHT(BX584,LEN(BX584)-FIND(".",BX584)),""),"")</f>
        <v/>
      </c>
      <c r="CC584" s="170" t="str">
        <f aca="false">A584</f>
        <v>KF513836</v>
      </c>
      <c r="CD584" s="178" t="s">
        <v>339</v>
      </c>
      <c r="CE584" s="178" t="s">
        <v>340</v>
      </c>
      <c r="CF584" s="178" t="s">
        <v>341</v>
      </c>
      <c r="CK584" s="178"/>
      <c r="CR584" s="228" t="n">
        <f aca="false">C584</f>
        <v>3</v>
      </c>
      <c r="CS584" s="229" t="e">
        <f aca="false">d#REF!</f>
        <v>#VALUE!</v>
      </c>
      <c r="CT584" s="170" t="str">
        <f aca="false">CONCATENATE(CD584," strain ",CM584," ",CL584,", partial cds")</f>
        <v>Hepatitis E virus strain  , partial cds</v>
      </c>
    </row>
    <row r="585" customFormat="false" ht="11.9" hidden="false" customHeight="true" outlineLevel="0" collapsed="false">
      <c r="A585" s="154" t="s">
        <v>1501</v>
      </c>
      <c r="B585" s="147" t="n">
        <v>3</v>
      </c>
      <c r="C585" s="148" t="n">
        <v>3</v>
      </c>
      <c r="D585" s="147" t="s">
        <v>1273</v>
      </c>
      <c r="E585" s="150" t="s">
        <v>640</v>
      </c>
      <c r="F585" s="210" t="s">
        <v>1502</v>
      </c>
      <c r="H585" s="146" t="s">
        <v>649</v>
      </c>
      <c r="I585" s="153" t="s">
        <v>650</v>
      </c>
      <c r="J585" s="146" t="s">
        <v>395</v>
      </c>
      <c r="M585" s="157" t="s">
        <v>348</v>
      </c>
      <c r="N585" s="158" t="s">
        <v>400</v>
      </c>
      <c r="O585" s="159" t="n">
        <v>2011</v>
      </c>
      <c r="S585" s="146" t="n">
        <v>280</v>
      </c>
      <c r="T585" s="161" t="n">
        <v>5</v>
      </c>
      <c r="AH585" s="164" t="n">
        <v>6262</v>
      </c>
      <c r="AI585" s="164" t="n">
        <v>6541</v>
      </c>
      <c r="AJ585" s="219" t="n">
        <f aca="false">SeqEnd-SeqBeg+1</f>
        <v>280</v>
      </c>
      <c r="AK585" s="220" t="n">
        <f aca="false">AND( SeqBeg&lt;=Beg  , End &lt;=SeqEnd )</f>
        <v>0</v>
      </c>
      <c r="AN585" s="221"/>
      <c r="AT585" s="147" t="s">
        <v>103</v>
      </c>
      <c r="AU585" s="146"/>
      <c r="AW585" s="222" t="str">
        <f aca="false">HYPERLINK(CONCATENATE("http://www.ncbi.nlm.nih.gov/nuccore/",BM585),BM585)</f>
        <v>KF513832</v>
      </c>
      <c r="AX585" s="219" t="e">
        <f aca="false">CONCATENATE(d#REF!,IF(I585="","",CONCATENATE(".",I585)),IF(K585="","",CONCATENATE(".",K585)),IF(M585="","",CONCATENATE(".",M585)),IF(R585="","",CONCATENATE(".",R585)),IF(U585="","","(*)"))</f>
        <v>#VALUE!</v>
      </c>
      <c r="AY585" s="170" t="str">
        <f aca="false">CONCATENATE(BM585,".",BN585)</f>
        <v>KF513832.HEV_EW31</v>
      </c>
      <c r="AZ585" s="171" t="str">
        <f aca="false">IF(AV585="",IF(ISNUMBER(FIND(".",A585)),LEFT(A585,FIND(".",A585)-1),A585),AV585)</f>
        <v>KF513832</v>
      </c>
      <c r="BA585" s="171" t="str">
        <f aca="false">IF(ISNUMBER(FIND("-",AZ585)),LEFT(AZ585,FIND("-",AZ585)-1),AZ585)</f>
        <v>KF513832</v>
      </c>
      <c r="BB585" s="170" t="str">
        <f aca="false"> MEGAname &amp; "="</f>
        <v>KF513832=</v>
      </c>
      <c r="BC585" s="170" t="str">
        <f aca="false">Clear &amp; IF(span ,"Span","out")</f>
        <v>KF513832=out</v>
      </c>
      <c r="BD585" s="170" t="str">
        <f aca="false">Clear &amp; IF(span, IF(B585=".","Selected",B585),"out")</f>
        <v>KF513832=out</v>
      </c>
      <c r="BE585" s="170" t="str">
        <f aca="false">Clear &amp; Strain</f>
        <v>KF513832=HEV_EW316</v>
      </c>
      <c r="BF585" s="170" t="e">
        <f aca="false">CONCATENATE(A585,"=",F584,". ",AX585,IF(AB585="","",CONCATENATE(".",AB585)))</f>
        <v>#VALUE!</v>
      </c>
      <c r="BG585" s="170" t="e">
        <f aca="false">CONCATENATE(A585,"=",F584,". ",AX585)</f>
        <v>#VALUE!</v>
      </c>
      <c r="BH585" s="170" t="e">
        <f aca="false">CONCATENATE(A585,"=",AX585)</f>
        <v>#VALUE!</v>
      </c>
      <c r="BI585" s="170" t="e">
        <f aca="false">CONCATENATE(A585,"=",ComForSubtype,d#REF!)</f>
        <v>#VALUE!</v>
      </c>
      <c r="BJ585" s="170" t="str">
        <f aca="false">CONCATENATE(A585,"=",E585)</f>
        <v>KF513832=3</v>
      </c>
      <c r="BK585" s="170" t="str">
        <f aca="false">CONCATENATE(A585,"=",C585)</f>
        <v>KF513832=3</v>
      </c>
      <c r="BL585" s="170" t="e">
        <f aca="false">CONCATENATE(d#REF!,"=")</f>
        <v>#VALUE!</v>
      </c>
      <c r="BM585" s="223" t="str">
        <f aca="false">IF(BA585="XX","",BA585)</f>
        <v>KF513832</v>
      </c>
      <c r="BN585" s="224" t="str">
        <f aca="false">CONCATENATE(IF(F584="","",F584),IF(G585="","",CONCATENATE(" / ",G585)))</f>
        <v>HEV_EW31</v>
      </c>
      <c r="BO585" s="225" t="e">
        <f aca="false">AX585</f>
        <v>#VALUE!</v>
      </c>
      <c r="BP585" s="226" t="str">
        <f aca="false">IF(V585="","",V585)</f>
        <v/>
      </c>
      <c r="BQ585" s="226" t="str">
        <f aca="false">IF(W585="","",CONCATENATE(W585,IF(LEFT(AO585,1)="s","+","")))</f>
        <v/>
      </c>
      <c r="BR585" s="226" t="str">
        <f aca="false">IF(X585="","",CONCATENATE(X585,IF(LEFT(AQ585,1)="s","+","")))</f>
        <v/>
      </c>
      <c r="BS585" s="226" t="str">
        <f aca="false">IF(Y585="","",CONCATENATE(Y585,IF(LEFT(AR585,1)="s","+","")))</f>
        <v/>
      </c>
      <c r="BT585" s="226" t="str">
        <f aca="false">IF(Z585="","",CONCATENATE(Z585,IF(LEFT(AS585,1)="s","+","")))</f>
        <v/>
      </c>
      <c r="BU585" s="227" t="str">
        <f aca="false">IF(AA585="","",CONCATENATE(AA585,IF(LEFT(AT585,1)="s","+","")))</f>
        <v/>
      </c>
      <c r="BW585" s="177" t="s">
        <v>338</v>
      </c>
      <c r="BX585" s="170" t="str">
        <f aca="false">IF(BW585&lt;&gt;"",IF(ISNUMBER(FIND("=",BW585)),LEFT(BW585,FIND("=",BW585)-1),BW585),BW585)</f>
        <v>xx</v>
      </c>
      <c r="BY585" s="170" t="str">
        <f aca="false">IF(BW585&lt;&gt;"",IF(ISNUMBER(FIND("=",BW585)),RIGHT(BW585,LEN(BW585)-FIND("=",BW585)),""),"")</f>
        <v>Non_select</v>
      </c>
      <c r="BZ585" s="170" t="str">
        <f aca="false">IF(BX585&lt;&gt;"",IF(ISNUMBER(FIND(".",BX585)),LEFT(BX585,FIND(".",BX585)-1),BX585),BX585)</f>
        <v>xx</v>
      </c>
      <c r="CA585" s="170" t="str">
        <f aca="false">IF(BX585&lt;&gt;"",IF(ISNUMBER(FIND(".",BX585)),RIGHT(BX585,LEN(BX585)-FIND(".",BX585)),""),"")</f>
        <v/>
      </c>
      <c r="CC585" s="170" t="str">
        <f aca="false">A585</f>
        <v>KF513832</v>
      </c>
      <c r="CD585" s="178" t="s">
        <v>339</v>
      </c>
      <c r="CE585" s="178" t="s">
        <v>340</v>
      </c>
      <c r="CF585" s="178" t="s">
        <v>341</v>
      </c>
      <c r="CK585" s="178"/>
      <c r="CR585" s="228" t="n">
        <f aca="false">C585</f>
        <v>3</v>
      </c>
      <c r="CS585" s="229" t="e">
        <f aca="false">d#REF!</f>
        <v>#VALUE!</v>
      </c>
      <c r="CT585" s="170" t="str">
        <f aca="false">CONCATENATE(CD585," strain ",CM585," ",CL585,", partial cds")</f>
        <v>Hepatitis E virus strain  , partial cds</v>
      </c>
    </row>
    <row r="586" customFormat="false" ht="11.9" hidden="false" customHeight="true" outlineLevel="0" collapsed="false">
      <c r="A586" s="154" t="s">
        <v>1503</v>
      </c>
      <c r="B586" s="147" t="n">
        <v>3</v>
      </c>
      <c r="C586" s="148" t="n">
        <v>3</v>
      </c>
      <c r="D586" s="147" t="s">
        <v>1273</v>
      </c>
      <c r="E586" s="150" t="s">
        <v>640</v>
      </c>
      <c r="F586" s="210" t="s">
        <v>1504</v>
      </c>
      <c r="H586" s="146" t="s">
        <v>649</v>
      </c>
      <c r="I586" s="153" t="s">
        <v>650</v>
      </c>
      <c r="J586" s="146" t="s">
        <v>395</v>
      </c>
      <c r="M586" s="157" t="s">
        <v>348</v>
      </c>
      <c r="N586" s="158" t="s">
        <v>400</v>
      </c>
      <c r="O586" s="159" t="n">
        <v>2011</v>
      </c>
      <c r="S586" s="146" t="n">
        <v>280</v>
      </c>
      <c r="T586" s="161" t="n">
        <v>5</v>
      </c>
      <c r="AH586" s="164" t="n">
        <v>6262</v>
      </c>
      <c r="AI586" s="164" t="n">
        <v>6541</v>
      </c>
      <c r="AJ586" s="219" t="n">
        <f aca="false">SeqEnd-SeqBeg+1</f>
        <v>280</v>
      </c>
      <c r="AK586" s="220" t="n">
        <f aca="false">AND( SeqBeg&lt;=Beg  , End &lt;=SeqEnd )</f>
        <v>0</v>
      </c>
      <c r="AN586" s="221"/>
      <c r="AT586" s="147" t="s">
        <v>103</v>
      </c>
      <c r="AU586" s="146"/>
      <c r="AW586" s="222" t="str">
        <f aca="false">HYPERLINK(CONCATENATE("http://www.ncbi.nlm.nih.gov/nuccore/",BM586),BM586)</f>
        <v>KF513834</v>
      </c>
      <c r="AX586" s="219" t="e">
        <f aca="false">CONCATENATE(d#REF!,IF(I586="","",CONCATENATE(".",I586)),IF(K586="","",CONCATENATE(".",K586)),IF(M586="","",CONCATENATE(".",M586)),IF(R586="","",CONCATENATE(".",R586)),IF(U586="","","(*)"))</f>
        <v>#VALUE!</v>
      </c>
      <c r="AY586" s="170" t="str">
        <f aca="false">CONCATENATE(BM586,".",BN586)</f>
        <v>KF513834.HEV_EW316</v>
      </c>
      <c r="AZ586" s="171" t="str">
        <f aca="false">IF(AV586="",IF(ISNUMBER(FIND(".",A586)),LEFT(A586,FIND(".",A586)-1),A586),AV586)</f>
        <v>KF513834</v>
      </c>
      <c r="BA586" s="171" t="str">
        <f aca="false">IF(ISNUMBER(FIND("-",AZ586)),LEFT(AZ586,FIND("-",AZ586)-1),AZ586)</f>
        <v>KF513834</v>
      </c>
      <c r="BB586" s="170" t="str">
        <f aca="false"> MEGAname &amp; "="</f>
        <v>KF513834=</v>
      </c>
      <c r="BC586" s="170" t="str">
        <f aca="false">Clear &amp; IF(span ,"Span","out")</f>
        <v>KF513834=out</v>
      </c>
      <c r="BD586" s="170" t="str">
        <f aca="false">Clear &amp; IF(span, IF(B586=".","Selected",B586),"out")</f>
        <v>KF513834=out</v>
      </c>
      <c r="BE586" s="170" t="str">
        <f aca="false">Clear &amp; Strain</f>
        <v>KF513834=HEV_EW318</v>
      </c>
      <c r="BF586" s="170" t="e">
        <f aca="false">CONCATENATE(A586,"=",F585,". ",AX586,IF(AB586="","",CONCATENATE(".",AB586)))</f>
        <v>#VALUE!</v>
      </c>
      <c r="BG586" s="170" t="e">
        <f aca="false">CONCATENATE(A586,"=",F585,". ",AX586)</f>
        <v>#VALUE!</v>
      </c>
      <c r="BH586" s="170" t="e">
        <f aca="false">CONCATENATE(A586,"=",AX586)</f>
        <v>#VALUE!</v>
      </c>
      <c r="BI586" s="170" t="e">
        <f aca="false">CONCATENATE(A586,"=",ComForSubtype,d#REF!)</f>
        <v>#VALUE!</v>
      </c>
      <c r="BJ586" s="170" t="str">
        <f aca="false">CONCATENATE(A586,"=",E586)</f>
        <v>KF513834=3</v>
      </c>
      <c r="BK586" s="170" t="str">
        <f aca="false">CONCATENATE(A586,"=",C586)</f>
        <v>KF513834=3</v>
      </c>
      <c r="BL586" s="170" t="e">
        <f aca="false">CONCATENATE(d#REF!,"=")</f>
        <v>#VALUE!</v>
      </c>
      <c r="BM586" s="223" t="str">
        <f aca="false">IF(BA586="XX","",BA586)</f>
        <v>KF513834</v>
      </c>
      <c r="BN586" s="224" t="str">
        <f aca="false">CONCATENATE(IF(F585="","",F585),IF(G586="","",CONCATENATE(" / ",G586)))</f>
        <v>HEV_EW316</v>
      </c>
      <c r="BO586" s="225" t="e">
        <f aca="false">AX586</f>
        <v>#VALUE!</v>
      </c>
      <c r="BP586" s="226" t="str">
        <f aca="false">IF(V586="","",V586)</f>
        <v/>
      </c>
      <c r="BQ586" s="226" t="str">
        <f aca="false">IF(W586="","",CONCATENATE(W586,IF(LEFT(AO586,1)="s","+","")))</f>
        <v/>
      </c>
      <c r="BR586" s="226" t="str">
        <f aca="false">IF(X586="","",CONCATENATE(X586,IF(LEFT(AQ586,1)="s","+","")))</f>
        <v/>
      </c>
      <c r="BS586" s="226" t="str">
        <f aca="false">IF(Y586="","",CONCATENATE(Y586,IF(LEFT(AR586,1)="s","+","")))</f>
        <v/>
      </c>
      <c r="BT586" s="226" t="str">
        <f aca="false">IF(Z586="","",CONCATENATE(Z586,IF(LEFT(AS586,1)="s","+","")))</f>
        <v/>
      </c>
      <c r="BU586" s="227" t="str">
        <f aca="false">IF(AA586="","",CONCATENATE(AA586,IF(LEFT(AT586,1)="s","+","")))</f>
        <v/>
      </c>
      <c r="BW586" s="177" t="s">
        <v>338</v>
      </c>
      <c r="BX586" s="170" t="str">
        <f aca="false">IF(BW586&lt;&gt;"",IF(ISNUMBER(FIND("=",BW586)),LEFT(BW586,FIND("=",BW586)-1),BW586),BW586)</f>
        <v>xx</v>
      </c>
      <c r="BY586" s="170" t="str">
        <f aca="false">IF(BW586&lt;&gt;"",IF(ISNUMBER(FIND("=",BW586)),RIGHT(BW586,LEN(BW586)-FIND("=",BW586)),""),"")</f>
        <v>Non_select</v>
      </c>
      <c r="BZ586" s="170" t="str">
        <f aca="false">IF(BX586&lt;&gt;"",IF(ISNUMBER(FIND(".",BX586)),LEFT(BX586,FIND(".",BX586)-1),BX586),BX586)</f>
        <v>xx</v>
      </c>
      <c r="CA586" s="170" t="str">
        <f aca="false">IF(BX586&lt;&gt;"",IF(ISNUMBER(FIND(".",BX586)),RIGHT(BX586,LEN(BX586)-FIND(".",BX586)),""),"")</f>
        <v/>
      </c>
      <c r="CC586" s="170" t="str">
        <f aca="false">A586</f>
        <v>KF513834</v>
      </c>
      <c r="CD586" s="178" t="s">
        <v>339</v>
      </c>
      <c r="CE586" s="178" t="s">
        <v>340</v>
      </c>
      <c r="CF586" s="178" t="s">
        <v>341</v>
      </c>
      <c r="CK586" s="178"/>
      <c r="CR586" s="228" t="n">
        <f aca="false">C586</f>
        <v>3</v>
      </c>
      <c r="CS586" s="229" t="e">
        <f aca="false">d#REF!</f>
        <v>#VALUE!</v>
      </c>
      <c r="CT586" s="170" t="str">
        <f aca="false">CONCATENATE(CD586," strain ",CM586," ",CL586,", partial cds")</f>
        <v>Hepatitis E virus strain  , partial cds</v>
      </c>
    </row>
    <row r="587" customFormat="false" ht="11.9" hidden="false" customHeight="true" outlineLevel="0" collapsed="false">
      <c r="A587" s="154" t="s">
        <v>1505</v>
      </c>
      <c r="B587" s="147" t="n">
        <v>3</v>
      </c>
      <c r="C587" s="148" t="n">
        <v>3</v>
      </c>
      <c r="D587" s="147" t="s">
        <v>1273</v>
      </c>
      <c r="E587" s="150" t="s">
        <v>640</v>
      </c>
      <c r="F587" s="210" t="s">
        <v>1506</v>
      </c>
      <c r="H587" s="146" t="s">
        <v>649</v>
      </c>
      <c r="I587" s="153" t="s">
        <v>650</v>
      </c>
      <c r="J587" s="146" t="s">
        <v>395</v>
      </c>
      <c r="M587" s="157" t="s">
        <v>348</v>
      </c>
      <c r="N587" s="158" t="s">
        <v>400</v>
      </c>
      <c r="O587" s="159" t="n">
        <v>2010</v>
      </c>
      <c r="S587" s="146" t="n">
        <v>280</v>
      </c>
      <c r="T587" s="161" t="n">
        <v>6</v>
      </c>
      <c r="AH587" s="164" t="n">
        <v>6262</v>
      </c>
      <c r="AI587" s="164" t="n">
        <v>6541</v>
      </c>
      <c r="AJ587" s="219" t="n">
        <f aca="false">SeqEnd-SeqBeg+1</f>
        <v>280</v>
      </c>
      <c r="AK587" s="220" t="n">
        <f aca="false">AND( SeqBeg&lt;=Beg  , End &lt;=SeqEnd )</f>
        <v>0</v>
      </c>
      <c r="AN587" s="221"/>
      <c r="AT587" s="147" t="s">
        <v>103</v>
      </c>
      <c r="AU587" s="146"/>
      <c r="AW587" s="222" t="str">
        <f aca="false">HYPERLINK(CONCATENATE("http://www.ncbi.nlm.nih.gov/nuccore/",BM587),BM587)</f>
        <v>KF513835</v>
      </c>
      <c r="AX587" s="219" t="e">
        <f aca="false">CONCATENATE(d#REF!,IF(I587="","",CONCATENATE(".",I587)),IF(K587="","",CONCATENATE(".",K587)),IF(M587="","",CONCATENATE(".",M587)),IF(R587="","",CONCATENATE(".",R587)),IF(U587="","","(*)"))</f>
        <v>#VALUE!</v>
      </c>
      <c r="AY587" s="170" t="str">
        <f aca="false">CONCATENATE(BM587,".",BN587)</f>
        <v>KF513835.HEV_EW318</v>
      </c>
      <c r="AZ587" s="171" t="str">
        <f aca="false">IF(AV587="",IF(ISNUMBER(FIND(".",A587)),LEFT(A587,FIND(".",A587)-1),A587),AV587)</f>
        <v>KF513835</v>
      </c>
      <c r="BA587" s="171" t="str">
        <f aca="false">IF(ISNUMBER(FIND("-",AZ587)),LEFT(AZ587,FIND("-",AZ587)-1),AZ587)</f>
        <v>KF513835</v>
      </c>
      <c r="BB587" s="170" t="str">
        <f aca="false"> MEGAname &amp; "="</f>
        <v>KF513835=</v>
      </c>
      <c r="BC587" s="170" t="str">
        <f aca="false">Clear &amp; IF(span ,"Span","out")</f>
        <v>KF513835=out</v>
      </c>
      <c r="BD587" s="170" t="str">
        <f aca="false">Clear &amp; IF(span, IF(B587=".","Selected",B587),"out")</f>
        <v>KF513835=out</v>
      </c>
      <c r="BE587" s="170" t="str">
        <f aca="false">Clear &amp; Strain</f>
        <v>KF513835=HEV_EW319</v>
      </c>
      <c r="BF587" s="170" t="e">
        <f aca="false">CONCATENATE(A587,"=",F586,". ",AX587,IF(AB587="","",CONCATENATE(".",AB587)))</f>
        <v>#VALUE!</v>
      </c>
      <c r="BG587" s="170" t="e">
        <f aca="false">CONCATENATE(A587,"=",F586,". ",AX587)</f>
        <v>#VALUE!</v>
      </c>
      <c r="BH587" s="170" t="e">
        <f aca="false">CONCATENATE(A587,"=",AX587)</f>
        <v>#VALUE!</v>
      </c>
      <c r="BI587" s="170" t="e">
        <f aca="false">CONCATENATE(A587,"=",ComForSubtype,d#REF!)</f>
        <v>#VALUE!</v>
      </c>
      <c r="BJ587" s="170" t="str">
        <f aca="false">CONCATENATE(A587,"=",E587)</f>
        <v>KF513835=3</v>
      </c>
      <c r="BK587" s="170" t="str">
        <f aca="false">CONCATENATE(A587,"=",C587)</f>
        <v>KF513835=3</v>
      </c>
      <c r="BL587" s="170" t="e">
        <f aca="false">CONCATENATE(d#REF!,"=")</f>
        <v>#VALUE!</v>
      </c>
      <c r="BM587" s="223" t="str">
        <f aca="false">IF(BA587="XX","",BA587)</f>
        <v>KF513835</v>
      </c>
      <c r="BN587" s="224" t="str">
        <f aca="false">CONCATENATE(IF(F586="","",F586),IF(G587="","",CONCATENATE(" / ",G587)))</f>
        <v>HEV_EW318</v>
      </c>
      <c r="BO587" s="225" t="e">
        <f aca="false">AX587</f>
        <v>#VALUE!</v>
      </c>
      <c r="BP587" s="226" t="str">
        <f aca="false">IF(V587="","",V587)</f>
        <v/>
      </c>
      <c r="BQ587" s="226" t="str">
        <f aca="false">IF(W587="","",CONCATENATE(W587,IF(LEFT(AO587,1)="s","+","")))</f>
        <v/>
      </c>
      <c r="BR587" s="226" t="str">
        <f aca="false">IF(X587="","",CONCATENATE(X587,IF(LEFT(AQ587,1)="s","+","")))</f>
        <v/>
      </c>
      <c r="BS587" s="226" t="str">
        <f aca="false">IF(Y587="","",CONCATENATE(Y587,IF(LEFT(AR587,1)="s","+","")))</f>
        <v/>
      </c>
      <c r="BT587" s="226" t="str">
        <f aca="false">IF(Z587="","",CONCATENATE(Z587,IF(LEFT(AS587,1)="s","+","")))</f>
        <v/>
      </c>
      <c r="BU587" s="227" t="str">
        <f aca="false">IF(AA587="","",CONCATENATE(AA587,IF(LEFT(AT587,1)="s","+","")))</f>
        <v/>
      </c>
      <c r="BW587" s="177" t="s">
        <v>338</v>
      </c>
      <c r="BX587" s="170" t="str">
        <f aca="false">IF(BW587&lt;&gt;"",IF(ISNUMBER(FIND("=",BW587)),LEFT(BW587,FIND("=",BW587)-1),BW587),BW587)</f>
        <v>xx</v>
      </c>
      <c r="BY587" s="170" t="str">
        <f aca="false">IF(BW587&lt;&gt;"",IF(ISNUMBER(FIND("=",BW587)),RIGHT(BW587,LEN(BW587)-FIND("=",BW587)),""),"")</f>
        <v>Non_select</v>
      </c>
      <c r="BZ587" s="170" t="str">
        <f aca="false">IF(BX587&lt;&gt;"",IF(ISNUMBER(FIND(".",BX587)),LEFT(BX587,FIND(".",BX587)-1),BX587),BX587)</f>
        <v>xx</v>
      </c>
      <c r="CA587" s="170" t="str">
        <f aca="false">IF(BX587&lt;&gt;"",IF(ISNUMBER(FIND(".",BX587)),RIGHT(BX587,LEN(BX587)-FIND(".",BX587)),""),"")</f>
        <v/>
      </c>
      <c r="CC587" s="170" t="str">
        <f aca="false">A587</f>
        <v>KF513835</v>
      </c>
      <c r="CD587" s="178" t="s">
        <v>339</v>
      </c>
      <c r="CE587" s="178" t="s">
        <v>340</v>
      </c>
      <c r="CF587" s="178" t="s">
        <v>341</v>
      </c>
      <c r="CK587" s="178"/>
      <c r="CR587" s="228" t="n">
        <f aca="false">C587</f>
        <v>3</v>
      </c>
      <c r="CS587" s="229" t="e">
        <f aca="false">d#REF!</f>
        <v>#VALUE!</v>
      </c>
      <c r="CT587" s="170" t="str">
        <f aca="false">CONCATENATE(CD587," strain ",CM587," ",CL587,", partial cds")</f>
        <v>Hepatitis E virus strain  , partial cds</v>
      </c>
    </row>
    <row r="588" customFormat="false" ht="11.9" hidden="false" customHeight="true" outlineLevel="0" collapsed="false">
      <c r="A588" s="154" t="s">
        <v>1507</v>
      </c>
      <c r="B588" s="147" t="n">
        <v>3</v>
      </c>
      <c r="C588" s="148" t="n">
        <v>3</v>
      </c>
      <c r="D588" s="147" t="s">
        <v>1273</v>
      </c>
      <c r="E588" s="150" t="s">
        <v>640</v>
      </c>
      <c r="F588" s="210" t="s">
        <v>1508</v>
      </c>
      <c r="H588" s="146" t="s">
        <v>649</v>
      </c>
      <c r="I588" s="153" t="s">
        <v>650</v>
      </c>
      <c r="J588" s="146" t="s">
        <v>395</v>
      </c>
      <c r="M588" s="157" t="s">
        <v>348</v>
      </c>
      <c r="N588" s="158" t="s">
        <v>400</v>
      </c>
      <c r="O588" s="159" t="n">
        <v>2011</v>
      </c>
      <c r="S588" s="146" t="n">
        <v>280</v>
      </c>
      <c r="T588" s="161" t="n">
        <v>6</v>
      </c>
      <c r="AH588" s="164" t="n">
        <v>6262</v>
      </c>
      <c r="AI588" s="164" t="n">
        <v>6541</v>
      </c>
      <c r="AJ588" s="219" t="n">
        <f aca="false">SeqEnd-SeqBeg+1</f>
        <v>280</v>
      </c>
      <c r="AK588" s="220" t="n">
        <f aca="false">AND( SeqBeg&lt;=Beg  , End &lt;=SeqEnd )</f>
        <v>0</v>
      </c>
      <c r="AN588" s="221"/>
      <c r="AT588" s="147" t="s">
        <v>103</v>
      </c>
      <c r="AU588" s="146"/>
      <c r="AW588" s="222" t="str">
        <f aca="false">HYPERLINK(CONCATENATE("http://www.ncbi.nlm.nih.gov/nuccore/",BM588),BM588)</f>
        <v>KF513843</v>
      </c>
      <c r="AX588" s="219" t="e">
        <f aca="false">CONCATENATE(d#REF!,IF(I588="","",CONCATENATE(".",I588)),IF(K588="","",CONCATENATE(".",K588)),IF(M588="","",CONCATENATE(".",M588)),IF(R588="","",CONCATENATE(".",R588)),IF(U588="","","(*)"))</f>
        <v>#VALUE!</v>
      </c>
      <c r="AY588" s="170" t="str">
        <f aca="false">CONCATENATE(BM588,".",BN588)</f>
        <v>KF513843.HEV_EW319</v>
      </c>
      <c r="AZ588" s="171" t="str">
        <f aca="false">IF(AV588="",IF(ISNUMBER(FIND(".",A588)),LEFT(A588,FIND(".",A588)-1),A588),AV588)</f>
        <v>KF513843</v>
      </c>
      <c r="BA588" s="171" t="str">
        <f aca="false">IF(ISNUMBER(FIND("-",AZ588)),LEFT(AZ588,FIND("-",AZ588)-1),AZ588)</f>
        <v>KF513843</v>
      </c>
      <c r="BB588" s="170" t="str">
        <f aca="false"> MEGAname &amp; "="</f>
        <v>KF513843=</v>
      </c>
      <c r="BC588" s="170" t="str">
        <f aca="false">Clear &amp; IF(span ,"Span","out")</f>
        <v>KF513843=out</v>
      </c>
      <c r="BD588" s="170" t="str">
        <f aca="false">Clear &amp; IF(span, IF(B588=".","Selected",B588),"out")</f>
        <v>KF513843=out</v>
      </c>
      <c r="BE588" s="170" t="str">
        <f aca="false">Clear &amp; Strain</f>
        <v>KF513843=HEV_EW326</v>
      </c>
      <c r="BF588" s="170" t="e">
        <f aca="false">CONCATENATE(A588,"=",F587,". ",AX588,IF(AB588="","",CONCATENATE(".",AB588)))</f>
        <v>#VALUE!</v>
      </c>
      <c r="BG588" s="170" t="e">
        <f aca="false">CONCATENATE(A588,"=",F587,". ",AX588)</f>
        <v>#VALUE!</v>
      </c>
      <c r="BH588" s="170" t="e">
        <f aca="false">CONCATENATE(A588,"=",AX588)</f>
        <v>#VALUE!</v>
      </c>
      <c r="BI588" s="170" t="e">
        <f aca="false">CONCATENATE(A588,"=",ComForSubtype,d#REF!)</f>
        <v>#VALUE!</v>
      </c>
      <c r="BJ588" s="170" t="str">
        <f aca="false">CONCATENATE(A588,"=",E588)</f>
        <v>KF513843=3</v>
      </c>
      <c r="BK588" s="170" t="str">
        <f aca="false">CONCATENATE(A588,"=",C588)</f>
        <v>KF513843=3</v>
      </c>
      <c r="BL588" s="170" t="e">
        <f aca="false">CONCATENATE(d#REF!,"=")</f>
        <v>#VALUE!</v>
      </c>
      <c r="BM588" s="223" t="str">
        <f aca="false">IF(BA588="XX","",BA588)</f>
        <v>KF513843</v>
      </c>
      <c r="BN588" s="224" t="str">
        <f aca="false">CONCATENATE(IF(F587="","",F587),IF(G588="","",CONCATENATE(" / ",G588)))</f>
        <v>HEV_EW319</v>
      </c>
      <c r="BO588" s="225" t="e">
        <f aca="false">AX588</f>
        <v>#VALUE!</v>
      </c>
      <c r="BP588" s="226" t="str">
        <f aca="false">IF(V588="","",V588)</f>
        <v/>
      </c>
      <c r="BQ588" s="226" t="str">
        <f aca="false">IF(W588="","",CONCATENATE(W588,IF(LEFT(AO588,1)="s","+","")))</f>
        <v/>
      </c>
      <c r="BR588" s="226" t="str">
        <f aca="false">IF(X588="","",CONCATENATE(X588,IF(LEFT(AQ588,1)="s","+","")))</f>
        <v/>
      </c>
      <c r="BS588" s="226" t="str">
        <f aca="false">IF(Y588="","",CONCATENATE(Y588,IF(LEFT(AR588,1)="s","+","")))</f>
        <v/>
      </c>
      <c r="BT588" s="226" t="str">
        <f aca="false">IF(Z588="","",CONCATENATE(Z588,IF(LEFT(AS588,1)="s","+","")))</f>
        <v/>
      </c>
      <c r="BU588" s="227" t="str">
        <f aca="false">IF(AA588="","",CONCATENATE(AA588,IF(LEFT(AT588,1)="s","+","")))</f>
        <v/>
      </c>
      <c r="BW588" s="177" t="s">
        <v>338</v>
      </c>
      <c r="BX588" s="170" t="str">
        <f aca="false">IF(BW588&lt;&gt;"",IF(ISNUMBER(FIND("=",BW588)),LEFT(BW588,FIND("=",BW588)-1),BW588),BW588)</f>
        <v>xx</v>
      </c>
      <c r="BY588" s="170" t="str">
        <f aca="false">IF(BW588&lt;&gt;"",IF(ISNUMBER(FIND("=",BW588)),RIGHT(BW588,LEN(BW588)-FIND("=",BW588)),""),"")</f>
        <v>Non_select</v>
      </c>
      <c r="BZ588" s="170" t="str">
        <f aca="false">IF(BX588&lt;&gt;"",IF(ISNUMBER(FIND(".",BX588)),LEFT(BX588,FIND(".",BX588)-1),BX588),BX588)</f>
        <v>xx</v>
      </c>
      <c r="CA588" s="170" t="str">
        <f aca="false">IF(BX588&lt;&gt;"",IF(ISNUMBER(FIND(".",BX588)),RIGHT(BX588,LEN(BX588)-FIND(".",BX588)),""),"")</f>
        <v/>
      </c>
      <c r="CC588" s="170" t="str">
        <f aca="false">A588</f>
        <v>KF513843</v>
      </c>
      <c r="CD588" s="178" t="s">
        <v>339</v>
      </c>
      <c r="CE588" s="178" t="s">
        <v>340</v>
      </c>
      <c r="CF588" s="178" t="s">
        <v>341</v>
      </c>
      <c r="CK588" s="178"/>
      <c r="CR588" s="228" t="n">
        <f aca="false">C588</f>
        <v>3</v>
      </c>
      <c r="CS588" s="229" t="e">
        <f aca="false">d#REF!</f>
        <v>#VALUE!</v>
      </c>
      <c r="CT588" s="170" t="str">
        <f aca="false">CONCATENATE(CD588," strain ",CM588," ",CL588,", partial cds")</f>
        <v>Hepatitis E virus strain  , partial cds</v>
      </c>
    </row>
    <row r="589" customFormat="false" ht="11.9" hidden="false" customHeight="true" outlineLevel="0" collapsed="false">
      <c r="A589" s="154" t="s">
        <v>1509</v>
      </c>
      <c r="B589" s="147" t="n">
        <v>3</v>
      </c>
      <c r="C589" s="148" t="n">
        <v>3</v>
      </c>
      <c r="D589" s="147" t="s">
        <v>1273</v>
      </c>
      <c r="E589" s="150" t="s">
        <v>640</v>
      </c>
      <c r="F589" s="210" t="s">
        <v>1510</v>
      </c>
      <c r="H589" s="146" t="s">
        <v>649</v>
      </c>
      <c r="I589" s="153" t="s">
        <v>650</v>
      </c>
      <c r="J589" s="146" t="s">
        <v>395</v>
      </c>
      <c r="M589" s="157" t="s">
        <v>348</v>
      </c>
      <c r="N589" s="158" t="s">
        <v>400</v>
      </c>
      <c r="O589" s="159" t="n">
        <v>2011</v>
      </c>
      <c r="S589" s="146" t="n">
        <v>280</v>
      </c>
      <c r="T589" s="161" t="n">
        <v>6</v>
      </c>
      <c r="AH589" s="164" t="n">
        <v>6262</v>
      </c>
      <c r="AI589" s="164" t="n">
        <v>6541</v>
      </c>
      <c r="AJ589" s="219" t="n">
        <f aca="false">SeqEnd-SeqBeg+1</f>
        <v>280</v>
      </c>
      <c r="AK589" s="220" t="n">
        <f aca="false">AND( SeqBeg&lt;=Beg  , End &lt;=SeqEnd )</f>
        <v>0</v>
      </c>
      <c r="AN589" s="221"/>
      <c r="AT589" s="147" t="s">
        <v>103</v>
      </c>
      <c r="AU589" s="146"/>
      <c r="AW589" s="222" t="str">
        <f aca="false">HYPERLINK(CONCATENATE("http://www.ncbi.nlm.nih.gov/nuccore/",BM589),BM589)</f>
        <v>KF513849</v>
      </c>
      <c r="AX589" s="219" t="e">
        <f aca="false">CONCATENATE(d#REF!,IF(I589="","",CONCATENATE(".",I589)),IF(K589="","",CONCATENATE(".",K589)),IF(M589="","",CONCATENATE(".",M589)),IF(R589="","",CONCATENATE(".",R589)),IF(U589="","","(*)"))</f>
        <v>#VALUE!</v>
      </c>
      <c r="AY589" s="170" t="str">
        <f aca="false">CONCATENATE(BM589,".",BN589)</f>
        <v>KF513849.HEV_EW326</v>
      </c>
      <c r="AZ589" s="171" t="str">
        <f aca="false">IF(AV589="",IF(ISNUMBER(FIND(".",A589)),LEFT(A589,FIND(".",A589)-1),A589),AV589)</f>
        <v>KF513849</v>
      </c>
      <c r="BA589" s="171" t="str">
        <f aca="false">IF(ISNUMBER(FIND("-",AZ589)),LEFT(AZ589,FIND("-",AZ589)-1),AZ589)</f>
        <v>KF513849</v>
      </c>
      <c r="BB589" s="170" t="str">
        <f aca="false"> MEGAname &amp; "="</f>
        <v>KF513849=</v>
      </c>
      <c r="BC589" s="170" t="str">
        <f aca="false">Clear &amp; IF(span ,"Span","out")</f>
        <v>KF513849=out</v>
      </c>
      <c r="BD589" s="170" t="str">
        <f aca="false">Clear &amp; IF(span, IF(B589=".","Selected",B589),"out")</f>
        <v>KF513849=out</v>
      </c>
      <c r="BE589" s="170" t="str">
        <f aca="false">Clear &amp; Strain</f>
        <v>KF513849=HEV_EW331</v>
      </c>
      <c r="BF589" s="170" t="e">
        <f aca="false">CONCATENATE(A589,"=",F588,". ",AX589,IF(AB589="","",CONCATENATE(".",AB589)))</f>
        <v>#VALUE!</v>
      </c>
      <c r="BG589" s="170" t="e">
        <f aca="false">CONCATENATE(A589,"=",F588,". ",AX589)</f>
        <v>#VALUE!</v>
      </c>
      <c r="BH589" s="170" t="e">
        <f aca="false">CONCATENATE(A589,"=",AX589)</f>
        <v>#VALUE!</v>
      </c>
      <c r="BI589" s="170" t="e">
        <f aca="false">CONCATENATE(A589,"=",ComForSubtype,d#REF!)</f>
        <v>#VALUE!</v>
      </c>
      <c r="BJ589" s="170" t="str">
        <f aca="false">CONCATENATE(A589,"=",E589)</f>
        <v>KF513849=3</v>
      </c>
      <c r="BK589" s="170" t="str">
        <f aca="false">CONCATENATE(A589,"=",C589)</f>
        <v>KF513849=3</v>
      </c>
      <c r="BL589" s="170" t="e">
        <f aca="false">CONCATENATE(d#REF!,"=")</f>
        <v>#VALUE!</v>
      </c>
      <c r="BM589" s="223" t="str">
        <f aca="false">IF(BA589="XX","",BA589)</f>
        <v>KF513849</v>
      </c>
      <c r="BN589" s="224" t="str">
        <f aca="false">CONCATENATE(IF(F588="","",F588),IF(G589="","",CONCATENATE(" / ",G589)))</f>
        <v>HEV_EW326</v>
      </c>
      <c r="BO589" s="225" t="e">
        <f aca="false">AX589</f>
        <v>#VALUE!</v>
      </c>
      <c r="BP589" s="226" t="str">
        <f aca="false">IF(V589="","",V589)</f>
        <v/>
      </c>
      <c r="BQ589" s="226" t="str">
        <f aca="false">IF(W589="","",CONCATENATE(W589,IF(LEFT(AO589,1)="s","+","")))</f>
        <v/>
      </c>
      <c r="BR589" s="226" t="str">
        <f aca="false">IF(X589="","",CONCATENATE(X589,IF(LEFT(AQ589,1)="s","+","")))</f>
        <v/>
      </c>
      <c r="BS589" s="226" t="str">
        <f aca="false">IF(Y589="","",CONCATENATE(Y589,IF(LEFT(AR589,1)="s","+","")))</f>
        <v/>
      </c>
      <c r="BT589" s="226" t="str">
        <f aca="false">IF(Z589="","",CONCATENATE(Z589,IF(LEFT(AS589,1)="s","+","")))</f>
        <v/>
      </c>
      <c r="BU589" s="227" t="str">
        <f aca="false">IF(AA589="","",CONCATENATE(AA589,IF(LEFT(AT589,1)="s","+","")))</f>
        <v/>
      </c>
      <c r="BW589" s="177" t="s">
        <v>338</v>
      </c>
      <c r="BX589" s="170" t="str">
        <f aca="false">IF(BW589&lt;&gt;"",IF(ISNUMBER(FIND("=",BW589)),LEFT(BW589,FIND("=",BW589)-1),BW589),BW589)</f>
        <v>xx</v>
      </c>
      <c r="BY589" s="170" t="str">
        <f aca="false">IF(BW589&lt;&gt;"",IF(ISNUMBER(FIND("=",BW589)),RIGHT(BW589,LEN(BW589)-FIND("=",BW589)),""),"")</f>
        <v>Non_select</v>
      </c>
      <c r="BZ589" s="170" t="str">
        <f aca="false">IF(BX589&lt;&gt;"",IF(ISNUMBER(FIND(".",BX589)),LEFT(BX589,FIND(".",BX589)-1),BX589),BX589)</f>
        <v>xx</v>
      </c>
      <c r="CA589" s="170" t="str">
        <f aca="false">IF(BX589&lt;&gt;"",IF(ISNUMBER(FIND(".",BX589)),RIGHT(BX589,LEN(BX589)-FIND(".",BX589)),""),"")</f>
        <v/>
      </c>
      <c r="CC589" s="170" t="str">
        <f aca="false">A589</f>
        <v>KF513849</v>
      </c>
      <c r="CD589" s="178" t="s">
        <v>339</v>
      </c>
      <c r="CE589" s="178" t="s">
        <v>340</v>
      </c>
      <c r="CF589" s="178" t="s">
        <v>341</v>
      </c>
      <c r="CK589" s="178"/>
      <c r="CR589" s="228" t="n">
        <f aca="false">C589</f>
        <v>3</v>
      </c>
      <c r="CS589" s="229" t="e">
        <f aca="false">d#REF!</f>
        <v>#VALUE!</v>
      </c>
      <c r="CT589" s="170" t="str">
        <f aca="false">CONCATENATE(CD589," strain ",CM589," ",CL589,", partial cds")</f>
        <v>Hepatitis E virus strain  , partial cds</v>
      </c>
    </row>
    <row r="590" customFormat="false" ht="11.9" hidden="false" customHeight="true" outlineLevel="0" collapsed="false">
      <c r="A590" s="154" t="s">
        <v>1511</v>
      </c>
      <c r="B590" s="147" t="n">
        <v>3</v>
      </c>
      <c r="C590" s="148" t="n">
        <v>3</v>
      </c>
      <c r="D590" s="147" t="s">
        <v>1273</v>
      </c>
      <c r="E590" s="150" t="s">
        <v>640</v>
      </c>
      <c r="F590" s="210" t="s">
        <v>1512</v>
      </c>
      <c r="H590" s="146" t="s">
        <v>649</v>
      </c>
      <c r="I590" s="153" t="s">
        <v>650</v>
      </c>
      <c r="J590" s="146" t="s">
        <v>395</v>
      </c>
      <c r="M590" s="157" t="s">
        <v>348</v>
      </c>
      <c r="N590" s="158" t="s">
        <v>400</v>
      </c>
      <c r="O590" s="159" t="n">
        <v>2011</v>
      </c>
      <c r="S590" s="146" t="n">
        <v>280</v>
      </c>
      <c r="T590" s="161" t="n">
        <v>6</v>
      </c>
      <c r="AH590" s="164" t="n">
        <v>6262</v>
      </c>
      <c r="AI590" s="164" t="n">
        <v>6541</v>
      </c>
      <c r="AJ590" s="219" t="n">
        <f aca="false">SeqEnd-SeqBeg+1</f>
        <v>280</v>
      </c>
      <c r="AK590" s="220" t="n">
        <f aca="false">AND( SeqBeg&lt;=Beg  , End &lt;=SeqEnd )</f>
        <v>0</v>
      </c>
      <c r="AN590" s="221"/>
      <c r="AT590" s="147" t="s">
        <v>103</v>
      </c>
      <c r="AU590" s="146"/>
      <c r="AW590" s="222" t="str">
        <f aca="false">HYPERLINK(CONCATENATE("http://www.ncbi.nlm.nih.gov/nuccore/",BM590),BM590)</f>
        <v>KF513857</v>
      </c>
      <c r="AX590" s="219" t="e">
        <f aca="false">CONCATENATE(d#REF!,IF(I590="","",CONCATENATE(".",I590)),IF(K590="","",CONCATENATE(".",K590)),IF(M590="","",CONCATENATE(".",M590)),IF(R590="","",CONCATENATE(".",R590)),IF(U590="","","(*)"))</f>
        <v>#VALUE!</v>
      </c>
      <c r="AY590" s="170" t="str">
        <f aca="false">CONCATENATE(BM590,".",BN590)</f>
        <v>KF513857.HEV_EW331</v>
      </c>
      <c r="AZ590" s="171" t="str">
        <f aca="false">IF(AV590="",IF(ISNUMBER(FIND(".",A590)),LEFT(A590,FIND(".",A590)-1),A590),AV590)</f>
        <v>KF513857</v>
      </c>
      <c r="BA590" s="171" t="str">
        <f aca="false">IF(ISNUMBER(FIND("-",AZ590)),LEFT(AZ590,FIND("-",AZ590)-1),AZ590)</f>
        <v>KF513857</v>
      </c>
      <c r="BB590" s="170" t="str">
        <f aca="false"> MEGAname &amp; "="</f>
        <v>KF513857=</v>
      </c>
      <c r="BC590" s="170" t="str">
        <f aca="false">Clear &amp; IF(span ,"Span","out")</f>
        <v>KF513857=out</v>
      </c>
      <c r="BD590" s="170" t="str">
        <f aca="false">Clear &amp; IF(span, IF(B590=".","Selected",B590),"out")</f>
        <v>KF513857=out</v>
      </c>
      <c r="BE590" s="170" t="str">
        <f aca="false">Clear &amp; Strain</f>
        <v>KF513857=HEV_EW339</v>
      </c>
      <c r="BF590" s="170" t="e">
        <f aca="false">CONCATENATE(A590,"=",F589,". ",AX590,IF(AB590="","",CONCATENATE(".",AB590)))</f>
        <v>#VALUE!</v>
      </c>
      <c r="BG590" s="170" t="e">
        <f aca="false">CONCATENATE(A590,"=",F589,". ",AX590)</f>
        <v>#VALUE!</v>
      </c>
      <c r="BH590" s="170" t="e">
        <f aca="false">CONCATENATE(A590,"=",AX590)</f>
        <v>#VALUE!</v>
      </c>
      <c r="BI590" s="170" t="e">
        <f aca="false">CONCATENATE(A590,"=",ComForSubtype,d#REF!)</f>
        <v>#VALUE!</v>
      </c>
      <c r="BJ590" s="170" t="str">
        <f aca="false">CONCATENATE(A590,"=",E590)</f>
        <v>KF513857=3</v>
      </c>
      <c r="BK590" s="170" t="str">
        <f aca="false">CONCATENATE(A590,"=",C590)</f>
        <v>KF513857=3</v>
      </c>
      <c r="BL590" s="170" t="e">
        <f aca="false">CONCATENATE(d#REF!,"=")</f>
        <v>#VALUE!</v>
      </c>
      <c r="BM590" s="223" t="str">
        <f aca="false">IF(BA590="XX","",BA590)</f>
        <v>KF513857</v>
      </c>
      <c r="BN590" s="224" t="str">
        <f aca="false">CONCATENATE(IF(F589="","",F589),IF(G590="","",CONCATENATE(" / ",G590)))</f>
        <v>HEV_EW331</v>
      </c>
      <c r="BO590" s="225" t="e">
        <f aca="false">AX590</f>
        <v>#VALUE!</v>
      </c>
      <c r="BP590" s="226" t="str">
        <f aca="false">IF(V590="","",V590)</f>
        <v/>
      </c>
      <c r="BQ590" s="226" t="str">
        <f aca="false">IF(W590="","",CONCATENATE(W590,IF(LEFT(AO590,1)="s","+","")))</f>
        <v/>
      </c>
      <c r="BR590" s="226" t="str">
        <f aca="false">IF(X590="","",CONCATENATE(X590,IF(LEFT(AQ590,1)="s","+","")))</f>
        <v/>
      </c>
      <c r="BS590" s="226" t="str">
        <f aca="false">IF(Y590="","",CONCATENATE(Y590,IF(LEFT(AR590,1)="s","+","")))</f>
        <v/>
      </c>
      <c r="BT590" s="226" t="str">
        <f aca="false">IF(Z590="","",CONCATENATE(Z590,IF(LEFT(AS590,1)="s","+","")))</f>
        <v/>
      </c>
      <c r="BU590" s="227" t="str">
        <f aca="false">IF(AA590="","",CONCATENATE(AA590,IF(LEFT(AT590,1)="s","+","")))</f>
        <v/>
      </c>
      <c r="BW590" s="177" t="s">
        <v>338</v>
      </c>
      <c r="BX590" s="170" t="str">
        <f aca="false">IF(BW590&lt;&gt;"",IF(ISNUMBER(FIND("=",BW590)),LEFT(BW590,FIND("=",BW590)-1),BW590),BW590)</f>
        <v>xx</v>
      </c>
      <c r="BY590" s="170" t="str">
        <f aca="false">IF(BW590&lt;&gt;"",IF(ISNUMBER(FIND("=",BW590)),RIGHT(BW590,LEN(BW590)-FIND("=",BW590)),""),"")</f>
        <v>Non_select</v>
      </c>
      <c r="BZ590" s="170" t="str">
        <f aca="false">IF(BX590&lt;&gt;"",IF(ISNUMBER(FIND(".",BX590)),LEFT(BX590,FIND(".",BX590)-1),BX590),BX590)</f>
        <v>xx</v>
      </c>
      <c r="CA590" s="170" t="str">
        <f aca="false">IF(BX590&lt;&gt;"",IF(ISNUMBER(FIND(".",BX590)),RIGHT(BX590,LEN(BX590)-FIND(".",BX590)),""),"")</f>
        <v/>
      </c>
      <c r="CC590" s="170" t="str">
        <f aca="false">A590</f>
        <v>KF513857</v>
      </c>
      <c r="CD590" s="178" t="s">
        <v>339</v>
      </c>
      <c r="CE590" s="178" t="s">
        <v>340</v>
      </c>
      <c r="CF590" s="178" t="s">
        <v>341</v>
      </c>
      <c r="CK590" s="178"/>
      <c r="CR590" s="228" t="n">
        <f aca="false">C590</f>
        <v>3</v>
      </c>
      <c r="CS590" s="229" t="e">
        <f aca="false">d#REF!</f>
        <v>#VALUE!</v>
      </c>
      <c r="CT590" s="170" t="str">
        <f aca="false">CONCATENATE(CD590," strain ",CM590," ",CL590,", partial cds")</f>
        <v>Hepatitis E virus strain  , partial cds</v>
      </c>
    </row>
    <row r="591" customFormat="false" ht="11.9" hidden="false" customHeight="true" outlineLevel="0" collapsed="false">
      <c r="A591" s="154" t="s">
        <v>1513</v>
      </c>
      <c r="B591" s="147" t="n">
        <v>3</v>
      </c>
      <c r="C591" s="148" t="n">
        <v>3</v>
      </c>
      <c r="D591" s="147" t="s">
        <v>1273</v>
      </c>
      <c r="E591" s="150" t="s">
        <v>640</v>
      </c>
      <c r="F591" s="210" t="s">
        <v>1514</v>
      </c>
      <c r="H591" s="146" t="s">
        <v>649</v>
      </c>
      <c r="I591" s="153" t="s">
        <v>650</v>
      </c>
      <c r="J591" s="146" t="s">
        <v>395</v>
      </c>
      <c r="M591" s="157" t="s">
        <v>348</v>
      </c>
      <c r="N591" s="158" t="s">
        <v>400</v>
      </c>
      <c r="O591" s="159" t="n">
        <v>2005</v>
      </c>
      <c r="S591" s="146" t="n">
        <v>280</v>
      </c>
      <c r="T591" s="161" t="n">
        <v>6</v>
      </c>
      <c r="AH591" s="164" t="n">
        <v>6262</v>
      </c>
      <c r="AI591" s="164" t="n">
        <v>6541</v>
      </c>
      <c r="AJ591" s="219" t="n">
        <f aca="false">SeqEnd-SeqBeg+1</f>
        <v>280</v>
      </c>
      <c r="AK591" s="220" t="n">
        <f aca="false">AND( SeqBeg&lt;=Beg  , End &lt;=SeqEnd )</f>
        <v>0</v>
      </c>
      <c r="AN591" s="221"/>
      <c r="AT591" s="147" t="s">
        <v>103</v>
      </c>
      <c r="AU591" s="146"/>
      <c r="AW591" s="222" t="str">
        <f aca="false">HYPERLINK(CONCATENATE("http://www.ncbi.nlm.nih.gov/nuccore/",BM591),BM591)</f>
        <v>KF513869</v>
      </c>
      <c r="AX591" s="219" t="e">
        <f aca="false">CONCATENATE(d#REF!,IF(I591="","",CONCATENATE(".",I591)),IF(K591="","",CONCATENATE(".",K591)),IF(M591="","",CONCATENATE(".",M591)),IF(R591="","",CONCATENATE(".",R591)),IF(U591="","","(*)"))</f>
        <v>#VALUE!</v>
      </c>
      <c r="AY591" s="170" t="str">
        <f aca="false">CONCATENATE(BM591,".",BN591)</f>
        <v>KF513869.HEV_EW339</v>
      </c>
      <c r="AZ591" s="171" t="str">
        <f aca="false">IF(AV591="",IF(ISNUMBER(FIND(".",A591)),LEFT(A591,FIND(".",A591)-1),A591),AV591)</f>
        <v>KF513869</v>
      </c>
      <c r="BA591" s="171" t="str">
        <f aca="false">IF(ISNUMBER(FIND("-",AZ591)),LEFT(AZ591,FIND("-",AZ591)-1),AZ591)</f>
        <v>KF513869</v>
      </c>
      <c r="BB591" s="170" t="str">
        <f aca="false"> MEGAname &amp; "="</f>
        <v>KF513869=</v>
      </c>
      <c r="BC591" s="170" t="str">
        <f aca="false">Clear &amp; IF(span ,"Span","out")</f>
        <v>KF513869=out</v>
      </c>
      <c r="BD591" s="170" t="str">
        <f aca="false">Clear &amp; IF(span, IF(B591=".","Selected",B591),"out")</f>
        <v>KF513869=out</v>
      </c>
      <c r="BE591" s="170" t="str">
        <f aca="false">Clear &amp; Strain</f>
        <v>KF513869=HEV_EW34</v>
      </c>
      <c r="BF591" s="170" t="e">
        <f aca="false">CONCATENATE(A591,"=",F590,". ",AX591,IF(AB591="","",CONCATENATE(".",AB591)))</f>
        <v>#VALUE!</v>
      </c>
      <c r="BG591" s="170" t="e">
        <f aca="false">CONCATENATE(A591,"=",F590,". ",AX591)</f>
        <v>#VALUE!</v>
      </c>
      <c r="BH591" s="170" t="e">
        <f aca="false">CONCATENATE(A591,"=",AX591)</f>
        <v>#VALUE!</v>
      </c>
      <c r="BI591" s="170" t="e">
        <f aca="false">CONCATENATE(A591,"=",ComForSubtype,d#REF!)</f>
        <v>#VALUE!</v>
      </c>
      <c r="BJ591" s="170" t="str">
        <f aca="false">CONCATENATE(A591,"=",E591)</f>
        <v>KF513869=3</v>
      </c>
      <c r="BK591" s="170" t="str">
        <f aca="false">CONCATENATE(A591,"=",C591)</f>
        <v>KF513869=3</v>
      </c>
      <c r="BL591" s="170" t="e">
        <f aca="false">CONCATENATE(d#REF!,"=")</f>
        <v>#VALUE!</v>
      </c>
      <c r="BM591" s="223" t="str">
        <f aca="false">IF(BA591="XX","",BA591)</f>
        <v>KF513869</v>
      </c>
      <c r="BN591" s="224" t="str">
        <f aca="false">CONCATENATE(IF(F590="","",F590),IF(G591="","",CONCATENATE(" / ",G591)))</f>
        <v>HEV_EW339</v>
      </c>
      <c r="BO591" s="225" t="e">
        <f aca="false">AX591</f>
        <v>#VALUE!</v>
      </c>
      <c r="BP591" s="226" t="str">
        <f aca="false">IF(V591="","",V591)</f>
        <v/>
      </c>
      <c r="BQ591" s="226" t="str">
        <f aca="false">IF(W591="","",CONCATENATE(W591,IF(LEFT(AO591,1)="s","+","")))</f>
        <v/>
      </c>
      <c r="BR591" s="226" t="str">
        <f aca="false">IF(X591="","",CONCATENATE(X591,IF(LEFT(AQ591,1)="s","+","")))</f>
        <v/>
      </c>
      <c r="BS591" s="226" t="str">
        <f aca="false">IF(Y591="","",CONCATENATE(Y591,IF(LEFT(AR591,1)="s","+","")))</f>
        <v/>
      </c>
      <c r="BT591" s="226" t="str">
        <f aca="false">IF(Z591="","",CONCATENATE(Z591,IF(LEFT(AS591,1)="s","+","")))</f>
        <v/>
      </c>
      <c r="BU591" s="227" t="str">
        <f aca="false">IF(AA591="","",CONCATENATE(AA591,IF(LEFT(AT591,1)="s","+","")))</f>
        <v/>
      </c>
      <c r="BW591" s="177" t="s">
        <v>338</v>
      </c>
      <c r="BX591" s="170" t="str">
        <f aca="false">IF(BW591&lt;&gt;"",IF(ISNUMBER(FIND("=",BW591)),LEFT(BW591,FIND("=",BW591)-1),BW591),BW591)</f>
        <v>xx</v>
      </c>
      <c r="BY591" s="170" t="str">
        <f aca="false">IF(BW591&lt;&gt;"",IF(ISNUMBER(FIND("=",BW591)),RIGHT(BW591,LEN(BW591)-FIND("=",BW591)),""),"")</f>
        <v>Non_select</v>
      </c>
      <c r="BZ591" s="170" t="str">
        <f aca="false">IF(BX591&lt;&gt;"",IF(ISNUMBER(FIND(".",BX591)),LEFT(BX591,FIND(".",BX591)-1),BX591),BX591)</f>
        <v>xx</v>
      </c>
      <c r="CA591" s="170" t="str">
        <f aca="false">IF(BX591&lt;&gt;"",IF(ISNUMBER(FIND(".",BX591)),RIGHT(BX591,LEN(BX591)-FIND(".",BX591)),""),"")</f>
        <v/>
      </c>
      <c r="CC591" s="170" t="str">
        <f aca="false">A591</f>
        <v>KF513869</v>
      </c>
      <c r="CD591" s="178" t="s">
        <v>339</v>
      </c>
      <c r="CE591" s="178" t="s">
        <v>340</v>
      </c>
      <c r="CF591" s="178" t="s">
        <v>341</v>
      </c>
      <c r="CK591" s="178"/>
      <c r="CR591" s="228" t="n">
        <f aca="false">C591</f>
        <v>3</v>
      </c>
      <c r="CS591" s="229" t="e">
        <f aca="false">d#REF!</f>
        <v>#VALUE!</v>
      </c>
      <c r="CT591" s="170" t="str">
        <f aca="false">CONCATENATE(CD591," strain ",CM591," ",CL591,", partial cds")</f>
        <v>Hepatitis E virus strain  , partial cds</v>
      </c>
    </row>
    <row r="592" customFormat="false" ht="11.9" hidden="false" customHeight="true" outlineLevel="0" collapsed="false">
      <c r="A592" s="154" t="s">
        <v>1515</v>
      </c>
      <c r="B592" s="147" t="n">
        <v>3</v>
      </c>
      <c r="C592" s="148" t="n">
        <v>3</v>
      </c>
      <c r="D592" s="147" t="s">
        <v>1273</v>
      </c>
      <c r="E592" s="150" t="s">
        <v>640</v>
      </c>
      <c r="F592" s="210" t="s">
        <v>1516</v>
      </c>
      <c r="H592" s="146" t="s">
        <v>649</v>
      </c>
      <c r="I592" s="153" t="s">
        <v>650</v>
      </c>
      <c r="J592" s="146" t="s">
        <v>395</v>
      </c>
      <c r="M592" s="157" t="s">
        <v>348</v>
      </c>
      <c r="N592" s="158" t="s">
        <v>400</v>
      </c>
      <c r="O592" s="159" t="n">
        <v>2011</v>
      </c>
      <c r="S592" s="146" t="n">
        <v>280</v>
      </c>
      <c r="T592" s="161" t="n">
        <v>6</v>
      </c>
      <c r="AH592" s="164" t="n">
        <v>6262</v>
      </c>
      <c r="AI592" s="164" t="n">
        <v>6541</v>
      </c>
      <c r="AJ592" s="219" t="n">
        <f aca="false">SeqEnd-SeqBeg+1</f>
        <v>280</v>
      </c>
      <c r="AK592" s="220" t="n">
        <f aca="false">AND( SeqBeg&lt;=Beg  , End &lt;=SeqEnd )</f>
        <v>0</v>
      </c>
      <c r="AN592" s="221"/>
      <c r="AT592" s="147" t="s">
        <v>103</v>
      </c>
      <c r="AU592" s="146"/>
      <c r="AW592" s="222" t="str">
        <f aca="false">HYPERLINK(CONCATENATE("http://www.ncbi.nlm.nih.gov/nuccore/",BM592),BM592)</f>
        <v>KF513861</v>
      </c>
      <c r="AX592" s="219" t="e">
        <f aca="false">CONCATENATE(d#REF!,IF(I592="","",CONCATENATE(".",I592)),IF(K592="","",CONCATENATE(".",K592)),IF(M592="","",CONCATENATE(".",M592)),IF(R592="","",CONCATENATE(".",R592)),IF(U592="","","(*)"))</f>
        <v>#VALUE!</v>
      </c>
      <c r="AY592" s="170" t="str">
        <f aca="false">CONCATENATE(BM592,".",BN592)</f>
        <v>KF513861.HEV_EW34</v>
      </c>
      <c r="AZ592" s="171" t="str">
        <f aca="false">IF(AV592="",IF(ISNUMBER(FIND(".",A592)),LEFT(A592,FIND(".",A592)-1),A592),AV592)</f>
        <v>KF513861</v>
      </c>
      <c r="BA592" s="171" t="str">
        <f aca="false">IF(ISNUMBER(FIND("-",AZ592)),LEFT(AZ592,FIND("-",AZ592)-1),AZ592)</f>
        <v>KF513861</v>
      </c>
      <c r="BB592" s="170" t="str">
        <f aca="false"> MEGAname &amp; "="</f>
        <v>KF513861=</v>
      </c>
      <c r="BC592" s="170" t="str">
        <f aca="false">Clear &amp; IF(span ,"Span","out")</f>
        <v>KF513861=out</v>
      </c>
      <c r="BD592" s="170" t="str">
        <f aca="false">Clear &amp; IF(span, IF(B592=".","Selected",B592),"out")</f>
        <v>KF513861=out</v>
      </c>
      <c r="BE592" s="170" t="str">
        <f aca="false">Clear &amp; Strain</f>
        <v>KF513861=HEV_EW342</v>
      </c>
      <c r="BF592" s="170" t="e">
        <f aca="false">CONCATENATE(A592,"=",F591,". ",AX592,IF(AB592="","",CONCATENATE(".",AB592)))</f>
        <v>#VALUE!</v>
      </c>
      <c r="BG592" s="170" t="e">
        <f aca="false">CONCATENATE(A592,"=",F591,". ",AX592)</f>
        <v>#VALUE!</v>
      </c>
      <c r="BH592" s="170" t="e">
        <f aca="false">CONCATENATE(A592,"=",AX592)</f>
        <v>#VALUE!</v>
      </c>
      <c r="BI592" s="170" t="e">
        <f aca="false">CONCATENATE(A592,"=",ComForSubtype,d#REF!)</f>
        <v>#VALUE!</v>
      </c>
      <c r="BJ592" s="170" t="str">
        <f aca="false">CONCATENATE(A592,"=",E592)</f>
        <v>KF513861=3</v>
      </c>
      <c r="BK592" s="170" t="str">
        <f aca="false">CONCATENATE(A592,"=",C592)</f>
        <v>KF513861=3</v>
      </c>
      <c r="BL592" s="170" t="e">
        <f aca="false">CONCATENATE(d#REF!,"=")</f>
        <v>#VALUE!</v>
      </c>
      <c r="BM592" s="223" t="str">
        <f aca="false">IF(BA592="XX","",BA592)</f>
        <v>KF513861</v>
      </c>
      <c r="BN592" s="224" t="str">
        <f aca="false">CONCATENATE(IF(F591="","",F591),IF(G592="","",CONCATENATE(" / ",G592)))</f>
        <v>HEV_EW34</v>
      </c>
      <c r="BO592" s="225" t="e">
        <f aca="false">AX592</f>
        <v>#VALUE!</v>
      </c>
      <c r="BP592" s="226" t="str">
        <f aca="false">IF(V592="","",V592)</f>
        <v/>
      </c>
      <c r="BQ592" s="226" t="str">
        <f aca="false">IF(W592="","",CONCATENATE(W592,IF(LEFT(AO592,1)="s","+","")))</f>
        <v/>
      </c>
      <c r="BR592" s="226" t="str">
        <f aca="false">IF(X592="","",CONCATENATE(X592,IF(LEFT(AQ592,1)="s","+","")))</f>
        <v/>
      </c>
      <c r="BS592" s="226" t="str">
        <f aca="false">IF(Y592="","",CONCATENATE(Y592,IF(LEFT(AR592,1)="s","+","")))</f>
        <v/>
      </c>
      <c r="BT592" s="226" t="str">
        <f aca="false">IF(Z592="","",CONCATENATE(Z592,IF(LEFT(AS592,1)="s","+","")))</f>
        <v/>
      </c>
      <c r="BU592" s="227" t="str">
        <f aca="false">IF(AA592="","",CONCATENATE(AA592,IF(LEFT(AT592,1)="s","+","")))</f>
        <v/>
      </c>
      <c r="BW592" s="177" t="s">
        <v>338</v>
      </c>
      <c r="BX592" s="170" t="str">
        <f aca="false">IF(BW592&lt;&gt;"",IF(ISNUMBER(FIND("=",BW592)),LEFT(BW592,FIND("=",BW592)-1),BW592),BW592)</f>
        <v>xx</v>
      </c>
      <c r="BY592" s="170" t="str">
        <f aca="false">IF(BW592&lt;&gt;"",IF(ISNUMBER(FIND("=",BW592)),RIGHT(BW592,LEN(BW592)-FIND("=",BW592)),""),"")</f>
        <v>Non_select</v>
      </c>
      <c r="BZ592" s="170" t="str">
        <f aca="false">IF(BX592&lt;&gt;"",IF(ISNUMBER(FIND(".",BX592)),LEFT(BX592,FIND(".",BX592)-1),BX592),BX592)</f>
        <v>xx</v>
      </c>
      <c r="CA592" s="170" t="str">
        <f aca="false">IF(BX592&lt;&gt;"",IF(ISNUMBER(FIND(".",BX592)),RIGHT(BX592,LEN(BX592)-FIND(".",BX592)),""),"")</f>
        <v/>
      </c>
      <c r="CC592" s="170" t="str">
        <f aca="false">A592</f>
        <v>KF513861</v>
      </c>
      <c r="CD592" s="178" t="s">
        <v>339</v>
      </c>
      <c r="CE592" s="178" t="s">
        <v>340</v>
      </c>
      <c r="CF592" s="178" t="s">
        <v>341</v>
      </c>
      <c r="CK592" s="178"/>
      <c r="CR592" s="228" t="n">
        <f aca="false">C592</f>
        <v>3</v>
      </c>
      <c r="CS592" s="229" t="e">
        <f aca="false">d#REF!</f>
        <v>#VALUE!</v>
      </c>
      <c r="CT592" s="170" t="str">
        <f aca="false">CONCATENATE(CD592," strain ",CM592," ",CL592,", partial cds")</f>
        <v>Hepatitis E virus strain  , partial cds</v>
      </c>
    </row>
    <row r="593" customFormat="false" ht="11.9" hidden="false" customHeight="true" outlineLevel="0" collapsed="false">
      <c r="A593" s="154" t="s">
        <v>1517</v>
      </c>
      <c r="B593" s="147" t="n">
        <v>3</v>
      </c>
      <c r="C593" s="148" t="n">
        <v>3</v>
      </c>
      <c r="D593" s="147" t="s">
        <v>1273</v>
      </c>
      <c r="E593" s="150" t="s">
        <v>640</v>
      </c>
      <c r="F593" s="210" t="s">
        <v>1518</v>
      </c>
      <c r="H593" s="146" t="s">
        <v>649</v>
      </c>
      <c r="I593" s="153" t="s">
        <v>650</v>
      </c>
      <c r="J593" s="146" t="s">
        <v>395</v>
      </c>
      <c r="M593" s="157" t="s">
        <v>348</v>
      </c>
      <c r="N593" s="158" t="s">
        <v>400</v>
      </c>
      <c r="O593" s="159" t="n">
        <v>2011</v>
      </c>
      <c r="S593" s="146" t="n">
        <v>280</v>
      </c>
      <c r="T593" s="161" t="n">
        <v>6</v>
      </c>
      <c r="AH593" s="164" t="n">
        <v>6262</v>
      </c>
      <c r="AI593" s="164" t="n">
        <v>6541</v>
      </c>
      <c r="AJ593" s="219" t="n">
        <f aca="false">SeqEnd-SeqBeg+1</f>
        <v>280</v>
      </c>
      <c r="AK593" s="220" t="n">
        <f aca="false">AND( SeqBeg&lt;=Beg  , End &lt;=SeqEnd )</f>
        <v>0</v>
      </c>
      <c r="AN593" s="221"/>
      <c r="AT593" s="147" t="s">
        <v>103</v>
      </c>
      <c r="AU593" s="146"/>
      <c r="AW593" s="222" t="str">
        <f aca="false">HYPERLINK(CONCATENATE("http://www.ncbi.nlm.nih.gov/nuccore/",BM593),BM593)</f>
        <v>KF513862</v>
      </c>
      <c r="AX593" s="219" t="e">
        <f aca="false">CONCATENATE(d#REF!,IF(I593="","",CONCATENATE(".",I593)),IF(K593="","",CONCATENATE(".",K593)),IF(M593="","",CONCATENATE(".",M593)),IF(R593="","",CONCATENATE(".",R593)),IF(U593="","","(*)"))</f>
        <v>#VALUE!</v>
      </c>
      <c r="AY593" s="170" t="str">
        <f aca="false">CONCATENATE(BM593,".",BN593)</f>
        <v>KF513862.HEV_EW342</v>
      </c>
      <c r="AZ593" s="171" t="str">
        <f aca="false">IF(AV593="",IF(ISNUMBER(FIND(".",A593)),LEFT(A593,FIND(".",A593)-1),A593),AV593)</f>
        <v>KF513862</v>
      </c>
      <c r="BA593" s="171" t="str">
        <f aca="false">IF(ISNUMBER(FIND("-",AZ593)),LEFT(AZ593,FIND("-",AZ593)-1),AZ593)</f>
        <v>KF513862</v>
      </c>
      <c r="BB593" s="170" t="str">
        <f aca="false"> MEGAname &amp; "="</f>
        <v>KF513862=</v>
      </c>
      <c r="BC593" s="170" t="str">
        <f aca="false">Clear &amp; IF(span ,"Span","out")</f>
        <v>KF513862=out</v>
      </c>
      <c r="BD593" s="170" t="str">
        <f aca="false">Clear &amp; IF(span, IF(B593=".","Selected",B593),"out")</f>
        <v>KF513862=out</v>
      </c>
      <c r="BE593" s="170" t="str">
        <f aca="false">Clear &amp; Strain</f>
        <v>KF513862=HEV_EW343</v>
      </c>
      <c r="BF593" s="170" t="e">
        <f aca="false">CONCATENATE(A593,"=",F592,". ",AX593,IF(AB593="","",CONCATENATE(".",AB593)))</f>
        <v>#VALUE!</v>
      </c>
      <c r="BG593" s="170" t="e">
        <f aca="false">CONCATENATE(A593,"=",F592,". ",AX593)</f>
        <v>#VALUE!</v>
      </c>
      <c r="BH593" s="170" t="e">
        <f aca="false">CONCATENATE(A593,"=",AX593)</f>
        <v>#VALUE!</v>
      </c>
      <c r="BI593" s="170" t="e">
        <f aca="false">CONCATENATE(A593,"=",ComForSubtype,d#REF!)</f>
        <v>#VALUE!</v>
      </c>
      <c r="BJ593" s="170" t="str">
        <f aca="false">CONCATENATE(A593,"=",E593)</f>
        <v>KF513862=3</v>
      </c>
      <c r="BK593" s="170" t="str">
        <f aca="false">CONCATENATE(A593,"=",C593)</f>
        <v>KF513862=3</v>
      </c>
      <c r="BL593" s="170" t="e">
        <f aca="false">CONCATENATE(d#REF!,"=")</f>
        <v>#VALUE!</v>
      </c>
      <c r="BM593" s="223" t="str">
        <f aca="false">IF(BA593="XX","",BA593)</f>
        <v>KF513862</v>
      </c>
      <c r="BN593" s="224" t="str">
        <f aca="false">CONCATENATE(IF(F592="","",F592),IF(G593="","",CONCATENATE(" / ",G593)))</f>
        <v>HEV_EW342</v>
      </c>
      <c r="BO593" s="225" t="e">
        <f aca="false">AX593</f>
        <v>#VALUE!</v>
      </c>
      <c r="BP593" s="226" t="str">
        <f aca="false">IF(V593="","",V593)</f>
        <v/>
      </c>
      <c r="BQ593" s="226" t="str">
        <f aca="false">IF(W593="","",CONCATENATE(W593,IF(LEFT(AO593,1)="s","+","")))</f>
        <v/>
      </c>
      <c r="BR593" s="226" t="str">
        <f aca="false">IF(X593="","",CONCATENATE(X593,IF(LEFT(AQ593,1)="s","+","")))</f>
        <v/>
      </c>
      <c r="BS593" s="226" t="str">
        <f aca="false">IF(Y593="","",CONCATENATE(Y593,IF(LEFT(AR593,1)="s","+","")))</f>
        <v/>
      </c>
      <c r="BT593" s="226" t="str">
        <f aca="false">IF(Z593="","",CONCATENATE(Z593,IF(LEFT(AS593,1)="s","+","")))</f>
        <v/>
      </c>
      <c r="BU593" s="227" t="str">
        <f aca="false">IF(AA593="","",CONCATENATE(AA593,IF(LEFT(AT593,1)="s","+","")))</f>
        <v/>
      </c>
      <c r="BW593" s="177" t="s">
        <v>338</v>
      </c>
      <c r="BX593" s="170" t="str">
        <f aca="false">IF(BW593&lt;&gt;"",IF(ISNUMBER(FIND("=",BW593)),LEFT(BW593,FIND("=",BW593)-1),BW593),BW593)</f>
        <v>xx</v>
      </c>
      <c r="BY593" s="170" t="str">
        <f aca="false">IF(BW593&lt;&gt;"",IF(ISNUMBER(FIND("=",BW593)),RIGHT(BW593,LEN(BW593)-FIND("=",BW593)),""),"")</f>
        <v>Non_select</v>
      </c>
      <c r="BZ593" s="170" t="str">
        <f aca="false">IF(BX593&lt;&gt;"",IF(ISNUMBER(FIND(".",BX593)),LEFT(BX593,FIND(".",BX593)-1),BX593),BX593)</f>
        <v>xx</v>
      </c>
      <c r="CA593" s="170" t="str">
        <f aca="false">IF(BX593&lt;&gt;"",IF(ISNUMBER(FIND(".",BX593)),RIGHT(BX593,LEN(BX593)-FIND(".",BX593)),""),"")</f>
        <v/>
      </c>
      <c r="CC593" s="170" t="str">
        <f aca="false">A593</f>
        <v>KF513862</v>
      </c>
      <c r="CD593" s="178" t="s">
        <v>339</v>
      </c>
      <c r="CE593" s="178" t="s">
        <v>340</v>
      </c>
      <c r="CF593" s="178" t="s">
        <v>341</v>
      </c>
      <c r="CK593" s="178"/>
      <c r="CR593" s="228" t="n">
        <f aca="false">C593</f>
        <v>3</v>
      </c>
      <c r="CS593" s="229" t="e">
        <f aca="false">d#REF!</f>
        <v>#VALUE!</v>
      </c>
      <c r="CT593" s="170" t="str">
        <f aca="false">CONCATENATE(CD593," strain ",CM593," ",CL593,", partial cds")</f>
        <v>Hepatitis E virus strain  , partial cds</v>
      </c>
    </row>
    <row r="594" customFormat="false" ht="11.9" hidden="false" customHeight="true" outlineLevel="0" collapsed="false">
      <c r="A594" s="154" t="s">
        <v>1519</v>
      </c>
      <c r="B594" s="147" t="n">
        <v>3</v>
      </c>
      <c r="C594" s="148" t="n">
        <v>3</v>
      </c>
      <c r="D594" s="147" t="s">
        <v>1273</v>
      </c>
      <c r="E594" s="150" t="s">
        <v>640</v>
      </c>
      <c r="F594" s="210" t="s">
        <v>1520</v>
      </c>
      <c r="H594" s="146" t="s">
        <v>649</v>
      </c>
      <c r="I594" s="153" t="s">
        <v>650</v>
      </c>
      <c r="J594" s="146" t="s">
        <v>395</v>
      </c>
      <c r="M594" s="157" t="s">
        <v>348</v>
      </c>
      <c r="N594" s="158" t="s">
        <v>400</v>
      </c>
      <c r="O594" s="159" t="n">
        <v>2011</v>
      </c>
      <c r="S594" s="146" t="n">
        <v>280</v>
      </c>
      <c r="T594" s="161" t="n">
        <v>6</v>
      </c>
      <c r="AH594" s="164" t="n">
        <v>6262</v>
      </c>
      <c r="AI594" s="164" t="n">
        <v>6541</v>
      </c>
      <c r="AJ594" s="219" t="n">
        <f aca="false">SeqEnd-SeqBeg+1</f>
        <v>280</v>
      </c>
      <c r="AK594" s="220" t="n">
        <f aca="false">AND( SeqBeg&lt;=Beg  , End &lt;=SeqEnd )</f>
        <v>0</v>
      </c>
      <c r="AN594" s="221"/>
      <c r="AT594" s="147" t="s">
        <v>103</v>
      </c>
      <c r="AU594" s="146"/>
      <c r="AW594" s="222" t="str">
        <f aca="false">HYPERLINK(CONCATENATE("http://www.ncbi.nlm.nih.gov/nuccore/",BM594),BM594)</f>
        <v>KF513863</v>
      </c>
      <c r="AX594" s="219" t="e">
        <f aca="false">CONCATENATE(d#REF!,IF(I594="","",CONCATENATE(".",I594)),IF(K594="","",CONCATENATE(".",K594)),IF(M594="","",CONCATENATE(".",M594)),IF(R594="","",CONCATENATE(".",R594)),IF(U594="","","(*)"))</f>
        <v>#VALUE!</v>
      </c>
      <c r="AY594" s="170" t="str">
        <f aca="false">CONCATENATE(BM594,".",BN594)</f>
        <v>KF513863.HEV_EW343</v>
      </c>
      <c r="AZ594" s="171" t="str">
        <f aca="false">IF(AV594="",IF(ISNUMBER(FIND(".",A594)),LEFT(A594,FIND(".",A594)-1),A594),AV594)</f>
        <v>KF513863</v>
      </c>
      <c r="BA594" s="171" t="str">
        <f aca="false">IF(ISNUMBER(FIND("-",AZ594)),LEFT(AZ594,FIND("-",AZ594)-1),AZ594)</f>
        <v>KF513863</v>
      </c>
      <c r="BB594" s="170" t="str">
        <f aca="false"> MEGAname &amp; "="</f>
        <v>KF513863=</v>
      </c>
      <c r="BC594" s="170" t="str">
        <f aca="false">Clear &amp; IF(span ,"Span","out")</f>
        <v>KF513863=out</v>
      </c>
      <c r="BD594" s="170" t="str">
        <f aca="false">Clear &amp; IF(span, IF(B594=".","Selected",B594),"out")</f>
        <v>KF513863=out</v>
      </c>
      <c r="BE594" s="170" t="str">
        <f aca="false">Clear &amp; Strain</f>
        <v>KF513863=HEV_EW344</v>
      </c>
      <c r="BF594" s="170" t="e">
        <f aca="false">CONCATENATE(A594,"=",F593,". ",AX594,IF(AB594="","",CONCATENATE(".",AB594)))</f>
        <v>#VALUE!</v>
      </c>
      <c r="BG594" s="170" t="e">
        <f aca="false">CONCATENATE(A594,"=",F593,". ",AX594)</f>
        <v>#VALUE!</v>
      </c>
      <c r="BH594" s="170" t="e">
        <f aca="false">CONCATENATE(A594,"=",AX594)</f>
        <v>#VALUE!</v>
      </c>
      <c r="BI594" s="170" t="e">
        <f aca="false">CONCATENATE(A594,"=",ComForSubtype,d#REF!)</f>
        <v>#VALUE!</v>
      </c>
      <c r="BJ594" s="170" t="str">
        <f aca="false">CONCATENATE(A594,"=",E594)</f>
        <v>KF513863=3</v>
      </c>
      <c r="BK594" s="170" t="str">
        <f aca="false">CONCATENATE(A594,"=",C594)</f>
        <v>KF513863=3</v>
      </c>
      <c r="BL594" s="170" t="e">
        <f aca="false">CONCATENATE(d#REF!,"=")</f>
        <v>#VALUE!</v>
      </c>
      <c r="BM594" s="223" t="str">
        <f aca="false">IF(BA594="XX","",BA594)</f>
        <v>KF513863</v>
      </c>
      <c r="BN594" s="224" t="str">
        <f aca="false">CONCATENATE(IF(F593="","",F593),IF(G594="","",CONCATENATE(" / ",G594)))</f>
        <v>HEV_EW343</v>
      </c>
      <c r="BO594" s="225" t="e">
        <f aca="false">AX594</f>
        <v>#VALUE!</v>
      </c>
      <c r="BP594" s="226" t="str">
        <f aca="false">IF(V594="","",V594)</f>
        <v/>
      </c>
      <c r="BQ594" s="226" t="str">
        <f aca="false">IF(W594="","",CONCATENATE(W594,IF(LEFT(AO594,1)="s","+","")))</f>
        <v/>
      </c>
      <c r="BR594" s="226" t="str">
        <f aca="false">IF(X594="","",CONCATENATE(X594,IF(LEFT(AQ594,1)="s","+","")))</f>
        <v/>
      </c>
      <c r="BS594" s="226" t="str">
        <f aca="false">IF(Y594="","",CONCATENATE(Y594,IF(LEFT(AR594,1)="s","+","")))</f>
        <v/>
      </c>
      <c r="BT594" s="226" t="str">
        <f aca="false">IF(Z594="","",CONCATENATE(Z594,IF(LEFT(AS594,1)="s","+","")))</f>
        <v/>
      </c>
      <c r="BU594" s="227" t="str">
        <f aca="false">IF(AA594="","",CONCATENATE(AA594,IF(LEFT(AT594,1)="s","+","")))</f>
        <v/>
      </c>
      <c r="BW594" s="177" t="s">
        <v>338</v>
      </c>
      <c r="BX594" s="170" t="str">
        <f aca="false">IF(BW594&lt;&gt;"",IF(ISNUMBER(FIND("=",BW594)),LEFT(BW594,FIND("=",BW594)-1),BW594),BW594)</f>
        <v>xx</v>
      </c>
      <c r="BY594" s="170" t="str">
        <f aca="false">IF(BW594&lt;&gt;"",IF(ISNUMBER(FIND("=",BW594)),RIGHT(BW594,LEN(BW594)-FIND("=",BW594)),""),"")</f>
        <v>Non_select</v>
      </c>
      <c r="BZ594" s="170" t="str">
        <f aca="false">IF(BX594&lt;&gt;"",IF(ISNUMBER(FIND(".",BX594)),LEFT(BX594,FIND(".",BX594)-1),BX594),BX594)</f>
        <v>xx</v>
      </c>
      <c r="CA594" s="170" t="str">
        <f aca="false">IF(BX594&lt;&gt;"",IF(ISNUMBER(FIND(".",BX594)),RIGHT(BX594,LEN(BX594)-FIND(".",BX594)),""),"")</f>
        <v/>
      </c>
      <c r="CC594" s="170" t="str">
        <f aca="false">A594</f>
        <v>KF513863</v>
      </c>
      <c r="CD594" s="178" t="s">
        <v>339</v>
      </c>
      <c r="CE594" s="178" t="s">
        <v>340</v>
      </c>
      <c r="CF594" s="178" t="s">
        <v>341</v>
      </c>
      <c r="CK594" s="178"/>
      <c r="CR594" s="228" t="n">
        <f aca="false">C594</f>
        <v>3</v>
      </c>
      <c r="CS594" s="229" t="e">
        <f aca="false">d#REF!</f>
        <v>#VALUE!</v>
      </c>
      <c r="CT594" s="170" t="str">
        <f aca="false">CONCATENATE(CD594," strain ",CM594," ",CL594,", partial cds")</f>
        <v>Hepatitis E virus strain  , partial cds</v>
      </c>
    </row>
    <row r="595" customFormat="false" ht="11.9" hidden="false" customHeight="true" outlineLevel="0" collapsed="false">
      <c r="A595" s="154" t="s">
        <v>1521</v>
      </c>
      <c r="B595" s="147" t="n">
        <v>3</v>
      </c>
      <c r="C595" s="148" t="n">
        <v>3</v>
      </c>
      <c r="D595" s="147" t="s">
        <v>1273</v>
      </c>
      <c r="E595" s="150" t="s">
        <v>640</v>
      </c>
      <c r="F595" s="210" t="s">
        <v>1522</v>
      </c>
      <c r="H595" s="146" t="s">
        <v>649</v>
      </c>
      <c r="I595" s="153" t="s">
        <v>650</v>
      </c>
      <c r="J595" s="146" t="s">
        <v>395</v>
      </c>
      <c r="M595" s="157" t="s">
        <v>348</v>
      </c>
      <c r="N595" s="158" t="s">
        <v>400</v>
      </c>
      <c r="O595" s="159" t="n">
        <v>2011</v>
      </c>
      <c r="S595" s="146" t="n">
        <v>280</v>
      </c>
      <c r="T595" s="161" t="n">
        <v>6</v>
      </c>
      <c r="AH595" s="164" t="n">
        <v>6262</v>
      </c>
      <c r="AI595" s="164" t="n">
        <v>6541</v>
      </c>
      <c r="AJ595" s="219" t="n">
        <f aca="false">SeqEnd-SeqBeg+1</f>
        <v>280</v>
      </c>
      <c r="AK595" s="220" t="n">
        <f aca="false">AND( SeqBeg&lt;=Beg  , End &lt;=SeqEnd )</f>
        <v>0</v>
      </c>
      <c r="AN595" s="221"/>
      <c r="AT595" s="147" t="s">
        <v>103</v>
      </c>
      <c r="AU595" s="146"/>
      <c r="AW595" s="222" t="str">
        <f aca="false">HYPERLINK(CONCATENATE("http://www.ncbi.nlm.nih.gov/nuccore/",BM595),BM595)</f>
        <v>KF513866</v>
      </c>
      <c r="AX595" s="219" t="e">
        <f aca="false">CONCATENATE(d#REF!,IF(I595="","",CONCATENATE(".",I595)),IF(K595="","",CONCATENATE(".",K595)),IF(M595="","",CONCATENATE(".",M595)),IF(R595="","",CONCATENATE(".",R595)),IF(U595="","","(*)"))</f>
        <v>#VALUE!</v>
      </c>
      <c r="AY595" s="170" t="str">
        <f aca="false">CONCATENATE(BM595,".",BN595)</f>
        <v>KF513866.HEV_EW344</v>
      </c>
      <c r="AZ595" s="171" t="str">
        <f aca="false">IF(AV595="",IF(ISNUMBER(FIND(".",A595)),LEFT(A595,FIND(".",A595)-1),A595),AV595)</f>
        <v>KF513866</v>
      </c>
      <c r="BA595" s="171" t="str">
        <f aca="false">IF(ISNUMBER(FIND("-",AZ595)),LEFT(AZ595,FIND("-",AZ595)-1),AZ595)</f>
        <v>KF513866</v>
      </c>
      <c r="BB595" s="170" t="str">
        <f aca="false"> MEGAname &amp; "="</f>
        <v>KF513866=</v>
      </c>
      <c r="BC595" s="170" t="str">
        <f aca="false">Clear &amp; IF(span ,"Span","out")</f>
        <v>KF513866=out</v>
      </c>
      <c r="BD595" s="170" t="str">
        <f aca="false">Clear &amp; IF(span, IF(B595=".","Selected",B595),"out")</f>
        <v>KF513866=out</v>
      </c>
      <c r="BE595" s="170" t="str">
        <f aca="false">Clear &amp; Strain</f>
        <v>KF513866=HEV_EW347</v>
      </c>
      <c r="BF595" s="170" t="e">
        <f aca="false">CONCATENATE(A595,"=",F594,". ",AX595,IF(AB595="","",CONCATENATE(".",AB595)))</f>
        <v>#VALUE!</v>
      </c>
      <c r="BG595" s="170" t="e">
        <f aca="false">CONCATENATE(A595,"=",F594,". ",AX595)</f>
        <v>#VALUE!</v>
      </c>
      <c r="BH595" s="170" t="e">
        <f aca="false">CONCATENATE(A595,"=",AX595)</f>
        <v>#VALUE!</v>
      </c>
      <c r="BI595" s="170" t="e">
        <f aca="false">CONCATENATE(A595,"=",ComForSubtype,d#REF!)</f>
        <v>#VALUE!</v>
      </c>
      <c r="BJ595" s="170" t="str">
        <f aca="false">CONCATENATE(A595,"=",E595)</f>
        <v>KF513866=3</v>
      </c>
      <c r="BK595" s="170" t="str">
        <f aca="false">CONCATENATE(A595,"=",C595)</f>
        <v>KF513866=3</v>
      </c>
      <c r="BL595" s="170" t="e">
        <f aca="false">CONCATENATE(d#REF!,"=")</f>
        <v>#VALUE!</v>
      </c>
      <c r="BM595" s="223" t="str">
        <f aca="false">IF(BA595="XX","",BA595)</f>
        <v>KF513866</v>
      </c>
      <c r="BN595" s="224" t="str">
        <f aca="false">CONCATENATE(IF(F594="","",F594),IF(G595="","",CONCATENATE(" / ",G595)))</f>
        <v>HEV_EW344</v>
      </c>
      <c r="BO595" s="225" t="e">
        <f aca="false">AX595</f>
        <v>#VALUE!</v>
      </c>
      <c r="BP595" s="226" t="str">
        <f aca="false">IF(V595="","",V595)</f>
        <v/>
      </c>
      <c r="BQ595" s="226" t="str">
        <f aca="false">IF(W595="","",CONCATENATE(W595,IF(LEFT(AO595,1)="s","+","")))</f>
        <v/>
      </c>
      <c r="BR595" s="226" t="str">
        <f aca="false">IF(X595="","",CONCATENATE(X595,IF(LEFT(AQ595,1)="s","+","")))</f>
        <v/>
      </c>
      <c r="BS595" s="226" t="str">
        <f aca="false">IF(Y595="","",CONCATENATE(Y595,IF(LEFT(AR595,1)="s","+","")))</f>
        <v/>
      </c>
      <c r="BT595" s="226" t="str">
        <f aca="false">IF(Z595="","",CONCATENATE(Z595,IF(LEFT(AS595,1)="s","+","")))</f>
        <v/>
      </c>
      <c r="BU595" s="227" t="str">
        <f aca="false">IF(AA595="","",CONCATENATE(AA595,IF(LEFT(AT595,1)="s","+","")))</f>
        <v/>
      </c>
      <c r="BW595" s="177" t="s">
        <v>338</v>
      </c>
      <c r="BX595" s="170" t="str">
        <f aca="false">IF(BW595&lt;&gt;"",IF(ISNUMBER(FIND("=",BW595)),LEFT(BW595,FIND("=",BW595)-1),BW595),BW595)</f>
        <v>xx</v>
      </c>
      <c r="BY595" s="170" t="str">
        <f aca="false">IF(BW595&lt;&gt;"",IF(ISNUMBER(FIND("=",BW595)),RIGHT(BW595,LEN(BW595)-FIND("=",BW595)),""),"")</f>
        <v>Non_select</v>
      </c>
      <c r="BZ595" s="170" t="str">
        <f aca="false">IF(BX595&lt;&gt;"",IF(ISNUMBER(FIND(".",BX595)),LEFT(BX595,FIND(".",BX595)-1),BX595),BX595)</f>
        <v>xx</v>
      </c>
      <c r="CA595" s="170" t="str">
        <f aca="false">IF(BX595&lt;&gt;"",IF(ISNUMBER(FIND(".",BX595)),RIGHT(BX595,LEN(BX595)-FIND(".",BX595)),""),"")</f>
        <v/>
      </c>
      <c r="CC595" s="170" t="str">
        <f aca="false">A595</f>
        <v>KF513866</v>
      </c>
      <c r="CD595" s="178" t="s">
        <v>339</v>
      </c>
      <c r="CE595" s="178" t="s">
        <v>340</v>
      </c>
      <c r="CF595" s="178" t="s">
        <v>341</v>
      </c>
      <c r="CK595" s="178"/>
      <c r="CR595" s="228" t="n">
        <f aca="false">C595</f>
        <v>3</v>
      </c>
      <c r="CS595" s="229" t="e">
        <f aca="false">d#REF!</f>
        <v>#VALUE!</v>
      </c>
      <c r="CT595" s="170" t="str">
        <f aca="false">CONCATENATE(CD595," strain ",CM595," ",CL595,", partial cds")</f>
        <v>Hepatitis E virus strain  , partial cds</v>
      </c>
    </row>
    <row r="596" customFormat="false" ht="11.9" hidden="false" customHeight="true" outlineLevel="0" collapsed="false">
      <c r="A596" s="154" t="s">
        <v>1523</v>
      </c>
      <c r="B596" s="147" t="n">
        <v>3</v>
      </c>
      <c r="C596" s="148" t="n">
        <v>3</v>
      </c>
      <c r="D596" s="147" t="s">
        <v>1273</v>
      </c>
      <c r="E596" s="150" t="s">
        <v>640</v>
      </c>
      <c r="F596" s="210" t="s">
        <v>1524</v>
      </c>
      <c r="H596" s="146" t="s">
        <v>649</v>
      </c>
      <c r="I596" s="153" t="s">
        <v>650</v>
      </c>
      <c r="J596" s="146" t="s">
        <v>395</v>
      </c>
      <c r="M596" s="157" t="s">
        <v>348</v>
      </c>
      <c r="N596" s="158" t="s">
        <v>400</v>
      </c>
      <c r="O596" s="159" t="n">
        <v>2005</v>
      </c>
      <c r="S596" s="146" t="n">
        <v>280</v>
      </c>
      <c r="T596" s="161" t="n">
        <v>6</v>
      </c>
      <c r="AH596" s="164" t="n">
        <v>6262</v>
      </c>
      <c r="AI596" s="164" t="n">
        <v>6541</v>
      </c>
      <c r="AJ596" s="219" t="n">
        <f aca="false">SeqEnd-SeqBeg+1</f>
        <v>280</v>
      </c>
      <c r="AK596" s="220" t="n">
        <f aca="false">AND( SeqBeg&lt;=Beg  , End &lt;=SeqEnd )</f>
        <v>0</v>
      </c>
      <c r="AN596" s="221"/>
      <c r="AT596" s="147" t="s">
        <v>103</v>
      </c>
      <c r="AU596" s="146"/>
      <c r="AW596" s="222" t="str">
        <f aca="false">HYPERLINK(CONCATENATE("http://www.ncbi.nlm.nih.gov/nuccore/",BM596),BM596)</f>
        <v>KF513880</v>
      </c>
      <c r="AX596" s="219" t="e">
        <f aca="false">CONCATENATE(d#REF!,IF(I596="","",CONCATENATE(".",I596)),IF(K596="","",CONCATENATE(".",K596)),IF(M596="","",CONCATENATE(".",M596)),IF(R596="","",CONCATENATE(".",R596)),IF(U596="","","(*)"))</f>
        <v>#VALUE!</v>
      </c>
      <c r="AY596" s="170" t="str">
        <f aca="false">CONCATENATE(BM596,".",BN596)</f>
        <v>KF513880.HEV_EW347</v>
      </c>
      <c r="AZ596" s="171" t="str">
        <f aca="false">IF(AV596="",IF(ISNUMBER(FIND(".",A596)),LEFT(A596,FIND(".",A596)-1),A596),AV596)</f>
        <v>KF513880</v>
      </c>
      <c r="BA596" s="171" t="str">
        <f aca="false">IF(ISNUMBER(FIND("-",AZ596)),LEFT(AZ596,FIND("-",AZ596)-1),AZ596)</f>
        <v>KF513880</v>
      </c>
      <c r="BB596" s="170" t="str">
        <f aca="false"> MEGAname &amp; "="</f>
        <v>KF513880=</v>
      </c>
      <c r="BC596" s="170" t="str">
        <f aca="false">Clear &amp; IF(span ,"Span","out")</f>
        <v>KF513880=out</v>
      </c>
      <c r="BD596" s="170" t="str">
        <f aca="false">Clear &amp; IF(span, IF(B596=".","Selected",B596),"out")</f>
        <v>KF513880=out</v>
      </c>
      <c r="BE596" s="170" t="str">
        <f aca="false">Clear &amp; Strain</f>
        <v>KF513880=HEV_EW35</v>
      </c>
      <c r="BF596" s="170" t="e">
        <f aca="false">CONCATENATE(A596,"=",F595,". ",AX596,IF(AB596="","",CONCATENATE(".",AB596)))</f>
        <v>#VALUE!</v>
      </c>
      <c r="BG596" s="170" t="e">
        <f aca="false">CONCATENATE(A596,"=",F595,". ",AX596)</f>
        <v>#VALUE!</v>
      </c>
      <c r="BH596" s="170" t="e">
        <f aca="false">CONCATENATE(A596,"=",AX596)</f>
        <v>#VALUE!</v>
      </c>
      <c r="BI596" s="170" t="e">
        <f aca="false">CONCATENATE(A596,"=",ComForSubtype,d#REF!)</f>
        <v>#VALUE!</v>
      </c>
      <c r="BJ596" s="170" t="str">
        <f aca="false">CONCATENATE(A596,"=",E596)</f>
        <v>KF513880=3</v>
      </c>
      <c r="BK596" s="170" t="str">
        <f aca="false">CONCATENATE(A596,"=",C596)</f>
        <v>KF513880=3</v>
      </c>
      <c r="BL596" s="170" t="e">
        <f aca="false">CONCATENATE(d#REF!,"=")</f>
        <v>#VALUE!</v>
      </c>
      <c r="BM596" s="223" t="str">
        <f aca="false">IF(BA596="XX","",BA596)</f>
        <v>KF513880</v>
      </c>
      <c r="BN596" s="224" t="str">
        <f aca="false">CONCATENATE(IF(F595="","",F595),IF(G596="","",CONCATENATE(" / ",G596)))</f>
        <v>HEV_EW347</v>
      </c>
      <c r="BO596" s="225" t="e">
        <f aca="false">AX596</f>
        <v>#VALUE!</v>
      </c>
      <c r="BP596" s="226" t="str">
        <f aca="false">IF(V596="","",V596)</f>
        <v/>
      </c>
      <c r="BQ596" s="226" t="str">
        <f aca="false">IF(W596="","",CONCATENATE(W596,IF(LEFT(AO596,1)="s","+","")))</f>
        <v/>
      </c>
      <c r="BR596" s="226" t="str">
        <f aca="false">IF(X596="","",CONCATENATE(X596,IF(LEFT(AQ596,1)="s","+","")))</f>
        <v/>
      </c>
      <c r="BS596" s="226" t="str">
        <f aca="false">IF(Y596="","",CONCATENATE(Y596,IF(LEFT(AR596,1)="s","+","")))</f>
        <v/>
      </c>
      <c r="BT596" s="226" t="str">
        <f aca="false">IF(Z596="","",CONCATENATE(Z596,IF(LEFT(AS596,1)="s","+","")))</f>
        <v/>
      </c>
      <c r="BU596" s="227" t="str">
        <f aca="false">IF(AA596="","",CONCATENATE(AA596,IF(LEFT(AT596,1)="s","+","")))</f>
        <v/>
      </c>
      <c r="BW596" s="177" t="s">
        <v>338</v>
      </c>
      <c r="BX596" s="170" t="str">
        <f aca="false">IF(BW596&lt;&gt;"",IF(ISNUMBER(FIND("=",BW596)),LEFT(BW596,FIND("=",BW596)-1),BW596),BW596)</f>
        <v>xx</v>
      </c>
      <c r="BY596" s="170" t="str">
        <f aca="false">IF(BW596&lt;&gt;"",IF(ISNUMBER(FIND("=",BW596)),RIGHT(BW596,LEN(BW596)-FIND("=",BW596)),""),"")</f>
        <v>Non_select</v>
      </c>
      <c r="BZ596" s="170" t="str">
        <f aca="false">IF(BX596&lt;&gt;"",IF(ISNUMBER(FIND(".",BX596)),LEFT(BX596,FIND(".",BX596)-1),BX596),BX596)</f>
        <v>xx</v>
      </c>
      <c r="CA596" s="170" t="str">
        <f aca="false">IF(BX596&lt;&gt;"",IF(ISNUMBER(FIND(".",BX596)),RIGHT(BX596,LEN(BX596)-FIND(".",BX596)),""),"")</f>
        <v/>
      </c>
      <c r="CC596" s="170" t="str">
        <f aca="false">A596</f>
        <v>KF513880</v>
      </c>
      <c r="CD596" s="178" t="s">
        <v>339</v>
      </c>
      <c r="CE596" s="178" t="s">
        <v>340</v>
      </c>
      <c r="CF596" s="178" t="s">
        <v>341</v>
      </c>
      <c r="CK596" s="178"/>
      <c r="CR596" s="228" t="n">
        <f aca="false">C596</f>
        <v>3</v>
      </c>
      <c r="CS596" s="229" t="e">
        <f aca="false">d#REF!</f>
        <v>#VALUE!</v>
      </c>
      <c r="CT596" s="170" t="str">
        <f aca="false">CONCATENATE(CD596," strain ",CM596," ",CL596,", partial cds")</f>
        <v>Hepatitis E virus strain  , partial cds</v>
      </c>
    </row>
    <row r="597" customFormat="false" ht="11.9" hidden="false" customHeight="true" outlineLevel="0" collapsed="false">
      <c r="A597" s="154" t="s">
        <v>1525</v>
      </c>
      <c r="B597" s="147" t="n">
        <v>3</v>
      </c>
      <c r="C597" s="148" t="n">
        <v>3</v>
      </c>
      <c r="D597" s="147" t="s">
        <v>1273</v>
      </c>
      <c r="E597" s="150" t="s">
        <v>640</v>
      </c>
      <c r="F597" s="210" t="s">
        <v>1526</v>
      </c>
      <c r="H597" s="146" t="s">
        <v>649</v>
      </c>
      <c r="I597" s="153" t="s">
        <v>650</v>
      </c>
      <c r="J597" s="146" t="s">
        <v>395</v>
      </c>
      <c r="M597" s="157" t="s">
        <v>348</v>
      </c>
      <c r="N597" s="158" t="s">
        <v>400</v>
      </c>
      <c r="O597" s="159" t="n">
        <v>2011</v>
      </c>
      <c r="S597" s="146" t="n">
        <v>280</v>
      </c>
      <c r="T597" s="161" t="n">
        <v>6</v>
      </c>
      <c r="AH597" s="164" t="n">
        <v>6262</v>
      </c>
      <c r="AI597" s="164" t="n">
        <v>6541</v>
      </c>
      <c r="AJ597" s="219" t="n">
        <f aca="false">SeqEnd-SeqBeg+1</f>
        <v>280</v>
      </c>
      <c r="AK597" s="220" t="n">
        <f aca="false">AND( SeqBeg&lt;=Beg  , End &lt;=SeqEnd )</f>
        <v>0</v>
      </c>
      <c r="AN597" s="221"/>
      <c r="AT597" s="147" t="s">
        <v>103</v>
      </c>
      <c r="AU597" s="146"/>
      <c r="AW597" s="222" t="str">
        <f aca="false">HYPERLINK(CONCATENATE("http://www.ncbi.nlm.nih.gov/nuccore/",BM597),BM597)</f>
        <v>KF513870</v>
      </c>
      <c r="AX597" s="219" t="e">
        <f aca="false">CONCATENATE(d#REF!,IF(I597="","",CONCATENATE(".",I597)),IF(K597="","",CONCATENATE(".",K597)),IF(M597="","",CONCATENATE(".",M597)),IF(R597="","",CONCATENATE(".",R597)),IF(U597="","","(*)"))</f>
        <v>#VALUE!</v>
      </c>
      <c r="AY597" s="170" t="str">
        <f aca="false">CONCATENATE(BM597,".",BN597)</f>
        <v>KF513870.HEV_EW35</v>
      </c>
      <c r="AZ597" s="171" t="str">
        <f aca="false">IF(AV597="",IF(ISNUMBER(FIND(".",A597)),LEFT(A597,FIND(".",A597)-1),A597),AV597)</f>
        <v>KF513870</v>
      </c>
      <c r="BA597" s="171" t="str">
        <f aca="false">IF(ISNUMBER(FIND("-",AZ597)),LEFT(AZ597,FIND("-",AZ597)-1),AZ597)</f>
        <v>KF513870</v>
      </c>
      <c r="BB597" s="170" t="str">
        <f aca="false"> MEGAname &amp; "="</f>
        <v>KF513870=</v>
      </c>
      <c r="BC597" s="170" t="str">
        <f aca="false">Clear &amp; IF(span ,"Span","out")</f>
        <v>KF513870=out</v>
      </c>
      <c r="BD597" s="170" t="str">
        <f aca="false">Clear &amp; IF(span, IF(B597=".","Selected",B597),"out")</f>
        <v>KF513870=out</v>
      </c>
      <c r="BE597" s="170" t="str">
        <f aca="false">Clear &amp; Strain</f>
        <v>KF513870=HEV_EW350</v>
      </c>
      <c r="BF597" s="170" t="e">
        <f aca="false">CONCATENATE(A597,"=",F596,". ",AX597,IF(AB597="","",CONCATENATE(".",AB597)))</f>
        <v>#VALUE!</v>
      </c>
      <c r="BG597" s="170" t="e">
        <f aca="false">CONCATENATE(A597,"=",F596,". ",AX597)</f>
        <v>#VALUE!</v>
      </c>
      <c r="BH597" s="170" t="e">
        <f aca="false">CONCATENATE(A597,"=",AX597)</f>
        <v>#VALUE!</v>
      </c>
      <c r="BI597" s="170" t="e">
        <f aca="false">CONCATENATE(A597,"=",ComForSubtype,d#REF!)</f>
        <v>#VALUE!</v>
      </c>
      <c r="BJ597" s="170" t="str">
        <f aca="false">CONCATENATE(A597,"=",E597)</f>
        <v>KF513870=3</v>
      </c>
      <c r="BK597" s="170" t="str">
        <f aca="false">CONCATENATE(A597,"=",C597)</f>
        <v>KF513870=3</v>
      </c>
      <c r="BL597" s="170" t="e">
        <f aca="false">CONCATENATE(d#REF!,"=")</f>
        <v>#VALUE!</v>
      </c>
      <c r="BM597" s="223" t="str">
        <f aca="false">IF(BA597="XX","",BA597)</f>
        <v>KF513870</v>
      </c>
      <c r="BN597" s="224" t="str">
        <f aca="false">CONCATENATE(IF(F596="","",F596),IF(G597="","",CONCATENATE(" / ",G597)))</f>
        <v>HEV_EW35</v>
      </c>
      <c r="BO597" s="225" t="e">
        <f aca="false">AX597</f>
        <v>#VALUE!</v>
      </c>
      <c r="BP597" s="226" t="str">
        <f aca="false">IF(V597="","",V597)</f>
        <v/>
      </c>
      <c r="BQ597" s="226" t="str">
        <f aca="false">IF(W597="","",CONCATENATE(W597,IF(LEFT(AO597,1)="s","+","")))</f>
        <v/>
      </c>
      <c r="BR597" s="226" t="str">
        <f aca="false">IF(X597="","",CONCATENATE(X597,IF(LEFT(AQ597,1)="s","+","")))</f>
        <v/>
      </c>
      <c r="BS597" s="226" t="str">
        <f aca="false">IF(Y597="","",CONCATENATE(Y597,IF(LEFT(AR597,1)="s","+","")))</f>
        <v/>
      </c>
      <c r="BT597" s="226" t="str">
        <f aca="false">IF(Z597="","",CONCATENATE(Z597,IF(LEFT(AS597,1)="s","+","")))</f>
        <v/>
      </c>
      <c r="BU597" s="227" t="str">
        <f aca="false">IF(AA597="","",CONCATENATE(AA597,IF(LEFT(AT597,1)="s","+","")))</f>
        <v/>
      </c>
      <c r="BW597" s="177" t="s">
        <v>338</v>
      </c>
      <c r="BX597" s="170" t="str">
        <f aca="false">IF(BW597&lt;&gt;"",IF(ISNUMBER(FIND("=",BW597)),LEFT(BW597,FIND("=",BW597)-1),BW597),BW597)</f>
        <v>xx</v>
      </c>
      <c r="BY597" s="170" t="str">
        <f aca="false">IF(BW597&lt;&gt;"",IF(ISNUMBER(FIND("=",BW597)),RIGHT(BW597,LEN(BW597)-FIND("=",BW597)),""),"")</f>
        <v>Non_select</v>
      </c>
      <c r="BZ597" s="170" t="str">
        <f aca="false">IF(BX597&lt;&gt;"",IF(ISNUMBER(FIND(".",BX597)),LEFT(BX597,FIND(".",BX597)-1),BX597),BX597)</f>
        <v>xx</v>
      </c>
      <c r="CA597" s="170" t="str">
        <f aca="false">IF(BX597&lt;&gt;"",IF(ISNUMBER(FIND(".",BX597)),RIGHT(BX597,LEN(BX597)-FIND(".",BX597)),""),"")</f>
        <v/>
      </c>
      <c r="CC597" s="170" t="str">
        <f aca="false">A597</f>
        <v>KF513870</v>
      </c>
      <c r="CD597" s="178" t="s">
        <v>339</v>
      </c>
      <c r="CE597" s="178" t="s">
        <v>340</v>
      </c>
      <c r="CF597" s="178" t="s">
        <v>341</v>
      </c>
      <c r="CK597" s="178"/>
      <c r="CR597" s="228" t="n">
        <f aca="false">C597</f>
        <v>3</v>
      </c>
      <c r="CS597" s="229" t="e">
        <f aca="false">d#REF!</f>
        <v>#VALUE!</v>
      </c>
      <c r="CT597" s="170" t="str">
        <f aca="false">CONCATENATE(CD597," strain ",CM597," ",CL597,", partial cds")</f>
        <v>Hepatitis E virus strain  , partial cds</v>
      </c>
    </row>
    <row r="598" customFormat="false" ht="11.9" hidden="false" customHeight="true" outlineLevel="0" collapsed="false">
      <c r="A598" s="154" t="s">
        <v>1527</v>
      </c>
      <c r="B598" s="147" t="n">
        <v>3</v>
      </c>
      <c r="C598" s="148" t="n">
        <v>3</v>
      </c>
      <c r="D598" s="147" t="s">
        <v>1273</v>
      </c>
      <c r="E598" s="150" t="s">
        <v>640</v>
      </c>
      <c r="F598" s="210" t="s">
        <v>1528</v>
      </c>
      <c r="H598" s="146" t="s">
        <v>649</v>
      </c>
      <c r="I598" s="153" t="s">
        <v>650</v>
      </c>
      <c r="J598" s="146" t="s">
        <v>395</v>
      </c>
      <c r="M598" s="157" t="s">
        <v>348</v>
      </c>
      <c r="N598" s="158" t="s">
        <v>400</v>
      </c>
      <c r="O598" s="159" t="n">
        <v>2011</v>
      </c>
      <c r="S598" s="146" t="n">
        <v>280</v>
      </c>
      <c r="T598" s="161" t="n">
        <v>6</v>
      </c>
      <c r="AH598" s="164" t="n">
        <v>6262</v>
      </c>
      <c r="AI598" s="164" t="n">
        <v>6541</v>
      </c>
      <c r="AJ598" s="219" t="n">
        <f aca="false">SeqEnd-SeqBeg+1</f>
        <v>280</v>
      </c>
      <c r="AK598" s="220" t="n">
        <f aca="false">AND( SeqBeg&lt;=Beg  , End &lt;=SeqEnd )</f>
        <v>0</v>
      </c>
      <c r="AN598" s="221"/>
      <c r="AT598" s="147" t="s">
        <v>103</v>
      </c>
      <c r="AU598" s="146"/>
      <c r="AW598" s="222" t="str">
        <f aca="false">HYPERLINK(CONCATENATE("http://www.ncbi.nlm.nih.gov/nuccore/",BM598),BM598)</f>
        <v>KF513871</v>
      </c>
      <c r="AX598" s="219" t="e">
        <f aca="false">CONCATENATE(d#REF!,IF(I598="","",CONCATENATE(".",I598)),IF(K598="","",CONCATENATE(".",K598)),IF(M598="","",CONCATENATE(".",M598)),IF(R598="","",CONCATENATE(".",R598)),IF(U598="","","(*)"))</f>
        <v>#VALUE!</v>
      </c>
      <c r="AY598" s="170" t="str">
        <f aca="false">CONCATENATE(BM598,".",BN598)</f>
        <v>KF513871.HEV_EW350</v>
      </c>
      <c r="AZ598" s="171" t="str">
        <f aca="false">IF(AV598="",IF(ISNUMBER(FIND(".",A598)),LEFT(A598,FIND(".",A598)-1),A598),AV598)</f>
        <v>KF513871</v>
      </c>
      <c r="BA598" s="171" t="str">
        <f aca="false">IF(ISNUMBER(FIND("-",AZ598)),LEFT(AZ598,FIND("-",AZ598)-1),AZ598)</f>
        <v>KF513871</v>
      </c>
      <c r="BB598" s="170" t="str">
        <f aca="false"> MEGAname &amp; "="</f>
        <v>KF513871=</v>
      </c>
      <c r="BC598" s="170" t="str">
        <f aca="false">Clear &amp; IF(span ,"Span","out")</f>
        <v>KF513871=out</v>
      </c>
      <c r="BD598" s="170" t="str">
        <f aca="false">Clear &amp; IF(span, IF(B598=".","Selected",B598),"out")</f>
        <v>KF513871=out</v>
      </c>
      <c r="BE598" s="170" t="str">
        <f aca="false">Clear &amp; Strain</f>
        <v>KF513871=HEV_EW351</v>
      </c>
      <c r="BF598" s="170" t="e">
        <f aca="false">CONCATENATE(A598,"=",F597,". ",AX598,IF(AB598="","",CONCATENATE(".",AB598)))</f>
        <v>#VALUE!</v>
      </c>
      <c r="BG598" s="170" t="e">
        <f aca="false">CONCATENATE(A598,"=",F597,". ",AX598)</f>
        <v>#VALUE!</v>
      </c>
      <c r="BH598" s="170" t="e">
        <f aca="false">CONCATENATE(A598,"=",AX598)</f>
        <v>#VALUE!</v>
      </c>
      <c r="BI598" s="170" t="e">
        <f aca="false">CONCATENATE(A598,"=",ComForSubtype,d#REF!)</f>
        <v>#VALUE!</v>
      </c>
      <c r="BJ598" s="170" t="str">
        <f aca="false">CONCATENATE(A598,"=",E598)</f>
        <v>KF513871=3</v>
      </c>
      <c r="BK598" s="170" t="str">
        <f aca="false">CONCATENATE(A598,"=",C598)</f>
        <v>KF513871=3</v>
      </c>
      <c r="BL598" s="170" t="e">
        <f aca="false">CONCATENATE(d#REF!,"=")</f>
        <v>#VALUE!</v>
      </c>
      <c r="BM598" s="223" t="str">
        <f aca="false">IF(BA598="XX","",BA598)</f>
        <v>KF513871</v>
      </c>
      <c r="BN598" s="224" t="str">
        <f aca="false">CONCATENATE(IF(F597="","",F597),IF(G598="","",CONCATENATE(" / ",G598)))</f>
        <v>HEV_EW350</v>
      </c>
      <c r="BO598" s="225" t="e">
        <f aca="false">AX598</f>
        <v>#VALUE!</v>
      </c>
      <c r="BP598" s="226" t="str">
        <f aca="false">IF(V598="","",V598)</f>
        <v/>
      </c>
      <c r="BQ598" s="226" t="str">
        <f aca="false">IF(W598="","",CONCATENATE(W598,IF(LEFT(AO598,1)="s","+","")))</f>
        <v/>
      </c>
      <c r="BR598" s="226" t="str">
        <f aca="false">IF(X598="","",CONCATENATE(X598,IF(LEFT(AQ598,1)="s","+","")))</f>
        <v/>
      </c>
      <c r="BS598" s="226" t="str">
        <f aca="false">IF(Y598="","",CONCATENATE(Y598,IF(LEFT(AR598,1)="s","+","")))</f>
        <v/>
      </c>
      <c r="BT598" s="226" t="str">
        <f aca="false">IF(Z598="","",CONCATENATE(Z598,IF(LEFT(AS598,1)="s","+","")))</f>
        <v/>
      </c>
      <c r="BU598" s="227" t="str">
        <f aca="false">IF(AA598="","",CONCATENATE(AA598,IF(LEFT(AT598,1)="s","+","")))</f>
        <v/>
      </c>
      <c r="BW598" s="177" t="s">
        <v>338</v>
      </c>
      <c r="BX598" s="170" t="str">
        <f aca="false">IF(BW598&lt;&gt;"",IF(ISNUMBER(FIND("=",BW598)),LEFT(BW598,FIND("=",BW598)-1),BW598),BW598)</f>
        <v>xx</v>
      </c>
      <c r="BY598" s="170" t="str">
        <f aca="false">IF(BW598&lt;&gt;"",IF(ISNUMBER(FIND("=",BW598)),RIGHT(BW598,LEN(BW598)-FIND("=",BW598)),""),"")</f>
        <v>Non_select</v>
      </c>
      <c r="BZ598" s="170" t="str">
        <f aca="false">IF(BX598&lt;&gt;"",IF(ISNUMBER(FIND(".",BX598)),LEFT(BX598,FIND(".",BX598)-1),BX598),BX598)</f>
        <v>xx</v>
      </c>
      <c r="CA598" s="170" t="str">
        <f aca="false">IF(BX598&lt;&gt;"",IF(ISNUMBER(FIND(".",BX598)),RIGHT(BX598,LEN(BX598)-FIND(".",BX598)),""),"")</f>
        <v/>
      </c>
      <c r="CC598" s="170" t="str">
        <f aca="false">A598</f>
        <v>KF513871</v>
      </c>
      <c r="CD598" s="178" t="s">
        <v>339</v>
      </c>
      <c r="CE598" s="178" t="s">
        <v>340</v>
      </c>
      <c r="CF598" s="178" t="s">
        <v>341</v>
      </c>
      <c r="CK598" s="178"/>
      <c r="CR598" s="228" t="n">
        <f aca="false">C598</f>
        <v>3</v>
      </c>
      <c r="CS598" s="229" t="e">
        <f aca="false">d#REF!</f>
        <v>#VALUE!</v>
      </c>
      <c r="CT598" s="170" t="str">
        <f aca="false">CONCATENATE(CD598," strain ",CM598," ",CL598,", partial cds")</f>
        <v>Hepatitis E virus strain  , partial cds</v>
      </c>
    </row>
    <row r="599" customFormat="false" ht="11.9" hidden="false" customHeight="true" outlineLevel="0" collapsed="false">
      <c r="A599" s="154" t="s">
        <v>1529</v>
      </c>
      <c r="B599" s="147" t="n">
        <v>3</v>
      </c>
      <c r="C599" s="148" t="n">
        <v>3</v>
      </c>
      <c r="D599" s="147" t="s">
        <v>1273</v>
      </c>
      <c r="E599" s="150" t="s">
        <v>640</v>
      </c>
      <c r="F599" s="210" t="s">
        <v>1530</v>
      </c>
      <c r="H599" s="146" t="s">
        <v>649</v>
      </c>
      <c r="I599" s="153" t="s">
        <v>650</v>
      </c>
      <c r="J599" s="146" t="s">
        <v>395</v>
      </c>
      <c r="M599" s="157" t="s">
        <v>348</v>
      </c>
      <c r="N599" s="158" t="s">
        <v>400</v>
      </c>
      <c r="O599" s="159" t="n">
        <v>2011</v>
      </c>
      <c r="S599" s="146" t="n">
        <v>280</v>
      </c>
      <c r="T599" s="161" t="n">
        <v>6</v>
      </c>
      <c r="AH599" s="164" t="n">
        <v>6262</v>
      </c>
      <c r="AI599" s="164" t="n">
        <v>6541</v>
      </c>
      <c r="AJ599" s="219" t="n">
        <f aca="false">SeqEnd-SeqBeg+1</f>
        <v>280</v>
      </c>
      <c r="AK599" s="220" t="n">
        <f aca="false">AND( SeqBeg&lt;=Beg  , End &lt;=SeqEnd )</f>
        <v>0</v>
      </c>
      <c r="AN599" s="221"/>
      <c r="AT599" s="147" t="s">
        <v>103</v>
      </c>
      <c r="AU599" s="146"/>
      <c r="AW599" s="222" t="str">
        <f aca="false">HYPERLINK(CONCATENATE("http://www.ncbi.nlm.nih.gov/nuccore/",BM599),BM599)</f>
        <v>KF513872</v>
      </c>
      <c r="AX599" s="219" t="e">
        <f aca="false">CONCATENATE(d#REF!,IF(I599="","",CONCATENATE(".",I599)),IF(K599="","",CONCATENATE(".",K599)),IF(M599="","",CONCATENATE(".",M599)),IF(R599="","",CONCATENATE(".",R599)),IF(U599="","","(*)"))</f>
        <v>#VALUE!</v>
      </c>
      <c r="AY599" s="170" t="str">
        <f aca="false">CONCATENATE(BM599,".",BN599)</f>
        <v>KF513872.HEV_EW351</v>
      </c>
      <c r="AZ599" s="171" t="str">
        <f aca="false">IF(AV599="",IF(ISNUMBER(FIND(".",A599)),LEFT(A599,FIND(".",A599)-1),A599),AV599)</f>
        <v>KF513872</v>
      </c>
      <c r="BA599" s="171" t="str">
        <f aca="false">IF(ISNUMBER(FIND("-",AZ599)),LEFT(AZ599,FIND("-",AZ599)-1),AZ599)</f>
        <v>KF513872</v>
      </c>
      <c r="BB599" s="170" t="str">
        <f aca="false"> MEGAname &amp; "="</f>
        <v>KF513872=</v>
      </c>
      <c r="BC599" s="170" t="str">
        <f aca="false">Clear &amp; IF(span ,"Span","out")</f>
        <v>KF513872=out</v>
      </c>
      <c r="BD599" s="170" t="str">
        <f aca="false">Clear &amp; IF(span, IF(B599=".","Selected",B599),"out")</f>
        <v>KF513872=out</v>
      </c>
      <c r="BE599" s="170" t="str">
        <f aca="false">Clear &amp; Strain</f>
        <v>KF513872=HEV_EW352</v>
      </c>
      <c r="BF599" s="170" t="e">
        <f aca="false">CONCATENATE(A599,"=",F598,". ",AX599,IF(AB599="","",CONCATENATE(".",AB599)))</f>
        <v>#VALUE!</v>
      </c>
      <c r="BG599" s="170" t="e">
        <f aca="false">CONCATENATE(A599,"=",F598,". ",AX599)</f>
        <v>#VALUE!</v>
      </c>
      <c r="BH599" s="170" t="e">
        <f aca="false">CONCATENATE(A599,"=",AX599)</f>
        <v>#VALUE!</v>
      </c>
      <c r="BI599" s="170" t="e">
        <f aca="false">CONCATENATE(A599,"=",ComForSubtype,d#REF!)</f>
        <v>#VALUE!</v>
      </c>
      <c r="BJ599" s="170" t="str">
        <f aca="false">CONCATENATE(A599,"=",E599)</f>
        <v>KF513872=3</v>
      </c>
      <c r="BK599" s="170" t="str">
        <f aca="false">CONCATENATE(A599,"=",C599)</f>
        <v>KF513872=3</v>
      </c>
      <c r="BL599" s="170" t="e">
        <f aca="false">CONCATENATE(d#REF!,"=")</f>
        <v>#VALUE!</v>
      </c>
      <c r="BM599" s="223" t="str">
        <f aca="false">IF(BA599="XX","",BA599)</f>
        <v>KF513872</v>
      </c>
      <c r="BN599" s="224" t="str">
        <f aca="false">CONCATENATE(IF(F598="","",F598),IF(G599="","",CONCATENATE(" / ",G599)))</f>
        <v>HEV_EW351</v>
      </c>
      <c r="BO599" s="225" t="e">
        <f aca="false">AX599</f>
        <v>#VALUE!</v>
      </c>
      <c r="BP599" s="226" t="str">
        <f aca="false">IF(V599="","",V599)</f>
        <v/>
      </c>
      <c r="BQ599" s="226" t="str">
        <f aca="false">IF(W599="","",CONCATENATE(W599,IF(LEFT(AO599,1)="s","+","")))</f>
        <v/>
      </c>
      <c r="BR599" s="226" t="str">
        <f aca="false">IF(X599="","",CONCATENATE(X599,IF(LEFT(AQ599,1)="s","+","")))</f>
        <v/>
      </c>
      <c r="BS599" s="226" t="str">
        <f aca="false">IF(Y599="","",CONCATENATE(Y599,IF(LEFT(AR599,1)="s","+","")))</f>
        <v/>
      </c>
      <c r="BT599" s="226" t="str">
        <f aca="false">IF(Z599="","",CONCATENATE(Z599,IF(LEFT(AS599,1)="s","+","")))</f>
        <v/>
      </c>
      <c r="BU599" s="227" t="str">
        <f aca="false">IF(AA599="","",CONCATENATE(AA599,IF(LEFT(AT599,1)="s","+","")))</f>
        <v/>
      </c>
      <c r="BW599" s="177" t="s">
        <v>338</v>
      </c>
      <c r="BX599" s="170" t="str">
        <f aca="false">IF(BW599&lt;&gt;"",IF(ISNUMBER(FIND("=",BW599)),LEFT(BW599,FIND("=",BW599)-1),BW599),BW599)</f>
        <v>xx</v>
      </c>
      <c r="BY599" s="170" t="str">
        <f aca="false">IF(BW599&lt;&gt;"",IF(ISNUMBER(FIND("=",BW599)),RIGHT(BW599,LEN(BW599)-FIND("=",BW599)),""),"")</f>
        <v>Non_select</v>
      </c>
      <c r="BZ599" s="170" t="str">
        <f aca="false">IF(BX599&lt;&gt;"",IF(ISNUMBER(FIND(".",BX599)),LEFT(BX599,FIND(".",BX599)-1),BX599),BX599)</f>
        <v>xx</v>
      </c>
      <c r="CA599" s="170" t="str">
        <f aca="false">IF(BX599&lt;&gt;"",IF(ISNUMBER(FIND(".",BX599)),RIGHT(BX599,LEN(BX599)-FIND(".",BX599)),""),"")</f>
        <v/>
      </c>
      <c r="CC599" s="170" t="str">
        <f aca="false">A599</f>
        <v>KF513872</v>
      </c>
      <c r="CD599" s="178" t="s">
        <v>339</v>
      </c>
      <c r="CE599" s="178" t="s">
        <v>340</v>
      </c>
      <c r="CF599" s="178" t="s">
        <v>341</v>
      </c>
      <c r="CK599" s="178"/>
      <c r="CR599" s="228" t="n">
        <f aca="false">C599</f>
        <v>3</v>
      </c>
      <c r="CS599" s="229" t="e">
        <f aca="false">d#REF!</f>
        <v>#VALUE!</v>
      </c>
      <c r="CT599" s="170" t="str">
        <f aca="false">CONCATENATE(CD599," strain ",CM599," ",CL599,", partial cds")</f>
        <v>Hepatitis E virus strain  , partial cds</v>
      </c>
    </row>
    <row r="600" customFormat="false" ht="11.9" hidden="false" customHeight="true" outlineLevel="0" collapsed="false">
      <c r="A600" s="154" t="s">
        <v>1531</v>
      </c>
      <c r="B600" s="147" t="n">
        <v>3</v>
      </c>
      <c r="C600" s="148" t="n">
        <v>3</v>
      </c>
      <c r="D600" s="147" t="s">
        <v>1273</v>
      </c>
      <c r="E600" s="150" t="s">
        <v>640</v>
      </c>
      <c r="F600" s="210" t="s">
        <v>1532</v>
      </c>
      <c r="H600" s="146" t="s">
        <v>649</v>
      </c>
      <c r="I600" s="153" t="s">
        <v>650</v>
      </c>
      <c r="J600" s="146" t="s">
        <v>395</v>
      </c>
      <c r="M600" s="157" t="s">
        <v>348</v>
      </c>
      <c r="N600" s="158" t="s">
        <v>400</v>
      </c>
      <c r="O600" s="159" t="n">
        <v>2011</v>
      </c>
      <c r="S600" s="146" t="n">
        <v>280</v>
      </c>
      <c r="T600" s="161" t="n">
        <v>6</v>
      </c>
      <c r="AH600" s="164" t="n">
        <v>6262</v>
      </c>
      <c r="AI600" s="164" t="n">
        <v>6541</v>
      </c>
      <c r="AJ600" s="219" t="n">
        <f aca="false">SeqEnd-SeqBeg+1</f>
        <v>280</v>
      </c>
      <c r="AK600" s="220" t="n">
        <f aca="false">AND( SeqBeg&lt;=Beg  , End &lt;=SeqEnd )</f>
        <v>0</v>
      </c>
      <c r="AN600" s="221"/>
      <c r="AT600" s="147" t="s">
        <v>103</v>
      </c>
      <c r="AU600" s="146"/>
      <c r="AW600" s="222" t="str">
        <f aca="false">HYPERLINK(CONCATENATE("http://www.ncbi.nlm.nih.gov/nuccore/",BM600),BM600)</f>
        <v>KF513873</v>
      </c>
      <c r="AX600" s="219" t="e">
        <f aca="false">CONCATENATE(d#REF!,IF(I600="","",CONCATENATE(".",I600)),IF(K600="","",CONCATENATE(".",K600)),IF(M600="","",CONCATENATE(".",M600)),IF(R600="","",CONCATENATE(".",R600)),IF(U600="","","(*)"))</f>
        <v>#VALUE!</v>
      </c>
      <c r="AY600" s="170" t="str">
        <f aca="false">CONCATENATE(BM600,".",BN600)</f>
        <v>KF513873.HEV_EW352</v>
      </c>
      <c r="AZ600" s="171" t="str">
        <f aca="false">IF(AV600="",IF(ISNUMBER(FIND(".",A600)),LEFT(A600,FIND(".",A600)-1),A600),AV600)</f>
        <v>KF513873</v>
      </c>
      <c r="BA600" s="171" t="str">
        <f aca="false">IF(ISNUMBER(FIND("-",AZ600)),LEFT(AZ600,FIND("-",AZ600)-1),AZ600)</f>
        <v>KF513873</v>
      </c>
      <c r="BB600" s="170" t="str">
        <f aca="false"> MEGAname &amp; "="</f>
        <v>KF513873=</v>
      </c>
      <c r="BC600" s="170" t="str">
        <f aca="false">Clear &amp; IF(span ,"Span","out")</f>
        <v>KF513873=out</v>
      </c>
      <c r="BD600" s="170" t="str">
        <f aca="false">Clear &amp; IF(span, IF(B600=".","Selected",B600),"out")</f>
        <v>KF513873=out</v>
      </c>
      <c r="BE600" s="170" t="str">
        <f aca="false">Clear &amp; Strain</f>
        <v>KF513873=HEV_EW353</v>
      </c>
      <c r="BF600" s="170" t="e">
        <f aca="false">CONCATENATE(A600,"=",F599,". ",AX600,IF(AB600="","",CONCATENATE(".",AB600)))</f>
        <v>#VALUE!</v>
      </c>
      <c r="BG600" s="170" t="e">
        <f aca="false">CONCATENATE(A600,"=",F599,". ",AX600)</f>
        <v>#VALUE!</v>
      </c>
      <c r="BH600" s="170" t="e">
        <f aca="false">CONCATENATE(A600,"=",AX600)</f>
        <v>#VALUE!</v>
      </c>
      <c r="BI600" s="170" t="e">
        <f aca="false">CONCATENATE(A600,"=",ComForSubtype,d#REF!)</f>
        <v>#VALUE!</v>
      </c>
      <c r="BJ600" s="170" t="str">
        <f aca="false">CONCATENATE(A600,"=",E600)</f>
        <v>KF513873=3</v>
      </c>
      <c r="BK600" s="170" t="str">
        <f aca="false">CONCATENATE(A600,"=",C600)</f>
        <v>KF513873=3</v>
      </c>
      <c r="BL600" s="170" t="e">
        <f aca="false">CONCATENATE(d#REF!,"=")</f>
        <v>#VALUE!</v>
      </c>
      <c r="BM600" s="223" t="str">
        <f aca="false">IF(BA600="XX","",BA600)</f>
        <v>KF513873</v>
      </c>
      <c r="BN600" s="224" t="str">
        <f aca="false">CONCATENATE(IF(F599="","",F599),IF(G600="","",CONCATENATE(" / ",G600)))</f>
        <v>HEV_EW352</v>
      </c>
      <c r="BO600" s="225" t="e">
        <f aca="false">AX600</f>
        <v>#VALUE!</v>
      </c>
      <c r="BP600" s="226" t="str">
        <f aca="false">IF(V600="","",V600)</f>
        <v/>
      </c>
      <c r="BQ600" s="226" t="str">
        <f aca="false">IF(W600="","",CONCATENATE(W600,IF(LEFT(AO600,1)="s","+","")))</f>
        <v/>
      </c>
      <c r="BR600" s="226" t="str">
        <f aca="false">IF(X600="","",CONCATENATE(X600,IF(LEFT(AQ600,1)="s","+","")))</f>
        <v/>
      </c>
      <c r="BS600" s="226" t="str">
        <f aca="false">IF(Y600="","",CONCATENATE(Y600,IF(LEFT(AR600,1)="s","+","")))</f>
        <v/>
      </c>
      <c r="BT600" s="226" t="str">
        <f aca="false">IF(Z600="","",CONCATENATE(Z600,IF(LEFT(AS600,1)="s","+","")))</f>
        <v/>
      </c>
      <c r="BU600" s="227" t="str">
        <f aca="false">IF(AA600="","",CONCATENATE(AA600,IF(LEFT(AT600,1)="s","+","")))</f>
        <v/>
      </c>
      <c r="BW600" s="177" t="s">
        <v>338</v>
      </c>
      <c r="BX600" s="170" t="str">
        <f aca="false">IF(BW600&lt;&gt;"",IF(ISNUMBER(FIND("=",BW600)),LEFT(BW600,FIND("=",BW600)-1),BW600),BW600)</f>
        <v>xx</v>
      </c>
      <c r="BY600" s="170" t="str">
        <f aca="false">IF(BW600&lt;&gt;"",IF(ISNUMBER(FIND("=",BW600)),RIGHT(BW600,LEN(BW600)-FIND("=",BW600)),""),"")</f>
        <v>Non_select</v>
      </c>
      <c r="BZ600" s="170" t="str">
        <f aca="false">IF(BX600&lt;&gt;"",IF(ISNUMBER(FIND(".",BX600)),LEFT(BX600,FIND(".",BX600)-1),BX600),BX600)</f>
        <v>xx</v>
      </c>
      <c r="CA600" s="170" t="str">
        <f aca="false">IF(BX600&lt;&gt;"",IF(ISNUMBER(FIND(".",BX600)),RIGHT(BX600,LEN(BX600)-FIND(".",BX600)),""),"")</f>
        <v/>
      </c>
      <c r="CC600" s="170" t="str">
        <f aca="false">A600</f>
        <v>KF513873</v>
      </c>
      <c r="CD600" s="178" t="s">
        <v>339</v>
      </c>
      <c r="CE600" s="178" t="s">
        <v>340</v>
      </c>
      <c r="CF600" s="178" t="s">
        <v>341</v>
      </c>
      <c r="CK600" s="178"/>
      <c r="CR600" s="228" t="n">
        <f aca="false">C600</f>
        <v>3</v>
      </c>
      <c r="CS600" s="229" t="e">
        <f aca="false">d#REF!</f>
        <v>#VALUE!</v>
      </c>
      <c r="CT600" s="170" t="str">
        <f aca="false">CONCATENATE(CD600," strain ",CM600," ",CL600,", partial cds")</f>
        <v>Hepatitis E virus strain  , partial cds</v>
      </c>
    </row>
    <row r="601" customFormat="false" ht="11.9" hidden="false" customHeight="true" outlineLevel="0" collapsed="false">
      <c r="A601" s="154" t="s">
        <v>1533</v>
      </c>
      <c r="B601" s="147" t="n">
        <v>3</v>
      </c>
      <c r="C601" s="148" t="n">
        <v>3</v>
      </c>
      <c r="D601" s="147" t="s">
        <v>1273</v>
      </c>
      <c r="E601" s="150" t="s">
        <v>640</v>
      </c>
      <c r="F601" s="210" t="s">
        <v>1534</v>
      </c>
      <c r="H601" s="146" t="s">
        <v>649</v>
      </c>
      <c r="I601" s="153" t="s">
        <v>650</v>
      </c>
      <c r="J601" s="146" t="s">
        <v>395</v>
      </c>
      <c r="M601" s="157" t="s">
        <v>348</v>
      </c>
      <c r="N601" s="158" t="s">
        <v>400</v>
      </c>
      <c r="O601" s="159" t="n">
        <v>2012</v>
      </c>
      <c r="S601" s="146" t="n">
        <v>280</v>
      </c>
      <c r="T601" s="161" t="n">
        <v>6</v>
      </c>
      <c r="AH601" s="164" t="n">
        <v>6262</v>
      </c>
      <c r="AI601" s="164" t="n">
        <v>6541</v>
      </c>
      <c r="AJ601" s="219" t="n">
        <f aca="false">SeqEnd-SeqBeg+1</f>
        <v>280</v>
      </c>
      <c r="AK601" s="220" t="n">
        <f aca="false">AND( SeqBeg&lt;=Beg  , End &lt;=SeqEnd )</f>
        <v>0</v>
      </c>
      <c r="AN601" s="221"/>
      <c r="AT601" s="147" t="s">
        <v>103</v>
      </c>
      <c r="AU601" s="146"/>
      <c r="AW601" s="222" t="str">
        <f aca="false">HYPERLINK(CONCATENATE("http://www.ncbi.nlm.nih.gov/nuccore/",BM601),BM601)</f>
        <v>KF513874</v>
      </c>
      <c r="AX601" s="219" t="e">
        <f aca="false">CONCATENATE(d#REF!,IF(I601="","",CONCATENATE(".",I601)),IF(K601="","",CONCATENATE(".",K601)),IF(M601="","",CONCATENATE(".",M601)),IF(R601="","",CONCATENATE(".",R601)),IF(U601="","","(*)"))</f>
        <v>#VALUE!</v>
      </c>
      <c r="AY601" s="170" t="str">
        <f aca="false">CONCATENATE(BM601,".",BN601)</f>
        <v>KF513874.HEV_EW353</v>
      </c>
      <c r="AZ601" s="171" t="str">
        <f aca="false">IF(AV601="",IF(ISNUMBER(FIND(".",A601)),LEFT(A601,FIND(".",A601)-1),A601),AV601)</f>
        <v>KF513874</v>
      </c>
      <c r="BA601" s="171" t="str">
        <f aca="false">IF(ISNUMBER(FIND("-",AZ601)),LEFT(AZ601,FIND("-",AZ601)-1),AZ601)</f>
        <v>KF513874</v>
      </c>
      <c r="BB601" s="170" t="str">
        <f aca="false"> MEGAname &amp; "="</f>
        <v>KF513874=</v>
      </c>
      <c r="BC601" s="170" t="str">
        <f aca="false">Clear &amp; IF(span ,"Span","out")</f>
        <v>KF513874=out</v>
      </c>
      <c r="BD601" s="170" t="str">
        <f aca="false">Clear &amp; IF(span, IF(B601=".","Selected",B601),"out")</f>
        <v>KF513874=out</v>
      </c>
      <c r="BE601" s="170" t="str">
        <f aca="false">Clear &amp; Strain</f>
        <v>KF513874=HEV_EW354</v>
      </c>
      <c r="BF601" s="170" t="e">
        <f aca="false">CONCATENATE(A601,"=",F600,". ",AX601,IF(AB601="","",CONCATENATE(".",AB601)))</f>
        <v>#VALUE!</v>
      </c>
      <c r="BG601" s="170" t="e">
        <f aca="false">CONCATENATE(A601,"=",F600,". ",AX601)</f>
        <v>#VALUE!</v>
      </c>
      <c r="BH601" s="170" t="e">
        <f aca="false">CONCATENATE(A601,"=",AX601)</f>
        <v>#VALUE!</v>
      </c>
      <c r="BI601" s="170" t="e">
        <f aca="false">CONCATENATE(A601,"=",ComForSubtype,d#REF!)</f>
        <v>#VALUE!</v>
      </c>
      <c r="BJ601" s="170" t="str">
        <f aca="false">CONCATENATE(A601,"=",E601)</f>
        <v>KF513874=3</v>
      </c>
      <c r="BK601" s="170" t="str">
        <f aca="false">CONCATENATE(A601,"=",C601)</f>
        <v>KF513874=3</v>
      </c>
      <c r="BL601" s="170" t="e">
        <f aca="false">CONCATENATE(d#REF!,"=")</f>
        <v>#VALUE!</v>
      </c>
      <c r="BM601" s="223" t="str">
        <f aca="false">IF(BA601="XX","",BA601)</f>
        <v>KF513874</v>
      </c>
      <c r="BN601" s="224" t="str">
        <f aca="false">CONCATENATE(IF(F600="","",F600),IF(G601="","",CONCATENATE(" / ",G601)))</f>
        <v>HEV_EW353</v>
      </c>
      <c r="BO601" s="225" t="e">
        <f aca="false">AX601</f>
        <v>#VALUE!</v>
      </c>
      <c r="BP601" s="226" t="str">
        <f aca="false">IF(V601="","",V601)</f>
        <v/>
      </c>
      <c r="BQ601" s="226" t="str">
        <f aca="false">IF(W601="","",CONCATENATE(W601,IF(LEFT(AO601,1)="s","+","")))</f>
        <v/>
      </c>
      <c r="BR601" s="226" t="str">
        <f aca="false">IF(X601="","",CONCATENATE(X601,IF(LEFT(AQ601,1)="s","+","")))</f>
        <v/>
      </c>
      <c r="BS601" s="226" t="str">
        <f aca="false">IF(Y601="","",CONCATENATE(Y601,IF(LEFT(AR601,1)="s","+","")))</f>
        <v/>
      </c>
      <c r="BT601" s="226" t="str">
        <f aca="false">IF(Z601="","",CONCATENATE(Z601,IF(LEFT(AS601,1)="s","+","")))</f>
        <v/>
      </c>
      <c r="BU601" s="227" t="str">
        <f aca="false">IF(AA601="","",CONCATENATE(AA601,IF(LEFT(AT601,1)="s","+","")))</f>
        <v/>
      </c>
      <c r="BW601" s="177" t="s">
        <v>338</v>
      </c>
      <c r="BX601" s="170" t="str">
        <f aca="false">IF(BW601&lt;&gt;"",IF(ISNUMBER(FIND("=",BW601)),LEFT(BW601,FIND("=",BW601)-1),BW601),BW601)</f>
        <v>xx</v>
      </c>
      <c r="BY601" s="170" t="str">
        <f aca="false">IF(BW601&lt;&gt;"",IF(ISNUMBER(FIND("=",BW601)),RIGHT(BW601,LEN(BW601)-FIND("=",BW601)),""),"")</f>
        <v>Non_select</v>
      </c>
      <c r="BZ601" s="170" t="str">
        <f aca="false">IF(BX601&lt;&gt;"",IF(ISNUMBER(FIND(".",BX601)),LEFT(BX601,FIND(".",BX601)-1),BX601),BX601)</f>
        <v>xx</v>
      </c>
      <c r="CA601" s="170" t="str">
        <f aca="false">IF(BX601&lt;&gt;"",IF(ISNUMBER(FIND(".",BX601)),RIGHT(BX601,LEN(BX601)-FIND(".",BX601)),""),"")</f>
        <v/>
      </c>
      <c r="CC601" s="170" t="str">
        <f aca="false">A601</f>
        <v>KF513874</v>
      </c>
      <c r="CD601" s="178" t="s">
        <v>339</v>
      </c>
      <c r="CE601" s="178" t="s">
        <v>340</v>
      </c>
      <c r="CF601" s="178" t="s">
        <v>341</v>
      </c>
      <c r="CK601" s="178"/>
      <c r="CR601" s="228" t="n">
        <f aca="false">C601</f>
        <v>3</v>
      </c>
      <c r="CS601" s="229" t="e">
        <f aca="false">d#REF!</f>
        <v>#VALUE!</v>
      </c>
      <c r="CT601" s="170" t="str">
        <f aca="false">CONCATENATE(CD601," strain ",CM601," ",CL601,", partial cds")</f>
        <v>Hepatitis E virus strain  , partial cds</v>
      </c>
    </row>
    <row r="602" customFormat="false" ht="11.9" hidden="false" customHeight="true" outlineLevel="0" collapsed="false">
      <c r="A602" s="154" t="s">
        <v>1535</v>
      </c>
      <c r="B602" s="147" t="n">
        <v>3</v>
      </c>
      <c r="C602" s="148" t="n">
        <v>3</v>
      </c>
      <c r="D602" s="147" t="s">
        <v>1273</v>
      </c>
      <c r="E602" s="150" t="s">
        <v>640</v>
      </c>
      <c r="F602" s="210" t="s">
        <v>1536</v>
      </c>
      <c r="H602" s="146" t="s">
        <v>649</v>
      </c>
      <c r="I602" s="153" t="s">
        <v>650</v>
      </c>
      <c r="J602" s="146" t="s">
        <v>395</v>
      </c>
      <c r="M602" s="157" t="s">
        <v>348</v>
      </c>
      <c r="N602" s="158" t="s">
        <v>400</v>
      </c>
      <c r="O602" s="159" t="n">
        <v>2011</v>
      </c>
      <c r="S602" s="146" t="n">
        <v>280</v>
      </c>
      <c r="T602" s="161" t="n">
        <v>6</v>
      </c>
      <c r="AH602" s="164" t="n">
        <v>6262</v>
      </c>
      <c r="AI602" s="164" t="n">
        <v>6541</v>
      </c>
      <c r="AJ602" s="219" t="n">
        <f aca="false">SeqEnd-SeqBeg+1</f>
        <v>280</v>
      </c>
      <c r="AK602" s="220" t="n">
        <f aca="false">AND( SeqBeg&lt;=Beg  , End &lt;=SeqEnd )</f>
        <v>0</v>
      </c>
      <c r="AN602" s="221"/>
      <c r="AT602" s="147" t="s">
        <v>103</v>
      </c>
      <c r="AU602" s="146"/>
      <c r="AW602" s="222" t="str">
        <f aca="false">HYPERLINK(CONCATENATE("http://www.ncbi.nlm.nih.gov/nuccore/",BM602),BM602)</f>
        <v>KF513877</v>
      </c>
      <c r="AX602" s="219" t="e">
        <f aca="false">CONCATENATE(d#REF!,IF(I602="","",CONCATENATE(".",I602)),IF(K602="","",CONCATENATE(".",K602)),IF(M602="","",CONCATENATE(".",M602)),IF(R602="","",CONCATENATE(".",R602)),IF(U602="","","(*)"))</f>
        <v>#VALUE!</v>
      </c>
      <c r="AY602" s="170" t="str">
        <f aca="false">CONCATENATE(BM602,".",BN602)</f>
        <v>KF513877.HEV_EW354</v>
      </c>
      <c r="AZ602" s="171" t="str">
        <f aca="false">IF(AV602="",IF(ISNUMBER(FIND(".",A602)),LEFT(A602,FIND(".",A602)-1),A602),AV602)</f>
        <v>KF513877</v>
      </c>
      <c r="BA602" s="171" t="str">
        <f aca="false">IF(ISNUMBER(FIND("-",AZ602)),LEFT(AZ602,FIND("-",AZ602)-1),AZ602)</f>
        <v>KF513877</v>
      </c>
      <c r="BB602" s="170" t="str">
        <f aca="false"> MEGAname &amp; "="</f>
        <v>KF513877=</v>
      </c>
      <c r="BC602" s="170" t="str">
        <f aca="false">Clear &amp; IF(span ,"Span","out")</f>
        <v>KF513877=out</v>
      </c>
      <c r="BD602" s="170" t="str">
        <f aca="false">Clear &amp; IF(span, IF(B602=".","Selected",B602),"out")</f>
        <v>KF513877=out</v>
      </c>
      <c r="BE602" s="170" t="str">
        <f aca="false">Clear &amp; Strain</f>
        <v>KF513877=HEV_EW357</v>
      </c>
      <c r="BF602" s="170" t="e">
        <f aca="false">CONCATENATE(A602,"=",F601,". ",AX602,IF(AB602="","",CONCATENATE(".",AB602)))</f>
        <v>#VALUE!</v>
      </c>
      <c r="BG602" s="170" t="e">
        <f aca="false">CONCATENATE(A602,"=",F601,". ",AX602)</f>
        <v>#VALUE!</v>
      </c>
      <c r="BH602" s="170" t="e">
        <f aca="false">CONCATENATE(A602,"=",AX602)</f>
        <v>#VALUE!</v>
      </c>
      <c r="BI602" s="170" t="e">
        <f aca="false">CONCATENATE(A602,"=",ComForSubtype,d#REF!)</f>
        <v>#VALUE!</v>
      </c>
      <c r="BJ602" s="170" t="str">
        <f aca="false">CONCATENATE(A602,"=",E602)</f>
        <v>KF513877=3</v>
      </c>
      <c r="BK602" s="170" t="str">
        <f aca="false">CONCATENATE(A602,"=",C602)</f>
        <v>KF513877=3</v>
      </c>
      <c r="BL602" s="170" t="e">
        <f aca="false">CONCATENATE(d#REF!,"=")</f>
        <v>#VALUE!</v>
      </c>
      <c r="BM602" s="223" t="str">
        <f aca="false">IF(BA602="XX","",BA602)</f>
        <v>KF513877</v>
      </c>
      <c r="BN602" s="224" t="str">
        <f aca="false">CONCATENATE(IF(F601="","",F601),IF(G602="","",CONCATENATE(" / ",G602)))</f>
        <v>HEV_EW354</v>
      </c>
      <c r="BO602" s="225" t="e">
        <f aca="false">AX602</f>
        <v>#VALUE!</v>
      </c>
      <c r="BP602" s="226" t="str">
        <f aca="false">IF(V602="","",V602)</f>
        <v/>
      </c>
      <c r="BQ602" s="226" t="str">
        <f aca="false">IF(W602="","",CONCATENATE(W602,IF(LEFT(AO602,1)="s","+","")))</f>
        <v/>
      </c>
      <c r="BR602" s="226" t="str">
        <f aca="false">IF(X602="","",CONCATENATE(X602,IF(LEFT(AQ602,1)="s","+","")))</f>
        <v/>
      </c>
      <c r="BS602" s="226" t="str">
        <f aca="false">IF(Y602="","",CONCATENATE(Y602,IF(LEFT(AR602,1)="s","+","")))</f>
        <v/>
      </c>
      <c r="BT602" s="226" t="str">
        <f aca="false">IF(Z602="","",CONCATENATE(Z602,IF(LEFT(AS602,1)="s","+","")))</f>
        <v/>
      </c>
      <c r="BU602" s="227" t="str">
        <f aca="false">IF(AA602="","",CONCATENATE(AA602,IF(LEFT(AT602,1)="s","+","")))</f>
        <v/>
      </c>
      <c r="BW602" s="177" t="s">
        <v>338</v>
      </c>
      <c r="BX602" s="170" t="str">
        <f aca="false">IF(BW602&lt;&gt;"",IF(ISNUMBER(FIND("=",BW602)),LEFT(BW602,FIND("=",BW602)-1),BW602),BW602)</f>
        <v>xx</v>
      </c>
      <c r="BY602" s="170" t="str">
        <f aca="false">IF(BW602&lt;&gt;"",IF(ISNUMBER(FIND("=",BW602)),RIGHT(BW602,LEN(BW602)-FIND("=",BW602)),""),"")</f>
        <v>Non_select</v>
      </c>
      <c r="BZ602" s="170" t="str">
        <f aca="false">IF(BX602&lt;&gt;"",IF(ISNUMBER(FIND(".",BX602)),LEFT(BX602,FIND(".",BX602)-1),BX602),BX602)</f>
        <v>xx</v>
      </c>
      <c r="CA602" s="170" t="str">
        <f aca="false">IF(BX602&lt;&gt;"",IF(ISNUMBER(FIND(".",BX602)),RIGHT(BX602,LEN(BX602)-FIND(".",BX602)),""),"")</f>
        <v/>
      </c>
      <c r="CC602" s="170" t="str">
        <f aca="false">A602</f>
        <v>KF513877</v>
      </c>
      <c r="CD602" s="178" t="s">
        <v>339</v>
      </c>
      <c r="CE602" s="178" t="s">
        <v>340</v>
      </c>
      <c r="CF602" s="178" t="s">
        <v>341</v>
      </c>
      <c r="CK602" s="178"/>
      <c r="CR602" s="228" t="n">
        <f aca="false">C602</f>
        <v>3</v>
      </c>
      <c r="CS602" s="229" t="e">
        <f aca="false">d#REF!</f>
        <v>#VALUE!</v>
      </c>
      <c r="CT602" s="170" t="str">
        <f aca="false">CONCATENATE(CD602," strain ",CM602," ",CL602,", partial cds")</f>
        <v>Hepatitis E virus strain  , partial cds</v>
      </c>
    </row>
    <row r="603" customFormat="false" ht="11.9" hidden="false" customHeight="true" outlineLevel="0" collapsed="false">
      <c r="A603" s="154" t="s">
        <v>1537</v>
      </c>
      <c r="B603" s="147" t="n">
        <v>3</v>
      </c>
      <c r="C603" s="148" t="n">
        <v>3</v>
      </c>
      <c r="D603" s="147" t="s">
        <v>1273</v>
      </c>
      <c r="E603" s="150" t="s">
        <v>640</v>
      </c>
      <c r="F603" s="210" t="s">
        <v>1538</v>
      </c>
      <c r="H603" s="146" t="s">
        <v>649</v>
      </c>
      <c r="I603" s="153" t="s">
        <v>650</v>
      </c>
      <c r="J603" s="146" t="s">
        <v>395</v>
      </c>
      <c r="M603" s="157" t="s">
        <v>348</v>
      </c>
      <c r="N603" s="158" t="s">
        <v>400</v>
      </c>
      <c r="O603" s="159" t="n">
        <v>2011</v>
      </c>
      <c r="S603" s="146" t="n">
        <v>280</v>
      </c>
      <c r="T603" s="161" t="n">
        <v>6</v>
      </c>
      <c r="AH603" s="164" t="n">
        <v>6262</v>
      </c>
      <c r="AI603" s="164" t="n">
        <v>6541</v>
      </c>
      <c r="AJ603" s="219" t="n">
        <f aca="false">SeqEnd-SeqBeg+1</f>
        <v>280</v>
      </c>
      <c r="AK603" s="220" t="n">
        <f aca="false">AND( SeqBeg&lt;=Beg  , End &lt;=SeqEnd )</f>
        <v>0</v>
      </c>
      <c r="AN603" s="221"/>
      <c r="AT603" s="147" t="s">
        <v>103</v>
      </c>
      <c r="AU603" s="146"/>
      <c r="AW603" s="222" t="str">
        <f aca="false">HYPERLINK(CONCATENATE("http://www.ncbi.nlm.nih.gov/nuccore/",BM603),BM603)</f>
        <v>KF513878</v>
      </c>
      <c r="AX603" s="219" t="e">
        <f aca="false">CONCATENATE(d#REF!,IF(I603="","",CONCATENATE(".",I603)),IF(K603="","",CONCATENATE(".",K603)),IF(M603="","",CONCATENATE(".",M603)),IF(R603="","",CONCATENATE(".",R603)),IF(U603="","","(*)"))</f>
        <v>#VALUE!</v>
      </c>
      <c r="AY603" s="170" t="str">
        <f aca="false">CONCATENATE(BM603,".",BN603)</f>
        <v>KF513878.HEV_EW357</v>
      </c>
      <c r="AZ603" s="171" t="str">
        <f aca="false">IF(AV603="",IF(ISNUMBER(FIND(".",A603)),LEFT(A603,FIND(".",A603)-1),A603),AV603)</f>
        <v>KF513878</v>
      </c>
      <c r="BA603" s="171" t="str">
        <f aca="false">IF(ISNUMBER(FIND("-",AZ603)),LEFT(AZ603,FIND("-",AZ603)-1),AZ603)</f>
        <v>KF513878</v>
      </c>
      <c r="BB603" s="170" t="str">
        <f aca="false"> MEGAname &amp; "="</f>
        <v>KF513878=</v>
      </c>
      <c r="BC603" s="170" t="str">
        <f aca="false">Clear &amp; IF(span ,"Span","out")</f>
        <v>KF513878=out</v>
      </c>
      <c r="BD603" s="170" t="str">
        <f aca="false">Clear &amp; IF(span, IF(B603=".","Selected",B603),"out")</f>
        <v>KF513878=out</v>
      </c>
      <c r="BE603" s="170" t="str">
        <f aca="false">Clear &amp; Strain</f>
        <v>KF513878=HEV_EW358</v>
      </c>
      <c r="BF603" s="170" t="e">
        <f aca="false">CONCATENATE(A603,"=",F602,". ",AX603,IF(AB603="","",CONCATENATE(".",AB603)))</f>
        <v>#VALUE!</v>
      </c>
      <c r="BG603" s="170" t="e">
        <f aca="false">CONCATENATE(A603,"=",F602,". ",AX603)</f>
        <v>#VALUE!</v>
      </c>
      <c r="BH603" s="170" t="e">
        <f aca="false">CONCATENATE(A603,"=",AX603)</f>
        <v>#VALUE!</v>
      </c>
      <c r="BI603" s="170" t="e">
        <f aca="false">CONCATENATE(A603,"=",ComForSubtype,d#REF!)</f>
        <v>#VALUE!</v>
      </c>
      <c r="BJ603" s="170" t="str">
        <f aca="false">CONCATENATE(A603,"=",E603)</f>
        <v>KF513878=3</v>
      </c>
      <c r="BK603" s="170" t="str">
        <f aca="false">CONCATENATE(A603,"=",C603)</f>
        <v>KF513878=3</v>
      </c>
      <c r="BL603" s="170" t="e">
        <f aca="false">CONCATENATE(d#REF!,"=")</f>
        <v>#VALUE!</v>
      </c>
      <c r="BM603" s="223" t="str">
        <f aca="false">IF(BA603="XX","",BA603)</f>
        <v>KF513878</v>
      </c>
      <c r="BN603" s="224" t="str">
        <f aca="false">CONCATENATE(IF(F602="","",F602),IF(G603="","",CONCATENATE(" / ",G603)))</f>
        <v>HEV_EW357</v>
      </c>
      <c r="BO603" s="225" t="e">
        <f aca="false">AX603</f>
        <v>#VALUE!</v>
      </c>
      <c r="BP603" s="226" t="str">
        <f aca="false">IF(V603="","",V603)</f>
        <v/>
      </c>
      <c r="BQ603" s="226" t="str">
        <f aca="false">IF(W603="","",CONCATENATE(W603,IF(LEFT(AO603,1)="s","+","")))</f>
        <v/>
      </c>
      <c r="BR603" s="226" t="str">
        <f aca="false">IF(X603="","",CONCATENATE(X603,IF(LEFT(AQ603,1)="s","+","")))</f>
        <v/>
      </c>
      <c r="BS603" s="226" t="str">
        <f aca="false">IF(Y603="","",CONCATENATE(Y603,IF(LEFT(AR603,1)="s","+","")))</f>
        <v/>
      </c>
      <c r="BT603" s="226" t="str">
        <f aca="false">IF(Z603="","",CONCATENATE(Z603,IF(LEFT(AS603,1)="s","+","")))</f>
        <v/>
      </c>
      <c r="BU603" s="227" t="str">
        <f aca="false">IF(AA603="","",CONCATENATE(AA603,IF(LEFT(AT603,1)="s","+","")))</f>
        <v/>
      </c>
      <c r="BW603" s="177" t="s">
        <v>338</v>
      </c>
      <c r="BX603" s="170" t="str">
        <f aca="false">IF(BW603&lt;&gt;"",IF(ISNUMBER(FIND("=",BW603)),LEFT(BW603,FIND("=",BW603)-1),BW603),BW603)</f>
        <v>xx</v>
      </c>
      <c r="BY603" s="170" t="str">
        <f aca="false">IF(BW603&lt;&gt;"",IF(ISNUMBER(FIND("=",BW603)),RIGHT(BW603,LEN(BW603)-FIND("=",BW603)),""),"")</f>
        <v>Non_select</v>
      </c>
      <c r="BZ603" s="170" t="str">
        <f aca="false">IF(BX603&lt;&gt;"",IF(ISNUMBER(FIND(".",BX603)),LEFT(BX603,FIND(".",BX603)-1),BX603),BX603)</f>
        <v>xx</v>
      </c>
      <c r="CA603" s="170" t="str">
        <f aca="false">IF(BX603&lt;&gt;"",IF(ISNUMBER(FIND(".",BX603)),RIGHT(BX603,LEN(BX603)-FIND(".",BX603)),""),"")</f>
        <v/>
      </c>
      <c r="CC603" s="170" t="str">
        <f aca="false">A603</f>
        <v>KF513878</v>
      </c>
      <c r="CD603" s="178" t="s">
        <v>339</v>
      </c>
      <c r="CE603" s="178" t="s">
        <v>340</v>
      </c>
      <c r="CF603" s="178" t="s">
        <v>341</v>
      </c>
      <c r="CK603" s="178"/>
      <c r="CR603" s="228" t="n">
        <f aca="false">C603</f>
        <v>3</v>
      </c>
      <c r="CS603" s="229" t="e">
        <f aca="false">d#REF!</f>
        <v>#VALUE!</v>
      </c>
      <c r="CT603" s="170" t="str">
        <f aca="false">CONCATENATE(CD603," strain ",CM603," ",CL603,", partial cds")</f>
        <v>Hepatitis E virus strain  , partial cds</v>
      </c>
    </row>
    <row r="604" customFormat="false" ht="11.9" hidden="false" customHeight="true" outlineLevel="0" collapsed="false">
      <c r="A604" s="154" t="s">
        <v>1539</v>
      </c>
      <c r="B604" s="147" t="n">
        <v>3</v>
      </c>
      <c r="C604" s="148" t="n">
        <v>3</v>
      </c>
      <c r="D604" s="147" t="s">
        <v>1273</v>
      </c>
      <c r="E604" s="150" t="s">
        <v>640</v>
      </c>
      <c r="F604" s="210" t="s">
        <v>1540</v>
      </c>
      <c r="H604" s="146" t="s">
        <v>649</v>
      </c>
      <c r="I604" s="153" t="s">
        <v>650</v>
      </c>
      <c r="J604" s="146" t="s">
        <v>395</v>
      </c>
      <c r="M604" s="157" t="s">
        <v>348</v>
      </c>
      <c r="N604" s="158" t="s">
        <v>400</v>
      </c>
      <c r="O604" s="159" t="n">
        <v>2005</v>
      </c>
      <c r="S604" s="146" t="n">
        <v>280</v>
      </c>
      <c r="T604" s="161" t="n">
        <v>6</v>
      </c>
      <c r="AH604" s="164" t="n">
        <v>6262</v>
      </c>
      <c r="AI604" s="164" t="n">
        <v>6541</v>
      </c>
      <c r="AJ604" s="219" t="n">
        <f aca="false">SeqEnd-SeqBeg+1</f>
        <v>280</v>
      </c>
      <c r="AK604" s="220" t="n">
        <f aca="false">AND( SeqBeg&lt;=Beg  , End &lt;=SeqEnd )</f>
        <v>0</v>
      </c>
      <c r="AN604" s="221"/>
      <c r="AT604" s="147" t="s">
        <v>103</v>
      </c>
      <c r="AU604" s="146"/>
      <c r="AW604" s="222" t="str">
        <f aca="false">HYPERLINK(CONCATENATE("http://www.ncbi.nlm.nih.gov/nuccore/",BM604),BM604)</f>
        <v>KF513891</v>
      </c>
      <c r="AX604" s="219" t="e">
        <f aca="false">CONCATENATE(d#REF!,IF(I604="","",CONCATENATE(".",I604)),IF(K604="","",CONCATENATE(".",K604)),IF(M604="","",CONCATENATE(".",M604)),IF(R604="","",CONCATENATE(".",R604)),IF(U604="","","(*)"))</f>
        <v>#VALUE!</v>
      </c>
      <c r="AY604" s="170" t="str">
        <f aca="false">CONCATENATE(BM604,".",BN604)</f>
        <v>KF513891.HEV_EW358</v>
      </c>
      <c r="AZ604" s="171" t="str">
        <f aca="false">IF(AV604="",IF(ISNUMBER(FIND(".",A604)),LEFT(A604,FIND(".",A604)-1),A604),AV604)</f>
        <v>KF513891</v>
      </c>
      <c r="BA604" s="171" t="str">
        <f aca="false">IF(ISNUMBER(FIND("-",AZ604)),LEFT(AZ604,FIND("-",AZ604)-1),AZ604)</f>
        <v>KF513891</v>
      </c>
      <c r="BB604" s="170" t="str">
        <f aca="false"> MEGAname &amp; "="</f>
        <v>KF513891=</v>
      </c>
      <c r="BC604" s="170" t="str">
        <f aca="false">Clear &amp; IF(span ,"Span","out")</f>
        <v>KF513891=out</v>
      </c>
      <c r="BD604" s="170" t="str">
        <f aca="false">Clear &amp; IF(span, IF(B604=".","Selected",B604),"out")</f>
        <v>KF513891=out</v>
      </c>
      <c r="BE604" s="170" t="str">
        <f aca="false">Clear &amp; Strain</f>
        <v>KF513891=HEV_EW36</v>
      </c>
      <c r="BF604" s="170" t="e">
        <f aca="false">CONCATENATE(A604,"=",F603,". ",AX604,IF(AB604="","",CONCATENATE(".",AB604)))</f>
        <v>#VALUE!</v>
      </c>
      <c r="BG604" s="170" t="e">
        <f aca="false">CONCATENATE(A604,"=",F603,". ",AX604)</f>
        <v>#VALUE!</v>
      </c>
      <c r="BH604" s="170" t="e">
        <f aca="false">CONCATENATE(A604,"=",AX604)</f>
        <v>#VALUE!</v>
      </c>
      <c r="BI604" s="170" t="e">
        <f aca="false">CONCATENATE(A604,"=",ComForSubtype,d#REF!)</f>
        <v>#VALUE!</v>
      </c>
      <c r="BJ604" s="170" t="str">
        <f aca="false">CONCATENATE(A604,"=",E604)</f>
        <v>KF513891=3</v>
      </c>
      <c r="BK604" s="170" t="str">
        <f aca="false">CONCATENATE(A604,"=",C604)</f>
        <v>KF513891=3</v>
      </c>
      <c r="BL604" s="170" t="e">
        <f aca="false">CONCATENATE(d#REF!,"=")</f>
        <v>#VALUE!</v>
      </c>
      <c r="BM604" s="223" t="str">
        <f aca="false">IF(BA604="XX","",BA604)</f>
        <v>KF513891</v>
      </c>
      <c r="BN604" s="224" t="str">
        <f aca="false">CONCATENATE(IF(F603="","",F603),IF(G604="","",CONCATENATE(" / ",G604)))</f>
        <v>HEV_EW358</v>
      </c>
      <c r="BO604" s="225" t="e">
        <f aca="false">AX604</f>
        <v>#VALUE!</v>
      </c>
      <c r="BP604" s="226" t="str">
        <f aca="false">IF(V604="","",V604)</f>
        <v/>
      </c>
      <c r="BQ604" s="226" t="str">
        <f aca="false">IF(W604="","",CONCATENATE(W604,IF(LEFT(AO604,1)="s","+","")))</f>
        <v/>
      </c>
      <c r="BR604" s="226" t="str">
        <f aca="false">IF(X604="","",CONCATENATE(X604,IF(LEFT(AQ604,1)="s","+","")))</f>
        <v/>
      </c>
      <c r="BS604" s="226" t="str">
        <f aca="false">IF(Y604="","",CONCATENATE(Y604,IF(LEFT(AR604,1)="s","+","")))</f>
        <v/>
      </c>
      <c r="BT604" s="226" t="str">
        <f aca="false">IF(Z604="","",CONCATENATE(Z604,IF(LEFT(AS604,1)="s","+","")))</f>
        <v/>
      </c>
      <c r="BU604" s="227" t="str">
        <f aca="false">IF(AA604="","",CONCATENATE(AA604,IF(LEFT(AT604,1)="s","+","")))</f>
        <v/>
      </c>
      <c r="BW604" s="177" t="s">
        <v>338</v>
      </c>
      <c r="BX604" s="170" t="str">
        <f aca="false">IF(BW604&lt;&gt;"",IF(ISNUMBER(FIND("=",BW604)),LEFT(BW604,FIND("=",BW604)-1),BW604),BW604)</f>
        <v>xx</v>
      </c>
      <c r="BY604" s="170" t="str">
        <f aca="false">IF(BW604&lt;&gt;"",IF(ISNUMBER(FIND("=",BW604)),RIGHT(BW604,LEN(BW604)-FIND("=",BW604)),""),"")</f>
        <v>Non_select</v>
      </c>
      <c r="BZ604" s="170" t="str">
        <f aca="false">IF(BX604&lt;&gt;"",IF(ISNUMBER(FIND(".",BX604)),LEFT(BX604,FIND(".",BX604)-1),BX604),BX604)</f>
        <v>xx</v>
      </c>
      <c r="CA604" s="170" t="str">
        <f aca="false">IF(BX604&lt;&gt;"",IF(ISNUMBER(FIND(".",BX604)),RIGHT(BX604,LEN(BX604)-FIND(".",BX604)),""),"")</f>
        <v/>
      </c>
      <c r="CC604" s="170" t="str">
        <f aca="false">A604</f>
        <v>KF513891</v>
      </c>
      <c r="CD604" s="178" t="s">
        <v>339</v>
      </c>
      <c r="CE604" s="178" t="s">
        <v>340</v>
      </c>
      <c r="CF604" s="178" t="s">
        <v>341</v>
      </c>
      <c r="CK604" s="178"/>
      <c r="CR604" s="228" t="n">
        <f aca="false">C604</f>
        <v>3</v>
      </c>
      <c r="CS604" s="229" t="e">
        <f aca="false">d#REF!</f>
        <v>#VALUE!</v>
      </c>
      <c r="CT604" s="170" t="str">
        <f aca="false">CONCATENATE(CD604," strain ",CM604," ",CL604,", partial cds")</f>
        <v>Hepatitis E virus strain  , partial cds</v>
      </c>
    </row>
    <row r="605" customFormat="false" ht="11.9" hidden="false" customHeight="true" outlineLevel="0" collapsed="false">
      <c r="A605" s="154" t="s">
        <v>1541</v>
      </c>
      <c r="B605" s="147" t="n">
        <v>3</v>
      </c>
      <c r="C605" s="148" t="n">
        <v>3</v>
      </c>
      <c r="D605" s="147" t="s">
        <v>1273</v>
      </c>
      <c r="E605" s="150" t="s">
        <v>640</v>
      </c>
      <c r="F605" s="210" t="s">
        <v>1542</v>
      </c>
      <c r="H605" s="146" t="s">
        <v>649</v>
      </c>
      <c r="I605" s="153" t="s">
        <v>650</v>
      </c>
      <c r="J605" s="146" t="s">
        <v>395</v>
      </c>
      <c r="M605" s="157" t="s">
        <v>348</v>
      </c>
      <c r="N605" s="158" t="s">
        <v>400</v>
      </c>
      <c r="O605" s="159" t="n">
        <v>2012</v>
      </c>
      <c r="S605" s="146" t="n">
        <v>280</v>
      </c>
      <c r="T605" s="161" t="n">
        <v>6</v>
      </c>
      <c r="AH605" s="164" t="n">
        <v>6262</v>
      </c>
      <c r="AI605" s="164" t="n">
        <v>6541</v>
      </c>
      <c r="AJ605" s="219" t="n">
        <f aca="false">SeqEnd-SeqBeg+1</f>
        <v>280</v>
      </c>
      <c r="AK605" s="220" t="n">
        <f aca="false">AND( SeqBeg&lt;=Beg  , End &lt;=SeqEnd )</f>
        <v>0</v>
      </c>
      <c r="AN605" s="221"/>
      <c r="AT605" s="147" t="s">
        <v>103</v>
      </c>
      <c r="AU605" s="146"/>
      <c r="AW605" s="222" t="str">
        <f aca="false">HYPERLINK(CONCATENATE("http://www.ncbi.nlm.nih.gov/nuccore/",BM605),BM605)</f>
        <v>KF513881</v>
      </c>
      <c r="AX605" s="219" t="e">
        <f aca="false">CONCATENATE(d#REF!,IF(I605="","",CONCATENATE(".",I605)),IF(K605="","",CONCATENATE(".",K605)),IF(M605="","",CONCATENATE(".",M605)),IF(R605="","",CONCATENATE(".",R605)),IF(U605="","","(*)"))</f>
        <v>#VALUE!</v>
      </c>
      <c r="AY605" s="170" t="str">
        <f aca="false">CONCATENATE(BM605,".",BN605)</f>
        <v>KF513881.HEV_EW36</v>
      </c>
      <c r="AZ605" s="171" t="str">
        <f aca="false">IF(AV605="",IF(ISNUMBER(FIND(".",A605)),LEFT(A605,FIND(".",A605)-1),A605),AV605)</f>
        <v>KF513881</v>
      </c>
      <c r="BA605" s="171" t="str">
        <f aca="false">IF(ISNUMBER(FIND("-",AZ605)),LEFT(AZ605,FIND("-",AZ605)-1),AZ605)</f>
        <v>KF513881</v>
      </c>
      <c r="BB605" s="170" t="str">
        <f aca="false"> MEGAname &amp; "="</f>
        <v>KF513881=</v>
      </c>
      <c r="BC605" s="170" t="str">
        <f aca="false">Clear &amp; IF(span ,"Span","out")</f>
        <v>KF513881=out</v>
      </c>
      <c r="BD605" s="170" t="str">
        <f aca="false">Clear &amp; IF(span, IF(B605=".","Selected",B605),"out")</f>
        <v>KF513881=out</v>
      </c>
      <c r="BE605" s="170" t="str">
        <f aca="false">Clear &amp; Strain</f>
        <v>KF513881=HEV_EW360</v>
      </c>
      <c r="BF605" s="170" t="e">
        <f aca="false">CONCATENATE(A605,"=",F604,". ",AX605,IF(AB605="","",CONCATENATE(".",AB605)))</f>
        <v>#VALUE!</v>
      </c>
      <c r="BG605" s="170" t="e">
        <f aca="false">CONCATENATE(A605,"=",F604,". ",AX605)</f>
        <v>#VALUE!</v>
      </c>
      <c r="BH605" s="170" t="e">
        <f aca="false">CONCATENATE(A605,"=",AX605)</f>
        <v>#VALUE!</v>
      </c>
      <c r="BI605" s="170" t="e">
        <f aca="false">CONCATENATE(A605,"=",ComForSubtype,d#REF!)</f>
        <v>#VALUE!</v>
      </c>
      <c r="BJ605" s="170" t="str">
        <f aca="false">CONCATENATE(A605,"=",E605)</f>
        <v>KF513881=3</v>
      </c>
      <c r="BK605" s="170" t="str">
        <f aca="false">CONCATENATE(A605,"=",C605)</f>
        <v>KF513881=3</v>
      </c>
      <c r="BL605" s="170" t="e">
        <f aca="false">CONCATENATE(d#REF!,"=")</f>
        <v>#VALUE!</v>
      </c>
      <c r="BM605" s="223" t="str">
        <f aca="false">IF(BA605="XX","",BA605)</f>
        <v>KF513881</v>
      </c>
      <c r="BN605" s="224" t="str">
        <f aca="false">CONCATENATE(IF(F604="","",F604),IF(G605="","",CONCATENATE(" / ",G605)))</f>
        <v>HEV_EW36</v>
      </c>
      <c r="BO605" s="225" t="e">
        <f aca="false">AX605</f>
        <v>#VALUE!</v>
      </c>
      <c r="BP605" s="226" t="str">
        <f aca="false">IF(V605="","",V605)</f>
        <v/>
      </c>
      <c r="BQ605" s="226" t="str">
        <f aca="false">IF(W605="","",CONCATENATE(W605,IF(LEFT(AO605,1)="s","+","")))</f>
        <v/>
      </c>
      <c r="BR605" s="226" t="str">
        <f aca="false">IF(X605="","",CONCATENATE(X605,IF(LEFT(AQ605,1)="s","+","")))</f>
        <v/>
      </c>
      <c r="BS605" s="226" t="str">
        <f aca="false">IF(Y605="","",CONCATENATE(Y605,IF(LEFT(AR605,1)="s","+","")))</f>
        <v/>
      </c>
      <c r="BT605" s="226" t="str">
        <f aca="false">IF(Z605="","",CONCATENATE(Z605,IF(LEFT(AS605,1)="s","+","")))</f>
        <v/>
      </c>
      <c r="BU605" s="227" t="str">
        <f aca="false">IF(AA605="","",CONCATENATE(AA605,IF(LEFT(AT605,1)="s","+","")))</f>
        <v/>
      </c>
      <c r="BW605" s="177" t="s">
        <v>338</v>
      </c>
      <c r="BX605" s="170" t="str">
        <f aca="false">IF(BW605&lt;&gt;"",IF(ISNUMBER(FIND("=",BW605)),LEFT(BW605,FIND("=",BW605)-1),BW605),BW605)</f>
        <v>xx</v>
      </c>
      <c r="BY605" s="170" t="str">
        <f aca="false">IF(BW605&lt;&gt;"",IF(ISNUMBER(FIND("=",BW605)),RIGHT(BW605,LEN(BW605)-FIND("=",BW605)),""),"")</f>
        <v>Non_select</v>
      </c>
      <c r="BZ605" s="170" t="str">
        <f aca="false">IF(BX605&lt;&gt;"",IF(ISNUMBER(FIND(".",BX605)),LEFT(BX605,FIND(".",BX605)-1),BX605),BX605)</f>
        <v>xx</v>
      </c>
      <c r="CA605" s="170" t="str">
        <f aca="false">IF(BX605&lt;&gt;"",IF(ISNUMBER(FIND(".",BX605)),RIGHT(BX605,LEN(BX605)-FIND(".",BX605)),""),"")</f>
        <v/>
      </c>
      <c r="CC605" s="170" t="str">
        <f aca="false">A605</f>
        <v>KF513881</v>
      </c>
      <c r="CD605" s="178" t="s">
        <v>339</v>
      </c>
      <c r="CE605" s="178" t="s">
        <v>340</v>
      </c>
      <c r="CF605" s="178" t="s">
        <v>341</v>
      </c>
      <c r="CK605" s="178"/>
      <c r="CR605" s="228" t="n">
        <f aca="false">C605</f>
        <v>3</v>
      </c>
      <c r="CS605" s="229" t="e">
        <f aca="false">d#REF!</f>
        <v>#VALUE!</v>
      </c>
      <c r="CT605" s="170" t="str">
        <f aca="false">CONCATENATE(CD605," strain ",CM605," ",CL605,", partial cds")</f>
        <v>Hepatitis E virus strain  , partial cds</v>
      </c>
    </row>
    <row r="606" customFormat="false" ht="11.9" hidden="false" customHeight="true" outlineLevel="0" collapsed="false">
      <c r="A606" s="154" t="s">
        <v>1543</v>
      </c>
      <c r="B606" s="147" t="n">
        <v>3</v>
      </c>
      <c r="C606" s="148" t="n">
        <v>3</v>
      </c>
      <c r="D606" s="147" t="s">
        <v>1273</v>
      </c>
      <c r="E606" s="150" t="s">
        <v>640</v>
      </c>
      <c r="F606" s="210" t="s">
        <v>1544</v>
      </c>
      <c r="H606" s="146" t="s">
        <v>649</v>
      </c>
      <c r="I606" s="153" t="s">
        <v>650</v>
      </c>
      <c r="J606" s="146" t="s">
        <v>395</v>
      </c>
      <c r="M606" s="157" t="s">
        <v>348</v>
      </c>
      <c r="N606" s="158" t="s">
        <v>400</v>
      </c>
      <c r="O606" s="159" t="n">
        <v>2011</v>
      </c>
      <c r="S606" s="146" t="n">
        <v>280</v>
      </c>
      <c r="T606" s="161" t="n">
        <v>6</v>
      </c>
      <c r="AH606" s="164" t="n">
        <v>6262</v>
      </c>
      <c r="AI606" s="164" t="n">
        <v>6541</v>
      </c>
      <c r="AJ606" s="219" t="n">
        <f aca="false">SeqEnd-SeqBeg+1</f>
        <v>280</v>
      </c>
      <c r="AK606" s="220" t="n">
        <f aca="false">AND( SeqBeg&lt;=Beg  , End &lt;=SeqEnd )</f>
        <v>0</v>
      </c>
      <c r="AN606" s="221"/>
      <c r="AT606" s="147" t="s">
        <v>103</v>
      </c>
      <c r="AU606" s="146"/>
      <c r="AW606" s="222" t="str">
        <f aca="false">HYPERLINK(CONCATENATE("http://www.ncbi.nlm.nih.gov/nuccore/",BM606),BM606)</f>
        <v>KF513882</v>
      </c>
      <c r="AX606" s="219" t="e">
        <f aca="false">CONCATENATE(d#REF!,IF(I606="","",CONCATENATE(".",I606)),IF(K606="","",CONCATENATE(".",K606)),IF(M606="","",CONCATENATE(".",M606)),IF(R606="","",CONCATENATE(".",R606)),IF(U606="","","(*)"))</f>
        <v>#VALUE!</v>
      </c>
      <c r="AY606" s="170" t="str">
        <f aca="false">CONCATENATE(BM606,".",BN606)</f>
        <v>KF513882.HEV_EW360</v>
      </c>
      <c r="AZ606" s="171" t="str">
        <f aca="false">IF(AV606="",IF(ISNUMBER(FIND(".",A606)),LEFT(A606,FIND(".",A606)-1),A606),AV606)</f>
        <v>KF513882</v>
      </c>
      <c r="BA606" s="171" t="str">
        <f aca="false">IF(ISNUMBER(FIND("-",AZ606)),LEFT(AZ606,FIND("-",AZ606)-1),AZ606)</f>
        <v>KF513882</v>
      </c>
      <c r="BB606" s="170" t="str">
        <f aca="false"> MEGAname &amp; "="</f>
        <v>KF513882=</v>
      </c>
      <c r="BC606" s="170" t="str">
        <f aca="false">Clear &amp; IF(span ,"Span","out")</f>
        <v>KF513882=out</v>
      </c>
      <c r="BD606" s="170" t="str">
        <f aca="false">Clear &amp; IF(span, IF(B606=".","Selected",B606),"out")</f>
        <v>KF513882=out</v>
      </c>
      <c r="BE606" s="170" t="str">
        <f aca="false">Clear &amp; Strain</f>
        <v>KF513882=HEV_EW361</v>
      </c>
      <c r="BF606" s="170" t="e">
        <f aca="false">CONCATENATE(A606,"=",F605,". ",AX606,IF(AB606="","",CONCATENATE(".",AB606)))</f>
        <v>#VALUE!</v>
      </c>
      <c r="BG606" s="170" t="e">
        <f aca="false">CONCATENATE(A606,"=",F605,". ",AX606)</f>
        <v>#VALUE!</v>
      </c>
      <c r="BH606" s="170" t="e">
        <f aca="false">CONCATENATE(A606,"=",AX606)</f>
        <v>#VALUE!</v>
      </c>
      <c r="BI606" s="170" t="e">
        <f aca="false">CONCATENATE(A606,"=",ComForSubtype,d#REF!)</f>
        <v>#VALUE!</v>
      </c>
      <c r="BJ606" s="170" t="str">
        <f aca="false">CONCATENATE(A606,"=",E606)</f>
        <v>KF513882=3</v>
      </c>
      <c r="BK606" s="170" t="str">
        <f aca="false">CONCATENATE(A606,"=",C606)</f>
        <v>KF513882=3</v>
      </c>
      <c r="BL606" s="170" t="e">
        <f aca="false">CONCATENATE(d#REF!,"=")</f>
        <v>#VALUE!</v>
      </c>
      <c r="BM606" s="223" t="str">
        <f aca="false">IF(BA606="XX","",BA606)</f>
        <v>KF513882</v>
      </c>
      <c r="BN606" s="224" t="str">
        <f aca="false">CONCATENATE(IF(F605="","",F605),IF(G606="","",CONCATENATE(" / ",G606)))</f>
        <v>HEV_EW360</v>
      </c>
      <c r="BO606" s="225" t="e">
        <f aca="false">AX606</f>
        <v>#VALUE!</v>
      </c>
      <c r="BP606" s="226" t="str">
        <f aca="false">IF(V606="","",V606)</f>
        <v/>
      </c>
      <c r="BQ606" s="226" t="str">
        <f aca="false">IF(W606="","",CONCATENATE(W606,IF(LEFT(AO606,1)="s","+","")))</f>
        <v/>
      </c>
      <c r="BR606" s="226" t="str">
        <f aca="false">IF(X606="","",CONCATENATE(X606,IF(LEFT(AQ606,1)="s","+","")))</f>
        <v/>
      </c>
      <c r="BS606" s="226" t="str">
        <f aca="false">IF(Y606="","",CONCATENATE(Y606,IF(LEFT(AR606,1)="s","+","")))</f>
        <v/>
      </c>
      <c r="BT606" s="226" t="str">
        <f aca="false">IF(Z606="","",CONCATENATE(Z606,IF(LEFT(AS606,1)="s","+","")))</f>
        <v/>
      </c>
      <c r="BU606" s="227" t="str">
        <f aca="false">IF(AA606="","",CONCATENATE(AA606,IF(LEFT(AT606,1)="s","+","")))</f>
        <v/>
      </c>
      <c r="BW606" s="177" t="s">
        <v>338</v>
      </c>
      <c r="BX606" s="170" t="str">
        <f aca="false">IF(BW606&lt;&gt;"",IF(ISNUMBER(FIND("=",BW606)),LEFT(BW606,FIND("=",BW606)-1),BW606),BW606)</f>
        <v>xx</v>
      </c>
      <c r="BY606" s="170" t="str">
        <f aca="false">IF(BW606&lt;&gt;"",IF(ISNUMBER(FIND("=",BW606)),RIGHT(BW606,LEN(BW606)-FIND("=",BW606)),""),"")</f>
        <v>Non_select</v>
      </c>
      <c r="BZ606" s="170" t="str">
        <f aca="false">IF(BX606&lt;&gt;"",IF(ISNUMBER(FIND(".",BX606)),LEFT(BX606,FIND(".",BX606)-1),BX606),BX606)</f>
        <v>xx</v>
      </c>
      <c r="CA606" s="170" t="str">
        <f aca="false">IF(BX606&lt;&gt;"",IF(ISNUMBER(FIND(".",BX606)),RIGHT(BX606,LEN(BX606)-FIND(".",BX606)),""),"")</f>
        <v/>
      </c>
      <c r="CC606" s="170" t="str">
        <f aca="false">A606</f>
        <v>KF513882</v>
      </c>
      <c r="CD606" s="178" t="s">
        <v>339</v>
      </c>
      <c r="CE606" s="178" t="s">
        <v>340</v>
      </c>
      <c r="CF606" s="178" t="s">
        <v>341</v>
      </c>
      <c r="CK606" s="178"/>
      <c r="CR606" s="228" t="n">
        <f aca="false">C606</f>
        <v>3</v>
      </c>
      <c r="CS606" s="229" t="e">
        <f aca="false">d#REF!</f>
        <v>#VALUE!</v>
      </c>
      <c r="CT606" s="170" t="str">
        <f aca="false">CONCATENATE(CD606," strain ",CM606," ",CL606,", partial cds")</f>
        <v>Hepatitis E virus strain  , partial cds</v>
      </c>
    </row>
    <row r="607" customFormat="false" ht="11.9" hidden="false" customHeight="true" outlineLevel="0" collapsed="false">
      <c r="A607" s="154" t="s">
        <v>1545</v>
      </c>
      <c r="B607" s="147" t="n">
        <v>3</v>
      </c>
      <c r="C607" s="148" t="n">
        <v>3</v>
      </c>
      <c r="D607" s="147" t="s">
        <v>1273</v>
      </c>
      <c r="E607" s="150" t="s">
        <v>640</v>
      </c>
      <c r="F607" s="210" t="s">
        <v>1546</v>
      </c>
      <c r="H607" s="146" t="s">
        <v>649</v>
      </c>
      <c r="I607" s="153" t="s">
        <v>650</v>
      </c>
      <c r="J607" s="146" t="s">
        <v>395</v>
      </c>
      <c r="M607" s="157" t="s">
        <v>348</v>
      </c>
      <c r="N607" s="158" t="s">
        <v>400</v>
      </c>
      <c r="O607" s="159" t="n">
        <v>2012</v>
      </c>
      <c r="S607" s="146" t="n">
        <v>280</v>
      </c>
      <c r="T607" s="161" t="n">
        <v>6</v>
      </c>
      <c r="AH607" s="164" t="n">
        <v>6262</v>
      </c>
      <c r="AI607" s="164" t="n">
        <v>6541</v>
      </c>
      <c r="AJ607" s="219" t="n">
        <f aca="false">SeqEnd-SeqBeg+1</f>
        <v>280</v>
      </c>
      <c r="AK607" s="220" t="n">
        <f aca="false">AND( SeqBeg&lt;=Beg  , End &lt;=SeqEnd )</f>
        <v>0</v>
      </c>
      <c r="AN607" s="221"/>
      <c r="AT607" s="147" t="s">
        <v>103</v>
      </c>
      <c r="AU607" s="146"/>
      <c r="AW607" s="222" t="str">
        <f aca="false">HYPERLINK(CONCATENATE("http://www.ncbi.nlm.nih.gov/nuccore/",BM607),BM607)</f>
        <v>KF513887</v>
      </c>
      <c r="AX607" s="219" t="e">
        <f aca="false">CONCATENATE(d#REF!,IF(I607="","",CONCATENATE(".",I607)),IF(K607="","",CONCATENATE(".",K607)),IF(M607="","",CONCATENATE(".",M607)),IF(R607="","",CONCATENATE(".",R607)),IF(U607="","","(*)"))</f>
        <v>#VALUE!</v>
      </c>
      <c r="AY607" s="170" t="str">
        <f aca="false">CONCATENATE(BM607,".",BN607)</f>
        <v>KF513887.HEV_EW361</v>
      </c>
      <c r="AZ607" s="171" t="str">
        <f aca="false">IF(AV607="",IF(ISNUMBER(FIND(".",A607)),LEFT(A607,FIND(".",A607)-1),A607),AV607)</f>
        <v>KF513887</v>
      </c>
      <c r="BA607" s="171" t="str">
        <f aca="false">IF(ISNUMBER(FIND("-",AZ607)),LEFT(AZ607,FIND("-",AZ607)-1),AZ607)</f>
        <v>KF513887</v>
      </c>
      <c r="BB607" s="170" t="str">
        <f aca="false"> MEGAname &amp; "="</f>
        <v>KF513887=</v>
      </c>
      <c r="BC607" s="170" t="str">
        <f aca="false">Clear &amp; IF(span ,"Span","out")</f>
        <v>KF513887=out</v>
      </c>
      <c r="BD607" s="170" t="str">
        <f aca="false">Clear &amp; IF(span, IF(B607=".","Selected",B607),"out")</f>
        <v>KF513887=out</v>
      </c>
      <c r="BE607" s="170" t="str">
        <f aca="false">Clear &amp; Strain</f>
        <v>KF513887=HEV_EW366</v>
      </c>
      <c r="BF607" s="170" t="e">
        <f aca="false">CONCATENATE(A607,"=",F606,". ",AX607,IF(AB607="","",CONCATENATE(".",AB607)))</f>
        <v>#VALUE!</v>
      </c>
      <c r="BG607" s="170" t="e">
        <f aca="false">CONCATENATE(A607,"=",F606,". ",AX607)</f>
        <v>#VALUE!</v>
      </c>
      <c r="BH607" s="170" t="e">
        <f aca="false">CONCATENATE(A607,"=",AX607)</f>
        <v>#VALUE!</v>
      </c>
      <c r="BI607" s="170" t="e">
        <f aca="false">CONCATENATE(A607,"=",ComForSubtype,d#REF!)</f>
        <v>#VALUE!</v>
      </c>
      <c r="BJ607" s="170" t="str">
        <f aca="false">CONCATENATE(A607,"=",E607)</f>
        <v>KF513887=3</v>
      </c>
      <c r="BK607" s="170" t="str">
        <f aca="false">CONCATENATE(A607,"=",C607)</f>
        <v>KF513887=3</v>
      </c>
      <c r="BL607" s="170" t="e">
        <f aca="false">CONCATENATE(d#REF!,"=")</f>
        <v>#VALUE!</v>
      </c>
      <c r="BM607" s="223" t="str">
        <f aca="false">IF(BA607="XX","",BA607)</f>
        <v>KF513887</v>
      </c>
      <c r="BN607" s="224" t="str">
        <f aca="false">CONCATENATE(IF(F606="","",F606),IF(G607="","",CONCATENATE(" / ",G607)))</f>
        <v>HEV_EW361</v>
      </c>
      <c r="BO607" s="225" t="e">
        <f aca="false">AX607</f>
        <v>#VALUE!</v>
      </c>
      <c r="BP607" s="226" t="str">
        <f aca="false">IF(V607="","",V607)</f>
        <v/>
      </c>
      <c r="BQ607" s="226" t="str">
        <f aca="false">IF(W607="","",CONCATENATE(W607,IF(LEFT(AO607,1)="s","+","")))</f>
        <v/>
      </c>
      <c r="BR607" s="226" t="str">
        <f aca="false">IF(X607="","",CONCATENATE(X607,IF(LEFT(AQ607,1)="s","+","")))</f>
        <v/>
      </c>
      <c r="BS607" s="226" t="str">
        <f aca="false">IF(Y607="","",CONCATENATE(Y607,IF(LEFT(AR607,1)="s","+","")))</f>
        <v/>
      </c>
      <c r="BT607" s="226" t="str">
        <f aca="false">IF(Z607="","",CONCATENATE(Z607,IF(LEFT(AS607,1)="s","+","")))</f>
        <v/>
      </c>
      <c r="BU607" s="227" t="str">
        <f aca="false">IF(AA607="","",CONCATENATE(AA607,IF(LEFT(AT607,1)="s","+","")))</f>
        <v/>
      </c>
      <c r="BW607" s="177" t="s">
        <v>338</v>
      </c>
      <c r="BX607" s="170" t="str">
        <f aca="false">IF(BW607&lt;&gt;"",IF(ISNUMBER(FIND("=",BW607)),LEFT(BW607,FIND("=",BW607)-1),BW607),BW607)</f>
        <v>xx</v>
      </c>
      <c r="BY607" s="170" t="str">
        <f aca="false">IF(BW607&lt;&gt;"",IF(ISNUMBER(FIND("=",BW607)),RIGHT(BW607,LEN(BW607)-FIND("=",BW607)),""),"")</f>
        <v>Non_select</v>
      </c>
      <c r="BZ607" s="170" t="str">
        <f aca="false">IF(BX607&lt;&gt;"",IF(ISNUMBER(FIND(".",BX607)),LEFT(BX607,FIND(".",BX607)-1),BX607),BX607)</f>
        <v>xx</v>
      </c>
      <c r="CA607" s="170" t="str">
        <f aca="false">IF(BX607&lt;&gt;"",IF(ISNUMBER(FIND(".",BX607)),RIGHT(BX607,LEN(BX607)-FIND(".",BX607)),""),"")</f>
        <v/>
      </c>
      <c r="CC607" s="170" t="str">
        <f aca="false">A607</f>
        <v>KF513887</v>
      </c>
      <c r="CD607" s="178" t="s">
        <v>339</v>
      </c>
      <c r="CE607" s="178" t="s">
        <v>340</v>
      </c>
      <c r="CF607" s="178" t="s">
        <v>341</v>
      </c>
      <c r="CK607" s="178"/>
      <c r="CR607" s="228" t="n">
        <f aca="false">C607</f>
        <v>3</v>
      </c>
      <c r="CS607" s="229" t="e">
        <f aca="false">d#REF!</f>
        <v>#VALUE!</v>
      </c>
      <c r="CT607" s="170" t="str">
        <f aca="false">CONCATENATE(CD607," strain ",CM607," ",CL607,", partial cds")</f>
        <v>Hepatitis E virus strain  , partial cds</v>
      </c>
    </row>
    <row r="608" customFormat="false" ht="11.9" hidden="false" customHeight="true" outlineLevel="0" collapsed="false">
      <c r="A608" s="154" t="s">
        <v>1547</v>
      </c>
      <c r="B608" s="147" t="n">
        <v>3</v>
      </c>
      <c r="C608" s="148" t="n">
        <v>3</v>
      </c>
      <c r="D608" s="147" t="s">
        <v>1273</v>
      </c>
      <c r="E608" s="150" t="s">
        <v>640</v>
      </c>
      <c r="F608" s="210" t="s">
        <v>1548</v>
      </c>
      <c r="H608" s="146" t="s">
        <v>649</v>
      </c>
      <c r="I608" s="153" t="s">
        <v>650</v>
      </c>
      <c r="J608" s="146" t="s">
        <v>395</v>
      </c>
      <c r="M608" s="157" t="s">
        <v>348</v>
      </c>
      <c r="N608" s="158" t="s">
        <v>400</v>
      </c>
      <c r="O608" s="159" t="n">
        <v>2012</v>
      </c>
      <c r="S608" s="146" t="n">
        <v>280</v>
      </c>
      <c r="T608" s="161" t="n">
        <v>6</v>
      </c>
      <c r="AH608" s="164" t="n">
        <v>6262</v>
      </c>
      <c r="AI608" s="164" t="n">
        <v>6541</v>
      </c>
      <c r="AJ608" s="219" t="n">
        <f aca="false">SeqEnd-SeqBeg+1</f>
        <v>280</v>
      </c>
      <c r="AK608" s="220" t="n">
        <f aca="false">AND( SeqBeg&lt;=Beg  , End &lt;=SeqEnd )</f>
        <v>0</v>
      </c>
      <c r="AN608" s="221"/>
      <c r="AT608" s="147" t="s">
        <v>103</v>
      </c>
      <c r="AU608" s="146"/>
      <c r="AW608" s="222" t="str">
        <f aca="false">HYPERLINK(CONCATENATE("http://www.ncbi.nlm.nih.gov/nuccore/",BM608),BM608)</f>
        <v>KF513889</v>
      </c>
      <c r="AX608" s="219" t="e">
        <f aca="false">CONCATENATE(d#REF!,IF(I608="","",CONCATENATE(".",I608)),IF(K608="","",CONCATENATE(".",K608)),IF(M608="","",CONCATENATE(".",M608)),IF(R608="","",CONCATENATE(".",R608)),IF(U608="","","(*)"))</f>
        <v>#VALUE!</v>
      </c>
      <c r="AY608" s="170" t="str">
        <f aca="false">CONCATENATE(BM608,".",BN608)</f>
        <v>KF513889.HEV_EW366</v>
      </c>
      <c r="AZ608" s="171" t="str">
        <f aca="false">IF(AV608="",IF(ISNUMBER(FIND(".",A608)),LEFT(A608,FIND(".",A608)-1),A608),AV608)</f>
        <v>KF513889</v>
      </c>
      <c r="BA608" s="171" t="str">
        <f aca="false">IF(ISNUMBER(FIND("-",AZ608)),LEFT(AZ608,FIND("-",AZ608)-1),AZ608)</f>
        <v>KF513889</v>
      </c>
      <c r="BB608" s="170" t="str">
        <f aca="false"> MEGAname &amp; "="</f>
        <v>KF513889=</v>
      </c>
      <c r="BC608" s="170" t="str">
        <f aca="false">Clear &amp; IF(span ,"Span","out")</f>
        <v>KF513889=out</v>
      </c>
      <c r="BD608" s="170" t="str">
        <f aca="false">Clear &amp; IF(span, IF(B608=".","Selected",B608),"out")</f>
        <v>KF513889=out</v>
      </c>
      <c r="BE608" s="170" t="str">
        <f aca="false">Clear &amp; Strain</f>
        <v>KF513889=HEV_EW368</v>
      </c>
      <c r="BF608" s="170" t="e">
        <f aca="false">CONCATENATE(A608,"=",F607,". ",AX608,IF(AB608="","",CONCATENATE(".",AB608)))</f>
        <v>#VALUE!</v>
      </c>
      <c r="BG608" s="170" t="e">
        <f aca="false">CONCATENATE(A608,"=",F607,". ",AX608)</f>
        <v>#VALUE!</v>
      </c>
      <c r="BH608" s="170" t="e">
        <f aca="false">CONCATENATE(A608,"=",AX608)</f>
        <v>#VALUE!</v>
      </c>
      <c r="BI608" s="170" t="e">
        <f aca="false">CONCATENATE(A608,"=",ComForSubtype,d#REF!)</f>
        <v>#VALUE!</v>
      </c>
      <c r="BJ608" s="170" t="str">
        <f aca="false">CONCATENATE(A608,"=",E608)</f>
        <v>KF513889=3</v>
      </c>
      <c r="BK608" s="170" t="str">
        <f aca="false">CONCATENATE(A608,"=",C608)</f>
        <v>KF513889=3</v>
      </c>
      <c r="BL608" s="170" t="e">
        <f aca="false">CONCATENATE(d#REF!,"=")</f>
        <v>#VALUE!</v>
      </c>
      <c r="BM608" s="223" t="str">
        <f aca="false">IF(BA608="XX","",BA608)</f>
        <v>KF513889</v>
      </c>
      <c r="BN608" s="224" t="str">
        <f aca="false">CONCATENATE(IF(F607="","",F607),IF(G608="","",CONCATENATE(" / ",G608)))</f>
        <v>HEV_EW366</v>
      </c>
      <c r="BO608" s="225" t="e">
        <f aca="false">AX608</f>
        <v>#VALUE!</v>
      </c>
      <c r="BP608" s="226" t="str">
        <f aca="false">IF(V608="","",V608)</f>
        <v/>
      </c>
      <c r="BQ608" s="226" t="str">
        <f aca="false">IF(W608="","",CONCATENATE(W608,IF(LEFT(AO608,1)="s","+","")))</f>
        <v/>
      </c>
      <c r="BR608" s="226" t="str">
        <f aca="false">IF(X608="","",CONCATENATE(X608,IF(LEFT(AQ608,1)="s","+","")))</f>
        <v/>
      </c>
      <c r="BS608" s="226" t="str">
        <f aca="false">IF(Y608="","",CONCATENATE(Y608,IF(LEFT(AR608,1)="s","+","")))</f>
        <v/>
      </c>
      <c r="BT608" s="226" t="str">
        <f aca="false">IF(Z608="","",CONCATENATE(Z608,IF(LEFT(AS608,1)="s","+","")))</f>
        <v/>
      </c>
      <c r="BU608" s="227" t="str">
        <f aca="false">IF(AA608="","",CONCATENATE(AA608,IF(LEFT(AT608,1)="s","+","")))</f>
        <v/>
      </c>
      <c r="BW608" s="177" t="s">
        <v>338</v>
      </c>
      <c r="BX608" s="170" t="str">
        <f aca="false">IF(BW608&lt;&gt;"",IF(ISNUMBER(FIND("=",BW608)),LEFT(BW608,FIND("=",BW608)-1),BW608),BW608)</f>
        <v>xx</v>
      </c>
      <c r="BY608" s="170" t="str">
        <f aca="false">IF(BW608&lt;&gt;"",IF(ISNUMBER(FIND("=",BW608)),RIGHT(BW608,LEN(BW608)-FIND("=",BW608)),""),"")</f>
        <v>Non_select</v>
      </c>
      <c r="BZ608" s="170" t="str">
        <f aca="false">IF(BX608&lt;&gt;"",IF(ISNUMBER(FIND(".",BX608)),LEFT(BX608,FIND(".",BX608)-1),BX608),BX608)</f>
        <v>xx</v>
      </c>
      <c r="CA608" s="170" t="str">
        <f aca="false">IF(BX608&lt;&gt;"",IF(ISNUMBER(FIND(".",BX608)),RIGHT(BX608,LEN(BX608)-FIND(".",BX608)),""),"")</f>
        <v/>
      </c>
      <c r="CC608" s="170" t="str">
        <f aca="false">A608</f>
        <v>KF513889</v>
      </c>
      <c r="CD608" s="178" t="s">
        <v>339</v>
      </c>
      <c r="CE608" s="178" t="s">
        <v>340</v>
      </c>
      <c r="CF608" s="178" t="s">
        <v>341</v>
      </c>
      <c r="CK608" s="178"/>
      <c r="CR608" s="228" t="n">
        <f aca="false">C608</f>
        <v>3</v>
      </c>
      <c r="CS608" s="229" t="e">
        <f aca="false">d#REF!</f>
        <v>#VALUE!</v>
      </c>
      <c r="CT608" s="170" t="str">
        <f aca="false">CONCATENATE(CD608," strain ",CM608," ",CL608,", partial cds")</f>
        <v>Hepatitis E virus strain  , partial cds</v>
      </c>
    </row>
    <row r="609" customFormat="false" ht="11.9" hidden="false" customHeight="true" outlineLevel="0" collapsed="false">
      <c r="A609" s="154" t="s">
        <v>1549</v>
      </c>
      <c r="B609" s="147" t="n">
        <v>3</v>
      </c>
      <c r="C609" s="148" t="n">
        <v>3</v>
      </c>
      <c r="D609" s="147" t="s">
        <v>1273</v>
      </c>
      <c r="E609" s="150" t="s">
        <v>640</v>
      </c>
      <c r="F609" s="210" t="s">
        <v>1550</v>
      </c>
      <c r="H609" s="146" t="s">
        <v>649</v>
      </c>
      <c r="I609" s="153" t="s">
        <v>650</v>
      </c>
      <c r="J609" s="146" t="s">
        <v>395</v>
      </c>
      <c r="M609" s="157" t="s">
        <v>348</v>
      </c>
      <c r="N609" s="158" t="s">
        <v>400</v>
      </c>
      <c r="O609" s="159" t="n">
        <v>2012</v>
      </c>
      <c r="S609" s="146" t="n">
        <v>280</v>
      </c>
      <c r="T609" s="161" t="n">
        <v>6</v>
      </c>
      <c r="AH609" s="164" t="n">
        <v>6262</v>
      </c>
      <c r="AI609" s="164" t="n">
        <v>6541</v>
      </c>
      <c r="AJ609" s="219" t="n">
        <f aca="false">SeqEnd-SeqBeg+1</f>
        <v>280</v>
      </c>
      <c r="AK609" s="220" t="n">
        <f aca="false">AND( SeqBeg&lt;=Beg  , End &lt;=SeqEnd )</f>
        <v>0</v>
      </c>
      <c r="AN609" s="221"/>
      <c r="AT609" s="147" t="s">
        <v>103</v>
      </c>
      <c r="AU609" s="146"/>
      <c r="AW609" s="222" t="str">
        <f aca="false">HYPERLINK(CONCATENATE("http://www.ncbi.nlm.nih.gov/nuccore/",BM609),BM609)</f>
        <v>KF513890</v>
      </c>
      <c r="AX609" s="219" t="e">
        <f aca="false">CONCATENATE(d#REF!,IF(I609="","",CONCATENATE(".",I609)),IF(K609="","",CONCATENATE(".",K609)),IF(M609="","",CONCATENATE(".",M609)),IF(R609="","",CONCATENATE(".",R609)),IF(U609="","","(*)"))</f>
        <v>#VALUE!</v>
      </c>
      <c r="AY609" s="170" t="str">
        <f aca="false">CONCATENATE(BM609,".",BN609)</f>
        <v>KF513890.HEV_EW368</v>
      </c>
      <c r="AZ609" s="171" t="str">
        <f aca="false">IF(AV609="",IF(ISNUMBER(FIND(".",A609)),LEFT(A609,FIND(".",A609)-1),A609),AV609)</f>
        <v>KF513890</v>
      </c>
      <c r="BA609" s="171" t="str">
        <f aca="false">IF(ISNUMBER(FIND("-",AZ609)),LEFT(AZ609,FIND("-",AZ609)-1),AZ609)</f>
        <v>KF513890</v>
      </c>
      <c r="BB609" s="170" t="str">
        <f aca="false"> MEGAname &amp; "="</f>
        <v>KF513890=</v>
      </c>
      <c r="BC609" s="170" t="str">
        <f aca="false">Clear &amp; IF(span ,"Span","out")</f>
        <v>KF513890=out</v>
      </c>
      <c r="BD609" s="170" t="str">
        <f aca="false">Clear &amp; IF(span, IF(B609=".","Selected",B609),"out")</f>
        <v>KF513890=out</v>
      </c>
      <c r="BE609" s="170" t="str">
        <f aca="false">Clear &amp; Strain</f>
        <v>KF513890=HEV_EW369</v>
      </c>
      <c r="BF609" s="170" t="e">
        <f aca="false">CONCATENATE(A609,"=",F608,". ",AX609,IF(AB609="","",CONCATENATE(".",AB609)))</f>
        <v>#VALUE!</v>
      </c>
      <c r="BG609" s="170" t="e">
        <f aca="false">CONCATENATE(A609,"=",F608,". ",AX609)</f>
        <v>#VALUE!</v>
      </c>
      <c r="BH609" s="170" t="e">
        <f aca="false">CONCATENATE(A609,"=",AX609)</f>
        <v>#VALUE!</v>
      </c>
      <c r="BI609" s="170" t="e">
        <f aca="false">CONCATENATE(A609,"=",ComForSubtype,d#REF!)</f>
        <v>#VALUE!</v>
      </c>
      <c r="BJ609" s="170" t="str">
        <f aca="false">CONCATENATE(A609,"=",E609)</f>
        <v>KF513890=3</v>
      </c>
      <c r="BK609" s="170" t="str">
        <f aca="false">CONCATENATE(A609,"=",C609)</f>
        <v>KF513890=3</v>
      </c>
      <c r="BL609" s="170" t="e">
        <f aca="false">CONCATENATE(d#REF!,"=")</f>
        <v>#VALUE!</v>
      </c>
      <c r="BM609" s="223" t="str">
        <f aca="false">IF(BA609="XX","",BA609)</f>
        <v>KF513890</v>
      </c>
      <c r="BN609" s="224" t="str">
        <f aca="false">CONCATENATE(IF(F608="","",F608),IF(G609="","",CONCATENATE(" / ",G609)))</f>
        <v>HEV_EW368</v>
      </c>
      <c r="BO609" s="225" t="e">
        <f aca="false">AX609</f>
        <v>#VALUE!</v>
      </c>
      <c r="BP609" s="226" t="str">
        <f aca="false">IF(V609="","",V609)</f>
        <v/>
      </c>
      <c r="BQ609" s="226" t="str">
        <f aca="false">IF(W609="","",CONCATENATE(W609,IF(LEFT(AO609,1)="s","+","")))</f>
        <v/>
      </c>
      <c r="BR609" s="226" t="str">
        <f aca="false">IF(X609="","",CONCATENATE(X609,IF(LEFT(AQ609,1)="s","+","")))</f>
        <v/>
      </c>
      <c r="BS609" s="226" t="str">
        <f aca="false">IF(Y609="","",CONCATENATE(Y609,IF(LEFT(AR609,1)="s","+","")))</f>
        <v/>
      </c>
      <c r="BT609" s="226" t="str">
        <f aca="false">IF(Z609="","",CONCATENATE(Z609,IF(LEFT(AS609,1)="s","+","")))</f>
        <v/>
      </c>
      <c r="BU609" s="227" t="str">
        <f aca="false">IF(AA609="","",CONCATENATE(AA609,IF(LEFT(AT609,1)="s","+","")))</f>
        <v/>
      </c>
      <c r="BW609" s="177" t="s">
        <v>338</v>
      </c>
      <c r="BX609" s="170" t="str">
        <f aca="false">IF(BW609&lt;&gt;"",IF(ISNUMBER(FIND("=",BW609)),LEFT(BW609,FIND("=",BW609)-1),BW609),BW609)</f>
        <v>xx</v>
      </c>
      <c r="BY609" s="170" t="str">
        <f aca="false">IF(BW609&lt;&gt;"",IF(ISNUMBER(FIND("=",BW609)),RIGHT(BW609,LEN(BW609)-FIND("=",BW609)),""),"")</f>
        <v>Non_select</v>
      </c>
      <c r="BZ609" s="170" t="str">
        <f aca="false">IF(BX609&lt;&gt;"",IF(ISNUMBER(FIND(".",BX609)),LEFT(BX609,FIND(".",BX609)-1),BX609),BX609)</f>
        <v>xx</v>
      </c>
      <c r="CA609" s="170" t="str">
        <f aca="false">IF(BX609&lt;&gt;"",IF(ISNUMBER(FIND(".",BX609)),RIGHT(BX609,LEN(BX609)-FIND(".",BX609)),""),"")</f>
        <v/>
      </c>
      <c r="CC609" s="170" t="str">
        <f aca="false">A609</f>
        <v>KF513890</v>
      </c>
      <c r="CD609" s="178" t="s">
        <v>339</v>
      </c>
      <c r="CE609" s="178" t="s">
        <v>340</v>
      </c>
      <c r="CF609" s="178" t="s">
        <v>341</v>
      </c>
      <c r="CK609" s="178"/>
      <c r="CR609" s="228" t="n">
        <f aca="false">C609</f>
        <v>3</v>
      </c>
      <c r="CS609" s="229" t="e">
        <f aca="false">d#REF!</f>
        <v>#VALUE!</v>
      </c>
      <c r="CT609" s="170" t="str">
        <f aca="false">CONCATENATE(CD609," strain ",CM609," ",CL609,", partial cds")</f>
        <v>Hepatitis E virus strain  , partial cds</v>
      </c>
    </row>
    <row r="610" customFormat="false" ht="11.9" hidden="false" customHeight="true" outlineLevel="0" collapsed="false">
      <c r="A610" s="154" t="s">
        <v>1551</v>
      </c>
      <c r="B610" s="147" t="n">
        <v>3</v>
      </c>
      <c r="C610" s="148" t="n">
        <v>3</v>
      </c>
      <c r="D610" s="147" t="s">
        <v>1273</v>
      </c>
      <c r="E610" s="150" t="s">
        <v>640</v>
      </c>
      <c r="F610" s="210" t="s">
        <v>1552</v>
      </c>
      <c r="H610" s="146" t="s">
        <v>649</v>
      </c>
      <c r="I610" s="153" t="s">
        <v>650</v>
      </c>
      <c r="J610" s="146" t="s">
        <v>395</v>
      </c>
      <c r="M610" s="157" t="s">
        <v>348</v>
      </c>
      <c r="N610" s="158" t="s">
        <v>400</v>
      </c>
      <c r="O610" s="159" t="n">
        <v>2005</v>
      </c>
      <c r="S610" s="146" t="n">
        <v>280</v>
      </c>
      <c r="T610" s="161" t="n">
        <v>6</v>
      </c>
      <c r="AH610" s="164" t="n">
        <v>6262</v>
      </c>
      <c r="AI610" s="164" t="n">
        <v>6541</v>
      </c>
      <c r="AJ610" s="219" t="n">
        <f aca="false">SeqEnd-SeqBeg+1</f>
        <v>280</v>
      </c>
      <c r="AK610" s="220" t="n">
        <f aca="false">AND( SeqBeg&lt;=Beg  , End &lt;=SeqEnd )</f>
        <v>0</v>
      </c>
      <c r="AN610" s="221"/>
      <c r="AT610" s="147" t="s">
        <v>103</v>
      </c>
      <c r="AU610" s="146"/>
      <c r="AW610" s="222" t="str">
        <f aca="false">HYPERLINK(CONCATENATE("http://www.ncbi.nlm.nih.gov/nuccore/",BM610),BM610)</f>
        <v>KF513902</v>
      </c>
      <c r="AX610" s="219" t="e">
        <f aca="false">CONCATENATE(d#REF!,IF(I610="","",CONCATENATE(".",I610)),IF(K610="","",CONCATENATE(".",K610)),IF(M610="","",CONCATENATE(".",M610)),IF(R610="","",CONCATENATE(".",R610)),IF(U610="","","(*)"))</f>
        <v>#VALUE!</v>
      </c>
      <c r="AY610" s="170" t="str">
        <f aca="false">CONCATENATE(BM610,".",BN610)</f>
        <v>KF513902.HEV_EW369</v>
      </c>
      <c r="AZ610" s="171" t="str">
        <f aca="false">IF(AV610="",IF(ISNUMBER(FIND(".",A610)),LEFT(A610,FIND(".",A610)-1),A610),AV610)</f>
        <v>KF513902</v>
      </c>
      <c r="BA610" s="171" t="str">
        <f aca="false">IF(ISNUMBER(FIND("-",AZ610)),LEFT(AZ610,FIND("-",AZ610)-1),AZ610)</f>
        <v>KF513902</v>
      </c>
      <c r="BB610" s="170" t="str">
        <f aca="false"> MEGAname &amp; "="</f>
        <v>KF513902=</v>
      </c>
      <c r="BC610" s="170" t="str">
        <f aca="false">Clear &amp; IF(span ,"Span","out")</f>
        <v>KF513902=out</v>
      </c>
      <c r="BD610" s="170" t="str">
        <f aca="false">Clear &amp; IF(span, IF(B610=".","Selected",B610),"out")</f>
        <v>KF513902=out</v>
      </c>
      <c r="BE610" s="170" t="str">
        <f aca="false">Clear &amp; Strain</f>
        <v>KF513902=HEV_EW37</v>
      </c>
      <c r="BF610" s="170" t="e">
        <f aca="false">CONCATENATE(A610,"=",F609,". ",AX610,IF(AB610="","",CONCATENATE(".",AB610)))</f>
        <v>#VALUE!</v>
      </c>
      <c r="BG610" s="170" t="e">
        <f aca="false">CONCATENATE(A610,"=",F609,". ",AX610)</f>
        <v>#VALUE!</v>
      </c>
      <c r="BH610" s="170" t="e">
        <f aca="false">CONCATENATE(A610,"=",AX610)</f>
        <v>#VALUE!</v>
      </c>
      <c r="BI610" s="170" t="e">
        <f aca="false">CONCATENATE(A610,"=",ComForSubtype,d#REF!)</f>
        <v>#VALUE!</v>
      </c>
      <c r="BJ610" s="170" t="str">
        <f aca="false">CONCATENATE(A610,"=",E610)</f>
        <v>KF513902=3</v>
      </c>
      <c r="BK610" s="170" t="str">
        <f aca="false">CONCATENATE(A610,"=",C610)</f>
        <v>KF513902=3</v>
      </c>
      <c r="BL610" s="170" t="e">
        <f aca="false">CONCATENATE(d#REF!,"=")</f>
        <v>#VALUE!</v>
      </c>
      <c r="BM610" s="223" t="str">
        <f aca="false">IF(BA610="XX","",BA610)</f>
        <v>KF513902</v>
      </c>
      <c r="BN610" s="224" t="str">
        <f aca="false">CONCATENATE(IF(F609="","",F609),IF(G610="","",CONCATENATE(" / ",G610)))</f>
        <v>HEV_EW369</v>
      </c>
      <c r="BO610" s="225" t="e">
        <f aca="false">AX610</f>
        <v>#VALUE!</v>
      </c>
      <c r="BP610" s="226" t="str">
        <f aca="false">IF(V610="","",V610)</f>
        <v/>
      </c>
      <c r="BQ610" s="226" t="str">
        <f aca="false">IF(W610="","",CONCATENATE(W610,IF(LEFT(AO610,1)="s","+","")))</f>
        <v/>
      </c>
      <c r="BR610" s="226" t="str">
        <f aca="false">IF(X610="","",CONCATENATE(X610,IF(LEFT(AQ610,1)="s","+","")))</f>
        <v/>
      </c>
      <c r="BS610" s="226" t="str">
        <f aca="false">IF(Y610="","",CONCATENATE(Y610,IF(LEFT(AR610,1)="s","+","")))</f>
        <v/>
      </c>
      <c r="BT610" s="226" t="str">
        <f aca="false">IF(Z610="","",CONCATENATE(Z610,IF(LEFT(AS610,1)="s","+","")))</f>
        <v/>
      </c>
      <c r="BU610" s="227" t="str">
        <f aca="false">IF(AA610="","",CONCATENATE(AA610,IF(LEFT(AT610,1)="s","+","")))</f>
        <v/>
      </c>
      <c r="BW610" s="177" t="s">
        <v>338</v>
      </c>
      <c r="BX610" s="170" t="str">
        <f aca="false">IF(BW610&lt;&gt;"",IF(ISNUMBER(FIND("=",BW610)),LEFT(BW610,FIND("=",BW610)-1),BW610),BW610)</f>
        <v>xx</v>
      </c>
      <c r="BY610" s="170" t="str">
        <f aca="false">IF(BW610&lt;&gt;"",IF(ISNUMBER(FIND("=",BW610)),RIGHT(BW610,LEN(BW610)-FIND("=",BW610)),""),"")</f>
        <v>Non_select</v>
      </c>
      <c r="BZ610" s="170" t="str">
        <f aca="false">IF(BX610&lt;&gt;"",IF(ISNUMBER(FIND(".",BX610)),LEFT(BX610,FIND(".",BX610)-1),BX610),BX610)</f>
        <v>xx</v>
      </c>
      <c r="CA610" s="170" t="str">
        <f aca="false">IF(BX610&lt;&gt;"",IF(ISNUMBER(FIND(".",BX610)),RIGHT(BX610,LEN(BX610)-FIND(".",BX610)),""),"")</f>
        <v/>
      </c>
      <c r="CC610" s="170" t="str">
        <f aca="false">A610</f>
        <v>KF513902</v>
      </c>
      <c r="CD610" s="178" t="s">
        <v>339</v>
      </c>
      <c r="CE610" s="178" t="s">
        <v>340</v>
      </c>
      <c r="CF610" s="178" t="s">
        <v>341</v>
      </c>
      <c r="CK610" s="178"/>
      <c r="CR610" s="228" t="n">
        <f aca="false">C610</f>
        <v>3</v>
      </c>
      <c r="CS610" s="229" t="e">
        <f aca="false">d#REF!</f>
        <v>#VALUE!</v>
      </c>
      <c r="CT610" s="170" t="str">
        <f aca="false">CONCATENATE(CD610," strain ",CM610," ",CL610,", partial cds")</f>
        <v>Hepatitis E virus strain  , partial cds</v>
      </c>
    </row>
    <row r="611" customFormat="false" ht="11.9" hidden="false" customHeight="true" outlineLevel="0" collapsed="false">
      <c r="A611" s="154" t="s">
        <v>1553</v>
      </c>
      <c r="B611" s="147" t="n">
        <v>3</v>
      </c>
      <c r="C611" s="148" t="n">
        <v>3</v>
      </c>
      <c r="D611" s="147" t="s">
        <v>1273</v>
      </c>
      <c r="E611" s="150" t="s">
        <v>640</v>
      </c>
      <c r="F611" s="210" t="s">
        <v>1554</v>
      </c>
      <c r="H611" s="146" t="s">
        <v>649</v>
      </c>
      <c r="I611" s="153" t="s">
        <v>650</v>
      </c>
      <c r="J611" s="146" t="s">
        <v>395</v>
      </c>
      <c r="M611" s="157" t="s">
        <v>348</v>
      </c>
      <c r="N611" s="158" t="s">
        <v>400</v>
      </c>
      <c r="O611" s="159" t="n">
        <v>2012</v>
      </c>
      <c r="S611" s="146" t="n">
        <v>280</v>
      </c>
      <c r="T611" s="161" t="n">
        <v>6</v>
      </c>
      <c r="AH611" s="164" t="n">
        <v>6262</v>
      </c>
      <c r="AI611" s="164" t="n">
        <v>6541</v>
      </c>
      <c r="AJ611" s="219" t="n">
        <f aca="false">SeqEnd-SeqBeg+1</f>
        <v>280</v>
      </c>
      <c r="AK611" s="220" t="n">
        <f aca="false">AND( SeqBeg&lt;=Beg  , End &lt;=SeqEnd )</f>
        <v>0</v>
      </c>
      <c r="AN611" s="221"/>
      <c r="AT611" s="147" t="s">
        <v>103</v>
      </c>
      <c r="AU611" s="146"/>
      <c r="AW611" s="222" t="str">
        <f aca="false">HYPERLINK(CONCATENATE("http://www.ncbi.nlm.nih.gov/nuccore/",BM611),BM611)</f>
        <v>KF513894</v>
      </c>
      <c r="AX611" s="219" t="e">
        <f aca="false">CONCATENATE(d#REF!,IF(I611="","",CONCATENATE(".",I611)),IF(K611="","",CONCATENATE(".",K611)),IF(M611="","",CONCATENATE(".",M611)),IF(R611="","",CONCATENATE(".",R611)),IF(U611="","","(*)"))</f>
        <v>#VALUE!</v>
      </c>
      <c r="AY611" s="170" t="str">
        <f aca="false">CONCATENATE(BM611,".",BN611)</f>
        <v>KF513894.HEV_EW37</v>
      </c>
      <c r="AZ611" s="171" t="str">
        <f aca="false">IF(AV611="",IF(ISNUMBER(FIND(".",A611)),LEFT(A611,FIND(".",A611)-1),A611),AV611)</f>
        <v>KF513894</v>
      </c>
      <c r="BA611" s="171" t="str">
        <f aca="false">IF(ISNUMBER(FIND("-",AZ611)),LEFT(AZ611,FIND("-",AZ611)-1),AZ611)</f>
        <v>KF513894</v>
      </c>
      <c r="BB611" s="170" t="str">
        <f aca="false"> MEGAname &amp; "="</f>
        <v>KF513894=</v>
      </c>
      <c r="BC611" s="170" t="str">
        <f aca="false">Clear &amp; IF(span ,"Span","out")</f>
        <v>KF513894=out</v>
      </c>
      <c r="BD611" s="170" t="str">
        <f aca="false">Clear &amp; IF(span, IF(B611=".","Selected",B611),"out")</f>
        <v>KF513894=out</v>
      </c>
      <c r="BE611" s="170" t="str">
        <f aca="false">Clear &amp; Strain</f>
        <v>KF513894=HEV_EW372</v>
      </c>
      <c r="BF611" s="170" t="e">
        <f aca="false">CONCATENATE(A611,"=",F610,". ",AX611,IF(AB611="","",CONCATENATE(".",AB611)))</f>
        <v>#VALUE!</v>
      </c>
      <c r="BG611" s="170" t="e">
        <f aca="false">CONCATENATE(A611,"=",F610,". ",AX611)</f>
        <v>#VALUE!</v>
      </c>
      <c r="BH611" s="170" t="e">
        <f aca="false">CONCATENATE(A611,"=",AX611)</f>
        <v>#VALUE!</v>
      </c>
      <c r="BI611" s="170" t="e">
        <f aca="false">CONCATENATE(A611,"=",ComForSubtype,d#REF!)</f>
        <v>#VALUE!</v>
      </c>
      <c r="BJ611" s="170" t="str">
        <f aca="false">CONCATENATE(A611,"=",E611)</f>
        <v>KF513894=3</v>
      </c>
      <c r="BK611" s="170" t="str">
        <f aca="false">CONCATENATE(A611,"=",C611)</f>
        <v>KF513894=3</v>
      </c>
      <c r="BL611" s="170" t="e">
        <f aca="false">CONCATENATE(d#REF!,"=")</f>
        <v>#VALUE!</v>
      </c>
      <c r="BM611" s="223" t="str">
        <f aca="false">IF(BA611="XX","",BA611)</f>
        <v>KF513894</v>
      </c>
      <c r="BN611" s="224" t="str">
        <f aca="false">CONCATENATE(IF(F610="","",F610),IF(G611="","",CONCATENATE(" / ",G611)))</f>
        <v>HEV_EW37</v>
      </c>
      <c r="BO611" s="225" t="e">
        <f aca="false">AX611</f>
        <v>#VALUE!</v>
      </c>
      <c r="BP611" s="226" t="str">
        <f aca="false">IF(V611="","",V611)</f>
        <v/>
      </c>
      <c r="BQ611" s="226" t="str">
        <f aca="false">IF(W611="","",CONCATENATE(W611,IF(LEFT(AO611,1)="s","+","")))</f>
        <v/>
      </c>
      <c r="BR611" s="226" t="str">
        <f aca="false">IF(X611="","",CONCATENATE(X611,IF(LEFT(AQ611,1)="s","+","")))</f>
        <v/>
      </c>
      <c r="BS611" s="226" t="str">
        <f aca="false">IF(Y611="","",CONCATENATE(Y611,IF(LEFT(AR611,1)="s","+","")))</f>
        <v/>
      </c>
      <c r="BT611" s="226" t="str">
        <f aca="false">IF(Z611="","",CONCATENATE(Z611,IF(LEFT(AS611,1)="s","+","")))</f>
        <v/>
      </c>
      <c r="BU611" s="227" t="str">
        <f aca="false">IF(AA611="","",CONCATENATE(AA611,IF(LEFT(AT611,1)="s","+","")))</f>
        <v/>
      </c>
      <c r="BW611" s="177" t="s">
        <v>338</v>
      </c>
      <c r="BX611" s="170" t="str">
        <f aca="false">IF(BW611&lt;&gt;"",IF(ISNUMBER(FIND("=",BW611)),LEFT(BW611,FIND("=",BW611)-1),BW611),BW611)</f>
        <v>xx</v>
      </c>
      <c r="BY611" s="170" t="str">
        <f aca="false">IF(BW611&lt;&gt;"",IF(ISNUMBER(FIND("=",BW611)),RIGHT(BW611,LEN(BW611)-FIND("=",BW611)),""),"")</f>
        <v>Non_select</v>
      </c>
      <c r="BZ611" s="170" t="str">
        <f aca="false">IF(BX611&lt;&gt;"",IF(ISNUMBER(FIND(".",BX611)),LEFT(BX611,FIND(".",BX611)-1),BX611),BX611)</f>
        <v>xx</v>
      </c>
      <c r="CA611" s="170" t="str">
        <f aca="false">IF(BX611&lt;&gt;"",IF(ISNUMBER(FIND(".",BX611)),RIGHT(BX611,LEN(BX611)-FIND(".",BX611)),""),"")</f>
        <v/>
      </c>
      <c r="CC611" s="170" t="str">
        <f aca="false">A611</f>
        <v>KF513894</v>
      </c>
      <c r="CD611" s="178" t="s">
        <v>339</v>
      </c>
      <c r="CE611" s="178" t="s">
        <v>340</v>
      </c>
      <c r="CF611" s="178" t="s">
        <v>341</v>
      </c>
      <c r="CK611" s="178"/>
      <c r="CR611" s="228" t="n">
        <f aca="false">C611</f>
        <v>3</v>
      </c>
      <c r="CS611" s="229" t="e">
        <f aca="false">d#REF!</f>
        <v>#VALUE!</v>
      </c>
      <c r="CT611" s="170" t="str">
        <f aca="false">CONCATENATE(CD611," strain ",CM611," ",CL611,", partial cds")</f>
        <v>Hepatitis E virus strain  , partial cds</v>
      </c>
    </row>
    <row r="612" customFormat="false" ht="11.9" hidden="false" customHeight="true" outlineLevel="0" collapsed="false">
      <c r="A612" s="154" t="s">
        <v>1555</v>
      </c>
      <c r="B612" s="147" t="n">
        <v>3</v>
      </c>
      <c r="C612" s="148" t="n">
        <v>3</v>
      </c>
      <c r="D612" s="147" t="s">
        <v>1273</v>
      </c>
      <c r="E612" s="150" t="s">
        <v>640</v>
      </c>
      <c r="F612" s="210" t="s">
        <v>1556</v>
      </c>
      <c r="H612" s="146" t="s">
        <v>649</v>
      </c>
      <c r="I612" s="153" t="s">
        <v>650</v>
      </c>
      <c r="J612" s="146" t="s">
        <v>395</v>
      </c>
      <c r="M612" s="157" t="s">
        <v>348</v>
      </c>
      <c r="N612" s="158" t="s">
        <v>400</v>
      </c>
      <c r="O612" s="159" t="n">
        <v>2012</v>
      </c>
      <c r="S612" s="146" t="n">
        <v>280</v>
      </c>
      <c r="T612" s="161" t="n">
        <v>6</v>
      </c>
      <c r="AH612" s="164" t="n">
        <v>6262</v>
      </c>
      <c r="AI612" s="164" t="n">
        <v>6541</v>
      </c>
      <c r="AJ612" s="219" t="n">
        <f aca="false">SeqEnd-SeqBeg+1</f>
        <v>280</v>
      </c>
      <c r="AK612" s="220" t="n">
        <f aca="false">AND( SeqBeg&lt;=Beg  , End &lt;=SeqEnd )</f>
        <v>0</v>
      </c>
      <c r="AN612" s="221"/>
      <c r="AT612" s="147" t="s">
        <v>103</v>
      </c>
      <c r="AU612" s="146"/>
      <c r="AW612" s="222" t="str">
        <f aca="false">HYPERLINK(CONCATENATE("http://www.ncbi.nlm.nih.gov/nuccore/",BM612),BM612)</f>
        <v>KF513899</v>
      </c>
      <c r="AX612" s="219" t="e">
        <f aca="false">CONCATENATE(d#REF!,IF(I612="","",CONCATENATE(".",I612)),IF(K612="","",CONCATENATE(".",K612)),IF(M612="","",CONCATENATE(".",M612)),IF(R612="","",CONCATENATE(".",R612)),IF(U612="","","(*)"))</f>
        <v>#VALUE!</v>
      </c>
      <c r="AY612" s="170" t="str">
        <f aca="false">CONCATENATE(BM612,".",BN612)</f>
        <v>KF513899.HEV_EW372</v>
      </c>
      <c r="AZ612" s="171" t="str">
        <f aca="false">IF(AV612="",IF(ISNUMBER(FIND(".",A612)),LEFT(A612,FIND(".",A612)-1),A612),AV612)</f>
        <v>KF513899</v>
      </c>
      <c r="BA612" s="171" t="str">
        <f aca="false">IF(ISNUMBER(FIND("-",AZ612)),LEFT(AZ612,FIND("-",AZ612)-1),AZ612)</f>
        <v>KF513899</v>
      </c>
      <c r="BB612" s="170" t="str">
        <f aca="false"> MEGAname &amp; "="</f>
        <v>KF513899=</v>
      </c>
      <c r="BC612" s="170" t="str">
        <f aca="false">Clear &amp; IF(span ,"Span","out")</f>
        <v>KF513899=out</v>
      </c>
      <c r="BD612" s="170" t="str">
        <f aca="false">Clear &amp; IF(span, IF(B612=".","Selected",B612),"out")</f>
        <v>KF513899=out</v>
      </c>
      <c r="BE612" s="170" t="str">
        <f aca="false">Clear &amp; Strain</f>
        <v>KF513899=HEV_EW377</v>
      </c>
      <c r="BF612" s="170" t="e">
        <f aca="false">CONCATENATE(A612,"=",F611,". ",AX612,IF(AB612="","",CONCATENATE(".",AB612)))</f>
        <v>#VALUE!</v>
      </c>
      <c r="BG612" s="170" t="e">
        <f aca="false">CONCATENATE(A612,"=",F611,". ",AX612)</f>
        <v>#VALUE!</v>
      </c>
      <c r="BH612" s="170" t="e">
        <f aca="false">CONCATENATE(A612,"=",AX612)</f>
        <v>#VALUE!</v>
      </c>
      <c r="BI612" s="170" t="e">
        <f aca="false">CONCATENATE(A612,"=",ComForSubtype,d#REF!)</f>
        <v>#VALUE!</v>
      </c>
      <c r="BJ612" s="170" t="str">
        <f aca="false">CONCATENATE(A612,"=",E612)</f>
        <v>KF513899=3</v>
      </c>
      <c r="BK612" s="170" t="str">
        <f aca="false">CONCATENATE(A612,"=",C612)</f>
        <v>KF513899=3</v>
      </c>
      <c r="BL612" s="170" t="e">
        <f aca="false">CONCATENATE(d#REF!,"=")</f>
        <v>#VALUE!</v>
      </c>
      <c r="BM612" s="223" t="str">
        <f aca="false">IF(BA612="XX","",BA612)</f>
        <v>KF513899</v>
      </c>
      <c r="BN612" s="224" t="str">
        <f aca="false">CONCATENATE(IF(F611="","",F611),IF(G612="","",CONCATENATE(" / ",G612)))</f>
        <v>HEV_EW372</v>
      </c>
      <c r="BO612" s="225" t="e">
        <f aca="false">AX612</f>
        <v>#VALUE!</v>
      </c>
      <c r="BP612" s="226" t="str">
        <f aca="false">IF(V612="","",V612)</f>
        <v/>
      </c>
      <c r="BQ612" s="226" t="str">
        <f aca="false">IF(W612="","",CONCATENATE(W612,IF(LEFT(AO612,1)="s","+","")))</f>
        <v/>
      </c>
      <c r="BR612" s="226" t="str">
        <f aca="false">IF(X612="","",CONCATENATE(X612,IF(LEFT(AQ612,1)="s","+","")))</f>
        <v/>
      </c>
      <c r="BS612" s="226" t="str">
        <f aca="false">IF(Y612="","",CONCATENATE(Y612,IF(LEFT(AR612,1)="s","+","")))</f>
        <v/>
      </c>
      <c r="BT612" s="226" t="str">
        <f aca="false">IF(Z612="","",CONCATENATE(Z612,IF(LEFT(AS612,1)="s","+","")))</f>
        <v/>
      </c>
      <c r="BU612" s="227" t="str">
        <f aca="false">IF(AA612="","",CONCATENATE(AA612,IF(LEFT(AT612,1)="s","+","")))</f>
        <v/>
      </c>
      <c r="BW612" s="177" t="s">
        <v>338</v>
      </c>
      <c r="BX612" s="170" t="str">
        <f aca="false">IF(BW612&lt;&gt;"",IF(ISNUMBER(FIND("=",BW612)),LEFT(BW612,FIND("=",BW612)-1),BW612),BW612)</f>
        <v>xx</v>
      </c>
      <c r="BY612" s="170" t="str">
        <f aca="false">IF(BW612&lt;&gt;"",IF(ISNUMBER(FIND("=",BW612)),RIGHT(BW612,LEN(BW612)-FIND("=",BW612)),""),"")</f>
        <v>Non_select</v>
      </c>
      <c r="BZ612" s="170" t="str">
        <f aca="false">IF(BX612&lt;&gt;"",IF(ISNUMBER(FIND(".",BX612)),LEFT(BX612,FIND(".",BX612)-1),BX612),BX612)</f>
        <v>xx</v>
      </c>
      <c r="CA612" s="170" t="str">
        <f aca="false">IF(BX612&lt;&gt;"",IF(ISNUMBER(FIND(".",BX612)),RIGHT(BX612,LEN(BX612)-FIND(".",BX612)),""),"")</f>
        <v/>
      </c>
      <c r="CC612" s="170" t="str">
        <f aca="false">A612</f>
        <v>KF513899</v>
      </c>
      <c r="CD612" s="178" t="s">
        <v>339</v>
      </c>
      <c r="CE612" s="178" t="s">
        <v>340</v>
      </c>
      <c r="CF612" s="178" t="s">
        <v>341</v>
      </c>
      <c r="CK612" s="178"/>
      <c r="CR612" s="228" t="n">
        <f aca="false">C612</f>
        <v>3</v>
      </c>
      <c r="CS612" s="229" t="e">
        <f aca="false">d#REF!</f>
        <v>#VALUE!</v>
      </c>
      <c r="CT612" s="170" t="str">
        <f aca="false">CONCATENATE(CD612," strain ",CM612," ",CL612,", partial cds")</f>
        <v>Hepatitis E virus strain  , partial cds</v>
      </c>
    </row>
    <row r="613" customFormat="false" ht="11.9" hidden="false" customHeight="true" outlineLevel="0" collapsed="false">
      <c r="A613" s="154" t="s">
        <v>1557</v>
      </c>
      <c r="B613" s="147" t="n">
        <v>3</v>
      </c>
      <c r="C613" s="148" t="n">
        <v>3</v>
      </c>
      <c r="D613" s="147" t="s">
        <v>1273</v>
      </c>
      <c r="E613" s="150" t="s">
        <v>640</v>
      </c>
      <c r="F613" s="210" t="s">
        <v>1558</v>
      </c>
      <c r="H613" s="146" t="s">
        <v>649</v>
      </c>
      <c r="I613" s="153" t="s">
        <v>650</v>
      </c>
      <c r="J613" s="146" t="s">
        <v>395</v>
      </c>
      <c r="M613" s="157" t="s">
        <v>348</v>
      </c>
      <c r="N613" s="158" t="s">
        <v>400</v>
      </c>
      <c r="O613" s="159" t="n">
        <v>2012</v>
      </c>
      <c r="S613" s="146" t="n">
        <v>280</v>
      </c>
      <c r="T613" s="161" t="n">
        <v>6</v>
      </c>
      <c r="AH613" s="164" t="n">
        <v>6262</v>
      </c>
      <c r="AI613" s="164" t="n">
        <v>6541</v>
      </c>
      <c r="AJ613" s="219" t="n">
        <f aca="false">SeqEnd-SeqBeg+1</f>
        <v>280</v>
      </c>
      <c r="AK613" s="220" t="n">
        <f aca="false">AND( SeqBeg&lt;=Beg  , End &lt;=SeqEnd )</f>
        <v>0</v>
      </c>
      <c r="AN613" s="221"/>
      <c r="AT613" s="147" t="s">
        <v>103</v>
      </c>
      <c r="AU613" s="146"/>
      <c r="AW613" s="222" t="str">
        <f aca="false">HYPERLINK(CONCATENATE("http://www.ncbi.nlm.nih.gov/nuccore/",BM613),BM613)</f>
        <v>KF513901</v>
      </c>
      <c r="AX613" s="219" t="e">
        <f aca="false">CONCATENATE(d#REF!,IF(I613="","",CONCATENATE(".",I613)),IF(K613="","",CONCATENATE(".",K613)),IF(M613="","",CONCATENATE(".",M613)),IF(R613="","",CONCATENATE(".",R613)),IF(U613="","","(*)"))</f>
        <v>#VALUE!</v>
      </c>
      <c r="AY613" s="170" t="str">
        <f aca="false">CONCATENATE(BM613,".",BN613)</f>
        <v>KF513901.HEV_EW377</v>
      </c>
      <c r="AZ613" s="171" t="str">
        <f aca="false">IF(AV613="",IF(ISNUMBER(FIND(".",A613)),LEFT(A613,FIND(".",A613)-1),A613),AV613)</f>
        <v>KF513901</v>
      </c>
      <c r="BA613" s="171" t="str">
        <f aca="false">IF(ISNUMBER(FIND("-",AZ613)),LEFT(AZ613,FIND("-",AZ613)-1),AZ613)</f>
        <v>KF513901</v>
      </c>
      <c r="BB613" s="170" t="str">
        <f aca="false"> MEGAname &amp; "="</f>
        <v>KF513901=</v>
      </c>
      <c r="BC613" s="170" t="str">
        <f aca="false">Clear &amp; IF(span ,"Span","out")</f>
        <v>KF513901=out</v>
      </c>
      <c r="BD613" s="170" t="str">
        <f aca="false">Clear &amp; IF(span, IF(B613=".","Selected",B613),"out")</f>
        <v>KF513901=out</v>
      </c>
      <c r="BE613" s="170" t="str">
        <f aca="false">Clear &amp; Strain</f>
        <v>KF513901=HEV_EW379</v>
      </c>
      <c r="BF613" s="170" t="e">
        <f aca="false">CONCATENATE(A613,"=",F612,". ",AX613,IF(AB613="","",CONCATENATE(".",AB613)))</f>
        <v>#VALUE!</v>
      </c>
      <c r="BG613" s="170" t="e">
        <f aca="false">CONCATENATE(A613,"=",F612,". ",AX613)</f>
        <v>#VALUE!</v>
      </c>
      <c r="BH613" s="170" t="e">
        <f aca="false">CONCATENATE(A613,"=",AX613)</f>
        <v>#VALUE!</v>
      </c>
      <c r="BI613" s="170" t="e">
        <f aca="false">CONCATENATE(A613,"=",ComForSubtype,d#REF!)</f>
        <v>#VALUE!</v>
      </c>
      <c r="BJ613" s="170" t="str">
        <f aca="false">CONCATENATE(A613,"=",E613)</f>
        <v>KF513901=3</v>
      </c>
      <c r="BK613" s="170" t="str">
        <f aca="false">CONCATENATE(A613,"=",C613)</f>
        <v>KF513901=3</v>
      </c>
      <c r="BL613" s="170" t="e">
        <f aca="false">CONCATENATE(d#REF!,"=")</f>
        <v>#VALUE!</v>
      </c>
      <c r="BM613" s="223" t="str">
        <f aca="false">IF(BA613="XX","",BA613)</f>
        <v>KF513901</v>
      </c>
      <c r="BN613" s="224" t="str">
        <f aca="false">CONCATENATE(IF(F612="","",F612),IF(G613="","",CONCATENATE(" / ",G613)))</f>
        <v>HEV_EW377</v>
      </c>
      <c r="BO613" s="225" t="e">
        <f aca="false">AX613</f>
        <v>#VALUE!</v>
      </c>
      <c r="BP613" s="226" t="str">
        <f aca="false">IF(V613="","",V613)</f>
        <v/>
      </c>
      <c r="BQ613" s="226" t="str">
        <f aca="false">IF(W613="","",CONCATENATE(W613,IF(LEFT(AO613,1)="s","+","")))</f>
        <v/>
      </c>
      <c r="BR613" s="226" t="str">
        <f aca="false">IF(X613="","",CONCATENATE(X613,IF(LEFT(AQ613,1)="s","+","")))</f>
        <v/>
      </c>
      <c r="BS613" s="226" t="str">
        <f aca="false">IF(Y613="","",CONCATENATE(Y613,IF(LEFT(AR613,1)="s","+","")))</f>
        <v/>
      </c>
      <c r="BT613" s="226" t="str">
        <f aca="false">IF(Z613="","",CONCATENATE(Z613,IF(LEFT(AS613,1)="s","+","")))</f>
        <v/>
      </c>
      <c r="BU613" s="227" t="str">
        <f aca="false">IF(AA613="","",CONCATENATE(AA613,IF(LEFT(AT613,1)="s","+","")))</f>
        <v/>
      </c>
      <c r="BW613" s="177" t="s">
        <v>338</v>
      </c>
      <c r="BX613" s="170" t="str">
        <f aca="false">IF(BW613&lt;&gt;"",IF(ISNUMBER(FIND("=",BW613)),LEFT(BW613,FIND("=",BW613)-1),BW613),BW613)</f>
        <v>xx</v>
      </c>
      <c r="BY613" s="170" t="str">
        <f aca="false">IF(BW613&lt;&gt;"",IF(ISNUMBER(FIND("=",BW613)),RIGHT(BW613,LEN(BW613)-FIND("=",BW613)),""),"")</f>
        <v>Non_select</v>
      </c>
      <c r="BZ613" s="170" t="str">
        <f aca="false">IF(BX613&lt;&gt;"",IF(ISNUMBER(FIND(".",BX613)),LEFT(BX613,FIND(".",BX613)-1),BX613),BX613)</f>
        <v>xx</v>
      </c>
      <c r="CA613" s="170" t="str">
        <f aca="false">IF(BX613&lt;&gt;"",IF(ISNUMBER(FIND(".",BX613)),RIGHT(BX613,LEN(BX613)-FIND(".",BX613)),""),"")</f>
        <v/>
      </c>
      <c r="CC613" s="170" t="str">
        <f aca="false">A613</f>
        <v>KF513901</v>
      </c>
      <c r="CD613" s="178" t="s">
        <v>339</v>
      </c>
      <c r="CE613" s="178" t="s">
        <v>340</v>
      </c>
      <c r="CF613" s="178" t="s">
        <v>341</v>
      </c>
      <c r="CK613" s="178"/>
      <c r="CR613" s="228" t="n">
        <f aca="false">C613</f>
        <v>3</v>
      </c>
      <c r="CS613" s="229" t="e">
        <f aca="false">d#REF!</f>
        <v>#VALUE!</v>
      </c>
      <c r="CT613" s="170" t="str">
        <f aca="false">CONCATENATE(CD613," strain ",CM613," ",CL613,", partial cds")</f>
        <v>Hepatitis E virus strain  , partial cds</v>
      </c>
    </row>
    <row r="614" customFormat="false" ht="11.9" hidden="false" customHeight="true" outlineLevel="0" collapsed="false">
      <c r="A614" s="154" t="s">
        <v>1559</v>
      </c>
      <c r="B614" s="147" t="n">
        <v>3</v>
      </c>
      <c r="C614" s="148" t="n">
        <v>3</v>
      </c>
      <c r="D614" s="147" t="s">
        <v>1273</v>
      </c>
      <c r="E614" s="150" t="s">
        <v>640</v>
      </c>
      <c r="F614" s="210" t="s">
        <v>1560</v>
      </c>
      <c r="H614" s="146" t="s">
        <v>649</v>
      </c>
      <c r="I614" s="153" t="s">
        <v>650</v>
      </c>
      <c r="J614" s="146" t="s">
        <v>395</v>
      </c>
      <c r="M614" s="157" t="s">
        <v>348</v>
      </c>
      <c r="N614" s="158" t="s">
        <v>400</v>
      </c>
      <c r="O614" s="159" t="n">
        <v>2012</v>
      </c>
      <c r="S614" s="146" t="n">
        <v>280</v>
      </c>
      <c r="T614" s="161" t="n">
        <v>6</v>
      </c>
      <c r="AH614" s="164" t="n">
        <v>6262</v>
      </c>
      <c r="AI614" s="164" t="n">
        <v>6541</v>
      </c>
      <c r="AJ614" s="219" t="n">
        <f aca="false">SeqEnd-SeqBeg+1</f>
        <v>280</v>
      </c>
      <c r="AK614" s="220" t="n">
        <f aca="false">AND( SeqBeg&lt;=Beg  , End &lt;=SeqEnd )</f>
        <v>0</v>
      </c>
      <c r="AN614" s="221"/>
      <c r="AT614" s="147" t="s">
        <v>103</v>
      </c>
      <c r="AU614" s="146"/>
      <c r="AW614" s="222" t="str">
        <f aca="false">HYPERLINK(CONCATENATE("http://www.ncbi.nlm.nih.gov/nuccore/",BM614),BM614)</f>
        <v>KF513905</v>
      </c>
      <c r="AX614" s="219" t="e">
        <f aca="false">CONCATENATE(d#REF!,IF(I614="","",CONCATENATE(".",I614)),IF(K614="","",CONCATENATE(".",K614)),IF(M614="","",CONCATENATE(".",M614)),IF(R614="","",CONCATENATE(".",R614)),IF(U614="","","(*)"))</f>
        <v>#VALUE!</v>
      </c>
      <c r="AY614" s="170" t="str">
        <f aca="false">CONCATENATE(BM614,".",BN614)</f>
        <v>KF513905.HEV_EW379</v>
      </c>
      <c r="AZ614" s="171" t="str">
        <f aca="false">IF(AV614="",IF(ISNUMBER(FIND(".",A614)),LEFT(A614,FIND(".",A614)-1),A614),AV614)</f>
        <v>KF513905</v>
      </c>
      <c r="BA614" s="171" t="str">
        <f aca="false">IF(ISNUMBER(FIND("-",AZ614)),LEFT(AZ614,FIND("-",AZ614)-1),AZ614)</f>
        <v>KF513905</v>
      </c>
      <c r="BB614" s="170" t="str">
        <f aca="false"> MEGAname &amp; "="</f>
        <v>KF513905=</v>
      </c>
      <c r="BC614" s="170" t="str">
        <f aca="false">Clear &amp; IF(span ,"Span","out")</f>
        <v>KF513905=out</v>
      </c>
      <c r="BD614" s="170" t="str">
        <f aca="false">Clear &amp; IF(span, IF(B614=".","Selected",B614),"out")</f>
        <v>KF513905=out</v>
      </c>
      <c r="BE614" s="170" t="str">
        <f aca="false">Clear &amp; Strain</f>
        <v>KF513905=HEV_EW382</v>
      </c>
      <c r="BF614" s="170" t="e">
        <f aca="false">CONCATENATE(A614,"=",F613,". ",AX614,IF(AB614="","",CONCATENATE(".",AB614)))</f>
        <v>#VALUE!</v>
      </c>
      <c r="BG614" s="170" t="e">
        <f aca="false">CONCATENATE(A614,"=",F613,". ",AX614)</f>
        <v>#VALUE!</v>
      </c>
      <c r="BH614" s="170" t="e">
        <f aca="false">CONCATENATE(A614,"=",AX614)</f>
        <v>#VALUE!</v>
      </c>
      <c r="BI614" s="170" t="e">
        <f aca="false">CONCATENATE(A614,"=",ComForSubtype,d#REF!)</f>
        <v>#VALUE!</v>
      </c>
      <c r="BJ614" s="170" t="str">
        <f aca="false">CONCATENATE(A614,"=",E614)</f>
        <v>KF513905=3</v>
      </c>
      <c r="BK614" s="170" t="str">
        <f aca="false">CONCATENATE(A614,"=",C614)</f>
        <v>KF513905=3</v>
      </c>
      <c r="BL614" s="170" t="e">
        <f aca="false">CONCATENATE(d#REF!,"=")</f>
        <v>#VALUE!</v>
      </c>
      <c r="BM614" s="223" t="str">
        <f aca="false">IF(BA614="XX","",BA614)</f>
        <v>KF513905</v>
      </c>
      <c r="BN614" s="224" t="str">
        <f aca="false">CONCATENATE(IF(F613="","",F613),IF(G614="","",CONCATENATE(" / ",G614)))</f>
        <v>HEV_EW379</v>
      </c>
      <c r="BO614" s="225" t="e">
        <f aca="false">AX614</f>
        <v>#VALUE!</v>
      </c>
      <c r="BP614" s="226" t="str">
        <f aca="false">IF(V614="","",V614)</f>
        <v/>
      </c>
      <c r="BQ614" s="226" t="str">
        <f aca="false">IF(W614="","",CONCATENATE(W614,IF(LEFT(AO614,1)="s","+","")))</f>
        <v/>
      </c>
      <c r="BR614" s="226" t="str">
        <f aca="false">IF(X614="","",CONCATENATE(X614,IF(LEFT(AQ614,1)="s","+","")))</f>
        <v/>
      </c>
      <c r="BS614" s="226" t="str">
        <f aca="false">IF(Y614="","",CONCATENATE(Y614,IF(LEFT(AR614,1)="s","+","")))</f>
        <v/>
      </c>
      <c r="BT614" s="226" t="str">
        <f aca="false">IF(Z614="","",CONCATENATE(Z614,IF(LEFT(AS614,1)="s","+","")))</f>
        <v/>
      </c>
      <c r="BU614" s="227" t="str">
        <f aca="false">IF(AA614="","",CONCATENATE(AA614,IF(LEFT(AT614,1)="s","+","")))</f>
        <v/>
      </c>
      <c r="BW614" s="177" t="s">
        <v>338</v>
      </c>
      <c r="BX614" s="170" t="str">
        <f aca="false">IF(BW614&lt;&gt;"",IF(ISNUMBER(FIND("=",BW614)),LEFT(BW614,FIND("=",BW614)-1),BW614),BW614)</f>
        <v>xx</v>
      </c>
      <c r="BY614" s="170" t="str">
        <f aca="false">IF(BW614&lt;&gt;"",IF(ISNUMBER(FIND("=",BW614)),RIGHT(BW614,LEN(BW614)-FIND("=",BW614)),""),"")</f>
        <v>Non_select</v>
      </c>
      <c r="BZ614" s="170" t="str">
        <f aca="false">IF(BX614&lt;&gt;"",IF(ISNUMBER(FIND(".",BX614)),LEFT(BX614,FIND(".",BX614)-1),BX614),BX614)</f>
        <v>xx</v>
      </c>
      <c r="CA614" s="170" t="str">
        <f aca="false">IF(BX614&lt;&gt;"",IF(ISNUMBER(FIND(".",BX614)),RIGHT(BX614,LEN(BX614)-FIND(".",BX614)),""),"")</f>
        <v/>
      </c>
      <c r="CC614" s="170" t="str">
        <f aca="false">A614</f>
        <v>KF513905</v>
      </c>
      <c r="CD614" s="178" t="s">
        <v>339</v>
      </c>
      <c r="CE614" s="178" t="s">
        <v>340</v>
      </c>
      <c r="CF614" s="178" t="s">
        <v>341</v>
      </c>
      <c r="CK614" s="178"/>
      <c r="CR614" s="228" t="n">
        <f aca="false">C614</f>
        <v>3</v>
      </c>
      <c r="CS614" s="229" t="e">
        <f aca="false">d#REF!</f>
        <v>#VALUE!</v>
      </c>
      <c r="CT614" s="170" t="str">
        <f aca="false">CONCATENATE(CD614," strain ",CM614," ",CL614,", partial cds")</f>
        <v>Hepatitis E virus strain  , partial cds</v>
      </c>
    </row>
    <row r="615" customFormat="false" ht="11.9" hidden="false" customHeight="true" outlineLevel="0" collapsed="false">
      <c r="A615" s="154" t="s">
        <v>1561</v>
      </c>
      <c r="B615" s="147" t="n">
        <v>3</v>
      </c>
      <c r="C615" s="148" t="n">
        <v>3</v>
      </c>
      <c r="D615" s="147" t="s">
        <v>1273</v>
      </c>
      <c r="E615" s="150" t="s">
        <v>640</v>
      </c>
      <c r="F615" s="210" t="s">
        <v>1562</v>
      </c>
      <c r="H615" s="146" t="s">
        <v>649</v>
      </c>
      <c r="I615" s="153" t="s">
        <v>650</v>
      </c>
      <c r="J615" s="146" t="s">
        <v>395</v>
      </c>
      <c r="M615" s="157" t="s">
        <v>348</v>
      </c>
      <c r="N615" s="158" t="s">
        <v>400</v>
      </c>
      <c r="O615" s="159" t="n">
        <v>2012</v>
      </c>
      <c r="S615" s="146" t="n">
        <v>280</v>
      </c>
      <c r="T615" s="161" t="n">
        <v>7</v>
      </c>
      <c r="AH615" s="164" t="n">
        <v>6262</v>
      </c>
      <c r="AI615" s="164" t="n">
        <v>6541</v>
      </c>
      <c r="AJ615" s="219" t="n">
        <f aca="false">SeqEnd-SeqBeg+1</f>
        <v>280</v>
      </c>
      <c r="AK615" s="220" t="n">
        <f aca="false">AND( SeqBeg&lt;=Beg  , End &lt;=SeqEnd )</f>
        <v>0</v>
      </c>
      <c r="AN615" s="221"/>
      <c r="AT615" s="147" t="s">
        <v>103</v>
      </c>
      <c r="AU615" s="146"/>
      <c r="AW615" s="222" t="str">
        <f aca="false">HYPERLINK(CONCATENATE("http://www.ncbi.nlm.nih.gov/nuccore/",BM615),BM615)</f>
        <v>KF513911</v>
      </c>
      <c r="AX615" s="219" t="e">
        <f aca="false">CONCATENATE(d#REF!,IF(I615="","",CONCATENATE(".",I615)),IF(K615="","",CONCATENATE(".",K615)),IF(M615="","",CONCATENATE(".",M615)),IF(R615="","",CONCATENATE(".",R615)),IF(U615="","","(*)"))</f>
        <v>#VALUE!</v>
      </c>
      <c r="AY615" s="170" t="str">
        <f aca="false">CONCATENATE(BM615,".",BN615)</f>
        <v>KF513911.HEV_EW382</v>
      </c>
      <c r="AZ615" s="171" t="str">
        <f aca="false">IF(AV615="",IF(ISNUMBER(FIND(".",A615)),LEFT(A615,FIND(".",A615)-1),A615),AV615)</f>
        <v>KF513911</v>
      </c>
      <c r="BA615" s="171" t="str">
        <f aca="false">IF(ISNUMBER(FIND("-",AZ615)),LEFT(AZ615,FIND("-",AZ615)-1),AZ615)</f>
        <v>KF513911</v>
      </c>
      <c r="BB615" s="170" t="str">
        <f aca="false"> MEGAname &amp; "="</f>
        <v>KF513911=</v>
      </c>
      <c r="BC615" s="170" t="str">
        <f aca="false">Clear &amp; IF(span ,"Span","out")</f>
        <v>KF513911=out</v>
      </c>
      <c r="BD615" s="170" t="str">
        <f aca="false">Clear &amp; IF(span, IF(B615=".","Selected",B615),"out")</f>
        <v>KF513911=out</v>
      </c>
      <c r="BE615" s="170" t="str">
        <f aca="false">Clear &amp; Strain</f>
        <v>KF513911=HEV_EW388</v>
      </c>
      <c r="BF615" s="170" t="e">
        <f aca="false">CONCATENATE(A615,"=",F614,". ",AX615,IF(AB615="","",CONCATENATE(".",AB615)))</f>
        <v>#VALUE!</v>
      </c>
      <c r="BG615" s="170" t="e">
        <f aca="false">CONCATENATE(A615,"=",F614,". ",AX615)</f>
        <v>#VALUE!</v>
      </c>
      <c r="BH615" s="170" t="e">
        <f aca="false">CONCATENATE(A615,"=",AX615)</f>
        <v>#VALUE!</v>
      </c>
      <c r="BI615" s="170" t="e">
        <f aca="false">CONCATENATE(A615,"=",ComForSubtype,d#REF!)</f>
        <v>#VALUE!</v>
      </c>
      <c r="BJ615" s="170" t="str">
        <f aca="false">CONCATENATE(A615,"=",E615)</f>
        <v>KF513911=3</v>
      </c>
      <c r="BK615" s="170" t="str">
        <f aca="false">CONCATENATE(A615,"=",C615)</f>
        <v>KF513911=3</v>
      </c>
      <c r="BL615" s="170" t="e">
        <f aca="false">CONCATENATE(d#REF!,"=")</f>
        <v>#VALUE!</v>
      </c>
      <c r="BM615" s="223" t="str">
        <f aca="false">IF(BA615="XX","",BA615)</f>
        <v>KF513911</v>
      </c>
      <c r="BN615" s="224" t="str">
        <f aca="false">CONCATENATE(IF(F614="","",F614),IF(G615="","",CONCATENATE(" / ",G615)))</f>
        <v>HEV_EW382</v>
      </c>
      <c r="BO615" s="225" t="e">
        <f aca="false">AX615</f>
        <v>#VALUE!</v>
      </c>
      <c r="BP615" s="226" t="str">
        <f aca="false">IF(V615="","",V615)</f>
        <v/>
      </c>
      <c r="BQ615" s="226" t="str">
        <f aca="false">IF(W615="","",CONCATENATE(W615,IF(LEFT(AO615,1)="s","+","")))</f>
        <v/>
      </c>
      <c r="BR615" s="226" t="str">
        <f aca="false">IF(X615="","",CONCATENATE(X615,IF(LEFT(AQ615,1)="s","+","")))</f>
        <v/>
      </c>
      <c r="BS615" s="226" t="str">
        <f aca="false">IF(Y615="","",CONCATENATE(Y615,IF(LEFT(AR615,1)="s","+","")))</f>
        <v/>
      </c>
      <c r="BT615" s="226" t="str">
        <f aca="false">IF(Z615="","",CONCATENATE(Z615,IF(LEFT(AS615,1)="s","+","")))</f>
        <v/>
      </c>
      <c r="BU615" s="227" t="str">
        <f aca="false">IF(AA615="","",CONCATENATE(AA615,IF(LEFT(AT615,1)="s","+","")))</f>
        <v/>
      </c>
      <c r="BW615" s="177" t="s">
        <v>338</v>
      </c>
      <c r="BX615" s="170" t="str">
        <f aca="false">IF(BW615&lt;&gt;"",IF(ISNUMBER(FIND("=",BW615)),LEFT(BW615,FIND("=",BW615)-1),BW615),BW615)</f>
        <v>xx</v>
      </c>
      <c r="BY615" s="170" t="str">
        <f aca="false">IF(BW615&lt;&gt;"",IF(ISNUMBER(FIND("=",BW615)),RIGHT(BW615,LEN(BW615)-FIND("=",BW615)),""),"")</f>
        <v>Non_select</v>
      </c>
      <c r="BZ615" s="170" t="str">
        <f aca="false">IF(BX615&lt;&gt;"",IF(ISNUMBER(FIND(".",BX615)),LEFT(BX615,FIND(".",BX615)-1),BX615),BX615)</f>
        <v>xx</v>
      </c>
      <c r="CA615" s="170" t="str">
        <f aca="false">IF(BX615&lt;&gt;"",IF(ISNUMBER(FIND(".",BX615)),RIGHT(BX615,LEN(BX615)-FIND(".",BX615)),""),"")</f>
        <v/>
      </c>
      <c r="CC615" s="170" t="str">
        <f aca="false">A615</f>
        <v>KF513911</v>
      </c>
      <c r="CD615" s="178" t="s">
        <v>339</v>
      </c>
      <c r="CE615" s="178" t="s">
        <v>340</v>
      </c>
      <c r="CF615" s="178" t="s">
        <v>341</v>
      </c>
      <c r="CK615" s="178"/>
      <c r="CR615" s="228" t="n">
        <f aca="false">C615</f>
        <v>3</v>
      </c>
      <c r="CS615" s="229" t="e">
        <f aca="false">d#REF!</f>
        <v>#VALUE!</v>
      </c>
      <c r="CT615" s="170" t="str">
        <f aca="false">CONCATENATE(CD615," strain ",CM615," ",CL615,", partial cds")</f>
        <v>Hepatitis E virus strain  , partial cds</v>
      </c>
    </row>
    <row r="616" customFormat="false" ht="11.9" hidden="false" customHeight="true" outlineLevel="0" collapsed="false">
      <c r="A616" s="154" t="s">
        <v>1563</v>
      </c>
      <c r="B616" s="147" t="n">
        <v>3</v>
      </c>
      <c r="C616" s="148" t="n">
        <v>3</v>
      </c>
      <c r="D616" s="147" t="s">
        <v>1273</v>
      </c>
      <c r="E616" s="150" t="s">
        <v>640</v>
      </c>
      <c r="F616" s="210" t="s">
        <v>1564</v>
      </c>
      <c r="H616" s="146" t="s">
        <v>649</v>
      </c>
      <c r="I616" s="153" t="s">
        <v>650</v>
      </c>
      <c r="J616" s="146" t="s">
        <v>395</v>
      </c>
      <c r="M616" s="157" t="s">
        <v>348</v>
      </c>
      <c r="N616" s="158" t="s">
        <v>400</v>
      </c>
      <c r="O616" s="159" t="n">
        <v>2005</v>
      </c>
      <c r="S616" s="146" t="n">
        <v>280</v>
      </c>
      <c r="T616" s="161" t="n">
        <v>7</v>
      </c>
      <c r="AH616" s="164" t="n">
        <v>6262</v>
      </c>
      <c r="AI616" s="164" t="n">
        <v>6541</v>
      </c>
      <c r="AJ616" s="219" t="n">
        <f aca="false">SeqEnd-SeqBeg+1</f>
        <v>280</v>
      </c>
      <c r="AK616" s="220" t="n">
        <f aca="false">AND( SeqBeg&lt;=Beg  , End &lt;=SeqEnd )</f>
        <v>0</v>
      </c>
      <c r="AN616" s="221"/>
      <c r="AT616" s="147" t="s">
        <v>103</v>
      </c>
      <c r="AU616" s="146"/>
      <c r="AW616" s="222" t="str">
        <f aca="false">HYPERLINK(CONCATENATE("http://www.ncbi.nlm.nih.gov/nuccore/",BM616),BM616)</f>
        <v>KF513924</v>
      </c>
      <c r="AX616" s="219" t="str">
        <f aca="false">CONCATENATE(D615,IF(I616="","",CONCATENATE(".",I616)),IF(K616="","",CONCATENATE(".",K616)),IF(M616="","",CONCATENATE(".",M616)),IF(R615="","",CONCATENATE(".",R615)),IF(U616="","","(*)"))</f>
        <v>3e.GBR.hum</v>
      </c>
      <c r="AY616" s="170" t="str">
        <f aca="false">CONCATENATE(BM616,".",BN616)</f>
        <v>KF513924.HEV_EW388</v>
      </c>
      <c r="AZ616" s="171" t="str">
        <f aca="false">IF(AV616="",IF(ISNUMBER(FIND(".",A616)),LEFT(A616,FIND(".",A616)-1),A616),AV616)</f>
        <v>KF513924</v>
      </c>
      <c r="BA616" s="171" t="str">
        <f aca="false">IF(ISNUMBER(FIND("-",AZ616)),LEFT(AZ616,FIND("-",AZ616)-1),AZ616)</f>
        <v>KF513924</v>
      </c>
      <c r="BB616" s="170" t="str">
        <f aca="false"> MEGAname &amp; "="</f>
        <v>KF513924=</v>
      </c>
      <c r="BC616" s="170" t="str">
        <f aca="false">Clear &amp; IF(span ,"Span","out")</f>
        <v>KF513924=out</v>
      </c>
      <c r="BD616" s="170" t="str">
        <f aca="false">Clear &amp; IF(span, IF(B616=".","Selected",B616),"out")</f>
        <v>KF513924=out</v>
      </c>
      <c r="BE616" s="170" t="str">
        <f aca="false">Clear &amp; Strain</f>
        <v>KF513924=HEV_EW39</v>
      </c>
      <c r="BF616" s="170" t="str">
        <f aca="false">CONCATENATE(A616,"=",F615,". ",AX616,IF(AB616="","",CONCATENATE(".",AB616)))</f>
        <v>KF513924=HEV_EW388. 3e.GBR.hum</v>
      </c>
      <c r="BG616" s="170" t="str">
        <f aca="false">CONCATENATE(A616,"=",F615,". ",AX616)</f>
        <v>KF513924=HEV_EW388. 3e.GBR.hum</v>
      </c>
      <c r="BH616" s="170" t="str">
        <f aca="false">CONCATENATE(A616,"=",AX616)</f>
        <v>KF513924=3e.GBR.hum</v>
      </c>
      <c r="BI616" s="170" t="str">
        <f aca="false">CONCATENATE(A616,"=",ComForSubtype,D615)</f>
        <v>KF513924=3e</v>
      </c>
      <c r="BJ616" s="170" t="str">
        <f aca="false">CONCATENATE(A616,"=",E616)</f>
        <v>KF513924=3</v>
      </c>
      <c r="BK616" s="170" t="str">
        <f aca="false">CONCATENATE(A616,"=",C616)</f>
        <v>KF513924=3</v>
      </c>
      <c r="BL616" s="170" t="str">
        <f aca="false">CONCATENATE(D615,"=")</f>
        <v>3e=</v>
      </c>
      <c r="BM616" s="223" t="str">
        <f aca="false">IF(BA616="XX","",BA616)</f>
        <v>KF513924</v>
      </c>
      <c r="BN616" s="224" t="str">
        <f aca="false">CONCATENATE(IF(F615="","",F615),IF(G616="","",CONCATENATE(" / ",G616)))</f>
        <v>HEV_EW388</v>
      </c>
      <c r="BO616" s="225" t="str">
        <f aca="false">AX616</f>
        <v>3e.GBR.hum</v>
      </c>
      <c r="BP616" s="226" t="str">
        <f aca="false">IF(V616="","",V616)</f>
        <v/>
      </c>
      <c r="BQ616" s="226" t="str">
        <f aca="false">IF(W616="","",CONCATENATE(W616,IF(LEFT(AO616,1)="s","+","")))</f>
        <v/>
      </c>
      <c r="BR616" s="226" t="str">
        <f aca="false">IF(X616="","",CONCATENATE(X616,IF(LEFT(AQ616,1)="s","+","")))</f>
        <v/>
      </c>
      <c r="BS616" s="226" t="str">
        <f aca="false">IF(Y616="","",CONCATENATE(Y616,IF(LEFT(AR616,1)="s","+","")))</f>
        <v/>
      </c>
      <c r="BT616" s="226" t="str">
        <f aca="false">IF(Z616="","",CONCATENATE(Z616,IF(LEFT(AS616,1)="s","+","")))</f>
        <v/>
      </c>
      <c r="BU616" s="227" t="str">
        <f aca="false">IF(AA616="","",CONCATENATE(AA616,IF(LEFT(AT616,1)="s","+","")))</f>
        <v/>
      </c>
      <c r="BW616" s="177" t="s">
        <v>338</v>
      </c>
      <c r="BX616" s="170" t="str">
        <f aca="false">IF(BW616&lt;&gt;"",IF(ISNUMBER(FIND("=",BW616)),LEFT(BW616,FIND("=",BW616)-1),BW616),BW616)</f>
        <v>xx</v>
      </c>
      <c r="BY616" s="170" t="str">
        <f aca="false">IF(BW616&lt;&gt;"",IF(ISNUMBER(FIND("=",BW616)),RIGHT(BW616,LEN(BW616)-FIND("=",BW616)),""),"")</f>
        <v>Non_select</v>
      </c>
      <c r="BZ616" s="170" t="str">
        <f aca="false">IF(BX616&lt;&gt;"",IF(ISNUMBER(FIND(".",BX616)),LEFT(BX616,FIND(".",BX616)-1),BX616),BX616)</f>
        <v>xx</v>
      </c>
      <c r="CA616" s="170" t="str">
        <f aca="false">IF(BX616&lt;&gt;"",IF(ISNUMBER(FIND(".",BX616)),RIGHT(BX616,LEN(BX616)-FIND(".",BX616)),""),"")</f>
        <v/>
      </c>
      <c r="CC616" s="170" t="str">
        <f aca="false">A616</f>
        <v>KF513924</v>
      </c>
      <c r="CD616" s="178" t="s">
        <v>339</v>
      </c>
      <c r="CE616" s="178" t="s">
        <v>340</v>
      </c>
      <c r="CF616" s="178" t="s">
        <v>341</v>
      </c>
      <c r="CK616" s="178"/>
      <c r="CR616" s="228" t="n">
        <f aca="false">C616</f>
        <v>3</v>
      </c>
      <c r="CS616" s="229" t="str">
        <f aca="false">D615</f>
        <v>3e</v>
      </c>
      <c r="CT616" s="170" t="str">
        <f aca="false">CONCATENATE(CD616," strain ",CM616," ",CL616,", partial cds")</f>
        <v>Hepatitis E virus strain  , partial cds</v>
      </c>
    </row>
    <row r="617" customFormat="false" ht="11.9" hidden="false" customHeight="true" outlineLevel="0" collapsed="false">
      <c r="A617" s="154" t="s">
        <v>1565</v>
      </c>
      <c r="B617" s="147" t="n">
        <v>3</v>
      </c>
      <c r="C617" s="148" t="n">
        <v>3</v>
      </c>
      <c r="D617" s="147" t="s">
        <v>1273</v>
      </c>
      <c r="E617" s="150" t="s">
        <v>640</v>
      </c>
      <c r="F617" s="210" t="s">
        <v>1566</v>
      </c>
      <c r="H617" s="146" t="s">
        <v>649</v>
      </c>
      <c r="I617" s="153" t="s">
        <v>650</v>
      </c>
      <c r="J617" s="146" t="s">
        <v>395</v>
      </c>
      <c r="M617" s="157" t="s">
        <v>348</v>
      </c>
      <c r="N617" s="158" t="s">
        <v>400</v>
      </c>
      <c r="O617" s="159" t="n">
        <v>2003</v>
      </c>
      <c r="S617" s="146" t="n">
        <v>280</v>
      </c>
      <c r="AH617" s="164" t="n">
        <v>6262</v>
      </c>
      <c r="AI617" s="164" t="n">
        <v>6541</v>
      </c>
      <c r="AJ617" s="219" t="n">
        <f aca="false">SeqEnd-SeqBeg+1</f>
        <v>280</v>
      </c>
      <c r="AK617" s="220" t="n">
        <f aca="false">AND( SeqBeg&lt;=Beg  , End &lt;=SeqEnd )</f>
        <v>0</v>
      </c>
      <c r="AN617" s="221"/>
      <c r="AT617" s="147" t="s">
        <v>103</v>
      </c>
      <c r="AU617" s="146"/>
      <c r="AW617" s="222" t="str">
        <f aca="false">HYPERLINK(CONCATENATE("http://www.ncbi.nlm.nih.gov/nuccore/",BM617),BM617)</f>
        <v>KF514036</v>
      </c>
      <c r="AX617" s="219" t="e">
        <f aca="false">CONCATENATE(d#REF!,IF(I617="","",CONCATENATE(".",I617)),IF(K617="","",CONCATENATE(".",K617)),IF(M617="","",CONCATENATE(".",M617)),IF(R617="","",CONCATENATE(".",R617)),IF(U617="","","(*)"))</f>
        <v>#VALUE!</v>
      </c>
      <c r="AY617" s="170" t="str">
        <f aca="false">CONCATENATE(BM617,".",BN617)</f>
        <v>KF514036.HEV_EW39</v>
      </c>
      <c r="AZ617" s="171" t="str">
        <f aca="false">IF(AV617="",IF(ISNUMBER(FIND(".",A617)),LEFT(A617,FIND(".",A617)-1),A617),AV617)</f>
        <v>KF514036</v>
      </c>
      <c r="BA617" s="171" t="str">
        <f aca="false">IF(ISNUMBER(FIND("-",AZ617)),LEFT(AZ617,FIND("-",AZ617)-1),AZ617)</f>
        <v>KF514036</v>
      </c>
      <c r="BB617" s="170" t="str">
        <f aca="false"> MEGAname &amp; "="</f>
        <v>KF514036=</v>
      </c>
      <c r="BC617" s="170" t="str">
        <f aca="false">Clear &amp; IF(span ,"Span","out")</f>
        <v>KF514036=out</v>
      </c>
      <c r="BD617" s="170" t="str">
        <f aca="false">Clear &amp; IF(span, IF(B617=".","Selected",B617),"out")</f>
        <v>KF514036=out</v>
      </c>
      <c r="BE617" s="170" t="str">
        <f aca="false">Clear &amp; Strain</f>
        <v>KF514036=HEV_EW4</v>
      </c>
      <c r="BF617" s="170" t="e">
        <f aca="false">CONCATENATE(A617,"=",F616,". ",AX617,IF(AB617="","",CONCATENATE(".",AB617)))</f>
        <v>#VALUE!</v>
      </c>
      <c r="BG617" s="170" t="e">
        <f aca="false">CONCATENATE(A617,"=",F616,". ",AX617)</f>
        <v>#VALUE!</v>
      </c>
      <c r="BH617" s="170" t="e">
        <f aca="false">CONCATENATE(A617,"=",AX617)</f>
        <v>#VALUE!</v>
      </c>
      <c r="BI617" s="170" t="e">
        <f aca="false">CONCATENATE(A617,"=",ComForSubtype,d#REF!)</f>
        <v>#VALUE!</v>
      </c>
      <c r="BJ617" s="170" t="str">
        <f aca="false">CONCATENATE(A617,"=",E617)</f>
        <v>KF514036=3</v>
      </c>
      <c r="BK617" s="170" t="str">
        <f aca="false">CONCATENATE(A617,"=",C617)</f>
        <v>KF514036=3</v>
      </c>
      <c r="BL617" s="170" t="e">
        <f aca="false">CONCATENATE(d#REF!,"=")</f>
        <v>#VALUE!</v>
      </c>
      <c r="BM617" s="223" t="str">
        <f aca="false">IF(BA617="XX","",BA617)</f>
        <v>KF514036</v>
      </c>
      <c r="BN617" s="224" t="str">
        <f aca="false">CONCATENATE(IF(F616="","",F616),IF(G617="","",CONCATENATE(" / ",G617)))</f>
        <v>HEV_EW39</v>
      </c>
      <c r="BO617" s="225" t="e">
        <f aca="false">AX617</f>
        <v>#VALUE!</v>
      </c>
      <c r="BP617" s="226" t="str">
        <f aca="false">IF(V617="","",V617)</f>
        <v/>
      </c>
      <c r="BQ617" s="226" t="str">
        <f aca="false">IF(W617="","",CONCATENATE(W617,IF(LEFT(AO617,1)="s","+","")))</f>
        <v/>
      </c>
      <c r="BR617" s="226" t="str">
        <f aca="false">IF(X617="","",CONCATENATE(X617,IF(LEFT(AQ617,1)="s","+","")))</f>
        <v/>
      </c>
      <c r="BS617" s="226" t="str">
        <f aca="false">IF(Y617="","",CONCATENATE(Y617,IF(LEFT(AR617,1)="s","+","")))</f>
        <v/>
      </c>
      <c r="BT617" s="226" t="str">
        <f aca="false">IF(Z617="","",CONCATENATE(Z617,IF(LEFT(AS617,1)="s","+","")))</f>
        <v/>
      </c>
      <c r="BU617" s="227" t="str">
        <f aca="false">IF(AA617="","",CONCATENATE(AA617,IF(LEFT(AT617,1)="s","+","")))</f>
        <v/>
      </c>
      <c r="BW617" s="177" t="s">
        <v>338</v>
      </c>
      <c r="BX617" s="170" t="str">
        <f aca="false">IF(BW617&lt;&gt;"",IF(ISNUMBER(FIND("=",BW617)),LEFT(BW617,FIND("=",BW617)-1),BW617),BW617)</f>
        <v>xx</v>
      </c>
      <c r="BY617" s="170" t="str">
        <f aca="false">IF(BW617&lt;&gt;"",IF(ISNUMBER(FIND("=",BW617)),RIGHT(BW617,LEN(BW617)-FIND("=",BW617)),""),"")</f>
        <v>Non_select</v>
      </c>
      <c r="BZ617" s="170" t="str">
        <f aca="false">IF(BX617&lt;&gt;"",IF(ISNUMBER(FIND(".",BX617)),LEFT(BX617,FIND(".",BX617)-1),BX617),BX617)</f>
        <v>xx</v>
      </c>
      <c r="CA617" s="170" t="str">
        <f aca="false">IF(BX617&lt;&gt;"",IF(ISNUMBER(FIND(".",BX617)),RIGHT(BX617,LEN(BX617)-FIND(".",BX617)),""),"")</f>
        <v/>
      </c>
      <c r="CC617" s="170" t="str">
        <f aca="false">A617</f>
        <v>KF514036</v>
      </c>
      <c r="CD617" s="178" t="s">
        <v>339</v>
      </c>
      <c r="CE617" s="178" t="s">
        <v>340</v>
      </c>
      <c r="CF617" s="178" t="s">
        <v>341</v>
      </c>
      <c r="CK617" s="178"/>
      <c r="CR617" s="228" t="n">
        <f aca="false">C617</f>
        <v>3</v>
      </c>
      <c r="CS617" s="229" t="e">
        <f aca="false">d#REF!</f>
        <v>#VALUE!</v>
      </c>
      <c r="CT617" s="170" t="str">
        <f aca="false">CONCATENATE(CD617," strain ",CM617," ",CL617,", partial cds")</f>
        <v>Hepatitis E virus strain  , partial cds</v>
      </c>
    </row>
    <row r="618" customFormat="false" ht="11.9" hidden="false" customHeight="true" outlineLevel="0" collapsed="false">
      <c r="A618" s="154" t="s">
        <v>1567</v>
      </c>
      <c r="B618" s="147" t="n">
        <v>3</v>
      </c>
      <c r="C618" s="148" t="n">
        <v>3</v>
      </c>
      <c r="D618" s="147" t="s">
        <v>1273</v>
      </c>
      <c r="E618" s="150" t="s">
        <v>640</v>
      </c>
      <c r="F618" s="210" t="s">
        <v>1568</v>
      </c>
      <c r="H618" s="146" t="s">
        <v>649</v>
      </c>
      <c r="I618" s="153" t="s">
        <v>650</v>
      </c>
      <c r="J618" s="146" t="s">
        <v>395</v>
      </c>
      <c r="M618" s="157" t="s">
        <v>348</v>
      </c>
      <c r="N618" s="158" t="s">
        <v>400</v>
      </c>
      <c r="O618" s="159" t="n">
        <v>2005</v>
      </c>
      <c r="S618" s="146" t="n">
        <v>280</v>
      </c>
      <c r="T618" s="161" t="n">
        <v>7</v>
      </c>
      <c r="AH618" s="164" t="n">
        <v>6262</v>
      </c>
      <c r="AI618" s="164" t="n">
        <v>6541</v>
      </c>
      <c r="AJ618" s="219" t="n">
        <f aca="false">SeqEnd-SeqBeg+1</f>
        <v>280</v>
      </c>
      <c r="AK618" s="220" t="n">
        <f aca="false">AND( SeqBeg&lt;=Beg  , End &lt;=SeqEnd )</f>
        <v>0</v>
      </c>
      <c r="AN618" s="221"/>
      <c r="AT618" s="147" t="s">
        <v>103</v>
      </c>
      <c r="AU618" s="146"/>
      <c r="AW618" s="222" t="str">
        <f aca="false">HYPERLINK(CONCATENATE("http://www.ncbi.nlm.nih.gov/nuccore/",BM618),BM618)</f>
        <v>KF513936</v>
      </c>
      <c r="AX618" s="219" t="e">
        <f aca="false">CONCATENATE(d#REF!,IF(I618="","",CONCATENATE(".",I618)),IF(K618="","",CONCATENATE(".",K618)),IF(M618="","",CONCATENATE(".",M618)),IF(R618="","",CONCATENATE(".",R618)),IF(U618="","","(*)"))</f>
        <v>#VALUE!</v>
      </c>
      <c r="AY618" s="170" t="str">
        <f aca="false">CONCATENATE(BM618,".",BN618)</f>
        <v>KF513936.HEV_EW4</v>
      </c>
      <c r="AZ618" s="171" t="str">
        <f aca="false">IF(AV618="",IF(ISNUMBER(FIND(".",A618)),LEFT(A618,FIND(".",A618)-1),A618),AV618)</f>
        <v>KF513936</v>
      </c>
      <c r="BA618" s="171" t="str">
        <f aca="false">IF(ISNUMBER(FIND("-",AZ618)),LEFT(AZ618,FIND("-",AZ618)-1),AZ618)</f>
        <v>KF513936</v>
      </c>
      <c r="BB618" s="170" t="str">
        <f aca="false"> MEGAname &amp; "="</f>
        <v>KF513936=</v>
      </c>
      <c r="BC618" s="170" t="str">
        <f aca="false">Clear &amp; IF(span ,"Span","out")</f>
        <v>KF513936=out</v>
      </c>
      <c r="BD618" s="170" t="str">
        <f aca="false">Clear &amp; IF(span, IF(B618=".","Selected",B618),"out")</f>
        <v>KF513936=out</v>
      </c>
      <c r="BE618" s="170" t="str">
        <f aca="false">Clear &amp; Strain</f>
        <v>KF513936=HEV_EW40</v>
      </c>
      <c r="BF618" s="170" t="e">
        <f aca="false">CONCATENATE(A618,"=",F617,". ",AX618,IF(AB618="","",CONCATENATE(".",AB618)))</f>
        <v>#VALUE!</v>
      </c>
      <c r="BG618" s="170" t="e">
        <f aca="false">CONCATENATE(A618,"=",F617,". ",AX618)</f>
        <v>#VALUE!</v>
      </c>
      <c r="BH618" s="170" t="e">
        <f aca="false">CONCATENATE(A618,"=",AX618)</f>
        <v>#VALUE!</v>
      </c>
      <c r="BI618" s="170" t="e">
        <f aca="false">CONCATENATE(A618,"=",ComForSubtype,d#REF!)</f>
        <v>#VALUE!</v>
      </c>
      <c r="BJ618" s="170" t="str">
        <f aca="false">CONCATENATE(A618,"=",E618)</f>
        <v>KF513936=3</v>
      </c>
      <c r="BK618" s="170" t="str">
        <f aca="false">CONCATENATE(A618,"=",C618)</f>
        <v>KF513936=3</v>
      </c>
      <c r="BL618" s="170" t="e">
        <f aca="false">CONCATENATE(d#REF!,"=")</f>
        <v>#VALUE!</v>
      </c>
      <c r="BM618" s="223" t="str">
        <f aca="false">IF(BA618="XX","",BA618)</f>
        <v>KF513936</v>
      </c>
      <c r="BN618" s="224" t="str">
        <f aca="false">CONCATENATE(IF(F617="","",F617),IF(G618="","",CONCATENATE(" / ",G618)))</f>
        <v>HEV_EW4</v>
      </c>
      <c r="BO618" s="225" t="e">
        <f aca="false">AX618</f>
        <v>#VALUE!</v>
      </c>
      <c r="BP618" s="226" t="str">
        <f aca="false">IF(V618="","",V618)</f>
        <v/>
      </c>
      <c r="BQ618" s="226" t="str">
        <f aca="false">IF(W618="","",CONCATENATE(W618,IF(LEFT(AO618,1)="s","+","")))</f>
        <v/>
      </c>
      <c r="BR618" s="226" t="str">
        <f aca="false">IF(X618="","",CONCATENATE(X618,IF(LEFT(AQ618,1)="s","+","")))</f>
        <v/>
      </c>
      <c r="BS618" s="226" t="str">
        <f aca="false">IF(Y618="","",CONCATENATE(Y618,IF(LEFT(AR618,1)="s","+","")))</f>
        <v/>
      </c>
      <c r="BT618" s="226" t="str">
        <f aca="false">IF(Z618="","",CONCATENATE(Z618,IF(LEFT(AS618,1)="s","+","")))</f>
        <v/>
      </c>
      <c r="BU618" s="227" t="str">
        <f aca="false">IF(AA618="","",CONCATENATE(AA618,IF(LEFT(AT618,1)="s","+","")))</f>
        <v/>
      </c>
      <c r="BW618" s="177" t="s">
        <v>338</v>
      </c>
      <c r="BX618" s="170" t="str">
        <f aca="false">IF(BW618&lt;&gt;"",IF(ISNUMBER(FIND("=",BW618)),LEFT(BW618,FIND("=",BW618)-1),BW618),BW618)</f>
        <v>xx</v>
      </c>
      <c r="BY618" s="170" t="str">
        <f aca="false">IF(BW618&lt;&gt;"",IF(ISNUMBER(FIND("=",BW618)),RIGHT(BW618,LEN(BW618)-FIND("=",BW618)),""),"")</f>
        <v>Non_select</v>
      </c>
      <c r="BZ618" s="170" t="str">
        <f aca="false">IF(BX618&lt;&gt;"",IF(ISNUMBER(FIND(".",BX618)),LEFT(BX618,FIND(".",BX618)-1),BX618),BX618)</f>
        <v>xx</v>
      </c>
      <c r="CA618" s="170" t="str">
        <f aca="false">IF(BX618&lt;&gt;"",IF(ISNUMBER(FIND(".",BX618)),RIGHT(BX618,LEN(BX618)-FIND(".",BX618)),""),"")</f>
        <v/>
      </c>
      <c r="CC618" s="170" t="str">
        <f aca="false">A618</f>
        <v>KF513936</v>
      </c>
      <c r="CD618" s="178" t="s">
        <v>339</v>
      </c>
      <c r="CE618" s="178" t="s">
        <v>340</v>
      </c>
      <c r="CF618" s="178" t="s">
        <v>341</v>
      </c>
      <c r="CK618" s="178"/>
      <c r="CR618" s="228" t="n">
        <f aca="false">C618</f>
        <v>3</v>
      </c>
      <c r="CS618" s="229" t="e">
        <f aca="false">d#REF!</f>
        <v>#VALUE!</v>
      </c>
      <c r="CT618" s="170" t="str">
        <f aca="false">CONCATENATE(CD618," strain ",CM618," ",CL618,", partial cds")</f>
        <v>Hepatitis E virus strain  , partial cds</v>
      </c>
    </row>
    <row r="619" customFormat="false" ht="11.9" hidden="false" customHeight="true" outlineLevel="0" collapsed="false">
      <c r="A619" s="154" t="s">
        <v>1569</v>
      </c>
      <c r="B619" s="147" t="n">
        <v>3</v>
      </c>
      <c r="C619" s="148" t="n">
        <v>3</v>
      </c>
      <c r="D619" s="147" t="s">
        <v>1273</v>
      </c>
      <c r="E619" s="150" t="s">
        <v>640</v>
      </c>
      <c r="F619" s="210" t="s">
        <v>1570</v>
      </c>
      <c r="H619" s="146" t="s">
        <v>649</v>
      </c>
      <c r="I619" s="153" t="s">
        <v>650</v>
      </c>
      <c r="J619" s="146" t="s">
        <v>395</v>
      </c>
      <c r="M619" s="157" t="s">
        <v>348</v>
      </c>
      <c r="N619" s="158" t="s">
        <v>400</v>
      </c>
      <c r="O619" s="159" t="n">
        <v>2012</v>
      </c>
      <c r="S619" s="146" t="n">
        <v>280</v>
      </c>
      <c r="T619" s="161" t="n">
        <v>7</v>
      </c>
      <c r="AH619" s="164" t="n">
        <v>6262</v>
      </c>
      <c r="AI619" s="164" t="n">
        <v>6541</v>
      </c>
      <c r="AJ619" s="219" t="n">
        <f aca="false">SeqEnd-SeqBeg+1</f>
        <v>280</v>
      </c>
      <c r="AK619" s="220" t="n">
        <f aca="false">AND( SeqBeg&lt;=Beg  , End &lt;=SeqEnd )</f>
        <v>0</v>
      </c>
      <c r="AN619" s="221"/>
      <c r="AT619" s="147" t="s">
        <v>103</v>
      </c>
      <c r="AU619" s="146"/>
      <c r="AW619" s="222" t="str">
        <f aca="false">HYPERLINK(CONCATENATE("http://www.ncbi.nlm.nih.gov/nuccore/",BM619),BM619)</f>
        <v>KF513928</v>
      </c>
      <c r="AX619" s="219" t="e">
        <f aca="false">CONCATENATE(d#REF!,IF(I619="","",CONCATENATE(".",I619)),IF(K619="","",CONCATENATE(".",K619)),IF(M619="","",CONCATENATE(".",M619)),IF(R619="","",CONCATENATE(".",R619)),IF(U619="","","(*)"))</f>
        <v>#VALUE!</v>
      </c>
      <c r="AY619" s="170" t="str">
        <f aca="false">CONCATENATE(BM619,".",BN619)</f>
        <v>KF513928.HEV_EW40</v>
      </c>
      <c r="AZ619" s="171" t="str">
        <f aca="false">IF(AV619="",IF(ISNUMBER(FIND(".",A619)),LEFT(A619,FIND(".",A619)-1),A619),AV619)</f>
        <v>KF513928</v>
      </c>
      <c r="BA619" s="171" t="str">
        <f aca="false">IF(ISNUMBER(FIND("-",AZ619)),LEFT(AZ619,FIND("-",AZ619)-1),AZ619)</f>
        <v>KF513928</v>
      </c>
      <c r="BB619" s="170" t="str">
        <f aca="false"> MEGAname &amp; "="</f>
        <v>KF513928=</v>
      </c>
      <c r="BC619" s="170" t="str">
        <f aca="false">Clear &amp; IF(span ,"Span","out")</f>
        <v>KF513928=out</v>
      </c>
      <c r="BD619" s="170" t="str">
        <f aca="false">Clear &amp; IF(span, IF(B619=".","Selected",B619),"out")</f>
        <v>KF513928=out</v>
      </c>
      <c r="BE619" s="170" t="str">
        <f aca="false">Clear &amp; Strain</f>
        <v>KF513928=HEV_EW402</v>
      </c>
      <c r="BF619" s="170" t="e">
        <f aca="false">CONCATENATE(A619,"=",F618,". ",AX619,IF(AB619="","",CONCATENATE(".",AB619)))</f>
        <v>#VALUE!</v>
      </c>
      <c r="BG619" s="170" t="e">
        <f aca="false">CONCATENATE(A619,"=",F618,". ",AX619)</f>
        <v>#VALUE!</v>
      </c>
      <c r="BH619" s="170" t="e">
        <f aca="false">CONCATENATE(A619,"=",AX619)</f>
        <v>#VALUE!</v>
      </c>
      <c r="BI619" s="170" t="e">
        <f aca="false">CONCATENATE(A619,"=",ComForSubtype,d#REF!)</f>
        <v>#VALUE!</v>
      </c>
      <c r="BJ619" s="170" t="str">
        <f aca="false">CONCATENATE(A619,"=",E619)</f>
        <v>KF513928=3</v>
      </c>
      <c r="BK619" s="170" t="str">
        <f aca="false">CONCATENATE(A619,"=",C619)</f>
        <v>KF513928=3</v>
      </c>
      <c r="BL619" s="170" t="e">
        <f aca="false">CONCATENATE(d#REF!,"=")</f>
        <v>#VALUE!</v>
      </c>
      <c r="BM619" s="223" t="str">
        <f aca="false">IF(BA619="XX","",BA619)</f>
        <v>KF513928</v>
      </c>
      <c r="BN619" s="224" t="str">
        <f aca="false">CONCATENATE(IF(F618="","",F618),IF(G619="","",CONCATENATE(" / ",G619)))</f>
        <v>HEV_EW40</v>
      </c>
      <c r="BO619" s="225" t="e">
        <f aca="false">AX619</f>
        <v>#VALUE!</v>
      </c>
      <c r="BP619" s="226" t="str">
        <f aca="false">IF(V619="","",V619)</f>
        <v/>
      </c>
      <c r="BQ619" s="226" t="str">
        <f aca="false">IF(W619="","",CONCATENATE(W619,IF(LEFT(AO619,1)="s","+","")))</f>
        <v/>
      </c>
      <c r="BR619" s="226" t="str">
        <f aca="false">IF(X619="","",CONCATENATE(X619,IF(LEFT(AQ619,1)="s","+","")))</f>
        <v/>
      </c>
      <c r="BS619" s="226" t="str">
        <f aca="false">IF(Y619="","",CONCATENATE(Y619,IF(LEFT(AR619,1)="s","+","")))</f>
        <v/>
      </c>
      <c r="BT619" s="226" t="str">
        <f aca="false">IF(Z619="","",CONCATENATE(Z619,IF(LEFT(AS619,1)="s","+","")))</f>
        <v/>
      </c>
      <c r="BU619" s="227" t="str">
        <f aca="false">IF(AA619="","",CONCATENATE(AA619,IF(LEFT(AT619,1)="s","+","")))</f>
        <v/>
      </c>
      <c r="BW619" s="177" t="s">
        <v>338</v>
      </c>
      <c r="BX619" s="170" t="str">
        <f aca="false">IF(BW619&lt;&gt;"",IF(ISNUMBER(FIND("=",BW619)),LEFT(BW619,FIND("=",BW619)-1),BW619),BW619)</f>
        <v>xx</v>
      </c>
      <c r="BY619" s="170" t="str">
        <f aca="false">IF(BW619&lt;&gt;"",IF(ISNUMBER(FIND("=",BW619)),RIGHT(BW619,LEN(BW619)-FIND("=",BW619)),""),"")</f>
        <v>Non_select</v>
      </c>
      <c r="BZ619" s="170" t="str">
        <f aca="false">IF(BX619&lt;&gt;"",IF(ISNUMBER(FIND(".",BX619)),LEFT(BX619,FIND(".",BX619)-1),BX619),BX619)</f>
        <v>xx</v>
      </c>
      <c r="CA619" s="170" t="str">
        <f aca="false">IF(BX619&lt;&gt;"",IF(ISNUMBER(FIND(".",BX619)),RIGHT(BX619,LEN(BX619)-FIND(".",BX619)),""),"")</f>
        <v/>
      </c>
      <c r="CC619" s="170" t="str">
        <f aca="false">A619</f>
        <v>KF513928</v>
      </c>
      <c r="CD619" s="178" t="s">
        <v>339</v>
      </c>
      <c r="CE619" s="178" t="s">
        <v>340</v>
      </c>
      <c r="CF619" s="178" t="s">
        <v>341</v>
      </c>
      <c r="CK619" s="178"/>
      <c r="CR619" s="228" t="n">
        <f aca="false">C619</f>
        <v>3</v>
      </c>
      <c r="CS619" s="229" t="e">
        <f aca="false">d#REF!</f>
        <v>#VALUE!</v>
      </c>
      <c r="CT619" s="170" t="str">
        <f aca="false">CONCATENATE(CD619," strain ",CM619," ",CL619,", partial cds")</f>
        <v>Hepatitis E virus strain  , partial cds</v>
      </c>
    </row>
    <row r="620" customFormat="false" ht="11.9" hidden="false" customHeight="true" outlineLevel="0" collapsed="false">
      <c r="A620" s="154" t="s">
        <v>1571</v>
      </c>
      <c r="B620" s="147" t="n">
        <v>3</v>
      </c>
      <c r="C620" s="148" t="n">
        <v>3</v>
      </c>
      <c r="D620" s="147" t="s">
        <v>1273</v>
      </c>
      <c r="E620" s="150" t="s">
        <v>640</v>
      </c>
      <c r="F620" s="210" t="s">
        <v>1572</v>
      </c>
      <c r="H620" s="146" t="s">
        <v>649</v>
      </c>
      <c r="I620" s="153" t="s">
        <v>650</v>
      </c>
      <c r="J620" s="146" t="s">
        <v>395</v>
      </c>
      <c r="M620" s="157" t="s">
        <v>348</v>
      </c>
      <c r="N620" s="158" t="s">
        <v>400</v>
      </c>
      <c r="O620" s="159" t="n">
        <v>2005</v>
      </c>
      <c r="S620" s="146" t="n">
        <v>280</v>
      </c>
      <c r="T620" s="161" t="n">
        <v>7</v>
      </c>
      <c r="AH620" s="164" t="n">
        <v>6262</v>
      </c>
      <c r="AI620" s="164" t="n">
        <v>6541</v>
      </c>
      <c r="AJ620" s="219" t="n">
        <f aca="false">SeqEnd-SeqBeg+1</f>
        <v>280</v>
      </c>
      <c r="AK620" s="220" t="n">
        <f aca="false">AND( SeqBeg&lt;=Beg  , End &lt;=SeqEnd )</f>
        <v>0</v>
      </c>
      <c r="AN620" s="221"/>
      <c r="AT620" s="147" t="s">
        <v>103</v>
      </c>
      <c r="AU620" s="146"/>
      <c r="AW620" s="222" t="str">
        <f aca="false">HYPERLINK(CONCATENATE("http://www.ncbi.nlm.nih.gov/nuccore/",BM620),BM620)</f>
        <v>KF513947</v>
      </c>
      <c r="AX620" s="219" t="e">
        <f aca="false">CONCATENATE(d#REF!,IF(I620="","",CONCATENATE(".",I620)),IF(K620="","",CONCATENATE(".",K620)),IF(M620="","",CONCATENATE(".",M620)),IF(R620="","",CONCATENATE(".",R620)),IF(U620="","","(*)"))</f>
        <v>#VALUE!</v>
      </c>
      <c r="AY620" s="170" t="str">
        <f aca="false">CONCATENATE(BM620,".",BN620)</f>
        <v>KF513947.HEV_EW402</v>
      </c>
      <c r="AZ620" s="171" t="str">
        <f aca="false">IF(AV620="",IF(ISNUMBER(FIND(".",A620)),LEFT(A620,FIND(".",A620)-1),A620),AV620)</f>
        <v>KF513947</v>
      </c>
      <c r="BA620" s="171" t="str">
        <f aca="false">IF(ISNUMBER(FIND("-",AZ620)),LEFT(AZ620,FIND("-",AZ620)-1),AZ620)</f>
        <v>KF513947</v>
      </c>
      <c r="BB620" s="170" t="str">
        <f aca="false"> MEGAname &amp; "="</f>
        <v>KF513947=</v>
      </c>
      <c r="BC620" s="170" t="str">
        <f aca="false">Clear &amp; IF(span ,"Span","out")</f>
        <v>KF513947=out</v>
      </c>
      <c r="BD620" s="170" t="str">
        <f aca="false">Clear &amp; IF(span, IF(B620=".","Selected",B620),"out")</f>
        <v>KF513947=out</v>
      </c>
      <c r="BE620" s="170" t="str">
        <f aca="false">Clear &amp; Strain</f>
        <v>KF513947=HEV_EW41</v>
      </c>
      <c r="BF620" s="170" t="e">
        <f aca="false">CONCATENATE(A620,"=",F619,". ",AX620,IF(AB620="","",CONCATENATE(".",AB620)))</f>
        <v>#VALUE!</v>
      </c>
      <c r="BG620" s="170" t="e">
        <f aca="false">CONCATENATE(A620,"=",F619,". ",AX620)</f>
        <v>#VALUE!</v>
      </c>
      <c r="BH620" s="170" t="e">
        <f aca="false">CONCATENATE(A620,"=",AX620)</f>
        <v>#VALUE!</v>
      </c>
      <c r="BI620" s="170" t="e">
        <f aca="false">CONCATENATE(A620,"=",ComForSubtype,d#REF!)</f>
        <v>#VALUE!</v>
      </c>
      <c r="BJ620" s="170" t="str">
        <f aca="false">CONCATENATE(A620,"=",E620)</f>
        <v>KF513947=3</v>
      </c>
      <c r="BK620" s="170" t="str">
        <f aca="false">CONCATENATE(A620,"=",C620)</f>
        <v>KF513947=3</v>
      </c>
      <c r="BL620" s="170" t="e">
        <f aca="false">CONCATENATE(d#REF!,"=")</f>
        <v>#VALUE!</v>
      </c>
      <c r="BM620" s="223" t="str">
        <f aca="false">IF(BA620="XX","",BA620)</f>
        <v>KF513947</v>
      </c>
      <c r="BN620" s="224" t="str">
        <f aca="false">CONCATENATE(IF(F619="","",F619),IF(G620="","",CONCATENATE(" / ",G620)))</f>
        <v>HEV_EW402</v>
      </c>
      <c r="BO620" s="225" t="e">
        <f aca="false">AX620</f>
        <v>#VALUE!</v>
      </c>
      <c r="BP620" s="226" t="str">
        <f aca="false">IF(V620="","",V620)</f>
        <v/>
      </c>
      <c r="BQ620" s="226" t="str">
        <f aca="false">IF(W620="","",CONCATENATE(W620,IF(LEFT(AO620,1)="s","+","")))</f>
        <v/>
      </c>
      <c r="BR620" s="226" t="str">
        <f aca="false">IF(X620="","",CONCATENATE(X620,IF(LEFT(AQ620,1)="s","+","")))</f>
        <v/>
      </c>
      <c r="BS620" s="226" t="str">
        <f aca="false">IF(Y620="","",CONCATENATE(Y620,IF(LEFT(AR620,1)="s","+","")))</f>
        <v/>
      </c>
      <c r="BT620" s="226" t="str">
        <f aca="false">IF(Z620="","",CONCATENATE(Z620,IF(LEFT(AS620,1)="s","+","")))</f>
        <v/>
      </c>
      <c r="BU620" s="227" t="str">
        <f aca="false">IF(AA620="","",CONCATENATE(AA620,IF(LEFT(AT620,1)="s","+","")))</f>
        <v/>
      </c>
      <c r="BW620" s="177" t="s">
        <v>338</v>
      </c>
      <c r="BX620" s="170" t="str">
        <f aca="false">IF(BW620&lt;&gt;"",IF(ISNUMBER(FIND("=",BW620)),LEFT(BW620,FIND("=",BW620)-1),BW620),BW620)</f>
        <v>xx</v>
      </c>
      <c r="BY620" s="170" t="str">
        <f aca="false">IF(BW620&lt;&gt;"",IF(ISNUMBER(FIND("=",BW620)),RIGHT(BW620,LEN(BW620)-FIND("=",BW620)),""),"")</f>
        <v>Non_select</v>
      </c>
      <c r="BZ620" s="170" t="str">
        <f aca="false">IF(BX620&lt;&gt;"",IF(ISNUMBER(FIND(".",BX620)),LEFT(BX620,FIND(".",BX620)-1),BX620),BX620)</f>
        <v>xx</v>
      </c>
      <c r="CA620" s="170" t="str">
        <f aca="false">IF(BX620&lt;&gt;"",IF(ISNUMBER(FIND(".",BX620)),RIGHT(BX620,LEN(BX620)-FIND(".",BX620)),""),"")</f>
        <v/>
      </c>
      <c r="CC620" s="170" t="str">
        <f aca="false">A620</f>
        <v>KF513947</v>
      </c>
      <c r="CD620" s="178" t="s">
        <v>339</v>
      </c>
      <c r="CE620" s="178" t="s">
        <v>340</v>
      </c>
      <c r="CF620" s="178" t="s">
        <v>341</v>
      </c>
      <c r="CK620" s="178"/>
      <c r="CR620" s="228" t="n">
        <f aca="false">C620</f>
        <v>3</v>
      </c>
      <c r="CS620" s="229" t="e">
        <f aca="false">d#REF!</f>
        <v>#VALUE!</v>
      </c>
      <c r="CT620" s="170" t="str">
        <f aca="false">CONCATENATE(CD620," strain ",CM620," ",CL620,", partial cds")</f>
        <v>Hepatitis E virus strain  , partial cds</v>
      </c>
    </row>
    <row r="621" customFormat="false" ht="11.9" hidden="false" customHeight="true" outlineLevel="0" collapsed="false">
      <c r="A621" s="154" t="s">
        <v>1573</v>
      </c>
      <c r="B621" s="147" t="n">
        <v>3</v>
      </c>
      <c r="C621" s="148" t="n">
        <v>3</v>
      </c>
      <c r="D621" s="147" t="s">
        <v>1273</v>
      </c>
      <c r="E621" s="150" t="s">
        <v>640</v>
      </c>
      <c r="F621" s="210" t="s">
        <v>1574</v>
      </c>
      <c r="H621" s="146" t="s">
        <v>649</v>
      </c>
      <c r="I621" s="153" t="s">
        <v>650</v>
      </c>
      <c r="J621" s="146" t="s">
        <v>395</v>
      </c>
      <c r="M621" s="157" t="s">
        <v>348</v>
      </c>
      <c r="N621" s="158" t="s">
        <v>400</v>
      </c>
      <c r="O621" s="159" t="n">
        <v>2012</v>
      </c>
      <c r="S621" s="146" t="n">
        <v>280</v>
      </c>
      <c r="T621" s="161" t="n">
        <v>7</v>
      </c>
      <c r="AH621" s="164" t="n">
        <v>6262</v>
      </c>
      <c r="AI621" s="164" t="n">
        <v>6541</v>
      </c>
      <c r="AJ621" s="219" t="n">
        <f aca="false">SeqEnd-SeqBeg+1</f>
        <v>280</v>
      </c>
      <c r="AK621" s="220" t="n">
        <f aca="false">AND( SeqBeg&lt;=Beg  , End &lt;=SeqEnd )</f>
        <v>0</v>
      </c>
      <c r="AN621" s="221"/>
      <c r="AT621" s="147" t="s">
        <v>103</v>
      </c>
      <c r="AU621" s="146"/>
      <c r="AW621" s="222" t="str">
        <f aca="false">HYPERLINK(CONCATENATE("http://www.ncbi.nlm.nih.gov/nuccore/",BM621),BM621)</f>
        <v>KF513940</v>
      </c>
      <c r="AX621" s="219" t="e">
        <f aca="false">CONCATENATE(d#REF!,IF(I621="","",CONCATENATE(".",I621)),IF(K621="","",CONCATENATE(".",K621)),IF(M621="","",CONCATENATE(".",M621)),IF(R621="","",CONCATENATE(".",R621)),IF(U621="","","(*)"))</f>
        <v>#VALUE!</v>
      </c>
      <c r="AY621" s="170" t="str">
        <f aca="false">CONCATENATE(BM621,".",BN621)</f>
        <v>KF513940.HEV_EW41</v>
      </c>
      <c r="AZ621" s="171" t="str">
        <f aca="false">IF(AV621="",IF(ISNUMBER(FIND(".",A621)),LEFT(A621,FIND(".",A621)-1),A621),AV621)</f>
        <v>KF513940</v>
      </c>
      <c r="BA621" s="171" t="str">
        <f aca="false">IF(ISNUMBER(FIND("-",AZ621)),LEFT(AZ621,FIND("-",AZ621)-1),AZ621)</f>
        <v>KF513940</v>
      </c>
      <c r="BB621" s="170" t="str">
        <f aca="false"> MEGAname &amp; "="</f>
        <v>KF513940=</v>
      </c>
      <c r="BC621" s="170" t="str">
        <f aca="false">Clear &amp; IF(span ,"Span","out")</f>
        <v>KF513940=out</v>
      </c>
      <c r="BD621" s="170" t="str">
        <f aca="false">Clear &amp; IF(span, IF(B621=".","Selected",B621),"out")</f>
        <v>KF513940=out</v>
      </c>
      <c r="BE621" s="170" t="str">
        <f aca="false">Clear &amp; Strain</f>
        <v>KF513940=HEV_EW413</v>
      </c>
      <c r="BF621" s="170" t="e">
        <f aca="false">CONCATENATE(A621,"=",F620,". ",AX621,IF(AB621="","",CONCATENATE(".",AB621)))</f>
        <v>#VALUE!</v>
      </c>
      <c r="BG621" s="170" t="e">
        <f aca="false">CONCATENATE(A621,"=",F620,". ",AX621)</f>
        <v>#VALUE!</v>
      </c>
      <c r="BH621" s="170" t="e">
        <f aca="false">CONCATENATE(A621,"=",AX621)</f>
        <v>#VALUE!</v>
      </c>
      <c r="BI621" s="170" t="e">
        <f aca="false">CONCATENATE(A621,"=",ComForSubtype,d#REF!)</f>
        <v>#VALUE!</v>
      </c>
      <c r="BJ621" s="170" t="str">
        <f aca="false">CONCATENATE(A621,"=",E621)</f>
        <v>KF513940=3</v>
      </c>
      <c r="BK621" s="170" t="str">
        <f aca="false">CONCATENATE(A621,"=",C621)</f>
        <v>KF513940=3</v>
      </c>
      <c r="BL621" s="170" t="e">
        <f aca="false">CONCATENATE(d#REF!,"=")</f>
        <v>#VALUE!</v>
      </c>
      <c r="BM621" s="223" t="str">
        <f aca="false">IF(BA621="XX","",BA621)</f>
        <v>KF513940</v>
      </c>
      <c r="BN621" s="224" t="str">
        <f aca="false">CONCATENATE(IF(F620="","",F620),IF(G621="","",CONCATENATE(" / ",G621)))</f>
        <v>HEV_EW41</v>
      </c>
      <c r="BO621" s="225" t="e">
        <f aca="false">AX621</f>
        <v>#VALUE!</v>
      </c>
      <c r="BP621" s="226" t="str">
        <f aca="false">IF(V621="","",V621)</f>
        <v/>
      </c>
      <c r="BQ621" s="226" t="str">
        <f aca="false">IF(W621="","",CONCATENATE(W621,IF(LEFT(AO621,1)="s","+","")))</f>
        <v/>
      </c>
      <c r="BR621" s="226" t="str">
        <f aca="false">IF(X621="","",CONCATENATE(X621,IF(LEFT(AQ621,1)="s","+","")))</f>
        <v/>
      </c>
      <c r="BS621" s="226" t="str">
        <f aca="false">IF(Y621="","",CONCATENATE(Y621,IF(LEFT(AR621,1)="s","+","")))</f>
        <v/>
      </c>
      <c r="BT621" s="226" t="str">
        <f aca="false">IF(Z621="","",CONCATENATE(Z621,IF(LEFT(AS621,1)="s","+","")))</f>
        <v/>
      </c>
      <c r="BU621" s="227" t="str">
        <f aca="false">IF(AA621="","",CONCATENATE(AA621,IF(LEFT(AT621,1)="s","+","")))</f>
        <v/>
      </c>
      <c r="BW621" s="177" t="s">
        <v>338</v>
      </c>
      <c r="BX621" s="170" t="str">
        <f aca="false">IF(BW621&lt;&gt;"",IF(ISNUMBER(FIND("=",BW621)),LEFT(BW621,FIND("=",BW621)-1),BW621),BW621)</f>
        <v>xx</v>
      </c>
      <c r="BY621" s="170" t="str">
        <f aca="false">IF(BW621&lt;&gt;"",IF(ISNUMBER(FIND("=",BW621)),RIGHT(BW621,LEN(BW621)-FIND("=",BW621)),""),"")</f>
        <v>Non_select</v>
      </c>
      <c r="BZ621" s="170" t="str">
        <f aca="false">IF(BX621&lt;&gt;"",IF(ISNUMBER(FIND(".",BX621)),LEFT(BX621,FIND(".",BX621)-1),BX621),BX621)</f>
        <v>xx</v>
      </c>
      <c r="CA621" s="170" t="str">
        <f aca="false">IF(BX621&lt;&gt;"",IF(ISNUMBER(FIND(".",BX621)),RIGHT(BX621,LEN(BX621)-FIND(".",BX621)),""),"")</f>
        <v/>
      </c>
      <c r="CC621" s="170" t="str">
        <f aca="false">A621</f>
        <v>KF513940</v>
      </c>
      <c r="CD621" s="178" t="s">
        <v>339</v>
      </c>
      <c r="CE621" s="178" t="s">
        <v>340</v>
      </c>
      <c r="CF621" s="178" t="s">
        <v>341</v>
      </c>
      <c r="CK621" s="178"/>
      <c r="CR621" s="228" t="n">
        <f aca="false">C621</f>
        <v>3</v>
      </c>
      <c r="CS621" s="229" t="e">
        <f aca="false">d#REF!</f>
        <v>#VALUE!</v>
      </c>
      <c r="CT621" s="170" t="str">
        <f aca="false">CONCATENATE(CD621," strain ",CM621," ",CL621,", partial cds")</f>
        <v>Hepatitis E virus strain  , partial cds</v>
      </c>
    </row>
    <row r="622" customFormat="false" ht="11.9" hidden="false" customHeight="true" outlineLevel="0" collapsed="false">
      <c r="A622" s="154" t="s">
        <v>1575</v>
      </c>
      <c r="B622" s="147" t="n">
        <v>3</v>
      </c>
      <c r="C622" s="148" t="n">
        <v>3</v>
      </c>
      <c r="D622" s="147" t="s">
        <v>1273</v>
      </c>
      <c r="E622" s="150" t="s">
        <v>640</v>
      </c>
      <c r="F622" s="210" t="s">
        <v>1576</v>
      </c>
      <c r="H622" s="146" t="s">
        <v>649</v>
      </c>
      <c r="I622" s="153" t="s">
        <v>650</v>
      </c>
      <c r="J622" s="146" t="s">
        <v>395</v>
      </c>
      <c r="M622" s="157" t="s">
        <v>348</v>
      </c>
      <c r="N622" s="158" t="s">
        <v>400</v>
      </c>
      <c r="O622" s="159" t="n">
        <v>2012</v>
      </c>
      <c r="S622" s="146" t="n">
        <v>280</v>
      </c>
      <c r="T622" s="161" t="n">
        <v>7</v>
      </c>
      <c r="AH622" s="164" t="n">
        <v>6262</v>
      </c>
      <c r="AI622" s="164" t="n">
        <v>6541</v>
      </c>
      <c r="AJ622" s="219" t="n">
        <f aca="false">SeqEnd-SeqBeg+1</f>
        <v>280</v>
      </c>
      <c r="AK622" s="220" t="n">
        <f aca="false">AND( SeqBeg&lt;=Beg  , End &lt;=SeqEnd )</f>
        <v>0</v>
      </c>
      <c r="AN622" s="221"/>
      <c r="AT622" s="147" t="s">
        <v>103</v>
      </c>
      <c r="AU622" s="146"/>
      <c r="AW622" s="222" t="str">
        <f aca="false">HYPERLINK(CONCATENATE("http://www.ncbi.nlm.nih.gov/nuccore/",BM622),BM622)</f>
        <v>KF513944</v>
      </c>
      <c r="AX622" s="219" t="e">
        <f aca="false">CONCATENATE(d#REF!,IF(I622="","",CONCATENATE(".",I622)),IF(K622="","",CONCATENATE(".",K622)),IF(M622="","",CONCATENATE(".",M622)),IF(R622="","",CONCATENATE(".",R622)),IF(U622="","","(*)"))</f>
        <v>#VALUE!</v>
      </c>
      <c r="AY622" s="170" t="str">
        <f aca="false">CONCATENATE(BM622,".",BN622)</f>
        <v>KF513944.HEV_EW413</v>
      </c>
      <c r="AZ622" s="171" t="str">
        <f aca="false">IF(AV622="",IF(ISNUMBER(FIND(".",A622)),LEFT(A622,FIND(".",A622)-1),A622),AV622)</f>
        <v>KF513944</v>
      </c>
      <c r="BA622" s="171" t="str">
        <f aca="false">IF(ISNUMBER(FIND("-",AZ622)),LEFT(AZ622,FIND("-",AZ622)-1),AZ622)</f>
        <v>KF513944</v>
      </c>
      <c r="BB622" s="170" t="str">
        <f aca="false"> MEGAname &amp; "="</f>
        <v>KF513944=</v>
      </c>
      <c r="BC622" s="170" t="str">
        <f aca="false">Clear &amp; IF(span ,"Span","out")</f>
        <v>KF513944=out</v>
      </c>
      <c r="BD622" s="170" t="str">
        <f aca="false">Clear &amp; IF(span, IF(B622=".","Selected",B622),"out")</f>
        <v>KF513944=out</v>
      </c>
      <c r="BE622" s="170" t="str">
        <f aca="false">Clear &amp; Strain</f>
        <v>KF513944=HEV_EW417</v>
      </c>
      <c r="BF622" s="170" t="e">
        <f aca="false">CONCATENATE(A622,"=",F621,". ",AX622,IF(AB622="","",CONCATENATE(".",AB622)))</f>
        <v>#VALUE!</v>
      </c>
      <c r="BG622" s="170" t="e">
        <f aca="false">CONCATENATE(A622,"=",F621,". ",AX622)</f>
        <v>#VALUE!</v>
      </c>
      <c r="BH622" s="170" t="e">
        <f aca="false">CONCATENATE(A622,"=",AX622)</f>
        <v>#VALUE!</v>
      </c>
      <c r="BI622" s="170" t="e">
        <f aca="false">CONCATENATE(A622,"=",ComForSubtype,d#REF!)</f>
        <v>#VALUE!</v>
      </c>
      <c r="BJ622" s="170" t="str">
        <f aca="false">CONCATENATE(A622,"=",E622)</f>
        <v>KF513944=3</v>
      </c>
      <c r="BK622" s="170" t="str">
        <f aca="false">CONCATENATE(A622,"=",C622)</f>
        <v>KF513944=3</v>
      </c>
      <c r="BL622" s="170" t="e">
        <f aca="false">CONCATENATE(d#REF!,"=")</f>
        <v>#VALUE!</v>
      </c>
      <c r="BM622" s="223" t="str">
        <f aca="false">IF(BA622="XX","",BA622)</f>
        <v>KF513944</v>
      </c>
      <c r="BN622" s="224" t="str">
        <f aca="false">CONCATENATE(IF(F621="","",F621),IF(G622="","",CONCATENATE(" / ",G622)))</f>
        <v>HEV_EW413</v>
      </c>
      <c r="BO622" s="225" t="e">
        <f aca="false">AX622</f>
        <v>#VALUE!</v>
      </c>
      <c r="BP622" s="226" t="str">
        <f aca="false">IF(V622="","",V622)</f>
        <v/>
      </c>
      <c r="BQ622" s="226" t="str">
        <f aca="false">IF(W622="","",CONCATENATE(W622,IF(LEFT(AO622,1)="s","+","")))</f>
        <v/>
      </c>
      <c r="BR622" s="226" t="str">
        <f aca="false">IF(X622="","",CONCATENATE(X622,IF(LEFT(AQ622,1)="s","+","")))</f>
        <v/>
      </c>
      <c r="BS622" s="226" t="str">
        <f aca="false">IF(Y622="","",CONCATENATE(Y622,IF(LEFT(AR622,1)="s","+","")))</f>
        <v/>
      </c>
      <c r="BT622" s="226" t="str">
        <f aca="false">IF(Z622="","",CONCATENATE(Z622,IF(LEFT(AS622,1)="s","+","")))</f>
        <v/>
      </c>
      <c r="BU622" s="227" t="str">
        <f aca="false">IF(AA622="","",CONCATENATE(AA622,IF(LEFT(AT622,1)="s","+","")))</f>
        <v/>
      </c>
      <c r="BW622" s="177" t="s">
        <v>338</v>
      </c>
      <c r="BX622" s="170" t="str">
        <f aca="false">IF(BW622&lt;&gt;"",IF(ISNUMBER(FIND("=",BW622)),LEFT(BW622,FIND("=",BW622)-1),BW622),BW622)</f>
        <v>xx</v>
      </c>
      <c r="BY622" s="170" t="str">
        <f aca="false">IF(BW622&lt;&gt;"",IF(ISNUMBER(FIND("=",BW622)),RIGHT(BW622,LEN(BW622)-FIND("=",BW622)),""),"")</f>
        <v>Non_select</v>
      </c>
      <c r="BZ622" s="170" t="str">
        <f aca="false">IF(BX622&lt;&gt;"",IF(ISNUMBER(FIND(".",BX622)),LEFT(BX622,FIND(".",BX622)-1),BX622),BX622)</f>
        <v>xx</v>
      </c>
      <c r="CA622" s="170" t="str">
        <f aca="false">IF(BX622&lt;&gt;"",IF(ISNUMBER(FIND(".",BX622)),RIGHT(BX622,LEN(BX622)-FIND(".",BX622)),""),"")</f>
        <v/>
      </c>
      <c r="CC622" s="170" t="str">
        <f aca="false">A622</f>
        <v>KF513944</v>
      </c>
      <c r="CD622" s="178" t="s">
        <v>339</v>
      </c>
      <c r="CE622" s="178" t="s">
        <v>340</v>
      </c>
      <c r="CF622" s="178" t="s">
        <v>341</v>
      </c>
      <c r="CK622" s="178"/>
      <c r="CR622" s="228" t="n">
        <f aca="false">C622</f>
        <v>3</v>
      </c>
      <c r="CS622" s="229" t="e">
        <f aca="false">d#REF!</f>
        <v>#VALUE!</v>
      </c>
      <c r="CT622" s="170" t="str">
        <f aca="false">CONCATENATE(CD622," strain ",CM622," ",CL622,", partial cds")</f>
        <v>Hepatitis E virus strain  , partial cds</v>
      </c>
    </row>
    <row r="623" customFormat="false" ht="11.9" hidden="false" customHeight="true" outlineLevel="0" collapsed="false">
      <c r="A623" s="154" t="s">
        <v>1577</v>
      </c>
      <c r="B623" s="147" t="n">
        <v>3</v>
      </c>
      <c r="C623" s="148" t="n">
        <v>3</v>
      </c>
      <c r="D623" s="147" t="s">
        <v>1273</v>
      </c>
      <c r="E623" s="150" t="s">
        <v>640</v>
      </c>
      <c r="F623" s="210" t="s">
        <v>1578</v>
      </c>
      <c r="H623" s="146" t="s">
        <v>649</v>
      </c>
      <c r="I623" s="153" t="s">
        <v>650</v>
      </c>
      <c r="J623" s="146" t="s">
        <v>395</v>
      </c>
      <c r="M623" s="157" t="s">
        <v>348</v>
      </c>
      <c r="N623" s="158" t="s">
        <v>400</v>
      </c>
      <c r="O623" s="159" t="n">
        <v>2005</v>
      </c>
      <c r="S623" s="146" t="n">
        <v>280</v>
      </c>
      <c r="T623" s="161" t="n">
        <v>8</v>
      </c>
      <c r="AH623" s="164" t="n">
        <v>6262</v>
      </c>
      <c r="AI623" s="164" t="n">
        <v>6541</v>
      </c>
      <c r="AJ623" s="219" t="n">
        <f aca="false">SeqEnd-SeqBeg+1</f>
        <v>280</v>
      </c>
      <c r="AK623" s="220" t="n">
        <f aca="false">AND( SeqBeg&lt;=Beg  , End &lt;=SeqEnd )</f>
        <v>0</v>
      </c>
      <c r="AN623" s="221"/>
      <c r="AT623" s="147" t="s">
        <v>103</v>
      </c>
      <c r="AU623" s="146"/>
      <c r="AW623" s="222" t="str">
        <f aca="false">HYPERLINK(CONCATENATE("http://www.ncbi.nlm.nih.gov/nuccore/",BM623),BM623)</f>
        <v>KF513958</v>
      </c>
      <c r="AX623" s="219" t="str">
        <f aca="false">CONCATENATE(D622,IF(I623="","",CONCATENATE(".",I623)),IF(K623="","",CONCATENATE(".",K623)),IF(M623="","",CONCATENATE(".",M623)),IF(R622="","",CONCATENATE(".",R622)),IF(U623="","","(*)"))</f>
        <v>3e.GBR.hum</v>
      </c>
      <c r="AY623" s="170" t="str">
        <f aca="false">CONCATENATE(BM623,".",BN623)</f>
        <v>KF513958.HEV_EW417</v>
      </c>
      <c r="AZ623" s="171" t="str">
        <f aca="false">IF(AV623="",IF(ISNUMBER(FIND(".",A623)),LEFT(A623,FIND(".",A623)-1),A623),AV623)</f>
        <v>KF513958</v>
      </c>
      <c r="BA623" s="171" t="str">
        <f aca="false">IF(ISNUMBER(FIND("-",AZ623)),LEFT(AZ623,FIND("-",AZ623)-1),AZ623)</f>
        <v>KF513958</v>
      </c>
      <c r="BB623" s="170" t="str">
        <f aca="false"> MEGAname &amp; "="</f>
        <v>KF513958=</v>
      </c>
      <c r="BC623" s="170" t="str">
        <f aca="false">Clear &amp; IF(span ,"Span","out")</f>
        <v>KF513958=out</v>
      </c>
      <c r="BD623" s="170" t="str">
        <f aca="false">Clear &amp; IF(span, IF(B623=".","Selected",B623),"out")</f>
        <v>KF513958=out</v>
      </c>
      <c r="BE623" s="170" t="str">
        <f aca="false">Clear &amp; Strain</f>
        <v>KF513958=HEV_EW42</v>
      </c>
      <c r="BF623" s="170" t="str">
        <f aca="false">CONCATENATE(A623,"=",F622,". ",AX623,IF(AB623="","",CONCATENATE(".",AB623)))</f>
        <v>KF513958=HEV_EW417. 3e.GBR.hum</v>
      </c>
      <c r="BG623" s="170" t="str">
        <f aca="false">CONCATENATE(A623,"=",F622,". ",AX623)</f>
        <v>KF513958=HEV_EW417. 3e.GBR.hum</v>
      </c>
      <c r="BH623" s="170" t="str">
        <f aca="false">CONCATENATE(A623,"=",AX623)</f>
        <v>KF513958=3e.GBR.hum</v>
      </c>
      <c r="BI623" s="170" t="str">
        <f aca="false">CONCATENATE(A623,"=",ComForSubtype,D622)</f>
        <v>KF513958=3e</v>
      </c>
      <c r="BJ623" s="170" t="str">
        <f aca="false">CONCATENATE(A623,"=",E623)</f>
        <v>KF513958=3</v>
      </c>
      <c r="BK623" s="170" t="str">
        <f aca="false">CONCATENATE(A623,"=",C623)</f>
        <v>KF513958=3</v>
      </c>
      <c r="BL623" s="170" t="str">
        <f aca="false">CONCATENATE(D622,"=")</f>
        <v>3e=</v>
      </c>
      <c r="BM623" s="223" t="str">
        <f aca="false">IF(BA623="XX","",BA623)</f>
        <v>KF513958</v>
      </c>
      <c r="BN623" s="224" t="str">
        <f aca="false">CONCATENATE(IF(F622="","",F622),IF(G623="","",CONCATENATE(" / ",G623)))</f>
        <v>HEV_EW417</v>
      </c>
      <c r="BO623" s="225" t="str">
        <f aca="false">AX623</f>
        <v>3e.GBR.hum</v>
      </c>
      <c r="BP623" s="226" t="str">
        <f aca="false">IF(V623="","",V623)</f>
        <v/>
      </c>
      <c r="BQ623" s="226" t="str">
        <f aca="false">IF(W623="","",CONCATENATE(W623,IF(LEFT(AO623,1)="s","+","")))</f>
        <v/>
      </c>
      <c r="BR623" s="226" t="str">
        <f aca="false">IF(X623="","",CONCATENATE(X623,IF(LEFT(AQ623,1)="s","+","")))</f>
        <v/>
      </c>
      <c r="BS623" s="226" t="str">
        <f aca="false">IF(Y623="","",CONCATENATE(Y623,IF(LEFT(AR623,1)="s","+","")))</f>
        <v/>
      </c>
      <c r="BT623" s="226" t="str">
        <f aca="false">IF(Z623="","",CONCATENATE(Z623,IF(LEFT(AS623,1)="s","+","")))</f>
        <v/>
      </c>
      <c r="BU623" s="227" t="str">
        <f aca="false">IF(AA623="","",CONCATENATE(AA623,IF(LEFT(AT623,1)="s","+","")))</f>
        <v/>
      </c>
      <c r="BW623" s="177" t="s">
        <v>338</v>
      </c>
      <c r="BX623" s="170" t="str">
        <f aca="false">IF(BW623&lt;&gt;"",IF(ISNUMBER(FIND("=",BW623)),LEFT(BW623,FIND("=",BW623)-1),BW623),BW623)</f>
        <v>xx</v>
      </c>
      <c r="BY623" s="170" t="str">
        <f aca="false">IF(BW623&lt;&gt;"",IF(ISNUMBER(FIND("=",BW623)),RIGHT(BW623,LEN(BW623)-FIND("=",BW623)),""),"")</f>
        <v>Non_select</v>
      </c>
      <c r="BZ623" s="170" t="str">
        <f aca="false">IF(BX623&lt;&gt;"",IF(ISNUMBER(FIND(".",BX623)),LEFT(BX623,FIND(".",BX623)-1),BX623),BX623)</f>
        <v>xx</v>
      </c>
      <c r="CA623" s="170" t="str">
        <f aca="false">IF(BX623&lt;&gt;"",IF(ISNUMBER(FIND(".",BX623)),RIGHT(BX623,LEN(BX623)-FIND(".",BX623)),""),"")</f>
        <v/>
      </c>
      <c r="CC623" s="170" t="str">
        <f aca="false">A623</f>
        <v>KF513958</v>
      </c>
      <c r="CD623" s="178" t="s">
        <v>339</v>
      </c>
      <c r="CE623" s="178" t="s">
        <v>340</v>
      </c>
      <c r="CF623" s="178" t="s">
        <v>341</v>
      </c>
      <c r="CK623" s="178"/>
      <c r="CR623" s="228" t="n">
        <f aca="false">C623</f>
        <v>3</v>
      </c>
      <c r="CS623" s="229" t="str">
        <f aca="false">D622</f>
        <v>3e</v>
      </c>
      <c r="CT623" s="170" t="str">
        <f aca="false">CONCATENATE(CD623," strain ",CM623," ",CL623,", partial cds")</f>
        <v>Hepatitis E virus strain  , partial cds</v>
      </c>
    </row>
    <row r="624" customFormat="false" ht="11.9" hidden="false" customHeight="true" outlineLevel="0" collapsed="false">
      <c r="A624" s="154" t="s">
        <v>1579</v>
      </c>
      <c r="B624" s="147" t="n">
        <v>3</v>
      </c>
      <c r="C624" s="148" t="n">
        <v>3</v>
      </c>
      <c r="D624" s="147" t="s">
        <v>1273</v>
      </c>
      <c r="E624" s="150" t="s">
        <v>640</v>
      </c>
      <c r="F624" s="210" t="s">
        <v>1580</v>
      </c>
      <c r="H624" s="146" t="s">
        <v>649</v>
      </c>
      <c r="I624" s="153" t="s">
        <v>650</v>
      </c>
      <c r="J624" s="146" t="s">
        <v>395</v>
      </c>
      <c r="M624" s="157" t="s">
        <v>348</v>
      </c>
      <c r="N624" s="158" t="s">
        <v>400</v>
      </c>
      <c r="O624" s="159" t="n">
        <v>2012</v>
      </c>
      <c r="S624" s="146" t="n">
        <v>280</v>
      </c>
      <c r="T624" s="161" t="n">
        <v>8</v>
      </c>
      <c r="AH624" s="164" t="n">
        <v>6262</v>
      </c>
      <c r="AI624" s="164" t="n">
        <v>6541</v>
      </c>
      <c r="AJ624" s="219" t="n">
        <f aca="false">SeqEnd-SeqBeg+1</f>
        <v>280</v>
      </c>
      <c r="AK624" s="220" t="n">
        <f aca="false">AND( SeqBeg&lt;=Beg  , End &lt;=SeqEnd )</f>
        <v>0</v>
      </c>
      <c r="AN624" s="221"/>
      <c r="AT624" s="147" t="s">
        <v>103</v>
      </c>
      <c r="AU624" s="146"/>
      <c r="AW624" s="222" t="str">
        <f aca="false">HYPERLINK(CONCATENATE("http://www.ncbi.nlm.nih.gov/nuccore/",BM624),BM624)</f>
        <v>KF513950</v>
      </c>
      <c r="AX624" s="219" t="e">
        <f aca="false">CONCATENATE(d#REF!,IF(I624="","",CONCATENATE(".",I624)),IF(K624="","",CONCATENATE(".",K624)),IF(M624="","",CONCATENATE(".",M624)),IF(R624="","",CONCATENATE(".",R624)),IF(U624="","","(*)"))</f>
        <v>#VALUE!</v>
      </c>
      <c r="AY624" s="170" t="str">
        <f aca="false">CONCATENATE(BM624,".",BN624)</f>
        <v>KF513950.HEV_EW42</v>
      </c>
      <c r="AZ624" s="171" t="str">
        <f aca="false">IF(AV624="",IF(ISNUMBER(FIND(".",A624)),LEFT(A624,FIND(".",A624)-1),A624),AV624)</f>
        <v>KF513950</v>
      </c>
      <c r="BA624" s="171" t="str">
        <f aca="false">IF(ISNUMBER(FIND("-",AZ624)),LEFT(AZ624,FIND("-",AZ624)-1),AZ624)</f>
        <v>KF513950</v>
      </c>
      <c r="BB624" s="170" t="str">
        <f aca="false"> MEGAname &amp; "="</f>
        <v>KF513950=</v>
      </c>
      <c r="BC624" s="170" t="str">
        <f aca="false">Clear &amp; IF(span ,"Span","out")</f>
        <v>KF513950=out</v>
      </c>
      <c r="BD624" s="170" t="str">
        <f aca="false">Clear &amp; IF(span, IF(B624=".","Selected",B624),"out")</f>
        <v>KF513950=out</v>
      </c>
      <c r="BE624" s="170" t="str">
        <f aca="false">Clear &amp; Strain</f>
        <v>KF513950=HEV_EW422</v>
      </c>
      <c r="BF624" s="170" t="e">
        <f aca="false">CONCATENATE(A624,"=",F623,". ",AX624,IF(AB624="","",CONCATENATE(".",AB624)))</f>
        <v>#VALUE!</v>
      </c>
      <c r="BG624" s="170" t="e">
        <f aca="false">CONCATENATE(A624,"=",F623,". ",AX624)</f>
        <v>#VALUE!</v>
      </c>
      <c r="BH624" s="170" t="e">
        <f aca="false">CONCATENATE(A624,"=",AX624)</f>
        <v>#VALUE!</v>
      </c>
      <c r="BI624" s="170" t="e">
        <f aca="false">CONCATENATE(A624,"=",ComForSubtype,d#REF!)</f>
        <v>#VALUE!</v>
      </c>
      <c r="BJ624" s="170" t="str">
        <f aca="false">CONCATENATE(A624,"=",E624)</f>
        <v>KF513950=3</v>
      </c>
      <c r="BK624" s="170" t="str">
        <f aca="false">CONCATENATE(A624,"=",C624)</f>
        <v>KF513950=3</v>
      </c>
      <c r="BL624" s="170" t="e">
        <f aca="false">CONCATENATE(d#REF!,"=")</f>
        <v>#VALUE!</v>
      </c>
      <c r="BM624" s="223" t="str">
        <f aca="false">IF(BA624="XX","",BA624)</f>
        <v>KF513950</v>
      </c>
      <c r="BN624" s="224" t="str">
        <f aca="false">CONCATENATE(IF(F623="","",F623),IF(G624="","",CONCATENATE(" / ",G624)))</f>
        <v>HEV_EW42</v>
      </c>
      <c r="BO624" s="225" t="e">
        <f aca="false">AX624</f>
        <v>#VALUE!</v>
      </c>
      <c r="BP624" s="226" t="str">
        <f aca="false">IF(V624="","",V624)</f>
        <v/>
      </c>
      <c r="BQ624" s="226" t="str">
        <f aca="false">IF(W624="","",CONCATENATE(W624,IF(LEFT(AO624,1)="s","+","")))</f>
        <v/>
      </c>
      <c r="BR624" s="226" t="str">
        <f aca="false">IF(X624="","",CONCATENATE(X624,IF(LEFT(AQ624,1)="s","+","")))</f>
        <v/>
      </c>
      <c r="BS624" s="226" t="str">
        <f aca="false">IF(Y624="","",CONCATENATE(Y624,IF(LEFT(AR624,1)="s","+","")))</f>
        <v/>
      </c>
      <c r="BT624" s="226" t="str">
        <f aca="false">IF(Z624="","",CONCATENATE(Z624,IF(LEFT(AS624,1)="s","+","")))</f>
        <v/>
      </c>
      <c r="BU624" s="227" t="str">
        <f aca="false">IF(AA624="","",CONCATENATE(AA624,IF(LEFT(AT624,1)="s","+","")))</f>
        <v/>
      </c>
      <c r="BW624" s="177" t="s">
        <v>338</v>
      </c>
      <c r="BX624" s="170" t="str">
        <f aca="false">IF(BW624&lt;&gt;"",IF(ISNUMBER(FIND("=",BW624)),LEFT(BW624,FIND("=",BW624)-1),BW624),BW624)</f>
        <v>xx</v>
      </c>
      <c r="BY624" s="170" t="str">
        <f aca="false">IF(BW624&lt;&gt;"",IF(ISNUMBER(FIND("=",BW624)),RIGHT(BW624,LEN(BW624)-FIND("=",BW624)),""),"")</f>
        <v>Non_select</v>
      </c>
      <c r="BZ624" s="170" t="str">
        <f aca="false">IF(BX624&lt;&gt;"",IF(ISNUMBER(FIND(".",BX624)),LEFT(BX624,FIND(".",BX624)-1),BX624),BX624)</f>
        <v>xx</v>
      </c>
      <c r="CA624" s="170" t="str">
        <f aca="false">IF(BX624&lt;&gt;"",IF(ISNUMBER(FIND(".",BX624)),RIGHT(BX624,LEN(BX624)-FIND(".",BX624)),""),"")</f>
        <v/>
      </c>
      <c r="CC624" s="170" t="str">
        <f aca="false">A624</f>
        <v>KF513950</v>
      </c>
      <c r="CD624" s="178" t="s">
        <v>339</v>
      </c>
      <c r="CE624" s="178" t="s">
        <v>340</v>
      </c>
      <c r="CF624" s="178" t="s">
        <v>341</v>
      </c>
      <c r="CK624" s="178"/>
      <c r="CR624" s="228" t="n">
        <f aca="false">C624</f>
        <v>3</v>
      </c>
      <c r="CS624" s="229" t="e">
        <f aca="false">d#REF!</f>
        <v>#VALUE!</v>
      </c>
      <c r="CT624" s="170" t="str">
        <f aca="false">CONCATENATE(CD624," strain ",CM624," ",CL624,", partial cds")</f>
        <v>Hepatitis E virus strain  , partial cds</v>
      </c>
    </row>
    <row r="625" customFormat="false" ht="11.9" hidden="false" customHeight="true" outlineLevel="0" collapsed="false">
      <c r="A625" s="154" t="s">
        <v>1581</v>
      </c>
      <c r="B625" s="147" t="n">
        <v>3</v>
      </c>
      <c r="C625" s="148" t="n">
        <v>3</v>
      </c>
      <c r="D625" s="147" t="s">
        <v>1273</v>
      </c>
      <c r="E625" s="150" t="s">
        <v>640</v>
      </c>
      <c r="F625" s="210" t="s">
        <v>1582</v>
      </c>
      <c r="H625" s="146" t="s">
        <v>649</v>
      </c>
      <c r="I625" s="153" t="s">
        <v>650</v>
      </c>
      <c r="J625" s="146" t="s">
        <v>395</v>
      </c>
      <c r="M625" s="157" t="s">
        <v>348</v>
      </c>
      <c r="N625" s="158" t="s">
        <v>400</v>
      </c>
      <c r="O625" s="159" t="n">
        <v>2012</v>
      </c>
      <c r="S625" s="146" t="n">
        <v>280</v>
      </c>
      <c r="T625" s="161" t="n">
        <v>8</v>
      </c>
      <c r="AH625" s="164" t="n">
        <v>6262</v>
      </c>
      <c r="AI625" s="164" t="n">
        <v>6541</v>
      </c>
      <c r="AJ625" s="219" t="n">
        <f aca="false">SeqEnd-SeqBeg+1</f>
        <v>280</v>
      </c>
      <c r="AK625" s="220" t="n">
        <f aca="false">AND( SeqBeg&lt;=Beg  , End &lt;=SeqEnd )</f>
        <v>0</v>
      </c>
      <c r="AN625" s="221"/>
      <c r="AT625" s="147" t="s">
        <v>103</v>
      </c>
      <c r="AU625" s="146"/>
      <c r="AW625" s="222" t="str">
        <f aca="false">HYPERLINK(CONCATENATE("http://www.ncbi.nlm.nih.gov/nuccore/",BM625),BM625)</f>
        <v>KF513951</v>
      </c>
      <c r="AX625" s="219" t="e">
        <f aca="false">CONCATENATE(d#REF!,IF(I625="","",CONCATENATE(".",I625)),IF(K625="","",CONCATENATE(".",K625)),IF(M625="","",CONCATENATE(".",M625)),IF(R625="","",CONCATENATE(".",R625)),IF(U625="","","(*)"))</f>
        <v>#VALUE!</v>
      </c>
      <c r="AY625" s="170" t="str">
        <f aca="false">CONCATENATE(BM625,".",BN625)</f>
        <v>KF513951.HEV_EW422</v>
      </c>
      <c r="AZ625" s="171" t="str">
        <f aca="false">IF(AV625="",IF(ISNUMBER(FIND(".",A625)),LEFT(A625,FIND(".",A625)-1),A625),AV625)</f>
        <v>KF513951</v>
      </c>
      <c r="BA625" s="171" t="str">
        <f aca="false">IF(ISNUMBER(FIND("-",AZ625)),LEFT(AZ625,FIND("-",AZ625)-1),AZ625)</f>
        <v>KF513951</v>
      </c>
      <c r="BB625" s="170" t="str">
        <f aca="false"> MEGAname &amp; "="</f>
        <v>KF513951=</v>
      </c>
      <c r="BC625" s="170" t="str">
        <f aca="false">Clear &amp; IF(span ,"Span","out")</f>
        <v>KF513951=out</v>
      </c>
      <c r="BD625" s="170" t="str">
        <f aca="false">Clear &amp; IF(span, IF(B625=".","Selected",B625),"out")</f>
        <v>KF513951=out</v>
      </c>
      <c r="BE625" s="170" t="str">
        <f aca="false">Clear &amp; Strain</f>
        <v>KF513951=HEV_EW423</v>
      </c>
      <c r="BF625" s="170" t="e">
        <f aca="false">CONCATENATE(A625,"=",F624,". ",AX625,IF(AB625="","",CONCATENATE(".",AB625)))</f>
        <v>#VALUE!</v>
      </c>
      <c r="BG625" s="170" t="e">
        <f aca="false">CONCATENATE(A625,"=",F624,". ",AX625)</f>
        <v>#VALUE!</v>
      </c>
      <c r="BH625" s="170" t="e">
        <f aca="false">CONCATENATE(A625,"=",AX625)</f>
        <v>#VALUE!</v>
      </c>
      <c r="BI625" s="170" t="e">
        <f aca="false">CONCATENATE(A625,"=",ComForSubtype,d#REF!)</f>
        <v>#VALUE!</v>
      </c>
      <c r="BJ625" s="170" t="str">
        <f aca="false">CONCATENATE(A625,"=",E625)</f>
        <v>KF513951=3</v>
      </c>
      <c r="BK625" s="170" t="str">
        <f aca="false">CONCATENATE(A625,"=",C625)</f>
        <v>KF513951=3</v>
      </c>
      <c r="BL625" s="170" t="e">
        <f aca="false">CONCATENATE(d#REF!,"=")</f>
        <v>#VALUE!</v>
      </c>
      <c r="BM625" s="223" t="str">
        <f aca="false">IF(BA625="XX","",BA625)</f>
        <v>KF513951</v>
      </c>
      <c r="BN625" s="224" t="str">
        <f aca="false">CONCATENATE(IF(F624="","",F624),IF(G625="","",CONCATENATE(" / ",G625)))</f>
        <v>HEV_EW422</v>
      </c>
      <c r="BO625" s="225" t="e">
        <f aca="false">AX625</f>
        <v>#VALUE!</v>
      </c>
      <c r="BP625" s="226" t="str">
        <f aca="false">IF(V625="","",V625)</f>
        <v/>
      </c>
      <c r="BQ625" s="226" t="str">
        <f aca="false">IF(W625="","",CONCATENATE(W625,IF(LEFT(AO625,1)="s","+","")))</f>
        <v/>
      </c>
      <c r="BR625" s="226" t="str">
        <f aca="false">IF(X625="","",CONCATENATE(X625,IF(LEFT(AQ625,1)="s","+","")))</f>
        <v/>
      </c>
      <c r="BS625" s="226" t="str">
        <f aca="false">IF(Y625="","",CONCATENATE(Y625,IF(LEFT(AR625,1)="s","+","")))</f>
        <v/>
      </c>
      <c r="BT625" s="226" t="str">
        <f aca="false">IF(Z625="","",CONCATENATE(Z625,IF(LEFT(AS625,1)="s","+","")))</f>
        <v/>
      </c>
      <c r="BU625" s="227" t="str">
        <f aca="false">IF(AA625="","",CONCATENATE(AA625,IF(LEFT(AT625,1)="s","+","")))</f>
        <v/>
      </c>
      <c r="BW625" s="177" t="s">
        <v>338</v>
      </c>
      <c r="BX625" s="170" t="str">
        <f aca="false">IF(BW625&lt;&gt;"",IF(ISNUMBER(FIND("=",BW625)),LEFT(BW625,FIND("=",BW625)-1),BW625),BW625)</f>
        <v>xx</v>
      </c>
      <c r="BY625" s="170" t="str">
        <f aca="false">IF(BW625&lt;&gt;"",IF(ISNUMBER(FIND("=",BW625)),RIGHT(BW625,LEN(BW625)-FIND("=",BW625)),""),"")</f>
        <v>Non_select</v>
      </c>
      <c r="BZ625" s="170" t="str">
        <f aca="false">IF(BX625&lt;&gt;"",IF(ISNUMBER(FIND(".",BX625)),LEFT(BX625,FIND(".",BX625)-1),BX625),BX625)</f>
        <v>xx</v>
      </c>
      <c r="CA625" s="170" t="str">
        <f aca="false">IF(BX625&lt;&gt;"",IF(ISNUMBER(FIND(".",BX625)),RIGHT(BX625,LEN(BX625)-FIND(".",BX625)),""),"")</f>
        <v/>
      </c>
      <c r="CC625" s="170" t="str">
        <f aca="false">A625</f>
        <v>KF513951</v>
      </c>
      <c r="CD625" s="178" t="s">
        <v>339</v>
      </c>
      <c r="CE625" s="178" t="s">
        <v>340</v>
      </c>
      <c r="CF625" s="178" t="s">
        <v>341</v>
      </c>
      <c r="CK625" s="178"/>
      <c r="CR625" s="228" t="n">
        <f aca="false">C625</f>
        <v>3</v>
      </c>
      <c r="CS625" s="229" t="e">
        <f aca="false">d#REF!</f>
        <v>#VALUE!</v>
      </c>
      <c r="CT625" s="170" t="str">
        <f aca="false">CONCATENATE(CD625," strain ",CM625," ",CL625,", partial cds")</f>
        <v>Hepatitis E virus strain  , partial cds</v>
      </c>
    </row>
    <row r="626" customFormat="false" ht="11.9" hidden="false" customHeight="true" outlineLevel="0" collapsed="false">
      <c r="A626" s="154" t="s">
        <v>1583</v>
      </c>
      <c r="B626" s="147" t="n">
        <v>3</v>
      </c>
      <c r="C626" s="148" t="n">
        <v>3</v>
      </c>
      <c r="D626" s="147" t="s">
        <v>1273</v>
      </c>
      <c r="E626" s="150" t="s">
        <v>640</v>
      </c>
      <c r="F626" s="210" t="s">
        <v>1584</v>
      </c>
      <c r="H626" s="146" t="s">
        <v>649</v>
      </c>
      <c r="I626" s="153" t="s">
        <v>650</v>
      </c>
      <c r="J626" s="146" t="s">
        <v>395</v>
      </c>
      <c r="M626" s="157" t="s">
        <v>348</v>
      </c>
      <c r="N626" s="158" t="s">
        <v>400</v>
      </c>
      <c r="O626" s="159" t="n">
        <v>2012</v>
      </c>
      <c r="S626" s="146" t="n">
        <v>280</v>
      </c>
      <c r="T626" s="161" t="n">
        <v>8</v>
      </c>
      <c r="AH626" s="164" t="n">
        <v>6262</v>
      </c>
      <c r="AI626" s="164" t="n">
        <v>6541</v>
      </c>
      <c r="AJ626" s="219" t="n">
        <f aca="false">SeqEnd-SeqBeg+1</f>
        <v>280</v>
      </c>
      <c r="AK626" s="220" t="n">
        <f aca="false">AND( SeqBeg&lt;=Beg  , End &lt;=SeqEnd )</f>
        <v>0</v>
      </c>
      <c r="AN626" s="221"/>
      <c r="AT626" s="147" t="s">
        <v>103</v>
      </c>
      <c r="AU626" s="146"/>
      <c r="AW626" s="222" t="str">
        <f aca="false">HYPERLINK(CONCATENATE("http://www.ncbi.nlm.nih.gov/nuccore/",BM626),BM626)</f>
        <v>KF513955</v>
      </c>
      <c r="AX626" s="219" t="e">
        <f aca="false">CONCATENATE(d#REF!,IF(I626="","",CONCATENATE(".",I626)),IF(K626="","",CONCATENATE(".",K626)),IF(M626="","",CONCATENATE(".",M626)),IF(R626="","",CONCATENATE(".",R626)),IF(U626="","","(*)"))</f>
        <v>#VALUE!</v>
      </c>
      <c r="AY626" s="170" t="str">
        <f aca="false">CONCATENATE(BM626,".",BN626)</f>
        <v>KF513955.HEV_EW423</v>
      </c>
      <c r="AZ626" s="171" t="str">
        <f aca="false">IF(AV626="",IF(ISNUMBER(FIND(".",A626)),LEFT(A626,FIND(".",A626)-1),A626),AV626)</f>
        <v>KF513955</v>
      </c>
      <c r="BA626" s="171" t="str">
        <f aca="false">IF(ISNUMBER(FIND("-",AZ626)),LEFT(AZ626,FIND("-",AZ626)-1),AZ626)</f>
        <v>KF513955</v>
      </c>
      <c r="BB626" s="170" t="str">
        <f aca="false"> MEGAname &amp; "="</f>
        <v>KF513955=</v>
      </c>
      <c r="BC626" s="170" t="str">
        <f aca="false">Clear &amp; IF(span ,"Span","out")</f>
        <v>KF513955=out</v>
      </c>
      <c r="BD626" s="170" t="str">
        <f aca="false">Clear &amp; IF(span, IF(B626=".","Selected",B626),"out")</f>
        <v>KF513955=out</v>
      </c>
      <c r="BE626" s="170" t="str">
        <f aca="false">Clear &amp; Strain</f>
        <v>KF513955=HEV_EW427</v>
      </c>
      <c r="BF626" s="170" t="e">
        <f aca="false">CONCATENATE(A626,"=",F625,". ",AX626,IF(AB626="","",CONCATENATE(".",AB626)))</f>
        <v>#VALUE!</v>
      </c>
      <c r="BG626" s="170" t="e">
        <f aca="false">CONCATENATE(A626,"=",F625,". ",AX626)</f>
        <v>#VALUE!</v>
      </c>
      <c r="BH626" s="170" t="e">
        <f aca="false">CONCATENATE(A626,"=",AX626)</f>
        <v>#VALUE!</v>
      </c>
      <c r="BI626" s="170" t="e">
        <f aca="false">CONCATENATE(A626,"=",ComForSubtype,d#REF!)</f>
        <v>#VALUE!</v>
      </c>
      <c r="BJ626" s="170" t="str">
        <f aca="false">CONCATENATE(A626,"=",E626)</f>
        <v>KF513955=3</v>
      </c>
      <c r="BK626" s="170" t="str">
        <f aca="false">CONCATENATE(A626,"=",C626)</f>
        <v>KF513955=3</v>
      </c>
      <c r="BL626" s="170" t="e">
        <f aca="false">CONCATENATE(d#REF!,"=")</f>
        <v>#VALUE!</v>
      </c>
      <c r="BM626" s="223" t="str">
        <f aca="false">IF(BA626="XX","",BA626)</f>
        <v>KF513955</v>
      </c>
      <c r="BN626" s="224" t="str">
        <f aca="false">CONCATENATE(IF(F625="","",F625),IF(G626="","",CONCATENATE(" / ",G626)))</f>
        <v>HEV_EW423</v>
      </c>
      <c r="BO626" s="225" t="e">
        <f aca="false">AX626</f>
        <v>#VALUE!</v>
      </c>
      <c r="BP626" s="226" t="str">
        <f aca="false">IF(V626="","",V626)</f>
        <v/>
      </c>
      <c r="BQ626" s="226" t="str">
        <f aca="false">IF(W626="","",CONCATENATE(W626,IF(LEFT(AO626,1)="s","+","")))</f>
        <v/>
      </c>
      <c r="BR626" s="226" t="str">
        <f aca="false">IF(X626="","",CONCATENATE(X626,IF(LEFT(AQ626,1)="s","+","")))</f>
        <v/>
      </c>
      <c r="BS626" s="226" t="str">
        <f aca="false">IF(Y626="","",CONCATENATE(Y626,IF(LEFT(AR626,1)="s","+","")))</f>
        <v/>
      </c>
      <c r="BT626" s="226" t="str">
        <f aca="false">IF(Z626="","",CONCATENATE(Z626,IF(LEFT(AS626,1)="s","+","")))</f>
        <v/>
      </c>
      <c r="BU626" s="227" t="str">
        <f aca="false">IF(AA626="","",CONCATENATE(AA626,IF(LEFT(AT626,1)="s","+","")))</f>
        <v/>
      </c>
      <c r="BW626" s="177" t="s">
        <v>338</v>
      </c>
      <c r="BX626" s="170" t="str">
        <f aca="false">IF(BW626&lt;&gt;"",IF(ISNUMBER(FIND("=",BW626)),LEFT(BW626,FIND("=",BW626)-1),BW626),BW626)</f>
        <v>xx</v>
      </c>
      <c r="BY626" s="170" t="str">
        <f aca="false">IF(BW626&lt;&gt;"",IF(ISNUMBER(FIND("=",BW626)),RIGHT(BW626,LEN(BW626)-FIND("=",BW626)),""),"")</f>
        <v>Non_select</v>
      </c>
      <c r="BZ626" s="170" t="str">
        <f aca="false">IF(BX626&lt;&gt;"",IF(ISNUMBER(FIND(".",BX626)),LEFT(BX626,FIND(".",BX626)-1),BX626),BX626)</f>
        <v>xx</v>
      </c>
      <c r="CA626" s="170" t="str">
        <f aca="false">IF(BX626&lt;&gt;"",IF(ISNUMBER(FIND(".",BX626)),RIGHT(BX626,LEN(BX626)-FIND(".",BX626)),""),"")</f>
        <v/>
      </c>
      <c r="CC626" s="170" t="str">
        <f aca="false">A626</f>
        <v>KF513955</v>
      </c>
      <c r="CD626" s="178" t="s">
        <v>339</v>
      </c>
      <c r="CE626" s="178" t="s">
        <v>340</v>
      </c>
      <c r="CF626" s="178" t="s">
        <v>341</v>
      </c>
      <c r="CK626" s="178"/>
      <c r="CR626" s="228" t="n">
        <f aca="false">C626</f>
        <v>3</v>
      </c>
      <c r="CS626" s="229" t="e">
        <f aca="false">d#REF!</f>
        <v>#VALUE!</v>
      </c>
      <c r="CT626" s="170" t="str">
        <f aca="false">CONCATENATE(CD626," strain ",CM626," ",CL626,", partial cds")</f>
        <v>Hepatitis E virus strain  , partial cds</v>
      </c>
    </row>
    <row r="627" customFormat="false" ht="11.9" hidden="false" customHeight="true" outlineLevel="0" collapsed="false">
      <c r="A627" s="154" t="s">
        <v>1585</v>
      </c>
      <c r="B627" s="147" t="n">
        <v>3</v>
      </c>
      <c r="C627" s="148" t="n">
        <v>3</v>
      </c>
      <c r="D627" s="147" t="s">
        <v>1273</v>
      </c>
      <c r="E627" s="150" t="s">
        <v>640</v>
      </c>
      <c r="F627" s="210" t="s">
        <v>1586</v>
      </c>
      <c r="H627" s="146" t="s">
        <v>649</v>
      </c>
      <c r="I627" s="153" t="s">
        <v>650</v>
      </c>
      <c r="J627" s="146" t="s">
        <v>395</v>
      </c>
      <c r="M627" s="157" t="s">
        <v>348</v>
      </c>
      <c r="N627" s="158" t="s">
        <v>400</v>
      </c>
      <c r="O627" s="159" t="n">
        <v>2012</v>
      </c>
      <c r="S627" s="146" t="n">
        <v>280</v>
      </c>
      <c r="T627" s="161" t="n">
        <v>8</v>
      </c>
      <c r="AH627" s="164" t="n">
        <v>6262</v>
      </c>
      <c r="AI627" s="164" t="n">
        <v>6541</v>
      </c>
      <c r="AJ627" s="219" t="n">
        <f aca="false">SeqEnd-SeqBeg+1</f>
        <v>280</v>
      </c>
      <c r="AK627" s="220" t="n">
        <f aca="false">AND( SeqBeg&lt;=Beg  , End &lt;=SeqEnd )</f>
        <v>0</v>
      </c>
      <c r="AN627" s="221"/>
      <c r="AT627" s="147" t="s">
        <v>103</v>
      </c>
      <c r="AU627" s="146"/>
      <c r="AW627" s="222" t="str">
        <f aca="false">HYPERLINK(CONCATENATE("http://www.ncbi.nlm.nih.gov/nuccore/",BM627),BM627)</f>
        <v>KF513964</v>
      </c>
      <c r="AX627" s="219" t="e">
        <f aca="false">CONCATENATE(d#REF!,IF(I627="","",CONCATENATE(".",I627)),IF(K627="","",CONCATENATE(".",K627)),IF(M627="","",CONCATENATE(".",M627)),IF(R627="","",CONCATENATE(".",R627)),IF(U627="","","(*)"))</f>
        <v>#VALUE!</v>
      </c>
      <c r="AY627" s="170" t="str">
        <f aca="false">CONCATENATE(BM627,".",BN627)</f>
        <v>KF513964.HEV_EW427</v>
      </c>
      <c r="AZ627" s="171" t="str">
        <f aca="false">IF(AV627="",IF(ISNUMBER(FIND(".",A627)),LEFT(A627,FIND(".",A627)-1),A627),AV627)</f>
        <v>KF513964</v>
      </c>
      <c r="BA627" s="171" t="str">
        <f aca="false">IF(ISNUMBER(FIND("-",AZ627)),LEFT(AZ627,FIND("-",AZ627)-1),AZ627)</f>
        <v>KF513964</v>
      </c>
      <c r="BB627" s="170" t="str">
        <f aca="false"> MEGAname &amp; "="</f>
        <v>KF513964=</v>
      </c>
      <c r="BC627" s="170" t="str">
        <f aca="false">Clear &amp; IF(span ,"Span","out")</f>
        <v>KF513964=out</v>
      </c>
      <c r="BD627" s="170" t="str">
        <f aca="false">Clear &amp; IF(span, IF(B627=".","Selected",B627),"out")</f>
        <v>KF513964=out</v>
      </c>
      <c r="BE627" s="170" t="str">
        <f aca="false">Clear &amp; Strain</f>
        <v>KF513964=HEV_EW435</v>
      </c>
      <c r="BF627" s="170" t="e">
        <f aca="false">CONCATENATE(A627,"=",F626,". ",AX627,IF(AB627="","",CONCATENATE(".",AB627)))</f>
        <v>#VALUE!</v>
      </c>
      <c r="BG627" s="170" t="e">
        <f aca="false">CONCATENATE(A627,"=",F626,". ",AX627)</f>
        <v>#VALUE!</v>
      </c>
      <c r="BH627" s="170" t="e">
        <f aca="false">CONCATENATE(A627,"=",AX627)</f>
        <v>#VALUE!</v>
      </c>
      <c r="BI627" s="170" t="e">
        <f aca="false">CONCATENATE(A627,"=",ComForSubtype,d#REF!)</f>
        <v>#VALUE!</v>
      </c>
      <c r="BJ627" s="170" t="str">
        <f aca="false">CONCATENATE(A627,"=",E627)</f>
        <v>KF513964=3</v>
      </c>
      <c r="BK627" s="170" t="str">
        <f aca="false">CONCATENATE(A627,"=",C627)</f>
        <v>KF513964=3</v>
      </c>
      <c r="BL627" s="170" t="e">
        <f aca="false">CONCATENATE(d#REF!,"=")</f>
        <v>#VALUE!</v>
      </c>
      <c r="BM627" s="223" t="str">
        <f aca="false">IF(BA627="XX","",BA627)</f>
        <v>KF513964</v>
      </c>
      <c r="BN627" s="224" t="str">
        <f aca="false">CONCATENATE(IF(F626="","",F626),IF(G627="","",CONCATENATE(" / ",G627)))</f>
        <v>HEV_EW427</v>
      </c>
      <c r="BO627" s="225" t="e">
        <f aca="false">AX627</f>
        <v>#VALUE!</v>
      </c>
      <c r="BP627" s="226" t="str">
        <f aca="false">IF(V627="","",V627)</f>
        <v/>
      </c>
      <c r="BQ627" s="226" t="str">
        <f aca="false">IF(W627="","",CONCATENATE(W627,IF(LEFT(AO627,1)="s","+","")))</f>
        <v/>
      </c>
      <c r="BR627" s="226" t="str">
        <f aca="false">IF(X627="","",CONCATENATE(X627,IF(LEFT(AQ627,1)="s","+","")))</f>
        <v/>
      </c>
      <c r="BS627" s="226" t="str">
        <f aca="false">IF(Y627="","",CONCATENATE(Y627,IF(LEFT(AR627,1)="s","+","")))</f>
        <v/>
      </c>
      <c r="BT627" s="226" t="str">
        <f aca="false">IF(Z627="","",CONCATENATE(Z627,IF(LEFT(AS627,1)="s","+","")))</f>
        <v/>
      </c>
      <c r="BU627" s="227" t="str">
        <f aca="false">IF(AA627="","",CONCATENATE(AA627,IF(LEFT(AT627,1)="s","+","")))</f>
        <v/>
      </c>
      <c r="BW627" s="177" t="s">
        <v>338</v>
      </c>
      <c r="BX627" s="170" t="str">
        <f aca="false">IF(BW627&lt;&gt;"",IF(ISNUMBER(FIND("=",BW627)),LEFT(BW627,FIND("=",BW627)-1),BW627),BW627)</f>
        <v>xx</v>
      </c>
      <c r="BY627" s="170" t="str">
        <f aca="false">IF(BW627&lt;&gt;"",IF(ISNUMBER(FIND("=",BW627)),RIGHT(BW627,LEN(BW627)-FIND("=",BW627)),""),"")</f>
        <v>Non_select</v>
      </c>
      <c r="BZ627" s="170" t="str">
        <f aca="false">IF(BX627&lt;&gt;"",IF(ISNUMBER(FIND(".",BX627)),LEFT(BX627,FIND(".",BX627)-1),BX627),BX627)</f>
        <v>xx</v>
      </c>
      <c r="CA627" s="170" t="str">
        <f aca="false">IF(BX627&lt;&gt;"",IF(ISNUMBER(FIND(".",BX627)),RIGHT(BX627,LEN(BX627)-FIND(".",BX627)),""),"")</f>
        <v/>
      </c>
      <c r="CC627" s="170" t="str">
        <f aca="false">A627</f>
        <v>KF513964</v>
      </c>
      <c r="CD627" s="178" t="s">
        <v>339</v>
      </c>
      <c r="CE627" s="178" t="s">
        <v>340</v>
      </c>
      <c r="CF627" s="178" t="s">
        <v>341</v>
      </c>
      <c r="CK627" s="178"/>
      <c r="CR627" s="228" t="n">
        <f aca="false">C627</f>
        <v>3</v>
      </c>
      <c r="CS627" s="229" t="e">
        <f aca="false">d#REF!</f>
        <v>#VALUE!</v>
      </c>
      <c r="CT627" s="170" t="str">
        <f aca="false">CONCATENATE(CD627," strain ",CM627," ",CL627,", partial cds")</f>
        <v>Hepatitis E virus strain  , partial cds</v>
      </c>
    </row>
    <row r="628" customFormat="false" ht="11.9" hidden="false" customHeight="true" outlineLevel="0" collapsed="false">
      <c r="A628" s="154" t="s">
        <v>1587</v>
      </c>
      <c r="B628" s="147" t="n">
        <v>3</v>
      </c>
      <c r="C628" s="148" t="n">
        <v>3</v>
      </c>
      <c r="D628" s="147" t="s">
        <v>1273</v>
      </c>
      <c r="E628" s="150" t="s">
        <v>640</v>
      </c>
      <c r="F628" s="210" t="s">
        <v>1588</v>
      </c>
      <c r="H628" s="146" t="s">
        <v>649</v>
      </c>
      <c r="I628" s="153" t="s">
        <v>650</v>
      </c>
      <c r="J628" s="146" t="s">
        <v>395</v>
      </c>
      <c r="M628" s="157" t="s">
        <v>348</v>
      </c>
      <c r="N628" s="158" t="s">
        <v>400</v>
      </c>
      <c r="O628" s="159" t="n">
        <v>2012</v>
      </c>
      <c r="S628" s="146" t="n">
        <v>280</v>
      </c>
      <c r="T628" s="161" t="n">
        <v>8</v>
      </c>
      <c r="AH628" s="164" t="n">
        <v>6262</v>
      </c>
      <c r="AI628" s="164" t="n">
        <v>6541</v>
      </c>
      <c r="AJ628" s="219" t="n">
        <f aca="false">SeqEnd-SeqBeg+1</f>
        <v>280</v>
      </c>
      <c r="AK628" s="220" t="n">
        <f aca="false">AND( SeqBeg&lt;=Beg  , End &lt;=SeqEnd )</f>
        <v>0</v>
      </c>
      <c r="AN628" s="221"/>
      <c r="AT628" s="147" t="s">
        <v>103</v>
      </c>
      <c r="AU628" s="146"/>
      <c r="AW628" s="222" t="str">
        <f aca="false">HYPERLINK(CONCATENATE("http://www.ncbi.nlm.nih.gov/nuccore/",BM628),BM628)</f>
        <v>KF513967</v>
      </c>
      <c r="AX628" s="219" t="e">
        <f aca="false">CONCATENATE(d#REF!,IF(I628="","",CONCATENATE(".",I628)),IF(K628="","",CONCATENATE(".",K628)),IF(M628="","",CONCATENATE(".",M628)),IF(R628="","",CONCATENATE(".",R628)),IF(U628="","","(*)"))</f>
        <v>#VALUE!</v>
      </c>
      <c r="AY628" s="170" t="str">
        <f aca="false">CONCATENATE(BM628,".",BN628)</f>
        <v>KF513967.HEV_EW435</v>
      </c>
      <c r="AZ628" s="171" t="str">
        <f aca="false">IF(AV628="",IF(ISNUMBER(FIND(".",A628)),LEFT(A628,FIND(".",A628)-1),A628),AV628)</f>
        <v>KF513967</v>
      </c>
      <c r="BA628" s="171" t="str">
        <f aca="false">IF(ISNUMBER(FIND("-",AZ628)),LEFT(AZ628,FIND("-",AZ628)-1),AZ628)</f>
        <v>KF513967</v>
      </c>
      <c r="BB628" s="170" t="str">
        <f aca="false"> MEGAname &amp; "="</f>
        <v>KF513967=</v>
      </c>
      <c r="BC628" s="170" t="str">
        <f aca="false">Clear &amp; IF(span ,"Span","out")</f>
        <v>KF513967=out</v>
      </c>
      <c r="BD628" s="170" t="str">
        <f aca="false">Clear &amp; IF(span, IF(B628=".","Selected",B628),"out")</f>
        <v>KF513967=out</v>
      </c>
      <c r="BE628" s="170" t="str">
        <f aca="false">Clear &amp; Strain</f>
        <v>KF513967=HEV_EW438</v>
      </c>
      <c r="BF628" s="170" t="e">
        <f aca="false">CONCATENATE(A628,"=",F627,". ",AX628,IF(AB628="","",CONCATENATE(".",AB628)))</f>
        <v>#VALUE!</v>
      </c>
      <c r="BG628" s="170" t="e">
        <f aca="false">CONCATENATE(A628,"=",F627,". ",AX628)</f>
        <v>#VALUE!</v>
      </c>
      <c r="BH628" s="170" t="e">
        <f aca="false">CONCATENATE(A628,"=",AX628)</f>
        <v>#VALUE!</v>
      </c>
      <c r="BI628" s="170" t="e">
        <f aca="false">CONCATENATE(A628,"=",ComForSubtype,d#REF!)</f>
        <v>#VALUE!</v>
      </c>
      <c r="BJ628" s="170" t="str">
        <f aca="false">CONCATENATE(A628,"=",E628)</f>
        <v>KF513967=3</v>
      </c>
      <c r="BK628" s="170" t="str">
        <f aca="false">CONCATENATE(A628,"=",C628)</f>
        <v>KF513967=3</v>
      </c>
      <c r="BL628" s="170" t="e">
        <f aca="false">CONCATENATE(d#REF!,"=")</f>
        <v>#VALUE!</v>
      </c>
      <c r="BM628" s="223" t="str">
        <f aca="false">IF(BA628="XX","",BA628)</f>
        <v>KF513967</v>
      </c>
      <c r="BN628" s="224" t="str">
        <f aca="false">CONCATENATE(IF(F627="","",F627),IF(G628="","",CONCATENATE(" / ",G628)))</f>
        <v>HEV_EW435</v>
      </c>
      <c r="BO628" s="225" t="e">
        <f aca="false">AX628</f>
        <v>#VALUE!</v>
      </c>
      <c r="BP628" s="226" t="str">
        <f aca="false">IF(V628="","",V628)</f>
        <v/>
      </c>
      <c r="BQ628" s="226" t="str">
        <f aca="false">IF(W628="","",CONCATENATE(W628,IF(LEFT(AO628,1)="s","+","")))</f>
        <v/>
      </c>
      <c r="BR628" s="226" t="str">
        <f aca="false">IF(X628="","",CONCATENATE(X628,IF(LEFT(AQ628,1)="s","+","")))</f>
        <v/>
      </c>
      <c r="BS628" s="226" t="str">
        <f aca="false">IF(Y628="","",CONCATENATE(Y628,IF(LEFT(AR628,1)="s","+","")))</f>
        <v/>
      </c>
      <c r="BT628" s="226" t="str">
        <f aca="false">IF(Z628="","",CONCATENATE(Z628,IF(LEFT(AS628,1)="s","+","")))</f>
        <v/>
      </c>
      <c r="BU628" s="227" t="str">
        <f aca="false">IF(AA628="","",CONCATENATE(AA628,IF(LEFT(AT628,1)="s","+","")))</f>
        <v/>
      </c>
      <c r="BW628" s="177" t="s">
        <v>338</v>
      </c>
      <c r="BX628" s="170" t="str">
        <f aca="false">IF(BW628&lt;&gt;"",IF(ISNUMBER(FIND("=",BW628)),LEFT(BW628,FIND("=",BW628)-1),BW628),BW628)</f>
        <v>xx</v>
      </c>
      <c r="BY628" s="170" t="str">
        <f aca="false">IF(BW628&lt;&gt;"",IF(ISNUMBER(FIND("=",BW628)),RIGHT(BW628,LEN(BW628)-FIND("=",BW628)),""),"")</f>
        <v>Non_select</v>
      </c>
      <c r="BZ628" s="170" t="str">
        <f aca="false">IF(BX628&lt;&gt;"",IF(ISNUMBER(FIND(".",BX628)),LEFT(BX628,FIND(".",BX628)-1),BX628),BX628)</f>
        <v>xx</v>
      </c>
      <c r="CA628" s="170" t="str">
        <f aca="false">IF(BX628&lt;&gt;"",IF(ISNUMBER(FIND(".",BX628)),RIGHT(BX628,LEN(BX628)-FIND(".",BX628)),""),"")</f>
        <v/>
      </c>
      <c r="CC628" s="170" t="str">
        <f aca="false">A628</f>
        <v>KF513967</v>
      </c>
      <c r="CD628" s="178" t="s">
        <v>339</v>
      </c>
      <c r="CE628" s="178" t="s">
        <v>340</v>
      </c>
      <c r="CF628" s="178" t="s">
        <v>341</v>
      </c>
      <c r="CK628" s="178"/>
      <c r="CR628" s="228" t="n">
        <f aca="false">C628</f>
        <v>3</v>
      </c>
      <c r="CS628" s="229" t="e">
        <f aca="false">d#REF!</f>
        <v>#VALUE!</v>
      </c>
      <c r="CT628" s="170" t="str">
        <f aca="false">CONCATENATE(CD628," strain ",CM628," ",CL628,", partial cds")</f>
        <v>Hepatitis E virus strain  , partial cds</v>
      </c>
    </row>
    <row r="629" customFormat="false" ht="11.9" hidden="false" customHeight="true" outlineLevel="0" collapsed="false">
      <c r="A629" s="154" t="s">
        <v>1589</v>
      </c>
      <c r="B629" s="147" t="n">
        <v>3</v>
      </c>
      <c r="C629" s="148" t="n">
        <v>3</v>
      </c>
      <c r="D629" s="147" t="s">
        <v>1273</v>
      </c>
      <c r="E629" s="150" t="s">
        <v>640</v>
      </c>
      <c r="F629" s="210" t="s">
        <v>1590</v>
      </c>
      <c r="H629" s="146" t="s">
        <v>649</v>
      </c>
      <c r="I629" s="153" t="s">
        <v>650</v>
      </c>
      <c r="J629" s="146" t="s">
        <v>395</v>
      </c>
      <c r="M629" s="157" t="s">
        <v>348</v>
      </c>
      <c r="N629" s="158" t="s">
        <v>400</v>
      </c>
      <c r="O629" s="159" t="n">
        <v>2005</v>
      </c>
      <c r="S629" s="146" t="n">
        <v>280</v>
      </c>
      <c r="T629" s="161" t="n">
        <v>8</v>
      </c>
      <c r="AH629" s="164" t="n">
        <v>6262</v>
      </c>
      <c r="AI629" s="164" t="n">
        <v>6541</v>
      </c>
      <c r="AJ629" s="219" t="n">
        <f aca="false">SeqEnd-SeqBeg+1</f>
        <v>280</v>
      </c>
      <c r="AK629" s="220" t="n">
        <f aca="false">AND( SeqBeg&lt;=Beg  , End &lt;=SeqEnd )</f>
        <v>0</v>
      </c>
      <c r="AN629" s="221"/>
      <c r="AT629" s="147" t="s">
        <v>103</v>
      </c>
      <c r="AU629" s="146"/>
      <c r="AW629" s="222" t="str">
        <f aca="false">HYPERLINK(CONCATENATE("http://www.ncbi.nlm.nih.gov/nuccore/",BM629),BM629)</f>
        <v>KF513980</v>
      </c>
      <c r="AX629" s="219" t="e">
        <f aca="false">CONCATENATE(d#REF!,IF(I629="","",CONCATENATE(".",I629)),IF(K629="","",CONCATENATE(".",K629)),IF(M629="","",CONCATENATE(".",M629)),IF(R629="","",CONCATENATE(".",R629)),IF(U629="","","(*)"))</f>
        <v>#VALUE!</v>
      </c>
      <c r="AY629" s="170" t="str">
        <f aca="false">CONCATENATE(BM629,".",BN629)</f>
        <v>KF513980.HEV_EW438</v>
      </c>
      <c r="AZ629" s="171" t="str">
        <f aca="false">IF(AV629="",IF(ISNUMBER(FIND(".",A629)),LEFT(A629,FIND(".",A629)-1),A629),AV629)</f>
        <v>KF513980</v>
      </c>
      <c r="BA629" s="171" t="str">
        <f aca="false">IF(ISNUMBER(FIND("-",AZ629)),LEFT(AZ629,FIND("-",AZ629)-1),AZ629)</f>
        <v>KF513980</v>
      </c>
      <c r="BB629" s="170" t="str">
        <f aca="false"> MEGAname &amp; "="</f>
        <v>KF513980=</v>
      </c>
      <c r="BC629" s="170" t="str">
        <f aca="false">Clear &amp; IF(span ,"Span","out")</f>
        <v>KF513980=out</v>
      </c>
      <c r="BD629" s="170" t="str">
        <f aca="false">Clear &amp; IF(span, IF(B629=".","Selected",B629),"out")</f>
        <v>KF513980=out</v>
      </c>
      <c r="BE629" s="170" t="str">
        <f aca="false">Clear &amp; Strain</f>
        <v>KF513980=HEV_EW44</v>
      </c>
      <c r="BF629" s="170" t="e">
        <f aca="false">CONCATENATE(A629,"=",F628,". ",AX629,IF(AB629="","",CONCATENATE(".",AB629)))</f>
        <v>#VALUE!</v>
      </c>
      <c r="BG629" s="170" t="e">
        <f aca="false">CONCATENATE(A629,"=",F628,". ",AX629)</f>
        <v>#VALUE!</v>
      </c>
      <c r="BH629" s="170" t="e">
        <f aca="false">CONCATENATE(A629,"=",AX629)</f>
        <v>#VALUE!</v>
      </c>
      <c r="BI629" s="170" t="e">
        <f aca="false">CONCATENATE(A629,"=",ComForSubtype,d#REF!)</f>
        <v>#VALUE!</v>
      </c>
      <c r="BJ629" s="170" t="str">
        <f aca="false">CONCATENATE(A629,"=",E629)</f>
        <v>KF513980=3</v>
      </c>
      <c r="BK629" s="170" t="str">
        <f aca="false">CONCATENATE(A629,"=",C629)</f>
        <v>KF513980=3</v>
      </c>
      <c r="BL629" s="170" t="e">
        <f aca="false">CONCATENATE(d#REF!,"=")</f>
        <v>#VALUE!</v>
      </c>
      <c r="BM629" s="223" t="str">
        <f aca="false">IF(BA629="XX","",BA629)</f>
        <v>KF513980</v>
      </c>
      <c r="BN629" s="224" t="str">
        <f aca="false">CONCATENATE(IF(F628="","",F628),IF(G629="","",CONCATENATE(" / ",G629)))</f>
        <v>HEV_EW438</v>
      </c>
      <c r="BO629" s="225" t="e">
        <f aca="false">AX629</f>
        <v>#VALUE!</v>
      </c>
      <c r="BP629" s="226" t="str">
        <f aca="false">IF(V629="","",V629)</f>
        <v/>
      </c>
      <c r="BQ629" s="226" t="str">
        <f aca="false">IF(W629="","",CONCATENATE(W629,IF(LEFT(AO629,1)="s","+","")))</f>
        <v/>
      </c>
      <c r="BR629" s="226" t="str">
        <f aca="false">IF(X629="","",CONCATENATE(X629,IF(LEFT(AQ629,1)="s","+","")))</f>
        <v/>
      </c>
      <c r="BS629" s="226" t="str">
        <f aca="false">IF(Y629="","",CONCATENATE(Y629,IF(LEFT(AR629,1)="s","+","")))</f>
        <v/>
      </c>
      <c r="BT629" s="226" t="str">
        <f aca="false">IF(Z629="","",CONCATENATE(Z629,IF(LEFT(AS629,1)="s","+","")))</f>
        <v/>
      </c>
      <c r="BU629" s="227" t="str">
        <f aca="false">IF(AA629="","",CONCATENATE(AA629,IF(LEFT(AT629,1)="s","+","")))</f>
        <v/>
      </c>
      <c r="BW629" s="177" t="s">
        <v>338</v>
      </c>
      <c r="BX629" s="170" t="str">
        <f aca="false">IF(BW629&lt;&gt;"",IF(ISNUMBER(FIND("=",BW629)),LEFT(BW629,FIND("=",BW629)-1),BW629),BW629)</f>
        <v>xx</v>
      </c>
      <c r="BY629" s="170" t="str">
        <f aca="false">IF(BW629&lt;&gt;"",IF(ISNUMBER(FIND("=",BW629)),RIGHT(BW629,LEN(BW629)-FIND("=",BW629)),""),"")</f>
        <v>Non_select</v>
      </c>
      <c r="BZ629" s="170" t="str">
        <f aca="false">IF(BX629&lt;&gt;"",IF(ISNUMBER(FIND(".",BX629)),LEFT(BX629,FIND(".",BX629)-1),BX629),BX629)</f>
        <v>xx</v>
      </c>
      <c r="CA629" s="170" t="str">
        <f aca="false">IF(BX629&lt;&gt;"",IF(ISNUMBER(FIND(".",BX629)),RIGHT(BX629,LEN(BX629)-FIND(".",BX629)),""),"")</f>
        <v/>
      </c>
      <c r="CC629" s="170" t="str">
        <f aca="false">A629</f>
        <v>KF513980</v>
      </c>
      <c r="CD629" s="178" t="s">
        <v>339</v>
      </c>
      <c r="CE629" s="178" t="s">
        <v>340</v>
      </c>
      <c r="CF629" s="178" t="s">
        <v>341</v>
      </c>
      <c r="CK629" s="178"/>
      <c r="CR629" s="228" t="n">
        <f aca="false">C629</f>
        <v>3</v>
      </c>
      <c r="CS629" s="229" t="e">
        <f aca="false">d#REF!</f>
        <v>#VALUE!</v>
      </c>
      <c r="CT629" s="170" t="str">
        <f aca="false">CONCATENATE(CD629," strain ",CM629," ",CL629,", partial cds")</f>
        <v>Hepatitis E virus strain  , partial cds</v>
      </c>
    </row>
    <row r="630" customFormat="false" ht="11.9" hidden="false" customHeight="true" outlineLevel="0" collapsed="false">
      <c r="A630" s="154" t="s">
        <v>1591</v>
      </c>
      <c r="B630" s="147" t="n">
        <v>3</v>
      </c>
      <c r="C630" s="148" t="n">
        <v>3</v>
      </c>
      <c r="D630" s="147" t="s">
        <v>1273</v>
      </c>
      <c r="E630" s="150" t="s">
        <v>640</v>
      </c>
      <c r="F630" s="210" t="s">
        <v>1592</v>
      </c>
      <c r="H630" s="146" t="s">
        <v>649</v>
      </c>
      <c r="I630" s="153" t="s">
        <v>650</v>
      </c>
      <c r="J630" s="146" t="s">
        <v>395</v>
      </c>
      <c r="M630" s="157" t="s">
        <v>348</v>
      </c>
      <c r="N630" s="158" t="s">
        <v>400</v>
      </c>
      <c r="O630" s="159" t="n">
        <v>2012</v>
      </c>
      <c r="S630" s="146" t="n">
        <v>280</v>
      </c>
      <c r="T630" s="161" t="n">
        <v>8</v>
      </c>
      <c r="AH630" s="164" t="n">
        <v>6262</v>
      </c>
      <c r="AI630" s="164" t="n">
        <v>6541</v>
      </c>
      <c r="AJ630" s="219" t="n">
        <f aca="false">SeqEnd-SeqBeg+1</f>
        <v>280</v>
      </c>
      <c r="AK630" s="220" t="n">
        <f aca="false">AND( SeqBeg&lt;=Beg  , End &lt;=SeqEnd )</f>
        <v>0</v>
      </c>
      <c r="AN630" s="221"/>
      <c r="AT630" s="147" t="s">
        <v>103</v>
      </c>
      <c r="AU630" s="146"/>
      <c r="AW630" s="222" t="str">
        <f aca="false">HYPERLINK(CONCATENATE("http://www.ncbi.nlm.nih.gov/nuccore/",BM630),BM630)</f>
        <v>KF513977</v>
      </c>
      <c r="AX630" s="219" t="e">
        <f aca="false">CONCATENATE(d#REF!,IF(I630="","",CONCATENATE(".",I630)),IF(K630="","",CONCATENATE(".",K630)),IF(M630="","",CONCATENATE(".",M630)),IF(R630="","",CONCATENATE(".",R630)),IF(U630="","","(*)"))</f>
        <v>#VALUE!</v>
      </c>
      <c r="AY630" s="170" t="str">
        <f aca="false">CONCATENATE(BM630,".",BN630)</f>
        <v>KF513977.HEV_EW44</v>
      </c>
      <c r="AZ630" s="171" t="str">
        <f aca="false">IF(AV630="",IF(ISNUMBER(FIND(".",A630)),LEFT(A630,FIND(".",A630)-1),A630),AV630)</f>
        <v>KF513977</v>
      </c>
      <c r="BA630" s="171" t="str">
        <f aca="false">IF(ISNUMBER(FIND("-",AZ630)),LEFT(AZ630,FIND("-",AZ630)-1),AZ630)</f>
        <v>KF513977</v>
      </c>
      <c r="BB630" s="170" t="str">
        <f aca="false"> MEGAname &amp; "="</f>
        <v>KF513977=</v>
      </c>
      <c r="BC630" s="170" t="str">
        <f aca="false">Clear &amp; IF(span ,"Span","out")</f>
        <v>KF513977=out</v>
      </c>
      <c r="BD630" s="170" t="str">
        <f aca="false">Clear &amp; IF(span, IF(B630=".","Selected",B630),"out")</f>
        <v>KF513977=out</v>
      </c>
      <c r="BE630" s="170" t="str">
        <f aca="false">Clear &amp; Strain</f>
        <v>KF513977=HEV_EW447</v>
      </c>
      <c r="BF630" s="170" t="e">
        <f aca="false">CONCATENATE(A630,"=",F629,". ",AX630,IF(AB630="","",CONCATENATE(".",AB630)))</f>
        <v>#VALUE!</v>
      </c>
      <c r="BG630" s="170" t="e">
        <f aca="false">CONCATENATE(A630,"=",F629,". ",AX630)</f>
        <v>#VALUE!</v>
      </c>
      <c r="BH630" s="170" t="e">
        <f aca="false">CONCATENATE(A630,"=",AX630)</f>
        <v>#VALUE!</v>
      </c>
      <c r="BI630" s="170" t="e">
        <f aca="false">CONCATENATE(A630,"=",ComForSubtype,d#REF!)</f>
        <v>#VALUE!</v>
      </c>
      <c r="BJ630" s="170" t="str">
        <f aca="false">CONCATENATE(A630,"=",E630)</f>
        <v>KF513977=3</v>
      </c>
      <c r="BK630" s="170" t="str">
        <f aca="false">CONCATENATE(A630,"=",C630)</f>
        <v>KF513977=3</v>
      </c>
      <c r="BL630" s="170" t="e">
        <f aca="false">CONCATENATE(d#REF!,"=")</f>
        <v>#VALUE!</v>
      </c>
      <c r="BM630" s="223" t="str">
        <f aca="false">IF(BA630="XX","",BA630)</f>
        <v>KF513977</v>
      </c>
      <c r="BN630" s="224" t="str">
        <f aca="false">CONCATENATE(IF(F629="","",F629),IF(G630="","",CONCATENATE(" / ",G630)))</f>
        <v>HEV_EW44</v>
      </c>
      <c r="BO630" s="225" t="e">
        <f aca="false">AX630</f>
        <v>#VALUE!</v>
      </c>
      <c r="BP630" s="226" t="str">
        <f aca="false">IF(V630="","",V630)</f>
        <v/>
      </c>
      <c r="BQ630" s="226" t="str">
        <f aca="false">IF(W630="","",CONCATENATE(W630,IF(LEFT(AO630,1)="s","+","")))</f>
        <v/>
      </c>
      <c r="BR630" s="226" t="str">
        <f aca="false">IF(X630="","",CONCATENATE(X630,IF(LEFT(AQ630,1)="s","+","")))</f>
        <v/>
      </c>
      <c r="BS630" s="226" t="str">
        <f aca="false">IF(Y630="","",CONCATENATE(Y630,IF(LEFT(AR630,1)="s","+","")))</f>
        <v/>
      </c>
      <c r="BT630" s="226" t="str">
        <f aca="false">IF(Z630="","",CONCATENATE(Z630,IF(LEFT(AS630,1)="s","+","")))</f>
        <v/>
      </c>
      <c r="BU630" s="227" t="str">
        <f aca="false">IF(AA630="","",CONCATENATE(AA630,IF(LEFT(AT630,1)="s","+","")))</f>
        <v/>
      </c>
      <c r="BW630" s="177" t="s">
        <v>338</v>
      </c>
      <c r="BX630" s="170" t="str">
        <f aca="false">IF(BW630&lt;&gt;"",IF(ISNUMBER(FIND("=",BW630)),LEFT(BW630,FIND("=",BW630)-1),BW630),BW630)</f>
        <v>xx</v>
      </c>
      <c r="BY630" s="170" t="str">
        <f aca="false">IF(BW630&lt;&gt;"",IF(ISNUMBER(FIND("=",BW630)),RIGHT(BW630,LEN(BW630)-FIND("=",BW630)),""),"")</f>
        <v>Non_select</v>
      </c>
      <c r="BZ630" s="170" t="str">
        <f aca="false">IF(BX630&lt;&gt;"",IF(ISNUMBER(FIND(".",BX630)),LEFT(BX630,FIND(".",BX630)-1),BX630),BX630)</f>
        <v>xx</v>
      </c>
      <c r="CA630" s="170" t="str">
        <f aca="false">IF(BX630&lt;&gt;"",IF(ISNUMBER(FIND(".",BX630)),RIGHT(BX630,LEN(BX630)-FIND(".",BX630)),""),"")</f>
        <v/>
      </c>
      <c r="CC630" s="170" t="str">
        <f aca="false">A630</f>
        <v>KF513977</v>
      </c>
      <c r="CD630" s="178" t="s">
        <v>339</v>
      </c>
      <c r="CE630" s="178" t="s">
        <v>340</v>
      </c>
      <c r="CF630" s="178" t="s">
        <v>341</v>
      </c>
      <c r="CK630" s="178"/>
      <c r="CR630" s="228" t="n">
        <f aca="false">C630</f>
        <v>3</v>
      </c>
      <c r="CS630" s="229" t="e">
        <f aca="false">d#REF!</f>
        <v>#VALUE!</v>
      </c>
      <c r="CT630" s="170" t="str">
        <f aca="false">CONCATENATE(CD630," strain ",CM630," ",CL630,", partial cds")</f>
        <v>Hepatitis E virus strain  , partial cds</v>
      </c>
    </row>
    <row r="631" customFormat="false" ht="11.9" hidden="false" customHeight="true" outlineLevel="0" collapsed="false">
      <c r="A631" s="154" t="s">
        <v>1593</v>
      </c>
      <c r="B631" s="147" t="n">
        <v>3</v>
      </c>
      <c r="C631" s="148" t="n">
        <v>3</v>
      </c>
      <c r="D631" s="147" t="s">
        <v>1273</v>
      </c>
      <c r="E631" s="150" t="s">
        <v>640</v>
      </c>
      <c r="F631" s="210" t="s">
        <v>1594</v>
      </c>
      <c r="H631" s="146" t="s">
        <v>649</v>
      </c>
      <c r="I631" s="153" t="s">
        <v>650</v>
      </c>
      <c r="J631" s="146" t="s">
        <v>395</v>
      </c>
      <c r="M631" s="157" t="s">
        <v>348</v>
      </c>
      <c r="N631" s="158" t="s">
        <v>400</v>
      </c>
      <c r="O631" s="159" t="n">
        <v>2012</v>
      </c>
      <c r="S631" s="146" t="n">
        <v>280</v>
      </c>
      <c r="T631" s="161" t="n">
        <v>8</v>
      </c>
      <c r="AH631" s="164" t="n">
        <v>6262</v>
      </c>
      <c r="AI631" s="164" t="n">
        <v>6541</v>
      </c>
      <c r="AJ631" s="219" t="n">
        <f aca="false">SeqEnd-SeqBeg+1</f>
        <v>280</v>
      </c>
      <c r="AK631" s="220" t="n">
        <f aca="false">AND( SeqBeg&lt;=Beg  , End &lt;=SeqEnd )</f>
        <v>0</v>
      </c>
      <c r="AN631" s="221"/>
      <c r="AT631" s="147" t="s">
        <v>103</v>
      </c>
      <c r="AU631" s="146"/>
      <c r="AW631" s="222" t="str">
        <f aca="false">HYPERLINK(CONCATENATE("http://www.ncbi.nlm.nih.gov/nuccore/",BM631),BM631)</f>
        <v>KF513979</v>
      </c>
      <c r="AX631" s="219" t="e">
        <f aca="false">CONCATENATE(d#REF!,IF(I631="","",CONCATENATE(".",I631)),IF(K631="","",CONCATENATE(".",K631)),IF(M631="","",CONCATENATE(".",M631)),IF(R631="","",CONCATENATE(".",R631)),IF(U631="","","(*)"))</f>
        <v>#VALUE!</v>
      </c>
      <c r="AY631" s="170" t="str">
        <f aca="false">CONCATENATE(BM631,".",BN631)</f>
        <v>KF513979.HEV_EW447</v>
      </c>
      <c r="AZ631" s="171" t="str">
        <f aca="false">IF(AV631="",IF(ISNUMBER(FIND(".",A631)),LEFT(A631,FIND(".",A631)-1),A631),AV631)</f>
        <v>KF513979</v>
      </c>
      <c r="BA631" s="171" t="str">
        <f aca="false">IF(ISNUMBER(FIND("-",AZ631)),LEFT(AZ631,FIND("-",AZ631)-1),AZ631)</f>
        <v>KF513979</v>
      </c>
      <c r="BB631" s="170" t="str">
        <f aca="false"> MEGAname &amp; "="</f>
        <v>KF513979=</v>
      </c>
      <c r="BC631" s="170" t="str">
        <f aca="false">Clear &amp; IF(span ,"Span","out")</f>
        <v>KF513979=out</v>
      </c>
      <c r="BD631" s="170" t="str">
        <f aca="false">Clear &amp; IF(span, IF(B631=".","Selected",B631),"out")</f>
        <v>KF513979=out</v>
      </c>
      <c r="BE631" s="170" t="str">
        <f aca="false">Clear &amp; Strain</f>
        <v>KF513979=HEV_EW449</v>
      </c>
      <c r="BF631" s="170" t="e">
        <f aca="false">CONCATENATE(A631,"=",F630,". ",AX631,IF(AB631="","",CONCATENATE(".",AB631)))</f>
        <v>#VALUE!</v>
      </c>
      <c r="BG631" s="170" t="e">
        <f aca="false">CONCATENATE(A631,"=",F630,". ",AX631)</f>
        <v>#VALUE!</v>
      </c>
      <c r="BH631" s="170" t="e">
        <f aca="false">CONCATENATE(A631,"=",AX631)</f>
        <v>#VALUE!</v>
      </c>
      <c r="BI631" s="170" t="e">
        <f aca="false">CONCATENATE(A631,"=",ComForSubtype,d#REF!)</f>
        <v>#VALUE!</v>
      </c>
      <c r="BJ631" s="170" t="str">
        <f aca="false">CONCATENATE(A631,"=",E631)</f>
        <v>KF513979=3</v>
      </c>
      <c r="BK631" s="170" t="str">
        <f aca="false">CONCATENATE(A631,"=",C631)</f>
        <v>KF513979=3</v>
      </c>
      <c r="BL631" s="170" t="e">
        <f aca="false">CONCATENATE(d#REF!,"=")</f>
        <v>#VALUE!</v>
      </c>
      <c r="BM631" s="223" t="str">
        <f aca="false">IF(BA631="XX","",BA631)</f>
        <v>KF513979</v>
      </c>
      <c r="BN631" s="224" t="str">
        <f aca="false">CONCATENATE(IF(F630="","",F630),IF(G631="","",CONCATENATE(" / ",G631)))</f>
        <v>HEV_EW447</v>
      </c>
      <c r="BO631" s="225" t="e">
        <f aca="false">AX631</f>
        <v>#VALUE!</v>
      </c>
      <c r="BP631" s="226" t="str">
        <f aca="false">IF(V631="","",V631)</f>
        <v/>
      </c>
      <c r="BQ631" s="226" t="str">
        <f aca="false">IF(W631="","",CONCATENATE(W631,IF(LEFT(AO631,1)="s","+","")))</f>
        <v/>
      </c>
      <c r="BR631" s="226" t="str">
        <f aca="false">IF(X631="","",CONCATENATE(X631,IF(LEFT(AQ631,1)="s","+","")))</f>
        <v/>
      </c>
      <c r="BS631" s="226" t="str">
        <f aca="false">IF(Y631="","",CONCATENATE(Y631,IF(LEFT(AR631,1)="s","+","")))</f>
        <v/>
      </c>
      <c r="BT631" s="226" t="str">
        <f aca="false">IF(Z631="","",CONCATENATE(Z631,IF(LEFT(AS631,1)="s","+","")))</f>
        <v/>
      </c>
      <c r="BU631" s="227" t="str">
        <f aca="false">IF(AA631="","",CONCATENATE(AA631,IF(LEFT(AT631,1)="s","+","")))</f>
        <v/>
      </c>
      <c r="BW631" s="177" t="s">
        <v>338</v>
      </c>
      <c r="BX631" s="170" t="str">
        <f aca="false">IF(BW631&lt;&gt;"",IF(ISNUMBER(FIND("=",BW631)),LEFT(BW631,FIND("=",BW631)-1),BW631),BW631)</f>
        <v>xx</v>
      </c>
      <c r="BY631" s="170" t="str">
        <f aca="false">IF(BW631&lt;&gt;"",IF(ISNUMBER(FIND("=",BW631)),RIGHT(BW631,LEN(BW631)-FIND("=",BW631)),""),"")</f>
        <v>Non_select</v>
      </c>
      <c r="BZ631" s="170" t="str">
        <f aca="false">IF(BX631&lt;&gt;"",IF(ISNUMBER(FIND(".",BX631)),LEFT(BX631,FIND(".",BX631)-1),BX631),BX631)</f>
        <v>xx</v>
      </c>
      <c r="CA631" s="170" t="str">
        <f aca="false">IF(BX631&lt;&gt;"",IF(ISNUMBER(FIND(".",BX631)),RIGHT(BX631,LEN(BX631)-FIND(".",BX631)),""),"")</f>
        <v/>
      </c>
      <c r="CC631" s="170" t="str">
        <f aca="false">A631</f>
        <v>KF513979</v>
      </c>
      <c r="CD631" s="178" t="s">
        <v>339</v>
      </c>
      <c r="CE631" s="178" t="s">
        <v>340</v>
      </c>
      <c r="CF631" s="178" t="s">
        <v>341</v>
      </c>
      <c r="CK631" s="178"/>
      <c r="CR631" s="228" t="n">
        <f aca="false">C631</f>
        <v>3</v>
      </c>
      <c r="CS631" s="229" t="e">
        <f aca="false">d#REF!</f>
        <v>#VALUE!</v>
      </c>
      <c r="CT631" s="170" t="str">
        <f aca="false">CONCATENATE(CD631," strain ",CM631," ",CL631,", partial cds")</f>
        <v>Hepatitis E virus strain  , partial cds</v>
      </c>
    </row>
    <row r="632" customFormat="false" ht="11.9" hidden="false" customHeight="true" outlineLevel="0" collapsed="false">
      <c r="A632" s="154" t="s">
        <v>1595</v>
      </c>
      <c r="B632" s="147" t="n">
        <v>3</v>
      </c>
      <c r="C632" s="148" t="n">
        <v>3</v>
      </c>
      <c r="D632" s="147" t="s">
        <v>1273</v>
      </c>
      <c r="E632" s="150" t="s">
        <v>640</v>
      </c>
      <c r="F632" s="210" t="s">
        <v>1596</v>
      </c>
      <c r="H632" s="146" t="s">
        <v>649</v>
      </c>
      <c r="I632" s="153" t="s">
        <v>650</v>
      </c>
      <c r="J632" s="146" t="s">
        <v>395</v>
      </c>
      <c r="M632" s="157" t="s">
        <v>348</v>
      </c>
      <c r="N632" s="158" t="s">
        <v>400</v>
      </c>
      <c r="O632" s="159" t="n">
        <v>2005</v>
      </c>
      <c r="S632" s="146" t="n">
        <v>280</v>
      </c>
      <c r="AH632" s="164" t="n">
        <v>6262</v>
      </c>
      <c r="AI632" s="164" t="n">
        <v>6541</v>
      </c>
      <c r="AJ632" s="219" t="n">
        <f aca="false">SeqEnd-SeqBeg+1</f>
        <v>280</v>
      </c>
      <c r="AK632" s="220" t="n">
        <f aca="false">AND( SeqBeg&lt;=Beg  , End &lt;=SeqEnd )</f>
        <v>0</v>
      </c>
      <c r="AN632" s="221"/>
      <c r="AT632" s="147" t="s">
        <v>103</v>
      </c>
      <c r="AU632" s="146"/>
      <c r="AW632" s="222" t="str">
        <f aca="false">HYPERLINK(CONCATENATE("http://www.ncbi.nlm.nih.gov/nuccore/",BM632),BM632)</f>
        <v>KF513991</v>
      </c>
      <c r="AX632" s="219" t="str">
        <f aca="false">CONCATENATE(D631,IF(I632="","",CONCATENATE(".",I632)),IF(K632="","",CONCATENATE(".",K632)),IF(M632="","",CONCATENATE(".",M632)),IF(R631="","",CONCATENATE(".",R631)),IF(U632="","","(*)"))</f>
        <v>3e.GBR.hum</v>
      </c>
      <c r="AY632" s="170" t="str">
        <f aca="false">CONCATENATE(BM632,".",BN632)</f>
        <v>KF513991.HEV_EW449</v>
      </c>
      <c r="AZ632" s="171" t="str">
        <f aca="false">IF(AV632="",IF(ISNUMBER(FIND(".",A632)),LEFT(A632,FIND(".",A632)-1),A632),AV632)</f>
        <v>KF513991</v>
      </c>
      <c r="BA632" s="171" t="str">
        <f aca="false">IF(ISNUMBER(FIND("-",AZ632)),LEFT(AZ632,FIND("-",AZ632)-1),AZ632)</f>
        <v>KF513991</v>
      </c>
      <c r="BB632" s="170" t="str">
        <f aca="false"> MEGAname &amp; "="</f>
        <v>KF513991=</v>
      </c>
      <c r="BC632" s="170" t="str">
        <f aca="false">Clear &amp; IF(span ,"Span","out")</f>
        <v>KF513991=out</v>
      </c>
      <c r="BD632" s="170" t="str">
        <f aca="false">Clear &amp; IF(span, IF(B632=".","Selected",B632),"out")</f>
        <v>KF513991=out</v>
      </c>
      <c r="BE632" s="170" t="str">
        <f aca="false">Clear &amp; Strain</f>
        <v>KF513991=HEV_EW45</v>
      </c>
      <c r="BF632" s="170" t="str">
        <f aca="false">CONCATENATE(A632,"=",F631,". ",AX632,IF(AB632="","",CONCATENATE(".",AB632)))</f>
        <v>KF513991=HEV_EW449. 3e.GBR.hum</v>
      </c>
      <c r="BG632" s="170" t="str">
        <f aca="false">CONCATENATE(A632,"=",F631,". ",AX632)</f>
        <v>KF513991=HEV_EW449. 3e.GBR.hum</v>
      </c>
      <c r="BH632" s="170" t="str">
        <f aca="false">CONCATENATE(A632,"=",AX632)</f>
        <v>KF513991=3e.GBR.hum</v>
      </c>
      <c r="BI632" s="170" t="str">
        <f aca="false">CONCATENATE(A632,"=",ComForSubtype,D631)</f>
        <v>KF513991=3e</v>
      </c>
      <c r="BJ632" s="170" t="str">
        <f aca="false">CONCATENATE(A632,"=",E632)</f>
        <v>KF513991=3</v>
      </c>
      <c r="BK632" s="170" t="str">
        <f aca="false">CONCATENATE(A632,"=",C632)</f>
        <v>KF513991=3</v>
      </c>
      <c r="BL632" s="170" t="str">
        <f aca="false">CONCATENATE(D631,"=")</f>
        <v>3e=</v>
      </c>
      <c r="BM632" s="223" t="str">
        <f aca="false">IF(BA632="XX","",BA632)</f>
        <v>KF513991</v>
      </c>
      <c r="BN632" s="224" t="str">
        <f aca="false">CONCATENATE(IF(F631="","",F631),IF(G632="","",CONCATENATE(" / ",G632)))</f>
        <v>HEV_EW449</v>
      </c>
      <c r="BO632" s="225" t="str">
        <f aca="false">AX632</f>
        <v>3e.GBR.hum</v>
      </c>
      <c r="BP632" s="226" t="str">
        <f aca="false">IF(V632="","",V632)</f>
        <v/>
      </c>
      <c r="BQ632" s="226" t="str">
        <f aca="false">IF(W632="","",CONCATENATE(W632,IF(LEFT(AO632,1)="s","+","")))</f>
        <v/>
      </c>
      <c r="BR632" s="226" t="str">
        <f aca="false">IF(X632="","",CONCATENATE(X632,IF(LEFT(AQ632,1)="s","+","")))</f>
        <v/>
      </c>
      <c r="BS632" s="226" t="str">
        <f aca="false">IF(Y632="","",CONCATENATE(Y632,IF(LEFT(AR632,1)="s","+","")))</f>
        <v/>
      </c>
      <c r="BT632" s="226" t="str">
        <f aca="false">IF(Z632="","",CONCATENATE(Z632,IF(LEFT(AS632,1)="s","+","")))</f>
        <v/>
      </c>
      <c r="BU632" s="227" t="str">
        <f aca="false">IF(AA632="","",CONCATENATE(AA632,IF(LEFT(AT632,1)="s","+","")))</f>
        <v/>
      </c>
      <c r="BW632" s="177" t="s">
        <v>338</v>
      </c>
      <c r="BX632" s="170" t="str">
        <f aca="false">IF(BW632&lt;&gt;"",IF(ISNUMBER(FIND("=",BW632)),LEFT(BW632,FIND("=",BW632)-1),BW632),BW632)</f>
        <v>xx</v>
      </c>
      <c r="BY632" s="170" t="str">
        <f aca="false">IF(BW632&lt;&gt;"",IF(ISNUMBER(FIND("=",BW632)),RIGHT(BW632,LEN(BW632)-FIND("=",BW632)),""),"")</f>
        <v>Non_select</v>
      </c>
      <c r="BZ632" s="170" t="str">
        <f aca="false">IF(BX632&lt;&gt;"",IF(ISNUMBER(FIND(".",BX632)),LEFT(BX632,FIND(".",BX632)-1),BX632),BX632)</f>
        <v>xx</v>
      </c>
      <c r="CA632" s="170" t="str">
        <f aca="false">IF(BX632&lt;&gt;"",IF(ISNUMBER(FIND(".",BX632)),RIGHT(BX632,LEN(BX632)-FIND(".",BX632)),""),"")</f>
        <v/>
      </c>
      <c r="CC632" s="170" t="str">
        <f aca="false">A632</f>
        <v>KF513991</v>
      </c>
      <c r="CD632" s="178" t="s">
        <v>339</v>
      </c>
      <c r="CE632" s="178" t="s">
        <v>340</v>
      </c>
      <c r="CF632" s="178" t="s">
        <v>341</v>
      </c>
      <c r="CK632" s="178"/>
      <c r="CR632" s="228" t="n">
        <f aca="false">C632</f>
        <v>3</v>
      </c>
      <c r="CS632" s="229" t="str">
        <f aca="false">D631</f>
        <v>3e</v>
      </c>
      <c r="CT632" s="170" t="str">
        <f aca="false">CONCATENATE(CD632," strain ",CM632," ",CL632,", partial cds")</f>
        <v>Hepatitis E virus strain  , partial cds</v>
      </c>
    </row>
    <row r="633" customFormat="false" ht="11.9" hidden="false" customHeight="true" outlineLevel="0" collapsed="false">
      <c r="A633" s="154" t="s">
        <v>1597</v>
      </c>
      <c r="B633" s="147" t="n">
        <v>3</v>
      </c>
      <c r="C633" s="148" t="n">
        <v>3</v>
      </c>
      <c r="D633" s="147" t="s">
        <v>1273</v>
      </c>
      <c r="E633" s="150" t="s">
        <v>640</v>
      </c>
      <c r="F633" s="210" t="s">
        <v>1598</v>
      </c>
      <c r="H633" s="146" t="s">
        <v>649</v>
      </c>
      <c r="I633" s="153" t="s">
        <v>650</v>
      </c>
      <c r="J633" s="146" t="s">
        <v>395</v>
      </c>
      <c r="M633" s="157" t="s">
        <v>348</v>
      </c>
      <c r="N633" s="158" t="s">
        <v>400</v>
      </c>
      <c r="O633" s="159" t="n">
        <v>2012</v>
      </c>
      <c r="S633" s="146" t="n">
        <v>280</v>
      </c>
      <c r="T633" s="161" t="n">
        <v>8</v>
      </c>
      <c r="AH633" s="164" t="n">
        <v>6262</v>
      </c>
      <c r="AI633" s="164" t="n">
        <v>6541</v>
      </c>
      <c r="AJ633" s="219" t="n">
        <f aca="false">SeqEnd-SeqBeg+1</f>
        <v>280</v>
      </c>
      <c r="AK633" s="220" t="n">
        <f aca="false">AND( SeqBeg&lt;=Beg  , End &lt;=SeqEnd )</f>
        <v>0</v>
      </c>
      <c r="AN633" s="221"/>
      <c r="AT633" s="147" t="s">
        <v>103</v>
      </c>
      <c r="AU633" s="146"/>
      <c r="AW633" s="222" t="str">
        <f aca="false">HYPERLINK(CONCATENATE("http://www.ncbi.nlm.nih.gov/nuccore/",BM633),BM633)</f>
        <v>KF513983</v>
      </c>
      <c r="AX633" s="219" t="e">
        <f aca="false">CONCATENATE(d#REF!,IF(I633="","",CONCATENATE(".",I633)),IF(K633="","",CONCATENATE(".",K633)),IF(M633="","",CONCATENATE(".",M633)),IF(R633="","",CONCATENATE(".",R633)),IF(U633="","","(*)"))</f>
        <v>#VALUE!</v>
      </c>
      <c r="AY633" s="170" t="str">
        <f aca="false">CONCATENATE(BM633,".",BN633)</f>
        <v>KF513983.HEV_EW45</v>
      </c>
      <c r="AZ633" s="171" t="str">
        <f aca="false">IF(AV633="",IF(ISNUMBER(FIND(".",A633)),LEFT(A633,FIND(".",A633)-1),A633),AV633)</f>
        <v>KF513983</v>
      </c>
      <c r="BA633" s="171" t="str">
        <f aca="false">IF(ISNUMBER(FIND("-",AZ633)),LEFT(AZ633,FIND("-",AZ633)-1),AZ633)</f>
        <v>KF513983</v>
      </c>
      <c r="BB633" s="170" t="str">
        <f aca="false"> MEGAname &amp; "="</f>
        <v>KF513983=</v>
      </c>
      <c r="BC633" s="170" t="str">
        <f aca="false">Clear &amp; IF(span ,"Span","out")</f>
        <v>KF513983=out</v>
      </c>
      <c r="BD633" s="170" t="str">
        <f aca="false">Clear &amp; IF(span, IF(B633=".","Selected",B633),"out")</f>
        <v>KF513983=out</v>
      </c>
      <c r="BE633" s="170" t="str">
        <f aca="false">Clear &amp; Strain</f>
        <v>KF513983=HEV_EW452</v>
      </c>
      <c r="BF633" s="170" t="e">
        <f aca="false">CONCATENATE(A633,"=",F632,". ",AX633,IF(AB633="","",CONCATENATE(".",AB633)))</f>
        <v>#VALUE!</v>
      </c>
      <c r="BG633" s="170" t="e">
        <f aca="false">CONCATENATE(A633,"=",F632,". ",AX633)</f>
        <v>#VALUE!</v>
      </c>
      <c r="BH633" s="170" t="e">
        <f aca="false">CONCATENATE(A633,"=",AX633)</f>
        <v>#VALUE!</v>
      </c>
      <c r="BI633" s="170" t="e">
        <f aca="false">CONCATENATE(A633,"=",ComForSubtype,d#REF!)</f>
        <v>#VALUE!</v>
      </c>
      <c r="BJ633" s="170" t="str">
        <f aca="false">CONCATENATE(A633,"=",E633)</f>
        <v>KF513983=3</v>
      </c>
      <c r="BK633" s="170" t="str">
        <f aca="false">CONCATENATE(A633,"=",C633)</f>
        <v>KF513983=3</v>
      </c>
      <c r="BL633" s="170" t="e">
        <f aca="false">CONCATENATE(d#REF!,"=")</f>
        <v>#VALUE!</v>
      </c>
      <c r="BM633" s="223" t="str">
        <f aca="false">IF(BA633="XX","",BA633)</f>
        <v>KF513983</v>
      </c>
      <c r="BN633" s="224" t="str">
        <f aca="false">CONCATENATE(IF(F632="","",F632),IF(G633="","",CONCATENATE(" / ",G633)))</f>
        <v>HEV_EW45</v>
      </c>
      <c r="BO633" s="225" t="e">
        <f aca="false">AX633</f>
        <v>#VALUE!</v>
      </c>
      <c r="BP633" s="226" t="str">
        <f aca="false">IF(V633="","",V633)</f>
        <v/>
      </c>
      <c r="BQ633" s="226" t="str">
        <f aca="false">IF(W633="","",CONCATENATE(W633,IF(LEFT(AO633,1)="s","+","")))</f>
        <v/>
      </c>
      <c r="BR633" s="226" t="str">
        <f aca="false">IF(X633="","",CONCATENATE(X633,IF(LEFT(AQ633,1)="s","+","")))</f>
        <v/>
      </c>
      <c r="BS633" s="226" t="str">
        <f aca="false">IF(Y633="","",CONCATENATE(Y633,IF(LEFT(AR633,1)="s","+","")))</f>
        <v/>
      </c>
      <c r="BT633" s="226" t="str">
        <f aca="false">IF(Z633="","",CONCATENATE(Z633,IF(LEFT(AS633,1)="s","+","")))</f>
        <v/>
      </c>
      <c r="BU633" s="227" t="str">
        <f aca="false">IF(AA633="","",CONCATENATE(AA633,IF(LEFT(AT633,1)="s","+","")))</f>
        <v/>
      </c>
      <c r="BW633" s="177" t="s">
        <v>338</v>
      </c>
      <c r="BX633" s="170" t="str">
        <f aca="false">IF(BW633&lt;&gt;"",IF(ISNUMBER(FIND("=",BW633)),LEFT(BW633,FIND("=",BW633)-1),BW633),BW633)</f>
        <v>xx</v>
      </c>
      <c r="BY633" s="170" t="str">
        <f aca="false">IF(BW633&lt;&gt;"",IF(ISNUMBER(FIND("=",BW633)),RIGHT(BW633,LEN(BW633)-FIND("=",BW633)),""),"")</f>
        <v>Non_select</v>
      </c>
      <c r="BZ633" s="170" t="str">
        <f aca="false">IF(BX633&lt;&gt;"",IF(ISNUMBER(FIND(".",BX633)),LEFT(BX633,FIND(".",BX633)-1),BX633),BX633)</f>
        <v>xx</v>
      </c>
      <c r="CA633" s="170" t="str">
        <f aca="false">IF(BX633&lt;&gt;"",IF(ISNUMBER(FIND(".",BX633)),RIGHT(BX633,LEN(BX633)-FIND(".",BX633)),""),"")</f>
        <v/>
      </c>
      <c r="CC633" s="170" t="str">
        <f aca="false">A633</f>
        <v>KF513983</v>
      </c>
      <c r="CD633" s="178" t="s">
        <v>339</v>
      </c>
      <c r="CE633" s="178" t="s">
        <v>340</v>
      </c>
      <c r="CF633" s="178" t="s">
        <v>341</v>
      </c>
      <c r="CK633" s="178"/>
      <c r="CR633" s="228" t="n">
        <f aca="false">C633</f>
        <v>3</v>
      </c>
      <c r="CS633" s="229" t="e">
        <f aca="false">d#REF!</f>
        <v>#VALUE!</v>
      </c>
      <c r="CT633" s="170" t="str">
        <f aca="false">CONCATENATE(CD633," strain ",CM633," ",CL633,", partial cds")</f>
        <v>Hepatitis E virus strain  , partial cds</v>
      </c>
    </row>
    <row r="634" customFormat="false" ht="11.9" hidden="false" customHeight="true" outlineLevel="0" collapsed="false">
      <c r="A634" s="154" t="s">
        <v>1599</v>
      </c>
      <c r="B634" s="147" t="n">
        <v>3</v>
      </c>
      <c r="C634" s="148" t="n">
        <v>3</v>
      </c>
      <c r="D634" s="147" t="s">
        <v>1273</v>
      </c>
      <c r="E634" s="150" t="s">
        <v>640</v>
      </c>
      <c r="F634" s="210" t="s">
        <v>1600</v>
      </c>
      <c r="H634" s="146" t="s">
        <v>649</v>
      </c>
      <c r="I634" s="153" t="s">
        <v>650</v>
      </c>
      <c r="J634" s="146" t="s">
        <v>395</v>
      </c>
      <c r="M634" s="157" t="s">
        <v>348</v>
      </c>
      <c r="N634" s="158" t="s">
        <v>400</v>
      </c>
      <c r="O634" s="159" t="n">
        <v>2005</v>
      </c>
      <c r="S634" s="146" t="n">
        <v>280</v>
      </c>
      <c r="AH634" s="164" t="n">
        <v>6262</v>
      </c>
      <c r="AI634" s="164" t="n">
        <v>6541</v>
      </c>
      <c r="AJ634" s="219" t="n">
        <f aca="false">SeqEnd-SeqBeg+1</f>
        <v>280</v>
      </c>
      <c r="AK634" s="220" t="n">
        <f aca="false">AND( SeqBeg&lt;=Beg  , End &lt;=SeqEnd )</f>
        <v>0</v>
      </c>
      <c r="AN634" s="221"/>
      <c r="AT634" s="147" t="s">
        <v>103</v>
      </c>
      <c r="AU634" s="146"/>
      <c r="AW634" s="222" t="str">
        <f aca="false">HYPERLINK(CONCATENATE("http://www.ncbi.nlm.nih.gov/nuccore/",BM634),BM634)</f>
        <v>KF514013</v>
      </c>
      <c r="AX634" s="219" t="e">
        <f aca="false">CONCATENATE(d#REF!,IF(I634="","",CONCATENATE(".",I634)),IF(K634="","",CONCATENATE(".",K634)),IF(M634="","",CONCATENATE(".",M634)),IF(R634="","",CONCATENATE(".",R634)),IF(U634="","","(*)"))</f>
        <v>#VALUE!</v>
      </c>
      <c r="AY634" s="170" t="str">
        <f aca="false">CONCATENATE(BM634,".",BN634)</f>
        <v>KF514013.HEV_EW452</v>
      </c>
      <c r="AZ634" s="171" t="str">
        <f aca="false">IF(AV634="",IF(ISNUMBER(FIND(".",A634)),LEFT(A634,FIND(".",A634)-1),A634),AV634)</f>
        <v>KF514013</v>
      </c>
      <c r="BA634" s="171" t="str">
        <f aca="false">IF(ISNUMBER(FIND("-",AZ634)),LEFT(AZ634,FIND("-",AZ634)-1),AZ634)</f>
        <v>KF514013</v>
      </c>
      <c r="BB634" s="170" t="str">
        <f aca="false"> MEGAname &amp; "="</f>
        <v>KF514013=</v>
      </c>
      <c r="BC634" s="170" t="str">
        <f aca="false">Clear &amp; IF(span ,"Span","out")</f>
        <v>KF514013=out</v>
      </c>
      <c r="BD634" s="170" t="str">
        <f aca="false">Clear &amp; IF(span, IF(B634=".","Selected",B634),"out")</f>
        <v>KF514013=out</v>
      </c>
      <c r="BE634" s="170" t="str">
        <f aca="false">Clear &amp; Strain</f>
        <v>KF514013=HEV_EW47</v>
      </c>
      <c r="BF634" s="170" t="e">
        <f aca="false">CONCATENATE(A634,"=",F633,". ",AX634,IF(AB634="","",CONCATENATE(".",AB634)))</f>
        <v>#VALUE!</v>
      </c>
      <c r="BG634" s="170" t="e">
        <f aca="false">CONCATENATE(A634,"=",F633,". ",AX634)</f>
        <v>#VALUE!</v>
      </c>
      <c r="BH634" s="170" t="e">
        <f aca="false">CONCATENATE(A634,"=",AX634)</f>
        <v>#VALUE!</v>
      </c>
      <c r="BI634" s="170" t="e">
        <f aca="false">CONCATENATE(A634,"=",ComForSubtype,d#REF!)</f>
        <v>#VALUE!</v>
      </c>
      <c r="BJ634" s="170" t="str">
        <f aca="false">CONCATENATE(A634,"=",E634)</f>
        <v>KF514013=3</v>
      </c>
      <c r="BK634" s="170" t="str">
        <f aca="false">CONCATENATE(A634,"=",C634)</f>
        <v>KF514013=3</v>
      </c>
      <c r="BL634" s="170" t="e">
        <f aca="false">CONCATENATE(d#REF!,"=")</f>
        <v>#VALUE!</v>
      </c>
      <c r="BM634" s="223" t="str">
        <f aca="false">IF(BA634="XX","",BA634)</f>
        <v>KF514013</v>
      </c>
      <c r="BN634" s="224" t="str">
        <f aca="false">CONCATENATE(IF(F633="","",F633),IF(G634="","",CONCATENATE(" / ",G634)))</f>
        <v>HEV_EW452</v>
      </c>
      <c r="BO634" s="225" t="e">
        <f aca="false">AX634</f>
        <v>#VALUE!</v>
      </c>
      <c r="BP634" s="226" t="str">
        <f aca="false">IF(V634="","",V634)</f>
        <v/>
      </c>
      <c r="BQ634" s="226" t="str">
        <f aca="false">IF(W634="","",CONCATENATE(W634,IF(LEFT(AO634,1)="s","+","")))</f>
        <v/>
      </c>
      <c r="BR634" s="226" t="str">
        <f aca="false">IF(X634="","",CONCATENATE(X634,IF(LEFT(AQ634,1)="s","+","")))</f>
        <v/>
      </c>
      <c r="BS634" s="226" t="str">
        <f aca="false">IF(Y634="","",CONCATENATE(Y634,IF(LEFT(AR634,1)="s","+","")))</f>
        <v/>
      </c>
      <c r="BT634" s="226" t="str">
        <f aca="false">IF(Z634="","",CONCATENATE(Z634,IF(LEFT(AS634,1)="s","+","")))</f>
        <v/>
      </c>
      <c r="BU634" s="227" t="str">
        <f aca="false">IF(AA634="","",CONCATENATE(AA634,IF(LEFT(AT634,1)="s","+","")))</f>
        <v/>
      </c>
      <c r="BW634" s="177" t="s">
        <v>338</v>
      </c>
      <c r="BX634" s="170" t="str">
        <f aca="false">IF(BW634&lt;&gt;"",IF(ISNUMBER(FIND("=",BW634)),LEFT(BW634,FIND("=",BW634)-1),BW634),BW634)</f>
        <v>xx</v>
      </c>
      <c r="BY634" s="170" t="str">
        <f aca="false">IF(BW634&lt;&gt;"",IF(ISNUMBER(FIND("=",BW634)),RIGHT(BW634,LEN(BW634)-FIND("=",BW634)),""),"")</f>
        <v>Non_select</v>
      </c>
      <c r="BZ634" s="170" t="str">
        <f aca="false">IF(BX634&lt;&gt;"",IF(ISNUMBER(FIND(".",BX634)),LEFT(BX634,FIND(".",BX634)-1),BX634),BX634)</f>
        <v>xx</v>
      </c>
      <c r="CA634" s="170" t="str">
        <f aca="false">IF(BX634&lt;&gt;"",IF(ISNUMBER(FIND(".",BX634)),RIGHT(BX634,LEN(BX634)-FIND(".",BX634)),""),"")</f>
        <v/>
      </c>
      <c r="CC634" s="170" t="str">
        <f aca="false">A634</f>
        <v>KF514013</v>
      </c>
      <c r="CD634" s="178" t="s">
        <v>339</v>
      </c>
      <c r="CE634" s="178" t="s">
        <v>340</v>
      </c>
      <c r="CF634" s="178" t="s">
        <v>341</v>
      </c>
      <c r="CK634" s="178"/>
      <c r="CR634" s="228" t="n">
        <f aca="false">C634</f>
        <v>3</v>
      </c>
      <c r="CS634" s="229" t="e">
        <f aca="false">d#REF!</f>
        <v>#VALUE!</v>
      </c>
      <c r="CT634" s="170" t="str">
        <f aca="false">CONCATENATE(CD634," strain ",CM634," ",CL634,", partial cds")</f>
        <v>Hepatitis E virus strain  , partial cds</v>
      </c>
    </row>
    <row r="635" customFormat="false" ht="11.9" hidden="false" customHeight="true" outlineLevel="0" collapsed="false">
      <c r="A635" s="154" t="s">
        <v>1601</v>
      </c>
      <c r="B635" s="147" t="n">
        <v>3</v>
      </c>
      <c r="C635" s="148" t="n">
        <v>3</v>
      </c>
      <c r="D635" s="147" t="s">
        <v>1273</v>
      </c>
      <c r="E635" s="150" t="s">
        <v>640</v>
      </c>
      <c r="F635" s="210" t="s">
        <v>1602</v>
      </c>
      <c r="H635" s="146" t="s">
        <v>649</v>
      </c>
      <c r="I635" s="153" t="s">
        <v>650</v>
      </c>
      <c r="J635" s="146" t="s">
        <v>395</v>
      </c>
      <c r="M635" s="157" t="s">
        <v>348</v>
      </c>
      <c r="N635" s="158" t="s">
        <v>400</v>
      </c>
      <c r="O635" s="159" t="n">
        <v>2012</v>
      </c>
      <c r="S635" s="146" t="n">
        <v>280</v>
      </c>
      <c r="AH635" s="164" t="n">
        <v>6262</v>
      </c>
      <c r="AI635" s="164" t="n">
        <v>6541</v>
      </c>
      <c r="AJ635" s="219" t="n">
        <f aca="false">SeqEnd-SeqBeg+1</f>
        <v>280</v>
      </c>
      <c r="AK635" s="220" t="n">
        <f aca="false">AND( SeqBeg&lt;=Beg  , End &lt;=SeqEnd )</f>
        <v>0</v>
      </c>
      <c r="AN635" s="221"/>
      <c r="AT635" s="147" t="s">
        <v>103</v>
      </c>
      <c r="AU635" s="146"/>
      <c r="AW635" s="222" t="str">
        <f aca="false">HYPERLINK(CONCATENATE("http://www.ncbi.nlm.nih.gov/nuccore/",BM635),BM635)</f>
        <v>KF514009</v>
      </c>
      <c r="AX635" s="219" t="e">
        <f aca="false">CONCATENATE(d#REF!,IF(I635="","",CONCATENATE(".",I635)),IF(K635="","",CONCATENATE(".",K635)),IF(M635="","",CONCATENATE(".",M635)),IF(R635="","",CONCATENATE(".",R635)),IF(U635="","","(*)"))</f>
        <v>#VALUE!</v>
      </c>
      <c r="AY635" s="170" t="str">
        <f aca="false">CONCATENATE(BM635,".",BN635)</f>
        <v>KF514009.HEV_EW47</v>
      </c>
      <c r="AZ635" s="171" t="str">
        <f aca="false">IF(AV635="",IF(ISNUMBER(FIND(".",A635)),LEFT(A635,FIND(".",A635)-1),A635),AV635)</f>
        <v>KF514009</v>
      </c>
      <c r="BA635" s="171" t="str">
        <f aca="false">IF(ISNUMBER(FIND("-",AZ635)),LEFT(AZ635,FIND("-",AZ635)-1),AZ635)</f>
        <v>KF514009</v>
      </c>
      <c r="BB635" s="170" t="str">
        <f aca="false"> MEGAname &amp; "="</f>
        <v>KF514009=</v>
      </c>
      <c r="BC635" s="170" t="str">
        <f aca="false">Clear &amp; IF(span ,"Span","out")</f>
        <v>KF514009=out</v>
      </c>
      <c r="BD635" s="170" t="str">
        <f aca="false">Clear &amp; IF(span, IF(B635=".","Selected",B635),"out")</f>
        <v>KF514009=out</v>
      </c>
      <c r="BE635" s="170" t="str">
        <f aca="false">Clear &amp; Strain</f>
        <v>KF514009=HEV_EW476</v>
      </c>
      <c r="BF635" s="170" t="e">
        <f aca="false">CONCATENATE(A635,"=",F634,". ",AX635,IF(AB635="","",CONCATENATE(".",AB635)))</f>
        <v>#VALUE!</v>
      </c>
      <c r="BG635" s="170" t="e">
        <f aca="false">CONCATENATE(A635,"=",F634,". ",AX635)</f>
        <v>#VALUE!</v>
      </c>
      <c r="BH635" s="170" t="e">
        <f aca="false">CONCATENATE(A635,"=",AX635)</f>
        <v>#VALUE!</v>
      </c>
      <c r="BI635" s="170" t="e">
        <f aca="false">CONCATENATE(A635,"=",ComForSubtype,d#REF!)</f>
        <v>#VALUE!</v>
      </c>
      <c r="BJ635" s="170" t="str">
        <f aca="false">CONCATENATE(A635,"=",E635)</f>
        <v>KF514009=3</v>
      </c>
      <c r="BK635" s="170" t="str">
        <f aca="false">CONCATENATE(A635,"=",C635)</f>
        <v>KF514009=3</v>
      </c>
      <c r="BL635" s="170" t="e">
        <f aca="false">CONCATENATE(d#REF!,"=")</f>
        <v>#VALUE!</v>
      </c>
      <c r="BM635" s="223" t="str">
        <f aca="false">IF(BA635="XX","",BA635)</f>
        <v>KF514009</v>
      </c>
      <c r="BN635" s="224" t="str">
        <f aca="false">CONCATENATE(IF(F634="","",F634),IF(G635="","",CONCATENATE(" / ",G635)))</f>
        <v>HEV_EW47</v>
      </c>
      <c r="BO635" s="225" t="e">
        <f aca="false">AX635</f>
        <v>#VALUE!</v>
      </c>
      <c r="BP635" s="226" t="str">
        <f aca="false">IF(V635="","",V635)</f>
        <v/>
      </c>
      <c r="BQ635" s="226" t="str">
        <f aca="false">IF(W635="","",CONCATENATE(W635,IF(LEFT(AO635,1)="s","+","")))</f>
        <v/>
      </c>
      <c r="BR635" s="226" t="str">
        <f aca="false">IF(X635="","",CONCATENATE(X635,IF(LEFT(AQ635,1)="s","+","")))</f>
        <v/>
      </c>
      <c r="BS635" s="226" t="str">
        <f aca="false">IF(Y635="","",CONCATENATE(Y635,IF(LEFT(AR635,1)="s","+","")))</f>
        <v/>
      </c>
      <c r="BT635" s="226" t="str">
        <f aca="false">IF(Z635="","",CONCATENATE(Z635,IF(LEFT(AS635,1)="s","+","")))</f>
        <v/>
      </c>
      <c r="BU635" s="227" t="str">
        <f aca="false">IF(AA635="","",CONCATENATE(AA635,IF(LEFT(AT635,1)="s","+","")))</f>
        <v/>
      </c>
      <c r="BW635" s="177" t="s">
        <v>338</v>
      </c>
      <c r="BX635" s="170" t="str">
        <f aca="false">IF(BW635&lt;&gt;"",IF(ISNUMBER(FIND("=",BW635)),LEFT(BW635,FIND("=",BW635)-1),BW635),BW635)</f>
        <v>xx</v>
      </c>
      <c r="BY635" s="170" t="str">
        <f aca="false">IF(BW635&lt;&gt;"",IF(ISNUMBER(FIND("=",BW635)),RIGHT(BW635,LEN(BW635)-FIND("=",BW635)),""),"")</f>
        <v>Non_select</v>
      </c>
      <c r="BZ635" s="170" t="str">
        <f aca="false">IF(BX635&lt;&gt;"",IF(ISNUMBER(FIND(".",BX635)),LEFT(BX635,FIND(".",BX635)-1),BX635),BX635)</f>
        <v>xx</v>
      </c>
      <c r="CA635" s="170" t="str">
        <f aca="false">IF(BX635&lt;&gt;"",IF(ISNUMBER(FIND(".",BX635)),RIGHT(BX635,LEN(BX635)-FIND(".",BX635)),""),"")</f>
        <v/>
      </c>
      <c r="CC635" s="170" t="str">
        <f aca="false">A635</f>
        <v>KF514009</v>
      </c>
      <c r="CD635" s="178" t="s">
        <v>339</v>
      </c>
      <c r="CE635" s="178" t="s">
        <v>340</v>
      </c>
      <c r="CF635" s="178" t="s">
        <v>341</v>
      </c>
      <c r="CK635" s="178"/>
      <c r="CR635" s="228" t="n">
        <f aca="false">C635</f>
        <v>3</v>
      </c>
      <c r="CS635" s="229" t="e">
        <f aca="false">d#REF!</f>
        <v>#VALUE!</v>
      </c>
      <c r="CT635" s="170" t="str">
        <f aca="false">CONCATENATE(CD635," strain ",CM635," ",CL635,", partial cds")</f>
        <v>Hepatitis E virus strain  , partial cds</v>
      </c>
    </row>
    <row r="636" customFormat="false" ht="11.9" hidden="false" customHeight="true" outlineLevel="0" collapsed="false">
      <c r="A636" s="154" t="s">
        <v>1603</v>
      </c>
      <c r="B636" s="147" t="n">
        <v>3</v>
      </c>
      <c r="C636" s="148" t="n">
        <v>3</v>
      </c>
      <c r="D636" s="147" t="s">
        <v>1273</v>
      </c>
      <c r="E636" s="150" t="s">
        <v>640</v>
      </c>
      <c r="F636" s="210" t="s">
        <v>1604</v>
      </c>
      <c r="H636" s="146" t="s">
        <v>649</v>
      </c>
      <c r="I636" s="153" t="s">
        <v>650</v>
      </c>
      <c r="J636" s="146" t="s">
        <v>395</v>
      </c>
      <c r="M636" s="157" t="s">
        <v>348</v>
      </c>
      <c r="N636" s="158" t="s">
        <v>400</v>
      </c>
      <c r="O636" s="159" t="n">
        <v>2012</v>
      </c>
      <c r="S636" s="146" t="n">
        <v>280</v>
      </c>
      <c r="AH636" s="164" t="n">
        <v>6262</v>
      </c>
      <c r="AI636" s="164" t="n">
        <v>6541</v>
      </c>
      <c r="AJ636" s="219" t="n">
        <f aca="false">SeqEnd-SeqBeg+1</f>
        <v>280</v>
      </c>
      <c r="AK636" s="220" t="n">
        <f aca="false">AND( SeqBeg&lt;=Beg  , End &lt;=SeqEnd )</f>
        <v>0</v>
      </c>
      <c r="AN636" s="221"/>
      <c r="AT636" s="147" t="s">
        <v>103</v>
      </c>
      <c r="AU636" s="146"/>
      <c r="AW636" s="222" t="str">
        <f aca="false">HYPERLINK(CONCATENATE("http://www.ncbi.nlm.nih.gov/nuccore/",BM636),BM636)</f>
        <v>KF514011</v>
      </c>
      <c r="AX636" s="219" t="e">
        <f aca="false">CONCATENATE(d#REF!,IF(I636="","",CONCATENATE(".",I636)),IF(K636="","",CONCATENATE(".",K636)),IF(M636="","",CONCATENATE(".",M636)),IF(R636="","",CONCATENATE(".",R636)),IF(U636="","","(*)"))</f>
        <v>#VALUE!</v>
      </c>
      <c r="AY636" s="170" t="str">
        <f aca="false">CONCATENATE(BM636,".",BN636)</f>
        <v>KF514011.HEV_EW476</v>
      </c>
      <c r="AZ636" s="171" t="str">
        <f aca="false">IF(AV636="",IF(ISNUMBER(FIND(".",A636)),LEFT(A636,FIND(".",A636)-1),A636),AV636)</f>
        <v>KF514011</v>
      </c>
      <c r="BA636" s="171" t="str">
        <f aca="false">IF(ISNUMBER(FIND("-",AZ636)),LEFT(AZ636,FIND("-",AZ636)-1),AZ636)</f>
        <v>KF514011</v>
      </c>
      <c r="BB636" s="170" t="str">
        <f aca="false"> MEGAname &amp; "="</f>
        <v>KF514011=</v>
      </c>
      <c r="BC636" s="170" t="str">
        <f aca="false">Clear &amp; IF(span ,"Span","out")</f>
        <v>KF514011=out</v>
      </c>
      <c r="BD636" s="170" t="str">
        <f aca="false">Clear &amp; IF(span, IF(B636=".","Selected",B636),"out")</f>
        <v>KF514011=out</v>
      </c>
      <c r="BE636" s="170" t="str">
        <f aca="false">Clear &amp; Strain</f>
        <v>KF514011=HEV_EW478</v>
      </c>
      <c r="BF636" s="170" t="e">
        <f aca="false">CONCATENATE(A636,"=",F635,". ",AX636,IF(AB636="","",CONCATENATE(".",AB636)))</f>
        <v>#VALUE!</v>
      </c>
      <c r="BG636" s="170" t="e">
        <f aca="false">CONCATENATE(A636,"=",F635,". ",AX636)</f>
        <v>#VALUE!</v>
      </c>
      <c r="BH636" s="170" t="e">
        <f aca="false">CONCATENATE(A636,"=",AX636)</f>
        <v>#VALUE!</v>
      </c>
      <c r="BI636" s="170" t="e">
        <f aca="false">CONCATENATE(A636,"=",ComForSubtype,d#REF!)</f>
        <v>#VALUE!</v>
      </c>
      <c r="BJ636" s="170" t="str">
        <f aca="false">CONCATENATE(A636,"=",E636)</f>
        <v>KF514011=3</v>
      </c>
      <c r="BK636" s="170" t="str">
        <f aca="false">CONCATENATE(A636,"=",C636)</f>
        <v>KF514011=3</v>
      </c>
      <c r="BL636" s="170" t="e">
        <f aca="false">CONCATENATE(d#REF!,"=")</f>
        <v>#VALUE!</v>
      </c>
      <c r="BM636" s="223" t="str">
        <f aca="false">IF(BA636="XX","",BA636)</f>
        <v>KF514011</v>
      </c>
      <c r="BN636" s="224" t="str">
        <f aca="false">CONCATENATE(IF(F635="","",F635),IF(G636="","",CONCATENATE(" / ",G636)))</f>
        <v>HEV_EW476</v>
      </c>
      <c r="BO636" s="225" t="e">
        <f aca="false">AX636</f>
        <v>#VALUE!</v>
      </c>
      <c r="BP636" s="226" t="str">
        <f aca="false">IF(V636="","",V636)</f>
        <v/>
      </c>
      <c r="BQ636" s="226" t="str">
        <f aca="false">IF(W636="","",CONCATENATE(W636,IF(LEFT(AO636,1)="s","+","")))</f>
        <v/>
      </c>
      <c r="BR636" s="226" t="str">
        <f aca="false">IF(X636="","",CONCATENATE(X636,IF(LEFT(AQ636,1)="s","+","")))</f>
        <v/>
      </c>
      <c r="BS636" s="226" t="str">
        <f aca="false">IF(Y636="","",CONCATENATE(Y636,IF(LEFT(AR636,1)="s","+","")))</f>
        <v/>
      </c>
      <c r="BT636" s="226" t="str">
        <f aca="false">IF(Z636="","",CONCATENATE(Z636,IF(LEFT(AS636,1)="s","+","")))</f>
        <v/>
      </c>
      <c r="BU636" s="227" t="str">
        <f aca="false">IF(AA636="","",CONCATENATE(AA636,IF(LEFT(AT636,1)="s","+","")))</f>
        <v/>
      </c>
      <c r="BW636" s="177" t="s">
        <v>338</v>
      </c>
      <c r="BX636" s="170" t="str">
        <f aca="false">IF(BW636&lt;&gt;"",IF(ISNUMBER(FIND("=",BW636)),LEFT(BW636,FIND("=",BW636)-1),BW636),BW636)</f>
        <v>xx</v>
      </c>
      <c r="BY636" s="170" t="str">
        <f aca="false">IF(BW636&lt;&gt;"",IF(ISNUMBER(FIND("=",BW636)),RIGHT(BW636,LEN(BW636)-FIND("=",BW636)),""),"")</f>
        <v>Non_select</v>
      </c>
      <c r="BZ636" s="170" t="str">
        <f aca="false">IF(BX636&lt;&gt;"",IF(ISNUMBER(FIND(".",BX636)),LEFT(BX636,FIND(".",BX636)-1),BX636),BX636)</f>
        <v>xx</v>
      </c>
      <c r="CA636" s="170" t="str">
        <f aca="false">IF(BX636&lt;&gt;"",IF(ISNUMBER(FIND(".",BX636)),RIGHT(BX636,LEN(BX636)-FIND(".",BX636)),""),"")</f>
        <v/>
      </c>
      <c r="CC636" s="170" t="str">
        <f aca="false">A636</f>
        <v>KF514011</v>
      </c>
      <c r="CD636" s="178" t="s">
        <v>339</v>
      </c>
      <c r="CE636" s="178" t="s">
        <v>340</v>
      </c>
      <c r="CF636" s="178" t="s">
        <v>341</v>
      </c>
      <c r="CK636" s="178"/>
      <c r="CR636" s="228" t="n">
        <f aca="false">C636</f>
        <v>3</v>
      </c>
      <c r="CS636" s="229" t="e">
        <f aca="false">d#REF!</f>
        <v>#VALUE!</v>
      </c>
      <c r="CT636" s="170" t="str">
        <f aca="false">CONCATENATE(CD636," strain ",CM636," ",CL636,", partial cds")</f>
        <v>Hepatitis E virus strain  , partial cds</v>
      </c>
    </row>
    <row r="637" customFormat="false" ht="11.9" hidden="false" customHeight="true" outlineLevel="0" collapsed="false">
      <c r="A637" s="154" t="s">
        <v>1605</v>
      </c>
      <c r="B637" s="147" t="n">
        <v>3</v>
      </c>
      <c r="C637" s="148" t="n">
        <v>3</v>
      </c>
      <c r="D637" s="147" t="s">
        <v>1273</v>
      </c>
      <c r="E637" s="150" t="s">
        <v>640</v>
      </c>
      <c r="F637" s="210" t="s">
        <v>1606</v>
      </c>
      <c r="H637" s="146" t="s">
        <v>649</v>
      </c>
      <c r="I637" s="153" t="s">
        <v>650</v>
      </c>
      <c r="J637" s="146" t="s">
        <v>395</v>
      </c>
      <c r="M637" s="157" t="s">
        <v>348</v>
      </c>
      <c r="N637" s="158" t="s">
        <v>400</v>
      </c>
      <c r="O637" s="159" t="n">
        <v>2005</v>
      </c>
      <c r="S637" s="146" t="n">
        <v>280</v>
      </c>
      <c r="AH637" s="164" t="n">
        <v>6262</v>
      </c>
      <c r="AI637" s="164" t="n">
        <v>6541</v>
      </c>
      <c r="AJ637" s="219" t="n">
        <f aca="false">SeqEnd-SeqBeg+1</f>
        <v>280</v>
      </c>
      <c r="AK637" s="220" t="n">
        <f aca="false">AND( SeqBeg&lt;=Beg  , End &lt;=SeqEnd )</f>
        <v>0</v>
      </c>
      <c r="AN637" s="221"/>
      <c r="AT637" s="147" t="s">
        <v>103</v>
      </c>
      <c r="AU637" s="146"/>
      <c r="AW637" s="222" t="str">
        <f aca="false">HYPERLINK(CONCATENATE("http://www.ncbi.nlm.nih.gov/nuccore/",BM637),BM637)</f>
        <v>KF514024</v>
      </c>
      <c r="AX637" s="219" t="e">
        <f aca="false">CONCATENATE(d#REF!,IF(I637="","",CONCATENATE(".",I637)),IF(K637="","",CONCATENATE(".",K637)),IF(M637="","",CONCATENATE(".",M637)),IF(R637="","",CONCATENATE(".",R637)),IF(U637="","","(*)"))</f>
        <v>#VALUE!</v>
      </c>
      <c r="AY637" s="170" t="str">
        <f aca="false">CONCATENATE(BM637,".",BN637)</f>
        <v>KF514024.HEV_EW478</v>
      </c>
      <c r="AZ637" s="171" t="str">
        <f aca="false">IF(AV637="",IF(ISNUMBER(FIND(".",A637)),LEFT(A637,FIND(".",A637)-1),A637),AV637)</f>
        <v>KF514024</v>
      </c>
      <c r="BA637" s="171" t="str">
        <f aca="false">IF(ISNUMBER(FIND("-",AZ637)),LEFT(AZ637,FIND("-",AZ637)-1),AZ637)</f>
        <v>KF514024</v>
      </c>
      <c r="BB637" s="170" t="str">
        <f aca="false"> MEGAname &amp; "="</f>
        <v>KF514024=</v>
      </c>
      <c r="BC637" s="170" t="str">
        <f aca="false">Clear &amp; IF(span ,"Span","out")</f>
        <v>KF514024=out</v>
      </c>
      <c r="BD637" s="170" t="str">
        <f aca="false">Clear &amp; IF(span, IF(B637=".","Selected",B637),"out")</f>
        <v>KF514024=out</v>
      </c>
      <c r="BE637" s="170" t="str">
        <f aca="false">Clear &amp; Strain</f>
        <v>KF514024=HEV_EW48</v>
      </c>
      <c r="BF637" s="170" t="e">
        <f aca="false">CONCATENATE(A637,"=",F636,". ",AX637,IF(AB637="","",CONCATENATE(".",AB637)))</f>
        <v>#VALUE!</v>
      </c>
      <c r="BG637" s="170" t="e">
        <f aca="false">CONCATENATE(A637,"=",F636,". ",AX637)</f>
        <v>#VALUE!</v>
      </c>
      <c r="BH637" s="170" t="e">
        <f aca="false">CONCATENATE(A637,"=",AX637)</f>
        <v>#VALUE!</v>
      </c>
      <c r="BI637" s="170" t="e">
        <f aca="false">CONCATENATE(A637,"=",ComForSubtype,d#REF!)</f>
        <v>#VALUE!</v>
      </c>
      <c r="BJ637" s="170" t="str">
        <f aca="false">CONCATENATE(A637,"=",E637)</f>
        <v>KF514024=3</v>
      </c>
      <c r="BK637" s="170" t="str">
        <f aca="false">CONCATENATE(A637,"=",C637)</f>
        <v>KF514024=3</v>
      </c>
      <c r="BL637" s="170" t="e">
        <f aca="false">CONCATENATE(d#REF!,"=")</f>
        <v>#VALUE!</v>
      </c>
      <c r="BM637" s="223" t="str">
        <f aca="false">IF(BA637="XX","",BA637)</f>
        <v>KF514024</v>
      </c>
      <c r="BN637" s="224" t="str">
        <f aca="false">CONCATENATE(IF(F636="","",F636),IF(G637="","",CONCATENATE(" / ",G637)))</f>
        <v>HEV_EW478</v>
      </c>
      <c r="BO637" s="225" t="e">
        <f aca="false">AX637</f>
        <v>#VALUE!</v>
      </c>
      <c r="BP637" s="226" t="str">
        <f aca="false">IF(V637="","",V637)</f>
        <v/>
      </c>
      <c r="BQ637" s="226" t="str">
        <f aca="false">IF(W637="","",CONCATENATE(W637,IF(LEFT(AO637,1)="s","+","")))</f>
        <v/>
      </c>
      <c r="BR637" s="226" t="str">
        <f aca="false">IF(X637="","",CONCATENATE(X637,IF(LEFT(AQ637,1)="s","+","")))</f>
        <v/>
      </c>
      <c r="BS637" s="226" t="str">
        <f aca="false">IF(Y637="","",CONCATENATE(Y637,IF(LEFT(AR637,1)="s","+","")))</f>
        <v/>
      </c>
      <c r="BT637" s="226" t="str">
        <f aca="false">IF(Z637="","",CONCATENATE(Z637,IF(LEFT(AS637,1)="s","+","")))</f>
        <v/>
      </c>
      <c r="BU637" s="227" t="str">
        <f aca="false">IF(AA637="","",CONCATENATE(AA637,IF(LEFT(AT637,1)="s","+","")))</f>
        <v/>
      </c>
      <c r="BW637" s="177" t="s">
        <v>338</v>
      </c>
      <c r="BX637" s="170" t="str">
        <f aca="false">IF(BW637&lt;&gt;"",IF(ISNUMBER(FIND("=",BW637)),LEFT(BW637,FIND("=",BW637)-1),BW637),BW637)</f>
        <v>xx</v>
      </c>
      <c r="BY637" s="170" t="str">
        <f aca="false">IF(BW637&lt;&gt;"",IF(ISNUMBER(FIND("=",BW637)),RIGHT(BW637,LEN(BW637)-FIND("=",BW637)),""),"")</f>
        <v>Non_select</v>
      </c>
      <c r="BZ637" s="170" t="str">
        <f aca="false">IF(BX637&lt;&gt;"",IF(ISNUMBER(FIND(".",BX637)),LEFT(BX637,FIND(".",BX637)-1),BX637),BX637)</f>
        <v>xx</v>
      </c>
      <c r="CA637" s="170" t="str">
        <f aca="false">IF(BX637&lt;&gt;"",IF(ISNUMBER(FIND(".",BX637)),RIGHT(BX637,LEN(BX637)-FIND(".",BX637)),""),"")</f>
        <v/>
      </c>
      <c r="CC637" s="170" t="str">
        <f aca="false">A637</f>
        <v>KF514024</v>
      </c>
      <c r="CD637" s="178" t="s">
        <v>339</v>
      </c>
      <c r="CE637" s="178" t="s">
        <v>340</v>
      </c>
      <c r="CF637" s="178" t="s">
        <v>341</v>
      </c>
      <c r="CK637" s="178"/>
      <c r="CR637" s="228" t="n">
        <f aca="false">C637</f>
        <v>3</v>
      </c>
      <c r="CS637" s="229" t="e">
        <f aca="false">d#REF!</f>
        <v>#VALUE!</v>
      </c>
      <c r="CT637" s="170" t="str">
        <f aca="false">CONCATENATE(CD637," strain ",CM637," ",CL637,", partial cds")</f>
        <v>Hepatitis E virus strain  , partial cds</v>
      </c>
    </row>
    <row r="638" customFormat="false" ht="11.9" hidden="false" customHeight="true" outlineLevel="0" collapsed="false">
      <c r="A638" s="154" t="s">
        <v>1607</v>
      </c>
      <c r="B638" s="147" t="n">
        <v>3</v>
      </c>
      <c r="C638" s="148" t="n">
        <v>3</v>
      </c>
      <c r="D638" s="147" t="s">
        <v>1273</v>
      </c>
      <c r="E638" s="150" t="s">
        <v>640</v>
      </c>
      <c r="F638" s="210" t="s">
        <v>1608</v>
      </c>
      <c r="H638" s="146" t="s">
        <v>649</v>
      </c>
      <c r="I638" s="153" t="s">
        <v>650</v>
      </c>
      <c r="J638" s="146" t="s">
        <v>395</v>
      </c>
      <c r="M638" s="157" t="s">
        <v>348</v>
      </c>
      <c r="N638" s="158" t="s">
        <v>400</v>
      </c>
      <c r="O638" s="159" t="n">
        <v>2012</v>
      </c>
      <c r="S638" s="146" t="n">
        <v>280</v>
      </c>
      <c r="AH638" s="164" t="n">
        <v>6262</v>
      </c>
      <c r="AI638" s="164" t="n">
        <v>6541</v>
      </c>
      <c r="AJ638" s="219" t="n">
        <f aca="false">SeqEnd-SeqBeg+1</f>
        <v>280</v>
      </c>
      <c r="AK638" s="220" t="n">
        <f aca="false">AND( SeqBeg&lt;=Beg  , End &lt;=SeqEnd )</f>
        <v>0</v>
      </c>
      <c r="AN638" s="221"/>
      <c r="AT638" s="147" t="s">
        <v>103</v>
      </c>
      <c r="AU638" s="146"/>
      <c r="AW638" s="222" t="str">
        <f aca="false">HYPERLINK(CONCATENATE("http://www.ncbi.nlm.nih.gov/nuccore/",BM638),BM638)</f>
        <v>KF514020</v>
      </c>
      <c r="AX638" s="219" t="e">
        <f aca="false">CONCATENATE(d#REF!,IF(I638="","",CONCATENATE(".",I638)),IF(K638="","",CONCATENATE(".",K638)),IF(M638="","",CONCATENATE(".",M638)),IF(R638="","",CONCATENATE(".",R638)),IF(U638="","","(*)"))</f>
        <v>#VALUE!</v>
      </c>
      <c r="AY638" s="170" t="str">
        <f aca="false">CONCATENATE(BM638,".",BN638)</f>
        <v>KF514020.HEV_EW48</v>
      </c>
      <c r="AZ638" s="171" t="str">
        <f aca="false">IF(AV638="",IF(ISNUMBER(FIND(".",A638)),LEFT(A638,FIND(".",A638)-1),A638),AV638)</f>
        <v>KF514020</v>
      </c>
      <c r="BA638" s="171" t="str">
        <f aca="false">IF(ISNUMBER(FIND("-",AZ638)),LEFT(AZ638,FIND("-",AZ638)-1),AZ638)</f>
        <v>KF514020</v>
      </c>
      <c r="BB638" s="170" t="str">
        <f aca="false"> MEGAname &amp; "="</f>
        <v>KF514020=</v>
      </c>
      <c r="BC638" s="170" t="str">
        <f aca="false">Clear &amp; IF(span ,"Span","out")</f>
        <v>KF514020=out</v>
      </c>
      <c r="BD638" s="170" t="str">
        <f aca="false">Clear &amp; IF(span, IF(B638=".","Selected",B638),"out")</f>
        <v>KF514020=out</v>
      </c>
      <c r="BE638" s="170" t="str">
        <f aca="false">Clear &amp; Strain</f>
        <v>KF514020=HEV_EW486</v>
      </c>
      <c r="BF638" s="170" t="e">
        <f aca="false">CONCATENATE(A638,"=",F637,". ",AX638,IF(AB638="","",CONCATENATE(".",AB638)))</f>
        <v>#VALUE!</v>
      </c>
      <c r="BG638" s="170" t="e">
        <f aca="false">CONCATENATE(A638,"=",F637,". ",AX638)</f>
        <v>#VALUE!</v>
      </c>
      <c r="BH638" s="170" t="e">
        <f aca="false">CONCATENATE(A638,"=",AX638)</f>
        <v>#VALUE!</v>
      </c>
      <c r="BI638" s="170" t="e">
        <f aca="false">CONCATENATE(A638,"=",ComForSubtype,d#REF!)</f>
        <v>#VALUE!</v>
      </c>
      <c r="BJ638" s="170" t="str">
        <f aca="false">CONCATENATE(A638,"=",E638)</f>
        <v>KF514020=3</v>
      </c>
      <c r="BK638" s="170" t="str">
        <f aca="false">CONCATENATE(A638,"=",C638)</f>
        <v>KF514020=3</v>
      </c>
      <c r="BL638" s="170" t="e">
        <f aca="false">CONCATENATE(d#REF!,"=")</f>
        <v>#VALUE!</v>
      </c>
      <c r="BM638" s="223" t="str">
        <f aca="false">IF(BA638="XX","",BA638)</f>
        <v>KF514020</v>
      </c>
      <c r="BN638" s="224" t="str">
        <f aca="false">CONCATENATE(IF(F637="","",F637),IF(G638="","",CONCATENATE(" / ",G638)))</f>
        <v>HEV_EW48</v>
      </c>
      <c r="BO638" s="225" t="e">
        <f aca="false">AX638</f>
        <v>#VALUE!</v>
      </c>
      <c r="BP638" s="226" t="str">
        <f aca="false">IF(V638="","",V638)</f>
        <v/>
      </c>
      <c r="BQ638" s="226" t="str">
        <f aca="false">IF(W638="","",CONCATENATE(W638,IF(LEFT(AO638,1)="s","+","")))</f>
        <v/>
      </c>
      <c r="BR638" s="226" t="str">
        <f aca="false">IF(X638="","",CONCATENATE(X638,IF(LEFT(AQ638,1)="s","+","")))</f>
        <v/>
      </c>
      <c r="BS638" s="226" t="str">
        <f aca="false">IF(Y638="","",CONCATENATE(Y638,IF(LEFT(AR638,1)="s","+","")))</f>
        <v/>
      </c>
      <c r="BT638" s="226" t="str">
        <f aca="false">IF(Z638="","",CONCATENATE(Z638,IF(LEFT(AS638,1)="s","+","")))</f>
        <v/>
      </c>
      <c r="BU638" s="227" t="str">
        <f aca="false">IF(AA638="","",CONCATENATE(AA638,IF(LEFT(AT638,1)="s","+","")))</f>
        <v/>
      </c>
      <c r="BW638" s="177" t="s">
        <v>338</v>
      </c>
      <c r="BX638" s="170" t="str">
        <f aca="false">IF(BW638&lt;&gt;"",IF(ISNUMBER(FIND("=",BW638)),LEFT(BW638,FIND("=",BW638)-1),BW638),BW638)</f>
        <v>xx</v>
      </c>
      <c r="BY638" s="170" t="str">
        <f aca="false">IF(BW638&lt;&gt;"",IF(ISNUMBER(FIND("=",BW638)),RIGHT(BW638,LEN(BW638)-FIND("=",BW638)),""),"")</f>
        <v>Non_select</v>
      </c>
      <c r="BZ638" s="170" t="str">
        <f aca="false">IF(BX638&lt;&gt;"",IF(ISNUMBER(FIND(".",BX638)),LEFT(BX638,FIND(".",BX638)-1),BX638),BX638)</f>
        <v>xx</v>
      </c>
      <c r="CA638" s="170" t="str">
        <f aca="false">IF(BX638&lt;&gt;"",IF(ISNUMBER(FIND(".",BX638)),RIGHT(BX638,LEN(BX638)-FIND(".",BX638)),""),"")</f>
        <v/>
      </c>
      <c r="CC638" s="170" t="str">
        <f aca="false">A638</f>
        <v>KF514020</v>
      </c>
      <c r="CD638" s="178" t="s">
        <v>339</v>
      </c>
      <c r="CE638" s="178" t="s">
        <v>340</v>
      </c>
      <c r="CF638" s="178" t="s">
        <v>341</v>
      </c>
      <c r="CK638" s="178"/>
      <c r="CR638" s="228" t="n">
        <f aca="false">C638</f>
        <v>3</v>
      </c>
      <c r="CS638" s="229" t="e">
        <f aca="false">d#REF!</f>
        <v>#VALUE!</v>
      </c>
      <c r="CT638" s="170" t="str">
        <f aca="false">CONCATENATE(CD638," strain ",CM638," ",CL638,", partial cds")</f>
        <v>Hepatitis E virus strain  , partial cds</v>
      </c>
    </row>
    <row r="639" customFormat="false" ht="11.9" hidden="false" customHeight="true" outlineLevel="0" collapsed="false">
      <c r="A639" s="154" t="s">
        <v>1609</v>
      </c>
      <c r="B639" s="147" t="n">
        <v>3</v>
      </c>
      <c r="C639" s="148" t="n">
        <v>3</v>
      </c>
      <c r="D639" s="147" t="s">
        <v>1273</v>
      </c>
      <c r="E639" s="150" t="s">
        <v>640</v>
      </c>
      <c r="F639" s="210" t="s">
        <v>1610</v>
      </c>
      <c r="H639" s="146" t="s">
        <v>649</v>
      </c>
      <c r="I639" s="153" t="s">
        <v>650</v>
      </c>
      <c r="J639" s="146" t="s">
        <v>395</v>
      </c>
      <c r="M639" s="157" t="s">
        <v>348</v>
      </c>
      <c r="N639" s="158" t="s">
        <v>400</v>
      </c>
      <c r="O639" s="159" t="n">
        <v>2012</v>
      </c>
      <c r="S639" s="146" t="n">
        <v>280</v>
      </c>
      <c r="AH639" s="164" t="n">
        <v>6262</v>
      </c>
      <c r="AI639" s="164" t="n">
        <v>6541</v>
      </c>
      <c r="AJ639" s="219" t="n">
        <f aca="false">SeqEnd-SeqBeg+1</f>
        <v>280</v>
      </c>
      <c r="AK639" s="220" t="n">
        <f aca="false">AND( SeqBeg&lt;=Beg  , End &lt;=SeqEnd )</f>
        <v>0</v>
      </c>
      <c r="AN639" s="221"/>
      <c r="AT639" s="147" t="s">
        <v>103</v>
      </c>
      <c r="AU639" s="146"/>
      <c r="AW639" s="222" t="str">
        <f aca="false">HYPERLINK(CONCATENATE("http://www.ncbi.nlm.nih.gov/nuccore/",BM639),BM639)</f>
        <v>KF514023</v>
      </c>
      <c r="AX639" s="219" t="e">
        <f aca="false">CONCATENATE(d#REF!,IF(I639="","",CONCATENATE(".",I639)),IF(K639="","",CONCATENATE(".",K639)),IF(M639="","",CONCATENATE(".",M639)),IF(R639="","",CONCATENATE(".",R639)),IF(U639="","","(*)"))</f>
        <v>#VALUE!</v>
      </c>
      <c r="AY639" s="170" t="str">
        <f aca="false">CONCATENATE(BM639,".",BN639)</f>
        <v>KF514023.HEV_EW486</v>
      </c>
      <c r="AZ639" s="171" t="str">
        <f aca="false">IF(AV639="",IF(ISNUMBER(FIND(".",A639)),LEFT(A639,FIND(".",A639)-1),A639),AV639)</f>
        <v>KF514023</v>
      </c>
      <c r="BA639" s="171" t="str">
        <f aca="false">IF(ISNUMBER(FIND("-",AZ639)),LEFT(AZ639,FIND("-",AZ639)-1),AZ639)</f>
        <v>KF514023</v>
      </c>
      <c r="BB639" s="170" t="str">
        <f aca="false"> MEGAname &amp; "="</f>
        <v>KF514023=</v>
      </c>
      <c r="BC639" s="170" t="str">
        <f aca="false">Clear &amp; IF(span ,"Span","out")</f>
        <v>KF514023=out</v>
      </c>
      <c r="BD639" s="170" t="str">
        <f aca="false">Clear &amp; IF(span, IF(B639=".","Selected",B639),"out")</f>
        <v>KF514023=out</v>
      </c>
      <c r="BE639" s="170" t="str">
        <f aca="false">Clear &amp; Strain</f>
        <v>KF514023=HEV_EW489</v>
      </c>
      <c r="BF639" s="170" t="e">
        <f aca="false">CONCATENATE(A639,"=",F638,". ",AX639,IF(AB639="","",CONCATENATE(".",AB639)))</f>
        <v>#VALUE!</v>
      </c>
      <c r="BG639" s="170" t="e">
        <f aca="false">CONCATENATE(A639,"=",F638,". ",AX639)</f>
        <v>#VALUE!</v>
      </c>
      <c r="BH639" s="170" t="e">
        <f aca="false">CONCATENATE(A639,"=",AX639)</f>
        <v>#VALUE!</v>
      </c>
      <c r="BI639" s="170" t="e">
        <f aca="false">CONCATENATE(A639,"=",ComForSubtype,d#REF!)</f>
        <v>#VALUE!</v>
      </c>
      <c r="BJ639" s="170" t="str">
        <f aca="false">CONCATENATE(A639,"=",E639)</f>
        <v>KF514023=3</v>
      </c>
      <c r="BK639" s="170" t="str">
        <f aca="false">CONCATENATE(A639,"=",C639)</f>
        <v>KF514023=3</v>
      </c>
      <c r="BL639" s="170" t="e">
        <f aca="false">CONCATENATE(d#REF!,"=")</f>
        <v>#VALUE!</v>
      </c>
      <c r="BM639" s="223" t="str">
        <f aca="false">IF(BA639="XX","",BA639)</f>
        <v>KF514023</v>
      </c>
      <c r="BN639" s="224" t="str">
        <f aca="false">CONCATENATE(IF(F638="","",F638),IF(G639="","",CONCATENATE(" / ",G639)))</f>
        <v>HEV_EW486</v>
      </c>
      <c r="BO639" s="225" t="e">
        <f aca="false">AX639</f>
        <v>#VALUE!</v>
      </c>
      <c r="BP639" s="226" t="str">
        <f aca="false">IF(V639="","",V639)</f>
        <v/>
      </c>
      <c r="BQ639" s="226" t="str">
        <f aca="false">IF(W639="","",CONCATENATE(W639,IF(LEFT(AO639,1)="s","+","")))</f>
        <v/>
      </c>
      <c r="BR639" s="226" t="str">
        <f aca="false">IF(X639="","",CONCATENATE(X639,IF(LEFT(AQ639,1)="s","+","")))</f>
        <v/>
      </c>
      <c r="BS639" s="226" t="str">
        <f aca="false">IF(Y639="","",CONCATENATE(Y639,IF(LEFT(AR639,1)="s","+","")))</f>
        <v/>
      </c>
      <c r="BT639" s="226" t="str">
        <f aca="false">IF(Z639="","",CONCATENATE(Z639,IF(LEFT(AS639,1)="s","+","")))</f>
        <v/>
      </c>
      <c r="BU639" s="227" t="str">
        <f aca="false">IF(AA639="","",CONCATENATE(AA639,IF(LEFT(AT639,1)="s","+","")))</f>
        <v/>
      </c>
      <c r="BW639" s="177" t="s">
        <v>338</v>
      </c>
      <c r="BX639" s="170" t="str">
        <f aca="false">IF(BW639&lt;&gt;"",IF(ISNUMBER(FIND("=",BW639)),LEFT(BW639,FIND("=",BW639)-1),BW639),BW639)</f>
        <v>xx</v>
      </c>
      <c r="BY639" s="170" t="str">
        <f aca="false">IF(BW639&lt;&gt;"",IF(ISNUMBER(FIND("=",BW639)),RIGHT(BW639,LEN(BW639)-FIND("=",BW639)),""),"")</f>
        <v>Non_select</v>
      </c>
      <c r="BZ639" s="170" t="str">
        <f aca="false">IF(BX639&lt;&gt;"",IF(ISNUMBER(FIND(".",BX639)),LEFT(BX639,FIND(".",BX639)-1),BX639),BX639)</f>
        <v>xx</v>
      </c>
      <c r="CA639" s="170" t="str">
        <f aca="false">IF(BX639&lt;&gt;"",IF(ISNUMBER(FIND(".",BX639)),RIGHT(BX639,LEN(BX639)-FIND(".",BX639)),""),"")</f>
        <v/>
      </c>
      <c r="CC639" s="170" t="str">
        <f aca="false">A639</f>
        <v>KF514023</v>
      </c>
      <c r="CD639" s="178" t="s">
        <v>339</v>
      </c>
      <c r="CE639" s="178" t="s">
        <v>340</v>
      </c>
      <c r="CF639" s="178" t="s">
        <v>341</v>
      </c>
      <c r="CK639" s="178"/>
      <c r="CR639" s="228" t="n">
        <f aca="false">C639</f>
        <v>3</v>
      </c>
      <c r="CS639" s="229" t="e">
        <f aca="false">d#REF!</f>
        <v>#VALUE!</v>
      </c>
      <c r="CT639" s="170" t="str">
        <f aca="false">CONCATENATE(CD639," strain ",CM639," ",CL639,", partial cds")</f>
        <v>Hepatitis E virus strain  , partial cds</v>
      </c>
    </row>
    <row r="640" customFormat="false" ht="11.9" hidden="false" customHeight="true" outlineLevel="0" collapsed="false">
      <c r="A640" s="154" t="s">
        <v>1611</v>
      </c>
      <c r="B640" s="147" t="n">
        <v>3</v>
      </c>
      <c r="C640" s="148" t="n">
        <v>3</v>
      </c>
      <c r="D640" s="147" t="s">
        <v>1273</v>
      </c>
      <c r="E640" s="150" t="s">
        <v>640</v>
      </c>
      <c r="F640" s="210" t="s">
        <v>1612</v>
      </c>
      <c r="H640" s="146" t="s">
        <v>649</v>
      </c>
      <c r="I640" s="153" t="s">
        <v>650</v>
      </c>
      <c r="J640" s="146" t="s">
        <v>395</v>
      </c>
      <c r="M640" s="157" t="s">
        <v>348</v>
      </c>
      <c r="N640" s="158" t="s">
        <v>400</v>
      </c>
      <c r="O640" s="159" t="n">
        <v>2005</v>
      </c>
      <c r="S640" s="146" t="n">
        <v>280</v>
      </c>
      <c r="AH640" s="164" t="n">
        <v>6262</v>
      </c>
      <c r="AI640" s="164" t="n">
        <v>6541</v>
      </c>
      <c r="AJ640" s="219" t="n">
        <f aca="false">SeqEnd-SeqBeg+1</f>
        <v>280</v>
      </c>
      <c r="AK640" s="220" t="n">
        <f aca="false">AND( SeqBeg&lt;=Beg  , End &lt;=SeqEnd )</f>
        <v>0</v>
      </c>
      <c r="AN640" s="221"/>
      <c r="AT640" s="147" t="s">
        <v>103</v>
      </c>
      <c r="AU640" s="146"/>
      <c r="AW640" s="222" t="str">
        <f aca="false">HYPERLINK(CONCATENATE("http://www.ncbi.nlm.nih.gov/nuccore/",BM640),BM640)</f>
        <v>KF514035</v>
      </c>
      <c r="AX640" s="219" t="e">
        <f aca="false">CONCATENATE(d#REF!,IF(I640="","",CONCATENATE(".",I640)),IF(K640="","",CONCATENATE(".",K640)),IF(M640="","",CONCATENATE(".",M640)),IF(R640="","",CONCATENATE(".",R640)),IF(U640="","","(*)"))</f>
        <v>#VALUE!</v>
      </c>
      <c r="AY640" s="170" t="str">
        <f aca="false">CONCATENATE(BM640,".",BN640)</f>
        <v>KF514035.HEV_EW489</v>
      </c>
      <c r="AZ640" s="171" t="str">
        <f aca="false">IF(AV640="",IF(ISNUMBER(FIND(".",A640)),LEFT(A640,FIND(".",A640)-1),A640),AV640)</f>
        <v>KF514035</v>
      </c>
      <c r="BA640" s="171" t="str">
        <f aca="false">IF(ISNUMBER(FIND("-",AZ640)),LEFT(AZ640,FIND("-",AZ640)-1),AZ640)</f>
        <v>KF514035</v>
      </c>
      <c r="BB640" s="170" t="str">
        <f aca="false"> MEGAname &amp; "="</f>
        <v>KF514035=</v>
      </c>
      <c r="BC640" s="170" t="str">
        <f aca="false">Clear &amp; IF(span ,"Span","out")</f>
        <v>KF514035=out</v>
      </c>
      <c r="BD640" s="170" t="str">
        <f aca="false">Clear &amp; IF(span, IF(B640=".","Selected",B640),"out")</f>
        <v>KF514035=out</v>
      </c>
      <c r="BE640" s="170" t="str">
        <f aca="false">Clear &amp; Strain</f>
        <v>KF514035=HEV_EW49</v>
      </c>
      <c r="BF640" s="170" t="e">
        <f aca="false">CONCATENATE(A640,"=",F639,". ",AX640,IF(AB640="","",CONCATENATE(".",AB640)))</f>
        <v>#VALUE!</v>
      </c>
      <c r="BG640" s="170" t="e">
        <f aca="false">CONCATENATE(A640,"=",F639,". ",AX640)</f>
        <v>#VALUE!</v>
      </c>
      <c r="BH640" s="170" t="e">
        <f aca="false">CONCATENATE(A640,"=",AX640)</f>
        <v>#VALUE!</v>
      </c>
      <c r="BI640" s="170" t="e">
        <f aca="false">CONCATENATE(A640,"=",ComForSubtype,d#REF!)</f>
        <v>#VALUE!</v>
      </c>
      <c r="BJ640" s="170" t="str">
        <f aca="false">CONCATENATE(A640,"=",E640)</f>
        <v>KF514035=3</v>
      </c>
      <c r="BK640" s="170" t="str">
        <f aca="false">CONCATENATE(A640,"=",C640)</f>
        <v>KF514035=3</v>
      </c>
      <c r="BL640" s="170" t="e">
        <f aca="false">CONCATENATE(d#REF!,"=")</f>
        <v>#VALUE!</v>
      </c>
      <c r="BM640" s="223" t="str">
        <f aca="false">IF(BA640="XX","",BA640)</f>
        <v>KF514035</v>
      </c>
      <c r="BN640" s="224" t="str">
        <f aca="false">CONCATENATE(IF(F639="","",F639),IF(G640="","",CONCATENATE(" / ",G640)))</f>
        <v>HEV_EW489</v>
      </c>
      <c r="BO640" s="225" t="e">
        <f aca="false">AX640</f>
        <v>#VALUE!</v>
      </c>
      <c r="BP640" s="226" t="str">
        <f aca="false">IF(V640="","",V640)</f>
        <v/>
      </c>
      <c r="BQ640" s="226" t="str">
        <f aca="false">IF(W640="","",CONCATENATE(W640,IF(LEFT(AO640,1)="s","+","")))</f>
        <v/>
      </c>
      <c r="BR640" s="226" t="str">
        <f aca="false">IF(X640="","",CONCATENATE(X640,IF(LEFT(AQ640,1)="s","+","")))</f>
        <v/>
      </c>
      <c r="BS640" s="226" t="str">
        <f aca="false">IF(Y640="","",CONCATENATE(Y640,IF(LEFT(AR640,1)="s","+","")))</f>
        <v/>
      </c>
      <c r="BT640" s="226" t="str">
        <f aca="false">IF(Z640="","",CONCATENATE(Z640,IF(LEFT(AS640,1)="s","+","")))</f>
        <v/>
      </c>
      <c r="BU640" s="227" t="str">
        <f aca="false">IF(AA640="","",CONCATENATE(AA640,IF(LEFT(AT640,1)="s","+","")))</f>
        <v/>
      </c>
      <c r="BW640" s="177" t="s">
        <v>338</v>
      </c>
      <c r="BX640" s="170" t="str">
        <f aca="false">IF(BW640&lt;&gt;"",IF(ISNUMBER(FIND("=",BW640)),LEFT(BW640,FIND("=",BW640)-1),BW640),BW640)</f>
        <v>xx</v>
      </c>
      <c r="BY640" s="170" t="str">
        <f aca="false">IF(BW640&lt;&gt;"",IF(ISNUMBER(FIND("=",BW640)),RIGHT(BW640,LEN(BW640)-FIND("=",BW640)),""),"")</f>
        <v>Non_select</v>
      </c>
      <c r="BZ640" s="170" t="str">
        <f aca="false">IF(BX640&lt;&gt;"",IF(ISNUMBER(FIND(".",BX640)),LEFT(BX640,FIND(".",BX640)-1),BX640),BX640)</f>
        <v>xx</v>
      </c>
      <c r="CA640" s="170" t="str">
        <f aca="false">IF(BX640&lt;&gt;"",IF(ISNUMBER(FIND(".",BX640)),RIGHT(BX640,LEN(BX640)-FIND(".",BX640)),""),"")</f>
        <v/>
      </c>
      <c r="CC640" s="170" t="str">
        <f aca="false">A640</f>
        <v>KF514035</v>
      </c>
      <c r="CD640" s="178" t="s">
        <v>339</v>
      </c>
      <c r="CE640" s="178" t="s">
        <v>340</v>
      </c>
      <c r="CF640" s="178" t="s">
        <v>341</v>
      </c>
      <c r="CK640" s="178"/>
      <c r="CR640" s="228" t="n">
        <f aca="false">C640</f>
        <v>3</v>
      </c>
      <c r="CS640" s="229" t="e">
        <f aca="false">d#REF!</f>
        <v>#VALUE!</v>
      </c>
      <c r="CT640" s="170" t="str">
        <f aca="false">CONCATENATE(CD640," strain ",CM640," ",CL640,", partial cds")</f>
        <v>Hepatitis E virus strain  , partial cds</v>
      </c>
    </row>
    <row r="641" customFormat="false" ht="11.9" hidden="false" customHeight="true" outlineLevel="0" collapsed="false">
      <c r="A641" s="154" t="s">
        <v>1613</v>
      </c>
      <c r="B641" s="147" t="n">
        <v>3</v>
      </c>
      <c r="C641" s="148" t="n">
        <v>3</v>
      </c>
      <c r="D641" s="147" t="s">
        <v>1273</v>
      </c>
      <c r="E641" s="150" t="s">
        <v>640</v>
      </c>
      <c r="F641" s="210" t="s">
        <v>1614</v>
      </c>
      <c r="H641" s="146" t="s">
        <v>649</v>
      </c>
      <c r="I641" s="153" t="s">
        <v>650</v>
      </c>
      <c r="J641" s="146" t="s">
        <v>395</v>
      </c>
      <c r="M641" s="157" t="s">
        <v>348</v>
      </c>
      <c r="N641" s="158" t="s">
        <v>400</v>
      </c>
      <c r="O641" s="159" t="n">
        <v>2012</v>
      </c>
      <c r="S641" s="146" t="n">
        <v>280</v>
      </c>
      <c r="AH641" s="164" t="n">
        <v>6262</v>
      </c>
      <c r="AI641" s="164" t="n">
        <v>6541</v>
      </c>
      <c r="AJ641" s="219" t="n">
        <f aca="false">SeqEnd-SeqBeg+1</f>
        <v>280</v>
      </c>
      <c r="AK641" s="220" t="n">
        <f aca="false">AND( SeqBeg&lt;=Beg  , End &lt;=SeqEnd )</f>
        <v>0</v>
      </c>
      <c r="AN641" s="221"/>
      <c r="AT641" s="147" t="s">
        <v>103</v>
      </c>
      <c r="AU641" s="146"/>
      <c r="AW641" s="222" t="str">
        <f aca="false">HYPERLINK(CONCATENATE("http://www.ncbi.nlm.nih.gov/nuccore/",BM641),BM641)</f>
        <v>KF514026</v>
      </c>
      <c r="AX641" s="219" t="e">
        <f aca="false">CONCATENATE(d#REF!,IF(I641="","",CONCATENATE(".",I641)),IF(K641="","",CONCATENATE(".",K641)),IF(M641="","",CONCATENATE(".",M641)),IF(R641="","",CONCATENATE(".",R641)),IF(U641="","","(*)"))</f>
        <v>#VALUE!</v>
      </c>
      <c r="AY641" s="170" t="str">
        <f aca="false">CONCATENATE(BM641,".",BN641)</f>
        <v>KF514026.HEV_EW49</v>
      </c>
      <c r="AZ641" s="171" t="str">
        <f aca="false">IF(AV641="",IF(ISNUMBER(FIND(".",A641)),LEFT(A641,FIND(".",A641)-1),A641),AV641)</f>
        <v>KF514026</v>
      </c>
      <c r="BA641" s="171" t="str">
        <f aca="false">IF(ISNUMBER(FIND("-",AZ641)),LEFT(AZ641,FIND("-",AZ641)-1),AZ641)</f>
        <v>KF514026</v>
      </c>
      <c r="BB641" s="170" t="str">
        <f aca="false"> MEGAname &amp; "="</f>
        <v>KF514026=</v>
      </c>
      <c r="BC641" s="170" t="str">
        <f aca="false">Clear &amp; IF(span ,"Span","out")</f>
        <v>KF514026=out</v>
      </c>
      <c r="BD641" s="170" t="str">
        <f aca="false">Clear &amp; IF(span, IF(B641=".","Selected",B641),"out")</f>
        <v>KF514026=out</v>
      </c>
      <c r="BE641" s="170" t="str">
        <f aca="false">Clear &amp; Strain</f>
        <v>KF514026=HEV_EW491</v>
      </c>
      <c r="BF641" s="170" t="e">
        <f aca="false">CONCATENATE(A641,"=",F640,". ",AX641,IF(AB641="","",CONCATENATE(".",AB641)))</f>
        <v>#VALUE!</v>
      </c>
      <c r="BG641" s="170" t="e">
        <f aca="false">CONCATENATE(A641,"=",F640,". ",AX641)</f>
        <v>#VALUE!</v>
      </c>
      <c r="BH641" s="170" t="e">
        <f aca="false">CONCATENATE(A641,"=",AX641)</f>
        <v>#VALUE!</v>
      </c>
      <c r="BI641" s="170" t="e">
        <f aca="false">CONCATENATE(A641,"=",ComForSubtype,d#REF!)</f>
        <v>#VALUE!</v>
      </c>
      <c r="BJ641" s="170" t="str">
        <f aca="false">CONCATENATE(A641,"=",E641)</f>
        <v>KF514026=3</v>
      </c>
      <c r="BK641" s="170" t="str">
        <f aca="false">CONCATENATE(A641,"=",C641)</f>
        <v>KF514026=3</v>
      </c>
      <c r="BL641" s="170" t="e">
        <f aca="false">CONCATENATE(d#REF!,"=")</f>
        <v>#VALUE!</v>
      </c>
      <c r="BM641" s="223" t="str">
        <f aca="false">IF(BA641="XX","",BA641)</f>
        <v>KF514026</v>
      </c>
      <c r="BN641" s="224" t="str">
        <f aca="false">CONCATENATE(IF(F640="","",F640),IF(G641="","",CONCATENATE(" / ",G641)))</f>
        <v>HEV_EW49</v>
      </c>
      <c r="BO641" s="225" t="e">
        <f aca="false">AX641</f>
        <v>#VALUE!</v>
      </c>
      <c r="BP641" s="226" t="str">
        <f aca="false">IF(V641="","",V641)</f>
        <v/>
      </c>
      <c r="BQ641" s="226" t="str">
        <f aca="false">IF(W641="","",CONCATENATE(W641,IF(LEFT(AO641,1)="s","+","")))</f>
        <v/>
      </c>
      <c r="BR641" s="226" t="str">
        <f aca="false">IF(X641="","",CONCATENATE(X641,IF(LEFT(AQ641,1)="s","+","")))</f>
        <v/>
      </c>
      <c r="BS641" s="226" t="str">
        <f aca="false">IF(Y641="","",CONCATENATE(Y641,IF(LEFT(AR641,1)="s","+","")))</f>
        <v/>
      </c>
      <c r="BT641" s="226" t="str">
        <f aca="false">IF(Z641="","",CONCATENATE(Z641,IF(LEFT(AS641,1)="s","+","")))</f>
        <v/>
      </c>
      <c r="BU641" s="227" t="str">
        <f aca="false">IF(AA641="","",CONCATENATE(AA641,IF(LEFT(AT641,1)="s","+","")))</f>
        <v/>
      </c>
      <c r="BW641" s="177" t="s">
        <v>338</v>
      </c>
      <c r="BX641" s="170" t="str">
        <f aca="false">IF(BW641&lt;&gt;"",IF(ISNUMBER(FIND("=",BW641)),LEFT(BW641,FIND("=",BW641)-1),BW641),BW641)</f>
        <v>xx</v>
      </c>
      <c r="BY641" s="170" t="str">
        <f aca="false">IF(BW641&lt;&gt;"",IF(ISNUMBER(FIND("=",BW641)),RIGHT(BW641,LEN(BW641)-FIND("=",BW641)),""),"")</f>
        <v>Non_select</v>
      </c>
      <c r="BZ641" s="170" t="str">
        <f aca="false">IF(BX641&lt;&gt;"",IF(ISNUMBER(FIND(".",BX641)),LEFT(BX641,FIND(".",BX641)-1),BX641),BX641)</f>
        <v>xx</v>
      </c>
      <c r="CA641" s="170" t="str">
        <f aca="false">IF(BX641&lt;&gt;"",IF(ISNUMBER(FIND(".",BX641)),RIGHT(BX641,LEN(BX641)-FIND(".",BX641)),""),"")</f>
        <v/>
      </c>
      <c r="CC641" s="170" t="str">
        <f aca="false">A641</f>
        <v>KF514026</v>
      </c>
      <c r="CD641" s="178" t="s">
        <v>339</v>
      </c>
      <c r="CE641" s="178" t="s">
        <v>340</v>
      </c>
      <c r="CF641" s="178" t="s">
        <v>341</v>
      </c>
      <c r="CK641" s="178"/>
      <c r="CR641" s="228" t="n">
        <f aca="false">C641</f>
        <v>3</v>
      </c>
      <c r="CS641" s="229" t="e">
        <f aca="false">d#REF!</f>
        <v>#VALUE!</v>
      </c>
      <c r="CT641" s="170" t="str">
        <f aca="false">CONCATENATE(CD641," strain ",CM641," ",CL641,", partial cds")</f>
        <v>Hepatitis E virus strain  , partial cds</v>
      </c>
    </row>
    <row r="642" customFormat="false" ht="11.9" hidden="false" customHeight="true" outlineLevel="0" collapsed="false">
      <c r="A642" s="154" t="s">
        <v>1615</v>
      </c>
      <c r="B642" s="147" t="n">
        <v>3</v>
      </c>
      <c r="C642" s="148" t="n">
        <v>3</v>
      </c>
      <c r="D642" s="147" t="s">
        <v>1273</v>
      </c>
      <c r="E642" s="150" t="s">
        <v>640</v>
      </c>
      <c r="F642" s="210" t="s">
        <v>1616</v>
      </c>
      <c r="H642" s="146" t="s">
        <v>649</v>
      </c>
      <c r="I642" s="153" t="s">
        <v>650</v>
      </c>
      <c r="J642" s="146" t="s">
        <v>395</v>
      </c>
      <c r="M642" s="157" t="s">
        <v>348</v>
      </c>
      <c r="N642" s="158" t="s">
        <v>400</v>
      </c>
      <c r="O642" s="159" t="n">
        <v>2012</v>
      </c>
      <c r="S642" s="146" t="n">
        <v>280</v>
      </c>
      <c r="AH642" s="164" t="n">
        <v>6262</v>
      </c>
      <c r="AI642" s="164" t="n">
        <v>6541</v>
      </c>
      <c r="AJ642" s="219" t="n">
        <f aca="false">SeqEnd-SeqBeg+1</f>
        <v>280</v>
      </c>
      <c r="AK642" s="220" t="n">
        <f aca="false">AND( SeqBeg&lt;=Beg  , End &lt;=SeqEnd )</f>
        <v>0</v>
      </c>
      <c r="AN642" s="221"/>
      <c r="AT642" s="147" t="s">
        <v>103</v>
      </c>
      <c r="AU642" s="146"/>
      <c r="AW642" s="222" t="str">
        <f aca="false">HYPERLINK(CONCATENATE("http://www.ncbi.nlm.nih.gov/nuccore/",BM642),BM642)</f>
        <v>KF514031</v>
      </c>
      <c r="AX642" s="219" t="e">
        <f aca="false">CONCATENATE(d#REF!,IF(I642="","",CONCATENATE(".",I642)),IF(K642="","",CONCATENATE(".",K642)),IF(M642="","",CONCATENATE(".",M642)),IF(R642="","",CONCATENATE(".",R642)),IF(U642="","","(*)"))</f>
        <v>#VALUE!</v>
      </c>
      <c r="AY642" s="170" t="str">
        <f aca="false">CONCATENATE(BM642,".",BN642)</f>
        <v>KF514031.HEV_EW491</v>
      </c>
      <c r="AZ642" s="171" t="str">
        <f aca="false">IF(AV642="",IF(ISNUMBER(FIND(".",A642)),LEFT(A642,FIND(".",A642)-1),A642),AV642)</f>
        <v>KF514031</v>
      </c>
      <c r="BA642" s="171" t="str">
        <f aca="false">IF(ISNUMBER(FIND("-",AZ642)),LEFT(AZ642,FIND("-",AZ642)-1),AZ642)</f>
        <v>KF514031</v>
      </c>
      <c r="BB642" s="170" t="str">
        <f aca="false"> MEGAname &amp; "="</f>
        <v>KF514031=</v>
      </c>
      <c r="BC642" s="170" t="str">
        <f aca="false">Clear &amp; IF(span ,"Span","out")</f>
        <v>KF514031=out</v>
      </c>
      <c r="BD642" s="170" t="str">
        <f aca="false">Clear &amp; IF(span, IF(B642=".","Selected",B642),"out")</f>
        <v>KF514031=out</v>
      </c>
      <c r="BE642" s="170" t="str">
        <f aca="false">Clear &amp; Strain</f>
        <v>KF514031=HEV_EW496</v>
      </c>
      <c r="BF642" s="170" t="e">
        <f aca="false">CONCATENATE(A642,"=",F641,". ",AX642,IF(AB642="","",CONCATENATE(".",AB642)))</f>
        <v>#VALUE!</v>
      </c>
      <c r="BG642" s="170" t="e">
        <f aca="false">CONCATENATE(A642,"=",F641,". ",AX642)</f>
        <v>#VALUE!</v>
      </c>
      <c r="BH642" s="170" t="e">
        <f aca="false">CONCATENATE(A642,"=",AX642)</f>
        <v>#VALUE!</v>
      </c>
      <c r="BI642" s="170" t="e">
        <f aca="false">CONCATENATE(A642,"=",ComForSubtype,d#REF!)</f>
        <v>#VALUE!</v>
      </c>
      <c r="BJ642" s="170" t="str">
        <f aca="false">CONCATENATE(A642,"=",E642)</f>
        <v>KF514031=3</v>
      </c>
      <c r="BK642" s="170" t="str">
        <f aca="false">CONCATENATE(A642,"=",C642)</f>
        <v>KF514031=3</v>
      </c>
      <c r="BL642" s="170" t="e">
        <f aca="false">CONCATENATE(d#REF!,"=")</f>
        <v>#VALUE!</v>
      </c>
      <c r="BM642" s="223" t="str">
        <f aca="false">IF(BA642="XX","",BA642)</f>
        <v>KF514031</v>
      </c>
      <c r="BN642" s="224" t="str">
        <f aca="false">CONCATENATE(IF(F641="","",F641),IF(G642="","",CONCATENATE(" / ",G642)))</f>
        <v>HEV_EW491</v>
      </c>
      <c r="BO642" s="225" t="e">
        <f aca="false">AX642</f>
        <v>#VALUE!</v>
      </c>
      <c r="BP642" s="226" t="str">
        <f aca="false">IF(V642="","",V642)</f>
        <v/>
      </c>
      <c r="BQ642" s="226" t="str">
        <f aca="false">IF(W642="","",CONCATENATE(W642,IF(LEFT(AO642,1)="s","+","")))</f>
        <v/>
      </c>
      <c r="BR642" s="226" t="str">
        <f aca="false">IF(X642="","",CONCATENATE(X642,IF(LEFT(AQ642,1)="s","+","")))</f>
        <v/>
      </c>
      <c r="BS642" s="226" t="str">
        <f aca="false">IF(Y642="","",CONCATENATE(Y642,IF(LEFT(AR642,1)="s","+","")))</f>
        <v/>
      </c>
      <c r="BT642" s="226" t="str">
        <f aca="false">IF(Z642="","",CONCATENATE(Z642,IF(LEFT(AS642,1)="s","+","")))</f>
        <v/>
      </c>
      <c r="BU642" s="227" t="str">
        <f aca="false">IF(AA642="","",CONCATENATE(AA642,IF(LEFT(AT642,1)="s","+","")))</f>
        <v/>
      </c>
      <c r="BW642" s="177" t="s">
        <v>338</v>
      </c>
      <c r="BX642" s="170" t="str">
        <f aca="false">IF(BW642&lt;&gt;"",IF(ISNUMBER(FIND("=",BW642)),LEFT(BW642,FIND("=",BW642)-1),BW642),BW642)</f>
        <v>xx</v>
      </c>
      <c r="BY642" s="170" t="str">
        <f aca="false">IF(BW642&lt;&gt;"",IF(ISNUMBER(FIND("=",BW642)),RIGHT(BW642,LEN(BW642)-FIND("=",BW642)),""),"")</f>
        <v>Non_select</v>
      </c>
      <c r="BZ642" s="170" t="str">
        <f aca="false">IF(BX642&lt;&gt;"",IF(ISNUMBER(FIND(".",BX642)),LEFT(BX642,FIND(".",BX642)-1),BX642),BX642)</f>
        <v>xx</v>
      </c>
      <c r="CA642" s="170" t="str">
        <f aca="false">IF(BX642&lt;&gt;"",IF(ISNUMBER(FIND(".",BX642)),RIGHT(BX642,LEN(BX642)-FIND(".",BX642)),""),"")</f>
        <v/>
      </c>
      <c r="CC642" s="170" t="str">
        <f aca="false">A642</f>
        <v>KF514031</v>
      </c>
      <c r="CD642" s="178" t="s">
        <v>339</v>
      </c>
      <c r="CE642" s="178" t="s">
        <v>340</v>
      </c>
      <c r="CF642" s="178" t="s">
        <v>341</v>
      </c>
      <c r="CK642" s="178"/>
      <c r="CR642" s="228" t="n">
        <f aca="false">C642</f>
        <v>3</v>
      </c>
      <c r="CS642" s="229" t="e">
        <f aca="false">d#REF!</f>
        <v>#VALUE!</v>
      </c>
      <c r="CT642" s="170" t="str">
        <f aca="false">CONCATENATE(CD642," strain ",CM642," ",CL642,", partial cds")</f>
        <v>Hepatitis E virus strain  , partial cds</v>
      </c>
    </row>
    <row r="643" customFormat="false" ht="11.9" hidden="false" customHeight="true" outlineLevel="0" collapsed="false">
      <c r="A643" s="154" t="s">
        <v>1617</v>
      </c>
      <c r="B643" s="147" t="n">
        <v>3</v>
      </c>
      <c r="C643" s="148" t="n">
        <v>3</v>
      </c>
      <c r="D643" s="147" t="s">
        <v>1273</v>
      </c>
      <c r="E643" s="150" t="s">
        <v>640</v>
      </c>
      <c r="F643" s="210" t="s">
        <v>1618</v>
      </c>
      <c r="H643" s="146" t="s">
        <v>649</v>
      </c>
      <c r="I643" s="153" t="s">
        <v>650</v>
      </c>
      <c r="J643" s="146" t="s">
        <v>395</v>
      </c>
      <c r="M643" s="157" t="s">
        <v>348</v>
      </c>
      <c r="N643" s="158" t="s">
        <v>400</v>
      </c>
      <c r="O643" s="159" t="n">
        <v>2003</v>
      </c>
      <c r="S643" s="146" t="n">
        <v>280</v>
      </c>
      <c r="AH643" s="164" t="n">
        <v>6262</v>
      </c>
      <c r="AI643" s="164" t="n">
        <v>6541</v>
      </c>
      <c r="AJ643" s="219" t="n">
        <f aca="false">SeqEnd-SeqBeg+1</f>
        <v>280</v>
      </c>
      <c r="AK643" s="220" t="n">
        <f aca="false">AND( SeqBeg&lt;=Beg  , End &lt;=SeqEnd )</f>
        <v>0</v>
      </c>
      <c r="AN643" s="221"/>
      <c r="AT643" s="147" t="s">
        <v>103</v>
      </c>
      <c r="AU643" s="146"/>
      <c r="AW643" s="222" t="str">
        <f aca="false">HYPERLINK(CONCATENATE("http://www.ncbi.nlm.nih.gov/nuccore/",BM643),BM643)</f>
        <v>KF514056</v>
      </c>
      <c r="AX643" s="219" t="e">
        <f aca="false">CONCATENATE(d#REF!,IF(I643="","",CONCATENATE(".",I643)),IF(K643="","",CONCATENATE(".",K643)),IF(M643="","",CONCATENATE(".",M643)),IF(R643="","",CONCATENATE(".",R643)),IF(U643="","","(*)"))</f>
        <v>#VALUE!</v>
      </c>
      <c r="AY643" s="170" t="str">
        <f aca="false">CONCATENATE(BM643,".",BN643)</f>
        <v>KF514056.HEV_EW496</v>
      </c>
      <c r="AZ643" s="171" t="str">
        <f aca="false">IF(AV643="",IF(ISNUMBER(FIND(".",A643)),LEFT(A643,FIND(".",A643)-1),A643),AV643)</f>
        <v>KF514056</v>
      </c>
      <c r="BA643" s="171" t="str">
        <f aca="false">IF(ISNUMBER(FIND("-",AZ643)),LEFT(AZ643,FIND("-",AZ643)-1),AZ643)</f>
        <v>KF514056</v>
      </c>
      <c r="BB643" s="170" t="str">
        <f aca="false"> MEGAname &amp; "="</f>
        <v>KF514056=</v>
      </c>
      <c r="BC643" s="170" t="str">
        <f aca="false">Clear &amp; IF(span ,"Span","out")</f>
        <v>KF514056=out</v>
      </c>
      <c r="BD643" s="170" t="str">
        <f aca="false">Clear &amp; IF(span, IF(B643=".","Selected",B643),"out")</f>
        <v>KF514056=out</v>
      </c>
      <c r="BE643" s="170" t="str">
        <f aca="false">Clear &amp; Strain</f>
        <v>KF514056=HEV_EW5</v>
      </c>
      <c r="BF643" s="170" t="e">
        <f aca="false">CONCATENATE(A643,"=",F642,". ",AX643,IF(AB643="","",CONCATENATE(".",AB643)))</f>
        <v>#VALUE!</v>
      </c>
      <c r="BG643" s="170" t="e">
        <f aca="false">CONCATENATE(A643,"=",F642,". ",AX643)</f>
        <v>#VALUE!</v>
      </c>
      <c r="BH643" s="170" t="e">
        <f aca="false">CONCATENATE(A643,"=",AX643)</f>
        <v>#VALUE!</v>
      </c>
      <c r="BI643" s="170" t="e">
        <f aca="false">CONCATENATE(A643,"=",ComForSubtype,d#REF!)</f>
        <v>#VALUE!</v>
      </c>
      <c r="BJ643" s="170" t="str">
        <f aca="false">CONCATENATE(A643,"=",E643)</f>
        <v>KF514056=3</v>
      </c>
      <c r="BK643" s="170" t="str">
        <f aca="false">CONCATENATE(A643,"=",C643)</f>
        <v>KF514056=3</v>
      </c>
      <c r="BL643" s="170" t="e">
        <f aca="false">CONCATENATE(d#REF!,"=")</f>
        <v>#VALUE!</v>
      </c>
      <c r="BM643" s="223" t="str">
        <f aca="false">IF(BA643="XX","",BA643)</f>
        <v>KF514056</v>
      </c>
      <c r="BN643" s="224" t="str">
        <f aca="false">CONCATENATE(IF(F642="","",F642),IF(G643="","",CONCATENATE(" / ",G643)))</f>
        <v>HEV_EW496</v>
      </c>
      <c r="BO643" s="225" t="e">
        <f aca="false">AX643</f>
        <v>#VALUE!</v>
      </c>
      <c r="BP643" s="226" t="str">
        <f aca="false">IF(V643="","",V643)</f>
        <v/>
      </c>
      <c r="BQ643" s="226" t="str">
        <f aca="false">IF(W643="","",CONCATENATE(W643,IF(LEFT(AO643,1)="s","+","")))</f>
        <v/>
      </c>
      <c r="BR643" s="226" t="str">
        <f aca="false">IF(X643="","",CONCATENATE(X643,IF(LEFT(AQ643,1)="s","+","")))</f>
        <v/>
      </c>
      <c r="BS643" s="226" t="str">
        <f aca="false">IF(Y643="","",CONCATENATE(Y643,IF(LEFT(AR643,1)="s","+","")))</f>
        <v/>
      </c>
      <c r="BT643" s="226" t="str">
        <f aca="false">IF(Z643="","",CONCATENATE(Z643,IF(LEFT(AS643,1)="s","+","")))</f>
        <v/>
      </c>
      <c r="BU643" s="227" t="str">
        <f aca="false">IF(AA643="","",CONCATENATE(AA643,IF(LEFT(AT643,1)="s","+","")))</f>
        <v/>
      </c>
      <c r="BW643" s="177" t="s">
        <v>338</v>
      </c>
      <c r="BX643" s="170" t="str">
        <f aca="false">IF(BW643&lt;&gt;"",IF(ISNUMBER(FIND("=",BW643)),LEFT(BW643,FIND("=",BW643)-1),BW643),BW643)</f>
        <v>xx</v>
      </c>
      <c r="BY643" s="170" t="str">
        <f aca="false">IF(BW643&lt;&gt;"",IF(ISNUMBER(FIND("=",BW643)),RIGHT(BW643,LEN(BW643)-FIND("=",BW643)),""),"")</f>
        <v>Non_select</v>
      </c>
      <c r="BZ643" s="170" t="str">
        <f aca="false">IF(BX643&lt;&gt;"",IF(ISNUMBER(FIND(".",BX643)),LEFT(BX643,FIND(".",BX643)-1),BX643),BX643)</f>
        <v>xx</v>
      </c>
      <c r="CA643" s="170" t="str">
        <f aca="false">IF(BX643&lt;&gt;"",IF(ISNUMBER(FIND(".",BX643)),RIGHT(BX643,LEN(BX643)-FIND(".",BX643)),""),"")</f>
        <v/>
      </c>
      <c r="CC643" s="170" t="str">
        <f aca="false">A643</f>
        <v>KF514056</v>
      </c>
      <c r="CD643" s="178" t="s">
        <v>339</v>
      </c>
      <c r="CE643" s="178" t="s">
        <v>340</v>
      </c>
      <c r="CF643" s="178" t="s">
        <v>341</v>
      </c>
      <c r="CK643" s="178"/>
      <c r="CR643" s="228" t="n">
        <f aca="false">C643</f>
        <v>3</v>
      </c>
      <c r="CS643" s="229" t="e">
        <f aca="false">d#REF!</f>
        <v>#VALUE!</v>
      </c>
      <c r="CT643" s="170" t="str">
        <f aca="false">CONCATENATE(CD643," strain ",CM643," ",CL643,", partial cds")</f>
        <v>Hepatitis E virus strain  , partial cds</v>
      </c>
    </row>
    <row r="644" customFormat="false" ht="11.9" hidden="false" customHeight="true" outlineLevel="0" collapsed="false">
      <c r="A644" s="154" t="s">
        <v>1619</v>
      </c>
      <c r="B644" s="147" t="n">
        <v>3</v>
      </c>
      <c r="C644" s="148" t="n">
        <v>3</v>
      </c>
      <c r="D644" s="147" t="s">
        <v>1273</v>
      </c>
      <c r="E644" s="150" t="s">
        <v>640</v>
      </c>
      <c r="F644" s="210" t="s">
        <v>1620</v>
      </c>
      <c r="H644" s="146" t="s">
        <v>649</v>
      </c>
      <c r="I644" s="153" t="s">
        <v>650</v>
      </c>
      <c r="J644" s="146" t="s">
        <v>395</v>
      </c>
      <c r="M644" s="157" t="s">
        <v>348</v>
      </c>
      <c r="N644" s="158" t="s">
        <v>400</v>
      </c>
      <c r="O644" s="159" t="n">
        <v>2005</v>
      </c>
      <c r="S644" s="146" t="n">
        <v>280</v>
      </c>
      <c r="AH644" s="164" t="n">
        <v>6262</v>
      </c>
      <c r="AI644" s="164" t="n">
        <v>6541</v>
      </c>
      <c r="AJ644" s="219" t="n">
        <f aca="false">SeqEnd-SeqBeg+1</f>
        <v>280</v>
      </c>
      <c r="AK644" s="220" t="n">
        <f aca="false">AND( SeqBeg&lt;=Beg  , End &lt;=SeqEnd )</f>
        <v>0</v>
      </c>
      <c r="AN644" s="221"/>
      <c r="AT644" s="147" t="s">
        <v>103</v>
      </c>
      <c r="AU644" s="146"/>
      <c r="AW644" s="222" t="str">
        <f aca="false">HYPERLINK(CONCATENATE("http://www.ncbi.nlm.nih.gov/nuccore/",BM644),BM644)</f>
        <v>KF514046</v>
      </c>
      <c r="AX644" s="219" t="e">
        <f aca="false">CONCATENATE(d#REF!,IF(I644="","",CONCATENATE(".",I644)),IF(K644="","",CONCATENATE(".",K644)),IF(M644="","",CONCATENATE(".",M644)),IF(R644="","",CONCATENATE(".",R644)),IF(U644="","","(*)"))</f>
        <v>#VALUE!</v>
      </c>
      <c r="AY644" s="170" t="str">
        <f aca="false">CONCATENATE(BM644,".",BN644)</f>
        <v>KF514046.HEV_EW5</v>
      </c>
      <c r="AZ644" s="171" t="str">
        <f aca="false">IF(AV644="",IF(ISNUMBER(FIND(".",A644)),LEFT(A644,FIND(".",A644)-1),A644),AV644)</f>
        <v>KF514046</v>
      </c>
      <c r="BA644" s="171" t="str">
        <f aca="false">IF(ISNUMBER(FIND("-",AZ644)),LEFT(AZ644,FIND("-",AZ644)-1),AZ644)</f>
        <v>KF514046</v>
      </c>
      <c r="BB644" s="170" t="str">
        <f aca="false"> MEGAname &amp; "="</f>
        <v>KF514046=</v>
      </c>
      <c r="BC644" s="170" t="str">
        <f aca="false">Clear &amp; IF(span ,"Span","out")</f>
        <v>KF514046=out</v>
      </c>
      <c r="BD644" s="170" t="str">
        <f aca="false">Clear &amp; IF(span, IF(B644=".","Selected",B644),"out")</f>
        <v>KF514046=out</v>
      </c>
      <c r="BE644" s="170" t="str">
        <f aca="false">Clear &amp; Strain</f>
        <v>KF514046=HEV_EW50</v>
      </c>
      <c r="BF644" s="170" t="e">
        <f aca="false">CONCATENATE(A644,"=",F643,". ",AX644,IF(AB644="","",CONCATENATE(".",AB644)))</f>
        <v>#VALUE!</v>
      </c>
      <c r="BG644" s="170" t="e">
        <f aca="false">CONCATENATE(A644,"=",F643,". ",AX644)</f>
        <v>#VALUE!</v>
      </c>
      <c r="BH644" s="170" t="e">
        <f aca="false">CONCATENATE(A644,"=",AX644)</f>
        <v>#VALUE!</v>
      </c>
      <c r="BI644" s="170" t="e">
        <f aca="false">CONCATENATE(A644,"=",ComForSubtype,d#REF!)</f>
        <v>#VALUE!</v>
      </c>
      <c r="BJ644" s="170" t="str">
        <f aca="false">CONCATENATE(A644,"=",E644)</f>
        <v>KF514046=3</v>
      </c>
      <c r="BK644" s="170" t="str">
        <f aca="false">CONCATENATE(A644,"=",C644)</f>
        <v>KF514046=3</v>
      </c>
      <c r="BL644" s="170" t="e">
        <f aca="false">CONCATENATE(d#REF!,"=")</f>
        <v>#VALUE!</v>
      </c>
      <c r="BM644" s="223" t="str">
        <f aca="false">IF(BA644="XX","",BA644)</f>
        <v>KF514046</v>
      </c>
      <c r="BN644" s="224" t="str">
        <f aca="false">CONCATENATE(IF(F643="","",F643),IF(G644="","",CONCATENATE(" / ",G644)))</f>
        <v>HEV_EW5</v>
      </c>
      <c r="BO644" s="225" t="e">
        <f aca="false">AX644</f>
        <v>#VALUE!</v>
      </c>
      <c r="BP644" s="226" t="str">
        <f aca="false">IF(V644="","",V644)</f>
        <v/>
      </c>
      <c r="BQ644" s="226" t="str">
        <f aca="false">IF(W644="","",CONCATENATE(W644,IF(LEFT(AO644,1)="s","+","")))</f>
        <v/>
      </c>
      <c r="BR644" s="226" t="str">
        <f aca="false">IF(X644="","",CONCATENATE(X644,IF(LEFT(AQ644,1)="s","+","")))</f>
        <v/>
      </c>
      <c r="BS644" s="226" t="str">
        <f aca="false">IF(Y644="","",CONCATENATE(Y644,IF(LEFT(AR644,1)="s","+","")))</f>
        <v/>
      </c>
      <c r="BT644" s="226" t="str">
        <f aca="false">IF(Z644="","",CONCATENATE(Z644,IF(LEFT(AS644,1)="s","+","")))</f>
        <v/>
      </c>
      <c r="BU644" s="227" t="str">
        <f aca="false">IF(AA644="","",CONCATENATE(AA644,IF(LEFT(AT644,1)="s","+","")))</f>
        <v/>
      </c>
      <c r="BW644" s="177" t="s">
        <v>338</v>
      </c>
      <c r="BX644" s="170" t="str">
        <f aca="false">IF(BW644&lt;&gt;"",IF(ISNUMBER(FIND("=",BW644)),LEFT(BW644,FIND("=",BW644)-1),BW644),BW644)</f>
        <v>xx</v>
      </c>
      <c r="BY644" s="170" t="str">
        <f aca="false">IF(BW644&lt;&gt;"",IF(ISNUMBER(FIND("=",BW644)),RIGHT(BW644,LEN(BW644)-FIND("=",BW644)),""),"")</f>
        <v>Non_select</v>
      </c>
      <c r="BZ644" s="170" t="str">
        <f aca="false">IF(BX644&lt;&gt;"",IF(ISNUMBER(FIND(".",BX644)),LEFT(BX644,FIND(".",BX644)-1),BX644),BX644)</f>
        <v>xx</v>
      </c>
      <c r="CA644" s="170" t="str">
        <f aca="false">IF(BX644&lt;&gt;"",IF(ISNUMBER(FIND(".",BX644)),RIGHT(BX644,LEN(BX644)-FIND(".",BX644)),""),"")</f>
        <v/>
      </c>
      <c r="CC644" s="170" t="str">
        <f aca="false">A644</f>
        <v>KF514046</v>
      </c>
      <c r="CD644" s="178" t="s">
        <v>339</v>
      </c>
      <c r="CE644" s="178" t="s">
        <v>340</v>
      </c>
      <c r="CF644" s="178" t="s">
        <v>341</v>
      </c>
      <c r="CK644" s="178"/>
      <c r="CR644" s="228" t="n">
        <f aca="false">C644</f>
        <v>3</v>
      </c>
      <c r="CS644" s="229" t="e">
        <f aca="false">d#REF!</f>
        <v>#VALUE!</v>
      </c>
      <c r="CT644" s="170" t="str">
        <f aca="false">CONCATENATE(CD644," strain ",CM644," ",CL644,", partial cds")</f>
        <v>Hepatitis E virus strain  , partial cds</v>
      </c>
    </row>
    <row r="645" customFormat="false" ht="11.9" hidden="false" customHeight="true" outlineLevel="0" collapsed="false">
      <c r="A645" s="154" t="s">
        <v>1621</v>
      </c>
      <c r="B645" s="147" t="n">
        <v>3</v>
      </c>
      <c r="C645" s="148" t="n">
        <v>3</v>
      </c>
      <c r="D645" s="147" t="s">
        <v>1273</v>
      </c>
      <c r="E645" s="150" t="s">
        <v>640</v>
      </c>
      <c r="F645" s="210" t="s">
        <v>1622</v>
      </c>
      <c r="H645" s="146" t="s">
        <v>649</v>
      </c>
      <c r="I645" s="153" t="s">
        <v>650</v>
      </c>
      <c r="J645" s="146" t="s">
        <v>395</v>
      </c>
      <c r="M645" s="157" t="s">
        <v>348</v>
      </c>
      <c r="N645" s="158" t="s">
        <v>400</v>
      </c>
      <c r="O645" s="159" t="n">
        <v>2012</v>
      </c>
      <c r="S645" s="146" t="n">
        <v>280</v>
      </c>
      <c r="AH645" s="164" t="n">
        <v>6262</v>
      </c>
      <c r="AI645" s="164" t="n">
        <v>6541</v>
      </c>
      <c r="AJ645" s="219" t="n">
        <f aca="false">SeqEnd-SeqBeg+1</f>
        <v>280</v>
      </c>
      <c r="AK645" s="220" t="n">
        <f aca="false">AND( SeqBeg&lt;=Beg  , End &lt;=SeqEnd )</f>
        <v>0</v>
      </c>
      <c r="AN645" s="221"/>
      <c r="AT645" s="147" t="s">
        <v>103</v>
      </c>
      <c r="AU645" s="146"/>
      <c r="AW645" s="222" t="str">
        <f aca="false">HYPERLINK(CONCATENATE("http://www.ncbi.nlm.nih.gov/nuccore/",BM645),BM645)</f>
        <v>KF514041</v>
      </c>
      <c r="AX645" s="219" t="e">
        <f aca="false">CONCATENATE(d#REF!,IF(I645="","",CONCATENATE(".",I645)),IF(K645="","",CONCATENATE(".",K645)),IF(M645="","",CONCATENATE(".",M645)),IF(R645="","",CONCATENATE(".",R645)),IF(U645="","","(*)"))</f>
        <v>#VALUE!</v>
      </c>
      <c r="AY645" s="170" t="str">
        <f aca="false">CONCATENATE(BM645,".",BN645)</f>
        <v>KF514041.HEV_EW50</v>
      </c>
      <c r="AZ645" s="171" t="str">
        <f aca="false">IF(AV645="",IF(ISNUMBER(FIND(".",A645)),LEFT(A645,FIND(".",A645)-1),A645),AV645)</f>
        <v>KF514041</v>
      </c>
      <c r="BA645" s="171" t="str">
        <f aca="false">IF(ISNUMBER(FIND("-",AZ645)),LEFT(AZ645,FIND("-",AZ645)-1),AZ645)</f>
        <v>KF514041</v>
      </c>
      <c r="BB645" s="170" t="str">
        <f aca="false"> MEGAname &amp; "="</f>
        <v>KF514041=</v>
      </c>
      <c r="BC645" s="170" t="str">
        <f aca="false">Clear &amp; IF(span ,"Span","out")</f>
        <v>KF514041=out</v>
      </c>
      <c r="BD645" s="170" t="str">
        <f aca="false">Clear &amp; IF(span, IF(B645=".","Selected",B645),"out")</f>
        <v>KF514041=out</v>
      </c>
      <c r="BE645" s="170" t="str">
        <f aca="false">Clear &amp; Strain</f>
        <v>KF514041=HEV_EW504</v>
      </c>
      <c r="BF645" s="170" t="e">
        <f aca="false">CONCATENATE(A645,"=",F644,". ",AX645,IF(AB645="","",CONCATENATE(".",AB645)))</f>
        <v>#VALUE!</v>
      </c>
      <c r="BG645" s="170" t="e">
        <f aca="false">CONCATENATE(A645,"=",F644,". ",AX645)</f>
        <v>#VALUE!</v>
      </c>
      <c r="BH645" s="170" t="e">
        <f aca="false">CONCATENATE(A645,"=",AX645)</f>
        <v>#VALUE!</v>
      </c>
      <c r="BI645" s="170" t="e">
        <f aca="false">CONCATENATE(A645,"=",ComForSubtype,d#REF!)</f>
        <v>#VALUE!</v>
      </c>
      <c r="BJ645" s="170" t="str">
        <f aca="false">CONCATENATE(A645,"=",E645)</f>
        <v>KF514041=3</v>
      </c>
      <c r="BK645" s="170" t="str">
        <f aca="false">CONCATENATE(A645,"=",C645)</f>
        <v>KF514041=3</v>
      </c>
      <c r="BL645" s="170" t="e">
        <f aca="false">CONCATENATE(d#REF!,"=")</f>
        <v>#VALUE!</v>
      </c>
      <c r="BM645" s="223" t="str">
        <f aca="false">IF(BA645="XX","",BA645)</f>
        <v>KF514041</v>
      </c>
      <c r="BN645" s="224" t="str">
        <f aca="false">CONCATENATE(IF(F644="","",F644),IF(G645="","",CONCATENATE(" / ",G645)))</f>
        <v>HEV_EW50</v>
      </c>
      <c r="BO645" s="225" t="e">
        <f aca="false">AX645</f>
        <v>#VALUE!</v>
      </c>
      <c r="BP645" s="226" t="str">
        <f aca="false">IF(V645="","",V645)</f>
        <v/>
      </c>
      <c r="BQ645" s="226" t="str">
        <f aca="false">IF(W645="","",CONCATENATE(W645,IF(LEFT(AO645,1)="s","+","")))</f>
        <v/>
      </c>
      <c r="BR645" s="226" t="str">
        <f aca="false">IF(X645="","",CONCATENATE(X645,IF(LEFT(AQ645,1)="s","+","")))</f>
        <v/>
      </c>
      <c r="BS645" s="226" t="str">
        <f aca="false">IF(Y645="","",CONCATENATE(Y645,IF(LEFT(AR645,1)="s","+","")))</f>
        <v/>
      </c>
      <c r="BT645" s="226" t="str">
        <f aca="false">IF(Z645="","",CONCATENATE(Z645,IF(LEFT(AS645,1)="s","+","")))</f>
        <v/>
      </c>
      <c r="BU645" s="227" t="str">
        <f aca="false">IF(AA645="","",CONCATENATE(AA645,IF(LEFT(AT645,1)="s","+","")))</f>
        <v/>
      </c>
      <c r="BW645" s="177" t="s">
        <v>338</v>
      </c>
      <c r="BX645" s="170" t="str">
        <f aca="false">IF(BW645&lt;&gt;"",IF(ISNUMBER(FIND("=",BW645)),LEFT(BW645,FIND("=",BW645)-1),BW645),BW645)</f>
        <v>xx</v>
      </c>
      <c r="BY645" s="170" t="str">
        <f aca="false">IF(BW645&lt;&gt;"",IF(ISNUMBER(FIND("=",BW645)),RIGHT(BW645,LEN(BW645)-FIND("=",BW645)),""),"")</f>
        <v>Non_select</v>
      </c>
      <c r="BZ645" s="170" t="str">
        <f aca="false">IF(BX645&lt;&gt;"",IF(ISNUMBER(FIND(".",BX645)),LEFT(BX645,FIND(".",BX645)-1),BX645),BX645)</f>
        <v>xx</v>
      </c>
      <c r="CA645" s="170" t="str">
        <f aca="false">IF(BX645&lt;&gt;"",IF(ISNUMBER(FIND(".",BX645)),RIGHT(BX645,LEN(BX645)-FIND(".",BX645)),""),"")</f>
        <v/>
      </c>
      <c r="CC645" s="170" t="str">
        <f aca="false">A645</f>
        <v>KF514041</v>
      </c>
      <c r="CD645" s="178" t="s">
        <v>339</v>
      </c>
      <c r="CE645" s="178" t="s">
        <v>340</v>
      </c>
      <c r="CF645" s="178" t="s">
        <v>341</v>
      </c>
      <c r="CK645" s="178"/>
      <c r="CR645" s="228" t="n">
        <f aca="false">C645</f>
        <v>3</v>
      </c>
      <c r="CS645" s="229" t="e">
        <f aca="false">d#REF!</f>
        <v>#VALUE!</v>
      </c>
      <c r="CT645" s="170" t="str">
        <f aca="false">CONCATENATE(CD645," strain ",CM645," ",CL645,", partial cds")</f>
        <v>Hepatitis E virus strain  , partial cds</v>
      </c>
    </row>
    <row r="646" customFormat="false" ht="11.9" hidden="false" customHeight="true" outlineLevel="0" collapsed="false">
      <c r="A646" s="154" t="s">
        <v>1623</v>
      </c>
      <c r="B646" s="147" t="n">
        <v>3</v>
      </c>
      <c r="C646" s="148" t="n">
        <v>3</v>
      </c>
      <c r="D646" s="147" t="s">
        <v>1273</v>
      </c>
      <c r="E646" s="150" t="s">
        <v>640</v>
      </c>
      <c r="F646" s="210" t="s">
        <v>1624</v>
      </c>
      <c r="H646" s="146" t="s">
        <v>649</v>
      </c>
      <c r="I646" s="153" t="s">
        <v>650</v>
      </c>
      <c r="J646" s="146" t="s">
        <v>395</v>
      </c>
      <c r="M646" s="157" t="s">
        <v>348</v>
      </c>
      <c r="N646" s="158" t="s">
        <v>400</v>
      </c>
      <c r="O646" s="159" t="n">
        <v>2012</v>
      </c>
      <c r="S646" s="146" t="n">
        <v>280</v>
      </c>
      <c r="AH646" s="164" t="n">
        <v>6262</v>
      </c>
      <c r="AI646" s="164" t="n">
        <v>6541</v>
      </c>
      <c r="AJ646" s="219" t="n">
        <f aca="false">SeqEnd-SeqBeg+1</f>
        <v>280</v>
      </c>
      <c r="AK646" s="220" t="n">
        <f aca="false">AND( SeqBeg&lt;=Beg  , End &lt;=SeqEnd )</f>
        <v>0</v>
      </c>
      <c r="AN646" s="221"/>
      <c r="AT646" s="147" t="s">
        <v>103</v>
      </c>
      <c r="AU646" s="146"/>
      <c r="AW646" s="222" t="str">
        <f aca="false">HYPERLINK(CONCATENATE("http://www.ncbi.nlm.nih.gov/nuccore/",BM646),BM646)</f>
        <v>KF514044</v>
      </c>
      <c r="AX646" s="219" t="e">
        <f aca="false">CONCATENATE(d#REF!,IF(I646="","",CONCATENATE(".",I646)),IF(K646="","",CONCATENATE(".",K646)),IF(M646="","",CONCATENATE(".",M646)),IF(R646="","",CONCATENATE(".",R646)),IF(U646="","","(*)"))</f>
        <v>#VALUE!</v>
      </c>
      <c r="AY646" s="170" t="str">
        <f aca="false">CONCATENATE(BM646,".",BN646)</f>
        <v>KF514044.HEV_EW504</v>
      </c>
      <c r="AZ646" s="171" t="str">
        <f aca="false">IF(AV646="",IF(ISNUMBER(FIND(".",A646)),LEFT(A646,FIND(".",A646)-1),A646),AV646)</f>
        <v>KF514044</v>
      </c>
      <c r="BA646" s="171" t="str">
        <f aca="false">IF(ISNUMBER(FIND("-",AZ646)),LEFT(AZ646,FIND("-",AZ646)-1),AZ646)</f>
        <v>KF514044</v>
      </c>
      <c r="BB646" s="170" t="str">
        <f aca="false"> MEGAname &amp; "="</f>
        <v>KF514044=</v>
      </c>
      <c r="BC646" s="170" t="str">
        <f aca="false">Clear &amp; IF(span ,"Span","out")</f>
        <v>KF514044=out</v>
      </c>
      <c r="BD646" s="170" t="str">
        <f aca="false">Clear &amp; IF(span, IF(B646=".","Selected",B646),"out")</f>
        <v>KF514044=out</v>
      </c>
      <c r="BE646" s="170" t="str">
        <f aca="false">Clear &amp; Strain</f>
        <v>KF514044=HEV_EW507</v>
      </c>
      <c r="BF646" s="170" t="e">
        <f aca="false">CONCATENATE(A646,"=",F645,". ",AX646,IF(AB646="","",CONCATENATE(".",AB646)))</f>
        <v>#VALUE!</v>
      </c>
      <c r="BG646" s="170" t="e">
        <f aca="false">CONCATENATE(A646,"=",F645,". ",AX646)</f>
        <v>#VALUE!</v>
      </c>
      <c r="BH646" s="170" t="e">
        <f aca="false">CONCATENATE(A646,"=",AX646)</f>
        <v>#VALUE!</v>
      </c>
      <c r="BI646" s="170" t="e">
        <f aca="false">CONCATENATE(A646,"=",ComForSubtype,d#REF!)</f>
        <v>#VALUE!</v>
      </c>
      <c r="BJ646" s="170" t="str">
        <f aca="false">CONCATENATE(A646,"=",E646)</f>
        <v>KF514044=3</v>
      </c>
      <c r="BK646" s="170" t="str">
        <f aca="false">CONCATENATE(A646,"=",C646)</f>
        <v>KF514044=3</v>
      </c>
      <c r="BL646" s="170" t="e">
        <f aca="false">CONCATENATE(d#REF!,"=")</f>
        <v>#VALUE!</v>
      </c>
      <c r="BM646" s="223" t="str">
        <f aca="false">IF(BA646="XX","",BA646)</f>
        <v>KF514044</v>
      </c>
      <c r="BN646" s="224" t="str">
        <f aca="false">CONCATENATE(IF(F645="","",F645),IF(G646="","",CONCATENATE(" / ",G646)))</f>
        <v>HEV_EW504</v>
      </c>
      <c r="BO646" s="225" t="e">
        <f aca="false">AX646</f>
        <v>#VALUE!</v>
      </c>
      <c r="BP646" s="226" t="str">
        <f aca="false">IF(V646="","",V646)</f>
        <v/>
      </c>
      <c r="BQ646" s="226" t="str">
        <f aca="false">IF(W646="","",CONCATENATE(W646,IF(LEFT(AO646,1)="s","+","")))</f>
        <v/>
      </c>
      <c r="BR646" s="226" t="str">
        <f aca="false">IF(X646="","",CONCATENATE(X646,IF(LEFT(AQ646,1)="s","+","")))</f>
        <v/>
      </c>
      <c r="BS646" s="226" t="str">
        <f aca="false">IF(Y646="","",CONCATENATE(Y646,IF(LEFT(AR646,1)="s","+","")))</f>
        <v/>
      </c>
      <c r="BT646" s="226" t="str">
        <f aca="false">IF(Z646="","",CONCATENATE(Z646,IF(LEFT(AS646,1)="s","+","")))</f>
        <v/>
      </c>
      <c r="BU646" s="227" t="str">
        <f aca="false">IF(AA646="","",CONCATENATE(AA646,IF(LEFT(AT646,1)="s","+","")))</f>
        <v/>
      </c>
      <c r="BW646" s="177" t="s">
        <v>338</v>
      </c>
      <c r="BX646" s="170" t="str">
        <f aca="false">IF(BW646&lt;&gt;"",IF(ISNUMBER(FIND("=",BW646)),LEFT(BW646,FIND("=",BW646)-1),BW646),BW646)</f>
        <v>xx</v>
      </c>
      <c r="BY646" s="170" t="str">
        <f aca="false">IF(BW646&lt;&gt;"",IF(ISNUMBER(FIND("=",BW646)),RIGHT(BW646,LEN(BW646)-FIND("=",BW646)),""),"")</f>
        <v>Non_select</v>
      </c>
      <c r="BZ646" s="170" t="str">
        <f aca="false">IF(BX646&lt;&gt;"",IF(ISNUMBER(FIND(".",BX646)),LEFT(BX646,FIND(".",BX646)-1),BX646),BX646)</f>
        <v>xx</v>
      </c>
      <c r="CA646" s="170" t="str">
        <f aca="false">IF(BX646&lt;&gt;"",IF(ISNUMBER(FIND(".",BX646)),RIGHT(BX646,LEN(BX646)-FIND(".",BX646)),""),"")</f>
        <v/>
      </c>
      <c r="CC646" s="170" t="str">
        <f aca="false">A646</f>
        <v>KF514044</v>
      </c>
      <c r="CD646" s="178" t="s">
        <v>339</v>
      </c>
      <c r="CE646" s="178" t="s">
        <v>340</v>
      </c>
      <c r="CF646" s="178" t="s">
        <v>341</v>
      </c>
      <c r="CK646" s="178"/>
      <c r="CR646" s="228" t="n">
        <f aca="false">C646</f>
        <v>3</v>
      </c>
      <c r="CS646" s="229" t="e">
        <f aca="false">d#REF!</f>
        <v>#VALUE!</v>
      </c>
      <c r="CT646" s="170" t="str">
        <f aca="false">CONCATENATE(CD646," strain ",CM646," ",CL646,", partial cds")</f>
        <v>Hepatitis E virus strain  , partial cds</v>
      </c>
    </row>
    <row r="647" customFormat="false" ht="11.9" hidden="false" customHeight="true" outlineLevel="0" collapsed="false">
      <c r="A647" s="154" t="s">
        <v>1625</v>
      </c>
      <c r="B647" s="147" t="n">
        <v>3</v>
      </c>
      <c r="C647" s="148" t="n">
        <v>3</v>
      </c>
      <c r="D647" s="147" t="s">
        <v>1273</v>
      </c>
      <c r="E647" s="150" t="s">
        <v>640</v>
      </c>
      <c r="F647" s="210" t="s">
        <v>1626</v>
      </c>
      <c r="H647" s="146" t="s">
        <v>649</v>
      </c>
      <c r="I647" s="153" t="s">
        <v>650</v>
      </c>
      <c r="J647" s="146" t="s">
        <v>395</v>
      </c>
      <c r="M647" s="157" t="s">
        <v>348</v>
      </c>
      <c r="N647" s="158" t="s">
        <v>400</v>
      </c>
      <c r="O647" s="159" t="n">
        <v>2005</v>
      </c>
      <c r="S647" s="146" t="n">
        <v>280</v>
      </c>
      <c r="AH647" s="164" t="n">
        <v>6262</v>
      </c>
      <c r="AI647" s="164" t="n">
        <v>6541</v>
      </c>
      <c r="AJ647" s="219" t="n">
        <f aca="false">SeqEnd-SeqBeg+1</f>
        <v>280</v>
      </c>
      <c r="AK647" s="220" t="n">
        <f aca="false">AND( SeqBeg&lt;=Beg  , End &lt;=SeqEnd )</f>
        <v>0</v>
      </c>
      <c r="AN647" s="221"/>
      <c r="AT647" s="147" t="s">
        <v>103</v>
      </c>
      <c r="AU647" s="146"/>
      <c r="AW647" s="222" t="str">
        <f aca="false">HYPERLINK(CONCATENATE("http://www.ncbi.nlm.nih.gov/nuccore/",BM647),BM647)</f>
        <v>KF514047</v>
      </c>
      <c r="AX647" s="219" t="e">
        <f aca="false">CONCATENATE(d#REF!,IF(I647="","",CONCATENATE(".",I647)),IF(K647="","",CONCATENATE(".",K647)),IF(M647="","",CONCATENATE(".",M647)),IF(R647="","",CONCATENATE(".",R647)),IF(U647="","","(*)"))</f>
        <v>#VALUE!</v>
      </c>
      <c r="AY647" s="170" t="str">
        <f aca="false">CONCATENATE(BM647,".",BN647)</f>
        <v>KF514047.HEV_EW507</v>
      </c>
      <c r="AZ647" s="171" t="str">
        <f aca="false">IF(AV647="",IF(ISNUMBER(FIND(".",A647)),LEFT(A647,FIND(".",A647)-1),A647),AV647)</f>
        <v>KF514047</v>
      </c>
      <c r="BA647" s="171" t="str">
        <f aca="false">IF(ISNUMBER(FIND("-",AZ647)),LEFT(AZ647,FIND("-",AZ647)-1),AZ647)</f>
        <v>KF514047</v>
      </c>
      <c r="BB647" s="170" t="str">
        <f aca="false"> MEGAname &amp; "="</f>
        <v>KF514047=</v>
      </c>
      <c r="BC647" s="170" t="str">
        <f aca="false">Clear &amp; IF(span ,"Span","out")</f>
        <v>KF514047=out</v>
      </c>
      <c r="BD647" s="170" t="str">
        <f aca="false">Clear &amp; IF(span, IF(B647=".","Selected",B647),"out")</f>
        <v>KF514047=out</v>
      </c>
      <c r="BE647" s="170" t="str">
        <f aca="false">Clear &amp; Strain</f>
        <v>KF514047=HEV_EW51</v>
      </c>
      <c r="BF647" s="170" t="e">
        <f aca="false">CONCATENATE(A647,"=",F646,". ",AX647,IF(AB647="","",CONCATENATE(".",AB647)))</f>
        <v>#VALUE!</v>
      </c>
      <c r="BG647" s="170" t="e">
        <f aca="false">CONCATENATE(A647,"=",F646,". ",AX647)</f>
        <v>#VALUE!</v>
      </c>
      <c r="BH647" s="170" t="e">
        <f aca="false">CONCATENATE(A647,"=",AX647)</f>
        <v>#VALUE!</v>
      </c>
      <c r="BI647" s="170" t="e">
        <f aca="false">CONCATENATE(A647,"=",ComForSubtype,d#REF!)</f>
        <v>#VALUE!</v>
      </c>
      <c r="BJ647" s="170" t="str">
        <f aca="false">CONCATENATE(A647,"=",E647)</f>
        <v>KF514047=3</v>
      </c>
      <c r="BK647" s="170" t="str">
        <f aca="false">CONCATENATE(A647,"=",C647)</f>
        <v>KF514047=3</v>
      </c>
      <c r="BL647" s="170" t="e">
        <f aca="false">CONCATENATE(d#REF!,"=")</f>
        <v>#VALUE!</v>
      </c>
      <c r="BM647" s="223" t="str">
        <f aca="false">IF(BA647="XX","",BA647)</f>
        <v>KF514047</v>
      </c>
      <c r="BN647" s="224" t="str">
        <f aca="false">CONCATENATE(IF(F646="","",F646),IF(G647="","",CONCATENATE(" / ",G647)))</f>
        <v>HEV_EW507</v>
      </c>
      <c r="BO647" s="225" t="e">
        <f aca="false">AX647</f>
        <v>#VALUE!</v>
      </c>
      <c r="BP647" s="226" t="str">
        <f aca="false">IF(V647="","",V647)</f>
        <v/>
      </c>
      <c r="BQ647" s="226" t="str">
        <f aca="false">IF(W647="","",CONCATENATE(W647,IF(LEFT(AO647,1)="s","+","")))</f>
        <v/>
      </c>
      <c r="BR647" s="226" t="str">
        <f aca="false">IF(X647="","",CONCATENATE(X647,IF(LEFT(AQ647,1)="s","+","")))</f>
        <v/>
      </c>
      <c r="BS647" s="226" t="str">
        <f aca="false">IF(Y647="","",CONCATENATE(Y647,IF(LEFT(AR647,1)="s","+","")))</f>
        <v/>
      </c>
      <c r="BT647" s="226" t="str">
        <f aca="false">IF(Z647="","",CONCATENATE(Z647,IF(LEFT(AS647,1)="s","+","")))</f>
        <v/>
      </c>
      <c r="BU647" s="227" t="str">
        <f aca="false">IF(AA647="","",CONCATENATE(AA647,IF(LEFT(AT647,1)="s","+","")))</f>
        <v/>
      </c>
      <c r="BW647" s="177" t="s">
        <v>338</v>
      </c>
      <c r="BX647" s="170" t="str">
        <f aca="false">IF(BW647&lt;&gt;"",IF(ISNUMBER(FIND("=",BW647)),LEFT(BW647,FIND("=",BW647)-1),BW647),BW647)</f>
        <v>xx</v>
      </c>
      <c r="BY647" s="170" t="str">
        <f aca="false">IF(BW647&lt;&gt;"",IF(ISNUMBER(FIND("=",BW647)),RIGHT(BW647,LEN(BW647)-FIND("=",BW647)),""),"")</f>
        <v>Non_select</v>
      </c>
      <c r="BZ647" s="170" t="str">
        <f aca="false">IF(BX647&lt;&gt;"",IF(ISNUMBER(FIND(".",BX647)),LEFT(BX647,FIND(".",BX647)-1),BX647),BX647)</f>
        <v>xx</v>
      </c>
      <c r="CA647" s="170" t="str">
        <f aca="false">IF(BX647&lt;&gt;"",IF(ISNUMBER(FIND(".",BX647)),RIGHT(BX647,LEN(BX647)-FIND(".",BX647)),""),"")</f>
        <v/>
      </c>
      <c r="CC647" s="170" t="str">
        <f aca="false">A647</f>
        <v>KF514047</v>
      </c>
      <c r="CD647" s="178" t="s">
        <v>339</v>
      </c>
      <c r="CE647" s="178" t="s">
        <v>340</v>
      </c>
      <c r="CF647" s="178" t="s">
        <v>341</v>
      </c>
      <c r="CK647" s="178"/>
      <c r="CR647" s="228" t="n">
        <f aca="false">C647</f>
        <v>3</v>
      </c>
      <c r="CS647" s="229" t="e">
        <f aca="false">d#REF!</f>
        <v>#VALUE!</v>
      </c>
      <c r="CT647" s="170" t="str">
        <f aca="false">CONCATENATE(CD647," strain ",CM647," ",CL647,", partial cds")</f>
        <v>Hepatitis E virus strain  , partial cds</v>
      </c>
    </row>
    <row r="648" customFormat="false" ht="11.9" hidden="false" customHeight="true" outlineLevel="0" collapsed="false">
      <c r="A648" s="154" t="s">
        <v>1627</v>
      </c>
      <c r="B648" s="147" t="n">
        <v>3</v>
      </c>
      <c r="C648" s="148" t="n">
        <v>3</v>
      </c>
      <c r="D648" s="147" t="s">
        <v>1273</v>
      </c>
      <c r="E648" s="150" t="s">
        <v>640</v>
      </c>
      <c r="F648" s="210" t="s">
        <v>1628</v>
      </c>
      <c r="H648" s="146" t="s">
        <v>649</v>
      </c>
      <c r="I648" s="153" t="s">
        <v>650</v>
      </c>
      <c r="J648" s="146" t="s">
        <v>395</v>
      </c>
      <c r="M648" s="157" t="s">
        <v>348</v>
      </c>
      <c r="N648" s="158" t="s">
        <v>400</v>
      </c>
      <c r="O648" s="159" t="n">
        <v>2005</v>
      </c>
      <c r="S648" s="146" t="n">
        <v>280</v>
      </c>
      <c r="AH648" s="164" t="n">
        <v>6262</v>
      </c>
      <c r="AI648" s="164" t="n">
        <v>6541</v>
      </c>
      <c r="AJ648" s="219" t="n">
        <f aca="false">SeqEnd-SeqBeg+1</f>
        <v>280</v>
      </c>
      <c r="AK648" s="220" t="n">
        <f aca="false">AND( SeqBeg&lt;=Beg  , End &lt;=SeqEnd )</f>
        <v>0</v>
      </c>
      <c r="AN648" s="221"/>
      <c r="AT648" s="147" t="s">
        <v>103</v>
      </c>
      <c r="AU648" s="146"/>
      <c r="AW648" s="222" t="str">
        <f aca="false">HYPERLINK(CONCATENATE("http://www.ncbi.nlm.nih.gov/nuccore/",BM648),BM648)</f>
        <v>KF514048</v>
      </c>
      <c r="AX648" s="219" t="e">
        <f aca="false">CONCATENATE(d#REF!,IF(I648="","",CONCATENATE(".",I648)),IF(K648="","",CONCATENATE(".",K648)),IF(M648="","",CONCATENATE(".",M648)),IF(R648="","",CONCATENATE(".",R648)),IF(U648="","","(*)"))</f>
        <v>#VALUE!</v>
      </c>
      <c r="AY648" s="170" t="str">
        <f aca="false">CONCATENATE(BM648,".",BN648)</f>
        <v>KF514048.HEV_EW51</v>
      </c>
      <c r="AZ648" s="171" t="str">
        <f aca="false">IF(AV648="",IF(ISNUMBER(FIND(".",A648)),LEFT(A648,FIND(".",A648)-1),A648),AV648)</f>
        <v>KF514048</v>
      </c>
      <c r="BA648" s="171" t="str">
        <f aca="false">IF(ISNUMBER(FIND("-",AZ648)),LEFT(AZ648,FIND("-",AZ648)-1),AZ648)</f>
        <v>KF514048</v>
      </c>
      <c r="BB648" s="170" t="str">
        <f aca="false"> MEGAname &amp; "="</f>
        <v>KF514048=</v>
      </c>
      <c r="BC648" s="170" t="str">
        <f aca="false">Clear &amp; IF(span ,"Span","out")</f>
        <v>KF514048=out</v>
      </c>
      <c r="BD648" s="170" t="str">
        <f aca="false">Clear &amp; IF(span, IF(B648=".","Selected",B648),"out")</f>
        <v>KF514048=out</v>
      </c>
      <c r="BE648" s="170" t="str">
        <f aca="false">Clear &amp; Strain</f>
        <v>KF514048=HEV_EW52</v>
      </c>
      <c r="BF648" s="170" t="e">
        <f aca="false">CONCATENATE(A648,"=",F647,". ",AX648,IF(AB648="","",CONCATENATE(".",AB648)))</f>
        <v>#VALUE!</v>
      </c>
      <c r="BG648" s="170" t="e">
        <f aca="false">CONCATENATE(A648,"=",F647,". ",AX648)</f>
        <v>#VALUE!</v>
      </c>
      <c r="BH648" s="170" t="e">
        <f aca="false">CONCATENATE(A648,"=",AX648)</f>
        <v>#VALUE!</v>
      </c>
      <c r="BI648" s="170" t="e">
        <f aca="false">CONCATENATE(A648,"=",ComForSubtype,d#REF!)</f>
        <v>#VALUE!</v>
      </c>
      <c r="BJ648" s="170" t="str">
        <f aca="false">CONCATENATE(A648,"=",E648)</f>
        <v>KF514048=3</v>
      </c>
      <c r="BK648" s="170" t="str">
        <f aca="false">CONCATENATE(A648,"=",C648)</f>
        <v>KF514048=3</v>
      </c>
      <c r="BL648" s="170" t="e">
        <f aca="false">CONCATENATE(d#REF!,"=")</f>
        <v>#VALUE!</v>
      </c>
      <c r="BM648" s="223" t="str">
        <f aca="false">IF(BA648="XX","",BA648)</f>
        <v>KF514048</v>
      </c>
      <c r="BN648" s="224" t="str">
        <f aca="false">CONCATENATE(IF(F647="","",F647),IF(G648="","",CONCATENATE(" / ",G648)))</f>
        <v>HEV_EW51</v>
      </c>
      <c r="BO648" s="225" t="e">
        <f aca="false">AX648</f>
        <v>#VALUE!</v>
      </c>
      <c r="BP648" s="226" t="str">
        <f aca="false">IF(V648="","",V648)</f>
        <v/>
      </c>
      <c r="BQ648" s="226" t="str">
        <f aca="false">IF(W648="","",CONCATENATE(W648,IF(LEFT(AO648,1)="s","+","")))</f>
        <v/>
      </c>
      <c r="BR648" s="226" t="str">
        <f aca="false">IF(X648="","",CONCATENATE(X648,IF(LEFT(AQ648,1)="s","+","")))</f>
        <v/>
      </c>
      <c r="BS648" s="226" t="str">
        <f aca="false">IF(Y648="","",CONCATENATE(Y648,IF(LEFT(AR648,1)="s","+","")))</f>
        <v/>
      </c>
      <c r="BT648" s="226" t="str">
        <f aca="false">IF(Z648="","",CONCATENATE(Z648,IF(LEFT(AS648,1)="s","+","")))</f>
        <v/>
      </c>
      <c r="BU648" s="227" t="str">
        <f aca="false">IF(AA648="","",CONCATENATE(AA648,IF(LEFT(AT648,1)="s","+","")))</f>
        <v/>
      </c>
      <c r="BW648" s="177" t="s">
        <v>338</v>
      </c>
      <c r="BX648" s="170" t="str">
        <f aca="false">IF(BW648&lt;&gt;"",IF(ISNUMBER(FIND("=",BW648)),LEFT(BW648,FIND("=",BW648)-1),BW648),BW648)</f>
        <v>xx</v>
      </c>
      <c r="BY648" s="170" t="str">
        <f aca="false">IF(BW648&lt;&gt;"",IF(ISNUMBER(FIND("=",BW648)),RIGHT(BW648,LEN(BW648)-FIND("=",BW648)),""),"")</f>
        <v>Non_select</v>
      </c>
      <c r="BZ648" s="170" t="str">
        <f aca="false">IF(BX648&lt;&gt;"",IF(ISNUMBER(FIND(".",BX648)),LEFT(BX648,FIND(".",BX648)-1),BX648),BX648)</f>
        <v>xx</v>
      </c>
      <c r="CA648" s="170" t="str">
        <f aca="false">IF(BX648&lt;&gt;"",IF(ISNUMBER(FIND(".",BX648)),RIGHT(BX648,LEN(BX648)-FIND(".",BX648)),""),"")</f>
        <v/>
      </c>
      <c r="CC648" s="170" t="str">
        <f aca="false">A648</f>
        <v>KF514048</v>
      </c>
      <c r="CD648" s="178" t="s">
        <v>339</v>
      </c>
      <c r="CE648" s="178" t="s">
        <v>340</v>
      </c>
      <c r="CF648" s="178" t="s">
        <v>341</v>
      </c>
      <c r="CK648" s="178"/>
      <c r="CR648" s="228" t="n">
        <f aca="false">C648</f>
        <v>3</v>
      </c>
      <c r="CS648" s="229" t="e">
        <f aca="false">d#REF!</f>
        <v>#VALUE!</v>
      </c>
      <c r="CT648" s="170" t="str">
        <f aca="false">CONCATENATE(CD648," strain ",CM648," ",CL648,", partial cds")</f>
        <v>Hepatitis E virus strain  , partial cds</v>
      </c>
    </row>
    <row r="649" customFormat="false" ht="11.9" hidden="false" customHeight="true" outlineLevel="0" collapsed="false">
      <c r="A649" s="154" t="s">
        <v>1629</v>
      </c>
      <c r="B649" s="147" t="n">
        <v>3</v>
      </c>
      <c r="C649" s="148" t="n">
        <v>3</v>
      </c>
      <c r="D649" s="147" t="s">
        <v>1273</v>
      </c>
      <c r="E649" s="150" t="s">
        <v>640</v>
      </c>
      <c r="F649" s="210" t="s">
        <v>1630</v>
      </c>
      <c r="H649" s="146" t="s">
        <v>649</v>
      </c>
      <c r="I649" s="153" t="s">
        <v>650</v>
      </c>
      <c r="J649" s="146" t="s">
        <v>395</v>
      </c>
      <c r="M649" s="157" t="s">
        <v>348</v>
      </c>
      <c r="N649" s="158" t="s">
        <v>400</v>
      </c>
      <c r="O649" s="159" t="n">
        <v>2005</v>
      </c>
      <c r="S649" s="146" t="n">
        <v>280</v>
      </c>
      <c r="AH649" s="164" t="n">
        <v>6262</v>
      </c>
      <c r="AI649" s="164" t="n">
        <v>6541</v>
      </c>
      <c r="AJ649" s="219" t="n">
        <f aca="false">SeqEnd-SeqBeg+1</f>
        <v>280</v>
      </c>
      <c r="AK649" s="220" t="n">
        <f aca="false">AND( SeqBeg&lt;=Beg  , End &lt;=SeqEnd )</f>
        <v>0</v>
      </c>
      <c r="AN649" s="221"/>
      <c r="AT649" s="147" t="s">
        <v>103</v>
      </c>
      <c r="AU649" s="146"/>
      <c r="AW649" s="222" t="str">
        <f aca="false">HYPERLINK(CONCATENATE("http://www.ncbi.nlm.nih.gov/nuccore/",BM649),BM649)</f>
        <v>KF514049</v>
      </c>
      <c r="AX649" s="219" t="e">
        <f aca="false">CONCATENATE(d#REF!,IF(I649="","",CONCATENATE(".",I649)),IF(K649="","",CONCATENATE(".",K649)),IF(M649="","",CONCATENATE(".",M649)),IF(R649="","",CONCATENATE(".",R649)),IF(U649="","","(*)"))</f>
        <v>#VALUE!</v>
      </c>
      <c r="AY649" s="170" t="str">
        <f aca="false">CONCATENATE(BM649,".",BN649)</f>
        <v>KF514049.HEV_EW52</v>
      </c>
      <c r="AZ649" s="171" t="str">
        <f aca="false">IF(AV649="",IF(ISNUMBER(FIND(".",A649)),LEFT(A649,FIND(".",A649)-1),A649),AV649)</f>
        <v>KF514049</v>
      </c>
      <c r="BA649" s="171" t="str">
        <f aca="false">IF(ISNUMBER(FIND("-",AZ649)),LEFT(AZ649,FIND("-",AZ649)-1),AZ649)</f>
        <v>KF514049</v>
      </c>
      <c r="BB649" s="170" t="str">
        <f aca="false"> MEGAname &amp; "="</f>
        <v>KF514049=</v>
      </c>
      <c r="BC649" s="170" t="str">
        <f aca="false">Clear &amp; IF(span ,"Span","out")</f>
        <v>KF514049=out</v>
      </c>
      <c r="BD649" s="170" t="str">
        <f aca="false">Clear &amp; IF(span, IF(B649=".","Selected",B649),"out")</f>
        <v>KF514049=out</v>
      </c>
      <c r="BE649" s="170" t="str">
        <f aca="false">Clear &amp; Strain</f>
        <v>KF514049=HEV_EW53</v>
      </c>
      <c r="BF649" s="170" t="e">
        <f aca="false">CONCATENATE(A649,"=",F648,". ",AX649,IF(AB649="","",CONCATENATE(".",AB649)))</f>
        <v>#VALUE!</v>
      </c>
      <c r="BG649" s="170" t="e">
        <f aca="false">CONCATENATE(A649,"=",F648,". ",AX649)</f>
        <v>#VALUE!</v>
      </c>
      <c r="BH649" s="170" t="e">
        <f aca="false">CONCATENATE(A649,"=",AX649)</f>
        <v>#VALUE!</v>
      </c>
      <c r="BI649" s="170" t="e">
        <f aca="false">CONCATENATE(A649,"=",ComForSubtype,d#REF!)</f>
        <v>#VALUE!</v>
      </c>
      <c r="BJ649" s="170" t="str">
        <f aca="false">CONCATENATE(A649,"=",E649)</f>
        <v>KF514049=3</v>
      </c>
      <c r="BK649" s="170" t="str">
        <f aca="false">CONCATENATE(A649,"=",C649)</f>
        <v>KF514049=3</v>
      </c>
      <c r="BL649" s="170" t="e">
        <f aca="false">CONCATENATE(d#REF!,"=")</f>
        <v>#VALUE!</v>
      </c>
      <c r="BM649" s="223" t="str">
        <f aca="false">IF(BA649="XX","",BA649)</f>
        <v>KF514049</v>
      </c>
      <c r="BN649" s="224" t="str">
        <f aca="false">CONCATENATE(IF(F648="","",F648),IF(G649="","",CONCATENATE(" / ",G649)))</f>
        <v>HEV_EW52</v>
      </c>
      <c r="BO649" s="225" t="e">
        <f aca="false">AX649</f>
        <v>#VALUE!</v>
      </c>
      <c r="BP649" s="226" t="str">
        <f aca="false">IF(V649="","",V649)</f>
        <v/>
      </c>
      <c r="BQ649" s="226" t="str">
        <f aca="false">IF(W649="","",CONCATENATE(W649,IF(LEFT(AO649,1)="s","+","")))</f>
        <v/>
      </c>
      <c r="BR649" s="226" t="str">
        <f aca="false">IF(X649="","",CONCATENATE(X649,IF(LEFT(AQ649,1)="s","+","")))</f>
        <v/>
      </c>
      <c r="BS649" s="226" t="str">
        <f aca="false">IF(Y649="","",CONCATENATE(Y649,IF(LEFT(AR649,1)="s","+","")))</f>
        <v/>
      </c>
      <c r="BT649" s="226" t="str">
        <f aca="false">IF(Z649="","",CONCATENATE(Z649,IF(LEFT(AS649,1)="s","+","")))</f>
        <v/>
      </c>
      <c r="BU649" s="227" t="str">
        <f aca="false">IF(AA649="","",CONCATENATE(AA649,IF(LEFT(AT649,1)="s","+","")))</f>
        <v/>
      </c>
      <c r="BW649" s="177" t="s">
        <v>338</v>
      </c>
      <c r="BX649" s="170" t="str">
        <f aca="false">IF(BW649&lt;&gt;"",IF(ISNUMBER(FIND("=",BW649)),LEFT(BW649,FIND("=",BW649)-1),BW649),BW649)</f>
        <v>xx</v>
      </c>
      <c r="BY649" s="170" t="str">
        <f aca="false">IF(BW649&lt;&gt;"",IF(ISNUMBER(FIND("=",BW649)),RIGHT(BW649,LEN(BW649)-FIND("=",BW649)),""),"")</f>
        <v>Non_select</v>
      </c>
      <c r="BZ649" s="170" t="str">
        <f aca="false">IF(BX649&lt;&gt;"",IF(ISNUMBER(FIND(".",BX649)),LEFT(BX649,FIND(".",BX649)-1),BX649),BX649)</f>
        <v>xx</v>
      </c>
      <c r="CA649" s="170" t="str">
        <f aca="false">IF(BX649&lt;&gt;"",IF(ISNUMBER(FIND(".",BX649)),RIGHT(BX649,LEN(BX649)-FIND(".",BX649)),""),"")</f>
        <v/>
      </c>
      <c r="CC649" s="170" t="str">
        <f aca="false">A649</f>
        <v>KF514049</v>
      </c>
      <c r="CD649" s="178" t="s">
        <v>339</v>
      </c>
      <c r="CE649" s="178" t="s">
        <v>340</v>
      </c>
      <c r="CF649" s="178" t="s">
        <v>341</v>
      </c>
      <c r="CK649" s="178"/>
      <c r="CR649" s="228" t="n">
        <f aca="false">C649</f>
        <v>3</v>
      </c>
      <c r="CS649" s="229" t="e">
        <f aca="false">d#REF!</f>
        <v>#VALUE!</v>
      </c>
      <c r="CT649" s="170" t="str">
        <f aca="false">CONCATENATE(CD649," strain ",CM649," ",CL649,", partial cds")</f>
        <v>Hepatitis E virus strain  , partial cds</v>
      </c>
    </row>
    <row r="650" customFormat="false" ht="11.9" hidden="false" customHeight="true" outlineLevel="0" collapsed="false">
      <c r="A650" s="154" t="s">
        <v>1631</v>
      </c>
      <c r="B650" s="147" t="n">
        <v>3</v>
      </c>
      <c r="C650" s="148" t="n">
        <v>3</v>
      </c>
      <c r="D650" s="147" t="s">
        <v>1273</v>
      </c>
      <c r="E650" s="150" t="s">
        <v>640</v>
      </c>
      <c r="F650" s="210" t="s">
        <v>1632</v>
      </c>
      <c r="H650" s="146" t="s">
        <v>649</v>
      </c>
      <c r="I650" s="153" t="s">
        <v>650</v>
      </c>
      <c r="J650" s="146" t="s">
        <v>395</v>
      </c>
      <c r="M650" s="157" t="s">
        <v>348</v>
      </c>
      <c r="N650" s="158" t="s">
        <v>400</v>
      </c>
      <c r="O650" s="159" t="n">
        <v>2006</v>
      </c>
      <c r="S650" s="146" t="n">
        <v>280</v>
      </c>
      <c r="AH650" s="164" t="n">
        <v>6262</v>
      </c>
      <c r="AI650" s="164" t="n">
        <v>6541</v>
      </c>
      <c r="AJ650" s="219" t="n">
        <f aca="false">SeqEnd-SeqBeg+1</f>
        <v>280</v>
      </c>
      <c r="AK650" s="220" t="n">
        <f aca="false">AND( SeqBeg&lt;=Beg  , End &lt;=SeqEnd )</f>
        <v>0</v>
      </c>
      <c r="AN650" s="221"/>
      <c r="AT650" s="147" t="s">
        <v>103</v>
      </c>
      <c r="AU650" s="146"/>
      <c r="AW650" s="222" t="str">
        <f aca="false">HYPERLINK(CONCATENATE("http://www.ncbi.nlm.nih.gov/nuccore/",BM650),BM650)</f>
        <v>KF514050</v>
      </c>
      <c r="AX650" s="219" t="e">
        <f aca="false">CONCATENATE(d#REF!,IF(I650="","",CONCATENATE(".",I650)),IF(K650="","",CONCATENATE(".",K650)),IF(M650="","",CONCATENATE(".",M650)),IF(R650="","",CONCATENATE(".",R650)),IF(U650="","","(*)"))</f>
        <v>#VALUE!</v>
      </c>
      <c r="AY650" s="170" t="str">
        <f aca="false">CONCATENATE(BM650,".",BN650)</f>
        <v>KF514050.HEV_EW53</v>
      </c>
      <c r="AZ650" s="171" t="str">
        <f aca="false">IF(AV650="",IF(ISNUMBER(FIND(".",A650)),LEFT(A650,FIND(".",A650)-1),A650),AV650)</f>
        <v>KF514050</v>
      </c>
      <c r="BA650" s="171" t="str">
        <f aca="false">IF(ISNUMBER(FIND("-",AZ650)),LEFT(AZ650,FIND("-",AZ650)-1),AZ650)</f>
        <v>KF514050</v>
      </c>
      <c r="BB650" s="170" t="str">
        <f aca="false"> MEGAname &amp; "="</f>
        <v>KF514050=</v>
      </c>
      <c r="BC650" s="170" t="str">
        <f aca="false">Clear &amp; IF(span ,"Span","out")</f>
        <v>KF514050=out</v>
      </c>
      <c r="BD650" s="170" t="str">
        <f aca="false">Clear &amp; IF(span, IF(B650=".","Selected",B650),"out")</f>
        <v>KF514050=out</v>
      </c>
      <c r="BE650" s="170" t="str">
        <f aca="false">Clear &amp; Strain</f>
        <v>KF514050=HEV_EW54</v>
      </c>
      <c r="BF650" s="170" t="e">
        <f aca="false">CONCATENATE(A650,"=",F649,". ",AX650,IF(AB650="","",CONCATENATE(".",AB650)))</f>
        <v>#VALUE!</v>
      </c>
      <c r="BG650" s="170" t="e">
        <f aca="false">CONCATENATE(A650,"=",F649,". ",AX650)</f>
        <v>#VALUE!</v>
      </c>
      <c r="BH650" s="170" t="e">
        <f aca="false">CONCATENATE(A650,"=",AX650)</f>
        <v>#VALUE!</v>
      </c>
      <c r="BI650" s="170" t="e">
        <f aca="false">CONCATENATE(A650,"=",ComForSubtype,d#REF!)</f>
        <v>#VALUE!</v>
      </c>
      <c r="BJ650" s="170" t="str">
        <f aca="false">CONCATENATE(A650,"=",E650)</f>
        <v>KF514050=3</v>
      </c>
      <c r="BK650" s="170" t="str">
        <f aca="false">CONCATENATE(A650,"=",C650)</f>
        <v>KF514050=3</v>
      </c>
      <c r="BL650" s="170" t="e">
        <f aca="false">CONCATENATE(d#REF!,"=")</f>
        <v>#VALUE!</v>
      </c>
      <c r="BM650" s="223" t="str">
        <f aca="false">IF(BA650="XX","",BA650)</f>
        <v>KF514050</v>
      </c>
      <c r="BN650" s="224" t="str">
        <f aca="false">CONCATENATE(IF(F649="","",F649),IF(G650="","",CONCATENATE(" / ",G650)))</f>
        <v>HEV_EW53</v>
      </c>
      <c r="BO650" s="225" t="e">
        <f aca="false">AX650</f>
        <v>#VALUE!</v>
      </c>
      <c r="BP650" s="226" t="str">
        <f aca="false">IF(V650="","",V650)</f>
        <v/>
      </c>
      <c r="BQ650" s="226" t="str">
        <f aca="false">IF(W650="","",CONCATENATE(W650,IF(LEFT(AO650,1)="s","+","")))</f>
        <v/>
      </c>
      <c r="BR650" s="226" t="str">
        <f aca="false">IF(X650="","",CONCATENATE(X650,IF(LEFT(AQ650,1)="s","+","")))</f>
        <v/>
      </c>
      <c r="BS650" s="226" t="str">
        <f aca="false">IF(Y650="","",CONCATENATE(Y650,IF(LEFT(AR650,1)="s","+","")))</f>
        <v/>
      </c>
      <c r="BT650" s="226" t="str">
        <f aca="false">IF(Z650="","",CONCATENATE(Z650,IF(LEFT(AS650,1)="s","+","")))</f>
        <v/>
      </c>
      <c r="BU650" s="227" t="str">
        <f aca="false">IF(AA650="","",CONCATENATE(AA650,IF(LEFT(AT650,1)="s","+","")))</f>
        <v/>
      </c>
      <c r="BW650" s="177" t="s">
        <v>338</v>
      </c>
      <c r="BX650" s="170" t="str">
        <f aca="false">IF(BW650&lt;&gt;"",IF(ISNUMBER(FIND("=",BW650)),LEFT(BW650,FIND("=",BW650)-1),BW650),BW650)</f>
        <v>xx</v>
      </c>
      <c r="BY650" s="170" t="str">
        <f aca="false">IF(BW650&lt;&gt;"",IF(ISNUMBER(FIND("=",BW650)),RIGHT(BW650,LEN(BW650)-FIND("=",BW650)),""),"")</f>
        <v>Non_select</v>
      </c>
      <c r="BZ650" s="170" t="str">
        <f aca="false">IF(BX650&lt;&gt;"",IF(ISNUMBER(FIND(".",BX650)),LEFT(BX650,FIND(".",BX650)-1),BX650),BX650)</f>
        <v>xx</v>
      </c>
      <c r="CA650" s="170" t="str">
        <f aca="false">IF(BX650&lt;&gt;"",IF(ISNUMBER(FIND(".",BX650)),RIGHT(BX650,LEN(BX650)-FIND(".",BX650)),""),"")</f>
        <v/>
      </c>
      <c r="CC650" s="170" t="str">
        <f aca="false">A650</f>
        <v>KF514050</v>
      </c>
      <c r="CD650" s="178" t="s">
        <v>339</v>
      </c>
      <c r="CE650" s="178" t="s">
        <v>340</v>
      </c>
      <c r="CF650" s="178" t="s">
        <v>341</v>
      </c>
      <c r="CK650" s="178"/>
      <c r="CR650" s="228" t="n">
        <f aca="false">C650</f>
        <v>3</v>
      </c>
      <c r="CS650" s="229" t="e">
        <f aca="false">d#REF!</f>
        <v>#VALUE!</v>
      </c>
      <c r="CT650" s="170" t="str">
        <f aca="false">CONCATENATE(CD650," strain ",CM650," ",CL650,", partial cds")</f>
        <v>Hepatitis E virus strain  , partial cds</v>
      </c>
    </row>
    <row r="651" customFormat="false" ht="11.9" hidden="false" customHeight="true" outlineLevel="0" collapsed="false">
      <c r="A651" s="154" t="s">
        <v>1633</v>
      </c>
      <c r="B651" s="147" t="n">
        <v>3</v>
      </c>
      <c r="C651" s="148" t="n">
        <v>3</v>
      </c>
      <c r="D651" s="147" t="s">
        <v>1273</v>
      </c>
      <c r="E651" s="150" t="s">
        <v>640</v>
      </c>
      <c r="F651" s="210" t="s">
        <v>1634</v>
      </c>
      <c r="H651" s="146" t="s">
        <v>649</v>
      </c>
      <c r="I651" s="153" t="s">
        <v>650</v>
      </c>
      <c r="J651" s="146" t="s">
        <v>395</v>
      </c>
      <c r="M651" s="157" t="s">
        <v>348</v>
      </c>
      <c r="N651" s="158" t="s">
        <v>400</v>
      </c>
      <c r="O651" s="159" t="n">
        <v>2006</v>
      </c>
      <c r="S651" s="146" t="n">
        <v>280</v>
      </c>
      <c r="AH651" s="164" t="n">
        <v>6262</v>
      </c>
      <c r="AI651" s="164" t="n">
        <v>6541</v>
      </c>
      <c r="AJ651" s="219" t="n">
        <f aca="false">SeqEnd-SeqBeg+1</f>
        <v>280</v>
      </c>
      <c r="AK651" s="220" t="n">
        <f aca="false">AND( SeqBeg&lt;=Beg  , End &lt;=SeqEnd )</f>
        <v>0</v>
      </c>
      <c r="AN651" s="221"/>
      <c r="AT651" s="147" t="s">
        <v>103</v>
      </c>
      <c r="AU651" s="146"/>
      <c r="AW651" s="222" t="str">
        <f aca="false">HYPERLINK(CONCATENATE("http://www.ncbi.nlm.nih.gov/nuccore/",BM651),BM651)</f>
        <v>KF514051</v>
      </c>
      <c r="AX651" s="219" t="e">
        <f aca="false">CONCATENATE(d#REF!,IF(I651="","",CONCATENATE(".",I651)),IF(K651="","",CONCATENATE(".",K651)),IF(M651="","",CONCATENATE(".",M651)),IF(R651="","",CONCATENATE(".",R651)),IF(U651="","","(*)"))</f>
        <v>#VALUE!</v>
      </c>
      <c r="AY651" s="170" t="str">
        <f aca="false">CONCATENATE(BM651,".",BN651)</f>
        <v>KF514051.HEV_EW54</v>
      </c>
      <c r="AZ651" s="171" t="str">
        <f aca="false">IF(AV651="",IF(ISNUMBER(FIND(".",A651)),LEFT(A651,FIND(".",A651)-1),A651),AV651)</f>
        <v>KF514051</v>
      </c>
      <c r="BA651" s="171" t="str">
        <f aca="false">IF(ISNUMBER(FIND("-",AZ651)),LEFT(AZ651,FIND("-",AZ651)-1),AZ651)</f>
        <v>KF514051</v>
      </c>
      <c r="BB651" s="170" t="str">
        <f aca="false"> MEGAname &amp; "="</f>
        <v>KF514051=</v>
      </c>
      <c r="BC651" s="170" t="str">
        <f aca="false">Clear &amp; IF(span ,"Span","out")</f>
        <v>KF514051=out</v>
      </c>
      <c r="BD651" s="170" t="str">
        <f aca="false">Clear &amp; IF(span, IF(B651=".","Selected",B651),"out")</f>
        <v>KF514051=out</v>
      </c>
      <c r="BE651" s="170" t="str">
        <f aca="false">Clear &amp; Strain</f>
        <v>KF514051=HEV_EW55</v>
      </c>
      <c r="BF651" s="170" t="e">
        <f aca="false">CONCATENATE(A651,"=",F650,". ",AX651,IF(AB651="","",CONCATENATE(".",AB651)))</f>
        <v>#VALUE!</v>
      </c>
      <c r="BG651" s="170" t="e">
        <f aca="false">CONCATENATE(A651,"=",F650,". ",AX651)</f>
        <v>#VALUE!</v>
      </c>
      <c r="BH651" s="170" t="e">
        <f aca="false">CONCATENATE(A651,"=",AX651)</f>
        <v>#VALUE!</v>
      </c>
      <c r="BI651" s="170" t="e">
        <f aca="false">CONCATENATE(A651,"=",ComForSubtype,d#REF!)</f>
        <v>#VALUE!</v>
      </c>
      <c r="BJ651" s="170" t="str">
        <f aca="false">CONCATENATE(A651,"=",E651)</f>
        <v>KF514051=3</v>
      </c>
      <c r="BK651" s="170" t="str">
        <f aca="false">CONCATENATE(A651,"=",C651)</f>
        <v>KF514051=3</v>
      </c>
      <c r="BL651" s="170" t="e">
        <f aca="false">CONCATENATE(d#REF!,"=")</f>
        <v>#VALUE!</v>
      </c>
      <c r="BM651" s="223" t="str">
        <f aca="false">IF(BA651="XX","",BA651)</f>
        <v>KF514051</v>
      </c>
      <c r="BN651" s="224" t="str">
        <f aca="false">CONCATENATE(IF(F650="","",F650),IF(G651="","",CONCATENATE(" / ",G651)))</f>
        <v>HEV_EW54</v>
      </c>
      <c r="BO651" s="225" t="e">
        <f aca="false">AX651</f>
        <v>#VALUE!</v>
      </c>
      <c r="BP651" s="226" t="str">
        <f aca="false">IF(V651="","",V651)</f>
        <v/>
      </c>
      <c r="BQ651" s="226" t="str">
        <f aca="false">IF(W651="","",CONCATENATE(W651,IF(LEFT(AO651,1)="s","+","")))</f>
        <v/>
      </c>
      <c r="BR651" s="226" t="str">
        <f aca="false">IF(X651="","",CONCATENATE(X651,IF(LEFT(AQ651,1)="s","+","")))</f>
        <v/>
      </c>
      <c r="BS651" s="226" t="str">
        <f aca="false">IF(Y651="","",CONCATENATE(Y651,IF(LEFT(AR651,1)="s","+","")))</f>
        <v/>
      </c>
      <c r="BT651" s="226" t="str">
        <f aca="false">IF(Z651="","",CONCATENATE(Z651,IF(LEFT(AS651,1)="s","+","")))</f>
        <v/>
      </c>
      <c r="BU651" s="227" t="str">
        <f aca="false">IF(AA651="","",CONCATENATE(AA651,IF(LEFT(AT651,1)="s","+","")))</f>
        <v/>
      </c>
      <c r="BW651" s="177" t="s">
        <v>338</v>
      </c>
      <c r="BX651" s="170" t="str">
        <f aca="false">IF(BW651&lt;&gt;"",IF(ISNUMBER(FIND("=",BW651)),LEFT(BW651,FIND("=",BW651)-1),BW651),BW651)</f>
        <v>xx</v>
      </c>
      <c r="BY651" s="170" t="str">
        <f aca="false">IF(BW651&lt;&gt;"",IF(ISNUMBER(FIND("=",BW651)),RIGHT(BW651,LEN(BW651)-FIND("=",BW651)),""),"")</f>
        <v>Non_select</v>
      </c>
      <c r="BZ651" s="170" t="str">
        <f aca="false">IF(BX651&lt;&gt;"",IF(ISNUMBER(FIND(".",BX651)),LEFT(BX651,FIND(".",BX651)-1),BX651),BX651)</f>
        <v>xx</v>
      </c>
      <c r="CA651" s="170" t="str">
        <f aca="false">IF(BX651&lt;&gt;"",IF(ISNUMBER(FIND(".",BX651)),RIGHT(BX651,LEN(BX651)-FIND(".",BX651)),""),"")</f>
        <v/>
      </c>
      <c r="CC651" s="170" t="str">
        <f aca="false">A651</f>
        <v>KF514051</v>
      </c>
      <c r="CD651" s="178" t="s">
        <v>339</v>
      </c>
      <c r="CE651" s="178" t="s">
        <v>340</v>
      </c>
      <c r="CF651" s="178" t="s">
        <v>341</v>
      </c>
      <c r="CK651" s="178"/>
      <c r="CR651" s="228" t="n">
        <f aca="false">C651</f>
        <v>3</v>
      </c>
      <c r="CS651" s="229" t="e">
        <f aca="false">d#REF!</f>
        <v>#VALUE!</v>
      </c>
      <c r="CT651" s="170" t="str">
        <f aca="false">CONCATENATE(CD651," strain ",CM651," ",CL651,", partial cds")</f>
        <v>Hepatitis E virus strain  , partial cds</v>
      </c>
    </row>
    <row r="652" customFormat="false" ht="11.9" hidden="false" customHeight="true" outlineLevel="0" collapsed="false">
      <c r="A652" s="154" t="s">
        <v>1635</v>
      </c>
      <c r="B652" s="147" t="n">
        <v>3</v>
      </c>
      <c r="C652" s="148" t="n">
        <v>3</v>
      </c>
      <c r="D652" s="147" t="s">
        <v>1273</v>
      </c>
      <c r="E652" s="150" t="s">
        <v>640</v>
      </c>
      <c r="F652" s="210" t="s">
        <v>1636</v>
      </c>
      <c r="H652" s="146" t="s">
        <v>649</v>
      </c>
      <c r="I652" s="153" t="s">
        <v>650</v>
      </c>
      <c r="J652" s="146" t="s">
        <v>395</v>
      </c>
      <c r="M652" s="157" t="s">
        <v>348</v>
      </c>
      <c r="N652" s="158" t="s">
        <v>400</v>
      </c>
      <c r="O652" s="159" t="n">
        <v>2006</v>
      </c>
      <c r="S652" s="146" t="n">
        <v>280</v>
      </c>
      <c r="AH652" s="164" t="n">
        <v>6262</v>
      </c>
      <c r="AI652" s="164" t="n">
        <v>6541</v>
      </c>
      <c r="AJ652" s="219" t="n">
        <f aca="false">SeqEnd-SeqBeg+1</f>
        <v>280</v>
      </c>
      <c r="AK652" s="220" t="n">
        <f aca="false">AND( SeqBeg&lt;=Beg  , End &lt;=SeqEnd )</f>
        <v>0</v>
      </c>
      <c r="AN652" s="221"/>
      <c r="AT652" s="147" t="s">
        <v>103</v>
      </c>
      <c r="AU652" s="146"/>
      <c r="AW652" s="222" t="str">
        <f aca="false">HYPERLINK(CONCATENATE("http://www.ncbi.nlm.nih.gov/nuccore/",BM652),BM652)</f>
        <v>KF514052</v>
      </c>
      <c r="AX652" s="219" t="e">
        <f aca="false">CONCATENATE(d#REF!,IF(I652="","",CONCATENATE(".",I652)),IF(K652="","",CONCATENATE(".",K652)),IF(M652="","",CONCATENATE(".",M652)),IF(R652="","",CONCATENATE(".",R652)),IF(U652="","","(*)"))</f>
        <v>#VALUE!</v>
      </c>
      <c r="AY652" s="170" t="str">
        <f aca="false">CONCATENATE(BM652,".",BN652)</f>
        <v>KF514052.HEV_EW55</v>
      </c>
      <c r="AZ652" s="171" t="str">
        <f aca="false">IF(AV652="",IF(ISNUMBER(FIND(".",A652)),LEFT(A652,FIND(".",A652)-1),A652),AV652)</f>
        <v>KF514052</v>
      </c>
      <c r="BA652" s="171" t="str">
        <f aca="false">IF(ISNUMBER(FIND("-",AZ652)),LEFT(AZ652,FIND("-",AZ652)-1),AZ652)</f>
        <v>KF514052</v>
      </c>
      <c r="BB652" s="170" t="str">
        <f aca="false"> MEGAname &amp; "="</f>
        <v>KF514052=</v>
      </c>
      <c r="BC652" s="170" t="str">
        <f aca="false">Clear &amp; IF(span ,"Span","out")</f>
        <v>KF514052=out</v>
      </c>
      <c r="BD652" s="170" t="str">
        <f aca="false">Clear &amp; IF(span, IF(B652=".","Selected",B652),"out")</f>
        <v>KF514052=out</v>
      </c>
      <c r="BE652" s="170" t="str">
        <f aca="false">Clear &amp; Strain</f>
        <v>KF514052=HEV_EW56</v>
      </c>
      <c r="BF652" s="170" t="e">
        <f aca="false">CONCATENATE(A652,"=",F651,". ",AX652,IF(AB652="","",CONCATENATE(".",AB652)))</f>
        <v>#VALUE!</v>
      </c>
      <c r="BG652" s="170" t="e">
        <f aca="false">CONCATENATE(A652,"=",F651,". ",AX652)</f>
        <v>#VALUE!</v>
      </c>
      <c r="BH652" s="170" t="e">
        <f aca="false">CONCATENATE(A652,"=",AX652)</f>
        <v>#VALUE!</v>
      </c>
      <c r="BI652" s="170" t="e">
        <f aca="false">CONCATENATE(A652,"=",ComForSubtype,d#REF!)</f>
        <v>#VALUE!</v>
      </c>
      <c r="BJ652" s="170" t="str">
        <f aca="false">CONCATENATE(A652,"=",E652)</f>
        <v>KF514052=3</v>
      </c>
      <c r="BK652" s="170" t="str">
        <f aca="false">CONCATENATE(A652,"=",C652)</f>
        <v>KF514052=3</v>
      </c>
      <c r="BL652" s="170" t="e">
        <f aca="false">CONCATENATE(d#REF!,"=")</f>
        <v>#VALUE!</v>
      </c>
      <c r="BM652" s="223" t="str">
        <f aca="false">IF(BA652="XX","",BA652)</f>
        <v>KF514052</v>
      </c>
      <c r="BN652" s="224" t="str">
        <f aca="false">CONCATENATE(IF(F651="","",F651),IF(G652="","",CONCATENATE(" / ",G652)))</f>
        <v>HEV_EW55</v>
      </c>
      <c r="BO652" s="225" t="e">
        <f aca="false">AX652</f>
        <v>#VALUE!</v>
      </c>
      <c r="BP652" s="226" t="str">
        <f aca="false">IF(V652="","",V652)</f>
        <v/>
      </c>
      <c r="BQ652" s="226" t="str">
        <f aca="false">IF(W652="","",CONCATENATE(W652,IF(LEFT(AO652,1)="s","+","")))</f>
        <v/>
      </c>
      <c r="BR652" s="226" t="str">
        <f aca="false">IF(X652="","",CONCATENATE(X652,IF(LEFT(AQ652,1)="s","+","")))</f>
        <v/>
      </c>
      <c r="BS652" s="226" t="str">
        <f aca="false">IF(Y652="","",CONCATENATE(Y652,IF(LEFT(AR652,1)="s","+","")))</f>
        <v/>
      </c>
      <c r="BT652" s="226" t="str">
        <f aca="false">IF(Z652="","",CONCATENATE(Z652,IF(LEFT(AS652,1)="s","+","")))</f>
        <v/>
      </c>
      <c r="BU652" s="227" t="str">
        <f aca="false">IF(AA652="","",CONCATENATE(AA652,IF(LEFT(AT652,1)="s","+","")))</f>
        <v/>
      </c>
      <c r="BW652" s="177" t="s">
        <v>338</v>
      </c>
      <c r="BX652" s="170" t="str">
        <f aca="false">IF(BW652&lt;&gt;"",IF(ISNUMBER(FIND("=",BW652)),LEFT(BW652,FIND("=",BW652)-1),BW652),BW652)</f>
        <v>xx</v>
      </c>
      <c r="BY652" s="170" t="str">
        <f aca="false">IF(BW652&lt;&gt;"",IF(ISNUMBER(FIND("=",BW652)),RIGHT(BW652,LEN(BW652)-FIND("=",BW652)),""),"")</f>
        <v>Non_select</v>
      </c>
      <c r="BZ652" s="170" t="str">
        <f aca="false">IF(BX652&lt;&gt;"",IF(ISNUMBER(FIND(".",BX652)),LEFT(BX652,FIND(".",BX652)-1),BX652),BX652)</f>
        <v>xx</v>
      </c>
      <c r="CA652" s="170" t="str">
        <f aca="false">IF(BX652&lt;&gt;"",IF(ISNUMBER(FIND(".",BX652)),RIGHT(BX652,LEN(BX652)-FIND(".",BX652)),""),"")</f>
        <v/>
      </c>
      <c r="CC652" s="170" t="str">
        <f aca="false">A652</f>
        <v>KF514052</v>
      </c>
      <c r="CD652" s="178" t="s">
        <v>339</v>
      </c>
      <c r="CE652" s="178" t="s">
        <v>340</v>
      </c>
      <c r="CF652" s="178" t="s">
        <v>341</v>
      </c>
      <c r="CK652" s="178"/>
      <c r="CR652" s="228" t="n">
        <f aca="false">C652</f>
        <v>3</v>
      </c>
      <c r="CS652" s="229" t="e">
        <f aca="false">d#REF!</f>
        <v>#VALUE!</v>
      </c>
      <c r="CT652" s="170" t="str">
        <f aca="false">CONCATENATE(CD652," strain ",CM652," ",CL652,", partial cds")</f>
        <v>Hepatitis E virus strain  , partial cds</v>
      </c>
    </row>
    <row r="653" customFormat="false" ht="11.9" hidden="false" customHeight="true" outlineLevel="0" collapsed="false">
      <c r="A653" s="154" t="s">
        <v>1637</v>
      </c>
      <c r="B653" s="147" t="n">
        <v>3</v>
      </c>
      <c r="C653" s="148" t="n">
        <v>3</v>
      </c>
      <c r="D653" s="147" t="s">
        <v>1273</v>
      </c>
      <c r="E653" s="150" t="s">
        <v>640</v>
      </c>
      <c r="F653" s="210" t="s">
        <v>1638</v>
      </c>
      <c r="H653" s="146" t="s">
        <v>649</v>
      </c>
      <c r="I653" s="153" t="s">
        <v>650</v>
      </c>
      <c r="J653" s="146" t="s">
        <v>395</v>
      </c>
      <c r="M653" s="157" t="s">
        <v>348</v>
      </c>
      <c r="N653" s="158" t="s">
        <v>400</v>
      </c>
      <c r="O653" s="159" t="n">
        <v>2005</v>
      </c>
      <c r="S653" s="146" t="n">
        <v>280</v>
      </c>
      <c r="AH653" s="164" t="n">
        <v>6262</v>
      </c>
      <c r="AI653" s="164" t="n">
        <v>6541</v>
      </c>
      <c r="AJ653" s="219" t="n">
        <f aca="false">SeqEnd-SeqBeg+1</f>
        <v>280</v>
      </c>
      <c r="AK653" s="220" t="n">
        <f aca="false">AND( SeqBeg&lt;=Beg  , End &lt;=SeqEnd )</f>
        <v>0</v>
      </c>
      <c r="AN653" s="221"/>
      <c r="AT653" s="147" t="s">
        <v>103</v>
      </c>
      <c r="AU653" s="146"/>
      <c r="AW653" s="222" t="str">
        <f aca="false">HYPERLINK(CONCATENATE("http://www.ncbi.nlm.nih.gov/nuccore/",BM653),BM653)</f>
        <v>KF514053</v>
      </c>
      <c r="AX653" s="219" t="e">
        <f aca="false">CONCATENATE(d#REF!,IF(I653="","",CONCATENATE(".",I653)),IF(K653="","",CONCATENATE(".",K653)),IF(M653="","",CONCATENATE(".",M653)),IF(R653="","",CONCATENATE(".",R653)),IF(U653="","","(*)"))</f>
        <v>#VALUE!</v>
      </c>
      <c r="AY653" s="170" t="str">
        <f aca="false">CONCATENATE(BM653,".",BN653)</f>
        <v>KF514053.HEV_EW56</v>
      </c>
      <c r="AZ653" s="171" t="str">
        <f aca="false">IF(AV653="",IF(ISNUMBER(FIND(".",A653)),LEFT(A653,FIND(".",A653)-1),A653),AV653)</f>
        <v>KF514053</v>
      </c>
      <c r="BA653" s="171" t="str">
        <f aca="false">IF(ISNUMBER(FIND("-",AZ653)),LEFT(AZ653,FIND("-",AZ653)-1),AZ653)</f>
        <v>KF514053</v>
      </c>
      <c r="BB653" s="170" t="str">
        <f aca="false"> MEGAname &amp; "="</f>
        <v>KF514053=</v>
      </c>
      <c r="BC653" s="170" t="str">
        <f aca="false">Clear &amp; IF(span ,"Span","out")</f>
        <v>KF514053=out</v>
      </c>
      <c r="BD653" s="170" t="str">
        <f aca="false">Clear &amp; IF(span, IF(B653=".","Selected",B653),"out")</f>
        <v>KF514053=out</v>
      </c>
      <c r="BE653" s="170" t="str">
        <f aca="false">Clear &amp; Strain</f>
        <v>KF514053=HEV_EW57</v>
      </c>
      <c r="BF653" s="170" t="e">
        <f aca="false">CONCATENATE(A653,"=",F652,". ",AX653,IF(AB653="","",CONCATENATE(".",AB653)))</f>
        <v>#VALUE!</v>
      </c>
      <c r="BG653" s="170" t="e">
        <f aca="false">CONCATENATE(A653,"=",F652,". ",AX653)</f>
        <v>#VALUE!</v>
      </c>
      <c r="BH653" s="170" t="e">
        <f aca="false">CONCATENATE(A653,"=",AX653)</f>
        <v>#VALUE!</v>
      </c>
      <c r="BI653" s="170" t="e">
        <f aca="false">CONCATENATE(A653,"=",ComForSubtype,d#REF!)</f>
        <v>#VALUE!</v>
      </c>
      <c r="BJ653" s="170" t="str">
        <f aca="false">CONCATENATE(A653,"=",E653)</f>
        <v>KF514053=3</v>
      </c>
      <c r="BK653" s="170" t="str">
        <f aca="false">CONCATENATE(A653,"=",C653)</f>
        <v>KF514053=3</v>
      </c>
      <c r="BL653" s="170" t="e">
        <f aca="false">CONCATENATE(d#REF!,"=")</f>
        <v>#VALUE!</v>
      </c>
      <c r="BM653" s="223" t="str">
        <f aca="false">IF(BA653="XX","",BA653)</f>
        <v>KF514053</v>
      </c>
      <c r="BN653" s="224" t="str">
        <f aca="false">CONCATENATE(IF(F652="","",F652),IF(G653="","",CONCATENATE(" / ",G653)))</f>
        <v>HEV_EW56</v>
      </c>
      <c r="BO653" s="225" t="e">
        <f aca="false">AX653</f>
        <v>#VALUE!</v>
      </c>
      <c r="BP653" s="226" t="str">
        <f aca="false">IF(V653="","",V653)</f>
        <v/>
      </c>
      <c r="BQ653" s="226" t="str">
        <f aca="false">IF(W653="","",CONCATENATE(W653,IF(LEFT(AO653,1)="s","+","")))</f>
        <v/>
      </c>
      <c r="BR653" s="226" t="str">
        <f aca="false">IF(X653="","",CONCATENATE(X653,IF(LEFT(AQ653,1)="s","+","")))</f>
        <v/>
      </c>
      <c r="BS653" s="226" t="str">
        <f aca="false">IF(Y653="","",CONCATENATE(Y653,IF(LEFT(AR653,1)="s","+","")))</f>
        <v/>
      </c>
      <c r="BT653" s="226" t="str">
        <f aca="false">IF(Z653="","",CONCATENATE(Z653,IF(LEFT(AS653,1)="s","+","")))</f>
        <v/>
      </c>
      <c r="BU653" s="227" t="str">
        <f aca="false">IF(AA653="","",CONCATENATE(AA653,IF(LEFT(AT653,1)="s","+","")))</f>
        <v/>
      </c>
      <c r="BW653" s="177" t="s">
        <v>338</v>
      </c>
      <c r="BX653" s="170" t="str">
        <f aca="false">IF(BW653&lt;&gt;"",IF(ISNUMBER(FIND("=",BW653)),LEFT(BW653,FIND("=",BW653)-1),BW653),BW653)</f>
        <v>xx</v>
      </c>
      <c r="BY653" s="170" t="str">
        <f aca="false">IF(BW653&lt;&gt;"",IF(ISNUMBER(FIND("=",BW653)),RIGHT(BW653,LEN(BW653)-FIND("=",BW653)),""),"")</f>
        <v>Non_select</v>
      </c>
      <c r="BZ653" s="170" t="str">
        <f aca="false">IF(BX653&lt;&gt;"",IF(ISNUMBER(FIND(".",BX653)),LEFT(BX653,FIND(".",BX653)-1),BX653),BX653)</f>
        <v>xx</v>
      </c>
      <c r="CA653" s="170" t="str">
        <f aca="false">IF(BX653&lt;&gt;"",IF(ISNUMBER(FIND(".",BX653)),RIGHT(BX653,LEN(BX653)-FIND(".",BX653)),""),"")</f>
        <v/>
      </c>
      <c r="CC653" s="170" t="str">
        <f aca="false">A653</f>
        <v>KF514053</v>
      </c>
      <c r="CD653" s="178" t="s">
        <v>339</v>
      </c>
      <c r="CE653" s="178" t="s">
        <v>340</v>
      </c>
      <c r="CF653" s="178" t="s">
        <v>341</v>
      </c>
      <c r="CK653" s="178"/>
      <c r="CR653" s="228" t="n">
        <f aca="false">C653</f>
        <v>3</v>
      </c>
      <c r="CS653" s="229" t="e">
        <f aca="false">d#REF!</f>
        <v>#VALUE!</v>
      </c>
      <c r="CT653" s="170" t="str">
        <f aca="false">CONCATENATE(CD653," strain ",CM653," ",CL653,", partial cds")</f>
        <v>Hepatitis E virus strain  , partial cds</v>
      </c>
    </row>
    <row r="654" customFormat="false" ht="11.9" hidden="false" customHeight="true" outlineLevel="0" collapsed="false">
      <c r="A654" s="154" t="s">
        <v>1639</v>
      </c>
      <c r="B654" s="147" t="n">
        <v>3</v>
      </c>
      <c r="C654" s="148" t="n">
        <v>3</v>
      </c>
      <c r="D654" s="147" t="s">
        <v>1273</v>
      </c>
      <c r="E654" s="150" t="s">
        <v>640</v>
      </c>
      <c r="F654" s="210" t="s">
        <v>1640</v>
      </c>
      <c r="H654" s="146" t="s">
        <v>649</v>
      </c>
      <c r="I654" s="153" t="s">
        <v>650</v>
      </c>
      <c r="J654" s="146" t="s">
        <v>395</v>
      </c>
      <c r="M654" s="157" t="s">
        <v>348</v>
      </c>
      <c r="N654" s="158" t="s">
        <v>400</v>
      </c>
      <c r="O654" s="159" t="n">
        <v>2006</v>
      </c>
      <c r="S654" s="146" t="n">
        <v>280</v>
      </c>
      <c r="AH654" s="164" t="n">
        <v>6262</v>
      </c>
      <c r="AI654" s="164" t="n">
        <v>6541</v>
      </c>
      <c r="AJ654" s="219" t="n">
        <f aca="false">SeqEnd-SeqBeg+1</f>
        <v>280</v>
      </c>
      <c r="AK654" s="220" t="n">
        <f aca="false">AND( SeqBeg&lt;=Beg  , End &lt;=SeqEnd )</f>
        <v>0</v>
      </c>
      <c r="AN654" s="221"/>
      <c r="AT654" s="147" t="s">
        <v>103</v>
      </c>
      <c r="AU654" s="146"/>
      <c r="AW654" s="222" t="str">
        <f aca="false">HYPERLINK(CONCATENATE("http://www.ncbi.nlm.nih.gov/nuccore/",BM654),BM654)</f>
        <v>KF514054</v>
      </c>
      <c r="AX654" s="219" t="e">
        <f aca="false">CONCATENATE(d#REF!,IF(I654="","",CONCATENATE(".",I654)),IF(K654="","",CONCATENATE(".",K654)),IF(M654="","",CONCATENATE(".",M654)),IF(R654="","",CONCATENATE(".",R654)),IF(U654="","","(*)"))</f>
        <v>#VALUE!</v>
      </c>
      <c r="AY654" s="170" t="str">
        <f aca="false">CONCATENATE(BM654,".",BN654)</f>
        <v>KF514054.HEV_EW57</v>
      </c>
      <c r="AZ654" s="171" t="str">
        <f aca="false">IF(AV654="",IF(ISNUMBER(FIND(".",A654)),LEFT(A654,FIND(".",A654)-1),A654),AV654)</f>
        <v>KF514054</v>
      </c>
      <c r="BA654" s="171" t="str">
        <f aca="false">IF(ISNUMBER(FIND("-",AZ654)),LEFT(AZ654,FIND("-",AZ654)-1),AZ654)</f>
        <v>KF514054</v>
      </c>
      <c r="BB654" s="170" t="str">
        <f aca="false"> MEGAname &amp; "="</f>
        <v>KF514054=</v>
      </c>
      <c r="BC654" s="170" t="str">
        <f aca="false">Clear &amp; IF(span ,"Span","out")</f>
        <v>KF514054=out</v>
      </c>
      <c r="BD654" s="170" t="str">
        <f aca="false">Clear &amp; IF(span, IF(B654=".","Selected",B654),"out")</f>
        <v>KF514054=out</v>
      </c>
      <c r="BE654" s="170" t="str">
        <f aca="false">Clear &amp; Strain</f>
        <v>KF514054=HEV_EW58</v>
      </c>
      <c r="BF654" s="170" t="e">
        <f aca="false">CONCATENATE(A654,"=",F653,". ",AX654,IF(AB654="","",CONCATENATE(".",AB654)))</f>
        <v>#VALUE!</v>
      </c>
      <c r="BG654" s="170" t="e">
        <f aca="false">CONCATENATE(A654,"=",F653,". ",AX654)</f>
        <v>#VALUE!</v>
      </c>
      <c r="BH654" s="170" t="e">
        <f aca="false">CONCATENATE(A654,"=",AX654)</f>
        <v>#VALUE!</v>
      </c>
      <c r="BI654" s="170" t="e">
        <f aca="false">CONCATENATE(A654,"=",ComForSubtype,d#REF!)</f>
        <v>#VALUE!</v>
      </c>
      <c r="BJ654" s="170" t="str">
        <f aca="false">CONCATENATE(A654,"=",E654)</f>
        <v>KF514054=3</v>
      </c>
      <c r="BK654" s="170" t="str">
        <f aca="false">CONCATENATE(A654,"=",C654)</f>
        <v>KF514054=3</v>
      </c>
      <c r="BL654" s="170" t="e">
        <f aca="false">CONCATENATE(d#REF!,"=")</f>
        <v>#VALUE!</v>
      </c>
      <c r="BM654" s="223" t="str">
        <f aca="false">IF(BA654="XX","",BA654)</f>
        <v>KF514054</v>
      </c>
      <c r="BN654" s="224" t="str">
        <f aca="false">CONCATENATE(IF(F653="","",F653),IF(G654="","",CONCATENATE(" / ",G654)))</f>
        <v>HEV_EW57</v>
      </c>
      <c r="BO654" s="225" t="e">
        <f aca="false">AX654</f>
        <v>#VALUE!</v>
      </c>
      <c r="BP654" s="226" t="str">
        <f aca="false">IF(V654="","",V654)</f>
        <v/>
      </c>
      <c r="BQ654" s="226" t="str">
        <f aca="false">IF(W654="","",CONCATENATE(W654,IF(LEFT(AO654,1)="s","+","")))</f>
        <v/>
      </c>
      <c r="BR654" s="226" t="str">
        <f aca="false">IF(X654="","",CONCATENATE(X654,IF(LEFT(AQ654,1)="s","+","")))</f>
        <v/>
      </c>
      <c r="BS654" s="226" t="str">
        <f aca="false">IF(Y654="","",CONCATENATE(Y654,IF(LEFT(AR654,1)="s","+","")))</f>
        <v/>
      </c>
      <c r="BT654" s="226" t="str">
        <f aca="false">IF(Z654="","",CONCATENATE(Z654,IF(LEFT(AS654,1)="s","+","")))</f>
        <v/>
      </c>
      <c r="BU654" s="227" t="str">
        <f aca="false">IF(AA654="","",CONCATENATE(AA654,IF(LEFT(AT654,1)="s","+","")))</f>
        <v/>
      </c>
      <c r="BW654" s="177" t="s">
        <v>338</v>
      </c>
      <c r="BX654" s="170" t="str">
        <f aca="false">IF(BW654&lt;&gt;"",IF(ISNUMBER(FIND("=",BW654)),LEFT(BW654,FIND("=",BW654)-1),BW654),BW654)</f>
        <v>xx</v>
      </c>
      <c r="BY654" s="170" t="str">
        <f aca="false">IF(BW654&lt;&gt;"",IF(ISNUMBER(FIND("=",BW654)),RIGHT(BW654,LEN(BW654)-FIND("=",BW654)),""),"")</f>
        <v>Non_select</v>
      </c>
      <c r="BZ654" s="170" t="str">
        <f aca="false">IF(BX654&lt;&gt;"",IF(ISNUMBER(FIND(".",BX654)),LEFT(BX654,FIND(".",BX654)-1),BX654),BX654)</f>
        <v>xx</v>
      </c>
      <c r="CA654" s="170" t="str">
        <f aca="false">IF(BX654&lt;&gt;"",IF(ISNUMBER(FIND(".",BX654)),RIGHT(BX654,LEN(BX654)-FIND(".",BX654)),""),"")</f>
        <v/>
      </c>
      <c r="CC654" s="170" t="str">
        <f aca="false">A654</f>
        <v>KF514054</v>
      </c>
      <c r="CD654" s="178" t="s">
        <v>339</v>
      </c>
      <c r="CE654" s="178" t="s">
        <v>340</v>
      </c>
      <c r="CF654" s="178" t="s">
        <v>341</v>
      </c>
      <c r="CK654" s="178"/>
      <c r="CR654" s="228" t="n">
        <f aca="false">C654</f>
        <v>3</v>
      </c>
      <c r="CS654" s="229" t="e">
        <f aca="false">d#REF!</f>
        <v>#VALUE!</v>
      </c>
      <c r="CT654" s="170" t="str">
        <f aca="false">CONCATENATE(CD654," strain ",CM654," ",CL654,", partial cds")</f>
        <v>Hepatitis E virus strain  , partial cds</v>
      </c>
    </row>
    <row r="655" customFormat="false" ht="11.9" hidden="false" customHeight="true" outlineLevel="0" collapsed="false">
      <c r="A655" s="154" t="s">
        <v>1641</v>
      </c>
      <c r="B655" s="147" t="n">
        <v>3</v>
      </c>
      <c r="C655" s="148" t="n">
        <v>3</v>
      </c>
      <c r="D655" s="147" t="s">
        <v>1273</v>
      </c>
      <c r="E655" s="150" t="s">
        <v>640</v>
      </c>
      <c r="F655" s="210" t="s">
        <v>1642</v>
      </c>
      <c r="H655" s="146" t="s">
        <v>649</v>
      </c>
      <c r="I655" s="153" t="s">
        <v>650</v>
      </c>
      <c r="J655" s="146" t="s">
        <v>395</v>
      </c>
      <c r="M655" s="157" t="s">
        <v>348</v>
      </c>
      <c r="N655" s="158" t="s">
        <v>400</v>
      </c>
      <c r="O655" s="159" t="n">
        <v>2005</v>
      </c>
      <c r="S655" s="146" t="n">
        <v>280</v>
      </c>
      <c r="AH655" s="164" t="n">
        <v>6262</v>
      </c>
      <c r="AI655" s="164" t="n">
        <v>6541</v>
      </c>
      <c r="AJ655" s="219" t="n">
        <f aca="false">SeqEnd-SeqBeg+1</f>
        <v>280</v>
      </c>
      <c r="AK655" s="220" t="n">
        <f aca="false">AND( SeqBeg&lt;=Beg  , End &lt;=SeqEnd )</f>
        <v>0</v>
      </c>
      <c r="AN655" s="221"/>
      <c r="AT655" s="147" t="s">
        <v>103</v>
      </c>
      <c r="AU655" s="146"/>
      <c r="AW655" s="222" t="str">
        <f aca="false">HYPERLINK(CONCATENATE("http://www.ncbi.nlm.nih.gov/nuccore/",BM655),BM655)</f>
        <v>KF514055</v>
      </c>
      <c r="AX655" s="219" t="e">
        <f aca="false">CONCATENATE(d#REF!,IF(I655="","",CONCATENATE(".",I655)),IF(K655="","",CONCATENATE(".",K655)),IF(M655="","",CONCATENATE(".",M655)),IF(R655="","",CONCATENATE(".",R655)),IF(U655="","","(*)"))</f>
        <v>#VALUE!</v>
      </c>
      <c r="AY655" s="170" t="str">
        <f aca="false">CONCATENATE(BM655,".",BN655)</f>
        <v>KF514055.HEV_EW58</v>
      </c>
      <c r="AZ655" s="171" t="str">
        <f aca="false">IF(AV655="",IF(ISNUMBER(FIND(".",A655)),LEFT(A655,FIND(".",A655)-1),A655),AV655)</f>
        <v>KF514055</v>
      </c>
      <c r="BA655" s="171" t="str">
        <f aca="false">IF(ISNUMBER(FIND("-",AZ655)),LEFT(AZ655,FIND("-",AZ655)-1),AZ655)</f>
        <v>KF514055</v>
      </c>
      <c r="BB655" s="170" t="str">
        <f aca="false"> MEGAname &amp; "="</f>
        <v>KF514055=</v>
      </c>
      <c r="BC655" s="170" t="str">
        <f aca="false">Clear &amp; IF(span ,"Span","out")</f>
        <v>KF514055=out</v>
      </c>
      <c r="BD655" s="170" t="str">
        <f aca="false">Clear &amp; IF(span, IF(B655=".","Selected",B655),"out")</f>
        <v>KF514055=out</v>
      </c>
      <c r="BE655" s="170" t="str">
        <f aca="false">Clear &amp; Strain</f>
        <v>KF514055=HEV_EW59</v>
      </c>
      <c r="BF655" s="170" t="e">
        <f aca="false">CONCATENATE(A655,"=",F654,". ",AX655,IF(AB655="","",CONCATENATE(".",AB655)))</f>
        <v>#VALUE!</v>
      </c>
      <c r="BG655" s="170" t="e">
        <f aca="false">CONCATENATE(A655,"=",F654,". ",AX655)</f>
        <v>#VALUE!</v>
      </c>
      <c r="BH655" s="170" t="e">
        <f aca="false">CONCATENATE(A655,"=",AX655)</f>
        <v>#VALUE!</v>
      </c>
      <c r="BI655" s="170" t="e">
        <f aca="false">CONCATENATE(A655,"=",ComForSubtype,d#REF!)</f>
        <v>#VALUE!</v>
      </c>
      <c r="BJ655" s="170" t="str">
        <f aca="false">CONCATENATE(A655,"=",E655)</f>
        <v>KF514055=3</v>
      </c>
      <c r="BK655" s="170" t="str">
        <f aca="false">CONCATENATE(A655,"=",C655)</f>
        <v>KF514055=3</v>
      </c>
      <c r="BL655" s="170" t="e">
        <f aca="false">CONCATENATE(d#REF!,"=")</f>
        <v>#VALUE!</v>
      </c>
      <c r="BM655" s="223" t="str">
        <f aca="false">IF(BA655="XX","",BA655)</f>
        <v>KF514055</v>
      </c>
      <c r="BN655" s="224" t="str">
        <f aca="false">CONCATENATE(IF(F654="","",F654),IF(G655="","",CONCATENATE(" / ",G655)))</f>
        <v>HEV_EW58</v>
      </c>
      <c r="BO655" s="225" t="e">
        <f aca="false">AX655</f>
        <v>#VALUE!</v>
      </c>
      <c r="BP655" s="226" t="str">
        <f aca="false">IF(V655="","",V655)</f>
        <v/>
      </c>
      <c r="BQ655" s="226" t="str">
        <f aca="false">IF(W655="","",CONCATENATE(W655,IF(LEFT(AO655,1)="s","+","")))</f>
        <v/>
      </c>
      <c r="BR655" s="226" t="str">
        <f aca="false">IF(X655="","",CONCATENATE(X655,IF(LEFT(AQ655,1)="s","+","")))</f>
        <v/>
      </c>
      <c r="BS655" s="226" t="str">
        <f aca="false">IF(Y655="","",CONCATENATE(Y655,IF(LEFT(AR655,1)="s","+","")))</f>
        <v/>
      </c>
      <c r="BT655" s="226" t="str">
        <f aca="false">IF(Z655="","",CONCATENATE(Z655,IF(LEFT(AS655,1)="s","+","")))</f>
        <v/>
      </c>
      <c r="BU655" s="227" t="str">
        <f aca="false">IF(AA655="","",CONCATENATE(AA655,IF(LEFT(AT655,1)="s","+","")))</f>
        <v/>
      </c>
      <c r="BW655" s="177" t="s">
        <v>338</v>
      </c>
      <c r="BX655" s="170" t="str">
        <f aca="false">IF(BW655&lt;&gt;"",IF(ISNUMBER(FIND("=",BW655)),LEFT(BW655,FIND("=",BW655)-1),BW655),BW655)</f>
        <v>xx</v>
      </c>
      <c r="BY655" s="170" t="str">
        <f aca="false">IF(BW655&lt;&gt;"",IF(ISNUMBER(FIND("=",BW655)),RIGHT(BW655,LEN(BW655)-FIND("=",BW655)),""),"")</f>
        <v>Non_select</v>
      </c>
      <c r="BZ655" s="170" t="str">
        <f aca="false">IF(BX655&lt;&gt;"",IF(ISNUMBER(FIND(".",BX655)),LEFT(BX655,FIND(".",BX655)-1),BX655),BX655)</f>
        <v>xx</v>
      </c>
      <c r="CA655" s="170" t="str">
        <f aca="false">IF(BX655&lt;&gt;"",IF(ISNUMBER(FIND(".",BX655)),RIGHT(BX655,LEN(BX655)-FIND(".",BX655)),""),"")</f>
        <v/>
      </c>
      <c r="CC655" s="170" t="str">
        <f aca="false">A655</f>
        <v>KF514055</v>
      </c>
      <c r="CD655" s="178" t="s">
        <v>339</v>
      </c>
      <c r="CE655" s="178" t="s">
        <v>340</v>
      </c>
      <c r="CF655" s="178" t="s">
        <v>341</v>
      </c>
      <c r="CK655" s="178"/>
      <c r="CR655" s="228" t="n">
        <f aca="false">C655</f>
        <v>3</v>
      </c>
      <c r="CS655" s="229" t="e">
        <f aca="false">d#REF!</f>
        <v>#VALUE!</v>
      </c>
      <c r="CT655" s="170" t="str">
        <f aca="false">CONCATENATE(CD655," strain ",CM655," ",CL655,", partial cds")</f>
        <v>Hepatitis E virus strain  , partial cds</v>
      </c>
    </row>
    <row r="656" customFormat="false" ht="11.9" hidden="false" customHeight="true" outlineLevel="0" collapsed="false">
      <c r="A656" s="154" t="s">
        <v>1643</v>
      </c>
      <c r="B656" s="147" t="n">
        <v>3</v>
      </c>
      <c r="C656" s="148" t="n">
        <v>3</v>
      </c>
      <c r="D656" s="147" t="s">
        <v>1273</v>
      </c>
      <c r="E656" s="150" t="s">
        <v>640</v>
      </c>
      <c r="F656" s="210" t="s">
        <v>1644</v>
      </c>
      <c r="H656" s="146" t="s">
        <v>649</v>
      </c>
      <c r="I656" s="153" t="s">
        <v>650</v>
      </c>
      <c r="J656" s="146" t="s">
        <v>395</v>
      </c>
      <c r="M656" s="157" t="s">
        <v>348</v>
      </c>
      <c r="N656" s="158" t="s">
        <v>400</v>
      </c>
      <c r="O656" s="159" t="n">
        <v>2006</v>
      </c>
      <c r="S656" s="146" t="n">
        <v>280</v>
      </c>
      <c r="AH656" s="164" t="n">
        <v>6262</v>
      </c>
      <c r="AI656" s="164" t="n">
        <v>6541</v>
      </c>
      <c r="AJ656" s="219" t="n">
        <f aca="false">SeqEnd-SeqBeg+1</f>
        <v>280</v>
      </c>
      <c r="AK656" s="220" t="n">
        <f aca="false">AND( SeqBeg&lt;=Beg  , End &lt;=SeqEnd )</f>
        <v>0</v>
      </c>
      <c r="AN656" s="221"/>
      <c r="AT656" s="147" t="s">
        <v>103</v>
      </c>
      <c r="AU656" s="146"/>
      <c r="AW656" s="222" t="str">
        <f aca="false">HYPERLINK(CONCATENATE("http://www.ncbi.nlm.nih.gov/nuccore/",BM656),BM656)</f>
        <v>KF514057</v>
      </c>
      <c r="AX656" s="219" t="e">
        <f aca="false">CONCATENATE(d#REF!,IF(I656="","",CONCATENATE(".",I656)),IF(K656="","",CONCATENATE(".",K656)),IF(M656="","",CONCATENATE(".",M656)),IF(R656="","",CONCATENATE(".",R656)),IF(U656="","","(*)"))</f>
        <v>#VALUE!</v>
      </c>
      <c r="AY656" s="170" t="str">
        <f aca="false">CONCATENATE(BM656,".",BN656)</f>
        <v>KF514057.HEV_EW59</v>
      </c>
      <c r="AZ656" s="171" t="str">
        <f aca="false">IF(AV656="",IF(ISNUMBER(FIND(".",A656)),LEFT(A656,FIND(".",A656)-1),A656),AV656)</f>
        <v>KF514057</v>
      </c>
      <c r="BA656" s="171" t="str">
        <f aca="false">IF(ISNUMBER(FIND("-",AZ656)),LEFT(AZ656,FIND("-",AZ656)-1),AZ656)</f>
        <v>KF514057</v>
      </c>
      <c r="BB656" s="170" t="str">
        <f aca="false"> MEGAname &amp; "="</f>
        <v>KF514057=</v>
      </c>
      <c r="BC656" s="170" t="str">
        <f aca="false">Clear &amp; IF(span ,"Span","out")</f>
        <v>KF514057=out</v>
      </c>
      <c r="BD656" s="170" t="str">
        <f aca="false">Clear &amp; IF(span, IF(B656=".","Selected",B656),"out")</f>
        <v>KF514057=out</v>
      </c>
      <c r="BE656" s="170" t="str">
        <f aca="false">Clear &amp; Strain</f>
        <v>KF514057=HEV_EW60</v>
      </c>
      <c r="BF656" s="170" t="e">
        <f aca="false">CONCATENATE(A656,"=",F655,". ",AX656,IF(AB656="","",CONCATENATE(".",AB656)))</f>
        <v>#VALUE!</v>
      </c>
      <c r="BG656" s="170" t="e">
        <f aca="false">CONCATENATE(A656,"=",F655,". ",AX656)</f>
        <v>#VALUE!</v>
      </c>
      <c r="BH656" s="170" t="e">
        <f aca="false">CONCATENATE(A656,"=",AX656)</f>
        <v>#VALUE!</v>
      </c>
      <c r="BI656" s="170" t="e">
        <f aca="false">CONCATENATE(A656,"=",ComForSubtype,d#REF!)</f>
        <v>#VALUE!</v>
      </c>
      <c r="BJ656" s="170" t="str">
        <f aca="false">CONCATENATE(A656,"=",E656)</f>
        <v>KF514057=3</v>
      </c>
      <c r="BK656" s="170" t="str">
        <f aca="false">CONCATENATE(A656,"=",C656)</f>
        <v>KF514057=3</v>
      </c>
      <c r="BL656" s="170" t="e">
        <f aca="false">CONCATENATE(d#REF!,"=")</f>
        <v>#VALUE!</v>
      </c>
      <c r="BM656" s="223" t="str">
        <f aca="false">IF(BA656="XX","",BA656)</f>
        <v>KF514057</v>
      </c>
      <c r="BN656" s="224" t="str">
        <f aca="false">CONCATENATE(IF(F655="","",F655),IF(G656="","",CONCATENATE(" / ",G656)))</f>
        <v>HEV_EW59</v>
      </c>
      <c r="BO656" s="225" t="e">
        <f aca="false">AX656</f>
        <v>#VALUE!</v>
      </c>
      <c r="BP656" s="226" t="str">
        <f aca="false">IF(V656="","",V656)</f>
        <v/>
      </c>
      <c r="BQ656" s="226" t="str">
        <f aca="false">IF(W656="","",CONCATENATE(W656,IF(LEFT(AO656,1)="s","+","")))</f>
        <v/>
      </c>
      <c r="BR656" s="226" t="str">
        <f aca="false">IF(X656="","",CONCATENATE(X656,IF(LEFT(AQ656,1)="s","+","")))</f>
        <v/>
      </c>
      <c r="BS656" s="226" t="str">
        <f aca="false">IF(Y656="","",CONCATENATE(Y656,IF(LEFT(AR656,1)="s","+","")))</f>
        <v/>
      </c>
      <c r="BT656" s="226" t="str">
        <f aca="false">IF(Z656="","",CONCATENATE(Z656,IF(LEFT(AS656,1)="s","+","")))</f>
        <v/>
      </c>
      <c r="BU656" s="227" t="str">
        <f aca="false">IF(AA656="","",CONCATENATE(AA656,IF(LEFT(AT656,1)="s","+","")))</f>
        <v/>
      </c>
      <c r="BW656" s="177" t="s">
        <v>338</v>
      </c>
      <c r="BX656" s="170" t="str">
        <f aca="false">IF(BW656&lt;&gt;"",IF(ISNUMBER(FIND("=",BW656)),LEFT(BW656,FIND("=",BW656)-1),BW656),BW656)</f>
        <v>xx</v>
      </c>
      <c r="BY656" s="170" t="str">
        <f aca="false">IF(BW656&lt;&gt;"",IF(ISNUMBER(FIND("=",BW656)),RIGHT(BW656,LEN(BW656)-FIND("=",BW656)),""),"")</f>
        <v>Non_select</v>
      </c>
      <c r="BZ656" s="170" t="str">
        <f aca="false">IF(BX656&lt;&gt;"",IF(ISNUMBER(FIND(".",BX656)),LEFT(BX656,FIND(".",BX656)-1),BX656),BX656)</f>
        <v>xx</v>
      </c>
      <c r="CA656" s="170" t="str">
        <f aca="false">IF(BX656&lt;&gt;"",IF(ISNUMBER(FIND(".",BX656)),RIGHT(BX656,LEN(BX656)-FIND(".",BX656)),""),"")</f>
        <v/>
      </c>
      <c r="CC656" s="170" t="str">
        <f aca="false">A656</f>
        <v>KF514057</v>
      </c>
      <c r="CD656" s="178" t="s">
        <v>339</v>
      </c>
      <c r="CE656" s="178" t="s">
        <v>340</v>
      </c>
      <c r="CF656" s="178" t="s">
        <v>341</v>
      </c>
      <c r="CK656" s="178"/>
      <c r="CR656" s="228" t="n">
        <f aca="false">C656</f>
        <v>3</v>
      </c>
      <c r="CS656" s="229" t="e">
        <f aca="false">d#REF!</f>
        <v>#VALUE!</v>
      </c>
      <c r="CT656" s="170" t="str">
        <f aca="false">CONCATENATE(CD656," strain ",CM656," ",CL656,", partial cds")</f>
        <v>Hepatitis E virus strain  , partial cds</v>
      </c>
    </row>
    <row r="657" customFormat="false" ht="11.9" hidden="false" customHeight="true" outlineLevel="0" collapsed="false">
      <c r="A657" s="154" t="s">
        <v>1645</v>
      </c>
      <c r="B657" s="147" t="n">
        <v>3</v>
      </c>
      <c r="C657" s="148" t="n">
        <v>3</v>
      </c>
      <c r="D657" s="147" t="s">
        <v>1273</v>
      </c>
      <c r="E657" s="150" t="s">
        <v>640</v>
      </c>
      <c r="F657" s="210" t="s">
        <v>1646</v>
      </c>
      <c r="H657" s="146" t="s">
        <v>649</v>
      </c>
      <c r="I657" s="153" t="s">
        <v>650</v>
      </c>
      <c r="J657" s="146" t="s">
        <v>395</v>
      </c>
      <c r="M657" s="157" t="s">
        <v>348</v>
      </c>
      <c r="N657" s="158" t="s">
        <v>400</v>
      </c>
      <c r="O657" s="159" t="n">
        <v>2006</v>
      </c>
      <c r="S657" s="146" t="n">
        <v>280</v>
      </c>
      <c r="AH657" s="164" t="n">
        <v>6262</v>
      </c>
      <c r="AI657" s="164" t="n">
        <v>6541</v>
      </c>
      <c r="AJ657" s="219" t="n">
        <f aca="false">SeqEnd-SeqBeg+1</f>
        <v>280</v>
      </c>
      <c r="AK657" s="220" t="n">
        <f aca="false">AND( SeqBeg&lt;=Beg  , End &lt;=SeqEnd )</f>
        <v>0</v>
      </c>
      <c r="AN657" s="221"/>
      <c r="AT657" s="147" t="s">
        <v>103</v>
      </c>
      <c r="AU657" s="146"/>
      <c r="AW657" s="222" t="str">
        <f aca="false">HYPERLINK(CONCATENATE("http://www.ncbi.nlm.nih.gov/nuccore/",BM657),BM657)</f>
        <v>KF514058</v>
      </c>
      <c r="AX657" s="219" t="e">
        <f aca="false">CONCATENATE(d#REF!,IF(I657="","",CONCATENATE(".",I657)),IF(K657="","",CONCATENATE(".",K657)),IF(M657="","",CONCATENATE(".",M657)),IF(R657="","",CONCATENATE(".",R657)),IF(U657="","","(*)"))</f>
        <v>#VALUE!</v>
      </c>
      <c r="AY657" s="170" t="str">
        <f aca="false">CONCATENATE(BM657,".",BN657)</f>
        <v>KF514058.HEV_EW60</v>
      </c>
      <c r="AZ657" s="171" t="str">
        <f aca="false">IF(AV657="",IF(ISNUMBER(FIND(".",A657)),LEFT(A657,FIND(".",A657)-1),A657),AV657)</f>
        <v>KF514058</v>
      </c>
      <c r="BA657" s="171" t="str">
        <f aca="false">IF(ISNUMBER(FIND("-",AZ657)),LEFT(AZ657,FIND("-",AZ657)-1),AZ657)</f>
        <v>KF514058</v>
      </c>
      <c r="BB657" s="170" t="str">
        <f aca="false"> MEGAname &amp; "="</f>
        <v>KF514058=</v>
      </c>
      <c r="BC657" s="170" t="str">
        <f aca="false">Clear &amp; IF(span ,"Span","out")</f>
        <v>KF514058=out</v>
      </c>
      <c r="BD657" s="170" t="str">
        <f aca="false">Clear &amp; IF(span, IF(B657=".","Selected",B657),"out")</f>
        <v>KF514058=out</v>
      </c>
      <c r="BE657" s="170" t="str">
        <f aca="false">Clear &amp; Strain</f>
        <v>KF514058=HEV_EW61</v>
      </c>
      <c r="BF657" s="170" t="e">
        <f aca="false">CONCATENATE(A657,"=",F656,". ",AX657,IF(AB657="","",CONCATENATE(".",AB657)))</f>
        <v>#VALUE!</v>
      </c>
      <c r="BG657" s="170" t="e">
        <f aca="false">CONCATENATE(A657,"=",F656,". ",AX657)</f>
        <v>#VALUE!</v>
      </c>
      <c r="BH657" s="170" t="e">
        <f aca="false">CONCATENATE(A657,"=",AX657)</f>
        <v>#VALUE!</v>
      </c>
      <c r="BI657" s="170" t="e">
        <f aca="false">CONCATENATE(A657,"=",ComForSubtype,d#REF!)</f>
        <v>#VALUE!</v>
      </c>
      <c r="BJ657" s="170" t="str">
        <f aca="false">CONCATENATE(A657,"=",E657)</f>
        <v>KF514058=3</v>
      </c>
      <c r="BK657" s="170" t="str">
        <f aca="false">CONCATENATE(A657,"=",C657)</f>
        <v>KF514058=3</v>
      </c>
      <c r="BL657" s="170" t="e">
        <f aca="false">CONCATENATE(d#REF!,"=")</f>
        <v>#VALUE!</v>
      </c>
      <c r="BM657" s="223" t="str">
        <f aca="false">IF(BA657="XX","",BA657)</f>
        <v>KF514058</v>
      </c>
      <c r="BN657" s="224" t="str">
        <f aca="false">CONCATENATE(IF(F656="","",F656),IF(G657="","",CONCATENATE(" / ",G657)))</f>
        <v>HEV_EW60</v>
      </c>
      <c r="BO657" s="225" t="e">
        <f aca="false">AX657</f>
        <v>#VALUE!</v>
      </c>
      <c r="BP657" s="226" t="str">
        <f aca="false">IF(V657="","",V657)</f>
        <v/>
      </c>
      <c r="BQ657" s="226" t="str">
        <f aca="false">IF(W657="","",CONCATENATE(W657,IF(LEFT(AO657,1)="s","+","")))</f>
        <v/>
      </c>
      <c r="BR657" s="226" t="str">
        <f aca="false">IF(X657="","",CONCATENATE(X657,IF(LEFT(AQ657,1)="s","+","")))</f>
        <v/>
      </c>
      <c r="BS657" s="226" t="str">
        <f aca="false">IF(Y657="","",CONCATENATE(Y657,IF(LEFT(AR657,1)="s","+","")))</f>
        <v/>
      </c>
      <c r="BT657" s="226" t="str">
        <f aca="false">IF(Z657="","",CONCATENATE(Z657,IF(LEFT(AS657,1)="s","+","")))</f>
        <v/>
      </c>
      <c r="BU657" s="227" t="str">
        <f aca="false">IF(AA657="","",CONCATENATE(AA657,IF(LEFT(AT657,1)="s","+","")))</f>
        <v/>
      </c>
      <c r="BW657" s="177" t="s">
        <v>338</v>
      </c>
      <c r="BX657" s="170" t="str">
        <f aca="false">IF(BW657&lt;&gt;"",IF(ISNUMBER(FIND("=",BW657)),LEFT(BW657,FIND("=",BW657)-1),BW657),BW657)</f>
        <v>xx</v>
      </c>
      <c r="BY657" s="170" t="str">
        <f aca="false">IF(BW657&lt;&gt;"",IF(ISNUMBER(FIND("=",BW657)),RIGHT(BW657,LEN(BW657)-FIND("=",BW657)),""),"")</f>
        <v>Non_select</v>
      </c>
      <c r="BZ657" s="170" t="str">
        <f aca="false">IF(BX657&lt;&gt;"",IF(ISNUMBER(FIND(".",BX657)),LEFT(BX657,FIND(".",BX657)-1),BX657),BX657)</f>
        <v>xx</v>
      </c>
      <c r="CA657" s="170" t="str">
        <f aca="false">IF(BX657&lt;&gt;"",IF(ISNUMBER(FIND(".",BX657)),RIGHT(BX657,LEN(BX657)-FIND(".",BX657)),""),"")</f>
        <v/>
      </c>
      <c r="CC657" s="170" t="str">
        <f aca="false">A657</f>
        <v>KF514058</v>
      </c>
      <c r="CD657" s="178" t="s">
        <v>339</v>
      </c>
      <c r="CE657" s="178" t="s">
        <v>340</v>
      </c>
      <c r="CF657" s="178" t="s">
        <v>341</v>
      </c>
      <c r="CK657" s="178"/>
      <c r="CR657" s="228" t="n">
        <f aca="false">C657</f>
        <v>3</v>
      </c>
      <c r="CS657" s="229" t="e">
        <f aca="false">d#REF!</f>
        <v>#VALUE!</v>
      </c>
      <c r="CT657" s="170" t="str">
        <f aca="false">CONCATENATE(CD657," strain ",CM657," ",CL657,", partial cds")</f>
        <v>Hepatitis E virus strain  , partial cds</v>
      </c>
    </row>
    <row r="658" customFormat="false" ht="11.9" hidden="false" customHeight="true" outlineLevel="0" collapsed="false">
      <c r="A658" s="154" t="s">
        <v>1647</v>
      </c>
      <c r="B658" s="147" t="n">
        <v>3</v>
      </c>
      <c r="C658" s="148" t="n">
        <v>3</v>
      </c>
      <c r="D658" s="147" t="s">
        <v>1273</v>
      </c>
      <c r="E658" s="150" t="s">
        <v>640</v>
      </c>
      <c r="F658" s="210" t="s">
        <v>1648</v>
      </c>
      <c r="H658" s="146" t="s">
        <v>649</v>
      </c>
      <c r="I658" s="153" t="s">
        <v>650</v>
      </c>
      <c r="J658" s="146" t="s">
        <v>395</v>
      </c>
      <c r="M658" s="157" t="s">
        <v>348</v>
      </c>
      <c r="N658" s="158" t="s">
        <v>400</v>
      </c>
      <c r="O658" s="159" t="n">
        <v>2006</v>
      </c>
      <c r="S658" s="146" t="n">
        <v>280</v>
      </c>
      <c r="AH658" s="164" t="n">
        <v>6262</v>
      </c>
      <c r="AI658" s="164" t="n">
        <v>6541</v>
      </c>
      <c r="AJ658" s="219" t="n">
        <f aca="false">SeqEnd-SeqBeg+1</f>
        <v>280</v>
      </c>
      <c r="AK658" s="220" t="n">
        <f aca="false">AND( SeqBeg&lt;=Beg  , End &lt;=SeqEnd )</f>
        <v>0</v>
      </c>
      <c r="AN658" s="221"/>
      <c r="AT658" s="147" t="s">
        <v>103</v>
      </c>
      <c r="AU658" s="146"/>
      <c r="AW658" s="222" t="str">
        <f aca="false">HYPERLINK(CONCATENATE("http://www.ncbi.nlm.nih.gov/nuccore/",BM658),BM658)</f>
        <v>KF514059</v>
      </c>
      <c r="AX658" s="219" t="e">
        <f aca="false">CONCATENATE(d#REF!,IF(I658="","",CONCATENATE(".",I658)),IF(K658="","",CONCATENATE(".",K658)),IF(M658="","",CONCATENATE(".",M658)),IF(R658="","",CONCATENATE(".",R658)),IF(U658="","","(*)"))</f>
        <v>#VALUE!</v>
      </c>
      <c r="AY658" s="170" t="str">
        <f aca="false">CONCATENATE(BM658,".",BN658)</f>
        <v>KF514059.HEV_EW61</v>
      </c>
      <c r="AZ658" s="171" t="str">
        <f aca="false">IF(AV658="",IF(ISNUMBER(FIND(".",A658)),LEFT(A658,FIND(".",A658)-1),A658),AV658)</f>
        <v>KF514059</v>
      </c>
      <c r="BA658" s="171" t="str">
        <f aca="false">IF(ISNUMBER(FIND("-",AZ658)),LEFT(AZ658,FIND("-",AZ658)-1),AZ658)</f>
        <v>KF514059</v>
      </c>
      <c r="BB658" s="170" t="str">
        <f aca="false"> MEGAname &amp; "="</f>
        <v>KF514059=</v>
      </c>
      <c r="BC658" s="170" t="str">
        <f aca="false">Clear &amp; IF(span ,"Span","out")</f>
        <v>KF514059=out</v>
      </c>
      <c r="BD658" s="170" t="str">
        <f aca="false">Clear &amp; IF(span, IF(B658=".","Selected",B658),"out")</f>
        <v>KF514059=out</v>
      </c>
      <c r="BE658" s="170" t="str">
        <f aca="false">Clear &amp; Strain</f>
        <v>KF514059=HEV_EW62</v>
      </c>
      <c r="BF658" s="170" t="e">
        <f aca="false">CONCATENATE(A658,"=",F657,". ",AX658,IF(AB658="","",CONCATENATE(".",AB658)))</f>
        <v>#VALUE!</v>
      </c>
      <c r="BG658" s="170" t="e">
        <f aca="false">CONCATENATE(A658,"=",F657,". ",AX658)</f>
        <v>#VALUE!</v>
      </c>
      <c r="BH658" s="170" t="e">
        <f aca="false">CONCATENATE(A658,"=",AX658)</f>
        <v>#VALUE!</v>
      </c>
      <c r="BI658" s="170" t="e">
        <f aca="false">CONCATENATE(A658,"=",ComForSubtype,d#REF!)</f>
        <v>#VALUE!</v>
      </c>
      <c r="BJ658" s="170" t="str">
        <f aca="false">CONCATENATE(A658,"=",E658)</f>
        <v>KF514059=3</v>
      </c>
      <c r="BK658" s="170" t="str">
        <f aca="false">CONCATENATE(A658,"=",C658)</f>
        <v>KF514059=3</v>
      </c>
      <c r="BL658" s="170" t="e">
        <f aca="false">CONCATENATE(d#REF!,"=")</f>
        <v>#VALUE!</v>
      </c>
      <c r="BM658" s="223" t="str">
        <f aca="false">IF(BA658="XX","",BA658)</f>
        <v>KF514059</v>
      </c>
      <c r="BN658" s="224" t="str">
        <f aca="false">CONCATENATE(IF(F657="","",F657),IF(G658="","",CONCATENATE(" / ",G658)))</f>
        <v>HEV_EW61</v>
      </c>
      <c r="BO658" s="225" t="e">
        <f aca="false">AX658</f>
        <v>#VALUE!</v>
      </c>
      <c r="BP658" s="226" t="str">
        <f aca="false">IF(V658="","",V658)</f>
        <v/>
      </c>
      <c r="BQ658" s="226" t="str">
        <f aca="false">IF(W658="","",CONCATENATE(W658,IF(LEFT(AO658,1)="s","+","")))</f>
        <v/>
      </c>
      <c r="BR658" s="226" t="str">
        <f aca="false">IF(X658="","",CONCATENATE(X658,IF(LEFT(AQ658,1)="s","+","")))</f>
        <v/>
      </c>
      <c r="BS658" s="226" t="str">
        <f aca="false">IF(Y658="","",CONCATENATE(Y658,IF(LEFT(AR658,1)="s","+","")))</f>
        <v/>
      </c>
      <c r="BT658" s="226" t="str">
        <f aca="false">IF(Z658="","",CONCATENATE(Z658,IF(LEFT(AS658,1)="s","+","")))</f>
        <v/>
      </c>
      <c r="BU658" s="227" t="str">
        <f aca="false">IF(AA658="","",CONCATENATE(AA658,IF(LEFT(AT658,1)="s","+","")))</f>
        <v/>
      </c>
      <c r="BW658" s="177" t="s">
        <v>338</v>
      </c>
      <c r="BX658" s="170" t="str">
        <f aca="false">IF(BW658&lt;&gt;"",IF(ISNUMBER(FIND("=",BW658)),LEFT(BW658,FIND("=",BW658)-1),BW658),BW658)</f>
        <v>xx</v>
      </c>
      <c r="BY658" s="170" t="str">
        <f aca="false">IF(BW658&lt;&gt;"",IF(ISNUMBER(FIND("=",BW658)),RIGHT(BW658,LEN(BW658)-FIND("=",BW658)),""),"")</f>
        <v>Non_select</v>
      </c>
      <c r="BZ658" s="170" t="str">
        <f aca="false">IF(BX658&lt;&gt;"",IF(ISNUMBER(FIND(".",BX658)),LEFT(BX658,FIND(".",BX658)-1),BX658),BX658)</f>
        <v>xx</v>
      </c>
      <c r="CA658" s="170" t="str">
        <f aca="false">IF(BX658&lt;&gt;"",IF(ISNUMBER(FIND(".",BX658)),RIGHT(BX658,LEN(BX658)-FIND(".",BX658)),""),"")</f>
        <v/>
      </c>
      <c r="CC658" s="170" t="str">
        <f aca="false">A658</f>
        <v>KF514059</v>
      </c>
      <c r="CD658" s="178" t="s">
        <v>339</v>
      </c>
      <c r="CE658" s="178" t="s">
        <v>340</v>
      </c>
      <c r="CF658" s="178" t="s">
        <v>341</v>
      </c>
      <c r="CK658" s="178"/>
      <c r="CR658" s="228" t="n">
        <f aca="false">C658</f>
        <v>3</v>
      </c>
      <c r="CS658" s="229" t="e">
        <f aca="false">d#REF!</f>
        <v>#VALUE!</v>
      </c>
      <c r="CT658" s="170" t="str">
        <f aca="false">CONCATENATE(CD658," strain ",CM658," ",CL658,", partial cds")</f>
        <v>Hepatitis E virus strain  , partial cds</v>
      </c>
    </row>
    <row r="659" customFormat="false" ht="11.9" hidden="false" customHeight="true" outlineLevel="0" collapsed="false">
      <c r="A659" s="154" t="s">
        <v>1649</v>
      </c>
      <c r="B659" s="147" t="n">
        <v>3</v>
      </c>
      <c r="C659" s="148" t="n">
        <v>3</v>
      </c>
      <c r="D659" s="147" t="s">
        <v>1273</v>
      </c>
      <c r="E659" s="150" t="s">
        <v>640</v>
      </c>
      <c r="F659" s="210" t="s">
        <v>1650</v>
      </c>
      <c r="H659" s="146" t="s">
        <v>649</v>
      </c>
      <c r="I659" s="153" t="s">
        <v>650</v>
      </c>
      <c r="J659" s="146" t="s">
        <v>395</v>
      </c>
      <c r="M659" s="157" t="s">
        <v>348</v>
      </c>
      <c r="N659" s="158" t="s">
        <v>400</v>
      </c>
      <c r="O659" s="159" t="n">
        <v>2006</v>
      </c>
      <c r="S659" s="146" t="n">
        <v>280</v>
      </c>
      <c r="AH659" s="164" t="n">
        <v>6262</v>
      </c>
      <c r="AI659" s="164" t="n">
        <v>6541</v>
      </c>
      <c r="AJ659" s="219" t="n">
        <f aca="false">SeqEnd-SeqBeg+1</f>
        <v>280</v>
      </c>
      <c r="AK659" s="220" t="n">
        <f aca="false">AND( SeqBeg&lt;=Beg  , End &lt;=SeqEnd )</f>
        <v>0</v>
      </c>
      <c r="AN659" s="221"/>
      <c r="AT659" s="147" t="s">
        <v>103</v>
      </c>
      <c r="AU659" s="146"/>
      <c r="AW659" s="222" t="str">
        <f aca="false">HYPERLINK(CONCATENATE("http://www.ncbi.nlm.nih.gov/nuccore/",BM659),BM659)</f>
        <v>KF514060</v>
      </c>
      <c r="AX659" s="219" t="e">
        <f aca="false">CONCATENATE(d#REF!,IF(I659="","",CONCATENATE(".",I659)),IF(K659="","",CONCATENATE(".",K659)),IF(M659="","",CONCATENATE(".",M659)),IF(R659="","",CONCATENATE(".",R659)),IF(U659="","","(*)"))</f>
        <v>#VALUE!</v>
      </c>
      <c r="AY659" s="170" t="str">
        <f aca="false">CONCATENATE(BM659,".",BN659)</f>
        <v>KF514060.HEV_EW62</v>
      </c>
      <c r="AZ659" s="171" t="str">
        <f aca="false">IF(AV659="",IF(ISNUMBER(FIND(".",A659)),LEFT(A659,FIND(".",A659)-1),A659),AV659)</f>
        <v>KF514060</v>
      </c>
      <c r="BA659" s="171" t="str">
        <f aca="false">IF(ISNUMBER(FIND("-",AZ659)),LEFT(AZ659,FIND("-",AZ659)-1),AZ659)</f>
        <v>KF514060</v>
      </c>
      <c r="BB659" s="170" t="str">
        <f aca="false"> MEGAname &amp; "="</f>
        <v>KF514060=</v>
      </c>
      <c r="BC659" s="170" t="str">
        <f aca="false">Clear &amp; IF(span ,"Span","out")</f>
        <v>KF514060=out</v>
      </c>
      <c r="BD659" s="170" t="str">
        <f aca="false">Clear &amp; IF(span, IF(B659=".","Selected",B659),"out")</f>
        <v>KF514060=out</v>
      </c>
      <c r="BE659" s="170" t="str">
        <f aca="false">Clear &amp; Strain</f>
        <v>KF514060=HEV_EW63</v>
      </c>
      <c r="BF659" s="170" t="e">
        <f aca="false">CONCATENATE(A659,"=",F658,". ",AX659,IF(AB659="","",CONCATENATE(".",AB659)))</f>
        <v>#VALUE!</v>
      </c>
      <c r="BG659" s="170" t="e">
        <f aca="false">CONCATENATE(A659,"=",F658,". ",AX659)</f>
        <v>#VALUE!</v>
      </c>
      <c r="BH659" s="170" t="e">
        <f aca="false">CONCATENATE(A659,"=",AX659)</f>
        <v>#VALUE!</v>
      </c>
      <c r="BI659" s="170" t="e">
        <f aca="false">CONCATENATE(A659,"=",ComForSubtype,d#REF!)</f>
        <v>#VALUE!</v>
      </c>
      <c r="BJ659" s="170" t="str">
        <f aca="false">CONCATENATE(A659,"=",E659)</f>
        <v>KF514060=3</v>
      </c>
      <c r="BK659" s="170" t="str">
        <f aca="false">CONCATENATE(A659,"=",C659)</f>
        <v>KF514060=3</v>
      </c>
      <c r="BL659" s="170" t="e">
        <f aca="false">CONCATENATE(d#REF!,"=")</f>
        <v>#VALUE!</v>
      </c>
      <c r="BM659" s="223" t="str">
        <f aca="false">IF(BA659="XX","",BA659)</f>
        <v>KF514060</v>
      </c>
      <c r="BN659" s="224" t="str">
        <f aca="false">CONCATENATE(IF(F658="","",F658),IF(G659="","",CONCATENATE(" / ",G659)))</f>
        <v>HEV_EW62</v>
      </c>
      <c r="BO659" s="225" t="e">
        <f aca="false">AX659</f>
        <v>#VALUE!</v>
      </c>
      <c r="BP659" s="226" t="str">
        <f aca="false">IF(V659="","",V659)</f>
        <v/>
      </c>
      <c r="BQ659" s="226" t="str">
        <f aca="false">IF(W659="","",CONCATENATE(W659,IF(LEFT(AO659,1)="s","+","")))</f>
        <v/>
      </c>
      <c r="BR659" s="226" t="str">
        <f aca="false">IF(X659="","",CONCATENATE(X659,IF(LEFT(AQ659,1)="s","+","")))</f>
        <v/>
      </c>
      <c r="BS659" s="226" t="str">
        <f aca="false">IF(Y659="","",CONCATENATE(Y659,IF(LEFT(AR659,1)="s","+","")))</f>
        <v/>
      </c>
      <c r="BT659" s="226" t="str">
        <f aca="false">IF(Z659="","",CONCATENATE(Z659,IF(LEFT(AS659,1)="s","+","")))</f>
        <v/>
      </c>
      <c r="BU659" s="227" t="str">
        <f aca="false">IF(AA659="","",CONCATENATE(AA659,IF(LEFT(AT659,1)="s","+","")))</f>
        <v/>
      </c>
      <c r="BW659" s="177" t="s">
        <v>338</v>
      </c>
      <c r="BX659" s="170" t="str">
        <f aca="false">IF(BW659&lt;&gt;"",IF(ISNUMBER(FIND("=",BW659)),LEFT(BW659,FIND("=",BW659)-1),BW659),BW659)</f>
        <v>xx</v>
      </c>
      <c r="BY659" s="170" t="str">
        <f aca="false">IF(BW659&lt;&gt;"",IF(ISNUMBER(FIND("=",BW659)),RIGHT(BW659,LEN(BW659)-FIND("=",BW659)),""),"")</f>
        <v>Non_select</v>
      </c>
      <c r="BZ659" s="170" t="str">
        <f aca="false">IF(BX659&lt;&gt;"",IF(ISNUMBER(FIND(".",BX659)),LEFT(BX659,FIND(".",BX659)-1),BX659),BX659)</f>
        <v>xx</v>
      </c>
      <c r="CA659" s="170" t="str">
        <f aca="false">IF(BX659&lt;&gt;"",IF(ISNUMBER(FIND(".",BX659)),RIGHT(BX659,LEN(BX659)-FIND(".",BX659)),""),"")</f>
        <v/>
      </c>
      <c r="CC659" s="170" t="str">
        <f aca="false">A659</f>
        <v>KF514060</v>
      </c>
      <c r="CD659" s="178" t="s">
        <v>339</v>
      </c>
      <c r="CE659" s="178" t="s">
        <v>340</v>
      </c>
      <c r="CF659" s="178" t="s">
        <v>341</v>
      </c>
      <c r="CK659" s="178"/>
      <c r="CR659" s="228" t="n">
        <f aca="false">C659</f>
        <v>3</v>
      </c>
      <c r="CS659" s="229" t="e">
        <f aca="false">d#REF!</f>
        <v>#VALUE!</v>
      </c>
      <c r="CT659" s="170" t="str">
        <f aca="false">CONCATENATE(CD659," strain ",CM659," ",CL659,", partial cds")</f>
        <v>Hepatitis E virus strain  , partial cds</v>
      </c>
    </row>
    <row r="660" customFormat="false" ht="11.9" hidden="false" customHeight="true" outlineLevel="0" collapsed="false">
      <c r="A660" s="154" t="s">
        <v>1651</v>
      </c>
      <c r="B660" s="147" t="n">
        <v>3</v>
      </c>
      <c r="C660" s="148" t="n">
        <v>3</v>
      </c>
      <c r="D660" s="147" t="s">
        <v>1273</v>
      </c>
      <c r="E660" s="150" t="s">
        <v>640</v>
      </c>
      <c r="F660" s="210" t="s">
        <v>1652</v>
      </c>
      <c r="H660" s="146" t="s">
        <v>649</v>
      </c>
      <c r="I660" s="153" t="s">
        <v>650</v>
      </c>
      <c r="J660" s="146" t="s">
        <v>395</v>
      </c>
      <c r="M660" s="157" t="s">
        <v>348</v>
      </c>
      <c r="N660" s="158" t="s">
        <v>400</v>
      </c>
      <c r="O660" s="159" t="n">
        <v>2006</v>
      </c>
      <c r="S660" s="146" t="n">
        <v>280</v>
      </c>
      <c r="AH660" s="164" t="n">
        <v>6262</v>
      </c>
      <c r="AI660" s="164" t="n">
        <v>6541</v>
      </c>
      <c r="AJ660" s="219" t="n">
        <f aca="false">SeqEnd-SeqBeg+1</f>
        <v>280</v>
      </c>
      <c r="AK660" s="220" t="n">
        <f aca="false">AND( SeqBeg&lt;=Beg  , End &lt;=SeqEnd )</f>
        <v>0</v>
      </c>
      <c r="AN660" s="221"/>
      <c r="AT660" s="147" t="s">
        <v>103</v>
      </c>
      <c r="AU660" s="146"/>
      <c r="AW660" s="222" t="str">
        <f aca="false">HYPERLINK(CONCATENATE("http://www.ncbi.nlm.nih.gov/nuccore/",BM660),BM660)</f>
        <v>KF514061</v>
      </c>
      <c r="AX660" s="219" t="e">
        <f aca="false">CONCATENATE(d#REF!,IF(I660="","",CONCATENATE(".",I660)),IF(K660="","",CONCATENATE(".",K660)),IF(M660="","",CONCATENATE(".",M660)),IF(R660="","",CONCATENATE(".",R660)),IF(U660="","","(*)"))</f>
        <v>#VALUE!</v>
      </c>
      <c r="AY660" s="170" t="str">
        <f aca="false">CONCATENATE(BM660,".",BN660)</f>
        <v>KF514061.HEV_EW63</v>
      </c>
      <c r="AZ660" s="171" t="str">
        <f aca="false">IF(AV660="",IF(ISNUMBER(FIND(".",A660)),LEFT(A660,FIND(".",A660)-1),A660),AV660)</f>
        <v>KF514061</v>
      </c>
      <c r="BA660" s="171" t="str">
        <f aca="false">IF(ISNUMBER(FIND("-",AZ660)),LEFT(AZ660,FIND("-",AZ660)-1),AZ660)</f>
        <v>KF514061</v>
      </c>
      <c r="BB660" s="170" t="str">
        <f aca="false"> MEGAname &amp; "="</f>
        <v>KF514061=</v>
      </c>
      <c r="BC660" s="170" t="str">
        <f aca="false">Clear &amp; IF(span ,"Span","out")</f>
        <v>KF514061=out</v>
      </c>
      <c r="BD660" s="170" t="str">
        <f aca="false">Clear &amp; IF(span, IF(B660=".","Selected",B660),"out")</f>
        <v>KF514061=out</v>
      </c>
      <c r="BE660" s="170" t="str">
        <f aca="false">Clear &amp; Strain</f>
        <v>KF514061=HEV_EW64</v>
      </c>
      <c r="BF660" s="170" t="e">
        <f aca="false">CONCATENATE(A660,"=",F659,". ",AX660,IF(AB660="","",CONCATENATE(".",AB660)))</f>
        <v>#VALUE!</v>
      </c>
      <c r="BG660" s="170" t="e">
        <f aca="false">CONCATENATE(A660,"=",F659,". ",AX660)</f>
        <v>#VALUE!</v>
      </c>
      <c r="BH660" s="170" t="e">
        <f aca="false">CONCATENATE(A660,"=",AX660)</f>
        <v>#VALUE!</v>
      </c>
      <c r="BI660" s="170" t="e">
        <f aca="false">CONCATENATE(A660,"=",ComForSubtype,d#REF!)</f>
        <v>#VALUE!</v>
      </c>
      <c r="BJ660" s="170" t="str">
        <f aca="false">CONCATENATE(A660,"=",E660)</f>
        <v>KF514061=3</v>
      </c>
      <c r="BK660" s="170" t="str">
        <f aca="false">CONCATENATE(A660,"=",C660)</f>
        <v>KF514061=3</v>
      </c>
      <c r="BL660" s="170" t="e">
        <f aca="false">CONCATENATE(d#REF!,"=")</f>
        <v>#VALUE!</v>
      </c>
      <c r="BM660" s="223" t="str">
        <f aca="false">IF(BA660="XX","",BA660)</f>
        <v>KF514061</v>
      </c>
      <c r="BN660" s="224" t="str">
        <f aca="false">CONCATENATE(IF(F659="","",F659),IF(G660="","",CONCATENATE(" / ",G660)))</f>
        <v>HEV_EW63</v>
      </c>
      <c r="BO660" s="225" t="e">
        <f aca="false">AX660</f>
        <v>#VALUE!</v>
      </c>
      <c r="BP660" s="226" t="str">
        <f aca="false">IF(V660="","",V660)</f>
        <v/>
      </c>
      <c r="BQ660" s="226" t="str">
        <f aca="false">IF(W660="","",CONCATENATE(W660,IF(LEFT(AO660,1)="s","+","")))</f>
        <v/>
      </c>
      <c r="BR660" s="226" t="str">
        <f aca="false">IF(X660="","",CONCATENATE(X660,IF(LEFT(AQ660,1)="s","+","")))</f>
        <v/>
      </c>
      <c r="BS660" s="226" t="str">
        <f aca="false">IF(Y660="","",CONCATENATE(Y660,IF(LEFT(AR660,1)="s","+","")))</f>
        <v/>
      </c>
      <c r="BT660" s="226" t="str">
        <f aca="false">IF(Z660="","",CONCATENATE(Z660,IF(LEFT(AS660,1)="s","+","")))</f>
        <v/>
      </c>
      <c r="BU660" s="227" t="str">
        <f aca="false">IF(AA660="","",CONCATENATE(AA660,IF(LEFT(AT660,1)="s","+","")))</f>
        <v/>
      </c>
      <c r="BW660" s="177" t="s">
        <v>338</v>
      </c>
      <c r="BX660" s="170" t="str">
        <f aca="false">IF(BW660&lt;&gt;"",IF(ISNUMBER(FIND("=",BW660)),LEFT(BW660,FIND("=",BW660)-1),BW660),BW660)</f>
        <v>xx</v>
      </c>
      <c r="BY660" s="170" t="str">
        <f aca="false">IF(BW660&lt;&gt;"",IF(ISNUMBER(FIND("=",BW660)),RIGHT(BW660,LEN(BW660)-FIND("=",BW660)),""),"")</f>
        <v>Non_select</v>
      </c>
      <c r="BZ660" s="170" t="str">
        <f aca="false">IF(BX660&lt;&gt;"",IF(ISNUMBER(FIND(".",BX660)),LEFT(BX660,FIND(".",BX660)-1),BX660),BX660)</f>
        <v>xx</v>
      </c>
      <c r="CA660" s="170" t="str">
        <f aca="false">IF(BX660&lt;&gt;"",IF(ISNUMBER(FIND(".",BX660)),RIGHT(BX660,LEN(BX660)-FIND(".",BX660)),""),"")</f>
        <v/>
      </c>
      <c r="CC660" s="170" t="str">
        <f aca="false">A660</f>
        <v>KF514061</v>
      </c>
      <c r="CD660" s="178" t="s">
        <v>339</v>
      </c>
      <c r="CE660" s="178" t="s">
        <v>340</v>
      </c>
      <c r="CF660" s="178" t="s">
        <v>341</v>
      </c>
      <c r="CK660" s="178"/>
      <c r="CR660" s="228" t="n">
        <f aca="false">C660</f>
        <v>3</v>
      </c>
      <c r="CS660" s="229" t="e">
        <f aca="false">d#REF!</f>
        <v>#VALUE!</v>
      </c>
      <c r="CT660" s="170" t="str">
        <f aca="false">CONCATENATE(CD660," strain ",CM660," ",CL660,", partial cds")</f>
        <v>Hepatitis E virus strain  , partial cds</v>
      </c>
    </row>
    <row r="661" customFormat="false" ht="11.9" hidden="false" customHeight="true" outlineLevel="0" collapsed="false">
      <c r="A661" s="154" t="s">
        <v>1653</v>
      </c>
      <c r="B661" s="147" t="n">
        <v>3</v>
      </c>
      <c r="C661" s="148" t="n">
        <v>3</v>
      </c>
      <c r="D661" s="147" t="s">
        <v>1273</v>
      </c>
      <c r="E661" s="150" t="s">
        <v>640</v>
      </c>
      <c r="F661" s="210" t="s">
        <v>1654</v>
      </c>
      <c r="H661" s="146" t="s">
        <v>649</v>
      </c>
      <c r="I661" s="153" t="s">
        <v>650</v>
      </c>
      <c r="J661" s="146" t="s">
        <v>395</v>
      </c>
      <c r="M661" s="157" t="s">
        <v>348</v>
      </c>
      <c r="N661" s="158" t="s">
        <v>400</v>
      </c>
      <c r="O661" s="159" t="n">
        <v>2006</v>
      </c>
      <c r="S661" s="146" t="n">
        <v>280</v>
      </c>
      <c r="AH661" s="164" t="n">
        <v>6262</v>
      </c>
      <c r="AI661" s="164" t="n">
        <v>6541</v>
      </c>
      <c r="AJ661" s="219" t="n">
        <f aca="false">SeqEnd-SeqBeg+1</f>
        <v>280</v>
      </c>
      <c r="AK661" s="220" t="n">
        <f aca="false">AND( SeqBeg&lt;=Beg  , End &lt;=SeqEnd )</f>
        <v>0</v>
      </c>
      <c r="AN661" s="221"/>
      <c r="AT661" s="147" t="s">
        <v>103</v>
      </c>
      <c r="AU661" s="146"/>
      <c r="AW661" s="222" t="str">
        <f aca="false">HYPERLINK(CONCATENATE("http://www.ncbi.nlm.nih.gov/nuccore/",BM661),BM661)</f>
        <v>KF514062</v>
      </c>
      <c r="AX661" s="219" t="e">
        <f aca="false">CONCATENATE(d#REF!,IF(I661="","",CONCATENATE(".",I661)),IF(K661="","",CONCATENATE(".",K661)),IF(M661="","",CONCATENATE(".",M661)),IF(R661="","",CONCATENATE(".",R661)),IF(U661="","","(*)"))</f>
        <v>#VALUE!</v>
      </c>
      <c r="AY661" s="170" t="str">
        <f aca="false">CONCATENATE(BM661,".",BN661)</f>
        <v>KF514062.HEV_EW64</v>
      </c>
      <c r="AZ661" s="171" t="str">
        <f aca="false">IF(AV661="",IF(ISNUMBER(FIND(".",A661)),LEFT(A661,FIND(".",A661)-1),A661),AV661)</f>
        <v>KF514062</v>
      </c>
      <c r="BA661" s="171" t="str">
        <f aca="false">IF(ISNUMBER(FIND("-",AZ661)),LEFT(AZ661,FIND("-",AZ661)-1),AZ661)</f>
        <v>KF514062</v>
      </c>
      <c r="BB661" s="170" t="str">
        <f aca="false"> MEGAname &amp; "="</f>
        <v>KF514062=</v>
      </c>
      <c r="BC661" s="170" t="str">
        <f aca="false">Clear &amp; IF(span ,"Span","out")</f>
        <v>KF514062=out</v>
      </c>
      <c r="BD661" s="170" t="str">
        <f aca="false">Clear &amp; IF(span, IF(B661=".","Selected",B661),"out")</f>
        <v>KF514062=out</v>
      </c>
      <c r="BE661" s="170" t="str">
        <f aca="false">Clear &amp; Strain</f>
        <v>KF514062=HEV_EW65</v>
      </c>
      <c r="BF661" s="170" t="e">
        <f aca="false">CONCATENATE(A661,"=",F660,". ",AX661,IF(AB661="","",CONCATENATE(".",AB661)))</f>
        <v>#VALUE!</v>
      </c>
      <c r="BG661" s="170" t="e">
        <f aca="false">CONCATENATE(A661,"=",F660,". ",AX661)</f>
        <v>#VALUE!</v>
      </c>
      <c r="BH661" s="170" t="e">
        <f aca="false">CONCATENATE(A661,"=",AX661)</f>
        <v>#VALUE!</v>
      </c>
      <c r="BI661" s="170" t="e">
        <f aca="false">CONCATENATE(A661,"=",ComForSubtype,d#REF!)</f>
        <v>#VALUE!</v>
      </c>
      <c r="BJ661" s="170" t="str">
        <f aca="false">CONCATENATE(A661,"=",E661)</f>
        <v>KF514062=3</v>
      </c>
      <c r="BK661" s="170" t="str">
        <f aca="false">CONCATENATE(A661,"=",C661)</f>
        <v>KF514062=3</v>
      </c>
      <c r="BL661" s="170" t="e">
        <f aca="false">CONCATENATE(d#REF!,"=")</f>
        <v>#VALUE!</v>
      </c>
      <c r="BM661" s="223" t="str">
        <f aca="false">IF(BA661="XX","",BA661)</f>
        <v>KF514062</v>
      </c>
      <c r="BN661" s="224" t="str">
        <f aca="false">CONCATENATE(IF(F660="","",F660),IF(G661="","",CONCATENATE(" / ",G661)))</f>
        <v>HEV_EW64</v>
      </c>
      <c r="BO661" s="225" t="e">
        <f aca="false">AX661</f>
        <v>#VALUE!</v>
      </c>
      <c r="BP661" s="226" t="str">
        <f aca="false">IF(V661="","",V661)</f>
        <v/>
      </c>
      <c r="BQ661" s="226" t="str">
        <f aca="false">IF(W661="","",CONCATENATE(W661,IF(LEFT(AO661,1)="s","+","")))</f>
        <v/>
      </c>
      <c r="BR661" s="226" t="str">
        <f aca="false">IF(X661="","",CONCATENATE(X661,IF(LEFT(AQ661,1)="s","+","")))</f>
        <v/>
      </c>
      <c r="BS661" s="226" t="str">
        <f aca="false">IF(Y661="","",CONCATENATE(Y661,IF(LEFT(AR661,1)="s","+","")))</f>
        <v/>
      </c>
      <c r="BT661" s="226" t="str">
        <f aca="false">IF(Z661="","",CONCATENATE(Z661,IF(LEFT(AS661,1)="s","+","")))</f>
        <v/>
      </c>
      <c r="BU661" s="227" t="str">
        <f aca="false">IF(AA661="","",CONCATENATE(AA661,IF(LEFT(AT661,1)="s","+","")))</f>
        <v/>
      </c>
      <c r="BW661" s="177" t="s">
        <v>338</v>
      </c>
      <c r="BX661" s="170" t="str">
        <f aca="false">IF(BW661&lt;&gt;"",IF(ISNUMBER(FIND("=",BW661)),LEFT(BW661,FIND("=",BW661)-1),BW661),BW661)</f>
        <v>xx</v>
      </c>
      <c r="BY661" s="170" t="str">
        <f aca="false">IF(BW661&lt;&gt;"",IF(ISNUMBER(FIND("=",BW661)),RIGHT(BW661,LEN(BW661)-FIND("=",BW661)),""),"")</f>
        <v>Non_select</v>
      </c>
      <c r="BZ661" s="170" t="str">
        <f aca="false">IF(BX661&lt;&gt;"",IF(ISNUMBER(FIND(".",BX661)),LEFT(BX661,FIND(".",BX661)-1),BX661),BX661)</f>
        <v>xx</v>
      </c>
      <c r="CA661" s="170" t="str">
        <f aca="false">IF(BX661&lt;&gt;"",IF(ISNUMBER(FIND(".",BX661)),RIGHT(BX661,LEN(BX661)-FIND(".",BX661)),""),"")</f>
        <v/>
      </c>
      <c r="CC661" s="170" t="str">
        <f aca="false">A661</f>
        <v>KF514062</v>
      </c>
      <c r="CD661" s="178" t="s">
        <v>339</v>
      </c>
      <c r="CE661" s="178" t="s">
        <v>340</v>
      </c>
      <c r="CF661" s="178" t="s">
        <v>341</v>
      </c>
      <c r="CK661" s="178"/>
      <c r="CR661" s="228" t="n">
        <f aca="false">C661</f>
        <v>3</v>
      </c>
      <c r="CS661" s="229" t="e">
        <f aca="false">d#REF!</f>
        <v>#VALUE!</v>
      </c>
      <c r="CT661" s="170" t="str">
        <f aca="false">CONCATENATE(CD661," strain ",CM661," ",CL661,", partial cds")</f>
        <v>Hepatitis E virus strain  , partial cds</v>
      </c>
    </row>
    <row r="662" customFormat="false" ht="11.9" hidden="false" customHeight="true" outlineLevel="0" collapsed="false">
      <c r="A662" s="154" t="s">
        <v>1655</v>
      </c>
      <c r="B662" s="147" t="n">
        <v>3</v>
      </c>
      <c r="C662" s="148" t="n">
        <v>3</v>
      </c>
      <c r="D662" s="147" t="s">
        <v>1273</v>
      </c>
      <c r="E662" s="150" t="s">
        <v>640</v>
      </c>
      <c r="F662" s="210" t="s">
        <v>1656</v>
      </c>
      <c r="H662" s="146" t="s">
        <v>649</v>
      </c>
      <c r="I662" s="153" t="s">
        <v>650</v>
      </c>
      <c r="J662" s="146" t="s">
        <v>395</v>
      </c>
      <c r="M662" s="157" t="s">
        <v>348</v>
      </c>
      <c r="N662" s="158" t="s">
        <v>400</v>
      </c>
      <c r="O662" s="159" t="n">
        <v>2006</v>
      </c>
      <c r="S662" s="146" t="n">
        <v>280</v>
      </c>
      <c r="AH662" s="164" t="n">
        <v>6262</v>
      </c>
      <c r="AI662" s="164" t="n">
        <v>6541</v>
      </c>
      <c r="AJ662" s="219" t="n">
        <f aca="false">SeqEnd-SeqBeg+1</f>
        <v>280</v>
      </c>
      <c r="AK662" s="220" t="n">
        <f aca="false">AND( SeqBeg&lt;=Beg  , End &lt;=SeqEnd )</f>
        <v>0</v>
      </c>
      <c r="AN662" s="221"/>
      <c r="AT662" s="147" t="s">
        <v>103</v>
      </c>
      <c r="AU662" s="146"/>
      <c r="AW662" s="222" t="str">
        <f aca="false">HYPERLINK(CONCATENATE("http://www.ncbi.nlm.nih.gov/nuccore/",BM662),BM662)</f>
        <v>KF514063</v>
      </c>
      <c r="AX662" s="219" t="e">
        <f aca="false">CONCATENATE(d#REF!,IF(I662="","",CONCATENATE(".",I662)),IF(K662="","",CONCATENATE(".",K662)),IF(M662="","",CONCATENATE(".",M662)),IF(R662="","",CONCATENATE(".",R662)),IF(U662="","","(*)"))</f>
        <v>#VALUE!</v>
      </c>
      <c r="AY662" s="170" t="str">
        <f aca="false">CONCATENATE(BM662,".",BN662)</f>
        <v>KF514063.HEV_EW65</v>
      </c>
      <c r="AZ662" s="171" t="str">
        <f aca="false">IF(AV662="",IF(ISNUMBER(FIND(".",A662)),LEFT(A662,FIND(".",A662)-1),A662),AV662)</f>
        <v>KF514063</v>
      </c>
      <c r="BA662" s="171" t="str">
        <f aca="false">IF(ISNUMBER(FIND("-",AZ662)),LEFT(AZ662,FIND("-",AZ662)-1),AZ662)</f>
        <v>KF514063</v>
      </c>
      <c r="BB662" s="170" t="str">
        <f aca="false"> MEGAname &amp; "="</f>
        <v>KF514063=</v>
      </c>
      <c r="BC662" s="170" t="str">
        <f aca="false">Clear &amp; IF(span ,"Span","out")</f>
        <v>KF514063=out</v>
      </c>
      <c r="BD662" s="170" t="str">
        <f aca="false">Clear &amp; IF(span, IF(B662=".","Selected",B662),"out")</f>
        <v>KF514063=out</v>
      </c>
      <c r="BE662" s="170" t="str">
        <f aca="false">Clear &amp; Strain</f>
        <v>KF514063=HEV_EW66</v>
      </c>
      <c r="BF662" s="170" t="e">
        <f aca="false">CONCATENATE(A662,"=",F661,". ",AX662,IF(AB662="","",CONCATENATE(".",AB662)))</f>
        <v>#VALUE!</v>
      </c>
      <c r="BG662" s="170" t="e">
        <f aca="false">CONCATENATE(A662,"=",F661,". ",AX662)</f>
        <v>#VALUE!</v>
      </c>
      <c r="BH662" s="170" t="e">
        <f aca="false">CONCATENATE(A662,"=",AX662)</f>
        <v>#VALUE!</v>
      </c>
      <c r="BI662" s="170" t="e">
        <f aca="false">CONCATENATE(A662,"=",ComForSubtype,d#REF!)</f>
        <v>#VALUE!</v>
      </c>
      <c r="BJ662" s="170" t="str">
        <f aca="false">CONCATENATE(A662,"=",E662)</f>
        <v>KF514063=3</v>
      </c>
      <c r="BK662" s="170" t="str">
        <f aca="false">CONCATENATE(A662,"=",C662)</f>
        <v>KF514063=3</v>
      </c>
      <c r="BL662" s="170" t="e">
        <f aca="false">CONCATENATE(d#REF!,"=")</f>
        <v>#VALUE!</v>
      </c>
      <c r="BM662" s="223" t="str">
        <f aca="false">IF(BA662="XX","",BA662)</f>
        <v>KF514063</v>
      </c>
      <c r="BN662" s="224" t="str">
        <f aca="false">CONCATENATE(IF(F661="","",F661),IF(G662="","",CONCATENATE(" / ",G662)))</f>
        <v>HEV_EW65</v>
      </c>
      <c r="BO662" s="225" t="e">
        <f aca="false">AX662</f>
        <v>#VALUE!</v>
      </c>
      <c r="BP662" s="226" t="str">
        <f aca="false">IF(V662="","",V662)</f>
        <v/>
      </c>
      <c r="BQ662" s="226" t="str">
        <f aca="false">IF(W662="","",CONCATENATE(W662,IF(LEFT(AO662,1)="s","+","")))</f>
        <v/>
      </c>
      <c r="BR662" s="226" t="str">
        <f aca="false">IF(X662="","",CONCATENATE(X662,IF(LEFT(AQ662,1)="s","+","")))</f>
        <v/>
      </c>
      <c r="BS662" s="226" t="str">
        <f aca="false">IF(Y662="","",CONCATENATE(Y662,IF(LEFT(AR662,1)="s","+","")))</f>
        <v/>
      </c>
      <c r="BT662" s="226" t="str">
        <f aca="false">IF(Z662="","",CONCATENATE(Z662,IF(LEFT(AS662,1)="s","+","")))</f>
        <v/>
      </c>
      <c r="BU662" s="227" t="str">
        <f aca="false">IF(AA662="","",CONCATENATE(AA662,IF(LEFT(AT662,1)="s","+","")))</f>
        <v/>
      </c>
      <c r="BW662" s="177" t="s">
        <v>338</v>
      </c>
      <c r="BX662" s="170" t="str">
        <f aca="false">IF(BW662&lt;&gt;"",IF(ISNUMBER(FIND("=",BW662)),LEFT(BW662,FIND("=",BW662)-1),BW662),BW662)</f>
        <v>xx</v>
      </c>
      <c r="BY662" s="170" t="str">
        <f aca="false">IF(BW662&lt;&gt;"",IF(ISNUMBER(FIND("=",BW662)),RIGHT(BW662,LEN(BW662)-FIND("=",BW662)),""),"")</f>
        <v>Non_select</v>
      </c>
      <c r="BZ662" s="170" t="str">
        <f aca="false">IF(BX662&lt;&gt;"",IF(ISNUMBER(FIND(".",BX662)),LEFT(BX662,FIND(".",BX662)-1),BX662),BX662)</f>
        <v>xx</v>
      </c>
      <c r="CA662" s="170" t="str">
        <f aca="false">IF(BX662&lt;&gt;"",IF(ISNUMBER(FIND(".",BX662)),RIGHT(BX662,LEN(BX662)-FIND(".",BX662)),""),"")</f>
        <v/>
      </c>
      <c r="CC662" s="170" t="str">
        <f aca="false">A662</f>
        <v>KF514063</v>
      </c>
      <c r="CD662" s="178" t="s">
        <v>339</v>
      </c>
      <c r="CE662" s="178" t="s">
        <v>340</v>
      </c>
      <c r="CF662" s="178" t="s">
        <v>341</v>
      </c>
      <c r="CK662" s="178"/>
      <c r="CR662" s="228" t="n">
        <f aca="false">C662</f>
        <v>3</v>
      </c>
      <c r="CS662" s="229" t="e">
        <f aca="false">d#REF!</f>
        <v>#VALUE!</v>
      </c>
      <c r="CT662" s="170" t="str">
        <f aca="false">CONCATENATE(CD662," strain ",CM662," ",CL662,", partial cds")</f>
        <v>Hepatitis E virus strain  , partial cds</v>
      </c>
    </row>
    <row r="663" customFormat="false" ht="11.9" hidden="false" customHeight="true" outlineLevel="0" collapsed="false">
      <c r="A663" s="154" t="s">
        <v>1657</v>
      </c>
      <c r="B663" s="147" t="n">
        <v>3</v>
      </c>
      <c r="C663" s="148" t="n">
        <v>3</v>
      </c>
      <c r="D663" s="147" t="s">
        <v>1273</v>
      </c>
      <c r="E663" s="150" t="s">
        <v>640</v>
      </c>
      <c r="F663" s="210" t="s">
        <v>1658</v>
      </c>
      <c r="H663" s="146" t="s">
        <v>649</v>
      </c>
      <c r="I663" s="153" t="s">
        <v>650</v>
      </c>
      <c r="J663" s="146" t="s">
        <v>395</v>
      </c>
      <c r="M663" s="157" t="s">
        <v>348</v>
      </c>
      <c r="N663" s="158" t="s">
        <v>400</v>
      </c>
      <c r="O663" s="159" t="n">
        <v>2006</v>
      </c>
      <c r="S663" s="146" t="n">
        <v>280</v>
      </c>
      <c r="AH663" s="164" t="n">
        <v>6262</v>
      </c>
      <c r="AI663" s="164" t="n">
        <v>6541</v>
      </c>
      <c r="AJ663" s="219" t="n">
        <f aca="false">SeqEnd-SeqBeg+1</f>
        <v>280</v>
      </c>
      <c r="AK663" s="220" t="n">
        <f aca="false">AND( SeqBeg&lt;=Beg  , End &lt;=SeqEnd )</f>
        <v>0</v>
      </c>
      <c r="AN663" s="221"/>
      <c r="AT663" s="147" t="s">
        <v>103</v>
      </c>
      <c r="AU663" s="146"/>
      <c r="AW663" s="222" t="str">
        <f aca="false">HYPERLINK(CONCATENATE("http://www.ncbi.nlm.nih.gov/nuccore/",BM663),BM663)</f>
        <v>KF514065</v>
      </c>
      <c r="AX663" s="219" t="str">
        <f aca="false">CONCATENATE(D662,IF(I663="","",CONCATENATE(".",I663)),IF(K663="","",CONCATENATE(".",K663)),IF(M663="","",CONCATENATE(".",M663)),IF(R662="","",CONCATENATE(".",R662)),IF(U663="","","(*)"))</f>
        <v>3e.GBR.hum</v>
      </c>
      <c r="AY663" s="170" t="str">
        <f aca="false">CONCATENATE(BM663,".",BN663)</f>
        <v>KF514065.HEV_EW66</v>
      </c>
      <c r="AZ663" s="171" t="str">
        <f aca="false">IF(AV663="",IF(ISNUMBER(FIND(".",A663)),LEFT(A663,FIND(".",A663)-1),A663),AV663)</f>
        <v>KF514065</v>
      </c>
      <c r="BA663" s="171" t="str">
        <f aca="false">IF(ISNUMBER(FIND("-",AZ663)),LEFT(AZ663,FIND("-",AZ663)-1),AZ663)</f>
        <v>KF514065</v>
      </c>
      <c r="BB663" s="170" t="str">
        <f aca="false"> MEGAname &amp; "="</f>
        <v>KF514065=</v>
      </c>
      <c r="BC663" s="170" t="str">
        <f aca="false">Clear &amp; IF(span ,"Span","out")</f>
        <v>KF514065=out</v>
      </c>
      <c r="BD663" s="170" t="str">
        <f aca="false">Clear &amp; IF(span, IF(B663=".","Selected",B663),"out")</f>
        <v>KF514065=out</v>
      </c>
      <c r="BE663" s="170" t="str">
        <f aca="false">Clear &amp; Strain</f>
        <v>KF514065=HEV_EW68</v>
      </c>
      <c r="BF663" s="170" t="str">
        <f aca="false">CONCATENATE(A663,"=",F662,". ",AX663,IF(AB663="","",CONCATENATE(".",AB663)))</f>
        <v>KF514065=HEV_EW66. 3e.GBR.hum</v>
      </c>
      <c r="BG663" s="170" t="str">
        <f aca="false">CONCATENATE(A663,"=",F662,". ",AX663)</f>
        <v>KF514065=HEV_EW66. 3e.GBR.hum</v>
      </c>
      <c r="BH663" s="170" t="str">
        <f aca="false">CONCATENATE(A663,"=",AX663)</f>
        <v>KF514065=3e.GBR.hum</v>
      </c>
      <c r="BI663" s="170" t="str">
        <f aca="false">CONCATENATE(A663,"=",ComForSubtype,D662)</f>
        <v>KF514065=3e</v>
      </c>
      <c r="BJ663" s="170" t="str">
        <f aca="false">CONCATENATE(A663,"=",E663)</f>
        <v>KF514065=3</v>
      </c>
      <c r="BK663" s="170" t="str">
        <f aca="false">CONCATENATE(A663,"=",C663)</f>
        <v>KF514065=3</v>
      </c>
      <c r="BL663" s="170" t="str">
        <f aca="false">CONCATENATE(D662,"=")</f>
        <v>3e=</v>
      </c>
      <c r="BM663" s="223" t="str">
        <f aca="false">IF(BA663="XX","",BA663)</f>
        <v>KF514065</v>
      </c>
      <c r="BN663" s="224" t="str">
        <f aca="false">CONCATENATE(IF(F662="","",F662),IF(G663="","",CONCATENATE(" / ",G663)))</f>
        <v>HEV_EW66</v>
      </c>
      <c r="BO663" s="225" t="str">
        <f aca="false">AX663</f>
        <v>3e.GBR.hum</v>
      </c>
      <c r="BP663" s="226" t="str">
        <f aca="false">IF(V663="","",V663)</f>
        <v/>
      </c>
      <c r="BQ663" s="226" t="str">
        <f aca="false">IF(W663="","",CONCATENATE(W663,IF(LEFT(AO663,1)="s","+","")))</f>
        <v/>
      </c>
      <c r="BR663" s="226" t="str">
        <f aca="false">IF(X663="","",CONCATENATE(X663,IF(LEFT(AQ663,1)="s","+","")))</f>
        <v/>
      </c>
      <c r="BS663" s="226" t="str">
        <f aca="false">IF(Y663="","",CONCATENATE(Y663,IF(LEFT(AR663,1)="s","+","")))</f>
        <v/>
      </c>
      <c r="BT663" s="226" t="str">
        <f aca="false">IF(Z663="","",CONCATENATE(Z663,IF(LEFT(AS663,1)="s","+","")))</f>
        <v/>
      </c>
      <c r="BU663" s="227" t="str">
        <f aca="false">IF(AA663="","",CONCATENATE(AA663,IF(LEFT(AT663,1)="s","+","")))</f>
        <v/>
      </c>
      <c r="BW663" s="177" t="s">
        <v>338</v>
      </c>
      <c r="BX663" s="170" t="str">
        <f aca="false">IF(BW663&lt;&gt;"",IF(ISNUMBER(FIND("=",BW663)),LEFT(BW663,FIND("=",BW663)-1),BW663),BW663)</f>
        <v>xx</v>
      </c>
      <c r="BY663" s="170" t="str">
        <f aca="false">IF(BW663&lt;&gt;"",IF(ISNUMBER(FIND("=",BW663)),RIGHT(BW663,LEN(BW663)-FIND("=",BW663)),""),"")</f>
        <v>Non_select</v>
      </c>
      <c r="BZ663" s="170" t="str">
        <f aca="false">IF(BX663&lt;&gt;"",IF(ISNUMBER(FIND(".",BX663)),LEFT(BX663,FIND(".",BX663)-1),BX663),BX663)</f>
        <v>xx</v>
      </c>
      <c r="CA663" s="170" t="str">
        <f aca="false">IF(BX663&lt;&gt;"",IF(ISNUMBER(FIND(".",BX663)),RIGHT(BX663,LEN(BX663)-FIND(".",BX663)),""),"")</f>
        <v/>
      </c>
      <c r="CC663" s="170" t="str">
        <f aca="false">A663</f>
        <v>KF514065</v>
      </c>
      <c r="CD663" s="178" t="s">
        <v>339</v>
      </c>
      <c r="CE663" s="178" t="s">
        <v>340</v>
      </c>
      <c r="CF663" s="178" t="s">
        <v>341</v>
      </c>
      <c r="CK663" s="178"/>
      <c r="CR663" s="228" t="n">
        <f aca="false">C663</f>
        <v>3</v>
      </c>
      <c r="CS663" s="229" t="str">
        <f aca="false">D662</f>
        <v>3e</v>
      </c>
      <c r="CT663" s="170" t="str">
        <f aca="false">CONCATENATE(CD663," strain ",CM663," ",CL663,", partial cds")</f>
        <v>Hepatitis E virus strain  , partial cds</v>
      </c>
    </row>
    <row r="664" customFormat="false" ht="11.9" hidden="false" customHeight="true" outlineLevel="0" collapsed="false">
      <c r="A664" s="154" t="s">
        <v>1659</v>
      </c>
      <c r="B664" s="147" t="n">
        <v>3</v>
      </c>
      <c r="C664" s="148" t="n">
        <v>3</v>
      </c>
      <c r="D664" s="147" t="s">
        <v>1273</v>
      </c>
      <c r="E664" s="150" t="s">
        <v>640</v>
      </c>
      <c r="F664" s="210" t="s">
        <v>1660</v>
      </c>
      <c r="H664" s="146" t="s">
        <v>649</v>
      </c>
      <c r="I664" s="153" t="s">
        <v>650</v>
      </c>
      <c r="J664" s="146" t="s">
        <v>395</v>
      </c>
      <c r="M664" s="157" t="s">
        <v>348</v>
      </c>
      <c r="N664" s="158" t="s">
        <v>400</v>
      </c>
      <c r="O664" s="159" t="n">
        <v>2006</v>
      </c>
      <c r="S664" s="146" t="n">
        <v>280</v>
      </c>
      <c r="AH664" s="164" t="n">
        <v>6262</v>
      </c>
      <c r="AI664" s="164" t="n">
        <v>6541</v>
      </c>
      <c r="AJ664" s="219" t="n">
        <f aca="false">SeqEnd-SeqBeg+1</f>
        <v>280</v>
      </c>
      <c r="AK664" s="220" t="n">
        <f aca="false">AND( SeqBeg&lt;=Beg  , End &lt;=SeqEnd )</f>
        <v>0</v>
      </c>
      <c r="AN664" s="221"/>
      <c r="AT664" s="147" t="s">
        <v>103</v>
      </c>
      <c r="AU664" s="146"/>
      <c r="AW664" s="222" t="str">
        <f aca="false">HYPERLINK(CONCATENATE("http://www.ncbi.nlm.nih.gov/nuccore/",BM664),BM664)</f>
        <v>KF514066</v>
      </c>
      <c r="AX664" s="219" t="e">
        <f aca="false">CONCATENATE(d#REF!,IF(I664="","",CONCATENATE(".",I664)),IF(K664="","",CONCATENATE(".",K664)),IF(M664="","",CONCATENATE(".",M664)),IF(R664="","",CONCATENATE(".",R664)),IF(U664="","","(*)"))</f>
        <v>#VALUE!</v>
      </c>
      <c r="AY664" s="170" t="str">
        <f aca="false">CONCATENATE(BM664,".",BN664)</f>
        <v>KF514066.HEV_EW68</v>
      </c>
      <c r="AZ664" s="171" t="str">
        <f aca="false">IF(AV664="",IF(ISNUMBER(FIND(".",A664)),LEFT(A664,FIND(".",A664)-1),A664),AV664)</f>
        <v>KF514066</v>
      </c>
      <c r="BA664" s="171" t="str">
        <f aca="false">IF(ISNUMBER(FIND("-",AZ664)),LEFT(AZ664,FIND("-",AZ664)-1),AZ664)</f>
        <v>KF514066</v>
      </c>
      <c r="BB664" s="170" t="str">
        <f aca="false"> MEGAname &amp; "="</f>
        <v>KF514066=</v>
      </c>
      <c r="BC664" s="170" t="str">
        <f aca="false">Clear &amp; IF(span ,"Span","out")</f>
        <v>KF514066=out</v>
      </c>
      <c r="BD664" s="170" t="str">
        <f aca="false">Clear &amp; IF(span, IF(B664=".","Selected",B664),"out")</f>
        <v>KF514066=out</v>
      </c>
      <c r="BE664" s="170" t="str">
        <f aca="false">Clear &amp; Strain</f>
        <v>KF514066=HEV_EW69</v>
      </c>
      <c r="BF664" s="170" t="e">
        <f aca="false">CONCATENATE(A664,"=",F663,". ",AX664,IF(AB664="","",CONCATENATE(".",AB664)))</f>
        <v>#VALUE!</v>
      </c>
      <c r="BG664" s="170" t="e">
        <f aca="false">CONCATENATE(A664,"=",F663,". ",AX664)</f>
        <v>#VALUE!</v>
      </c>
      <c r="BH664" s="170" t="e">
        <f aca="false">CONCATENATE(A664,"=",AX664)</f>
        <v>#VALUE!</v>
      </c>
      <c r="BI664" s="170" t="e">
        <f aca="false">CONCATENATE(A664,"=",ComForSubtype,d#REF!)</f>
        <v>#VALUE!</v>
      </c>
      <c r="BJ664" s="170" t="str">
        <f aca="false">CONCATENATE(A664,"=",E664)</f>
        <v>KF514066=3</v>
      </c>
      <c r="BK664" s="170" t="str">
        <f aca="false">CONCATENATE(A664,"=",C664)</f>
        <v>KF514066=3</v>
      </c>
      <c r="BL664" s="170" t="e">
        <f aca="false">CONCATENATE(d#REF!,"=")</f>
        <v>#VALUE!</v>
      </c>
      <c r="BM664" s="223" t="str">
        <f aca="false">IF(BA664="XX","",BA664)</f>
        <v>KF514066</v>
      </c>
      <c r="BN664" s="224" t="str">
        <f aca="false">CONCATENATE(IF(F663="","",F663),IF(G664="","",CONCATENATE(" / ",G664)))</f>
        <v>HEV_EW68</v>
      </c>
      <c r="BO664" s="225" t="e">
        <f aca="false">AX664</f>
        <v>#VALUE!</v>
      </c>
      <c r="BP664" s="226" t="str">
        <f aca="false">IF(V664="","",V664)</f>
        <v/>
      </c>
      <c r="BQ664" s="226" t="str">
        <f aca="false">IF(W664="","",CONCATENATE(W664,IF(LEFT(AO664,1)="s","+","")))</f>
        <v/>
      </c>
      <c r="BR664" s="226" t="str">
        <f aca="false">IF(X664="","",CONCATENATE(X664,IF(LEFT(AQ664,1)="s","+","")))</f>
        <v/>
      </c>
      <c r="BS664" s="226" t="str">
        <f aca="false">IF(Y664="","",CONCATENATE(Y664,IF(LEFT(AR664,1)="s","+","")))</f>
        <v/>
      </c>
      <c r="BT664" s="226" t="str">
        <f aca="false">IF(Z664="","",CONCATENATE(Z664,IF(LEFT(AS664,1)="s","+","")))</f>
        <v/>
      </c>
      <c r="BU664" s="227" t="str">
        <f aca="false">IF(AA664="","",CONCATENATE(AA664,IF(LEFT(AT664,1)="s","+","")))</f>
        <v/>
      </c>
      <c r="BW664" s="177" t="s">
        <v>338</v>
      </c>
      <c r="BX664" s="170" t="str">
        <f aca="false">IF(BW664&lt;&gt;"",IF(ISNUMBER(FIND("=",BW664)),LEFT(BW664,FIND("=",BW664)-1),BW664),BW664)</f>
        <v>xx</v>
      </c>
      <c r="BY664" s="170" t="str">
        <f aca="false">IF(BW664&lt;&gt;"",IF(ISNUMBER(FIND("=",BW664)),RIGHT(BW664,LEN(BW664)-FIND("=",BW664)),""),"")</f>
        <v>Non_select</v>
      </c>
      <c r="BZ664" s="170" t="str">
        <f aca="false">IF(BX664&lt;&gt;"",IF(ISNUMBER(FIND(".",BX664)),LEFT(BX664,FIND(".",BX664)-1),BX664),BX664)</f>
        <v>xx</v>
      </c>
      <c r="CA664" s="170" t="str">
        <f aca="false">IF(BX664&lt;&gt;"",IF(ISNUMBER(FIND(".",BX664)),RIGHT(BX664,LEN(BX664)-FIND(".",BX664)),""),"")</f>
        <v/>
      </c>
      <c r="CC664" s="170" t="str">
        <f aca="false">A664</f>
        <v>KF514066</v>
      </c>
      <c r="CD664" s="178" t="s">
        <v>339</v>
      </c>
      <c r="CE664" s="178" t="s">
        <v>340</v>
      </c>
      <c r="CF664" s="178" t="s">
        <v>341</v>
      </c>
      <c r="CK664" s="178"/>
      <c r="CR664" s="228" t="n">
        <f aca="false">C664</f>
        <v>3</v>
      </c>
      <c r="CS664" s="229" t="e">
        <f aca="false">d#REF!</f>
        <v>#VALUE!</v>
      </c>
      <c r="CT664" s="170" t="str">
        <f aca="false">CONCATENATE(CD664," strain ",CM664," ",CL664,", partial cds")</f>
        <v>Hepatitis E virus strain  , partial cds</v>
      </c>
    </row>
    <row r="665" customFormat="false" ht="11.9" hidden="false" customHeight="true" outlineLevel="0" collapsed="false">
      <c r="A665" s="154" t="s">
        <v>1661</v>
      </c>
      <c r="B665" s="147" t="n">
        <v>3</v>
      </c>
      <c r="C665" s="148" t="n">
        <v>3</v>
      </c>
      <c r="D665" s="147" t="s">
        <v>1273</v>
      </c>
      <c r="E665" s="150" t="s">
        <v>640</v>
      </c>
      <c r="F665" s="210" t="s">
        <v>1662</v>
      </c>
      <c r="H665" s="146" t="s">
        <v>649</v>
      </c>
      <c r="I665" s="153" t="s">
        <v>650</v>
      </c>
      <c r="J665" s="146" t="s">
        <v>395</v>
      </c>
      <c r="M665" s="157" t="s">
        <v>348</v>
      </c>
      <c r="N665" s="158" t="s">
        <v>400</v>
      </c>
      <c r="O665" s="159" t="n">
        <v>2003</v>
      </c>
      <c r="S665" s="146" t="n">
        <v>280</v>
      </c>
      <c r="AH665" s="164" t="n">
        <v>6262</v>
      </c>
      <c r="AI665" s="164" t="n">
        <v>6541</v>
      </c>
      <c r="AJ665" s="219" t="n">
        <f aca="false">SeqEnd-SeqBeg+1</f>
        <v>280</v>
      </c>
      <c r="AK665" s="220" t="n">
        <f aca="false">AND( SeqBeg&lt;=Beg  , End &lt;=SeqEnd )</f>
        <v>0</v>
      </c>
      <c r="AN665" s="221"/>
      <c r="AT665" s="147" t="s">
        <v>103</v>
      </c>
      <c r="AU665" s="146"/>
      <c r="AW665" s="222" t="str">
        <f aca="false">HYPERLINK(CONCATENATE("http://www.ncbi.nlm.nih.gov/nuccore/",BM665),BM665)</f>
        <v>KF514078</v>
      </c>
      <c r="AX665" s="219" t="e">
        <f aca="false">CONCATENATE(d#REF!,IF(I665="","",CONCATENATE(".",I665)),IF(K665="","",CONCATENATE(".",K665)),IF(M665="","",CONCATENATE(".",M665)),IF(R665="","",CONCATENATE(".",R665)),IF(U665="","","(*)"))</f>
        <v>#VALUE!</v>
      </c>
      <c r="AY665" s="170" t="str">
        <f aca="false">CONCATENATE(BM665,".",BN665)</f>
        <v>KF514078.HEV_EW69</v>
      </c>
      <c r="AZ665" s="171" t="str">
        <f aca="false">IF(AV665="",IF(ISNUMBER(FIND(".",A665)),LEFT(A665,FIND(".",A665)-1),A665),AV665)</f>
        <v>KF514078</v>
      </c>
      <c r="BA665" s="171" t="str">
        <f aca="false">IF(ISNUMBER(FIND("-",AZ665)),LEFT(AZ665,FIND("-",AZ665)-1),AZ665)</f>
        <v>KF514078</v>
      </c>
      <c r="BB665" s="170" t="str">
        <f aca="false"> MEGAname &amp; "="</f>
        <v>KF514078=</v>
      </c>
      <c r="BC665" s="170" t="str">
        <f aca="false">Clear &amp; IF(span ,"Span","out")</f>
        <v>KF514078=out</v>
      </c>
      <c r="BD665" s="170" t="str">
        <f aca="false">Clear &amp; IF(span, IF(B665=".","Selected",B665),"out")</f>
        <v>KF514078=out</v>
      </c>
      <c r="BE665" s="170" t="str">
        <f aca="false">Clear &amp; Strain</f>
        <v>KF514078=HEV_EW7</v>
      </c>
      <c r="BF665" s="170" t="e">
        <f aca="false">CONCATENATE(A665,"=",F664,". ",AX665,IF(AB665="","",CONCATENATE(".",AB665)))</f>
        <v>#VALUE!</v>
      </c>
      <c r="BG665" s="170" t="e">
        <f aca="false">CONCATENATE(A665,"=",F664,". ",AX665)</f>
        <v>#VALUE!</v>
      </c>
      <c r="BH665" s="170" t="e">
        <f aca="false">CONCATENATE(A665,"=",AX665)</f>
        <v>#VALUE!</v>
      </c>
      <c r="BI665" s="170" t="e">
        <f aca="false">CONCATENATE(A665,"=",ComForSubtype,d#REF!)</f>
        <v>#VALUE!</v>
      </c>
      <c r="BJ665" s="170" t="str">
        <f aca="false">CONCATENATE(A665,"=",E665)</f>
        <v>KF514078=3</v>
      </c>
      <c r="BK665" s="170" t="str">
        <f aca="false">CONCATENATE(A665,"=",C665)</f>
        <v>KF514078=3</v>
      </c>
      <c r="BL665" s="170" t="e">
        <f aca="false">CONCATENATE(d#REF!,"=")</f>
        <v>#VALUE!</v>
      </c>
      <c r="BM665" s="223" t="str">
        <f aca="false">IF(BA665="XX","",BA665)</f>
        <v>KF514078</v>
      </c>
      <c r="BN665" s="224" t="str">
        <f aca="false">CONCATENATE(IF(F664="","",F664),IF(G665="","",CONCATENATE(" / ",G665)))</f>
        <v>HEV_EW69</v>
      </c>
      <c r="BO665" s="225" t="e">
        <f aca="false">AX665</f>
        <v>#VALUE!</v>
      </c>
      <c r="BP665" s="226" t="str">
        <f aca="false">IF(V665="","",V665)</f>
        <v/>
      </c>
      <c r="BQ665" s="226" t="str">
        <f aca="false">IF(W665="","",CONCATENATE(W665,IF(LEFT(AO665,1)="s","+","")))</f>
        <v/>
      </c>
      <c r="BR665" s="226" t="str">
        <f aca="false">IF(X665="","",CONCATENATE(X665,IF(LEFT(AQ665,1)="s","+","")))</f>
        <v/>
      </c>
      <c r="BS665" s="226" t="str">
        <f aca="false">IF(Y665="","",CONCATENATE(Y665,IF(LEFT(AR665,1)="s","+","")))</f>
        <v/>
      </c>
      <c r="BT665" s="226" t="str">
        <f aca="false">IF(Z665="","",CONCATENATE(Z665,IF(LEFT(AS665,1)="s","+","")))</f>
        <v/>
      </c>
      <c r="BU665" s="227" t="str">
        <f aca="false">IF(AA665="","",CONCATENATE(AA665,IF(LEFT(AT665,1)="s","+","")))</f>
        <v/>
      </c>
      <c r="BW665" s="177" t="s">
        <v>338</v>
      </c>
      <c r="BX665" s="170" t="str">
        <f aca="false">IF(BW665&lt;&gt;"",IF(ISNUMBER(FIND("=",BW665)),LEFT(BW665,FIND("=",BW665)-1),BW665),BW665)</f>
        <v>xx</v>
      </c>
      <c r="BY665" s="170" t="str">
        <f aca="false">IF(BW665&lt;&gt;"",IF(ISNUMBER(FIND("=",BW665)),RIGHT(BW665,LEN(BW665)-FIND("=",BW665)),""),"")</f>
        <v>Non_select</v>
      </c>
      <c r="BZ665" s="170" t="str">
        <f aca="false">IF(BX665&lt;&gt;"",IF(ISNUMBER(FIND(".",BX665)),LEFT(BX665,FIND(".",BX665)-1),BX665),BX665)</f>
        <v>xx</v>
      </c>
      <c r="CA665" s="170" t="str">
        <f aca="false">IF(BX665&lt;&gt;"",IF(ISNUMBER(FIND(".",BX665)),RIGHT(BX665,LEN(BX665)-FIND(".",BX665)),""),"")</f>
        <v/>
      </c>
      <c r="CC665" s="170" t="str">
        <f aca="false">A665</f>
        <v>KF514078</v>
      </c>
      <c r="CD665" s="178" t="s">
        <v>339</v>
      </c>
      <c r="CE665" s="178" t="s">
        <v>340</v>
      </c>
      <c r="CF665" s="178" t="s">
        <v>341</v>
      </c>
      <c r="CK665" s="178"/>
      <c r="CR665" s="228" t="n">
        <f aca="false">C665</f>
        <v>3</v>
      </c>
      <c r="CS665" s="229" t="e">
        <f aca="false">d#REF!</f>
        <v>#VALUE!</v>
      </c>
      <c r="CT665" s="170" t="str">
        <f aca="false">CONCATENATE(CD665," strain ",CM665," ",CL665,", partial cds")</f>
        <v>Hepatitis E virus strain  , partial cds</v>
      </c>
    </row>
    <row r="666" customFormat="false" ht="11.9" hidden="false" customHeight="true" outlineLevel="0" collapsed="false">
      <c r="A666" s="154" t="s">
        <v>1663</v>
      </c>
      <c r="B666" s="147" t="n">
        <v>3</v>
      </c>
      <c r="C666" s="148" t="n">
        <v>3</v>
      </c>
      <c r="D666" s="147" t="s">
        <v>1273</v>
      </c>
      <c r="E666" s="150" t="s">
        <v>640</v>
      </c>
      <c r="F666" s="210" t="s">
        <v>1664</v>
      </c>
      <c r="H666" s="146" t="s">
        <v>649</v>
      </c>
      <c r="I666" s="153" t="s">
        <v>650</v>
      </c>
      <c r="J666" s="146" t="s">
        <v>395</v>
      </c>
      <c r="M666" s="157" t="s">
        <v>348</v>
      </c>
      <c r="N666" s="158" t="s">
        <v>400</v>
      </c>
      <c r="O666" s="159" t="n">
        <v>2006</v>
      </c>
      <c r="S666" s="146" t="n">
        <v>280</v>
      </c>
      <c r="AH666" s="164" t="n">
        <v>6262</v>
      </c>
      <c r="AI666" s="164" t="n">
        <v>6541</v>
      </c>
      <c r="AJ666" s="219" t="n">
        <f aca="false">SeqEnd-SeqBeg+1</f>
        <v>280</v>
      </c>
      <c r="AK666" s="220" t="n">
        <f aca="false">AND( SeqBeg&lt;=Beg  , End &lt;=SeqEnd )</f>
        <v>0</v>
      </c>
      <c r="AN666" s="221"/>
      <c r="AT666" s="147" t="s">
        <v>103</v>
      </c>
      <c r="AU666" s="146"/>
      <c r="AW666" s="222" t="str">
        <f aca="false">HYPERLINK(CONCATENATE("http://www.ncbi.nlm.nih.gov/nuccore/",BM666),BM666)</f>
        <v>KF514068</v>
      </c>
      <c r="AX666" s="219" t="e">
        <f aca="false">CONCATENATE(d#REF!,IF(I666="","",CONCATENATE(".",I666)),IF(K666="","",CONCATENATE(".",K666)),IF(M666="","",CONCATENATE(".",M666)),IF(R666="","",CONCATENATE(".",R666)),IF(U666="","","(*)"))</f>
        <v>#VALUE!</v>
      </c>
      <c r="AY666" s="170" t="str">
        <f aca="false">CONCATENATE(BM666,".",BN666)</f>
        <v>KF514068.HEV_EW7</v>
      </c>
      <c r="AZ666" s="171" t="str">
        <f aca="false">IF(AV666="",IF(ISNUMBER(FIND(".",A666)),LEFT(A666,FIND(".",A666)-1),A666),AV666)</f>
        <v>KF514068</v>
      </c>
      <c r="BA666" s="171" t="str">
        <f aca="false">IF(ISNUMBER(FIND("-",AZ666)),LEFT(AZ666,FIND("-",AZ666)-1),AZ666)</f>
        <v>KF514068</v>
      </c>
      <c r="BB666" s="170" t="str">
        <f aca="false"> MEGAname &amp; "="</f>
        <v>KF514068=</v>
      </c>
      <c r="BC666" s="170" t="str">
        <f aca="false">Clear &amp; IF(span ,"Span","out")</f>
        <v>KF514068=out</v>
      </c>
      <c r="BD666" s="170" t="str">
        <f aca="false">Clear &amp; IF(span, IF(B666=".","Selected",B666),"out")</f>
        <v>KF514068=out</v>
      </c>
      <c r="BE666" s="170" t="str">
        <f aca="false">Clear &amp; Strain</f>
        <v>KF514068=HEV_EW70</v>
      </c>
      <c r="BF666" s="170" t="e">
        <f aca="false">CONCATENATE(A666,"=",F665,". ",AX666,IF(AB666="","",CONCATENATE(".",AB666)))</f>
        <v>#VALUE!</v>
      </c>
      <c r="BG666" s="170" t="e">
        <f aca="false">CONCATENATE(A666,"=",F665,". ",AX666)</f>
        <v>#VALUE!</v>
      </c>
      <c r="BH666" s="170" t="e">
        <f aca="false">CONCATENATE(A666,"=",AX666)</f>
        <v>#VALUE!</v>
      </c>
      <c r="BI666" s="170" t="e">
        <f aca="false">CONCATENATE(A666,"=",ComForSubtype,d#REF!)</f>
        <v>#VALUE!</v>
      </c>
      <c r="BJ666" s="170" t="str">
        <f aca="false">CONCATENATE(A666,"=",E666)</f>
        <v>KF514068=3</v>
      </c>
      <c r="BK666" s="170" t="str">
        <f aca="false">CONCATENATE(A666,"=",C666)</f>
        <v>KF514068=3</v>
      </c>
      <c r="BL666" s="170" t="e">
        <f aca="false">CONCATENATE(d#REF!,"=")</f>
        <v>#VALUE!</v>
      </c>
      <c r="BM666" s="223" t="str">
        <f aca="false">IF(BA666="XX","",BA666)</f>
        <v>KF514068</v>
      </c>
      <c r="BN666" s="224" t="str">
        <f aca="false">CONCATENATE(IF(F665="","",F665),IF(G666="","",CONCATENATE(" / ",G666)))</f>
        <v>HEV_EW7</v>
      </c>
      <c r="BO666" s="225" t="e">
        <f aca="false">AX666</f>
        <v>#VALUE!</v>
      </c>
      <c r="BP666" s="226" t="str">
        <f aca="false">IF(V666="","",V666)</f>
        <v/>
      </c>
      <c r="BQ666" s="226" t="str">
        <f aca="false">IF(W666="","",CONCATENATE(W666,IF(LEFT(AO666,1)="s","+","")))</f>
        <v/>
      </c>
      <c r="BR666" s="226" t="str">
        <f aca="false">IF(X666="","",CONCATENATE(X666,IF(LEFT(AQ666,1)="s","+","")))</f>
        <v/>
      </c>
      <c r="BS666" s="226" t="str">
        <f aca="false">IF(Y666="","",CONCATENATE(Y666,IF(LEFT(AR666,1)="s","+","")))</f>
        <v/>
      </c>
      <c r="BT666" s="226" t="str">
        <f aca="false">IF(Z666="","",CONCATENATE(Z666,IF(LEFT(AS666,1)="s","+","")))</f>
        <v/>
      </c>
      <c r="BU666" s="227" t="str">
        <f aca="false">IF(AA666="","",CONCATENATE(AA666,IF(LEFT(AT666,1)="s","+","")))</f>
        <v/>
      </c>
      <c r="BW666" s="177" t="s">
        <v>338</v>
      </c>
      <c r="BX666" s="170" t="str">
        <f aca="false">IF(BW666&lt;&gt;"",IF(ISNUMBER(FIND("=",BW666)),LEFT(BW666,FIND("=",BW666)-1),BW666),BW666)</f>
        <v>xx</v>
      </c>
      <c r="BY666" s="170" t="str">
        <f aca="false">IF(BW666&lt;&gt;"",IF(ISNUMBER(FIND("=",BW666)),RIGHT(BW666,LEN(BW666)-FIND("=",BW666)),""),"")</f>
        <v>Non_select</v>
      </c>
      <c r="BZ666" s="170" t="str">
        <f aca="false">IF(BX666&lt;&gt;"",IF(ISNUMBER(FIND(".",BX666)),LEFT(BX666,FIND(".",BX666)-1),BX666),BX666)</f>
        <v>xx</v>
      </c>
      <c r="CA666" s="170" t="str">
        <f aca="false">IF(BX666&lt;&gt;"",IF(ISNUMBER(FIND(".",BX666)),RIGHT(BX666,LEN(BX666)-FIND(".",BX666)),""),"")</f>
        <v/>
      </c>
      <c r="CC666" s="170" t="str">
        <f aca="false">A666</f>
        <v>KF514068</v>
      </c>
      <c r="CD666" s="178" t="s">
        <v>339</v>
      </c>
      <c r="CE666" s="178" t="s">
        <v>340</v>
      </c>
      <c r="CF666" s="178" t="s">
        <v>341</v>
      </c>
      <c r="CK666" s="178"/>
      <c r="CR666" s="228" t="n">
        <f aca="false">C666</f>
        <v>3</v>
      </c>
      <c r="CS666" s="229" t="e">
        <f aca="false">d#REF!</f>
        <v>#VALUE!</v>
      </c>
      <c r="CT666" s="170" t="str">
        <f aca="false">CONCATENATE(CD666," strain ",CM666," ",CL666,", partial cds")</f>
        <v>Hepatitis E virus strain  , partial cds</v>
      </c>
    </row>
    <row r="667" customFormat="false" ht="11.9" hidden="false" customHeight="true" outlineLevel="0" collapsed="false">
      <c r="A667" s="154" t="s">
        <v>1665</v>
      </c>
      <c r="B667" s="147" t="n">
        <v>3</v>
      </c>
      <c r="C667" s="148" t="n">
        <v>3</v>
      </c>
      <c r="D667" s="147" t="s">
        <v>1273</v>
      </c>
      <c r="E667" s="150" t="s">
        <v>640</v>
      </c>
      <c r="F667" s="210" t="s">
        <v>1666</v>
      </c>
      <c r="H667" s="146" t="s">
        <v>649</v>
      </c>
      <c r="I667" s="153" t="s">
        <v>650</v>
      </c>
      <c r="J667" s="146" t="s">
        <v>395</v>
      </c>
      <c r="M667" s="157" t="s">
        <v>348</v>
      </c>
      <c r="N667" s="158" t="s">
        <v>400</v>
      </c>
      <c r="O667" s="159" t="n">
        <v>2005</v>
      </c>
      <c r="S667" s="146" t="n">
        <v>280</v>
      </c>
      <c r="AH667" s="164" t="n">
        <v>6262</v>
      </c>
      <c r="AI667" s="164" t="n">
        <v>6541</v>
      </c>
      <c r="AJ667" s="219" t="n">
        <f aca="false">SeqEnd-SeqBeg+1</f>
        <v>280</v>
      </c>
      <c r="AK667" s="220" t="n">
        <f aca="false">AND( SeqBeg&lt;=Beg  , End &lt;=SeqEnd )</f>
        <v>0</v>
      </c>
      <c r="AN667" s="221"/>
      <c r="AT667" s="147" t="s">
        <v>103</v>
      </c>
      <c r="AU667" s="146"/>
      <c r="AW667" s="222" t="str">
        <f aca="false">HYPERLINK(CONCATENATE("http://www.ncbi.nlm.nih.gov/nuccore/",BM667),BM667)</f>
        <v>KF514069</v>
      </c>
      <c r="AX667" s="219" t="e">
        <f aca="false">CONCATENATE(d#REF!,IF(I667="","",CONCATENATE(".",I667)),IF(K667="","",CONCATENATE(".",K667)),IF(M667="","",CONCATENATE(".",M667)),IF(R667="","",CONCATENATE(".",R667)),IF(U667="","","(*)"))</f>
        <v>#VALUE!</v>
      </c>
      <c r="AY667" s="170" t="str">
        <f aca="false">CONCATENATE(BM667,".",BN667)</f>
        <v>KF514069.HEV_EW70</v>
      </c>
      <c r="AZ667" s="171" t="str">
        <f aca="false">IF(AV667="",IF(ISNUMBER(FIND(".",A667)),LEFT(A667,FIND(".",A667)-1),A667),AV667)</f>
        <v>KF514069</v>
      </c>
      <c r="BA667" s="171" t="str">
        <f aca="false">IF(ISNUMBER(FIND("-",AZ667)),LEFT(AZ667,FIND("-",AZ667)-1),AZ667)</f>
        <v>KF514069</v>
      </c>
      <c r="BB667" s="170" t="str">
        <f aca="false"> MEGAname &amp; "="</f>
        <v>KF514069=</v>
      </c>
      <c r="BC667" s="170" t="str">
        <f aca="false">Clear &amp; IF(span ,"Span","out")</f>
        <v>KF514069=out</v>
      </c>
      <c r="BD667" s="170" t="str">
        <f aca="false">Clear &amp; IF(span, IF(B667=".","Selected",B667),"out")</f>
        <v>KF514069=out</v>
      </c>
      <c r="BE667" s="170" t="str">
        <f aca="false">Clear &amp; Strain</f>
        <v>KF514069=HEV_EW71</v>
      </c>
      <c r="BF667" s="170" t="e">
        <f aca="false">CONCATENATE(A667,"=",F666,". ",AX667,IF(AB667="","",CONCATENATE(".",AB667)))</f>
        <v>#VALUE!</v>
      </c>
      <c r="BG667" s="170" t="e">
        <f aca="false">CONCATENATE(A667,"=",F666,". ",AX667)</f>
        <v>#VALUE!</v>
      </c>
      <c r="BH667" s="170" t="e">
        <f aca="false">CONCATENATE(A667,"=",AX667)</f>
        <v>#VALUE!</v>
      </c>
      <c r="BI667" s="170" t="e">
        <f aca="false">CONCATENATE(A667,"=",ComForSubtype,d#REF!)</f>
        <v>#VALUE!</v>
      </c>
      <c r="BJ667" s="170" t="str">
        <f aca="false">CONCATENATE(A667,"=",E667)</f>
        <v>KF514069=3</v>
      </c>
      <c r="BK667" s="170" t="str">
        <f aca="false">CONCATENATE(A667,"=",C667)</f>
        <v>KF514069=3</v>
      </c>
      <c r="BL667" s="170" t="e">
        <f aca="false">CONCATENATE(d#REF!,"=")</f>
        <v>#VALUE!</v>
      </c>
      <c r="BM667" s="223" t="str">
        <f aca="false">IF(BA667="XX","",BA667)</f>
        <v>KF514069</v>
      </c>
      <c r="BN667" s="224" t="str">
        <f aca="false">CONCATENATE(IF(F666="","",F666),IF(G667="","",CONCATENATE(" / ",G667)))</f>
        <v>HEV_EW70</v>
      </c>
      <c r="BO667" s="225" t="e">
        <f aca="false">AX667</f>
        <v>#VALUE!</v>
      </c>
      <c r="BP667" s="226" t="str">
        <f aca="false">IF(V667="","",V667)</f>
        <v/>
      </c>
      <c r="BQ667" s="226" t="str">
        <f aca="false">IF(W667="","",CONCATENATE(W667,IF(LEFT(AO667,1)="s","+","")))</f>
        <v/>
      </c>
      <c r="BR667" s="226" t="str">
        <f aca="false">IF(X667="","",CONCATENATE(X667,IF(LEFT(AQ667,1)="s","+","")))</f>
        <v/>
      </c>
      <c r="BS667" s="226" t="str">
        <f aca="false">IF(Y667="","",CONCATENATE(Y667,IF(LEFT(AR667,1)="s","+","")))</f>
        <v/>
      </c>
      <c r="BT667" s="226" t="str">
        <f aca="false">IF(Z667="","",CONCATENATE(Z667,IF(LEFT(AS667,1)="s","+","")))</f>
        <v/>
      </c>
      <c r="BU667" s="227" t="str">
        <f aca="false">IF(AA667="","",CONCATENATE(AA667,IF(LEFT(AT667,1)="s","+","")))</f>
        <v/>
      </c>
      <c r="BW667" s="177" t="s">
        <v>338</v>
      </c>
      <c r="BX667" s="170" t="str">
        <f aca="false">IF(BW667&lt;&gt;"",IF(ISNUMBER(FIND("=",BW667)),LEFT(BW667,FIND("=",BW667)-1),BW667),BW667)</f>
        <v>xx</v>
      </c>
      <c r="BY667" s="170" t="str">
        <f aca="false">IF(BW667&lt;&gt;"",IF(ISNUMBER(FIND("=",BW667)),RIGHT(BW667,LEN(BW667)-FIND("=",BW667)),""),"")</f>
        <v>Non_select</v>
      </c>
      <c r="BZ667" s="170" t="str">
        <f aca="false">IF(BX667&lt;&gt;"",IF(ISNUMBER(FIND(".",BX667)),LEFT(BX667,FIND(".",BX667)-1),BX667),BX667)</f>
        <v>xx</v>
      </c>
      <c r="CA667" s="170" t="str">
        <f aca="false">IF(BX667&lt;&gt;"",IF(ISNUMBER(FIND(".",BX667)),RIGHT(BX667,LEN(BX667)-FIND(".",BX667)),""),"")</f>
        <v/>
      </c>
      <c r="CC667" s="170" t="str">
        <f aca="false">A667</f>
        <v>KF514069</v>
      </c>
      <c r="CD667" s="178" t="s">
        <v>339</v>
      </c>
      <c r="CE667" s="178" t="s">
        <v>340</v>
      </c>
      <c r="CF667" s="178" t="s">
        <v>341</v>
      </c>
      <c r="CK667" s="178"/>
      <c r="CR667" s="228" t="n">
        <f aca="false">C667</f>
        <v>3</v>
      </c>
      <c r="CS667" s="229" t="e">
        <f aca="false">d#REF!</f>
        <v>#VALUE!</v>
      </c>
      <c r="CT667" s="170" t="str">
        <f aca="false">CONCATENATE(CD667," strain ",CM667," ",CL667,", partial cds")</f>
        <v>Hepatitis E virus strain  , partial cds</v>
      </c>
    </row>
    <row r="668" customFormat="false" ht="11.9" hidden="false" customHeight="true" outlineLevel="0" collapsed="false">
      <c r="A668" s="154" t="s">
        <v>1667</v>
      </c>
      <c r="B668" s="147" t="n">
        <v>3</v>
      </c>
      <c r="C668" s="148" t="n">
        <v>3</v>
      </c>
      <c r="D668" s="147" t="s">
        <v>1273</v>
      </c>
      <c r="E668" s="150" t="s">
        <v>640</v>
      </c>
      <c r="F668" s="210" t="s">
        <v>1668</v>
      </c>
      <c r="H668" s="146" t="s">
        <v>649</v>
      </c>
      <c r="I668" s="153" t="s">
        <v>650</v>
      </c>
      <c r="J668" s="146" t="s">
        <v>395</v>
      </c>
      <c r="M668" s="157" t="s">
        <v>348</v>
      </c>
      <c r="N668" s="158" t="s">
        <v>400</v>
      </c>
      <c r="O668" s="159" t="n">
        <v>2006</v>
      </c>
      <c r="S668" s="146" t="n">
        <v>280</v>
      </c>
      <c r="AH668" s="164" t="n">
        <v>6262</v>
      </c>
      <c r="AI668" s="164" t="n">
        <v>6541</v>
      </c>
      <c r="AJ668" s="219" t="n">
        <f aca="false">SeqEnd-SeqBeg+1</f>
        <v>280</v>
      </c>
      <c r="AK668" s="220" t="n">
        <f aca="false">AND( SeqBeg&lt;=Beg  , End &lt;=SeqEnd )</f>
        <v>0</v>
      </c>
      <c r="AN668" s="221"/>
      <c r="AT668" s="147" t="s">
        <v>103</v>
      </c>
      <c r="AU668" s="146"/>
      <c r="AW668" s="222" t="str">
        <f aca="false">HYPERLINK(CONCATENATE("http://www.ncbi.nlm.nih.gov/nuccore/",BM668),BM668)</f>
        <v>KF514070</v>
      </c>
      <c r="AX668" s="219" t="e">
        <f aca="false">CONCATENATE(d#REF!,IF(I668="","",CONCATENATE(".",I668)),IF(K668="","",CONCATENATE(".",K668)),IF(M668="","",CONCATENATE(".",M668)),IF(R668="","",CONCATENATE(".",R668)),IF(U668="","","(*)"))</f>
        <v>#VALUE!</v>
      </c>
      <c r="AY668" s="170" t="str">
        <f aca="false">CONCATENATE(BM668,".",BN668)</f>
        <v>KF514070.HEV_EW71</v>
      </c>
      <c r="AZ668" s="171" t="str">
        <f aca="false">IF(AV668="",IF(ISNUMBER(FIND(".",A668)),LEFT(A668,FIND(".",A668)-1),A668),AV668)</f>
        <v>KF514070</v>
      </c>
      <c r="BA668" s="171" t="str">
        <f aca="false">IF(ISNUMBER(FIND("-",AZ668)),LEFT(AZ668,FIND("-",AZ668)-1),AZ668)</f>
        <v>KF514070</v>
      </c>
      <c r="BB668" s="170" t="str">
        <f aca="false"> MEGAname &amp; "="</f>
        <v>KF514070=</v>
      </c>
      <c r="BC668" s="170" t="str">
        <f aca="false">Clear &amp; IF(span ,"Span","out")</f>
        <v>KF514070=out</v>
      </c>
      <c r="BD668" s="170" t="str">
        <f aca="false">Clear &amp; IF(span, IF(B668=".","Selected",B668),"out")</f>
        <v>KF514070=out</v>
      </c>
      <c r="BE668" s="170" t="str">
        <f aca="false">Clear &amp; Strain</f>
        <v>KF514070=HEV_EW72</v>
      </c>
      <c r="BF668" s="170" t="e">
        <f aca="false">CONCATENATE(A668,"=",F667,". ",AX668,IF(AB668="","",CONCATENATE(".",AB668)))</f>
        <v>#VALUE!</v>
      </c>
      <c r="BG668" s="170" t="e">
        <f aca="false">CONCATENATE(A668,"=",F667,". ",AX668)</f>
        <v>#VALUE!</v>
      </c>
      <c r="BH668" s="170" t="e">
        <f aca="false">CONCATENATE(A668,"=",AX668)</f>
        <v>#VALUE!</v>
      </c>
      <c r="BI668" s="170" t="e">
        <f aca="false">CONCATENATE(A668,"=",ComForSubtype,d#REF!)</f>
        <v>#VALUE!</v>
      </c>
      <c r="BJ668" s="170" t="str">
        <f aca="false">CONCATENATE(A668,"=",E668)</f>
        <v>KF514070=3</v>
      </c>
      <c r="BK668" s="170" t="str">
        <f aca="false">CONCATENATE(A668,"=",C668)</f>
        <v>KF514070=3</v>
      </c>
      <c r="BL668" s="170" t="e">
        <f aca="false">CONCATENATE(d#REF!,"=")</f>
        <v>#VALUE!</v>
      </c>
      <c r="BM668" s="223" t="str">
        <f aca="false">IF(BA668="XX","",BA668)</f>
        <v>KF514070</v>
      </c>
      <c r="BN668" s="224" t="str">
        <f aca="false">CONCATENATE(IF(F667="","",F667),IF(G668="","",CONCATENATE(" / ",G668)))</f>
        <v>HEV_EW71</v>
      </c>
      <c r="BO668" s="225" t="e">
        <f aca="false">AX668</f>
        <v>#VALUE!</v>
      </c>
      <c r="BP668" s="226" t="str">
        <f aca="false">IF(V668="","",V668)</f>
        <v/>
      </c>
      <c r="BQ668" s="226" t="str">
        <f aca="false">IF(W668="","",CONCATENATE(W668,IF(LEFT(AO668,1)="s","+","")))</f>
        <v/>
      </c>
      <c r="BR668" s="226" t="str">
        <f aca="false">IF(X668="","",CONCATENATE(X668,IF(LEFT(AQ668,1)="s","+","")))</f>
        <v/>
      </c>
      <c r="BS668" s="226" t="str">
        <f aca="false">IF(Y668="","",CONCATENATE(Y668,IF(LEFT(AR668,1)="s","+","")))</f>
        <v/>
      </c>
      <c r="BT668" s="226" t="str">
        <f aca="false">IF(Z668="","",CONCATENATE(Z668,IF(LEFT(AS668,1)="s","+","")))</f>
        <v/>
      </c>
      <c r="BU668" s="227" t="str">
        <f aca="false">IF(AA668="","",CONCATENATE(AA668,IF(LEFT(AT668,1)="s","+","")))</f>
        <v/>
      </c>
      <c r="BW668" s="177" t="s">
        <v>338</v>
      </c>
      <c r="BX668" s="170" t="str">
        <f aca="false">IF(BW668&lt;&gt;"",IF(ISNUMBER(FIND("=",BW668)),LEFT(BW668,FIND("=",BW668)-1),BW668),BW668)</f>
        <v>xx</v>
      </c>
      <c r="BY668" s="170" t="str">
        <f aca="false">IF(BW668&lt;&gt;"",IF(ISNUMBER(FIND("=",BW668)),RIGHT(BW668,LEN(BW668)-FIND("=",BW668)),""),"")</f>
        <v>Non_select</v>
      </c>
      <c r="BZ668" s="170" t="str">
        <f aca="false">IF(BX668&lt;&gt;"",IF(ISNUMBER(FIND(".",BX668)),LEFT(BX668,FIND(".",BX668)-1),BX668),BX668)</f>
        <v>xx</v>
      </c>
      <c r="CA668" s="170" t="str">
        <f aca="false">IF(BX668&lt;&gt;"",IF(ISNUMBER(FIND(".",BX668)),RIGHT(BX668,LEN(BX668)-FIND(".",BX668)),""),"")</f>
        <v/>
      </c>
      <c r="CC668" s="170" t="str">
        <f aca="false">A668</f>
        <v>KF514070</v>
      </c>
      <c r="CD668" s="178" t="s">
        <v>339</v>
      </c>
      <c r="CE668" s="178" t="s">
        <v>340</v>
      </c>
      <c r="CF668" s="178" t="s">
        <v>341</v>
      </c>
      <c r="CK668" s="178"/>
      <c r="CR668" s="228" t="n">
        <f aca="false">C668</f>
        <v>3</v>
      </c>
      <c r="CS668" s="229" t="e">
        <f aca="false">d#REF!</f>
        <v>#VALUE!</v>
      </c>
      <c r="CT668" s="170" t="str">
        <f aca="false">CONCATENATE(CD668," strain ",CM668," ",CL668,", partial cds")</f>
        <v>Hepatitis E virus strain  , partial cds</v>
      </c>
    </row>
    <row r="669" customFormat="false" ht="11.9" hidden="false" customHeight="true" outlineLevel="0" collapsed="false">
      <c r="A669" s="154" t="s">
        <v>1669</v>
      </c>
      <c r="B669" s="147" t="n">
        <v>3</v>
      </c>
      <c r="C669" s="148" t="n">
        <v>3</v>
      </c>
      <c r="D669" s="147" t="s">
        <v>1273</v>
      </c>
      <c r="E669" s="150" t="s">
        <v>640</v>
      </c>
      <c r="F669" s="210" t="s">
        <v>1670</v>
      </c>
      <c r="H669" s="146" t="s">
        <v>649</v>
      </c>
      <c r="I669" s="153" t="s">
        <v>650</v>
      </c>
      <c r="J669" s="146" t="s">
        <v>395</v>
      </c>
      <c r="M669" s="157" t="s">
        <v>348</v>
      </c>
      <c r="N669" s="158" t="s">
        <v>400</v>
      </c>
      <c r="O669" s="159" t="n">
        <v>2006</v>
      </c>
      <c r="S669" s="146" t="n">
        <v>280</v>
      </c>
      <c r="AH669" s="164" t="n">
        <v>6262</v>
      </c>
      <c r="AI669" s="164" t="n">
        <v>6541</v>
      </c>
      <c r="AJ669" s="219" t="n">
        <f aca="false">SeqEnd-SeqBeg+1</f>
        <v>280</v>
      </c>
      <c r="AK669" s="220" t="n">
        <f aca="false">AND( SeqBeg&lt;=Beg  , End &lt;=SeqEnd )</f>
        <v>0</v>
      </c>
      <c r="AN669" s="221"/>
      <c r="AT669" s="147" t="s">
        <v>103</v>
      </c>
      <c r="AU669" s="146"/>
      <c r="AW669" s="222" t="str">
        <f aca="false">HYPERLINK(CONCATENATE("http://www.ncbi.nlm.nih.gov/nuccore/",BM669),BM669)</f>
        <v>KF514071</v>
      </c>
      <c r="AX669" s="219" t="e">
        <f aca="false">CONCATENATE(d#REF!,IF(I669="","",CONCATENATE(".",I669)),IF(K669="","",CONCATENATE(".",K669)),IF(M669="","",CONCATENATE(".",M669)),IF(R669="","",CONCATENATE(".",R669)),IF(U669="","","(*)"))</f>
        <v>#VALUE!</v>
      </c>
      <c r="AY669" s="170" t="str">
        <f aca="false">CONCATENATE(BM669,".",BN669)</f>
        <v>KF514071.HEV_EW72</v>
      </c>
      <c r="AZ669" s="171" t="str">
        <f aca="false">IF(AV669="",IF(ISNUMBER(FIND(".",A669)),LEFT(A669,FIND(".",A669)-1),A669),AV669)</f>
        <v>KF514071</v>
      </c>
      <c r="BA669" s="171" t="str">
        <f aca="false">IF(ISNUMBER(FIND("-",AZ669)),LEFT(AZ669,FIND("-",AZ669)-1),AZ669)</f>
        <v>KF514071</v>
      </c>
      <c r="BB669" s="170" t="str">
        <f aca="false"> MEGAname &amp; "="</f>
        <v>KF514071=</v>
      </c>
      <c r="BC669" s="170" t="str">
        <f aca="false">Clear &amp; IF(span ,"Span","out")</f>
        <v>KF514071=out</v>
      </c>
      <c r="BD669" s="170" t="str">
        <f aca="false">Clear &amp; IF(span, IF(B669=".","Selected",B669),"out")</f>
        <v>KF514071=out</v>
      </c>
      <c r="BE669" s="170" t="str">
        <f aca="false">Clear &amp; Strain</f>
        <v>KF514071=HEV_EW73</v>
      </c>
      <c r="BF669" s="170" t="e">
        <f aca="false">CONCATENATE(A669,"=",F668,". ",AX669,IF(AB669="","",CONCATENATE(".",AB669)))</f>
        <v>#VALUE!</v>
      </c>
      <c r="BG669" s="170" t="e">
        <f aca="false">CONCATENATE(A669,"=",F668,". ",AX669)</f>
        <v>#VALUE!</v>
      </c>
      <c r="BH669" s="170" t="e">
        <f aca="false">CONCATENATE(A669,"=",AX669)</f>
        <v>#VALUE!</v>
      </c>
      <c r="BI669" s="170" t="e">
        <f aca="false">CONCATENATE(A669,"=",ComForSubtype,d#REF!)</f>
        <v>#VALUE!</v>
      </c>
      <c r="BJ669" s="170" t="str">
        <f aca="false">CONCATENATE(A669,"=",E669)</f>
        <v>KF514071=3</v>
      </c>
      <c r="BK669" s="170" t="str">
        <f aca="false">CONCATENATE(A669,"=",C669)</f>
        <v>KF514071=3</v>
      </c>
      <c r="BL669" s="170" t="e">
        <f aca="false">CONCATENATE(d#REF!,"=")</f>
        <v>#VALUE!</v>
      </c>
      <c r="BM669" s="223" t="str">
        <f aca="false">IF(BA669="XX","",BA669)</f>
        <v>KF514071</v>
      </c>
      <c r="BN669" s="224" t="str">
        <f aca="false">CONCATENATE(IF(F668="","",F668),IF(G669="","",CONCATENATE(" / ",G669)))</f>
        <v>HEV_EW72</v>
      </c>
      <c r="BO669" s="225" t="e">
        <f aca="false">AX669</f>
        <v>#VALUE!</v>
      </c>
      <c r="BP669" s="226" t="str">
        <f aca="false">IF(V669="","",V669)</f>
        <v/>
      </c>
      <c r="BQ669" s="226" t="str">
        <f aca="false">IF(W669="","",CONCATENATE(W669,IF(LEFT(AO669,1)="s","+","")))</f>
        <v/>
      </c>
      <c r="BR669" s="226" t="str">
        <f aca="false">IF(X669="","",CONCATENATE(X669,IF(LEFT(AQ669,1)="s","+","")))</f>
        <v/>
      </c>
      <c r="BS669" s="226" t="str">
        <f aca="false">IF(Y669="","",CONCATENATE(Y669,IF(LEFT(AR669,1)="s","+","")))</f>
        <v/>
      </c>
      <c r="BT669" s="226" t="str">
        <f aca="false">IF(Z669="","",CONCATENATE(Z669,IF(LEFT(AS669,1)="s","+","")))</f>
        <v/>
      </c>
      <c r="BU669" s="227" t="str">
        <f aca="false">IF(AA669="","",CONCATENATE(AA669,IF(LEFT(AT669,1)="s","+","")))</f>
        <v/>
      </c>
      <c r="BW669" s="177" t="s">
        <v>338</v>
      </c>
      <c r="BX669" s="170" t="str">
        <f aca="false">IF(BW669&lt;&gt;"",IF(ISNUMBER(FIND("=",BW669)),LEFT(BW669,FIND("=",BW669)-1),BW669),BW669)</f>
        <v>xx</v>
      </c>
      <c r="BY669" s="170" t="str">
        <f aca="false">IF(BW669&lt;&gt;"",IF(ISNUMBER(FIND("=",BW669)),RIGHT(BW669,LEN(BW669)-FIND("=",BW669)),""),"")</f>
        <v>Non_select</v>
      </c>
      <c r="BZ669" s="170" t="str">
        <f aca="false">IF(BX669&lt;&gt;"",IF(ISNUMBER(FIND(".",BX669)),LEFT(BX669,FIND(".",BX669)-1),BX669),BX669)</f>
        <v>xx</v>
      </c>
      <c r="CA669" s="170" t="str">
        <f aca="false">IF(BX669&lt;&gt;"",IF(ISNUMBER(FIND(".",BX669)),RIGHT(BX669,LEN(BX669)-FIND(".",BX669)),""),"")</f>
        <v/>
      </c>
      <c r="CC669" s="170" t="str">
        <f aca="false">A669</f>
        <v>KF514071</v>
      </c>
      <c r="CD669" s="178" t="s">
        <v>339</v>
      </c>
      <c r="CE669" s="178" t="s">
        <v>340</v>
      </c>
      <c r="CF669" s="178" t="s">
        <v>341</v>
      </c>
      <c r="CK669" s="178"/>
      <c r="CR669" s="228" t="n">
        <f aca="false">C669</f>
        <v>3</v>
      </c>
      <c r="CS669" s="229" t="e">
        <f aca="false">d#REF!</f>
        <v>#VALUE!</v>
      </c>
      <c r="CT669" s="170" t="str">
        <f aca="false">CONCATENATE(CD669," strain ",CM669," ",CL669,", partial cds")</f>
        <v>Hepatitis E virus strain  , partial cds</v>
      </c>
    </row>
    <row r="670" customFormat="false" ht="11.9" hidden="false" customHeight="true" outlineLevel="0" collapsed="false">
      <c r="A670" s="154" t="s">
        <v>1671</v>
      </c>
      <c r="B670" s="147" t="n">
        <v>3</v>
      </c>
      <c r="C670" s="148" t="n">
        <v>3</v>
      </c>
      <c r="D670" s="147" t="s">
        <v>1273</v>
      </c>
      <c r="E670" s="150" t="s">
        <v>640</v>
      </c>
      <c r="F670" s="210" t="s">
        <v>1672</v>
      </c>
      <c r="H670" s="146" t="s">
        <v>649</v>
      </c>
      <c r="I670" s="153" t="s">
        <v>650</v>
      </c>
      <c r="J670" s="146" t="s">
        <v>395</v>
      </c>
      <c r="M670" s="157" t="s">
        <v>348</v>
      </c>
      <c r="N670" s="158" t="s">
        <v>400</v>
      </c>
      <c r="O670" s="159" t="n">
        <v>2006</v>
      </c>
      <c r="S670" s="146" t="n">
        <v>280</v>
      </c>
      <c r="AH670" s="164" t="n">
        <v>6262</v>
      </c>
      <c r="AI670" s="164" t="n">
        <v>6541</v>
      </c>
      <c r="AJ670" s="219" t="n">
        <f aca="false">SeqEnd-SeqBeg+1</f>
        <v>280</v>
      </c>
      <c r="AK670" s="220" t="n">
        <f aca="false">AND( SeqBeg&lt;=Beg  , End &lt;=SeqEnd )</f>
        <v>0</v>
      </c>
      <c r="AN670" s="221"/>
      <c r="AT670" s="147" t="s">
        <v>103</v>
      </c>
      <c r="AU670" s="146"/>
      <c r="AW670" s="222" t="str">
        <f aca="false">HYPERLINK(CONCATENATE("http://www.ncbi.nlm.nih.gov/nuccore/",BM670),BM670)</f>
        <v>KF514072</v>
      </c>
      <c r="AX670" s="219" t="e">
        <f aca="false">CONCATENATE(d#REF!,IF(I670="","",CONCATENATE(".",I670)),IF(K670="","",CONCATENATE(".",K670)),IF(M670="","",CONCATENATE(".",M670)),IF(R670="","",CONCATENATE(".",R670)),IF(U670="","","(*)"))</f>
        <v>#VALUE!</v>
      </c>
      <c r="AY670" s="170" t="str">
        <f aca="false">CONCATENATE(BM670,".",BN670)</f>
        <v>KF514072.HEV_EW73</v>
      </c>
      <c r="AZ670" s="171" t="str">
        <f aca="false">IF(AV670="",IF(ISNUMBER(FIND(".",A670)),LEFT(A670,FIND(".",A670)-1),A670),AV670)</f>
        <v>KF514072</v>
      </c>
      <c r="BA670" s="171" t="str">
        <f aca="false">IF(ISNUMBER(FIND("-",AZ670)),LEFT(AZ670,FIND("-",AZ670)-1),AZ670)</f>
        <v>KF514072</v>
      </c>
      <c r="BB670" s="170" t="str">
        <f aca="false"> MEGAname &amp; "="</f>
        <v>KF514072=</v>
      </c>
      <c r="BC670" s="170" t="str">
        <f aca="false">Clear &amp; IF(span ,"Span","out")</f>
        <v>KF514072=out</v>
      </c>
      <c r="BD670" s="170" t="str">
        <f aca="false">Clear &amp; IF(span, IF(B670=".","Selected",B670),"out")</f>
        <v>KF514072=out</v>
      </c>
      <c r="BE670" s="170" t="str">
        <f aca="false">Clear &amp; Strain</f>
        <v>KF514072=HEV_EW74</v>
      </c>
      <c r="BF670" s="170" t="e">
        <f aca="false">CONCATENATE(A670,"=",F669,". ",AX670,IF(AB670="","",CONCATENATE(".",AB670)))</f>
        <v>#VALUE!</v>
      </c>
      <c r="BG670" s="170" t="e">
        <f aca="false">CONCATENATE(A670,"=",F669,". ",AX670)</f>
        <v>#VALUE!</v>
      </c>
      <c r="BH670" s="170" t="e">
        <f aca="false">CONCATENATE(A670,"=",AX670)</f>
        <v>#VALUE!</v>
      </c>
      <c r="BI670" s="170" t="e">
        <f aca="false">CONCATENATE(A670,"=",ComForSubtype,d#REF!)</f>
        <v>#VALUE!</v>
      </c>
      <c r="BJ670" s="170" t="str">
        <f aca="false">CONCATENATE(A670,"=",E670)</f>
        <v>KF514072=3</v>
      </c>
      <c r="BK670" s="170" t="str">
        <f aca="false">CONCATENATE(A670,"=",C670)</f>
        <v>KF514072=3</v>
      </c>
      <c r="BL670" s="170" t="e">
        <f aca="false">CONCATENATE(d#REF!,"=")</f>
        <v>#VALUE!</v>
      </c>
      <c r="BM670" s="223" t="str">
        <f aca="false">IF(BA670="XX","",BA670)</f>
        <v>KF514072</v>
      </c>
      <c r="BN670" s="224" t="str">
        <f aca="false">CONCATENATE(IF(F669="","",F669),IF(G670="","",CONCATENATE(" / ",G670)))</f>
        <v>HEV_EW73</v>
      </c>
      <c r="BO670" s="225" t="e">
        <f aca="false">AX670</f>
        <v>#VALUE!</v>
      </c>
      <c r="BP670" s="226" t="str">
        <f aca="false">IF(V670="","",V670)</f>
        <v/>
      </c>
      <c r="BQ670" s="226" t="str">
        <f aca="false">IF(W670="","",CONCATENATE(W670,IF(LEFT(AO670,1)="s","+","")))</f>
        <v/>
      </c>
      <c r="BR670" s="226" t="str">
        <f aca="false">IF(X670="","",CONCATENATE(X670,IF(LEFT(AQ670,1)="s","+","")))</f>
        <v/>
      </c>
      <c r="BS670" s="226" t="str">
        <f aca="false">IF(Y670="","",CONCATENATE(Y670,IF(LEFT(AR670,1)="s","+","")))</f>
        <v/>
      </c>
      <c r="BT670" s="226" t="str">
        <f aca="false">IF(Z670="","",CONCATENATE(Z670,IF(LEFT(AS670,1)="s","+","")))</f>
        <v/>
      </c>
      <c r="BU670" s="227" t="str">
        <f aca="false">IF(AA670="","",CONCATENATE(AA670,IF(LEFT(AT670,1)="s","+","")))</f>
        <v/>
      </c>
      <c r="BW670" s="177" t="s">
        <v>338</v>
      </c>
      <c r="BX670" s="170" t="str">
        <f aca="false">IF(BW670&lt;&gt;"",IF(ISNUMBER(FIND("=",BW670)),LEFT(BW670,FIND("=",BW670)-1),BW670),BW670)</f>
        <v>xx</v>
      </c>
      <c r="BY670" s="170" t="str">
        <f aca="false">IF(BW670&lt;&gt;"",IF(ISNUMBER(FIND("=",BW670)),RIGHT(BW670,LEN(BW670)-FIND("=",BW670)),""),"")</f>
        <v>Non_select</v>
      </c>
      <c r="BZ670" s="170" t="str">
        <f aca="false">IF(BX670&lt;&gt;"",IF(ISNUMBER(FIND(".",BX670)),LEFT(BX670,FIND(".",BX670)-1),BX670),BX670)</f>
        <v>xx</v>
      </c>
      <c r="CA670" s="170" t="str">
        <f aca="false">IF(BX670&lt;&gt;"",IF(ISNUMBER(FIND(".",BX670)),RIGHT(BX670,LEN(BX670)-FIND(".",BX670)),""),"")</f>
        <v/>
      </c>
      <c r="CC670" s="170" t="str">
        <f aca="false">A670</f>
        <v>KF514072</v>
      </c>
      <c r="CD670" s="178" t="s">
        <v>339</v>
      </c>
      <c r="CE670" s="178" t="s">
        <v>340</v>
      </c>
      <c r="CF670" s="178" t="s">
        <v>341</v>
      </c>
      <c r="CK670" s="178"/>
      <c r="CR670" s="228" t="n">
        <f aca="false">C670</f>
        <v>3</v>
      </c>
      <c r="CS670" s="229" t="e">
        <f aca="false">d#REF!</f>
        <v>#VALUE!</v>
      </c>
      <c r="CT670" s="170" t="str">
        <f aca="false">CONCATENATE(CD670," strain ",CM670," ",CL670,", partial cds")</f>
        <v>Hepatitis E virus strain  , partial cds</v>
      </c>
    </row>
    <row r="671" customFormat="false" ht="11.9" hidden="false" customHeight="true" outlineLevel="0" collapsed="false">
      <c r="A671" s="154" t="s">
        <v>1673</v>
      </c>
      <c r="B671" s="147" t="n">
        <v>3</v>
      </c>
      <c r="C671" s="148" t="n">
        <v>3</v>
      </c>
      <c r="D671" s="147" t="s">
        <v>1273</v>
      </c>
      <c r="E671" s="150" t="s">
        <v>640</v>
      </c>
      <c r="F671" s="210" t="s">
        <v>1674</v>
      </c>
      <c r="H671" s="146" t="s">
        <v>649</v>
      </c>
      <c r="I671" s="153" t="s">
        <v>650</v>
      </c>
      <c r="J671" s="146" t="s">
        <v>395</v>
      </c>
      <c r="M671" s="157" t="s">
        <v>348</v>
      </c>
      <c r="N671" s="158" t="s">
        <v>400</v>
      </c>
      <c r="O671" s="159" t="n">
        <v>2006</v>
      </c>
      <c r="S671" s="146" t="n">
        <v>280</v>
      </c>
      <c r="AH671" s="164" t="n">
        <v>6262</v>
      </c>
      <c r="AI671" s="164" t="n">
        <v>6541</v>
      </c>
      <c r="AJ671" s="219" t="n">
        <f aca="false">SeqEnd-SeqBeg+1</f>
        <v>280</v>
      </c>
      <c r="AK671" s="220" t="n">
        <f aca="false">AND( SeqBeg&lt;=Beg  , End &lt;=SeqEnd )</f>
        <v>0</v>
      </c>
      <c r="AN671" s="221"/>
      <c r="AT671" s="147" t="s">
        <v>103</v>
      </c>
      <c r="AU671" s="146"/>
      <c r="AW671" s="222" t="str">
        <f aca="false">HYPERLINK(CONCATENATE("http://www.ncbi.nlm.nih.gov/nuccore/",BM671),BM671)</f>
        <v>KF514076</v>
      </c>
      <c r="AX671" s="219" t="e">
        <f aca="false">CONCATENATE(d#REF!,IF(I671="","",CONCATENATE(".",I671)),IF(K671="","",CONCATENATE(".",K671)),IF(M671="","",CONCATENATE(".",M671)),IF(R671="","",CONCATENATE(".",R671)),IF(U671="","","(*)"))</f>
        <v>#VALUE!</v>
      </c>
      <c r="AY671" s="170" t="str">
        <f aca="false">CONCATENATE(BM671,".",BN671)</f>
        <v>KF514076.HEV_EW74</v>
      </c>
      <c r="AZ671" s="171" t="str">
        <f aca="false">IF(AV671="",IF(ISNUMBER(FIND(".",A671)),LEFT(A671,FIND(".",A671)-1),A671),AV671)</f>
        <v>KF514076</v>
      </c>
      <c r="BA671" s="171" t="str">
        <f aca="false">IF(ISNUMBER(FIND("-",AZ671)),LEFT(AZ671,FIND("-",AZ671)-1),AZ671)</f>
        <v>KF514076</v>
      </c>
      <c r="BB671" s="170" t="str">
        <f aca="false"> MEGAname &amp; "="</f>
        <v>KF514076=</v>
      </c>
      <c r="BC671" s="170" t="str">
        <f aca="false">Clear &amp; IF(span ,"Span","out")</f>
        <v>KF514076=out</v>
      </c>
      <c r="BD671" s="170" t="str">
        <f aca="false">Clear &amp; IF(span, IF(B671=".","Selected",B671),"out")</f>
        <v>KF514076=out</v>
      </c>
      <c r="BE671" s="170" t="str">
        <f aca="false">Clear &amp; Strain</f>
        <v>KF514076=HEV_EW78</v>
      </c>
      <c r="BF671" s="170" t="e">
        <f aca="false">CONCATENATE(A671,"=",F670,". ",AX671,IF(AB671="","",CONCATENATE(".",AB671)))</f>
        <v>#VALUE!</v>
      </c>
      <c r="BG671" s="170" t="e">
        <f aca="false">CONCATENATE(A671,"=",F670,". ",AX671)</f>
        <v>#VALUE!</v>
      </c>
      <c r="BH671" s="170" t="e">
        <f aca="false">CONCATENATE(A671,"=",AX671)</f>
        <v>#VALUE!</v>
      </c>
      <c r="BI671" s="170" t="e">
        <f aca="false">CONCATENATE(A671,"=",ComForSubtype,d#REF!)</f>
        <v>#VALUE!</v>
      </c>
      <c r="BJ671" s="170" t="str">
        <f aca="false">CONCATENATE(A671,"=",E671)</f>
        <v>KF514076=3</v>
      </c>
      <c r="BK671" s="170" t="str">
        <f aca="false">CONCATENATE(A671,"=",C671)</f>
        <v>KF514076=3</v>
      </c>
      <c r="BL671" s="170" t="e">
        <f aca="false">CONCATENATE(d#REF!,"=")</f>
        <v>#VALUE!</v>
      </c>
      <c r="BM671" s="223" t="str">
        <f aca="false">IF(BA671="XX","",BA671)</f>
        <v>KF514076</v>
      </c>
      <c r="BN671" s="224" t="str">
        <f aca="false">CONCATENATE(IF(F670="","",F670),IF(G671="","",CONCATENATE(" / ",G671)))</f>
        <v>HEV_EW74</v>
      </c>
      <c r="BO671" s="225" t="e">
        <f aca="false">AX671</f>
        <v>#VALUE!</v>
      </c>
      <c r="BP671" s="226" t="str">
        <f aca="false">IF(V671="","",V671)</f>
        <v/>
      </c>
      <c r="BQ671" s="226" t="str">
        <f aca="false">IF(W671="","",CONCATENATE(W671,IF(LEFT(AO671,1)="s","+","")))</f>
        <v/>
      </c>
      <c r="BR671" s="226" t="str">
        <f aca="false">IF(X671="","",CONCATENATE(X671,IF(LEFT(AQ671,1)="s","+","")))</f>
        <v/>
      </c>
      <c r="BS671" s="226" t="str">
        <f aca="false">IF(Y671="","",CONCATENATE(Y671,IF(LEFT(AR671,1)="s","+","")))</f>
        <v/>
      </c>
      <c r="BT671" s="226" t="str">
        <f aca="false">IF(Z671="","",CONCATENATE(Z671,IF(LEFT(AS671,1)="s","+","")))</f>
        <v/>
      </c>
      <c r="BU671" s="227" t="str">
        <f aca="false">IF(AA671="","",CONCATENATE(AA671,IF(LEFT(AT671,1)="s","+","")))</f>
        <v/>
      </c>
      <c r="BW671" s="177" t="s">
        <v>338</v>
      </c>
      <c r="BX671" s="170" t="str">
        <f aca="false">IF(BW671&lt;&gt;"",IF(ISNUMBER(FIND("=",BW671)),LEFT(BW671,FIND("=",BW671)-1),BW671),BW671)</f>
        <v>xx</v>
      </c>
      <c r="BY671" s="170" t="str">
        <f aca="false">IF(BW671&lt;&gt;"",IF(ISNUMBER(FIND("=",BW671)),RIGHT(BW671,LEN(BW671)-FIND("=",BW671)),""),"")</f>
        <v>Non_select</v>
      </c>
      <c r="BZ671" s="170" t="str">
        <f aca="false">IF(BX671&lt;&gt;"",IF(ISNUMBER(FIND(".",BX671)),LEFT(BX671,FIND(".",BX671)-1),BX671),BX671)</f>
        <v>xx</v>
      </c>
      <c r="CA671" s="170" t="str">
        <f aca="false">IF(BX671&lt;&gt;"",IF(ISNUMBER(FIND(".",BX671)),RIGHT(BX671,LEN(BX671)-FIND(".",BX671)),""),"")</f>
        <v/>
      </c>
      <c r="CC671" s="170" t="str">
        <f aca="false">A671</f>
        <v>KF514076</v>
      </c>
      <c r="CD671" s="178" t="s">
        <v>339</v>
      </c>
      <c r="CE671" s="178" t="s">
        <v>340</v>
      </c>
      <c r="CF671" s="178" t="s">
        <v>341</v>
      </c>
      <c r="CK671" s="178"/>
      <c r="CR671" s="228" t="n">
        <f aca="false">C671</f>
        <v>3</v>
      </c>
      <c r="CS671" s="229" t="e">
        <f aca="false">d#REF!</f>
        <v>#VALUE!</v>
      </c>
      <c r="CT671" s="170" t="str">
        <f aca="false">CONCATENATE(CD671," strain ",CM671," ",CL671,", partial cds")</f>
        <v>Hepatitis E virus strain  , partial cds</v>
      </c>
    </row>
    <row r="672" customFormat="false" ht="11.9" hidden="false" customHeight="true" outlineLevel="0" collapsed="false">
      <c r="A672" s="154" t="s">
        <v>1675</v>
      </c>
      <c r="B672" s="147" t="n">
        <v>3</v>
      </c>
      <c r="C672" s="148" t="n">
        <v>3</v>
      </c>
      <c r="D672" s="147" t="s">
        <v>1273</v>
      </c>
      <c r="E672" s="150" t="s">
        <v>640</v>
      </c>
      <c r="F672" s="210" t="s">
        <v>1676</v>
      </c>
      <c r="H672" s="146" t="s">
        <v>649</v>
      </c>
      <c r="I672" s="153" t="s">
        <v>650</v>
      </c>
      <c r="J672" s="146" t="s">
        <v>395</v>
      </c>
      <c r="M672" s="157" t="s">
        <v>348</v>
      </c>
      <c r="N672" s="158" t="s">
        <v>400</v>
      </c>
      <c r="O672" s="159" t="n">
        <v>2006</v>
      </c>
      <c r="S672" s="146" t="n">
        <v>280</v>
      </c>
      <c r="AH672" s="164" t="n">
        <v>6262</v>
      </c>
      <c r="AI672" s="164" t="n">
        <v>6541</v>
      </c>
      <c r="AJ672" s="219" t="n">
        <f aca="false">SeqEnd-SeqBeg+1</f>
        <v>280</v>
      </c>
      <c r="AK672" s="220" t="n">
        <f aca="false">AND( SeqBeg&lt;=Beg  , End &lt;=SeqEnd )</f>
        <v>0</v>
      </c>
      <c r="AN672" s="221"/>
      <c r="AT672" s="147" t="s">
        <v>103</v>
      </c>
      <c r="AU672" s="146"/>
      <c r="AW672" s="222" t="str">
        <f aca="false">HYPERLINK(CONCATENATE("http://www.ncbi.nlm.nih.gov/nuccore/",BM672),BM672)</f>
        <v>KF514077</v>
      </c>
      <c r="AX672" s="219" t="e">
        <f aca="false">CONCATENATE(d#REF!,IF(I672="","",CONCATENATE(".",I672)),IF(K672="","",CONCATENATE(".",K672)),IF(M672="","",CONCATENATE(".",M672)),IF(R672="","",CONCATENATE(".",R672)),IF(U672="","","(*)"))</f>
        <v>#VALUE!</v>
      </c>
      <c r="AY672" s="170" t="str">
        <f aca="false">CONCATENATE(BM672,".",BN672)</f>
        <v>KF514077.HEV_EW78</v>
      </c>
      <c r="AZ672" s="171" t="str">
        <f aca="false">IF(AV672="",IF(ISNUMBER(FIND(".",A672)),LEFT(A672,FIND(".",A672)-1),A672),AV672)</f>
        <v>KF514077</v>
      </c>
      <c r="BA672" s="171" t="str">
        <f aca="false">IF(ISNUMBER(FIND("-",AZ672)),LEFT(AZ672,FIND("-",AZ672)-1),AZ672)</f>
        <v>KF514077</v>
      </c>
      <c r="BB672" s="170" t="str">
        <f aca="false"> MEGAname &amp; "="</f>
        <v>KF514077=</v>
      </c>
      <c r="BC672" s="170" t="str">
        <f aca="false">Clear &amp; IF(span ,"Span","out")</f>
        <v>KF514077=out</v>
      </c>
      <c r="BD672" s="170" t="str">
        <f aca="false">Clear &amp; IF(span, IF(B672=".","Selected",B672),"out")</f>
        <v>KF514077=out</v>
      </c>
      <c r="BE672" s="170" t="str">
        <f aca="false">Clear &amp; Strain</f>
        <v>KF514077=HEV_EW79</v>
      </c>
      <c r="BF672" s="170" t="e">
        <f aca="false">CONCATENATE(A672,"=",F671,". ",AX672,IF(AB672="","",CONCATENATE(".",AB672)))</f>
        <v>#VALUE!</v>
      </c>
      <c r="BG672" s="170" t="e">
        <f aca="false">CONCATENATE(A672,"=",F671,". ",AX672)</f>
        <v>#VALUE!</v>
      </c>
      <c r="BH672" s="170" t="e">
        <f aca="false">CONCATENATE(A672,"=",AX672)</f>
        <v>#VALUE!</v>
      </c>
      <c r="BI672" s="170" t="e">
        <f aca="false">CONCATENATE(A672,"=",ComForSubtype,d#REF!)</f>
        <v>#VALUE!</v>
      </c>
      <c r="BJ672" s="170" t="str">
        <f aca="false">CONCATENATE(A672,"=",E672)</f>
        <v>KF514077=3</v>
      </c>
      <c r="BK672" s="170" t="str">
        <f aca="false">CONCATENATE(A672,"=",C672)</f>
        <v>KF514077=3</v>
      </c>
      <c r="BL672" s="170" t="e">
        <f aca="false">CONCATENATE(d#REF!,"=")</f>
        <v>#VALUE!</v>
      </c>
      <c r="BM672" s="223" t="str">
        <f aca="false">IF(BA672="XX","",BA672)</f>
        <v>KF514077</v>
      </c>
      <c r="BN672" s="224" t="str">
        <f aca="false">CONCATENATE(IF(F671="","",F671),IF(G672="","",CONCATENATE(" / ",G672)))</f>
        <v>HEV_EW78</v>
      </c>
      <c r="BO672" s="225" t="e">
        <f aca="false">AX672</f>
        <v>#VALUE!</v>
      </c>
      <c r="BP672" s="226" t="str">
        <f aca="false">IF(V672="","",V672)</f>
        <v/>
      </c>
      <c r="BQ672" s="226" t="str">
        <f aca="false">IF(W672="","",CONCATENATE(W672,IF(LEFT(AO672,1)="s","+","")))</f>
        <v/>
      </c>
      <c r="BR672" s="226" t="str">
        <f aca="false">IF(X672="","",CONCATENATE(X672,IF(LEFT(AQ672,1)="s","+","")))</f>
        <v/>
      </c>
      <c r="BS672" s="226" t="str">
        <f aca="false">IF(Y672="","",CONCATENATE(Y672,IF(LEFT(AR672,1)="s","+","")))</f>
        <v/>
      </c>
      <c r="BT672" s="226" t="str">
        <f aca="false">IF(Z672="","",CONCATENATE(Z672,IF(LEFT(AS672,1)="s","+","")))</f>
        <v/>
      </c>
      <c r="BU672" s="227" t="str">
        <f aca="false">IF(AA672="","",CONCATENATE(AA672,IF(LEFT(AT672,1)="s","+","")))</f>
        <v/>
      </c>
      <c r="BW672" s="177" t="s">
        <v>338</v>
      </c>
      <c r="BX672" s="170" t="str">
        <f aca="false">IF(BW672&lt;&gt;"",IF(ISNUMBER(FIND("=",BW672)),LEFT(BW672,FIND("=",BW672)-1),BW672),BW672)</f>
        <v>xx</v>
      </c>
      <c r="BY672" s="170" t="str">
        <f aca="false">IF(BW672&lt;&gt;"",IF(ISNUMBER(FIND("=",BW672)),RIGHT(BW672,LEN(BW672)-FIND("=",BW672)),""),"")</f>
        <v>Non_select</v>
      </c>
      <c r="BZ672" s="170" t="str">
        <f aca="false">IF(BX672&lt;&gt;"",IF(ISNUMBER(FIND(".",BX672)),LEFT(BX672,FIND(".",BX672)-1),BX672),BX672)</f>
        <v>xx</v>
      </c>
      <c r="CA672" s="170" t="str">
        <f aca="false">IF(BX672&lt;&gt;"",IF(ISNUMBER(FIND(".",BX672)),RIGHT(BX672,LEN(BX672)-FIND(".",BX672)),""),"")</f>
        <v/>
      </c>
      <c r="CC672" s="170" t="str">
        <f aca="false">A672</f>
        <v>KF514077</v>
      </c>
      <c r="CD672" s="178" t="s">
        <v>339</v>
      </c>
      <c r="CE672" s="178" t="s">
        <v>340</v>
      </c>
      <c r="CF672" s="178" t="s">
        <v>341</v>
      </c>
      <c r="CK672" s="178"/>
      <c r="CR672" s="228" t="n">
        <f aca="false">C672</f>
        <v>3</v>
      </c>
      <c r="CS672" s="229" t="e">
        <f aca="false">d#REF!</f>
        <v>#VALUE!</v>
      </c>
      <c r="CT672" s="170" t="str">
        <f aca="false">CONCATENATE(CD672," strain ",CM672," ",CL672,", partial cds")</f>
        <v>Hepatitis E virus strain  , partial cds</v>
      </c>
    </row>
    <row r="673" customFormat="false" ht="11.9" hidden="false" customHeight="true" outlineLevel="0" collapsed="false">
      <c r="A673" s="154" t="s">
        <v>1677</v>
      </c>
      <c r="B673" s="147" t="n">
        <v>3</v>
      </c>
      <c r="C673" s="148" t="n">
        <v>3</v>
      </c>
      <c r="D673" s="147" t="s">
        <v>1273</v>
      </c>
      <c r="E673" s="150" t="s">
        <v>640</v>
      </c>
      <c r="F673" s="210" t="s">
        <v>1678</v>
      </c>
      <c r="H673" s="146" t="s">
        <v>649</v>
      </c>
      <c r="I673" s="153" t="s">
        <v>650</v>
      </c>
      <c r="J673" s="146" t="s">
        <v>395</v>
      </c>
      <c r="M673" s="157" t="s">
        <v>348</v>
      </c>
      <c r="N673" s="158" t="s">
        <v>400</v>
      </c>
      <c r="O673" s="159" t="n">
        <v>2003</v>
      </c>
      <c r="S673" s="146" t="n">
        <v>280</v>
      </c>
      <c r="AH673" s="164" t="n">
        <v>6262</v>
      </c>
      <c r="AI673" s="164" t="n">
        <v>6541</v>
      </c>
      <c r="AJ673" s="219" t="n">
        <f aca="false">SeqEnd-SeqBeg+1</f>
        <v>280</v>
      </c>
      <c r="AK673" s="220" t="n">
        <f aca="false">AND( SeqBeg&lt;=Beg  , End &lt;=SeqEnd )</f>
        <v>0</v>
      </c>
      <c r="AN673" s="221"/>
      <c r="AT673" s="147" t="s">
        <v>103</v>
      </c>
      <c r="AU673" s="146"/>
      <c r="AW673" s="222" t="str">
        <f aca="false">HYPERLINK(CONCATENATE("http://www.ncbi.nlm.nih.gov/nuccore/",BM673),BM673)</f>
        <v>KF514089</v>
      </c>
      <c r="AX673" s="219" t="e">
        <f aca="false">CONCATENATE(d#REF!,IF(I673="","",CONCATENATE(".",I673)),IF(K673="","",CONCATENATE(".",K673)),IF(M673="","",CONCATENATE(".",M673)),IF(R673="","",CONCATENATE(".",R673)),IF(U673="","","(*)"))</f>
        <v>#VALUE!</v>
      </c>
      <c r="AY673" s="170" t="str">
        <f aca="false">CONCATENATE(BM673,".",BN673)</f>
        <v>KF514089.HEV_EW79</v>
      </c>
      <c r="AZ673" s="171" t="str">
        <f aca="false">IF(AV673="",IF(ISNUMBER(FIND(".",A673)),LEFT(A673,FIND(".",A673)-1),A673),AV673)</f>
        <v>KF514089</v>
      </c>
      <c r="BA673" s="171" t="str">
        <f aca="false">IF(ISNUMBER(FIND("-",AZ673)),LEFT(AZ673,FIND("-",AZ673)-1),AZ673)</f>
        <v>KF514089</v>
      </c>
      <c r="BB673" s="170" t="str">
        <f aca="false"> MEGAname &amp; "="</f>
        <v>KF514089=</v>
      </c>
      <c r="BC673" s="170" t="str">
        <f aca="false">Clear &amp; IF(span ,"Span","out")</f>
        <v>KF514089=out</v>
      </c>
      <c r="BD673" s="170" t="str">
        <f aca="false">Clear &amp; IF(span, IF(B673=".","Selected",B673),"out")</f>
        <v>KF514089=out</v>
      </c>
      <c r="BE673" s="170" t="str">
        <f aca="false">Clear &amp; Strain</f>
        <v>KF514089=HEV_EW8</v>
      </c>
      <c r="BF673" s="170" t="e">
        <f aca="false">CONCATENATE(A673,"=",F672,". ",AX673,IF(AB673="","",CONCATENATE(".",AB673)))</f>
        <v>#VALUE!</v>
      </c>
      <c r="BG673" s="170" t="e">
        <f aca="false">CONCATENATE(A673,"=",F672,". ",AX673)</f>
        <v>#VALUE!</v>
      </c>
      <c r="BH673" s="170" t="e">
        <f aca="false">CONCATENATE(A673,"=",AX673)</f>
        <v>#VALUE!</v>
      </c>
      <c r="BI673" s="170" t="e">
        <f aca="false">CONCATENATE(A673,"=",ComForSubtype,d#REF!)</f>
        <v>#VALUE!</v>
      </c>
      <c r="BJ673" s="170" t="str">
        <f aca="false">CONCATENATE(A673,"=",E673)</f>
        <v>KF514089=3</v>
      </c>
      <c r="BK673" s="170" t="str">
        <f aca="false">CONCATENATE(A673,"=",C673)</f>
        <v>KF514089=3</v>
      </c>
      <c r="BL673" s="170" t="e">
        <f aca="false">CONCATENATE(d#REF!,"=")</f>
        <v>#VALUE!</v>
      </c>
      <c r="BM673" s="223" t="str">
        <f aca="false">IF(BA673="XX","",BA673)</f>
        <v>KF514089</v>
      </c>
      <c r="BN673" s="224" t="str">
        <f aca="false">CONCATENATE(IF(F672="","",F672),IF(G673="","",CONCATENATE(" / ",G673)))</f>
        <v>HEV_EW79</v>
      </c>
      <c r="BO673" s="225" t="e">
        <f aca="false">AX673</f>
        <v>#VALUE!</v>
      </c>
      <c r="BP673" s="226" t="str">
        <f aca="false">IF(V673="","",V673)</f>
        <v/>
      </c>
      <c r="BQ673" s="226" t="str">
        <f aca="false">IF(W673="","",CONCATENATE(W673,IF(LEFT(AO673,1)="s","+","")))</f>
        <v/>
      </c>
      <c r="BR673" s="226" t="str">
        <f aca="false">IF(X673="","",CONCATENATE(X673,IF(LEFT(AQ673,1)="s","+","")))</f>
        <v/>
      </c>
      <c r="BS673" s="226" t="str">
        <f aca="false">IF(Y673="","",CONCATENATE(Y673,IF(LEFT(AR673,1)="s","+","")))</f>
        <v/>
      </c>
      <c r="BT673" s="226" t="str">
        <f aca="false">IF(Z673="","",CONCATENATE(Z673,IF(LEFT(AS673,1)="s","+","")))</f>
        <v/>
      </c>
      <c r="BU673" s="227" t="str">
        <f aca="false">IF(AA673="","",CONCATENATE(AA673,IF(LEFT(AT673,1)="s","+","")))</f>
        <v/>
      </c>
      <c r="BW673" s="177" t="s">
        <v>338</v>
      </c>
      <c r="BX673" s="170" t="str">
        <f aca="false">IF(BW673&lt;&gt;"",IF(ISNUMBER(FIND("=",BW673)),LEFT(BW673,FIND("=",BW673)-1),BW673),BW673)</f>
        <v>xx</v>
      </c>
      <c r="BY673" s="170" t="str">
        <f aca="false">IF(BW673&lt;&gt;"",IF(ISNUMBER(FIND("=",BW673)),RIGHT(BW673,LEN(BW673)-FIND("=",BW673)),""),"")</f>
        <v>Non_select</v>
      </c>
      <c r="BZ673" s="170" t="str">
        <f aca="false">IF(BX673&lt;&gt;"",IF(ISNUMBER(FIND(".",BX673)),LEFT(BX673,FIND(".",BX673)-1),BX673),BX673)</f>
        <v>xx</v>
      </c>
      <c r="CA673" s="170" t="str">
        <f aca="false">IF(BX673&lt;&gt;"",IF(ISNUMBER(FIND(".",BX673)),RIGHT(BX673,LEN(BX673)-FIND(".",BX673)),""),"")</f>
        <v/>
      </c>
      <c r="CC673" s="170" t="str">
        <f aca="false">A673</f>
        <v>KF514089</v>
      </c>
      <c r="CD673" s="178" t="s">
        <v>339</v>
      </c>
      <c r="CE673" s="178" t="s">
        <v>340</v>
      </c>
      <c r="CF673" s="178" t="s">
        <v>341</v>
      </c>
      <c r="CK673" s="178"/>
      <c r="CR673" s="228" t="n">
        <f aca="false">C673</f>
        <v>3</v>
      </c>
      <c r="CS673" s="229" t="e">
        <f aca="false">d#REF!</f>
        <v>#VALUE!</v>
      </c>
      <c r="CT673" s="170" t="str">
        <f aca="false">CONCATENATE(CD673," strain ",CM673," ",CL673,", partial cds")</f>
        <v>Hepatitis E virus strain  , partial cds</v>
      </c>
    </row>
    <row r="674" customFormat="false" ht="11.9" hidden="false" customHeight="true" outlineLevel="0" collapsed="false">
      <c r="A674" s="154" t="s">
        <v>1679</v>
      </c>
      <c r="B674" s="147" t="n">
        <v>3</v>
      </c>
      <c r="C674" s="148" t="n">
        <v>3</v>
      </c>
      <c r="D674" s="147" t="s">
        <v>1273</v>
      </c>
      <c r="E674" s="150" t="s">
        <v>640</v>
      </c>
      <c r="F674" s="210" t="s">
        <v>1680</v>
      </c>
      <c r="H674" s="146" t="s">
        <v>649</v>
      </c>
      <c r="I674" s="153" t="s">
        <v>650</v>
      </c>
      <c r="J674" s="146" t="s">
        <v>395</v>
      </c>
      <c r="M674" s="157" t="s">
        <v>348</v>
      </c>
      <c r="N674" s="158" t="s">
        <v>400</v>
      </c>
      <c r="O674" s="159" t="n">
        <v>2006</v>
      </c>
      <c r="S674" s="146" t="n">
        <v>280</v>
      </c>
      <c r="AH674" s="164" t="n">
        <v>6262</v>
      </c>
      <c r="AI674" s="164" t="n">
        <v>6541</v>
      </c>
      <c r="AJ674" s="219" t="n">
        <f aca="false">SeqEnd-SeqBeg+1</f>
        <v>280</v>
      </c>
      <c r="AK674" s="220" t="n">
        <f aca="false">AND( SeqBeg&lt;=Beg  , End &lt;=SeqEnd )</f>
        <v>0</v>
      </c>
      <c r="AN674" s="221"/>
      <c r="AT674" s="147" t="s">
        <v>103</v>
      </c>
      <c r="AU674" s="146"/>
      <c r="AW674" s="222" t="str">
        <f aca="false">HYPERLINK(CONCATENATE("http://www.ncbi.nlm.nih.gov/nuccore/",BM674),BM674)</f>
        <v>KF514079</v>
      </c>
      <c r="AX674" s="219" t="e">
        <f aca="false">CONCATENATE(d#REF!,IF(I674="","",CONCATENATE(".",I674)),IF(K674="","",CONCATENATE(".",K674)),IF(M674="","",CONCATENATE(".",M674)),IF(R674="","",CONCATENATE(".",R674)),IF(U674="","","(*)"))</f>
        <v>#VALUE!</v>
      </c>
      <c r="AY674" s="170" t="str">
        <f aca="false">CONCATENATE(BM674,".",BN674)</f>
        <v>KF514079.HEV_EW8</v>
      </c>
      <c r="AZ674" s="171" t="str">
        <f aca="false">IF(AV674="",IF(ISNUMBER(FIND(".",A674)),LEFT(A674,FIND(".",A674)-1),A674),AV674)</f>
        <v>KF514079</v>
      </c>
      <c r="BA674" s="171" t="str">
        <f aca="false">IF(ISNUMBER(FIND("-",AZ674)),LEFT(AZ674,FIND("-",AZ674)-1),AZ674)</f>
        <v>KF514079</v>
      </c>
      <c r="BB674" s="170" t="str">
        <f aca="false"> MEGAname &amp; "="</f>
        <v>KF514079=</v>
      </c>
      <c r="BC674" s="170" t="str">
        <f aca="false">Clear &amp; IF(span ,"Span","out")</f>
        <v>KF514079=out</v>
      </c>
      <c r="BD674" s="170" t="str">
        <f aca="false">Clear &amp; IF(span, IF(B674=".","Selected",B674),"out")</f>
        <v>KF514079=out</v>
      </c>
      <c r="BE674" s="170" t="str">
        <f aca="false">Clear &amp; Strain</f>
        <v>KF514079=HEV_EW80</v>
      </c>
      <c r="BF674" s="170" t="e">
        <f aca="false">CONCATENATE(A674,"=",F673,". ",AX674,IF(AB674="","",CONCATENATE(".",AB674)))</f>
        <v>#VALUE!</v>
      </c>
      <c r="BG674" s="170" t="e">
        <f aca="false">CONCATENATE(A674,"=",F673,". ",AX674)</f>
        <v>#VALUE!</v>
      </c>
      <c r="BH674" s="170" t="e">
        <f aca="false">CONCATENATE(A674,"=",AX674)</f>
        <v>#VALUE!</v>
      </c>
      <c r="BI674" s="170" t="e">
        <f aca="false">CONCATENATE(A674,"=",ComForSubtype,d#REF!)</f>
        <v>#VALUE!</v>
      </c>
      <c r="BJ674" s="170" t="str">
        <f aca="false">CONCATENATE(A674,"=",E674)</f>
        <v>KF514079=3</v>
      </c>
      <c r="BK674" s="170" t="str">
        <f aca="false">CONCATENATE(A674,"=",C674)</f>
        <v>KF514079=3</v>
      </c>
      <c r="BL674" s="170" t="e">
        <f aca="false">CONCATENATE(d#REF!,"=")</f>
        <v>#VALUE!</v>
      </c>
      <c r="BM674" s="223" t="str">
        <f aca="false">IF(BA674="XX","",BA674)</f>
        <v>KF514079</v>
      </c>
      <c r="BN674" s="224" t="str">
        <f aca="false">CONCATENATE(IF(F673="","",F673),IF(G674="","",CONCATENATE(" / ",G674)))</f>
        <v>HEV_EW8</v>
      </c>
      <c r="BO674" s="225" t="e">
        <f aca="false">AX674</f>
        <v>#VALUE!</v>
      </c>
      <c r="BP674" s="226" t="str">
        <f aca="false">IF(V674="","",V674)</f>
        <v/>
      </c>
      <c r="BQ674" s="226" t="str">
        <f aca="false">IF(W674="","",CONCATENATE(W674,IF(LEFT(AO674,1)="s","+","")))</f>
        <v/>
      </c>
      <c r="BR674" s="226" t="str">
        <f aca="false">IF(X674="","",CONCATENATE(X674,IF(LEFT(AQ674,1)="s","+","")))</f>
        <v/>
      </c>
      <c r="BS674" s="226" t="str">
        <f aca="false">IF(Y674="","",CONCATENATE(Y674,IF(LEFT(AR674,1)="s","+","")))</f>
        <v/>
      </c>
      <c r="BT674" s="226" t="str">
        <f aca="false">IF(Z674="","",CONCATENATE(Z674,IF(LEFT(AS674,1)="s","+","")))</f>
        <v/>
      </c>
      <c r="BU674" s="227" t="str">
        <f aca="false">IF(AA674="","",CONCATENATE(AA674,IF(LEFT(AT674,1)="s","+","")))</f>
        <v/>
      </c>
      <c r="BW674" s="177" t="s">
        <v>338</v>
      </c>
      <c r="BX674" s="170" t="str">
        <f aca="false">IF(BW674&lt;&gt;"",IF(ISNUMBER(FIND("=",BW674)),LEFT(BW674,FIND("=",BW674)-1),BW674),BW674)</f>
        <v>xx</v>
      </c>
      <c r="BY674" s="170" t="str">
        <f aca="false">IF(BW674&lt;&gt;"",IF(ISNUMBER(FIND("=",BW674)),RIGHT(BW674,LEN(BW674)-FIND("=",BW674)),""),"")</f>
        <v>Non_select</v>
      </c>
      <c r="BZ674" s="170" t="str">
        <f aca="false">IF(BX674&lt;&gt;"",IF(ISNUMBER(FIND(".",BX674)),LEFT(BX674,FIND(".",BX674)-1),BX674),BX674)</f>
        <v>xx</v>
      </c>
      <c r="CA674" s="170" t="str">
        <f aca="false">IF(BX674&lt;&gt;"",IF(ISNUMBER(FIND(".",BX674)),RIGHT(BX674,LEN(BX674)-FIND(".",BX674)),""),"")</f>
        <v/>
      </c>
      <c r="CC674" s="170" t="str">
        <f aca="false">A674</f>
        <v>KF514079</v>
      </c>
      <c r="CD674" s="178" t="s">
        <v>339</v>
      </c>
      <c r="CE674" s="178" t="s">
        <v>340</v>
      </c>
      <c r="CF674" s="178" t="s">
        <v>341</v>
      </c>
      <c r="CK674" s="178"/>
      <c r="CR674" s="228" t="n">
        <f aca="false">C674</f>
        <v>3</v>
      </c>
      <c r="CS674" s="229" t="e">
        <f aca="false">d#REF!</f>
        <v>#VALUE!</v>
      </c>
      <c r="CT674" s="170" t="str">
        <f aca="false">CONCATENATE(CD674," strain ",CM674," ",CL674,", partial cds")</f>
        <v>Hepatitis E virus strain  , partial cds</v>
      </c>
    </row>
    <row r="675" customFormat="false" ht="11.9" hidden="false" customHeight="true" outlineLevel="0" collapsed="false">
      <c r="A675" s="154" t="s">
        <v>1681</v>
      </c>
      <c r="B675" s="147" t="n">
        <v>3</v>
      </c>
      <c r="C675" s="148" t="n">
        <v>3</v>
      </c>
      <c r="D675" s="147" t="s">
        <v>1273</v>
      </c>
      <c r="E675" s="150" t="s">
        <v>640</v>
      </c>
      <c r="F675" s="210" t="s">
        <v>1682</v>
      </c>
      <c r="H675" s="146" t="s">
        <v>649</v>
      </c>
      <c r="I675" s="153" t="s">
        <v>650</v>
      </c>
      <c r="J675" s="146" t="s">
        <v>395</v>
      </c>
      <c r="M675" s="157" t="s">
        <v>348</v>
      </c>
      <c r="N675" s="158" t="s">
        <v>400</v>
      </c>
      <c r="O675" s="159" t="n">
        <v>2006</v>
      </c>
      <c r="S675" s="146" t="n">
        <v>280</v>
      </c>
      <c r="AH675" s="164" t="n">
        <v>6262</v>
      </c>
      <c r="AI675" s="164" t="n">
        <v>6541</v>
      </c>
      <c r="AJ675" s="219" t="n">
        <f aca="false">SeqEnd-SeqBeg+1</f>
        <v>280</v>
      </c>
      <c r="AK675" s="220" t="n">
        <f aca="false">AND( SeqBeg&lt;=Beg  , End &lt;=SeqEnd )</f>
        <v>0</v>
      </c>
      <c r="AN675" s="221"/>
      <c r="AT675" s="147" t="s">
        <v>103</v>
      </c>
      <c r="AU675" s="146"/>
      <c r="AW675" s="222" t="str">
        <f aca="false">HYPERLINK(CONCATENATE("http://www.ncbi.nlm.nih.gov/nuccore/",BM675),BM675)</f>
        <v>KF514080</v>
      </c>
      <c r="AX675" s="219" t="e">
        <f aca="false">CONCATENATE(d#REF!,IF(I675="","",CONCATENATE(".",I675)),IF(K675="","",CONCATENATE(".",K675)),IF(M675="","",CONCATENATE(".",M675)),IF(R675="","",CONCATENATE(".",R675)),IF(U675="","","(*)"))</f>
        <v>#VALUE!</v>
      </c>
      <c r="AY675" s="170" t="str">
        <f aca="false">CONCATENATE(BM675,".",BN675)</f>
        <v>KF514080.HEV_EW80</v>
      </c>
      <c r="AZ675" s="171" t="str">
        <f aca="false">IF(AV675="",IF(ISNUMBER(FIND(".",A675)),LEFT(A675,FIND(".",A675)-1),A675),AV675)</f>
        <v>KF514080</v>
      </c>
      <c r="BA675" s="171" t="str">
        <f aca="false">IF(ISNUMBER(FIND("-",AZ675)),LEFT(AZ675,FIND("-",AZ675)-1),AZ675)</f>
        <v>KF514080</v>
      </c>
      <c r="BB675" s="170" t="str">
        <f aca="false"> MEGAname &amp; "="</f>
        <v>KF514080=</v>
      </c>
      <c r="BC675" s="170" t="str">
        <f aca="false">Clear &amp; IF(span ,"Span","out")</f>
        <v>KF514080=out</v>
      </c>
      <c r="BD675" s="170" t="str">
        <f aca="false">Clear &amp; IF(span, IF(B675=".","Selected",B675),"out")</f>
        <v>KF514080=out</v>
      </c>
      <c r="BE675" s="170" t="str">
        <f aca="false">Clear &amp; Strain</f>
        <v>KF514080=HEV_EW81</v>
      </c>
      <c r="BF675" s="170" t="e">
        <f aca="false">CONCATENATE(A675,"=",F674,". ",AX675,IF(AB675="","",CONCATENATE(".",AB675)))</f>
        <v>#VALUE!</v>
      </c>
      <c r="BG675" s="170" t="e">
        <f aca="false">CONCATENATE(A675,"=",F674,". ",AX675)</f>
        <v>#VALUE!</v>
      </c>
      <c r="BH675" s="170" t="e">
        <f aca="false">CONCATENATE(A675,"=",AX675)</f>
        <v>#VALUE!</v>
      </c>
      <c r="BI675" s="170" t="e">
        <f aca="false">CONCATENATE(A675,"=",ComForSubtype,d#REF!)</f>
        <v>#VALUE!</v>
      </c>
      <c r="BJ675" s="170" t="str">
        <f aca="false">CONCATENATE(A675,"=",E675)</f>
        <v>KF514080=3</v>
      </c>
      <c r="BK675" s="170" t="str">
        <f aca="false">CONCATENATE(A675,"=",C675)</f>
        <v>KF514080=3</v>
      </c>
      <c r="BL675" s="170" t="e">
        <f aca="false">CONCATENATE(d#REF!,"=")</f>
        <v>#VALUE!</v>
      </c>
      <c r="BM675" s="223" t="str">
        <f aca="false">IF(BA675="XX","",BA675)</f>
        <v>KF514080</v>
      </c>
      <c r="BN675" s="224" t="str">
        <f aca="false">CONCATENATE(IF(F674="","",F674),IF(G675="","",CONCATENATE(" / ",G675)))</f>
        <v>HEV_EW80</v>
      </c>
      <c r="BO675" s="225" t="e">
        <f aca="false">AX675</f>
        <v>#VALUE!</v>
      </c>
      <c r="BP675" s="226" t="str">
        <f aca="false">IF(V675="","",V675)</f>
        <v/>
      </c>
      <c r="BQ675" s="226" t="str">
        <f aca="false">IF(W675="","",CONCATENATE(W675,IF(LEFT(AO675,1)="s","+","")))</f>
        <v/>
      </c>
      <c r="BR675" s="226" t="str">
        <f aca="false">IF(X675="","",CONCATENATE(X675,IF(LEFT(AQ675,1)="s","+","")))</f>
        <v/>
      </c>
      <c r="BS675" s="226" t="str">
        <f aca="false">IF(Y675="","",CONCATENATE(Y675,IF(LEFT(AR675,1)="s","+","")))</f>
        <v/>
      </c>
      <c r="BT675" s="226" t="str">
        <f aca="false">IF(Z675="","",CONCATENATE(Z675,IF(LEFT(AS675,1)="s","+","")))</f>
        <v/>
      </c>
      <c r="BU675" s="227" t="str">
        <f aca="false">IF(AA675="","",CONCATENATE(AA675,IF(LEFT(AT675,1)="s","+","")))</f>
        <v/>
      </c>
      <c r="BW675" s="177" t="s">
        <v>338</v>
      </c>
      <c r="BX675" s="170" t="str">
        <f aca="false">IF(BW675&lt;&gt;"",IF(ISNUMBER(FIND("=",BW675)),LEFT(BW675,FIND("=",BW675)-1),BW675),BW675)</f>
        <v>xx</v>
      </c>
      <c r="BY675" s="170" t="str">
        <f aca="false">IF(BW675&lt;&gt;"",IF(ISNUMBER(FIND("=",BW675)),RIGHT(BW675,LEN(BW675)-FIND("=",BW675)),""),"")</f>
        <v>Non_select</v>
      </c>
      <c r="BZ675" s="170" t="str">
        <f aca="false">IF(BX675&lt;&gt;"",IF(ISNUMBER(FIND(".",BX675)),LEFT(BX675,FIND(".",BX675)-1),BX675),BX675)</f>
        <v>xx</v>
      </c>
      <c r="CA675" s="170" t="str">
        <f aca="false">IF(BX675&lt;&gt;"",IF(ISNUMBER(FIND(".",BX675)),RIGHT(BX675,LEN(BX675)-FIND(".",BX675)),""),"")</f>
        <v/>
      </c>
      <c r="CC675" s="170" t="str">
        <f aca="false">A675</f>
        <v>KF514080</v>
      </c>
      <c r="CD675" s="178" t="s">
        <v>339</v>
      </c>
      <c r="CE675" s="178" t="s">
        <v>340</v>
      </c>
      <c r="CF675" s="178" t="s">
        <v>341</v>
      </c>
      <c r="CK675" s="178"/>
      <c r="CR675" s="228" t="n">
        <f aca="false">C675</f>
        <v>3</v>
      </c>
      <c r="CS675" s="229" t="e">
        <f aca="false">d#REF!</f>
        <v>#VALUE!</v>
      </c>
      <c r="CT675" s="170" t="str">
        <f aca="false">CONCATENATE(CD675," strain ",CM675," ",CL675,", partial cds")</f>
        <v>Hepatitis E virus strain  , partial cds</v>
      </c>
    </row>
    <row r="676" customFormat="false" ht="11.9" hidden="false" customHeight="true" outlineLevel="0" collapsed="false">
      <c r="A676" s="154" t="s">
        <v>1683</v>
      </c>
      <c r="B676" s="147" t="n">
        <v>3</v>
      </c>
      <c r="C676" s="148" t="n">
        <v>3</v>
      </c>
      <c r="D676" s="147" t="s">
        <v>1273</v>
      </c>
      <c r="E676" s="150" t="s">
        <v>640</v>
      </c>
      <c r="F676" s="210" t="s">
        <v>1684</v>
      </c>
      <c r="H676" s="146" t="s">
        <v>649</v>
      </c>
      <c r="I676" s="153" t="s">
        <v>650</v>
      </c>
      <c r="J676" s="146" t="s">
        <v>395</v>
      </c>
      <c r="M676" s="157" t="s">
        <v>348</v>
      </c>
      <c r="N676" s="158" t="s">
        <v>400</v>
      </c>
      <c r="O676" s="159" t="n">
        <v>2006</v>
      </c>
      <c r="S676" s="146" t="n">
        <v>280</v>
      </c>
      <c r="AH676" s="164" t="n">
        <v>6262</v>
      </c>
      <c r="AI676" s="164" t="n">
        <v>6541</v>
      </c>
      <c r="AJ676" s="219" t="n">
        <f aca="false">SeqEnd-SeqBeg+1</f>
        <v>280</v>
      </c>
      <c r="AK676" s="220" t="n">
        <f aca="false">AND( SeqBeg&lt;=Beg  , End &lt;=SeqEnd )</f>
        <v>0</v>
      </c>
      <c r="AN676" s="221"/>
      <c r="AT676" s="147" t="s">
        <v>103</v>
      </c>
      <c r="AU676" s="146"/>
      <c r="AW676" s="222" t="str">
        <f aca="false">HYPERLINK(CONCATENATE("http://www.ncbi.nlm.nih.gov/nuccore/",BM676),BM676)</f>
        <v>KF514081</v>
      </c>
      <c r="AX676" s="219" t="e">
        <f aca="false">CONCATENATE(d#REF!,IF(I676="","",CONCATENATE(".",I676)),IF(K676="","",CONCATENATE(".",K676)),IF(M676="","",CONCATENATE(".",M676)),IF(R676="","",CONCATENATE(".",R676)),IF(U676="","","(*)"))</f>
        <v>#VALUE!</v>
      </c>
      <c r="AY676" s="170" t="str">
        <f aca="false">CONCATENATE(BM676,".",BN676)</f>
        <v>KF514081.HEV_EW81</v>
      </c>
      <c r="AZ676" s="171" t="str">
        <f aca="false">IF(AV676="",IF(ISNUMBER(FIND(".",A676)),LEFT(A676,FIND(".",A676)-1),A676),AV676)</f>
        <v>KF514081</v>
      </c>
      <c r="BA676" s="171" t="str">
        <f aca="false">IF(ISNUMBER(FIND("-",AZ676)),LEFT(AZ676,FIND("-",AZ676)-1),AZ676)</f>
        <v>KF514081</v>
      </c>
      <c r="BB676" s="170" t="str">
        <f aca="false"> MEGAname &amp; "="</f>
        <v>KF514081=</v>
      </c>
      <c r="BC676" s="170" t="str">
        <f aca="false">Clear &amp; IF(span ,"Span","out")</f>
        <v>KF514081=out</v>
      </c>
      <c r="BD676" s="170" t="str">
        <f aca="false">Clear &amp; IF(span, IF(B676=".","Selected",B676),"out")</f>
        <v>KF514081=out</v>
      </c>
      <c r="BE676" s="170" t="str">
        <f aca="false">Clear &amp; Strain</f>
        <v>KF514081=HEV_EW82</v>
      </c>
      <c r="BF676" s="170" t="e">
        <f aca="false">CONCATENATE(A676,"=",F675,". ",AX676,IF(AB676="","",CONCATENATE(".",AB676)))</f>
        <v>#VALUE!</v>
      </c>
      <c r="BG676" s="170" t="e">
        <f aca="false">CONCATENATE(A676,"=",F675,". ",AX676)</f>
        <v>#VALUE!</v>
      </c>
      <c r="BH676" s="170" t="e">
        <f aca="false">CONCATENATE(A676,"=",AX676)</f>
        <v>#VALUE!</v>
      </c>
      <c r="BI676" s="170" t="e">
        <f aca="false">CONCATENATE(A676,"=",ComForSubtype,d#REF!)</f>
        <v>#VALUE!</v>
      </c>
      <c r="BJ676" s="170" t="str">
        <f aca="false">CONCATENATE(A676,"=",E676)</f>
        <v>KF514081=3</v>
      </c>
      <c r="BK676" s="170" t="str">
        <f aca="false">CONCATENATE(A676,"=",C676)</f>
        <v>KF514081=3</v>
      </c>
      <c r="BL676" s="170" t="e">
        <f aca="false">CONCATENATE(d#REF!,"=")</f>
        <v>#VALUE!</v>
      </c>
      <c r="BM676" s="223" t="str">
        <f aca="false">IF(BA676="XX","",BA676)</f>
        <v>KF514081</v>
      </c>
      <c r="BN676" s="224" t="str">
        <f aca="false">CONCATENATE(IF(F675="","",F675),IF(G676="","",CONCATENATE(" / ",G676)))</f>
        <v>HEV_EW81</v>
      </c>
      <c r="BO676" s="225" t="e">
        <f aca="false">AX676</f>
        <v>#VALUE!</v>
      </c>
      <c r="BP676" s="226" t="str">
        <f aca="false">IF(V676="","",V676)</f>
        <v/>
      </c>
      <c r="BQ676" s="226" t="str">
        <f aca="false">IF(W676="","",CONCATENATE(W676,IF(LEFT(AO676,1)="s","+","")))</f>
        <v/>
      </c>
      <c r="BR676" s="226" t="str">
        <f aca="false">IF(X676="","",CONCATENATE(X676,IF(LEFT(AQ676,1)="s","+","")))</f>
        <v/>
      </c>
      <c r="BS676" s="226" t="str">
        <f aca="false">IF(Y676="","",CONCATENATE(Y676,IF(LEFT(AR676,1)="s","+","")))</f>
        <v/>
      </c>
      <c r="BT676" s="226" t="str">
        <f aca="false">IF(Z676="","",CONCATENATE(Z676,IF(LEFT(AS676,1)="s","+","")))</f>
        <v/>
      </c>
      <c r="BU676" s="227" t="str">
        <f aca="false">IF(AA676="","",CONCATENATE(AA676,IF(LEFT(AT676,1)="s","+","")))</f>
        <v/>
      </c>
      <c r="BW676" s="177" t="s">
        <v>338</v>
      </c>
      <c r="BX676" s="170" t="str">
        <f aca="false">IF(BW676&lt;&gt;"",IF(ISNUMBER(FIND("=",BW676)),LEFT(BW676,FIND("=",BW676)-1),BW676),BW676)</f>
        <v>xx</v>
      </c>
      <c r="BY676" s="170" t="str">
        <f aca="false">IF(BW676&lt;&gt;"",IF(ISNUMBER(FIND("=",BW676)),RIGHT(BW676,LEN(BW676)-FIND("=",BW676)),""),"")</f>
        <v>Non_select</v>
      </c>
      <c r="BZ676" s="170" t="str">
        <f aca="false">IF(BX676&lt;&gt;"",IF(ISNUMBER(FIND(".",BX676)),LEFT(BX676,FIND(".",BX676)-1),BX676),BX676)</f>
        <v>xx</v>
      </c>
      <c r="CA676" s="170" t="str">
        <f aca="false">IF(BX676&lt;&gt;"",IF(ISNUMBER(FIND(".",BX676)),RIGHT(BX676,LEN(BX676)-FIND(".",BX676)),""),"")</f>
        <v/>
      </c>
      <c r="CC676" s="170" t="str">
        <f aca="false">A676</f>
        <v>KF514081</v>
      </c>
      <c r="CD676" s="178" t="s">
        <v>339</v>
      </c>
      <c r="CE676" s="178" t="s">
        <v>340</v>
      </c>
      <c r="CF676" s="178" t="s">
        <v>341</v>
      </c>
      <c r="CK676" s="178"/>
      <c r="CR676" s="228" t="n">
        <f aca="false">C676</f>
        <v>3</v>
      </c>
      <c r="CS676" s="229" t="e">
        <f aca="false">d#REF!</f>
        <v>#VALUE!</v>
      </c>
      <c r="CT676" s="170" t="str">
        <f aca="false">CONCATENATE(CD676," strain ",CM676," ",CL676,", partial cds")</f>
        <v>Hepatitis E virus strain  , partial cds</v>
      </c>
    </row>
    <row r="677" customFormat="false" ht="11.9" hidden="false" customHeight="true" outlineLevel="0" collapsed="false">
      <c r="A677" s="154" t="s">
        <v>1685</v>
      </c>
      <c r="B677" s="147" t="n">
        <v>3</v>
      </c>
      <c r="C677" s="148" t="n">
        <v>3</v>
      </c>
      <c r="D677" s="147" t="s">
        <v>1273</v>
      </c>
      <c r="E677" s="150" t="s">
        <v>640</v>
      </c>
      <c r="F677" s="210" t="s">
        <v>1686</v>
      </c>
      <c r="H677" s="146" t="s">
        <v>649</v>
      </c>
      <c r="I677" s="153" t="s">
        <v>650</v>
      </c>
      <c r="J677" s="146" t="s">
        <v>395</v>
      </c>
      <c r="M677" s="157" t="s">
        <v>348</v>
      </c>
      <c r="N677" s="158" t="s">
        <v>400</v>
      </c>
      <c r="O677" s="159" t="n">
        <v>2006</v>
      </c>
      <c r="S677" s="146" t="n">
        <v>280</v>
      </c>
      <c r="AH677" s="164" t="n">
        <v>6262</v>
      </c>
      <c r="AI677" s="164" t="n">
        <v>6541</v>
      </c>
      <c r="AJ677" s="219" t="n">
        <f aca="false">SeqEnd-SeqBeg+1</f>
        <v>280</v>
      </c>
      <c r="AK677" s="220" t="n">
        <f aca="false">AND( SeqBeg&lt;=Beg  , End &lt;=SeqEnd )</f>
        <v>0</v>
      </c>
      <c r="AN677" s="221"/>
      <c r="AT677" s="147" t="s">
        <v>103</v>
      </c>
      <c r="AU677" s="146"/>
      <c r="AW677" s="222" t="str">
        <f aca="false">HYPERLINK(CONCATENATE("http://www.ncbi.nlm.nih.gov/nuccore/",BM677),BM677)</f>
        <v>KF514083</v>
      </c>
      <c r="AX677" s="219" t="e">
        <f aca="false">CONCATENATE(d#REF!,IF(I677="","",CONCATENATE(".",I677)),IF(K677="","",CONCATENATE(".",K677)),IF(M677="","",CONCATENATE(".",M677)),IF(R677="","",CONCATENATE(".",R677)),IF(U677="","","(*)"))</f>
        <v>#VALUE!</v>
      </c>
      <c r="AY677" s="170" t="str">
        <f aca="false">CONCATENATE(BM677,".",BN677)</f>
        <v>KF514083.HEV_EW82</v>
      </c>
      <c r="AZ677" s="171" t="str">
        <f aca="false">IF(AV677="",IF(ISNUMBER(FIND(".",A677)),LEFT(A677,FIND(".",A677)-1),A677),AV677)</f>
        <v>KF514083</v>
      </c>
      <c r="BA677" s="171" t="str">
        <f aca="false">IF(ISNUMBER(FIND("-",AZ677)),LEFT(AZ677,FIND("-",AZ677)-1),AZ677)</f>
        <v>KF514083</v>
      </c>
      <c r="BB677" s="170" t="str">
        <f aca="false"> MEGAname &amp; "="</f>
        <v>KF514083=</v>
      </c>
      <c r="BC677" s="170" t="str">
        <f aca="false">Clear &amp; IF(span ,"Span","out")</f>
        <v>KF514083=out</v>
      </c>
      <c r="BD677" s="170" t="str">
        <f aca="false">Clear &amp; IF(span, IF(B677=".","Selected",B677),"out")</f>
        <v>KF514083=out</v>
      </c>
      <c r="BE677" s="170" t="str">
        <f aca="false">Clear &amp; Strain</f>
        <v>KF514083=HEV_EW84</v>
      </c>
      <c r="BF677" s="170" t="e">
        <f aca="false">CONCATENATE(A677,"=",F676,". ",AX677,IF(AB677="","",CONCATENATE(".",AB677)))</f>
        <v>#VALUE!</v>
      </c>
      <c r="BG677" s="170" t="e">
        <f aca="false">CONCATENATE(A677,"=",F676,". ",AX677)</f>
        <v>#VALUE!</v>
      </c>
      <c r="BH677" s="170" t="e">
        <f aca="false">CONCATENATE(A677,"=",AX677)</f>
        <v>#VALUE!</v>
      </c>
      <c r="BI677" s="170" t="e">
        <f aca="false">CONCATENATE(A677,"=",ComForSubtype,d#REF!)</f>
        <v>#VALUE!</v>
      </c>
      <c r="BJ677" s="170" t="str">
        <f aca="false">CONCATENATE(A677,"=",E677)</f>
        <v>KF514083=3</v>
      </c>
      <c r="BK677" s="170" t="str">
        <f aca="false">CONCATENATE(A677,"=",C677)</f>
        <v>KF514083=3</v>
      </c>
      <c r="BL677" s="170" t="e">
        <f aca="false">CONCATENATE(d#REF!,"=")</f>
        <v>#VALUE!</v>
      </c>
      <c r="BM677" s="223" t="str">
        <f aca="false">IF(BA677="XX","",BA677)</f>
        <v>KF514083</v>
      </c>
      <c r="BN677" s="224" t="str">
        <f aca="false">CONCATENATE(IF(F676="","",F676),IF(G677="","",CONCATENATE(" / ",G677)))</f>
        <v>HEV_EW82</v>
      </c>
      <c r="BO677" s="225" t="e">
        <f aca="false">AX677</f>
        <v>#VALUE!</v>
      </c>
      <c r="BP677" s="226" t="str">
        <f aca="false">IF(V677="","",V677)</f>
        <v/>
      </c>
      <c r="BQ677" s="226" t="str">
        <f aca="false">IF(W677="","",CONCATENATE(W677,IF(LEFT(AO677,1)="s","+","")))</f>
        <v/>
      </c>
      <c r="BR677" s="226" t="str">
        <f aca="false">IF(X677="","",CONCATENATE(X677,IF(LEFT(AQ677,1)="s","+","")))</f>
        <v/>
      </c>
      <c r="BS677" s="226" t="str">
        <f aca="false">IF(Y677="","",CONCATENATE(Y677,IF(LEFT(AR677,1)="s","+","")))</f>
        <v/>
      </c>
      <c r="BT677" s="226" t="str">
        <f aca="false">IF(Z677="","",CONCATENATE(Z677,IF(LEFT(AS677,1)="s","+","")))</f>
        <v/>
      </c>
      <c r="BU677" s="227" t="str">
        <f aca="false">IF(AA677="","",CONCATENATE(AA677,IF(LEFT(AT677,1)="s","+","")))</f>
        <v/>
      </c>
      <c r="BW677" s="177" t="s">
        <v>338</v>
      </c>
      <c r="BX677" s="170" t="str">
        <f aca="false">IF(BW677&lt;&gt;"",IF(ISNUMBER(FIND("=",BW677)),LEFT(BW677,FIND("=",BW677)-1),BW677),BW677)</f>
        <v>xx</v>
      </c>
      <c r="BY677" s="170" t="str">
        <f aca="false">IF(BW677&lt;&gt;"",IF(ISNUMBER(FIND("=",BW677)),RIGHT(BW677,LEN(BW677)-FIND("=",BW677)),""),"")</f>
        <v>Non_select</v>
      </c>
      <c r="BZ677" s="170" t="str">
        <f aca="false">IF(BX677&lt;&gt;"",IF(ISNUMBER(FIND(".",BX677)),LEFT(BX677,FIND(".",BX677)-1),BX677),BX677)</f>
        <v>xx</v>
      </c>
      <c r="CA677" s="170" t="str">
        <f aca="false">IF(BX677&lt;&gt;"",IF(ISNUMBER(FIND(".",BX677)),RIGHT(BX677,LEN(BX677)-FIND(".",BX677)),""),"")</f>
        <v/>
      </c>
      <c r="CC677" s="170" t="str">
        <f aca="false">A677</f>
        <v>KF514083</v>
      </c>
      <c r="CD677" s="178" t="s">
        <v>339</v>
      </c>
      <c r="CE677" s="178" t="s">
        <v>340</v>
      </c>
      <c r="CF677" s="178" t="s">
        <v>341</v>
      </c>
      <c r="CK677" s="178"/>
      <c r="CR677" s="228" t="n">
        <f aca="false">C677</f>
        <v>3</v>
      </c>
      <c r="CS677" s="229" t="e">
        <f aca="false">d#REF!</f>
        <v>#VALUE!</v>
      </c>
      <c r="CT677" s="170" t="str">
        <f aca="false">CONCATENATE(CD677," strain ",CM677," ",CL677,", partial cds")</f>
        <v>Hepatitis E virus strain  , partial cds</v>
      </c>
    </row>
    <row r="678" customFormat="false" ht="11.9" hidden="false" customHeight="true" outlineLevel="0" collapsed="false">
      <c r="A678" s="154" t="s">
        <v>1687</v>
      </c>
      <c r="B678" s="147" t="n">
        <v>3</v>
      </c>
      <c r="C678" s="148" t="n">
        <v>3</v>
      </c>
      <c r="D678" s="147" t="s">
        <v>1273</v>
      </c>
      <c r="E678" s="150" t="s">
        <v>640</v>
      </c>
      <c r="F678" s="210" t="s">
        <v>1688</v>
      </c>
      <c r="H678" s="146" t="s">
        <v>649</v>
      </c>
      <c r="I678" s="153" t="s">
        <v>650</v>
      </c>
      <c r="J678" s="146" t="s">
        <v>395</v>
      </c>
      <c r="M678" s="157" t="s">
        <v>348</v>
      </c>
      <c r="N678" s="158" t="s">
        <v>400</v>
      </c>
      <c r="O678" s="159" t="n">
        <v>2006</v>
      </c>
      <c r="S678" s="146" t="n">
        <v>280</v>
      </c>
      <c r="AH678" s="164" t="n">
        <v>6262</v>
      </c>
      <c r="AI678" s="164" t="n">
        <v>6541</v>
      </c>
      <c r="AJ678" s="219" t="n">
        <f aca="false">SeqEnd-SeqBeg+1</f>
        <v>280</v>
      </c>
      <c r="AK678" s="220" t="n">
        <f aca="false">AND( SeqBeg&lt;=Beg  , End &lt;=SeqEnd )</f>
        <v>0</v>
      </c>
      <c r="AN678" s="221"/>
      <c r="AT678" s="147" t="s">
        <v>103</v>
      </c>
      <c r="AU678" s="146"/>
      <c r="AW678" s="222" t="str">
        <f aca="false">HYPERLINK(CONCATENATE("http://www.ncbi.nlm.nih.gov/nuccore/",BM678),BM678)</f>
        <v>KF514084</v>
      </c>
      <c r="AX678" s="219" t="e">
        <f aca="false">CONCATENATE(d#REF!,IF(I678="","",CONCATENATE(".",I678)),IF(K678="","",CONCATENATE(".",K678)),IF(M678="","",CONCATENATE(".",M678)),IF(R678="","",CONCATENATE(".",R678)),IF(U678="","","(*)"))</f>
        <v>#VALUE!</v>
      </c>
      <c r="AY678" s="170" t="str">
        <f aca="false">CONCATENATE(BM678,".",BN678)</f>
        <v>KF514084.HEV_EW84</v>
      </c>
      <c r="AZ678" s="171" t="str">
        <f aca="false">IF(AV678="",IF(ISNUMBER(FIND(".",A678)),LEFT(A678,FIND(".",A678)-1),A678),AV678)</f>
        <v>KF514084</v>
      </c>
      <c r="BA678" s="171" t="str">
        <f aca="false">IF(ISNUMBER(FIND("-",AZ678)),LEFT(AZ678,FIND("-",AZ678)-1),AZ678)</f>
        <v>KF514084</v>
      </c>
      <c r="BB678" s="170" t="str">
        <f aca="false"> MEGAname &amp; "="</f>
        <v>KF514084=</v>
      </c>
      <c r="BC678" s="170" t="str">
        <f aca="false">Clear &amp; IF(span ,"Span","out")</f>
        <v>KF514084=out</v>
      </c>
      <c r="BD678" s="170" t="str">
        <f aca="false">Clear &amp; IF(span, IF(B678=".","Selected",B678),"out")</f>
        <v>KF514084=out</v>
      </c>
      <c r="BE678" s="170" t="str">
        <f aca="false">Clear &amp; Strain</f>
        <v>KF514084=HEV_EW85</v>
      </c>
      <c r="BF678" s="170" t="e">
        <f aca="false">CONCATENATE(A678,"=",F677,". ",AX678,IF(AB678="","",CONCATENATE(".",AB678)))</f>
        <v>#VALUE!</v>
      </c>
      <c r="BG678" s="170" t="e">
        <f aca="false">CONCATENATE(A678,"=",F677,". ",AX678)</f>
        <v>#VALUE!</v>
      </c>
      <c r="BH678" s="170" t="e">
        <f aca="false">CONCATENATE(A678,"=",AX678)</f>
        <v>#VALUE!</v>
      </c>
      <c r="BI678" s="170" t="e">
        <f aca="false">CONCATENATE(A678,"=",ComForSubtype,d#REF!)</f>
        <v>#VALUE!</v>
      </c>
      <c r="BJ678" s="170" t="str">
        <f aca="false">CONCATENATE(A678,"=",E678)</f>
        <v>KF514084=3</v>
      </c>
      <c r="BK678" s="170" t="str">
        <f aca="false">CONCATENATE(A678,"=",C678)</f>
        <v>KF514084=3</v>
      </c>
      <c r="BL678" s="170" t="e">
        <f aca="false">CONCATENATE(d#REF!,"=")</f>
        <v>#VALUE!</v>
      </c>
      <c r="BM678" s="223" t="str">
        <f aca="false">IF(BA678="XX","",BA678)</f>
        <v>KF514084</v>
      </c>
      <c r="BN678" s="224" t="str">
        <f aca="false">CONCATENATE(IF(F677="","",F677),IF(G678="","",CONCATENATE(" / ",G678)))</f>
        <v>HEV_EW84</v>
      </c>
      <c r="BO678" s="225" t="e">
        <f aca="false">AX678</f>
        <v>#VALUE!</v>
      </c>
      <c r="BP678" s="226" t="str">
        <f aca="false">IF(V678="","",V678)</f>
        <v/>
      </c>
      <c r="BQ678" s="226" t="str">
        <f aca="false">IF(W678="","",CONCATENATE(W678,IF(LEFT(AO678,1)="s","+","")))</f>
        <v/>
      </c>
      <c r="BR678" s="226" t="str">
        <f aca="false">IF(X678="","",CONCATENATE(X678,IF(LEFT(AQ678,1)="s","+","")))</f>
        <v/>
      </c>
      <c r="BS678" s="226" t="str">
        <f aca="false">IF(Y678="","",CONCATENATE(Y678,IF(LEFT(AR678,1)="s","+","")))</f>
        <v/>
      </c>
      <c r="BT678" s="226" t="str">
        <f aca="false">IF(Z678="","",CONCATENATE(Z678,IF(LEFT(AS678,1)="s","+","")))</f>
        <v/>
      </c>
      <c r="BU678" s="227" t="str">
        <f aca="false">IF(AA678="","",CONCATENATE(AA678,IF(LEFT(AT678,1)="s","+","")))</f>
        <v/>
      </c>
      <c r="BW678" s="177" t="s">
        <v>338</v>
      </c>
      <c r="BX678" s="170" t="str">
        <f aca="false">IF(BW678&lt;&gt;"",IF(ISNUMBER(FIND("=",BW678)),LEFT(BW678,FIND("=",BW678)-1),BW678),BW678)</f>
        <v>xx</v>
      </c>
      <c r="BY678" s="170" t="str">
        <f aca="false">IF(BW678&lt;&gt;"",IF(ISNUMBER(FIND("=",BW678)),RIGHT(BW678,LEN(BW678)-FIND("=",BW678)),""),"")</f>
        <v>Non_select</v>
      </c>
      <c r="BZ678" s="170" t="str">
        <f aca="false">IF(BX678&lt;&gt;"",IF(ISNUMBER(FIND(".",BX678)),LEFT(BX678,FIND(".",BX678)-1),BX678),BX678)</f>
        <v>xx</v>
      </c>
      <c r="CA678" s="170" t="str">
        <f aca="false">IF(BX678&lt;&gt;"",IF(ISNUMBER(FIND(".",BX678)),RIGHT(BX678,LEN(BX678)-FIND(".",BX678)),""),"")</f>
        <v/>
      </c>
      <c r="CC678" s="170" t="str">
        <f aca="false">A678</f>
        <v>KF514084</v>
      </c>
      <c r="CD678" s="178" t="s">
        <v>339</v>
      </c>
      <c r="CE678" s="178" t="s">
        <v>340</v>
      </c>
      <c r="CF678" s="178" t="s">
        <v>341</v>
      </c>
      <c r="CK678" s="178"/>
      <c r="CR678" s="228" t="n">
        <f aca="false">C678</f>
        <v>3</v>
      </c>
      <c r="CS678" s="229" t="e">
        <f aca="false">d#REF!</f>
        <v>#VALUE!</v>
      </c>
      <c r="CT678" s="170" t="str">
        <f aca="false">CONCATENATE(CD678," strain ",CM678," ",CL678,", partial cds")</f>
        <v>Hepatitis E virus strain  , partial cds</v>
      </c>
    </row>
    <row r="679" customFormat="false" ht="11.9" hidden="false" customHeight="true" outlineLevel="0" collapsed="false">
      <c r="A679" s="154" t="s">
        <v>1689</v>
      </c>
      <c r="B679" s="147" t="n">
        <v>3</v>
      </c>
      <c r="C679" s="148" t="n">
        <v>3</v>
      </c>
      <c r="D679" s="147" t="s">
        <v>1273</v>
      </c>
      <c r="E679" s="150" t="s">
        <v>640</v>
      </c>
      <c r="F679" s="210" t="s">
        <v>1690</v>
      </c>
      <c r="H679" s="146" t="s">
        <v>649</v>
      </c>
      <c r="I679" s="153" t="s">
        <v>650</v>
      </c>
      <c r="J679" s="146" t="s">
        <v>395</v>
      </c>
      <c r="M679" s="157" t="s">
        <v>348</v>
      </c>
      <c r="N679" s="158" t="s">
        <v>400</v>
      </c>
      <c r="O679" s="159" t="n">
        <v>2006</v>
      </c>
      <c r="S679" s="146" t="n">
        <v>280</v>
      </c>
      <c r="AH679" s="164" t="n">
        <v>6262</v>
      </c>
      <c r="AI679" s="164" t="n">
        <v>6541</v>
      </c>
      <c r="AJ679" s="219" t="n">
        <f aca="false">SeqEnd-SeqBeg+1</f>
        <v>280</v>
      </c>
      <c r="AK679" s="220" t="n">
        <f aca="false">AND( SeqBeg&lt;=Beg  , End &lt;=SeqEnd )</f>
        <v>0</v>
      </c>
      <c r="AN679" s="221"/>
      <c r="AT679" s="147" t="s">
        <v>103</v>
      </c>
      <c r="AU679" s="146"/>
      <c r="AW679" s="222" t="str">
        <f aca="false">HYPERLINK(CONCATENATE("http://www.ncbi.nlm.nih.gov/nuccore/",BM679),BM679)</f>
        <v>KF514085</v>
      </c>
      <c r="AX679" s="219" t="e">
        <f aca="false">CONCATENATE(d#REF!,IF(I679="","",CONCATENATE(".",I679)),IF(K679="","",CONCATENATE(".",K679)),IF(M679="","",CONCATENATE(".",M679)),IF(R679="","",CONCATENATE(".",R679)),IF(U679="","","(*)"))</f>
        <v>#VALUE!</v>
      </c>
      <c r="AY679" s="170" t="str">
        <f aca="false">CONCATENATE(BM679,".",BN679)</f>
        <v>KF514085.HEV_EW85</v>
      </c>
      <c r="AZ679" s="171" t="str">
        <f aca="false">IF(AV679="",IF(ISNUMBER(FIND(".",A679)),LEFT(A679,FIND(".",A679)-1),A679),AV679)</f>
        <v>KF514085</v>
      </c>
      <c r="BA679" s="171" t="str">
        <f aca="false">IF(ISNUMBER(FIND("-",AZ679)),LEFT(AZ679,FIND("-",AZ679)-1),AZ679)</f>
        <v>KF514085</v>
      </c>
      <c r="BB679" s="170" t="str">
        <f aca="false"> MEGAname &amp; "="</f>
        <v>KF514085=</v>
      </c>
      <c r="BC679" s="170" t="str">
        <f aca="false">Clear &amp; IF(span ,"Span","out")</f>
        <v>KF514085=out</v>
      </c>
      <c r="BD679" s="170" t="str">
        <f aca="false">Clear &amp; IF(span, IF(B679=".","Selected",B679),"out")</f>
        <v>KF514085=out</v>
      </c>
      <c r="BE679" s="170" t="str">
        <f aca="false">Clear &amp; Strain</f>
        <v>KF514085=HEV_EW86</v>
      </c>
      <c r="BF679" s="170" t="e">
        <f aca="false">CONCATENATE(A679,"=",F678,". ",AX679,IF(AB679="","",CONCATENATE(".",AB679)))</f>
        <v>#VALUE!</v>
      </c>
      <c r="BG679" s="170" t="e">
        <f aca="false">CONCATENATE(A679,"=",F678,". ",AX679)</f>
        <v>#VALUE!</v>
      </c>
      <c r="BH679" s="170" t="e">
        <f aca="false">CONCATENATE(A679,"=",AX679)</f>
        <v>#VALUE!</v>
      </c>
      <c r="BI679" s="170" t="e">
        <f aca="false">CONCATENATE(A679,"=",ComForSubtype,d#REF!)</f>
        <v>#VALUE!</v>
      </c>
      <c r="BJ679" s="170" t="str">
        <f aca="false">CONCATENATE(A679,"=",E679)</f>
        <v>KF514085=3</v>
      </c>
      <c r="BK679" s="170" t="str">
        <f aca="false">CONCATENATE(A679,"=",C679)</f>
        <v>KF514085=3</v>
      </c>
      <c r="BL679" s="170" t="e">
        <f aca="false">CONCATENATE(d#REF!,"=")</f>
        <v>#VALUE!</v>
      </c>
      <c r="BM679" s="223" t="str">
        <f aca="false">IF(BA679="XX","",BA679)</f>
        <v>KF514085</v>
      </c>
      <c r="BN679" s="224" t="str">
        <f aca="false">CONCATENATE(IF(F678="","",F678),IF(G679="","",CONCATENATE(" / ",G679)))</f>
        <v>HEV_EW85</v>
      </c>
      <c r="BO679" s="225" t="e">
        <f aca="false">AX679</f>
        <v>#VALUE!</v>
      </c>
      <c r="BP679" s="226" t="str">
        <f aca="false">IF(V679="","",V679)</f>
        <v/>
      </c>
      <c r="BQ679" s="226" t="str">
        <f aca="false">IF(W679="","",CONCATENATE(W679,IF(LEFT(AO679,1)="s","+","")))</f>
        <v/>
      </c>
      <c r="BR679" s="226" t="str">
        <f aca="false">IF(X679="","",CONCATENATE(X679,IF(LEFT(AQ679,1)="s","+","")))</f>
        <v/>
      </c>
      <c r="BS679" s="226" t="str">
        <f aca="false">IF(Y679="","",CONCATENATE(Y679,IF(LEFT(AR679,1)="s","+","")))</f>
        <v/>
      </c>
      <c r="BT679" s="226" t="str">
        <f aca="false">IF(Z679="","",CONCATENATE(Z679,IF(LEFT(AS679,1)="s","+","")))</f>
        <v/>
      </c>
      <c r="BU679" s="227" t="str">
        <f aca="false">IF(AA679="","",CONCATENATE(AA679,IF(LEFT(AT679,1)="s","+","")))</f>
        <v/>
      </c>
      <c r="BW679" s="177" t="s">
        <v>338</v>
      </c>
      <c r="BX679" s="170" t="str">
        <f aca="false">IF(BW679&lt;&gt;"",IF(ISNUMBER(FIND("=",BW679)),LEFT(BW679,FIND("=",BW679)-1),BW679),BW679)</f>
        <v>xx</v>
      </c>
      <c r="BY679" s="170" t="str">
        <f aca="false">IF(BW679&lt;&gt;"",IF(ISNUMBER(FIND("=",BW679)),RIGHT(BW679,LEN(BW679)-FIND("=",BW679)),""),"")</f>
        <v>Non_select</v>
      </c>
      <c r="BZ679" s="170" t="str">
        <f aca="false">IF(BX679&lt;&gt;"",IF(ISNUMBER(FIND(".",BX679)),LEFT(BX679,FIND(".",BX679)-1),BX679),BX679)</f>
        <v>xx</v>
      </c>
      <c r="CA679" s="170" t="str">
        <f aca="false">IF(BX679&lt;&gt;"",IF(ISNUMBER(FIND(".",BX679)),RIGHT(BX679,LEN(BX679)-FIND(".",BX679)),""),"")</f>
        <v/>
      </c>
      <c r="CC679" s="170" t="str">
        <f aca="false">A679</f>
        <v>KF514085</v>
      </c>
      <c r="CD679" s="178" t="s">
        <v>339</v>
      </c>
      <c r="CE679" s="178" t="s">
        <v>340</v>
      </c>
      <c r="CF679" s="178" t="s">
        <v>341</v>
      </c>
      <c r="CK679" s="178"/>
      <c r="CR679" s="228" t="n">
        <f aca="false">C679</f>
        <v>3</v>
      </c>
      <c r="CS679" s="229" t="e">
        <f aca="false">d#REF!</f>
        <v>#VALUE!</v>
      </c>
      <c r="CT679" s="170" t="str">
        <f aca="false">CONCATENATE(CD679," strain ",CM679," ",CL679,", partial cds")</f>
        <v>Hepatitis E virus strain  , partial cds</v>
      </c>
    </row>
    <row r="680" customFormat="false" ht="11.9" hidden="false" customHeight="true" outlineLevel="0" collapsed="false">
      <c r="A680" s="154" t="s">
        <v>1691</v>
      </c>
      <c r="B680" s="147" t="n">
        <v>3</v>
      </c>
      <c r="C680" s="148" t="n">
        <v>3</v>
      </c>
      <c r="D680" s="147" t="s">
        <v>1273</v>
      </c>
      <c r="E680" s="150" t="s">
        <v>640</v>
      </c>
      <c r="F680" s="210" t="s">
        <v>1692</v>
      </c>
      <c r="H680" s="146" t="s">
        <v>649</v>
      </c>
      <c r="I680" s="153" t="s">
        <v>650</v>
      </c>
      <c r="J680" s="146" t="s">
        <v>395</v>
      </c>
      <c r="M680" s="157" t="s">
        <v>348</v>
      </c>
      <c r="N680" s="158" t="s">
        <v>400</v>
      </c>
      <c r="O680" s="159" t="n">
        <v>2006</v>
      </c>
      <c r="S680" s="146" t="n">
        <v>280</v>
      </c>
      <c r="AH680" s="164" t="n">
        <v>6262</v>
      </c>
      <c r="AI680" s="164" t="n">
        <v>6541</v>
      </c>
      <c r="AJ680" s="219" t="n">
        <f aca="false">SeqEnd-SeqBeg+1</f>
        <v>280</v>
      </c>
      <c r="AK680" s="220" t="n">
        <f aca="false">AND( SeqBeg&lt;=Beg  , End &lt;=SeqEnd )</f>
        <v>0</v>
      </c>
      <c r="AN680" s="221"/>
      <c r="AT680" s="147" t="s">
        <v>103</v>
      </c>
      <c r="AU680" s="146"/>
      <c r="AW680" s="222" t="str">
        <f aca="false">HYPERLINK(CONCATENATE("http://www.ncbi.nlm.nih.gov/nuccore/",BM680),BM680)</f>
        <v>KF514088</v>
      </c>
      <c r="AX680" s="219" t="e">
        <f aca="false">CONCATENATE(d#REF!,IF(I680="","",CONCATENATE(".",I680)),IF(K680="","",CONCATENATE(".",K680)),IF(M680="","",CONCATENATE(".",M680)),IF(R680="","",CONCATENATE(".",R680)),IF(U680="","","(*)"))</f>
        <v>#VALUE!</v>
      </c>
      <c r="AY680" s="170" t="str">
        <f aca="false">CONCATENATE(BM680,".",BN680)</f>
        <v>KF514088.HEV_EW86</v>
      </c>
      <c r="AZ680" s="171" t="str">
        <f aca="false">IF(AV680="",IF(ISNUMBER(FIND(".",A680)),LEFT(A680,FIND(".",A680)-1),A680),AV680)</f>
        <v>KF514088</v>
      </c>
      <c r="BA680" s="171" t="str">
        <f aca="false">IF(ISNUMBER(FIND("-",AZ680)),LEFT(AZ680,FIND("-",AZ680)-1),AZ680)</f>
        <v>KF514088</v>
      </c>
      <c r="BB680" s="170" t="str">
        <f aca="false"> MEGAname &amp; "="</f>
        <v>KF514088=</v>
      </c>
      <c r="BC680" s="170" t="str">
        <f aca="false">Clear &amp; IF(span ,"Span","out")</f>
        <v>KF514088=out</v>
      </c>
      <c r="BD680" s="170" t="str">
        <f aca="false">Clear &amp; IF(span, IF(B680=".","Selected",B680),"out")</f>
        <v>KF514088=out</v>
      </c>
      <c r="BE680" s="170" t="str">
        <f aca="false">Clear &amp; Strain</f>
        <v>KF514088=HEV_EW89</v>
      </c>
      <c r="BF680" s="170" t="e">
        <f aca="false">CONCATENATE(A680,"=",F679,". ",AX680,IF(AB680="","",CONCATENATE(".",AB680)))</f>
        <v>#VALUE!</v>
      </c>
      <c r="BG680" s="170" t="e">
        <f aca="false">CONCATENATE(A680,"=",F679,". ",AX680)</f>
        <v>#VALUE!</v>
      </c>
      <c r="BH680" s="170" t="e">
        <f aca="false">CONCATENATE(A680,"=",AX680)</f>
        <v>#VALUE!</v>
      </c>
      <c r="BI680" s="170" t="e">
        <f aca="false">CONCATENATE(A680,"=",ComForSubtype,d#REF!)</f>
        <v>#VALUE!</v>
      </c>
      <c r="BJ680" s="170" t="str">
        <f aca="false">CONCATENATE(A680,"=",E680)</f>
        <v>KF514088=3</v>
      </c>
      <c r="BK680" s="170" t="str">
        <f aca="false">CONCATENATE(A680,"=",C680)</f>
        <v>KF514088=3</v>
      </c>
      <c r="BL680" s="170" t="e">
        <f aca="false">CONCATENATE(d#REF!,"=")</f>
        <v>#VALUE!</v>
      </c>
      <c r="BM680" s="223" t="str">
        <f aca="false">IF(BA680="XX","",BA680)</f>
        <v>KF514088</v>
      </c>
      <c r="BN680" s="224" t="str">
        <f aca="false">CONCATENATE(IF(F679="","",F679),IF(G680="","",CONCATENATE(" / ",G680)))</f>
        <v>HEV_EW86</v>
      </c>
      <c r="BO680" s="225" t="e">
        <f aca="false">AX680</f>
        <v>#VALUE!</v>
      </c>
      <c r="BP680" s="226" t="str">
        <f aca="false">IF(V680="","",V680)</f>
        <v/>
      </c>
      <c r="BQ680" s="226" t="str">
        <f aca="false">IF(W680="","",CONCATENATE(W680,IF(LEFT(AO680,1)="s","+","")))</f>
        <v/>
      </c>
      <c r="BR680" s="226" t="str">
        <f aca="false">IF(X680="","",CONCATENATE(X680,IF(LEFT(AQ680,1)="s","+","")))</f>
        <v/>
      </c>
      <c r="BS680" s="226" t="str">
        <f aca="false">IF(Y680="","",CONCATENATE(Y680,IF(LEFT(AR680,1)="s","+","")))</f>
        <v/>
      </c>
      <c r="BT680" s="226" t="str">
        <f aca="false">IF(Z680="","",CONCATENATE(Z680,IF(LEFT(AS680,1)="s","+","")))</f>
        <v/>
      </c>
      <c r="BU680" s="227" t="str">
        <f aca="false">IF(AA680="","",CONCATENATE(AA680,IF(LEFT(AT680,1)="s","+","")))</f>
        <v/>
      </c>
      <c r="BW680" s="177" t="s">
        <v>338</v>
      </c>
      <c r="BX680" s="170" t="str">
        <f aca="false">IF(BW680&lt;&gt;"",IF(ISNUMBER(FIND("=",BW680)),LEFT(BW680,FIND("=",BW680)-1),BW680),BW680)</f>
        <v>xx</v>
      </c>
      <c r="BY680" s="170" t="str">
        <f aca="false">IF(BW680&lt;&gt;"",IF(ISNUMBER(FIND("=",BW680)),RIGHT(BW680,LEN(BW680)-FIND("=",BW680)),""),"")</f>
        <v>Non_select</v>
      </c>
      <c r="BZ680" s="170" t="str">
        <f aca="false">IF(BX680&lt;&gt;"",IF(ISNUMBER(FIND(".",BX680)),LEFT(BX680,FIND(".",BX680)-1),BX680),BX680)</f>
        <v>xx</v>
      </c>
      <c r="CA680" s="170" t="str">
        <f aca="false">IF(BX680&lt;&gt;"",IF(ISNUMBER(FIND(".",BX680)),RIGHT(BX680,LEN(BX680)-FIND(".",BX680)),""),"")</f>
        <v/>
      </c>
      <c r="CC680" s="170" t="str">
        <f aca="false">A680</f>
        <v>KF514088</v>
      </c>
      <c r="CD680" s="178" t="s">
        <v>339</v>
      </c>
      <c r="CE680" s="178" t="s">
        <v>340</v>
      </c>
      <c r="CF680" s="178" t="s">
        <v>341</v>
      </c>
      <c r="CK680" s="178"/>
      <c r="CR680" s="228" t="n">
        <f aca="false">C680</f>
        <v>3</v>
      </c>
      <c r="CS680" s="229" t="e">
        <f aca="false">d#REF!</f>
        <v>#VALUE!</v>
      </c>
      <c r="CT680" s="170" t="str">
        <f aca="false">CONCATENATE(CD680," strain ",CM680," ",CL680,", partial cds")</f>
        <v>Hepatitis E virus strain  , partial cds</v>
      </c>
    </row>
    <row r="681" customFormat="false" ht="11.9" hidden="false" customHeight="true" outlineLevel="0" collapsed="false">
      <c r="A681" s="154" t="s">
        <v>1693</v>
      </c>
      <c r="B681" s="147" t="n">
        <v>3</v>
      </c>
      <c r="C681" s="148" t="n">
        <v>3</v>
      </c>
      <c r="D681" s="147" t="s">
        <v>1273</v>
      </c>
      <c r="E681" s="150" t="s">
        <v>640</v>
      </c>
      <c r="F681" s="210" t="s">
        <v>1694</v>
      </c>
      <c r="H681" s="146" t="s">
        <v>649</v>
      </c>
      <c r="I681" s="153" t="s">
        <v>650</v>
      </c>
      <c r="J681" s="146" t="s">
        <v>395</v>
      </c>
      <c r="M681" s="157" t="s">
        <v>348</v>
      </c>
      <c r="N681" s="158" t="s">
        <v>400</v>
      </c>
      <c r="O681" s="159" t="n">
        <v>2004</v>
      </c>
      <c r="S681" s="146" t="n">
        <v>280</v>
      </c>
      <c r="AH681" s="164" t="n">
        <v>6262</v>
      </c>
      <c r="AI681" s="164" t="n">
        <v>6541</v>
      </c>
      <c r="AJ681" s="219" t="n">
        <f aca="false">SeqEnd-SeqBeg+1</f>
        <v>280</v>
      </c>
      <c r="AK681" s="220" t="n">
        <f aca="false">AND( SeqBeg&lt;=Beg  , End &lt;=SeqEnd )</f>
        <v>0</v>
      </c>
      <c r="AN681" s="221"/>
      <c r="AU681" s="146"/>
      <c r="AW681" s="222" t="str">
        <f aca="false">HYPERLINK(CONCATENATE("http://www.ncbi.nlm.nih.gov/nuccore/",BM681),BM681)</f>
        <v>KF514100</v>
      </c>
      <c r="AX681" s="219" t="e">
        <f aca="false">CONCATENATE(d#REF!,IF(I681="","",CONCATENATE(".",I681)),IF(K681="","",CONCATENATE(".",K681)),IF(M681="","",CONCATENATE(".",M681)),IF(R681="","",CONCATENATE(".",R681)),IF(U681="","","(*)"))</f>
        <v>#VALUE!</v>
      </c>
      <c r="AY681" s="170" t="str">
        <f aca="false">CONCATENATE(BM681,".",BN681)</f>
        <v>KF514100.HEV_EW89</v>
      </c>
      <c r="AZ681" s="171" t="str">
        <f aca="false">IF(AV681="",IF(ISNUMBER(FIND(".",A681)),LEFT(A681,FIND(".",A681)-1),A681),AV681)</f>
        <v>KF514100</v>
      </c>
      <c r="BA681" s="171" t="str">
        <f aca="false">IF(ISNUMBER(FIND("-",AZ681)),LEFT(AZ681,FIND("-",AZ681)-1),AZ681)</f>
        <v>KF514100</v>
      </c>
      <c r="BB681" s="170" t="str">
        <f aca="false"> MEGAname &amp; "="</f>
        <v>KF514100=</v>
      </c>
      <c r="BC681" s="170" t="str">
        <f aca="false">Clear &amp; IF(span ,"Span","out")</f>
        <v>KF514100=out</v>
      </c>
      <c r="BD681" s="170" t="str">
        <f aca="false">Clear &amp; IF(span, IF(B681=".","Selected",B681),"out")</f>
        <v>KF514100=out</v>
      </c>
      <c r="BE681" s="170" t="str">
        <f aca="false">Clear &amp; Strain</f>
        <v>KF514100=HEV_EW9</v>
      </c>
      <c r="BF681" s="170" t="e">
        <f aca="false">CONCATENATE(A681,"=",F680,". ",AX681,IF(AB681="","",CONCATENATE(".",AB681)))</f>
        <v>#VALUE!</v>
      </c>
      <c r="BG681" s="170" t="e">
        <f aca="false">CONCATENATE(A681,"=",F680,". ",AX681)</f>
        <v>#VALUE!</v>
      </c>
      <c r="BH681" s="170" t="e">
        <f aca="false">CONCATENATE(A681,"=",AX681)</f>
        <v>#VALUE!</v>
      </c>
      <c r="BI681" s="170" t="e">
        <f aca="false">CONCATENATE(A681,"=",ComForSubtype,d#REF!)</f>
        <v>#VALUE!</v>
      </c>
      <c r="BJ681" s="170" t="str">
        <f aca="false">CONCATENATE(A681,"=",E681)</f>
        <v>KF514100=3</v>
      </c>
      <c r="BK681" s="170" t="str">
        <f aca="false">CONCATENATE(A681,"=",C681)</f>
        <v>KF514100=3</v>
      </c>
      <c r="BL681" s="170" t="e">
        <f aca="false">CONCATENATE(d#REF!,"=")</f>
        <v>#VALUE!</v>
      </c>
      <c r="BM681" s="223" t="str">
        <f aca="false">IF(BA681="XX","",BA681)</f>
        <v>KF514100</v>
      </c>
      <c r="BN681" s="224" t="str">
        <f aca="false">CONCATENATE(IF(F680="","",F680),IF(G681="","",CONCATENATE(" / ",G681)))</f>
        <v>HEV_EW89</v>
      </c>
      <c r="BO681" s="225" t="e">
        <f aca="false">AX681</f>
        <v>#VALUE!</v>
      </c>
      <c r="BP681" s="226" t="str">
        <f aca="false">IF(V681="","",V681)</f>
        <v/>
      </c>
      <c r="BQ681" s="226" t="str">
        <f aca="false">IF(W681="","",CONCATENATE(W681,IF(LEFT(AO681,1)="s","+","")))</f>
        <v/>
      </c>
      <c r="BR681" s="226" t="str">
        <f aca="false">IF(X681="","",CONCATENATE(X681,IF(LEFT(AQ681,1)="s","+","")))</f>
        <v/>
      </c>
      <c r="BS681" s="226" t="str">
        <f aca="false">IF(Y681="","",CONCATENATE(Y681,IF(LEFT(AR681,1)="s","+","")))</f>
        <v/>
      </c>
      <c r="BT681" s="226" t="str">
        <f aca="false">IF(Z681="","",CONCATENATE(Z681,IF(LEFT(AS681,1)="s","+","")))</f>
        <v/>
      </c>
      <c r="BU681" s="227" t="str">
        <f aca="false">IF(AA681="","",CONCATENATE(AA681,IF(LEFT(AT681,1)="s","+","")))</f>
        <v/>
      </c>
      <c r="BW681" s="177" t="s">
        <v>338</v>
      </c>
      <c r="BX681" s="170" t="str">
        <f aca="false">IF(BW681&lt;&gt;"",IF(ISNUMBER(FIND("=",BW681)),LEFT(BW681,FIND("=",BW681)-1),BW681),BW681)</f>
        <v>xx</v>
      </c>
      <c r="BY681" s="170" t="str">
        <f aca="false">IF(BW681&lt;&gt;"",IF(ISNUMBER(FIND("=",BW681)),RIGHT(BW681,LEN(BW681)-FIND("=",BW681)),""),"")</f>
        <v>Non_select</v>
      </c>
      <c r="BZ681" s="170" t="str">
        <f aca="false">IF(BX681&lt;&gt;"",IF(ISNUMBER(FIND(".",BX681)),LEFT(BX681,FIND(".",BX681)-1),BX681),BX681)</f>
        <v>xx</v>
      </c>
      <c r="CA681" s="170" t="str">
        <f aca="false">IF(BX681&lt;&gt;"",IF(ISNUMBER(FIND(".",BX681)),RIGHT(BX681,LEN(BX681)-FIND(".",BX681)),""),"")</f>
        <v/>
      </c>
      <c r="CC681" s="170" t="str">
        <f aca="false">A681</f>
        <v>KF514100</v>
      </c>
      <c r="CD681" s="178" t="s">
        <v>339</v>
      </c>
      <c r="CE681" s="178" t="s">
        <v>340</v>
      </c>
      <c r="CF681" s="178" t="s">
        <v>341</v>
      </c>
      <c r="CK681" s="178"/>
      <c r="CR681" s="228" t="n">
        <f aca="false">C681</f>
        <v>3</v>
      </c>
      <c r="CS681" s="229" t="e">
        <f aca="false">d#REF!</f>
        <v>#VALUE!</v>
      </c>
      <c r="CT681" s="170" t="str">
        <f aca="false">CONCATENATE(CD681," strain ",CM681," ",CL681,", partial cds")</f>
        <v>Hepatitis E virus strain  , partial cds</v>
      </c>
    </row>
    <row r="682" customFormat="false" ht="11.9" hidden="false" customHeight="true" outlineLevel="0" collapsed="false">
      <c r="A682" s="154" t="s">
        <v>1695</v>
      </c>
      <c r="B682" s="147" t="n">
        <v>3</v>
      </c>
      <c r="C682" s="148" t="n">
        <v>3</v>
      </c>
      <c r="D682" s="147" t="s">
        <v>1273</v>
      </c>
      <c r="E682" s="150" t="s">
        <v>640</v>
      </c>
      <c r="F682" s="210" t="s">
        <v>1696</v>
      </c>
      <c r="H682" s="146" t="s">
        <v>649</v>
      </c>
      <c r="I682" s="153" t="s">
        <v>650</v>
      </c>
      <c r="J682" s="146" t="s">
        <v>395</v>
      </c>
      <c r="M682" s="157" t="s">
        <v>348</v>
      </c>
      <c r="N682" s="158" t="s">
        <v>400</v>
      </c>
      <c r="O682" s="159" t="n">
        <v>2006</v>
      </c>
      <c r="S682" s="146" t="n">
        <v>280</v>
      </c>
      <c r="AH682" s="164" t="n">
        <v>6262</v>
      </c>
      <c r="AI682" s="164" t="n">
        <v>6541</v>
      </c>
      <c r="AJ682" s="219" t="n">
        <f aca="false">SeqEnd-SeqBeg+1</f>
        <v>280</v>
      </c>
      <c r="AK682" s="220" t="n">
        <f aca="false">AND( SeqBeg&lt;=Beg  , End &lt;=SeqEnd )</f>
        <v>0</v>
      </c>
      <c r="AN682" s="221"/>
      <c r="AT682" s="147" t="s">
        <v>103</v>
      </c>
      <c r="AU682" s="146"/>
      <c r="AW682" s="222" t="str">
        <f aca="false">HYPERLINK(CONCATENATE("http://www.ncbi.nlm.nih.gov/nuccore/",BM682),BM682)</f>
        <v>KF514090</v>
      </c>
      <c r="AX682" s="219" t="e">
        <f aca="false">CONCATENATE(d#REF!,IF(I682="","",CONCATENATE(".",I682)),IF(K682="","",CONCATENATE(".",K682)),IF(M682="","",CONCATENATE(".",M682)),IF(R682="","",CONCATENATE(".",R682)),IF(U682="","","(*)"))</f>
        <v>#VALUE!</v>
      </c>
      <c r="AY682" s="170" t="str">
        <f aca="false">CONCATENATE(BM682,".",BN682)</f>
        <v>KF514090.HEV_EW9</v>
      </c>
      <c r="AZ682" s="171" t="str">
        <f aca="false">IF(AV682="",IF(ISNUMBER(FIND(".",A682)),LEFT(A682,FIND(".",A682)-1),A682),AV682)</f>
        <v>KF514090</v>
      </c>
      <c r="BA682" s="171" t="str">
        <f aca="false">IF(ISNUMBER(FIND("-",AZ682)),LEFT(AZ682,FIND("-",AZ682)-1),AZ682)</f>
        <v>KF514090</v>
      </c>
      <c r="BB682" s="170" t="str">
        <f aca="false"> MEGAname &amp; "="</f>
        <v>KF514090=</v>
      </c>
      <c r="BC682" s="170" t="str">
        <f aca="false">Clear &amp; IF(span ,"Span","out")</f>
        <v>KF514090=out</v>
      </c>
      <c r="BD682" s="170" t="str">
        <f aca="false">Clear &amp; IF(span, IF(B682=".","Selected",B682),"out")</f>
        <v>KF514090=out</v>
      </c>
      <c r="BE682" s="170" t="str">
        <f aca="false">Clear &amp; Strain</f>
        <v>KF514090=HEV_EW90</v>
      </c>
      <c r="BF682" s="170" t="e">
        <f aca="false">CONCATENATE(A682,"=",F681,". ",AX682,IF(AB682="","",CONCATENATE(".",AB682)))</f>
        <v>#VALUE!</v>
      </c>
      <c r="BG682" s="170" t="e">
        <f aca="false">CONCATENATE(A682,"=",F681,". ",AX682)</f>
        <v>#VALUE!</v>
      </c>
      <c r="BH682" s="170" t="e">
        <f aca="false">CONCATENATE(A682,"=",AX682)</f>
        <v>#VALUE!</v>
      </c>
      <c r="BI682" s="170" t="e">
        <f aca="false">CONCATENATE(A682,"=",ComForSubtype,d#REF!)</f>
        <v>#VALUE!</v>
      </c>
      <c r="BJ682" s="170" t="str">
        <f aca="false">CONCATENATE(A682,"=",E682)</f>
        <v>KF514090=3</v>
      </c>
      <c r="BK682" s="170" t="str">
        <f aca="false">CONCATENATE(A682,"=",C682)</f>
        <v>KF514090=3</v>
      </c>
      <c r="BL682" s="170" t="e">
        <f aca="false">CONCATENATE(d#REF!,"=")</f>
        <v>#VALUE!</v>
      </c>
      <c r="BM682" s="223" t="str">
        <f aca="false">IF(BA682="XX","",BA682)</f>
        <v>KF514090</v>
      </c>
      <c r="BN682" s="224" t="str">
        <f aca="false">CONCATENATE(IF(F681="","",F681),IF(G682="","",CONCATENATE(" / ",G682)))</f>
        <v>HEV_EW9</v>
      </c>
      <c r="BO682" s="225" t="e">
        <f aca="false">AX682</f>
        <v>#VALUE!</v>
      </c>
      <c r="BP682" s="226" t="str">
        <f aca="false">IF(V682="","",V682)</f>
        <v/>
      </c>
      <c r="BQ682" s="226" t="str">
        <f aca="false">IF(W682="","",CONCATENATE(W682,IF(LEFT(AO682,1)="s","+","")))</f>
        <v/>
      </c>
      <c r="BR682" s="226" t="str">
        <f aca="false">IF(X682="","",CONCATENATE(X682,IF(LEFT(AQ682,1)="s","+","")))</f>
        <v/>
      </c>
      <c r="BS682" s="226" t="str">
        <f aca="false">IF(Y682="","",CONCATENATE(Y682,IF(LEFT(AR682,1)="s","+","")))</f>
        <v/>
      </c>
      <c r="BT682" s="226" t="str">
        <f aca="false">IF(Z682="","",CONCATENATE(Z682,IF(LEFT(AS682,1)="s","+","")))</f>
        <v/>
      </c>
      <c r="BU682" s="227" t="str">
        <f aca="false">IF(AA682="","",CONCATENATE(AA682,IF(LEFT(AT682,1)="s","+","")))</f>
        <v/>
      </c>
      <c r="BW682" s="177" t="s">
        <v>338</v>
      </c>
      <c r="BX682" s="170" t="str">
        <f aca="false">IF(BW682&lt;&gt;"",IF(ISNUMBER(FIND("=",BW682)),LEFT(BW682,FIND("=",BW682)-1),BW682),BW682)</f>
        <v>xx</v>
      </c>
      <c r="BY682" s="170" t="str">
        <f aca="false">IF(BW682&lt;&gt;"",IF(ISNUMBER(FIND("=",BW682)),RIGHT(BW682,LEN(BW682)-FIND("=",BW682)),""),"")</f>
        <v>Non_select</v>
      </c>
      <c r="BZ682" s="170" t="str">
        <f aca="false">IF(BX682&lt;&gt;"",IF(ISNUMBER(FIND(".",BX682)),LEFT(BX682,FIND(".",BX682)-1),BX682),BX682)</f>
        <v>xx</v>
      </c>
      <c r="CA682" s="170" t="str">
        <f aca="false">IF(BX682&lt;&gt;"",IF(ISNUMBER(FIND(".",BX682)),RIGHT(BX682,LEN(BX682)-FIND(".",BX682)),""),"")</f>
        <v/>
      </c>
      <c r="CC682" s="170" t="str">
        <f aca="false">A682</f>
        <v>KF514090</v>
      </c>
      <c r="CD682" s="178" t="s">
        <v>339</v>
      </c>
      <c r="CE682" s="178" t="s">
        <v>340</v>
      </c>
      <c r="CF682" s="178" t="s">
        <v>341</v>
      </c>
      <c r="CK682" s="178"/>
      <c r="CR682" s="228" t="n">
        <f aca="false">C682</f>
        <v>3</v>
      </c>
      <c r="CS682" s="229" t="e">
        <f aca="false">d#REF!</f>
        <v>#VALUE!</v>
      </c>
      <c r="CT682" s="170" t="str">
        <f aca="false">CONCATENATE(CD682," strain ",CM682," ",CL682,", partial cds")</f>
        <v>Hepatitis E virus strain  , partial cds</v>
      </c>
    </row>
    <row r="683" customFormat="false" ht="11.9" hidden="false" customHeight="true" outlineLevel="0" collapsed="false">
      <c r="A683" s="154" t="s">
        <v>1697</v>
      </c>
      <c r="B683" s="147" t="n">
        <v>3</v>
      </c>
      <c r="C683" s="148" t="n">
        <v>3</v>
      </c>
      <c r="D683" s="147" t="s">
        <v>1273</v>
      </c>
      <c r="E683" s="150" t="s">
        <v>640</v>
      </c>
      <c r="F683" s="210" t="s">
        <v>1698</v>
      </c>
      <c r="H683" s="146" t="s">
        <v>649</v>
      </c>
      <c r="I683" s="153" t="s">
        <v>650</v>
      </c>
      <c r="J683" s="146" t="s">
        <v>395</v>
      </c>
      <c r="M683" s="157" t="s">
        <v>348</v>
      </c>
      <c r="N683" s="158" t="s">
        <v>400</v>
      </c>
      <c r="O683" s="159" t="n">
        <v>2006</v>
      </c>
      <c r="S683" s="146" t="n">
        <v>280</v>
      </c>
      <c r="AH683" s="164" t="n">
        <v>6262</v>
      </c>
      <c r="AI683" s="164" t="n">
        <v>6541</v>
      </c>
      <c r="AJ683" s="219" t="n">
        <f aca="false">SeqEnd-SeqBeg+1</f>
        <v>280</v>
      </c>
      <c r="AK683" s="220" t="n">
        <f aca="false">AND( SeqBeg&lt;=Beg  , End &lt;=SeqEnd )</f>
        <v>0</v>
      </c>
      <c r="AN683" s="221"/>
      <c r="AT683" s="147" t="s">
        <v>103</v>
      </c>
      <c r="AU683" s="146"/>
      <c r="AW683" s="222" t="str">
        <f aca="false">HYPERLINK(CONCATENATE("http://www.ncbi.nlm.nih.gov/nuccore/",BM683),BM683)</f>
        <v>KF514091</v>
      </c>
      <c r="AX683" s="219" t="e">
        <f aca="false">CONCATENATE(d#REF!,IF(I683="","",CONCATENATE(".",I683)),IF(K683="","",CONCATENATE(".",K683)),IF(M683="","",CONCATENATE(".",M683)),IF(R683="","",CONCATENATE(".",R683)),IF(U683="","","(*)"))</f>
        <v>#VALUE!</v>
      </c>
      <c r="AY683" s="170" t="str">
        <f aca="false">CONCATENATE(BM683,".",BN683)</f>
        <v>KF514091.HEV_EW90</v>
      </c>
      <c r="AZ683" s="171" t="str">
        <f aca="false">IF(AV683="",IF(ISNUMBER(FIND(".",A683)),LEFT(A683,FIND(".",A683)-1),A683),AV683)</f>
        <v>KF514091</v>
      </c>
      <c r="BA683" s="171" t="str">
        <f aca="false">IF(ISNUMBER(FIND("-",AZ683)),LEFT(AZ683,FIND("-",AZ683)-1),AZ683)</f>
        <v>KF514091</v>
      </c>
      <c r="BB683" s="170" t="str">
        <f aca="false"> MEGAname &amp; "="</f>
        <v>KF514091=</v>
      </c>
      <c r="BC683" s="170" t="str">
        <f aca="false">Clear &amp; IF(span ,"Span","out")</f>
        <v>KF514091=out</v>
      </c>
      <c r="BD683" s="170" t="str">
        <f aca="false">Clear &amp; IF(span, IF(B683=".","Selected",B683),"out")</f>
        <v>KF514091=out</v>
      </c>
      <c r="BE683" s="170" t="str">
        <f aca="false">Clear &amp; Strain</f>
        <v>KF514091=HEV_EW91</v>
      </c>
      <c r="BF683" s="170" t="e">
        <f aca="false">CONCATENATE(A683,"=",F682,". ",AX683,IF(AB683="","",CONCATENATE(".",AB683)))</f>
        <v>#VALUE!</v>
      </c>
      <c r="BG683" s="170" t="e">
        <f aca="false">CONCATENATE(A683,"=",F682,". ",AX683)</f>
        <v>#VALUE!</v>
      </c>
      <c r="BH683" s="170" t="e">
        <f aca="false">CONCATENATE(A683,"=",AX683)</f>
        <v>#VALUE!</v>
      </c>
      <c r="BI683" s="170" t="e">
        <f aca="false">CONCATENATE(A683,"=",ComForSubtype,d#REF!)</f>
        <v>#VALUE!</v>
      </c>
      <c r="BJ683" s="170" t="str">
        <f aca="false">CONCATENATE(A683,"=",E683)</f>
        <v>KF514091=3</v>
      </c>
      <c r="BK683" s="170" t="str">
        <f aca="false">CONCATENATE(A683,"=",C683)</f>
        <v>KF514091=3</v>
      </c>
      <c r="BL683" s="170" t="e">
        <f aca="false">CONCATENATE(d#REF!,"=")</f>
        <v>#VALUE!</v>
      </c>
      <c r="BM683" s="223" t="str">
        <f aca="false">IF(BA683="XX","",BA683)</f>
        <v>KF514091</v>
      </c>
      <c r="BN683" s="224" t="str">
        <f aca="false">CONCATENATE(IF(F682="","",F682),IF(G683="","",CONCATENATE(" / ",G683)))</f>
        <v>HEV_EW90</v>
      </c>
      <c r="BO683" s="225" t="e">
        <f aca="false">AX683</f>
        <v>#VALUE!</v>
      </c>
      <c r="BP683" s="226" t="str">
        <f aca="false">IF(V683="","",V683)</f>
        <v/>
      </c>
      <c r="BQ683" s="226" t="str">
        <f aca="false">IF(W683="","",CONCATENATE(W683,IF(LEFT(AO683,1)="s","+","")))</f>
        <v/>
      </c>
      <c r="BR683" s="226" t="str">
        <f aca="false">IF(X683="","",CONCATENATE(X683,IF(LEFT(AQ683,1)="s","+","")))</f>
        <v/>
      </c>
      <c r="BS683" s="226" t="str">
        <f aca="false">IF(Y683="","",CONCATENATE(Y683,IF(LEFT(AR683,1)="s","+","")))</f>
        <v/>
      </c>
      <c r="BT683" s="226" t="str">
        <f aca="false">IF(Z683="","",CONCATENATE(Z683,IF(LEFT(AS683,1)="s","+","")))</f>
        <v/>
      </c>
      <c r="BU683" s="227" t="str">
        <f aca="false">IF(AA683="","",CONCATENATE(AA683,IF(LEFT(AT683,1)="s","+","")))</f>
        <v/>
      </c>
      <c r="BW683" s="177" t="s">
        <v>338</v>
      </c>
      <c r="BX683" s="170" t="str">
        <f aca="false">IF(BW683&lt;&gt;"",IF(ISNUMBER(FIND("=",BW683)),LEFT(BW683,FIND("=",BW683)-1),BW683),BW683)</f>
        <v>xx</v>
      </c>
      <c r="BY683" s="170" t="str">
        <f aca="false">IF(BW683&lt;&gt;"",IF(ISNUMBER(FIND("=",BW683)),RIGHT(BW683,LEN(BW683)-FIND("=",BW683)),""),"")</f>
        <v>Non_select</v>
      </c>
      <c r="BZ683" s="170" t="str">
        <f aca="false">IF(BX683&lt;&gt;"",IF(ISNUMBER(FIND(".",BX683)),LEFT(BX683,FIND(".",BX683)-1),BX683),BX683)</f>
        <v>xx</v>
      </c>
      <c r="CA683" s="170" t="str">
        <f aca="false">IF(BX683&lt;&gt;"",IF(ISNUMBER(FIND(".",BX683)),RIGHT(BX683,LEN(BX683)-FIND(".",BX683)),""),"")</f>
        <v/>
      </c>
      <c r="CC683" s="170" t="str">
        <f aca="false">A683</f>
        <v>KF514091</v>
      </c>
      <c r="CD683" s="178" t="s">
        <v>339</v>
      </c>
      <c r="CE683" s="178" t="s">
        <v>340</v>
      </c>
      <c r="CF683" s="178" t="s">
        <v>341</v>
      </c>
      <c r="CK683" s="178"/>
      <c r="CR683" s="228" t="n">
        <f aca="false">C683</f>
        <v>3</v>
      </c>
      <c r="CS683" s="229" t="e">
        <f aca="false">d#REF!</f>
        <v>#VALUE!</v>
      </c>
      <c r="CT683" s="170" t="str">
        <f aca="false">CONCATENATE(CD683," strain ",CM683," ",CL683,", partial cds")</f>
        <v>Hepatitis E virus strain  , partial cds</v>
      </c>
    </row>
    <row r="684" customFormat="false" ht="11.9" hidden="false" customHeight="true" outlineLevel="0" collapsed="false">
      <c r="A684" s="154" t="s">
        <v>1699</v>
      </c>
      <c r="B684" s="147" t="n">
        <v>3</v>
      </c>
      <c r="C684" s="148" t="n">
        <v>3</v>
      </c>
      <c r="D684" s="147" t="s">
        <v>1273</v>
      </c>
      <c r="E684" s="150" t="s">
        <v>640</v>
      </c>
      <c r="F684" s="210" t="s">
        <v>1700</v>
      </c>
      <c r="H684" s="146" t="s">
        <v>649</v>
      </c>
      <c r="I684" s="153" t="s">
        <v>650</v>
      </c>
      <c r="J684" s="146" t="s">
        <v>395</v>
      </c>
      <c r="M684" s="157" t="s">
        <v>348</v>
      </c>
      <c r="N684" s="158" t="s">
        <v>400</v>
      </c>
      <c r="O684" s="159" t="n">
        <v>2006</v>
      </c>
      <c r="S684" s="146" t="n">
        <v>280</v>
      </c>
      <c r="AH684" s="164" t="n">
        <v>6262</v>
      </c>
      <c r="AI684" s="164" t="n">
        <v>6541</v>
      </c>
      <c r="AJ684" s="219" t="n">
        <f aca="false">SeqEnd-SeqBeg+1</f>
        <v>280</v>
      </c>
      <c r="AK684" s="220" t="n">
        <f aca="false">AND( SeqBeg&lt;=Beg  , End &lt;=SeqEnd )</f>
        <v>0</v>
      </c>
      <c r="AN684" s="221"/>
      <c r="AT684" s="147" t="s">
        <v>103</v>
      </c>
      <c r="AU684" s="146"/>
      <c r="AW684" s="222" t="str">
        <f aca="false">HYPERLINK(CONCATENATE("http://www.ncbi.nlm.nih.gov/nuccore/",BM684),BM684)</f>
        <v>KF514092</v>
      </c>
      <c r="AX684" s="219" t="e">
        <f aca="false">CONCATENATE(d#REF!,IF(I684="","",CONCATENATE(".",I684)),IF(K684="","",CONCATENATE(".",K684)),IF(M684="","",CONCATENATE(".",M684)),IF(R684="","",CONCATENATE(".",R684)),IF(U684="","","(*)"))</f>
        <v>#VALUE!</v>
      </c>
      <c r="AY684" s="170" t="str">
        <f aca="false">CONCATENATE(BM684,".",BN684)</f>
        <v>KF514092.HEV_EW91</v>
      </c>
      <c r="AZ684" s="171" t="str">
        <f aca="false">IF(AV684="",IF(ISNUMBER(FIND(".",A684)),LEFT(A684,FIND(".",A684)-1),A684),AV684)</f>
        <v>KF514092</v>
      </c>
      <c r="BA684" s="171" t="str">
        <f aca="false">IF(ISNUMBER(FIND("-",AZ684)),LEFT(AZ684,FIND("-",AZ684)-1),AZ684)</f>
        <v>KF514092</v>
      </c>
      <c r="BB684" s="170" t="str">
        <f aca="false"> MEGAname &amp; "="</f>
        <v>KF514092=</v>
      </c>
      <c r="BC684" s="170" t="str">
        <f aca="false">Clear &amp; IF(span ,"Span","out")</f>
        <v>KF514092=out</v>
      </c>
      <c r="BD684" s="170" t="str">
        <f aca="false">Clear &amp; IF(span, IF(B684=".","Selected",B684),"out")</f>
        <v>KF514092=out</v>
      </c>
      <c r="BE684" s="170" t="str">
        <f aca="false">Clear &amp; Strain</f>
        <v>KF514092=HEV_EW92</v>
      </c>
      <c r="BF684" s="170" t="e">
        <f aca="false">CONCATENATE(A684,"=",F683,". ",AX684,IF(AB684="","",CONCATENATE(".",AB684)))</f>
        <v>#VALUE!</v>
      </c>
      <c r="BG684" s="170" t="e">
        <f aca="false">CONCATENATE(A684,"=",F683,". ",AX684)</f>
        <v>#VALUE!</v>
      </c>
      <c r="BH684" s="170" t="e">
        <f aca="false">CONCATENATE(A684,"=",AX684)</f>
        <v>#VALUE!</v>
      </c>
      <c r="BI684" s="170" t="e">
        <f aca="false">CONCATENATE(A684,"=",ComForSubtype,d#REF!)</f>
        <v>#VALUE!</v>
      </c>
      <c r="BJ684" s="170" t="str">
        <f aca="false">CONCATENATE(A684,"=",E684)</f>
        <v>KF514092=3</v>
      </c>
      <c r="BK684" s="170" t="str">
        <f aca="false">CONCATENATE(A684,"=",C684)</f>
        <v>KF514092=3</v>
      </c>
      <c r="BL684" s="170" t="e">
        <f aca="false">CONCATENATE(d#REF!,"=")</f>
        <v>#VALUE!</v>
      </c>
      <c r="BM684" s="223" t="str">
        <f aca="false">IF(BA684="XX","",BA684)</f>
        <v>KF514092</v>
      </c>
      <c r="BN684" s="224" t="str">
        <f aca="false">CONCATENATE(IF(F683="","",F683),IF(G684="","",CONCATENATE(" / ",G684)))</f>
        <v>HEV_EW91</v>
      </c>
      <c r="BO684" s="225" t="e">
        <f aca="false">AX684</f>
        <v>#VALUE!</v>
      </c>
      <c r="BP684" s="226" t="str">
        <f aca="false">IF(V684="","",V684)</f>
        <v/>
      </c>
      <c r="BQ684" s="226" t="str">
        <f aca="false">IF(W684="","",CONCATENATE(W684,IF(LEFT(AO684,1)="s","+","")))</f>
        <v/>
      </c>
      <c r="BR684" s="226" t="str">
        <f aca="false">IF(X684="","",CONCATENATE(X684,IF(LEFT(AQ684,1)="s","+","")))</f>
        <v/>
      </c>
      <c r="BS684" s="226" t="str">
        <f aca="false">IF(Y684="","",CONCATENATE(Y684,IF(LEFT(AR684,1)="s","+","")))</f>
        <v/>
      </c>
      <c r="BT684" s="226" t="str">
        <f aca="false">IF(Z684="","",CONCATENATE(Z684,IF(LEFT(AS684,1)="s","+","")))</f>
        <v/>
      </c>
      <c r="BU684" s="227" t="str">
        <f aca="false">IF(AA684="","",CONCATENATE(AA684,IF(LEFT(AT684,1)="s","+","")))</f>
        <v/>
      </c>
      <c r="BW684" s="177" t="s">
        <v>338</v>
      </c>
      <c r="BX684" s="170" t="str">
        <f aca="false">IF(BW684&lt;&gt;"",IF(ISNUMBER(FIND("=",BW684)),LEFT(BW684,FIND("=",BW684)-1),BW684),BW684)</f>
        <v>xx</v>
      </c>
      <c r="BY684" s="170" t="str">
        <f aca="false">IF(BW684&lt;&gt;"",IF(ISNUMBER(FIND("=",BW684)),RIGHT(BW684,LEN(BW684)-FIND("=",BW684)),""),"")</f>
        <v>Non_select</v>
      </c>
      <c r="BZ684" s="170" t="str">
        <f aca="false">IF(BX684&lt;&gt;"",IF(ISNUMBER(FIND(".",BX684)),LEFT(BX684,FIND(".",BX684)-1),BX684),BX684)</f>
        <v>xx</v>
      </c>
      <c r="CA684" s="170" t="str">
        <f aca="false">IF(BX684&lt;&gt;"",IF(ISNUMBER(FIND(".",BX684)),RIGHT(BX684,LEN(BX684)-FIND(".",BX684)),""),"")</f>
        <v/>
      </c>
      <c r="CC684" s="170" t="str">
        <f aca="false">A684</f>
        <v>KF514092</v>
      </c>
      <c r="CD684" s="178" t="s">
        <v>339</v>
      </c>
      <c r="CE684" s="178" t="s">
        <v>340</v>
      </c>
      <c r="CF684" s="178" t="s">
        <v>341</v>
      </c>
      <c r="CK684" s="178"/>
      <c r="CR684" s="228" t="n">
        <f aca="false">C684</f>
        <v>3</v>
      </c>
      <c r="CS684" s="229" t="e">
        <f aca="false">d#REF!</f>
        <v>#VALUE!</v>
      </c>
      <c r="CT684" s="170" t="str">
        <f aca="false">CONCATENATE(CD684," strain ",CM684," ",CL684,", partial cds")</f>
        <v>Hepatitis E virus strain  , partial cds</v>
      </c>
    </row>
    <row r="685" customFormat="false" ht="11.9" hidden="false" customHeight="true" outlineLevel="0" collapsed="false">
      <c r="A685" s="154" t="s">
        <v>1701</v>
      </c>
      <c r="B685" s="147" t="n">
        <v>3</v>
      </c>
      <c r="C685" s="148" t="n">
        <v>3</v>
      </c>
      <c r="D685" s="147" t="s">
        <v>1273</v>
      </c>
      <c r="E685" s="150" t="s">
        <v>640</v>
      </c>
      <c r="F685" s="210" t="s">
        <v>1702</v>
      </c>
      <c r="H685" s="146" t="s">
        <v>649</v>
      </c>
      <c r="I685" s="153" t="s">
        <v>650</v>
      </c>
      <c r="J685" s="146" t="s">
        <v>395</v>
      </c>
      <c r="M685" s="157" t="s">
        <v>348</v>
      </c>
      <c r="N685" s="158" t="s">
        <v>400</v>
      </c>
      <c r="O685" s="159" t="n">
        <v>2006</v>
      </c>
      <c r="S685" s="146" t="n">
        <v>280</v>
      </c>
      <c r="AH685" s="164" t="n">
        <v>6262</v>
      </c>
      <c r="AI685" s="164" t="n">
        <v>6541</v>
      </c>
      <c r="AJ685" s="219" t="n">
        <f aca="false">SeqEnd-SeqBeg+1</f>
        <v>280</v>
      </c>
      <c r="AK685" s="220" t="n">
        <f aca="false">AND( SeqBeg&lt;=Beg  , End &lt;=SeqEnd )</f>
        <v>0</v>
      </c>
      <c r="AN685" s="221"/>
      <c r="AT685" s="147" t="s">
        <v>103</v>
      </c>
      <c r="AU685" s="146"/>
      <c r="AW685" s="222" t="str">
        <f aca="false">HYPERLINK(CONCATENATE("http://www.ncbi.nlm.nih.gov/nuccore/",BM685),BM685)</f>
        <v>KF514093</v>
      </c>
      <c r="AX685" s="219" t="e">
        <f aca="false">CONCATENATE(d#REF!,IF(I685="","",CONCATENATE(".",I685)),IF(K685="","",CONCATENATE(".",K685)),IF(M685="","",CONCATENATE(".",M685)),IF(R685="","",CONCATENATE(".",R685)),IF(U685="","","(*)"))</f>
        <v>#VALUE!</v>
      </c>
      <c r="AY685" s="170" t="str">
        <f aca="false">CONCATENATE(BM685,".",BN685)</f>
        <v>KF514093.HEV_EW92</v>
      </c>
      <c r="AZ685" s="171" t="str">
        <f aca="false">IF(AV685="",IF(ISNUMBER(FIND(".",A685)),LEFT(A685,FIND(".",A685)-1),A685),AV685)</f>
        <v>KF514093</v>
      </c>
      <c r="BA685" s="171" t="str">
        <f aca="false">IF(ISNUMBER(FIND("-",AZ685)),LEFT(AZ685,FIND("-",AZ685)-1),AZ685)</f>
        <v>KF514093</v>
      </c>
      <c r="BB685" s="170" t="str">
        <f aca="false"> MEGAname &amp; "="</f>
        <v>KF514093=</v>
      </c>
      <c r="BC685" s="170" t="str">
        <f aca="false">Clear &amp; IF(span ,"Span","out")</f>
        <v>KF514093=out</v>
      </c>
      <c r="BD685" s="170" t="str">
        <f aca="false">Clear &amp; IF(span, IF(B685=".","Selected",B685),"out")</f>
        <v>KF514093=out</v>
      </c>
      <c r="BE685" s="170" t="str">
        <f aca="false">Clear &amp; Strain</f>
        <v>KF514093=HEV_EW93</v>
      </c>
      <c r="BF685" s="170" t="e">
        <f aca="false">CONCATENATE(A685,"=",F684,". ",AX685,IF(AB685="","",CONCATENATE(".",AB685)))</f>
        <v>#VALUE!</v>
      </c>
      <c r="BG685" s="170" t="e">
        <f aca="false">CONCATENATE(A685,"=",F684,". ",AX685)</f>
        <v>#VALUE!</v>
      </c>
      <c r="BH685" s="170" t="e">
        <f aca="false">CONCATENATE(A685,"=",AX685)</f>
        <v>#VALUE!</v>
      </c>
      <c r="BI685" s="170" t="e">
        <f aca="false">CONCATENATE(A685,"=",ComForSubtype,d#REF!)</f>
        <v>#VALUE!</v>
      </c>
      <c r="BJ685" s="170" t="str">
        <f aca="false">CONCATENATE(A685,"=",E685)</f>
        <v>KF514093=3</v>
      </c>
      <c r="BK685" s="170" t="str">
        <f aca="false">CONCATENATE(A685,"=",C685)</f>
        <v>KF514093=3</v>
      </c>
      <c r="BL685" s="170" t="e">
        <f aca="false">CONCATENATE(d#REF!,"=")</f>
        <v>#VALUE!</v>
      </c>
      <c r="BM685" s="223" t="str">
        <f aca="false">IF(BA685="XX","",BA685)</f>
        <v>KF514093</v>
      </c>
      <c r="BN685" s="224" t="str">
        <f aca="false">CONCATENATE(IF(F684="","",F684),IF(G685="","",CONCATENATE(" / ",G685)))</f>
        <v>HEV_EW92</v>
      </c>
      <c r="BO685" s="225" t="e">
        <f aca="false">AX685</f>
        <v>#VALUE!</v>
      </c>
      <c r="BP685" s="226" t="str">
        <f aca="false">IF(V685="","",V685)</f>
        <v/>
      </c>
      <c r="BQ685" s="226" t="str">
        <f aca="false">IF(W685="","",CONCATENATE(W685,IF(LEFT(AO685,1)="s","+","")))</f>
        <v/>
      </c>
      <c r="BR685" s="226" t="str">
        <f aca="false">IF(X685="","",CONCATENATE(X685,IF(LEFT(AQ685,1)="s","+","")))</f>
        <v/>
      </c>
      <c r="BS685" s="226" t="str">
        <f aca="false">IF(Y685="","",CONCATENATE(Y685,IF(LEFT(AR685,1)="s","+","")))</f>
        <v/>
      </c>
      <c r="BT685" s="226" t="str">
        <f aca="false">IF(Z685="","",CONCATENATE(Z685,IF(LEFT(AS685,1)="s","+","")))</f>
        <v/>
      </c>
      <c r="BU685" s="227" t="str">
        <f aca="false">IF(AA685="","",CONCATENATE(AA685,IF(LEFT(AT685,1)="s","+","")))</f>
        <v/>
      </c>
      <c r="BW685" s="177" t="s">
        <v>338</v>
      </c>
      <c r="BX685" s="170" t="str">
        <f aca="false">IF(BW685&lt;&gt;"",IF(ISNUMBER(FIND("=",BW685)),LEFT(BW685,FIND("=",BW685)-1),BW685),BW685)</f>
        <v>xx</v>
      </c>
      <c r="BY685" s="170" t="str">
        <f aca="false">IF(BW685&lt;&gt;"",IF(ISNUMBER(FIND("=",BW685)),RIGHT(BW685,LEN(BW685)-FIND("=",BW685)),""),"")</f>
        <v>Non_select</v>
      </c>
      <c r="BZ685" s="170" t="str">
        <f aca="false">IF(BX685&lt;&gt;"",IF(ISNUMBER(FIND(".",BX685)),LEFT(BX685,FIND(".",BX685)-1),BX685),BX685)</f>
        <v>xx</v>
      </c>
      <c r="CA685" s="170" t="str">
        <f aca="false">IF(BX685&lt;&gt;"",IF(ISNUMBER(FIND(".",BX685)),RIGHT(BX685,LEN(BX685)-FIND(".",BX685)),""),"")</f>
        <v/>
      </c>
      <c r="CC685" s="170" t="str">
        <f aca="false">A685</f>
        <v>KF514093</v>
      </c>
      <c r="CD685" s="178" t="s">
        <v>339</v>
      </c>
      <c r="CE685" s="178" t="s">
        <v>340</v>
      </c>
      <c r="CF685" s="178" t="s">
        <v>341</v>
      </c>
      <c r="CK685" s="178"/>
      <c r="CR685" s="228" t="n">
        <f aca="false">C685</f>
        <v>3</v>
      </c>
      <c r="CS685" s="229" t="e">
        <f aca="false">d#REF!</f>
        <v>#VALUE!</v>
      </c>
      <c r="CT685" s="170" t="str">
        <f aca="false">CONCATENATE(CD685," strain ",CM685," ",CL685,", partial cds")</f>
        <v>Hepatitis E virus strain  , partial cds</v>
      </c>
    </row>
    <row r="686" customFormat="false" ht="11.9" hidden="false" customHeight="true" outlineLevel="0" collapsed="false">
      <c r="A686" s="154" t="s">
        <v>1703</v>
      </c>
      <c r="B686" s="147" t="n">
        <v>3</v>
      </c>
      <c r="C686" s="148" t="n">
        <v>3</v>
      </c>
      <c r="D686" s="147" t="s">
        <v>1273</v>
      </c>
      <c r="E686" s="150" t="s">
        <v>640</v>
      </c>
      <c r="F686" s="210" t="s">
        <v>1704</v>
      </c>
      <c r="H686" s="146" t="s">
        <v>649</v>
      </c>
      <c r="I686" s="153" t="s">
        <v>650</v>
      </c>
      <c r="J686" s="146" t="s">
        <v>395</v>
      </c>
      <c r="M686" s="157" t="s">
        <v>348</v>
      </c>
      <c r="N686" s="158" t="s">
        <v>400</v>
      </c>
      <c r="O686" s="159" t="n">
        <v>2006</v>
      </c>
      <c r="S686" s="146" t="n">
        <v>280</v>
      </c>
      <c r="AH686" s="164" t="n">
        <v>6262</v>
      </c>
      <c r="AI686" s="164" t="n">
        <v>6541</v>
      </c>
      <c r="AJ686" s="219" t="n">
        <f aca="false">SeqEnd-SeqBeg+1</f>
        <v>280</v>
      </c>
      <c r="AK686" s="220" t="n">
        <f aca="false">AND( SeqBeg&lt;=Beg  , End &lt;=SeqEnd )</f>
        <v>0</v>
      </c>
      <c r="AN686" s="221"/>
      <c r="AT686" s="147" t="s">
        <v>103</v>
      </c>
      <c r="AU686" s="146"/>
      <c r="AW686" s="222" t="str">
        <f aca="false">HYPERLINK(CONCATENATE("http://www.ncbi.nlm.nih.gov/nuccore/",BM686),BM686)</f>
        <v>KF514094</v>
      </c>
      <c r="AX686" s="219" t="e">
        <f aca="false">CONCATENATE(d#REF!,IF(I686="","",CONCATENATE(".",I686)),IF(K686="","",CONCATENATE(".",K686)),IF(M686="","",CONCATENATE(".",M686)),IF(R686="","",CONCATENATE(".",R686)),IF(U686="","","(*)"))</f>
        <v>#VALUE!</v>
      </c>
      <c r="AY686" s="170" t="str">
        <f aca="false">CONCATENATE(BM686,".",BN686)</f>
        <v>KF514094.HEV_EW93</v>
      </c>
      <c r="AZ686" s="171" t="str">
        <f aca="false">IF(AV686="",IF(ISNUMBER(FIND(".",A686)),LEFT(A686,FIND(".",A686)-1),A686),AV686)</f>
        <v>KF514094</v>
      </c>
      <c r="BA686" s="171" t="str">
        <f aca="false">IF(ISNUMBER(FIND("-",AZ686)),LEFT(AZ686,FIND("-",AZ686)-1),AZ686)</f>
        <v>KF514094</v>
      </c>
      <c r="BB686" s="170" t="str">
        <f aca="false"> MEGAname &amp; "="</f>
        <v>KF514094=</v>
      </c>
      <c r="BC686" s="170" t="str">
        <f aca="false">Clear &amp; IF(span ,"Span","out")</f>
        <v>KF514094=out</v>
      </c>
      <c r="BD686" s="170" t="str">
        <f aca="false">Clear &amp; IF(span, IF(B686=".","Selected",B686),"out")</f>
        <v>KF514094=out</v>
      </c>
      <c r="BE686" s="170" t="str">
        <f aca="false">Clear &amp; Strain</f>
        <v>KF514094=HEV_EW94</v>
      </c>
      <c r="BF686" s="170" t="e">
        <f aca="false">CONCATENATE(A686,"=",F685,". ",AX686,IF(AB686="","",CONCATENATE(".",AB686)))</f>
        <v>#VALUE!</v>
      </c>
      <c r="BG686" s="170" t="e">
        <f aca="false">CONCATENATE(A686,"=",F685,". ",AX686)</f>
        <v>#VALUE!</v>
      </c>
      <c r="BH686" s="170" t="e">
        <f aca="false">CONCATENATE(A686,"=",AX686)</f>
        <v>#VALUE!</v>
      </c>
      <c r="BI686" s="170" t="e">
        <f aca="false">CONCATENATE(A686,"=",ComForSubtype,d#REF!)</f>
        <v>#VALUE!</v>
      </c>
      <c r="BJ686" s="170" t="str">
        <f aca="false">CONCATENATE(A686,"=",E686)</f>
        <v>KF514094=3</v>
      </c>
      <c r="BK686" s="170" t="str">
        <f aca="false">CONCATENATE(A686,"=",C686)</f>
        <v>KF514094=3</v>
      </c>
      <c r="BL686" s="170" t="e">
        <f aca="false">CONCATENATE(d#REF!,"=")</f>
        <v>#VALUE!</v>
      </c>
      <c r="BM686" s="223" t="str">
        <f aca="false">IF(BA686="XX","",BA686)</f>
        <v>KF514094</v>
      </c>
      <c r="BN686" s="224" t="str">
        <f aca="false">CONCATENATE(IF(F685="","",F685),IF(G686="","",CONCATENATE(" / ",G686)))</f>
        <v>HEV_EW93</v>
      </c>
      <c r="BO686" s="225" t="e">
        <f aca="false">AX686</f>
        <v>#VALUE!</v>
      </c>
      <c r="BP686" s="226" t="str">
        <f aca="false">IF(V686="","",V686)</f>
        <v/>
      </c>
      <c r="BQ686" s="226" t="str">
        <f aca="false">IF(W686="","",CONCATENATE(W686,IF(LEFT(AO686,1)="s","+","")))</f>
        <v/>
      </c>
      <c r="BR686" s="226" t="str">
        <f aca="false">IF(X686="","",CONCATENATE(X686,IF(LEFT(AQ686,1)="s","+","")))</f>
        <v/>
      </c>
      <c r="BS686" s="226" t="str">
        <f aca="false">IF(Y686="","",CONCATENATE(Y686,IF(LEFT(AR686,1)="s","+","")))</f>
        <v/>
      </c>
      <c r="BT686" s="226" t="str">
        <f aca="false">IF(Z686="","",CONCATENATE(Z686,IF(LEFT(AS686,1)="s","+","")))</f>
        <v/>
      </c>
      <c r="BU686" s="227" t="str">
        <f aca="false">IF(AA686="","",CONCATENATE(AA686,IF(LEFT(AT686,1)="s","+","")))</f>
        <v/>
      </c>
      <c r="BW686" s="177" t="s">
        <v>338</v>
      </c>
      <c r="BX686" s="170" t="str">
        <f aca="false">IF(BW686&lt;&gt;"",IF(ISNUMBER(FIND("=",BW686)),LEFT(BW686,FIND("=",BW686)-1),BW686),BW686)</f>
        <v>xx</v>
      </c>
      <c r="BY686" s="170" t="str">
        <f aca="false">IF(BW686&lt;&gt;"",IF(ISNUMBER(FIND("=",BW686)),RIGHT(BW686,LEN(BW686)-FIND("=",BW686)),""),"")</f>
        <v>Non_select</v>
      </c>
      <c r="BZ686" s="170" t="str">
        <f aca="false">IF(BX686&lt;&gt;"",IF(ISNUMBER(FIND(".",BX686)),LEFT(BX686,FIND(".",BX686)-1),BX686),BX686)</f>
        <v>xx</v>
      </c>
      <c r="CA686" s="170" t="str">
        <f aca="false">IF(BX686&lt;&gt;"",IF(ISNUMBER(FIND(".",BX686)),RIGHT(BX686,LEN(BX686)-FIND(".",BX686)),""),"")</f>
        <v/>
      </c>
      <c r="CC686" s="170" t="str">
        <f aca="false">A686</f>
        <v>KF514094</v>
      </c>
      <c r="CD686" s="178" t="s">
        <v>339</v>
      </c>
      <c r="CE686" s="178" t="s">
        <v>340</v>
      </c>
      <c r="CF686" s="178" t="s">
        <v>341</v>
      </c>
      <c r="CK686" s="178"/>
      <c r="CR686" s="228" t="n">
        <f aca="false">C686</f>
        <v>3</v>
      </c>
      <c r="CS686" s="229" t="e">
        <f aca="false">d#REF!</f>
        <v>#VALUE!</v>
      </c>
      <c r="CT686" s="170" t="str">
        <f aca="false">CONCATENATE(CD686," strain ",CM686," ",CL686,", partial cds")</f>
        <v>Hepatitis E virus strain  , partial cds</v>
      </c>
    </row>
    <row r="687" customFormat="false" ht="11.9" hidden="false" customHeight="true" outlineLevel="0" collapsed="false">
      <c r="A687" s="154" t="s">
        <v>1705</v>
      </c>
      <c r="B687" s="147" t="n">
        <v>3</v>
      </c>
      <c r="C687" s="148" t="n">
        <v>3</v>
      </c>
      <c r="D687" s="147" t="s">
        <v>1273</v>
      </c>
      <c r="E687" s="150" t="s">
        <v>640</v>
      </c>
      <c r="F687" s="210" t="s">
        <v>1706</v>
      </c>
      <c r="H687" s="146" t="s">
        <v>649</v>
      </c>
      <c r="I687" s="153" t="s">
        <v>650</v>
      </c>
      <c r="J687" s="146" t="s">
        <v>395</v>
      </c>
      <c r="M687" s="157" t="s">
        <v>348</v>
      </c>
      <c r="N687" s="158" t="s">
        <v>400</v>
      </c>
      <c r="O687" s="159" t="n">
        <v>2006</v>
      </c>
      <c r="S687" s="146" t="n">
        <v>280</v>
      </c>
      <c r="AH687" s="164" t="n">
        <v>6262</v>
      </c>
      <c r="AI687" s="164" t="n">
        <v>6541</v>
      </c>
      <c r="AJ687" s="219" t="n">
        <f aca="false">SeqEnd-SeqBeg+1</f>
        <v>280</v>
      </c>
      <c r="AK687" s="220" t="n">
        <f aca="false">AND( SeqBeg&lt;=Beg  , End &lt;=SeqEnd )</f>
        <v>0</v>
      </c>
      <c r="AN687" s="221"/>
      <c r="AT687" s="147" t="s">
        <v>103</v>
      </c>
      <c r="AU687" s="146"/>
      <c r="AW687" s="222" t="str">
        <f aca="false">HYPERLINK(CONCATENATE("http://www.ncbi.nlm.nih.gov/nuccore/",BM687),BM687)</f>
        <v>KF514096</v>
      </c>
      <c r="AX687" s="219" t="e">
        <f aca="false">CONCATENATE(d#REF!,IF(I687="","",CONCATENATE(".",I687)),IF(K687="","",CONCATENATE(".",K687)),IF(M687="","",CONCATENATE(".",M687)),IF(R687="","",CONCATENATE(".",R687)),IF(U687="","","(*)"))</f>
        <v>#VALUE!</v>
      </c>
      <c r="AY687" s="170" t="str">
        <f aca="false">CONCATENATE(BM687,".",BN687)</f>
        <v>KF514096.HEV_EW94</v>
      </c>
      <c r="AZ687" s="171" t="str">
        <f aca="false">IF(AV687="",IF(ISNUMBER(FIND(".",A687)),LEFT(A687,FIND(".",A687)-1),A687),AV687)</f>
        <v>KF514096</v>
      </c>
      <c r="BA687" s="171" t="str">
        <f aca="false">IF(ISNUMBER(FIND("-",AZ687)),LEFT(AZ687,FIND("-",AZ687)-1),AZ687)</f>
        <v>KF514096</v>
      </c>
      <c r="BB687" s="170" t="str">
        <f aca="false"> MEGAname &amp; "="</f>
        <v>KF514096=</v>
      </c>
      <c r="BC687" s="170" t="str">
        <f aca="false">Clear &amp; IF(span ,"Span","out")</f>
        <v>KF514096=out</v>
      </c>
      <c r="BD687" s="170" t="str">
        <f aca="false">Clear &amp; IF(span, IF(B687=".","Selected",B687),"out")</f>
        <v>KF514096=out</v>
      </c>
      <c r="BE687" s="170" t="str">
        <f aca="false">Clear &amp; Strain</f>
        <v>KF514096=HEV_EW96</v>
      </c>
      <c r="BF687" s="170" t="e">
        <f aca="false">CONCATENATE(A687,"=",F686,". ",AX687,IF(AB687="","",CONCATENATE(".",AB687)))</f>
        <v>#VALUE!</v>
      </c>
      <c r="BG687" s="170" t="e">
        <f aca="false">CONCATENATE(A687,"=",F686,". ",AX687)</f>
        <v>#VALUE!</v>
      </c>
      <c r="BH687" s="170" t="e">
        <f aca="false">CONCATENATE(A687,"=",AX687)</f>
        <v>#VALUE!</v>
      </c>
      <c r="BI687" s="170" t="e">
        <f aca="false">CONCATENATE(A687,"=",ComForSubtype,d#REF!)</f>
        <v>#VALUE!</v>
      </c>
      <c r="BJ687" s="170" t="str">
        <f aca="false">CONCATENATE(A687,"=",E687)</f>
        <v>KF514096=3</v>
      </c>
      <c r="BK687" s="170" t="str">
        <f aca="false">CONCATENATE(A687,"=",C687)</f>
        <v>KF514096=3</v>
      </c>
      <c r="BL687" s="170" t="e">
        <f aca="false">CONCATENATE(d#REF!,"=")</f>
        <v>#VALUE!</v>
      </c>
      <c r="BM687" s="223" t="str">
        <f aca="false">IF(BA687="XX","",BA687)</f>
        <v>KF514096</v>
      </c>
      <c r="BN687" s="224" t="str">
        <f aca="false">CONCATENATE(IF(F686="","",F686),IF(G687="","",CONCATENATE(" / ",G687)))</f>
        <v>HEV_EW94</v>
      </c>
      <c r="BO687" s="225" t="e">
        <f aca="false">AX687</f>
        <v>#VALUE!</v>
      </c>
      <c r="BP687" s="226" t="str">
        <f aca="false">IF(V687="","",V687)</f>
        <v/>
      </c>
      <c r="BQ687" s="226" t="str">
        <f aca="false">IF(W687="","",CONCATENATE(W687,IF(LEFT(AO687,1)="s","+","")))</f>
        <v/>
      </c>
      <c r="BR687" s="226" t="str">
        <f aca="false">IF(X687="","",CONCATENATE(X687,IF(LEFT(AQ687,1)="s","+","")))</f>
        <v/>
      </c>
      <c r="BS687" s="226" t="str">
        <f aca="false">IF(Y687="","",CONCATENATE(Y687,IF(LEFT(AR687,1)="s","+","")))</f>
        <v/>
      </c>
      <c r="BT687" s="226" t="str">
        <f aca="false">IF(Z687="","",CONCATENATE(Z687,IF(LEFT(AS687,1)="s","+","")))</f>
        <v/>
      </c>
      <c r="BU687" s="227" t="str">
        <f aca="false">IF(AA687="","",CONCATENATE(AA687,IF(LEFT(AT687,1)="s","+","")))</f>
        <v/>
      </c>
      <c r="BW687" s="177" t="s">
        <v>338</v>
      </c>
      <c r="BX687" s="170" t="str">
        <f aca="false">IF(BW687&lt;&gt;"",IF(ISNUMBER(FIND("=",BW687)),LEFT(BW687,FIND("=",BW687)-1),BW687),BW687)</f>
        <v>xx</v>
      </c>
      <c r="BY687" s="170" t="str">
        <f aca="false">IF(BW687&lt;&gt;"",IF(ISNUMBER(FIND("=",BW687)),RIGHT(BW687,LEN(BW687)-FIND("=",BW687)),""),"")</f>
        <v>Non_select</v>
      </c>
      <c r="BZ687" s="170" t="str">
        <f aca="false">IF(BX687&lt;&gt;"",IF(ISNUMBER(FIND(".",BX687)),LEFT(BX687,FIND(".",BX687)-1),BX687),BX687)</f>
        <v>xx</v>
      </c>
      <c r="CA687" s="170" t="str">
        <f aca="false">IF(BX687&lt;&gt;"",IF(ISNUMBER(FIND(".",BX687)),RIGHT(BX687,LEN(BX687)-FIND(".",BX687)),""),"")</f>
        <v/>
      </c>
      <c r="CC687" s="170" t="str">
        <f aca="false">A687</f>
        <v>KF514096</v>
      </c>
      <c r="CD687" s="178" t="s">
        <v>339</v>
      </c>
      <c r="CE687" s="178" t="s">
        <v>340</v>
      </c>
      <c r="CF687" s="178" t="s">
        <v>341</v>
      </c>
      <c r="CK687" s="178"/>
      <c r="CR687" s="228" t="n">
        <f aca="false">C687</f>
        <v>3</v>
      </c>
      <c r="CS687" s="229" t="e">
        <f aca="false">d#REF!</f>
        <v>#VALUE!</v>
      </c>
      <c r="CT687" s="170" t="str">
        <f aca="false">CONCATENATE(CD687," strain ",CM687," ",CL687,", partial cds")</f>
        <v>Hepatitis E virus strain  , partial cds</v>
      </c>
    </row>
    <row r="688" customFormat="false" ht="11.9" hidden="false" customHeight="true" outlineLevel="0" collapsed="false">
      <c r="A688" s="154" t="s">
        <v>1707</v>
      </c>
      <c r="B688" s="147" t="n">
        <v>3</v>
      </c>
      <c r="C688" s="148" t="n">
        <v>3</v>
      </c>
      <c r="D688" s="147" t="s">
        <v>1273</v>
      </c>
      <c r="E688" s="150" t="s">
        <v>640</v>
      </c>
      <c r="F688" s="210" t="s">
        <v>1708</v>
      </c>
      <c r="H688" s="146" t="s">
        <v>649</v>
      </c>
      <c r="I688" s="153" t="s">
        <v>650</v>
      </c>
      <c r="J688" s="146" t="s">
        <v>395</v>
      </c>
      <c r="M688" s="157" t="s">
        <v>348</v>
      </c>
      <c r="N688" s="158" t="s">
        <v>400</v>
      </c>
      <c r="O688" s="159" t="n">
        <v>2006</v>
      </c>
      <c r="S688" s="146" t="n">
        <v>280</v>
      </c>
      <c r="AH688" s="164" t="n">
        <v>6262</v>
      </c>
      <c r="AI688" s="164" t="n">
        <v>6541</v>
      </c>
      <c r="AJ688" s="219" t="n">
        <f aca="false">SeqEnd-SeqBeg+1</f>
        <v>280</v>
      </c>
      <c r="AK688" s="220" t="n">
        <f aca="false">AND( SeqBeg&lt;=Beg  , End &lt;=SeqEnd )</f>
        <v>0</v>
      </c>
      <c r="AN688" s="221"/>
      <c r="AT688" s="147" t="s">
        <v>103</v>
      </c>
      <c r="AU688" s="146"/>
      <c r="AW688" s="222" t="str">
        <f aca="false">HYPERLINK(CONCATENATE("http://www.ncbi.nlm.nih.gov/nuccore/",BM688),BM688)</f>
        <v>KF514098</v>
      </c>
      <c r="AX688" s="219" t="e">
        <f aca="false">CONCATENATE(d#REF!,IF(I688="","",CONCATENATE(".",I688)),IF(K688="","",CONCATENATE(".",K688)),IF(M688="","",CONCATENATE(".",M688)),IF(R688="","",CONCATENATE(".",R688)),IF(U688="","","(*)"))</f>
        <v>#VALUE!</v>
      </c>
      <c r="AY688" s="170" t="str">
        <f aca="false">CONCATENATE(BM688,".",BN688)</f>
        <v>KF514098.HEV_EW96</v>
      </c>
      <c r="AZ688" s="171" t="str">
        <f aca="false">IF(AV688="",IF(ISNUMBER(FIND(".",A688)),LEFT(A688,FIND(".",A688)-1),A688),AV688)</f>
        <v>KF514098</v>
      </c>
      <c r="BA688" s="171" t="str">
        <f aca="false">IF(ISNUMBER(FIND("-",AZ688)),LEFT(AZ688,FIND("-",AZ688)-1),AZ688)</f>
        <v>KF514098</v>
      </c>
      <c r="BB688" s="170" t="str">
        <f aca="false"> MEGAname &amp; "="</f>
        <v>KF514098=</v>
      </c>
      <c r="BC688" s="170" t="str">
        <f aca="false">Clear &amp; IF(span ,"Span","out")</f>
        <v>KF514098=out</v>
      </c>
      <c r="BD688" s="170" t="str">
        <f aca="false">Clear &amp; IF(span, IF(B688=".","Selected",B688),"out")</f>
        <v>KF514098=out</v>
      </c>
      <c r="BE688" s="170" t="str">
        <f aca="false">Clear &amp; Strain</f>
        <v>KF514098=HEV_EW98</v>
      </c>
      <c r="BF688" s="170" t="e">
        <f aca="false">CONCATENATE(A688,"=",F687,". ",AX688,IF(AB688="","",CONCATENATE(".",AB688)))</f>
        <v>#VALUE!</v>
      </c>
      <c r="BG688" s="170" t="e">
        <f aca="false">CONCATENATE(A688,"=",F687,". ",AX688)</f>
        <v>#VALUE!</v>
      </c>
      <c r="BH688" s="170" t="e">
        <f aca="false">CONCATENATE(A688,"=",AX688)</f>
        <v>#VALUE!</v>
      </c>
      <c r="BI688" s="170" t="e">
        <f aca="false">CONCATENATE(A688,"=",ComForSubtype,d#REF!)</f>
        <v>#VALUE!</v>
      </c>
      <c r="BJ688" s="170" t="str">
        <f aca="false">CONCATENATE(A688,"=",E688)</f>
        <v>KF514098=3</v>
      </c>
      <c r="BK688" s="170" t="str">
        <f aca="false">CONCATENATE(A688,"=",C688)</f>
        <v>KF514098=3</v>
      </c>
      <c r="BL688" s="170" t="e">
        <f aca="false">CONCATENATE(d#REF!,"=")</f>
        <v>#VALUE!</v>
      </c>
      <c r="BM688" s="223" t="str">
        <f aca="false">IF(BA688="XX","",BA688)</f>
        <v>KF514098</v>
      </c>
      <c r="BN688" s="224" t="str">
        <f aca="false">CONCATENATE(IF(F687="","",F687),IF(G688="","",CONCATENATE(" / ",G688)))</f>
        <v>HEV_EW96</v>
      </c>
      <c r="BO688" s="225" t="e">
        <f aca="false">AX688</f>
        <v>#VALUE!</v>
      </c>
      <c r="BP688" s="226" t="str">
        <f aca="false">IF(V688="","",V688)</f>
        <v/>
      </c>
      <c r="BQ688" s="226" t="str">
        <f aca="false">IF(W688="","",CONCATENATE(W688,IF(LEFT(AO688,1)="s","+","")))</f>
        <v/>
      </c>
      <c r="BR688" s="226" t="str">
        <f aca="false">IF(X688="","",CONCATENATE(X688,IF(LEFT(AQ688,1)="s","+","")))</f>
        <v/>
      </c>
      <c r="BS688" s="226" t="str">
        <f aca="false">IF(Y688="","",CONCATENATE(Y688,IF(LEFT(AR688,1)="s","+","")))</f>
        <v/>
      </c>
      <c r="BT688" s="226" t="str">
        <f aca="false">IF(Z688="","",CONCATENATE(Z688,IF(LEFT(AS688,1)="s","+","")))</f>
        <v/>
      </c>
      <c r="BU688" s="227" t="str">
        <f aca="false">IF(AA688="","",CONCATENATE(AA688,IF(LEFT(AT688,1)="s","+","")))</f>
        <v/>
      </c>
      <c r="BW688" s="177" t="s">
        <v>338</v>
      </c>
      <c r="BX688" s="170" t="str">
        <f aca="false">IF(BW688&lt;&gt;"",IF(ISNUMBER(FIND("=",BW688)),LEFT(BW688,FIND("=",BW688)-1),BW688),BW688)</f>
        <v>xx</v>
      </c>
      <c r="BY688" s="170" t="str">
        <f aca="false">IF(BW688&lt;&gt;"",IF(ISNUMBER(FIND("=",BW688)),RIGHT(BW688,LEN(BW688)-FIND("=",BW688)),""),"")</f>
        <v>Non_select</v>
      </c>
      <c r="BZ688" s="170" t="str">
        <f aca="false">IF(BX688&lt;&gt;"",IF(ISNUMBER(FIND(".",BX688)),LEFT(BX688,FIND(".",BX688)-1),BX688),BX688)</f>
        <v>xx</v>
      </c>
      <c r="CA688" s="170" t="str">
        <f aca="false">IF(BX688&lt;&gt;"",IF(ISNUMBER(FIND(".",BX688)),RIGHT(BX688,LEN(BX688)-FIND(".",BX688)),""),"")</f>
        <v/>
      </c>
      <c r="CC688" s="170" t="str">
        <f aca="false">A688</f>
        <v>KF514098</v>
      </c>
      <c r="CD688" s="178" t="s">
        <v>339</v>
      </c>
      <c r="CE688" s="178" t="s">
        <v>340</v>
      </c>
      <c r="CF688" s="178" t="s">
        <v>341</v>
      </c>
      <c r="CK688" s="178"/>
      <c r="CR688" s="228" t="n">
        <f aca="false">C688</f>
        <v>3</v>
      </c>
      <c r="CS688" s="229" t="e">
        <f aca="false">d#REF!</f>
        <v>#VALUE!</v>
      </c>
      <c r="CT688" s="170" t="str">
        <f aca="false">CONCATENATE(CD688," strain ",CM688," ",CL688,", partial cds")</f>
        <v>Hepatitis E virus strain  , partial cds</v>
      </c>
    </row>
    <row r="689" customFormat="false" ht="11.9" hidden="false" customHeight="true" outlineLevel="0" collapsed="false">
      <c r="A689" s="154" t="s">
        <v>1709</v>
      </c>
      <c r="B689" s="147" t="n">
        <v>3</v>
      </c>
      <c r="C689" s="148" t="n">
        <v>3</v>
      </c>
      <c r="D689" s="147" t="s">
        <v>1273</v>
      </c>
      <c r="E689" s="150" t="s">
        <v>640</v>
      </c>
      <c r="F689" s="210" t="s">
        <v>1710</v>
      </c>
      <c r="H689" s="146" t="s">
        <v>649</v>
      </c>
      <c r="I689" s="153" t="s">
        <v>650</v>
      </c>
      <c r="J689" s="146" t="s">
        <v>395</v>
      </c>
      <c r="M689" s="157" t="s">
        <v>348</v>
      </c>
      <c r="N689" s="158" t="s">
        <v>400</v>
      </c>
      <c r="O689" s="159" t="n">
        <v>2006</v>
      </c>
      <c r="S689" s="146" t="n">
        <v>280</v>
      </c>
      <c r="AH689" s="164" t="n">
        <v>6262</v>
      </c>
      <c r="AI689" s="164" t="n">
        <v>6541</v>
      </c>
      <c r="AJ689" s="219" t="n">
        <f aca="false">SeqEnd-SeqBeg+1</f>
        <v>280</v>
      </c>
      <c r="AK689" s="220" t="n">
        <f aca="false">AND( SeqBeg&lt;=Beg  , End &lt;=SeqEnd )</f>
        <v>0</v>
      </c>
      <c r="AN689" s="221"/>
      <c r="AT689" s="147" t="s">
        <v>103</v>
      </c>
      <c r="AU689" s="146"/>
      <c r="AW689" s="222" t="str">
        <f aca="false">HYPERLINK(CONCATENATE("http://www.ncbi.nlm.nih.gov/nuccore/",BM689),BM689)</f>
        <v>KF514099</v>
      </c>
      <c r="AX689" s="219" t="e">
        <f aca="false">CONCATENATE(d#REF!,IF(I689="","",CONCATENATE(".",I689)),IF(K689="","",CONCATENATE(".",K689)),IF(M689="","",CONCATENATE(".",M689)),IF(R689="","",CONCATENATE(".",R689)),IF(U689="","","(*)"))</f>
        <v>#VALUE!</v>
      </c>
      <c r="AY689" s="170" t="str">
        <f aca="false">CONCATENATE(BM689,".",BN689)</f>
        <v>KF514099.HEV_EW98</v>
      </c>
      <c r="AZ689" s="171" t="str">
        <f aca="false">IF(AV689="",IF(ISNUMBER(FIND(".",A689)),LEFT(A689,FIND(".",A689)-1),A689),AV689)</f>
        <v>KF514099</v>
      </c>
      <c r="BA689" s="171" t="str">
        <f aca="false">IF(ISNUMBER(FIND("-",AZ689)),LEFT(AZ689,FIND("-",AZ689)-1),AZ689)</f>
        <v>KF514099</v>
      </c>
      <c r="BB689" s="170" t="str">
        <f aca="false"> MEGAname &amp; "="</f>
        <v>KF514099=</v>
      </c>
      <c r="BC689" s="170" t="str">
        <f aca="false">Clear &amp; IF(span ,"Span","out")</f>
        <v>KF514099=out</v>
      </c>
      <c r="BD689" s="170" t="str">
        <f aca="false">Clear &amp; IF(span, IF(B689=".","Selected",B689),"out")</f>
        <v>KF514099=out</v>
      </c>
      <c r="BE689" s="170" t="str">
        <f aca="false">Clear &amp; Strain</f>
        <v>KF514099=HEV_EW99</v>
      </c>
      <c r="BF689" s="170" t="e">
        <f aca="false">CONCATENATE(A689,"=",F688,". ",AX689,IF(AB689="","",CONCATENATE(".",AB689)))</f>
        <v>#VALUE!</v>
      </c>
      <c r="BG689" s="170" t="e">
        <f aca="false">CONCATENATE(A689,"=",F688,". ",AX689)</f>
        <v>#VALUE!</v>
      </c>
      <c r="BH689" s="170" t="e">
        <f aca="false">CONCATENATE(A689,"=",AX689)</f>
        <v>#VALUE!</v>
      </c>
      <c r="BI689" s="170" t="e">
        <f aca="false">CONCATENATE(A689,"=",ComForSubtype,d#REF!)</f>
        <v>#VALUE!</v>
      </c>
      <c r="BJ689" s="170" t="str">
        <f aca="false">CONCATENATE(A689,"=",E689)</f>
        <v>KF514099=3</v>
      </c>
      <c r="BK689" s="170" t="str">
        <f aca="false">CONCATENATE(A689,"=",C689)</f>
        <v>KF514099=3</v>
      </c>
      <c r="BL689" s="170" t="e">
        <f aca="false">CONCATENATE(d#REF!,"=")</f>
        <v>#VALUE!</v>
      </c>
      <c r="BM689" s="223" t="str">
        <f aca="false">IF(BA689="XX","",BA689)</f>
        <v>KF514099</v>
      </c>
      <c r="BN689" s="224" t="str">
        <f aca="false">CONCATENATE(IF(F688="","",F688),IF(G689="","",CONCATENATE(" / ",G689)))</f>
        <v>HEV_EW98</v>
      </c>
      <c r="BO689" s="225" t="e">
        <f aca="false">AX689</f>
        <v>#VALUE!</v>
      </c>
      <c r="BP689" s="226" t="str">
        <f aca="false">IF(V689="","",V689)</f>
        <v/>
      </c>
      <c r="BQ689" s="226" t="str">
        <f aca="false">IF(W689="","",CONCATENATE(W689,IF(LEFT(AO689,1)="s","+","")))</f>
        <v/>
      </c>
      <c r="BR689" s="226" t="str">
        <f aca="false">IF(X689="","",CONCATENATE(X689,IF(LEFT(AQ689,1)="s","+","")))</f>
        <v/>
      </c>
      <c r="BS689" s="226" t="str">
        <f aca="false">IF(Y689="","",CONCATENATE(Y689,IF(LEFT(AR689,1)="s","+","")))</f>
        <v/>
      </c>
      <c r="BT689" s="226" t="str">
        <f aca="false">IF(Z689="","",CONCATENATE(Z689,IF(LEFT(AS689,1)="s","+","")))</f>
        <v/>
      </c>
      <c r="BU689" s="227" t="str">
        <f aca="false">IF(AA689="","",CONCATENATE(AA689,IF(LEFT(AT689,1)="s","+","")))</f>
        <v/>
      </c>
      <c r="BW689" s="177" t="s">
        <v>338</v>
      </c>
      <c r="BX689" s="170" t="str">
        <f aca="false">IF(BW689&lt;&gt;"",IF(ISNUMBER(FIND("=",BW689)),LEFT(BW689,FIND("=",BW689)-1),BW689),BW689)</f>
        <v>xx</v>
      </c>
      <c r="BY689" s="170" t="str">
        <f aca="false">IF(BW689&lt;&gt;"",IF(ISNUMBER(FIND("=",BW689)),RIGHT(BW689,LEN(BW689)-FIND("=",BW689)),""),"")</f>
        <v>Non_select</v>
      </c>
      <c r="BZ689" s="170" t="str">
        <f aca="false">IF(BX689&lt;&gt;"",IF(ISNUMBER(FIND(".",BX689)),LEFT(BX689,FIND(".",BX689)-1),BX689),BX689)</f>
        <v>xx</v>
      </c>
      <c r="CA689" s="170" t="str">
        <f aca="false">IF(BX689&lt;&gt;"",IF(ISNUMBER(FIND(".",BX689)),RIGHT(BX689,LEN(BX689)-FIND(".",BX689)),""),"")</f>
        <v/>
      </c>
      <c r="CC689" s="170" t="str">
        <f aca="false">A689</f>
        <v>KF514099</v>
      </c>
      <c r="CD689" s="178" t="s">
        <v>339</v>
      </c>
      <c r="CE689" s="178" t="s">
        <v>340</v>
      </c>
      <c r="CF689" s="178" t="s">
        <v>341</v>
      </c>
      <c r="CK689" s="178"/>
      <c r="CR689" s="228" t="n">
        <f aca="false">C689</f>
        <v>3</v>
      </c>
      <c r="CS689" s="229" t="e">
        <f aca="false">d#REF!</f>
        <v>#VALUE!</v>
      </c>
      <c r="CT689" s="170" t="str">
        <f aca="false">CONCATENATE(CD689," strain ",CM689," ",CL689,", partial cds")</f>
        <v>Hepatitis E virus strain  , partial cds</v>
      </c>
    </row>
    <row r="690" customFormat="false" ht="11.9" hidden="false" customHeight="true" outlineLevel="0" collapsed="false">
      <c r="A690" s="154" t="s">
        <v>1711</v>
      </c>
      <c r="B690" s="147" t="n">
        <v>3</v>
      </c>
      <c r="C690" s="148" t="n">
        <v>3</v>
      </c>
      <c r="D690" s="147" t="s">
        <v>1712</v>
      </c>
      <c r="E690" s="150" t="s">
        <v>640</v>
      </c>
      <c r="F690" s="210" t="s">
        <v>1713</v>
      </c>
      <c r="H690" s="146" t="s">
        <v>649</v>
      </c>
      <c r="I690" s="153" t="s">
        <v>650</v>
      </c>
      <c r="J690" s="146" t="s">
        <v>395</v>
      </c>
      <c r="M690" s="157" t="s">
        <v>348</v>
      </c>
      <c r="N690" s="158" t="s">
        <v>400</v>
      </c>
      <c r="O690" s="159" t="n">
        <v>2006</v>
      </c>
      <c r="S690" s="146" t="n">
        <v>280</v>
      </c>
      <c r="T690" s="161" t="n">
        <v>1</v>
      </c>
      <c r="AH690" s="164" t="n">
        <v>6262</v>
      </c>
      <c r="AI690" s="164" t="n">
        <v>6541</v>
      </c>
      <c r="AJ690" s="219" t="n">
        <f aca="false">SeqEnd-SeqBeg+1</f>
        <v>280</v>
      </c>
      <c r="AK690" s="220" t="n">
        <f aca="false">AND( SeqBeg&lt;=Beg  , End &lt;=SeqEnd )</f>
        <v>0</v>
      </c>
      <c r="AN690" s="221"/>
      <c r="AT690" s="147" t="s">
        <v>103</v>
      </c>
      <c r="AU690" s="146"/>
      <c r="AW690" s="222" t="str">
        <f aca="false">HYPERLINK(CONCATENATE("http://www.ncbi.nlm.nih.gov/nuccore/",BM690),BM690)</f>
        <v>KF513625</v>
      </c>
      <c r="AX690" s="219" t="e">
        <f aca="false">CONCATENATE(d#REF!,IF(I690="","",CONCATENATE(".",I690)),IF(K690="","",CONCATENATE(".",K690)),IF(M690="","",CONCATENATE(".",M690)),IF(R690="","",CONCATENATE(".",R690)),IF(U690="","","(*)"))</f>
        <v>#VALUE!</v>
      </c>
      <c r="AY690" s="170" t="str">
        <f aca="false">CONCATENATE(BM690,".",BN690)</f>
        <v>KF513625.HEV_EW128</v>
      </c>
      <c r="AZ690" s="171" t="str">
        <f aca="false">IF(AV690="",IF(ISNUMBER(FIND(".",A690)),LEFT(A690,FIND(".",A690)-1),A690),AV690)</f>
        <v>KF513625</v>
      </c>
      <c r="BA690" s="171" t="str">
        <f aca="false">IF(ISNUMBER(FIND("-",AZ690)),LEFT(AZ690,FIND("-",AZ690)-1),AZ690)</f>
        <v>KF513625</v>
      </c>
      <c r="BB690" s="170" t="str">
        <f aca="false"> MEGAname &amp; "="</f>
        <v>KF513625=</v>
      </c>
      <c r="BC690" s="170" t="str">
        <f aca="false">Clear &amp; IF(span ,"Span","out")</f>
        <v>KF513625=out</v>
      </c>
      <c r="BD690" s="170" t="str">
        <f aca="false">Clear &amp; IF(span, IF(B690=".","Selected",B690),"out")</f>
        <v>KF513625=out</v>
      </c>
      <c r="BE690" s="170" t="str">
        <f aca="false">Clear &amp; Strain</f>
        <v>KF513625=HEV_EW128</v>
      </c>
      <c r="BF690" s="170" t="e">
        <f aca="false">CONCATENATE(A690,"=",F690,". ",AX690,IF(AB690="","",CONCATENATE(".",AB690)))</f>
        <v>#VALUE!</v>
      </c>
      <c r="BG690" s="170" t="e">
        <f aca="false">CONCATENATE(A690,"=",F690,". ",AX690)</f>
        <v>#VALUE!</v>
      </c>
      <c r="BH690" s="170" t="e">
        <f aca="false">CONCATENATE(A690,"=",AX690)</f>
        <v>#VALUE!</v>
      </c>
      <c r="BI690" s="170" t="e">
        <f aca="false">CONCATENATE(A690,"=",ComForSubtype,d#REF!)</f>
        <v>#VALUE!</v>
      </c>
      <c r="BJ690" s="170" t="str">
        <f aca="false">CONCATENATE(A690,"=",E690)</f>
        <v>KF513625=3</v>
      </c>
      <c r="BK690" s="170" t="str">
        <f aca="false">CONCATENATE(A690,"=",C690)</f>
        <v>KF513625=3</v>
      </c>
      <c r="BL690" s="170" t="e">
        <f aca="false">CONCATENATE(d#REF!,"=")</f>
        <v>#VALUE!</v>
      </c>
      <c r="BM690" s="223" t="str">
        <f aca="false">IF(BA690="XX","",BA690)</f>
        <v>KF513625</v>
      </c>
      <c r="BN690" s="224" t="str">
        <f aca="false">CONCATENATE(IF(F690="","",F690),IF(G690="","",CONCATENATE(" / ",G690)))</f>
        <v>HEV_EW128</v>
      </c>
      <c r="BO690" s="225" t="e">
        <f aca="false">AX690</f>
        <v>#VALUE!</v>
      </c>
      <c r="BP690" s="226" t="str">
        <f aca="false">IF(V690="","",V690)</f>
        <v/>
      </c>
      <c r="BQ690" s="226" t="str">
        <f aca="false">IF(W690="","",CONCATENATE(W690,IF(LEFT(AO690,1)="s","+","")))</f>
        <v/>
      </c>
      <c r="BR690" s="226" t="str">
        <f aca="false">IF(X690="","",CONCATENATE(X690,IF(LEFT(AQ690,1)="s","+","")))</f>
        <v/>
      </c>
      <c r="BS690" s="226" t="str">
        <f aca="false">IF(Y690="","",CONCATENATE(Y690,IF(LEFT(AR690,1)="s","+","")))</f>
        <v/>
      </c>
      <c r="BT690" s="226" t="str">
        <f aca="false">IF(Z690="","",CONCATENATE(Z690,IF(LEFT(AS690,1)="s","+","")))</f>
        <v/>
      </c>
      <c r="BU690" s="227" t="str">
        <f aca="false">IF(AA690="","",CONCATENATE(AA690,IF(LEFT(AT690,1)="s","+","")))</f>
        <v/>
      </c>
      <c r="BW690" s="177" t="s">
        <v>338</v>
      </c>
      <c r="BX690" s="170" t="str">
        <f aca="false">IF(BW690&lt;&gt;"",IF(ISNUMBER(FIND("=",BW690)),LEFT(BW690,FIND("=",BW690)-1),BW690),BW690)</f>
        <v>xx</v>
      </c>
      <c r="BY690" s="170" t="str">
        <f aca="false">IF(BW690&lt;&gt;"",IF(ISNUMBER(FIND("=",BW690)),RIGHT(BW690,LEN(BW690)-FIND("=",BW690)),""),"")</f>
        <v>Non_select</v>
      </c>
      <c r="BZ690" s="170" t="str">
        <f aca="false">IF(BX690&lt;&gt;"",IF(ISNUMBER(FIND(".",BX690)),LEFT(BX690,FIND(".",BX690)-1),BX690),BX690)</f>
        <v>xx</v>
      </c>
      <c r="CA690" s="170" t="str">
        <f aca="false">IF(BX690&lt;&gt;"",IF(ISNUMBER(FIND(".",BX690)),RIGHT(BX690,LEN(BX690)-FIND(".",BX690)),""),"")</f>
        <v/>
      </c>
      <c r="CC690" s="170" t="str">
        <f aca="false">A690</f>
        <v>KF513625</v>
      </c>
      <c r="CD690" s="178" t="s">
        <v>339</v>
      </c>
      <c r="CE690" s="178" t="s">
        <v>340</v>
      </c>
      <c r="CF690" s="178" t="s">
        <v>341</v>
      </c>
      <c r="CK690" s="178"/>
      <c r="CR690" s="228" t="n">
        <f aca="false">C690</f>
        <v>3</v>
      </c>
      <c r="CS690" s="229" t="e">
        <f aca="false">d#REF!</f>
        <v>#VALUE!</v>
      </c>
      <c r="CT690" s="170" t="str">
        <f aca="false">CONCATENATE(CD690," strain ",CM690," ",CL690,", partial cds")</f>
        <v>Hepatitis E virus strain  , partial cds</v>
      </c>
    </row>
    <row r="691" customFormat="false" ht="11.9" hidden="false" customHeight="true" outlineLevel="0" collapsed="false">
      <c r="A691" s="154" t="s">
        <v>1714</v>
      </c>
      <c r="B691" s="147" t="n">
        <v>3</v>
      </c>
      <c r="C691" s="148" t="n">
        <v>3</v>
      </c>
      <c r="D691" s="147" t="s">
        <v>1712</v>
      </c>
      <c r="E691" s="150" t="s">
        <v>640</v>
      </c>
      <c r="F691" s="210" t="s">
        <v>1715</v>
      </c>
      <c r="H691" s="146" t="s">
        <v>649</v>
      </c>
      <c r="I691" s="153" t="s">
        <v>650</v>
      </c>
      <c r="J691" s="146" t="s">
        <v>395</v>
      </c>
      <c r="M691" s="157" t="s">
        <v>348</v>
      </c>
      <c r="N691" s="158" t="s">
        <v>400</v>
      </c>
      <c r="O691" s="159" t="n">
        <v>2006</v>
      </c>
      <c r="S691" s="146" t="n">
        <v>280</v>
      </c>
      <c r="T691" s="161" t="n">
        <v>2</v>
      </c>
      <c r="AH691" s="164" t="n">
        <v>6262</v>
      </c>
      <c r="AI691" s="164" t="n">
        <v>6541</v>
      </c>
      <c r="AJ691" s="219" t="n">
        <f aca="false">SeqEnd-SeqBeg+1</f>
        <v>280</v>
      </c>
      <c r="AK691" s="220" t="n">
        <f aca="false">AND( SeqBeg&lt;=Beg  , End &lt;=SeqEnd )</f>
        <v>0</v>
      </c>
      <c r="AN691" s="221"/>
      <c r="AT691" s="147" t="s">
        <v>103</v>
      </c>
      <c r="AU691" s="146"/>
      <c r="AW691" s="222" t="str">
        <f aca="false">HYPERLINK(CONCATENATE("http://www.ncbi.nlm.nih.gov/nuccore/",BM691),BM691)</f>
        <v>KF513654</v>
      </c>
      <c r="AX691" s="219" t="e">
        <f aca="false">CONCATENATE(d#REF!,IF(I691="","",CONCATENATE(".",I691)),IF(K691="","",CONCATENATE(".",K691)),IF(M691="","",CONCATENATE(".",M691)),IF(R691="","",CONCATENATE(".",R691)),IF(U691="","","(*)"))</f>
        <v>#VALUE!</v>
      </c>
      <c r="AY691" s="170" t="str">
        <f aca="false">CONCATENATE(BM691,".",BN691)</f>
        <v>KF513654.HEV_EW155</v>
      </c>
      <c r="AZ691" s="171" t="str">
        <f aca="false">IF(AV691="",IF(ISNUMBER(FIND(".",A691)),LEFT(A691,FIND(".",A691)-1),A691),AV691)</f>
        <v>KF513654</v>
      </c>
      <c r="BA691" s="171" t="str">
        <f aca="false">IF(ISNUMBER(FIND("-",AZ691)),LEFT(AZ691,FIND("-",AZ691)-1),AZ691)</f>
        <v>KF513654</v>
      </c>
      <c r="BB691" s="170" t="str">
        <f aca="false"> MEGAname &amp; "="</f>
        <v>KF513654=</v>
      </c>
      <c r="BC691" s="170" t="str">
        <f aca="false">Clear &amp; IF(span ,"Span","out")</f>
        <v>KF513654=out</v>
      </c>
      <c r="BD691" s="170" t="str">
        <f aca="false">Clear &amp; IF(span, IF(B691=".","Selected",B691),"out")</f>
        <v>KF513654=out</v>
      </c>
      <c r="BE691" s="170" t="str">
        <f aca="false">Clear &amp; Strain</f>
        <v>KF513654=HEV_EW155</v>
      </c>
      <c r="BF691" s="170" t="e">
        <f aca="false">CONCATENATE(A691,"=",F691,". ",AX691,IF(AB691="","",CONCATENATE(".",AB691)))</f>
        <v>#VALUE!</v>
      </c>
      <c r="BG691" s="170" t="e">
        <f aca="false">CONCATENATE(A691,"=",F691,". ",AX691)</f>
        <v>#VALUE!</v>
      </c>
      <c r="BH691" s="170" t="e">
        <f aca="false">CONCATENATE(A691,"=",AX691)</f>
        <v>#VALUE!</v>
      </c>
      <c r="BI691" s="170" t="e">
        <f aca="false">CONCATENATE(A691,"=",ComForSubtype,d#REF!)</f>
        <v>#VALUE!</v>
      </c>
      <c r="BJ691" s="170" t="str">
        <f aca="false">CONCATENATE(A691,"=",E691)</f>
        <v>KF513654=3</v>
      </c>
      <c r="BK691" s="170" t="str">
        <f aca="false">CONCATENATE(A691,"=",C691)</f>
        <v>KF513654=3</v>
      </c>
      <c r="BL691" s="170" t="e">
        <f aca="false">CONCATENATE(d#REF!,"=")</f>
        <v>#VALUE!</v>
      </c>
      <c r="BM691" s="223" t="str">
        <f aca="false">IF(BA691="XX","",BA691)</f>
        <v>KF513654</v>
      </c>
      <c r="BN691" s="224" t="str">
        <f aca="false">CONCATENATE(IF(F691="","",F691),IF(G691="","",CONCATENATE(" / ",G691)))</f>
        <v>HEV_EW155</v>
      </c>
      <c r="BO691" s="225" t="e">
        <f aca="false">AX691</f>
        <v>#VALUE!</v>
      </c>
      <c r="BP691" s="226" t="str">
        <f aca="false">IF(V691="","",V691)</f>
        <v/>
      </c>
      <c r="BQ691" s="226" t="str">
        <f aca="false">IF(W691="","",CONCATENATE(W691,IF(LEFT(AO691,1)="s","+","")))</f>
        <v/>
      </c>
      <c r="BR691" s="226" t="str">
        <f aca="false">IF(X691="","",CONCATENATE(X691,IF(LEFT(AQ691,1)="s","+","")))</f>
        <v/>
      </c>
      <c r="BS691" s="226" t="str">
        <f aca="false">IF(Y691="","",CONCATENATE(Y691,IF(LEFT(AR691,1)="s","+","")))</f>
        <v/>
      </c>
      <c r="BT691" s="226" t="str">
        <f aca="false">IF(Z691="","",CONCATENATE(Z691,IF(LEFT(AS691,1)="s","+","")))</f>
        <v/>
      </c>
      <c r="BU691" s="227" t="str">
        <f aca="false">IF(AA691="","",CONCATENATE(AA691,IF(LEFT(AT691,1)="s","+","")))</f>
        <v/>
      </c>
      <c r="BW691" s="177" t="s">
        <v>338</v>
      </c>
      <c r="BX691" s="170" t="str">
        <f aca="false">IF(BW691&lt;&gt;"",IF(ISNUMBER(FIND("=",BW691)),LEFT(BW691,FIND("=",BW691)-1),BW691),BW691)</f>
        <v>xx</v>
      </c>
      <c r="BY691" s="170" t="str">
        <f aca="false">IF(BW691&lt;&gt;"",IF(ISNUMBER(FIND("=",BW691)),RIGHT(BW691,LEN(BW691)-FIND("=",BW691)),""),"")</f>
        <v>Non_select</v>
      </c>
      <c r="BZ691" s="170" t="str">
        <f aca="false">IF(BX691&lt;&gt;"",IF(ISNUMBER(FIND(".",BX691)),LEFT(BX691,FIND(".",BX691)-1),BX691),BX691)</f>
        <v>xx</v>
      </c>
      <c r="CA691" s="170" t="str">
        <f aca="false">IF(BX691&lt;&gt;"",IF(ISNUMBER(FIND(".",BX691)),RIGHT(BX691,LEN(BX691)-FIND(".",BX691)),""),"")</f>
        <v/>
      </c>
      <c r="CC691" s="170" t="str">
        <f aca="false">A691</f>
        <v>KF513654</v>
      </c>
      <c r="CD691" s="178" t="s">
        <v>339</v>
      </c>
      <c r="CE691" s="178" t="s">
        <v>340</v>
      </c>
      <c r="CF691" s="178" t="s">
        <v>341</v>
      </c>
      <c r="CK691" s="178"/>
      <c r="CR691" s="228" t="n">
        <f aca="false">C691</f>
        <v>3</v>
      </c>
      <c r="CS691" s="229" t="e">
        <f aca="false">d#REF!</f>
        <v>#VALUE!</v>
      </c>
      <c r="CT691" s="170" t="str">
        <f aca="false">CONCATENATE(CD691," strain ",CM691," ",CL691,", partial cds")</f>
        <v>Hepatitis E virus strain  , partial cds</v>
      </c>
    </row>
    <row r="692" customFormat="false" ht="11.9" hidden="false" customHeight="true" outlineLevel="0" collapsed="false">
      <c r="A692" s="154" t="s">
        <v>1716</v>
      </c>
      <c r="B692" s="147" t="n">
        <v>3</v>
      </c>
      <c r="C692" s="148" t="n">
        <v>3</v>
      </c>
      <c r="D692" s="147" t="s">
        <v>1712</v>
      </c>
      <c r="E692" s="150" t="s">
        <v>640</v>
      </c>
      <c r="F692" s="210" t="s">
        <v>1717</v>
      </c>
      <c r="H692" s="146" t="s">
        <v>649</v>
      </c>
      <c r="I692" s="153" t="s">
        <v>650</v>
      </c>
      <c r="J692" s="146" t="s">
        <v>395</v>
      </c>
      <c r="M692" s="157" t="s">
        <v>348</v>
      </c>
      <c r="N692" s="158" t="s">
        <v>400</v>
      </c>
      <c r="O692" s="159" t="n">
        <v>2006</v>
      </c>
      <c r="S692" s="146" t="n">
        <v>280</v>
      </c>
      <c r="T692" s="161" t="n">
        <v>2</v>
      </c>
      <c r="AH692" s="164" t="n">
        <v>6262</v>
      </c>
      <c r="AI692" s="164" t="n">
        <v>6541</v>
      </c>
      <c r="AJ692" s="219" t="n">
        <f aca="false">SeqEnd-SeqBeg+1</f>
        <v>280</v>
      </c>
      <c r="AK692" s="220" t="n">
        <f aca="false">AND( SeqBeg&lt;=Beg  , End &lt;=SeqEnd )</f>
        <v>0</v>
      </c>
      <c r="AN692" s="221"/>
      <c r="AT692" s="147" t="s">
        <v>103</v>
      </c>
      <c r="AU692" s="146"/>
      <c r="AW692" s="222" t="str">
        <f aca="false">HYPERLINK(CONCATENATE("http://www.ncbi.nlm.nih.gov/nuccore/",BM692),BM692)</f>
        <v>KF513655</v>
      </c>
      <c r="AX692" s="219" t="e">
        <f aca="false">CONCATENATE(d#REF!,IF(I692="","",CONCATENATE(".",I692)),IF(K692="","",CONCATENATE(".",K692)),IF(M692="","",CONCATENATE(".",M692)),IF(R692="","",CONCATENATE(".",R692)),IF(U692="","","(*)"))</f>
        <v>#VALUE!</v>
      </c>
      <c r="AY692" s="170" t="str">
        <f aca="false">CONCATENATE(BM692,".",BN692)</f>
        <v>KF513655.HEV_EW156</v>
      </c>
      <c r="AZ692" s="171" t="str">
        <f aca="false">IF(AV692="",IF(ISNUMBER(FIND(".",A692)),LEFT(A692,FIND(".",A692)-1),A692),AV692)</f>
        <v>KF513655</v>
      </c>
      <c r="BA692" s="171" t="str">
        <f aca="false">IF(ISNUMBER(FIND("-",AZ692)),LEFT(AZ692,FIND("-",AZ692)-1),AZ692)</f>
        <v>KF513655</v>
      </c>
      <c r="BB692" s="170" t="str">
        <f aca="false"> MEGAname &amp; "="</f>
        <v>KF513655=</v>
      </c>
      <c r="BC692" s="170" t="str">
        <f aca="false">Clear &amp; IF(span ,"Span","out")</f>
        <v>KF513655=out</v>
      </c>
      <c r="BD692" s="170" t="str">
        <f aca="false">Clear &amp; IF(span, IF(B692=".","Selected",B692),"out")</f>
        <v>KF513655=out</v>
      </c>
      <c r="BE692" s="170" t="str">
        <f aca="false">Clear &amp; Strain</f>
        <v>KF513655=HEV_EW156</v>
      </c>
      <c r="BF692" s="170" t="e">
        <f aca="false">CONCATENATE(A692,"=",F692,". ",AX692,IF(AB692="","",CONCATENATE(".",AB692)))</f>
        <v>#VALUE!</v>
      </c>
      <c r="BG692" s="170" t="e">
        <f aca="false">CONCATENATE(A692,"=",F692,". ",AX692)</f>
        <v>#VALUE!</v>
      </c>
      <c r="BH692" s="170" t="e">
        <f aca="false">CONCATENATE(A692,"=",AX692)</f>
        <v>#VALUE!</v>
      </c>
      <c r="BI692" s="170" t="e">
        <f aca="false">CONCATENATE(A692,"=",ComForSubtype,d#REF!)</f>
        <v>#VALUE!</v>
      </c>
      <c r="BJ692" s="170" t="str">
        <f aca="false">CONCATENATE(A692,"=",E692)</f>
        <v>KF513655=3</v>
      </c>
      <c r="BK692" s="170" t="str">
        <f aca="false">CONCATENATE(A692,"=",C692)</f>
        <v>KF513655=3</v>
      </c>
      <c r="BL692" s="170" t="e">
        <f aca="false">CONCATENATE(d#REF!,"=")</f>
        <v>#VALUE!</v>
      </c>
      <c r="BM692" s="223" t="str">
        <f aca="false">IF(BA692="XX","",BA692)</f>
        <v>KF513655</v>
      </c>
      <c r="BN692" s="224" t="str">
        <f aca="false">CONCATENATE(IF(F692="","",F692),IF(G692="","",CONCATENATE(" / ",G692)))</f>
        <v>HEV_EW156</v>
      </c>
      <c r="BO692" s="225" t="e">
        <f aca="false">AX692</f>
        <v>#VALUE!</v>
      </c>
      <c r="BP692" s="226" t="str">
        <f aca="false">IF(V692="","",V692)</f>
        <v/>
      </c>
      <c r="BQ692" s="226" t="str">
        <f aca="false">IF(W692="","",CONCATENATE(W692,IF(LEFT(AO692,1)="s","+","")))</f>
        <v/>
      </c>
      <c r="BR692" s="226" t="str">
        <f aca="false">IF(X692="","",CONCATENATE(X692,IF(LEFT(AQ692,1)="s","+","")))</f>
        <v/>
      </c>
      <c r="BS692" s="226" t="str">
        <f aca="false">IF(Y692="","",CONCATENATE(Y692,IF(LEFT(AR692,1)="s","+","")))</f>
        <v/>
      </c>
      <c r="BT692" s="226" t="str">
        <f aca="false">IF(Z692="","",CONCATENATE(Z692,IF(LEFT(AS692,1)="s","+","")))</f>
        <v/>
      </c>
      <c r="BU692" s="227" t="str">
        <f aca="false">IF(AA692="","",CONCATENATE(AA692,IF(LEFT(AT692,1)="s","+","")))</f>
        <v/>
      </c>
      <c r="BW692" s="177" t="s">
        <v>338</v>
      </c>
      <c r="BX692" s="170" t="str">
        <f aca="false">IF(BW692&lt;&gt;"",IF(ISNUMBER(FIND("=",BW692)),LEFT(BW692,FIND("=",BW692)-1),BW692),BW692)</f>
        <v>xx</v>
      </c>
      <c r="BY692" s="170" t="str">
        <f aca="false">IF(BW692&lt;&gt;"",IF(ISNUMBER(FIND("=",BW692)),RIGHT(BW692,LEN(BW692)-FIND("=",BW692)),""),"")</f>
        <v>Non_select</v>
      </c>
      <c r="BZ692" s="170" t="str">
        <f aca="false">IF(BX692&lt;&gt;"",IF(ISNUMBER(FIND(".",BX692)),LEFT(BX692,FIND(".",BX692)-1),BX692),BX692)</f>
        <v>xx</v>
      </c>
      <c r="CA692" s="170" t="str">
        <f aca="false">IF(BX692&lt;&gt;"",IF(ISNUMBER(FIND(".",BX692)),RIGHT(BX692,LEN(BX692)-FIND(".",BX692)),""),"")</f>
        <v/>
      </c>
      <c r="CC692" s="170" t="str">
        <f aca="false">A692</f>
        <v>KF513655</v>
      </c>
      <c r="CD692" s="178" t="s">
        <v>339</v>
      </c>
      <c r="CE692" s="178" t="s">
        <v>340</v>
      </c>
      <c r="CF692" s="178" t="s">
        <v>341</v>
      </c>
      <c r="CK692" s="178"/>
      <c r="CR692" s="228" t="n">
        <f aca="false">C692</f>
        <v>3</v>
      </c>
      <c r="CS692" s="229" t="e">
        <f aca="false">d#REF!</f>
        <v>#VALUE!</v>
      </c>
      <c r="CT692" s="170" t="str">
        <f aca="false">CONCATENATE(CD692," strain ",CM692," ",CL692,", partial cds")</f>
        <v>Hepatitis E virus strain  , partial cds</v>
      </c>
    </row>
    <row r="693" customFormat="false" ht="11.9" hidden="false" customHeight="true" outlineLevel="0" collapsed="false">
      <c r="A693" s="154" t="s">
        <v>1718</v>
      </c>
      <c r="B693" s="147" t="n">
        <v>3</v>
      </c>
      <c r="C693" s="148" t="n">
        <v>3</v>
      </c>
      <c r="D693" s="147" t="s">
        <v>1712</v>
      </c>
      <c r="E693" s="150" t="s">
        <v>640</v>
      </c>
      <c r="F693" s="210" t="s">
        <v>1719</v>
      </c>
      <c r="H693" s="146" t="s">
        <v>649</v>
      </c>
      <c r="I693" s="153" t="s">
        <v>650</v>
      </c>
      <c r="J693" s="146" t="s">
        <v>395</v>
      </c>
      <c r="M693" s="157" t="s">
        <v>348</v>
      </c>
      <c r="N693" s="158" t="s">
        <v>400</v>
      </c>
      <c r="O693" s="159" t="n">
        <v>2006</v>
      </c>
      <c r="S693" s="146" t="n">
        <v>280</v>
      </c>
      <c r="T693" s="161" t="n">
        <v>2</v>
      </c>
      <c r="AH693" s="164" t="n">
        <v>6262</v>
      </c>
      <c r="AI693" s="164" t="n">
        <v>6541</v>
      </c>
      <c r="AJ693" s="219" t="n">
        <f aca="false">SeqEnd-SeqBeg+1</f>
        <v>280</v>
      </c>
      <c r="AK693" s="220" t="n">
        <f aca="false">AND( SeqBeg&lt;=Beg  , End &lt;=SeqEnd )</f>
        <v>0</v>
      </c>
      <c r="AN693" s="221"/>
      <c r="AT693" s="147" t="s">
        <v>103</v>
      </c>
      <c r="AU693" s="146"/>
      <c r="AW693" s="222" t="str">
        <f aca="false">HYPERLINK(CONCATENATE("http://www.ncbi.nlm.nih.gov/nuccore/",BM693),BM693)</f>
        <v>KF513662</v>
      </c>
      <c r="AX693" s="219" t="e">
        <f aca="false">CONCATENATE(d#REF!,IF(I693="","",CONCATENATE(".",I693)),IF(K693="","",CONCATENATE(".",K693)),IF(M693="","",CONCATENATE(".",M693)),IF(R693="","",CONCATENATE(".",R693)),IF(U693="","","(*)"))</f>
        <v>#VALUE!</v>
      </c>
      <c r="AY693" s="170" t="str">
        <f aca="false">CONCATENATE(BM693,".",BN693)</f>
        <v>KF513662.HEV_EW162</v>
      </c>
      <c r="AZ693" s="171" t="str">
        <f aca="false">IF(AV693="",IF(ISNUMBER(FIND(".",A693)),LEFT(A693,FIND(".",A693)-1),A693),AV693)</f>
        <v>KF513662</v>
      </c>
      <c r="BA693" s="171" t="str">
        <f aca="false">IF(ISNUMBER(FIND("-",AZ693)),LEFT(AZ693,FIND("-",AZ693)-1),AZ693)</f>
        <v>KF513662</v>
      </c>
      <c r="BB693" s="170" t="str">
        <f aca="false"> MEGAname &amp; "="</f>
        <v>KF513662=</v>
      </c>
      <c r="BC693" s="170" t="str">
        <f aca="false">Clear &amp; IF(span ,"Span","out")</f>
        <v>KF513662=out</v>
      </c>
      <c r="BD693" s="170" t="str">
        <f aca="false">Clear &amp; IF(span, IF(B693=".","Selected",B693),"out")</f>
        <v>KF513662=out</v>
      </c>
      <c r="BE693" s="170" t="str">
        <f aca="false">Clear &amp; Strain</f>
        <v>KF513662=HEV_EW162</v>
      </c>
      <c r="BF693" s="170" t="e">
        <f aca="false">CONCATENATE(A693,"=",F693,". ",AX693,IF(AB693="","",CONCATENATE(".",AB693)))</f>
        <v>#VALUE!</v>
      </c>
      <c r="BG693" s="170" t="e">
        <f aca="false">CONCATENATE(A693,"=",F693,". ",AX693)</f>
        <v>#VALUE!</v>
      </c>
      <c r="BH693" s="170" t="e">
        <f aca="false">CONCATENATE(A693,"=",AX693)</f>
        <v>#VALUE!</v>
      </c>
      <c r="BI693" s="170" t="e">
        <f aca="false">CONCATENATE(A693,"=",ComForSubtype,d#REF!)</f>
        <v>#VALUE!</v>
      </c>
      <c r="BJ693" s="170" t="str">
        <f aca="false">CONCATENATE(A693,"=",E693)</f>
        <v>KF513662=3</v>
      </c>
      <c r="BK693" s="170" t="str">
        <f aca="false">CONCATENATE(A693,"=",C693)</f>
        <v>KF513662=3</v>
      </c>
      <c r="BL693" s="170" t="e">
        <f aca="false">CONCATENATE(d#REF!,"=")</f>
        <v>#VALUE!</v>
      </c>
      <c r="BM693" s="223" t="str">
        <f aca="false">IF(BA693="XX","",BA693)</f>
        <v>KF513662</v>
      </c>
      <c r="BN693" s="224" t="str">
        <f aca="false">CONCATENATE(IF(F693="","",F693),IF(G693="","",CONCATENATE(" / ",G693)))</f>
        <v>HEV_EW162</v>
      </c>
      <c r="BO693" s="225" t="e">
        <f aca="false">AX693</f>
        <v>#VALUE!</v>
      </c>
      <c r="BP693" s="226" t="str">
        <f aca="false">IF(V693="","",V693)</f>
        <v/>
      </c>
      <c r="BQ693" s="226" t="str">
        <f aca="false">IF(W693="","",CONCATENATE(W693,IF(LEFT(AO693,1)="s","+","")))</f>
        <v/>
      </c>
      <c r="BR693" s="226" t="str">
        <f aca="false">IF(X693="","",CONCATENATE(X693,IF(LEFT(AQ693,1)="s","+","")))</f>
        <v/>
      </c>
      <c r="BS693" s="226" t="str">
        <f aca="false">IF(Y693="","",CONCATENATE(Y693,IF(LEFT(AR693,1)="s","+","")))</f>
        <v/>
      </c>
      <c r="BT693" s="226" t="str">
        <f aca="false">IF(Z693="","",CONCATENATE(Z693,IF(LEFT(AS693,1)="s","+","")))</f>
        <v/>
      </c>
      <c r="BU693" s="227" t="str">
        <f aca="false">IF(AA693="","",CONCATENATE(AA693,IF(LEFT(AT693,1)="s","+","")))</f>
        <v/>
      </c>
      <c r="BW693" s="177" t="s">
        <v>338</v>
      </c>
      <c r="BX693" s="170" t="str">
        <f aca="false">IF(BW693&lt;&gt;"",IF(ISNUMBER(FIND("=",BW693)),LEFT(BW693,FIND("=",BW693)-1),BW693),BW693)</f>
        <v>xx</v>
      </c>
      <c r="BY693" s="170" t="str">
        <f aca="false">IF(BW693&lt;&gt;"",IF(ISNUMBER(FIND("=",BW693)),RIGHT(BW693,LEN(BW693)-FIND("=",BW693)),""),"")</f>
        <v>Non_select</v>
      </c>
      <c r="BZ693" s="170" t="str">
        <f aca="false">IF(BX693&lt;&gt;"",IF(ISNUMBER(FIND(".",BX693)),LEFT(BX693,FIND(".",BX693)-1),BX693),BX693)</f>
        <v>xx</v>
      </c>
      <c r="CA693" s="170" t="str">
        <f aca="false">IF(BX693&lt;&gt;"",IF(ISNUMBER(FIND(".",BX693)),RIGHT(BX693,LEN(BX693)-FIND(".",BX693)),""),"")</f>
        <v/>
      </c>
      <c r="CC693" s="170" t="str">
        <f aca="false">A693</f>
        <v>KF513662</v>
      </c>
      <c r="CD693" s="178" t="s">
        <v>339</v>
      </c>
      <c r="CE693" s="178" t="s">
        <v>340</v>
      </c>
      <c r="CF693" s="178" t="s">
        <v>341</v>
      </c>
      <c r="CK693" s="178"/>
      <c r="CR693" s="228" t="n">
        <f aca="false">C693</f>
        <v>3</v>
      </c>
      <c r="CS693" s="229" t="e">
        <f aca="false">d#REF!</f>
        <v>#VALUE!</v>
      </c>
      <c r="CT693" s="170" t="str">
        <f aca="false">CONCATENATE(CD693," strain ",CM693," ",CL693,", partial cds")</f>
        <v>Hepatitis E virus strain  , partial cds</v>
      </c>
    </row>
    <row r="694" customFormat="false" ht="11.9" hidden="false" customHeight="true" outlineLevel="0" collapsed="false">
      <c r="A694" s="154" t="s">
        <v>1720</v>
      </c>
      <c r="B694" s="147" t="n">
        <v>3</v>
      </c>
      <c r="C694" s="148" t="n">
        <v>3</v>
      </c>
      <c r="D694" s="147" t="s">
        <v>1712</v>
      </c>
      <c r="E694" s="150" t="s">
        <v>640</v>
      </c>
      <c r="F694" s="210" t="s">
        <v>1721</v>
      </c>
      <c r="H694" s="146" t="s">
        <v>649</v>
      </c>
      <c r="I694" s="153" t="s">
        <v>650</v>
      </c>
      <c r="J694" s="146" t="s">
        <v>395</v>
      </c>
      <c r="M694" s="157" t="s">
        <v>348</v>
      </c>
      <c r="N694" s="158" t="s">
        <v>400</v>
      </c>
      <c r="O694" s="159" t="n">
        <v>2006</v>
      </c>
      <c r="S694" s="146" t="n">
        <v>280</v>
      </c>
      <c r="T694" s="161" t="n">
        <v>2</v>
      </c>
      <c r="AH694" s="164" t="n">
        <v>6262</v>
      </c>
      <c r="AI694" s="164" t="n">
        <v>6541</v>
      </c>
      <c r="AJ694" s="219" t="n">
        <f aca="false">SeqEnd-SeqBeg+1</f>
        <v>280</v>
      </c>
      <c r="AK694" s="220" t="n">
        <f aca="false">AND( SeqBeg&lt;=Beg  , End &lt;=SeqEnd )</f>
        <v>0</v>
      </c>
      <c r="AN694" s="221"/>
      <c r="AT694" s="147" t="s">
        <v>103</v>
      </c>
      <c r="AU694" s="146"/>
      <c r="AW694" s="222" t="str">
        <f aca="false">HYPERLINK(CONCATENATE("http://www.ncbi.nlm.nih.gov/nuccore/",BM694),BM694)</f>
        <v>KF513664</v>
      </c>
      <c r="AX694" s="219" t="e">
        <f aca="false">CONCATENATE(d#REF!,IF(I694="","",CONCATENATE(".",I694)),IF(K694="","",CONCATENATE(".",K694)),IF(M694="","",CONCATENATE(".",M694)),IF(R694="","",CONCATENATE(".",R694)),IF(U694="","","(*)"))</f>
        <v>#VALUE!</v>
      </c>
      <c r="AY694" s="170" t="str">
        <f aca="false">CONCATENATE(BM694,".",BN694)</f>
        <v>KF513664.HEV_EW164</v>
      </c>
      <c r="AZ694" s="171" t="str">
        <f aca="false">IF(AV694="",IF(ISNUMBER(FIND(".",A694)),LEFT(A694,FIND(".",A694)-1),A694),AV694)</f>
        <v>KF513664</v>
      </c>
      <c r="BA694" s="171" t="str">
        <f aca="false">IF(ISNUMBER(FIND("-",AZ694)),LEFT(AZ694,FIND("-",AZ694)-1),AZ694)</f>
        <v>KF513664</v>
      </c>
      <c r="BB694" s="170" t="str">
        <f aca="false"> MEGAname &amp; "="</f>
        <v>KF513664=</v>
      </c>
      <c r="BC694" s="170" t="str">
        <f aca="false">Clear &amp; IF(span ,"Span","out")</f>
        <v>KF513664=out</v>
      </c>
      <c r="BD694" s="170" t="str">
        <f aca="false">Clear &amp; IF(span, IF(B694=".","Selected",B694),"out")</f>
        <v>KF513664=out</v>
      </c>
      <c r="BE694" s="170" t="str">
        <f aca="false">Clear &amp; Strain</f>
        <v>KF513664=HEV_EW164</v>
      </c>
      <c r="BF694" s="170" t="e">
        <f aca="false">CONCATENATE(A694,"=",F694,". ",AX694,IF(AB694="","",CONCATENATE(".",AB694)))</f>
        <v>#VALUE!</v>
      </c>
      <c r="BG694" s="170" t="e">
        <f aca="false">CONCATENATE(A694,"=",F694,". ",AX694)</f>
        <v>#VALUE!</v>
      </c>
      <c r="BH694" s="170" t="e">
        <f aca="false">CONCATENATE(A694,"=",AX694)</f>
        <v>#VALUE!</v>
      </c>
      <c r="BI694" s="170" t="e">
        <f aca="false">CONCATENATE(A694,"=",ComForSubtype,d#REF!)</f>
        <v>#VALUE!</v>
      </c>
      <c r="BJ694" s="170" t="str">
        <f aca="false">CONCATENATE(A694,"=",E694)</f>
        <v>KF513664=3</v>
      </c>
      <c r="BK694" s="170" t="str">
        <f aca="false">CONCATENATE(A694,"=",C694)</f>
        <v>KF513664=3</v>
      </c>
      <c r="BL694" s="170" t="e">
        <f aca="false">CONCATENATE(d#REF!,"=")</f>
        <v>#VALUE!</v>
      </c>
      <c r="BM694" s="223" t="str">
        <f aca="false">IF(BA694="XX","",BA694)</f>
        <v>KF513664</v>
      </c>
      <c r="BN694" s="224" t="str">
        <f aca="false">CONCATENATE(IF(F694="","",F694),IF(G694="","",CONCATENATE(" / ",G694)))</f>
        <v>HEV_EW164</v>
      </c>
      <c r="BO694" s="225" t="e">
        <f aca="false">AX694</f>
        <v>#VALUE!</v>
      </c>
      <c r="BP694" s="226" t="str">
        <f aca="false">IF(V694="","",V694)</f>
        <v/>
      </c>
      <c r="BQ694" s="226" t="str">
        <f aca="false">IF(W694="","",CONCATENATE(W694,IF(LEFT(AO694,1)="s","+","")))</f>
        <v/>
      </c>
      <c r="BR694" s="226" t="str">
        <f aca="false">IF(X694="","",CONCATENATE(X694,IF(LEFT(AQ694,1)="s","+","")))</f>
        <v/>
      </c>
      <c r="BS694" s="226" t="str">
        <f aca="false">IF(Y694="","",CONCATENATE(Y694,IF(LEFT(AR694,1)="s","+","")))</f>
        <v/>
      </c>
      <c r="BT694" s="226" t="str">
        <f aca="false">IF(Z694="","",CONCATENATE(Z694,IF(LEFT(AS694,1)="s","+","")))</f>
        <v/>
      </c>
      <c r="BU694" s="227" t="str">
        <f aca="false">IF(AA694="","",CONCATENATE(AA694,IF(LEFT(AT694,1)="s","+","")))</f>
        <v/>
      </c>
      <c r="BW694" s="177" t="s">
        <v>338</v>
      </c>
      <c r="BX694" s="170" t="str">
        <f aca="false">IF(BW694&lt;&gt;"",IF(ISNUMBER(FIND("=",BW694)),LEFT(BW694,FIND("=",BW694)-1),BW694),BW694)</f>
        <v>xx</v>
      </c>
      <c r="BY694" s="170" t="str">
        <f aca="false">IF(BW694&lt;&gt;"",IF(ISNUMBER(FIND("=",BW694)),RIGHT(BW694,LEN(BW694)-FIND("=",BW694)),""),"")</f>
        <v>Non_select</v>
      </c>
      <c r="BZ694" s="170" t="str">
        <f aca="false">IF(BX694&lt;&gt;"",IF(ISNUMBER(FIND(".",BX694)),LEFT(BX694,FIND(".",BX694)-1),BX694),BX694)</f>
        <v>xx</v>
      </c>
      <c r="CA694" s="170" t="str">
        <f aca="false">IF(BX694&lt;&gt;"",IF(ISNUMBER(FIND(".",BX694)),RIGHT(BX694,LEN(BX694)-FIND(".",BX694)),""),"")</f>
        <v/>
      </c>
      <c r="CC694" s="170" t="str">
        <f aca="false">A694</f>
        <v>KF513664</v>
      </c>
      <c r="CD694" s="178" t="s">
        <v>339</v>
      </c>
      <c r="CE694" s="178" t="s">
        <v>340</v>
      </c>
      <c r="CF694" s="178" t="s">
        <v>341</v>
      </c>
      <c r="CK694" s="178"/>
      <c r="CR694" s="228" t="n">
        <f aca="false">C694</f>
        <v>3</v>
      </c>
      <c r="CS694" s="229" t="e">
        <f aca="false">d#REF!</f>
        <v>#VALUE!</v>
      </c>
      <c r="CT694" s="170" t="str">
        <f aca="false">CONCATENATE(CD694," strain ",CM694," ",CL694,", partial cds")</f>
        <v>Hepatitis E virus strain  , partial cds</v>
      </c>
    </row>
    <row r="695" customFormat="false" ht="11.9" hidden="false" customHeight="true" outlineLevel="0" collapsed="false">
      <c r="A695" s="154" t="s">
        <v>1722</v>
      </c>
      <c r="B695" s="147" t="n">
        <v>3</v>
      </c>
      <c r="C695" s="148" t="n">
        <v>3</v>
      </c>
      <c r="D695" s="147" t="s">
        <v>1712</v>
      </c>
      <c r="E695" s="150" t="s">
        <v>640</v>
      </c>
      <c r="F695" s="210" t="s">
        <v>1723</v>
      </c>
      <c r="H695" s="146" t="s">
        <v>649</v>
      </c>
      <c r="I695" s="153" t="s">
        <v>650</v>
      </c>
      <c r="J695" s="146" t="s">
        <v>395</v>
      </c>
      <c r="M695" s="157" t="s">
        <v>348</v>
      </c>
      <c r="N695" s="158" t="s">
        <v>400</v>
      </c>
      <c r="O695" s="159" t="n">
        <v>2006</v>
      </c>
      <c r="S695" s="146" t="n">
        <v>280</v>
      </c>
      <c r="T695" s="161" t="n">
        <v>2</v>
      </c>
      <c r="AH695" s="164" t="n">
        <v>6262</v>
      </c>
      <c r="AI695" s="164" t="n">
        <v>6541</v>
      </c>
      <c r="AJ695" s="219" t="n">
        <f aca="false">SeqEnd-SeqBeg+1</f>
        <v>280</v>
      </c>
      <c r="AK695" s="220" t="n">
        <f aca="false">AND( SeqBeg&lt;=Beg  , End &lt;=SeqEnd )</f>
        <v>0</v>
      </c>
      <c r="AN695" s="221"/>
      <c r="AT695" s="147" t="s">
        <v>103</v>
      </c>
      <c r="AU695" s="146"/>
      <c r="AW695" s="222" t="str">
        <f aca="false">HYPERLINK(CONCATENATE("http://www.ncbi.nlm.nih.gov/nuccore/",BM695),BM695)</f>
        <v>KF513671</v>
      </c>
      <c r="AX695" s="219" t="e">
        <f aca="false">CONCATENATE(d#REF!,IF(I695="","",CONCATENATE(".",I695)),IF(K695="","",CONCATENATE(".",K695)),IF(M695="","",CONCATENATE(".",M695)),IF(R695="","",CONCATENATE(".",R695)),IF(U695="","","(*)"))</f>
        <v>#VALUE!</v>
      </c>
      <c r="AY695" s="170" t="str">
        <f aca="false">CONCATENATE(BM695,".",BN695)</f>
        <v>KF513671.HEV_EW170</v>
      </c>
      <c r="AZ695" s="171" t="str">
        <f aca="false">IF(AV695="",IF(ISNUMBER(FIND(".",A695)),LEFT(A695,FIND(".",A695)-1),A695),AV695)</f>
        <v>KF513671</v>
      </c>
      <c r="BA695" s="171" t="str">
        <f aca="false">IF(ISNUMBER(FIND("-",AZ695)),LEFT(AZ695,FIND("-",AZ695)-1),AZ695)</f>
        <v>KF513671</v>
      </c>
      <c r="BB695" s="170" t="str">
        <f aca="false"> MEGAname &amp; "="</f>
        <v>KF513671=</v>
      </c>
      <c r="BC695" s="170" t="str">
        <f aca="false">Clear &amp; IF(span ,"Span","out")</f>
        <v>KF513671=out</v>
      </c>
      <c r="BD695" s="170" t="str">
        <f aca="false">Clear &amp; IF(span, IF(B695=".","Selected",B695),"out")</f>
        <v>KF513671=out</v>
      </c>
      <c r="BE695" s="170" t="str">
        <f aca="false">Clear &amp; Strain</f>
        <v>KF513671=HEV_EW170</v>
      </c>
      <c r="BF695" s="170" t="e">
        <f aca="false">CONCATENATE(A695,"=",F695,". ",AX695,IF(AB695="","",CONCATENATE(".",AB695)))</f>
        <v>#VALUE!</v>
      </c>
      <c r="BG695" s="170" t="e">
        <f aca="false">CONCATENATE(A695,"=",F695,". ",AX695)</f>
        <v>#VALUE!</v>
      </c>
      <c r="BH695" s="170" t="e">
        <f aca="false">CONCATENATE(A695,"=",AX695)</f>
        <v>#VALUE!</v>
      </c>
      <c r="BI695" s="170" t="e">
        <f aca="false">CONCATENATE(A695,"=",ComForSubtype,d#REF!)</f>
        <v>#VALUE!</v>
      </c>
      <c r="BJ695" s="170" t="str">
        <f aca="false">CONCATENATE(A695,"=",E695)</f>
        <v>KF513671=3</v>
      </c>
      <c r="BK695" s="170" t="str">
        <f aca="false">CONCATENATE(A695,"=",C695)</f>
        <v>KF513671=3</v>
      </c>
      <c r="BL695" s="170" t="e">
        <f aca="false">CONCATENATE(d#REF!,"=")</f>
        <v>#VALUE!</v>
      </c>
      <c r="BM695" s="223" t="str">
        <f aca="false">IF(BA695="XX","",BA695)</f>
        <v>KF513671</v>
      </c>
      <c r="BN695" s="224" t="str">
        <f aca="false">CONCATENATE(IF(F695="","",F695),IF(G695="","",CONCATENATE(" / ",G695)))</f>
        <v>HEV_EW170</v>
      </c>
      <c r="BO695" s="225" t="e">
        <f aca="false">AX695</f>
        <v>#VALUE!</v>
      </c>
      <c r="BP695" s="226" t="str">
        <f aca="false">IF(V695="","",V695)</f>
        <v/>
      </c>
      <c r="BQ695" s="226" t="str">
        <f aca="false">IF(W695="","",CONCATENATE(W695,IF(LEFT(AO695,1)="s","+","")))</f>
        <v/>
      </c>
      <c r="BR695" s="226" t="str">
        <f aca="false">IF(X695="","",CONCATENATE(X695,IF(LEFT(AQ695,1)="s","+","")))</f>
        <v/>
      </c>
      <c r="BS695" s="226" t="str">
        <f aca="false">IF(Y695="","",CONCATENATE(Y695,IF(LEFT(AR695,1)="s","+","")))</f>
        <v/>
      </c>
      <c r="BT695" s="226" t="str">
        <f aca="false">IF(Z695="","",CONCATENATE(Z695,IF(LEFT(AS695,1)="s","+","")))</f>
        <v/>
      </c>
      <c r="BU695" s="227" t="str">
        <f aca="false">IF(AA695="","",CONCATENATE(AA695,IF(LEFT(AT695,1)="s","+","")))</f>
        <v/>
      </c>
      <c r="BW695" s="177" t="s">
        <v>338</v>
      </c>
      <c r="BX695" s="170" t="str">
        <f aca="false">IF(BW695&lt;&gt;"",IF(ISNUMBER(FIND("=",BW695)),LEFT(BW695,FIND("=",BW695)-1),BW695),BW695)</f>
        <v>xx</v>
      </c>
      <c r="BY695" s="170" t="str">
        <f aca="false">IF(BW695&lt;&gt;"",IF(ISNUMBER(FIND("=",BW695)),RIGHT(BW695,LEN(BW695)-FIND("=",BW695)),""),"")</f>
        <v>Non_select</v>
      </c>
      <c r="BZ695" s="170" t="str">
        <f aca="false">IF(BX695&lt;&gt;"",IF(ISNUMBER(FIND(".",BX695)),LEFT(BX695,FIND(".",BX695)-1),BX695),BX695)</f>
        <v>xx</v>
      </c>
      <c r="CA695" s="170" t="str">
        <f aca="false">IF(BX695&lt;&gt;"",IF(ISNUMBER(FIND(".",BX695)),RIGHT(BX695,LEN(BX695)-FIND(".",BX695)),""),"")</f>
        <v/>
      </c>
      <c r="CC695" s="170" t="str">
        <f aca="false">A695</f>
        <v>KF513671</v>
      </c>
      <c r="CD695" s="178" t="s">
        <v>339</v>
      </c>
      <c r="CE695" s="178" t="s">
        <v>340</v>
      </c>
      <c r="CF695" s="178" t="s">
        <v>341</v>
      </c>
      <c r="CK695" s="178"/>
      <c r="CR695" s="228" t="n">
        <f aca="false">C695</f>
        <v>3</v>
      </c>
      <c r="CS695" s="229" t="e">
        <f aca="false">d#REF!</f>
        <v>#VALUE!</v>
      </c>
      <c r="CT695" s="170" t="str">
        <f aca="false">CONCATENATE(CD695," strain ",CM695," ",CL695,", partial cds")</f>
        <v>Hepatitis E virus strain  , partial cds</v>
      </c>
    </row>
    <row r="696" customFormat="false" ht="11.9" hidden="false" customHeight="true" outlineLevel="0" collapsed="false">
      <c r="A696" s="154" t="s">
        <v>1724</v>
      </c>
      <c r="B696" s="147" t="n">
        <v>3</v>
      </c>
      <c r="C696" s="148" t="n">
        <v>3</v>
      </c>
      <c r="D696" s="147" t="s">
        <v>1712</v>
      </c>
      <c r="E696" s="150" t="s">
        <v>640</v>
      </c>
      <c r="F696" s="210" t="s">
        <v>1725</v>
      </c>
      <c r="H696" s="146" t="s">
        <v>649</v>
      </c>
      <c r="I696" s="153" t="s">
        <v>650</v>
      </c>
      <c r="J696" s="146" t="s">
        <v>395</v>
      </c>
      <c r="M696" s="157" t="s">
        <v>348</v>
      </c>
      <c r="N696" s="158" t="s">
        <v>400</v>
      </c>
      <c r="O696" s="159" t="n">
        <v>2006</v>
      </c>
      <c r="S696" s="146" t="n">
        <v>280</v>
      </c>
      <c r="T696" s="161" t="n">
        <v>3</v>
      </c>
      <c r="AH696" s="164" t="n">
        <v>6262</v>
      </c>
      <c r="AI696" s="164" t="n">
        <v>6541</v>
      </c>
      <c r="AJ696" s="219" t="n">
        <f aca="false">SeqEnd-SeqBeg+1</f>
        <v>280</v>
      </c>
      <c r="AK696" s="220" t="n">
        <f aca="false">AND( SeqBeg&lt;=Beg  , End &lt;=SeqEnd )</f>
        <v>0</v>
      </c>
      <c r="AN696" s="221"/>
      <c r="AT696" s="147" t="s">
        <v>103</v>
      </c>
      <c r="AU696" s="146"/>
      <c r="AW696" s="222" t="str">
        <f aca="false">HYPERLINK(CONCATENATE("http://www.ncbi.nlm.nih.gov/nuccore/",BM696),BM696)</f>
        <v>KF513683</v>
      </c>
      <c r="AX696" s="219" t="e">
        <f aca="false">CONCATENATE(d#REF!,IF(I696="","",CONCATENATE(".",I696)),IF(K696="","",CONCATENATE(".",K696)),IF(M696="","",CONCATENATE(".",M696)),IF(R696="","",CONCATENATE(".",R696)),IF(U696="","","(*)"))</f>
        <v>#VALUE!</v>
      </c>
      <c r="AY696" s="170" t="str">
        <f aca="false">CONCATENATE(BM696,".",BN696)</f>
        <v>KF513683.HEV_EW170</v>
      </c>
      <c r="AZ696" s="171" t="str">
        <f aca="false">IF(AV696="",IF(ISNUMBER(FIND(".",A696)),LEFT(A696,FIND(".",A696)-1),A696),AV696)</f>
        <v>KF513683</v>
      </c>
      <c r="BA696" s="171" t="str">
        <f aca="false">IF(ISNUMBER(FIND("-",AZ696)),LEFT(AZ696,FIND("-",AZ696)-1),AZ696)</f>
        <v>KF513683</v>
      </c>
      <c r="BB696" s="170" t="str">
        <f aca="false"> MEGAname &amp; "="</f>
        <v>KF513683=</v>
      </c>
      <c r="BC696" s="170" t="str">
        <f aca="false">Clear &amp; IF(span ,"Span","out")</f>
        <v>KF513683=out</v>
      </c>
      <c r="BD696" s="170" t="str">
        <f aca="false">Clear &amp; IF(span, IF(B696=".","Selected",B696),"out")</f>
        <v>KF513683=out</v>
      </c>
      <c r="BE696" s="170" t="str">
        <f aca="false">Clear &amp; Strain</f>
        <v>KF513683=HEV_EW181</v>
      </c>
      <c r="BF696" s="170" t="e">
        <f aca="false">CONCATENATE(A696,"=",F695,". ",AX696,IF(AB696="","",CONCATENATE(".",AB696)))</f>
        <v>#VALUE!</v>
      </c>
      <c r="BG696" s="170" t="e">
        <f aca="false">CONCATENATE(A696,"=",F695,". ",AX696)</f>
        <v>#VALUE!</v>
      </c>
      <c r="BH696" s="170" t="e">
        <f aca="false">CONCATENATE(A696,"=",AX696)</f>
        <v>#VALUE!</v>
      </c>
      <c r="BI696" s="170" t="e">
        <f aca="false">CONCATENATE(A696,"=",ComForSubtype,d#REF!)</f>
        <v>#VALUE!</v>
      </c>
      <c r="BJ696" s="170" t="str">
        <f aca="false">CONCATENATE(A696,"=",E696)</f>
        <v>KF513683=3</v>
      </c>
      <c r="BK696" s="170" t="str">
        <f aca="false">CONCATENATE(A696,"=",C696)</f>
        <v>KF513683=3</v>
      </c>
      <c r="BL696" s="170" t="e">
        <f aca="false">CONCATENATE(d#REF!,"=")</f>
        <v>#VALUE!</v>
      </c>
      <c r="BM696" s="223" t="str">
        <f aca="false">IF(BA696="XX","",BA696)</f>
        <v>KF513683</v>
      </c>
      <c r="BN696" s="224" t="str">
        <f aca="false">CONCATENATE(IF(F695="","",F695),IF(G696="","",CONCATENATE(" / ",G696)))</f>
        <v>HEV_EW170</v>
      </c>
      <c r="BO696" s="225" t="e">
        <f aca="false">AX696</f>
        <v>#VALUE!</v>
      </c>
      <c r="BP696" s="226" t="str">
        <f aca="false">IF(V696="","",V696)</f>
        <v/>
      </c>
      <c r="BQ696" s="226" t="str">
        <f aca="false">IF(W696="","",CONCATENATE(W696,IF(LEFT(AO696,1)="s","+","")))</f>
        <v/>
      </c>
      <c r="BR696" s="226" t="str">
        <f aca="false">IF(X696="","",CONCATENATE(X696,IF(LEFT(AQ696,1)="s","+","")))</f>
        <v/>
      </c>
      <c r="BS696" s="226" t="str">
        <f aca="false">IF(Y696="","",CONCATENATE(Y696,IF(LEFT(AR696,1)="s","+","")))</f>
        <v/>
      </c>
      <c r="BT696" s="226" t="str">
        <f aca="false">IF(Z696="","",CONCATENATE(Z696,IF(LEFT(AS696,1)="s","+","")))</f>
        <v/>
      </c>
      <c r="BU696" s="227" t="str">
        <f aca="false">IF(AA696="","",CONCATENATE(AA696,IF(LEFT(AT696,1)="s","+","")))</f>
        <v/>
      </c>
      <c r="BW696" s="177" t="s">
        <v>338</v>
      </c>
      <c r="BX696" s="170" t="str">
        <f aca="false">IF(BW696&lt;&gt;"",IF(ISNUMBER(FIND("=",BW696)),LEFT(BW696,FIND("=",BW696)-1),BW696),BW696)</f>
        <v>xx</v>
      </c>
      <c r="BY696" s="170" t="str">
        <f aca="false">IF(BW696&lt;&gt;"",IF(ISNUMBER(FIND("=",BW696)),RIGHT(BW696,LEN(BW696)-FIND("=",BW696)),""),"")</f>
        <v>Non_select</v>
      </c>
      <c r="BZ696" s="170" t="str">
        <f aca="false">IF(BX696&lt;&gt;"",IF(ISNUMBER(FIND(".",BX696)),LEFT(BX696,FIND(".",BX696)-1),BX696),BX696)</f>
        <v>xx</v>
      </c>
      <c r="CA696" s="170" t="str">
        <f aca="false">IF(BX696&lt;&gt;"",IF(ISNUMBER(FIND(".",BX696)),RIGHT(BX696,LEN(BX696)-FIND(".",BX696)),""),"")</f>
        <v/>
      </c>
      <c r="CC696" s="170" t="str">
        <f aca="false">A696</f>
        <v>KF513683</v>
      </c>
      <c r="CD696" s="178" t="s">
        <v>339</v>
      </c>
      <c r="CE696" s="178" t="s">
        <v>340</v>
      </c>
      <c r="CF696" s="178" t="s">
        <v>341</v>
      </c>
      <c r="CK696" s="178"/>
      <c r="CR696" s="228" t="n">
        <f aca="false">C696</f>
        <v>3</v>
      </c>
      <c r="CS696" s="229" t="e">
        <f aca="false">d#REF!</f>
        <v>#VALUE!</v>
      </c>
      <c r="CT696" s="170" t="str">
        <f aca="false">CONCATENATE(CD696," strain ",CM696," ",CL696,", partial cds")</f>
        <v>Hepatitis E virus strain  , partial cds</v>
      </c>
    </row>
    <row r="697" customFormat="false" ht="11.9" hidden="false" customHeight="true" outlineLevel="0" collapsed="false">
      <c r="A697" s="154" t="s">
        <v>1726</v>
      </c>
      <c r="B697" s="147" t="n">
        <v>3</v>
      </c>
      <c r="C697" s="148" t="n">
        <v>3</v>
      </c>
      <c r="D697" s="147" t="s">
        <v>1712</v>
      </c>
      <c r="E697" s="150" t="s">
        <v>640</v>
      </c>
      <c r="F697" s="210" t="s">
        <v>1727</v>
      </c>
      <c r="H697" s="146" t="s">
        <v>649</v>
      </c>
      <c r="I697" s="153" t="s">
        <v>650</v>
      </c>
      <c r="J697" s="146" t="s">
        <v>395</v>
      </c>
      <c r="M697" s="157" t="s">
        <v>348</v>
      </c>
      <c r="N697" s="158" t="s">
        <v>400</v>
      </c>
      <c r="O697" s="159" t="n">
        <v>2008</v>
      </c>
      <c r="S697" s="146" t="n">
        <v>280</v>
      </c>
      <c r="T697" s="161" t="n">
        <v>3</v>
      </c>
      <c r="AH697" s="164" t="n">
        <v>6262</v>
      </c>
      <c r="AI697" s="164" t="n">
        <v>6541</v>
      </c>
      <c r="AJ697" s="219" t="n">
        <f aca="false">SeqEnd-SeqBeg+1</f>
        <v>280</v>
      </c>
      <c r="AK697" s="220" t="n">
        <f aca="false">AND( SeqBeg&lt;=Beg  , End &lt;=SeqEnd )</f>
        <v>0</v>
      </c>
      <c r="AN697" s="221"/>
      <c r="AT697" s="147" t="s">
        <v>103</v>
      </c>
      <c r="AU697" s="146"/>
      <c r="AW697" s="222" t="str">
        <f aca="false">HYPERLINK(CONCATENATE("http://www.ncbi.nlm.nih.gov/nuccore/",BM697),BM697)</f>
        <v>KF513685</v>
      </c>
      <c r="AX697" s="219" t="e">
        <f aca="false">CONCATENATE(d#REF!,IF(I697="","",CONCATENATE(".",I697)),IF(K697="","",CONCATENATE(".",K697)),IF(M697="","",CONCATENATE(".",M697)),IF(R697="","",CONCATENATE(".",R697)),IF(U697="","","(*)"))</f>
        <v>#VALUE!</v>
      </c>
      <c r="AY697" s="170" t="str">
        <f aca="false">CONCATENATE(BM697,".",BN697)</f>
        <v>KF513685.HEV_EW181</v>
      </c>
      <c r="AZ697" s="171" t="str">
        <f aca="false">IF(AV697="",IF(ISNUMBER(FIND(".",A697)),LEFT(A697,FIND(".",A697)-1),A697),AV697)</f>
        <v>KF513685</v>
      </c>
      <c r="BA697" s="171" t="str">
        <f aca="false">IF(ISNUMBER(FIND("-",AZ697)),LEFT(AZ697,FIND("-",AZ697)-1),AZ697)</f>
        <v>KF513685</v>
      </c>
      <c r="BB697" s="170" t="str">
        <f aca="false"> MEGAname &amp; "="</f>
        <v>KF513685=</v>
      </c>
      <c r="BC697" s="170" t="str">
        <f aca="false">Clear &amp; IF(span ,"Span","out")</f>
        <v>KF513685=out</v>
      </c>
      <c r="BD697" s="170" t="str">
        <f aca="false">Clear &amp; IF(span, IF(B697=".","Selected",B697),"out")</f>
        <v>KF513685=out</v>
      </c>
      <c r="BE697" s="170" t="str">
        <f aca="false">Clear &amp; Strain</f>
        <v>KF513685=HEV_EW183</v>
      </c>
      <c r="BF697" s="170" t="e">
        <f aca="false">CONCATENATE(A697,"=",F696,". ",AX697,IF(AB697="","",CONCATENATE(".",AB697)))</f>
        <v>#VALUE!</v>
      </c>
      <c r="BG697" s="170" t="e">
        <f aca="false">CONCATENATE(A697,"=",F696,". ",AX697)</f>
        <v>#VALUE!</v>
      </c>
      <c r="BH697" s="170" t="e">
        <f aca="false">CONCATENATE(A697,"=",AX697)</f>
        <v>#VALUE!</v>
      </c>
      <c r="BI697" s="170" t="e">
        <f aca="false">CONCATENATE(A697,"=",ComForSubtype,d#REF!)</f>
        <v>#VALUE!</v>
      </c>
      <c r="BJ697" s="170" t="str">
        <f aca="false">CONCATENATE(A697,"=",E697)</f>
        <v>KF513685=3</v>
      </c>
      <c r="BK697" s="170" t="str">
        <f aca="false">CONCATENATE(A697,"=",C697)</f>
        <v>KF513685=3</v>
      </c>
      <c r="BL697" s="170" t="e">
        <f aca="false">CONCATENATE(d#REF!,"=")</f>
        <v>#VALUE!</v>
      </c>
      <c r="BM697" s="223" t="str">
        <f aca="false">IF(BA697="XX","",BA697)</f>
        <v>KF513685</v>
      </c>
      <c r="BN697" s="224" t="str">
        <f aca="false">CONCATENATE(IF(F696="","",F696),IF(G697="","",CONCATENATE(" / ",G697)))</f>
        <v>HEV_EW181</v>
      </c>
      <c r="BO697" s="225" t="e">
        <f aca="false">AX697</f>
        <v>#VALUE!</v>
      </c>
      <c r="BP697" s="226" t="str">
        <f aca="false">IF(V697="","",V697)</f>
        <v/>
      </c>
      <c r="BQ697" s="226" t="str">
        <f aca="false">IF(W697="","",CONCATENATE(W697,IF(LEFT(AO697,1)="s","+","")))</f>
        <v/>
      </c>
      <c r="BR697" s="226" t="str">
        <f aca="false">IF(X697="","",CONCATENATE(X697,IF(LEFT(AQ697,1)="s","+","")))</f>
        <v/>
      </c>
      <c r="BS697" s="226" t="str">
        <f aca="false">IF(Y697="","",CONCATENATE(Y697,IF(LEFT(AR697,1)="s","+","")))</f>
        <v/>
      </c>
      <c r="BT697" s="226" t="str">
        <f aca="false">IF(Z697="","",CONCATENATE(Z697,IF(LEFT(AS697,1)="s","+","")))</f>
        <v/>
      </c>
      <c r="BU697" s="227" t="str">
        <f aca="false">IF(AA697="","",CONCATENATE(AA697,IF(LEFT(AT697,1)="s","+","")))</f>
        <v/>
      </c>
      <c r="BW697" s="177" t="s">
        <v>338</v>
      </c>
      <c r="BX697" s="170" t="str">
        <f aca="false">IF(BW697&lt;&gt;"",IF(ISNUMBER(FIND("=",BW697)),LEFT(BW697,FIND("=",BW697)-1),BW697),BW697)</f>
        <v>xx</v>
      </c>
      <c r="BY697" s="170" t="str">
        <f aca="false">IF(BW697&lt;&gt;"",IF(ISNUMBER(FIND("=",BW697)),RIGHT(BW697,LEN(BW697)-FIND("=",BW697)),""),"")</f>
        <v>Non_select</v>
      </c>
      <c r="BZ697" s="170" t="str">
        <f aca="false">IF(BX697&lt;&gt;"",IF(ISNUMBER(FIND(".",BX697)),LEFT(BX697,FIND(".",BX697)-1),BX697),BX697)</f>
        <v>xx</v>
      </c>
      <c r="CA697" s="170" t="str">
        <f aca="false">IF(BX697&lt;&gt;"",IF(ISNUMBER(FIND(".",BX697)),RIGHT(BX697,LEN(BX697)-FIND(".",BX697)),""),"")</f>
        <v/>
      </c>
      <c r="CC697" s="170" t="str">
        <f aca="false">A697</f>
        <v>KF513685</v>
      </c>
      <c r="CD697" s="178" t="s">
        <v>339</v>
      </c>
      <c r="CE697" s="178" t="s">
        <v>340</v>
      </c>
      <c r="CF697" s="178" t="s">
        <v>341</v>
      </c>
      <c r="CK697" s="178"/>
      <c r="CR697" s="228" t="n">
        <f aca="false">C697</f>
        <v>3</v>
      </c>
      <c r="CS697" s="229" t="e">
        <f aca="false">d#REF!</f>
        <v>#VALUE!</v>
      </c>
      <c r="CT697" s="170" t="str">
        <f aca="false">CONCATENATE(CD697," strain ",CM697," ",CL697,", partial cds")</f>
        <v>Hepatitis E virus strain  , partial cds</v>
      </c>
    </row>
    <row r="698" customFormat="false" ht="11.9" hidden="false" customHeight="true" outlineLevel="0" collapsed="false">
      <c r="A698" s="154" t="s">
        <v>1728</v>
      </c>
      <c r="B698" s="147" t="n">
        <v>3</v>
      </c>
      <c r="C698" s="148" t="n">
        <v>3</v>
      </c>
      <c r="D698" s="147" t="s">
        <v>1712</v>
      </c>
      <c r="E698" s="150" t="s">
        <v>640</v>
      </c>
      <c r="F698" s="210" t="s">
        <v>1729</v>
      </c>
      <c r="H698" s="146" t="s">
        <v>649</v>
      </c>
      <c r="I698" s="153" t="s">
        <v>650</v>
      </c>
      <c r="J698" s="146" t="s">
        <v>395</v>
      </c>
      <c r="M698" s="157" t="s">
        <v>348</v>
      </c>
      <c r="N698" s="158" t="s">
        <v>400</v>
      </c>
      <c r="O698" s="159" t="n">
        <v>2008</v>
      </c>
      <c r="S698" s="146" t="n">
        <v>280</v>
      </c>
      <c r="T698" s="161" t="n">
        <v>3</v>
      </c>
      <c r="AH698" s="164" t="n">
        <v>6262</v>
      </c>
      <c r="AI698" s="164" t="n">
        <v>6541</v>
      </c>
      <c r="AJ698" s="219" t="n">
        <f aca="false">SeqEnd-SeqBeg+1</f>
        <v>280</v>
      </c>
      <c r="AK698" s="220" t="n">
        <f aca="false">AND( SeqBeg&lt;=Beg  , End &lt;=SeqEnd )</f>
        <v>0</v>
      </c>
      <c r="AN698" s="221"/>
      <c r="AT698" s="147" t="s">
        <v>103</v>
      </c>
      <c r="AU698" s="146"/>
      <c r="AW698" s="222" t="str">
        <f aca="false">HYPERLINK(CONCATENATE("http://www.ncbi.nlm.nih.gov/nuccore/",BM698),BM698)</f>
        <v>KF513686</v>
      </c>
      <c r="AX698" s="219" t="e">
        <f aca="false">CONCATENATE(d#REF!,IF(I698="","",CONCATENATE(".",I698)),IF(K698="","",CONCATENATE(".",K698)),IF(M698="","",CONCATENATE(".",M698)),IF(R698="","",CONCATENATE(".",R698)),IF(U698="","","(*)"))</f>
        <v>#VALUE!</v>
      </c>
      <c r="AY698" s="170" t="str">
        <f aca="false">CONCATENATE(BM698,".",BN698)</f>
        <v>KF513686.HEV_EW183</v>
      </c>
      <c r="AZ698" s="171" t="str">
        <f aca="false">IF(AV698="",IF(ISNUMBER(FIND(".",A698)),LEFT(A698,FIND(".",A698)-1),A698),AV698)</f>
        <v>KF513686</v>
      </c>
      <c r="BA698" s="171" t="str">
        <f aca="false">IF(ISNUMBER(FIND("-",AZ698)),LEFT(AZ698,FIND("-",AZ698)-1),AZ698)</f>
        <v>KF513686</v>
      </c>
      <c r="BB698" s="170" t="str">
        <f aca="false"> MEGAname &amp; "="</f>
        <v>KF513686=</v>
      </c>
      <c r="BC698" s="170" t="str">
        <f aca="false">Clear &amp; IF(span ,"Span","out")</f>
        <v>KF513686=out</v>
      </c>
      <c r="BD698" s="170" t="str">
        <f aca="false">Clear &amp; IF(span, IF(B698=".","Selected",B698),"out")</f>
        <v>KF513686=out</v>
      </c>
      <c r="BE698" s="170" t="str">
        <f aca="false">Clear &amp; Strain</f>
        <v>KF513686=HEV_EW184</v>
      </c>
      <c r="BF698" s="170" t="e">
        <f aca="false">CONCATENATE(A698,"=",F697,". ",AX698,IF(AB698="","",CONCATENATE(".",AB698)))</f>
        <v>#VALUE!</v>
      </c>
      <c r="BG698" s="170" t="e">
        <f aca="false">CONCATENATE(A698,"=",F697,". ",AX698)</f>
        <v>#VALUE!</v>
      </c>
      <c r="BH698" s="170" t="e">
        <f aca="false">CONCATENATE(A698,"=",AX698)</f>
        <v>#VALUE!</v>
      </c>
      <c r="BI698" s="170" t="e">
        <f aca="false">CONCATENATE(A698,"=",ComForSubtype,d#REF!)</f>
        <v>#VALUE!</v>
      </c>
      <c r="BJ698" s="170" t="str">
        <f aca="false">CONCATENATE(A698,"=",E698)</f>
        <v>KF513686=3</v>
      </c>
      <c r="BK698" s="170" t="str">
        <f aca="false">CONCATENATE(A698,"=",C698)</f>
        <v>KF513686=3</v>
      </c>
      <c r="BL698" s="170" t="e">
        <f aca="false">CONCATENATE(d#REF!,"=")</f>
        <v>#VALUE!</v>
      </c>
      <c r="BM698" s="223" t="str">
        <f aca="false">IF(BA698="XX","",BA698)</f>
        <v>KF513686</v>
      </c>
      <c r="BN698" s="224" t="str">
        <f aca="false">CONCATENATE(IF(F697="","",F697),IF(G698="","",CONCATENATE(" / ",G698)))</f>
        <v>HEV_EW183</v>
      </c>
      <c r="BO698" s="225" t="e">
        <f aca="false">AX698</f>
        <v>#VALUE!</v>
      </c>
      <c r="BP698" s="226" t="str">
        <f aca="false">IF(V698="","",V698)</f>
        <v/>
      </c>
      <c r="BQ698" s="226" t="str">
        <f aca="false">IF(W698="","",CONCATENATE(W698,IF(LEFT(AO698,1)="s","+","")))</f>
        <v/>
      </c>
      <c r="BR698" s="226" t="str">
        <f aca="false">IF(X698="","",CONCATENATE(X698,IF(LEFT(AQ698,1)="s","+","")))</f>
        <v/>
      </c>
      <c r="BS698" s="226" t="str">
        <f aca="false">IF(Y698="","",CONCATENATE(Y698,IF(LEFT(AR698,1)="s","+","")))</f>
        <v/>
      </c>
      <c r="BT698" s="226" t="str">
        <f aca="false">IF(Z698="","",CONCATENATE(Z698,IF(LEFT(AS698,1)="s","+","")))</f>
        <v/>
      </c>
      <c r="BU698" s="227" t="str">
        <f aca="false">IF(AA698="","",CONCATENATE(AA698,IF(LEFT(AT698,1)="s","+","")))</f>
        <v/>
      </c>
      <c r="BW698" s="177" t="s">
        <v>338</v>
      </c>
      <c r="BX698" s="170" t="str">
        <f aca="false">IF(BW698&lt;&gt;"",IF(ISNUMBER(FIND("=",BW698)),LEFT(BW698,FIND("=",BW698)-1),BW698),BW698)</f>
        <v>xx</v>
      </c>
      <c r="BY698" s="170" t="str">
        <f aca="false">IF(BW698&lt;&gt;"",IF(ISNUMBER(FIND("=",BW698)),RIGHT(BW698,LEN(BW698)-FIND("=",BW698)),""),"")</f>
        <v>Non_select</v>
      </c>
      <c r="BZ698" s="170" t="str">
        <f aca="false">IF(BX698&lt;&gt;"",IF(ISNUMBER(FIND(".",BX698)),LEFT(BX698,FIND(".",BX698)-1),BX698),BX698)</f>
        <v>xx</v>
      </c>
      <c r="CA698" s="170" t="str">
        <f aca="false">IF(BX698&lt;&gt;"",IF(ISNUMBER(FIND(".",BX698)),RIGHT(BX698,LEN(BX698)-FIND(".",BX698)),""),"")</f>
        <v/>
      </c>
      <c r="CC698" s="170" t="str">
        <f aca="false">A698</f>
        <v>KF513686</v>
      </c>
      <c r="CD698" s="178" t="s">
        <v>339</v>
      </c>
      <c r="CE698" s="178" t="s">
        <v>340</v>
      </c>
      <c r="CF698" s="178" t="s">
        <v>341</v>
      </c>
      <c r="CK698" s="178"/>
      <c r="CR698" s="228" t="n">
        <f aca="false">C698</f>
        <v>3</v>
      </c>
      <c r="CS698" s="229" t="e">
        <f aca="false">d#REF!</f>
        <v>#VALUE!</v>
      </c>
      <c r="CT698" s="170" t="str">
        <f aca="false">CONCATENATE(CD698," strain ",CM698," ",CL698,", partial cds")</f>
        <v>Hepatitis E virus strain  , partial cds</v>
      </c>
    </row>
    <row r="699" customFormat="false" ht="11.9" hidden="false" customHeight="true" outlineLevel="0" collapsed="false">
      <c r="A699" s="154" t="s">
        <v>1730</v>
      </c>
      <c r="B699" s="147" t="n">
        <v>3</v>
      </c>
      <c r="C699" s="148" t="n">
        <v>3</v>
      </c>
      <c r="D699" s="147" t="s">
        <v>1712</v>
      </c>
      <c r="E699" s="150" t="s">
        <v>640</v>
      </c>
      <c r="F699" s="210" t="s">
        <v>1731</v>
      </c>
      <c r="H699" s="146" t="s">
        <v>649</v>
      </c>
      <c r="I699" s="153" t="s">
        <v>650</v>
      </c>
      <c r="J699" s="146" t="s">
        <v>395</v>
      </c>
      <c r="M699" s="157" t="s">
        <v>348</v>
      </c>
      <c r="N699" s="158" t="s">
        <v>400</v>
      </c>
      <c r="O699" s="159" t="n">
        <v>2009</v>
      </c>
      <c r="S699" s="146" t="n">
        <v>280</v>
      </c>
      <c r="T699" s="161" t="n">
        <v>3</v>
      </c>
      <c r="AH699" s="164" t="n">
        <v>6262</v>
      </c>
      <c r="AI699" s="164" t="n">
        <v>6541</v>
      </c>
      <c r="AJ699" s="219" t="n">
        <f aca="false">SeqEnd-SeqBeg+1</f>
        <v>280</v>
      </c>
      <c r="AK699" s="220" t="n">
        <f aca="false">AND( SeqBeg&lt;=Beg  , End &lt;=SeqEnd )</f>
        <v>0</v>
      </c>
      <c r="AN699" s="221"/>
      <c r="AT699" s="147" t="s">
        <v>103</v>
      </c>
      <c r="AU699" s="146"/>
      <c r="AW699" s="222" t="str">
        <f aca="false">HYPERLINK(CONCATENATE("http://www.ncbi.nlm.nih.gov/nuccore/",BM699),BM699)</f>
        <v>KF513695</v>
      </c>
      <c r="AX699" s="219" t="str">
        <f aca="false">CONCATENATE(D698,IF(I699="","",CONCATENATE(".",I699)),IF(K699="","",CONCATENATE(".",K699)),IF(M699="","",CONCATENATE(".",M699)),IF(R698="","",CONCATENATE(".",R698)),IF(U699="","","(*)"))</f>
        <v>3eg.GBR.hum</v>
      </c>
      <c r="AY699" s="170" t="str">
        <f aca="false">CONCATENATE(BM699,".",BN699)</f>
        <v>KF513695.HEV_EW184</v>
      </c>
      <c r="AZ699" s="171" t="str">
        <f aca="false">IF(AV699="",IF(ISNUMBER(FIND(".",A699)),LEFT(A699,FIND(".",A699)-1),A699),AV699)</f>
        <v>KF513695</v>
      </c>
      <c r="BA699" s="171" t="str">
        <f aca="false">IF(ISNUMBER(FIND("-",AZ699)),LEFT(AZ699,FIND("-",AZ699)-1),AZ699)</f>
        <v>KF513695</v>
      </c>
      <c r="BB699" s="170" t="str">
        <f aca="false"> MEGAname &amp; "="</f>
        <v>KF513695=</v>
      </c>
      <c r="BC699" s="170" t="str">
        <f aca="false">Clear &amp; IF(span ,"Span","out")</f>
        <v>KF513695=out</v>
      </c>
      <c r="BD699" s="170" t="str">
        <f aca="false">Clear &amp; IF(span, IF(B699=".","Selected",B699),"out")</f>
        <v>KF513695=out</v>
      </c>
      <c r="BE699" s="170" t="str">
        <f aca="false">Clear &amp; Strain</f>
        <v>KF513695=HEV_EW193</v>
      </c>
      <c r="BF699" s="170" t="str">
        <f aca="false">CONCATENATE(A699,"=",F698,". ",AX699,IF(AB699="","",CONCATENATE(".",AB699)))</f>
        <v>KF513695=HEV_EW184. 3eg.GBR.hum</v>
      </c>
      <c r="BG699" s="170" t="str">
        <f aca="false">CONCATENATE(A699,"=",F698,". ",AX699)</f>
        <v>KF513695=HEV_EW184. 3eg.GBR.hum</v>
      </c>
      <c r="BH699" s="170" t="str">
        <f aca="false">CONCATENATE(A699,"=",AX699)</f>
        <v>KF513695=3eg.GBR.hum</v>
      </c>
      <c r="BI699" s="170" t="str">
        <f aca="false">CONCATENATE(A699,"=",ComForSubtype,D698)</f>
        <v>KF513695=3eg</v>
      </c>
      <c r="BJ699" s="170" t="str">
        <f aca="false">CONCATENATE(A699,"=",E699)</f>
        <v>KF513695=3</v>
      </c>
      <c r="BK699" s="170" t="str">
        <f aca="false">CONCATENATE(A699,"=",C699)</f>
        <v>KF513695=3</v>
      </c>
      <c r="BL699" s="170" t="str">
        <f aca="false">CONCATENATE(D698,"=")</f>
        <v>3eg=</v>
      </c>
      <c r="BM699" s="223" t="str">
        <f aca="false">IF(BA699="XX","",BA699)</f>
        <v>KF513695</v>
      </c>
      <c r="BN699" s="224" t="str">
        <f aca="false">CONCATENATE(IF(F698="","",F698),IF(G699="","",CONCATENATE(" / ",G699)))</f>
        <v>HEV_EW184</v>
      </c>
      <c r="BO699" s="225" t="str">
        <f aca="false">AX699</f>
        <v>3eg.GBR.hum</v>
      </c>
      <c r="BP699" s="226" t="str">
        <f aca="false">IF(V699="","",V699)</f>
        <v/>
      </c>
      <c r="BQ699" s="226" t="str">
        <f aca="false">IF(W699="","",CONCATENATE(W699,IF(LEFT(AO699,1)="s","+","")))</f>
        <v/>
      </c>
      <c r="BR699" s="226" t="str">
        <f aca="false">IF(X699="","",CONCATENATE(X699,IF(LEFT(AQ699,1)="s","+","")))</f>
        <v/>
      </c>
      <c r="BS699" s="226" t="str">
        <f aca="false">IF(Y699="","",CONCATENATE(Y699,IF(LEFT(AR699,1)="s","+","")))</f>
        <v/>
      </c>
      <c r="BT699" s="226" t="str">
        <f aca="false">IF(Z699="","",CONCATENATE(Z699,IF(LEFT(AS699,1)="s","+","")))</f>
        <v/>
      </c>
      <c r="BU699" s="227" t="str">
        <f aca="false">IF(AA699="","",CONCATENATE(AA699,IF(LEFT(AT699,1)="s","+","")))</f>
        <v/>
      </c>
      <c r="BW699" s="177" t="s">
        <v>338</v>
      </c>
      <c r="BX699" s="170" t="str">
        <f aca="false">IF(BW699&lt;&gt;"",IF(ISNUMBER(FIND("=",BW699)),LEFT(BW699,FIND("=",BW699)-1),BW699),BW699)</f>
        <v>xx</v>
      </c>
      <c r="BY699" s="170" t="str">
        <f aca="false">IF(BW699&lt;&gt;"",IF(ISNUMBER(FIND("=",BW699)),RIGHT(BW699,LEN(BW699)-FIND("=",BW699)),""),"")</f>
        <v>Non_select</v>
      </c>
      <c r="BZ699" s="170" t="str">
        <f aca="false">IF(BX699&lt;&gt;"",IF(ISNUMBER(FIND(".",BX699)),LEFT(BX699,FIND(".",BX699)-1),BX699),BX699)</f>
        <v>xx</v>
      </c>
      <c r="CA699" s="170" t="str">
        <f aca="false">IF(BX699&lt;&gt;"",IF(ISNUMBER(FIND(".",BX699)),RIGHT(BX699,LEN(BX699)-FIND(".",BX699)),""),"")</f>
        <v/>
      </c>
      <c r="CC699" s="170" t="str">
        <f aca="false">A699</f>
        <v>KF513695</v>
      </c>
      <c r="CD699" s="178" t="s">
        <v>339</v>
      </c>
      <c r="CE699" s="178" t="s">
        <v>340</v>
      </c>
      <c r="CF699" s="178" t="s">
        <v>341</v>
      </c>
      <c r="CK699" s="178"/>
      <c r="CR699" s="228" t="n">
        <f aca="false">C699</f>
        <v>3</v>
      </c>
      <c r="CS699" s="229" t="str">
        <f aca="false">D698</f>
        <v>3eg</v>
      </c>
      <c r="CT699" s="170" t="str">
        <f aca="false">CONCATENATE(CD699," strain ",CM699," ",CL699,", partial cds")</f>
        <v>Hepatitis E virus strain  , partial cds</v>
      </c>
    </row>
    <row r="700" customFormat="false" ht="11.9" hidden="false" customHeight="true" outlineLevel="0" collapsed="false">
      <c r="A700" s="154" t="s">
        <v>1732</v>
      </c>
      <c r="B700" s="147" t="n">
        <v>3</v>
      </c>
      <c r="C700" s="148" t="n">
        <v>3</v>
      </c>
      <c r="D700" s="147" t="s">
        <v>1712</v>
      </c>
      <c r="E700" s="150" t="s">
        <v>640</v>
      </c>
      <c r="F700" s="210" t="s">
        <v>1733</v>
      </c>
      <c r="H700" s="146" t="s">
        <v>649</v>
      </c>
      <c r="I700" s="153" t="s">
        <v>650</v>
      </c>
      <c r="J700" s="146" t="s">
        <v>395</v>
      </c>
      <c r="M700" s="157" t="s">
        <v>348</v>
      </c>
      <c r="N700" s="158" t="s">
        <v>400</v>
      </c>
      <c r="O700" s="159" t="n">
        <v>2009</v>
      </c>
      <c r="S700" s="146" t="n">
        <v>280</v>
      </c>
      <c r="T700" s="161" t="n">
        <v>3</v>
      </c>
      <c r="AH700" s="164" t="n">
        <v>6262</v>
      </c>
      <c r="AI700" s="164" t="n">
        <v>6541</v>
      </c>
      <c r="AJ700" s="219" t="n">
        <f aca="false">SeqEnd-SeqBeg+1</f>
        <v>280</v>
      </c>
      <c r="AK700" s="220" t="n">
        <f aca="false">AND( SeqBeg&lt;=Beg  , End &lt;=SeqEnd )</f>
        <v>0</v>
      </c>
      <c r="AN700" s="221"/>
      <c r="AT700" s="147" t="s">
        <v>103</v>
      </c>
      <c r="AU700" s="146"/>
      <c r="AW700" s="222" t="str">
        <f aca="false">HYPERLINK(CONCATENATE("http://www.ncbi.nlm.nih.gov/nuccore/",BM700),BM700)</f>
        <v>KF513699</v>
      </c>
      <c r="AX700" s="219" t="e">
        <f aca="false">CONCATENATE(d#REF!,IF(I700="","",CONCATENATE(".",I700)),IF(K700="","",CONCATENATE(".",K700)),IF(M700="","",CONCATENATE(".",M700)),IF(R700="","",CONCATENATE(".",R700)),IF(U700="","","(*)"))</f>
        <v>#VALUE!</v>
      </c>
      <c r="AY700" s="170" t="str">
        <f aca="false">CONCATENATE(BM700,".",BN700)</f>
        <v>KF513699.HEV_EW193</v>
      </c>
      <c r="AZ700" s="171" t="str">
        <f aca="false">IF(AV700="",IF(ISNUMBER(FIND(".",A700)),LEFT(A700,FIND(".",A700)-1),A700),AV700)</f>
        <v>KF513699</v>
      </c>
      <c r="BA700" s="171" t="str">
        <f aca="false">IF(ISNUMBER(FIND("-",AZ700)),LEFT(AZ700,FIND("-",AZ700)-1),AZ700)</f>
        <v>KF513699</v>
      </c>
      <c r="BB700" s="170" t="str">
        <f aca="false"> MEGAname &amp; "="</f>
        <v>KF513699=</v>
      </c>
      <c r="BC700" s="170" t="str">
        <f aca="false">Clear &amp; IF(span ,"Span","out")</f>
        <v>KF513699=out</v>
      </c>
      <c r="BD700" s="170" t="str">
        <f aca="false">Clear &amp; IF(span, IF(B700=".","Selected",B700),"out")</f>
        <v>KF513699=out</v>
      </c>
      <c r="BE700" s="170" t="str">
        <f aca="false">Clear &amp; Strain</f>
        <v>KF513699=HEV_EW197</v>
      </c>
      <c r="BF700" s="170" t="e">
        <f aca="false">CONCATENATE(A700,"=",F699,". ",AX700,IF(AB700="","",CONCATENATE(".",AB700)))</f>
        <v>#VALUE!</v>
      </c>
      <c r="BG700" s="170" t="e">
        <f aca="false">CONCATENATE(A700,"=",F699,". ",AX700)</f>
        <v>#VALUE!</v>
      </c>
      <c r="BH700" s="170" t="e">
        <f aca="false">CONCATENATE(A700,"=",AX700)</f>
        <v>#VALUE!</v>
      </c>
      <c r="BI700" s="170" t="e">
        <f aca="false">CONCATENATE(A700,"=",ComForSubtype,d#REF!)</f>
        <v>#VALUE!</v>
      </c>
      <c r="BJ700" s="170" t="str">
        <f aca="false">CONCATENATE(A700,"=",E700)</f>
        <v>KF513699=3</v>
      </c>
      <c r="BK700" s="170" t="str">
        <f aca="false">CONCATENATE(A700,"=",C700)</f>
        <v>KF513699=3</v>
      </c>
      <c r="BL700" s="170" t="e">
        <f aca="false">CONCATENATE(d#REF!,"=")</f>
        <v>#VALUE!</v>
      </c>
      <c r="BM700" s="223" t="str">
        <f aca="false">IF(BA700="XX","",BA700)</f>
        <v>KF513699</v>
      </c>
      <c r="BN700" s="224" t="str">
        <f aca="false">CONCATENATE(IF(F699="","",F699),IF(G700="","",CONCATENATE(" / ",G700)))</f>
        <v>HEV_EW193</v>
      </c>
      <c r="BO700" s="225" t="e">
        <f aca="false">AX700</f>
        <v>#VALUE!</v>
      </c>
      <c r="BP700" s="226" t="str">
        <f aca="false">IF(V700="","",V700)</f>
        <v/>
      </c>
      <c r="BQ700" s="226" t="str">
        <f aca="false">IF(W700="","",CONCATENATE(W700,IF(LEFT(AO700,1)="s","+","")))</f>
        <v/>
      </c>
      <c r="BR700" s="226" t="str">
        <f aca="false">IF(X700="","",CONCATENATE(X700,IF(LEFT(AQ700,1)="s","+","")))</f>
        <v/>
      </c>
      <c r="BS700" s="226" t="str">
        <f aca="false">IF(Y700="","",CONCATENATE(Y700,IF(LEFT(AR700,1)="s","+","")))</f>
        <v/>
      </c>
      <c r="BT700" s="226" t="str">
        <f aca="false">IF(Z700="","",CONCATENATE(Z700,IF(LEFT(AS700,1)="s","+","")))</f>
        <v/>
      </c>
      <c r="BU700" s="227" t="str">
        <f aca="false">IF(AA700="","",CONCATENATE(AA700,IF(LEFT(AT700,1)="s","+","")))</f>
        <v/>
      </c>
      <c r="BW700" s="177" t="s">
        <v>338</v>
      </c>
      <c r="BX700" s="170" t="str">
        <f aca="false">IF(BW700&lt;&gt;"",IF(ISNUMBER(FIND("=",BW700)),LEFT(BW700,FIND("=",BW700)-1),BW700),BW700)</f>
        <v>xx</v>
      </c>
      <c r="BY700" s="170" t="str">
        <f aca="false">IF(BW700&lt;&gt;"",IF(ISNUMBER(FIND("=",BW700)),RIGHT(BW700,LEN(BW700)-FIND("=",BW700)),""),"")</f>
        <v>Non_select</v>
      </c>
      <c r="BZ700" s="170" t="str">
        <f aca="false">IF(BX700&lt;&gt;"",IF(ISNUMBER(FIND(".",BX700)),LEFT(BX700,FIND(".",BX700)-1),BX700),BX700)</f>
        <v>xx</v>
      </c>
      <c r="CA700" s="170" t="str">
        <f aca="false">IF(BX700&lt;&gt;"",IF(ISNUMBER(FIND(".",BX700)),RIGHT(BX700,LEN(BX700)-FIND(".",BX700)),""),"")</f>
        <v/>
      </c>
      <c r="CC700" s="170" t="str">
        <f aca="false">A700</f>
        <v>KF513699</v>
      </c>
      <c r="CD700" s="178" t="s">
        <v>339</v>
      </c>
      <c r="CE700" s="178" t="s">
        <v>340</v>
      </c>
      <c r="CF700" s="178" t="s">
        <v>341</v>
      </c>
      <c r="CK700" s="178"/>
      <c r="CR700" s="228" t="n">
        <f aca="false">C700</f>
        <v>3</v>
      </c>
      <c r="CS700" s="229" t="e">
        <f aca="false">d#REF!</f>
        <v>#VALUE!</v>
      </c>
      <c r="CT700" s="170" t="str">
        <f aca="false">CONCATENATE(CD700," strain ",CM700," ",CL700,", partial cds")</f>
        <v>Hepatitis E virus strain  , partial cds</v>
      </c>
    </row>
    <row r="701" customFormat="false" ht="11.9" hidden="false" customHeight="true" outlineLevel="0" collapsed="false">
      <c r="A701" s="154" t="s">
        <v>1734</v>
      </c>
      <c r="B701" s="147" t="n">
        <v>3</v>
      </c>
      <c r="C701" s="148" t="n">
        <v>3</v>
      </c>
      <c r="D701" s="147" t="s">
        <v>1712</v>
      </c>
      <c r="E701" s="150" t="s">
        <v>640</v>
      </c>
      <c r="F701" s="210" t="s">
        <v>1735</v>
      </c>
      <c r="H701" s="146" t="s">
        <v>649</v>
      </c>
      <c r="I701" s="153" t="s">
        <v>650</v>
      </c>
      <c r="J701" s="146" t="s">
        <v>395</v>
      </c>
      <c r="M701" s="157" t="s">
        <v>348</v>
      </c>
      <c r="N701" s="158" t="s">
        <v>400</v>
      </c>
      <c r="O701" s="159" t="n">
        <v>2009</v>
      </c>
      <c r="S701" s="146" t="n">
        <v>280</v>
      </c>
      <c r="T701" s="161" t="n">
        <v>3</v>
      </c>
      <c r="AH701" s="164" t="n">
        <v>6262</v>
      </c>
      <c r="AI701" s="164" t="n">
        <v>6541</v>
      </c>
      <c r="AJ701" s="219" t="n">
        <f aca="false">SeqEnd-SeqBeg+1</f>
        <v>280</v>
      </c>
      <c r="AK701" s="220" t="n">
        <f aca="false">AND( SeqBeg&lt;=Beg  , End &lt;=SeqEnd )</f>
        <v>0</v>
      </c>
      <c r="AN701" s="221"/>
      <c r="AT701" s="147" t="s">
        <v>103</v>
      </c>
      <c r="AU701" s="146"/>
      <c r="AW701" s="222" t="str">
        <f aca="false">HYPERLINK(CONCATENATE("http://www.ncbi.nlm.nih.gov/nuccore/",BM701),BM701)</f>
        <v>KF513708</v>
      </c>
      <c r="AX701" s="219" t="str">
        <f aca="false">CONCATENATE(D700,IF(I701="","",CONCATENATE(".",I701)),IF(K701="","",CONCATENATE(".",K701)),IF(M701="","",CONCATENATE(".",M701)),IF(R700="","",CONCATENATE(".",R700)),IF(U701="","","(*)"))</f>
        <v>3eg.GBR.hum</v>
      </c>
      <c r="AY701" s="170" t="str">
        <f aca="false">CONCATENATE(BM701,".",BN701)</f>
        <v>KF513708.HEV_EW197</v>
      </c>
      <c r="AZ701" s="171" t="str">
        <f aca="false">IF(AV701="",IF(ISNUMBER(FIND(".",A701)),LEFT(A701,FIND(".",A701)-1),A701),AV701)</f>
        <v>KF513708</v>
      </c>
      <c r="BA701" s="171" t="str">
        <f aca="false">IF(ISNUMBER(FIND("-",AZ701)),LEFT(AZ701,FIND("-",AZ701)-1),AZ701)</f>
        <v>KF513708</v>
      </c>
      <c r="BB701" s="170" t="str">
        <f aca="false"> MEGAname &amp; "="</f>
        <v>KF513708=</v>
      </c>
      <c r="BC701" s="170" t="str">
        <f aca="false">Clear &amp; IF(span ,"Span","out")</f>
        <v>KF513708=out</v>
      </c>
      <c r="BD701" s="170" t="str">
        <f aca="false">Clear &amp; IF(span, IF(B701=".","Selected",B701),"out")</f>
        <v>KF513708=out</v>
      </c>
      <c r="BE701" s="170" t="str">
        <f aca="false">Clear &amp; Strain</f>
        <v>KF513708=HEV_EW204</v>
      </c>
      <c r="BF701" s="170" t="str">
        <f aca="false">CONCATENATE(A701,"=",F700,". ",AX701,IF(AB701="","",CONCATENATE(".",AB701)))</f>
        <v>KF513708=HEV_EW197. 3eg.GBR.hum</v>
      </c>
      <c r="BG701" s="170" t="str">
        <f aca="false">CONCATENATE(A701,"=",F700,". ",AX701)</f>
        <v>KF513708=HEV_EW197. 3eg.GBR.hum</v>
      </c>
      <c r="BH701" s="170" t="str">
        <f aca="false">CONCATENATE(A701,"=",AX701)</f>
        <v>KF513708=3eg.GBR.hum</v>
      </c>
      <c r="BI701" s="170" t="str">
        <f aca="false">CONCATENATE(A701,"=",ComForSubtype,D700)</f>
        <v>KF513708=3eg</v>
      </c>
      <c r="BJ701" s="170" t="str">
        <f aca="false">CONCATENATE(A701,"=",E701)</f>
        <v>KF513708=3</v>
      </c>
      <c r="BK701" s="170" t="str">
        <f aca="false">CONCATENATE(A701,"=",C701)</f>
        <v>KF513708=3</v>
      </c>
      <c r="BL701" s="170" t="str">
        <f aca="false">CONCATENATE(D700,"=")</f>
        <v>3eg=</v>
      </c>
      <c r="BM701" s="223" t="str">
        <f aca="false">IF(BA701="XX","",BA701)</f>
        <v>KF513708</v>
      </c>
      <c r="BN701" s="224" t="str">
        <f aca="false">CONCATENATE(IF(F700="","",F700),IF(G701="","",CONCATENATE(" / ",G701)))</f>
        <v>HEV_EW197</v>
      </c>
      <c r="BO701" s="225" t="str">
        <f aca="false">AX701</f>
        <v>3eg.GBR.hum</v>
      </c>
      <c r="BP701" s="226" t="str">
        <f aca="false">IF(V701="","",V701)</f>
        <v/>
      </c>
      <c r="BQ701" s="226" t="str">
        <f aca="false">IF(W701="","",CONCATENATE(W701,IF(LEFT(AO701,1)="s","+","")))</f>
        <v/>
      </c>
      <c r="BR701" s="226" t="str">
        <f aca="false">IF(X701="","",CONCATENATE(X701,IF(LEFT(AQ701,1)="s","+","")))</f>
        <v/>
      </c>
      <c r="BS701" s="226" t="str">
        <f aca="false">IF(Y701="","",CONCATENATE(Y701,IF(LEFT(AR701,1)="s","+","")))</f>
        <v/>
      </c>
      <c r="BT701" s="226" t="str">
        <f aca="false">IF(Z701="","",CONCATENATE(Z701,IF(LEFT(AS701,1)="s","+","")))</f>
        <v/>
      </c>
      <c r="BU701" s="227" t="str">
        <f aca="false">IF(AA701="","",CONCATENATE(AA701,IF(LEFT(AT701,1)="s","+","")))</f>
        <v/>
      </c>
      <c r="BW701" s="177" t="s">
        <v>338</v>
      </c>
      <c r="BX701" s="170" t="str">
        <f aca="false">IF(BW701&lt;&gt;"",IF(ISNUMBER(FIND("=",BW701)),LEFT(BW701,FIND("=",BW701)-1),BW701),BW701)</f>
        <v>xx</v>
      </c>
      <c r="BY701" s="170" t="str">
        <f aca="false">IF(BW701&lt;&gt;"",IF(ISNUMBER(FIND("=",BW701)),RIGHT(BW701,LEN(BW701)-FIND("=",BW701)),""),"")</f>
        <v>Non_select</v>
      </c>
      <c r="BZ701" s="170" t="str">
        <f aca="false">IF(BX701&lt;&gt;"",IF(ISNUMBER(FIND(".",BX701)),LEFT(BX701,FIND(".",BX701)-1),BX701),BX701)</f>
        <v>xx</v>
      </c>
      <c r="CA701" s="170" t="str">
        <f aca="false">IF(BX701&lt;&gt;"",IF(ISNUMBER(FIND(".",BX701)),RIGHT(BX701,LEN(BX701)-FIND(".",BX701)),""),"")</f>
        <v/>
      </c>
      <c r="CC701" s="170" t="str">
        <f aca="false">A701</f>
        <v>KF513708</v>
      </c>
      <c r="CD701" s="178" t="s">
        <v>339</v>
      </c>
      <c r="CE701" s="178" t="s">
        <v>340</v>
      </c>
      <c r="CF701" s="178" t="s">
        <v>341</v>
      </c>
      <c r="CK701" s="178"/>
      <c r="CR701" s="228" t="n">
        <f aca="false">C701</f>
        <v>3</v>
      </c>
      <c r="CS701" s="229" t="str">
        <f aca="false">D700</f>
        <v>3eg</v>
      </c>
      <c r="CT701" s="170" t="str">
        <f aca="false">CONCATENATE(CD701," strain ",CM701," ",CL701,", partial cds")</f>
        <v>Hepatitis E virus strain  , partial cds</v>
      </c>
    </row>
    <row r="702" customFormat="false" ht="11.9" hidden="false" customHeight="true" outlineLevel="0" collapsed="false">
      <c r="A702" s="154" t="s">
        <v>1736</v>
      </c>
      <c r="B702" s="147" t="n">
        <v>3</v>
      </c>
      <c r="C702" s="148" t="n">
        <v>3</v>
      </c>
      <c r="D702" s="147" t="s">
        <v>1712</v>
      </c>
      <c r="E702" s="150" t="s">
        <v>640</v>
      </c>
      <c r="F702" s="210" t="s">
        <v>1737</v>
      </c>
      <c r="H702" s="146" t="s">
        <v>649</v>
      </c>
      <c r="I702" s="153" t="s">
        <v>650</v>
      </c>
      <c r="J702" s="146" t="s">
        <v>395</v>
      </c>
      <c r="M702" s="157" t="s">
        <v>348</v>
      </c>
      <c r="N702" s="158" t="s">
        <v>400</v>
      </c>
      <c r="O702" s="159" t="n">
        <v>2005</v>
      </c>
      <c r="S702" s="146" t="n">
        <v>280</v>
      </c>
      <c r="T702" s="161" t="n">
        <v>4</v>
      </c>
      <c r="AH702" s="164" t="n">
        <v>6262</v>
      </c>
      <c r="AI702" s="164" t="n">
        <v>6541</v>
      </c>
      <c r="AJ702" s="219" t="n">
        <f aca="false">SeqEnd-SeqBeg+1</f>
        <v>280</v>
      </c>
      <c r="AK702" s="220" t="n">
        <f aca="false">AND( SeqBeg&lt;=Beg  , End &lt;=SeqEnd )</f>
        <v>0</v>
      </c>
      <c r="AN702" s="221"/>
      <c r="AT702" s="147" t="s">
        <v>103</v>
      </c>
      <c r="AU702" s="146"/>
      <c r="AW702" s="222" t="str">
        <f aca="false">HYPERLINK(CONCATENATE("http://www.ncbi.nlm.nih.gov/nuccore/",BM702),BM702)</f>
        <v>KF513747</v>
      </c>
      <c r="AX702" s="219" t="e">
        <f aca="false">CONCATENATE(d#REF!,IF(I702="","",CONCATENATE(".",I702)),IF(K702="","",CONCATENATE(".",K702)),IF(M702="","",CONCATENATE(".",M702)),IF(R702="","",CONCATENATE(".",R702)),IF(U702="","","(*)"))</f>
        <v>#VALUE!</v>
      </c>
      <c r="AY702" s="170" t="str">
        <f aca="false">CONCATENATE(BM702,".",BN702)</f>
        <v>KF513747.HEV_EW204</v>
      </c>
      <c r="AZ702" s="171" t="str">
        <f aca="false">IF(AV702="",IF(ISNUMBER(FIND(".",A702)),LEFT(A702,FIND(".",A702)-1),A702),AV702)</f>
        <v>KF513747</v>
      </c>
      <c r="BA702" s="171" t="str">
        <f aca="false">IF(ISNUMBER(FIND("-",AZ702)),LEFT(AZ702,FIND("-",AZ702)-1),AZ702)</f>
        <v>KF513747</v>
      </c>
      <c r="BB702" s="170" t="str">
        <f aca="false"> MEGAname &amp; "="</f>
        <v>KF513747=</v>
      </c>
      <c r="BC702" s="170" t="str">
        <f aca="false">Clear &amp; IF(span ,"Span","out")</f>
        <v>KF513747=out</v>
      </c>
      <c r="BD702" s="170" t="str">
        <f aca="false">Clear &amp; IF(span, IF(B702=".","Selected",B702),"out")</f>
        <v>KF513747=out</v>
      </c>
      <c r="BE702" s="170" t="str">
        <f aca="false">Clear &amp; Strain</f>
        <v>KF513747=HEV_EW23</v>
      </c>
      <c r="BF702" s="170" t="e">
        <f aca="false">CONCATENATE(A702,"=",F701,". ",AX702,IF(AB702="","",CONCATENATE(".",AB702)))</f>
        <v>#VALUE!</v>
      </c>
      <c r="BG702" s="170" t="e">
        <f aca="false">CONCATENATE(A702,"=",F701,". ",AX702)</f>
        <v>#VALUE!</v>
      </c>
      <c r="BH702" s="170" t="e">
        <f aca="false">CONCATENATE(A702,"=",AX702)</f>
        <v>#VALUE!</v>
      </c>
      <c r="BI702" s="170" t="e">
        <f aca="false">CONCATENATE(A702,"=",ComForSubtype,d#REF!)</f>
        <v>#VALUE!</v>
      </c>
      <c r="BJ702" s="170" t="str">
        <f aca="false">CONCATENATE(A702,"=",E702)</f>
        <v>KF513747=3</v>
      </c>
      <c r="BK702" s="170" t="str">
        <f aca="false">CONCATENATE(A702,"=",C702)</f>
        <v>KF513747=3</v>
      </c>
      <c r="BL702" s="170" t="e">
        <f aca="false">CONCATENATE(d#REF!,"=")</f>
        <v>#VALUE!</v>
      </c>
      <c r="BM702" s="223" t="str">
        <f aca="false">IF(BA702="XX","",BA702)</f>
        <v>KF513747</v>
      </c>
      <c r="BN702" s="224" t="str">
        <f aca="false">CONCATENATE(IF(F701="","",F701),IF(G702="","",CONCATENATE(" / ",G702)))</f>
        <v>HEV_EW204</v>
      </c>
      <c r="BO702" s="225" t="e">
        <f aca="false">AX702</f>
        <v>#VALUE!</v>
      </c>
      <c r="BP702" s="226" t="str">
        <f aca="false">IF(V702="","",V702)</f>
        <v/>
      </c>
      <c r="BQ702" s="226" t="str">
        <f aca="false">IF(W702="","",CONCATENATE(W702,IF(LEFT(AO702,1)="s","+","")))</f>
        <v/>
      </c>
      <c r="BR702" s="226" t="str">
        <f aca="false">IF(X702="","",CONCATENATE(X702,IF(LEFT(AQ702,1)="s","+","")))</f>
        <v/>
      </c>
      <c r="BS702" s="226" t="str">
        <f aca="false">IF(Y702="","",CONCATENATE(Y702,IF(LEFT(AR702,1)="s","+","")))</f>
        <v/>
      </c>
      <c r="BT702" s="226" t="str">
        <f aca="false">IF(Z702="","",CONCATENATE(Z702,IF(LEFT(AS702,1)="s","+","")))</f>
        <v/>
      </c>
      <c r="BU702" s="227" t="str">
        <f aca="false">IF(AA702="","",CONCATENATE(AA702,IF(LEFT(AT702,1)="s","+","")))</f>
        <v/>
      </c>
      <c r="BW702" s="177" t="s">
        <v>338</v>
      </c>
      <c r="BX702" s="170" t="str">
        <f aca="false">IF(BW702&lt;&gt;"",IF(ISNUMBER(FIND("=",BW702)),LEFT(BW702,FIND("=",BW702)-1),BW702),BW702)</f>
        <v>xx</v>
      </c>
      <c r="BY702" s="170" t="str">
        <f aca="false">IF(BW702&lt;&gt;"",IF(ISNUMBER(FIND("=",BW702)),RIGHT(BW702,LEN(BW702)-FIND("=",BW702)),""),"")</f>
        <v>Non_select</v>
      </c>
      <c r="BZ702" s="170" t="str">
        <f aca="false">IF(BX702&lt;&gt;"",IF(ISNUMBER(FIND(".",BX702)),LEFT(BX702,FIND(".",BX702)-1),BX702),BX702)</f>
        <v>xx</v>
      </c>
      <c r="CA702" s="170" t="str">
        <f aca="false">IF(BX702&lt;&gt;"",IF(ISNUMBER(FIND(".",BX702)),RIGHT(BX702,LEN(BX702)-FIND(".",BX702)),""),"")</f>
        <v/>
      </c>
      <c r="CC702" s="170" t="str">
        <f aca="false">A702</f>
        <v>KF513747</v>
      </c>
      <c r="CD702" s="178" t="s">
        <v>339</v>
      </c>
      <c r="CE702" s="178" t="s">
        <v>340</v>
      </c>
      <c r="CF702" s="178" t="s">
        <v>341</v>
      </c>
      <c r="CK702" s="178"/>
      <c r="CR702" s="228" t="n">
        <f aca="false">C702</f>
        <v>3</v>
      </c>
      <c r="CS702" s="229" t="e">
        <f aca="false">d#REF!</f>
        <v>#VALUE!</v>
      </c>
      <c r="CT702" s="170" t="str">
        <f aca="false">CONCATENATE(CD702," strain ",CM702," ",CL702,", partial cds")</f>
        <v>Hepatitis E virus strain  , partial cds</v>
      </c>
    </row>
    <row r="703" customFormat="false" ht="11.9" hidden="false" customHeight="true" outlineLevel="0" collapsed="false">
      <c r="A703" s="154" t="s">
        <v>1738</v>
      </c>
      <c r="B703" s="147" t="n">
        <v>3</v>
      </c>
      <c r="C703" s="148" t="n">
        <v>3</v>
      </c>
      <c r="D703" s="147" t="s">
        <v>1712</v>
      </c>
      <c r="E703" s="150" t="s">
        <v>640</v>
      </c>
      <c r="F703" s="210" t="s">
        <v>1739</v>
      </c>
      <c r="H703" s="146" t="s">
        <v>649</v>
      </c>
      <c r="I703" s="153" t="s">
        <v>650</v>
      </c>
      <c r="J703" s="146" t="s">
        <v>395</v>
      </c>
      <c r="M703" s="157" t="s">
        <v>348</v>
      </c>
      <c r="N703" s="158" t="s">
        <v>400</v>
      </c>
      <c r="O703" s="159" t="n">
        <v>2010</v>
      </c>
      <c r="S703" s="146" t="n">
        <v>280</v>
      </c>
      <c r="T703" s="161" t="n">
        <v>4</v>
      </c>
      <c r="AH703" s="164" t="n">
        <v>6262</v>
      </c>
      <c r="AI703" s="164" t="n">
        <v>6541</v>
      </c>
      <c r="AJ703" s="219" t="n">
        <f aca="false">SeqEnd-SeqBeg+1</f>
        <v>280</v>
      </c>
      <c r="AK703" s="220" t="n">
        <f aca="false">AND( SeqBeg&lt;=Beg  , End &lt;=SeqEnd )</f>
        <v>0</v>
      </c>
      <c r="AN703" s="221"/>
      <c r="AT703" s="147" t="s">
        <v>103</v>
      </c>
      <c r="AU703" s="146"/>
      <c r="AW703" s="222" t="str">
        <f aca="false">HYPERLINK(CONCATENATE("http://www.ncbi.nlm.nih.gov/nuccore/",BM703),BM703)</f>
        <v>KF513768</v>
      </c>
      <c r="AX703" s="219" t="str">
        <f aca="false">CONCATENATE(D702,IF(I703="","",CONCATENATE(".",I703)),IF(K703="","",CONCATENATE(".",K703)),IF(M703="","",CONCATENATE(".",M703)),IF(R702="","",CONCATENATE(".",R702)),IF(U703="","","(*)"))</f>
        <v>3eg.GBR.hum</v>
      </c>
      <c r="AY703" s="170" t="str">
        <f aca="false">CONCATENATE(BM703,".",BN703)</f>
        <v>KF513768.HEV_EW23</v>
      </c>
      <c r="AZ703" s="171" t="str">
        <f aca="false">IF(AV703="",IF(ISNUMBER(FIND(".",A703)),LEFT(A703,FIND(".",A703)-1),A703),AV703)</f>
        <v>KF513768</v>
      </c>
      <c r="BA703" s="171" t="str">
        <f aca="false">IF(ISNUMBER(FIND("-",AZ703)),LEFT(AZ703,FIND("-",AZ703)-1),AZ703)</f>
        <v>KF513768</v>
      </c>
      <c r="BB703" s="170" t="str">
        <f aca="false"> MEGAname &amp; "="</f>
        <v>KF513768=</v>
      </c>
      <c r="BC703" s="170" t="str">
        <f aca="false">Clear &amp; IF(span ,"Span","out")</f>
        <v>KF513768=out</v>
      </c>
      <c r="BD703" s="170" t="str">
        <f aca="false">Clear &amp; IF(span, IF(B703=".","Selected",B703),"out")</f>
        <v>KF513768=out</v>
      </c>
      <c r="BE703" s="170" t="str">
        <f aca="false">Clear &amp; Strain</f>
        <v>KF513768=HEV_EW259</v>
      </c>
      <c r="BF703" s="170" t="str">
        <f aca="false">CONCATENATE(A703,"=",F702,". ",AX703,IF(AB703="","",CONCATENATE(".",AB703)))</f>
        <v>KF513768=HEV_EW23. 3eg.GBR.hum</v>
      </c>
      <c r="BG703" s="170" t="str">
        <f aca="false">CONCATENATE(A703,"=",F702,". ",AX703)</f>
        <v>KF513768=HEV_EW23. 3eg.GBR.hum</v>
      </c>
      <c r="BH703" s="170" t="str">
        <f aca="false">CONCATENATE(A703,"=",AX703)</f>
        <v>KF513768=3eg.GBR.hum</v>
      </c>
      <c r="BI703" s="170" t="str">
        <f aca="false">CONCATENATE(A703,"=",ComForSubtype,D702)</f>
        <v>KF513768=3eg</v>
      </c>
      <c r="BJ703" s="170" t="str">
        <f aca="false">CONCATENATE(A703,"=",E703)</f>
        <v>KF513768=3</v>
      </c>
      <c r="BK703" s="170" t="str">
        <f aca="false">CONCATENATE(A703,"=",C703)</f>
        <v>KF513768=3</v>
      </c>
      <c r="BL703" s="170" t="str">
        <f aca="false">CONCATENATE(D702,"=")</f>
        <v>3eg=</v>
      </c>
      <c r="BM703" s="223" t="str">
        <f aca="false">IF(BA703="XX","",BA703)</f>
        <v>KF513768</v>
      </c>
      <c r="BN703" s="224" t="str">
        <f aca="false">CONCATENATE(IF(F702="","",F702),IF(G703="","",CONCATENATE(" / ",G703)))</f>
        <v>HEV_EW23</v>
      </c>
      <c r="BO703" s="225" t="str">
        <f aca="false">AX703</f>
        <v>3eg.GBR.hum</v>
      </c>
      <c r="BP703" s="226" t="str">
        <f aca="false">IF(V703="","",V703)</f>
        <v/>
      </c>
      <c r="BQ703" s="226" t="str">
        <f aca="false">IF(W703="","",CONCATENATE(W703,IF(LEFT(AO703,1)="s","+","")))</f>
        <v/>
      </c>
      <c r="BR703" s="226" t="str">
        <f aca="false">IF(X703="","",CONCATENATE(X703,IF(LEFT(AQ703,1)="s","+","")))</f>
        <v/>
      </c>
      <c r="BS703" s="226" t="str">
        <f aca="false">IF(Y703="","",CONCATENATE(Y703,IF(LEFT(AR703,1)="s","+","")))</f>
        <v/>
      </c>
      <c r="BT703" s="226" t="str">
        <f aca="false">IF(Z703="","",CONCATENATE(Z703,IF(LEFT(AS703,1)="s","+","")))</f>
        <v/>
      </c>
      <c r="BU703" s="227" t="str">
        <f aca="false">IF(AA703="","",CONCATENATE(AA703,IF(LEFT(AT703,1)="s","+","")))</f>
        <v/>
      </c>
      <c r="BW703" s="177" t="s">
        <v>338</v>
      </c>
      <c r="BX703" s="170" t="str">
        <f aca="false">IF(BW703&lt;&gt;"",IF(ISNUMBER(FIND("=",BW703)),LEFT(BW703,FIND("=",BW703)-1),BW703),BW703)</f>
        <v>xx</v>
      </c>
      <c r="BY703" s="170" t="str">
        <f aca="false">IF(BW703&lt;&gt;"",IF(ISNUMBER(FIND("=",BW703)),RIGHT(BW703,LEN(BW703)-FIND("=",BW703)),""),"")</f>
        <v>Non_select</v>
      </c>
      <c r="BZ703" s="170" t="str">
        <f aca="false">IF(BX703&lt;&gt;"",IF(ISNUMBER(FIND(".",BX703)),LEFT(BX703,FIND(".",BX703)-1),BX703),BX703)</f>
        <v>xx</v>
      </c>
      <c r="CA703" s="170" t="str">
        <f aca="false">IF(BX703&lt;&gt;"",IF(ISNUMBER(FIND(".",BX703)),RIGHT(BX703,LEN(BX703)-FIND(".",BX703)),""),"")</f>
        <v/>
      </c>
      <c r="CC703" s="170" t="str">
        <f aca="false">A703</f>
        <v>KF513768</v>
      </c>
      <c r="CD703" s="178" t="s">
        <v>339</v>
      </c>
      <c r="CE703" s="178" t="s">
        <v>340</v>
      </c>
      <c r="CF703" s="178" t="s">
        <v>341</v>
      </c>
      <c r="CK703" s="178"/>
      <c r="CR703" s="228" t="n">
        <f aca="false">C703</f>
        <v>3</v>
      </c>
      <c r="CS703" s="229" t="str">
        <f aca="false">D702</f>
        <v>3eg</v>
      </c>
      <c r="CT703" s="170" t="str">
        <f aca="false">CONCATENATE(CD703," strain ",CM703," ",CL703,", partial cds")</f>
        <v>Hepatitis E virus strain  , partial cds</v>
      </c>
    </row>
    <row r="704" customFormat="false" ht="11.9" hidden="false" customHeight="true" outlineLevel="0" collapsed="false">
      <c r="A704" s="154" t="s">
        <v>1740</v>
      </c>
      <c r="B704" s="147" t="n">
        <v>3</v>
      </c>
      <c r="C704" s="148" t="n">
        <v>3</v>
      </c>
      <c r="D704" s="147" t="s">
        <v>1712</v>
      </c>
      <c r="E704" s="150" t="s">
        <v>640</v>
      </c>
      <c r="F704" s="210" t="s">
        <v>1741</v>
      </c>
      <c r="H704" s="146" t="s">
        <v>649</v>
      </c>
      <c r="I704" s="153" t="s">
        <v>650</v>
      </c>
      <c r="J704" s="146" t="s">
        <v>395</v>
      </c>
      <c r="M704" s="157" t="s">
        <v>348</v>
      </c>
      <c r="N704" s="158" t="s">
        <v>400</v>
      </c>
      <c r="O704" s="159" t="n">
        <v>2005</v>
      </c>
      <c r="S704" s="146" t="n">
        <v>280</v>
      </c>
      <c r="T704" s="161" t="n">
        <v>5</v>
      </c>
      <c r="AH704" s="164" t="n">
        <v>6262</v>
      </c>
      <c r="AI704" s="164" t="n">
        <v>6541</v>
      </c>
      <c r="AJ704" s="219" t="n">
        <f aca="false">SeqEnd-SeqBeg+1</f>
        <v>280</v>
      </c>
      <c r="AK704" s="220" t="n">
        <f aca="false">AND( SeqBeg&lt;=Beg  , End &lt;=SeqEnd )</f>
        <v>0</v>
      </c>
      <c r="AN704" s="221"/>
      <c r="AT704" s="147" t="s">
        <v>103</v>
      </c>
      <c r="AU704" s="146"/>
      <c r="AW704" s="222" t="str">
        <f aca="false">HYPERLINK(CONCATENATE("http://www.ncbi.nlm.nih.gov/nuccore/",BM704),BM704)</f>
        <v>KF513802</v>
      </c>
      <c r="AX704" s="219" t="e">
        <f aca="false">CONCATENATE(d#REF!,IF(I704="","",CONCATENATE(".",I704)),IF(K704="","",CONCATENATE(".",K704)),IF(M704="","",CONCATENATE(".",M704)),IF(R704="","",CONCATENATE(".",R704)),IF(U704="","","(*)"))</f>
        <v>#VALUE!</v>
      </c>
      <c r="AY704" s="170" t="str">
        <f aca="false">CONCATENATE(BM704,".",BN704)</f>
        <v>KF513802.HEV_EW259</v>
      </c>
      <c r="AZ704" s="171" t="str">
        <f aca="false">IF(AV704="",IF(ISNUMBER(FIND(".",A704)),LEFT(A704,FIND(".",A704)-1),A704),AV704)</f>
        <v>KF513802</v>
      </c>
      <c r="BA704" s="171" t="str">
        <f aca="false">IF(ISNUMBER(FIND("-",AZ704)),LEFT(AZ704,FIND("-",AZ704)-1),AZ704)</f>
        <v>KF513802</v>
      </c>
      <c r="BB704" s="170" t="str">
        <f aca="false"> MEGAname &amp; "="</f>
        <v>KF513802=</v>
      </c>
      <c r="BC704" s="170" t="str">
        <f aca="false">Clear &amp; IF(span ,"Span","out")</f>
        <v>KF513802=out</v>
      </c>
      <c r="BD704" s="170" t="str">
        <f aca="false">Clear &amp; IF(span, IF(B704=".","Selected",B704),"out")</f>
        <v>KF513802=out</v>
      </c>
      <c r="BE704" s="170" t="str">
        <f aca="false">Clear &amp; Strain</f>
        <v>KF513802=HEV_EW28</v>
      </c>
      <c r="BF704" s="170" t="e">
        <f aca="false">CONCATENATE(A704,"=",F703,". ",AX704,IF(AB704="","",CONCATENATE(".",AB704)))</f>
        <v>#VALUE!</v>
      </c>
      <c r="BG704" s="170" t="e">
        <f aca="false">CONCATENATE(A704,"=",F703,". ",AX704)</f>
        <v>#VALUE!</v>
      </c>
      <c r="BH704" s="170" t="e">
        <f aca="false">CONCATENATE(A704,"=",AX704)</f>
        <v>#VALUE!</v>
      </c>
      <c r="BI704" s="170" t="e">
        <f aca="false">CONCATENATE(A704,"=",ComForSubtype,d#REF!)</f>
        <v>#VALUE!</v>
      </c>
      <c r="BJ704" s="170" t="str">
        <f aca="false">CONCATENATE(A704,"=",E704)</f>
        <v>KF513802=3</v>
      </c>
      <c r="BK704" s="170" t="str">
        <f aca="false">CONCATENATE(A704,"=",C704)</f>
        <v>KF513802=3</v>
      </c>
      <c r="BL704" s="170" t="e">
        <f aca="false">CONCATENATE(d#REF!,"=")</f>
        <v>#VALUE!</v>
      </c>
      <c r="BM704" s="223" t="str">
        <f aca="false">IF(BA704="XX","",BA704)</f>
        <v>KF513802</v>
      </c>
      <c r="BN704" s="224" t="str">
        <f aca="false">CONCATENATE(IF(F703="","",F703),IF(G704="","",CONCATENATE(" / ",G704)))</f>
        <v>HEV_EW259</v>
      </c>
      <c r="BO704" s="225" t="e">
        <f aca="false">AX704</f>
        <v>#VALUE!</v>
      </c>
      <c r="BP704" s="226" t="str">
        <f aca="false">IF(V704="","",V704)</f>
        <v/>
      </c>
      <c r="BQ704" s="226" t="str">
        <f aca="false">IF(W704="","",CONCATENATE(W704,IF(LEFT(AO704,1)="s","+","")))</f>
        <v/>
      </c>
      <c r="BR704" s="226" t="str">
        <f aca="false">IF(X704="","",CONCATENATE(X704,IF(LEFT(AQ704,1)="s","+","")))</f>
        <v/>
      </c>
      <c r="BS704" s="226" t="str">
        <f aca="false">IF(Y704="","",CONCATENATE(Y704,IF(LEFT(AR704,1)="s","+","")))</f>
        <v/>
      </c>
      <c r="BT704" s="226" t="str">
        <f aca="false">IF(Z704="","",CONCATENATE(Z704,IF(LEFT(AS704,1)="s","+","")))</f>
        <v/>
      </c>
      <c r="BU704" s="227" t="str">
        <f aca="false">IF(AA704="","",CONCATENATE(AA704,IF(LEFT(AT704,1)="s","+","")))</f>
        <v/>
      </c>
      <c r="BW704" s="177" t="s">
        <v>338</v>
      </c>
      <c r="BX704" s="170" t="str">
        <f aca="false">IF(BW704&lt;&gt;"",IF(ISNUMBER(FIND("=",BW704)),LEFT(BW704,FIND("=",BW704)-1),BW704),BW704)</f>
        <v>xx</v>
      </c>
      <c r="BY704" s="170" t="str">
        <f aca="false">IF(BW704&lt;&gt;"",IF(ISNUMBER(FIND("=",BW704)),RIGHT(BW704,LEN(BW704)-FIND("=",BW704)),""),"")</f>
        <v>Non_select</v>
      </c>
      <c r="BZ704" s="170" t="str">
        <f aca="false">IF(BX704&lt;&gt;"",IF(ISNUMBER(FIND(".",BX704)),LEFT(BX704,FIND(".",BX704)-1),BX704),BX704)</f>
        <v>xx</v>
      </c>
      <c r="CA704" s="170" t="str">
        <f aca="false">IF(BX704&lt;&gt;"",IF(ISNUMBER(FIND(".",BX704)),RIGHT(BX704,LEN(BX704)-FIND(".",BX704)),""),"")</f>
        <v/>
      </c>
      <c r="CC704" s="170" t="str">
        <f aca="false">A704</f>
        <v>KF513802</v>
      </c>
      <c r="CD704" s="178" t="s">
        <v>339</v>
      </c>
      <c r="CE704" s="178" t="s">
        <v>340</v>
      </c>
      <c r="CF704" s="178" t="s">
        <v>341</v>
      </c>
      <c r="CK704" s="178"/>
      <c r="CR704" s="228" t="n">
        <f aca="false">C704</f>
        <v>3</v>
      </c>
      <c r="CS704" s="229" t="e">
        <f aca="false">d#REF!</f>
        <v>#VALUE!</v>
      </c>
      <c r="CT704" s="170" t="str">
        <f aca="false">CONCATENATE(CD704," strain ",CM704," ",CL704,", partial cds")</f>
        <v>Hepatitis E virus strain  , partial cds</v>
      </c>
    </row>
    <row r="705" customFormat="false" ht="11.9" hidden="false" customHeight="true" outlineLevel="0" collapsed="false">
      <c r="A705" s="154" t="s">
        <v>1742</v>
      </c>
      <c r="B705" s="147" t="n">
        <v>3</v>
      </c>
      <c r="C705" s="148" t="n">
        <v>3</v>
      </c>
      <c r="D705" s="147" t="s">
        <v>1712</v>
      </c>
      <c r="E705" s="150" t="s">
        <v>640</v>
      </c>
      <c r="F705" s="210" t="s">
        <v>1743</v>
      </c>
      <c r="H705" s="146" t="s">
        <v>649</v>
      </c>
      <c r="I705" s="153" t="s">
        <v>650</v>
      </c>
      <c r="J705" s="146" t="s">
        <v>395</v>
      </c>
      <c r="M705" s="157" t="s">
        <v>348</v>
      </c>
      <c r="N705" s="158" t="s">
        <v>400</v>
      </c>
      <c r="O705" s="159" t="n">
        <v>2005</v>
      </c>
      <c r="S705" s="146" t="n">
        <v>280</v>
      </c>
      <c r="T705" s="161" t="n">
        <v>5</v>
      </c>
      <c r="AH705" s="164" t="n">
        <v>6262</v>
      </c>
      <c r="AI705" s="164" t="n">
        <v>6541</v>
      </c>
      <c r="AJ705" s="219" t="n">
        <f aca="false">SeqEnd-SeqBeg+1</f>
        <v>280</v>
      </c>
      <c r="AK705" s="220" t="n">
        <f aca="false">AND( SeqBeg&lt;=Beg  , End &lt;=SeqEnd )</f>
        <v>0</v>
      </c>
      <c r="AN705" s="221"/>
      <c r="AT705" s="147" t="s">
        <v>103</v>
      </c>
      <c r="AU705" s="146"/>
      <c r="AW705" s="222" t="str">
        <f aca="false">HYPERLINK(CONCATENATE("http://www.ncbi.nlm.nih.gov/nuccore/",BM705),BM705)</f>
        <v>KF513813</v>
      </c>
      <c r="AX705" s="219" t="e">
        <f aca="false">CONCATENATE(d#REF!,IF(I705="","",CONCATENATE(".",I705)),IF(K705="","",CONCATENATE(".",K705)),IF(M705="","",CONCATENATE(".",M705)),IF(R705="","",CONCATENATE(".",R705)),IF(U705="","","(*)"))</f>
        <v>#VALUE!</v>
      </c>
      <c r="AY705" s="170" t="str">
        <f aca="false">CONCATENATE(BM705,".",BN705)</f>
        <v>KF513813.HEV_EW28</v>
      </c>
      <c r="AZ705" s="171" t="str">
        <f aca="false">IF(AV705="",IF(ISNUMBER(FIND(".",A705)),LEFT(A705,FIND(".",A705)-1),A705),AV705)</f>
        <v>KF513813</v>
      </c>
      <c r="BA705" s="171" t="str">
        <f aca="false">IF(ISNUMBER(FIND("-",AZ705)),LEFT(AZ705,FIND("-",AZ705)-1),AZ705)</f>
        <v>KF513813</v>
      </c>
      <c r="BB705" s="170" t="str">
        <f aca="false"> MEGAname &amp; "="</f>
        <v>KF513813=</v>
      </c>
      <c r="BC705" s="170" t="str">
        <f aca="false">Clear &amp; IF(span ,"Span","out")</f>
        <v>KF513813=out</v>
      </c>
      <c r="BD705" s="170" t="str">
        <f aca="false">Clear &amp; IF(span, IF(B705=".","Selected",B705),"out")</f>
        <v>KF513813=out</v>
      </c>
      <c r="BE705" s="170" t="str">
        <f aca="false">Clear &amp; Strain</f>
        <v>KF513813=HEV_EW29</v>
      </c>
      <c r="BF705" s="170" t="e">
        <f aca="false">CONCATENATE(A705,"=",F704,". ",AX705,IF(AB705="","",CONCATENATE(".",AB705)))</f>
        <v>#VALUE!</v>
      </c>
      <c r="BG705" s="170" t="e">
        <f aca="false">CONCATENATE(A705,"=",F704,". ",AX705)</f>
        <v>#VALUE!</v>
      </c>
      <c r="BH705" s="170" t="e">
        <f aca="false">CONCATENATE(A705,"=",AX705)</f>
        <v>#VALUE!</v>
      </c>
      <c r="BI705" s="170" t="e">
        <f aca="false">CONCATENATE(A705,"=",ComForSubtype,d#REF!)</f>
        <v>#VALUE!</v>
      </c>
      <c r="BJ705" s="170" t="str">
        <f aca="false">CONCATENATE(A705,"=",E705)</f>
        <v>KF513813=3</v>
      </c>
      <c r="BK705" s="170" t="str">
        <f aca="false">CONCATENATE(A705,"=",C705)</f>
        <v>KF513813=3</v>
      </c>
      <c r="BL705" s="170" t="e">
        <f aca="false">CONCATENATE(d#REF!,"=")</f>
        <v>#VALUE!</v>
      </c>
      <c r="BM705" s="223" t="str">
        <f aca="false">IF(BA705="XX","",BA705)</f>
        <v>KF513813</v>
      </c>
      <c r="BN705" s="224" t="str">
        <f aca="false">CONCATENATE(IF(F704="","",F704),IF(G705="","",CONCATENATE(" / ",G705)))</f>
        <v>HEV_EW28</v>
      </c>
      <c r="BO705" s="225" t="e">
        <f aca="false">AX705</f>
        <v>#VALUE!</v>
      </c>
      <c r="BP705" s="226" t="str">
        <f aca="false">IF(V705="","",V705)</f>
        <v/>
      </c>
      <c r="BQ705" s="226" t="str">
        <f aca="false">IF(W705="","",CONCATENATE(W705,IF(LEFT(AO705,1)="s","+","")))</f>
        <v/>
      </c>
      <c r="BR705" s="226" t="str">
        <f aca="false">IF(X705="","",CONCATENATE(X705,IF(LEFT(AQ705,1)="s","+","")))</f>
        <v/>
      </c>
      <c r="BS705" s="226" t="str">
        <f aca="false">IF(Y705="","",CONCATENATE(Y705,IF(LEFT(AR705,1)="s","+","")))</f>
        <v/>
      </c>
      <c r="BT705" s="226" t="str">
        <f aca="false">IF(Z705="","",CONCATENATE(Z705,IF(LEFT(AS705,1)="s","+","")))</f>
        <v/>
      </c>
      <c r="BU705" s="227" t="str">
        <f aca="false">IF(AA705="","",CONCATENATE(AA705,IF(LEFT(AT705,1)="s","+","")))</f>
        <v/>
      </c>
      <c r="BW705" s="177" t="s">
        <v>338</v>
      </c>
      <c r="BX705" s="170" t="str">
        <f aca="false">IF(BW705&lt;&gt;"",IF(ISNUMBER(FIND("=",BW705)),LEFT(BW705,FIND("=",BW705)-1),BW705),BW705)</f>
        <v>xx</v>
      </c>
      <c r="BY705" s="170" t="str">
        <f aca="false">IF(BW705&lt;&gt;"",IF(ISNUMBER(FIND("=",BW705)),RIGHT(BW705,LEN(BW705)-FIND("=",BW705)),""),"")</f>
        <v>Non_select</v>
      </c>
      <c r="BZ705" s="170" t="str">
        <f aca="false">IF(BX705&lt;&gt;"",IF(ISNUMBER(FIND(".",BX705)),LEFT(BX705,FIND(".",BX705)-1),BX705),BX705)</f>
        <v>xx</v>
      </c>
      <c r="CA705" s="170" t="str">
        <f aca="false">IF(BX705&lt;&gt;"",IF(ISNUMBER(FIND(".",BX705)),RIGHT(BX705,LEN(BX705)-FIND(".",BX705)),""),"")</f>
        <v/>
      </c>
      <c r="CC705" s="170" t="str">
        <f aca="false">A705</f>
        <v>KF513813</v>
      </c>
      <c r="CD705" s="178" t="s">
        <v>339</v>
      </c>
      <c r="CE705" s="178" t="s">
        <v>340</v>
      </c>
      <c r="CF705" s="178" t="s">
        <v>341</v>
      </c>
      <c r="CK705" s="178"/>
      <c r="CR705" s="228" t="n">
        <f aca="false">C705</f>
        <v>3</v>
      </c>
      <c r="CS705" s="229" t="e">
        <f aca="false">d#REF!</f>
        <v>#VALUE!</v>
      </c>
      <c r="CT705" s="170" t="str">
        <f aca="false">CONCATENATE(CD705," strain ",CM705," ",CL705,", partial cds")</f>
        <v>Hepatitis E virus strain  , partial cds</v>
      </c>
    </row>
    <row r="706" customFormat="false" ht="11.9" hidden="false" customHeight="true" outlineLevel="0" collapsed="false">
      <c r="A706" s="154" t="s">
        <v>1744</v>
      </c>
      <c r="B706" s="147" t="n">
        <v>3</v>
      </c>
      <c r="C706" s="148" t="n">
        <v>3</v>
      </c>
      <c r="D706" s="147" t="s">
        <v>1712</v>
      </c>
      <c r="E706" s="150" t="s">
        <v>640</v>
      </c>
      <c r="F706" s="210" t="s">
        <v>1745</v>
      </c>
      <c r="H706" s="146" t="s">
        <v>649</v>
      </c>
      <c r="I706" s="153" t="s">
        <v>650</v>
      </c>
      <c r="J706" s="146" t="s">
        <v>395</v>
      </c>
      <c r="M706" s="157" t="s">
        <v>348</v>
      </c>
      <c r="N706" s="158" t="s">
        <v>400</v>
      </c>
      <c r="O706" s="159" t="n">
        <v>2005</v>
      </c>
      <c r="S706" s="146" t="n">
        <v>280</v>
      </c>
      <c r="T706" s="161" t="n">
        <v>6</v>
      </c>
      <c r="AH706" s="164" t="n">
        <v>6262</v>
      </c>
      <c r="AI706" s="164" t="n">
        <v>6541</v>
      </c>
      <c r="AJ706" s="219" t="n">
        <f aca="false">SeqEnd-SeqBeg+1</f>
        <v>280</v>
      </c>
      <c r="AK706" s="220" t="n">
        <f aca="false">AND( SeqBeg&lt;=Beg  , End &lt;=SeqEnd )</f>
        <v>0</v>
      </c>
      <c r="AN706" s="221"/>
      <c r="AT706" s="147" t="s">
        <v>103</v>
      </c>
      <c r="AU706" s="146"/>
      <c r="AW706" s="222" t="str">
        <f aca="false">HYPERLINK(CONCATENATE("http://www.ncbi.nlm.nih.gov/nuccore/",BM706),BM706)</f>
        <v>KF513847</v>
      </c>
      <c r="AX706" s="219" t="e">
        <f aca="false">CONCATENATE(d#REF!,IF(I706="","",CONCATENATE(".",I706)),IF(K706="","",CONCATENATE(".",K706)),IF(M706="","",CONCATENATE(".",M706)),IF(R706="","",CONCATENATE(".",R706)),IF(U706="","","(*)"))</f>
        <v>#VALUE!</v>
      </c>
      <c r="AY706" s="170" t="str">
        <f aca="false">CONCATENATE(BM706,".",BN706)</f>
        <v>KF513847.HEV_EW29</v>
      </c>
      <c r="AZ706" s="171" t="str">
        <f aca="false">IF(AV706="",IF(ISNUMBER(FIND(".",A706)),LEFT(A706,FIND(".",A706)-1),A706),AV706)</f>
        <v>KF513847</v>
      </c>
      <c r="BA706" s="171" t="str">
        <f aca="false">IF(ISNUMBER(FIND("-",AZ706)),LEFT(AZ706,FIND("-",AZ706)-1),AZ706)</f>
        <v>KF513847</v>
      </c>
      <c r="BB706" s="170" t="str">
        <f aca="false"> MEGAname &amp; "="</f>
        <v>KF513847=</v>
      </c>
      <c r="BC706" s="170" t="str">
        <f aca="false">Clear &amp; IF(span ,"Span","out")</f>
        <v>KF513847=out</v>
      </c>
      <c r="BD706" s="170" t="str">
        <f aca="false">Clear &amp; IF(span, IF(B706=".","Selected",B706),"out")</f>
        <v>KF513847=out</v>
      </c>
      <c r="BE706" s="170" t="str">
        <f aca="false">Clear &amp; Strain</f>
        <v>KF513847=HEV_EW32</v>
      </c>
      <c r="BF706" s="170" t="e">
        <f aca="false">CONCATENATE(A706,"=",F705,". ",AX706,IF(AB706="","",CONCATENATE(".",AB706)))</f>
        <v>#VALUE!</v>
      </c>
      <c r="BG706" s="170" t="e">
        <f aca="false">CONCATENATE(A706,"=",F705,". ",AX706)</f>
        <v>#VALUE!</v>
      </c>
      <c r="BH706" s="170" t="e">
        <f aca="false">CONCATENATE(A706,"=",AX706)</f>
        <v>#VALUE!</v>
      </c>
      <c r="BI706" s="170" t="e">
        <f aca="false">CONCATENATE(A706,"=",ComForSubtype,d#REF!)</f>
        <v>#VALUE!</v>
      </c>
      <c r="BJ706" s="170" t="str">
        <f aca="false">CONCATENATE(A706,"=",E706)</f>
        <v>KF513847=3</v>
      </c>
      <c r="BK706" s="170" t="str">
        <f aca="false">CONCATENATE(A706,"=",C706)</f>
        <v>KF513847=3</v>
      </c>
      <c r="BL706" s="170" t="e">
        <f aca="false">CONCATENATE(d#REF!,"=")</f>
        <v>#VALUE!</v>
      </c>
      <c r="BM706" s="223" t="str">
        <f aca="false">IF(BA706="XX","",BA706)</f>
        <v>KF513847</v>
      </c>
      <c r="BN706" s="224" t="str">
        <f aca="false">CONCATENATE(IF(F705="","",F705),IF(G706="","",CONCATENATE(" / ",G706)))</f>
        <v>HEV_EW29</v>
      </c>
      <c r="BO706" s="225" t="e">
        <f aca="false">AX706</f>
        <v>#VALUE!</v>
      </c>
      <c r="BP706" s="226" t="str">
        <f aca="false">IF(V706="","",V706)</f>
        <v/>
      </c>
      <c r="BQ706" s="226" t="str">
        <f aca="false">IF(W706="","",CONCATENATE(W706,IF(LEFT(AO706,1)="s","+","")))</f>
        <v/>
      </c>
      <c r="BR706" s="226" t="str">
        <f aca="false">IF(X706="","",CONCATENATE(X706,IF(LEFT(AQ706,1)="s","+","")))</f>
        <v/>
      </c>
      <c r="BS706" s="226" t="str">
        <f aca="false">IF(Y706="","",CONCATENATE(Y706,IF(LEFT(AR706,1)="s","+","")))</f>
        <v/>
      </c>
      <c r="BT706" s="226" t="str">
        <f aca="false">IF(Z706="","",CONCATENATE(Z706,IF(LEFT(AS706,1)="s","+","")))</f>
        <v/>
      </c>
      <c r="BU706" s="227" t="str">
        <f aca="false">IF(AA706="","",CONCATENATE(AA706,IF(LEFT(AT706,1)="s","+","")))</f>
        <v/>
      </c>
      <c r="BW706" s="177" t="s">
        <v>338</v>
      </c>
      <c r="BX706" s="170" t="str">
        <f aca="false">IF(BW706&lt;&gt;"",IF(ISNUMBER(FIND("=",BW706)),LEFT(BW706,FIND("=",BW706)-1),BW706),BW706)</f>
        <v>xx</v>
      </c>
      <c r="BY706" s="170" t="str">
        <f aca="false">IF(BW706&lt;&gt;"",IF(ISNUMBER(FIND("=",BW706)),RIGHT(BW706,LEN(BW706)-FIND("=",BW706)),""),"")</f>
        <v>Non_select</v>
      </c>
      <c r="BZ706" s="170" t="str">
        <f aca="false">IF(BX706&lt;&gt;"",IF(ISNUMBER(FIND(".",BX706)),LEFT(BX706,FIND(".",BX706)-1),BX706),BX706)</f>
        <v>xx</v>
      </c>
      <c r="CA706" s="170" t="str">
        <f aca="false">IF(BX706&lt;&gt;"",IF(ISNUMBER(FIND(".",BX706)),RIGHT(BX706,LEN(BX706)-FIND(".",BX706)),""),"")</f>
        <v/>
      </c>
      <c r="CC706" s="170" t="str">
        <f aca="false">A706</f>
        <v>KF513847</v>
      </c>
      <c r="CD706" s="178" t="s">
        <v>339</v>
      </c>
      <c r="CE706" s="178" t="s">
        <v>340</v>
      </c>
      <c r="CF706" s="178" t="s">
        <v>341</v>
      </c>
      <c r="CK706" s="178"/>
      <c r="CR706" s="228" t="n">
        <f aca="false">C706</f>
        <v>3</v>
      </c>
      <c r="CS706" s="229" t="e">
        <f aca="false">d#REF!</f>
        <v>#VALUE!</v>
      </c>
      <c r="CT706" s="170" t="str">
        <f aca="false">CONCATENATE(CD706," strain ",CM706," ",CL706,", partial cds")</f>
        <v>Hepatitis E virus strain  , partial cds</v>
      </c>
    </row>
    <row r="707" customFormat="false" ht="11.9" hidden="false" customHeight="true" outlineLevel="0" collapsed="false">
      <c r="A707" s="154" t="s">
        <v>1746</v>
      </c>
      <c r="B707" s="147" t="n">
        <v>3</v>
      </c>
      <c r="C707" s="148" t="n">
        <v>3</v>
      </c>
      <c r="D707" s="147" t="s">
        <v>1712</v>
      </c>
      <c r="E707" s="150" t="s">
        <v>640</v>
      </c>
      <c r="F707" s="210" t="s">
        <v>1747</v>
      </c>
      <c r="H707" s="146" t="s">
        <v>649</v>
      </c>
      <c r="I707" s="153" t="s">
        <v>650</v>
      </c>
      <c r="J707" s="146" t="s">
        <v>395</v>
      </c>
      <c r="M707" s="157" t="s">
        <v>348</v>
      </c>
      <c r="N707" s="158" t="s">
        <v>400</v>
      </c>
      <c r="O707" s="159" t="n">
        <v>2005</v>
      </c>
      <c r="S707" s="146" t="n">
        <v>280</v>
      </c>
      <c r="T707" s="161" t="n">
        <v>6</v>
      </c>
      <c r="AH707" s="164" t="n">
        <v>6262</v>
      </c>
      <c r="AI707" s="164" t="n">
        <v>6541</v>
      </c>
      <c r="AJ707" s="219" t="n">
        <f aca="false">SeqEnd-SeqBeg+1</f>
        <v>280</v>
      </c>
      <c r="AK707" s="220" t="n">
        <f aca="false">AND( SeqBeg&lt;=Beg  , End &lt;=SeqEnd )</f>
        <v>0</v>
      </c>
      <c r="AN707" s="221"/>
      <c r="AT707" s="147" t="s">
        <v>103</v>
      </c>
      <c r="AU707" s="146"/>
      <c r="AW707" s="222" t="str">
        <f aca="false">HYPERLINK(CONCATENATE("http://www.ncbi.nlm.nih.gov/nuccore/",BM707),BM707)</f>
        <v>KF513858</v>
      </c>
      <c r="AX707" s="219" t="e">
        <f aca="false">CONCATENATE(d#REF!,IF(I707="","",CONCATENATE(".",I707)),IF(K707="","",CONCATENATE(".",K707)),IF(M707="","",CONCATENATE(".",M707)),IF(R707="","",CONCATENATE(".",R707)),IF(U707="","","(*)"))</f>
        <v>#VALUE!</v>
      </c>
      <c r="AY707" s="170" t="str">
        <f aca="false">CONCATENATE(BM707,".",BN707)</f>
        <v>KF513858.HEV_EW32</v>
      </c>
      <c r="AZ707" s="171" t="str">
        <f aca="false">IF(AV707="",IF(ISNUMBER(FIND(".",A707)),LEFT(A707,FIND(".",A707)-1),A707),AV707)</f>
        <v>KF513858</v>
      </c>
      <c r="BA707" s="171" t="str">
        <f aca="false">IF(ISNUMBER(FIND("-",AZ707)),LEFT(AZ707,FIND("-",AZ707)-1),AZ707)</f>
        <v>KF513858</v>
      </c>
      <c r="BB707" s="170" t="str">
        <f aca="false"> MEGAname &amp; "="</f>
        <v>KF513858=</v>
      </c>
      <c r="BC707" s="170" t="str">
        <f aca="false">Clear &amp; IF(span ,"Span","out")</f>
        <v>KF513858=out</v>
      </c>
      <c r="BD707" s="170" t="str">
        <f aca="false">Clear &amp; IF(span, IF(B707=".","Selected",B707),"out")</f>
        <v>KF513858=out</v>
      </c>
      <c r="BE707" s="170" t="str">
        <f aca="false">Clear &amp; Strain</f>
        <v>KF513858=HEV_EW33</v>
      </c>
      <c r="BF707" s="170" t="e">
        <f aca="false">CONCATENATE(A707,"=",F706,". ",AX707,IF(AB707="","",CONCATENATE(".",AB707)))</f>
        <v>#VALUE!</v>
      </c>
      <c r="BG707" s="170" t="e">
        <f aca="false">CONCATENATE(A707,"=",F706,". ",AX707)</f>
        <v>#VALUE!</v>
      </c>
      <c r="BH707" s="170" t="e">
        <f aca="false">CONCATENATE(A707,"=",AX707)</f>
        <v>#VALUE!</v>
      </c>
      <c r="BI707" s="170" t="e">
        <f aca="false">CONCATENATE(A707,"=",ComForSubtype,d#REF!)</f>
        <v>#VALUE!</v>
      </c>
      <c r="BJ707" s="170" t="str">
        <f aca="false">CONCATENATE(A707,"=",E707)</f>
        <v>KF513858=3</v>
      </c>
      <c r="BK707" s="170" t="str">
        <f aca="false">CONCATENATE(A707,"=",C707)</f>
        <v>KF513858=3</v>
      </c>
      <c r="BL707" s="170" t="e">
        <f aca="false">CONCATENATE(d#REF!,"=")</f>
        <v>#VALUE!</v>
      </c>
      <c r="BM707" s="223" t="str">
        <f aca="false">IF(BA707="XX","",BA707)</f>
        <v>KF513858</v>
      </c>
      <c r="BN707" s="224" t="str">
        <f aca="false">CONCATENATE(IF(F706="","",F706),IF(G707="","",CONCATENATE(" / ",G707)))</f>
        <v>HEV_EW32</v>
      </c>
      <c r="BO707" s="225" t="e">
        <f aca="false">AX707</f>
        <v>#VALUE!</v>
      </c>
      <c r="BP707" s="226" t="str">
        <f aca="false">IF(V707="","",V707)</f>
        <v/>
      </c>
      <c r="BQ707" s="226" t="str">
        <f aca="false">IF(W707="","",CONCATENATE(W707,IF(LEFT(AO707,1)="s","+","")))</f>
        <v/>
      </c>
      <c r="BR707" s="226" t="str">
        <f aca="false">IF(X707="","",CONCATENATE(X707,IF(LEFT(AQ707,1)="s","+","")))</f>
        <v/>
      </c>
      <c r="BS707" s="226" t="str">
        <f aca="false">IF(Y707="","",CONCATENATE(Y707,IF(LEFT(AR707,1)="s","+","")))</f>
        <v/>
      </c>
      <c r="BT707" s="226" t="str">
        <f aca="false">IF(Z707="","",CONCATENATE(Z707,IF(LEFT(AS707,1)="s","+","")))</f>
        <v/>
      </c>
      <c r="BU707" s="227" t="str">
        <f aca="false">IF(AA707="","",CONCATENATE(AA707,IF(LEFT(AT707,1)="s","+","")))</f>
        <v/>
      </c>
      <c r="BW707" s="177" t="s">
        <v>338</v>
      </c>
      <c r="BX707" s="170" t="str">
        <f aca="false">IF(BW707&lt;&gt;"",IF(ISNUMBER(FIND("=",BW707)),LEFT(BW707,FIND("=",BW707)-1),BW707),BW707)</f>
        <v>xx</v>
      </c>
      <c r="BY707" s="170" t="str">
        <f aca="false">IF(BW707&lt;&gt;"",IF(ISNUMBER(FIND("=",BW707)),RIGHT(BW707,LEN(BW707)-FIND("=",BW707)),""),"")</f>
        <v>Non_select</v>
      </c>
      <c r="BZ707" s="170" t="str">
        <f aca="false">IF(BX707&lt;&gt;"",IF(ISNUMBER(FIND(".",BX707)),LEFT(BX707,FIND(".",BX707)-1),BX707),BX707)</f>
        <v>xx</v>
      </c>
      <c r="CA707" s="170" t="str">
        <f aca="false">IF(BX707&lt;&gt;"",IF(ISNUMBER(FIND(".",BX707)),RIGHT(BX707,LEN(BX707)-FIND(".",BX707)),""),"")</f>
        <v/>
      </c>
      <c r="CC707" s="170" t="str">
        <f aca="false">A707</f>
        <v>KF513858</v>
      </c>
      <c r="CD707" s="178" t="s">
        <v>339</v>
      </c>
      <c r="CE707" s="178" t="s">
        <v>340</v>
      </c>
      <c r="CF707" s="178" t="s">
        <v>341</v>
      </c>
      <c r="CK707" s="178"/>
      <c r="CR707" s="228" t="n">
        <f aca="false">C707</f>
        <v>3</v>
      </c>
      <c r="CS707" s="229" t="e">
        <f aca="false">d#REF!</f>
        <v>#VALUE!</v>
      </c>
      <c r="CT707" s="170" t="str">
        <f aca="false">CONCATENATE(CD707," strain ",CM707," ",CL707,", partial cds")</f>
        <v>Hepatitis E virus strain  , partial cds</v>
      </c>
    </row>
    <row r="708" customFormat="false" ht="11.9" hidden="false" customHeight="true" outlineLevel="0" collapsed="false">
      <c r="A708" s="154" t="s">
        <v>1748</v>
      </c>
      <c r="B708" s="147" t="n">
        <v>3</v>
      </c>
      <c r="C708" s="148" t="n">
        <v>3</v>
      </c>
      <c r="D708" s="147" t="s">
        <v>1712</v>
      </c>
      <c r="E708" s="150" t="s">
        <v>640</v>
      </c>
      <c r="F708" s="210" t="s">
        <v>1749</v>
      </c>
      <c r="H708" s="146" t="s">
        <v>649</v>
      </c>
      <c r="I708" s="153" t="s">
        <v>650</v>
      </c>
      <c r="J708" s="146" t="s">
        <v>395</v>
      </c>
      <c r="M708" s="157" t="s">
        <v>348</v>
      </c>
      <c r="N708" s="158" t="s">
        <v>400</v>
      </c>
      <c r="O708" s="159" t="n">
        <v>2005</v>
      </c>
      <c r="S708" s="146" t="n">
        <v>280</v>
      </c>
      <c r="T708" s="161" t="n">
        <v>7</v>
      </c>
      <c r="AH708" s="164" t="n">
        <v>6262</v>
      </c>
      <c r="AI708" s="164" t="n">
        <v>6541</v>
      </c>
      <c r="AJ708" s="219" t="n">
        <f aca="false">SeqEnd-SeqBeg+1</f>
        <v>280</v>
      </c>
      <c r="AK708" s="220" t="n">
        <f aca="false">AND( SeqBeg&lt;=Beg  , End &lt;=SeqEnd )</f>
        <v>0</v>
      </c>
      <c r="AN708" s="221"/>
      <c r="AT708" s="147" t="s">
        <v>103</v>
      </c>
      <c r="AU708" s="146"/>
      <c r="AW708" s="222" t="str">
        <f aca="false">HYPERLINK(CONCATENATE("http://www.ncbi.nlm.nih.gov/nuccore/",BM708),BM708)</f>
        <v>KF513913</v>
      </c>
      <c r="AX708" s="219" t="e">
        <f aca="false">CONCATENATE(d#REF!,IF(I708="","",CONCATENATE(".",I708)),IF(K708="","",CONCATENATE(".",K708)),IF(M708="","",CONCATENATE(".",M708)),IF(R708="","",CONCATENATE(".",R708)),IF(U708="","","(*)"))</f>
        <v>#VALUE!</v>
      </c>
      <c r="AY708" s="170" t="str">
        <f aca="false">CONCATENATE(BM708,".",BN708)</f>
        <v>KF513913.HEV_EW33</v>
      </c>
      <c r="AZ708" s="171" t="str">
        <f aca="false">IF(AV708="",IF(ISNUMBER(FIND(".",A708)),LEFT(A708,FIND(".",A708)-1),A708),AV708)</f>
        <v>KF513913</v>
      </c>
      <c r="BA708" s="171" t="str">
        <f aca="false">IF(ISNUMBER(FIND("-",AZ708)),LEFT(AZ708,FIND("-",AZ708)-1),AZ708)</f>
        <v>KF513913</v>
      </c>
      <c r="BB708" s="170" t="str">
        <f aca="false"> MEGAname &amp; "="</f>
        <v>KF513913=</v>
      </c>
      <c r="BC708" s="170" t="str">
        <f aca="false">Clear &amp; IF(span ,"Span","out")</f>
        <v>KF513913=out</v>
      </c>
      <c r="BD708" s="170" t="str">
        <f aca="false">Clear &amp; IF(span, IF(B708=".","Selected",B708),"out")</f>
        <v>KF513913=out</v>
      </c>
      <c r="BE708" s="170" t="str">
        <f aca="false">Clear &amp; Strain</f>
        <v>KF513913=HEV_EW38</v>
      </c>
      <c r="BF708" s="170" t="e">
        <f aca="false">CONCATENATE(A708,"=",F707,". ",AX708,IF(AB708="","",CONCATENATE(".",AB708)))</f>
        <v>#VALUE!</v>
      </c>
      <c r="BG708" s="170" t="e">
        <f aca="false">CONCATENATE(A708,"=",F707,". ",AX708)</f>
        <v>#VALUE!</v>
      </c>
      <c r="BH708" s="170" t="e">
        <f aca="false">CONCATENATE(A708,"=",AX708)</f>
        <v>#VALUE!</v>
      </c>
      <c r="BI708" s="170" t="e">
        <f aca="false">CONCATENATE(A708,"=",ComForSubtype,d#REF!)</f>
        <v>#VALUE!</v>
      </c>
      <c r="BJ708" s="170" t="str">
        <f aca="false">CONCATENATE(A708,"=",E708)</f>
        <v>KF513913=3</v>
      </c>
      <c r="BK708" s="170" t="str">
        <f aca="false">CONCATENATE(A708,"=",C708)</f>
        <v>KF513913=3</v>
      </c>
      <c r="BL708" s="170" t="e">
        <f aca="false">CONCATENATE(d#REF!,"=")</f>
        <v>#VALUE!</v>
      </c>
      <c r="BM708" s="223" t="str">
        <f aca="false">IF(BA708="XX","",BA708)</f>
        <v>KF513913</v>
      </c>
      <c r="BN708" s="224" t="str">
        <f aca="false">CONCATENATE(IF(F707="","",F707),IF(G708="","",CONCATENATE(" / ",G708)))</f>
        <v>HEV_EW33</v>
      </c>
      <c r="BO708" s="225" t="e">
        <f aca="false">AX708</f>
        <v>#VALUE!</v>
      </c>
      <c r="BP708" s="226" t="str">
        <f aca="false">IF(V708="","",V708)</f>
        <v/>
      </c>
      <c r="BQ708" s="226" t="str">
        <f aca="false">IF(W708="","",CONCATENATE(W708,IF(LEFT(AO708,1)="s","+","")))</f>
        <v/>
      </c>
      <c r="BR708" s="226" t="str">
        <f aca="false">IF(X708="","",CONCATENATE(X708,IF(LEFT(AQ708,1)="s","+","")))</f>
        <v/>
      </c>
      <c r="BS708" s="226" t="str">
        <f aca="false">IF(Y708="","",CONCATENATE(Y708,IF(LEFT(AR708,1)="s","+","")))</f>
        <v/>
      </c>
      <c r="BT708" s="226" t="str">
        <f aca="false">IF(Z708="","",CONCATENATE(Z708,IF(LEFT(AS708,1)="s","+","")))</f>
        <v/>
      </c>
      <c r="BU708" s="227" t="str">
        <f aca="false">IF(AA708="","",CONCATENATE(AA708,IF(LEFT(AT708,1)="s","+","")))</f>
        <v/>
      </c>
      <c r="BW708" s="177" t="s">
        <v>338</v>
      </c>
      <c r="BX708" s="170" t="str">
        <f aca="false">IF(BW708&lt;&gt;"",IF(ISNUMBER(FIND("=",BW708)),LEFT(BW708,FIND("=",BW708)-1),BW708),BW708)</f>
        <v>xx</v>
      </c>
      <c r="BY708" s="170" t="str">
        <f aca="false">IF(BW708&lt;&gt;"",IF(ISNUMBER(FIND("=",BW708)),RIGHT(BW708,LEN(BW708)-FIND("=",BW708)),""),"")</f>
        <v>Non_select</v>
      </c>
      <c r="BZ708" s="170" t="str">
        <f aca="false">IF(BX708&lt;&gt;"",IF(ISNUMBER(FIND(".",BX708)),LEFT(BX708,FIND(".",BX708)-1),BX708),BX708)</f>
        <v>xx</v>
      </c>
      <c r="CA708" s="170" t="str">
        <f aca="false">IF(BX708&lt;&gt;"",IF(ISNUMBER(FIND(".",BX708)),RIGHT(BX708,LEN(BX708)-FIND(".",BX708)),""),"")</f>
        <v/>
      </c>
      <c r="CC708" s="170" t="str">
        <f aca="false">A708</f>
        <v>KF513913</v>
      </c>
      <c r="CD708" s="178" t="s">
        <v>339</v>
      </c>
      <c r="CE708" s="178" t="s">
        <v>340</v>
      </c>
      <c r="CF708" s="178" t="s">
        <v>341</v>
      </c>
      <c r="CK708" s="178"/>
      <c r="CR708" s="228" t="n">
        <f aca="false">C708</f>
        <v>3</v>
      </c>
      <c r="CS708" s="229" t="e">
        <f aca="false">d#REF!</f>
        <v>#VALUE!</v>
      </c>
      <c r="CT708" s="170" t="str">
        <f aca="false">CONCATENATE(CD708," strain ",CM708," ",CL708,", partial cds")</f>
        <v>Hepatitis E virus strain  , partial cds</v>
      </c>
    </row>
    <row r="709" customFormat="false" ht="11.9" hidden="false" customHeight="true" outlineLevel="0" collapsed="false">
      <c r="A709" s="154" t="s">
        <v>1750</v>
      </c>
      <c r="B709" s="147" t="n">
        <v>3</v>
      </c>
      <c r="C709" s="148" t="n">
        <v>3</v>
      </c>
      <c r="D709" s="147" t="s">
        <v>1712</v>
      </c>
      <c r="E709" s="150" t="s">
        <v>640</v>
      </c>
      <c r="F709" s="210" t="s">
        <v>1751</v>
      </c>
      <c r="H709" s="146" t="s">
        <v>649</v>
      </c>
      <c r="I709" s="153" t="s">
        <v>650</v>
      </c>
      <c r="J709" s="146" t="s">
        <v>395</v>
      </c>
      <c r="M709" s="157" t="s">
        <v>348</v>
      </c>
      <c r="N709" s="158" t="s">
        <v>400</v>
      </c>
      <c r="O709" s="159" t="n">
        <v>2012</v>
      </c>
      <c r="S709" s="146" t="n">
        <v>280</v>
      </c>
      <c r="T709" s="161" t="n">
        <v>6</v>
      </c>
      <c r="AH709" s="164" t="n">
        <v>6262</v>
      </c>
      <c r="AI709" s="164" t="n">
        <v>6541</v>
      </c>
      <c r="AJ709" s="219" t="n">
        <f aca="false">SeqEnd-SeqBeg+1</f>
        <v>280</v>
      </c>
      <c r="AK709" s="220" t="n">
        <f aca="false">AND( SeqBeg&lt;=Beg  , End &lt;=SeqEnd )</f>
        <v>0</v>
      </c>
      <c r="AN709" s="221"/>
      <c r="AT709" s="147" t="s">
        <v>103</v>
      </c>
      <c r="AU709" s="146"/>
      <c r="AW709" s="222" t="str">
        <f aca="false">HYPERLINK(CONCATENATE("http://www.ncbi.nlm.nih.gov/nuccore/",BM709),BM709)</f>
        <v>KF513908</v>
      </c>
      <c r="AX709" s="219" t="e">
        <f aca="false">CONCATENATE(d#REF!,IF(I709="","",CONCATENATE(".",I709)),IF(K709="","",CONCATENATE(".",K709)),IF(M709="","",CONCATENATE(".",M709)),IF(R709="","",CONCATENATE(".",R709)),IF(U709="","","(*)"))</f>
        <v>#VALUE!</v>
      </c>
      <c r="AY709" s="170" t="str">
        <f aca="false">CONCATENATE(BM709,".",BN709)</f>
        <v>KF513908.HEV_EW38</v>
      </c>
      <c r="AZ709" s="171" t="str">
        <f aca="false">IF(AV709="",IF(ISNUMBER(FIND(".",A709)),LEFT(A709,FIND(".",A709)-1),A709),AV709)</f>
        <v>KF513908</v>
      </c>
      <c r="BA709" s="171" t="str">
        <f aca="false">IF(ISNUMBER(FIND("-",AZ709)),LEFT(AZ709,FIND("-",AZ709)-1),AZ709)</f>
        <v>KF513908</v>
      </c>
      <c r="BB709" s="170" t="str">
        <f aca="false"> MEGAname &amp; "="</f>
        <v>KF513908=</v>
      </c>
      <c r="BC709" s="170" t="str">
        <f aca="false">Clear &amp; IF(span ,"Span","out")</f>
        <v>KF513908=out</v>
      </c>
      <c r="BD709" s="170" t="str">
        <f aca="false">Clear &amp; IF(span, IF(B709=".","Selected",B709),"out")</f>
        <v>KF513908=out</v>
      </c>
      <c r="BE709" s="170" t="str">
        <f aca="false">Clear &amp; Strain</f>
        <v>KF513908=HEV_EW385</v>
      </c>
      <c r="BF709" s="170" t="e">
        <f aca="false">CONCATENATE(A709,"=",F708,". ",AX709,IF(AB709="","",CONCATENATE(".",AB709)))</f>
        <v>#VALUE!</v>
      </c>
      <c r="BG709" s="170" t="e">
        <f aca="false">CONCATENATE(A709,"=",F708,". ",AX709)</f>
        <v>#VALUE!</v>
      </c>
      <c r="BH709" s="170" t="e">
        <f aca="false">CONCATENATE(A709,"=",AX709)</f>
        <v>#VALUE!</v>
      </c>
      <c r="BI709" s="170" t="e">
        <f aca="false">CONCATENATE(A709,"=",ComForSubtype,d#REF!)</f>
        <v>#VALUE!</v>
      </c>
      <c r="BJ709" s="170" t="str">
        <f aca="false">CONCATENATE(A709,"=",E709)</f>
        <v>KF513908=3</v>
      </c>
      <c r="BK709" s="170" t="str">
        <f aca="false">CONCATENATE(A709,"=",C709)</f>
        <v>KF513908=3</v>
      </c>
      <c r="BL709" s="170" t="e">
        <f aca="false">CONCATENATE(d#REF!,"=")</f>
        <v>#VALUE!</v>
      </c>
      <c r="BM709" s="223" t="str">
        <f aca="false">IF(BA709="XX","",BA709)</f>
        <v>KF513908</v>
      </c>
      <c r="BN709" s="224" t="str">
        <f aca="false">CONCATENATE(IF(F708="","",F708),IF(G709="","",CONCATENATE(" / ",G709)))</f>
        <v>HEV_EW38</v>
      </c>
      <c r="BO709" s="225" t="e">
        <f aca="false">AX709</f>
        <v>#VALUE!</v>
      </c>
      <c r="BP709" s="226" t="str">
        <f aca="false">IF(V709="","",V709)</f>
        <v/>
      </c>
      <c r="BQ709" s="226" t="str">
        <f aca="false">IF(W709="","",CONCATENATE(W709,IF(LEFT(AO709,1)="s","+","")))</f>
        <v/>
      </c>
      <c r="BR709" s="226" t="str">
        <f aca="false">IF(X709="","",CONCATENATE(X709,IF(LEFT(AQ709,1)="s","+","")))</f>
        <v/>
      </c>
      <c r="BS709" s="226" t="str">
        <f aca="false">IF(Y709="","",CONCATENATE(Y709,IF(LEFT(AR709,1)="s","+","")))</f>
        <v/>
      </c>
      <c r="BT709" s="226" t="str">
        <f aca="false">IF(Z709="","",CONCATENATE(Z709,IF(LEFT(AS709,1)="s","+","")))</f>
        <v/>
      </c>
      <c r="BU709" s="227" t="str">
        <f aca="false">IF(AA709="","",CONCATENATE(AA709,IF(LEFT(AT709,1)="s","+","")))</f>
        <v/>
      </c>
      <c r="BW709" s="177" t="s">
        <v>338</v>
      </c>
      <c r="BX709" s="170" t="str">
        <f aca="false">IF(BW709&lt;&gt;"",IF(ISNUMBER(FIND("=",BW709)),LEFT(BW709,FIND("=",BW709)-1),BW709),BW709)</f>
        <v>xx</v>
      </c>
      <c r="BY709" s="170" t="str">
        <f aca="false">IF(BW709&lt;&gt;"",IF(ISNUMBER(FIND("=",BW709)),RIGHT(BW709,LEN(BW709)-FIND("=",BW709)),""),"")</f>
        <v>Non_select</v>
      </c>
      <c r="BZ709" s="170" t="str">
        <f aca="false">IF(BX709&lt;&gt;"",IF(ISNUMBER(FIND(".",BX709)),LEFT(BX709,FIND(".",BX709)-1),BX709),BX709)</f>
        <v>xx</v>
      </c>
      <c r="CA709" s="170" t="str">
        <f aca="false">IF(BX709&lt;&gt;"",IF(ISNUMBER(FIND(".",BX709)),RIGHT(BX709,LEN(BX709)-FIND(".",BX709)),""),"")</f>
        <v/>
      </c>
      <c r="CC709" s="170" t="str">
        <f aca="false">A709</f>
        <v>KF513908</v>
      </c>
      <c r="CD709" s="178" t="s">
        <v>339</v>
      </c>
      <c r="CE709" s="178" t="s">
        <v>340</v>
      </c>
      <c r="CF709" s="178" t="s">
        <v>341</v>
      </c>
      <c r="CK709" s="178"/>
      <c r="CR709" s="228" t="n">
        <f aca="false">C709</f>
        <v>3</v>
      </c>
      <c r="CS709" s="229" t="e">
        <f aca="false">d#REF!</f>
        <v>#VALUE!</v>
      </c>
      <c r="CT709" s="170" t="str">
        <f aca="false">CONCATENATE(CD709," strain ",CM709," ",CL709,", partial cds")</f>
        <v>Hepatitis E virus strain  , partial cds</v>
      </c>
    </row>
    <row r="710" customFormat="false" ht="11.9" hidden="false" customHeight="true" outlineLevel="0" collapsed="false">
      <c r="A710" s="154" t="s">
        <v>1752</v>
      </c>
      <c r="B710" s="147" t="n">
        <v>3</v>
      </c>
      <c r="C710" s="148" t="n">
        <v>3</v>
      </c>
      <c r="D710" s="147" t="s">
        <v>1712</v>
      </c>
      <c r="E710" s="150" t="s">
        <v>640</v>
      </c>
      <c r="F710" s="210" t="s">
        <v>1753</v>
      </c>
      <c r="H710" s="146" t="s">
        <v>649</v>
      </c>
      <c r="I710" s="153" t="s">
        <v>650</v>
      </c>
      <c r="J710" s="146" t="s">
        <v>395</v>
      </c>
      <c r="M710" s="157" t="s">
        <v>348</v>
      </c>
      <c r="N710" s="158" t="s">
        <v>400</v>
      </c>
      <c r="O710" s="159" t="n">
        <v>2012</v>
      </c>
      <c r="S710" s="146" t="n">
        <v>280</v>
      </c>
      <c r="T710" s="161" t="n">
        <v>7</v>
      </c>
      <c r="AH710" s="164" t="n">
        <v>6262</v>
      </c>
      <c r="AI710" s="164" t="n">
        <v>6541</v>
      </c>
      <c r="AJ710" s="219" t="n">
        <f aca="false">SeqEnd-SeqBeg+1</f>
        <v>280</v>
      </c>
      <c r="AK710" s="220" t="n">
        <f aca="false">AND( SeqBeg&lt;=Beg  , End &lt;=SeqEnd )</f>
        <v>0</v>
      </c>
      <c r="AN710" s="221"/>
      <c r="AT710" s="147" t="s">
        <v>103</v>
      </c>
      <c r="AU710" s="146"/>
      <c r="AW710" s="222" t="str">
        <f aca="false">HYPERLINK(CONCATENATE("http://www.ncbi.nlm.nih.gov/nuccore/",BM710),BM710)</f>
        <v>KF513916</v>
      </c>
      <c r="AX710" s="219" t="e">
        <f aca="false">CONCATENATE(d#REF!,IF(I710="","",CONCATENATE(".",I710)),IF(K710="","",CONCATENATE(".",K710)),IF(M710="","",CONCATENATE(".",M710)),IF(R710="","",CONCATENATE(".",R710)),IF(U710="","","(*)"))</f>
        <v>#VALUE!</v>
      </c>
      <c r="AY710" s="170" t="str">
        <f aca="false">CONCATENATE(BM710,".",BN710)</f>
        <v>KF513916.HEV_EW385</v>
      </c>
      <c r="AZ710" s="171" t="str">
        <f aca="false">IF(AV710="",IF(ISNUMBER(FIND(".",A710)),LEFT(A710,FIND(".",A710)-1),A710),AV710)</f>
        <v>KF513916</v>
      </c>
      <c r="BA710" s="171" t="str">
        <f aca="false">IF(ISNUMBER(FIND("-",AZ710)),LEFT(AZ710,FIND("-",AZ710)-1),AZ710)</f>
        <v>KF513916</v>
      </c>
      <c r="BB710" s="170" t="str">
        <f aca="false"> MEGAname &amp; "="</f>
        <v>KF513916=</v>
      </c>
      <c r="BC710" s="170" t="str">
        <f aca="false">Clear &amp; IF(span ,"Span","out")</f>
        <v>KF513916=out</v>
      </c>
      <c r="BD710" s="170" t="str">
        <f aca="false">Clear &amp; IF(span, IF(B710=".","Selected",B710),"out")</f>
        <v>KF513916=out</v>
      </c>
      <c r="BE710" s="170" t="str">
        <f aca="false">Clear &amp; Strain</f>
        <v>KF513916=HEV_EW392</v>
      </c>
      <c r="BF710" s="170" t="e">
        <f aca="false">CONCATENATE(A710,"=",F709,". ",AX710,IF(AB710="","",CONCATENATE(".",AB710)))</f>
        <v>#VALUE!</v>
      </c>
      <c r="BG710" s="170" t="e">
        <f aca="false">CONCATENATE(A710,"=",F709,". ",AX710)</f>
        <v>#VALUE!</v>
      </c>
      <c r="BH710" s="170" t="e">
        <f aca="false">CONCATENATE(A710,"=",AX710)</f>
        <v>#VALUE!</v>
      </c>
      <c r="BI710" s="170" t="e">
        <f aca="false">CONCATENATE(A710,"=",ComForSubtype,d#REF!)</f>
        <v>#VALUE!</v>
      </c>
      <c r="BJ710" s="170" t="str">
        <f aca="false">CONCATENATE(A710,"=",E710)</f>
        <v>KF513916=3</v>
      </c>
      <c r="BK710" s="170" t="str">
        <f aca="false">CONCATENATE(A710,"=",C710)</f>
        <v>KF513916=3</v>
      </c>
      <c r="BL710" s="170" t="e">
        <f aca="false">CONCATENATE(d#REF!,"=")</f>
        <v>#VALUE!</v>
      </c>
      <c r="BM710" s="223" t="str">
        <f aca="false">IF(BA710="XX","",BA710)</f>
        <v>KF513916</v>
      </c>
      <c r="BN710" s="224" t="str">
        <f aca="false">CONCATENATE(IF(F709="","",F709),IF(G710="","",CONCATENATE(" / ",G710)))</f>
        <v>HEV_EW385</v>
      </c>
      <c r="BO710" s="225" t="e">
        <f aca="false">AX710</f>
        <v>#VALUE!</v>
      </c>
      <c r="BP710" s="226" t="str">
        <f aca="false">IF(V710="","",V710)</f>
        <v/>
      </c>
      <c r="BQ710" s="226" t="str">
        <f aca="false">IF(W710="","",CONCATENATE(W710,IF(LEFT(AO710,1)="s","+","")))</f>
        <v/>
      </c>
      <c r="BR710" s="226" t="str">
        <f aca="false">IF(X710="","",CONCATENATE(X710,IF(LEFT(AQ710,1)="s","+","")))</f>
        <v/>
      </c>
      <c r="BS710" s="226" t="str">
        <f aca="false">IF(Y710="","",CONCATENATE(Y710,IF(LEFT(AR710,1)="s","+","")))</f>
        <v/>
      </c>
      <c r="BT710" s="226" t="str">
        <f aca="false">IF(Z710="","",CONCATENATE(Z710,IF(LEFT(AS710,1)="s","+","")))</f>
        <v/>
      </c>
      <c r="BU710" s="227" t="str">
        <f aca="false">IF(AA710="","",CONCATENATE(AA710,IF(LEFT(AT710,1)="s","+","")))</f>
        <v/>
      </c>
      <c r="BW710" s="177" t="s">
        <v>338</v>
      </c>
      <c r="BX710" s="170" t="str">
        <f aca="false">IF(BW710&lt;&gt;"",IF(ISNUMBER(FIND("=",BW710)),LEFT(BW710,FIND("=",BW710)-1),BW710),BW710)</f>
        <v>xx</v>
      </c>
      <c r="BY710" s="170" t="str">
        <f aca="false">IF(BW710&lt;&gt;"",IF(ISNUMBER(FIND("=",BW710)),RIGHT(BW710,LEN(BW710)-FIND("=",BW710)),""),"")</f>
        <v>Non_select</v>
      </c>
      <c r="BZ710" s="170" t="str">
        <f aca="false">IF(BX710&lt;&gt;"",IF(ISNUMBER(FIND(".",BX710)),LEFT(BX710,FIND(".",BX710)-1),BX710),BX710)</f>
        <v>xx</v>
      </c>
      <c r="CA710" s="170" t="str">
        <f aca="false">IF(BX710&lt;&gt;"",IF(ISNUMBER(FIND(".",BX710)),RIGHT(BX710,LEN(BX710)-FIND(".",BX710)),""),"")</f>
        <v/>
      </c>
      <c r="CC710" s="170" t="str">
        <f aca="false">A710</f>
        <v>KF513916</v>
      </c>
      <c r="CD710" s="178" t="s">
        <v>339</v>
      </c>
      <c r="CE710" s="178" t="s">
        <v>340</v>
      </c>
      <c r="CF710" s="178" t="s">
        <v>341</v>
      </c>
      <c r="CK710" s="178"/>
      <c r="CR710" s="228" t="n">
        <f aca="false">C710</f>
        <v>3</v>
      </c>
      <c r="CS710" s="229" t="e">
        <f aca="false">d#REF!</f>
        <v>#VALUE!</v>
      </c>
      <c r="CT710" s="170" t="str">
        <f aca="false">CONCATENATE(CD710," strain ",CM710," ",CL710,", partial cds")</f>
        <v>Hepatitis E virus strain  , partial cds</v>
      </c>
    </row>
    <row r="711" customFormat="false" ht="11.9" hidden="false" customHeight="true" outlineLevel="0" collapsed="false">
      <c r="A711" s="154" t="s">
        <v>1754</v>
      </c>
      <c r="B711" s="147" t="n">
        <v>3</v>
      </c>
      <c r="C711" s="148" t="n">
        <v>3</v>
      </c>
      <c r="D711" s="147" t="s">
        <v>1712</v>
      </c>
      <c r="E711" s="150" t="s">
        <v>640</v>
      </c>
      <c r="F711" s="210" t="s">
        <v>1755</v>
      </c>
      <c r="H711" s="146" t="s">
        <v>649</v>
      </c>
      <c r="I711" s="153" t="s">
        <v>650</v>
      </c>
      <c r="J711" s="146" t="s">
        <v>395</v>
      </c>
      <c r="M711" s="157" t="s">
        <v>348</v>
      </c>
      <c r="N711" s="158" t="s">
        <v>400</v>
      </c>
      <c r="O711" s="159" t="n">
        <v>2005</v>
      </c>
      <c r="S711" s="146" t="n">
        <v>280</v>
      </c>
      <c r="AH711" s="164" t="n">
        <v>6262</v>
      </c>
      <c r="AI711" s="164" t="n">
        <v>6541</v>
      </c>
      <c r="AJ711" s="219" t="n">
        <f aca="false">SeqEnd-SeqBeg+1</f>
        <v>280</v>
      </c>
      <c r="AK711" s="220" t="n">
        <f aca="false">AND( SeqBeg&lt;=Beg  , End &lt;=SeqEnd )</f>
        <v>0</v>
      </c>
      <c r="AN711" s="221"/>
      <c r="AT711" s="147" t="s">
        <v>103</v>
      </c>
      <c r="AU711" s="146"/>
      <c r="AW711" s="222" t="str">
        <f aca="false">HYPERLINK(CONCATENATE("http://www.ncbi.nlm.nih.gov/nuccore/",BM711),BM711)</f>
        <v>KF514002</v>
      </c>
      <c r="AX711" s="219" t="e">
        <f aca="false">CONCATENATE(d#REF!,IF(I711="","",CONCATENATE(".",I711)),IF(K711="","",CONCATENATE(".",K711)),IF(M711="","",CONCATENATE(".",M711)),IF(R711="","",CONCATENATE(".",R711)),IF(U711="","","(*)"))</f>
        <v>#VALUE!</v>
      </c>
      <c r="AY711" s="170" t="str">
        <f aca="false">CONCATENATE(BM711,".",BN711)</f>
        <v>KF514002.HEV_EW392</v>
      </c>
      <c r="AZ711" s="171" t="str">
        <f aca="false">IF(AV711="",IF(ISNUMBER(FIND(".",A711)),LEFT(A711,FIND(".",A711)-1),A711),AV711)</f>
        <v>KF514002</v>
      </c>
      <c r="BA711" s="171" t="str">
        <f aca="false">IF(ISNUMBER(FIND("-",AZ711)),LEFT(AZ711,FIND("-",AZ711)-1),AZ711)</f>
        <v>KF514002</v>
      </c>
      <c r="BB711" s="170" t="str">
        <f aca="false"> MEGAname &amp; "="</f>
        <v>KF514002=</v>
      </c>
      <c r="BC711" s="170" t="str">
        <f aca="false">Clear &amp; IF(span ,"Span","out")</f>
        <v>KF514002=out</v>
      </c>
      <c r="BD711" s="170" t="str">
        <f aca="false">Clear &amp; IF(span, IF(B711=".","Selected",B711),"out")</f>
        <v>KF514002=out</v>
      </c>
      <c r="BE711" s="170" t="str">
        <f aca="false">Clear &amp; Strain</f>
        <v>KF514002=HEV_EW46</v>
      </c>
      <c r="BF711" s="170" t="e">
        <f aca="false">CONCATENATE(A711,"=",F710,". ",AX711,IF(AB711="","",CONCATENATE(".",AB711)))</f>
        <v>#VALUE!</v>
      </c>
      <c r="BG711" s="170" t="e">
        <f aca="false">CONCATENATE(A711,"=",F710,". ",AX711)</f>
        <v>#VALUE!</v>
      </c>
      <c r="BH711" s="170" t="e">
        <f aca="false">CONCATENATE(A711,"=",AX711)</f>
        <v>#VALUE!</v>
      </c>
      <c r="BI711" s="170" t="e">
        <f aca="false">CONCATENATE(A711,"=",ComForSubtype,d#REF!)</f>
        <v>#VALUE!</v>
      </c>
      <c r="BJ711" s="170" t="str">
        <f aca="false">CONCATENATE(A711,"=",E711)</f>
        <v>KF514002=3</v>
      </c>
      <c r="BK711" s="170" t="str">
        <f aca="false">CONCATENATE(A711,"=",C711)</f>
        <v>KF514002=3</v>
      </c>
      <c r="BL711" s="170" t="e">
        <f aca="false">CONCATENATE(d#REF!,"=")</f>
        <v>#VALUE!</v>
      </c>
      <c r="BM711" s="223" t="str">
        <f aca="false">IF(BA711="XX","",BA711)</f>
        <v>KF514002</v>
      </c>
      <c r="BN711" s="224" t="str">
        <f aca="false">CONCATENATE(IF(F710="","",F710),IF(G711="","",CONCATENATE(" / ",G711)))</f>
        <v>HEV_EW392</v>
      </c>
      <c r="BO711" s="225" t="e">
        <f aca="false">AX711</f>
        <v>#VALUE!</v>
      </c>
      <c r="BP711" s="226" t="str">
        <f aca="false">IF(V711="","",V711)</f>
        <v/>
      </c>
      <c r="BQ711" s="226" t="str">
        <f aca="false">IF(W711="","",CONCATENATE(W711,IF(LEFT(AO711,1)="s","+","")))</f>
        <v/>
      </c>
      <c r="BR711" s="226" t="str">
        <f aca="false">IF(X711="","",CONCATENATE(X711,IF(LEFT(AQ711,1)="s","+","")))</f>
        <v/>
      </c>
      <c r="BS711" s="226" t="str">
        <f aca="false">IF(Y711="","",CONCATENATE(Y711,IF(LEFT(AR711,1)="s","+","")))</f>
        <v/>
      </c>
      <c r="BT711" s="226" t="str">
        <f aca="false">IF(Z711="","",CONCATENATE(Z711,IF(LEFT(AS711,1)="s","+","")))</f>
        <v/>
      </c>
      <c r="BU711" s="227" t="str">
        <f aca="false">IF(AA711="","",CONCATENATE(AA711,IF(LEFT(AT711,1)="s","+","")))</f>
        <v/>
      </c>
      <c r="BW711" s="177" t="s">
        <v>338</v>
      </c>
      <c r="BX711" s="170" t="str">
        <f aca="false">IF(BW711&lt;&gt;"",IF(ISNUMBER(FIND("=",BW711)),LEFT(BW711,FIND("=",BW711)-1),BW711),BW711)</f>
        <v>xx</v>
      </c>
      <c r="BY711" s="170" t="str">
        <f aca="false">IF(BW711&lt;&gt;"",IF(ISNUMBER(FIND("=",BW711)),RIGHT(BW711,LEN(BW711)-FIND("=",BW711)),""),"")</f>
        <v>Non_select</v>
      </c>
      <c r="BZ711" s="170" t="str">
        <f aca="false">IF(BX711&lt;&gt;"",IF(ISNUMBER(FIND(".",BX711)),LEFT(BX711,FIND(".",BX711)-1),BX711),BX711)</f>
        <v>xx</v>
      </c>
      <c r="CA711" s="170" t="str">
        <f aca="false">IF(BX711&lt;&gt;"",IF(ISNUMBER(FIND(".",BX711)),RIGHT(BX711,LEN(BX711)-FIND(".",BX711)),""),"")</f>
        <v/>
      </c>
      <c r="CC711" s="170" t="str">
        <f aca="false">A711</f>
        <v>KF514002</v>
      </c>
      <c r="CD711" s="178" t="s">
        <v>339</v>
      </c>
      <c r="CE711" s="178" t="s">
        <v>340</v>
      </c>
      <c r="CF711" s="178" t="s">
        <v>341</v>
      </c>
      <c r="CK711" s="178"/>
      <c r="CR711" s="228" t="n">
        <f aca="false">C711</f>
        <v>3</v>
      </c>
      <c r="CS711" s="229" t="e">
        <f aca="false">d#REF!</f>
        <v>#VALUE!</v>
      </c>
      <c r="CT711" s="170" t="str">
        <f aca="false">CONCATENATE(CD711," strain ",CM711," ",CL711,", partial cds")</f>
        <v>Hepatitis E virus strain  , partial cds</v>
      </c>
    </row>
    <row r="712" customFormat="false" ht="11.9" hidden="false" customHeight="true" outlineLevel="0" collapsed="false">
      <c r="A712" s="154" t="s">
        <v>1756</v>
      </c>
      <c r="B712" s="147" t="n">
        <v>3</v>
      </c>
      <c r="C712" s="148" t="n">
        <v>3</v>
      </c>
      <c r="D712" s="147" t="s">
        <v>1712</v>
      </c>
      <c r="E712" s="150" t="s">
        <v>640</v>
      </c>
      <c r="F712" s="210" t="s">
        <v>1757</v>
      </c>
      <c r="H712" s="146" t="s">
        <v>649</v>
      </c>
      <c r="I712" s="153" t="s">
        <v>650</v>
      </c>
      <c r="J712" s="146" t="s">
        <v>395</v>
      </c>
      <c r="M712" s="157" t="s">
        <v>348</v>
      </c>
      <c r="N712" s="158" t="s">
        <v>400</v>
      </c>
      <c r="O712" s="159" t="n">
        <v>2012</v>
      </c>
      <c r="S712" s="146" t="n">
        <v>280</v>
      </c>
      <c r="AH712" s="164" t="n">
        <v>6262</v>
      </c>
      <c r="AI712" s="164" t="n">
        <v>6541</v>
      </c>
      <c r="AJ712" s="219" t="n">
        <f aca="false">SeqEnd-SeqBeg+1</f>
        <v>280</v>
      </c>
      <c r="AK712" s="220" t="n">
        <f aca="false">AND( SeqBeg&lt;=Beg  , End &lt;=SeqEnd )</f>
        <v>0</v>
      </c>
      <c r="AN712" s="221"/>
      <c r="AT712" s="147" t="s">
        <v>103</v>
      </c>
      <c r="AU712" s="146"/>
      <c r="AW712" s="222" t="str">
        <f aca="false">HYPERLINK(CONCATENATE("http://www.ncbi.nlm.nih.gov/nuccore/",BM712),BM712)</f>
        <v>KF514012</v>
      </c>
      <c r="AX712" s="219" t="e">
        <f aca="false">CONCATENATE(d#REF!,IF(I712="","",CONCATENATE(".",I712)),IF(K712="","",CONCATENATE(".",K712)),IF(M712="","",CONCATENATE(".",M712)),IF(R712="","",CONCATENATE(".",R712)),IF(U712="","","(*)"))</f>
        <v>#VALUE!</v>
      </c>
      <c r="AY712" s="170" t="str">
        <f aca="false">CONCATENATE(BM712,".",BN712)</f>
        <v>KF514012.HEV_EW46</v>
      </c>
      <c r="AZ712" s="171" t="str">
        <f aca="false">IF(AV712="",IF(ISNUMBER(FIND(".",A712)),LEFT(A712,FIND(".",A712)-1),A712),AV712)</f>
        <v>KF514012</v>
      </c>
      <c r="BA712" s="171" t="str">
        <f aca="false">IF(ISNUMBER(FIND("-",AZ712)),LEFT(AZ712,FIND("-",AZ712)-1),AZ712)</f>
        <v>KF514012</v>
      </c>
      <c r="BB712" s="170" t="str">
        <f aca="false"> MEGAname &amp; "="</f>
        <v>KF514012=</v>
      </c>
      <c r="BC712" s="170" t="str">
        <f aca="false">Clear &amp; IF(span ,"Span","out")</f>
        <v>KF514012=out</v>
      </c>
      <c r="BD712" s="170" t="str">
        <f aca="false">Clear &amp; IF(span, IF(B712=".","Selected",B712),"out")</f>
        <v>KF514012=out</v>
      </c>
      <c r="BE712" s="170" t="str">
        <f aca="false">Clear &amp; Strain</f>
        <v>KF514012=HEV_EW479</v>
      </c>
      <c r="BF712" s="170" t="e">
        <f aca="false">CONCATENATE(A712,"=",F711,". ",AX712,IF(AB712="","",CONCATENATE(".",AB712)))</f>
        <v>#VALUE!</v>
      </c>
      <c r="BG712" s="170" t="e">
        <f aca="false">CONCATENATE(A712,"=",F711,". ",AX712)</f>
        <v>#VALUE!</v>
      </c>
      <c r="BH712" s="170" t="e">
        <f aca="false">CONCATENATE(A712,"=",AX712)</f>
        <v>#VALUE!</v>
      </c>
      <c r="BI712" s="170" t="e">
        <f aca="false">CONCATENATE(A712,"=",ComForSubtype,d#REF!)</f>
        <v>#VALUE!</v>
      </c>
      <c r="BJ712" s="170" t="str">
        <f aca="false">CONCATENATE(A712,"=",E712)</f>
        <v>KF514012=3</v>
      </c>
      <c r="BK712" s="170" t="str">
        <f aca="false">CONCATENATE(A712,"=",C712)</f>
        <v>KF514012=3</v>
      </c>
      <c r="BL712" s="170" t="e">
        <f aca="false">CONCATENATE(d#REF!,"=")</f>
        <v>#VALUE!</v>
      </c>
      <c r="BM712" s="223" t="str">
        <f aca="false">IF(BA712="XX","",BA712)</f>
        <v>KF514012</v>
      </c>
      <c r="BN712" s="224" t="str">
        <f aca="false">CONCATENATE(IF(F711="","",F711),IF(G712="","",CONCATENATE(" / ",G712)))</f>
        <v>HEV_EW46</v>
      </c>
      <c r="BO712" s="225" t="e">
        <f aca="false">AX712</f>
        <v>#VALUE!</v>
      </c>
      <c r="BP712" s="226" t="str">
        <f aca="false">IF(V712="","",V712)</f>
        <v/>
      </c>
      <c r="BQ712" s="226" t="str">
        <f aca="false">IF(W712="","",CONCATENATE(W712,IF(LEFT(AO712,1)="s","+","")))</f>
        <v/>
      </c>
      <c r="BR712" s="226" t="str">
        <f aca="false">IF(X712="","",CONCATENATE(X712,IF(LEFT(AQ712,1)="s","+","")))</f>
        <v/>
      </c>
      <c r="BS712" s="226" t="str">
        <f aca="false">IF(Y712="","",CONCATENATE(Y712,IF(LEFT(AR712,1)="s","+","")))</f>
        <v/>
      </c>
      <c r="BT712" s="226" t="str">
        <f aca="false">IF(Z712="","",CONCATENATE(Z712,IF(LEFT(AS712,1)="s","+","")))</f>
        <v/>
      </c>
      <c r="BU712" s="227" t="str">
        <f aca="false">IF(AA712="","",CONCATENATE(AA712,IF(LEFT(AT712,1)="s","+","")))</f>
        <v/>
      </c>
      <c r="BW712" s="177" t="s">
        <v>338</v>
      </c>
      <c r="BX712" s="170" t="str">
        <f aca="false">IF(BW712&lt;&gt;"",IF(ISNUMBER(FIND("=",BW712)),LEFT(BW712,FIND("=",BW712)-1),BW712),BW712)</f>
        <v>xx</v>
      </c>
      <c r="BY712" s="170" t="str">
        <f aca="false">IF(BW712&lt;&gt;"",IF(ISNUMBER(FIND("=",BW712)),RIGHT(BW712,LEN(BW712)-FIND("=",BW712)),""),"")</f>
        <v>Non_select</v>
      </c>
      <c r="BZ712" s="170" t="str">
        <f aca="false">IF(BX712&lt;&gt;"",IF(ISNUMBER(FIND(".",BX712)),LEFT(BX712,FIND(".",BX712)-1),BX712),BX712)</f>
        <v>xx</v>
      </c>
      <c r="CA712" s="170" t="str">
        <f aca="false">IF(BX712&lt;&gt;"",IF(ISNUMBER(FIND(".",BX712)),RIGHT(BX712,LEN(BX712)-FIND(".",BX712)),""),"")</f>
        <v/>
      </c>
      <c r="CC712" s="170" t="str">
        <f aca="false">A712</f>
        <v>KF514012</v>
      </c>
      <c r="CD712" s="178" t="s">
        <v>339</v>
      </c>
      <c r="CE712" s="178" t="s">
        <v>340</v>
      </c>
      <c r="CF712" s="178" t="s">
        <v>341</v>
      </c>
      <c r="CK712" s="178"/>
      <c r="CR712" s="228" t="n">
        <f aca="false">C712</f>
        <v>3</v>
      </c>
      <c r="CS712" s="229" t="e">
        <f aca="false">d#REF!</f>
        <v>#VALUE!</v>
      </c>
      <c r="CT712" s="170" t="str">
        <f aca="false">CONCATENATE(CD712," strain ",CM712," ",CL712,", partial cds")</f>
        <v>Hepatitis E virus strain  , partial cds</v>
      </c>
    </row>
    <row r="713" customFormat="false" ht="11.9" hidden="false" customHeight="true" outlineLevel="0" collapsed="false">
      <c r="A713" s="154" t="s">
        <v>1758</v>
      </c>
      <c r="B713" s="147" t="n">
        <v>3</v>
      </c>
      <c r="C713" s="148" t="n">
        <v>3</v>
      </c>
      <c r="D713" s="147" t="s">
        <v>1712</v>
      </c>
      <c r="E713" s="150" t="s">
        <v>640</v>
      </c>
      <c r="F713" s="210" t="s">
        <v>1759</v>
      </c>
      <c r="H713" s="146" t="s">
        <v>649</v>
      </c>
      <c r="I713" s="153" t="s">
        <v>650</v>
      </c>
      <c r="J713" s="146" t="s">
        <v>395</v>
      </c>
      <c r="M713" s="157" t="s">
        <v>348</v>
      </c>
      <c r="N713" s="158" t="s">
        <v>400</v>
      </c>
      <c r="O713" s="159" t="n">
        <v>2012</v>
      </c>
      <c r="S713" s="146" t="n">
        <v>280</v>
      </c>
      <c r="AH713" s="164" t="n">
        <v>6262</v>
      </c>
      <c r="AI713" s="164" t="n">
        <v>6541</v>
      </c>
      <c r="AJ713" s="219" t="n">
        <f aca="false">SeqEnd-SeqBeg+1</f>
        <v>280</v>
      </c>
      <c r="AK713" s="220" t="n">
        <f aca="false">AND( SeqBeg&lt;=Beg  , End &lt;=SeqEnd )</f>
        <v>0</v>
      </c>
      <c r="AN713" s="221"/>
      <c r="AT713" s="147" t="s">
        <v>103</v>
      </c>
      <c r="AU713" s="146"/>
      <c r="AW713" s="222" t="str">
        <f aca="false">HYPERLINK(CONCATENATE("http://www.ncbi.nlm.nih.gov/nuccore/",BM713),BM713)</f>
        <v>KF514019</v>
      </c>
      <c r="AX713" s="219" t="str">
        <f aca="false">CONCATENATE(D712,IF(I713="","",CONCATENATE(".",I713)),IF(K713="","",CONCATENATE(".",K713)),IF(M713="","",CONCATENATE(".",M713)),IF(R712="","",CONCATENATE(".",R712)),IF(U713="","","(*)"))</f>
        <v>3eg.GBR.hum</v>
      </c>
      <c r="AY713" s="170" t="str">
        <f aca="false">CONCATENATE(BM713,".",BN713)</f>
        <v>KF514019.HEV_EW479</v>
      </c>
      <c r="AZ713" s="171" t="str">
        <f aca="false">IF(AV713="",IF(ISNUMBER(FIND(".",A713)),LEFT(A713,FIND(".",A713)-1),A713),AV713)</f>
        <v>KF514019</v>
      </c>
      <c r="BA713" s="171" t="str">
        <f aca="false">IF(ISNUMBER(FIND("-",AZ713)),LEFT(AZ713,FIND("-",AZ713)-1),AZ713)</f>
        <v>KF514019</v>
      </c>
      <c r="BB713" s="170" t="str">
        <f aca="false"> MEGAname &amp; "="</f>
        <v>KF514019=</v>
      </c>
      <c r="BC713" s="170" t="str">
        <f aca="false">Clear &amp; IF(span ,"Span","out")</f>
        <v>KF514019=out</v>
      </c>
      <c r="BD713" s="170" t="str">
        <f aca="false">Clear &amp; IF(span, IF(B713=".","Selected",B713),"out")</f>
        <v>KF514019=out</v>
      </c>
      <c r="BE713" s="170" t="str">
        <f aca="false">Clear &amp; Strain</f>
        <v>KF514019=HEV_EW485</v>
      </c>
      <c r="BF713" s="170" t="str">
        <f aca="false">CONCATENATE(A713,"=",F712,". ",AX713,IF(AB713="","",CONCATENATE(".",AB713)))</f>
        <v>KF514019=HEV_EW479. 3eg.GBR.hum</v>
      </c>
      <c r="BG713" s="170" t="str">
        <f aca="false">CONCATENATE(A713,"=",F712,". ",AX713)</f>
        <v>KF514019=HEV_EW479. 3eg.GBR.hum</v>
      </c>
      <c r="BH713" s="170" t="str">
        <f aca="false">CONCATENATE(A713,"=",AX713)</f>
        <v>KF514019=3eg.GBR.hum</v>
      </c>
      <c r="BI713" s="170" t="str">
        <f aca="false">CONCATENATE(A713,"=",ComForSubtype,D712)</f>
        <v>KF514019=3eg</v>
      </c>
      <c r="BJ713" s="170" t="str">
        <f aca="false">CONCATENATE(A713,"=",E713)</f>
        <v>KF514019=3</v>
      </c>
      <c r="BK713" s="170" t="str">
        <f aca="false">CONCATENATE(A713,"=",C713)</f>
        <v>KF514019=3</v>
      </c>
      <c r="BL713" s="170" t="str">
        <f aca="false">CONCATENATE(D712,"=")</f>
        <v>3eg=</v>
      </c>
      <c r="BM713" s="223" t="str">
        <f aca="false">IF(BA713="XX","",BA713)</f>
        <v>KF514019</v>
      </c>
      <c r="BN713" s="224" t="str">
        <f aca="false">CONCATENATE(IF(F712="","",F712),IF(G713="","",CONCATENATE(" / ",G713)))</f>
        <v>HEV_EW479</v>
      </c>
      <c r="BO713" s="225" t="str">
        <f aca="false">AX713</f>
        <v>3eg.GBR.hum</v>
      </c>
      <c r="BP713" s="226" t="str">
        <f aca="false">IF(V713="","",V713)</f>
        <v/>
      </c>
      <c r="BQ713" s="226" t="str">
        <f aca="false">IF(W713="","",CONCATENATE(W713,IF(LEFT(AO713,1)="s","+","")))</f>
        <v/>
      </c>
      <c r="BR713" s="226" t="str">
        <f aca="false">IF(X713="","",CONCATENATE(X713,IF(LEFT(AQ713,1)="s","+","")))</f>
        <v/>
      </c>
      <c r="BS713" s="226" t="str">
        <f aca="false">IF(Y713="","",CONCATENATE(Y713,IF(LEFT(AR713,1)="s","+","")))</f>
        <v/>
      </c>
      <c r="BT713" s="226" t="str">
        <f aca="false">IF(Z713="","",CONCATENATE(Z713,IF(LEFT(AS713,1)="s","+","")))</f>
        <v/>
      </c>
      <c r="BU713" s="227" t="str">
        <f aca="false">IF(AA713="","",CONCATENATE(AA713,IF(LEFT(AT713,1)="s","+","")))</f>
        <v/>
      </c>
      <c r="BW713" s="177" t="s">
        <v>338</v>
      </c>
      <c r="BX713" s="170" t="str">
        <f aca="false">IF(BW713&lt;&gt;"",IF(ISNUMBER(FIND("=",BW713)),LEFT(BW713,FIND("=",BW713)-1),BW713),BW713)</f>
        <v>xx</v>
      </c>
      <c r="BY713" s="170" t="str">
        <f aca="false">IF(BW713&lt;&gt;"",IF(ISNUMBER(FIND("=",BW713)),RIGHT(BW713,LEN(BW713)-FIND("=",BW713)),""),"")</f>
        <v>Non_select</v>
      </c>
      <c r="BZ713" s="170" t="str">
        <f aca="false">IF(BX713&lt;&gt;"",IF(ISNUMBER(FIND(".",BX713)),LEFT(BX713,FIND(".",BX713)-1),BX713),BX713)</f>
        <v>xx</v>
      </c>
      <c r="CA713" s="170" t="str">
        <f aca="false">IF(BX713&lt;&gt;"",IF(ISNUMBER(FIND(".",BX713)),RIGHT(BX713,LEN(BX713)-FIND(".",BX713)),""),"")</f>
        <v/>
      </c>
      <c r="CC713" s="170" t="str">
        <f aca="false">A713</f>
        <v>KF514019</v>
      </c>
      <c r="CD713" s="178" t="s">
        <v>339</v>
      </c>
      <c r="CE713" s="178" t="s">
        <v>340</v>
      </c>
      <c r="CF713" s="178" t="s">
        <v>341</v>
      </c>
      <c r="CK713" s="178"/>
      <c r="CR713" s="228" t="n">
        <f aca="false">C713</f>
        <v>3</v>
      </c>
      <c r="CS713" s="229" t="str">
        <f aca="false">D712</f>
        <v>3eg</v>
      </c>
      <c r="CT713" s="170" t="str">
        <f aca="false">CONCATENATE(CD713," strain ",CM713," ",CL713,", partial cds")</f>
        <v>Hepatitis E virus strain  , partial cds</v>
      </c>
    </row>
    <row r="714" customFormat="false" ht="11.9" hidden="false" customHeight="true" outlineLevel="0" collapsed="false">
      <c r="A714" s="154" t="s">
        <v>1760</v>
      </c>
      <c r="B714" s="147" t="n">
        <v>3</v>
      </c>
      <c r="C714" s="148" t="n">
        <v>3</v>
      </c>
      <c r="D714" s="147" t="s">
        <v>1712</v>
      </c>
      <c r="E714" s="150" t="s">
        <v>640</v>
      </c>
      <c r="F714" s="210" t="s">
        <v>1761</v>
      </c>
      <c r="H714" s="146" t="s">
        <v>649</v>
      </c>
      <c r="I714" s="153" t="s">
        <v>650</v>
      </c>
      <c r="J714" s="146" t="s">
        <v>395</v>
      </c>
      <c r="M714" s="157" t="s">
        <v>348</v>
      </c>
      <c r="N714" s="158" t="s">
        <v>400</v>
      </c>
      <c r="O714" s="159" t="n">
        <v>2012</v>
      </c>
      <c r="S714" s="146" t="n">
        <v>280</v>
      </c>
      <c r="AH714" s="164" t="n">
        <v>6262</v>
      </c>
      <c r="AI714" s="164" t="n">
        <v>6541</v>
      </c>
      <c r="AJ714" s="219" t="n">
        <f aca="false">SeqEnd-SeqBeg+1</f>
        <v>280</v>
      </c>
      <c r="AK714" s="220" t="n">
        <f aca="false">AND( SeqBeg&lt;=Beg  , End &lt;=SeqEnd )</f>
        <v>0</v>
      </c>
      <c r="AN714" s="221"/>
      <c r="AT714" s="147" t="s">
        <v>103</v>
      </c>
      <c r="AU714" s="146"/>
      <c r="AW714" s="222" t="str">
        <f aca="false">HYPERLINK(CONCATENATE("http://www.ncbi.nlm.nih.gov/nuccore/",BM714),BM714)</f>
        <v>KF514038</v>
      </c>
      <c r="AX714" s="219" t="e">
        <f aca="false">CONCATENATE(d#REF!,IF(I714="","",CONCATENATE(".",I714)),IF(K714="","",CONCATENATE(".",K714)),IF(M714="","",CONCATENATE(".",M714)),IF(R714="","",CONCATENATE(".",R714)),IF(U714="","","(*)"))</f>
        <v>#VALUE!</v>
      </c>
      <c r="AY714" s="170" t="str">
        <f aca="false">CONCATENATE(BM714,".",BN714)</f>
        <v>KF514038.HEV_EW485</v>
      </c>
      <c r="AZ714" s="171" t="str">
        <f aca="false">IF(AV714="",IF(ISNUMBER(FIND(".",A714)),LEFT(A714,FIND(".",A714)-1),A714),AV714)</f>
        <v>KF514038</v>
      </c>
      <c r="BA714" s="171" t="str">
        <f aca="false">IF(ISNUMBER(FIND("-",AZ714)),LEFT(AZ714,FIND("-",AZ714)-1),AZ714)</f>
        <v>KF514038</v>
      </c>
      <c r="BB714" s="170" t="str">
        <f aca="false"> MEGAname &amp; "="</f>
        <v>KF514038=</v>
      </c>
      <c r="BC714" s="170" t="str">
        <f aca="false">Clear &amp; IF(span ,"Span","out")</f>
        <v>KF514038=out</v>
      </c>
      <c r="BD714" s="170" t="str">
        <f aca="false">Clear &amp; IF(span, IF(B714=".","Selected",B714),"out")</f>
        <v>KF514038=out</v>
      </c>
      <c r="BE714" s="170" t="str">
        <f aca="false">Clear &amp; Strain</f>
        <v>KF514038=HEV_EW501</v>
      </c>
      <c r="BF714" s="170" t="e">
        <f aca="false">CONCATENATE(A714,"=",F713,". ",AX714,IF(AB714="","",CONCATENATE(".",AB714)))</f>
        <v>#VALUE!</v>
      </c>
      <c r="BG714" s="170" t="e">
        <f aca="false">CONCATENATE(A714,"=",F713,". ",AX714)</f>
        <v>#VALUE!</v>
      </c>
      <c r="BH714" s="170" t="e">
        <f aca="false">CONCATENATE(A714,"=",AX714)</f>
        <v>#VALUE!</v>
      </c>
      <c r="BI714" s="170" t="e">
        <f aca="false">CONCATENATE(A714,"=",ComForSubtype,d#REF!)</f>
        <v>#VALUE!</v>
      </c>
      <c r="BJ714" s="170" t="str">
        <f aca="false">CONCATENATE(A714,"=",E714)</f>
        <v>KF514038=3</v>
      </c>
      <c r="BK714" s="170" t="str">
        <f aca="false">CONCATENATE(A714,"=",C714)</f>
        <v>KF514038=3</v>
      </c>
      <c r="BL714" s="170" t="e">
        <f aca="false">CONCATENATE(d#REF!,"=")</f>
        <v>#VALUE!</v>
      </c>
      <c r="BM714" s="223" t="str">
        <f aca="false">IF(BA714="XX","",BA714)</f>
        <v>KF514038</v>
      </c>
      <c r="BN714" s="224" t="str">
        <f aca="false">CONCATENATE(IF(F713="","",F713),IF(G714="","",CONCATENATE(" / ",G714)))</f>
        <v>HEV_EW485</v>
      </c>
      <c r="BO714" s="225" t="e">
        <f aca="false">AX714</f>
        <v>#VALUE!</v>
      </c>
      <c r="BP714" s="226" t="str">
        <f aca="false">IF(V714="","",V714)</f>
        <v/>
      </c>
      <c r="BQ714" s="226" t="str">
        <f aca="false">IF(W714="","",CONCATENATE(W714,IF(LEFT(AO714,1)="s","+","")))</f>
        <v/>
      </c>
      <c r="BR714" s="226" t="str">
        <f aca="false">IF(X714="","",CONCATENATE(X714,IF(LEFT(AQ714,1)="s","+","")))</f>
        <v/>
      </c>
      <c r="BS714" s="226" t="str">
        <f aca="false">IF(Y714="","",CONCATENATE(Y714,IF(LEFT(AR714,1)="s","+","")))</f>
        <v/>
      </c>
      <c r="BT714" s="226" t="str">
        <f aca="false">IF(Z714="","",CONCATENATE(Z714,IF(LEFT(AS714,1)="s","+","")))</f>
        <v/>
      </c>
      <c r="BU714" s="227" t="str">
        <f aca="false">IF(AA714="","",CONCATENATE(AA714,IF(LEFT(AT714,1)="s","+","")))</f>
        <v/>
      </c>
      <c r="BW714" s="177" t="s">
        <v>338</v>
      </c>
      <c r="BX714" s="170" t="str">
        <f aca="false">IF(BW714&lt;&gt;"",IF(ISNUMBER(FIND("=",BW714)),LEFT(BW714,FIND("=",BW714)-1),BW714),BW714)</f>
        <v>xx</v>
      </c>
      <c r="BY714" s="170" t="str">
        <f aca="false">IF(BW714&lt;&gt;"",IF(ISNUMBER(FIND("=",BW714)),RIGHT(BW714,LEN(BW714)-FIND("=",BW714)),""),"")</f>
        <v>Non_select</v>
      </c>
      <c r="BZ714" s="170" t="str">
        <f aca="false">IF(BX714&lt;&gt;"",IF(ISNUMBER(FIND(".",BX714)),LEFT(BX714,FIND(".",BX714)-1),BX714),BX714)</f>
        <v>xx</v>
      </c>
      <c r="CA714" s="170" t="str">
        <f aca="false">IF(BX714&lt;&gt;"",IF(ISNUMBER(FIND(".",BX714)),RIGHT(BX714,LEN(BX714)-FIND(".",BX714)),""),"")</f>
        <v/>
      </c>
      <c r="CC714" s="170" t="str">
        <f aca="false">A714</f>
        <v>KF514038</v>
      </c>
      <c r="CD714" s="178" t="s">
        <v>339</v>
      </c>
      <c r="CE714" s="178" t="s">
        <v>340</v>
      </c>
      <c r="CF714" s="178" t="s">
        <v>341</v>
      </c>
      <c r="CK714" s="178"/>
      <c r="CR714" s="228" t="n">
        <f aca="false">C714</f>
        <v>3</v>
      </c>
      <c r="CS714" s="229" t="e">
        <f aca="false">d#REF!</f>
        <v>#VALUE!</v>
      </c>
      <c r="CT714" s="170" t="str">
        <f aca="false">CONCATENATE(CD714," strain ",CM714," ",CL714,", partial cds")</f>
        <v>Hepatitis E virus strain  , partial cds</v>
      </c>
    </row>
    <row r="715" customFormat="false" ht="11.9" hidden="false" customHeight="true" outlineLevel="0" collapsed="false">
      <c r="A715" s="154" t="s">
        <v>1762</v>
      </c>
      <c r="B715" s="147" t="n">
        <v>3</v>
      </c>
      <c r="C715" s="148" t="n">
        <v>3</v>
      </c>
      <c r="D715" s="147" t="s">
        <v>1712</v>
      </c>
      <c r="E715" s="150" t="s">
        <v>640</v>
      </c>
      <c r="F715" s="210" t="s">
        <v>1763</v>
      </c>
      <c r="H715" s="146" t="s">
        <v>649</v>
      </c>
      <c r="I715" s="153" t="s">
        <v>650</v>
      </c>
      <c r="J715" s="146" t="s">
        <v>395</v>
      </c>
      <c r="M715" s="157" t="s">
        <v>348</v>
      </c>
      <c r="N715" s="158" t="s">
        <v>400</v>
      </c>
      <c r="O715" s="159" t="n">
        <v>2012</v>
      </c>
      <c r="S715" s="146" t="n">
        <v>280</v>
      </c>
      <c r="AH715" s="164" t="n">
        <v>6262</v>
      </c>
      <c r="AI715" s="164" t="n">
        <v>6541</v>
      </c>
      <c r="AJ715" s="219" t="n">
        <f aca="false">SeqEnd-SeqBeg+1</f>
        <v>280</v>
      </c>
      <c r="AK715" s="220" t="n">
        <f aca="false">AND( SeqBeg&lt;=Beg  , End &lt;=SeqEnd )</f>
        <v>0</v>
      </c>
      <c r="AN715" s="221"/>
      <c r="AT715" s="147" t="s">
        <v>103</v>
      </c>
      <c r="AU715" s="146"/>
      <c r="AW715" s="222" t="str">
        <f aca="false">HYPERLINK(CONCATENATE("http://www.ncbi.nlm.nih.gov/nuccore/",BM715),BM715)</f>
        <v>KF514040</v>
      </c>
      <c r="AX715" s="219" t="e">
        <f aca="false">CONCATENATE(d#REF!,IF(I715="","",CONCATENATE(".",I715)),IF(K715="","",CONCATENATE(".",K715)),IF(M715="","",CONCATENATE(".",M715)),IF(R715="","",CONCATENATE(".",R715)),IF(U715="","","(*)"))</f>
        <v>#VALUE!</v>
      </c>
      <c r="AY715" s="170" t="str">
        <f aca="false">CONCATENATE(BM715,".",BN715)</f>
        <v>KF514040.HEV_EW501</v>
      </c>
      <c r="AZ715" s="171" t="str">
        <f aca="false">IF(AV715="",IF(ISNUMBER(FIND(".",A715)),LEFT(A715,FIND(".",A715)-1),A715),AV715)</f>
        <v>KF514040</v>
      </c>
      <c r="BA715" s="171" t="str">
        <f aca="false">IF(ISNUMBER(FIND("-",AZ715)),LEFT(AZ715,FIND("-",AZ715)-1),AZ715)</f>
        <v>KF514040</v>
      </c>
      <c r="BB715" s="170" t="str">
        <f aca="false"> MEGAname &amp; "="</f>
        <v>KF514040=</v>
      </c>
      <c r="BC715" s="170" t="str">
        <f aca="false">Clear &amp; IF(span ,"Span","out")</f>
        <v>KF514040=out</v>
      </c>
      <c r="BD715" s="170" t="str">
        <f aca="false">Clear &amp; IF(span, IF(B715=".","Selected",B715),"out")</f>
        <v>KF514040=out</v>
      </c>
      <c r="BE715" s="170" t="str">
        <f aca="false">Clear &amp; Strain</f>
        <v>KF514040=HEV_EW503</v>
      </c>
      <c r="BF715" s="170" t="e">
        <f aca="false">CONCATENATE(A715,"=",F714,". ",AX715,IF(AB715="","",CONCATENATE(".",AB715)))</f>
        <v>#VALUE!</v>
      </c>
      <c r="BG715" s="170" t="e">
        <f aca="false">CONCATENATE(A715,"=",F714,". ",AX715)</f>
        <v>#VALUE!</v>
      </c>
      <c r="BH715" s="170" t="e">
        <f aca="false">CONCATENATE(A715,"=",AX715)</f>
        <v>#VALUE!</v>
      </c>
      <c r="BI715" s="170" t="e">
        <f aca="false">CONCATENATE(A715,"=",ComForSubtype,d#REF!)</f>
        <v>#VALUE!</v>
      </c>
      <c r="BJ715" s="170" t="str">
        <f aca="false">CONCATENATE(A715,"=",E715)</f>
        <v>KF514040=3</v>
      </c>
      <c r="BK715" s="170" t="str">
        <f aca="false">CONCATENATE(A715,"=",C715)</f>
        <v>KF514040=3</v>
      </c>
      <c r="BL715" s="170" t="e">
        <f aca="false">CONCATENATE(d#REF!,"=")</f>
        <v>#VALUE!</v>
      </c>
      <c r="BM715" s="223" t="str">
        <f aca="false">IF(BA715="XX","",BA715)</f>
        <v>KF514040</v>
      </c>
      <c r="BN715" s="224" t="str">
        <f aca="false">CONCATENATE(IF(F714="","",F714),IF(G715="","",CONCATENATE(" / ",G715)))</f>
        <v>HEV_EW501</v>
      </c>
      <c r="BO715" s="225" t="e">
        <f aca="false">AX715</f>
        <v>#VALUE!</v>
      </c>
      <c r="BP715" s="226" t="str">
        <f aca="false">IF(V715="","",V715)</f>
        <v/>
      </c>
      <c r="BQ715" s="226" t="str">
        <f aca="false">IF(W715="","",CONCATENATE(W715,IF(LEFT(AO715,1)="s","+","")))</f>
        <v/>
      </c>
      <c r="BR715" s="226" t="str">
        <f aca="false">IF(X715="","",CONCATENATE(X715,IF(LEFT(AQ715,1)="s","+","")))</f>
        <v/>
      </c>
      <c r="BS715" s="226" t="str">
        <f aca="false">IF(Y715="","",CONCATENATE(Y715,IF(LEFT(AR715,1)="s","+","")))</f>
        <v/>
      </c>
      <c r="BT715" s="226" t="str">
        <f aca="false">IF(Z715="","",CONCATENATE(Z715,IF(LEFT(AS715,1)="s","+","")))</f>
        <v/>
      </c>
      <c r="BU715" s="227" t="str">
        <f aca="false">IF(AA715="","",CONCATENATE(AA715,IF(LEFT(AT715,1)="s","+","")))</f>
        <v/>
      </c>
      <c r="BW715" s="177" t="s">
        <v>338</v>
      </c>
      <c r="BX715" s="170" t="str">
        <f aca="false">IF(BW715&lt;&gt;"",IF(ISNUMBER(FIND("=",BW715)),LEFT(BW715,FIND("=",BW715)-1),BW715),BW715)</f>
        <v>xx</v>
      </c>
      <c r="BY715" s="170" t="str">
        <f aca="false">IF(BW715&lt;&gt;"",IF(ISNUMBER(FIND("=",BW715)),RIGHT(BW715,LEN(BW715)-FIND("=",BW715)),""),"")</f>
        <v>Non_select</v>
      </c>
      <c r="BZ715" s="170" t="str">
        <f aca="false">IF(BX715&lt;&gt;"",IF(ISNUMBER(FIND(".",BX715)),LEFT(BX715,FIND(".",BX715)-1),BX715),BX715)</f>
        <v>xx</v>
      </c>
      <c r="CA715" s="170" t="str">
        <f aca="false">IF(BX715&lt;&gt;"",IF(ISNUMBER(FIND(".",BX715)),RIGHT(BX715,LEN(BX715)-FIND(".",BX715)),""),"")</f>
        <v/>
      </c>
      <c r="CC715" s="170" t="str">
        <f aca="false">A715</f>
        <v>KF514040</v>
      </c>
      <c r="CD715" s="178" t="s">
        <v>339</v>
      </c>
      <c r="CE715" s="178" t="s">
        <v>340</v>
      </c>
      <c r="CF715" s="178" t="s">
        <v>341</v>
      </c>
      <c r="CK715" s="178"/>
      <c r="CR715" s="228" t="n">
        <f aca="false">C715</f>
        <v>3</v>
      </c>
      <c r="CS715" s="229" t="e">
        <f aca="false">d#REF!</f>
        <v>#VALUE!</v>
      </c>
      <c r="CT715" s="170" t="str">
        <f aca="false">CONCATENATE(CD715," strain ",CM715," ",CL715,", partial cds")</f>
        <v>Hepatitis E virus strain  , partial cds</v>
      </c>
    </row>
    <row r="716" customFormat="false" ht="11.9" hidden="false" customHeight="true" outlineLevel="0" collapsed="false">
      <c r="A716" s="154" t="s">
        <v>1764</v>
      </c>
      <c r="B716" s="147" t="n">
        <v>3</v>
      </c>
      <c r="C716" s="148" t="n">
        <v>3</v>
      </c>
      <c r="D716" s="147" t="s">
        <v>1712</v>
      </c>
      <c r="E716" s="150" t="s">
        <v>640</v>
      </c>
      <c r="F716" s="210" t="s">
        <v>1765</v>
      </c>
      <c r="H716" s="146" t="s">
        <v>649</v>
      </c>
      <c r="I716" s="153" t="s">
        <v>650</v>
      </c>
      <c r="J716" s="146" t="s">
        <v>395</v>
      </c>
      <c r="M716" s="157" t="s">
        <v>348</v>
      </c>
      <c r="N716" s="158" t="s">
        <v>400</v>
      </c>
      <c r="O716" s="159" t="n">
        <v>2000</v>
      </c>
      <c r="S716" s="146" t="n">
        <v>280</v>
      </c>
      <c r="AH716" s="164" t="n">
        <v>6262</v>
      </c>
      <c r="AI716" s="164" t="n">
        <v>6541</v>
      </c>
      <c r="AJ716" s="219" t="n">
        <f aca="false">SeqEnd-SeqBeg+1</f>
        <v>280</v>
      </c>
      <c r="AK716" s="220" t="n">
        <f aca="false">AND( SeqBeg&lt;=Beg  , End &lt;=SeqEnd )</f>
        <v>0</v>
      </c>
      <c r="AN716" s="221"/>
      <c r="AT716" s="147" t="s">
        <v>103</v>
      </c>
      <c r="AU716" s="146"/>
      <c r="AW716" s="222" t="str">
        <f aca="false">HYPERLINK(CONCATENATE("http://www.ncbi.nlm.nih.gov/nuccore/",BM716),BM716)</f>
        <v>KF514067</v>
      </c>
      <c r="AX716" s="219" t="e">
        <f aca="false">CONCATENATE(d#REF!,IF(I716="","",CONCATENATE(".",I716)),IF(K716="","",CONCATENATE(".",K716)),IF(M716="","",CONCATENATE(".",M716)),IF(R716="","",CONCATENATE(".",R716)),IF(U716="","","(*)"))</f>
        <v>#VALUE!</v>
      </c>
      <c r="AY716" s="170" t="str">
        <f aca="false">CONCATENATE(BM716,".",BN716)</f>
        <v>KF514067.HEV_EW503</v>
      </c>
      <c r="AZ716" s="171" t="str">
        <f aca="false">IF(AV716="",IF(ISNUMBER(FIND(".",A716)),LEFT(A716,FIND(".",A716)-1),A716),AV716)</f>
        <v>KF514067</v>
      </c>
      <c r="BA716" s="171" t="str">
        <f aca="false">IF(ISNUMBER(FIND("-",AZ716)),LEFT(AZ716,FIND("-",AZ716)-1),AZ716)</f>
        <v>KF514067</v>
      </c>
      <c r="BB716" s="170" t="str">
        <f aca="false"> MEGAname &amp; "="</f>
        <v>KF514067=</v>
      </c>
      <c r="BC716" s="170" t="str">
        <f aca="false">Clear &amp; IF(span ,"Span","out")</f>
        <v>KF514067=out</v>
      </c>
      <c r="BD716" s="170" t="str">
        <f aca="false">Clear &amp; IF(span, IF(B716=".","Selected",B716),"out")</f>
        <v>KF514067=out</v>
      </c>
      <c r="BE716" s="170" t="str">
        <f aca="false">Clear &amp; Strain</f>
        <v>KF514067=HEV_EW6</v>
      </c>
      <c r="BF716" s="170" t="e">
        <f aca="false">CONCATENATE(A716,"=",F715,". ",AX716,IF(AB716="","",CONCATENATE(".",AB716)))</f>
        <v>#VALUE!</v>
      </c>
      <c r="BG716" s="170" t="e">
        <f aca="false">CONCATENATE(A716,"=",F715,". ",AX716)</f>
        <v>#VALUE!</v>
      </c>
      <c r="BH716" s="170" t="e">
        <f aca="false">CONCATENATE(A716,"=",AX716)</f>
        <v>#VALUE!</v>
      </c>
      <c r="BI716" s="170" t="e">
        <f aca="false">CONCATENATE(A716,"=",ComForSubtype,d#REF!)</f>
        <v>#VALUE!</v>
      </c>
      <c r="BJ716" s="170" t="str">
        <f aca="false">CONCATENATE(A716,"=",E716)</f>
        <v>KF514067=3</v>
      </c>
      <c r="BK716" s="170" t="str">
        <f aca="false">CONCATENATE(A716,"=",C716)</f>
        <v>KF514067=3</v>
      </c>
      <c r="BL716" s="170" t="e">
        <f aca="false">CONCATENATE(d#REF!,"=")</f>
        <v>#VALUE!</v>
      </c>
      <c r="BM716" s="223" t="str">
        <f aca="false">IF(BA716="XX","",BA716)</f>
        <v>KF514067</v>
      </c>
      <c r="BN716" s="224" t="str">
        <f aca="false">CONCATENATE(IF(F715="","",F715),IF(G716="","",CONCATENATE(" / ",G716)))</f>
        <v>HEV_EW503</v>
      </c>
      <c r="BO716" s="225" t="e">
        <f aca="false">AX716</f>
        <v>#VALUE!</v>
      </c>
      <c r="BP716" s="226" t="str">
        <f aca="false">IF(V716="","",V716)</f>
        <v/>
      </c>
      <c r="BQ716" s="226" t="str">
        <f aca="false">IF(W716="","",CONCATENATE(W716,IF(LEFT(AO716,1)="s","+","")))</f>
        <v/>
      </c>
      <c r="BR716" s="226" t="str">
        <f aca="false">IF(X716="","",CONCATENATE(X716,IF(LEFT(AQ716,1)="s","+","")))</f>
        <v/>
      </c>
      <c r="BS716" s="226" t="str">
        <f aca="false">IF(Y716="","",CONCATENATE(Y716,IF(LEFT(AR716,1)="s","+","")))</f>
        <v/>
      </c>
      <c r="BT716" s="226" t="str">
        <f aca="false">IF(Z716="","",CONCATENATE(Z716,IF(LEFT(AS716,1)="s","+","")))</f>
        <v/>
      </c>
      <c r="BU716" s="227" t="str">
        <f aca="false">IF(AA716="","",CONCATENATE(AA716,IF(LEFT(AT716,1)="s","+","")))</f>
        <v/>
      </c>
      <c r="BW716" s="177" t="s">
        <v>338</v>
      </c>
      <c r="BX716" s="170" t="str">
        <f aca="false">IF(BW716&lt;&gt;"",IF(ISNUMBER(FIND("=",BW716)),LEFT(BW716,FIND("=",BW716)-1),BW716),BW716)</f>
        <v>xx</v>
      </c>
      <c r="BY716" s="170" t="str">
        <f aca="false">IF(BW716&lt;&gt;"",IF(ISNUMBER(FIND("=",BW716)),RIGHT(BW716,LEN(BW716)-FIND("=",BW716)),""),"")</f>
        <v>Non_select</v>
      </c>
      <c r="BZ716" s="170" t="str">
        <f aca="false">IF(BX716&lt;&gt;"",IF(ISNUMBER(FIND(".",BX716)),LEFT(BX716,FIND(".",BX716)-1),BX716),BX716)</f>
        <v>xx</v>
      </c>
      <c r="CA716" s="170" t="str">
        <f aca="false">IF(BX716&lt;&gt;"",IF(ISNUMBER(FIND(".",BX716)),RIGHT(BX716,LEN(BX716)-FIND(".",BX716)),""),"")</f>
        <v/>
      </c>
      <c r="CC716" s="170" t="str">
        <f aca="false">A716</f>
        <v>KF514067</v>
      </c>
      <c r="CD716" s="178" t="s">
        <v>339</v>
      </c>
      <c r="CE716" s="178" t="s">
        <v>340</v>
      </c>
      <c r="CF716" s="178" t="s">
        <v>341</v>
      </c>
      <c r="CK716" s="178"/>
      <c r="CR716" s="228" t="n">
        <f aca="false">C716</f>
        <v>3</v>
      </c>
      <c r="CS716" s="229" t="e">
        <f aca="false">d#REF!</f>
        <v>#VALUE!</v>
      </c>
      <c r="CT716" s="170" t="str">
        <f aca="false">CONCATENATE(CD716," strain ",CM716," ",CL716,", partial cds")</f>
        <v>Hepatitis E virus strain  , partial cds</v>
      </c>
    </row>
    <row r="717" customFormat="false" ht="11.9" hidden="false" customHeight="true" outlineLevel="0" collapsed="false">
      <c r="A717" s="154" t="s">
        <v>1766</v>
      </c>
      <c r="B717" s="147" t="n">
        <v>3</v>
      </c>
      <c r="C717" s="148" t="n">
        <v>3</v>
      </c>
      <c r="D717" s="147" t="s">
        <v>1712</v>
      </c>
      <c r="E717" s="150" t="s">
        <v>640</v>
      </c>
      <c r="F717" s="210" t="s">
        <v>1767</v>
      </c>
      <c r="H717" s="146" t="s">
        <v>649</v>
      </c>
      <c r="I717" s="153" t="s">
        <v>650</v>
      </c>
      <c r="J717" s="146" t="s">
        <v>395</v>
      </c>
      <c r="M717" s="157" t="s">
        <v>348</v>
      </c>
      <c r="N717" s="158" t="s">
        <v>400</v>
      </c>
      <c r="O717" s="159" t="n">
        <v>2006</v>
      </c>
      <c r="S717" s="146" t="n">
        <v>280</v>
      </c>
      <c r="AH717" s="164" t="n">
        <v>6262</v>
      </c>
      <c r="AI717" s="164" t="n">
        <v>6541</v>
      </c>
      <c r="AJ717" s="219" t="n">
        <f aca="false">SeqEnd-SeqBeg+1</f>
        <v>280</v>
      </c>
      <c r="AK717" s="220" t="n">
        <f aca="false">AND( SeqBeg&lt;=Beg  , End &lt;=SeqEnd )</f>
        <v>0</v>
      </c>
      <c r="AN717" s="221"/>
      <c r="AT717" s="147" t="s">
        <v>103</v>
      </c>
      <c r="AU717" s="146"/>
      <c r="AW717" s="222" t="str">
        <f aca="false">HYPERLINK(CONCATENATE("http://www.ncbi.nlm.nih.gov/nuccore/",BM717),BM717)</f>
        <v>KF514073</v>
      </c>
      <c r="AX717" s="219" t="e">
        <f aca="false">CONCATENATE(d#REF!,IF(I717="","",CONCATENATE(".",I717)),IF(K717="","",CONCATENATE(".",K717)),IF(M717="","",CONCATENATE(".",M717)),IF(R717="","",CONCATENATE(".",R717)),IF(U717="","","(*)"))</f>
        <v>#VALUE!</v>
      </c>
      <c r="AY717" s="170" t="str">
        <f aca="false">CONCATENATE(BM717,".",BN717)</f>
        <v>KF514073.HEV_EW6</v>
      </c>
      <c r="AZ717" s="171" t="str">
        <f aca="false">IF(AV717="",IF(ISNUMBER(FIND(".",A717)),LEFT(A717,FIND(".",A717)-1),A717),AV717)</f>
        <v>KF514073</v>
      </c>
      <c r="BA717" s="171" t="str">
        <f aca="false">IF(ISNUMBER(FIND("-",AZ717)),LEFT(AZ717,FIND("-",AZ717)-1),AZ717)</f>
        <v>KF514073</v>
      </c>
      <c r="BB717" s="170" t="str">
        <f aca="false"> MEGAname &amp; "="</f>
        <v>KF514073=</v>
      </c>
      <c r="BC717" s="170" t="str">
        <f aca="false">Clear &amp; IF(span ,"Span","out")</f>
        <v>KF514073=out</v>
      </c>
      <c r="BD717" s="170" t="str">
        <f aca="false">Clear &amp; IF(span, IF(B717=".","Selected",B717),"out")</f>
        <v>KF514073=out</v>
      </c>
      <c r="BE717" s="170" t="str">
        <f aca="false">Clear &amp; Strain</f>
        <v>KF514073=HEV_EW75</v>
      </c>
      <c r="BF717" s="170" t="e">
        <f aca="false">CONCATENATE(A717,"=",F716,". ",AX717,IF(AB717="","",CONCATENATE(".",AB717)))</f>
        <v>#VALUE!</v>
      </c>
      <c r="BG717" s="170" t="e">
        <f aca="false">CONCATENATE(A717,"=",F716,". ",AX717)</f>
        <v>#VALUE!</v>
      </c>
      <c r="BH717" s="170" t="e">
        <f aca="false">CONCATENATE(A717,"=",AX717)</f>
        <v>#VALUE!</v>
      </c>
      <c r="BI717" s="170" t="e">
        <f aca="false">CONCATENATE(A717,"=",ComForSubtype,d#REF!)</f>
        <v>#VALUE!</v>
      </c>
      <c r="BJ717" s="170" t="str">
        <f aca="false">CONCATENATE(A717,"=",E717)</f>
        <v>KF514073=3</v>
      </c>
      <c r="BK717" s="170" t="str">
        <f aca="false">CONCATENATE(A717,"=",C717)</f>
        <v>KF514073=3</v>
      </c>
      <c r="BL717" s="170" t="e">
        <f aca="false">CONCATENATE(d#REF!,"=")</f>
        <v>#VALUE!</v>
      </c>
      <c r="BM717" s="223" t="str">
        <f aca="false">IF(BA717="XX","",BA717)</f>
        <v>KF514073</v>
      </c>
      <c r="BN717" s="224" t="str">
        <f aca="false">CONCATENATE(IF(F716="","",F716),IF(G717="","",CONCATENATE(" / ",G717)))</f>
        <v>HEV_EW6</v>
      </c>
      <c r="BO717" s="225" t="e">
        <f aca="false">AX717</f>
        <v>#VALUE!</v>
      </c>
      <c r="BP717" s="226" t="str">
        <f aca="false">IF(V717="","",V717)</f>
        <v/>
      </c>
      <c r="BQ717" s="226" t="str">
        <f aca="false">IF(W717="","",CONCATENATE(W717,IF(LEFT(AO717,1)="s","+","")))</f>
        <v/>
      </c>
      <c r="BR717" s="226" t="str">
        <f aca="false">IF(X717="","",CONCATENATE(X717,IF(LEFT(AQ717,1)="s","+","")))</f>
        <v/>
      </c>
      <c r="BS717" s="226" t="str">
        <f aca="false">IF(Y717="","",CONCATENATE(Y717,IF(LEFT(AR717,1)="s","+","")))</f>
        <v/>
      </c>
      <c r="BT717" s="226" t="str">
        <f aca="false">IF(Z717="","",CONCATENATE(Z717,IF(LEFT(AS717,1)="s","+","")))</f>
        <v/>
      </c>
      <c r="BU717" s="227" t="str">
        <f aca="false">IF(AA717="","",CONCATENATE(AA717,IF(LEFT(AT717,1)="s","+","")))</f>
        <v/>
      </c>
      <c r="BW717" s="177" t="s">
        <v>338</v>
      </c>
      <c r="BX717" s="170" t="str">
        <f aca="false">IF(BW717&lt;&gt;"",IF(ISNUMBER(FIND("=",BW717)),LEFT(BW717,FIND("=",BW717)-1),BW717),BW717)</f>
        <v>xx</v>
      </c>
      <c r="BY717" s="170" t="str">
        <f aca="false">IF(BW717&lt;&gt;"",IF(ISNUMBER(FIND("=",BW717)),RIGHT(BW717,LEN(BW717)-FIND("=",BW717)),""),"")</f>
        <v>Non_select</v>
      </c>
      <c r="BZ717" s="170" t="str">
        <f aca="false">IF(BX717&lt;&gt;"",IF(ISNUMBER(FIND(".",BX717)),LEFT(BX717,FIND(".",BX717)-1),BX717),BX717)</f>
        <v>xx</v>
      </c>
      <c r="CA717" s="170" t="str">
        <f aca="false">IF(BX717&lt;&gt;"",IF(ISNUMBER(FIND(".",BX717)),RIGHT(BX717,LEN(BX717)-FIND(".",BX717)),""),"")</f>
        <v/>
      </c>
      <c r="CC717" s="170" t="str">
        <f aca="false">A717</f>
        <v>KF514073</v>
      </c>
      <c r="CD717" s="178" t="s">
        <v>339</v>
      </c>
      <c r="CE717" s="178" t="s">
        <v>340</v>
      </c>
      <c r="CF717" s="178" t="s">
        <v>341</v>
      </c>
      <c r="CK717" s="178"/>
      <c r="CR717" s="228" t="n">
        <f aca="false">C717</f>
        <v>3</v>
      </c>
      <c r="CS717" s="229" t="e">
        <f aca="false">d#REF!</f>
        <v>#VALUE!</v>
      </c>
      <c r="CT717" s="170" t="str">
        <f aca="false">CONCATENATE(CD717," strain ",CM717," ",CL717,", partial cds")</f>
        <v>Hepatitis E virus strain  , partial cds</v>
      </c>
    </row>
    <row r="718" customFormat="false" ht="11.9" hidden="false" customHeight="true" outlineLevel="0" collapsed="false">
      <c r="A718" s="154" t="s">
        <v>1768</v>
      </c>
      <c r="B718" s="147" t="n">
        <v>3</v>
      </c>
      <c r="C718" s="148" t="n">
        <v>3</v>
      </c>
      <c r="D718" s="147" t="s">
        <v>1712</v>
      </c>
      <c r="E718" s="150" t="s">
        <v>640</v>
      </c>
      <c r="F718" s="210" t="s">
        <v>1769</v>
      </c>
      <c r="H718" s="146" t="s">
        <v>649</v>
      </c>
      <c r="I718" s="153" t="s">
        <v>650</v>
      </c>
      <c r="J718" s="146" t="s">
        <v>395</v>
      </c>
      <c r="M718" s="157" t="s">
        <v>348</v>
      </c>
      <c r="N718" s="158" t="s">
        <v>400</v>
      </c>
      <c r="O718" s="159" t="n">
        <v>2006</v>
      </c>
      <c r="S718" s="146" t="n">
        <v>280</v>
      </c>
      <c r="AH718" s="164" t="n">
        <v>6262</v>
      </c>
      <c r="AI718" s="164" t="n">
        <v>6541</v>
      </c>
      <c r="AJ718" s="219" t="n">
        <f aca="false">SeqEnd-SeqBeg+1</f>
        <v>280</v>
      </c>
      <c r="AK718" s="220" t="n">
        <f aca="false">AND( SeqBeg&lt;=Beg  , End &lt;=SeqEnd )</f>
        <v>0</v>
      </c>
      <c r="AN718" s="221"/>
      <c r="AT718" s="147" t="s">
        <v>103</v>
      </c>
      <c r="AU718" s="146"/>
      <c r="AW718" s="222" t="str">
        <f aca="false">HYPERLINK(CONCATENATE("http://www.ncbi.nlm.nih.gov/nuccore/",BM718),BM718)</f>
        <v>KF514075</v>
      </c>
      <c r="AX718" s="219" t="str">
        <f aca="false">CONCATENATE(D717,IF(I718="","",CONCATENATE(".",I718)),IF(K718="","",CONCATENATE(".",K718)),IF(M718="","",CONCATENATE(".",M718)),IF(R717="","",CONCATENATE(".",R717)),IF(U718="","","(*)"))</f>
        <v>3eg.GBR.hum</v>
      </c>
      <c r="AY718" s="170" t="str">
        <f aca="false">CONCATENATE(BM718,".",BN718)</f>
        <v>KF514075.HEV_EW75</v>
      </c>
      <c r="AZ718" s="171" t="str">
        <f aca="false">IF(AV718="",IF(ISNUMBER(FIND(".",A718)),LEFT(A718,FIND(".",A718)-1),A718),AV718)</f>
        <v>KF514075</v>
      </c>
      <c r="BA718" s="171" t="str">
        <f aca="false">IF(ISNUMBER(FIND("-",AZ718)),LEFT(AZ718,FIND("-",AZ718)-1),AZ718)</f>
        <v>KF514075</v>
      </c>
      <c r="BB718" s="170" t="str">
        <f aca="false"> MEGAname &amp; "="</f>
        <v>KF514075=</v>
      </c>
      <c r="BC718" s="170" t="str">
        <f aca="false">Clear &amp; IF(span ,"Span","out")</f>
        <v>KF514075=out</v>
      </c>
      <c r="BD718" s="170" t="str">
        <f aca="false">Clear &amp; IF(span, IF(B718=".","Selected",B718),"out")</f>
        <v>KF514075=out</v>
      </c>
      <c r="BE718" s="170" t="str">
        <f aca="false">Clear &amp; Strain</f>
        <v>KF514075=HEV_EW77</v>
      </c>
      <c r="BF718" s="170" t="str">
        <f aca="false">CONCATENATE(A718,"=",F717,". ",AX718,IF(AB718="","",CONCATENATE(".",AB718)))</f>
        <v>KF514075=HEV_EW75. 3eg.GBR.hum</v>
      </c>
      <c r="BG718" s="170" t="str">
        <f aca="false">CONCATENATE(A718,"=",F717,". ",AX718)</f>
        <v>KF514075=HEV_EW75. 3eg.GBR.hum</v>
      </c>
      <c r="BH718" s="170" t="str">
        <f aca="false">CONCATENATE(A718,"=",AX718)</f>
        <v>KF514075=3eg.GBR.hum</v>
      </c>
      <c r="BI718" s="170" t="str">
        <f aca="false">CONCATENATE(A718,"=",ComForSubtype,D717)</f>
        <v>KF514075=3eg</v>
      </c>
      <c r="BJ718" s="170" t="str">
        <f aca="false">CONCATENATE(A718,"=",E718)</f>
        <v>KF514075=3</v>
      </c>
      <c r="BK718" s="170" t="str">
        <f aca="false">CONCATENATE(A718,"=",C718)</f>
        <v>KF514075=3</v>
      </c>
      <c r="BL718" s="170" t="str">
        <f aca="false">CONCATENATE(D717,"=")</f>
        <v>3eg=</v>
      </c>
      <c r="BM718" s="223" t="str">
        <f aca="false">IF(BA718="XX","",BA718)</f>
        <v>KF514075</v>
      </c>
      <c r="BN718" s="224" t="str">
        <f aca="false">CONCATENATE(IF(F717="","",F717),IF(G718="","",CONCATENATE(" / ",G718)))</f>
        <v>HEV_EW75</v>
      </c>
      <c r="BO718" s="225" t="str">
        <f aca="false">AX718</f>
        <v>3eg.GBR.hum</v>
      </c>
      <c r="BP718" s="226" t="str">
        <f aca="false">IF(V718="","",V718)</f>
        <v/>
      </c>
      <c r="BQ718" s="226" t="str">
        <f aca="false">IF(W718="","",CONCATENATE(W718,IF(LEFT(AO718,1)="s","+","")))</f>
        <v/>
      </c>
      <c r="BR718" s="226" t="str">
        <f aca="false">IF(X718="","",CONCATENATE(X718,IF(LEFT(AQ718,1)="s","+","")))</f>
        <v/>
      </c>
      <c r="BS718" s="226" t="str">
        <f aca="false">IF(Y718="","",CONCATENATE(Y718,IF(LEFT(AR718,1)="s","+","")))</f>
        <v/>
      </c>
      <c r="BT718" s="226" t="str">
        <f aca="false">IF(Z718="","",CONCATENATE(Z718,IF(LEFT(AS718,1)="s","+","")))</f>
        <v/>
      </c>
      <c r="BU718" s="227" t="str">
        <f aca="false">IF(AA718="","",CONCATENATE(AA718,IF(LEFT(AT718,1)="s","+","")))</f>
        <v/>
      </c>
      <c r="BW718" s="177" t="s">
        <v>338</v>
      </c>
      <c r="BX718" s="170" t="str">
        <f aca="false">IF(BW718&lt;&gt;"",IF(ISNUMBER(FIND("=",BW718)),LEFT(BW718,FIND("=",BW718)-1),BW718),BW718)</f>
        <v>xx</v>
      </c>
      <c r="BY718" s="170" t="str">
        <f aca="false">IF(BW718&lt;&gt;"",IF(ISNUMBER(FIND("=",BW718)),RIGHT(BW718,LEN(BW718)-FIND("=",BW718)),""),"")</f>
        <v>Non_select</v>
      </c>
      <c r="BZ718" s="170" t="str">
        <f aca="false">IF(BX718&lt;&gt;"",IF(ISNUMBER(FIND(".",BX718)),LEFT(BX718,FIND(".",BX718)-1),BX718),BX718)</f>
        <v>xx</v>
      </c>
      <c r="CA718" s="170" t="str">
        <f aca="false">IF(BX718&lt;&gt;"",IF(ISNUMBER(FIND(".",BX718)),RIGHT(BX718,LEN(BX718)-FIND(".",BX718)),""),"")</f>
        <v/>
      </c>
      <c r="CC718" s="170" t="str">
        <f aca="false">A718</f>
        <v>KF514075</v>
      </c>
      <c r="CD718" s="178" t="s">
        <v>339</v>
      </c>
      <c r="CE718" s="178" t="s">
        <v>340</v>
      </c>
      <c r="CF718" s="178" t="s">
        <v>341</v>
      </c>
      <c r="CK718" s="178"/>
      <c r="CR718" s="228" t="n">
        <f aca="false">C718</f>
        <v>3</v>
      </c>
      <c r="CS718" s="229" t="str">
        <f aca="false">D717</f>
        <v>3eg</v>
      </c>
      <c r="CT718" s="170" t="str">
        <f aca="false">CONCATENATE(CD718," strain ",CM718," ",CL718,", partial cds")</f>
        <v>Hepatitis E virus strain  , partial cds</v>
      </c>
    </row>
    <row r="719" customFormat="false" ht="11.9" hidden="false" customHeight="true" outlineLevel="0" collapsed="false">
      <c r="A719" s="154" t="s">
        <v>1770</v>
      </c>
      <c r="B719" s="147" t="n">
        <v>3</v>
      </c>
      <c r="C719" s="148" t="n">
        <v>3</v>
      </c>
      <c r="D719" s="147" t="s">
        <v>1712</v>
      </c>
      <c r="E719" s="150" t="s">
        <v>640</v>
      </c>
      <c r="F719" s="210" t="s">
        <v>1771</v>
      </c>
      <c r="H719" s="146" t="s">
        <v>649</v>
      </c>
      <c r="I719" s="153" t="s">
        <v>650</v>
      </c>
      <c r="J719" s="146" t="s">
        <v>395</v>
      </c>
      <c r="M719" s="157" t="s">
        <v>348</v>
      </c>
      <c r="N719" s="158" t="s">
        <v>400</v>
      </c>
      <c r="O719" s="159" t="n">
        <v>2006</v>
      </c>
      <c r="S719" s="146" t="n">
        <v>280</v>
      </c>
      <c r="AH719" s="164" t="n">
        <v>6262</v>
      </c>
      <c r="AI719" s="164" t="n">
        <v>6541</v>
      </c>
      <c r="AJ719" s="219" t="n">
        <f aca="false">SeqEnd-SeqBeg+1</f>
        <v>280</v>
      </c>
      <c r="AK719" s="220" t="n">
        <f aca="false">AND( SeqBeg&lt;=Beg  , End &lt;=SeqEnd )</f>
        <v>0</v>
      </c>
      <c r="AN719" s="221"/>
      <c r="AT719" s="147" t="s">
        <v>103</v>
      </c>
      <c r="AU719" s="146"/>
      <c r="AW719" s="222" t="str">
        <f aca="false">HYPERLINK(CONCATENATE("http://www.ncbi.nlm.nih.gov/nuccore/",BM719),BM719)</f>
        <v>KF514082</v>
      </c>
      <c r="AX719" s="219" t="e">
        <f aca="false">CONCATENATE(d#REF!,IF(I719="","",CONCATENATE(".",I719)),IF(K719="","",CONCATENATE(".",K719)),IF(M719="","",CONCATENATE(".",M719)),IF(R719="","",CONCATENATE(".",R719)),IF(U719="","","(*)"))</f>
        <v>#VALUE!</v>
      </c>
      <c r="AY719" s="170" t="str">
        <f aca="false">CONCATENATE(BM719,".",BN719)</f>
        <v>KF514082.HEV_EW77</v>
      </c>
      <c r="AZ719" s="171" t="str">
        <f aca="false">IF(AV719="",IF(ISNUMBER(FIND(".",A719)),LEFT(A719,FIND(".",A719)-1),A719),AV719)</f>
        <v>KF514082</v>
      </c>
      <c r="BA719" s="171" t="str">
        <f aca="false">IF(ISNUMBER(FIND("-",AZ719)),LEFT(AZ719,FIND("-",AZ719)-1),AZ719)</f>
        <v>KF514082</v>
      </c>
      <c r="BB719" s="170" t="str">
        <f aca="false"> MEGAname &amp; "="</f>
        <v>KF514082=</v>
      </c>
      <c r="BC719" s="170" t="str">
        <f aca="false">Clear &amp; IF(span ,"Span","out")</f>
        <v>KF514082=out</v>
      </c>
      <c r="BD719" s="170" t="str">
        <f aca="false">Clear &amp; IF(span, IF(B719=".","Selected",B719),"out")</f>
        <v>KF514082=out</v>
      </c>
      <c r="BE719" s="170" t="str">
        <f aca="false">Clear &amp; Strain</f>
        <v>KF514082=HEV_EW83</v>
      </c>
      <c r="BF719" s="170" t="e">
        <f aca="false">CONCATENATE(A719,"=",F718,". ",AX719,IF(AB719="","",CONCATENATE(".",AB719)))</f>
        <v>#VALUE!</v>
      </c>
      <c r="BG719" s="170" t="e">
        <f aca="false">CONCATENATE(A719,"=",F718,". ",AX719)</f>
        <v>#VALUE!</v>
      </c>
      <c r="BH719" s="170" t="e">
        <f aca="false">CONCATENATE(A719,"=",AX719)</f>
        <v>#VALUE!</v>
      </c>
      <c r="BI719" s="170" t="e">
        <f aca="false">CONCATENATE(A719,"=",ComForSubtype,d#REF!)</f>
        <v>#VALUE!</v>
      </c>
      <c r="BJ719" s="170" t="str">
        <f aca="false">CONCATENATE(A719,"=",E719)</f>
        <v>KF514082=3</v>
      </c>
      <c r="BK719" s="170" t="str">
        <f aca="false">CONCATENATE(A719,"=",C719)</f>
        <v>KF514082=3</v>
      </c>
      <c r="BL719" s="170" t="e">
        <f aca="false">CONCATENATE(d#REF!,"=")</f>
        <v>#VALUE!</v>
      </c>
      <c r="BM719" s="223" t="str">
        <f aca="false">IF(BA719="XX","",BA719)</f>
        <v>KF514082</v>
      </c>
      <c r="BN719" s="224" t="str">
        <f aca="false">CONCATENATE(IF(F718="","",F718),IF(G719="","",CONCATENATE(" / ",G719)))</f>
        <v>HEV_EW77</v>
      </c>
      <c r="BO719" s="225" t="e">
        <f aca="false">AX719</f>
        <v>#VALUE!</v>
      </c>
      <c r="BP719" s="226" t="str">
        <f aca="false">IF(V719="","",V719)</f>
        <v/>
      </c>
      <c r="BQ719" s="226" t="str">
        <f aca="false">IF(W719="","",CONCATENATE(W719,IF(LEFT(AO719,1)="s","+","")))</f>
        <v/>
      </c>
      <c r="BR719" s="226" t="str">
        <f aca="false">IF(X719="","",CONCATENATE(X719,IF(LEFT(AQ719,1)="s","+","")))</f>
        <v/>
      </c>
      <c r="BS719" s="226" t="str">
        <f aca="false">IF(Y719="","",CONCATENATE(Y719,IF(LEFT(AR719,1)="s","+","")))</f>
        <v/>
      </c>
      <c r="BT719" s="226" t="str">
        <f aca="false">IF(Z719="","",CONCATENATE(Z719,IF(LEFT(AS719,1)="s","+","")))</f>
        <v/>
      </c>
      <c r="BU719" s="227" t="str">
        <f aca="false">IF(AA719="","",CONCATENATE(AA719,IF(LEFT(AT719,1)="s","+","")))</f>
        <v/>
      </c>
      <c r="BW719" s="177" t="s">
        <v>338</v>
      </c>
      <c r="BX719" s="170" t="str">
        <f aca="false">IF(BW719&lt;&gt;"",IF(ISNUMBER(FIND("=",BW719)),LEFT(BW719,FIND("=",BW719)-1),BW719),BW719)</f>
        <v>xx</v>
      </c>
      <c r="BY719" s="170" t="str">
        <f aca="false">IF(BW719&lt;&gt;"",IF(ISNUMBER(FIND("=",BW719)),RIGHT(BW719,LEN(BW719)-FIND("=",BW719)),""),"")</f>
        <v>Non_select</v>
      </c>
      <c r="BZ719" s="170" t="str">
        <f aca="false">IF(BX719&lt;&gt;"",IF(ISNUMBER(FIND(".",BX719)),LEFT(BX719,FIND(".",BX719)-1),BX719),BX719)</f>
        <v>xx</v>
      </c>
      <c r="CA719" s="170" t="str">
        <f aca="false">IF(BX719&lt;&gt;"",IF(ISNUMBER(FIND(".",BX719)),RIGHT(BX719,LEN(BX719)-FIND(".",BX719)),""),"")</f>
        <v/>
      </c>
      <c r="CC719" s="170" t="str">
        <f aca="false">A719</f>
        <v>KF514082</v>
      </c>
      <c r="CD719" s="178" t="s">
        <v>339</v>
      </c>
      <c r="CE719" s="178" t="s">
        <v>340</v>
      </c>
      <c r="CF719" s="178" t="s">
        <v>341</v>
      </c>
      <c r="CK719" s="178"/>
      <c r="CR719" s="228" t="n">
        <f aca="false">C719</f>
        <v>3</v>
      </c>
      <c r="CS719" s="229" t="e">
        <f aca="false">d#REF!</f>
        <v>#VALUE!</v>
      </c>
      <c r="CT719" s="170" t="str">
        <f aca="false">CONCATENATE(CD719," strain ",CM719," ",CL719,", partial cds")</f>
        <v>Hepatitis E virus strain  , partial cds</v>
      </c>
    </row>
    <row r="720" customFormat="false" ht="11.9" hidden="false" customHeight="true" outlineLevel="0" collapsed="false">
      <c r="A720" s="154" t="s">
        <v>1772</v>
      </c>
      <c r="B720" s="147" t="n">
        <v>3</v>
      </c>
      <c r="C720" s="148" t="n">
        <v>3</v>
      </c>
      <c r="D720" s="147" t="s">
        <v>1712</v>
      </c>
      <c r="E720" s="150" t="s">
        <v>640</v>
      </c>
      <c r="F720" s="210" t="s">
        <v>1773</v>
      </c>
      <c r="H720" s="146" t="s">
        <v>649</v>
      </c>
      <c r="I720" s="153" t="s">
        <v>650</v>
      </c>
      <c r="J720" s="146" t="s">
        <v>395</v>
      </c>
      <c r="M720" s="157" t="s">
        <v>348</v>
      </c>
      <c r="N720" s="158" t="s">
        <v>400</v>
      </c>
      <c r="O720" s="159" t="n">
        <v>2006</v>
      </c>
      <c r="S720" s="146" t="n">
        <v>280</v>
      </c>
      <c r="AH720" s="164" t="n">
        <v>6262</v>
      </c>
      <c r="AI720" s="164" t="n">
        <v>6541</v>
      </c>
      <c r="AJ720" s="219" t="n">
        <f aca="false">SeqEnd-SeqBeg+1</f>
        <v>280</v>
      </c>
      <c r="AK720" s="220" t="n">
        <f aca="false">AND( SeqBeg&lt;=Beg  , End &lt;=SeqEnd )</f>
        <v>0</v>
      </c>
      <c r="AN720" s="221"/>
      <c r="AT720" s="147" t="s">
        <v>103</v>
      </c>
      <c r="AU720" s="146"/>
      <c r="AW720" s="222" t="str">
        <f aca="false">HYPERLINK(CONCATENATE("http://www.ncbi.nlm.nih.gov/nuccore/",BM720),BM720)</f>
        <v>KF514086</v>
      </c>
      <c r="AX720" s="219" t="e">
        <f aca="false">CONCATENATE(d#REF!,IF(I720="","",CONCATENATE(".",I720)),IF(K720="","",CONCATENATE(".",K720)),IF(M720="","",CONCATENATE(".",M720)),IF(R720="","",CONCATENATE(".",R720)),IF(U720="","","(*)"))</f>
        <v>#VALUE!</v>
      </c>
      <c r="AY720" s="170" t="str">
        <f aca="false">CONCATENATE(BM720,".",BN720)</f>
        <v>KF514086.HEV_EW83</v>
      </c>
      <c r="AZ720" s="171" t="str">
        <f aca="false">IF(AV720="",IF(ISNUMBER(FIND(".",A720)),LEFT(A720,FIND(".",A720)-1),A720),AV720)</f>
        <v>KF514086</v>
      </c>
      <c r="BA720" s="171" t="str">
        <f aca="false">IF(ISNUMBER(FIND("-",AZ720)),LEFT(AZ720,FIND("-",AZ720)-1),AZ720)</f>
        <v>KF514086</v>
      </c>
      <c r="BB720" s="170" t="str">
        <f aca="false"> MEGAname &amp; "="</f>
        <v>KF514086=</v>
      </c>
      <c r="BC720" s="170" t="str">
        <f aca="false">Clear &amp; IF(span ,"Span","out")</f>
        <v>KF514086=out</v>
      </c>
      <c r="BD720" s="170" t="str">
        <f aca="false">Clear &amp; IF(span, IF(B720=".","Selected",B720),"out")</f>
        <v>KF514086=out</v>
      </c>
      <c r="BE720" s="170" t="str">
        <f aca="false">Clear &amp; Strain</f>
        <v>KF514086=HEV_EW87</v>
      </c>
      <c r="BF720" s="170" t="e">
        <f aca="false">CONCATENATE(A720,"=",F719,". ",AX720,IF(AB720="","",CONCATENATE(".",AB720)))</f>
        <v>#VALUE!</v>
      </c>
      <c r="BG720" s="170" t="e">
        <f aca="false">CONCATENATE(A720,"=",F719,". ",AX720)</f>
        <v>#VALUE!</v>
      </c>
      <c r="BH720" s="170" t="e">
        <f aca="false">CONCATENATE(A720,"=",AX720)</f>
        <v>#VALUE!</v>
      </c>
      <c r="BI720" s="170" t="e">
        <f aca="false">CONCATENATE(A720,"=",ComForSubtype,d#REF!)</f>
        <v>#VALUE!</v>
      </c>
      <c r="BJ720" s="170" t="str">
        <f aca="false">CONCATENATE(A720,"=",E720)</f>
        <v>KF514086=3</v>
      </c>
      <c r="BK720" s="170" t="str">
        <f aca="false">CONCATENATE(A720,"=",C720)</f>
        <v>KF514086=3</v>
      </c>
      <c r="BL720" s="170" t="e">
        <f aca="false">CONCATENATE(d#REF!,"=")</f>
        <v>#VALUE!</v>
      </c>
      <c r="BM720" s="223" t="str">
        <f aca="false">IF(BA720="XX","",BA720)</f>
        <v>KF514086</v>
      </c>
      <c r="BN720" s="224" t="str">
        <f aca="false">CONCATENATE(IF(F719="","",F719),IF(G720="","",CONCATENATE(" / ",G720)))</f>
        <v>HEV_EW83</v>
      </c>
      <c r="BO720" s="225" t="e">
        <f aca="false">AX720</f>
        <v>#VALUE!</v>
      </c>
      <c r="BP720" s="226" t="str">
        <f aca="false">IF(V720="","",V720)</f>
        <v/>
      </c>
      <c r="BQ720" s="226" t="str">
        <f aca="false">IF(W720="","",CONCATENATE(W720,IF(LEFT(AO720,1)="s","+","")))</f>
        <v/>
      </c>
      <c r="BR720" s="226" t="str">
        <f aca="false">IF(X720="","",CONCATENATE(X720,IF(LEFT(AQ720,1)="s","+","")))</f>
        <v/>
      </c>
      <c r="BS720" s="226" t="str">
        <f aca="false">IF(Y720="","",CONCATENATE(Y720,IF(LEFT(AR720,1)="s","+","")))</f>
        <v/>
      </c>
      <c r="BT720" s="226" t="str">
        <f aca="false">IF(Z720="","",CONCATENATE(Z720,IF(LEFT(AS720,1)="s","+","")))</f>
        <v/>
      </c>
      <c r="BU720" s="227" t="str">
        <f aca="false">IF(AA720="","",CONCATENATE(AA720,IF(LEFT(AT720,1)="s","+","")))</f>
        <v/>
      </c>
      <c r="BW720" s="177" t="s">
        <v>338</v>
      </c>
      <c r="BX720" s="170" t="str">
        <f aca="false">IF(BW720&lt;&gt;"",IF(ISNUMBER(FIND("=",BW720)),LEFT(BW720,FIND("=",BW720)-1),BW720),BW720)</f>
        <v>xx</v>
      </c>
      <c r="BY720" s="170" t="str">
        <f aca="false">IF(BW720&lt;&gt;"",IF(ISNUMBER(FIND("=",BW720)),RIGHT(BW720,LEN(BW720)-FIND("=",BW720)),""),"")</f>
        <v>Non_select</v>
      </c>
      <c r="BZ720" s="170" t="str">
        <f aca="false">IF(BX720&lt;&gt;"",IF(ISNUMBER(FIND(".",BX720)),LEFT(BX720,FIND(".",BX720)-1),BX720),BX720)</f>
        <v>xx</v>
      </c>
      <c r="CA720" s="170" t="str">
        <f aca="false">IF(BX720&lt;&gt;"",IF(ISNUMBER(FIND(".",BX720)),RIGHT(BX720,LEN(BX720)-FIND(".",BX720)),""),"")</f>
        <v/>
      </c>
      <c r="CC720" s="170" t="str">
        <f aca="false">A720</f>
        <v>KF514086</v>
      </c>
      <c r="CD720" s="178" t="s">
        <v>339</v>
      </c>
      <c r="CE720" s="178" t="s">
        <v>340</v>
      </c>
      <c r="CF720" s="178" t="s">
        <v>341</v>
      </c>
      <c r="CK720" s="178"/>
      <c r="CR720" s="228" t="n">
        <f aca="false">C720</f>
        <v>3</v>
      </c>
      <c r="CS720" s="229" t="e">
        <f aca="false">d#REF!</f>
        <v>#VALUE!</v>
      </c>
      <c r="CT720" s="170" t="str">
        <f aca="false">CONCATENATE(CD720," strain ",CM720," ",CL720,", partial cds")</f>
        <v>Hepatitis E virus strain  , partial cds</v>
      </c>
    </row>
    <row r="721" customFormat="false" ht="11.9" hidden="false" customHeight="true" outlineLevel="0" collapsed="false">
      <c r="A721" s="154" t="s">
        <v>1774</v>
      </c>
      <c r="B721" s="147" t="n">
        <v>3</v>
      </c>
      <c r="C721" s="148" t="n">
        <v>3</v>
      </c>
      <c r="D721" s="147" t="s">
        <v>1712</v>
      </c>
      <c r="E721" s="150" t="s">
        <v>640</v>
      </c>
      <c r="F721" s="210" t="s">
        <v>1775</v>
      </c>
      <c r="H721" s="146" t="s">
        <v>649</v>
      </c>
      <c r="I721" s="153" t="s">
        <v>650</v>
      </c>
      <c r="J721" s="146" t="s">
        <v>395</v>
      </c>
      <c r="M721" s="157" t="s">
        <v>348</v>
      </c>
      <c r="N721" s="158" t="s">
        <v>400</v>
      </c>
      <c r="O721" s="159" t="n">
        <v>2006</v>
      </c>
      <c r="S721" s="146" t="n">
        <v>280</v>
      </c>
      <c r="AH721" s="164" t="n">
        <v>6262</v>
      </c>
      <c r="AI721" s="164" t="n">
        <v>6541</v>
      </c>
      <c r="AJ721" s="219" t="n">
        <f aca="false">SeqEnd-SeqBeg+1</f>
        <v>280</v>
      </c>
      <c r="AK721" s="220" t="n">
        <f aca="false">AND( SeqBeg&lt;=Beg  , End &lt;=SeqEnd )</f>
        <v>0</v>
      </c>
      <c r="AN721" s="221"/>
      <c r="AT721" s="147" t="s">
        <v>103</v>
      </c>
      <c r="AU721" s="146"/>
      <c r="AW721" s="222" t="str">
        <f aca="false">HYPERLINK(CONCATENATE("http://www.ncbi.nlm.nih.gov/nuccore/",BM721),BM721)</f>
        <v>KF514095</v>
      </c>
      <c r="AX721" s="219" t="e">
        <f aca="false">CONCATENATE(d#REF!,IF(I721="","",CONCATENATE(".",I721)),IF(K721="","",CONCATENATE(".",K721)),IF(M721="","",CONCATENATE(".",M721)),IF(R721="","",CONCATENATE(".",R721)),IF(U721="","","(*)"))</f>
        <v>#VALUE!</v>
      </c>
      <c r="AY721" s="170" t="str">
        <f aca="false">CONCATENATE(BM721,".",BN721)</f>
        <v>KF514095.HEV_EW87</v>
      </c>
      <c r="AZ721" s="171" t="str">
        <f aca="false">IF(AV721="",IF(ISNUMBER(FIND(".",A721)),LEFT(A721,FIND(".",A721)-1),A721),AV721)</f>
        <v>KF514095</v>
      </c>
      <c r="BA721" s="171" t="str">
        <f aca="false">IF(ISNUMBER(FIND("-",AZ721)),LEFT(AZ721,FIND("-",AZ721)-1),AZ721)</f>
        <v>KF514095</v>
      </c>
      <c r="BB721" s="170" t="str">
        <f aca="false"> MEGAname &amp; "="</f>
        <v>KF514095=</v>
      </c>
      <c r="BC721" s="170" t="str">
        <f aca="false">Clear &amp; IF(span ,"Span","out")</f>
        <v>KF514095=out</v>
      </c>
      <c r="BD721" s="170" t="str">
        <f aca="false">Clear &amp; IF(span, IF(B721=".","Selected",B721),"out")</f>
        <v>KF514095=out</v>
      </c>
      <c r="BE721" s="170" t="str">
        <f aca="false">Clear &amp; Strain</f>
        <v>KF514095=HEV_EW95</v>
      </c>
      <c r="BF721" s="170" t="e">
        <f aca="false">CONCATENATE(A721,"=",F720,". ",AX721,IF(AB721="","",CONCATENATE(".",AB721)))</f>
        <v>#VALUE!</v>
      </c>
      <c r="BG721" s="170" t="e">
        <f aca="false">CONCATENATE(A721,"=",F720,". ",AX721)</f>
        <v>#VALUE!</v>
      </c>
      <c r="BH721" s="170" t="e">
        <f aca="false">CONCATENATE(A721,"=",AX721)</f>
        <v>#VALUE!</v>
      </c>
      <c r="BI721" s="170" t="e">
        <f aca="false">CONCATENATE(A721,"=",ComForSubtype,d#REF!)</f>
        <v>#VALUE!</v>
      </c>
      <c r="BJ721" s="170" t="str">
        <f aca="false">CONCATENATE(A721,"=",E721)</f>
        <v>KF514095=3</v>
      </c>
      <c r="BK721" s="170" t="str">
        <f aca="false">CONCATENATE(A721,"=",C721)</f>
        <v>KF514095=3</v>
      </c>
      <c r="BL721" s="170" t="e">
        <f aca="false">CONCATENATE(d#REF!,"=")</f>
        <v>#VALUE!</v>
      </c>
      <c r="BM721" s="223" t="str">
        <f aca="false">IF(BA721="XX","",BA721)</f>
        <v>KF514095</v>
      </c>
      <c r="BN721" s="224" t="str">
        <f aca="false">CONCATENATE(IF(F720="","",F720),IF(G721="","",CONCATENATE(" / ",G721)))</f>
        <v>HEV_EW87</v>
      </c>
      <c r="BO721" s="225" t="e">
        <f aca="false">AX721</f>
        <v>#VALUE!</v>
      </c>
      <c r="BP721" s="226" t="str">
        <f aca="false">IF(V721="","",V721)</f>
        <v/>
      </c>
      <c r="BQ721" s="226" t="str">
        <f aca="false">IF(W721="","",CONCATENATE(W721,IF(LEFT(AO721,1)="s","+","")))</f>
        <v/>
      </c>
      <c r="BR721" s="226" t="str">
        <f aca="false">IF(X721="","",CONCATENATE(X721,IF(LEFT(AQ721,1)="s","+","")))</f>
        <v/>
      </c>
      <c r="BS721" s="226" t="str">
        <f aca="false">IF(Y721="","",CONCATENATE(Y721,IF(LEFT(AR721,1)="s","+","")))</f>
        <v/>
      </c>
      <c r="BT721" s="226" t="str">
        <f aca="false">IF(Z721="","",CONCATENATE(Z721,IF(LEFT(AS721,1)="s","+","")))</f>
        <v/>
      </c>
      <c r="BU721" s="227" t="str">
        <f aca="false">IF(AA721="","",CONCATENATE(AA721,IF(LEFT(AT721,1)="s","+","")))</f>
        <v/>
      </c>
      <c r="BW721" s="177" t="s">
        <v>338</v>
      </c>
      <c r="BX721" s="170" t="str">
        <f aca="false">IF(BW721&lt;&gt;"",IF(ISNUMBER(FIND("=",BW721)),LEFT(BW721,FIND("=",BW721)-1),BW721),BW721)</f>
        <v>xx</v>
      </c>
      <c r="BY721" s="170" t="str">
        <f aca="false">IF(BW721&lt;&gt;"",IF(ISNUMBER(FIND("=",BW721)),RIGHT(BW721,LEN(BW721)-FIND("=",BW721)),""),"")</f>
        <v>Non_select</v>
      </c>
      <c r="BZ721" s="170" t="str">
        <f aca="false">IF(BX721&lt;&gt;"",IF(ISNUMBER(FIND(".",BX721)),LEFT(BX721,FIND(".",BX721)-1),BX721),BX721)</f>
        <v>xx</v>
      </c>
      <c r="CA721" s="170" t="str">
        <f aca="false">IF(BX721&lt;&gt;"",IF(ISNUMBER(FIND(".",BX721)),RIGHT(BX721,LEN(BX721)-FIND(".",BX721)),""),"")</f>
        <v/>
      </c>
      <c r="CC721" s="170" t="str">
        <f aca="false">A721</f>
        <v>KF514095</v>
      </c>
      <c r="CD721" s="178" t="s">
        <v>339</v>
      </c>
      <c r="CE721" s="178" t="s">
        <v>340</v>
      </c>
      <c r="CF721" s="178" t="s">
        <v>341</v>
      </c>
      <c r="CK721" s="178"/>
      <c r="CR721" s="228" t="n">
        <f aca="false">C721</f>
        <v>3</v>
      </c>
      <c r="CS721" s="229" t="e">
        <f aca="false">d#REF!</f>
        <v>#VALUE!</v>
      </c>
      <c r="CT721" s="170" t="str">
        <f aca="false">CONCATENATE(CD721," strain ",CM721," ",CL721,", partial cds")</f>
        <v>Hepatitis E virus strain  , partial cds</v>
      </c>
    </row>
    <row r="722" customFormat="false" ht="11.9" hidden="false" customHeight="true" outlineLevel="0" collapsed="false">
      <c r="A722" s="208" t="s">
        <v>1776</v>
      </c>
      <c r="B722" s="147" t="n">
        <v>3</v>
      </c>
      <c r="C722" s="148" t="n">
        <v>3</v>
      </c>
      <c r="D722" s="149" t="s">
        <v>1777</v>
      </c>
      <c r="E722" s="150" t="s">
        <v>640</v>
      </c>
      <c r="F722" s="210" t="s">
        <v>1778</v>
      </c>
      <c r="G722" s="212"/>
      <c r="H722" s="146" t="s">
        <v>405</v>
      </c>
      <c r="I722" s="153" t="s">
        <v>739</v>
      </c>
      <c r="J722" s="146" t="s">
        <v>395</v>
      </c>
      <c r="K722" s="212"/>
      <c r="L722" s="212"/>
      <c r="M722" s="157" t="s">
        <v>348</v>
      </c>
      <c r="N722" s="158" t="s">
        <v>740</v>
      </c>
      <c r="O722" s="212"/>
      <c r="P722" s="212"/>
      <c r="Q722" s="212"/>
      <c r="R722" s="146" t="s">
        <v>94</v>
      </c>
      <c r="T722" s="214"/>
      <c r="U722" s="215"/>
      <c r="V722" s="209"/>
      <c r="W722" s="217"/>
      <c r="X722" s="209"/>
      <c r="Y722" s="209"/>
      <c r="Z722" s="209" t="s">
        <v>1777</v>
      </c>
      <c r="AA722" s="216"/>
      <c r="AB722" s="217"/>
      <c r="AC722" s="217"/>
      <c r="AD722" s="209"/>
      <c r="AE722" s="209"/>
      <c r="AF722" s="209" t="n">
        <v>284</v>
      </c>
      <c r="AG722" s="218"/>
      <c r="AH722" s="164" t="n">
        <v>5363</v>
      </c>
      <c r="AI722" s="164" t="n">
        <v>5646</v>
      </c>
      <c r="AJ722" s="219" t="n">
        <f aca="false">SeqEnd-SeqBeg+1</f>
        <v>284</v>
      </c>
      <c r="AK722" s="220" t="n">
        <f aca="false">AND( SeqBeg&lt;=Beg  , End &lt;=SeqEnd )</f>
        <v>0</v>
      </c>
      <c r="AL722" s="212"/>
      <c r="AM722" s="212"/>
      <c r="AN722" s="221"/>
      <c r="AT722" s="147" t="s">
        <v>103</v>
      </c>
      <c r="AU722" s="146"/>
      <c r="AV722" s="212"/>
      <c r="AW722" s="222" t="str">
        <f aca="false">HYPERLINK(CONCATENATE("http://www.ncbi.nlm.nih.gov/nuccore/",BM722),BM722)</f>
        <v>JN995572</v>
      </c>
      <c r="AX722" s="219" t="str">
        <f aca="false">CONCATENATE(D722,IF(I722="","",CONCATENATE(".",I722)),IF(K722="","",CONCATENATE(".",K722)),IF(M722="","",CONCATENATE(".",M722)),IF(R722="","",CONCATENATE(".",R722)),IF(U722="","","(*)"))</f>
        <v>3f.SWE.hum.PEI</v>
      </c>
      <c r="AY722" s="170" t="str">
        <f aca="false">CONCATENATE(BM722,".",BN722)</f>
        <v>JN995572.Oct11</v>
      </c>
      <c r="AZ722" s="171" t="str">
        <f aca="false">IF(AV722="",IF(ISNUMBER(FIND(".",A722)),LEFT(A722,FIND(".",A722)-1),A722),AV722)</f>
        <v>JN995572</v>
      </c>
      <c r="BA722" s="171" t="str">
        <f aca="false">IF(ISNUMBER(FIND("-",AZ722)),LEFT(AZ722,FIND("-",AZ722)-1),AZ722)</f>
        <v>JN995572</v>
      </c>
      <c r="BB722" s="170" t="str">
        <f aca="false"> MEGAname &amp; "="</f>
        <v>JN995572=</v>
      </c>
      <c r="BC722" s="170" t="str">
        <f aca="false">Clear &amp; IF(span ,"Span","out")</f>
        <v>JN995572=out</v>
      </c>
      <c r="BD722" s="170" t="str">
        <f aca="false">Clear &amp; IF(span, IF(B722=".","Selected",B722),"out")</f>
        <v>JN995572=out</v>
      </c>
      <c r="BE722" s="170" t="str">
        <f aca="false">Clear &amp; Strain</f>
        <v>JN995572=Oct11</v>
      </c>
      <c r="BF722" s="170" t="str">
        <f aca="false">CONCATENATE(A722,"=",F722,". ",AX722,IF(AB722="","",CONCATENATE(".",AB722)))</f>
        <v>JN995572=Oct11. 3f.SWE.hum.PEI</v>
      </c>
      <c r="BG722" s="170" t="str">
        <f aca="false">CONCATENATE(A722,"=",F722,". ",AX722)</f>
        <v>JN995572=Oct11. 3f.SWE.hum.PEI</v>
      </c>
      <c r="BH722" s="170" t="str">
        <f aca="false">CONCATENATE(A722,"=",AX722)</f>
        <v>JN995572=3f.SWE.hum.PEI</v>
      </c>
      <c r="BI722" s="170" t="str">
        <f aca="false">CONCATENATE(A722,"=",ComForSubtype,D722)</f>
        <v>JN995572=3f</v>
      </c>
      <c r="BJ722" s="170" t="str">
        <f aca="false">CONCATENATE(A722,"=",E722)</f>
        <v>JN995572=3</v>
      </c>
      <c r="BK722" s="170" t="str">
        <f aca="false">CONCATENATE(A722,"=",C722)</f>
        <v>JN995572=3</v>
      </c>
      <c r="BL722" s="170" t="str">
        <f aca="false">CONCATENATE(D722,"=")</f>
        <v>3f=</v>
      </c>
      <c r="BM722" s="223" t="str">
        <f aca="false">IF(BA722="XX","",BA722)</f>
        <v>JN995572</v>
      </c>
      <c r="BN722" s="224" t="str">
        <f aca="false">CONCATENATE(IF(F722="","",F722),IF(G722="","",CONCATENATE(" / ",G722)))</f>
        <v>Oct11</v>
      </c>
      <c r="BO722" s="225" t="str">
        <f aca="false">AX722</f>
        <v>3f.SWE.hum.PEI</v>
      </c>
      <c r="BP722" s="226" t="str">
        <f aca="false">IF(V722="","",V722)</f>
        <v/>
      </c>
      <c r="BQ722" s="226" t="str">
        <f aca="false">IF(W722="","",CONCATENATE(W722,IF(LEFT(AO722,1)="s","+","")))</f>
        <v/>
      </c>
      <c r="BR722" s="226" t="str">
        <f aca="false">IF(X722="","",CONCATENATE(X722,IF(LEFT(AQ722,1)="s","+","")))</f>
        <v/>
      </c>
      <c r="BS722" s="226" t="str">
        <f aca="false">IF(Y722="","",CONCATENATE(Y722,IF(LEFT(AR722,1)="s","+","")))</f>
        <v/>
      </c>
      <c r="BT722" s="226" t="str">
        <f aca="false">IF(Z722="","",CONCATENATE(Z722,IF(LEFT(AS722,1)="s","+","")))</f>
        <v>3f</v>
      </c>
      <c r="BU722" s="227" t="str">
        <f aca="false">IF(AA722="","",CONCATENATE(AA722,IF(LEFT(AT722,1)="s","+","")))</f>
        <v/>
      </c>
      <c r="BV722" s="212"/>
      <c r="BW722" s="177" t="s">
        <v>338</v>
      </c>
      <c r="BX722" s="170" t="str">
        <f aca="false">IF(BW722&lt;&gt;"",IF(ISNUMBER(FIND("=",BW722)),LEFT(BW722,FIND("=",BW722)-1),BW722),BW722)</f>
        <v>xx</v>
      </c>
      <c r="BY722" s="170" t="str">
        <f aca="false">IF(BW722&lt;&gt;"",IF(ISNUMBER(FIND("=",BW722)),RIGHT(BW722,LEN(BW722)-FIND("=",BW722)),""),"")</f>
        <v>Non_select</v>
      </c>
      <c r="BZ722" s="170" t="str">
        <f aca="false">IF(BX722&lt;&gt;"",IF(ISNUMBER(FIND(".",BX722)),LEFT(BX722,FIND(".",BX722)-1),BX722),BX722)</f>
        <v>xx</v>
      </c>
      <c r="CA722" s="170" t="str">
        <f aca="false">IF(BX722&lt;&gt;"",IF(ISNUMBER(FIND(".",BX722)),RIGHT(BX722,LEN(BX722)-FIND(".",BX722)),""),"")</f>
        <v/>
      </c>
      <c r="CB722" s="212"/>
      <c r="CC722" s="170" t="str">
        <f aca="false">A722</f>
        <v>JN995572</v>
      </c>
      <c r="CD722" s="178" t="s">
        <v>339</v>
      </c>
      <c r="CE722" s="178" t="s">
        <v>340</v>
      </c>
      <c r="CF722" s="178" t="s">
        <v>341</v>
      </c>
      <c r="CG722" s="212"/>
      <c r="CH722" s="212"/>
      <c r="CI722" s="212"/>
      <c r="CJ722" s="212"/>
      <c r="CK722" s="178"/>
      <c r="CL722" s="212"/>
      <c r="CM722" s="212"/>
      <c r="CN722" s="212"/>
      <c r="CO722" s="212"/>
      <c r="CP722" s="212"/>
      <c r="CQ722" s="212"/>
      <c r="CR722" s="228" t="n">
        <f aca="false">C722</f>
        <v>3</v>
      </c>
      <c r="CS722" s="229" t="str">
        <f aca="false">D722</f>
        <v>3f</v>
      </c>
      <c r="CT722" s="170" t="str">
        <f aca="false">CONCATENATE(CD722," strain ",CM722," ",CL722,", partial cds")</f>
        <v>Hepatitis E virus strain  , partial cds</v>
      </c>
    </row>
    <row r="723" customFormat="false" ht="11.9" hidden="false" customHeight="true" outlineLevel="0" collapsed="false">
      <c r="A723" s="208" t="s">
        <v>1779</v>
      </c>
      <c r="B723" s="147" t="n">
        <v>3</v>
      </c>
      <c r="C723" s="148" t="n">
        <v>3</v>
      </c>
      <c r="D723" s="149" t="s">
        <v>1777</v>
      </c>
      <c r="E723" s="150" t="s">
        <v>640</v>
      </c>
      <c r="F723" s="210" t="s">
        <v>1780</v>
      </c>
      <c r="G723" s="212"/>
      <c r="H723" s="146" t="s">
        <v>405</v>
      </c>
      <c r="I723" s="153" t="s">
        <v>739</v>
      </c>
      <c r="J723" s="146" t="s">
        <v>395</v>
      </c>
      <c r="K723" s="212"/>
      <c r="L723" s="212"/>
      <c r="M723" s="157" t="s">
        <v>348</v>
      </c>
      <c r="N723" s="158" t="s">
        <v>740</v>
      </c>
      <c r="O723" s="212"/>
      <c r="P723" s="212"/>
      <c r="Q723" s="212"/>
      <c r="R723" s="146" t="s">
        <v>94</v>
      </c>
      <c r="T723" s="214"/>
      <c r="U723" s="215"/>
      <c r="V723" s="209"/>
      <c r="W723" s="217"/>
      <c r="X723" s="209"/>
      <c r="Y723" s="209"/>
      <c r="Z723" s="209" t="s">
        <v>1777</v>
      </c>
      <c r="AA723" s="216"/>
      <c r="AB723" s="217"/>
      <c r="AC723" s="217"/>
      <c r="AD723" s="209"/>
      <c r="AE723" s="209"/>
      <c r="AF723" s="209" t="n">
        <v>284</v>
      </c>
      <c r="AG723" s="218"/>
      <c r="AH723" s="164" t="n">
        <v>5363</v>
      </c>
      <c r="AI723" s="164" t="n">
        <v>5646</v>
      </c>
      <c r="AJ723" s="219" t="n">
        <f aca="false">SeqEnd-SeqBeg+1</f>
        <v>284</v>
      </c>
      <c r="AK723" s="220" t="n">
        <f aca="false">AND( SeqBeg&lt;=Beg  , End &lt;=SeqEnd )</f>
        <v>0</v>
      </c>
      <c r="AL723" s="212"/>
      <c r="AM723" s="212"/>
      <c r="AN723" s="221"/>
      <c r="AT723" s="147" t="s">
        <v>103</v>
      </c>
      <c r="AU723" s="146"/>
      <c r="AV723" s="212"/>
      <c r="AW723" s="222" t="str">
        <f aca="false">HYPERLINK(CONCATENATE("http://www.ncbi.nlm.nih.gov/nuccore/",BM723),BM723)</f>
        <v>JN995573</v>
      </c>
      <c r="AX723" s="219" t="str">
        <f aca="false">CONCATENATE(D723,IF(I723="","",CONCATENATE(".",I723)),IF(K723="","",CONCATENATE(".",K723)),IF(M723="","",CONCATENATE(".",M723)),IF(R723="","",CONCATENATE(".",R723)),IF(U723="","","(*)"))</f>
        <v>3f.SWE.hum.PEI</v>
      </c>
      <c r="AY723" s="170" t="str">
        <f aca="false">CONCATENATE(BM723,".",BN723)</f>
        <v>JN995573.Oct12</v>
      </c>
      <c r="AZ723" s="171" t="str">
        <f aca="false">IF(AV723="",IF(ISNUMBER(FIND(".",A723)),LEFT(A723,FIND(".",A723)-1),A723),AV723)</f>
        <v>JN995573</v>
      </c>
      <c r="BA723" s="171" t="str">
        <f aca="false">IF(ISNUMBER(FIND("-",AZ723)),LEFT(AZ723,FIND("-",AZ723)-1),AZ723)</f>
        <v>JN995573</v>
      </c>
      <c r="BB723" s="170" t="str">
        <f aca="false"> MEGAname &amp; "="</f>
        <v>JN995573=</v>
      </c>
      <c r="BC723" s="170" t="str">
        <f aca="false">Clear &amp; IF(span ,"Span","out")</f>
        <v>JN995573=out</v>
      </c>
      <c r="BD723" s="170" t="str">
        <f aca="false">Clear &amp; IF(span, IF(B723=".","Selected",B723),"out")</f>
        <v>JN995573=out</v>
      </c>
      <c r="BE723" s="170" t="str">
        <f aca="false">Clear &amp; Strain</f>
        <v>JN995573=Oct12</v>
      </c>
      <c r="BF723" s="170" t="str">
        <f aca="false">CONCATENATE(A723,"=",F723,". ",AX723,IF(AB723="","",CONCATENATE(".",AB723)))</f>
        <v>JN995573=Oct12. 3f.SWE.hum.PEI</v>
      </c>
      <c r="BG723" s="170" t="str">
        <f aca="false">CONCATENATE(A723,"=",F723,". ",AX723)</f>
        <v>JN995573=Oct12. 3f.SWE.hum.PEI</v>
      </c>
      <c r="BH723" s="170" t="str">
        <f aca="false">CONCATENATE(A723,"=",AX723)</f>
        <v>JN995573=3f.SWE.hum.PEI</v>
      </c>
      <c r="BI723" s="170" t="str">
        <f aca="false">CONCATENATE(A723,"=",ComForSubtype,D723)</f>
        <v>JN995573=3f</v>
      </c>
      <c r="BJ723" s="170" t="str">
        <f aca="false">CONCATENATE(A723,"=",E723)</f>
        <v>JN995573=3</v>
      </c>
      <c r="BK723" s="170" t="str">
        <f aca="false">CONCATENATE(A723,"=",C723)</f>
        <v>JN995573=3</v>
      </c>
      <c r="BL723" s="170" t="str">
        <f aca="false">CONCATENATE(D723,"=")</f>
        <v>3f=</v>
      </c>
      <c r="BM723" s="223" t="str">
        <f aca="false">IF(BA723="XX","",BA723)</f>
        <v>JN995573</v>
      </c>
      <c r="BN723" s="224" t="str">
        <f aca="false">CONCATENATE(IF(F723="","",F723),IF(G723="","",CONCATENATE(" / ",G723)))</f>
        <v>Oct12</v>
      </c>
      <c r="BO723" s="225" t="str">
        <f aca="false">AX723</f>
        <v>3f.SWE.hum.PEI</v>
      </c>
      <c r="BP723" s="226" t="str">
        <f aca="false">IF(V723="","",V723)</f>
        <v/>
      </c>
      <c r="BQ723" s="226" t="str">
        <f aca="false">IF(W723="","",CONCATENATE(W723,IF(LEFT(AO723,1)="s","+","")))</f>
        <v/>
      </c>
      <c r="BR723" s="226" t="str">
        <f aca="false">IF(X723="","",CONCATENATE(X723,IF(LEFT(AQ723,1)="s","+","")))</f>
        <v/>
      </c>
      <c r="BS723" s="226" t="str">
        <f aca="false">IF(Y723="","",CONCATENATE(Y723,IF(LEFT(AR723,1)="s","+","")))</f>
        <v/>
      </c>
      <c r="BT723" s="226" t="str">
        <f aca="false">IF(Z723="","",CONCATENATE(Z723,IF(LEFT(AS723,1)="s","+","")))</f>
        <v>3f</v>
      </c>
      <c r="BU723" s="227" t="str">
        <f aca="false">IF(AA723="","",CONCATENATE(AA723,IF(LEFT(AT723,1)="s","+","")))</f>
        <v/>
      </c>
      <c r="BV723" s="212"/>
      <c r="BW723" s="177" t="s">
        <v>338</v>
      </c>
      <c r="BX723" s="170" t="str">
        <f aca="false">IF(BW723&lt;&gt;"",IF(ISNUMBER(FIND("=",BW723)),LEFT(BW723,FIND("=",BW723)-1),BW723),BW723)</f>
        <v>xx</v>
      </c>
      <c r="BY723" s="170" t="str">
        <f aca="false">IF(BW723&lt;&gt;"",IF(ISNUMBER(FIND("=",BW723)),RIGHT(BW723,LEN(BW723)-FIND("=",BW723)),""),"")</f>
        <v>Non_select</v>
      </c>
      <c r="BZ723" s="170" t="str">
        <f aca="false">IF(BX723&lt;&gt;"",IF(ISNUMBER(FIND(".",BX723)),LEFT(BX723,FIND(".",BX723)-1),BX723),BX723)</f>
        <v>xx</v>
      </c>
      <c r="CA723" s="170" t="str">
        <f aca="false">IF(BX723&lt;&gt;"",IF(ISNUMBER(FIND(".",BX723)),RIGHT(BX723,LEN(BX723)-FIND(".",BX723)),""),"")</f>
        <v/>
      </c>
      <c r="CB723" s="212"/>
      <c r="CC723" s="170" t="str">
        <f aca="false">A723</f>
        <v>JN995573</v>
      </c>
      <c r="CD723" s="178" t="s">
        <v>339</v>
      </c>
      <c r="CE723" s="178" t="s">
        <v>340</v>
      </c>
      <c r="CF723" s="178" t="s">
        <v>341</v>
      </c>
      <c r="CG723" s="212"/>
      <c r="CH723" s="212"/>
      <c r="CI723" s="212"/>
      <c r="CJ723" s="212"/>
      <c r="CK723" s="178"/>
      <c r="CL723" s="212"/>
      <c r="CM723" s="212"/>
      <c r="CN723" s="212"/>
      <c r="CO723" s="212"/>
      <c r="CP723" s="212"/>
      <c r="CQ723" s="212"/>
      <c r="CR723" s="228" t="n">
        <f aca="false">C723</f>
        <v>3</v>
      </c>
      <c r="CS723" s="229" t="str">
        <f aca="false">D723</f>
        <v>3f</v>
      </c>
      <c r="CT723" s="170" t="str">
        <f aca="false">CONCATENATE(CD723," strain ",CM723," ",CL723,", partial cds")</f>
        <v>Hepatitis E virus strain  , partial cds</v>
      </c>
    </row>
    <row r="724" customFormat="false" ht="11.9" hidden="false" customHeight="true" outlineLevel="0" collapsed="false">
      <c r="A724" s="208" t="s">
        <v>1781</v>
      </c>
      <c r="B724" s="147" t="n">
        <v>3</v>
      </c>
      <c r="C724" s="148" t="n">
        <v>3</v>
      </c>
      <c r="D724" s="149" t="s">
        <v>1777</v>
      </c>
      <c r="E724" s="150" t="s">
        <v>640</v>
      </c>
      <c r="F724" s="210" t="s">
        <v>1782</v>
      </c>
      <c r="G724" s="212"/>
      <c r="H724" s="146" t="s">
        <v>405</v>
      </c>
      <c r="I724" s="153" t="s">
        <v>739</v>
      </c>
      <c r="J724" s="146" t="s">
        <v>395</v>
      </c>
      <c r="K724" s="212"/>
      <c r="L724" s="212"/>
      <c r="M724" s="157" t="s">
        <v>348</v>
      </c>
      <c r="N724" s="158" t="s">
        <v>740</v>
      </c>
      <c r="O724" s="212"/>
      <c r="P724" s="212"/>
      <c r="Q724" s="212"/>
      <c r="R724" s="146" t="s">
        <v>94</v>
      </c>
      <c r="T724" s="214"/>
      <c r="U724" s="215"/>
      <c r="V724" s="209"/>
      <c r="W724" s="217"/>
      <c r="X724" s="209"/>
      <c r="Y724" s="209"/>
      <c r="Z724" s="209" t="s">
        <v>1777</v>
      </c>
      <c r="AA724" s="216"/>
      <c r="AB724" s="217"/>
      <c r="AC724" s="217"/>
      <c r="AD724" s="209"/>
      <c r="AE724" s="209"/>
      <c r="AF724" s="209" t="n">
        <v>284</v>
      </c>
      <c r="AG724" s="218"/>
      <c r="AH724" s="164" t="n">
        <v>5363</v>
      </c>
      <c r="AI724" s="164" t="n">
        <v>5646</v>
      </c>
      <c r="AJ724" s="219" t="n">
        <f aca="false">SeqEnd-SeqBeg+1</f>
        <v>284</v>
      </c>
      <c r="AK724" s="220" t="n">
        <f aca="false">AND( SeqBeg&lt;=Beg  , End &lt;=SeqEnd )</f>
        <v>0</v>
      </c>
      <c r="AL724" s="212"/>
      <c r="AM724" s="212"/>
      <c r="AN724" s="221"/>
      <c r="AT724" s="147" t="s">
        <v>103</v>
      </c>
      <c r="AU724" s="146"/>
      <c r="AV724" s="212"/>
      <c r="AW724" s="222" t="str">
        <f aca="false">HYPERLINK(CONCATENATE("http://www.ncbi.nlm.nih.gov/nuccore/",BM724),BM724)</f>
        <v>JN995565</v>
      </c>
      <c r="AX724" s="219" t="str">
        <f aca="false">CONCATENATE(D724,IF(I724="","",CONCATENATE(".",I724)),IF(K724="","",CONCATENATE(".",K724)),IF(M724="","",CONCATENATE(".",M724)),IF(R724="","",CONCATENATE(".",R724)),IF(U724="","","(*)"))</f>
        <v>3f.SWE.hum.PEI</v>
      </c>
      <c r="AY724" s="170" t="str">
        <f aca="false">CONCATENATE(BM724,".",BN724)</f>
        <v>JN995565.Oct4</v>
      </c>
      <c r="AZ724" s="171" t="str">
        <f aca="false">IF(AV724="",IF(ISNUMBER(FIND(".",A724)),LEFT(A724,FIND(".",A724)-1),A724),AV724)</f>
        <v>JN995565</v>
      </c>
      <c r="BA724" s="171" t="str">
        <f aca="false">IF(ISNUMBER(FIND("-",AZ724)),LEFT(AZ724,FIND("-",AZ724)-1),AZ724)</f>
        <v>JN995565</v>
      </c>
      <c r="BB724" s="170" t="str">
        <f aca="false"> MEGAname &amp; "="</f>
        <v>JN995565=</v>
      </c>
      <c r="BC724" s="170" t="str">
        <f aca="false">Clear &amp; IF(span ,"Span","out")</f>
        <v>JN995565=out</v>
      </c>
      <c r="BD724" s="170" t="str">
        <f aca="false">Clear &amp; IF(span, IF(B724=".","Selected",B724),"out")</f>
        <v>JN995565=out</v>
      </c>
      <c r="BE724" s="170" t="str">
        <f aca="false">Clear &amp; Strain</f>
        <v>JN995565=Oct4</v>
      </c>
      <c r="BF724" s="170" t="str">
        <f aca="false">CONCATENATE(A724,"=",F724,". ",AX724,IF(AB724="","",CONCATENATE(".",AB724)))</f>
        <v>JN995565=Oct4. 3f.SWE.hum.PEI</v>
      </c>
      <c r="BG724" s="170" t="str">
        <f aca="false">CONCATENATE(A724,"=",F724,". ",AX724)</f>
        <v>JN995565=Oct4. 3f.SWE.hum.PEI</v>
      </c>
      <c r="BH724" s="170" t="str">
        <f aca="false">CONCATENATE(A724,"=",AX724)</f>
        <v>JN995565=3f.SWE.hum.PEI</v>
      </c>
      <c r="BI724" s="170" t="str">
        <f aca="false">CONCATENATE(A724,"=",ComForSubtype,D724)</f>
        <v>JN995565=3f</v>
      </c>
      <c r="BJ724" s="170" t="str">
        <f aca="false">CONCATENATE(A724,"=",E724)</f>
        <v>JN995565=3</v>
      </c>
      <c r="BK724" s="170" t="str">
        <f aca="false">CONCATENATE(A724,"=",C724)</f>
        <v>JN995565=3</v>
      </c>
      <c r="BL724" s="170" t="str">
        <f aca="false">CONCATENATE(D724,"=")</f>
        <v>3f=</v>
      </c>
      <c r="BM724" s="223" t="str">
        <f aca="false">IF(BA724="XX","",BA724)</f>
        <v>JN995565</v>
      </c>
      <c r="BN724" s="224" t="str">
        <f aca="false">CONCATENATE(IF(F724="","",F724),IF(G724="","",CONCATENATE(" / ",G724)))</f>
        <v>Oct4</v>
      </c>
      <c r="BO724" s="225" t="str">
        <f aca="false">AX724</f>
        <v>3f.SWE.hum.PEI</v>
      </c>
      <c r="BP724" s="226" t="str">
        <f aca="false">IF(V724="","",V724)</f>
        <v/>
      </c>
      <c r="BQ724" s="226" t="str">
        <f aca="false">IF(W724="","",CONCATENATE(W724,IF(LEFT(AO724,1)="s","+","")))</f>
        <v/>
      </c>
      <c r="BR724" s="226" t="str">
        <f aca="false">IF(X724="","",CONCATENATE(X724,IF(LEFT(AQ724,1)="s","+","")))</f>
        <v/>
      </c>
      <c r="BS724" s="226" t="str">
        <f aca="false">IF(Y724="","",CONCATENATE(Y724,IF(LEFT(AR724,1)="s","+","")))</f>
        <v/>
      </c>
      <c r="BT724" s="226" t="str">
        <f aca="false">IF(Z724="","",CONCATENATE(Z724,IF(LEFT(AS724,1)="s","+","")))</f>
        <v>3f</v>
      </c>
      <c r="BU724" s="227" t="str">
        <f aca="false">IF(AA724="","",CONCATENATE(AA724,IF(LEFT(AT724,1)="s","+","")))</f>
        <v/>
      </c>
      <c r="BV724" s="212"/>
      <c r="BW724" s="177" t="s">
        <v>338</v>
      </c>
      <c r="BX724" s="170" t="str">
        <f aca="false">IF(BW724&lt;&gt;"",IF(ISNUMBER(FIND("=",BW724)),LEFT(BW724,FIND("=",BW724)-1),BW724),BW724)</f>
        <v>xx</v>
      </c>
      <c r="BY724" s="170" t="str">
        <f aca="false">IF(BW724&lt;&gt;"",IF(ISNUMBER(FIND("=",BW724)),RIGHT(BW724,LEN(BW724)-FIND("=",BW724)),""),"")</f>
        <v>Non_select</v>
      </c>
      <c r="BZ724" s="170" t="str">
        <f aca="false">IF(BX724&lt;&gt;"",IF(ISNUMBER(FIND(".",BX724)),LEFT(BX724,FIND(".",BX724)-1),BX724),BX724)</f>
        <v>xx</v>
      </c>
      <c r="CA724" s="170" t="str">
        <f aca="false">IF(BX724&lt;&gt;"",IF(ISNUMBER(FIND(".",BX724)),RIGHT(BX724,LEN(BX724)-FIND(".",BX724)),""),"")</f>
        <v/>
      </c>
      <c r="CB724" s="212"/>
      <c r="CC724" s="170" t="str">
        <f aca="false">A724</f>
        <v>JN995565</v>
      </c>
      <c r="CD724" s="178" t="s">
        <v>339</v>
      </c>
      <c r="CE724" s="178" t="s">
        <v>340</v>
      </c>
      <c r="CF724" s="178" t="s">
        <v>341</v>
      </c>
      <c r="CG724" s="212"/>
      <c r="CH724" s="212"/>
      <c r="CI724" s="212"/>
      <c r="CJ724" s="212"/>
      <c r="CK724" s="178"/>
      <c r="CL724" s="212"/>
      <c r="CM724" s="212"/>
      <c r="CN724" s="212"/>
      <c r="CO724" s="212"/>
      <c r="CP724" s="212"/>
      <c r="CQ724" s="212"/>
      <c r="CR724" s="228" t="n">
        <f aca="false">C724</f>
        <v>3</v>
      </c>
      <c r="CS724" s="229" t="str">
        <f aca="false">D724</f>
        <v>3f</v>
      </c>
      <c r="CT724" s="170" t="str">
        <f aca="false">CONCATENATE(CD724," strain ",CM724," ",CL724,", partial cds")</f>
        <v>Hepatitis E virus strain  , partial cds</v>
      </c>
    </row>
    <row r="725" customFormat="false" ht="11.9" hidden="false" customHeight="true" outlineLevel="0" collapsed="false">
      <c r="A725" s="208" t="s">
        <v>1783</v>
      </c>
      <c r="B725" s="147" t="n">
        <v>3</v>
      </c>
      <c r="C725" s="148" t="n">
        <v>3</v>
      </c>
      <c r="D725" s="149" t="s">
        <v>1777</v>
      </c>
      <c r="E725" s="150" t="s">
        <v>640</v>
      </c>
      <c r="F725" s="210" t="s">
        <v>1784</v>
      </c>
      <c r="G725" s="212"/>
      <c r="H725" s="146" t="s">
        <v>405</v>
      </c>
      <c r="I725" s="153" t="s">
        <v>739</v>
      </c>
      <c r="J725" s="146" t="s">
        <v>395</v>
      </c>
      <c r="K725" s="212"/>
      <c r="L725" s="212"/>
      <c r="M725" s="157" t="s">
        <v>348</v>
      </c>
      <c r="N725" s="158" t="s">
        <v>740</v>
      </c>
      <c r="O725" s="212"/>
      <c r="P725" s="212"/>
      <c r="Q725" s="212"/>
      <c r="R725" s="146" t="s">
        <v>94</v>
      </c>
      <c r="T725" s="214"/>
      <c r="U725" s="215"/>
      <c r="V725" s="209"/>
      <c r="W725" s="217"/>
      <c r="X725" s="209"/>
      <c r="Y725" s="209"/>
      <c r="Z725" s="209" t="s">
        <v>1777</v>
      </c>
      <c r="AA725" s="216"/>
      <c r="AB725" s="217"/>
      <c r="AC725" s="217"/>
      <c r="AD725" s="209"/>
      <c r="AE725" s="209"/>
      <c r="AF725" s="209" t="n">
        <v>284</v>
      </c>
      <c r="AG725" s="218"/>
      <c r="AH725" s="164" t="n">
        <v>5363</v>
      </c>
      <c r="AI725" s="164" t="n">
        <v>5646</v>
      </c>
      <c r="AJ725" s="219" t="n">
        <f aca="false">SeqEnd-SeqBeg+1</f>
        <v>284</v>
      </c>
      <c r="AK725" s="220" t="n">
        <f aca="false">AND( SeqBeg&lt;=Beg  , End &lt;=SeqEnd )</f>
        <v>0</v>
      </c>
      <c r="AL725" s="212"/>
      <c r="AM725" s="212"/>
      <c r="AN725" s="221"/>
      <c r="AT725" s="147" t="s">
        <v>103</v>
      </c>
      <c r="AU725" s="146"/>
      <c r="AV725" s="212"/>
      <c r="AW725" s="222" t="str">
        <f aca="false">HYPERLINK(CONCATENATE("http://www.ncbi.nlm.nih.gov/nuccore/",BM725),BM725)</f>
        <v>JN995570</v>
      </c>
      <c r="AX725" s="219" t="str">
        <f aca="false">CONCATENATE(D725,IF(I725="","",CONCATENATE(".",I725)),IF(K725="","",CONCATENATE(".",K725)),IF(M725="","",CONCATENATE(".",M725)),IF(R725="","",CONCATENATE(".",R725)),IF(U725="","","(*)"))</f>
        <v>3f.SWE.hum.PEI</v>
      </c>
      <c r="AY725" s="170" t="str">
        <f aca="false">CONCATENATE(BM725,".",BN725)</f>
        <v>JN995570.Oct9</v>
      </c>
      <c r="AZ725" s="171" t="str">
        <f aca="false">IF(AV725="",IF(ISNUMBER(FIND(".",A725)),LEFT(A725,FIND(".",A725)-1),A725),AV725)</f>
        <v>JN995570</v>
      </c>
      <c r="BA725" s="171" t="str">
        <f aca="false">IF(ISNUMBER(FIND("-",AZ725)),LEFT(AZ725,FIND("-",AZ725)-1),AZ725)</f>
        <v>JN995570</v>
      </c>
      <c r="BB725" s="170" t="str">
        <f aca="false"> MEGAname &amp; "="</f>
        <v>JN995570=</v>
      </c>
      <c r="BC725" s="170" t="str">
        <f aca="false">Clear &amp; IF(span ,"Span","out")</f>
        <v>JN995570=out</v>
      </c>
      <c r="BD725" s="170" t="str">
        <f aca="false">Clear &amp; IF(span, IF(B725=".","Selected",B725),"out")</f>
        <v>JN995570=out</v>
      </c>
      <c r="BE725" s="170" t="str">
        <f aca="false">Clear &amp; Strain</f>
        <v>JN995570=Oct9</v>
      </c>
      <c r="BF725" s="170" t="str">
        <f aca="false">CONCATENATE(A725,"=",F725,". ",AX725,IF(AB725="","",CONCATENATE(".",AB725)))</f>
        <v>JN995570=Oct9. 3f.SWE.hum.PEI</v>
      </c>
      <c r="BG725" s="170" t="str">
        <f aca="false">CONCATENATE(A725,"=",F725,". ",AX725)</f>
        <v>JN995570=Oct9. 3f.SWE.hum.PEI</v>
      </c>
      <c r="BH725" s="170" t="str">
        <f aca="false">CONCATENATE(A725,"=",AX725)</f>
        <v>JN995570=3f.SWE.hum.PEI</v>
      </c>
      <c r="BI725" s="170" t="str">
        <f aca="false">CONCATENATE(A725,"=",ComForSubtype,D725)</f>
        <v>JN995570=3f</v>
      </c>
      <c r="BJ725" s="170" t="str">
        <f aca="false">CONCATENATE(A725,"=",E725)</f>
        <v>JN995570=3</v>
      </c>
      <c r="BK725" s="170" t="str">
        <f aca="false">CONCATENATE(A725,"=",C725)</f>
        <v>JN995570=3</v>
      </c>
      <c r="BL725" s="170" t="str">
        <f aca="false">CONCATENATE(D725,"=")</f>
        <v>3f=</v>
      </c>
      <c r="BM725" s="223" t="str">
        <f aca="false">IF(BA725="XX","",BA725)</f>
        <v>JN995570</v>
      </c>
      <c r="BN725" s="224" t="str">
        <f aca="false">CONCATENATE(IF(F725="","",F725),IF(G725="","",CONCATENATE(" / ",G725)))</f>
        <v>Oct9</v>
      </c>
      <c r="BO725" s="225" t="str">
        <f aca="false">AX725</f>
        <v>3f.SWE.hum.PEI</v>
      </c>
      <c r="BP725" s="226" t="str">
        <f aca="false">IF(V725="","",V725)</f>
        <v/>
      </c>
      <c r="BQ725" s="226" t="str">
        <f aca="false">IF(W725="","",CONCATENATE(W725,IF(LEFT(AO725,1)="s","+","")))</f>
        <v/>
      </c>
      <c r="BR725" s="226" t="str">
        <f aca="false">IF(X725="","",CONCATENATE(X725,IF(LEFT(AQ725,1)="s","+","")))</f>
        <v/>
      </c>
      <c r="BS725" s="226" t="str">
        <f aca="false">IF(Y725="","",CONCATENATE(Y725,IF(LEFT(AR725,1)="s","+","")))</f>
        <v/>
      </c>
      <c r="BT725" s="226" t="str">
        <f aca="false">IF(Z725="","",CONCATENATE(Z725,IF(LEFT(AS725,1)="s","+","")))</f>
        <v>3f</v>
      </c>
      <c r="BU725" s="227" t="str">
        <f aca="false">IF(AA725="","",CONCATENATE(AA725,IF(LEFT(AT725,1)="s","+","")))</f>
        <v/>
      </c>
      <c r="BV725" s="212"/>
      <c r="BW725" s="177" t="s">
        <v>338</v>
      </c>
      <c r="BX725" s="170" t="str">
        <f aca="false">IF(BW725&lt;&gt;"",IF(ISNUMBER(FIND("=",BW725)),LEFT(BW725,FIND("=",BW725)-1),BW725),BW725)</f>
        <v>xx</v>
      </c>
      <c r="BY725" s="170" t="str">
        <f aca="false">IF(BW725&lt;&gt;"",IF(ISNUMBER(FIND("=",BW725)),RIGHT(BW725,LEN(BW725)-FIND("=",BW725)),""),"")</f>
        <v>Non_select</v>
      </c>
      <c r="BZ725" s="170" t="str">
        <f aca="false">IF(BX725&lt;&gt;"",IF(ISNUMBER(FIND(".",BX725)),LEFT(BX725,FIND(".",BX725)-1),BX725),BX725)</f>
        <v>xx</v>
      </c>
      <c r="CA725" s="170" t="str">
        <f aca="false">IF(BX725&lt;&gt;"",IF(ISNUMBER(FIND(".",BX725)),RIGHT(BX725,LEN(BX725)-FIND(".",BX725)),""),"")</f>
        <v/>
      </c>
      <c r="CB725" s="212"/>
      <c r="CC725" s="170" t="str">
        <f aca="false">A725</f>
        <v>JN995570</v>
      </c>
      <c r="CD725" s="178" t="s">
        <v>339</v>
      </c>
      <c r="CE725" s="178" t="s">
        <v>340</v>
      </c>
      <c r="CF725" s="178" t="s">
        <v>341</v>
      </c>
      <c r="CG725" s="212"/>
      <c r="CH725" s="212"/>
      <c r="CI725" s="212"/>
      <c r="CJ725" s="212"/>
      <c r="CK725" s="178"/>
      <c r="CL725" s="212"/>
      <c r="CM725" s="212"/>
      <c r="CN725" s="212"/>
      <c r="CO725" s="212"/>
      <c r="CP725" s="212"/>
      <c r="CQ725" s="212"/>
      <c r="CR725" s="228" t="n">
        <f aca="false">C725</f>
        <v>3</v>
      </c>
      <c r="CS725" s="229" t="str">
        <f aca="false">D725</f>
        <v>3f</v>
      </c>
      <c r="CT725" s="170" t="str">
        <f aca="false">CONCATENATE(CD725," strain ",CM725," ",CL725,", partial cds")</f>
        <v>Hepatitis E virus strain  , partial cds</v>
      </c>
    </row>
    <row r="726" customFormat="false" ht="11.9" hidden="false" customHeight="true" outlineLevel="0" collapsed="false">
      <c r="A726" s="154" t="s">
        <v>1785</v>
      </c>
      <c r="B726" s="147" t="n">
        <v>3</v>
      </c>
      <c r="C726" s="148" t="n">
        <v>3</v>
      </c>
      <c r="D726" s="147" t="s">
        <v>1777</v>
      </c>
      <c r="E726" s="150" t="s">
        <v>640</v>
      </c>
      <c r="F726" s="210" t="s">
        <v>1786</v>
      </c>
      <c r="H726" s="146" t="s">
        <v>649</v>
      </c>
      <c r="I726" s="153" t="s">
        <v>650</v>
      </c>
      <c r="J726" s="146" t="s">
        <v>395</v>
      </c>
      <c r="M726" s="157" t="s">
        <v>348</v>
      </c>
      <c r="N726" s="158" t="s">
        <v>400</v>
      </c>
      <c r="O726" s="159" t="n">
        <v>2002</v>
      </c>
      <c r="S726" s="146" t="n">
        <v>280</v>
      </c>
      <c r="T726" s="161" t="n">
        <v>3</v>
      </c>
      <c r="AH726" s="164" t="n">
        <v>6262</v>
      </c>
      <c r="AI726" s="164" t="n">
        <v>6541</v>
      </c>
      <c r="AJ726" s="219" t="n">
        <f aca="false">SeqEnd-SeqBeg+1</f>
        <v>280</v>
      </c>
      <c r="AK726" s="220" t="n">
        <f aca="false">AND( SeqBeg&lt;=Beg  , End &lt;=SeqEnd )</f>
        <v>0</v>
      </c>
      <c r="AN726" s="221"/>
      <c r="AT726" s="147" t="s">
        <v>103</v>
      </c>
      <c r="AU726" s="146"/>
      <c r="AW726" s="222" t="str">
        <f aca="false">HYPERLINK(CONCATENATE("http://www.ncbi.nlm.nih.gov/nuccore/",BM726),BM726)</f>
        <v>KF513703</v>
      </c>
      <c r="AX726" s="219" t="e">
        <f aca="false">CONCATENATE(d#REF!,IF(I726="","",CONCATENATE(".",I726)),IF(K726="","",CONCATENATE(".",K726)),IF(M726="","",CONCATENATE(".",M726)),IF(R726="","",CONCATENATE(".",R726)),IF(U726="","","(*)"))</f>
        <v>#VALUE!</v>
      </c>
      <c r="AY726" s="170" t="str">
        <f aca="false">CONCATENATE(BM726,".",BN726)</f>
        <v>KF513703.Oct9</v>
      </c>
      <c r="AZ726" s="171" t="str">
        <f aca="false">IF(AV726="",IF(ISNUMBER(FIND(".",A726)),LEFT(A726,FIND(".",A726)-1),A726),AV726)</f>
        <v>KF513703</v>
      </c>
      <c r="BA726" s="171" t="str">
        <f aca="false">IF(ISNUMBER(FIND("-",AZ726)),LEFT(AZ726,FIND("-",AZ726)-1),AZ726)</f>
        <v>KF513703</v>
      </c>
      <c r="BB726" s="170" t="str">
        <f aca="false"> MEGAname &amp; "="</f>
        <v>KF513703=</v>
      </c>
      <c r="BC726" s="170" t="str">
        <f aca="false">Clear &amp; IF(span ,"Span","out")</f>
        <v>KF513703=out</v>
      </c>
      <c r="BD726" s="170" t="str">
        <f aca="false">Clear &amp; IF(span, IF(B726=".","Selected",B726),"out")</f>
        <v>KF513703=out</v>
      </c>
      <c r="BE726" s="170" t="str">
        <f aca="false">Clear &amp; Strain</f>
        <v>KF513703=HEV_EW1</v>
      </c>
      <c r="BF726" s="170" t="e">
        <f aca="false">CONCATENATE(A726,"=",F725,". ",AX726,IF(AB726="","",CONCATENATE(".",AB726)))</f>
        <v>#VALUE!</v>
      </c>
      <c r="BG726" s="170" t="e">
        <f aca="false">CONCATENATE(A726,"=",F725,". ",AX726)</f>
        <v>#VALUE!</v>
      </c>
      <c r="BH726" s="170" t="e">
        <f aca="false">CONCATENATE(A726,"=",AX726)</f>
        <v>#VALUE!</v>
      </c>
      <c r="BI726" s="170" t="e">
        <f aca="false">CONCATENATE(A726,"=",ComForSubtype,d#REF!)</f>
        <v>#VALUE!</v>
      </c>
      <c r="BJ726" s="170" t="str">
        <f aca="false">CONCATENATE(A726,"=",E726)</f>
        <v>KF513703=3</v>
      </c>
      <c r="BK726" s="170" t="str">
        <f aca="false">CONCATENATE(A726,"=",C726)</f>
        <v>KF513703=3</v>
      </c>
      <c r="BL726" s="170" t="e">
        <f aca="false">CONCATENATE(d#REF!,"=")</f>
        <v>#VALUE!</v>
      </c>
      <c r="BM726" s="223" t="str">
        <f aca="false">IF(BA726="XX","",BA726)</f>
        <v>KF513703</v>
      </c>
      <c r="BN726" s="224" t="str">
        <f aca="false">CONCATENATE(IF(F725="","",F725),IF(G726="","",CONCATENATE(" / ",G726)))</f>
        <v>Oct9</v>
      </c>
      <c r="BO726" s="225" t="e">
        <f aca="false">AX726</f>
        <v>#VALUE!</v>
      </c>
      <c r="BP726" s="226" t="str">
        <f aca="false">IF(V726="","",V726)</f>
        <v/>
      </c>
      <c r="BQ726" s="226" t="str">
        <f aca="false">IF(W726="","",CONCATENATE(W726,IF(LEFT(AO726,1)="s","+","")))</f>
        <v/>
      </c>
      <c r="BR726" s="226" t="str">
        <f aca="false">IF(X726="","",CONCATENATE(X726,IF(LEFT(AQ726,1)="s","+","")))</f>
        <v/>
      </c>
      <c r="BS726" s="226" t="str">
        <f aca="false">IF(Y726="","",CONCATENATE(Y726,IF(LEFT(AR726,1)="s","+","")))</f>
        <v/>
      </c>
      <c r="BT726" s="226" t="str">
        <f aca="false">IF(Z726="","",CONCATENATE(Z726,IF(LEFT(AS726,1)="s","+","")))</f>
        <v/>
      </c>
      <c r="BU726" s="227" t="str">
        <f aca="false">IF(AA726="","",CONCATENATE(AA726,IF(LEFT(AT726,1)="s","+","")))</f>
        <v/>
      </c>
      <c r="BW726" s="177" t="s">
        <v>338</v>
      </c>
      <c r="BX726" s="170" t="str">
        <f aca="false">IF(BW726&lt;&gt;"",IF(ISNUMBER(FIND("=",BW726)),LEFT(BW726,FIND("=",BW726)-1),BW726),BW726)</f>
        <v>xx</v>
      </c>
      <c r="BY726" s="170" t="str">
        <f aca="false">IF(BW726&lt;&gt;"",IF(ISNUMBER(FIND("=",BW726)),RIGHT(BW726,LEN(BW726)-FIND("=",BW726)),""),"")</f>
        <v>Non_select</v>
      </c>
      <c r="BZ726" s="170" t="str">
        <f aca="false">IF(BX726&lt;&gt;"",IF(ISNUMBER(FIND(".",BX726)),LEFT(BX726,FIND(".",BX726)-1),BX726),BX726)</f>
        <v>xx</v>
      </c>
      <c r="CA726" s="170" t="str">
        <f aca="false">IF(BX726&lt;&gt;"",IF(ISNUMBER(FIND(".",BX726)),RIGHT(BX726,LEN(BX726)-FIND(".",BX726)),""),"")</f>
        <v/>
      </c>
      <c r="CC726" s="170" t="str">
        <f aca="false">A726</f>
        <v>KF513703</v>
      </c>
      <c r="CD726" s="178" t="s">
        <v>339</v>
      </c>
      <c r="CE726" s="178" t="s">
        <v>340</v>
      </c>
      <c r="CF726" s="178" t="s">
        <v>341</v>
      </c>
      <c r="CK726" s="178"/>
      <c r="CR726" s="228" t="n">
        <f aca="false">C726</f>
        <v>3</v>
      </c>
      <c r="CS726" s="229" t="e">
        <f aca="false">d#REF!</f>
        <v>#VALUE!</v>
      </c>
      <c r="CT726" s="170" t="str">
        <f aca="false">CONCATENATE(CD726," strain ",CM726," ",CL726,", partial cds")</f>
        <v>Hepatitis E virus strain  , partial cds</v>
      </c>
    </row>
    <row r="727" customFormat="false" ht="11.9" hidden="false" customHeight="true" outlineLevel="0" collapsed="false">
      <c r="A727" s="154" t="s">
        <v>1787</v>
      </c>
      <c r="B727" s="147" t="n">
        <v>3</v>
      </c>
      <c r="C727" s="148" t="n">
        <v>3</v>
      </c>
      <c r="D727" s="147" t="s">
        <v>1777</v>
      </c>
      <c r="E727" s="150" t="s">
        <v>640</v>
      </c>
      <c r="F727" s="210" t="s">
        <v>1788</v>
      </c>
      <c r="H727" s="146" t="s">
        <v>649</v>
      </c>
      <c r="I727" s="153" t="s">
        <v>650</v>
      </c>
      <c r="J727" s="146" t="s">
        <v>395</v>
      </c>
      <c r="M727" s="157" t="s">
        <v>348</v>
      </c>
      <c r="N727" s="158" t="s">
        <v>400</v>
      </c>
      <c r="O727" s="159" t="n">
        <v>2006</v>
      </c>
      <c r="S727" s="146" t="n">
        <v>280</v>
      </c>
      <c r="T727" s="161" t="n">
        <v>1</v>
      </c>
      <c r="AH727" s="164" t="n">
        <v>6262</v>
      </c>
      <c r="AI727" s="164" t="n">
        <v>6541</v>
      </c>
      <c r="AJ727" s="219" t="n">
        <f aca="false">SeqEnd-SeqBeg+1</f>
        <v>280</v>
      </c>
      <c r="AK727" s="220" t="n">
        <f aca="false">AND( SeqBeg&lt;=Beg  , End &lt;=SeqEnd )</f>
        <v>0</v>
      </c>
      <c r="AN727" s="221"/>
      <c r="AT727" s="147" t="s">
        <v>103</v>
      </c>
      <c r="AU727" s="146"/>
      <c r="AW727" s="222" t="str">
        <f aca="false">HYPERLINK(CONCATENATE("http://www.ncbi.nlm.nih.gov/nuccore/",BM727),BM727)</f>
        <v>KF513601</v>
      </c>
      <c r="AX727" s="219" t="e">
        <f aca="false">CONCATENATE(d#REF!,IF(I727="","",CONCATENATE(".",I727)),IF(K727="","",CONCATENATE(".",K727)),IF(M727="","",CONCATENATE(".",M727)),IF(R727="","",CONCATENATE(".",R727)),IF(U727="","","(*)"))</f>
        <v>#VALUE!</v>
      </c>
      <c r="AY727" s="170" t="str">
        <f aca="false">CONCATENATE(BM727,".",BN727)</f>
        <v>KF513601.HEV_EW106</v>
      </c>
      <c r="AZ727" s="171" t="str">
        <f aca="false">IF(AV727="",IF(ISNUMBER(FIND(".",A727)),LEFT(A727,FIND(".",A727)-1),A727),AV727)</f>
        <v>KF513601</v>
      </c>
      <c r="BA727" s="171" t="str">
        <f aca="false">IF(ISNUMBER(FIND("-",AZ727)),LEFT(AZ727,FIND("-",AZ727)-1),AZ727)</f>
        <v>KF513601</v>
      </c>
      <c r="BB727" s="170" t="str">
        <f aca="false"> MEGAname &amp; "="</f>
        <v>KF513601=</v>
      </c>
      <c r="BC727" s="170" t="str">
        <f aca="false">Clear &amp; IF(span ,"Span","out")</f>
        <v>KF513601=out</v>
      </c>
      <c r="BD727" s="170" t="str">
        <f aca="false">Clear &amp; IF(span, IF(B727=".","Selected",B727),"out")</f>
        <v>KF513601=out</v>
      </c>
      <c r="BE727" s="170" t="str">
        <f aca="false">Clear &amp; Strain</f>
        <v>KF513601=HEV_EW106</v>
      </c>
      <c r="BF727" s="170" t="e">
        <f aca="false">CONCATENATE(A727,"=",F727,". ",AX727,IF(AB727="","",CONCATENATE(".",AB727)))</f>
        <v>#VALUE!</v>
      </c>
      <c r="BG727" s="170" t="e">
        <f aca="false">CONCATENATE(A727,"=",F727,". ",AX727)</f>
        <v>#VALUE!</v>
      </c>
      <c r="BH727" s="170" t="e">
        <f aca="false">CONCATENATE(A727,"=",AX727)</f>
        <v>#VALUE!</v>
      </c>
      <c r="BI727" s="170" t="e">
        <f aca="false">CONCATENATE(A727,"=",ComForSubtype,d#REF!)</f>
        <v>#VALUE!</v>
      </c>
      <c r="BJ727" s="170" t="str">
        <f aca="false">CONCATENATE(A727,"=",E727)</f>
        <v>KF513601=3</v>
      </c>
      <c r="BK727" s="170" t="str">
        <f aca="false">CONCATENATE(A727,"=",C727)</f>
        <v>KF513601=3</v>
      </c>
      <c r="BL727" s="170" t="e">
        <f aca="false">CONCATENATE(d#REF!,"=")</f>
        <v>#VALUE!</v>
      </c>
      <c r="BM727" s="223" t="str">
        <f aca="false">IF(BA727="XX","",BA727)</f>
        <v>KF513601</v>
      </c>
      <c r="BN727" s="224" t="str">
        <f aca="false">CONCATENATE(IF(F727="","",F727),IF(G727="","",CONCATENATE(" / ",G727)))</f>
        <v>HEV_EW106</v>
      </c>
      <c r="BO727" s="225" t="e">
        <f aca="false">AX727</f>
        <v>#VALUE!</v>
      </c>
      <c r="BP727" s="226" t="str">
        <f aca="false">IF(V727="","",V727)</f>
        <v/>
      </c>
      <c r="BQ727" s="226" t="str">
        <f aca="false">IF(W727="","",CONCATENATE(W727,IF(LEFT(AO727,1)="s","+","")))</f>
        <v/>
      </c>
      <c r="BR727" s="226" t="str">
        <f aca="false">IF(X727="","",CONCATENATE(X727,IF(LEFT(AQ727,1)="s","+","")))</f>
        <v/>
      </c>
      <c r="BS727" s="226" t="str">
        <f aca="false">IF(Y727="","",CONCATENATE(Y727,IF(LEFT(AR727,1)="s","+","")))</f>
        <v/>
      </c>
      <c r="BT727" s="226" t="str">
        <f aca="false">IF(Z727="","",CONCATENATE(Z727,IF(LEFT(AS727,1)="s","+","")))</f>
        <v/>
      </c>
      <c r="BU727" s="227" t="str">
        <f aca="false">IF(AA727="","",CONCATENATE(AA727,IF(LEFT(AT727,1)="s","+","")))</f>
        <v/>
      </c>
      <c r="BW727" s="177" t="s">
        <v>338</v>
      </c>
      <c r="BX727" s="170" t="str">
        <f aca="false">IF(BW727&lt;&gt;"",IF(ISNUMBER(FIND("=",BW727)),LEFT(BW727,FIND("=",BW727)-1),BW727),BW727)</f>
        <v>xx</v>
      </c>
      <c r="BY727" s="170" t="str">
        <f aca="false">IF(BW727&lt;&gt;"",IF(ISNUMBER(FIND("=",BW727)),RIGHT(BW727,LEN(BW727)-FIND("=",BW727)),""),"")</f>
        <v>Non_select</v>
      </c>
      <c r="BZ727" s="170" t="str">
        <f aca="false">IF(BX727&lt;&gt;"",IF(ISNUMBER(FIND(".",BX727)),LEFT(BX727,FIND(".",BX727)-1),BX727),BX727)</f>
        <v>xx</v>
      </c>
      <c r="CA727" s="170" t="str">
        <f aca="false">IF(BX727&lt;&gt;"",IF(ISNUMBER(FIND(".",BX727)),RIGHT(BX727,LEN(BX727)-FIND(".",BX727)),""),"")</f>
        <v/>
      </c>
      <c r="CC727" s="170" t="str">
        <f aca="false">A727</f>
        <v>KF513601</v>
      </c>
      <c r="CD727" s="178" t="s">
        <v>339</v>
      </c>
      <c r="CE727" s="178" t="s">
        <v>340</v>
      </c>
      <c r="CF727" s="178" t="s">
        <v>341</v>
      </c>
      <c r="CK727" s="178"/>
      <c r="CR727" s="228" t="n">
        <f aca="false">C727</f>
        <v>3</v>
      </c>
      <c r="CS727" s="229" t="e">
        <f aca="false">d#REF!</f>
        <v>#VALUE!</v>
      </c>
      <c r="CT727" s="170" t="str">
        <f aca="false">CONCATENATE(CD727," strain ",CM727," ",CL727,", partial cds")</f>
        <v>Hepatitis E virus strain  , partial cds</v>
      </c>
    </row>
    <row r="728" customFormat="false" ht="11.9" hidden="false" customHeight="true" outlineLevel="0" collapsed="false">
      <c r="A728" s="154" t="s">
        <v>1789</v>
      </c>
      <c r="B728" s="147" t="n">
        <v>3</v>
      </c>
      <c r="C728" s="148" t="n">
        <v>3</v>
      </c>
      <c r="D728" s="147" t="s">
        <v>1777</v>
      </c>
      <c r="E728" s="150" t="s">
        <v>640</v>
      </c>
      <c r="F728" s="210" t="s">
        <v>1790</v>
      </c>
      <c r="H728" s="146" t="s">
        <v>649</v>
      </c>
      <c r="I728" s="153" t="s">
        <v>650</v>
      </c>
      <c r="J728" s="146" t="s">
        <v>395</v>
      </c>
      <c r="M728" s="157" t="s">
        <v>348</v>
      </c>
      <c r="N728" s="158" t="s">
        <v>400</v>
      </c>
      <c r="O728" s="159" t="n">
        <v>2006</v>
      </c>
      <c r="S728" s="146" t="n">
        <v>280</v>
      </c>
      <c r="T728" s="161" t="n">
        <v>1</v>
      </c>
      <c r="AH728" s="164" t="n">
        <v>6262</v>
      </c>
      <c r="AI728" s="164" t="n">
        <v>6541</v>
      </c>
      <c r="AJ728" s="219" t="n">
        <f aca="false">SeqEnd-SeqBeg+1</f>
        <v>280</v>
      </c>
      <c r="AK728" s="220" t="n">
        <f aca="false">AND( SeqBeg&lt;=Beg  , End &lt;=SeqEnd )</f>
        <v>0</v>
      </c>
      <c r="AN728" s="221"/>
      <c r="AT728" s="147" t="s">
        <v>103</v>
      </c>
      <c r="AU728" s="146"/>
      <c r="AW728" s="222" t="str">
        <f aca="false">HYPERLINK(CONCATENATE("http://www.ncbi.nlm.nih.gov/nuccore/",BM728),BM728)</f>
        <v>KF513608</v>
      </c>
      <c r="AX728" s="219" t="e">
        <f aca="false">CONCATENATE(d#REF!,IF(I728="","",CONCATENATE(".",I728)),IF(K728="","",CONCATENATE(".",K728)),IF(M728="","",CONCATENATE(".",M728)),IF(R728="","",CONCATENATE(".",R728)),IF(U728="","","(*)"))</f>
        <v>#VALUE!</v>
      </c>
      <c r="AY728" s="170" t="str">
        <f aca="false">CONCATENATE(BM728,".",BN728)</f>
        <v>KF513608.HEV_EW112</v>
      </c>
      <c r="AZ728" s="171" t="str">
        <f aca="false">IF(AV728="",IF(ISNUMBER(FIND(".",A728)),LEFT(A728,FIND(".",A728)-1),A728),AV728)</f>
        <v>KF513608</v>
      </c>
      <c r="BA728" s="171" t="str">
        <f aca="false">IF(ISNUMBER(FIND("-",AZ728)),LEFT(AZ728,FIND("-",AZ728)-1),AZ728)</f>
        <v>KF513608</v>
      </c>
      <c r="BB728" s="170" t="str">
        <f aca="false"> MEGAname &amp; "="</f>
        <v>KF513608=</v>
      </c>
      <c r="BC728" s="170" t="str">
        <f aca="false">Clear &amp; IF(span ,"Span","out")</f>
        <v>KF513608=out</v>
      </c>
      <c r="BD728" s="170" t="str">
        <f aca="false">Clear &amp; IF(span, IF(B728=".","Selected",B728),"out")</f>
        <v>KF513608=out</v>
      </c>
      <c r="BE728" s="170" t="str">
        <f aca="false">Clear &amp; Strain</f>
        <v>KF513608=HEV_EW112</v>
      </c>
      <c r="BF728" s="170" t="e">
        <f aca="false">CONCATENATE(A728,"=",F728,". ",AX728,IF(AB728="","",CONCATENATE(".",AB728)))</f>
        <v>#VALUE!</v>
      </c>
      <c r="BG728" s="170" t="e">
        <f aca="false">CONCATENATE(A728,"=",F728,". ",AX728)</f>
        <v>#VALUE!</v>
      </c>
      <c r="BH728" s="170" t="e">
        <f aca="false">CONCATENATE(A728,"=",AX728)</f>
        <v>#VALUE!</v>
      </c>
      <c r="BI728" s="170" t="e">
        <f aca="false">CONCATENATE(A728,"=",ComForSubtype,d#REF!)</f>
        <v>#VALUE!</v>
      </c>
      <c r="BJ728" s="170" t="str">
        <f aca="false">CONCATENATE(A728,"=",E728)</f>
        <v>KF513608=3</v>
      </c>
      <c r="BK728" s="170" t="str">
        <f aca="false">CONCATENATE(A728,"=",C728)</f>
        <v>KF513608=3</v>
      </c>
      <c r="BL728" s="170" t="e">
        <f aca="false">CONCATENATE(d#REF!,"=")</f>
        <v>#VALUE!</v>
      </c>
      <c r="BM728" s="223" t="str">
        <f aca="false">IF(BA728="XX","",BA728)</f>
        <v>KF513608</v>
      </c>
      <c r="BN728" s="224" t="str">
        <f aca="false">CONCATENATE(IF(F728="","",F728),IF(G728="","",CONCATENATE(" / ",G728)))</f>
        <v>HEV_EW112</v>
      </c>
      <c r="BO728" s="225" t="e">
        <f aca="false">AX728</f>
        <v>#VALUE!</v>
      </c>
      <c r="BP728" s="226" t="str">
        <f aca="false">IF(V728="","",V728)</f>
        <v/>
      </c>
      <c r="BQ728" s="226" t="str">
        <f aca="false">IF(W728="","",CONCATENATE(W728,IF(LEFT(AO728,1)="s","+","")))</f>
        <v/>
      </c>
      <c r="BR728" s="226" t="str">
        <f aca="false">IF(X728="","",CONCATENATE(X728,IF(LEFT(AQ728,1)="s","+","")))</f>
        <v/>
      </c>
      <c r="BS728" s="226" t="str">
        <f aca="false">IF(Y728="","",CONCATENATE(Y728,IF(LEFT(AR728,1)="s","+","")))</f>
        <v/>
      </c>
      <c r="BT728" s="226" t="str">
        <f aca="false">IF(Z728="","",CONCATENATE(Z728,IF(LEFT(AS728,1)="s","+","")))</f>
        <v/>
      </c>
      <c r="BU728" s="227" t="str">
        <f aca="false">IF(AA728="","",CONCATENATE(AA728,IF(LEFT(AT728,1)="s","+","")))</f>
        <v/>
      </c>
      <c r="BW728" s="177" t="s">
        <v>338</v>
      </c>
      <c r="BX728" s="170" t="str">
        <f aca="false">IF(BW728&lt;&gt;"",IF(ISNUMBER(FIND("=",BW728)),LEFT(BW728,FIND("=",BW728)-1),BW728),BW728)</f>
        <v>xx</v>
      </c>
      <c r="BY728" s="170" t="str">
        <f aca="false">IF(BW728&lt;&gt;"",IF(ISNUMBER(FIND("=",BW728)),RIGHT(BW728,LEN(BW728)-FIND("=",BW728)),""),"")</f>
        <v>Non_select</v>
      </c>
      <c r="BZ728" s="170" t="str">
        <f aca="false">IF(BX728&lt;&gt;"",IF(ISNUMBER(FIND(".",BX728)),LEFT(BX728,FIND(".",BX728)-1),BX728),BX728)</f>
        <v>xx</v>
      </c>
      <c r="CA728" s="170" t="str">
        <f aca="false">IF(BX728&lt;&gt;"",IF(ISNUMBER(FIND(".",BX728)),RIGHT(BX728,LEN(BX728)-FIND(".",BX728)),""),"")</f>
        <v/>
      </c>
      <c r="CC728" s="170" t="str">
        <f aca="false">A728</f>
        <v>KF513608</v>
      </c>
      <c r="CD728" s="178" t="s">
        <v>339</v>
      </c>
      <c r="CE728" s="178" t="s">
        <v>340</v>
      </c>
      <c r="CF728" s="178" t="s">
        <v>341</v>
      </c>
      <c r="CK728" s="178"/>
      <c r="CR728" s="228" t="n">
        <f aca="false">C728</f>
        <v>3</v>
      </c>
      <c r="CS728" s="229" t="e">
        <f aca="false">d#REF!</f>
        <v>#VALUE!</v>
      </c>
      <c r="CT728" s="170" t="str">
        <f aca="false">CONCATENATE(CD728," strain ",CM728," ",CL728,", partial cds")</f>
        <v>Hepatitis E virus strain  , partial cds</v>
      </c>
    </row>
    <row r="729" customFormat="false" ht="11.9" hidden="false" customHeight="true" outlineLevel="0" collapsed="false">
      <c r="A729" s="154" t="s">
        <v>1791</v>
      </c>
      <c r="B729" s="147" t="n">
        <v>3</v>
      </c>
      <c r="C729" s="148" t="n">
        <v>3</v>
      </c>
      <c r="D729" s="147" t="s">
        <v>1777</v>
      </c>
      <c r="E729" s="150" t="s">
        <v>640</v>
      </c>
      <c r="F729" s="210" t="s">
        <v>1792</v>
      </c>
      <c r="H729" s="146" t="s">
        <v>649</v>
      </c>
      <c r="I729" s="153" t="s">
        <v>650</v>
      </c>
      <c r="J729" s="146" t="s">
        <v>395</v>
      </c>
      <c r="M729" s="157" t="s">
        <v>348</v>
      </c>
      <c r="N729" s="158" t="s">
        <v>400</v>
      </c>
      <c r="O729" s="159" t="n">
        <v>2006</v>
      </c>
      <c r="S729" s="146" t="n">
        <v>280</v>
      </c>
      <c r="T729" s="161" t="n">
        <v>1</v>
      </c>
      <c r="AH729" s="164" t="n">
        <v>6262</v>
      </c>
      <c r="AI729" s="164" t="n">
        <v>6541</v>
      </c>
      <c r="AJ729" s="219" t="n">
        <f aca="false">SeqEnd-SeqBeg+1</f>
        <v>280</v>
      </c>
      <c r="AK729" s="220" t="n">
        <f aca="false">AND( SeqBeg&lt;=Beg  , End &lt;=SeqEnd )</f>
        <v>0</v>
      </c>
      <c r="AN729" s="221"/>
      <c r="AT729" s="147" t="s">
        <v>103</v>
      </c>
      <c r="AU729" s="146"/>
      <c r="AW729" s="222" t="str">
        <f aca="false">HYPERLINK(CONCATENATE("http://www.ncbi.nlm.nih.gov/nuccore/",BM729),BM729)</f>
        <v>KF513609</v>
      </c>
      <c r="AX729" s="219" t="e">
        <f aca="false">CONCATENATE(d#REF!,IF(I729="","",CONCATENATE(".",I729)),IF(K729="","",CONCATENATE(".",K729)),IF(M729="","",CONCATENATE(".",M729)),IF(R729="","",CONCATENATE(".",R729)),IF(U729="","","(*)"))</f>
        <v>#VALUE!</v>
      </c>
      <c r="AY729" s="170" t="str">
        <f aca="false">CONCATENATE(BM729,".",BN729)</f>
        <v>KF513609.HEV_EW113</v>
      </c>
      <c r="AZ729" s="171" t="str">
        <f aca="false">IF(AV729="",IF(ISNUMBER(FIND(".",A729)),LEFT(A729,FIND(".",A729)-1),A729),AV729)</f>
        <v>KF513609</v>
      </c>
      <c r="BA729" s="171" t="str">
        <f aca="false">IF(ISNUMBER(FIND("-",AZ729)),LEFT(AZ729,FIND("-",AZ729)-1),AZ729)</f>
        <v>KF513609</v>
      </c>
      <c r="BB729" s="170" t="str">
        <f aca="false"> MEGAname &amp; "="</f>
        <v>KF513609=</v>
      </c>
      <c r="BC729" s="170" t="str">
        <f aca="false">Clear &amp; IF(span ,"Span","out")</f>
        <v>KF513609=out</v>
      </c>
      <c r="BD729" s="170" t="str">
        <f aca="false">Clear &amp; IF(span, IF(B729=".","Selected",B729),"out")</f>
        <v>KF513609=out</v>
      </c>
      <c r="BE729" s="170" t="str">
        <f aca="false">Clear &amp; Strain</f>
        <v>KF513609=HEV_EW113</v>
      </c>
      <c r="BF729" s="170" t="e">
        <f aca="false">CONCATENATE(A729,"=",F729,". ",AX729,IF(AB729="","",CONCATENATE(".",AB729)))</f>
        <v>#VALUE!</v>
      </c>
      <c r="BG729" s="170" t="e">
        <f aca="false">CONCATENATE(A729,"=",F729,". ",AX729)</f>
        <v>#VALUE!</v>
      </c>
      <c r="BH729" s="170" t="e">
        <f aca="false">CONCATENATE(A729,"=",AX729)</f>
        <v>#VALUE!</v>
      </c>
      <c r="BI729" s="170" t="e">
        <f aca="false">CONCATENATE(A729,"=",ComForSubtype,d#REF!)</f>
        <v>#VALUE!</v>
      </c>
      <c r="BJ729" s="170" t="str">
        <f aca="false">CONCATENATE(A729,"=",E729)</f>
        <v>KF513609=3</v>
      </c>
      <c r="BK729" s="170" t="str">
        <f aca="false">CONCATENATE(A729,"=",C729)</f>
        <v>KF513609=3</v>
      </c>
      <c r="BL729" s="170" t="e">
        <f aca="false">CONCATENATE(d#REF!,"=")</f>
        <v>#VALUE!</v>
      </c>
      <c r="BM729" s="223" t="str">
        <f aca="false">IF(BA729="XX","",BA729)</f>
        <v>KF513609</v>
      </c>
      <c r="BN729" s="224" t="str">
        <f aca="false">CONCATENATE(IF(F729="","",F729),IF(G729="","",CONCATENATE(" / ",G729)))</f>
        <v>HEV_EW113</v>
      </c>
      <c r="BO729" s="225" t="e">
        <f aca="false">AX729</f>
        <v>#VALUE!</v>
      </c>
      <c r="BP729" s="226" t="str">
        <f aca="false">IF(V729="","",V729)</f>
        <v/>
      </c>
      <c r="BQ729" s="226" t="str">
        <f aca="false">IF(W729="","",CONCATENATE(W729,IF(LEFT(AO729,1)="s","+","")))</f>
        <v/>
      </c>
      <c r="BR729" s="226" t="str">
        <f aca="false">IF(X729="","",CONCATENATE(X729,IF(LEFT(AQ729,1)="s","+","")))</f>
        <v/>
      </c>
      <c r="BS729" s="226" t="str">
        <f aca="false">IF(Y729="","",CONCATENATE(Y729,IF(LEFT(AR729,1)="s","+","")))</f>
        <v/>
      </c>
      <c r="BT729" s="226" t="str">
        <f aca="false">IF(Z729="","",CONCATENATE(Z729,IF(LEFT(AS729,1)="s","+","")))</f>
        <v/>
      </c>
      <c r="BU729" s="227" t="str">
        <f aca="false">IF(AA729="","",CONCATENATE(AA729,IF(LEFT(AT729,1)="s","+","")))</f>
        <v/>
      </c>
      <c r="BW729" s="177" t="s">
        <v>338</v>
      </c>
      <c r="BX729" s="170" t="str">
        <f aca="false">IF(BW729&lt;&gt;"",IF(ISNUMBER(FIND("=",BW729)),LEFT(BW729,FIND("=",BW729)-1),BW729),BW729)</f>
        <v>xx</v>
      </c>
      <c r="BY729" s="170" t="str">
        <f aca="false">IF(BW729&lt;&gt;"",IF(ISNUMBER(FIND("=",BW729)),RIGHT(BW729,LEN(BW729)-FIND("=",BW729)),""),"")</f>
        <v>Non_select</v>
      </c>
      <c r="BZ729" s="170" t="str">
        <f aca="false">IF(BX729&lt;&gt;"",IF(ISNUMBER(FIND(".",BX729)),LEFT(BX729,FIND(".",BX729)-1),BX729),BX729)</f>
        <v>xx</v>
      </c>
      <c r="CA729" s="170" t="str">
        <f aca="false">IF(BX729&lt;&gt;"",IF(ISNUMBER(FIND(".",BX729)),RIGHT(BX729,LEN(BX729)-FIND(".",BX729)),""),"")</f>
        <v/>
      </c>
      <c r="CC729" s="170" t="str">
        <f aca="false">A729</f>
        <v>KF513609</v>
      </c>
      <c r="CD729" s="178" t="s">
        <v>339</v>
      </c>
      <c r="CE729" s="178" t="s">
        <v>340</v>
      </c>
      <c r="CF729" s="178" t="s">
        <v>341</v>
      </c>
      <c r="CK729" s="178"/>
      <c r="CR729" s="228" t="n">
        <f aca="false">C729</f>
        <v>3</v>
      </c>
      <c r="CS729" s="229" t="e">
        <f aca="false">d#REF!</f>
        <v>#VALUE!</v>
      </c>
      <c r="CT729" s="170" t="str">
        <f aca="false">CONCATENATE(CD729," strain ",CM729," ",CL729,", partial cds")</f>
        <v>Hepatitis E virus strain  , partial cds</v>
      </c>
    </row>
    <row r="730" customFormat="false" ht="11.9" hidden="false" customHeight="true" outlineLevel="0" collapsed="false">
      <c r="A730" s="154" t="s">
        <v>1793</v>
      </c>
      <c r="B730" s="147" t="n">
        <v>3</v>
      </c>
      <c r="C730" s="148" t="n">
        <v>3</v>
      </c>
      <c r="D730" s="147" t="s">
        <v>1777</v>
      </c>
      <c r="E730" s="150" t="s">
        <v>640</v>
      </c>
      <c r="F730" s="210" t="s">
        <v>1794</v>
      </c>
      <c r="H730" s="146" t="s">
        <v>649</v>
      </c>
      <c r="I730" s="153" t="s">
        <v>650</v>
      </c>
      <c r="J730" s="146" t="s">
        <v>395</v>
      </c>
      <c r="M730" s="157" t="s">
        <v>348</v>
      </c>
      <c r="N730" s="158" t="s">
        <v>400</v>
      </c>
      <c r="O730" s="159" t="n">
        <v>2006</v>
      </c>
      <c r="S730" s="146" t="n">
        <v>280</v>
      </c>
      <c r="T730" s="161" t="n">
        <v>1</v>
      </c>
      <c r="AH730" s="164" t="n">
        <v>6262</v>
      </c>
      <c r="AI730" s="164" t="n">
        <v>6541</v>
      </c>
      <c r="AJ730" s="219" t="n">
        <f aca="false">SeqEnd-SeqBeg+1</f>
        <v>280</v>
      </c>
      <c r="AK730" s="220" t="n">
        <f aca="false">AND( SeqBeg&lt;=Beg  , End &lt;=SeqEnd )</f>
        <v>0</v>
      </c>
      <c r="AN730" s="221"/>
      <c r="AT730" s="147" t="s">
        <v>103</v>
      </c>
      <c r="AU730" s="146"/>
      <c r="AW730" s="222" t="str">
        <f aca="false">HYPERLINK(CONCATENATE("http://www.ncbi.nlm.nih.gov/nuccore/",BM730),BM730)</f>
        <v>KF513614</v>
      </c>
      <c r="AX730" s="219" t="e">
        <f aca="false">CONCATENATE(d#REF!,IF(I730="","",CONCATENATE(".",I730)),IF(K730="","",CONCATENATE(".",K730)),IF(M730="","",CONCATENATE(".",M730)),IF(R730="","",CONCATENATE(".",R730)),IF(U730="","","(*)"))</f>
        <v>#VALUE!</v>
      </c>
      <c r="AY730" s="170" t="str">
        <f aca="false">CONCATENATE(BM730,".",BN730)</f>
        <v>KF513614.HEV_EW118</v>
      </c>
      <c r="AZ730" s="171" t="str">
        <f aca="false">IF(AV730="",IF(ISNUMBER(FIND(".",A730)),LEFT(A730,FIND(".",A730)-1),A730),AV730)</f>
        <v>KF513614</v>
      </c>
      <c r="BA730" s="171" t="str">
        <f aca="false">IF(ISNUMBER(FIND("-",AZ730)),LEFT(AZ730,FIND("-",AZ730)-1),AZ730)</f>
        <v>KF513614</v>
      </c>
      <c r="BB730" s="170" t="str">
        <f aca="false"> MEGAname &amp; "="</f>
        <v>KF513614=</v>
      </c>
      <c r="BC730" s="170" t="str">
        <f aca="false">Clear &amp; IF(span ,"Span","out")</f>
        <v>KF513614=out</v>
      </c>
      <c r="BD730" s="170" t="str">
        <f aca="false">Clear &amp; IF(span, IF(B730=".","Selected",B730),"out")</f>
        <v>KF513614=out</v>
      </c>
      <c r="BE730" s="170" t="str">
        <f aca="false">Clear &amp; Strain</f>
        <v>KF513614=HEV_EW118</v>
      </c>
      <c r="BF730" s="170" t="e">
        <f aca="false">CONCATENATE(A730,"=",F730,". ",AX730,IF(AB730="","",CONCATENATE(".",AB730)))</f>
        <v>#VALUE!</v>
      </c>
      <c r="BG730" s="170" t="e">
        <f aca="false">CONCATENATE(A730,"=",F730,". ",AX730)</f>
        <v>#VALUE!</v>
      </c>
      <c r="BH730" s="170" t="e">
        <f aca="false">CONCATENATE(A730,"=",AX730)</f>
        <v>#VALUE!</v>
      </c>
      <c r="BI730" s="170" t="e">
        <f aca="false">CONCATENATE(A730,"=",ComForSubtype,d#REF!)</f>
        <v>#VALUE!</v>
      </c>
      <c r="BJ730" s="170" t="str">
        <f aca="false">CONCATENATE(A730,"=",E730)</f>
        <v>KF513614=3</v>
      </c>
      <c r="BK730" s="170" t="str">
        <f aca="false">CONCATENATE(A730,"=",C730)</f>
        <v>KF513614=3</v>
      </c>
      <c r="BL730" s="170" t="e">
        <f aca="false">CONCATENATE(d#REF!,"=")</f>
        <v>#VALUE!</v>
      </c>
      <c r="BM730" s="223" t="str">
        <f aca="false">IF(BA730="XX","",BA730)</f>
        <v>KF513614</v>
      </c>
      <c r="BN730" s="224" t="str">
        <f aca="false">CONCATENATE(IF(F730="","",F730),IF(G730="","",CONCATENATE(" / ",G730)))</f>
        <v>HEV_EW118</v>
      </c>
      <c r="BO730" s="225" t="e">
        <f aca="false">AX730</f>
        <v>#VALUE!</v>
      </c>
      <c r="BP730" s="226" t="str">
        <f aca="false">IF(V730="","",V730)</f>
        <v/>
      </c>
      <c r="BQ730" s="226" t="str">
        <f aca="false">IF(W730="","",CONCATENATE(W730,IF(LEFT(AO730,1)="s","+","")))</f>
        <v/>
      </c>
      <c r="BR730" s="226" t="str">
        <f aca="false">IF(X730="","",CONCATENATE(X730,IF(LEFT(AQ730,1)="s","+","")))</f>
        <v/>
      </c>
      <c r="BS730" s="226" t="str">
        <f aca="false">IF(Y730="","",CONCATENATE(Y730,IF(LEFT(AR730,1)="s","+","")))</f>
        <v/>
      </c>
      <c r="BT730" s="226" t="str">
        <f aca="false">IF(Z730="","",CONCATENATE(Z730,IF(LEFT(AS730,1)="s","+","")))</f>
        <v/>
      </c>
      <c r="BU730" s="227" t="str">
        <f aca="false">IF(AA730="","",CONCATENATE(AA730,IF(LEFT(AT730,1)="s","+","")))</f>
        <v/>
      </c>
      <c r="BW730" s="177" t="s">
        <v>338</v>
      </c>
      <c r="BX730" s="170" t="str">
        <f aca="false">IF(BW730&lt;&gt;"",IF(ISNUMBER(FIND("=",BW730)),LEFT(BW730,FIND("=",BW730)-1),BW730),BW730)</f>
        <v>xx</v>
      </c>
      <c r="BY730" s="170" t="str">
        <f aca="false">IF(BW730&lt;&gt;"",IF(ISNUMBER(FIND("=",BW730)),RIGHT(BW730,LEN(BW730)-FIND("=",BW730)),""),"")</f>
        <v>Non_select</v>
      </c>
      <c r="BZ730" s="170" t="str">
        <f aca="false">IF(BX730&lt;&gt;"",IF(ISNUMBER(FIND(".",BX730)),LEFT(BX730,FIND(".",BX730)-1),BX730),BX730)</f>
        <v>xx</v>
      </c>
      <c r="CA730" s="170" t="str">
        <f aca="false">IF(BX730&lt;&gt;"",IF(ISNUMBER(FIND(".",BX730)),RIGHT(BX730,LEN(BX730)-FIND(".",BX730)),""),"")</f>
        <v/>
      </c>
      <c r="CC730" s="170" t="str">
        <f aca="false">A730</f>
        <v>KF513614</v>
      </c>
      <c r="CD730" s="178" t="s">
        <v>339</v>
      </c>
      <c r="CE730" s="178" t="s">
        <v>340</v>
      </c>
      <c r="CF730" s="178" t="s">
        <v>341</v>
      </c>
      <c r="CK730" s="178"/>
      <c r="CR730" s="228" t="n">
        <f aca="false">C730</f>
        <v>3</v>
      </c>
      <c r="CS730" s="229" t="e">
        <f aca="false">d#REF!</f>
        <v>#VALUE!</v>
      </c>
      <c r="CT730" s="170" t="str">
        <f aca="false">CONCATENATE(CD730," strain ",CM730," ",CL730,", partial cds")</f>
        <v>Hepatitis E virus strain  , partial cds</v>
      </c>
    </row>
    <row r="731" customFormat="false" ht="11.9" hidden="false" customHeight="true" outlineLevel="0" collapsed="false">
      <c r="A731" s="154" t="s">
        <v>1795</v>
      </c>
      <c r="B731" s="147" t="n">
        <v>3</v>
      </c>
      <c r="C731" s="148" t="n">
        <v>3</v>
      </c>
      <c r="D731" s="147" t="s">
        <v>1777</v>
      </c>
      <c r="E731" s="150" t="s">
        <v>640</v>
      </c>
      <c r="F731" s="210" t="s">
        <v>1796</v>
      </c>
      <c r="H731" s="146" t="s">
        <v>649</v>
      </c>
      <c r="I731" s="153" t="s">
        <v>650</v>
      </c>
      <c r="J731" s="146" t="s">
        <v>395</v>
      </c>
      <c r="M731" s="157" t="s">
        <v>348</v>
      </c>
      <c r="N731" s="158" t="s">
        <v>400</v>
      </c>
      <c r="O731" s="159" t="n">
        <v>2007</v>
      </c>
      <c r="S731" s="146" t="n">
        <v>280</v>
      </c>
      <c r="T731" s="161" t="n">
        <v>1</v>
      </c>
      <c r="AH731" s="164" t="n">
        <v>6262</v>
      </c>
      <c r="AI731" s="164" t="n">
        <v>6541</v>
      </c>
      <c r="AJ731" s="219" t="n">
        <f aca="false">SeqEnd-SeqBeg+1</f>
        <v>280</v>
      </c>
      <c r="AK731" s="220" t="n">
        <f aca="false">AND( SeqBeg&lt;=Beg  , End &lt;=SeqEnd )</f>
        <v>0</v>
      </c>
      <c r="AN731" s="221"/>
      <c r="AT731" s="147" t="s">
        <v>103</v>
      </c>
      <c r="AU731" s="146"/>
      <c r="AW731" s="222" t="str">
        <f aca="false">HYPERLINK(CONCATENATE("http://www.ncbi.nlm.nih.gov/nuccore/",BM731),BM731)</f>
        <v>KF513628</v>
      </c>
      <c r="AX731" s="219" t="e">
        <f aca="false">CONCATENATE(d#REF!,IF(I731="","",CONCATENATE(".",I731)),IF(K731="","",CONCATENATE(".",K731)),IF(M731="","",CONCATENATE(".",M731)),IF(R731="","",CONCATENATE(".",R731)),IF(U731="","","(*)"))</f>
        <v>#VALUE!</v>
      </c>
      <c r="AY731" s="170" t="str">
        <f aca="false">CONCATENATE(BM731,".",BN731)</f>
        <v>KF513628.HEV_EW130</v>
      </c>
      <c r="AZ731" s="171" t="str">
        <f aca="false">IF(AV731="",IF(ISNUMBER(FIND(".",A731)),LEFT(A731,FIND(".",A731)-1),A731),AV731)</f>
        <v>KF513628</v>
      </c>
      <c r="BA731" s="171" t="str">
        <f aca="false">IF(ISNUMBER(FIND("-",AZ731)),LEFT(AZ731,FIND("-",AZ731)-1),AZ731)</f>
        <v>KF513628</v>
      </c>
      <c r="BB731" s="170" t="str">
        <f aca="false"> MEGAname &amp; "="</f>
        <v>KF513628=</v>
      </c>
      <c r="BC731" s="170" t="str">
        <f aca="false">Clear &amp; IF(span ,"Span","out")</f>
        <v>KF513628=out</v>
      </c>
      <c r="BD731" s="170" t="str">
        <f aca="false">Clear &amp; IF(span, IF(B731=".","Selected",B731),"out")</f>
        <v>KF513628=out</v>
      </c>
      <c r="BE731" s="170" t="str">
        <f aca="false">Clear &amp; Strain</f>
        <v>KF513628=HEV_EW130</v>
      </c>
      <c r="BF731" s="170" t="e">
        <f aca="false">CONCATENATE(A731,"=",F731,". ",AX731,IF(AB731="","",CONCATENATE(".",AB731)))</f>
        <v>#VALUE!</v>
      </c>
      <c r="BG731" s="170" t="e">
        <f aca="false">CONCATENATE(A731,"=",F731,". ",AX731)</f>
        <v>#VALUE!</v>
      </c>
      <c r="BH731" s="170" t="e">
        <f aca="false">CONCATENATE(A731,"=",AX731)</f>
        <v>#VALUE!</v>
      </c>
      <c r="BI731" s="170" t="e">
        <f aca="false">CONCATENATE(A731,"=",ComForSubtype,d#REF!)</f>
        <v>#VALUE!</v>
      </c>
      <c r="BJ731" s="170" t="str">
        <f aca="false">CONCATENATE(A731,"=",E731)</f>
        <v>KF513628=3</v>
      </c>
      <c r="BK731" s="170" t="str">
        <f aca="false">CONCATENATE(A731,"=",C731)</f>
        <v>KF513628=3</v>
      </c>
      <c r="BL731" s="170" t="e">
        <f aca="false">CONCATENATE(d#REF!,"=")</f>
        <v>#VALUE!</v>
      </c>
      <c r="BM731" s="223" t="str">
        <f aca="false">IF(BA731="XX","",BA731)</f>
        <v>KF513628</v>
      </c>
      <c r="BN731" s="224" t="str">
        <f aca="false">CONCATENATE(IF(F731="","",F731),IF(G731="","",CONCATENATE(" / ",G731)))</f>
        <v>HEV_EW130</v>
      </c>
      <c r="BO731" s="225" t="e">
        <f aca="false">AX731</f>
        <v>#VALUE!</v>
      </c>
      <c r="BP731" s="226" t="str">
        <f aca="false">IF(V731="","",V731)</f>
        <v/>
      </c>
      <c r="BQ731" s="226" t="str">
        <f aca="false">IF(W731="","",CONCATENATE(W731,IF(LEFT(AO731,1)="s","+","")))</f>
        <v/>
      </c>
      <c r="BR731" s="226" t="str">
        <f aca="false">IF(X731="","",CONCATENATE(X731,IF(LEFT(AQ731,1)="s","+","")))</f>
        <v/>
      </c>
      <c r="BS731" s="226" t="str">
        <f aca="false">IF(Y731="","",CONCATENATE(Y731,IF(LEFT(AR731,1)="s","+","")))</f>
        <v/>
      </c>
      <c r="BT731" s="226" t="str">
        <f aca="false">IF(Z731="","",CONCATENATE(Z731,IF(LEFT(AS731,1)="s","+","")))</f>
        <v/>
      </c>
      <c r="BU731" s="227" t="str">
        <f aca="false">IF(AA731="","",CONCATENATE(AA731,IF(LEFT(AT731,1)="s","+","")))</f>
        <v/>
      </c>
      <c r="BW731" s="177" t="s">
        <v>338</v>
      </c>
      <c r="BX731" s="170" t="str">
        <f aca="false">IF(BW731&lt;&gt;"",IF(ISNUMBER(FIND("=",BW731)),LEFT(BW731,FIND("=",BW731)-1),BW731),BW731)</f>
        <v>xx</v>
      </c>
      <c r="BY731" s="170" t="str">
        <f aca="false">IF(BW731&lt;&gt;"",IF(ISNUMBER(FIND("=",BW731)),RIGHT(BW731,LEN(BW731)-FIND("=",BW731)),""),"")</f>
        <v>Non_select</v>
      </c>
      <c r="BZ731" s="170" t="str">
        <f aca="false">IF(BX731&lt;&gt;"",IF(ISNUMBER(FIND(".",BX731)),LEFT(BX731,FIND(".",BX731)-1),BX731),BX731)</f>
        <v>xx</v>
      </c>
      <c r="CA731" s="170" t="str">
        <f aca="false">IF(BX731&lt;&gt;"",IF(ISNUMBER(FIND(".",BX731)),RIGHT(BX731,LEN(BX731)-FIND(".",BX731)),""),"")</f>
        <v/>
      </c>
      <c r="CC731" s="170" t="str">
        <f aca="false">A731</f>
        <v>KF513628</v>
      </c>
      <c r="CD731" s="178" t="s">
        <v>339</v>
      </c>
      <c r="CE731" s="178" t="s">
        <v>340</v>
      </c>
      <c r="CF731" s="178" t="s">
        <v>341</v>
      </c>
      <c r="CK731" s="178"/>
      <c r="CR731" s="228" t="n">
        <f aca="false">C731</f>
        <v>3</v>
      </c>
      <c r="CS731" s="229" t="e">
        <f aca="false">d#REF!</f>
        <v>#VALUE!</v>
      </c>
      <c r="CT731" s="170" t="str">
        <f aca="false">CONCATENATE(CD731," strain ",CM731," ",CL731,", partial cds")</f>
        <v>Hepatitis E virus strain  , partial cds</v>
      </c>
    </row>
    <row r="732" customFormat="false" ht="11.9" hidden="false" customHeight="true" outlineLevel="0" collapsed="false">
      <c r="A732" s="154" t="s">
        <v>1797</v>
      </c>
      <c r="B732" s="147" t="n">
        <v>3</v>
      </c>
      <c r="C732" s="148" t="n">
        <v>3</v>
      </c>
      <c r="D732" s="147" t="s">
        <v>1777</v>
      </c>
      <c r="E732" s="150" t="s">
        <v>640</v>
      </c>
      <c r="F732" s="210" t="s">
        <v>1798</v>
      </c>
      <c r="H732" s="146" t="s">
        <v>649</v>
      </c>
      <c r="I732" s="153" t="s">
        <v>650</v>
      </c>
      <c r="J732" s="146" t="s">
        <v>395</v>
      </c>
      <c r="M732" s="157" t="s">
        <v>348</v>
      </c>
      <c r="N732" s="158" t="s">
        <v>400</v>
      </c>
      <c r="O732" s="159" t="n">
        <v>2007</v>
      </c>
      <c r="S732" s="146" t="n">
        <v>280</v>
      </c>
      <c r="T732" s="161" t="n">
        <v>2</v>
      </c>
      <c r="AH732" s="164" t="n">
        <v>6262</v>
      </c>
      <c r="AI732" s="164" t="n">
        <v>6541</v>
      </c>
      <c r="AJ732" s="219" t="n">
        <f aca="false">SeqEnd-SeqBeg+1</f>
        <v>280</v>
      </c>
      <c r="AK732" s="220" t="n">
        <f aca="false">AND( SeqBeg&lt;=Beg  , End &lt;=SeqEnd )</f>
        <v>0</v>
      </c>
      <c r="AN732" s="221"/>
      <c r="AT732" s="147" t="s">
        <v>103</v>
      </c>
      <c r="AU732" s="146"/>
      <c r="AW732" s="222" t="str">
        <f aca="false">HYPERLINK(CONCATENATE("http://www.ncbi.nlm.nih.gov/nuccore/",BM732),BM732)</f>
        <v>KF513629</v>
      </c>
      <c r="AX732" s="219" t="e">
        <f aca="false">CONCATENATE(d#REF!,IF(I732="","",CONCATENATE(".",I732)),IF(K732="","",CONCATENATE(".",K732)),IF(M732="","",CONCATENATE(".",M732)),IF(R732="","",CONCATENATE(".",R732)),IF(U732="","","(*)"))</f>
        <v>#VALUE!</v>
      </c>
      <c r="AY732" s="170" t="str">
        <f aca="false">CONCATENATE(BM732,".",BN732)</f>
        <v>KF513629.HEV_EW131</v>
      </c>
      <c r="AZ732" s="171" t="str">
        <f aca="false">IF(AV732="",IF(ISNUMBER(FIND(".",A732)),LEFT(A732,FIND(".",A732)-1),A732),AV732)</f>
        <v>KF513629</v>
      </c>
      <c r="BA732" s="171" t="str">
        <f aca="false">IF(ISNUMBER(FIND("-",AZ732)),LEFT(AZ732,FIND("-",AZ732)-1),AZ732)</f>
        <v>KF513629</v>
      </c>
      <c r="BB732" s="170" t="str">
        <f aca="false"> MEGAname &amp; "="</f>
        <v>KF513629=</v>
      </c>
      <c r="BC732" s="170" t="str">
        <f aca="false">Clear &amp; IF(span ,"Span","out")</f>
        <v>KF513629=out</v>
      </c>
      <c r="BD732" s="170" t="str">
        <f aca="false">Clear &amp; IF(span, IF(B732=".","Selected",B732),"out")</f>
        <v>KF513629=out</v>
      </c>
      <c r="BE732" s="170" t="str">
        <f aca="false">Clear &amp; Strain</f>
        <v>KF513629=HEV_EW131</v>
      </c>
      <c r="BF732" s="170" t="e">
        <f aca="false">CONCATENATE(A732,"=",F732,". ",AX732,IF(AB732="","",CONCATENATE(".",AB732)))</f>
        <v>#VALUE!</v>
      </c>
      <c r="BG732" s="170" t="e">
        <f aca="false">CONCATENATE(A732,"=",F732,". ",AX732)</f>
        <v>#VALUE!</v>
      </c>
      <c r="BH732" s="170" t="e">
        <f aca="false">CONCATENATE(A732,"=",AX732)</f>
        <v>#VALUE!</v>
      </c>
      <c r="BI732" s="170" t="e">
        <f aca="false">CONCATENATE(A732,"=",ComForSubtype,d#REF!)</f>
        <v>#VALUE!</v>
      </c>
      <c r="BJ732" s="170" t="str">
        <f aca="false">CONCATENATE(A732,"=",E732)</f>
        <v>KF513629=3</v>
      </c>
      <c r="BK732" s="170" t="str">
        <f aca="false">CONCATENATE(A732,"=",C732)</f>
        <v>KF513629=3</v>
      </c>
      <c r="BL732" s="170" t="e">
        <f aca="false">CONCATENATE(d#REF!,"=")</f>
        <v>#VALUE!</v>
      </c>
      <c r="BM732" s="223" t="str">
        <f aca="false">IF(BA732="XX","",BA732)</f>
        <v>KF513629</v>
      </c>
      <c r="BN732" s="224" t="str">
        <f aca="false">CONCATENATE(IF(F732="","",F732),IF(G732="","",CONCATENATE(" / ",G732)))</f>
        <v>HEV_EW131</v>
      </c>
      <c r="BO732" s="225" t="e">
        <f aca="false">AX732</f>
        <v>#VALUE!</v>
      </c>
      <c r="BP732" s="226" t="str">
        <f aca="false">IF(V732="","",V732)</f>
        <v/>
      </c>
      <c r="BQ732" s="226" t="str">
        <f aca="false">IF(W732="","",CONCATENATE(W732,IF(LEFT(AO732,1)="s","+","")))</f>
        <v/>
      </c>
      <c r="BR732" s="226" t="str">
        <f aca="false">IF(X732="","",CONCATENATE(X732,IF(LEFT(AQ732,1)="s","+","")))</f>
        <v/>
      </c>
      <c r="BS732" s="226" t="str">
        <f aca="false">IF(Y732="","",CONCATENATE(Y732,IF(LEFT(AR732,1)="s","+","")))</f>
        <v/>
      </c>
      <c r="BT732" s="226" t="str">
        <f aca="false">IF(Z732="","",CONCATENATE(Z732,IF(LEFT(AS732,1)="s","+","")))</f>
        <v/>
      </c>
      <c r="BU732" s="227" t="str">
        <f aca="false">IF(AA732="","",CONCATENATE(AA732,IF(LEFT(AT732,1)="s","+","")))</f>
        <v/>
      </c>
      <c r="BW732" s="177" t="s">
        <v>338</v>
      </c>
      <c r="BX732" s="170" t="str">
        <f aca="false">IF(BW732&lt;&gt;"",IF(ISNUMBER(FIND("=",BW732)),LEFT(BW732,FIND("=",BW732)-1),BW732),BW732)</f>
        <v>xx</v>
      </c>
      <c r="BY732" s="170" t="str">
        <f aca="false">IF(BW732&lt;&gt;"",IF(ISNUMBER(FIND("=",BW732)),RIGHT(BW732,LEN(BW732)-FIND("=",BW732)),""),"")</f>
        <v>Non_select</v>
      </c>
      <c r="BZ732" s="170" t="str">
        <f aca="false">IF(BX732&lt;&gt;"",IF(ISNUMBER(FIND(".",BX732)),LEFT(BX732,FIND(".",BX732)-1),BX732),BX732)</f>
        <v>xx</v>
      </c>
      <c r="CA732" s="170" t="str">
        <f aca="false">IF(BX732&lt;&gt;"",IF(ISNUMBER(FIND(".",BX732)),RIGHT(BX732,LEN(BX732)-FIND(".",BX732)),""),"")</f>
        <v/>
      </c>
      <c r="CC732" s="170" t="str">
        <f aca="false">A732</f>
        <v>KF513629</v>
      </c>
      <c r="CD732" s="178" t="s">
        <v>339</v>
      </c>
      <c r="CE732" s="178" t="s">
        <v>340</v>
      </c>
      <c r="CF732" s="178" t="s">
        <v>341</v>
      </c>
      <c r="CK732" s="178"/>
      <c r="CR732" s="228" t="n">
        <f aca="false">C732</f>
        <v>3</v>
      </c>
      <c r="CS732" s="229" t="e">
        <f aca="false">d#REF!</f>
        <v>#VALUE!</v>
      </c>
      <c r="CT732" s="170" t="str">
        <f aca="false">CONCATENATE(CD732," strain ",CM732," ",CL732,", partial cds")</f>
        <v>Hepatitis E virus strain  , partial cds</v>
      </c>
    </row>
    <row r="733" customFormat="false" ht="11.9" hidden="false" customHeight="true" outlineLevel="0" collapsed="false">
      <c r="A733" s="154" t="s">
        <v>1799</v>
      </c>
      <c r="B733" s="147" t="n">
        <v>3</v>
      </c>
      <c r="C733" s="148" t="n">
        <v>3</v>
      </c>
      <c r="D733" s="147" t="s">
        <v>1777</v>
      </c>
      <c r="E733" s="150" t="s">
        <v>640</v>
      </c>
      <c r="F733" s="210" t="s">
        <v>1800</v>
      </c>
      <c r="H733" s="146" t="s">
        <v>649</v>
      </c>
      <c r="I733" s="153" t="s">
        <v>650</v>
      </c>
      <c r="J733" s="146" t="s">
        <v>395</v>
      </c>
      <c r="M733" s="157" t="s">
        <v>348</v>
      </c>
      <c r="N733" s="158" t="s">
        <v>400</v>
      </c>
      <c r="O733" s="159" t="n">
        <v>2007</v>
      </c>
      <c r="S733" s="146" t="n">
        <v>280</v>
      </c>
      <c r="T733" s="161" t="n">
        <v>2</v>
      </c>
      <c r="AH733" s="164" t="n">
        <v>6262</v>
      </c>
      <c r="AI733" s="164" t="n">
        <v>6541</v>
      </c>
      <c r="AJ733" s="219" t="n">
        <f aca="false">SeqEnd-SeqBeg+1</f>
        <v>280</v>
      </c>
      <c r="AK733" s="220" t="n">
        <f aca="false">AND( SeqBeg&lt;=Beg  , End &lt;=SeqEnd )</f>
        <v>0</v>
      </c>
      <c r="AN733" s="221"/>
      <c r="AT733" s="147" t="s">
        <v>103</v>
      </c>
      <c r="AU733" s="146"/>
      <c r="AW733" s="222" t="str">
        <f aca="false">HYPERLINK(CONCATENATE("http://www.ncbi.nlm.nih.gov/nuccore/",BM733),BM733)</f>
        <v>KF513631</v>
      </c>
      <c r="AX733" s="219" t="e">
        <f aca="false">CONCATENATE(d#REF!,IF(I733="","",CONCATENATE(".",I733)),IF(K733="","",CONCATENATE(".",K733)),IF(M733="","",CONCATENATE(".",M733)),IF(R733="","",CONCATENATE(".",R733)),IF(U733="","","(*)"))</f>
        <v>#VALUE!</v>
      </c>
      <c r="AY733" s="170" t="str">
        <f aca="false">CONCATENATE(BM733,".",BN733)</f>
        <v>KF513631.HEV_EW133</v>
      </c>
      <c r="AZ733" s="171" t="str">
        <f aca="false">IF(AV733="",IF(ISNUMBER(FIND(".",A733)),LEFT(A733,FIND(".",A733)-1),A733),AV733)</f>
        <v>KF513631</v>
      </c>
      <c r="BA733" s="171" t="str">
        <f aca="false">IF(ISNUMBER(FIND("-",AZ733)),LEFT(AZ733,FIND("-",AZ733)-1),AZ733)</f>
        <v>KF513631</v>
      </c>
      <c r="BB733" s="170" t="str">
        <f aca="false"> MEGAname &amp; "="</f>
        <v>KF513631=</v>
      </c>
      <c r="BC733" s="170" t="str">
        <f aca="false">Clear &amp; IF(span ,"Span","out")</f>
        <v>KF513631=out</v>
      </c>
      <c r="BD733" s="170" t="str">
        <f aca="false">Clear &amp; IF(span, IF(B733=".","Selected",B733),"out")</f>
        <v>KF513631=out</v>
      </c>
      <c r="BE733" s="170" t="str">
        <f aca="false">Clear &amp; Strain</f>
        <v>KF513631=HEV_EW133</v>
      </c>
      <c r="BF733" s="170" t="e">
        <f aca="false">CONCATENATE(A733,"=",F733,". ",AX733,IF(AB733="","",CONCATENATE(".",AB733)))</f>
        <v>#VALUE!</v>
      </c>
      <c r="BG733" s="170" t="e">
        <f aca="false">CONCATENATE(A733,"=",F733,". ",AX733)</f>
        <v>#VALUE!</v>
      </c>
      <c r="BH733" s="170" t="e">
        <f aca="false">CONCATENATE(A733,"=",AX733)</f>
        <v>#VALUE!</v>
      </c>
      <c r="BI733" s="170" t="e">
        <f aca="false">CONCATENATE(A733,"=",ComForSubtype,d#REF!)</f>
        <v>#VALUE!</v>
      </c>
      <c r="BJ733" s="170" t="str">
        <f aca="false">CONCATENATE(A733,"=",E733)</f>
        <v>KF513631=3</v>
      </c>
      <c r="BK733" s="170" t="str">
        <f aca="false">CONCATENATE(A733,"=",C733)</f>
        <v>KF513631=3</v>
      </c>
      <c r="BL733" s="170" t="e">
        <f aca="false">CONCATENATE(d#REF!,"=")</f>
        <v>#VALUE!</v>
      </c>
      <c r="BM733" s="223" t="str">
        <f aca="false">IF(BA733="XX","",BA733)</f>
        <v>KF513631</v>
      </c>
      <c r="BN733" s="224" t="str">
        <f aca="false">CONCATENATE(IF(F733="","",F733),IF(G733="","",CONCATENATE(" / ",G733)))</f>
        <v>HEV_EW133</v>
      </c>
      <c r="BO733" s="225" t="e">
        <f aca="false">AX733</f>
        <v>#VALUE!</v>
      </c>
      <c r="BP733" s="226" t="str">
        <f aca="false">IF(V733="","",V733)</f>
        <v/>
      </c>
      <c r="BQ733" s="226" t="str">
        <f aca="false">IF(W733="","",CONCATENATE(W733,IF(LEFT(AO733,1)="s","+","")))</f>
        <v/>
      </c>
      <c r="BR733" s="226" t="str">
        <f aca="false">IF(X733="","",CONCATENATE(X733,IF(LEFT(AQ733,1)="s","+","")))</f>
        <v/>
      </c>
      <c r="BS733" s="226" t="str">
        <f aca="false">IF(Y733="","",CONCATENATE(Y733,IF(LEFT(AR733,1)="s","+","")))</f>
        <v/>
      </c>
      <c r="BT733" s="226" t="str">
        <f aca="false">IF(Z733="","",CONCATENATE(Z733,IF(LEFT(AS733,1)="s","+","")))</f>
        <v/>
      </c>
      <c r="BU733" s="227" t="str">
        <f aca="false">IF(AA733="","",CONCATENATE(AA733,IF(LEFT(AT733,1)="s","+","")))</f>
        <v/>
      </c>
      <c r="BW733" s="177" t="s">
        <v>338</v>
      </c>
      <c r="BX733" s="170" t="str">
        <f aca="false">IF(BW733&lt;&gt;"",IF(ISNUMBER(FIND("=",BW733)),LEFT(BW733,FIND("=",BW733)-1),BW733),BW733)</f>
        <v>xx</v>
      </c>
      <c r="BY733" s="170" t="str">
        <f aca="false">IF(BW733&lt;&gt;"",IF(ISNUMBER(FIND("=",BW733)),RIGHT(BW733,LEN(BW733)-FIND("=",BW733)),""),"")</f>
        <v>Non_select</v>
      </c>
      <c r="BZ733" s="170" t="str">
        <f aca="false">IF(BX733&lt;&gt;"",IF(ISNUMBER(FIND(".",BX733)),LEFT(BX733,FIND(".",BX733)-1),BX733),BX733)</f>
        <v>xx</v>
      </c>
      <c r="CA733" s="170" t="str">
        <f aca="false">IF(BX733&lt;&gt;"",IF(ISNUMBER(FIND(".",BX733)),RIGHT(BX733,LEN(BX733)-FIND(".",BX733)),""),"")</f>
        <v/>
      </c>
      <c r="CC733" s="170" t="str">
        <f aca="false">A733</f>
        <v>KF513631</v>
      </c>
      <c r="CD733" s="178" t="s">
        <v>339</v>
      </c>
      <c r="CE733" s="178" t="s">
        <v>340</v>
      </c>
      <c r="CF733" s="178" t="s">
        <v>341</v>
      </c>
      <c r="CK733" s="178"/>
      <c r="CR733" s="228" t="n">
        <f aca="false">C733</f>
        <v>3</v>
      </c>
      <c r="CS733" s="229" t="e">
        <f aca="false">d#REF!</f>
        <v>#VALUE!</v>
      </c>
      <c r="CT733" s="170" t="str">
        <f aca="false">CONCATENATE(CD733," strain ",CM733," ",CL733,", partial cds")</f>
        <v>Hepatitis E virus strain  , partial cds</v>
      </c>
    </row>
    <row r="734" customFormat="false" ht="11.9" hidden="false" customHeight="true" outlineLevel="0" collapsed="false">
      <c r="A734" s="154" t="s">
        <v>1801</v>
      </c>
      <c r="B734" s="147" t="n">
        <v>3</v>
      </c>
      <c r="C734" s="148" t="n">
        <v>3</v>
      </c>
      <c r="D734" s="147" t="s">
        <v>1777</v>
      </c>
      <c r="E734" s="150" t="s">
        <v>640</v>
      </c>
      <c r="F734" s="210" t="s">
        <v>1802</v>
      </c>
      <c r="H734" s="146" t="s">
        <v>649</v>
      </c>
      <c r="I734" s="153" t="s">
        <v>650</v>
      </c>
      <c r="J734" s="146" t="s">
        <v>395</v>
      </c>
      <c r="M734" s="157" t="s">
        <v>348</v>
      </c>
      <c r="N734" s="158" t="s">
        <v>400</v>
      </c>
      <c r="O734" s="159" t="n">
        <v>2007</v>
      </c>
      <c r="S734" s="146" t="n">
        <v>280</v>
      </c>
      <c r="T734" s="161" t="n">
        <v>2</v>
      </c>
      <c r="AH734" s="164" t="n">
        <v>6262</v>
      </c>
      <c r="AI734" s="164" t="n">
        <v>6541</v>
      </c>
      <c r="AJ734" s="219" t="n">
        <f aca="false">SeqEnd-SeqBeg+1</f>
        <v>280</v>
      </c>
      <c r="AK734" s="220" t="n">
        <f aca="false">AND( SeqBeg&lt;=Beg  , End &lt;=SeqEnd )</f>
        <v>0</v>
      </c>
      <c r="AN734" s="221"/>
      <c r="AT734" s="147" t="s">
        <v>103</v>
      </c>
      <c r="AU734" s="146"/>
      <c r="AW734" s="222" t="str">
        <f aca="false">HYPERLINK(CONCATENATE("http://www.ncbi.nlm.nih.gov/nuccore/",BM734),BM734)</f>
        <v>KF513636</v>
      </c>
      <c r="AX734" s="219" t="e">
        <f aca="false">CONCATENATE(d#REF!,IF(I734="","",CONCATENATE(".",I734)),IF(K734="","",CONCATENATE(".",K734)),IF(M734="","",CONCATENATE(".",M734)),IF(R734="","",CONCATENATE(".",R734)),IF(U734="","","(*)"))</f>
        <v>#VALUE!</v>
      </c>
      <c r="AY734" s="170" t="str">
        <f aca="false">CONCATENATE(BM734,".",BN734)</f>
        <v>KF513636.HEV_EW138</v>
      </c>
      <c r="AZ734" s="171" t="str">
        <f aca="false">IF(AV734="",IF(ISNUMBER(FIND(".",A734)),LEFT(A734,FIND(".",A734)-1),A734),AV734)</f>
        <v>KF513636</v>
      </c>
      <c r="BA734" s="171" t="str">
        <f aca="false">IF(ISNUMBER(FIND("-",AZ734)),LEFT(AZ734,FIND("-",AZ734)-1),AZ734)</f>
        <v>KF513636</v>
      </c>
      <c r="BB734" s="170" t="str">
        <f aca="false"> MEGAname &amp; "="</f>
        <v>KF513636=</v>
      </c>
      <c r="BC734" s="170" t="str">
        <f aca="false">Clear &amp; IF(span ,"Span","out")</f>
        <v>KF513636=out</v>
      </c>
      <c r="BD734" s="170" t="str">
        <f aca="false">Clear &amp; IF(span, IF(B734=".","Selected",B734),"out")</f>
        <v>KF513636=out</v>
      </c>
      <c r="BE734" s="170" t="str">
        <f aca="false">Clear &amp; Strain</f>
        <v>KF513636=HEV_EW138</v>
      </c>
      <c r="BF734" s="170" t="e">
        <f aca="false">CONCATENATE(A734,"=",F734,". ",AX734,IF(AB734="","",CONCATENATE(".",AB734)))</f>
        <v>#VALUE!</v>
      </c>
      <c r="BG734" s="170" t="e">
        <f aca="false">CONCATENATE(A734,"=",F734,". ",AX734)</f>
        <v>#VALUE!</v>
      </c>
      <c r="BH734" s="170" t="e">
        <f aca="false">CONCATENATE(A734,"=",AX734)</f>
        <v>#VALUE!</v>
      </c>
      <c r="BI734" s="170" t="e">
        <f aca="false">CONCATENATE(A734,"=",ComForSubtype,d#REF!)</f>
        <v>#VALUE!</v>
      </c>
      <c r="BJ734" s="170" t="str">
        <f aca="false">CONCATENATE(A734,"=",E734)</f>
        <v>KF513636=3</v>
      </c>
      <c r="BK734" s="170" t="str">
        <f aca="false">CONCATENATE(A734,"=",C734)</f>
        <v>KF513636=3</v>
      </c>
      <c r="BL734" s="170" t="e">
        <f aca="false">CONCATENATE(d#REF!,"=")</f>
        <v>#VALUE!</v>
      </c>
      <c r="BM734" s="223" t="str">
        <f aca="false">IF(BA734="XX","",BA734)</f>
        <v>KF513636</v>
      </c>
      <c r="BN734" s="224" t="str">
        <f aca="false">CONCATENATE(IF(F734="","",F734),IF(G734="","",CONCATENATE(" / ",G734)))</f>
        <v>HEV_EW138</v>
      </c>
      <c r="BO734" s="225" t="e">
        <f aca="false">AX734</f>
        <v>#VALUE!</v>
      </c>
      <c r="BP734" s="226" t="str">
        <f aca="false">IF(V734="","",V734)</f>
        <v/>
      </c>
      <c r="BQ734" s="226" t="str">
        <f aca="false">IF(W734="","",CONCATENATE(W734,IF(LEFT(AO734,1)="s","+","")))</f>
        <v/>
      </c>
      <c r="BR734" s="226" t="str">
        <f aca="false">IF(X734="","",CONCATENATE(X734,IF(LEFT(AQ734,1)="s","+","")))</f>
        <v/>
      </c>
      <c r="BS734" s="226" t="str">
        <f aca="false">IF(Y734="","",CONCATENATE(Y734,IF(LEFT(AR734,1)="s","+","")))</f>
        <v/>
      </c>
      <c r="BT734" s="226" t="str">
        <f aca="false">IF(Z734="","",CONCATENATE(Z734,IF(LEFT(AS734,1)="s","+","")))</f>
        <v/>
      </c>
      <c r="BU734" s="227" t="str">
        <f aca="false">IF(AA734="","",CONCATENATE(AA734,IF(LEFT(AT734,1)="s","+","")))</f>
        <v/>
      </c>
      <c r="BW734" s="177" t="s">
        <v>338</v>
      </c>
      <c r="BX734" s="170" t="str">
        <f aca="false">IF(BW734&lt;&gt;"",IF(ISNUMBER(FIND("=",BW734)),LEFT(BW734,FIND("=",BW734)-1),BW734),BW734)</f>
        <v>xx</v>
      </c>
      <c r="BY734" s="170" t="str">
        <f aca="false">IF(BW734&lt;&gt;"",IF(ISNUMBER(FIND("=",BW734)),RIGHT(BW734,LEN(BW734)-FIND("=",BW734)),""),"")</f>
        <v>Non_select</v>
      </c>
      <c r="BZ734" s="170" t="str">
        <f aca="false">IF(BX734&lt;&gt;"",IF(ISNUMBER(FIND(".",BX734)),LEFT(BX734,FIND(".",BX734)-1),BX734),BX734)</f>
        <v>xx</v>
      </c>
      <c r="CA734" s="170" t="str">
        <f aca="false">IF(BX734&lt;&gt;"",IF(ISNUMBER(FIND(".",BX734)),RIGHT(BX734,LEN(BX734)-FIND(".",BX734)),""),"")</f>
        <v/>
      </c>
      <c r="CC734" s="170" t="str">
        <f aca="false">A734</f>
        <v>KF513636</v>
      </c>
      <c r="CD734" s="178" t="s">
        <v>339</v>
      </c>
      <c r="CE734" s="178" t="s">
        <v>340</v>
      </c>
      <c r="CF734" s="178" t="s">
        <v>341</v>
      </c>
      <c r="CK734" s="178"/>
      <c r="CR734" s="228" t="n">
        <f aca="false">C734</f>
        <v>3</v>
      </c>
      <c r="CS734" s="229" t="e">
        <f aca="false">d#REF!</f>
        <v>#VALUE!</v>
      </c>
      <c r="CT734" s="170" t="str">
        <f aca="false">CONCATENATE(CD734," strain ",CM734," ",CL734,", partial cds")</f>
        <v>Hepatitis E virus strain  , partial cds</v>
      </c>
    </row>
    <row r="735" customFormat="false" ht="11.9" hidden="false" customHeight="true" outlineLevel="0" collapsed="false">
      <c r="A735" s="154" t="s">
        <v>1803</v>
      </c>
      <c r="B735" s="147" t="n">
        <v>3</v>
      </c>
      <c r="C735" s="148" t="n">
        <v>3</v>
      </c>
      <c r="D735" s="147" t="s">
        <v>1777</v>
      </c>
      <c r="E735" s="150" t="s">
        <v>640</v>
      </c>
      <c r="F735" s="210" t="s">
        <v>1804</v>
      </c>
      <c r="H735" s="146" t="s">
        <v>649</v>
      </c>
      <c r="I735" s="153" t="s">
        <v>650</v>
      </c>
      <c r="J735" s="146" t="s">
        <v>395</v>
      </c>
      <c r="M735" s="157" t="s">
        <v>348</v>
      </c>
      <c r="N735" s="158" t="s">
        <v>400</v>
      </c>
      <c r="O735" s="159" t="n">
        <v>2004</v>
      </c>
      <c r="S735" s="146" t="n">
        <v>280</v>
      </c>
      <c r="T735" s="161" t="n">
        <v>2</v>
      </c>
      <c r="AH735" s="164" t="n">
        <v>6262</v>
      </c>
      <c r="AI735" s="164" t="n">
        <v>6541</v>
      </c>
      <c r="AJ735" s="219" t="n">
        <f aca="false">SeqEnd-SeqBeg+1</f>
        <v>280</v>
      </c>
      <c r="AK735" s="220" t="n">
        <f aca="false">AND( SeqBeg&lt;=Beg  , End &lt;=SeqEnd )</f>
        <v>0</v>
      </c>
      <c r="AN735" s="221"/>
      <c r="AT735" s="147" t="s">
        <v>103</v>
      </c>
      <c r="AU735" s="146"/>
      <c r="AW735" s="222" t="str">
        <f aca="false">HYPERLINK(CONCATENATE("http://www.ncbi.nlm.nih.gov/nuccore/",BM735),BM735)</f>
        <v>KF513648</v>
      </c>
      <c r="AX735" s="219" t="e">
        <f aca="false">CONCATENATE(d#REF!,IF(I735="","",CONCATENATE(".",I735)),IF(K735="","",CONCATENATE(".",K735)),IF(M735="","",CONCATENATE(".",M735)),IF(R735="","",CONCATENATE(".",R735)),IF(U735="","","(*)"))</f>
        <v>#VALUE!</v>
      </c>
      <c r="AY735" s="170" t="str">
        <f aca="false">CONCATENATE(BM735,".",BN735)</f>
        <v>KF513648.HEV_EW14</v>
      </c>
      <c r="AZ735" s="171" t="str">
        <f aca="false">IF(AV735="",IF(ISNUMBER(FIND(".",A735)),LEFT(A735,FIND(".",A735)-1),A735),AV735)</f>
        <v>KF513648</v>
      </c>
      <c r="BA735" s="171" t="str">
        <f aca="false">IF(ISNUMBER(FIND("-",AZ735)),LEFT(AZ735,FIND("-",AZ735)-1),AZ735)</f>
        <v>KF513648</v>
      </c>
      <c r="BB735" s="170" t="str">
        <f aca="false"> MEGAname &amp; "="</f>
        <v>KF513648=</v>
      </c>
      <c r="BC735" s="170" t="str">
        <f aca="false">Clear &amp; IF(span ,"Span","out")</f>
        <v>KF513648=out</v>
      </c>
      <c r="BD735" s="170" t="str">
        <f aca="false">Clear &amp; IF(span, IF(B735=".","Selected",B735),"out")</f>
        <v>KF513648=out</v>
      </c>
      <c r="BE735" s="170" t="str">
        <f aca="false">Clear &amp; Strain</f>
        <v>KF513648=HEV_EW14</v>
      </c>
      <c r="BF735" s="170" t="e">
        <f aca="false">CONCATENATE(A735,"=",F735,". ",AX735,IF(AB735="","",CONCATENATE(".",AB735)))</f>
        <v>#VALUE!</v>
      </c>
      <c r="BG735" s="170" t="e">
        <f aca="false">CONCATENATE(A735,"=",F735,". ",AX735)</f>
        <v>#VALUE!</v>
      </c>
      <c r="BH735" s="170" t="e">
        <f aca="false">CONCATENATE(A735,"=",AX735)</f>
        <v>#VALUE!</v>
      </c>
      <c r="BI735" s="170" t="e">
        <f aca="false">CONCATENATE(A735,"=",ComForSubtype,d#REF!)</f>
        <v>#VALUE!</v>
      </c>
      <c r="BJ735" s="170" t="str">
        <f aca="false">CONCATENATE(A735,"=",E735)</f>
        <v>KF513648=3</v>
      </c>
      <c r="BK735" s="170" t="str">
        <f aca="false">CONCATENATE(A735,"=",C735)</f>
        <v>KF513648=3</v>
      </c>
      <c r="BL735" s="170" t="e">
        <f aca="false">CONCATENATE(d#REF!,"=")</f>
        <v>#VALUE!</v>
      </c>
      <c r="BM735" s="223" t="str">
        <f aca="false">IF(BA735="XX","",BA735)</f>
        <v>KF513648</v>
      </c>
      <c r="BN735" s="224" t="str">
        <f aca="false">CONCATENATE(IF(F735="","",F735),IF(G735="","",CONCATENATE(" / ",G735)))</f>
        <v>HEV_EW14</v>
      </c>
      <c r="BO735" s="225" t="e">
        <f aca="false">AX735</f>
        <v>#VALUE!</v>
      </c>
      <c r="BP735" s="226" t="str">
        <f aca="false">IF(V735="","",V735)</f>
        <v/>
      </c>
      <c r="BQ735" s="226" t="str">
        <f aca="false">IF(W735="","",CONCATENATE(W735,IF(LEFT(AO735,1)="s","+","")))</f>
        <v/>
      </c>
      <c r="BR735" s="226" t="str">
        <f aca="false">IF(X735="","",CONCATENATE(X735,IF(LEFT(AQ735,1)="s","+","")))</f>
        <v/>
      </c>
      <c r="BS735" s="226" t="str">
        <f aca="false">IF(Y735="","",CONCATENATE(Y735,IF(LEFT(AR735,1)="s","+","")))</f>
        <v/>
      </c>
      <c r="BT735" s="226" t="str">
        <f aca="false">IF(Z735="","",CONCATENATE(Z735,IF(LEFT(AS735,1)="s","+","")))</f>
        <v/>
      </c>
      <c r="BU735" s="227" t="str">
        <f aca="false">IF(AA735="","",CONCATENATE(AA735,IF(LEFT(AT735,1)="s","+","")))</f>
        <v/>
      </c>
      <c r="BW735" s="177" t="s">
        <v>338</v>
      </c>
      <c r="BX735" s="170" t="str">
        <f aca="false">IF(BW735&lt;&gt;"",IF(ISNUMBER(FIND("=",BW735)),LEFT(BW735,FIND("=",BW735)-1),BW735),BW735)</f>
        <v>xx</v>
      </c>
      <c r="BY735" s="170" t="str">
        <f aca="false">IF(BW735&lt;&gt;"",IF(ISNUMBER(FIND("=",BW735)),RIGHT(BW735,LEN(BW735)-FIND("=",BW735)),""),"")</f>
        <v>Non_select</v>
      </c>
      <c r="BZ735" s="170" t="str">
        <f aca="false">IF(BX735&lt;&gt;"",IF(ISNUMBER(FIND(".",BX735)),LEFT(BX735,FIND(".",BX735)-1),BX735),BX735)</f>
        <v>xx</v>
      </c>
      <c r="CA735" s="170" t="str">
        <f aca="false">IF(BX735&lt;&gt;"",IF(ISNUMBER(FIND(".",BX735)),RIGHT(BX735,LEN(BX735)-FIND(".",BX735)),""),"")</f>
        <v/>
      </c>
      <c r="CC735" s="170" t="str">
        <f aca="false">A735</f>
        <v>KF513648</v>
      </c>
      <c r="CD735" s="178" t="s">
        <v>339</v>
      </c>
      <c r="CE735" s="178" t="s">
        <v>340</v>
      </c>
      <c r="CF735" s="178" t="s">
        <v>341</v>
      </c>
      <c r="CK735" s="178"/>
      <c r="CR735" s="228" t="n">
        <f aca="false">C735</f>
        <v>3</v>
      </c>
      <c r="CS735" s="229" t="e">
        <f aca="false">d#REF!</f>
        <v>#VALUE!</v>
      </c>
      <c r="CT735" s="170" t="str">
        <f aca="false">CONCATENATE(CD735," strain ",CM735," ",CL735,", partial cds")</f>
        <v>Hepatitis E virus strain  , partial cds</v>
      </c>
    </row>
    <row r="736" customFormat="false" ht="11.9" hidden="false" customHeight="true" outlineLevel="0" collapsed="false">
      <c r="A736" s="154" t="s">
        <v>1805</v>
      </c>
      <c r="B736" s="147" t="n">
        <v>3</v>
      </c>
      <c r="C736" s="148" t="n">
        <v>3</v>
      </c>
      <c r="D736" s="147" t="s">
        <v>1777</v>
      </c>
      <c r="E736" s="150" t="s">
        <v>640</v>
      </c>
      <c r="F736" s="210" t="s">
        <v>1806</v>
      </c>
      <c r="H736" s="146" t="s">
        <v>649</v>
      </c>
      <c r="I736" s="153" t="s">
        <v>650</v>
      </c>
      <c r="J736" s="146" t="s">
        <v>395</v>
      </c>
      <c r="M736" s="157" t="s">
        <v>348</v>
      </c>
      <c r="N736" s="158" t="s">
        <v>400</v>
      </c>
      <c r="O736" s="159" t="n">
        <v>2007</v>
      </c>
      <c r="S736" s="146" t="n">
        <v>280</v>
      </c>
      <c r="T736" s="161" t="n">
        <v>2</v>
      </c>
      <c r="AH736" s="164" t="n">
        <v>6262</v>
      </c>
      <c r="AI736" s="164" t="n">
        <v>6541</v>
      </c>
      <c r="AJ736" s="219" t="n">
        <f aca="false">SeqEnd-SeqBeg+1</f>
        <v>280</v>
      </c>
      <c r="AK736" s="220" t="n">
        <f aca="false">AND( SeqBeg&lt;=Beg  , End &lt;=SeqEnd )</f>
        <v>0</v>
      </c>
      <c r="AN736" s="221"/>
      <c r="AT736" s="147" t="s">
        <v>103</v>
      </c>
      <c r="AU736" s="146"/>
      <c r="AW736" s="222" t="str">
        <f aca="false">HYPERLINK(CONCATENATE("http://www.ncbi.nlm.nih.gov/nuccore/",BM736),BM736)</f>
        <v>KF513645</v>
      </c>
      <c r="AX736" s="219" t="e">
        <f aca="false">CONCATENATE(d#REF!,IF(I736="","",CONCATENATE(".",I736)),IF(K736="","",CONCATENATE(".",K736)),IF(M736="","",CONCATENATE(".",M736)),IF(R736="","",CONCATENATE(".",R736)),IF(U736="","","(*)"))</f>
        <v>#VALUE!</v>
      </c>
      <c r="AY736" s="170" t="str">
        <f aca="false">CONCATENATE(BM736,".",BN736)</f>
        <v>KF513645.HEV_EW146</v>
      </c>
      <c r="AZ736" s="171" t="str">
        <f aca="false">IF(AV736="",IF(ISNUMBER(FIND(".",A736)),LEFT(A736,FIND(".",A736)-1),A736),AV736)</f>
        <v>KF513645</v>
      </c>
      <c r="BA736" s="171" t="str">
        <f aca="false">IF(ISNUMBER(FIND("-",AZ736)),LEFT(AZ736,FIND("-",AZ736)-1),AZ736)</f>
        <v>KF513645</v>
      </c>
      <c r="BB736" s="170" t="str">
        <f aca="false"> MEGAname &amp; "="</f>
        <v>KF513645=</v>
      </c>
      <c r="BC736" s="170" t="str">
        <f aca="false">Clear &amp; IF(span ,"Span","out")</f>
        <v>KF513645=out</v>
      </c>
      <c r="BD736" s="170" t="str">
        <f aca="false">Clear &amp; IF(span, IF(B736=".","Selected",B736),"out")</f>
        <v>KF513645=out</v>
      </c>
      <c r="BE736" s="170" t="str">
        <f aca="false">Clear &amp; Strain</f>
        <v>KF513645=HEV_EW146</v>
      </c>
      <c r="BF736" s="170" t="e">
        <f aca="false">CONCATENATE(A736,"=",F736,". ",AX736,IF(AB736="","",CONCATENATE(".",AB736)))</f>
        <v>#VALUE!</v>
      </c>
      <c r="BG736" s="170" t="e">
        <f aca="false">CONCATENATE(A736,"=",F736,". ",AX736)</f>
        <v>#VALUE!</v>
      </c>
      <c r="BH736" s="170" t="e">
        <f aca="false">CONCATENATE(A736,"=",AX736)</f>
        <v>#VALUE!</v>
      </c>
      <c r="BI736" s="170" t="e">
        <f aca="false">CONCATENATE(A736,"=",ComForSubtype,d#REF!)</f>
        <v>#VALUE!</v>
      </c>
      <c r="BJ736" s="170" t="str">
        <f aca="false">CONCATENATE(A736,"=",E736)</f>
        <v>KF513645=3</v>
      </c>
      <c r="BK736" s="170" t="str">
        <f aca="false">CONCATENATE(A736,"=",C736)</f>
        <v>KF513645=3</v>
      </c>
      <c r="BL736" s="170" t="e">
        <f aca="false">CONCATENATE(d#REF!,"=")</f>
        <v>#VALUE!</v>
      </c>
      <c r="BM736" s="223" t="str">
        <f aca="false">IF(BA736="XX","",BA736)</f>
        <v>KF513645</v>
      </c>
      <c r="BN736" s="224" t="str">
        <f aca="false">CONCATENATE(IF(F736="","",F736),IF(G736="","",CONCATENATE(" / ",G736)))</f>
        <v>HEV_EW146</v>
      </c>
      <c r="BO736" s="225" t="e">
        <f aca="false">AX736</f>
        <v>#VALUE!</v>
      </c>
      <c r="BP736" s="226" t="str">
        <f aca="false">IF(V736="","",V736)</f>
        <v/>
      </c>
      <c r="BQ736" s="226" t="str">
        <f aca="false">IF(W736="","",CONCATENATE(W736,IF(LEFT(AO736,1)="s","+","")))</f>
        <v/>
      </c>
      <c r="BR736" s="226" t="str">
        <f aca="false">IF(X736="","",CONCATENATE(X736,IF(LEFT(AQ736,1)="s","+","")))</f>
        <v/>
      </c>
      <c r="BS736" s="226" t="str">
        <f aca="false">IF(Y736="","",CONCATENATE(Y736,IF(LEFT(AR736,1)="s","+","")))</f>
        <v/>
      </c>
      <c r="BT736" s="226" t="str">
        <f aca="false">IF(Z736="","",CONCATENATE(Z736,IF(LEFT(AS736,1)="s","+","")))</f>
        <v/>
      </c>
      <c r="BU736" s="227" t="str">
        <f aca="false">IF(AA736="","",CONCATENATE(AA736,IF(LEFT(AT736,1)="s","+","")))</f>
        <v/>
      </c>
      <c r="BW736" s="177" t="s">
        <v>338</v>
      </c>
      <c r="BX736" s="170" t="str">
        <f aca="false">IF(BW736&lt;&gt;"",IF(ISNUMBER(FIND("=",BW736)),LEFT(BW736,FIND("=",BW736)-1),BW736),BW736)</f>
        <v>xx</v>
      </c>
      <c r="BY736" s="170" t="str">
        <f aca="false">IF(BW736&lt;&gt;"",IF(ISNUMBER(FIND("=",BW736)),RIGHT(BW736,LEN(BW736)-FIND("=",BW736)),""),"")</f>
        <v>Non_select</v>
      </c>
      <c r="BZ736" s="170" t="str">
        <f aca="false">IF(BX736&lt;&gt;"",IF(ISNUMBER(FIND(".",BX736)),LEFT(BX736,FIND(".",BX736)-1),BX736),BX736)</f>
        <v>xx</v>
      </c>
      <c r="CA736" s="170" t="str">
        <f aca="false">IF(BX736&lt;&gt;"",IF(ISNUMBER(FIND(".",BX736)),RIGHT(BX736,LEN(BX736)-FIND(".",BX736)),""),"")</f>
        <v/>
      </c>
      <c r="CC736" s="170" t="str">
        <f aca="false">A736</f>
        <v>KF513645</v>
      </c>
      <c r="CD736" s="178" t="s">
        <v>339</v>
      </c>
      <c r="CE736" s="178" t="s">
        <v>340</v>
      </c>
      <c r="CF736" s="178" t="s">
        <v>341</v>
      </c>
      <c r="CK736" s="178"/>
      <c r="CR736" s="228" t="n">
        <f aca="false">C736</f>
        <v>3</v>
      </c>
      <c r="CS736" s="229" t="e">
        <f aca="false">d#REF!</f>
        <v>#VALUE!</v>
      </c>
      <c r="CT736" s="170" t="str">
        <f aca="false">CONCATENATE(CD736," strain ",CM736," ",CL736,", partial cds")</f>
        <v>Hepatitis E virus strain  , partial cds</v>
      </c>
    </row>
    <row r="737" customFormat="false" ht="11.9" hidden="false" customHeight="true" outlineLevel="0" collapsed="false">
      <c r="A737" s="154" t="s">
        <v>1807</v>
      </c>
      <c r="B737" s="147" t="n">
        <v>3</v>
      </c>
      <c r="C737" s="148" t="n">
        <v>3</v>
      </c>
      <c r="D737" s="147" t="s">
        <v>1777</v>
      </c>
      <c r="E737" s="150" t="s">
        <v>640</v>
      </c>
      <c r="F737" s="210" t="s">
        <v>1808</v>
      </c>
      <c r="H737" s="146" t="s">
        <v>649</v>
      </c>
      <c r="I737" s="153" t="s">
        <v>650</v>
      </c>
      <c r="J737" s="146" t="s">
        <v>395</v>
      </c>
      <c r="M737" s="157" t="s">
        <v>348</v>
      </c>
      <c r="N737" s="158" t="s">
        <v>400</v>
      </c>
      <c r="O737" s="159" t="n">
        <v>2006</v>
      </c>
      <c r="S737" s="146" t="n">
        <v>280</v>
      </c>
      <c r="T737" s="161" t="n">
        <v>2</v>
      </c>
      <c r="AH737" s="164" t="n">
        <v>6262</v>
      </c>
      <c r="AI737" s="164" t="n">
        <v>6541</v>
      </c>
      <c r="AJ737" s="219" t="n">
        <f aca="false">SeqEnd-SeqBeg+1</f>
        <v>280</v>
      </c>
      <c r="AK737" s="220" t="n">
        <f aca="false">AND( SeqBeg&lt;=Beg  , End &lt;=SeqEnd )</f>
        <v>0</v>
      </c>
      <c r="AN737" s="221"/>
      <c r="AT737" s="147" t="s">
        <v>103</v>
      </c>
      <c r="AU737" s="146"/>
      <c r="AW737" s="222" t="str">
        <f aca="false">HYPERLINK(CONCATENATE("http://www.ncbi.nlm.nih.gov/nuccore/",BM737),BM737)</f>
        <v>KF513668</v>
      </c>
      <c r="AX737" s="219" t="e">
        <f aca="false">CONCATENATE(d#REF!,IF(I737="","",CONCATENATE(".",I737)),IF(K737="","",CONCATENATE(".",K737)),IF(M737="","",CONCATENATE(".",M737)),IF(R737="","",CONCATENATE(".",R737)),IF(U737="","","(*)"))</f>
        <v>#VALUE!</v>
      </c>
      <c r="AY737" s="170" t="str">
        <f aca="false">CONCATENATE(BM737,".",BN737)</f>
        <v>KF513668.HEV_EW168</v>
      </c>
      <c r="AZ737" s="171" t="str">
        <f aca="false">IF(AV737="",IF(ISNUMBER(FIND(".",A737)),LEFT(A737,FIND(".",A737)-1),A737),AV737)</f>
        <v>KF513668</v>
      </c>
      <c r="BA737" s="171" t="str">
        <f aca="false">IF(ISNUMBER(FIND("-",AZ737)),LEFT(AZ737,FIND("-",AZ737)-1),AZ737)</f>
        <v>KF513668</v>
      </c>
      <c r="BB737" s="170" t="str">
        <f aca="false"> MEGAname &amp; "="</f>
        <v>KF513668=</v>
      </c>
      <c r="BC737" s="170" t="str">
        <f aca="false">Clear &amp; IF(span ,"Span","out")</f>
        <v>KF513668=out</v>
      </c>
      <c r="BD737" s="170" t="str">
        <f aca="false">Clear &amp; IF(span, IF(B737=".","Selected",B737),"out")</f>
        <v>KF513668=out</v>
      </c>
      <c r="BE737" s="170" t="str">
        <f aca="false">Clear &amp; Strain</f>
        <v>KF513668=HEV_EW168</v>
      </c>
      <c r="BF737" s="170" t="e">
        <f aca="false">CONCATENATE(A737,"=",F737,". ",AX737,IF(AB737="","",CONCATENATE(".",AB737)))</f>
        <v>#VALUE!</v>
      </c>
      <c r="BG737" s="170" t="e">
        <f aca="false">CONCATENATE(A737,"=",F737,". ",AX737)</f>
        <v>#VALUE!</v>
      </c>
      <c r="BH737" s="170" t="e">
        <f aca="false">CONCATENATE(A737,"=",AX737)</f>
        <v>#VALUE!</v>
      </c>
      <c r="BI737" s="170" t="e">
        <f aca="false">CONCATENATE(A737,"=",ComForSubtype,d#REF!)</f>
        <v>#VALUE!</v>
      </c>
      <c r="BJ737" s="170" t="str">
        <f aca="false">CONCATENATE(A737,"=",E737)</f>
        <v>KF513668=3</v>
      </c>
      <c r="BK737" s="170" t="str">
        <f aca="false">CONCATENATE(A737,"=",C737)</f>
        <v>KF513668=3</v>
      </c>
      <c r="BL737" s="170" t="e">
        <f aca="false">CONCATENATE(d#REF!,"=")</f>
        <v>#VALUE!</v>
      </c>
      <c r="BM737" s="223" t="str">
        <f aca="false">IF(BA737="XX","",BA737)</f>
        <v>KF513668</v>
      </c>
      <c r="BN737" s="224" t="str">
        <f aca="false">CONCATENATE(IF(F737="","",F737),IF(G737="","",CONCATENATE(" / ",G737)))</f>
        <v>HEV_EW168</v>
      </c>
      <c r="BO737" s="225" t="e">
        <f aca="false">AX737</f>
        <v>#VALUE!</v>
      </c>
      <c r="BP737" s="226" t="str">
        <f aca="false">IF(V737="","",V737)</f>
        <v/>
      </c>
      <c r="BQ737" s="226" t="str">
        <f aca="false">IF(W737="","",CONCATENATE(W737,IF(LEFT(AO737,1)="s","+","")))</f>
        <v/>
      </c>
      <c r="BR737" s="226" t="str">
        <f aca="false">IF(X737="","",CONCATENATE(X737,IF(LEFT(AQ737,1)="s","+","")))</f>
        <v/>
      </c>
      <c r="BS737" s="226" t="str">
        <f aca="false">IF(Y737="","",CONCATENATE(Y737,IF(LEFT(AR737,1)="s","+","")))</f>
        <v/>
      </c>
      <c r="BT737" s="226" t="str">
        <f aca="false">IF(Z737="","",CONCATENATE(Z737,IF(LEFT(AS737,1)="s","+","")))</f>
        <v/>
      </c>
      <c r="BU737" s="227" t="str">
        <f aca="false">IF(AA737="","",CONCATENATE(AA737,IF(LEFT(AT737,1)="s","+","")))</f>
        <v/>
      </c>
      <c r="BW737" s="177" t="s">
        <v>338</v>
      </c>
      <c r="BX737" s="170" t="str">
        <f aca="false">IF(BW737&lt;&gt;"",IF(ISNUMBER(FIND("=",BW737)),LEFT(BW737,FIND("=",BW737)-1),BW737),BW737)</f>
        <v>xx</v>
      </c>
      <c r="BY737" s="170" t="str">
        <f aca="false">IF(BW737&lt;&gt;"",IF(ISNUMBER(FIND("=",BW737)),RIGHT(BW737,LEN(BW737)-FIND("=",BW737)),""),"")</f>
        <v>Non_select</v>
      </c>
      <c r="BZ737" s="170" t="str">
        <f aca="false">IF(BX737&lt;&gt;"",IF(ISNUMBER(FIND(".",BX737)),LEFT(BX737,FIND(".",BX737)-1),BX737),BX737)</f>
        <v>xx</v>
      </c>
      <c r="CA737" s="170" t="str">
        <f aca="false">IF(BX737&lt;&gt;"",IF(ISNUMBER(FIND(".",BX737)),RIGHT(BX737,LEN(BX737)-FIND(".",BX737)),""),"")</f>
        <v/>
      </c>
      <c r="CC737" s="170" t="str">
        <f aca="false">A737</f>
        <v>KF513668</v>
      </c>
      <c r="CD737" s="178" t="s">
        <v>339</v>
      </c>
      <c r="CE737" s="178" t="s">
        <v>340</v>
      </c>
      <c r="CF737" s="178" t="s">
        <v>341</v>
      </c>
      <c r="CK737" s="178"/>
      <c r="CR737" s="228" t="n">
        <f aca="false">C737</f>
        <v>3</v>
      </c>
      <c r="CS737" s="229" t="e">
        <f aca="false">d#REF!</f>
        <v>#VALUE!</v>
      </c>
      <c r="CT737" s="170" t="str">
        <f aca="false">CONCATENATE(CD737," strain ",CM737," ",CL737,", partial cds")</f>
        <v>Hepatitis E virus strain  , partial cds</v>
      </c>
    </row>
    <row r="738" customFormat="false" ht="11.9" hidden="false" customHeight="true" outlineLevel="0" collapsed="false">
      <c r="A738" s="154" t="s">
        <v>1809</v>
      </c>
      <c r="B738" s="147" t="n">
        <v>3</v>
      </c>
      <c r="C738" s="148" t="n">
        <v>3</v>
      </c>
      <c r="D738" s="147" t="s">
        <v>1777</v>
      </c>
      <c r="E738" s="150" t="s">
        <v>640</v>
      </c>
      <c r="F738" s="210" t="s">
        <v>1810</v>
      </c>
      <c r="H738" s="146" t="s">
        <v>649</v>
      </c>
      <c r="I738" s="153" t="s">
        <v>650</v>
      </c>
      <c r="J738" s="146" t="s">
        <v>395</v>
      </c>
      <c r="M738" s="157" t="s">
        <v>348</v>
      </c>
      <c r="N738" s="158" t="s">
        <v>400</v>
      </c>
      <c r="O738" s="159" t="n">
        <v>2006</v>
      </c>
      <c r="S738" s="146" t="n">
        <v>280</v>
      </c>
      <c r="T738" s="161" t="n">
        <v>2</v>
      </c>
      <c r="AH738" s="164" t="n">
        <v>6262</v>
      </c>
      <c r="AI738" s="164" t="n">
        <v>6541</v>
      </c>
      <c r="AJ738" s="219" t="n">
        <f aca="false">SeqEnd-SeqBeg+1</f>
        <v>280</v>
      </c>
      <c r="AK738" s="220" t="n">
        <f aca="false">AND( SeqBeg&lt;=Beg  , End &lt;=SeqEnd )</f>
        <v>0</v>
      </c>
      <c r="AN738" s="221"/>
      <c r="AT738" s="147" t="s">
        <v>103</v>
      </c>
      <c r="AU738" s="146"/>
      <c r="AW738" s="222" t="str">
        <f aca="false">HYPERLINK(CONCATENATE("http://www.ncbi.nlm.nih.gov/nuccore/",BM738),BM738)</f>
        <v>KF513669</v>
      </c>
      <c r="AX738" s="219" t="e">
        <f aca="false">CONCATENATE(d#REF!,IF(I738="","",CONCATENATE(".",I738)),IF(K738="","",CONCATENATE(".",K738)),IF(M738="","",CONCATENATE(".",M738)),IF(R738="","",CONCATENATE(".",R738)),IF(U738="","","(*)"))</f>
        <v>#VALUE!</v>
      </c>
      <c r="AY738" s="170" t="str">
        <f aca="false">CONCATENATE(BM738,".",BN738)</f>
        <v>KF513669.HEV_EW169</v>
      </c>
      <c r="AZ738" s="171" t="str">
        <f aca="false">IF(AV738="",IF(ISNUMBER(FIND(".",A738)),LEFT(A738,FIND(".",A738)-1),A738),AV738)</f>
        <v>KF513669</v>
      </c>
      <c r="BA738" s="171" t="str">
        <f aca="false">IF(ISNUMBER(FIND("-",AZ738)),LEFT(AZ738,FIND("-",AZ738)-1),AZ738)</f>
        <v>KF513669</v>
      </c>
      <c r="BB738" s="170" t="str">
        <f aca="false"> MEGAname &amp; "="</f>
        <v>KF513669=</v>
      </c>
      <c r="BC738" s="170" t="str">
        <f aca="false">Clear &amp; IF(span ,"Span","out")</f>
        <v>KF513669=out</v>
      </c>
      <c r="BD738" s="170" t="str">
        <f aca="false">Clear &amp; IF(span, IF(B738=".","Selected",B738),"out")</f>
        <v>KF513669=out</v>
      </c>
      <c r="BE738" s="170" t="str">
        <f aca="false">Clear &amp; Strain</f>
        <v>KF513669=HEV_EW169</v>
      </c>
      <c r="BF738" s="170" t="e">
        <f aca="false">CONCATENATE(A738,"=",F738,". ",AX738,IF(AB738="","",CONCATENATE(".",AB738)))</f>
        <v>#VALUE!</v>
      </c>
      <c r="BG738" s="170" t="e">
        <f aca="false">CONCATENATE(A738,"=",F738,". ",AX738)</f>
        <v>#VALUE!</v>
      </c>
      <c r="BH738" s="170" t="e">
        <f aca="false">CONCATENATE(A738,"=",AX738)</f>
        <v>#VALUE!</v>
      </c>
      <c r="BI738" s="170" t="e">
        <f aca="false">CONCATENATE(A738,"=",ComForSubtype,d#REF!)</f>
        <v>#VALUE!</v>
      </c>
      <c r="BJ738" s="170" t="str">
        <f aca="false">CONCATENATE(A738,"=",E738)</f>
        <v>KF513669=3</v>
      </c>
      <c r="BK738" s="170" t="str">
        <f aca="false">CONCATENATE(A738,"=",C738)</f>
        <v>KF513669=3</v>
      </c>
      <c r="BL738" s="170" t="e">
        <f aca="false">CONCATENATE(d#REF!,"=")</f>
        <v>#VALUE!</v>
      </c>
      <c r="BM738" s="223" t="str">
        <f aca="false">IF(BA738="XX","",BA738)</f>
        <v>KF513669</v>
      </c>
      <c r="BN738" s="224" t="str">
        <f aca="false">CONCATENATE(IF(F738="","",F738),IF(G738="","",CONCATENATE(" / ",G738)))</f>
        <v>HEV_EW169</v>
      </c>
      <c r="BO738" s="225" t="e">
        <f aca="false">AX738</f>
        <v>#VALUE!</v>
      </c>
      <c r="BP738" s="226" t="str">
        <f aca="false">IF(V738="","",V738)</f>
        <v/>
      </c>
      <c r="BQ738" s="226" t="str">
        <f aca="false">IF(W738="","",CONCATENATE(W738,IF(LEFT(AO738,1)="s","+","")))</f>
        <v/>
      </c>
      <c r="BR738" s="226" t="str">
        <f aca="false">IF(X738="","",CONCATENATE(X738,IF(LEFT(AQ738,1)="s","+","")))</f>
        <v/>
      </c>
      <c r="BS738" s="226" t="str">
        <f aca="false">IF(Y738="","",CONCATENATE(Y738,IF(LEFT(AR738,1)="s","+","")))</f>
        <v/>
      </c>
      <c r="BT738" s="226" t="str">
        <f aca="false">IF(Z738="","",CONCATENATE(Z738,IF(LEFT(AS738,1)="s","+","")))</f>
        <v/>
      </c>
      <c r="BU738" s="227" t="str">
        <f aca="false">IF(AA738="","",CONCATENATE(AA738,IF(LEFT(AT738,1)="s","+","")))</f>
        <v/>
      </c>
      <c r="BW738" s="177" t="s">
        <v>338</v>
      </c>
      <c r="BX738" s="170" t="str">
        <f aca="false">IF(BW738&lt;&gt;"",IF(ISNUMBER(FIND("=",BW738)),LEFT(BW738,FIND("=",BW738)-1),BW738),BW738)</f>
        <v>xx</v>
      </c>
      <c r="BY738" s="170" t="str">
        <f aca="false">IF(BW738&lt;&gt;"",IF(ISNUMBER(FIND("=",BW738)),RIGHT(BW738,LEN(BW738)-FIND("=",BW738)),""),"")</f>
        <v>Non_select</v>
      </c>
      <c r="BZ738" s="170" t="str">
        <f aca="false">IF(BX738&lt;&gt;"",IF(ISNUMBER(FIND(".",BX738)),LEFT(BX738,FIND(".",BX738)-1),BX738),BX738)</f>
        <v>xx</v>
      </c>
      <c r="CA738" s="170" t="str">
        <f aca="false">IF(BX738&lt;&gt;"",IF(ISNUMBER(FIND(".",BX738)),RIGHT(BX738,LEN(BX738)-FIND(".",BX738)),""),"")</f>
        <v/>
      </c>
      <c r="CC738" s="170" t="str">
        <f aca="false">A738</f>
        <v>KF513669</v>
      </c>
      <c r="CD738" s="178" t="s">
        <v>339</v>
      </c>
      <c r="CE738" s="178" t="s">
        <v>340</v>
      </c>
      <c r="CF738" s="178" t="s">
        <v>341</v>
      </c>
      <c r="CK738" s="178"/>
      <c r="CR738" s="228" t="n">
        <f aca="false">C738</f>
        <v>3</v>
      </c>
      <c r="CS738" s="229" t="e">
        <f aca="false">d#REF!</f>
        <v>#VALUE!</v>
      </c>
      <c r="CT738" s="170" t="str">
        <f aca="false">CONCATENATE(CD738," strain ",CM738," ",CL738,", partial cds")</f>
        <v>Hepatitis E virus strain  , partial cds</v>
      </c>
    </row>
    <row r="739" customFormat="false" ht="11.9" hidden="false" customHeight="true" outlineLevel="0" collapsed="false">
      <c r="A739" s="154" t="s">
        <v>1811</v>
      </c>
      <c r="B739" s="147" t="n">
        <v>3</v>
      </c>
      <c r="C739" s="148" t="n">
        <v>3</v>
      </c>
      <c r="D739" s="147" t="s">
        <v>1777</v>
      </c>
      <c r="E739" s="150" t="s">
        <v>640</v>
      </c>
      <c r="F739" s="210" t="s">
        <v>1812</v>
      </c>
      <c r="H739" s="146" t="s">
        <v>649</v>
      </c>
      <c r="I739" s="153" t="s">
        <v>650</v>
      </c>
      <c r="J739" s="146" t="s">
        <v>395</v>
      </c>
      <c r="M739" s="157" t="s">
        <v>348</v>
      </c>
      <c r="N739" s="158" t="s">
        <v>400</v>
      </c>
      <c r="O739" s="159" t="n">
        <v>2004</v>
      </c>
      <c r="S739" s="146" t="n">
        <v>280</v>
      </c>
      <c r="T739" s="161" t="n">
        <v>2</v>
      </c>
      <c r="AH739" s="164" t="n">
        <v>6262</v>
      </c>
      <c r="AI739" s="164" t="n">
        <v>6541</v>
      </c>
      <c r="AJ739" s="219" t="n">
        <f aca="false">SeqEnd-SeqBeg+1</f>
        <v>280</v>
      </c>
      <c r="AK739" s="220" t="n">
        <f aca="false">AND( SeqBeg&lt;=Beg  , End &lt;=SeqEnd )</f>
        <v>0</v>
      </c>
      <c r="AN739" s="221"/>
      <c r="AT739" s="147" t="s">
        <v>103</v>
      </c>
      <c r="AU739" s="146"/>
      <c r="AW739" s="222" t="str">
        <f aca="false">HYPERLINK(CONCATENATE("http://www.ncbi.nlm.nih.gov/nuccore/",BM739),BM739)</f>
        <v>KF513681</v>
      </c>
      <c r="AX739" s="219" t="e">
        <f aca="false">CONCATENATE(d#REF!,IF(I739="","",CONCATENATE(".",I739)),IF(K739="","",CONCATENATE(".",K739)),IF(M739="","",CONCATENATE(".",M739)),IF(R739="","",CONCATENATE(".",R739)),IF(U739="","","(*)"))</f>
        <v>#VALUE!</v>
      </c>
      <c r="AY739" s="170" t="str">
        <f aca="false">CONCATENATE(BM739,".",BN739)</f>
        <v>KF513681.HEV_EW17</v>
      </c>
      <c r="AZ739" s="171" t="str">
        <f aca="false">IF(AV739="",IF(ISNUMBER(FIND(".",A739)),LEFT(A739,FIND(".",A739)-1),A739),AV739)</f>
        <v>KF513681</v>
      </c>
      <c r="BA739" s="171" t="str">
        <f aca="false">IF(ISNUMBER(FIND("-",AZ739)),LEFT(AZ739,FIND("-",AZ739)-1),AZ739)</f>
        <v>KF513681</v>
      </c>
      <c r="BB739" s="170" t="str">
        <f aca="false"> MEGAname &amp; "="</f>
        <v>KF513681=</v>
      </c>
      <c r="BC739" s="170" t="str">
        <f aca="false">Clear &amp; IF(span ,"Span","out")</f>
        <v>KF513681=out</v>
      </c>
      <c r="BD739" s="170" t="str">
        <f aca="false">Clear &amp; IF(span, IF(B739=".","Selected",B739),"out")</f>
        <v>KF513681=out</v>
      </c>
      <c r="BE739" s="170" t="str">
        <f aca="false">Clear &amp; Strain</f>
        <v>KF513681=HEV_EW17</v>
      </c>
      <c r="BF739" s="170" t="e">
        <f aca="false">CONCATENATE(A739,"=",F739,". ",AX739,IF(AB739="","",CONCATENATE(".",AB739)))</f>
        <v>#VALUE!</v>
      </c>
      <c r="BG739" s="170" t="e">
        <f aca="false">CONCATENATE(A739,"=",F739,". ",AX739)</f>
        <v>#VALUE!</v>
      </c>
      <c r="BH739" s="170" t="e">
        <f aca="false">CONCATENATE(A739,"=",AX739)</f>
        <v>#VALUE!</v>
      </c>
      <c r="BI739" s="170" t="e">
        <f aca="false">CONCATENATE(A739,"=",ComForSubtype,d#REF!)</f>
        <v>#VALUE!</v>
      </c>
      <c r="BJ739" s="170" t="str">
        <f aca="false">CONCATENATE(A739,"=",E739)</f>
        <v>KF513681=3</v>
      </c>
      <c r="BK739" s="170" t="str">
        <f aca="false">CONCATENATE(A739,"=",C739)</f>
        <v>KF513681=3</v>
      </c>
      <c r="BL739" s="170" t="e">
        <f aca="false">CONCATENATE(d#REF!,"=")</f>
        <v>#VALUE!</v>
      </c>
      <c r="BM739" s="223" t="str">
        <f aca="false">IF(BA739="XX","",BA739)</f>
        <v>KF513681</v>
      </c>
      <c r="BN739" s="224" t="str">
        <f aca="false">CONCATENATE(IF(F739="","",F739),IF(G739="","",CONCATENATE(" / ",G739)))</f>
        <v>HEV_EW17</v>
      </c>
      <c r="BO739" s="225" t="e">
        <f aca="false">AX739</f>
        <v>#VALUE!</v>
      </c>
      <c r="BP739" s="226" t="str">
        <f aca="false">IF(V739="","",V739)</f>
        <v/>
      </c>
      <c r="BQ739" s="226" t="str">
        <f aca="false">IF(W739="","",CONCATENATE(W739,IF(LEFT(AO739,1)="s","+","")))</f>
        <v/>
      </c>
      <c r="BR739" s="226" t="str">
        <f aca="false">IF(X739="","",CONCATENATE(X739,IF(LEFT(AQ739,1)="s","+","")))</f>
        <v/>
      </c>
      <c r="BS739" s="226" t="str">
        <f aca="false">IF(Y739="","",CONCATENATE(Y739,IF(LEFT(AR739,1)="s","+","")))</f>
        <v/>
      </c>
      <c r="BT739" s="226" t="str">
        <f aca="false">IF(Z739="","",CONCATENATE(Z739,IF(LEFT(AS739,1)="s","+","")))</f>
        <v/>
      </c>
      <c r="BU739" s="227" t="str">
        <f aca="false">IF(AA739="","",CONCATENATE(AA739,IF(LEFT(AT739,1)="s","+","")))</f>
        <v/>
      </c>
      <c r="BW739" s="177" t="s">
        <v>338</v>
      </c>
      <c r="BX739" s="170" t="str">
        <f aca="false">IF(BW739&lt;&gt;"",IF(ISNUMBER(FIND("=",BW739)),LEFT(BW739,FIND("=",BW739)-1),BW739),BW739)</f>
        <v>xx</v>
      </c>
      <c r="BY739" s="170" t="str">
        <f aca="false">IF(BW739&lt;&gt;"",IF(ISNUMBER(FIND("=",BW739)),RIGHT(BW739,LEN(BW739)-FIND("=",BW739)),""),"")</f>
        <v>Non_select</v>
      </c>
      <c r="BZ739" s="170" t="str">
        <f aca="false">IF(BX739&lt;&gt;"",IF(ISNUMBER(FIND(".",BX739)),LEFT(BX739,FIND(".",BX739)-1),BX739),BX739)</f>
        <v>xx</v>
      </c>
      <c r="CA739" s="170" t="str">
        <f aca="false">IF(BX739&lt;&gt;"",IF(ISNUMBER(FIND(".",BX739)),RIGHT(BX739,LEN(BX739)-FIND(".",BX739)),""),"")</f>
        <v/>
      </c>
      <c r="CC739" s="170" t="str">
        <f aca="false">A739</f>
        <v>KF513681</v>
      </c>
      <c r="CD739" s="178" t="s">
        <v>339</v>
      </c>
      <c r="CE739" s="178" t="s">
        <v>340</v>
      </c>
      <c r="CF739" s="178" t="s">
        <v>341</v>
      </c>
      <c r="CK739" s="178"/>
      <c r="CR739" s="228" t="n">
        <f aca="false">C739</f>
        <v>3</v>
      </c>
      <c r="CS739" s="229" t="e">
        <f aca="false">d#REF!</f>
        <v>#VALUE!</v>
      </c>
      <c r="CT739" s="170" t="str">
        <f aca="false">CONCATENATE(CD739," strain ",CM739," ",CL739,", partial cds")</f>
        <v>Hepatitis E virus strain  , partial cds</v>
      </c>
    </row>
    <row r="740" customFormat="false" ht="11.9" hidden="false" customHeight="true" outlineLevel="0" collapsed="false">
      <c r="A740" s="154" t="s">
        <v>1813</v>
      </c>
      <c r="B740" s="147" t="n">
        <v>3</v>
      </c>
      <c r="C740" s="148" t="n">
        <v>3</v>
      </c>
      <c r="D740" s="147" t="s">
        <v>1777</v>
      </c>
      <c r="E740" s="150" t="s">
        <v>640</v>
      </c>
      <c r="F740" s="210" t="s">
        <v>1814</v>
      </c>
      <c r="H740" s="146" t="s">
        <v>649</v>
      </c>
      <c r="I740" s="153" t="s">
        <v>650</v>
      </c>
      <c r="J740" s="146" t="s">
        <v>395</v>
      </c>
      <c r="M740" s="157" t="s">
        <v>348</v>
      </c>
      <c r="N740" s="158" t="s">
        <v>400</v>
      </c>
      <c r="O740" s="159" t="n">
        <v>2008</v>
      </c>
      <c r="S740" s="146" t="n">
        <v>280</v>
      </c>
      <c r="T740" s="161" t="n">
        <v>3</v>
      </c>
      <c r="AH740" s="164" t="n">
        <v>6262</v>
      </c>
      <c r="AI740" s="164" t="n">
        <v>6541</v>
      </c>
      <c r="AJ740" s="219" t="n">
        <f aca="false">SeqEnd-SeqBeg+1</f>
        <v>280</v>
      </c>
      <c r="AK740" s="220" t="n">
        <f aca="false">AND( SeqBeg&lt;=Beg  , End &lt;=SeqEnd )</f>
        <v>0</v>
      </c>
      <c r="AN740" s="221"/>
      <c r="AT740" s="147" t="s">
        <v>103</v>
      </c>
      <c r="AU740" s="146"/>
      <c r="AW740" s="222" t="str">
        <f aca="false">HYPERLINK(CONCATENATE("http://www.ncbi.nlm.nih.gov/nuccore/",BM740),BM740)</f>
        <v>KF513693</v>
      </c>
      <c r="AX740" s="219" t="e">
        <f aca="false">CONCATENATE(d#REF!,IF(I740="","",CONCATENATE(".",I740)),IF(K740="","",CONCATENATE(".",K740)),IF(M740="","",CONCATENATE(".",M740)),IF(R740="","",CONCATENATE(".",R740)),IF(U740="","","(*)"))</f>
        <v>#VALUE!</v>
      </c>
      <c r="AY740" s="170" t="str">
        <f aca="false">CONCATENATE(BM740,".",BN740)</f>
        <v>KF513693.HEV_EW17</v>
      </c>
      <c r="AZ740" s="171" t="str">
        <f aca="false">IF(AV740="",IF(ISNUMBER(FIND(".",A740)),LEFT(A740,FIND(".",A740)-1),A740),AV740)</f>
        <v>KF513693</v>
      </c>
      <c r="BA740" s="171" t="str">
        <f aca="false">IF(ISNUMBER(FIND("-",AZ740)),LEFT(AZ740,FIND("-",AZ740)-1),AZ740)</f>
        <v>KF513693</v>
      </c>
      <c r="BB740" s="170" t="str">
        <f aca="false"> MEGAname &amp; "="</f>
        <v>KF513693=</v>
      </c>
      <c r="BC740" s="170" t="str">
        <f aca="false">Clear &amp; IF(span ,"Span","out")</f>
        <v>KF513693=out</v>
      </c>
      <c r="BD740" s="170" t="str">
        <f aca="false">Clear &amp; IF(span, IF(B740=".","Selected",B740),"out")</f>
        <v>KF513693=out</v>
      </c>
      <c r="BE740" s="170" t="str">
        <f aca="false">Clear &amp; Strain</f>
        <v>KF513693=HEV_EW190</v>
      </c>
      <c r="BF740" s="170" t="e">
        <f aca="false">CONCATENATE(A740,"=",F739,". ",AX740,IF(AB740="","",CONCATENATE(".",AB740)))</f>
        <v>#VALUE!</v>
      </c>
      <c r="BG740" s="170" t="e">
        <f aca="false">CONCATENATE(A740,"=",F739,". ",AX740)</f>
        <v>#VALUE!</v>
      </c>
      <c r="BH740" s="170" t="e">
        <f aca="false">CONCATENATE(A740,"=",AX740)</f>
        <v>#VALUE!</v>
      </c>
      <c r="BI740" s="170" t="e">
        <f aca="false">CONCATENATE(A740,"=",ComForSubtype,d#REF!)</f>
        <v>#VALUE!</v>
      </c>
      <c r="BJ740" s="170" t="str">
        <f aca="false">CONCATENATE(A740,"=",E740)</f>
        <v>KF513693=3</v>
      </c>
      <c r="BK740" s="170" t="str">
        <f aca="false">CONCATENATE(A740,"=",C740)</f>
        <v>KF513693=3</v>
      </c>
      <c r="BL740" s="170" t="e">
        <f aca="false">CONCATENATE(d#REF!,"=")</f>
        <v>#VALUE!</v>
      </c>
      <c r="BM740" s="223" t="str">
        <f aca="false">IF(BA740="XX","",BA740)</f>
        <v>KF513693</v>
      </c>
      <c r="BN740" s="224" t="str">
        <f aca="false">CONCATENATE(IF(F739="","",F739),IF(G740="","",CONCATENATE(" / ",G740)))</f>
        <v>HEV_EW17</v>
      </c>
      <c r="BO740" s="225" t="e">
        <f aca="false">AX740</f>
        <v>#VALUE!</v>
      </c>
      <c r="BP740" s="226" t="str">
        <f aca="false">IF(V740="","",V740)</f>
        <v/>
      </c>
      <c r="BQ740" s="226" t="str">
        <f aca="false">IF(W740="","",CONCATENATE(W740,IF(LEFT(AO740,1)="s","+","")))</f>
        <v/>
      </c>
      <c r="BR740" s="226" t="str">
        <f aca="false">IF(X740="","",CONCATENATE(X740,IF(LEFT(AQ740,1)="s","+","")))</f>
        <v/>
      </c>
      <c r="BS740" s="226" t="str">
        <f aca="false">IF(Y740="","",CONCATENATE(Y740,IF(LEFT(AR740,1)="s","+","")))</f>
        <v/>
      </c>
      <c r="BT740" s="226" t="str">
        <f aca="false">IF(Z740="","",CONCATENATE(Z740,IF(LEFT(AS740,1)="s","+","")))</f>
        <v/>
      </c>
      <c r="BU740" s="227" t="str">
        <f aca="false">IF(AA740="","",CONCATENATE(AA740,IF(LEFT(AT740,1)="s","+","")))</f>
        <v/>
      </c>
      <c r="BW740" s="177" t="s">
        <v>338</v>
      </c>
      <c r="BX740" s="170" t="str">
        <f aca="false">IF(BW740&lt;&gt;"",IF(ISNUMBER(FIND("=",BW740)),LEFT(BW740,FIND("=",BW740)-1),BW740),BW740)</f>
        <v>xx</v>
      </c>
      <c r="BY740" s="170" t="str">
        <f aca="false">IF(BW740&lt;&gt;"",IF(ISNUMBER(FIND("=",BW740)),RIGHT(BW740,LEN(BW740)-FIND("=",BW740)),""),"")</f>
        <v>Non_select</v>
      </c>
      <c r="BZ740" s="170" t="str">
        <f aca="false">IF(BX740&lt;&gt;"",IF(ISNUMBER(FIND(".",BX740)),LEFT(BX740,FIND(".",BX740)-1),BX740),BX740)</f>
        <v>xx</v>
      </c>
      <c r="CA740" s="170" t="str">
        <f aca="false">IF(BX740&lt;&gt;"",IF(ISNUMBER(FIND(".",BX740)),RIGHT(BX740,LEN(BX740)-FIND(".",BX740)),""),"")</f>
        <v/>
      </c>
      <c r="CC740" s="170" t="str">
        <f aca="false">A740</f>
        <v>KF513693</v>
      </c>
      <c r="CD740" s="178" t="s">
        <v>339</v>
      </c>
      <c r="CE740" s="178" t="s">
        <v>340</v>
      </c>
      <c r="CF740" s="178" t="s">
        <v>341</v>
      </c>
      <c r="CK740" s="178"/>
      <c r="CR740" s="228" t="n">
        <f aca="false">C740</f>
        <v>3</v>
      </c>
      <c r="CS740" s="229" t="e">
        <f aca="false">d#REF!</f>
        <v>#VALUE!</v>
      </c>
      <c r="CT740" s="170" t="str">
        <f aca="false">CONCATENATE(CD740," strain ",CM740," ",CL740,", partial cds")</f>
        <v>Hepatitis E virus strain  , partial cds</v>
      </c>
    </row>
    <row r="741" customFormat="false" ht="11.9" hidden="false" customHeight="true" outlineLevel="0" collapsed="false">
      <c r="A741" s="154" t="s">
        <v>1815</v>
      </c>
      <c r="B741" s="147" t="n">
        <v>3</v>
      </c>
      <c r="C741" s="148" t="n">
        <v>3</v>
      </c>
      <c r="D741" s="147" t="s">
        <v>1777</v>
      </c>
      <c r="E741" s="150" t="s">
        <v>640</v>
      </c>
      <c r="F741" s="210" t="s">
        <v>1816</v>
      </c>
      <c r="H741" s="146" t="s">
        <v>649</v>
      </c>
      <c r="I741" s="153" t="s">
        <v>650</v>
      </c>
      <c r="J741" s="146" t="s">
        <v>395</v>
      </c>
      <c r="M741" s="157" t="s">
        <v>348</v>
      </c>
      <c r="N741" s="158" t="s">
        <v>400</v>
      </c>
      <c r="O741" s="159" t="n">
        <v>2009</v>
      </c>
      <c r="S741" s="146" t="n">
        <v>280</v>
      </c>
      <c r="T741" s="161" t="n">
        <v>3</v>
      </c>
      <c r="AH741" s="164" t="n">
        <v>6262</v>
      </c>
      <c r="AI741" s="164" t="n">
        <v>6541</v>
      </c>
      <c r="AJ741" s="219" t="n">
        <f aca="false">SeqEnd-SeqBeg+1</f>
        <v>280</v>
      </c>
      <c r="AK741" s="220" t="n">
        <f aca="false">AND( SeqBeg&lt;=Beg  , End &lt;=SeqEnd )</f>
        <v>0</v>
      </c>
      <c r="AN741" s="221"/>
      <c r="AT741" s="147" t="s">
        <v>103</v>
      </c>
      <c r="AU741" s="146"/>
      <c r="AW741" s="222" t="str">
        <f aca="false">HYPERLINK(CONCATENATE("http://www.ncbi.nlm.nih.gov/nuccore/",BM741),BM741)</f>
        <v>KF513698</v>
      </c>
      <c r="AX741" s="219" t="e">
        <f aca="false">CONCATENATE(d#REF!,IF(I741="","",CONCATENATE(".",I741)),IF(K741="","",CONCATENATE(".",K741)),IF(M741="","",CONCATENATE(".",M741)),IF(R741="","",CONCATENATE(".",R741)),IF(U741="","","(*)"))</f>
        <v>#VALUE!</v>
      </c>
      <c r="AY741" s="170" t="str">
        <f aca="false">CONCATENATE(BM741,".",BN741)</f>
        <v>KF513698.HEV_EW190</v>
      </c>
      <c r="AZ741" s="171" t="str">
        <f aca="false">IF(AV741="",IF(ISNUMBER(FIND(".",A741)),LEFT(A741,FIND(".",A741)-1),A741),AV741)</f>
        <v>KF513698</v>
      </c>
      <c r="BA741" s="171" t="str">
        <f aca="false">IF(ISNUMBER(FIND("-",AZ741)),LEFT(AZ741,FIND("-",AZ741)-1),AZ741)</f>
        <v>KF513698</v>
      </c>
      <c r="BB741" s="170" t="str">
        <f aca="false"> MEGAname &amp; "="</f>
        <v>KF513698=</v>
      </c>
      <c r="BC741" s="170" t="str">
        <f aca="false">Clear &amp; IF(span ,"Span","out")</f>
        <v>KF513698=out</v>
      </c>
      <c r="BD741" s="170" t="str">
        <f aca="false">Clear &amp; IF(span, IF(B741=".","Selected",B741),"out")</f>
        <v>KF513698=out</v>
      </c>
      <c r="BE741" s="170" t="str">
        <f aca="false">Clear &amp; Strain</f>
        <v>KF513698=HEV_EW196</v>
      </c>
      <c r="BF741" s="170" t="e">
        <f aca="false">CONCATENATE(A741,"=",F740,". ",AX741,IF(AB741="","",CONCATENATE(".",AB741)))</f>
        <v>#VALUE!</v>
      </c>
      <c r="BG741" s="170" t="e">
        <f aca="false">CONCATENATE(A741,"=",F740,". ",AX741)</f>
        <v>#VALUE!</v>
      </c>
      <c r="BH741" s="170" t="e">
        <f aca="false">CONCATENATE(A741,"=",AX741)</f>
        <v>#VALUE!</v>
      </c>
      <c r="BI741" s="170" t="e">
        <f aca="false">CONCATENATE(A741,"=",ComForSubtype,d#REF!)</f>
        <v>#VALUE!</v>
      </c>
      <c r="BJ741" s="170" t="str">
        <f aca="false">CONCATENATE(A741,"=",E741)</f>
        <v>KF513698=3</v>
      </c>
      <c r="BK741" s="170" t="str">
        <f aca="false">CONCATENATE(A741,"=",C741)</f>
        <v>KF513698=3</v>
      </c>
      <c r="BL741" s="170" t="e">
        <f aca="false">CONCATENATE(d#REF!,"=")</f>
        <v>#VALUE!</v>
      </c>
      <c r="BM741" s="223" t="str">
        <f aca="false">IF(BA741="XX","",BA741)</f>
        <v>KF513698</v>
      </c>
      <c r="BN741" s="224" t="str">
        <f aca="false">CONCATENATE(IF(F740="","",F740),IF(G741="","",CONCATENATE(" / ",G741)))</f>
        <v>HEV_EW190</v>
      </c>
      <c r="BO741" s="225" t="e">
        <f aca="false">AX741</f>
        <v>#VALUE!</v>
      </c>
      <c r="BP741" s="226" t="str">
        <f aca="false">IF(V741="","",V741)</f>
        <v/>
      </c>
      <c r="BQ741" s="226" t="str">
        <f aca="false">IF(W741="","",CONCATENATE(W741,IF(LEFT(AO741,1)="s","+","")))</f>
        <v/>
      </c>
      <c r="BR741" s="226" t="str">
        <f aca="false">IF(X741="","",CONCATENATE(X741,IF(LEFT(AQ741,1)="s","+","")))</f>
        <v/>
      </c>
      <c r="BS741" s="226" t="str">
        <f aca="false">IF(Y741="","",CONCATENATE(Y741,IF(LEFT(AR741,1)="s","+","")))</f>
        <v/>
      </c>
      <c r="BT741" s="226" t="str">
        <f aca="false">IF(Z741="","",CONCATENATE(Z741,IF(LEFT(AS741,1)="s","+","")))</f>
        <v/>
      </c>
      <c r="BU741" s="227" t="str">
        <f aca="false">IF(AA741="","",CONCATENATE(AA741,IF(LEFT(AT741,1)="s","+","")))</f>
        <v/>
      </c>
      <c r="BW741" s="177" t="s">
        <v>338</v>
      </c>
      <c r="BX741" s="170" t="str">
        <f aca="false">IF(BW741&lt;&gt;"",IF(ISNUMBER(FIND("=",BW741)),LEFT(BW741,FIND("=",BW741)-1),BW741),BW741)</f>
        <v>xx</v>
      </c>
      <c r="BY741" s="170" t="str">
        <f aca="false">IF(BW741&lt;&gt;"",IF(ISNUMBER(FIND("=",BW741)),RIGHT(BW741,LEN(BW741)-FIND("=",BW741)),""),"")</f>
        <v>Non_select</v>
      </c>
      <c r="BZ741" s="170" t="str">
        <f aca="false">IF(BX741&lt;&gt;"",IF(ISNUMBER(FIND(".",BX741)),LEFT(BX741,FIND(".",BX741)-1),BX741),BX741)</f>
        <v>xx</v>
      </c>
      <c r="CA741" s="170" t="str">
        <f aca="false">IF(BX741&lt;&gt;"",IF(ISNUMBER(FIND(".",BX741)),RIGHT(BX741,LEN(BX741)-FIND(".",BX741)),""),"")</f>
        <v/>
      </c>
      <c r="CC741" s="170" t="str">
        <f aca="false">A741</f>
        <v>KF513698</v>
      </c>
      <c r="CD741" s="178" t="s">
        <v>339</v>
      </c>
      <c r="CE741" s="178" t="s">
        <v>340</v>
      </c>
      <c r="CF741" s="178" t="s">
        <v>341</v>
      </c>
      <c r="CK741" s="178"/>
      <c r="CR741" s="228" t="n">
        <f aca="false">C741</f>
        <v>3</v>
      </c>
      <c r="CS741" s="229" t="e">
        <f aca="false">d#REF!</f>
        <v>#VALUE!</v>
      </c>
      <c r="CT741" s="170" t="str">
        <f aca="false">CONCATENATE(CD741," strain ",CM741," ",CL741,", partial cds")</f>
        <v>Hepatitis E virus strain  , partial cds</v>
      </c>
    </row>
    <row r="742" customFormat="false" ht="11.9" hidden="false" customHeight="true" outlineLevel="0" collapsed="false">
      <c r="A742" s="154" t="s">
        <v>1817</v>
      </c>
      <c r="B742" s="147" t="n">
        <v>3</v>
      </c>
      <c r="C742" s="148" t="n">
        <v>3</v>
      </c>
      <c r="D742" s="147" t="s">
        <v>1777</v>
      </c>
      <c r="E742" s="150" t="s">
        <v>640</v>
      </c>
      <c r="F742" s="210" t="s">
        <v>1818</v>
      </c>
      <c r="H742" s="146" t="s">
        <v>649</v>
      </c>
      <c r="I742" s="153" t="s">
        <v>650</v>
      </c>
      <c r="J742" s="146" t="s">
        <v>395</v>
      </c>
      <c r="M742" s="157" t="s">
        <v>348</v>
      </c>
      <c r="N742" s="158" t="s">
        <v>400</v>
      </c>
      <c r="O742" s="159" t="n">
        <v>2001</v>
      </c>
      <c r="S742" s="146" t="n">
        <v>280</v>
      </c>
      <c r="T742" s="161" t="n">
        <v>5</v>
      </c>
      <c r="AH742" s="164" t="n">
        <v>6262</v>
      </c>
      <c r="AI742" s="164" t="n">
        <v>6541</v>
      </c>
      <c r="AJ742" s="219" t="n">
        <f aca="false">SeqEnd-SeqBeg+1</f>
        <v>280</v>
      </c>
      <c r="AK742" s="220" t="n">
        <f aca="false">AND( SeqBeg&lt;=Beg  , End &lt;=SeqEnd )</f>
        <v>0</v>
      </c>
      <c r="AN742" s="221"/>
      <c r="AT742" s="147" t="s">
        <v>103</v>
      </c>
      <c r="AU742" s="146"/>
      <c r="AW742" s="222" t="str">
        <f aca="false">HYPERLINK(CONCATENATE("http://www.ncbi.nlm.nih.gov/nuccore/",BM742),BM742)</f>
        <v>KF513814</v>
      </c>
      <c r="AX742" s="219" t="e">
        <f aca="false">CONCATENATE(d#REF!,IF(I742="","",CONCATENATE(".",I742)),IF(K742="","",CONCATENATE(".",K742)),IF(M742="","",CONCATENATE(".",M742)),IF(R742="","",CONCATENATE(".",R742)),IF(U742="","","(*)"))</f>
        <v>#VALUE!</v>
      </c>
      <c r="AY742" s="170" t="str">
        <f aca="false">CONCATENATE(BM742,".",BN742)</f>
        <v>KF513814.HEV_EW196</v>
      </c>
      <c r="AZ742" s="171" t="str">
        <f aca="false">IF(AV742="",IF(ISNUMBER(FIND(".",A742)),LEFT(A742,FIND(".",A742)-1),A742),AV742)</f>
        <v>KF513814</v>
      </c>
      <c r="BA742" s="171" t="str">
        <f aca="false">IF(ISNUMBER(FIND("-",AZ742)),LEFT(AZ742,FIND("-",AZ742)-1),AZ742)</f>
        <v>KF513814</v>
      </c>
      <c r="BB742" s="170" t="str">
        <f aca="false"> MEGAname &amp; "="</f>
        <v>KF513814=</v>
      </c>
      <c r="BC742" s="170" t="str">
        <f aca="false">Clear &amp; IF(span ,"Span","out")</f>
        <v>KF513814=out</v>
      </c>
      <c r="BD742" s="170" t="str">
        <f aca="false">Clear &amp; IF(span, IF(B742=".","Selected",B742),"out")</f>
        <v>KF513814=out</v>
      </c>
      <c r="BE742" s="170" t="str">
        <f aca="false">Clear &amp; Strain</f>
        <v>KF513814=HEV_EW2</v>
      </c>
      <c r="BF742" s="170" t="e">
        <f aca="false">CONCATENATE(A742,"=",F741,". ",AX742,IF(AB742="","",CONCATENATE(".",AB742)))</f>
        <v>#VALUE!</v>
      </c>
      <c r="BG742" s="170" t="e">
        <f aca="false">CONCATENATE(A742,"=",F741,". ",AX742)</f>
        <v>#VALUE!</v>
      </c>
      <c r="BH742" s="170" t="e">
        <f aca="false">CONCATENATE(A742,"=",AX742)</f>
        <v>#VALUE!</v>
      </c>
      <c r="BI742" s="170" t="e">
        <f aca="false">CONCATENATE(A742,"=",ComForSubtype,d#REF!)</f>
        <v>#VALUE!</v>
      </c>
      <c r="BJ742" s="170" t="str">
        <f aca="false">CONCATENATE(A742,"=",E742)</f>
        <v>KF513814=3</v>
      </c>
      <c r="BK742" s="170" t="str">
        <f aca="false">CONCATENATE(A742,"=",C742)</f>
        <v>KF513814=3</v>
      </c>
      <c r="BL742" s="170" t="e">
        <f aca="false">CONCATENATE(d#REF!,"=")</f>
        <v>#VALUE!</v>
      </c>
      <c r="BM742" s="223" t="str">
        <f aca="false">IF(BA742="XX","",BA742)</f>
        <v>KF513814</v>
      </c>
      <c r="BN742" s="224" t="str">
        <f aca="false">CONCATENATE(IF(F741="","",F741),IF(G742="","",CONCATENATE(" / ",G742)))</f>
        <v>HEV_EW196</v>
      </c>
      <c r="BO742" s="225" t="e">
        <f aca="false">AX742</f>
        <v>#VALUE!</v>
      </c>
      <c r="BP742" s="226" t="str">
        <f aca="false">IF(V742="","",V742)</f>
        <v/>
      </c>
      <c r="BQ742" s="226" t="str">
        <f aca="false">IF(W742="","",CONCATENATE(W742,IF(LEFT(AO742,1)="s","+","")))</f>
        <v/>
      </c>
      <c r="BR742" s="226" t="str">
        <f aca="false">IF(X742="","",CONCATENATE(X742,IF(LEFT(AQ742,1)="s","+","")))</f>
        <v/>
      </c>
      <c r="BS742" s="226" t="str">
        <f aca="false">IF(Y742="","",CONCATENATE(Y742,IF(LEFT(AR742,1)="s","+","")))</f>
        <v/>
      </c>
      <c r="BT742" s="226" t="str">
        <f aca="false">IF(Z742="","",CONCATENATE(Z742,IF(LEFT(AS742,1)="s","+","")))</f>
        <v/>
      </c>
      <c r="BU742" s="227" t="str">
        <f aca="false">IF(AA742="","",CONCATENATE(AA742,IF(LEFT(AT742,1)="s","+","")))</f>
        <v/>
      </c>
      <c r="BW742" s="177" t="s">
        <v>338</v>
      </c>
      <c r="BX742" s="170" t="str">
        <f aca="false">IF(BW742&lt;&gt;"",IF(ISNUMBER(FIND("=",BW742)),LEFT(BW742,FIND("=",BW742)-1),BW742),BW742)</f>
        <v>xx</v>
      </c>
      <c r="BY742" s="170" t="str">
        <f aca="false">IF(BW742&lt;&gt;"",IF(ISNUMBER(FIND("=",BW742)),RIGHT(BW742,LEN(BW742)-FIND("=",BW742)),""),"")</f>
        <v>Non_select</v>
      </c>
      <c r="BZ742" s="170" t="str">
        <f aca="false">IF(BX742&lt;&gt;"",IF(ISNUMBER(FIND(".",BX742)),LEFT(BX742,FIND(".",BX742)-1),BX742),BX742)</f>
        <v>xx</v>
      </c>
      <c r="CA742" s="170" t="str">
        <f aca="false">IF(BX742&lt;&gt;"",IF(ISNUMBER(FIND(".",BX742)),RIGHT(BX742,LEN(BX742)-FIND(".",BX742)),""),"")</f>
        <v/>
      </c>
      <c r="CC742" s="170" t="str">
        <f aca="false">A742</f>
        <v>KF513814</v>
      </c>
      <c r="CD742" s="178" t="s">
        <v>339</v>
      </c>
      <c r="CE742" s="178" t="s">
        <v>340</v>
      </c>
      <c r="CF742" s="178" t="s">
        <v>341</v>
      </c>
      <c r="CK742" s="178"/>
      <c r="CR742" s="228" t="n">
        <f aca="false">C742</f>
        <v>3</v>
      </c>
      <c r="CS742" s="229" t="e">
        <f aca="false">d#REF!</f>
        <v>#VALUE!</v>
      </c>
      <c r="CT742" s="170" t="str">
        <f aca="false">CONCATENATE(CD742," strain ",CM742," ",CL742,", partial cds")</f>
        <v>Hepatitis E virus strain  , partial cds</v>
      </c>
    </row>
    <row r="743" customFormat="false" ht="11.9" hidden="false" customHeight="true" outlineLevel="0" collapsed="false">
      <c r="A743" s="154" t="s">
        <v>1819</v>
      </c>
      <c r="B743" s="147" t="n">
        <v>3</v>
      </c>
      <c r="C743" s="148" t="n">
        <v>3</v>
      </c>
      <c r="D743" s="147" t="s">
        <v>1777</v>
      </c>
      <c r="E743" s="150" t="s">
        <v>640</v>
      </c>
      <c r="F743" s="210" t="s">
        <v>1820</v>
      </c>
      <c r="H743" s="146" t="s">
        <v>649</v>
      </c>
      <c r="I743" s="153" t="s">
        <v>650</v>
      </c>
      <c r="J743" s="146" t="s">
        <v>395</v>
      </c>
      <c r="M743" s="157" t="s">
        <v>348</v>
      </c>
      <c r="N743" s="158" t="s">
        <v>400</v>
      </c>
      <c r="O743" s="159" t="n">
        <v>2009</v>
      </c>
      <c r="S743" s="146" t="n">
        <v>280</v>
      </c>
      <c r="T743" s="161" t="n">
        <v>3</v>
      </c>
      <c r="AH743" s="164" t="n">
        <v>6262</v>
      </c>
      <c r="AI743" s="164" t="n">
        <v>6541</v>
      </c>
      <c r="AJ743" s="219" t="n">
        <f aca="false">SeqEnd-SeqBeg+1</f>
        <v>280</v>
      </c>
      <c r="AK743" s="220" t="n">
        <f aca="false">AND( SeqBeg&lt;=Beg  , End &lt;=SeqEnd )</f>
        <v>0</v>
      </c>
      <c r="AN743" s="221"/>
      <c r="AT743" s="147" t="s">
        <v>103</v>
      </c>
      <c r="AU743" s="146"/>
      <c r="AW743" s="222" t="str">
        <f aca="false">HYPERLINK(CONCATENATE("http://www.ncbi.nlm.nih.gov/nuccore/",BM743),BM743)</f>
        <v>KF513712</v>
      </c>
      <c r="AX743" s="219" t="e">
        <f aca="false">CONCATENATE(d#REF!,IF(I743="","",CONCATENATE(".",I743)),IF(K743="","",CONCATENATE(".",K743)),IF(M743="","",CONCATENATE(".",M743)),IF(R743="","",CONCATENATE(".",R743)),IF(U743="","","(*)"))</f>
        <v>#VALUE!</v>
      </c>
      <c r="AY743" s="170" t="str">
        <f aca="false">CONCATENATE(BM743,".",BN743)</f>
        <v>KF513712.HEV_EW2</v>
      </c>
      <c r="AZ743" s="171" t="str">
        <f aca="false">IF(AV743="",IF(ISNUMBER(FIND(".",A743)),LEFT(A743,FIND(".",A743)-1),A743),AV743)</f>
        <v>KF513712</v>
      </c>
      <c r="BA743" s="171" t="str">
        <f aca="false">IF(ISNUMBER(FIND("-",AZ743)),LEFT(AZ743,FIND("-",AZ743)-1),AZ743)</f>
        <v>KF513712</v>
      </c>
      <c r="BB743" s="170" t="str">
        <f aca="false"> MEGAname &amp; "="</f>
        <v>KF513712=</v>
      </c>
      <c r="BC743" s="170" t="str">
        <f aca="false">Clear &amp; IF(span ,"Span","out")</f>
        <v>KF513712=out</v>
      </c>
      <c r="BD743" s="170" t="str">
        <f aca="false">Clear &amp; IF(span, IF(B743=".","Selected",B743),"out")</f>
        <v>KF513712=out</v>
      </c>
      <c r="BE743" s="170" t="str">
        <f aca="false">Clear &amp; Strain</f>
        <v>KF513712=HEV_EW208</v>
      </c>
      <c r="BF743" s="170" t="e">
        <f aca="false">CONCATENATE(A743,"=",F742,". ",AX743,IF(AB743="","",CONCATENATE(".",AB743)))</f>
        <v>#VALUE!</v>
      </c>
      <c r="BG743" s="170" t="e">
        <f aca="false">CONCATENATE(A743,"=",F742,". ",AX743)</f>
        <v>#VALUE!</v>
      </c>
      <c r="BH743" s="170" t="e">
        <f aca="false">CONCATENATE(A743,"=",AX743)</f>
        <v>#VALUE!</v>
      </c>
      <c r="BI743" s="170" t="e">
        <f aca="false">CONCATENATE(A743,"=",ComForSubtype,d#REF!)</f>
        <v>#VALUE!</v>
      </c>
      <c r="BJ743" s="170" t="str">
        <f aca="false">CONCATENATE(A743,"=",E743)</f>
        <v>KF513712=3</v>
      </c>
      <c r="BK743" s="170" t="str">
        <f aca="false">CONCATENATE(A743,"=",C743)</f>
        <v>KF513712=3</v>
      </c>
      <c r="BL743" s="170" t="e">
        <f aca="false">CONCATENATE(d#REF!,"=")</f>
        <v>#VALUE!</v>
      </c>
      <c r="BM743" s="223" t="str">
        <f aca="false">IF(BA743="XX","",BA743)</f>
        <v>KF513712</v>
      </c>
      <c r="BN743" s="224" t="str">
        <f aca="false">CONCATENATE(IF(F742="","",F742),IF(G743="","",CONCATENATE(" / ",G743)))</f>
        <v>HEV_EW2</v>
      </c>
      <c r="BO743" s="225" t="e">
        <f aca="false">AX743</f>
        <v>#VALUE!</v>
      </c>
      <c r="BP743" s="226" t="str">
        <f aca="false">IF(V743="","",V743)</f>
        <v/>
      </c>
      <c r="BQ743" s="226" t="str">
        <f aca="false">IF(W743="","",CONCATENATE(W743,IF(LEFT(AO743,1)="s","+","")))</f>
        <v/>
      </c>
      <c r="BR743" s="226" t="str">
        <f aca="false">IF(X743="","",CONCATENATE(X743,IF(LEFT(AQ743,1)="s","+","")))</f>
        <v/>
      </c>
      <c r="BS743" s="226" t="str">
        <f aca="false">IF(Y743="","",CONCATENATE(Y743,IF(LEFT(AR743,1)="s","+","")))</f>
        <v/>
      </c>
      <c r="BT743" s="226" t="str">
        <f aca="false">IF(Z743="","",CONCATENATE(Z743,IF(LEFT(AS743,1)="s","+","")))</f>
        <v/>
      </c>
      <c r="BU743" s="227" t="str">
        <f aca="false">IF(AA743="","",CONCATENATE(AA743,IF(LEFT(AT743,1)="s","+","")))</f>
        <v/>
      </c>
      <c r="BW743" s="177" t="s">
        <v>338</v>
      </c>
      <c r="BX743" s="170" t="str">
        <f aca="false">IF(BW743&lt;&gt;"",IF(ISNUMBER(FIND("=",BW743)),LEFT(BW743,FIND("=",BW743)-1),BW743),BW743)</f>
        <v>xx</v>
      </c>
      <c r="BY743" s="170" t="str">
        <f aca="false">IF(BW743&lt;&gt;"",IF(ISNUMBER(FIND("=",BW743)),RIGHT(BW743,LEN(BW743)-FIND("=",BW743)),""),"")</f>
        <v>Non_select</v>
      </c>
      <c r="BZ743" s="170" t="str">
        <f aca="false">IF(BX743&lt;&gt;"",IF(ISNUMBER(FIND(".",BX743)),LEFT(BX743,FIND(".",BX743)-1),BX743),BX743)</f>
        <v>xx</v>
      </c>
      <c r="CA743" s="170" t="str">
        <f aca="false">IF(BX743&lt;&gt;"",IF(ISNUMBER(FIND(".",BX743)),RIGHT(BX743,LEN(BX743)-FIND(".",BX743)),""),"")</f>
        <v/>
      </c>
      <c r="CC743" s="170" t="str">
        <f aca="false">A743</f>
        <v>KF513712</v>
      </c>
      <c r="CD743" s="178" t="s">
        <v>339</v>
      </c>
      <c r="CE743" s="178" t="s">
        <v>340</v>
      </c>
      <c r="CF743" s="178" t="s">
        <v>341</v>
      </c>
      <c r="CK743" s="178"/>
      <c r="CR743" s="228" t="n">
        <f aca="false">C743</f>
        <v>3</v>
      </c>
      <c r="CS743" s="229" t="e">
        <f aca="false">d#REF!</f>
        <v>#VALUE!</v>
      </c>
      <c r="CT743" s="170" t="str">
        <f aca="false">CONCATENATE(CD743," strain ",CM743," ",CL743,", partial cds")</f>
        <v>Hepatitis E virus strain  , partial cds</v>
      </c>
    </row>
    <row r="744" customFormat="false" ht="11.9" hidden="false" customHeight="true" outlineLevel="0" collapsed="false">
      <c r="A744" s="154" t="s">
        <v>1821</v>
      </c>
      <c r="B744" s="147" t="n">
        <v>3</v>
      </c>
      <c r="C744" s="148" t="n">
        <v>3</v>
      </c>
      <c r="D744" s="147" t="s">
        <v>1777</v>
      </c>
      <c r="E744" s="150" t="s">
        <v>640</v>
      </c>
      <c r="F744" s="210" t="s">
        <v>1822</v>
      </c>
      <c r="H744" s="146" t="s">
        <v>649</v>
      </c>
      <c r="I744" s="153" t="s">
        <v>650</v>
      </c>
      <c r="J744" s="146" t="s">
        <v>395</v>
      </c>
      <c r="M744" s="157" t="s">
        <v>348</v>
      </c>
      <c r="N744" s="158" t="s">
        <v>400</v>
      </c>
      <c r="O744" s="159" t="n">
        <v>2009</v>
      </c>
      <c r="S744" s="146" t="n">
        <v>280</v>
      </c>
      <c r="T744" s="161" t="n">
        <v>3</v>
      </c>
      <c r="AH744" s="164" t="n">
        <v>6262</v>
      </c>
      <c r="AI744" s="164" t="n">
        <v>6541</v>
      </c>
      <c r="AJ744" s="219" t="n">
        <f aca="false">SeqEnd-SeqBeg+1</f>
        <v>280</v>
      </c>
      <c r="AK744" s="220" t="n">
        <f aca="false">AND( SeqBeg&lt;=Beg  , End &lt;=SeqEnd )</f>
        <v>0</v>
      </c>
      <c r="AN744" s="221"/>
      <c r="AT744" s="147" t="s">
        <v>103</v>
      </c>
      <c r="AU744" s="146"/>
      <c r="AW744" s="222" t="str">
        <f aca="false">HYPERLINK(CONCATENATE("http://www.ncbi.nlm.nih.gov/nuccore/",BM744),BM744)</f>
        <v>KF513718</v>
      </c>
      <c r="AX744" s="219" t="e">
        <f aca="false">CONCATENATE(d#REF!,IF(I744="","",CONCATENATE(".",I744)),IF(K744="","",CONCATENATE(".",K744)),IF(M744="","",CONCATENATE(".",M744)),IF(R744="","",CONCATENATE(".",R744)),IF(U744="","","(*)"))</f>
        <v>#VALUE!</v>
      </c>
      <c r="AY744" s="170" t="str">
        <f aca="false">CONCATENATE(BM744,".",BN744)</f>
        <v>KF513718.HEV_EW208</v>
      </c>
      <c r="AZ744" s="171" t="str">
        <f aca="false">IF(AV744="",IF(ISNUMBER(FIND(".",A744)),LEFT(A744,FIND(".",A744)-1),A744),AV744)</f>
        <v>KF513718</v>
      </c>
      <c r="BA744" s="171" t="str">
        <f aca="false">IF(ISNUMBER(FIND("-",AZ744)),LEFT(AZ744,FIND("-",AZ744)-1),AZ744)</f>
        <v>KF513718</v>
      </c>
      <c r="BB744" s="170" t="str">
        <f aca="false"> MEGAname &amp; "="</f>
        <v>KF513718=</v>
      </c>
      <c r="BC744" s="170" t="str">
        <f aca="false">Clear &amp; IF(span ,"Span","out")</f>
        <v>KF513718=out</v>
      </c>
      <c r="BD744" s="170" t="str">
        <f aca="false">Clear &amp; IF(span, IF(B744=".","Selected",B744),"out")</f>
        <v>KF513718=out</v>
      </c>
      <c r="BE744" s="170" t="str">
        <f aca="false">Clear &amp; Strain</f>
        <v>KF513718=HEV_EW213</v>
      </c>
      <c r="BF744" s="170" t="e">
        <f aca="false">CONCATENATE(A744,"=",F743,". ",AX744,IF(AB744="","",CONCATENATE(".",AB744)))</f>
        <v>#VALUE!</v>
      </c>
      <c r="BG744" s="170" t="e">
        <f aca="false">CONCATENATE(A744,"=",F743,". ",AX744)</f>
        <v>#VALUE!</v>
      </c>
      <c r="BH744" s="170" t="e">
        <f aca="false">CONCATENATE(A744,"=",AX744)</f>
        <v>#VALUE!</v>
      </c>
      <c r="BI744" s="170" t="e">
        <f aca="false">CONCATENATE(A744,"=",ComForSubtype,d#REF!)</f>
        <v>#VALUE!</v>
      </c>
      <c r="BJ744" s="170" t="str">
        <f aca="false">CONCATENATE(A744,"=",E744)</f>
        <v>KF513718=3</v>
      </c>
      <c r="BK744" s="170" t="str">
        <f aca="false">CONCATENATE(A744,"=",C744)</f>
        <v>KF513718=3</v>
      </c>
      <c r="BL744" s="170" t="e">
        <f aca="false">CONCATENATE(d#REF!,"=")</f>
        <v>#VALUE!</v>
      </c>
      <c r="BM744" s="223" t="str">
        <f aca="false">IF(BA744="XX","",BA744)</f>
        <v>KF513718</v>
      </c>
      <c r="BN744" s="224" t="str">
        <f aca="false">CONCATENATE(IF(F743="","",F743),IF(G744="","",CONCATENATE(" / ",G744)))</f>
        <v>HEV_EW208</v>
      </c>
      <c r="BO744" s="225" t="e">
        <f aca="false">AX744</f>
        <v>#VALUE!</v>
      </c>
      <c r="BP744" s="226" t="str">
        <f aca="false">IF(V744="","",V744)</f>
        <v/>
      </c>
      <c r="BQ744" s="226" t="str">
        <f aca="false">IF(W744="","",CONCATENATE(W744,IF(LEFT(AO744,1)="s","+","")))</f>
        <v/>
      </c>
      <c r="BR744" s="226" t="str">
        <f aca="false">IF(X744="","",CONCATENATE(X744,IF(LEFT(AQ744,1)="s","+","")))</f>
        <v/>
      </c>
      <c r="BS744" s="226" t="str">
        <f aca="false">IF(Y744="","",CONCATENATE(Y744,IF(LEFT(AR744,1)="s","+","")))</f>
        <v/>
      </c>
      <c r="BT744" s="226" t="str">
        <f aca="false">IF(Z744="","",CONCATENATE(Z744,IF(LEFT(AS744,1)="s","+","")))</f>
        <v/>
      </c>
      <c r="BU744" s="227" t="str">
        <f aca="false">IF(AA744="","",CONCATENATE(AA744,IF(LEFT(AT744,1)="s","+","")))</f>
        <v/>
      </c>
      <c r="BW744" s="177" t="s">
        <v>338</v>
      </c>
      <c r="BX744" s="170" t="str">
        <f aca="false">IF(BW744&lt;&gt;"",IF(ISNUMBER(FIND("=",BW744)),LEFT(BW744,FIND("=",BW744)-1),BW744),BW744)</f>
        <v>xx</v>
      </c>
      <c r="BY744" s="170" t="str">
        <f aca="false">IF(BW744&lt;&gt;"",IF(ISNUMBER(FIND("=",BW744)),RIGHT(BW744,LEN(BW744)-FIND("=",BW744)),""),"")</f>
        <v>Non_select</v>
      </c>
      <c r="BZ744" s="170" t="str">
        <f aca="false">IF(BX744&lt;&gt;"",IF(ISNUMBER(FIND(".",BX744)),LEFT(BX744,FIND(".",BX744)-1),BX744),BX744)</f>
        <v>xx</v>
      </c>
      <c r="CA744" s="170" t="str">
        <f aca="false">IF(BX744&lt;&gt;"",IF(ISNUMBER(FIND(".",BX744)),RIGHT(BX744,LEN(BX744)-FIND(".",BX744)),""),"")</f>
        <v/>
      </c>
      <c r="CC744" s="170" t="str">
        <f aca="false">A744</f>
        <v>KF513718</v>
      </c>
      <c r="CD744" s="178" t="s">
        <v>339</v>
      </c>
      <c r="CE744" s="178" t="s">
        <v>340</v>
      </c>
      <c r="CF744" s="178" t="s">
        <v>341</v>
      </c>
      <c r="CK744" s="178"/>
      <c r="CR744" s="228" t="n">
        <f aca="false">C744</f>
        <v>3</v>
      </c>
      <c r="CS744" s="229" t="e">
        <f aca="false">d#REF!</f>
        <v>#VALUE!</v>
      </c>
      <c r="CT744" s="170" t="str">
        <f aca="false">CONCATENATE(CD744," strain ",CM744," ",CL744,", partial cds")</f>
        <v>Hepatitis E virus strain  , partial cds</v>
      </c>
    </row>
    <row r="745" customFormat="false" ht="11.9" hidden="false" customHeight="true" outlineLevel="0" collapsed="false">
      <c r="A745" s="154" t="s">
        <v>1823</v>
      </c>
      <c r="B745" s="147" t="n">
        <v>3</v>
      </c>
      <c r="C745" s="148" t="n">
        <v>3</v>
      </c>
      <c r="D745" s="147" t="s">
        <v>1777</v>
      </c>
      <c r="E745" s="150" t="s">
        <v>640</v>
      </c>
      <c r="F745" s="210" t="s">
        <v>1824</v>
      </c>
      <c r="H745" s="146" t="s">
        <v>649</v>
      </c>
      <c r="I745" s="153" t="s">
        <v>650</v>
      </c>
      <c r="J745" s="146" t="s">
        <v>395</v>
      </c>
      <c r="M745" s="157" t="s">
        <v>348</v>
      </c>
      <c r="N745" s="158" t="s">
        <v>400</v>
      </c>
      <c r="O745" s="159" t="n">
        <v>2009</v>
      </c>
      <c r="S745" s="146" t="n">
        <v>280</v>
      </c>
      <c r="T745" s="161" t="n">
        <v>3</v>
      </c>
      <c r="AH745" s="164" t="n">
        <v>6262</v>
      </c>
      <c r="AI745" s="164" t="n">
        <v>6541</v>
      </c>
      <c r="AJ745" s="219" t="n">
        <f aca="false">SeqEnd-SeqBeg+1</f>
        <v>280</v>
      </c>
      <c r="AK745" s="220" t="n">
        <f aca="false">AND( SeqBeg&lt;=Beg  , End &lt;=SeqEnd )</f>
        <v>0</v>
      </c>
      <c r="AN745" s="221"/>
      <c r="AT745" s="147" t="s">
        <v>103</v>
      </c>
      <c r="AU745" s="146"/>
      <c r="AW745" s="222" t="str">
        <f aca="false">HYPERLINK(CONCATENATE("http://www.ncbi.nlm.nih.gov/nuccore/",BM745),BM745)</f>
        <v>KF513719</v>
      </c>
      <c r="AX745" s="219" t="e">
        <f aca="false">CONCATENATE(d#REF!,IF(I745="","",CONCATENATE(".",I745)),IF(K745="","",CONCATENATE(".",K745)),IF(M745="","",CONCATENATE(".",M745)),IF(R745="","",CONCATENATE(".",R745)),IF(U745="","","(*)"))</f>
        <v>#VALUE!</v>
      </c>
      <c r="AY745" s="170" t="str">
        <f aca="false">CONCATENATE(BM745,".",BN745)</f>
        <v>KF513719.HEV_EW213</v>
      </c>
      <c r="AZ745" s="171" t="str">
        <f aca="false">IF(AV745="",IF(ISNUMBER(FIND(".",A745)),LEFT(A745,FIND(".",A745)-1),A745),AV745)</f>
        <v>KF513719</v>
      </c>
      <c r="BA745" s="171" t="str">
        <f aca="false">IF(ISNUMBER(FIND("-",AZ745)),LEFT(AZ745,FIND("-",AZ745)-1),AZ745)</f>
        <v>KF513719</v>
      </c>
      <c r="BB745" s="170" t="str">
        <f aca="false"> MEGAname &amp; "="</f>
        <v>KF513719=</v>
      </c>
      <c r="BC745" s="170" t="str">
        <f aca="false">Clear &amp; IF(span ,"Span","out")</f>
        <v>KF513719=out</v>
      </c>
      <c r="BD745" s="170" t="str">
        <f aca="false">Clear &amp; IF(span, IF(B745=".","Selected",B745),"out")</f>
        <v>KF513719=out</v>
      </c>
      <c r="BE745" s="170" t="str">
        <f aca="false">Clear &amp; Strain</f>
        <v>KF513719=HEV_EW214</v>
      </c>
      <c r="BF745" s="170" t="e">
        <f aca="false">CONCATENATE(A745,"=",F744,". ",AX745,IF(AB745="","",CONCATENATE(".",AB745)))</f>
        <v>#VALUE!</v>
      </c>
      <c r="BG745" s="170" t="e">
        <f aca="false">CONCATENATE(A745,"=",F744,". ",AX745)</f>
        <v>#VALUE!</v>
      </c>
      <c r="BH745" s="170" t="e">
        <f aca="false">CONCATENATE(A745,"=",AX745)</f>
        <v>#VALUE!</v>
      </c>
      <c r="BI745" s="170" t="e">
        <f aca="false">CONCATENATE(A745,"=",ComForSubtype,d#REF!)</f>
        <v>#VALUE!</v>
      </c>
      <c r="BJ745" s="170" t="str">
        <f aca="false">CONCATENATE(A745,"=",E745)</f>
        <v>KF513719=3</v>
      </c>
      <c r="BK745" s="170" t="str">
        <f aca="false">CONCATENATE(A745,"=",C745)</f>
        <v>KF513719=3</v>
      </c>
      <c r="BL745" s="170" t="e">
        <f aca="false">CONCATENATE(d#REF!,"=")</f>
        <v>#VALUE!</v>
      </c>
      <c r="BM745" s="223" t="str">
        <f aca="false">IF(BA745="XX","",BA745)</f>
        <v>KF513719</v>
      </c>
      <c r="BN745" s="224" t="str">
        <f aca="false">CONCATENATE(IF(F744="","",F744),IF(G745="","",CONCATENATE(" / ",G745)))</f>
        <v>HEV_EW213</v>
      </c>
      <c r="BO745" s="225" t="e">
        <f aca="false">AX745</f>
        <v>#VALUE!</v>
      </c>
      <c r="BP745" s="226" t="str">
        <f aca="false">IF(V745="","",V745)</f>
        <v/>
      </c>
      <c r="BQ745" s="226" t="str">
        <f aca="false">IF(W745="","",CONCATENATE(W745,IF(LEFT(AO745,1)="s","+","")))</f>
        <v/>
      </c>
      <c r="BR745" s="226" t="str">
        <f aca="false">IF(X745="","",CONCATENATE(X745,IF(LEFT(AQ745,1)="s","+","")))</f>
        <v/>
      </c>
      <c r="BS745" s="226" t="str">
        <f aca="false">IF(Y745="","",CONCATENATE(Y745,IF(LEFT(AR745,1)="s","+","")))</f>
        <v/>
      </c>
      <c r="BT745" s="226" t="str">
        <f aca="false">IF(Z745="","",CONCATENATE(Z745,IF(LEFT(AS745,1)="s","+","")))</f>
        <v/>
      </c>
      <c r="BU745" s="227" t="str">
        <f aca="false">IF(AA745="","",CONCATENATE(AA745,IF(LEFT(AT745,1)="s","+","")))</f>
        <v/>
      </c>
      <c r="BW745" s="177" t="s">
        <v>338</v>
      </c>
      <c r="BX745" s="170" t="str">
        <f aca="false">IF(BW745&lt;&gt;"",IF(ISNUMBER(FIND("=",BW745)),LEFT(BW745,FIND("=",BW745)-1),BW745),BW745)</f>
        <v>xx</v>
      </c>
      <c r="BY745" s="170" t="str">
        <f aca="false">IF(BW745&lt;&gt;"",IF(ISNUMBER(FIND("=",BW745)),RIGHT(BW745,LEN(BW745)-FIND("=",BW745)),""),"")</f>
        <v>Non_select</v>
      </c>
      <c r="BZ745" s="170" t="str">
        <f aca="false">IF(BX745&lt;&gt;"",IF(ISNUMBER(FIND(".",BX745)),LEFT(BX745,FIND(".",BX745)-1),BX745),BX745)</f>
        <v>xx</v>
      </c>
      <c r="CA745" s="170" t="str">
        <f aca="false">IF(BX745&lt;&gt;"",IF(ISNUMBER(FIND(".",BX745)),RIGHT(BX745,LEN(BX745)-FIND(".",BX745)),""),"")</f>
        <v/>
      </c>
      <c r="CC745" s="170" t="str">
        <f aca="false">A745</f>
        <v>KF513719</v>
      </c>
      <c r="CD745" s="178" t="s">
        <v>339</v>
      </c>
      <c r="CE745" s="178" t="s">
        <v>340</v>
      </c>
      <c r="CF745" s="178" t="s">
        <v>341</v>
      </c>
      <c r="CK745" s="178"/>
      <c r="CR745" s="228" t="n">
        <f aca="false">C745</f>
        <v>3</v>
      </c>
      <c r="CS745" s="229" t="e">
        <f aca="false">d#REF!</f>
        <v>#VALUE!</v>
      </c>
      <c r="CT745" s="170" t="str">
        <f aca="false">CONCATENATE(CD745," strain ",CM745," ",CL745,", partial cds")</f>
        <v>Hepatitis E virus strain  , partial cds</v>
      </c>
    </row>
    <row r="746" customFormat="false" ht="11.9" hidden="false" customHeight="true" outlineLevel="0" collapsed="false">
      <c r="A746" s="154" t="s">
        <v>1825</v>
      </c>
      <c r="B746" s="147" t="n">
        <v>3</v>
      </c>
      <c r="C746" s="148" t="n">
        <v>3</v>
      </c>
      <c r="D746" s="147" t="s">
        <v>1777</v>
      </c>
      <c r="E746" s="150" t="s">
        <v>640</v>
      </c>
      <c r="F746" s="210" t="s">
        <v>1826</v>
      </c>
      <c r="H746" s="146" t="s">
        <v>649</v>
      </c>
      <c r="I746" s="153" t="s">
        <v>650</v>
      </c>
      <c r="J746" s="146" t="s">
        <v>395</v>
      </c>
      <c r="M746" s="157" t="s">
        <v>348</v>
      </c>
      <c r="N746" s="158" t="s">
        <v>400</v>
      </c>
      <c r="O746" s="159" t="n">
        <v>2009</v>
      </c>
      <c r="S746" s="146" t="n">
        <v>280</v>
      </c>
      <c r="T746" s="161" t="n">
        <v>3</v>
      </c>
      <c r="AH746" s="164" t="n">
        <v>6262</v>
      </c>
      <c r="AI746" s="164" t="n">
        <v>6541</v>
      </c>
      <c r="AJ746" s="219" t="n">
        <f aca="false">SeqEnd-SeqBeg+1</f>
        <v>280</v>
      </c>
      <c r="AK746" s="220" t="n">
        <f aca="false">AND( SeqBeg&lt;=Beg  , End &lt;=SeqEnd )</f>
        <v>0</v>
      </c>
      <c r="AN746" s="221"/>
      <c r="AT746" s="147" t="s">
        <v>103</v>
      </c>
      <c r="AU746" s="146"/>
      <c r="AW746" s="222" t="str">
        <f aca="false">HYPERLINK(CONCATENATE("http://www.ncbi.nlm.nih.gov/nuccore/",BM746),BM746)</f>
        <v>KF513726</v>
      </c>
      <c r="AX746" s="219" t="e">
        <f aca="false">CONCATENATE(d#REF!,IF(I746="","",CONCATENATE(".",I746)),IF(K746="","",CONCATENATE(".",K746)),IF(M746="","",CONCATENATE(".",M746)),IF(R746="","",CONCATENATE(".",R746)),IF(U746="","","(*)"))</f>
        <v>#VALUE!</v>
      </c>
      <c r="AY746" s="170" t="str">
        <f aca="false">CONCATENATE(BM746,".",BN746)</f>
        <v>KF513726.HEV_EW214</v>
      </c>
      <c r="AZ746" s="171" t="str">
        <f aca="false">IF(AV746="",IF(ISNUMBER(FIND(".",A746)),LEFT(A746,FIND(".",A746)-1),A746),AV746)</f>
        <v>KF513726</v>
      </c>
      <c r="BA746" s="171" t="str">
        <f aca="false">IF(ISNUMBER(FIND("-",AZ746)),LEFT(AZ746,FIND("-",AZ746)-1),AZ746)</f>
        <v>KF513726</v>
      </c>
      <c r="BB746" s="170" t="str">
        <f aca="false"> MEGAname &amp; "="</f>
        <v>KF513726=</v>
      </c>
      <c r="BC746" s="170" t="str">
        <f aca="false">Clear &amp; IF(span ,"Span","out")</f>
        <v>KF513726=out</v>
      </c>
      <c r="BD746" s="170" t="str">
        <f aca="false">Clear &amp; IF(span, IF(B746=".","Selected",B746),"out")</f>
        <v>KF513726=out</v>
      </c>
      <c r="BE746" s="170" t="str">
        <f aca="false">Clear &amp; Strain</f>
        <v>KF513726=HEV_EW220</v>
      </c>
      <c r="BF746" s="170" t="e">
        <f aca="false">CONCATENATE(A746,"=",F745,". ",AX746,IF(AB746="","",CONCATENATE(".",AB746)))</f>
        <v>#VALUE!</v>
      </c>
      <c r="BG746" s="170" t="e">
        <f aca="false">CONCATENATE(A746,"=",F745,". ",AX746)</f>
        <v>#VALUE!</v>
      </c>
      <c r="BH746" s="170" t="e">
        <f aca="false">CONCATENATE(A746,"=",AX746)</f>
        <v>#VALUE!</v>
      </c>
      <c r="BI746" s="170" t="e">
        <f aca="false">CONCATENATE(A746,"=",ComForSubtype,d#REF!)</f>
        <v>#VALUE!</v>
      </c>
      <c r="BJ746" s="170" t="str">
        <f aca="false">CONCATENATE(A746,"=",E746)</f>
        <v>KF513726=3</v>
      </c>
      <c r="BK746" s="170" t="str">
        <f aca="false">CONCATENATE(A746,"=",C746)</f>
        <v>KF513726=3</v>
      </c>
      <c r="BL746" s="170" t="e">
        <f aca="false">CONCATENATE(d#REF!,"=")</f>
        <v>#VALUE!</v>
      </c>
      <c r="BM746" s="223" t="str">
        <f aca="false">IF(BA746="XX","",BA746)</f>
        <v>KF513726</v>
      </c>
      <c r="BN746" s="224" t="str">
        <f aca="false">CONCATENATE(IF(F745="","",F745),IF(G746="","",CONCATENATE(" / ",G746)))</f>
        <v>HEV_EW214</v>
      </c>
      <c r="BO746" s="225" t="e">
        <f aca="false">AX746</f>
        <v>#VALUE!</v>
      </c>
      <c r="BP746" s="226" t="str">
        <f aca="false">IF(V746="","",V746)</f>
        <v/>
      </c>
      <c r="BQ746" s="226" t="str">
        <f aca="false">IF(W746="","",CONCATENATE(W746,IF(LEFT(AO746,1)="s","+","")))</f>
        <v/>
      </c>
      <c r="BR746" s="226" t="str">
        <f aca="false">IF(X746="","",CONCATENATE(X746,IF(LEFT(AQ746,1)="s","+","")))</f>
        <v/>
      </c>
      <c r="BS746" s="226" t="str">
        <f aca="false">IF(Y746="","",CONCATENATE(Y746,IF(LEFT(AR746,1)="s","+","")))</f>
        <v/>
      </c>
      <c r="BT746" s="226" t="str">
        <f aca="false">IF(Z746="","",CONCATENATE(Z746,IF(LEFT(AS746,1)="s","+","")))</f>
        <v/>
      </c>
      <c r="BU746" s="227" t="str">
        <f aca="false">IF(AA746="","",CONCATENATE(AA746,IF(LEFT(AT746,1)="s","+","")))</f>
        <v/>
      </c>
      <c r="BW746" s="177" t="s">
        <v>338</v>
      </c>
      <c r="BX746" s="170" t="str">
        <f aca="false">IF(BW746&lt;&gt;"",IF(ISNUMBER(FIND("=",BW746)),LEFT(BW746,FIND("=",BW746)-1),BW746),BW746)</f>
        <v>xx</v>
      </c>
      <c r="BY746" s="170" t="str">
        <f aca="false">IF(BW746&lt;&gt;"",IF(ISNUMBER(FIND("=",BW746)),RIGHT(BW746,LEN(BW746)-FIND("=",BW746)),""),"")</f>
        <v>Non_select</v>
      </c>
      <c r="BZ746" s="170" t="str">
        <f aca="false">IF(BX746&lt;&gt;"",IF(ISNUMBER(FIND(".",BX746)),LEFT(BX746,FIND(".",BX746)-1),BX746),BX746)</f>
        <v>xx</v>
      </c>
      <c r="CA746" s="170" t="str">
        <f aca="false">IF(BX746&lt;&gt;"",IF(ISNUMBER(FIND(".",BX746)),RIGHT(BX746,LEN(BX746)-FIND(".",BX746)),""),"")</f>
        <v/>
      </c>
      <c r="CC746" s="170" t="str">
        <f aca="false">A746</f>
        <v>KF513726</v>
      </c>
      <c r="CD746" s="178" t="s">
        <v>339</v>
      </c>
      <c r="CE746" s="178" t="s">
        <v>340</v>
      </c>
      <c r="CF746" s="178" t="s">
        <v>341</v>
      </c>
      <c r="CK746" s="178"/>
      <c r="CR746" s="228" t="n">
        <f aca="false">C746</f>
        <v>3</v>
      </c>
      <c r="CS746" s="229" t="e">
        <f aca="false">d#REF!</f>
        <v>#VALUE!</v>
      </c>
      <c r="CT746" s="170" t="str">
        <f aca="false">CONCATENATE(CD746," strain ",CM746," ",CL746,", partial cds")</f>
        <v>Hepatitis E virus strain  , partial cds</v>
      </c>
    </row>
    <row r="747" customFormat="false" ht="11.9" hidden="false" customHeight="true" outlineLevel="0" collapsed="false">
      <c r="A747" s="154" t="s">
        <v>1827</v>
      </c>
      <c r="B747" s="147" t="n">
        <v>3</v>
      </c>
      <c r="C747" s="148" t="n">
        <v>3</v>
      </c>
      <c r="D747" s="147" t="s">
        <v>1777</v>
      </c>
      <c r="E747" s="150" t="s">
        <v>640</v>
      </c>
      <c r="F747" s="210" t="s">
        <v>1828</v>
      </c>
      <c r="H747" s="146" t="s">
        <v>649</v>
      </c>
      <c r="I747" s="153" t="s">
        <v>650</v>
      </c>
      <c r="J747" s="146" t="s">
        <v>395</v>
      </c>
      <c r="M747" s="157" t="s">
        <v>348</v>
      </c>
      <c r="N747" s="158" t="s">
        <v>400</v>
      </c>
      <c r="O747" s="159" t="n">
        <v>2009</v>
      </c>
      <c r="S747" s="146" t="n">
        <v>280</v>
      </c>
      <c r="T747" s="161" t="n">
        <v>3</v>
      </c>
      <c r="AH747" s="164" t="n">
        <v>6262</v>
      </c>
      <c r="AI747" s="164" t="n">
        <v>6541</v>
      </c>
      <c r="AJ747" s="219" t="n">
        <f aca="false">SeqEnd-SeqBeg+1</f>
        <v>280</v>
      </c>
      <c r="AK747" s="220" t="n">
        <f aca="false">AND( SeqBeg&lt;=Beg  , End &lt;=SeqEnd )</f>
        <v>0</v>
      </c>
      <c r="AN747" s="221"/>
      <c r="AT747" s="147" t="s">
        <v>103</v>
      </c>
      <c r="AU747" s="146"/>
      <c r="AW747" s="222" t="str">
        <f aca="false">HYPERLINK(CONCATENATE("http://www.ncbi.nlm.nih.gov/nuccore/",BM747),BM747)</f>
        <v>KF513728</v>
      </c>
      <c r="AX747" s="219" t="e">
        <f aca="false">CONCATENATE(d#REF!,IF(I747="","",CONCATENATE(".",I747)),IF(K747="","",CONCATENATE(".",K747)),IF(M747="","",CONCATENATE(".",M747)),IF(R747="","",CONCATENATE(".",R747)),IF(U747="","","(*)"))</f>
        <v>#VALUE!</v>
      </c>
      <c r="AY747" s="170" t="str">
        <f aca="false">CONCATENATE(BM747,".",BN747)</f>
        <v>KF513728.HEV_EW220</v>
      </c>
      <c r="AZ747" s="171" t="str">
        <f aca="false">IF(AV747="",IF(ISNUMBER(FIND(".",A747)),LEFT(A747,FIND(".",A747)-1),A747),AV747)</f>
        <v>KF513728</v>
      </c>
      <c r="BA747" s="171" t="str">
        <f aca="false">IF(ISNUMBER(FIND("-",AZ747)),LEFT(AZ747,FIND("-",AZ747)-1),AZ747)</f>
        <v>KF513728</v>
      </c>
      <c r="BB747" s="170" t="str">
        <f aca="false"> MEGAname &amp; "="</f>
        <v>KF513728=</v>
      </c>
      <c r="BC747" s="170" t="str">
        <f aca="false">Clear &amp; IF(span ,"Span","out")</f>
        <v>KF513728=out</v>
      </c>
      <c r="BD747" s="170" t="str">
        <f aca="false">Clear &amp; IF(span, IF(B747=".","Selected",B747),"out")</f>
        <v>KF513728=out</v>
      </c>
      <c r="BE747" s="170" t="str">
        <f aca="false">Clear &amp; Strain</f>
        <v>KF513728=HEV_EW222</v>
      </c>
      <c r="BF747" s="170" t="e">
        <f aca="false">CONCATENATE(A747,"=",F746,". ",AX747,IF(AB747="","",CONCATENATE(".",AB747)))</f>
        <v>#VALUE!</v>
      </c>
      <c r="BG747" s="170" t="e">
        <f aca="false">CONCATENATE(A747,"=",F746,". ",AX747)</f>
        <v>#VALUE!</v>
      </c>
      <c r="BH747" s="170" t="e">
        <f aca="false">CONCATENATE(A747,"=",AX747)</f>
        <v>#VALUE!</v>
      </c>
      <c r="BI747" s="170" t="e">
        <f aca="false">CONCATENATE(A747,"=",ComForSubtype,d#REF!)</f>
        <v>#VALUE!</v>
      </c>
      <c r="BJ747" s="170" t="str">
        <f aca="false">CONCATENATE(A747,"=",E747)</f>
        <v>KF513728=3</v>
      </c>
      <c r="BK747" s="170" t="str">
        <f aca="false">CONCATENATE(A747,"=",C747)</f>
        <v>KF513728=3</v>
      </c>
      <c r="BL747" s="170" t="e">
        <f aca="false">CONCATENATE(d#REF!,"=")</f>
        <v>#VALUE!</v>
      </c>
      <c r="BM747" s="223" t="str">
        <f aca="false">IF(BA747="XX","",BA747)</f>
        <v>KF513728</v>
      </c>
      <c r="BN747" s="224" t="str">
        <f aca="false">CONCATENATE(IF(F746="","",F746),IF(G747="","",CONCATENATE(" / ",G747)))</f>
        <v>HEV_EW220</v>
      </c>
      <c r="BO747" s="225" t="e">
        <f aca="false">AX747</f>
        <v>#VALUE!</v>
      </c>
      <c r="BP747" s="226" t="str">
        <f aca="false">IF(V747="","",V747)</f>
        <v/>
      </c>
      <c r="BQ747" s="226" t="str">
        <f aca="false">IF(W747="","",CONCATENATE(W747,IF(LEFT(AO747,1)="s","+","")))</f>
        <v/>
      </c>
      <c r="BR747" s="226" t="str">
        <f aca="false">IF(X747="","",CONCATENATE(X747,IF(LEFT(AQ747,1)="s","+","")))</f>
        <v/>
      </c>
      <c r="BS747" s="226" t="str">
        <f aca="false">IF(Y747="","",CONCATENATE(Y747,IF(LEFT(AR747,1)="s","+","")))</f>
        <v/>
      </c>
      <c r="BT747" s="226" t="str">
        <f aca="false">IF(Z747="","",CONCATENATE(Z747,IF(LEFT(AS747,1)="s","+","")))</f>
        <v/>
      </c>
      <c r="BU747" s="227" t="str">
        <f aca="false">IF(AA747="","",CONCATENATE(AA747,IF(LEFT(AT747,1)="s","+","")))</f>
        <v/>
      </c>
      <c r="BW747" s="177" t="s">
        <v>338</v>
      </c>
      <c r="BX747" s="170" t="str">
        <f aca="false">IF(BW747&lt;&gt;"",IF(ISNUMBER(FIND("=",BW747)),LEFT(BW747,FIND("=",BW747)-1),BW747),BW747)</f>
        <v>xx</v>
      </c>
      <c r="BY747" s="170" t="str">
        <f aca="false">IF(BW747&lt;&gt;"",IF(ISNUMBER(FIND("=",BW747)),RIGHT(BW747,LEN(BW747)-FIND("=",BW747)),""),"")</f>
        <v>Non_select</v>
      </c>
      <c r="BZ747" s="170" t="str">
        <f aca="false">IF(BX747&lt;&gt;"",IF(ISNUMBER(FIND(".",BX747)),LEFT(BX747,FIND(".",BX747)-1),BX747),BX747)</f>
        <v>xx</v>
      </c>
      <c r="CA747" s="170" t="str">
        <f aca="false">IF(BX747&lt;&gt;"",IF(ISNUMBER(FIND(".",BX747)),RIGHT(BX747,LEN(BX747)-FIND(".",BX747)),""),"")</f>
        <v/>
      </c>
      <c r="CC747" s="170" t="str">
        <f aca="false">A747</f>
        <v>KF513728</v>
      </c>
      <c r="CD747" s="178" t="s">
        <v>339</v>
      </c>
      <c r="CE747" s="178" t="s">
        <v>340</v>
      </c>
      <c r="CF747" s="178" t="s">
        <v>341</v>
      </c>
      <c r="CK747" s="178"/>
      <c r="CR747" s="228" t="n">
        <f aca="false">C747</f>
        <v>3</v>
      </c>
      <c r="CS747" s="229" t="e">
        <f aca="false">d#REF!</f>
        <v>#VALUE!</v>
      </c>
      <c r="CT747" s="170" t="str">
        <f aca="false">CONCATENATE(CD747," strain ",CM747," ",CL747,", partial cds")</f>
        <v>Hepatitis E virus strain  , partial cds</v>
      </c>
    </row>
    <row r="748" customFormat="false" ht="11.9" hidden="false" customHeight="true" outlineLevel="0" collapsed="false">
      <c r="A748" s="154" t="s">
        <v>1829</v>
      </c>
      <c r="B748" s="147" t="n">
        <v>3</v>
      </c>
      <c r="C748" s="148" t="n">
        <v>3</v>
      </c>
      <c r="D748" s="147" t="s">
        <v>1777</v>
      </c>
      <c r="E748" s="150" t="s">
        <v>640</v>
      </c>
      <c r="F748" s="210" t="s">
        <v>1830</v>
      </c>
      <c r="H748" s="146" t="s">
        <v>649</v>
      </c>
      <c r="I748" s="153" t="s">
        <v>650</v>
      </c>
      <c r="J748" s="146" t="s">
        <v>395</v>
      </c>
      <c r="M748" s="157" t="s">
        <v>348</v>
      </c>
      <c r="N748" s="158" t="s">
        <v>400</v>
      </c>
      <c r="O748" s="159" t="n">
        <v>2009</v>
      </c>
      <c r="S748" s="146" t="n">
        <v>280</v>
      </c>
      <c r="T748" s="161" t="n">
        <v>3</v>
      </c>
      <c r="AH748" s="164" t="n">
        <v>6262</v>
      </c>
      <c r="AI748" s="164" t="n">
        <v>6541</v>
      </c>
      <c r="AJ748" s="219" t="n">
        <f aca="false">SeqEnd-SeqBeg+1</f>
        <v>280</v>
      </c>
      <c r="AK748" s="220" t="n">
        <f aca="false">AND( SeqBeg&lt;=Beg  , End &lt;=SeqEnd )</f>
        <v>0</v>
      </c>
      <c r="AN748" s="221"/>
      <c r="AT748" s="147" t="s">
        <v>103</v>
      </c>
      <c r="AU748" s="146"/>
      <c r="AW748" s="222" t="str">
        <f aca="false">HYPERLINK(CONCATENATE("http://www.ncbi.nlm.nih.gov/nuccore/",BM748),BM748)</f>
        <v>KF513730</v>
      </c>
      <c r="AX748" s="219" t="e">
        <f aca="false">CONCATENATE(d#REF!,IF(I748="","",CONCATENATE(".",I748)),IF(K748="","",CONCATENATE(".",K748)),IF(M748="","",CONCATENATE(".",M748)),IF(R748="","",CONCATENATE(".",R748)),IF(U748="","","(*)"))</f>
        <v>#VALUE!</v>
      </c>
      <c r="AY748" s="170" t="str">
        <f aca="false">CONCATENATE(BM748,".",BN748)</f>
        <v>KF513730.HEV_EW222</v>
      </c>
      <c r="AZ748" s="171" t="str">
        <f aca="false">IF(AV748="",IF(ISNUMBER(FIND(".",A748)),LEFT(A748,FIND(".",A748)-1),A748),AV748)</f>
        <v>KF513730</v>
      </c>
      <c r="BA748" s="171" t="str">
        <f aca="false">IF(ISNUMBER(FIND("-",AZ748)),LEFT(AZ748,FIND("-",AZ748)-1),AZ748)</f>
        <v>KF513730</v>
      </c>
      <c r="BB748" s="170" t="str">
        <f aca="false"> MEGAname &amp; "="</f>
        <v>KF513730=</v>
      </c>
      <c r="BC748" s="170" t="str">
        <f aca="false">Clear &amp; IF(span ,"Span","out")</f>
        <v>KF513730=out</v>
      </c>
      <c r="BD748" s="170" t="str">
        <f aca="false">Clear &amp; IF(span, IF(B748=".","Selected",B748),"out")</f>
        <v>KF513730=out</v>
      </c>
      <c r="BE748" s="170" t="str">
        <f aca="false">Clear &amp; Strain</f>
        <v>KF513730=HEV_EW224</v>
      </c>
      <c r="BF748" s="170" t="e">
        <f aca="false">CONCATENATE(A748,"=",F747,". ",AX748,IF(AB748="","",CONCATENATE(".",AB748)))</f>
        <v>#VALUE!</v>
      </c>
      <c r="BG748" s="170" t="e">
        <f aca="false">CONCATENATE(A748,"=",F747,". ",AX748)</f>
        <v>#VALUE!</v>
      </c>
      <c r="BH748" s="170" t="e">
        <f aca="false">CONCATENATE(A748,"=",AX748)</f>
        <v>#VALUE!</v>
      </c>
      <c r="BI748" s="170" t="e">
        <f aca="false">CONCATENATE(A748,"=",ComForSubtype,d#REF!)</f>
        <v>#VALUE!</v>
      </c>
      <c r="BJ748" s="170" t="str">
        <f aca="false">CONCATENATE(A748,"=",E748)</f>
        <v>KF513730=3</v>
      </c>
      <c r="BK748" s="170" t="str">
        <f aca="false">CONCATENATE(A748,"=",C748)</f>
        <v>KF513730=3</v>
      </c>
      <c r="BL748" s="170" t="e">
        <f aca="false">CONCATENATE(d#REF!,"=")</f>
        <v>#VALUE!</v>
      </c>
      <c r="BM748" s="223" t="str">
        <f aca="false">IF(BA748="XX","",BA748)</f>
        <v>KF513730</v>
      </c>
      <c r="BN748" s="224" t="str">
        <f aca="false">CONCATENATE(IF(F747="","",F747),IF(G748="","",CONCATENATE(" / ",G748)))</f>
        <v>HEV_EW222</v>
      </c>
      <c r="BO748" s="225" t="e">
        <f aca="false">AX748</f>
        <v>#VALUE!</v>
      </c>
      <c r="BP748" s="226" t="str">
        <f aca="false">IF(V748="","",V748)</f>
        <v/>
      </c>
      <c r="BQ748" s="226" t="str">
        <f aca="false">IF(W748="","",CONCATENATE(W748,IF(LEFT(AO748,1)="s","+","")))</f>
        <v/>
      </c>
      <c r="BR748" s="226" t="str">
        <f aca="false">IF(X748="","",CONCATENATE(X748,IF(LEFT(AQ748,1)="s","+","")))</f>
        <v/>
      </c>
      <c r="BS748" s="226" t="str">
        <f aca="false">IF(Y748="","",CONCATENATE(Y748,IF(LEFT(AR748,1)="s","+","")))</f>
        <v/>
      </c>
      <c r="BT748" s="226" t="str">
        <f aca="false">IF(Z748="","",CONCATENATE(Z748,IF(LEFT(AS748,1)="s","+","")))</f>
        <v/>
      </c>
      <c r="BU748" s="227" t="str">
        <f aca="false">IF(AA748="","",CONCATENATE(AA748,IF(LEFT(AT748,1)="s","+","")))</f>
        <v/>
      </c>
      <c r="BW748" s="177" t="s">
        <v>338</v>
      </c>
      <c r="BX748" s="170" t="str">
        <f aca="false">IF(BW748&lt;&gt;"",IF(ISNUMBER(FIND("=",BW748)),LEFT(BW748,FIND("=",BW748)-1),BW748),BW748)</f>
        <v>xx</v>
      </c>
      <c r="BY748" s="170" t="str">
        <f aca="false">IF(BW748&lt;&gt;"",IF(ISNUMBER(FIND("=",BW748)),RIGHT(BW748,LEN(BW748)-FIND("=",BW748)),""),"")</f>
        <v>Non_select</v>
      </c>
      <c r="BZ748" s="170" t="str">
        <f aca="false">IF(BX748&lt;&gt;"",IF(ISNUMBER(FIND(".",BX748)),LEFT(BX748,FIND(".",BX748)-1),BX748),BX748)</f>
        <v>xx</v>
      </c>
      <c r="CA748" s="170" t="str">
        <f aca="false">IF(BX748&lt;&gt;"",IF(ISNUMBER(FIND(".",BX748)),RIGHT(BX748,LEN(BX748)-FIND(".",BX748)),""),"")</f>
        <v/>
      </c>
      <c r="CC748" s="170" t="str">
        <f aca="false">A748</f>
        <v>KF513730</v>
      </c>
      <c r="CD748" s="178" t="s">
        <v>339</v>
      </c>
      <c r="CE748" s="178" t="s">
        <v>340</v>
      </c>
      <c r="CF748" s="178" t="s">
        <v>341</v>
      </c>
      <c r="CK748" s="178"/>
      <c r="CR748" s="228" t="n">
        <f aca="false">C748</f>
        <v>3</v>
      </c>
      <c r="CS748" s="229" t="e">
        <f aca="false">d#REF!</f>
        <v>#VALUE!</v>
      </c>
      <c r="CT748" s="170" t="str">
        <f aca="false">CONCATENATE(CD748," strain ",CM748," ",CL748,", partial cds")</f>
        <v>Hepatitis E virus strain  , partial cds</v>
      </c>
    </row>
    <row r="749" customFormat="false" ht="11.9" hidden="false" customHeight="true" outlineLevel="0" collapsed="false">
      <c r="A749" s="154" t="s">
        <v>1831</v>
      </c>
      <c r="B749" s="147" t="n">
        <v>3</v>
      </c>
      <c r="C749" s="148" t="n">
        <v>3</v>
      </c>
      <c r="D749" s="147" t="s">
        <v>1777</v>
      </c>
      <c r="E749" s="150" t="s">
        <v>640</v>
      </c>
      <c r="F749" s="210" t="s">
        <v>1832</v>
      </c>
      <c r="H749" s="146" t="s">
        <v>649</v>
      </c>
      <c r="I749" s="153" t="s">
        <v>650</v>
      </c>
      <c r="J749" s="146" t="s">
        <v>395</v>
      </c>
      <c r="M749" s="157" t="s">
        <v>348</v>
      </c>
      <c r="N749" s="158" t="s">
        <v>400</v>
      </c>
      <c r="O749" s="159" t="n">
        <v>2010</v>
      </c>
      <c r="S749" s="146" t="n">
        <v>280</v>
      </c>
      <c r="T749" s="161" t="n">
        <v>4</v>
      </c>
      <c r="AH749" s="164" t="n">
        <v>6262</v>
      </c>
      <c r="AI749" s="164" t="n">
        <v>6541</v>
      </c>
      <c r="AJ749" s="219" t="n">
        <f aca="false">SeqEnd-SeqBeg+1</f>
        <v>280</v>
      </c>
      <c r="AK749" s="220" t="n">
        <f aca="false">AND( SeqBeg&lt;=Beg  , End &lt;=SeqEnd )</f>
        <v>0</v>
      </c>
      <c r="AN749" s="221"/>
      <c r="AT749" s="147" t="s">
        <v>103</v>
      </c>
      <c r="AU749" s="146"/>
      <c r="AW749" s="222" t="str">
        <f aca="false">HYPERLINK(CONCATENATE("http://www.ncbi.nlm.nih.gov/nuccore/",BM749),BM749)</f>
        <v>KF513740</v>
      </c>
      <c r="AX749" s="219" t="str">
        <f aca="false">CONCATENATE(D748,IF(I749="","",CONCATENATE(".",I749)),IF(K749="","",CONCATENATE(".",K749)),IF(M749="","",CONCATENATE(".",M749)),IF(R748="","",CONCATENATE(".",R748)),IF(U749="","","(*)"))</f>
        <v>3f.GBR.hum</v>
      </c>
      <c r="AY749" s="170" t="str">
        <f aca="false">CONCATENATE(BM749,".",BN749)</f>
        <v>KF513740.HEV_EW224</v>
      </c>
      <c r="AZ749" s="171" t="str">
        <f aca="false">IF(AV749="",IF(ISNUMBER(FIND(".",A749)),LEFT(A749,FIND(".",A749)-1),A749),AV749)</f>
        <v>KF513740</v>
      </c>
      <c r="BA749" s="171" t="str">
        <f aca="false">IF(ISNUMBER(FIND("-",AZ749)),LEFT(AZ749,FIND("-",AZ749)-1),AZ749)</f>
        <v>KF513740</v>
      </c>
      <c r="BB749" s="170" t="str">
        <f aca="false"> MEGAname &amp; "="</f>
        <v>KF513740=</v>
      </c>
      <c r="BC749" s="170" t="str">
        <f aca="false">Clear &amp; IF(span ,"Span","out")</f>
        <v>KF513740=out</v>
      </c>
      <c r="BD749" s="170" t="str">
        <f aca="false">Clear &amp; IF(span, IF(B749=".","Selected",B749),"out")</f>
        <v>KF513740=out</v>
      </c>
      <c r="BE749" s="170" t="str">
        <f aca="false">Clear &amp; Strain</f>
        <v>KF513740=HEV_EW233</v>
      </c>
      <c r="BF749" s="170" t="str">
        <f aca="false">CONCATENATE(A749,"=",F748,". ",AX749,IF(AB749="","",CONCATENATE(".",AB749)))</f>
        <v>KF513740=HEV_EW224. 3f.GBR.hum</v>
      </c>
      <c r="BG749" s="170" t="str">
        <f aca="false">CONCATENATE(A749,"=",F748,". ",AX749)</f>
        <v>KF513740=HEV_EW224. 3f.GBR.hum</v>
      </c>
      <c r="BH749" s="170" t="str">
        <f aca="false">CONCATENATE(A749,"=",AX749)</f>
        <v>KF513740=3f.GBR.hum</v>
      </c>
      <c r="BI749" s="170" t="str">
        <f aca="false">CONCATENATE(A749,"=",ComForSubtype,D748)</f>
        <v>KF513740=3f</v>
      </c>
      <c r="BJ749" s="170" t="str">
        <f aca="false">CONCATENATE(A749,"=",E749)</f>
        <v>KF513740=3</v>
      </c>
      <c r="BK749" s="170" t="str">
        <f aca="false">CONCATENATE(A749,"=",C749)</f>
        <v>KF513740=3</v>
      </c>
      <c r="BL749" s="170" t="str">
        <f aca="false">CONCATENATE(D748,"=")</f>
        <v>3f=</v>
      </c>
      <c r="BM749" s="223" t="str">
        <f aca="false">IF(BA749="XX","",BA749)</f>
        <v>KF513740</v>
      </c>
      <c r="BN749" s="224" t="str">
        <f aca="false">CONCATENATE(IF(F748="","",F748),IF(G749="","",CONCATENATE(" / ",G749)))</f>
        <v>HEV_EW224</v>
      </c>
      <c r="BO749" s="225" t="str">
        <f aca="false">AX749</f>
        <v>3f.GBR.hum</v>
      </c>
      <c r="BP749" s="226" t="str">
        <f aca="false">IF(V749="","",V749)</f>
        <v/>
      </c>
      <c r="BQ749" s="226" t="str">
        <f aca="false">IF(W749="","",CONCATENATE(W749,IF(LEFT(AO749,1)="s","+","")))</f>
        <v/>
      </c>
      <c r="BR749" s="226" t="str">
        <f aca="false">IF(X749="","",CONCATENATE(X749,IF(LEFT(AQ749,1)="s","+","")))</f>
        <v/>
      </c>
      <c r="BS749" s="226" t="str">
        <f aca="false">IF(Y749="","",CONCATENATE(Y749,IF(LEFT(AR749,1)="s","+","")))</f>
        <v/>
      </c>
      <c r="BT749" s="226" t="str">
        <f aca="false">IF(Z749="","",CONCATENATE(Z749,IF(LEFT(AS749,1)="s","+","")))</f>
        <v/>
      </c>
      <c r="BU749" s="227" t="str">
        <f aca="false">IF(AA749="","",CONCATENATE(AA749,IF(LEFT(AT749,1)="s","+","")))</f>
        <v/>
      </c>
      <c r="BW749" s="177" t="s">
        <v>338</v>
      </c>
      <c r="BX749" s="170" t="str">
        <f aca="false">IF(BW749&lt;&gt;"",IF(ISNUMBER(FIND("=",BW749)),LEFT(BW749,FIND("=",BW749)-1),BW749),BW749)</f>
        <v>xx</v>
      </c>
      <c r="BY749" s="170" t="str">
        <f aca="false">IF(BW749&lt;&gt;"",IF(ISNUMBER(FIND("=",BW749)),RIGHT(BW749,LEN(BW749)-FIND("=",BW749)),""),"")</f>
        <v>Non_select</v>
      </c>
      <c r="BZ749" s="170" t="str">
        <f aca="false">IF(BX749&lt;&gt;"",IF(ISNUMBER(FIND(".",BX749)),LEFT(BX749,FIND(".",BX749)-1),BX749),BX749)</f>
        <v>xx</v>
      </c>
      <c r="CA749" s="170" t="str">
        <f aca="false">IF(BX749&lt;&gt;"",IF(ISNUMBER(FIND(".",BX749)),RIGHT(BX749,LEN(BX749)-FIND(".",BX749)),""),"")</f>
        <v/>
      </c>
      <c r="CC749" s="170" t="str">
        <f aca="false">A749</f>
        <v>KF513740</v>
      </c>
      <c r="CD749" s="178" t="s">
        <v>339</v>
      </c>
      <c r="CE749" s="178" t="s">
        <v>340</v>
      </c>
      <c r="CF749" s="178" t="s">
        <v>341</v>
      </c>
      <c r="CK749" s="178"/>
      <c r="CR749" s="228" t="n">
        <f aca="false">C749</f>
        <v>3</v>
      </c>
      <c r="CS749" s="229" t="str">
        <f aca="false">D748</f>
        <v>3f</v>
      </c>
      <c r="CT749" s="170" t="str">
        <f aca="false">CONCATENATE(CD749," strain ",CM749," ",CL749,", partial cds")</f>
        <v>Hepatitis E virus strain  , partial cds</v>
      </c>
    </row>
    <row r="750" customFormat="false" ht="11.9" hidden="false" customHeight="true" outlineLevel="0" collapsed="false">
      <c r="A750" s="154" t="s">
        <v>1833</v>
      </c>
      <c r="B750" s="147" t="n">
        <v>3</v>
      </c>
      <c r="C750" s="148" t="n">
        <v>3</v>
      </c>
      <c r="D750" s="147" t="s">
        <v>1777</v>
      </c>
      <c r="E750" s="150" t="s">
        <v>640</v>
      </c>
      <c r="F750" s="210" t="s">
        <v>1834</v>
      </c>
      <c r="H750" s="146" t="s">
        <v>649</v>
      </c>
      <c r="I750" s="153" t="s">
        <v>650</v>
      </c>
      <c r="J750" s="146" t="s">
        <v>395</v>
      </c>
      <c r="M750" s="157" t="s">
        <v>348</v>
      </c>
      <c r="N750" s="158" t="s">
        <v>400</v>
      </c>
      <c r="O750" s="159" t="n">
        <v>2010</v>
      </c>
      <c r="S750" s="146" t="n">
        <v>280</v>
      </c>
      <c r="T750" s="161" t="n">
        <v>4</v>
      </c>
      <c r="AH750" s="164" t="n">
        <v>6262</v>
      </c>
      <c r="AI750" s="164" t="n">
        <v>6541</v>
      </c>
      <c r="AJ750" s="219" t="n">
        <f aca="false">SeqEnd-SeqBeg+1</f>
        <v>280</v>
      </c>
      <c r="AK750" s="220" t="n">
        <f aca="false">AND( SeqBeg&lt;=Beg  , End &lt;=SeqEnd )</f>
        <v>0</v>
      </c>
      <c r="AN750" s="221"/>
      <c r="AT750" s="147" t="s">
        <v>103</v>
      </c>
      <c r="AU750" s="146"/>
      <c r="AW750" s="222" t="str">
        <f aca="false">HYPERLINK(CONCATENATE("http://www.ncbi.nlm.nih.gov/nuccore/",BM750),BM750)</f>
        <v>KF513750</v>
      </c>
      <c r="AX750" s="219" t="e">
        <f aca="false">CONCATENATE(d#REF!,IF(I750="","",CONCATENATE(".",I750)),IF(K750="","",CONCATENATE(".",K750)),IF(M750="","",CONCATENATE(".",M750)),IF(R750="","",CONCATENATE(".",R750)),IF(U750="","","(*)"))</f>
        <v>#VALUE!</v>
      </c>
      <c r="AY750" s="170" t="str">
        <f aca="false">CONCATENATE(BM750,".",BN750)</f>
        <v>KF513750.HEV_EW233</v>
      </c>
      <c r="AZ750" s="171" t="str">
        <f aca="false">IF(AV750="",IF(ISNUMBER(FIND(".",A750)),LEFT(A750,FIND(".",A750)-1),A750),AV750)</f>
        <v>KF513750</v>
      </c>
      <c r="BA750" s="171" t="str">
        <f aca="false">IF(ISNUMBER(FIND("-",AZ750)),LEFT(AZ750,FIND("-",AZ750)-1),AZ750)</f>
        <v>KF513750</v>
      </c>
      <c r="BB750" s="170" t="str">
        <f aca="false"> MEGAname &amp; "="</f>
        <v>KF513750=</v>
      </c>
      <c r="BC750" s="170" t="str">
        <f aca="false">Clear &amp; IF(span ,"Span","out")</f>
        <v>KF513750=out</v>
      </c>
      <c r="BD750" s="170" t="str">
        <f aca="false">Clear &amp; IF(span, IF(B750=".","Selected",B750),"out")</f>
        <v>KF513750=out</v>
      </c>
      <c r="BE750" s="170" t="str">
        <f aca="false">Clear &amp; Strain</f>
        <v>KF513750=HEV_EW242</v>
      </c>
      <c r="BF750" s="170" t="e">
        <f aca="false">CONCATENATE(A750,"=",F749,". ",AX750,IF(AB750="","",CONCATENATE(".",AB750)))</f>
        <v>#VALUE!</v>
      </c>
      <c r="BG750" s="170" t="e">
        <f aca="false">CONCATENATE(A750,"=",F749,". ",AX750)</f>
        <v>#VALUE!</v>
      </c>
      <c r="BH750" s="170" t="e">
        <f aca="false">CONCATENATE(A750,"=",AX750)</f>
        <v>#VALUE!</v>
      </c>
      <c r="BI750" s="170" t="e">
        <f aca="false">CONCATENATE(A750,"=",ComForSubtype,d#REF!)</f>
        <v>#VALUE!</v>
      </c>
      <c r="BJ750" s="170" t="str">
        <f aca="false">CONCATENATE(A750,"=",E750)</f>
        <v>KF513750=3</v>
      </c>
      <c r="BK750" s="170" t="str">
        <f aca="false">CONCATENATE(A750,"=",C750)</f>
        <v>KF513750=3</v>
      </c>
      <c r="BL750" s="170" t="e">
        <f aca="false">CONCATENATE(d#REF!,"=")</f>
        <v>#VALUE!</v>
      </c>
      <c r="BM750" s="223" t="str">
        <f aca="false">IF(BA750="XX","",BA750)</f>
        <v>KF513750</v>
      </c>
      <c r="BN750" s="224" t="str">
        <f aca="false">CONCATENATE(IF(F749="","",F749),IF(G750="","",CONCATENATE(" / ",G750)))</f>
        <v>HEV_EW233</v>
      </c>
      <c r="BO750" s="225" t="e">
        <f aca="false">AX750</f>
        <v>#VALUE!</v>
      </c>
      <c r="BP750" s="226" t="str">
        <f aca="false">IF(V750="","",V750)</f>
        <v/>
      </c>
      <c r="BQ750" s="226" t="str">
        <f aca="false">IF(W750="","",CONCATENATE(W750,IF(LEFT(AO750,1)="s","+","")))</f>
        <v/>
      </c>
      <c r="BR750" s="226" t="str">
        <f aca="false">IF(X750="","",CONCATENATE(X750,IF(LEFT(AQ750,1)="s","+","")))</f>
        <v/>
      </c>
      <c r="BS750" s="226" t="str">
        <f aca="false">IF(Y750="","",CONCATENATE(Y750,IF(LEFT(AR750,1)="s","+","")))</f>
        <v/>
      </c>
      <c r="BT750" s="226" t="str">
        <f aca="false">IF(Z750="","",CONCATENATE(Z750,IF(LEFT(AS750,1)="s","+","")))</f>
        <v/>
      </c>
      <c r="BU750" s="227" t="str">
        <f aca="false">IF(AA750="","",CONCATENATE(AA750,IF(LEFT(AT750,1)="s","+","")))</f>
        <v/>
      </c>
      <c r="BW750" s="177" t="s">
        <v>338</v>
      </c>
      <c r="BX750" s="170" t="str">
        <f aca="false">IF(BW750&lt;&gt;"",IF(ISNUMBER(FIND("=",BW750)),LEFT(BW750,FIND("=",BW750)-1),BW750),BW750)</f>
        <v>xx</v>
      </c>
      <c r="BY750" s="170" t="str">
        <f aca="false">IF(BW750&lt;&gt;"",IF(ISNUMBER(FIND("=",BW750)),RIGHT(BW750,LEN(BW750)-FIND("=",BW750)),""),"")</f>
        <v>Non_select</v>
      </c>
      <c r="BZ750" s="170" t="str">
        <f aca="false">IF(BX750&lt;&gt;"",IF(ISNUMBER(FIND(".",BX750)),LEFT(BX750,FIND(".",BX750)-1),BX750),BX750)</f>
        <v>xx</v>
      </c>
      <c r="CA750" s="170" t="str">
        <f aca="false">IF(BX750&lt;&gt;"",IF(ISNUMBER(FIND(".",BX750)),RIGHT(BX750,LEN(BX750)-FIND(".",BX750)),""),"")</f>
        <v/>
      </c>
      <c r="CC750" s="170" t="str">
        <f aca="false">A750</f>
        <v>KF513750</v>
      </c>
      <c r="CD750" s="178" t="s">
        <v>339</v>
      </c>
      <c r="CE750" s="178" t="s">
        <v>340</v>
      </c>
      <c r="CF750" s="178" t="s">
        <v>341</v>
      </c>
      <c r="CK750" s="178"/>
      <c r="CR750" s="228" t="n">
        <f aca="false">C750</f>
        <v>3</v>
      </c>
      <c r="CS750" s="229" t="e">
        <f aca="false">d#REF!</f>
        <v>#VALUE!</v>
      </c>
      <c r="CT750" s="170" t="str">
        <f aca="false">CONCATENATE(CD750," strain ",CM750," ",CL750,", partial cds")</f>
        <v>Hepatitis E virus strain  , partial cds</v>
      </c>
    </row>
    <row r="751" customFormat="false" ht="11.9" hidden="false" customHeight="true" outlineLevel="0" collapsed="false">
      <c r="A751" s="154" t="s">
        <v>1835</v>
      </c>
      <c r="B751" s="147" t="n">
        <v>3</v>
      </c>
      <c r="C751" s="148" t="n">
        <v>3</v>
      </c>
      <c r="D751" s="147" t="s">
        <v>1777</v>
      </c>
      <c r="E751" s="150" t="s">
        <v>640</v>
      </c>
      <c r="F751" s="210" t="s">
        <v>1836</v>
      </c>
      <c r="H751" s="146" t="s">
        <v>649</v>
      </c>
      <c r="I751" s="153" t="s">
        <v>650</v>
      </c>
      <c r="J751" s="146" t="s">
        <v>395</v>
      </c>
      <c r="M751" s="157" t="s">
        <v>348</v>
      </c>
      <c r="N751" s="158" t="s">
        <v>400</v>
      </c>
      <c r="O751" s="159" t="n">
        <v>2010</v>
      </c>
      <c r="S751" s="146" t="n">
        <v>280</v>
      </c>
      <c r="T751" s="161" t="n">
        <v>4</v>
      </c>
      <c r="AH751" s="164" t="n">
        <v>6262</v>
      </c>
      <c r="AI751" s="164" t="n">
        <v>6541</v>
      </c>
      <c r="AJ751" s="219" t="n">
        <f aca="false">SeqEnd-SeqBeg+1</f>
        <v>280</v>
      </c>
      <c r="AK751" s="220" t="n">
        <f aca="false">AND( SeqBeg&lt;=Beg  , End &lt;=SeqEnd )</f>
        <v>0</v>
      </c>
      <c r="AN751" s="221"/>
      <c r="AT751" s="147" t="s">
        <v>103</v>
      </c>
      <c r="AU751" s="146"/>
      <c r="AW751" s="222" t="str">
        <f aca="false">HYPERLINK(CONCATENATE("http://www.ncbi.nlm.nih.gov/nuccore/",BM751),BM751)</f>
        <v>KF513752</v>
      </c>
      <c r="AX751" s="219" t="e">
        <f aca="false">CONCATENATE(d#REF!,IF(I751="","",CONCATENATE(".",I751)),IF(K751="","",CONCATENATE(".",K751)),IF(M751="","",CONCATENATE(".",M751)),IF(R751="","",CONCATENATE(".",R751)),IF(U751="","","(*)"))</f>
        <v>#VALUE!</v>
      </c>
      <c r="AY751" s="170" t="str">
        <f aca="false">CONCATENATE(BM751,".",BN751)</f>
        <v>KF513752.HEV_EW242</v>
      </c>
      <c r="AZ751" s="171" t="str">
        <f aca="false">IF(AV751="",IF(ISNUMBER(FIND(".",A751)),LEFT(A751,FIND(".",A751)-1),A751),AV751)</f>
        <v>KF513752</v>
      </c>
      <c r="BA751" s="171" t="str">
        <f aca="false">IF(ISNUMBER(FIND("-",AZ751)),LEFT(AZ751,FIND("-",AZ751)-1),AZ751)</f>
        <v>KF513752</v>
      </c>
      <c r="BB751" s="170" t="str">
        <f aca="false"> MEGAname &amp; "="</f>
        <v>KF513752=</v>
      </c>
      <c r="BC751" s="170" t="str">
        <f aca="false">Clear &amp; IF(span ,"Span","out")</f>
        <v>KF513752=out</v>
      </c>
      <c r="BD751" s="170" t="str">
        <f aca="false">Clear &amp; IF(span, IF(B751=".","Selected",B751),"out")</f>
        <v>KF513752=out</v>
      </c>
      <c r="BE751" s="170" t="str">
        <f aca="false">Clear &amp; Strain</f>
        <v>KF513752=HEV_EW244</v>
      </c>
      <c r="BF751" s="170" t="e">
        <f aca="false">CONCATENATE(A751,"=",F750,". ",AX751,IF(AB751="","",CONCATENATE(".",AB751)))</f>
        <v>#VALUE!</v>
      </c>
      <c r="BG751" s="170" t="e">
        <f aca="false">CONCATENATE(A751,"=",F750,". ",AX751)</f>
        <v>#VALUE!</v>
      </c>
      <c r="BH751" s="170" t="e">
        <f aca="false">CONCATENATE(A751,"=",AX751)</f>
        <v>#VALUE!</v>
      </c>
      <c r="BI751" s="170" t="e">
        <f aca="false">CONCATENATE(A751,"=",ComForSubtype,d#REF!)</f>
        <v>#VALUE!</v>
      </c>
      <c r="BJ751" s="170" t="str">
        <f aca="false">CONCATENATE(A751,"=",E751)</f>
        <v>KF513752=3</v>
      </c>
      <c r="BK751" s="170" t="str">
        <f aca="false">CONCATENATE(A751,"=",C751)</f>
        <v>KF513752=3</v>
      </c>
      <c r="BL751" s="170" t="e">
        <f aca="false">CONCATENATE(d#REF!,"=")</f>
        <v>#VALUE!</v>
      </c>
      <c r="BM751" s="223" t="str">
        <f aca="false">IF(BA751="XX","",BA751)</f>
        <v>KF513752</v>
      </c>
      <c r="BN751" s="224" t="str">
        <f aca="false">CONCATENATE(IF(F750="","",F750),IF(G751="","",CONCATENATE(" / ",G751)))</f>
        <v>HEV_EW242</v>
      </c>
      <c r="BO751" s="225" t="e">
        <f aca="false">AX751</f>
        <v>#VALUE!</v>
      </c>
      <c r="BP751" s="226" t="str">
        <f aca="false">IF(V751="","",V751)</f>
        <v/>
      </c>
      <c r="BQ751" s="226" t="str">
        <f aca="false">IF(W751="","",CONCATENATE(W751,IF(LEFT(AO751,1)="s","+","")))</f>
        <v/>
      </c>
      <c r="BR751" s="226" t="str">
        <f aca="false">IF(X751="","",CONCATENATE(X751,IF(LEFT(AQ751,1)="s","+","")))</f>
        <v/>
      </c>
      <c r="BS751" s="226" t="str">
        <f aca="false">IF(Y751="","",CONCATENATE(Y751,IF(LEFT(AR751,1)="s","+","")))</f>
        <v/>
      </c>
      <c r="BT751" s="226" t="str">
        <f aca="false">IF(Z751="","",CONCATENATE(Z751,IF(LEFT(AS751,1)="s","+","")))</f>
        <v/>
      </c>
      <c r="BU751" s="227" t="str">
        <f aca="false">IF(AA751="","",CONCATENATE(AA751,IF(LEFT(AT751,1)="s","+","")))</f>
        <v/>
      </c>
      <c r="BW751" s="177" t="s">
        <v>338</v>
      </c>
      <c r="BX751" s="170" t="str">
        <f aca="false">IF(BW751&lt;&gt;"",IF(ISNUMBER(FIND("=",BW751)),LEFT(BW751,FIND("=",BW751)-1),BW751),BW751)</f>
        <v>xx</v>
      </c>
      <c r="BY751" s="170" t="str">
        <f aca="false">IF(BW751&lt;&gt;"",IF(ISNUMBER(FIND("=",BW751)),RIGHT(BW751,LEN(BW751)-FIND("=",BW751)),""),"")</f>
        <v>Non_select</v>
      </c>
      <c r="BZ751" s="170" t="str">
        <f aca="false">IF(BX751&lt;&gt;"",IF(ISNUMBER(FIND(".",BX751)),LEFT(BX751,FIND(".",BX751)-1),BX751),BX751)</f>
        <v>xx</v>
      </c>
      <c r="CA751" s="170" t="str">
        <f aca="false">IF(BX751&lt;&gt;"",IF(ISNUMBER(FIND(".",BX751)),RIGHT(BX751,LEN(BX751)-FIND(".",BX751)),""),"")</f>
        <v/>
      </c>
      <c r="CC751" s="170" t="str">
        <f aca="false">A751</f>
        <v>KF513752</v>
      </c>
      <c r="CD751" s="178" t="s">
        <v>339</v>
      </c>
      <c r="CE751" s="178" t="s">
        <v>340</v>
      </c>
      <c r="CF751" s="178" t="s">
        <v>341</v>
      </c>
      <c r="CK751" s="178"/>
      <c r="CR751" s="228" t="n">
        <f aca="false">C751</f>
        <v>3</v>
      </c>
      <c r="CS751" s="229" t="e">
        <f aca="false">d#REF!</f>
        <v>#VALUE!</v>
      </c>
      <c r="CT751" s="170" t="str">
        <f aca="false">CONCATENATE(CD751," strain ",CM751," ",CL751,", partial cds")</f>
        <v>Hepatitis E virus strain  , partial cds</v>
      </c>
    </row>
    <row r="752" customFormat="false" ht="11.9" hidden="false" customHeight="true" outlineLevel="0" collapsed="false">
      <c r="A752" s="154" t="s">
        <v>1837</v>
      </c>
      <c r="B752" s="147" t="n">
        <v>3</v>
      </c>
      <c r="C752" s="148" t="n">
        <v>3</v>
      </c>
      <c r="D752" s="147" t="s">
        <v>1777</v>
      </c>
      <c r="E752" s="150" t="s">
        <v>640</v>
      </c>
      <c r="F752" s="210" t="s">
        <v>1838</v>
      </c>
      <c r="H752" s="146" t="s">
        <v>649</v>
      </c>
      <c r="I752" s="153" t="s">
        <v>650</v>
      </c>
      <c r="J752" s="146" t="s">
        <v>395</v>
      </c>
      <c r="M752" s="157" t="s">
        <v>348</v>
      </c>
      <c r="N752" s="158" t="s">
        <v>400</v>
      </c>
      <c r="O752" s="159" t="n">
        <v>2010</v>
      </c>
      <c r="S752" s="146" t="n">
        <v>280</v>
      </c>
      <c r="T752" s="161" t="n">
        <v>4</v>
      </c>
      <c r="AH752" s="164" t="n">
        <v>6262</v>
      </c>
      <c r="AI752" s="164" t="n">
        <v>6541</v>
      </c>
      <c r="AJ752" s="219" t="n">
        <f aca="false">SeqEnd-SeqBeg+1</f>
        <v>280</v>
      </c>
      <c r="AK752" s="220" t="n">
        <f aca="false">AND( SeqBeg&lt;=Beg  , End &lt;=SeqEnd )</f>
        <v>0</v>
      </c>
      <c r="AN752" s="221"/>
      <c r="AT752" s="147" t="s">
        <v>103</v>
      </c>
      <c r="AU752" s="146"/>
      <c r="AW752" s="222" t="str">
        <f aca="false">HYPERLINK(CONCATENATE("http://www.ncbi.nlm.nih.gov/nuccore/",BM752),BM752)</f>
        <v>KF513753</v>
      </c>
      <c r="AX752" s="219" t="e">
        <f aca="false">CONCATENATE(d#REF!,IF(I752="","",CONCATENATE(".",I752)),IF(K752="","",CONCATENATE(".",K752)),IF(M752="","",CONCATENATE(".",M752)),IF(R752="","",CONCATENATE(".",R752)),IF(U752="","","(*)"))</f>
        <v>#VALUE!</v>
      </c>
      <c r="AY752" s="170" t="str">
        <f aca="false">CONCATENATE(BM752,".",BN752)</f>
        <v>KF513753.HEV_EW244</v>
      </c>
      <c r="AZ752" s="171" t="str">
        <f aca="false">IF(AV752="",IF(ISNUMBER(FIND(".",A752)),LEFT(A752,FIND(".",A752)-1),A752),AV752)</f>
        <v>KF513753</v>
      </c>
      <c r="BA752" s="171" t="str">
        <f aca="false">IF(ISNUMBER(FIND("-",AZ752)),LEFT(AZ752,FIND("-",AZ752)-1),AZ752)</f>
        <v>KF513753</v>
      </c>
      <c r="BB752" s="170" t="str">
        <f aca="false"> MEGAname &amp; "="</f>
        <v>KF513753=</v>
      </c>
      <c r="BC752" s="170" t="str">
        <f aca="false">Clear &amp; IF(span ,"Span","out")</f>
        <v>KF513753=out</v>
      </c>
      <c r="BD752" s="170" t="str">
        <f aca="false">Clear &amp; IF(span, IF(B752=".","Selected",B752),"out")</f>
        <v>KF513753=out</v>
      </c>
      <c r="BE752" s="170" t="str">
        <f aca="false">Clear &amp; Strain</f>
        <v>KF513753=HEV_EW245</v>
      </c>
      <c r="BF752" s="170" t="e">
        <f aca="false">CONCATENATE(A752,"=",F751,". ",AX752,IF(AB752="","",CONCATENATE(".",AB752)))</f>
        <v>#VALUE!</v>
      </c>
      <c r="BG752" s="170" t="e">
        <f aca="false">CONCATENATE(A752,"=",F751,". ",AX752)</f>
        <v>#VALUE!</v>
      </c>
      <c r="BH752" s="170" t="e">
        <f aca="false">CONCATENATE(A752,"=",AX752)</f>
        <v>#VALUE!</v>
      </c>
      <c r="BI752" s="170" t="e">
        <f aca="false">CONCATENATE(A752,"=",ComForSubtype,d#REF!)</f>
        <v>#VALUE!</v>
      </c>
      <c r="BJ752" s="170" t="str">
        <f aca="false">CONCATENATE(A752,"=",E752)</f>
        <v>KF513753=3</v>
      </c>
      <c r="BK752" s="170" t="str">
        <f aca="false">CONCATENATE(A752,"=",C752)</f>
        <v>KF513753=3</v>
      </c>
      <c r="BL752" s="170" t="e">
        <f aca="false">CONCATENATE(d#REF!,"=")</f>
        <v>#VALUE!</v>
      </c>
      <c r="BM752" s="223" t="str">
        <f aca="false">IF(BA752="XX","",BA752)</f>
        <v>KF513753</v>
      </c>
      <c r="BN752" s="224" t="str">
        <f aca="false">CONCATENATE(IF(F751="","",F751),IF(G752="","",CONCATENATE(" / ",G752)))</f>
        <v>HEV_EW244</v>
      </c>
      <c r="BO752" s="225" t="e">
        <f aca="false">AX752</f>
        <v>#VALUE!</v>
      </c>
      <c r="BP752" s="226" t="str">
        <f aca="false">IF(V752="","",V752)</f>
        <v/>
      </c>
      <c r="BQ752" s="226" t="str">
        <f aca="false">IF(W752="","",CONCATENATE(W752,IF(LEFT(AO752,1)="s","+","")))</f>
        <v/>
      </c>
      <c r="BR752" s="226" t="str">
        <f aca="false">IF(X752="","",CONCATENATE(X752,IF(LEFT(AQ752,1)="s","+","")))</f>
        <v/>
      </c>
      <c r="BS752" s="226" t="str">
        <f aca="false">IF(Y752="","",CONCATENATE(Y752,IF(LEFT(AR752,1)="s","+","")))</f>
        <v/>
      </c>
      <c r="BT752" s="226" t="str">
        <f aca="false">IF(Z752="","",CONCATENATE(Z752,IF(LEFT(AS752,1)="s","+","")))</f>
        <v/>
      </c>
      <c r="BU752" s="227" t="str">
        <f aca="false">IF(AA752="","",CONCATENATE(AA752,IF(LEFT(AT752,1)="s","+","")))</f>
        <v/>
      </c>
      <c r="BW752" s="177" t="s">
        <v>338</v>
      </c>
      <c r="BX752" s="170" t="str">
        <f aca="false">IF(BW752&lt;&gt;"",IF(ISNUMBER(FIND("=",BW752)),LEFT(BW752,FIND("=",BW752)-1),BW752),BW752)</f>
        <v>xx</v>
      </c>
      <c r="BY752" s="170" t="str">
        <f aca="false">IF(BW752&lt;&gt;"",IF(ISNUMBER(FIND("=",BW752)),RIGHT(BW752,LEN(BW752)-FIND("=",BW752)),""),"")</f>
        <v>Non_select</v>
      </c>
      <c r="BZ752" s="170" t="str">
        <f aca="false">IF(BX752&lt;&gt;"",IF(ISNUMBER(FIND(".",BX752)),LEFT(BX752,FIND(".",BX752)-1),BX752),BX752)</f>
        <v>xx</v>
      </c>
      <c r="CA752" s="170" t="str">
        <f aca="false">IF(BX752&lt;&gt;"",IF(ISNUMBER(FIND(".",BX752)),RIGHT(BX752,LEN(BX752)-FIND(".",BX752)),""),"")</f>
        <v/>
      </c>
      <c r="CC752" s="170" t="str">
        <f aca="false">A752</f>
        <v>KF513753</v>
      </c>
      <c r="CD752" s="178" t="s">
        <v>339</v>
      </c>
      <c r="CE752" s="178" t="s">
        <v>340</v>
      </c>
      <c r="CF752" s="178" t="s">
        <v>341</v>
      </c>
      <c r="CK752" s="178"/>
      <c r="CR752" s="228" t="n">
        <f aca="false">C752</f>
        <v>3</v>
      </c>
      <c r="CS752" s="229" t="e">
        <f aca="false">d#REF!</f>
        <v>#VALUE!</v>
      </c>
      <c r="CT752" s="170" t="str">
        <f aca="false">CONCATENATE(CD752," strain ",CM752," ",CL752,", partial cds")</f>
        <v>Hepatitis E virus strain  , partial cds</v>
      </c>
    </row>
    <row r="753" customFormat="false" ht="11.9" hidden="false" customHeight="true" outlineLevel="0" collapsed="false">
      <c r="A753" s="154" t="s">
        <v>1839</v>
      </c>
      <c r="B753" s="147" t="n">
        <v>3</v>
      </c>
      <c r="C753" s="148" t="n">
        <v>3</v>
      </c>
      <c r="D753" s="147" t="s">
        <v>1777</v>
      </c>
      <c r="E753" s="150" t="s">
        <v>640</v>
      </c>
      <c r="F753" s="210" t="s">
        <v>1840</v>
      </c>
      <c r="H753" s="146" t="s">
        <v>649</v>
      </c>
      <c r="I753" s="153" t="s">
        <v>650</v>
      </c>
      <c r="J753" s="146" t="s">
        <v>395</v>
      </c>
      <c r="M753" s="157" t="s">
        <v>348</v>
      </c>
      <c r="N753" s="158" t="s">
        <v>400</v>
      </c>
      <c r="O753" s="159" t="n">
        <v>2010</v>
      </c>
      <c r="S753" s="146" t="n">
        <v>280</v>
      </c>
      <c r="T753" s="161" t="n">
        <v>4</v>
      </c>
      <c r="AH753" s="164" t="n">
        <v>6262</v>
      </c>
      <c r="AI753" s="164" t="n">
        <v>6541</v>
      </c>
      <c r="AJ753" s="219" t="n">
        <f aca="false">SeqEnd-SeqBeg+1</f>
        <v>280</v>
      </c>
      <c r="AK753" s="220" t="n">
        <f aca="false">AND( SeqBeg&lt;=Beg  , End &lt;=SeqEnd )</f>
        <v>0</v>
      </c>
      <c r="AN753" s="221"/>
      <c r="AT753" s="147" t="s">
        <v>103</v>
      </c>
      <c r="AU753" s="146"/>
      <c r="AW753" s="222" t="str">
        <f aca="false">HYPERLINK(CONCATENATE("http://www.ncbi.nlm.nih.gov/nuccore/",BM753),BM753)</f>
        <v>KF513766</v>
      </c>
      <c r="AX753" s="219" t="e">
        <f aca="false">CONCATENATE(d#REF!,IF(I753="","",CONCATENATE(".",I753)),IF(K753="","",CONCATENATE(".",K753)),IF(M753="","",CONCATENATE(".",M753)),IF(R753="","",CONCATENATE(".",R753)),IF(U753="","","(*)"))</f>
        <v>#VALUE!</v>
      </c>
      <c r="AY753" s="170" t="str">
        <f aca="false">CONCATENATE(BM753,".",BN753)</f>
        <v>KF513766.HEV_EW245</v>
      </c>
      <c r="AZ753" s="171" t="str">
        <f aca="false">IF(AV753="",IF(ISNUMBER(FIND(".",A753)),LEFT(A753,FIND(".",A753)-1),A753),AV753)</f>
        <v>KF513766</v>
      </c>
      <c r="BA753" s="171" t="str">
        <f aca="false">IF(ISNUMBER(FIND("-",AZ753)),LEFT(AZ753,FIND("-",AZ753)-1),AZ753)</f>
        <v>KF513766</v>
      </c>
      <c r="BB753" s="170" t="str">
        <f aca="false"> MEGAname &amp; "="</f>
        <v>KF513766=</v>
      </c>
      <c r="BC753" s="170" t="str">
        <f aca="false">Clear &amp; IF(span ,"Span","out")</f>
        <v>KF513766=out</v>
      </c>
      <c r="BD753" s="170" t="str">
        <f aca="false">Clear &amp; IF(span, IF(B753=".","Selected",B753),"out")</f>
        <v>KF513766=out</v>
      </c>
      <c r="BE753" s="170" t="str">
        <f aca="false">Clear &amp; Strain</f>
        <v>KF513766=HEV_EW257</v>
      </c>
      <c r="BF753" s="170" t="e">
        <f aca="false">CONCATENATE(A753,"=",F752,". ",AX753,IF(AB753="","",CONCATENATE(".",AB753)))</f>
        <v>#VALUE!</v>
      </c>
      <c r="BG753" s="170" t="e">
        <f aca="false">CONCATENATE(A753,"=",F752,". ",AX753)</f>
        <v>#VALUE!</v>
      </c>
      <c r="BH753" s="170" t="e">
        <f aca="false">CONCATENATE(A753,"=",AX753)</f>
        <v>#VALUE!</v>
      </c>
      <c r="BI753" s="170" t="e">
        <f aca="false">CONCATENATE(A753,"=",ComForSubtype,d#REF!)</f>
        <v>#VALUE!</v>
      </c>
      <c r="BJ753" s="170" t="str">
        <f aca="false">CONCATENATE(A753,"=",E753)</f>
        <v>KF513766=3</v>
      </c>
      <c r="BK753" s="170" t="str">
        <f aca="false">CONCATENATE(A753,"=",C753)</f>
        <v>KF513766=3</v>
      </c>
      <c r="BL753" s="170" t="e">
        <f aca="false">CONCATENATE(d#REF!,"=")</f>
        <v>#VALUE!</v>
      </c>
      <c r="BM753" s="223" t="str">
        <f aca="false">IF(BA753="XX","",BA753)</f>
        <v>KF513766</v>
      </c>
      <c r="BN753" s="224" t="str">
        <f aca="false">CONCATENATE(IF(F752="","",F752),IF(G753="","",CONCATENATE(" / ",G753)))</f>
        <v>HEV_EW245</v>
      </c>
      <c r="BO753" s="225" t="e">
        <f aca="false">AX753</f>
        <v>#VALUE!</v>
      </c>
      <c r="BP753" s="226" t="str">
        <f aca="false">IF(V753="","",V753)</f>
        <v/>
      </c>
      <c r="BQ753" s="226" t="str">
        <f aca="false">IF(W753="","",CONCATENATE(W753,IF(LEFT(AO753,1)="s","+","")))</f>
        <v/>
      </c>
      <c r="BR753" s="226" t="str">
        <f aca="false">IF(X753="","",CONCATENATE(X753,IF(LEFT(AQ753,1)="s","+","")))</f>
        <v/>
      </c>
      <c r="BS753" s="226" t="str">
        <f aca="false">IF(Y753="","",CONCATENATE(Y753,IF(LEFT(AR753,1)="s","+","")))</f>
        <v/>
      </c>
      <c r="BT753" s="226" t="str">
        <f aca="false">IF(Z753="","",CONCATENATE(Z753,IF(LEFT(AS753,1)="s","+","")))</f>
        <v/>
      </c>
      <c r="BU753" s="227" t="str">
        <f aca="false">IF(AA753="","",CONCATENATE(AA753,IF(LEFT(AT753,1)="s","+","")))</f>
        <v/>
      </c>
      <c r="BW753" s="177" t="s">
        <v>338</v>
      </c>
      <c r="BX753" s="170" t="str">
        <f aca="false">IF(BW753&lt;&gt;"",IF(ISNUMBER(FIND("=",BW753)),LEFT(BW753,FIND("=",BW753)-1),BW753),BW753)</f>
        <v>xx</v>
      </c>
      <c r="BY753" s="170" t="str">
        <f aca="false">IF(BW753&lt;&gt;"",IF(ISNUMBER(FIND("=",BW753)),RIGHT(BW753,LEN(BW753)-FIND("=",BW753)),""),"")</f>
        <v>Non_select</v>
      </c>
      <c r="BZ753" s="170" t="str">
        <f aca="false">IF(BX753&lt;&gt;"",IF(ISNUMBER(FIND(".",BX753)),LEFT(BX753,FIND(".",BX753)-1),BX753),BX753)</f>
        <v>xx</v>
      </c>
      <c r="CA753" s="170" t="str">
        <f aca="false">IF(BX753&lt;&gt;"",IF(ISNUMBER(FIND(".",BX753)),RIGHT(BX753,LEN(BX753)-FIND(".",BX753)),""),"")</f>
        <v/>
      </c>
      <c r="CC753" s="170" t="str">
        <f aca="false">A753</f>
        <v>KF513766</v>
      </c>
      <c r="CD753" s="178" t="s">
        <v>339</v>
      </c>
      <c r="CE753" s="178" t="s">
        <v>340</v>
      </c>
      <c r="CF753" s="178" t="s">
        <v>341</v>
      </c>
      <c r="CK753" s="178"/>
      <c r="CR753" s="228" t="n">
        <f aca="false">C753</f>
        <v>3</v>
      </c>
      <c r="CS753" s="229" t="e">
        <f aca="false">d#REF!</f>
        <v>#VALUE!</v>
      </c>
      <c r="CT753" s="170" t="str">
        <f aca="false">CONCATENATE(CD753," strain ",CM753," ",CL753,", partial cds")</f>
        <v>Hepatitis E virus strain  , partial cds</v>
      </c>
    </row>
    <row r="754" customFormat="false" ht="11.9" hidden="false" customHeight="true" outlineLevel="0" collapsed="false">
      <c r="A754" s="154" t="s">
        <v>1841</v>
      </c>
      <c r="B754" s="147" t="n">
        <v>3</v>
      </c>
      <c r="C754" s="148" t="n">
        <v>3</v>
      </c>
      <c r="D754" s="147" t="s">
        <v>1777</v>
      </c>
      <c r="E754" s="150" t="s">
        <v>640</v>
      </c>
      <c r="F754" s="210" t="s">
        <v>1842</v>
      </c>
      <c r="H754" s="146" t="s">
        <v>649</v>
      </c>
      <c r="I754" s="153" t="s">
        <v>650</v>
      </c>
      <c r="J754" s="146" t="s">
        <v>395</v>
      </c>
      <c r="M754" s="157" t="s">
        <v>348</v>
      </c>
      <c r="N754" s="158" t="s">
        <v>400</v>
      </c>
      <c r="O754" s="159" t="n">
        <v>2010</v>
      </c>
      <c r="S754" s="146" t="n">
        <v>280</v>
      </c>
      <c r="T754" s="161" t="n">
        <v>4</v>
      </c>
      <c r="AH754" s="164" t="n">
        <v>6262</v>
      </c>
      <c r="AI754" s="164" t="n">
        <v>6541</v>
      </c>
      <c r="AJ754" s="219" t="n">
        <f aca="false">SeqEnd-SeqBeg+1</f>
        <v>280</v>
      </c>
      <c r="AK754" s="220" t="n">
        <f aca="false">AND( SeqBeg&lt;=Beg  , End &lt;=SeqEnd )</f>
        <v>0</v>
      </c>
      <c r="AN754" s="221"/>
      <c r="AT754" s="147" t="s">
        <v>103</v>
      </c>
      <c r="AU754" s="146"/>
      <c r="AW754" s="222" t="str">
        <f aca="false">HYPERLINK(CONCATENATE("http://www.ncbi.nlm.nih.gov/nuccore/",BM754),BM754)</f>
        <v>KF513770</v>
      </c>
      <c r="AX754" s="219" t="e">
        <f aca="false">CONCATENATE(d#REF!,IF(I754="","",CONCATENATE(".",I754)),IF(K754="","",CONCATENATE(".",K754)),IF(M754="","",CONCATENATE(".",M754)),IF(R754="","",CONCATENATE(".",R754)),IF(U754="","","(*)"))</f>
        <v>#VALUE!</v>
      </c>
      <c r="AY754" s="170" t="str">
        <f aca="false">CONCATENATE(BM754,".",BN754)</f>
        <v>KF513770.HEV_EW257</v>
      </c>
      <c r="AZ754" s="171" t="str">
        <f aca="false">IF(AV754="",IF(ISNUMBER(FIND(".",A754)),LEFT(A754,FIND(".",A754)-1),A754),AV754)</f>
        <v>KF513770</v>
      </c>
      <c r="BA754" s="171" t="str">
        <f aca="false">IF(ISNUMBER(FIND("-",AZ754)),LEFT(AZ754,FIND("-",AZ754)-1),AZ754)</f>
        <v>KF513770</v>
      </c>
      <c r="BB754" s="170" t="str">
        <f aca="false"> MEGAname &amp; "="</f>
        <v>KF513770=</v>
      </c>
      <c r="BC754" s="170" t="str">
        <f aca="false">Clear &amp; IF(span ,"Span","out")</f>
        <v>KF513770=out</v>
      </c>
      <c r="BD754" s="170" t="str">
        <f aca="false">Clear &amp; IF(span, IF(B754=".","Selected",B754),"out")</f>
        <v>KF513770=out</v>
      </c>
      <c r="BE754" s="170" t="str">
        <f aca="false">Clear &amp; Strain</f>
        <v>KF513770=HEV_EW260</v>
      </c>
      <c r="BF754" s="170" t="e">
        <f aca="false">CONCATENATE(A754,"=",F753,". ",AX754,IF(AB754="","",CONCATENATE(".",AB754)))</f>
        <v>#VALUE!</v>
      </c>
      <c r="BG754" s="170" t="e">
        <f aca="false">CONCATENATE(A754,"=",F753,". ",AX754)</f>
        <v>#VALUE!</v>
      </c>
      <c r="BH754" s="170" t="e">
        <f aca="false">CONCATENATE(A754,"=",AX754)</f>
        <v>#VALUE!</v>
      </c>
      <c r="BI754" s="170" t="e">
        <f aca="false">CONCATENATE(A754,"=",ComForSubtype,d#REF!)</f>
        <v>#VALUE!</v>
      </c>
      <c r="BJ754" s="170" t="str">
        <f aca="false">CONCATENATE(A754,"=",E754)</f>
        <v>KF513770=3</v>
      </c>
      <c r="BK754" s="170" t="str">
        <f aca="false">CONCATENATE(A754,"=",C754)</f>
        <v>KF513770=3</v>
      </c>
      <c r="BL754" s="170" t="e">
        <f aca="false">CONCATENATE(d#REF!,"=")</f>
        <v>#VALUE!</v>
      </c>
      <c r="BM754" s="223" t="str">
        <f aca="false">IF(BA754="XX","",BA754)</f>
        <v>KF513770</v>
      </c>
      <c r="BN754" s="224" t="str">
        <f aca="false">CONCATENATE(IF(F753="","",F753),IF(G754="","",CONCATENATE(" / ",G754)))</f>
        <v>HEV_EW257</v>
      </c>
      <c r="BO754" s="225" t="e">
        <f aca="false">AX754</f>
        <v>#VALUE!</v>
      </c>
      <c r="BP754" s="226" t="str">
        <f aca="false">IF(V754="","",V754)</f>
        <v/>
      </c>
      <c r="BQ754" s="226" t="str">
        <f aca="false">IF(W754="","",CONCATENATE(W754,IF(LEFT(AO754,1)="s","+","")))</f>
        <v/>
      </c>
      <c r="BR754" s="226" t="str">
        <f aca="false">IF(X754="","",CONCATENATE(X754,IF(LEFT(AQ754,1)="s","+","")))</f>
        <v/>
      </c>
      <c r="BS754" s="226" t="str">
        <f aca="false">IF(Y754="","",CONCATENATE(Y754,IF(LEFT(AR754,1)="s","+","")))</f>
        <v/>
      </c>
      <c r="BT754" s="226" t="str">
        <f aca="false">IF(Z754="","",CONCATENATE(Z754,IF(LEFT(AS754,1)="s","+","")))</f>
        <v/>
      </c>
      <c r="BU754" s="227" t="str">
        <f aca="false">IF(AA754="","",CONCATENATE(AA754,IF(LEFT(AT754,1)="s","+","")))</f>
        <v/>
      </c>
      <c r="BW754" s="177" t="s">
        <v>338</v>
      </c>
      <c r="BX754" s="170" t="str">
        <f aca="false">IF(BW754&lt;&gt;"",IF(ISNUMBER(FIND("=",BW754)),LEFT(BW754,FIND("=",BW754)-1),BW754),BW754)</f>
        <v>xx</v>
      </c>
      <c r="BY754" s="170" t="str">
        <f aca="false">IF(BW754&lt;&gt;"",IF(ISNUMBER(FIND("=",BW754)),RIGHT(BW754,LEN(BW754)-FIND("=",BW754)),""),"")</f>
        <v>Non_select</v>
      </c>
      <c r="BZ754" s="170" t="str">
        <f aca="false">IF(BX754&lt;&gt;"",IF(ISNUMBER(FIND(".",BX754)),LEFT(BX754,FIND(".",BX754)-1),BX754),BX754)</f>
        <v>xx</v>
      </c>
      <c r="CA754" s="170" t="str">
        <f aca="false">IF(BX754&lt;&gt;"",IF(ISNUMBER(FIND(".",BX754)),RIGHT(BX754,LEN(BX754)-FIND(".",BX754)),""),"")</f>
        <v/>
      </c>
      <c r="CC754" s="170" t="str">
        <f aca="false">A754</f>
        <v>KF513770</v>
      </c>
      <c r="CD754" s="178" t="s">
        <v>339</v>
      </c>
      <c r="CE754" s="178" t="s">
        <v>340</v>
      </c>
      <c r="CF754" s="178" t="s">
        <v>341</v>
      </c>
      <c r="CK754" s="178"/>
      <c r="CR754" s="228" t="n">
        <f aca="false">C754</f>
        <v>3</v>
      </c>
      <c r="CS754" s="229" t="e">
        <f aca="false">d#REF!</f>
        <v>#VALUE!</v>
      </c>
      <c r="CT754" s="170" t="str">
        <f aca="false">CONCATENATE(CD754," strain ",CM754," ",CL754,", partial cds")</f>
        <v>Hepatitis E virus strain  , partial cds</v>
      </c>
    </row>
    <row r="755" customFormat="false" ht="11.9" hidden="false" customHeight="true" outlineLevel="0" collapsed="false">
      <c r="A755" s="154" t="s">
        <v>1843</v>
      </c>
      <c r="B755" s="147" t="n">
        <v>3</v>
      </c>
      <c r="C755" s="148" t="n">
        <v>3</v>
      </c>
      <c r="D755" s="147" t="s">
        <v>1777</v>
      </c>
      <c r="E755" s="150" t="s">
        <v>640</v>
      </c>
      <c r="F755" s="210" t="s">
        <v>1844</v>
      </c>
      <c r="H755" s="146" t="s">
        <v>649</v>
      </c>
      <c r="I755" s="153" t="s">
        <v>650</v>
      </c>
      <c r="J755" s="146" t="s">
        <v>395</v>
      </c>
      <c r="M755" s="157" t="s">
        <v>348</v>
      </c>
      <c r="N755" s="158" t="s">
        <v>400</v>
      </c>
      <c r="O755" s="159" t="n">
        <v>2010</v>
      </c>
      <c r="S755" s="146" t="n">
        <v>280</v>
      </c>
      <c r="T755" s="161" t="n">
        <v>4</v>
      </c>
      <c r="AH755" s="164" t="n">
        <v>6262</v>
      </c>
      <c r="AI755" s="164" t="n">
        <v>6541</v>
      </c>
      <c r="AJ755" s="219" t="n">
        <f aca="false">SeqEnd-SeqBeg+1</f>
        <v>280</v>
      </c>
      <c r="AK755" s="220" t="n">
        <f aca="false">AND( SeqBeg&lt;=Beg  , End &lt;=SeqEnd )</f>
        <v>0</v>
      </c>
      <c r="AN755" s="221"/>
      <c r="AT755" s="147" t="s">
        <v>103</v>
      </c>
      <c r="AU755" s="146"/>
      <c r="AW755" s="222" t="str">
        <f aca="false">HYPERLINK(CONCATENATE("http://www.ncbi.nlm.nih.gov/nuccore/",BM755),BM755)</f>
        <v>KF513771</v>
      </c>
      <c r="AX755" s="219" t="e">
        <f aca="false">CONCATENATE(d#REF!,IF(I755="","",CONCATENATE(".",I755)),IF(K755="","",CONCATENATE(".",K755)),IF(M755="","",CONCATENATE(".",M755)),IF(R755="","",CONCATENATE(".",R755)),IF(U755="","","(*)"))</f>
        <v>#VALUE!</v>
      </c>
      <c r="AY755" s="170" t="str">
        <f aca="false">CONCATENATE(BM755,".",BN755)</f>
        <v>KF513771.HEV_EW260</v>
      </c>
      <c r="AZ755" s="171" t="str">
        <f aca="false">IF(AV755="",IF(ISNUMBER(FIND(".",A755)),LEFT(A755,FIND(".",A755)-1),A755),AV755)</f>
        <v>KF513771</v>
      </c>
      <c r="BA755" s="171" t="str">
        <f aca="false">IF(ISNUMBER(FIND("-",AZ755)),LEFT(AZ755,FIND("-",AZ755)-1),AZ755)</f>
        <v>KF513771</v>
      </c>
      <c r="BB755" s="170" t="str">
        <f aca="false"> MEGAname &amp; "="</f>
        <v>KF513771=</v>
      </c>
      <c r="BC755" s="170" t="str">
        <f aca="false">Clear &amp; IF(span ,"Span","out")</f>
        <v>KF513771=out</v>
      </c>
      <c r="BD755" s="170" t="str">
        <f aca="false">Clear &amp; IF(span, IF(B755=".","Selected",B755),"out")</f>
        <v>KF513771=out</v>
      </c>
      <c r="BE755" s="170" t="str">
        <f aca="false">Clear &amp; Strain</f>
        <v>KF513771=HEV_EW261</v>
      </c>
      <c r="BF755" s="170" t="e">
        <f aca="false">CONCATENATE(A755,"=",F754,". ",AX755,IF(AB755="","",CONCATENATE(".",AB755)))</f>
        <v>#VALUE!</v>
      </c>
      <c r="BG755" s="170" t="e">
        <f aca="false">CONCATENATE(A755,"=",F754,". ",AX755)</f>
        <v>#VALUE!</v>
      </c>
      <c r="BH755" s="170" t="e">
        <f aca="false">CONCATENATE(A755,"=",AX755)</f>
        <v>#VALUE!</v>
      </c>
      <c r="BI755" s="170" t="e">
        <f aca="false">CONCATENATE(A755,"=",ComForSubtype,d#REF!)</f>
        <v>#VALUE!</v>
      </c>
      <c r="BJ755" s="170" t="str">
        <f aca="false">CONCATENATE(A755,"=",E755)</f>
        <v>KF513771=3</v>
      </c>
      <c r="BK755" s="170" t="str">
        <f aca="false">CONCATENATE(A755,"=",C755)</f>
        <v>KF513771=3</v>
      </c>
      <c r="BL755" s="170" t="e">
        <f aca="false">CONCATENATE(d#REF!,"=")</f>
        <v>#VALUE!</v>
      </c>
      <c r="BM755" s="223" t="str">
        <f aca="false">IF(BA755="XX","",BA755)</f>
        <v>KF513771</v>
      </c>
      <c r="BN755" s="224" t="str">
        <f aca="false">CONCATENATE(IF(F754="","",F754),IF(G755="","",CONCATENATE(" / ",G755)))</f>
        <v>HEV_EW260</v>
      </c>
      <c r="BO755" s="225" t="e">
        <f aca="false">AX755</f>
        <v>#VALUE!</v>
      </c>
      <c r="BP755" s="226" t="str">
        <f aca="false">IF(V755="","",V755)</f>
        <v/>
      </c>
      <c r="BQ755" s="226" t="str">
        <f aca="false">IF(W755="","",CONCATENATE(W755,IF(LEFT(AO755,1)="s","+","")))</f>
        <v/>
      </c>
      <c r="BR755" s="226" t="str">
        <f aca="false">IF(X755="","",CONCATENATE(X755,IF(LEFT(AQ755,1)="s","+","")))</f>
        <v/>
      </c>
      <c r="BS755" s="226" t="str">
        <f aca="false">IF(Y755="","",CONCATENATE(Y755,IF(LEFT(AR755,1)="s","+","")))</f>
        <v/>
      </c>
      <c r="BT755" s="226" t="str">
        <f aca="false">IF(Z755="","",CONCATENATE(Z755,IF(LEFT(AS755,1)="s","+","")))</f>
        <v/>
      </c>
      <c r="BU755" s="227" t="str">
        <f aca="false">IF(AA755="","",CONCATENATE(AA755,IF(LEFT(AT755,1)="s","+","")))</f>
        <v/>
      </c>
      <c r="BW755" s="177" t="s">
        <v>338</v>
      </c>
      <c r="BX755" s="170" t="str">
        <f aca="false">IF(BW755&lt;&gt;"",IF(ISNUMBER(FIND("=",BW755)),LEFT(BW755,FIND("=",BW755)-1),BW755),BW755)</f>
        <v>xx</v>
      </c>
      <c r="BY755" s="170" t="str">
        <f aca="false">IF(BW755&lt;&gt;"",IF(ISNUMBER(FIND("=",BW755)),RIGHT(BW755,LEN(BW755)-FIND("=",BW755)),""),"")</f>
        <v>Non_select</v>
      </c>
      <c r="BZ755" s="170" t="str">
        <f aca="false">IF(BX755&lt;&gt;"",IF(ISNUMBER(FIND(".",BX755)),LEFT(BX755,FIND(".",BX755)-1),BX755),BX755)</f>
        <v>xx</v>
      </c>
      <c r="CA755" s="170" t="str">
        <f aca="false">IF(BX755&lt;&gt;"",IF(ISNUMBER(FIND(".",BX755)),RIGHT(BX755,LEN(BX755)-FIND(".",BX755)),""),"")</f>
        <v/>
      </c>
      <c r="CC755" s="170" t="str">
        <f aca="false">A755</f>
        <v>KF513771</v>
      </c>
      <c r="CD755" s="178" t="s">
        <v>339</v>
      </c>
      <c r="CE755" s="178" t="s">
        <v>340</v>
      </c>
      <c r="CF755" s="178" t="s">
        <v>341</v>
      </c>
      <c r="CK755" s="178"/>
      <c r="CR755" s="228" t="n">
        <f aca="false">C755</f>
        <v>3</v>
      </c>
      <c r="CS755" s="229" t="e">
        <f aca="false">d#REF!</f>
        <v>#VALUE!</v>
      </c>
      <c r="CT755" s="170" t="str">
        <f aca="false">CONCATENATE(CD755," strain ",CM755," ",CL755,", partial cds")</f>
        <v>Hepatitis E virus strain  , partial cds</v>
      </c>
    </row>
    <row r="756" customFormat="false" ht="11.9" hidden="false" customHeight="true" outlineLevel="0" collapsed="false">
      <c r="A756" s="154" t="s">
        <v>1845</v>
      </c>
      <c r="B756" s="147" t="n">
        <v>3</v>
      </c>
      <c r="C756" s="148" t="n">
        <v>3</v>
      </c>
      <c r="D756" s="147" t="s">
        <v>1777</v>
      </c>
      <c r="E756" s="150" t="s">
        <v>640</v>
      </c>
      <c r="F756" s="210" t="s">
        <v>1846</v>
      </c>
      <c r="H756" s="146" t="s">
        <v>649</v>
      </c>
      <c r="I756" s="153" t="s">
        <v>650</v>
      </c>
      <c r="J756" s="146" t="s">
        <v>395</v>
      </c>
      <c r="M756" s="157" t="s">
        <v>348</v>
      </c>
      <c r="N756" s="158" t="s">
        <v>400</v>
      </c>
      <c r="O756" s="159" t="n">
        <v>2011</v>
      </c>
      <c r="S756" s="146" t="n">
        <v>280</v>
      </c>
      <c r="T756" s="161" t="n">
        <v>5</v>
      </c>
      <c r="AH756" s="164" t="n">
        <v>6262</v>
      </c>
      <c r="AI756" s="164" t="n">
        <v>6541</v>
      </c>
      <c r="AJ756" s="219" t="n">
        <f aca="false">SeqEnd-SeqBeg+1</f>
        <v>280</v>
      </c>
      <c r="AK756" s="220" t="n">
        <f aca="false">AND( SeqBeg&lt;=Beg  , End &lt;=SeqEnd )</f>
        <v>0</v>
      </c>
      <c r="AN756" s="221"/>
      <c r="AT756" s="147" t="s">
        <v>103</v>
      </c>
      <c r="AU756" s="146"/>
      <c r="AW756" s="222" t="str">
        <f aca="false">HYPERLINK(CONCATENATE("http://www.ncbi.nlm.nih.gov/nuccore/",BM756),BM756)</f>
        <v>KF513809</v>
      </c>
      <c r="AX756" s="219" t="e">
        <f aca="false">CONCATENATE(d#REF!,IF(I756="","",CONCATENATE(".",I756)),IF(K756="","",CONCATENATE(".",K756)),IF(M756="","",CONCATENATE(".",M756)),IF(R756="","",CONCATENATE(".",R756)),IF(U756="","","(*)"))</f>
        <v>#VALUE!</v>
      </c>
      <c r="AY756" s="170" t="str">
        <f aca="false">CONCATENATE(BM756,".",BN756)</f>
        <v>KF513809.HEV_EW261</v>
      </c>
      <c r="AZ756" s="171" t="str">
        <f aca="false">IF(AV756="",IF(ISNUMBER(FIND(".",A756)),LEFT(A756,FIND(".",A756)-1),A756),AV756)</f>
        <v>KF513809</v>
      </c>
      <c r="BA756" s="171" t="str">
        <f aca="false">IF(ISNUMBER(FIND("-",AZ756)),LEFT(AZ756,FIND("-",AZ756)-1),AZ756)</f>
        <v>KF513809</v>
      </c>
      <c r="BB756" s="170" t="str">
        <f aca="false"> MEGAname &amp; "="</f>
        <v>KF513809=</v>
      </c>
      <c r="BC756" s="170" t="str">
        <f aca="false">Clear &amp; IF(span ,"Span","out")</f>
        <v>KF513809=out</v>
      </c>
      <c r="BD756" s="170" t="str">
        <f aca="false">Clear &amp; IF(span, IF(B756=".","Selected",B756),"out")</f>
        <v>KF513809=out</v>
      </c>
      <c r="BE756" s="170" t="str">
        <f aca="false">Clear &amp; Strain</f>
        <v>KF513809=HEV_EW296</v>
      </c>
      <c r="BF756" s="170" t="e">
        <f aca="false">CONCATENATE(A756,"=",F755,". ",AX756,IF(AB756="","",CONCATENATE(".",AB756)))</f>
        <v>#VALUE!</v>
      </c>
      <c r="BG756" s="170" t="e">
        <f aca="false">CONCATENATE(A756,"=",F755,". ",AX756)</f>
        <v>#VALUE!</v>
      </c>
      <c r="BH756" s="170" t="e">
        <f aca="false">CONCATENATE(A756,"=",AX756)</f>
        <v>#VALUE!</v>
      </c>
      <c r="BI756" s="170" t="e">
        <f aca="false">CONCATENATE(A756,"=",ComForSubtype,d#REF!)</f>
        <v>#VALUE!</v>
      </c>
      <c r="BJ756" s="170" t="str">
        <f aca="false">CONCATENATE(A756,"=",E756)</f>
        <v>KF513809=3</v>
      </c>
      <c r="BK756" s="170" t="str">
        <f aca="false">CONCATENATE(A756,"=",C756)</f>
        <v>KF513809=3</v>
      </c>
      <c r="BL756" s="170" t="e">
        <f aca="false">CONCATENATE(d#REF!,"=")</f>
        <v>#VALUE!</v>
      </c>
      <c r="BM756" s="223" t="str">
        <f aca="false">IF(BA756="XX","",BA756)</f>
        <v>KF513809</v>
      </c>
      <c r="BN756" s="224" t="str">
        <f aca="false">CONCATENATE(IF(F755="","",F755),IF(G756="","",CONCATENATE(" / ",G756)))</f>
        <v>HEV_EW261</v>
      </c>
      <c r="BO756" s="225" t="e">
        <f aca="false">AX756</f>
        <v>#VALUE!</v>
      </c>
      <c r="BP756" s="226" t="str">
        <f aca="false">IF(V756="","",V756)</f>
        <v/>
      </c>
      <c r="BQ756" s="226" t="str">
        <f aca="false">IF(W756="","",CONCATENATE(W756,IF(LEFT(AO756,1)="s","+","")))</f>
        <v/>
      </c>
      <c r="BR756" s="226" t="str">
        <f aca="false">IF(X756="","",CONCATENATE(X756,IF(LEFT(AQ756,1)="s","+","")))</f>
        <v/>
      </c>
      <c r="BS756" s="226" t="str">
        <f aca="false">IF(Y756="","",CONCATENATE(Y756,IF(LEFT(AR756,1)="s","+","")))</f>
        <v/>
      </c>
      <c r="BT756" s="226" t="str">
        <f aca="false">IF(Z756="","",CONCATENATE(Z756,IF(LEFT(AS756,1)="s","+","")))</f>
        <v/>
      </c>
      <c r="BU756" s="227" t="str">
        <f aca="false">IF(AA756="","",CONCATENATE(AA756,IF(LEFT(AT756,1)="s","+","")))</f>
        <v/>
      </c>
      <c r="BW756" s="177" t="s">
        <v>338</v>
      </c>
      <c r="BX756" s="170" t="str">
        <f aca="false">IF(BW756&lt;&gt;"",IF(ISNUMBER(FIND("=",BW756)),LEFT(BW756,FIND("=",BW756)-1),BW756),BW756)</f>
        <v>xx</v>
      </c>
      <c r="BY756" s="170" t="str">
        <f aca="false">IF(BW756&lt;&gt;"",IF(ISNUMBER(FIND("=",BW756)),RIGHT(BW756,LEN(BW756)-FIND("=",BW756)),""),"")</f>
        <v>Non_select</v>
      </c>
      <c r="BZ756" s="170" t="str">
        <f aca="false">IF(BX756&lt;&gt;"",IF(ISNUMBER(FIND(".",BX756)),LEFT(BX756,FIND(".",BX756)-1),BX756),BX756)</f>
        <v>xx</v>
      </c>
      <c r="CA756" s="170" t="str">
        <f aca="false">IF(BX756&lt;&gt;"",IF(ISNUMBER(FIND(".",BX756)),RIGHT(BX756,LEN(BX756)-FIND(".",BX756)),""),"")</f>
        <v/>
      </c>
      <c r="CC756" s="170" t="str">
        <f aca="false">A756</f>
        <v>KF513809</v>
      </c>
      <c r="CD756" s="178" t="s">
        <v>339</v>
      </c>
      <c r="CE756" s="178" t="s">
        <v>340</v>
      </c>
      <c r="CF756" s="178" t="s">
        <v>341</v>
      </c>
      <c r="CK756" s="178"/>
      <c r="CR756" s="228" t="n">
        <f aca="false">C756</f>
        <v>3</v>
      </c>
      <c r="CS756" s="229" t="e">
        <f aca="false">d#REF!</f>
        <v>#VALUE!</v>
      </c>
      <c r="CT756" s="170" t="str">
        <f aca="false">CONCATENATE(CD756," strain ",CM756," ",CL756,", partial cds")</f>
        <v>Hepatitis E virus strain  , partial cds</v>
      </c>
    </row>
    <row r="757" customFormat="false" ht="11.9" hidden="false" customHeight="true" outlineLevel="0" collapsed="false">
      <c r="A757" s="154" t="s">
        <v>1847</v>
      </c>
      <c r="B757" s="147" t="n">
        <v>3</v>
      </c>
      <c r="C757" s="148" t="n">
        <v>3</v>
      </c>
      <c r="D757" s="147" t="s">
        <v>1777</v>
      </c>
      <c r="E757" s="150" t="s">
        <v>640</v>
      </c>
      <c r="F757" s="210" t="s">
        <v>1848</v>
      </c>
      <c r="H757" s="146" t="s">
        <v>649</v>
      </c>
      <c r="I757" s="153" t="s">
        <v>650</v>
      </c>
      <c r="J757" s="146" t="s">
        <v>395</v>
      </c>
      <c r="M757" s="157" t="s">
        <v>348</v>
      </c>
      <c r="N757" s="158" t="s">
        <v>400</v>
      </c>
      <c r="O757" s="159" t="n">
        <v>2011</v>
      </c>
      <c r="S757" s="146" t="n">
        <v>280</v>
      </c>
      <c r="T757" s="161" t="n">
        <v>5</v>
      </c>
      <c r="AH757" s="164" t="n">
        <v>6262</v>
      </c>
      <c r="AI757" s="164" t="n">
        <v>6541</v>
      </c>
      <c r="AJ757" s="219" t="n">
        <f aca="false">SeqEnd-SeqBeg+1</f>
        <v>280</v>
      </c>
      <c r="AK757" s="220" t="n">
        <f aca="false">AND( SeqBeg&lt;=Beg  , End &lt;=SeqEnd )</f>
        <v>0</v>
      </c>
      <c r="AN757" s="221"/>
      <c r="AT757" s="147" t="s">
        <v>103</v>
      </c>
      <c r="AU757" s="146"/>
      <c r="AW757" s="222" t="str">
        <f aca="false">HYPERLINK(CONCATENATE("http://www.ncbi.nlm.nih.gov/nuccore/",BM757),BM757)</f>
        <v>KF513816</v>
      </c>
      <c r="AX757" s="219" t="e">
        <f aca="false">CONCATENATE(d#REF!,IF(I757="","",CONCATENATE(".",I757)),IF(K757="","",CONCATENATE(".",K757)),IF(M757="","",CONCATENATE(".",M757)),IF(R757="","",CONCATENATE(".",R757)),IF(U757="","","(*)"))</f>
        <v>#VALUE!</v>
      </c>
      <c r="AY757" s="170" t="str">
        <f aca="false">CONCATENATE(BM757,".",BN757)</f>
        <v>KF513816.HEV_EW296</v>
      </c>
      <c r="AZ757" s="171" t="str">
        <f aca="false">IF(AV757="",IF(ISNUMBER(FIND(".",A757)),LEFT(A757,FIND(".",A757)-1),A757),AV757)</f>
        <v>KF513816</v>
      </c>
      <c r="BA757" s="171" t="str">
        <f aca="false">IF(ISNUMBER(FIND("-",AZ757)),LEFT(AZ757,FIND("-",AZ757)-1),AZ757)</f>
        <v>KF513816</v>
      </c>
      <c r="BB757" s="170" t="str">
        <f aca="false"> MEGAname &amp; "="</f>
        <v>KF513816=</v>
      </c>
      <c r="BC757" s="170" t="str">
        <f aca="false">Clear &amp; IF(span ,"Span","out")</f>
        <v>KF513816=out</v>
      </c>
      <c r="BD757" s="170" t="str">
        <f aca="false">Clear &amp; IF(span, IF(B757=".","Selected",B757),"out")</f>
        <v>KF513816=out</v>
      </c>
      <c r="BE757" s="170" t="str">
        <f aca="false">Clear &amp; Strain</f>
        <v>KF513816=HEV_EW301</v>
      </c>
      <c r="BF757" s="170" t="e">
        <f aca="false">CONCATENATE(A757,"=",F756,". ",AX757,IF(AB757="","",CONCATENATE(".",AB757)))</f>
        <v>#VALUE!</v>
      </c>
      <c r="BG757" s="170" t="e">
        <f aca="false">CONCATENATE(A757,"=",F756,". ",AX757)</f>
        <v>#VALUE!</v>
      </c>
      <c r="BH757" s="170" t="e">
        <f aca="false">CONCATENATE(A757,"=",AX757)</f>
        <v>#VALUE!</v>
      </c>
      <c r="BI757" s="170" t="e">
        <f aca="false">CONCATENATE(A757,"=",ComForSubtype,d#REF!)</f>
        <v>#VALUE!</v>
      </c>
      <c r="BJ757" s="170" t="str">
        <f aca="false">CONCATENATE(A757,"=",E757)</f>
        <v>KF513816=3</v>
      </c>
      <c r="BK757" s="170" t="str">
        <f aca="false">CONCATENATE(A757,"=",C757)</f>
        <v>KF513816=3</v>
      </c>
      <c r="BL757" s="170" t="e">
        <f aca="false">CONCATENATE(d#REF!,"=")</f>
        <v>#VALUE!</v>
      </c>
      <c r="BM757" s="223" t="str">
        <f aca="false">IF(BA757="XX","",BA757)</f>
        <v>KF513816</v>
      </c>
      <c r="BN757" s="224" t="str">
        <f aca="false">CONCATENATE(IF(F756="","",F756),IF(G757="","",CONCATENATE(" / ",G757)))</f>
        <v>HEV_EW296</v>
      </c>
      <c r="BO757" s="225" t="e">
        <f aca="false">AX757</f>
        <v>#VALUE!</v>
      </c>
      <c r="BP757" s="226" t="str">
        <f aca="false">IF(V757="","",V757)</f>
        <v/>
      </c>
      <c r="BQ757" s="226" t="str">
        <f aca="false">IF(W757="","",CONCATENATE(W757,IF(LEFT(AO757,1)="s","+","")))</f>
        <v/>
      </c>
      <c r="BR757" s="226" t="str">
        <f aca="false">IF(X757="","",CONCATENATE(X757,IF(LEFT(AQ757,1)="s","+","")))</f>
        <v/>
      </c>
      <c r="BS757" s="226" t="str">
        <f aca="false">IF(Y757="","",CONCATENATE(Y757,IF(LEFT(AR757,1)="s","+","")))</f>
        <v/>
      </c>
      <c r="BT757" s="226" t="str">
        <f aca="false">IF(Z757="","",CONCATENATE(Z757,IF(LEFT(AS757,1)="s","+","")))</f>
        <v/>
      </c>
      <c r="BU757" s="227" t="str">
        <f aca="false">IF(AA757="","",CONCATENATE(AA757,IF(LEFT(AT757,1)="s","+","")))</f>
        <v/>
      </c>
      <c r="BW757" s="177" t="s">
        <v>338</v>
      </c>
      <c r="BX757" s="170" t="str">
        <f aca="false">IF(BW757&lt;&gt;"",IF(ISNUMBER(FIND("=",BW757)),LEFT(BW757,FIND("=",BW757)-1),BW757),BW757)</f>
        <v>xx</v>
      </c>
      <c r="BY757" s="170" t="str">
        <f aca="false">IF(BW757&lt;&gt;"",IF(ISNUMBER(FIND("=",BW757)),RIGHT(BW757,LEN(BW757)-FIND("=",BW757)),""),"")</f>
        <v>Non_select</v>
      </c>
      <c r="BZ757" s="170" t="str">
        <f aca="false">IF(BX757&lt;&gt;"",IF(ISNUMBER(FIND(".",BX757)),LEFT(BX757,FIND(".",BX757)-1),BX757),BX757)</f>
        <v>xx</v>
      </c>
      <c r="CA757" s="170" t="str">
        <f aca="false">IF(BX757&lt;&gt;"",IF(ISNUMBER(FIND(".",BX757)),RIGHT(BX757,LEN(BX757)-FIND(".",BX757)),""),"")</f>
        <v/>
      </c>
      <c r="CC757" s="170" t="str">
        <f aca="false">A757</f>
        <v>KF513816</v>
      </c>
      <c r="CD757" s="178" t="s">
        <v>339</v>
      </c>
      <c r="CE757" s="178" t="s">
        <v>340</v>
      </c>
      <c r="CF757" s="178" t="s">
        <v>341</v>
      </c>
      <c r="CK757" s="178"/>
      <c r="CR757" s="228" t="n">
        <f aca="false">C757</f>
        <v>3</v>
      </c>
      <c r="CS757" s="229" t="e">
        <f aca="false">d#REF!</f>
        <v>#VALUE!</v>
      </c>
      <c r="CT757" s="170" t="str">
        <f aca="false">CONCATENATE(CD757," strain ",CM757," ",CL757,", partial cds")</f>
        <v>Hepatitis E virus strain  , partial cds</v>
      </c>
    </row>
    <row r="758" customFormat="false" ht="11.9" hidden="false" customHeight="true" outlineLevel="0" collapsed="false">
      <c r="A758" s="154" t="s">
        <v>1849</v>
      </c>
      <c r="B758" s="147" t="n">
        <v>3</v>
      </c>
      <c r="C758" s="148" t="n">
        <v>3</v>
      </c>
      <c r="D758" s="147" t="s">
        <v>1777</v>
      </c>
      <c r="E758" s="150" t="s">
        <v>640</v>
      </c>
      <c r="F758" s="210" t="s">
        <v>1850</v>
      </c>
      <c r="H758" s="146" t="s">
        <v>649</v>
      </c>
      <c r="I758" s="153" t="s">
        <v>650</v>
      </c>
      <c r="J758" s="146" t="s">
        <v>395</v>
      </c>
      <c r="M758" s="157" t="s">
        <v>348</v>
      </c>
      <c r="N758" s="158" t="s">
        <v>400</v>
      </c>
      <c r="O758" s="159" t="n">
        <v>2011</v>
      </c>
      <c r="S758" s="146" t="n">
        <v>280</v>
      </c>
      <c r="T758" s="161" t="n">
        <v>5</v>
      </c>
      <c r="AH758" s="164" t="n">
        <v>6262</v>
      </c>
      <c r="AI758" s="164" t="n">
        <v>6541</v>
      </c>
      <c r="AJ758" s="219" t="n">
        <f aca="false">SeqEnd-SeqBeg+1</f>
        <v>280</v>
      </c>
      <c r="AK758" s="220" t="n">
        <f aca="false">AND( SeqBeg&lt;=Beg  , End &lt;=SeqEnd )</f>
        <v>0</v>
      </c>
      <c r="AN758" s="221"/>
      <c r="AT758" s="147" t="s">
        <v>103</v>
      </c>
      <c r="AU758" s="146"/>
      <c r="AW758" s="222" t="str">
        <f aca="false">HYPERLINK(CONCATENATE("http://www.ncbi.nlm.nih.gov/nuccore/",BM758),BM758)</f>
        <v>KF513817</v>
      </c>
      <c r="AX758" s="219" t="e">
        <f aca="false">CONCATENATE(d#REF!,IF(I758="","",CONCATENATE(".",I758)),IF(K758="","",CONCATENATE(".",K758)),IF(M758="","",CONCATENATE(".",M758)),IF(R758="","",CONCATENATE(".",R758)),IF(U758="","","(*)"))</f>
        <v>#VALUE!</v>
      </c>
      <c r="AY758" s="170" t="str">
        <f aca="false">CONCATENATE(BM758,".",BN758)</f>
        <v>KF513817.HEV_EW301</v>
      </c>
      <c r="AZ758" s="171" t="str">
        <f aca="false">IF(AV758="",IF(ISNUMBER(FIND(".",A758)),LEFT(A758,FIND(".",A758)-1),A758),AV758)</f>
        <v>KF513817</v>
      </c>
      <c r="BA758" s="171" t="str">
        <f aca="false">IF(ISNUMBER(FIND("-",AZ758)),LEFT(AZ758,FIND("-",AZ758)-1),AZ758)</f>
        <v>KF513817</v>
      </c>
      <c r="BB758" s="170" t="str">
        <f aca="false"> MEGAname &amp; "="</f>
        <v>KF513817=</v>
      </c>
      <c r="BC758" s="170" t="str">
        <f aca="false">Clear &amp; IF(span ,"Span","out")</f>
        <v>KF513817=out</v>
      </c>
      <c r="BD758" s="170" t="str">
        <f aca="false">Clear &amp; IF(span, IF(B758=".","Selected",B758),"out")</f>
        <v>KF513817=out</v>
      </c>
      <c r="BE758" s="170" t="str">
        <f aca="false">Clear &amp; Strain</f>
        <v>KF513817=HEV_EW302</v>
      </c>
      <c r="BF758" s="170" t="e">
        <f aca="false">CONCATENATE(A758,"=",F757,". ",AX758,IF(AB758="","",CONCATENATE(".",AB758)))</f>
        <v>#VALUE!</v>
      </c>
      <c r="BG758" s="170" t="e">
        <f aca="false">CONCATENATE(A758,"=",F757,". ",AX758)</f>
        <v>#VALUE!</v>
      </c>
      <c r="BH758" s="170" t="e">
        <f aca="false">CONCATENATE(A758,"=",AX758)</f>
        <v>#VALUE!</v>
      </c>
      <c r="BI758" s="170" t="e">
        <f aca="false">CONCATENATE(A758,"=",ComForSubtype,d#REF!)</f>
        <v>#VALUE!</v>
      </c>
      <c r="BJ758" s="170" t="str">
        <f aca="false">CONCATENATE(A758,"=",E758)</f>
        <v>KF513817=3</v>
      </c>
      <c r="BK758" s="170" t="str">
        <f aca="false">CONCATENATE(A758,"=",C758)</f>
        <v>KF513817=3</v>
      </c>
      <c r="BL758" s="170" t="e">
        <f aca="false">CONCATENATE(d#REF!,"=")</f>
        <v>#VALUE!</v>
      </c>
      <c r="BM758" s="223" t="str">
        <f aca="false">IF(BA758="XX","",BA758)</f>
        <v>KF513817</v>
      </c>
      <c r="BN758" s="224" t="str">
        <f aca="false">CONCATENATE(IF(F757="","",F757),IF(G758="","",CONCATENATE(" / ",G758)))</f>
        <v>HEV_EW301</v>
      </c>
      <c r="BO758" s="225" t="e">
        <f aca="false">AX758</f>
        <v>#VALUE!</v>
      </c>
      <c r="BP758" s="226" t="str">
        <f aca="false">IF(V758="","",V758)</f>
        <v/>
      </c>
      <c r="BQ758" s="226" t="str">
        <f aca="false">IF(W758="","",CONCATENATE(W758,IF(LEFT(AO758,1)="s","+","")))</f>
        <v/>
      </c>
      <c r="BR758" s="226" t="str">
        <f aca="false">IF(X758="","",CONCATENATE(X758,IF(LEFT(AQ758,1)="s","+","")))</f>
        <v/>
      </c>
      <c r="BS758" s="226" t="str">
        <f aca="false">IF(Y758="","",CONCATENATE(Y758,IF(LEFT(AR758,1)="s","+","")))</f>
        <v/>
      </c>
      <c r="BT758" s="226" t="str">
        <f aca="false">IF(Z758="","",CONCATENATE(Z758,IF(LEFT(AS758,1)="s","+","")))</f>
        <v/>
      </c>
      <c r="BU758" s="227" t="str">
        <f aca="false">IF(AA758="","",CONCATENATE(AA758,IF(LEFT(AT758,1)="s","+","")))</f>
        <v/>
      </c>
      <c r="BW758" s="177" t="s">
        <v>338</v>
      </c>
      <c r="BX758" s="170" t="str">
        <f aca="false">IF(BW758&lt;&gt;"",IF(ISNUMBER(FIND("=",BW758)),LEFT(BW758,FIND("=",BW758)-1),BW758),BW758)</f>
        <v>xx</v>
      </c>
      <c r="BY758" s="170" t="str">
        <f aca="false">IF(BW758&lt;&gt;"",IF(ISNUMBER(FIND("=",BW758)),RIGHT(BW758,LEN(BW758)-FIND("=",BW758)),""),"")</f>
        <v>Non_select</v>
      </c>
      <c r="BZ758" s="170" t="str">
        <f aca="false">IF(BX758&lt;&gt;"",IF(ISNUMBER(FIND(".",BX758)),LEFT(BX758,FIND(".",BX758)-1),BX758),BX758)</f>
        <v>xx</v>
      </c>
      <c r="CA758" s="170" t="str">
        <f aca="false">IF(BX758&lt;&gt;"",IF(ISNUMBER(FIND(".",BX758)),RIGHT(BX758,LEN(BX758)-FIND(".",BX758)),""),"")</f>
        <v/>
      </c>
      <c r="CC758" s="170" t="str">
        <f aca="false">A758</f>
        <v>KF513817</v>
      </c>
      <c r="CD758" s="178" t="s">
        <v>339</v>
      </c>
      <c r="CE758" s="178" t="s">
        <v>340</v>
      </c>
      <c r="CF758" s="178" t="s">
        <v>341</v>
      </c>
      <c r="CK758" s="178"/>
      <c r="CR758" s="228" t="n">
        <f aca="false">C758</f>
        <v>3</v>
      </c>
      <c r="CS758" s="229" t="e">
        <f aca="false">d#REF!</f>
        <v>#VALUE!</v>
      </c>
      <c r="CT758" s="170" t="str">
        <f aca="false">CONCATENATE(CD758," strain ",CM758," ",CL758,", partial cds")</f>
        <v>Hepatitis E virus strain  , partial cds</v>
      </c>
    </row>
    <row r="759" customFormat="false" ht="11.9" hidden="false" customHeight="true" outlineLevel="0" collapsed="false">
      <c r="A759" s="154" t="s">
        <v>1851</v>
      </c>
      <c r="B759" s="147" t="n">
        <v>3</v>
      </c>
      <c r="C759" s="148" t="n">
        <v>3</v>
      </c>
      <c r="D759" s="147" t="s">
        <v>1777</v>
      </c>
      <c r="E759" s="150" t="s">
        <v>640</v>
      </c>
      <c r="F759" s="210" t="s">
        <v>1852</v>
      </c>
      <c r="H759" s="146" t="s">
        <v>649</v>
      </c>
      <c r="I759" s="153" t="s">
        <v>650</v>
      </c>
      <c r="J759" s="146" t="s">
        <v>395</v>
      </c>
      <c r="M759" s="157" t="s">
        <v>348</v>
      </c>
      <c r="N759" s="158" t="s">
        <v>400</v>
      </c>
      <c r="O759" s="159" t="n">
        <v>2011</v>
      </c>
      <c r="S759" s="146" t="n">
        <v>280</v>
      </c>
      <c r="T759" s="161" t="n">
        <v>5</v>
      </c>
      <c r="AH759" s="164" t="n">
        <v>6262</v>
      </c>
      <c r="AI759" s="164" t="n">
        <v>6541</v>
      </c>
      <c r="AJ759" s="219" t="n">
        <f aca="false">SeqEnd-SeqBeg+1</f>
        <v>280</v>
      </c>
      <c r="AK759" s="220" t="n">
        <f aca="false">AND( SeqBeg&lt;=Beg  , End &lt;=SeqEnd )</f>
        <v>0</v>
      </c>
      <c r="AN759" s="221"/>
      <c r="AT759" s="147" t="s">
        <v>103</v>
      </c>
      <c r="AU759" s="146"/>
      <c r="AW759" s="222" t="str">
        <f aca="false">HYPERLINK(CONCATENATE("http://www.ncbi.nlm.nih.gov/nuccore/",BM759),BM759)</f>
        <v>KF513824</v>
      </c>
      <c r="AX759" s="219" t="e">
        <f aca="false">CONCATENATE(d#REF!,IF(I759="","",CONCATENATE(".",I759)),IF(K759="","",CONCATENATE(".",K759)),IF(M759="","",CONCATENATE(".",M759)),IF(R759="","",CONCATENATE(".",R759)),IF(U759="","","(*)"))</f>
        <v>#VALUE!</v>
      </c>
      <c r="AY759" s="170" t="str">
        <f aca="false">CONCATENATE(BM759,".",BN759)</f>
        <v>KF513824.HEV_EW302</v>
      </c>
      <c r="AZ759" s="171" t="str">
        <f aca="false">IF(AV759="",IF(ISNUMBER(FIND(".",A759)),LEFT(A759,FIND(".",A759)-1),A759),AV759)</f>
        <v>KF513824</v>
      </c>
      <c r="BA759" s="171" t="str">
        <f aca="false">IF(ISNUMBER(FIND("-",AZ759)),LEFT(AZ759,FIND("-",AZ759)-1),AZ759)</f>
        <v>KF513824</v>
      </c>
      <c r="BB759" s="170" t="str">
        <f aca="false"> MEGAname &amp; "="</f>
        <v>KF513824=</v>
      </c>
      <c r="BC759" s="170" t="str">
        <f aca="false">Clear &amp; IF(span ,"Span","out")</f>
        <v>KF513824=out</v>
      </c>
      <c r="BD759" s="170" t="str">
        <f aca="false">Clear &amp; IF(span, IF(B759=".","Selected",B759),"out")</f>
        <v>KF513824=out</v>
      </c>
      <c r="BE759" s="170" t="str">
        <f aca="false">Clear &amp; Strain</f>
        <v>KF513824=HEV_EW309</v>
      </c>
      <c r="BF759" s="170" t="e">
        <f aca="false">CONCATENATE(A759,"=",F758,". ",AX759,IF(AB759="","",CONCATENATE(".",AB759)))</f>
        <v>#VALUE!</v>
      </c>
      <c r="BG759" s="170" t="e">
        <f aca="false">CONCATENATE(A759,"=",F758,". ",AX759)</f>
        <v>#VALUE!</v>
      </c>
      <c r="BH759" s="170" t="e">
        <f aca="false">CONCATENATE(A759,"=",AX759)</f>
        <v>#VALUE!</v>
      </c>
      <c r="BI759" s="170" t="e">
        <f aca="false">CONCATENATE(A759,"=",ComForSubtype,d#REF!)</f>
        <v>#VALUE!</v>
      </c>
      <c r="BJ759" s="170" t="str">
        <f aca="false">CONCATENATE(A759,"=",E759)</f>
        <v>KF513824=3</v>
      </c>
      <c r="BK759" s="170" t="str">
        <f aca="false">CONCATENATE(A759,"=",C759)</f>
        <v>KF513824=3</v>
      </c>
      <c r="BL759" s="170" t="e">
        <f aca="false">CONCATENATE(d#REF!,"=")</f>
        <v>#VALUE!</v>
      </c>
      <c r="BM759" s="223" t="str">
        <f aca="false">IF(BA759="XX","",BA759)</f>
        <v>KF513824</v>
      </c>
      <c r="BN759" s="224" t="str">
        <f aca="false">CONCATENATE(IF(F758="","",F758),IF(G759="","",CONCATENATE(" / ",G759)))</f>
        <v>HEV_EW302</v>
      </c>
      <c r="BO759" s="225" t="e">
        <f aca="false">AX759</f>
        <v>#VALUE!</v>
      </c>
      <c r="BP759" s="226" t="str">
        <f aca="false">IF(V759="","",V759)</f>
        <v/>
      </c>
      <c r="BQ759" s="226" t="str">
        <f aca="false">IF(W759="","",CONCATENATE(W759,IF(LEFT(AO759,1)="s","+","")))</f>
        <v/>
      </c>
      <c r="BR759" s="226" t="str">
        <f aca="false">IF(X759="","",CONCATENATE(X759,IF(LEFT(AQ759,1)="s","+","")))</f>
        <v/>
      </c>
      <c r="BS759" s="226" t="str">
        <f aca="false">IF(Y759="","",CONCATENATE(Y759,IF(LEFT(AR759,1)="s","+","")))</f>
        <v/>
      </c>
      <c r="BT759" s="226" t="str">
        <f aca="false">IF(Z759="","",CONCATENATE(Z759,IF(LEFT(AS759,1)="s","+","")))</f>
        <v/>
      </c>
      <c r="BU759" s="227" t="str">
        <f aca="false">IF(AA759="","",CONCATENATE(AA759,IF(LEFT(AT759,1)="s","+","")))</f>
        <v/>
      </c>
      <c r="BW759" s="177" t="s">
        <v>338</v>
      </c>
      <c r="BX759" s="170" t="str">
        <f aca="false">IF(BW759&lt;&gt;"",IF(ISNUMBER(FIND("=",BW759)),LEFT(BW759,FIND("=",BW759)-1),BW759),BW759)</f>
        <v>xx</v>
      </c>
      <c r="BY759" s="170" t="str">
        <f aca="false">IF(BW759&lt;&gt;"",IF(ISNUMBER(FIND("=",BW759)),RIGHT(BW759,LEN(BW759)-FIND("=",BW759)),""),"")</f>
        <v>Non_select</v>
      </c>
      <c r="BZ759" s="170" t="str">
        <f aca="false">IF(BX759&lt;&gt;"",IF(ISNUMBER(FIND(".",BX759)),LEFT(BX759,FIND(".",BX759)-1),BX759),BX759)</f>
        <v>xx</v>
      </c>
      <c r="CA759" s="170" t="str">
        <f aca="false">IF(BX759&lt;&gt;"",IF(ISNUMBER(FIND(".",BX759)),RIGHT(BX759,LEN(BX759)-FIND(".",BX759)),""),"")</f>
        <v/>
      </c>
      <c r="CC759" s="170" t="str">
        <f aca="false">A759</f>
        <v>KF513824</v>
      </c>
      <c r="CD759" s="178" t="s">
        <v>339</v>
      </c>
      <c r="CE759" s="178" t="s">
        <v>340</v>
      </c>
      <c r="CF759" s="178" t="s">
        <v>341</v>
      </c>
      <c r="CK759" s="178"/>
      <c r="CR759" s="228" t="n">
        <f aca="false">C759</f>
        <v>3</v>
      </c>
      <c r="CS759" s="229" t="e">
        <f aca="false">d#REF!</f>
        <v>#VALUE!</v>
      </c>
      <c r="CT759" s="170" t="str">
        <f aca="false">CONCATENATE(CD759," strain ",CM759," ",CL759,", partial cds")</f>
        <v>Hepatitis E virus strain  , partial cds</v>
      </c>
    </row>
    <row r="760" customFormat="false" ht="11.9" hidden="false" customHeight="true" outlineLevel="0" collapsed="false">
      <c r="A760" s="154" t="s">
        <v>1853</v>
      </c>
      <c r="B760" s="147" t="n">
        <v>3</v>
      </c>
      <c r="C760" s="148" t="n">
        <v>3</v>
      </c>
      <c r="D760" s="147" t="s">
        <v>1777</v>
      </c>
      <c r="E760" s="150" t="s">
        <v>640</v>
      </c>
      <c r="F760" s="210" t="s">
        <v>1854</v>
      </c>
      <c r="H760" s="146" t="s">
        <v>649</v>
      </c>
      <c r="I760" s="153" t="s">
        <v>650</v>
      </c>
      <c r="J760" s="146" t="s">
        <v>395</v>
      </c>
      <c r="M760" s="157" t="s">
        <v>348</v>
      </c>
      <c r="N760" s="158" t="s">
        <v>400</v>
      </c>
      <c r="O760" s="159" t="n">
        <v>2011</v>
      </c>
      <c r="S760" s="146" t="n">
        <v>280</v>
      </c>
      <c r="T760" s="161" t="n">
        <v>5</v>
      </c>
      <c r="AH760" s="164" t="n">
        <v>6262</v>
      </c>
      <c r="AI760" s="164" t="n">
        <v>6541</v>
      </c>
      <c r="AJ760" s="219" t="n">
        <f aca="false">SeqEnd-SeqBeg+1</f>
        <v>280</v>
      </c>
      <c r="AK760" s="220" t="n">
        <f aca="false">AND( SeqBeg&lt;=Beg  , End &lt;=SeqEnd )</f>
        <v>0</v>
      </c>
      <c r="AN760" s="221"/>
      <c r="AT760" s="147" t="s">
        <v>103</v>
      </c>
      <c r="AU760" s="146"/>
      <c r="AW760" s="222" t="str">
        <f aca="false">HYPERLINK(CONCATENATE("http://www.ncbi.nlm.nih.gov/nuccore/",BM760),BM760)</f>
        <v>KF513833</v>
      </c>
      <c r="AX760" s="219" t="e">
        <f aca="false">CONCATENATE(d#REF!,IF(I760="","",CONCATENATE(".",I760)),IF(K760="","",CONCATENATE(".",K760)),IF(M760="","",CONCATENATE(".",M760)),IF(R760="","",CONCATENATE(".",R760)),IF(U760="","","(*)"))</f>
        <v>#VALUE!</v>
      </c>
      <c r="AY760" s="170" t="str">
        <f aca="false">CONCATENATE(BM760,".",BN760)</f>
        <v>KF513833.HEV_EW309</v>
      </c>
      <c r="AZ760" s="171" t="str">
        <f aca="false">IF(AV760="",IF(ISNUMBER(FIND(".",A760)),LEFT(A760,FIND(".",A760)-1),A760),AV760)</f>
        <v>KF513833</v>
      </c>
      <c r="BA760" s="171" t="str">
        <f aca="false">IF(ISNUMBER(FIND("-",AZ760)),LEFT(AZ760,FIND("-",AZ760)-1),AZ760)</f>
        <v>KF513833</v>
      </c>
      <c r="BB760" s="170" t="str">
        <f aca="false"> MEGAname &amp; "="</f>
        <v>KF513833=</v>
      </c>
      <c r="BC760" s="170" t="str">
        <f aca="false">Clear &amp; IF(span ,"Span","out")</f>
        <v>KF513833=out</v>
      </c>
      <c r="BD760" s="170" t="str">
        <f aca="false">Clear &amp; IF(span, IF(B760=".","Selected",B760),"out")</f>
        <v>KF513833=out</v>
      </c>
      <c r="BE760" s="170" t="str">
        <f aca="false">Clear &amp; Strain</f>
        <v>KF513833=HEV_EW317</v>
      </c>
      <c r="BF760" s="170" t="e">
        <f aca="false">CONCATENATE(A760,"=",F759,". ",AX760,IF(AB760="","",CONCATENATE(".",AB760)))</f>
        <v>#VALUE!</v>
      </c>
      <c r="BG760" s="170" t="e">
        <f aca="false">CONCATENATE(A760,"=",F759,". ",AX760)</f>
        <v>#VALUE!</v>
      </c>
      <c r="BH760" s="170" t="e">
        <f aca="false">CONCATENATE(A760,"=",AX760)</f>
        <v>#VALUE!</v>
      </c>
      <c r="BI760" s="170" t="e">
        <f aca="false">CONCATENATE(A760,"=",ComForSubtype,d#REF!)</f>
        <v>#VALUE!</v>
      </c>
      <c r="BJ760" s="170" t="str">
        <f aca="false">CONCATENATE(A760,"=",E760)</f>
        <v>KF513833=3</v>
      </c>
      <c r="BK760" s="170" t="str">
        <f aca="false">CONCATENATE(A760,"=",C760)</f>
        <v>KF513833=3</v>
      </c>
      <c r="BL760" s="170" t="e">
        <f aca="false">CONCATENATE(d#REF!,"=")</f>
        <v>#VALUE!</v>
      </c>
      <c r="BM760" s="223" t="str">
        <f aca="false">IF(BA760="XX","",BA760)</f>
        <v>KF513833</v>
      </c>
      <c r="BN760" s="224" t="str">
        <f aca="false">CONCATENATE(IF(F759="","",F759),IF(G760="","",CONCATENATE(" / ",G760)))</f>
        <v>HEV_EW309</v>
      </c>
      <c r="BO760" s="225" t="e">
        <f aca="false">AX760</f>
        <v>#VALUE!</v>
      </c>
      <c r="BP760" s="226" t="str">
        <f aca="false">IF(V760="","",V760)</f>
        <v/>
      </c>
      <c r="BQ760" s="226" t="str">
        <f aca="false">IF(W760="","",CONCATENATE(W760,IF(LEFT(AO760,1)="s","+","")))</f>
        <v/>
      </c>
      <c r="BR760" s="226" t="str">
        <f aca="false">IF(X760="","",CONCATENATE(X760,IF(LEFT(AQ760,1)="s","+","")))</f>
        <v/>
      </c>
      <c r="BS760" s="226" t="str">
        <f aca="false">IF(Y760="","",CONCATENATE(Y760,IF(LEFT(AR760,1)="s","+","")))</f>
        <v/>
      </c>
      <c r="BT760" s="226" t="str">
        <f aca="false">IF(Z760="","",CONCATENATE(Z760,IF(LEFT(AS760,1)="s","+","")))</f>
        <v/>
      </c>
      <c r="BU760" s="227" t="str">
        <f aca="false">IF(AA760="","",CONCATENATE(AA760,IF(LEFT(AT760,1)="s","+","")))</f>
        <v/>
      </c>
      <c r="BW760" s="177" t="s">
        <v>338</v>
      </c>
      <c r="BX760" s="170" t="str">
        <f aca="false">IF(BW760&lt;&gt;"",IF(ISNUMBER(FIND("=",BW760)),LEFT(BW760,FIND("=",BW760)-1),BW760),BW760)</f>
        <v>xx</v>
      </c>
      <c r="BY760" s="170" t="str">
        <f aca="false">IF(BW760&lt;&gt;"",IF(ISNUMBER(FIND("=",BW760)),RIGHT(BW760,LEN(BW760)-FIND("=",BW760)),""),"")</f>
        <v>Non_select</v>
      </c>
      <c r="BZ760" s="170" t="str">
        <f aca="false">IF(BX760&lt;&gt;"",IF(ISNUMBER(FIND(".",BX760)),LEFT(BX760,FIND(".",BX760)-1),BX760),BX760)</f>
        <v>xx</v>
      </c>
      <c r="CA760" s="170" t="str">
        <f aca="false">IF(BX760&lt;&gt;"",IF(ISNUMBER(FIND(".",BX760)),RIGHT(BX760,LEN(BX760)-FIND(".",BX760)),""),"")</f>
        <v/>
      </c>
      <c r="CC760" s="170" t="str">
        <f aca="false">A760</f>
        <v>KF513833</v>
      </c>
      <c r="CD760" s="178" t="s">
        <v>339</v>
      </c>
      <c r="CE760" s="178" t="s">
        <v>340</v>
      </c>
      <c r="CF760" s="178" t="s">
        <v>341</v>
      </c>
      <c r="CK760" s="178"/>
      <c r="CR760" s="228" t="n">
        <f aca="false">C760</f>
        <v>3</v>
      </c>
      <c r="CS760" s="229" t="e">
        <f aca="false">d#REF!</f>
        <v>#VALUE!</v>
      </c>
      <c r="CT760" s="170" t="str">
        <f aca="false">CONCATENATE(CD760," strain ",CM760," ",CL760,", partial cds")</f>
        <v>Hepatitis E virus strain  , partial cds</v>
      </c>
    </row>
    <row r="761" customFormat="false" ht="11.9" hidden="false" customHeight="true" outlineLevel="0" collapsed="false">
      <c r="A761" s="154" t="s">
        <v>1855</v>
      </c>
      <c r="B761" s="147" t="n">
        <v>3</v>
      </c>
      <c r="C761" s="148" t="n">
        <v>3</v>
      </c>
      <c r="D761" s="147" t="s">
        <v>1777</v>
      </c>
      <c r="E761" s="150" t="s">
        <v>640</v>
      </c>
      <c r="F761" s="210" t="s">
        <v>1856</v>
      </c>
      <c r="H761" s="146" t="s">
        <v>649</v>
      </c>
      <c r="I761" s="153" t="s">
        <v>650</v>
      </c>
      <c r="J761" s="146" t="s">
        <v>395</v>
      </c>
      <c r="M761" s="157" t="s">
        <v>348</v>
      </c>
      <c r="N761" s="158" t="s">
        <v>400</v>
      </c>
      <c r="O761" s="159" t="n">
        <v>2011</v>
      </c>
      <c r="S761" s="146" t="n">
        <v>280</v>
      </c>
      <c r="T761" s="161" t="n">
        <v>6</v>
      </c>
      <c r="AH761" s="164" t="n">
        <v>6262</v>
      </c>
      <c r="AI761" s="164" t="n">
        <v>6541</v>
      </c>
      <c r="AJ761" s="219" t="n">
        <f aca="false">SeqEnd-SeqBeg+1</f>
        <v>280</v>
      </c>
      <c r="AK761" s="220" t="n">
        <f aca="false">AND( SeqBeg&lt;=Beg  , End &lt;=SeqEnd )</f>
        <v>0</v>
      </c>
      <c r="AN761" s="221"/>
      <c r="AT761" s="147" t="s">
        <v>103</v>
      </c>
      <c r="AU761" s="146"/>
      <c r="AW761" s="222" t="str">
        <f aca="false">HYPERLINK(CONCATENATE("http://www.ncbi.nlm.nih.gov/nuccore/",BM761),BM761)</f>
        <v>KF513860</v>
      </c>
      <c r="AX761" s="219" t="e">
        <f aca="false">CONCATENATE(d#REF!,IF(I761="","",CONCATENATE(".",I761)),IF(K761="","",CONCATENATE(".",K761)),IF(M761="","",CONCATENATE(".",M761)),IF(R761="","",CONCATENATE(".",R761)),IF(U761="","","(*)"))</f>
        <v>#VALUE!</v>
      </c>
      <c r="AY761" s="170" t="str">
        <f aca="false">CONCATENATE(BM761,".",BN761)</f>
        <v>KF513860.HEV_EW317</v>
      </c>
      <c r="AZ761" s="171" t="str">
        <f aca="false">IF(AV761="",IF(ISNUMBER(FIND(".",A761)),LEFT(A761,FIND(".",A761)-1),A761),AV761)</f>
        <v>KF513860</v>
      </c>
      <c r="BA761" s="171" t="str">
        <f aca="false">IF(ISNUMBER(FIND("-",AZ761)),LEFT(AZ761,FIND("-",AZ761)-1),AZ761)</f>
        <v>KF513860</v>
      </c>
      <c r="BB761" s="170" t="str">
        <f aca="false"> MEGAname &amp; "="</f>
        <v>KF513860=</v>
      </c>
      <c r="BC761" s="170" t="str">
        <f aca="false">Clear &amp; IF(span ,"Span","out")</f>
        <v>KF513860=out</v>
      </c>
      <c r="BD761" s="170" t="str">
        <f aca="false">Clear &amp; IF(span, IF(B761=".","Selected",B761),"out")</f>
        <v>KF513860=out</v>
      </c>
      <c r="BE761" s="170" t="str">
        <f aca="false">Clear &amp; Strain</f>
        <v>KF513860=HEV_EW341</v>
      </c>
      <c r="BF761" s="170" t="e">
        <f aca="false">CONCATENATE(A761,"=",F760,". ",AX761,IF(AB761="","",CONCATENATE(".",AB761)))</f>
        <v>#VALUE!</v>
      </c>
      <c r="BG761" s="170" t="e">
        <f aca="false">CONCATENATE(A761,"=",F760,". ",AX761)</f>
        <v>#VALUE!</v>
      </c>
      <c r="BH761" s="170" t="e">
        <f aca="false">CONCATENATE(A761,"=",AX761)</f>
        <v>#VALUE!</v>
      </c>
      <c r="BI761" s="170" t="e">
        <f aca="false">CONCATENATE(A761,"=",ComForSubtype,d#REF!)</f>
        <v>#VALUE!</v>
      </c>
      <c r="BJ761" s="170" t="str">
        <f aca="false">CONCATENATE(A761,"=",E761)</f>
        <v>KF513860=3</v>
      </c>
      <c r="BK761" s="170" t="str">
        <f aca="false">CONCATENATE(A761,"=",C761)</f>
        <v>KF513860=3</v>
      </c>
      <c r="BL761" s="170" t="e">
        <f aca="false">CONCATENATE(d#REF!,"=")</f>
        <v>#VALUE!</v>
      </c>
      <c r="BM761" s="223" t="str">
        <f aca="false">IF(BA761="XX","",BA761)</f>
        <v>KF513860</v>
      </c>
      <c r="BN761" s="224" t="str">
        <f aca="false">CONCATENATE(IF(F760="","",F760),IF(G761="","",CONCATENATE(" / ",G761)))</f>
        <v>HEV_EW317</v>
      </c>
      <c r="BO761" s="225" t="e">
        <f aca="false">AX761</f>
        <v>#VALUE!</v>
      </c>
      <c r="BP761" s="226" t="str">
        <f aca="false">IF(V761="","",V761)</f>
        <v/>
      </c>
      <c r="BQ761" s="226" t="str">
        <f aca="false">IF(W761="","",CONCATENATE(W761,IF(LEFT(AO761,1)="s","+","")))</f>
        <v/>
      </c>
      <c r="BR761" s="226" t="str">
        <f aca="false">IF(X761="","",CONCATENATE(X761,IF(LEFT(AQ761,1)="s","+","")))</f>
        <v/>
      </c>
      <c r="BS761" s="226" t="str">
        <f aca="false">IF(Y761="","",CONCATENATE(Y761,IF(LEFT(AR761,1)="s","+","")))</f>
        <v/>
      </c>
      <c r="BT761" s="226" t="str">
        <f aca="false">IF(Z761="","",CONCATENATE(Z761,IF(LEFT(AS761,1)="s","+","")))</f>
        <v/>
      </c>
      <c r="BU761" s="227" t="str">
        <f aca="false">IF(AA761="","",CONCATENATE(AA761,IF(LEFT(AT761,1)="s","+","")))</f>
        <v/>
      </c>
      <c r="BW761" s="177" t="s">
        <v>338</v>
      </c>
      <c r="BX761" s="170" t="str">
        <f aca="false">IF(BW761&lt;&gt;"",IF(ISNUMBER(FIND("=",BW761)),LEFT(BW761,FIND("=",BW761)-1),BW761),BW761)</f>
        <v>xx</v>
      </c>
      <c r="BY761" s="170" t="str">
        <f aca="false">IF(BW761&lt;&gt;"",IF(ISNUMBER(FIND("=",BW761)),RIGHT(BW761,LEN(BW761)-FIND("=",BW761)),""),"")</f>
        <v>Non_select</v>
      </c>
      <c r="BZ761" s="170" t="str">
        <f aca="false">IF(BX761&lt;&gt;"",IF(ISNUMBER(FIND(".",BX761)),LEFT(BX761,FIND(".",BX761)-1),BX761),BX761)</f>
        <v>xx</v>
      </c>
      <c r="CA761" s="170" t="str">
        <f aca="false">IF(BX761&lt;&gt;"",IF(ISNUMBER(FIND(".",BX761)),RIGHT(BX761,LEN(BX761)-FIND(".",BX761)),""),"")</f>
        <v/>
      </c>
      <c r="CC761" s="170" t="str">
        <f aca="false">A761</f>
        <v>KF513860</v>
      </c>
      <c r="CD761" s="178" t="s">
        <v>339</v>
      </c>
      <c r="CE761" s="178" t="s">
        <v>340</v>
      </c>
      <c r="CF761" s="178" t="s">
        <v>341</v>
      </c>
      <c r="CK761" s="178"/>
      <c r="CR761" s="228" t="n">
        <f aca="false">C761</f>
        <v>3</v>
      </c>
      <c r="CS761" s="229" t="e">
        <f aca="false">d#REF!</f>
        <v>#VALUE!</v>
      </c>
      <c r="CT761" s="170" t="str">
        <f aca="false">CONCATENATE(CD761," strain ",CM761," ",CL761,", partial cds")</f>
        <v>Hepatitis E virus strain  , partial cds</v>
      </c>
    </row>
    <row r="762" customFormat="false" ht="11.9" hidden="false" customHeight="true" outlineLevel="0" collapsed="false">
      <c r="A762" s="154" t="s">
        <v>1857</v>
      </c>
      <c r="B762" s="147" t="n">
        <v>3</v>
      </c>
      <c r="C762" s="148" t="n">
        <v>3</v>
      </c>
      <c r="D762" s="147" t="s">
        <v>1777</v>
      </c>
      <c r="E762" s="150" t="s">
        <v>640</v>
      </c>
      <c r="F762" s="210" t="s">
        <v>1858</v>
      </c>
      <c r="H762" s="146" t="s">
        <v>649</v>
      </c>
      <c r="I762" s="153" t="s">
        <v>650</v>
      </c>
      <c r="J762" s="146" t="s">
        <v>395</v>
      </c>
      <c r="M762" s="157" t="s">
        <v>348</v>
      </c>
      <c r="N762" s="158" t="s">
        <v>400</v>
      </c>
      <c r="O762" s="159" t="n">
        <v>2011</v>
      </c>
      <c r="S762" s="146" t="n">
        <v>280</v>
      </c>
      <c r="T762" s="161" t="n">
        <v>6</v>
      </c>
      <c r="AH762" s="164" t="n">
        <v>6262</v>
      </c>
      <c r="AI762" s="164" t="n">
        <v>6541</v>
      </c>
      <c r="AJ762" s="219" t="n">
        <f aca="false">SeqEnd-SeqBeg+1</f>
        <v>280</v>
      </c>
      <c r="AK762" s="220" t="n">
        <f aca="false">AND( SeqBeg&lt;=Beg  , End &lt;=SeqEnd )</f>
        <v>0</v>
      </c>
      <c r="AN762" s="221"/>
      <c r="AT762" s="147" t="s">
        <v>103</v>
      </c>
      <c r="AU762" s="146"/>
      <c r="AW762" s="222" t="str">
        <f aca="false">HYPERLINK(CONCATENATE("http://www.ncbi.nlm.nih.gov/nuccore/",BM762),BM762)</f>
        <v>KF513865</v>
      </c>
      <c r="AX762" s="219" t="e">
        <f aca="false">CONCATENATE(d#REF!,IF(I762="","",CONCATENATE(".",I762)),IF(K762="","",CONCATENATE(".",K762)),IF(M762="","",CONCATENATE(".",M762)),IF(R762="","",CONCATENATE(".",R762)),IF(U762="","","(*)"))</f>
        <v>#VALUE!</v>
      </c>
      <c r="AY762" s="170" t="str">
        <f aca="false">CONCATENATE(BM762,".",BN762)</f>
        <v>KF513865.HEV_EW341</v>
      </c>
      <c r="AZ762" s="171" t="str">
        <f aca="false">IF(AV762="",IF(ISNUMBER(FIND(".",A762)),LEFT(A762,FIND(".",A762)-1),A762),AV762)</f>
        <v>KF513865</v>
      </c>
      <c r="BA762" s="171" t="str">
        <f aca="false">IF(ISNUMBER(FIND("-",AZ762)),LEFT(AZ762,FIND("-",AZ762)-1),AZ762)</f>
        <v>KF513865</v>
      </c>
      <c r="BB762" s="170" t="str">
        <f aca="false"> MEGAname &amp; "="</f>
        <v>KF513865=</v>
      </c>
      <c r="BC762" s="170" t="str">
        <f aca="false">Clear &amp; IF(span ,"Span","out")</f>
        <v>KF513865=out</v>
      </c>
      <c r="BD762" s="170" t="str">
        <f aca="false">Clear &amp; IF(span, IF(B762=".","Selected",B762),"out")</f>
        <v>KF513865=out</v>
      </c>
      <c r="BE762" s="170" t="str">
        <f aca="false">Clear &amp; Strain</f>
        <v>KF513865=HEV_EW346</v>
      </c>
      <c r="BF762" s="170" t="e">
        <f aca="false">CONCATENATE(A762,"=",F761,". ",AX762,IF(AB762="","",CONCATENATE(".",AB762)))</f>
        <v>#VALUE!</v>
      </c>
      <c r="BG762" s="170" t="e">
        <f aca="false">CONCATENATE(A762,"=",F761,". ",AX762)</f>
        <v>#VALUE!</v>
      </c>
      <c r="BH762" s="170" t="e">
        <f aca="false">CONCATENATE(A762,"=",AX762)</f>
        <v>#VALUE!</v>
      </c>
      <c r="BI762" s="170" t="e">
        <f aca="false">CONCATENATE(A762,"=",ComForSubtype,d#REF!)</f>
        <v>#VALUE!</v>
      </c>
      <c r="BJ762" s="170" t="str">
        <f aca="false">CONCATENATE(A762,"=",E762)</f>
        <v>KF513865=3</v>
      </c>
      <c r="BK762" s="170" t="str">
        <f aca="false">CONCATENATE(A762,"=",C762)</f>
        <v>KF513865=3</v>
      </c>
      <c r="BL762" s="170" t="e">
        <f aca="false">CONCATENATE(d#REF!,"=")</f>
        <v>#VALUE!</v>
      </c>
      <c r="BM762" s="223" t="str">
        <f aca="false">IF(BA762="XX","",BA762)</f>
        <v>KF513865</v>
      </c>
      <c r="BN762" s="224" t="str">
        <f aca="false">CONCATENATE(IF(F761="","",F761),IF(G762="","",CONCATENATE(" / ",G762)))</f>
        <v>HEV_EW341</v>
      </c>
      <c r="BO762" s="225" t="e">
        <f aca="false">AX762</f>
        <v>#VALUE!</v>
      </c>
      <c r="BP762" s="226" t="str">
        <f aca="false">IF(V762="","",V762)</f>
        <v/>
      </c>
      <c r="BQ762" s="226" t="str">
        <f aca="false">IF(W762="","",CONCATENATE(W762,IF(LEFT(AO762,1)="s","+","")))</f>
        <v/>
      </c>
      <c r="BR762" s="226" t="str">
        <f aca="false">IF(X762="","",CONCATENATE(X762,IF(LEFT(AQ762,1)="s","+","")))</f>
        <v/>
      </c>
      <c r="BS762" s="226" t="str">
        <f aca="false">IF(Y762="","",CONCATENATE(Y762,IF(LEFT(AR762,1)="s","+","")))</f>
        <v/>
      </c>
      <c r="BT762" s="226" t="str">
        <f aca="false">IF(Z762="","",CONCATENATE(Z762,IF(LEFT(AS762,1)="s","+","")))</f>
        <v/>
      </c>
      <c r="BU762" s="227" t="str">
        <f aca="false">IF(AA762="","",CONCATENATE(AA762,IF(LEFT(AT762,1)="s","+","")))</f>
        <v/>
      </c>
      <c r="BW762" s="177" t="s">
        <v>338</v>
      </c>
      <c r="BX762" s="170" t="str">
        <f aca="false">IF(BW762&lt;&gt;"",IF(ISNUMBER(FIND("=",BW762)),LEFT(BW762,FIND("=",BW762)-1),BW762),BW762)</f>
        <v>xx</v>
      </c>
      <c r="BY762" s="170" t="str">
        <f aca="false">IF(BW762&lt;&gt;"",IF(ISNUMBER(FIND("=",BW762)),RIGHT(BW762,LEN(BW762)-FIND("=",BW762)),""),"")</f>
        <v>Non_select</v>
      </c>
      <c r="BZ762" s="170" t="str">
        <f aca="false">IF(BX762&lt;&gt;"",IF(ISNUMBER(FIND(".",BX762)),LEFT(BX762,FIND(".",BX762)-1),BX762),BX762)</f>
        <v>xx</v>
      </c>
      <c r="CA762" s="170" t="str">
        <f aca="false">IF(BX762&lt;&gt;"",IF(ISNUMBER(FIND(".",BX762)),RIGHT(BX762,LEN(BX762)-FIND(".",BX762)),""),"")</f>
        <v/>
      </c>
      <c r="CC762" s="170" t="str">
        <f aca="false">A762</f>
        <v>KF513865</v>
      </c>
      <c r="CD762" s="178" t="s">
        <v>339</v>
      </c>
      <c r="CE762" s="178" t="s">
        <v>340</v>
      </c>
      <c r="CF762" s="178" t="s">
        <v>341</v>
      </c>
      <c r="CK762" s="178"/>
      <c r="CR762" s="228" t="n">
        <f aca="false">C762</f>
        <v>3</v>
      </c>
      <c r="CS762" s="229" t="e">
        <f aca="false">d#REF!</f>
        <v>#VALUE!</v>
      </c>
      <c r="CT762" s="170" t="str">
        <f aca="false">CONCATENATE(CD762," strain ",CM762," ",CL762,", partial cds")</f>
        <v>Hepatitis E virus strain  , partial cds</v>
      </c>
    </row>
    <row r="763" customFormat="false" ht="11.9" hidden="false" customHeight="true" outlineLevel="0" collapsed="false">
      <c r="A763" s="154" t="s">
        <v>1859</v>
      </c>
      <c r="B763" s="147" t="n">
        <v>3</v>
      </c>
      <c r="C763" s="148" t="n">
        <v>3</v>
      </c>
      <c r="D763" s="147" t="s">
        <v>1777</v>
      </c>
      <c r="E763" s="150" t="s">
        <v>640</v>
      </c>
      <c r="F763" s="210" t="s">
        <v>1860</v>
      </c>
      <c r="H763" s="146" t="s">
        <v>649</v>
      </c>
      <c r="I763" s="153" t="s">
        <v>650</v>
      </c>
      <c r="J763" s="146" t="s">
        <v>395</v>
      </c>
      <c r="M763" s="157" t="s">
        <v>348</v>
      </c>
      <c r="N763" s="158" t="s">
        <v>400</v>
      </c>
      <c r="O763" s="159" t="n">
        <v>2011</v>
      </c>
      <c r="S763" s="146" t="n">
        <v>280</v>
      </c>
      <c r="T763" s="161" t="n">
        <v>6</v>
      </c>
      <c r="AH763" s="164" t="n">
        <v>6262</v>
      </c>
      <c r="AI763" s="164" t="n">
        <v>6541</v>
      </c>
      <c r="AJ763" s="219" t="n">
        <f aca="false">SeqEnd-SeqBeg+1</f>
        <v>280</v>
      </c>
      <c r="AK763" s="220" t="n">
        <f aca="false">AND( SeqBeg&lt;=Beg  , End &lt;=SeqEnd )</f>
        <v>0</v>
      </c>
      <c r="AN763" s="221"/>
      <c r="AT763" s="147" t="s">
        <v>103</v>
      </c>
      <c r="AU763" s="146"/>
      <c r="AW763" s="222" t="str">
        <f aca="false">HYPERLINK(CONCATENATE("http://www.ncbi.nlm.nih.gov/nuccore/",BM763),BM763)</f>
        <v>KF513875</v>
      </c>
      <c r="AX763" s="219" t="e">
        <f aca="false">CONCATENATE(d#REF!,IF(I763="","",CONCATENATE(".",I763)),IF(K763="","",CONCATENATE(".",K763)),IF(M763="","",CONCATENATE(".",M763)),IF(R763="","",CONCATENATE(".",R763)),IF(U763="","","(*)"))</f>
        <v>#VALUE!</v>
      </c>
      <c r="AY763" s="170" t="str">
        <f aca="false">CONCATENATE(BM763,".",BN763)</f>
        <v>KF513875.HEV_EW346</v>
      </c>
      <c r="AZ763" s="171" t="str">
        <f aca="false">IF(AV763="",IF(ISNUMBER(FIND(".",A763)),LEFT(A763,FIND(".",A763)-1),A763),AV763)</f>
        <v>KF513875</v>
      </c>
      <c r="BA763" s="171" t="str">
        <f aca="false">IF(ISNUMBER(FIND("-",AZ763)),LEFT(AZ763,FIND("-",AZ763)-1),AZ763)</f>
        <v>KF513875</v>
      </c>
      <c r="BB763" s="170" t="str">
        <f aca="false"> MEGAname &amp; "="</f>
        <v>KF513875=</v>
      </c>
      <c r="BC763" s="170" t="str">
        <f aca="false">Clear &amp; IF(span ,"Span","out")</f>
        <v>KF513875=out</v>
      </c>
      <c r="BD763" s="170" t="str">
        <f aca="false">Clear &amp; IF(span, IF(B763=".","Selected",B763),"out")</f>
        <v>KF513875=out</v>
      </c>
      <c r="BE763" s="170" t="str">
        <f aca="false">Clear &amp; Strain</f>
        <v>KF513875=HEV_EW355</v>
      </c>
      <c r="BF763" s="170" t="e">
        <f aca="false">CONCATENATE(A763,"=",F762,". ",AX763,IF(AB763="","",CONCATENATE(".",AB763)))</f>
        <v>#VALUE!</v>
      </c>
      <c r="BG763" s="170" t="e">
        <f aca="false">CONCATENATE(A763,"=",F762,". ",AX763)</f>
        <v>#VALUE!</v>
      </c>
      <c r="BH763" s="170" t="e">
        <f aca="false">CONCATENATE(A763,"=",AX763)</f>
        <v>#VALUE!</v>
      </c>
      <c r="BI763" s="170" t="e">
        <f aca="false">CONCATENATE(A763,"=",ComForSubtype,d#REF!)</f>
        <v>#VALUE!</v>
      </c>
      <c r="BJ763" s="170" t="str">
        <f aca="false">CONCATENATE(A763,"=",E763)</f>
        <v>KF513875=3</v>
      </c>
      <c r="BK763" s="170" t="str">
        <f aca="false">CONCATENATE(A763,"=",C763)</f>
        <v>KF513875=3</v>
      </c>
      <c r="BL763" s="170" t="e">
        <f aca="false">CONCATENATE(d#REF!,"=")</f>
        <v>#VALUE!</v>
      </c>
      <c r="BM763" s="223" t="str">
        <f aca="false">IF(BA763="XX","",BA763)</f>
        <v>KF513875</v>
      </c>
      <c r="BN763" s="224" t="str">
        <f aca="false">CONCATENATE(IF(F762="","",F762),IF(G763="","",CONCATENATE(" / ",G763)))</f>
        <v>HEV_EW346</v>
      </c>
      <c r="BO763" s="225" t="e">
        <f aca="false">AX763</f>
        <v>#VALUE!</v>
      </c>
      <c r="BP763" s="226" t="str">
        <f aca="false">IF(V763="","",V763)</f>
        <v/>
      </c>
      <c r="BQ763" s="226" t="str">
        <f aca="false">IF(W763="","",CONCATENATE(W763,IF(LEFT(AO763,1)="s","+","")))</f>
        <v/>
      </c>
      <c r="BR763" s="226" t="str">
        <f aca="false">IF(X763="","",CONCATENATE(X763,IF(LEFT(AQ763,1)="s","+","")))</f>
        <v/>
      </c>
      <c r="BS763" s="226" t="str">
        <f aca="false">IF(Y763="","",CONCATENATE(Y763,IF(LEFT(AR763,1)="s","+","")))</f>
        <v/>
      </c>
      <c r="BT763" s="226" t="str">
        <f aca="false">IF(Z763="","",CONCATENATE(Z763,IF(LEFT(AS763,1)="s","+","")))</f>
        <v/>
      </c>
      <c r="BU763" s="227" t="str">
        <f aca="false">IF(AA763="","",CONCATENATE(AA763,IF(LEFT(AT763,1)="s","+","")))</f>
        <v/>
      </c>
      <c r="BW763" s="177" t="s">
        <v>338</v>
      </c>
      <c r="BX763" s="170" t="str">
        <f aca="false">IF(BW763&lt;&gt;"",IF(ISNUMBER(FIND("=",BW763)),LEFT(BW763,FIND("=",BW763)-1),BW763),BW763)</f>
        <v>xx</v>
      </c>
      <c r="BY763" s="170" t="str">
        <f aca="false">IF(BW763&lt;&gt;"",IF(ISNUMBER(FIND("=",BW763)),RIGHT(BW763,LEN(BW763)-FIND("=",BW763)),""),"")</f>
        <v>Non_select</v>
      </c>
      <c r="BZ763" s="170" t="str">
        <f aca="false">IF(BX763&lt;&gt;"",IF(ISNUMBER(FIND(".",BX763)),LEFT(BX763,FIND(".",BX763)-1),BX763),BX763)</f>
        <v>xx</v>
      </c>
      <c r="CA763" s="170" t="str">
        <f aca="false">IF(BX763&lt;&gt;"",IF(ISNUMBER(FIND(".",BX763)),RIGHT(BX763,LEN(BX763)-FIND(".",BX763)),""),"")</f>
        <v/>
      </c>
      <c r="CC763" s="170" t="str">
        <f aca="false">A763</f>
        <v>KF513875</v>
      </c>
      <c r="CD763" s="178" t="s">
        <v>339</v>
      </c>
      <c r="CE763" s="178" t="s">
        <v>340</v>
      </c>
      <c r="CF763" s="178" t="s">
        <v>341</v>
      </c>
      <c r="CK763" s="178"/>
      <c r="CR763" s="228" t="n">
        <f aca="false">C763</f>
        <v>3</v>
      </c>
      <c r="CS763" s="229" t="e">
        <f aca="false">d#REF!</f>
        <v>#VALUE!</v>
      </c>
      <c r="CT763" s="170" t="str">
        <f aca="false">CONCATENATE(CD763," strain ",CM763," ",CL763,", partial cds")</f>
        <v>Hepatitis E virus strain  , partial cds</v>
      </c>
    </row>
    <row r="764" customFormat="false" ht="11.9" hidden="false" customHeight="true" outlineLevel="0" collapsed="false">
      <c r="A764" s="154" t="s">
        <v>1861</v>
      </c>
      <c r="B764" s="147" t="n">
        <v>3</v>
      </c>
      <c r="C764" s="148" t="n">
        <v>3</v>
      </c>
      <c r="D764" s="147" t="s">
        <v>1777</v>
      </c>
      <c r="E764" s="150" t="s">
        <v>640</v>
      </c>
      <c r="F764" s="210" t="s">
        <v>1862</v>
      </c>
      <c r="H764" s="146" t="s">
        <v>649</v>
      </c>
      <c r="I764" s="153" t="s">
        <v>650</v>
      </c>
      <c r="J764" s="146" t="s">
        <v>395</v>
      </c>
      <c r="M764" s="157" t="s">
        <v>348</v>
      </c>
      <c r="N764" s="158" t="s">
        <v>400</v>
      </c>
      <c r="O764" s="159" t="n">
        <v>2012</v>
      </c>
      <c r="S764" s="146" t="n">
        <v>280</v>
      </c>
      <c r="T764" s="161" t="n">
        <v>6</v>
      </c>
      <c r="AH764" s="164" t="n">
        <v>6262</v>
      </c>
      <c r="AI764" s="164" t="n">
        <v>6541</v>
      </c>
      <c r="AJ764" s="219" t="n">
        <f aca="false">SeqEnd-SeqBeg+1</f>
        <v>280</v>
      </c>
      <c r="AK764" s="220" t="n">
        <f aca="false">AND( SeqBeg&lt;=Beg  , End &lt;=SeqEnd )</f>
        <v>0</v>
      </c>
      <c r="AN764" s="221"/>
      <c r="AT764" s="147" t="s">
        <v>103</v>
      </c>
      <c r="AU764" s="146"/>
      <c r="AW764" s="222" t="str">
        <f aca="false">HYPERLINK(CONCATENATE("http://www.ncbi.nlm.nih.gov/nuccore/",BM764),BM764)</f>
        <v>KF513893</v>
      </c>
      <c r="AX764" s="219" t="e">
        <f aca="false">CONCATENATE(d#REF!,IF(I764="","",CONCATENATE(".",I764)),IF(K764="","",CONCATENATE(".",K764)),IF(M764="","",CONCATENATE(".",M764)),IF(R764="","",CONCATENATE(".",R764)),IF(U764="","","(*)"))</f>
        <v>#VALUE!</v>
      </c>
      <c r="AY764" s="170" t="str">
        <f aca="false">CONCATENATE(BM764,".",BN764)</f>
        <v>KF513893.HEV_EW355</v>
      </c>
      <c r="AZ764" s="171" t="str">
        <f aca="false">IF(AV764="",IF(ISNUMBER(FIND(".",A764)),LEFT(A764,FIND(".",A764)-1),A764),AV764)</f>
        <v>KF513893</v>
      </c>
      <c r="BA764" s="171" t="str">
        <f aca="false">IF(ISNUMBER(FIND("-",AZ764)),LEFT(AZ764,FIND("-",AZ764)-1),AZ764)</f>
        <v>KF513893</v>
      </c>
      <c r="BB764" s="170" t="str">
        <f aca="false"> MEGAname &amp; "="</f>
        <v>KF513893=</v>
      </c>
      <c r="BC764" s="170" t="str">
        <f aca="false">Clear &amp; IF(span ,"Span","out")</f>
        <v>KF513893=out</v>
      </c>
      <c r="BD764" s="170" t="str">
        <f aca="false">Clear &amp; IF(span, IF(B764=".","Selected",B764),"out")</f>
        <v>KF513893=out</v>
      </c>
      <c r="BE764" s="170" t="str">
        <f aca="false">Clear &amp; Strain</f>
        <v>KF513893=HEV_EW371</v>
      </c>
      <c r="BF764" s="170" t="e">
        <f aca="false">CONCATENATE(A764,"=",F763,". ",AX764,IF(AB764="","",CONCATENATE(".",AB764)))</f>
        <v>#VALUE!</v>
      </c>
      <c r="BG764" s="170" t="e">
        <f aca="false">CONCATENATE(A764,"=",F763,". ",AX764)</f>
        <v>#VALUE!</v>
      </c>
      <c r="BH764" s="170" t="e">
        <f aca="false">CONCATENATE(A764,"=",AX764)</f>
        <v>#VALUE!</v>
      </c>
      <c r="BI764" s="170" t="e">
        <f aca="false">CONCATENATE(A764,"=",ComForSubtype,d#REF!)</f>
        <v>#VALUE!</v>
      </c>
      <c r="BJ764" s="170" t="str">
        <f aca="false">CONCATENATE(A764,"=",E764)</f>
        <v>KF513893=3</v>
      </c>
      <c r="BK764" s="170" t="str">
        <f aca="false">CONCATENATE(A764,"=",C764)</f>
        <v>KF513893=3</v>
      </c>
      <c r="BL764" s="170" t="e">
        <f aca="false">CONCATENATE(d#REF!,"=")</f>
        <v>#VALUE!</v>
      </c>
      <c r="BM764" s="223" t="str">
        <f aca="false">IF(BA764="XX","",BA764)</f>
        <v>KF513893</v>
      </c>
      <c r="BN764" s="224" t="str">
        <f aca="false">CONCATENATE(IF(F763="","",F763),IF(G764="","",CONCATENATE(" / ",G764)))</f>
        <v>HEV_EW355</v>
      </c>
      <c r="BO764" s="225" t="e">
        <f aca="false">AX764</f>
        <v>#VALUE!</v>
      </c>
      <c r="BP764" s="226" t="str">
        <f aca="false">IF(V764="","",V764)</f>
        <v/>
      </c>
      <c r="BQ764" s="226" t="str">
        <f aca="false">IF(W764="","",CONCATENATE(W764,IF(LEFT(AO764,1)="s","+","")))</f>
        <v/>
      </c>
      <c r="BR764" s="226" t="str">
        <f aca="false">IF(X764="","",CONCATENATE(X764,IF(LEFT(AQ764,1)="s","+","")))</f>
        <v/>
      </c>
      <c r="BS764" s="226" t="str">
        <f aca="false">IF(Y764="","",CONCATENATE(Y764,IF(LEFT(AR764,1)="s","+","")))</f>
        <v/>
      </c>
      <c r="BT764" s="226" t="str">
        <f aca="false">IF(Z764="","",CONCATENATE(Z764,IF(LEFT(AS764,1)="s","+","")))</f>
        <v/>
      </c>
      <c r="BU764" s="227" t="str">
        <f aca="false">IF(AA764="","",CONCATENATE(AA764,IF(LEFT(AT764,1)="s","+","")))</f>
        <v/>
      </c>
      <c r="BW764" s="177" t="s">
        <v>338</v>
      </c>
      <c r="BX764" s="170" t="str">
        <f aca="false">IF(BW764&lt;&gt;"",IF(ISNUMBER(FIND("=",BW764)),LEFT(BW764,FIND("=",BW764)-1),BW764),BW764)</f>
        <v>xx</v>
      </c>
      <c r="BY764" s="170" t="str">
        <f aca="false">IF(BW764&lt;&gt;"",IF(ISNUMBER(FIND("=",BW764)),RIGHT(BW764,LEN(BW764)-FIND("=",BW764)),""),"")</f>
        <v>Non_select</v>
      </c>
      <c r="BZ764" s="170" t="str">
        <f aca="false">IF(BX764&lt;&gt;"",IF(ISNUMBER(FIND(".",BX764)),LEFT(BX764,FIND(".",BX764)-1),BX764),BX764)</f>
        <v>xx</v>
      </c>
      <c r="CA764" s="170" t="str">
        <f aca="false">IF(BX764&lt;&gt;"",IF(ISNUMBER(FIND(".",BX764)),RIGHT(BX764,LEN(BX764)-FIND(".",BX764)),""),"")</f>
        <v/>
      </c>
      <c r="CC764" s="170" t="str">
        <f aca="false">A764</f>
        <v>KF513893</v>
      </c>
      <c r="CD764" s="178" t="s">
        <v>339</v>
      </c>
      <c r="CE764" s="178" t="s">
        <v>340</v>
      </c>
      <c r="CF764" s="178" t="s">
        <v>341</v>
      </c>
      <c r="CK764" s="178"/>
      <c r="CR764" s="228" t="n">
        <f aca="false">C764</f>
        <v>3</v>
      </c>
      <c r="CS764" s="229" t="e">
        <f aca="false">d#REF!</f>
        <v>#VALUE!</v>
      </c>
      <c r="CT764" s="170" t="str">
        <f aca="false">CONCATENATE(CD764," strain ",CM764," ",CL764,", partial cds")</f>
        <v>Hepatitis E virus strain  , partial cds</v>
      </c>
    </row>
    <row r="765" customFormat="false" ht="11.9" hidden="false" customHeight="true" outlineLevel="0" collapsed="false">
      <c r="A765" s="154" t="s">
        <v>1863</v>
      </c>
      <c r="B765" s="147" t="n">
        <v>3</v>
      </c>
      <c r="C765" s="148" t="n">
        <v>3</v>
      </c>
      <c r="D765" s="147" t="s">
        <v>1777</v>
      </c>
      <c r="E765" s="150" t="s">
        <v>640</v>
      </c>
      <c r="F765" s="210" t="s">
        <v>1864</v>
      </c>
      <c r="H765" s="146" t="s">
        <v>649</v>
      </c>
      <c r="I765" s="153" t="s">
        <v>650</v>
      </c>
      <c r="J765" s="146" t="s">
        <v>395</v>
      </c>
      <c r="M765" s="157" t="s">
        <v>348</v>
      </c>
      <c r="N765" s="158" t="s">
        <v>400</v>
      </c>
      <c r="O765" s="159" t="n">
        <v>2012</v>
      </c>
      <c r="S765" s="146" t="n">
        <v>280</v>
      </c>
      <c r="T765" s="161" t="n">
        <v>6</v>
      </c>
      <c r="AH765" s="164" t="n">
        <v>6262</v>
      </c>
      <c r="AI765" s="164" t="n">
        <v>6541</v>
      </c>
      <c r="AJ765" s="219" t="n">
        <f aca="false">SeqEnd-SeqBeg+1</f>
        <v>280</v>
      </c>
      <c r="AK765" s="220" t="n">
        <f aca="false">AND( SeqBeg&lt;=Beg  , End &lt;=SeqEnd )</f>
        <v>0</v>
      </c>
      <c r="AN765" s="221"/>
      <c r="AT765" s="147" t="s">
        <v>103</v>
      </c>
      <c r="AU765" s="146"/>
      <c r="AW765" s="222" t="str">
        <f aca="false">HYPERLINK(CONCATENATE("http://www.ncbi.nlm.nih.gov/nuccore/",BM765),BM765)</f>
        <v>KF513906</v>
      </c>
      <c r="AX765" s="219" t="e">
        <f aca="false">CONCATENATE(d#REF!,IF(I765="","",CONCATENATE(".",I765)),IF(K765="","",CONCATENATE(".",K765)),IF(M765="","",CONCATENATE(".",M765)),IF(R765="","",CONCATENATE(".",R765)),IF(U765="","","(*)"))</f>
        <v>#VALUE!</v>
      </c>
      <c r="AY765" s="170" t="str">
        <f aca="false">CONCATENATE(BM765,".",BN765)</f>
        <v>KF513906.HEV_EW371</v>
      </c>
      <c r="AZ765" s="171" t="str">
        <f aca="false">IF(AV765="",IF(ISNUMBER(FIND(".",A765)),LEFT(A765,FIND(".",A765)-1),A765),AV765)</f>
        <v>KF513906</v>
      </c>
      <c r="BA765" s="171" t="str">
        <f aca="false">IF(ISNUMBER(FIND("-",AZ765)),LEFT(AZ765,FIND("-",AZ765)-1),AZ765)</f>
        <v>KF513906</v>
      </c>
      <c r="BB765" s="170" t="str">
        <f aca="false"> MEGAname &amp; "="</f>
        <v>KF513906=</v>
      </c>
      <c r="BC765" s="170" t="str">
        <f aca="false">Clear &amp; IF(span ,"Span","out")</f>
        <v>KF513906=out</v>
      </c>
      <c r="BD765" s="170" t="str">
        <f aca="false">Clear &amp; IF(span, IF(B765=".","Selected",B765),"out")</f>
        <v>KF513906=out</v>
      </c>
      <c r="BE765" s="170" t="str">
        <f aca="false">Clear &amp; Strain</f>
        <v>KF513906=HEV_EW383</v>
      </c>
      <c r="BF765" s="170" t="e">
        <f aca="false">CONCATENATE(A765,"=",F764,". ",AX765,IF(AB765="","",CONCATENATE(".",AB765)))</f>
        <v>#VALUE!</v>
      </c>
      <c r="BG765" s="170" t="e">
        <f aca="false">CONCATENATE(A765,"=",F764,". ",AX765)</f>
        <v>#VALUE!</v>
      </c>
      <c r="BH765" s="170" t="e">
        <f aca="false">CONCATENATE(A765,"=",AX765)</f>
        <v>#VALUE!</v>
      </c>
      <c r="BI765" s="170" t="e">
        <f aca="false">CONCATENATE(A765,"=",ComForSubtype,d#REF!)</f>
        <v>#VALUE!</v>
      </c>
      <c r="BJ765" s="170" t="str">
        <f aca="false">CONCATENATE(A765,"=",E765)</f>
        <v>KF513906=3</v>
      </c>
      <c r="BK765" s="170" t="str">
        <f aca="false">CONCATENATE(A765,"=",C765)</f>
        <v>KF513906=3</v>
      </c>
      <c r="BL765" s="170" t="e">
        <f aca="false">CONCATENATE(d#REF!,"=")</f>
        <v>#VALUE!</v>
      </c>
      <c r="BM765" s="223" t="str">
        <f aca="false">IF(BA765="XX","",BA765)</f>
        <v>KF513906</v>
      </c>
      <c r="BN765" s="224" t="str">
        <f aca="false">CONCATENATE(IF(F764="","",F764),IF(G765="","",CONCATENATE(" / ",G765)))</f>
        <v>HEV_EW371</v>
      </c>
      <c r="BO765" s="225" t="e">
        <f aca="false">AX765</f>
        <v>#VALUE!</v>
      </c>
      <c r="BP765" s="226" t="str">
        <f aca="false">IF(V765="","",V765)</f>
        <v/>
      </c>
      <c r="BQ765" s="226" t="str">
        <f aca="false">IF(W765="","",CONCATENATE(W765,IF(LEFT(AO765,1)="s","+","")))</f>
        <v/>
      </c>
      <c r="BR765" s="226" t="str">
        <f aca="false">IF(X765="","",CONCATENATE(X765,IF(LEFT(AQ765,1)="s","+","")))</f>
        <v/>
      </c>
      <c r="BS765" s="226" t="str">
        <f aca="false">IF(Y765="","",CONCATENATE(Y765,IF(LEFT(AR765,1)="s","+","")))</f>
        <v/>
      </c>
      <c r="BT765" s="226" t="str">
        <f aca="false">IF(Z765="","",CONCATENATE(Z765,IF(LEFT(AS765,1)="s","+","")))</f>
        <v/>
      </c>
      <c r="BU765" s="227" t="str">
        <f aca="false">IF(AA765="","",CONCATENATE(AA765,IF(LEFT(AT765,1)="s","+","")))</f>
        <v/>
      </c>
      <c r="BW765" s="177" t="s">
        <v>338</v>
      </c>
      <c r="BX765" s="170" t="str">
        <f aca="false">IF(BW765&lt;&gt;"",IF(ISNUMBER(FIND("=",BW765)),LEFT(BW765,FIND("=",BW765)-1),BW765),BW765)</f>
        <v>xx</v>
      </c>
      <c r="BY765" s="170" t="str">
        <f aca="false">IF(BW765&lt;&gt;"",IF(ISNUMBER(FIND("=",BW765)),RIGHT(BW765,LEN(BW765)-FIND("=",BW765)),""),"")</f>
        <v>Non_select</v>
      </c>
      <c r="BZ765" s="170" t="str">
        <f aca="false">IF(BX765&lt;&gt;"",IF(ISNUMBER(FIND(".",BX765)),LEFT(BX765,FIND(".",BX765)-1),BX765),BX765)</f>
        <v>xx</v>
      </c>
      <c r="CA765" s="170" t="str">
        <f aca="false">IF(BX765&lt;&gt;"",IF(ISNUMBER(FIND(".",BX765)),RIGHT(BX765,LEN(BX765)-FIND(".",BX765)),""),"")</f>
        <v/>
      </c>
      <c r="CC765" s="170" t="str">
        <f aca="false">A765</f>
        <v>KF513906</v>
      </c>
      <c r="CD765" s="178" t="s">
        <v>339</v>
      </c>
      <c r="CE765" s="178" t="s">
        <v>340</v>
      </c>
      <c r="CF765" s="178" t="s">
        <v>341</v>
      </c>
      <c r="CK765" s="178"/>
      <c r="CR765" s="228" t="n">
        <f aca="false">C765</f>
        <v>3</v>
      </c>
      <c r="CS765" s="229" t="e">
        <f aca="false">d#REF!</f>
        <v>#VALUE!</v>
      </c>
      <c r="CT765" s="170" t="str">
        <f aca="false">CONCATENATE(CD765," strain ",CM765," ",CL765,", partial cds")</f>
        <v>Hepatitis E virus strain  , partial cds</v>
      </c>
    </row>
    <row r="766" customFormat="false" ht="11.9" hidden="false" customHeight="true" outlineLevel="0" collapsed="false">
      <c r="A766" s="154" t="s">
        <v>1865</v>
      </c>
      <c r="B766" s="147" t="n">
        <v>3</v>
      </c>
      <c r="C766" s="148" t="n">
        <v>3</v>
      </c>
      <c r="D766" s="147" t="s">
        <v>1777</v>
      </c>
      <c r="E766" s="150" t="s">
        <v>640</v>
      </c>
      <c r="F766" s="210" t="s">
        <v>1866</v>
      </c>
      <c r="H766" s="146" t="s">
        <v>649</v>
      </c>
      <c r="I766" s="153" t="s">
        <v>650</v>
      </c>
      <c r="J766" s="146" t="s">
        <v>395</v>
      </c>
      <c r="M766" s="157" t="s">
        <v>348</v>
      </c>
      <c r="N766" s="158" t="s">
        <v>400</v>
      </c>
      <c r="O766" s="159" t="n">
        <v>2012</v>
      </c>
      <c r="S766" s="146" t="n">
        <v>280</v>
      </c>
      <c r="T766" s="161" t="n">
        <v>7</v>
      </c>
      <c r="AH766" s="164" t="n">
        <v>6262</v>
      </c>
      <c r="AI766" s="164" t="n">
        <v>6541</v>
      </c>
      <c r="AJ766" s="219" t="n">
        <f aca="false">SeqEnd-SeqBeg+1</f>
        <v>280</v>
      </c>
      <c r="AK766" s="220" t="n">
        <f aca="false">AND( SeqBeg&lt;=Beg  , End &lt;=SeqEnd )</f>
        <v>0</v>
      </c>
      <c r="AN766" s="221"/>
      <c r="AT766" s="147" t="s">
        <v>103</v>
      </c>
      <c r="AU766" s="146"/>
      <c r="AW766" s="222" t="str">
        <f aca="false">HYPERLINK(CONCATENATE("http://www.ncbi.nlm.nih.gov/nuccore/",BM766),BM766)</f>
        <v>KF513929</v>
      </c>
      <c r="AX766" s="219" t="e">
        <f aca="false">CONCATENATE(d#REF!,IF(I766="","",CONCATENATE(".",I766)),IF(K766="","",CONCATENATE(".",K766)),IF(M766="","",CONCATENATE(".",M766)),IF(R766="","",CONCATENATE(".",R766)),IF(U766="","","(*)"))</f>
        <v>#VALUE!</v>
      </c>
      <c r="AY766" s="170" t="str">
        <f aca="false">CONCATENATE(BM766,".",BN766)</f>
        <v>KF513929.HEV_EW383</v>
      </c>
      <c r="AZ766" s="171" t="str">
        <f aca="false">IF(AV766="",IF(ISNUMBER(FIND(".",A766)),LEFT(A766,FIND(".",A766)-1),A766),AV766)</f>
        <v>KF513929</v>
      </c>
      <c r="BA766" s="171" t="str">
        <f aca="false">IF(ISNUMBER(FIND("-",AZ766)),LEFT(AZ766,FIND("-",AZ766)-1),AZ766)</f>
        <v>KF513929</v>
      </c>
      <c r="BB766" s="170" t="str">
        <f aca="false"> MEGAname &amp; "="</f>
        <v>KF513929=</v>
      </c>
      <c r="BC766" s="170" t="str">
        <f aca="false">Clear &amp; IF(span ,"Span","out")</f>
        <v>KF513929=out</v>
      </c>
      <c r="BD766" s="170" t="str">
        <f aca="false">Clear &amp; IF(span, IF(B766=".","Selected",B766),"out")</f>
        <v>KF513929=out</v>
      </c>
      <c r="BE766" s="170" t="str">
        <f aca="false">Clear &amp; Strain</f>
        <v>KF513929=HEV_EW403</v>
      </c>
      <c r="BF766" s="170" t="e">
        <f aca="false">CONCATENATE(A766,"=",F765,". ",AX766,IF(AB766="","",CONCATENATE(".",AB766)))</f>
        <v>#VALUE!</v>
      </c>
      <c r="BG766" s="170" t="e">
        <f aca="false">CONCATENATE(A766,"=",F765,". ",AX766)</f>
        <v>#VALUE!</v>
      </c>
      <c r="BH766" s="170" t="e">
        <f aca="false">CONCATENATE(A766,"=",AX766)</f>
        <v>#VALUE!</v>
      </c>
      <c r="BI766" s="170" t="e">
        <f aca="false">CONCATENATE(A766,"=",ComForSubtype,d#REF!)</f>
        <v>#VALUE!</v>
      </c>
      <c r="BJ766" s="170" t="str">
        <f aca="false">CONCATENATE(A766,"=",E766)</f>
        <v>KF513929=3</v>
      </c>
      <c r="BK766" s="170" t="str">
        <f aca="false">CONCATENATE(A766,"=",C766)</f>
        <v>KF513929=3</v>
      </c>
      <c r="BL766" s="170" t="e">
        <f aca="false">CONCATENATE(d#REF!,"=")</f>
        <v>#VALUE!</v>
      </c>
      <c r="BM766" s="223" t="str">
        <f aca="false">IF(BA766="XX","",BA766)</f>
        <v>KF513929</v>
      </c>
      <c r="BN766" s="224" t="str">
        <f aca="false">CONCATENATE(IF(F765="","",F765),IF(G766="","",CONCATENATE(" / ",G766)))</f>
        <v>HEV_EW383</v>
      </c>
      <c r="BO766" s="225" t="e">
        <f aca="false">AX766</f>
        <v>#VALUE!</v>
      </c>
      <c r="BP766" s="226" t="str">
        <f aca="false">IF(V766="","",V766)</f>
        <v/>
      </c>
      <c r="BQ766" s="226" t="str">
        <f aca="false">IF(W766="","",CONCATENATE(W766,IF(LEFT(AO766,1)="s","+","")))</f>
        <v/>
      </c>
      <c r="BR766" s="226" t="str">
        <f aca="false">IF(X766="","",CONCATENATE(X766,IF(LEFT(AQ766,1)="s","+","")))</f>
        <v/>
      </c>
      <c r="BS766" s="226" t="str">
        <f aca="false">IF(Y766="","",CONCATENATE(Y766,IF(LEFT(AR766,1)="s","+","")))</f>
        <v/>
      </c>
      <c r="BT766" s="226" t="str">
        <f aca="false">IF(Z766="","",CONCATENATE(Z766,IF(LEFT(AS766,1)="s","+","")))</f>
        <v/>
      </c>
      <c r="BU766" s="227" t="str">
        <f aca="false">IF(AA766="","",CONCATENATE(AA766,IF(LEFT(AT766,1)="s","+","")))</f>
        <v/>
      </c>
      <c r="BW766" s="177" t="s">
        <v>338</v>
      </c>
      <c r="BX766" s="170" t="str">
        <f aca="false">IF(BW766&lt;&gt;"",IF(ISNUMBER(FIND("=",BW766)),LEFT(BW766,FIND("=",BW766)-1),BW766),BW766)</f>
        <v>xx</v>
      </c>
      <c r="BY766" s="170" t="str">
        <f aca="false">IF(BW766&lt;&gt;"",IF(ISNUMBER(FIND("=",BW766)),RIGHT(BW766,LEN(BW766)-FIND("=",BW766)),""),"")</f>
        <v>Non_select</v>
      </c>
      <c r="BZ766" s="170" t="str">
        <f aca="false">IF(BX766&lt;&gt;"",IF(ISNUMBER(FIND(".",BX766)),LEFT(BX766,FIND(".",BX766)-1),BX766),BX766)</f>
        <v>xx</v>
      </c>
      <c r="CA766" s="170" t="str">
        <f aca="false">IF(BX766&lt;&gt;"",IF(ISNUMBER(FIND(".",BX766)),RIGHT(BX766,LEN(BX766)-FIND(".",BX766)),""),"")</f>
        <v/>
      </c>
      <c r="CC766" s="170" t="str">
        <f aca="false">A766</f>
        <v>KF513929</v>
      </c>
      <c r="CD766" s="178" t="s">
        <v>339</v>
      </c>
      <c r="CE766" s="178" t="s">
        <v>340</v>
      </c>
      <c r="CF766" s="178" t="s">
        <v>341</v>
      </c>
      <c r="CK766" s="178"/>
      <c r="CR766" s="228" t="n">
        <f aca="false">C766</f>
        <v>3</v>
      </c>
      <c r="CS766" s="229" t="e">
        <f aca="false">d#REF!</f>
        <v>#VALUE!</v>
      </c>
      <c r="CT766" s="170" t="str">
        <f aca="false">CONCATENATE(CD766," strain ",CM766," ",CL766,", partial cds")</f>
        <v>Hepatitis E virus strain  , partial cds</v>
      </c>
    </row>
    <row r="767" customFormat="false" ht="11.9" hidden="false" customHeight="true" outlineLevel="0" collapsed="false">
      <c r="A767" s="154" t="s">
        <v>1867</v>
      </c>
      <c r="B767" s="147" t="n">
        <v>3</v>
      </c>
      <c r="C767" s="148" t="n">
        <v>3</v>
      </c>
      <c r="D767" s="147" t="s">
        <v>1777</v>
      </c>
      <c r="E767" s="150" t="s">
        <v>640</v>
      </c>
      <c r="F767" s="210" t="s">
        <v>1868</v>
      </c>
      <c r="H767" s="146" t="s">
        <v>649</v>
      </c>
      <c r="I767" s="153" t="s">
        <v>650</v>
      </c>
      <c r="J767" s="146" t="s">
        <v>395</v>
      </c>
      <c r="M767" s="157" t="s">
        <v>348</v>
      </c>
      <c r="N767" s="158" t="s">
        <v>400</v>
      </c>
      <c r="O767" s="159" t="n">
        <v>2012</v>
      </c>
      <c r="S767" s="146" t="n">
        <v>280</v>
      </c>
      <c r="T767" s="161" t="n">
        <v>7</v>
      </c>
      <c r="AH767" s="164" t="n">
        <v>6262</v>
      </c>
      <c r="AI767" s="164" t="n">
        <v>6541</v>
      </c>
      <c r="AJ767" s="219" t="n">
        <f aca="false">SeqEnd-SeqBeg+1</f>
        <v>280</v>
      </c>
      <c r="AK767" s="220" t="n">
        <f aca="false">AND( SeqBeg&lt;=Beg  , End &lt;=SeqEnd )</f>
        <v>0</v>
      </c>
      <c r="AN767" s="221"/>
      <c r="AT767" s="147" t="s">
        <v>103</v>
      </c>
      <c r="AU767" s="146"/>
      <c r="AW767" s="222" t="str">
        <f aca="false">HYPERLINK(CONCATENATE("http://www.ncbi.nlm.nih.gov/nuccore/",BM767),BM767)</f>
        <v>KF513932</v>
      </c>
      <c r="AX767" s="219" t="e">
        <f aca="false">CONCATENATE(d#REF!,IF(I767="","",CONCATENATE(".",I767)),IF(K767="","",CONCATENATE(".",K767)),IF(M767="","",CONCATENATE(".",M767)),IF(R767="","",CONCATENATE(".",R767)),IF(U767="","","(*)"))</f>
        <v>#VALUE!</v>
      </c>
      <c r="AY767" s="170" t="str">
        <f aca="false">CONCATENATE(BM767,".",BN767)</f>
        <v>KF513932.HEV_EW403</v>
      </c>
      <c r="AZ767" s="171" t="str">
        <f aca="false">IF(AV767="",IF(ISNUMBER(FIND(".",A767)),LEFT(A767,FIND(".",A767)-1),A767),AV767)</f>
        <v>KF513932</v>
      </c>
      <c r="BA767" s="171" t="str">
        <f aca="false">IF(ISNUMBER(FIND("-",AZ767)),LEFT(AZ767,FIND("-",AZ767)-1),AZ767)</f>
        <v>KF513932</v>
      </c>
      <c r="BB767" s="170" t="str">
        <f aca="false"> MEGAname &amp; "="</f>
        <v>KF513932=</v>
      </c>
      <c r="BC767" s="170" t="str">
        <f aca="false">Clear &amp; IF(span ,"Span","out")</f>
        <v>KF513932=out</v>
      </c>
      <c r="BD767" s="170" t="str">
        <f aca="false">Clear &amp; IF(span, IF(B767=".","Selected",B767),"out")</f>
        <v>KF513932=out</v>
      </c>
      <c r="BE767" s="170" t="str">
        <f aca="false">Clear &amp; Strain</f>
        <v>KF513932=HEV_EW406</v>
      </c>
      <c r="BF767" s="170" t="e">
        <f aca="false">CONCATENATE(A767,"=",F766,". ",AX767,IF(AB767="","",CONCATENATE(".",AB767)))</f>
        <v>#VALUE!</v>
      </c>
      <c r="BG767" s="170" t="e">
        <f aca="false">CONCATENATE(A767,"=",F766,". ",AX767)</f>
        <v>#VALUE!</v>
      </c>
      <c r="BH767" s="170" t="e">
        <f aca="false">CONCATENATE(A767,"=",AX767)</f>
        <v>#VALUE!</v>
      </c>
      <c r="BI767" s="170" t="e">
        <f aca="false">CONCATENATE(A767,"=",ComForSubtype,d#REF!)</f>
        <v>#VALUE!</v>
      </c>
      <c r="BJ767" s="170" t="str">
        <f aca="false">CONCATENATE(A767,"=",E767)</f>
        <v>KF513932=3</v>
      </c>
      <c r="BK767" s="170" t="str">
        <f aca="false">CONCATENATE(A767,"=",C767)</f>
        <v>KF513932=3</v>
      </c>
      <c r="BL767" s="170" t="e">
        <f aca="false">CONCATENATE(d#REF!,"=")</f>
        <v>#VALUE!</v>
      </c>
      <c r="BM767" s="223" t="str">
        <f aca="false">IF(BA767="XX","",BA767)</f>
        <v>KF513932</v>
      </c>
      <c r="BN767" s="224" t="str">
        <f aca="false">CONCATENATE(IF(F766="","",F766),IF(G767="","",CONCATENATE(" / ",G767)))</f>
        <v>HEV_EW403</v>
      </c>
      <c r="BO767" s="225" t="e">
        <f aca="false">AX767</f>
        <v>#VALUE!</v>
      </c>
      <c r="BP767" s="226" t="str">
        <f aca="false">IF(V767="","",V767)</f>
        <v/>
      </c>
      <c r="BQ767" s="226" t="str">
        <f aca="false">IF(W767="","",CONCATENATE(W767,IF(LEFT(AO767,1)="s","+","")))</f>
        <v/>
      </c>
      <c r="BR767" s="226" t="str">
        <f aca="false">IF(X767="","",CONCATENATE(X767,IF(LEFT(AQ767,1)="s","+","")))</f>
        <v/>
      </c>
      <c r="BS767" s="226" t="str">
        <f aca="false">IF(Y767="","",CONCATENATE(Y767,IF(LEFT(AR767,1)="s","+","")))</f>
        <v/>
      </c>
      <c r="BT767" s="226" t="str">
        <f aca="false">IF(Z767="","",CONCATENATE(Z767,IF(LEFT(AS767,1)="s","+","")))</f>
        <v/>
      </c>
      <c r="BU767" s="227" t="str">
        <f aca="false">IF(AA767="","",CONCATENATE(AA767,IF(LEFT(AT767,1)="s","+","")))</f>
        <v/>
      </c>
      <c r="BW767" s="177" t="s">
        <v>338</v>
      </c>
      <c r="BX767" s="170" t="str">
        <f aca="false">IF(BW767&lt;&gt;"",IF(ISNUMBER(FIND("=",BW767)),LEFT(BW767,FIND("=",BW767)-1),BW767),BW767)</f>
        <v>xx</v>
      </c>
      <c r="BY767" s="170" t="str">
        <f aca="false">IF(BW767&lt;&gt;"",IF(ISNUMBER(FIND("=",BW767)),RIGHT(BW767,LEN(BW767)-FIND("=",BW767)),""),"")</f>
        <v>Non_select</v>
      </c>
      <c r="BZ767" s="170" t="str">
        <f aca="false">IF(BX767&lt;&gt;"",IF(ISNUMBER(FIND(".",BX767)),LEFT(BX767,FIND(".",BX767)-1),BX767),BX767)</f>
        <v>xx</v>
      </c>
      <c r="CA767" s="170" t="str">
        <f aca="false">IF(BX767&lt;&gt;"",IF(ISNUMBER(FIND(".",BX767)),RIGHT(BX767,LEN(BX767)-FIND(".",BX767)),""),"")</f>
        <v/>
      </c>
      <c r="CC767" s="170" t="str">
        <f aca="false">A767</f>
        <v>KF513932</v>
      </c>
      <c r="CD767" s="178" t="s">
        <v>339</v>
      </c>
      <c r="CE767" s="178" t="s">
        <v>340</v>
      </c>
      <c r="CF767" s="178" t="s">
        <v>341</v>
      </c>
      <c r="CK767" s="178"/>
      <c r="CR767" s="228" t="n">
        <f aca="false">C767</f>
        <v>3</v>
      </c>
      <c r="CS767" s="229" t="e">
        <f aca="false">d#REF!</f>
        <v>#VALUE!</v>
      </c>
      <c r="CT767" s="170" t="str">
        <f aca="false">CONCATENATE(CD767," strain ",CM767," ",CL767,", partial cds")</f>
        <v>Hepatitis E virus strain  , partial cds</v>
      </c>
    </row>
    <row r="768" customFormat="false" ht="11.9" hidden="false" customHeight="true" outlineLevel="0" collapsed="false">
      <c r="A768" s="154" t="s">
        <v>1869</v>
      </c>
      <c r="B768" s="147" t="n">
        <v>3</v>
      </c>
      <c r="C768" s="148" t="n">
        <v>3</v>
      </c>
      <c r="D768" s="147" t="s">
        <v>1777</v>
      </c>
      <c r="E768" s="150" t="s">
        <v>640</v>
      </c>
      <c r="F768" s="210" t="s">
        <v>1870</v>
      </c>
      <c r="H768" s="146" t="s">
        <v>649</v>
      </c>
      <c r="I768" s="153" t="s">
        <v>650</v>
      </c>
      <c r="J768" s="146" t="s">
        <v>395</v>
      </c>
      <c r="M768" s="157" t="s">
        <v>348</v>
      </c>
      <c r="N768" s="158" t="s">
        <v>400</v>
      </c>
      <c r="O768" s="159" t="n">
        <v>2012</v>
      </c>
      <c r="S768" s="146" t="n">
        <v>280</v>
      </c>
      <c r="T768" s="161" t="n">
        <v>7</v>
      </c>
      <c r="AH768" s="164" t="n">
        <v>6262</v>
      </c>
      <c r="AI768" s="164" t="n">
        <v>6541</v>
      </c>
      <c r="AJ768" s="219" t="n">
        <f aca="false">SeqEnd-SeqBeg+1</f>
        <v>280</v>
      </c>
      <c r="AK768" s="220" t="n">
        <f aca="false">AND( SeqBeg&lt;=Beg  , End &lt;=SeqEnd )</f>
        <v>0</v>
      </c>
      <c r="AN768" s="221"/>
      <c r="AT768" s="147" t="s">
        <v>103</v>
      </c>
      <c r="AU768" s="146"/>
      <c r="AW768" s="222" t="str">
        <f aca="false">HYPERLINK(CONCATENATE("http://www.ncbi.nlm.nih.gov/nuccore/",BM768),BM768)</f>
        <v>KF513939</v>
      </c>
      <c r="AX768" s="219" t="e">
        <f aca="false">CONCATENATE(d#REF!,IF(I768="","",CONCATENATE(".",I768)),IF(K768="","",CONCATENATE(".",K768)),IF(M768="","",CONCATENATE(".",M768)),IF(R768="","",CONCATENATE(".",R768)),IF(U768="","","(*)"))</f>
        <v>#VALUE!</v>
      </c>
      <c r="AY768" s="170" t="str">
        <f aca="false">CONCATENATE(BM768,".",BN768)</f>
        <v>KF513939.HEV_EW406</v>
      </c>
      <c r="AZ768" s="171" t="str">
        <f aca="false">IF(AV768="",IF(ISNUMBER(FIND(".",A768)),LEFT(A768,FIND(".",A768)-1),A768),AV768)</f>
        <v>KF513939</v>
      </c>
      <c r="BA768" s="171" t="str">
        <f aca="false">IF(ISNUMBER(FIND("-",AZ768)),LEFT(AZ768,FIND("-",AZ768)-1),AZ768)</f>
        <v>KF513939</v>
      </c>
      <c r="BB768" s="170" t="str">
        <f aca="false"> MEGAname &amp; "="</f>
        <v>KF513939=</v>
      </c>
      <c r="BC768" s="170" t="str">
        <f aca="false">Clear &amp; IF(span ,"Span","out")</f>
        <v>KF513939=out</v>
      </c>
      <c r="BD768" s="170" t="str">
        <f aca="false">Clear &amp; IF(span, IF(B768=".","Selected",B768),"out")</f>
        <v>KF513939=out</v>
      </c>
      <c r="BE768" s="170" t="str">
        <f aca="false">Clear &amp; Strain</f>
        <v>KF513939=HEV_EW412</v>
      </c>
      <c r="BF768" s="170" t="e">
        <f aca="false">CONCATENATE(A768,"=",F767,". ",AX768,IF(AB768="","",CONCATENATE(".",AB768)))</f>
        <v>#VALUE!</v>
      </c>
      <c r="BG768" s="170" t="e">
        <f aca="false">CONCATENATE(A768,"=",F767,". ",AX768)</f>
        <v>#VALUE!</v>
      </c>
      <c r="BH768" s="170" t="e">
        <f aca="false">CONCATENATE(A768,"=",AX768)</f>
        <v>#VALUE!</v>
      </c>
      <c r="BI768" s="170" t="e">
        <f aca="false">CONCATENATE(A768,"=",ComForSubtype,d#REF!)</f>
        <v>#VALUE!</v>
      </c>
      <c r="BJ768" s="170" t="str">
        <f aca="false">CONCATENATE(A768,"=",E768)</f>
        <v>KF513939=3</v>
      </c>
      <c r="BK768" s="170" t="str">
        <f aca="false">CONCATENATE(A768,"=",C768)</f>
        <v>KF513939=3</v>
      </c>
      <c r="BL768" s="170" t="e">
        <f aca="false">CONCATENATE(d#REF!,"=")</f>
        <v>#VALUE!</v>
      </c>
      <c r="BM768" s="223" t="str">
        <f aca="false">IF(BA768="XX","",BA768)</f>
        <v>KF513939</v>
      </c>
      <c r="BN768" s="224" t="str">
        <f aca="false">CONCATENATE(IF(F767="","",F767),IF(G768="","",CONCATENATE(" / ",G768)))</f>
        <v>HEV_EW406</v>
      </c>
      <c r="BO768" s="225" t="e">
        <f aca="false">AX768</f>
        <v>#VALUE!</v>
      </c>
      <c r="BP768" s="226" t="str">
        <f aca="false">IF(V768="","",V768)</f>
        <v/>
      </c>
      <c r="BQ768" s="226" t="str">
        <f aca="false">IF(W768="","",CONCATENATE(W768,IF(LEFT(AO768,1)="s","+","")))</f>
        <v/>
      </c>
      <c r="BR768" s="226" t="str">
        <f aca="false">IF(X768="","",CONCATENATE(X768,IF(LEFT(AQ768,1)="s","+","")))</f>
        <v/>
      </c>
      <c r="BS768" s="226" t="str">
        <f aca="false">IF(Y768="","",CONCATENATE(Y768,IF(LEFT(AR768,1)="s","+","")))</f>
        <v/>
      </c>
      <c r="BT768" s="226" t="str">
        <f aca="false">IF(Z768="","",CONCATENATE(Z768,IF(LEFT(AS768,1)="s","+","")))</f>
        <v/>
      </c>
      <c r="BU768" s="227" t="str">
        <f aca="false">IF(AA768="","",CONCATENATE(AA768,IF(LEFT(AT768,1)="s","+","")))</f>
        <v/>
      </c>
      <c r="BW768" s="177" t="s">
        <v>338</v>
      </c>
      <c r="BX768" s="170" t="str">
        <f aca="false">IF(BW768&lt;&gt;"",IF(ISNUMBER(FIND("=",BW768)),LEFT(BW768,FIND("=",BW768)-1),BW768),BW768)</f>
        <v>xx</v>
      </c>
      <c r="BY768" s="170" t="str">
        <f aca="false">IF(BW768&lt;&gt;"",IF(ISNUMBER(FIND("=",BW768)),RIGHT(BW768,LEN(BW768)-FIND("=",BW768)),""),"")</f>
        <v>Non_select</v>
      </c>
      <c r="BZ768" s="170" t="str">
        <f aca="false">IF(BX768&lt;&gt;"",IF(ISNUMBER(FIND(".",BX768)),LEFT(BX768,FIND(".",BX768)-1),BX768),BX768)</f>
        <v>xx</v>
      </c>
      <c r="CA768" s="170" t="str">
        <f aca="false">IF(BX768&lt;&gt;"",IF(ISNUMBER(FIND(".",BX768)),RIGHT(BX768,LEN(BX768)-FIND(".",BX768)),""),"")</f>
        <v/>
      </c>
      <c r="CC768" s="170" t="str">
        <f aca="false">A768</f>
        <v>KF513939</v>
      </c>
      <c r="CD768" s="178" t="s">
        <v>339</v>
      </c>
      <c r="CE768" s="178" t="s">
        <v>340</v>
      </c>
      <c r="CF768" s="178" t="s">
        <v>341</v>
      </c>
      <c r="CK768" s="178"/>
      <c r="CR768" s="228" t="n">
        <f aca="false">C768</f>
        <v>3</v>
      </c>
      <c r="CS768" s="229" t="e">
        <f aca="false">d#REF!</f>
        <v>#VALUE!</v>
      </c>
      <c r="CT768" s="170" t="str">
        <f aca="false">CONCATENATE(CD768," strain ",CM768," ",CL768,", partial cds")</f>
        <v>Hepatitis E virus strain  , partial cds</v>
      </c>
    </row>
    <row r="769" customFormat="false" ht="11.9" hidden="false" customHeight="true" outlineLevel="0" collapsed="false">
      <c r="A769" s="154" t="s">
        <v>1871</v>
      </c>
      <c r="B769" s="147" t="n">
        <v>3</v>
      </c>
      <c r="C769" s="148" t="n">
        <v>3</v>
      </c>
      <c r="D769" s="147" t="s">
        <v>1777</v>
      </c>
      <c r="E769" s="150" t="s">
        <v>640</v>
      </c>
      <c r="F769" s="210" t="s">
        <v>1872</v>
      </c>
      <c r="H769" s="146" t="s">
        <v>649</v>
      </c>
      <c r="I769" s="153" t="s">
        <v>650</v>
      </c>
      <c r="J769" s="146" t="s">
        <v>395</v>
      </c>
      <c r="M769" s="157" t="s">
        <v>348</v>
      </c>
      <c r="N769" s="158" t="s">
        <v>400</v>
      </c>
      <c r="O769" s="159" t="n">
        <v>2005</v>
      </c>
      <c r="S769" s="146" t="n">
        <v>280</v>
      </c>
      <c r="T769" s="161" t="n">
        <v>8</v>
      </c>
      <c r="AH769" s="164" t="n">
        <v>6262</v>
      </c>
      <c r="AI769" s="164" t="n">
        <v>6541</v>
      </c>
      <c r="AJ769" s="219" t="n">
        <f aca="false">SeqEnd-SeqBeg+1</f>
        <v>280</v>
      </c>
      <c r="AK769" s="220" t="n">
        <f aca="false">AND( SeqBeg&lt;=Beg  , End &lt;=SeqEnd )</f>
        <v>0</v>
      </c>
      <c r="AN769" s="221"/>
      <c r="AT769" s="147" t="s">
        <v>103</v>
      </c>
      <c r="AU769" s="146"/>
      <c r="AW769" s="222" t="str">
        <f aca="false">HYPERLINK(CONCATENATE("http://www.ncbi.nlm.nih.gov/nuccore/",BM769),BM769)</f>
        <v>KF513969</v>
      </c>
      <c r="AX769" s="219" t="e">
        <f aca="false">CONCATENATE(d#REF!,IF(I769="","",CONCATENATE(".",I769)),IF(K769="","",CONCATENATE(".",K769)),IF(M769="","",CONCATENATE(".",M769)),IF(R769="","",CONCATENATE(".",R769)),IF(U769="","","(*)"))</f>
        <v>#VALUE!</v>
      </c>
      <c r="AY769" s="170" t="str">
        <f aca="false">CONCATENATE(BM769,".",BN769)</f>
        <v>KF513969.HEV_EW412</v>
      </c>
      <c r="AZ769" s="171" t="str">
        <f aca="false">IF(AV769="",IF(ISNUMBER(FIND(".",A769)),LEFT(A769,FIND(".",A769)-1),A769),AV769)</f>
        <v>KF513969</v>
      </c>
      <c r="BA769" s="171" t="str">
        <f aca="false">IF(ISNUMBER(FIND("-",AZ769)),LEFT(AZ769,FIND("-",AZ769)-1),AZ769)</f>
        <v>KF513969</v>
      </c>
      <c r="BB769" s="170" t="str">
        <f aca="false"> MEGAname &amp; "="</f>
        <v>KF513969=</v>
      </c>
      <c r="BC769" s="170" t="str">
        <f aca="false">Clear &amp; IF(span ,"Span","out")</f>
        <v>KF513969=out</v>
      </c>
      <c r="BD769" s="170" t="str">
        <f aca="false">Clear &amp; IF(span, IF(B769=".","Selected",B769),"out")</f>
        <v>KF513969=out</v>
      </c>
      <c r="BE769" s="170" t="str">
        <f aca="false">Clear &amp; Strain</f>
        <v>KF513969=HEV_EW43</v>
      </c>
      <c r="BF769" s="170" t="e">
        <f aca="false">CONCATENATE(A769,"=",F768,". ",AX769,IF(AB769="","",CONCATENATE(".",AB769)))</f>
        <v>#VALUE!</v>
      </c>
      <c r="BG769" s="170" t="e">
        <f aca="false">CONCATENATE(A769,"=",F768,". ",AX769)</f>
        <v>#VALUE!</v>
      </c>
      <c r="BH769" s="170" t="e">
        <f aca="false">CONCATENATE(A769,"=",AX769)</f>
        <v>#VALUE!</v>
      </c>
      <c r="BI769" s="170" t="e">
        <f aca="false">CONCATENATE(A769,"=",ComForSubtype,d#REF!)</f>
        <v>#VALUE!</v>
      </c>
      <c r="BJ769" s="170" t="str">
        <f aca="false">CONCATENATE(A769,"=",E769)</f>
        <v>KF513969=3</v>
      </c>
      <c r="BK769" s="170" t="str">
        <f aca="false">CONCATENATE(A769,"=",C769)</f>
        <v>KF513969=3</v>
      </c>
      <c r="BL769" s="170" t="e">
        <f aca="false">CONCATENATE(d#REF!,"=")</f>
        <v>#VALUE!</v>
      </c>
      <c r="BM769" s="223" t="str">
        <f aca="false">IF(BA769="XX","",BA769)</f>
        <v>KF513969</v>
      </c>
      <c r="BN769" s="224" t="str">
        <f aca="false">CONCATENATE(IF(F768="","",F768),IF(G769="","",CONCATENATE(" / ",G769)))</f>
        <v>HEV_EW412</v>
      </c>
      <c r="BO769" s="225" t="e">
        <f aca="false">AX769</f>
        <v>#VALUE!</v>
      </c>
      <c r="BP769" s="226" t="str">
        <f aca="false">IF(V769="","",V769)</f>
        <v/>
      </c>
      <c r="BQ769" s="226" t="str">
        <f aca="false">IF(W769="","",CONCATENATE(W769,IF(LEFT(AO769,1)="s","+","")))</f>
        <v/>
      </c>
      <c r="BR769" s="226" t="str">
        <f aca="false">IF(X769="","",CONCATENATE(X769,IF(LEFT(AQ769,1)="s","+","")))</f>
        <v/>
      </c>
      <c r="BS769" s="226" t="str">
        <f aca="false">IF(Y769="","",CONCATENATE(Y769,IF(LEFT(AR769,1)="s","+","")))</f>
        <v/>
      </c>
      <c r="BT769" s="226" t="str">
        <f aca="false">IF(Z769="","",CONCATENATE(Z769,IF(LEFT(AS769,1)="s","+","")))</f>
        <v/>
      </c>
      <c r="BU769" s="227" t="str">
        <f aca="false">IF(AA769="","",CONCATENATE(AA769,IF(LEFT(AT769,1)="s","+","")))</f>
        <v/>
      </c>
      <c r="BW769" s="177" t="s">
        <v>338</v>
      </c>
      <c r="BX769" s="170" t="str">
        <f aca="false">IF(BW769&lt;&gt;"",IF(ISNUMBER(FIND("=",BW769)),LEFT(BW769,FIND("=",BW769)-1),BW769),BW769)</f>
        <v>xx</v>
      </c>
      <c r="BY769" s="170" t="str">
        <f aca="false">IF(BW769&lt;&gt;"",IF(ISNUMBER(FIND("=",BW769)),RIGHT(BW769,LEN(BW769)-FIND("=",BW769)),""),"")</f>
        <v>Non_select</v>
      </c>
      <c r="BZ769" s="170" t="str">
        <f aca="false">IF(BX769&lt;&gt;"",IF(ISNUMBER(FIND(".",BX769)),LEFT(BX769,FIND(".",BX769)-1),BX769),BX769)</f>
        <v>xx</v>
      </c>
      <c r="CA769" s="170" t="str">
        <f aca="false">IF(BX769&lt;&gt;"",IF(ISNUMBER(FIND(".",BX769)),RIGHT(BX769,LEN(BX769)-FIND(".",BX769)),""),"")</f>
        <v/>
      </c>
      <c r="CC769" s="170" t="str">
        <f aca="false">A769</f>
        <v>KF513969</v>
      </c>
      <c r="CD769" s="178" t="s">
        <v>339</v>
      </c>
      <c r="CE769" s="178" t="s">
        <v>340</v>
      </c>
      <c r="CF769" s="178" t="s">
        <v>341</v>
      </c>
      <c r="CK769" s="178"/>
      <c r="CR769" s="228" t="n">
        <f aca="false">C769</f>
        <v>3</v>
      </c>
      <c r="CS769" s="229" t="e">
        <f aca="false">d#REF!</f>
        <v>#VALUE!</v>
      </c>
      <c r="CT769" s="170" t="str">
        <f aca="false">CONCATENATE(CD769," strain ",CM769," ",CL769,", partial cds")</f>
        <v>Hepatitis E virus strain  , partial cds</v>
      </c>
    </row>
    <row r="770" customFormat="false" ht="11.9" hidden="false" customHeight="true" outlineLevel="0" collapsed="false">
      <c r="A770" s="154" t="s">
        <v>1873</v>
      </c>
      <c r="B770" s="147" t="n">
        <v>3</v>
      </c>
      <c r="C770" s="148" t="n">
        <v>3</v>
      </c>
      <c r="D770" s="147" t="s">
        <v>1777</v>
      </c>
      <c r="E770" s="150" t="s">
        <v>640</v>
      </c>
      <c r="F770" s="210" t="s">
        <v>1874</v>
      </c>
      <c r="H770" s="146" t="s">
        <v>649</v>
      </c>
      <c r="I770" s="153" t="s">
        <v>650</v>
      </c>
      <c r="J770" s="146" t="s">
        <v>395</v>
      </c>
      <c r="M770" s="157" t="s">
        <v>348</v>
      </c>
      <c r="N770" s="158" t="s">
        <v>400</v>
      </c>
      <c r="O770" s="159" t="n">
        <v>2012</v>
      </c>
      <c r="S770" s="146" t="n">
        <v>280</v>
      </c>
      <c r="T770" s="161" t="n">
        <v>8</v>
      </c>
      <c r="AH770" s="164" t="n">
        <v>6262</v>
      </c>
      <c r="AI770" s="164" t="n">
        <v>6541</v>
      </c>
      <c r="AJ770" s="219" t="n">
        <f aca="false">SeqEnd-SeqBeg+1</f>
        <v>280</v>
      </c>
      <c r="AK770" s="220" t="n">
        <f aca="false">AND( SeqBeg&lt;=Beg  , End &lt;=SeqEnd )</f>
        <v>0</v>
      </c>
      <c r="AN770" s="221"/>
      <c r="AT770" s="147" t="s">
        <v>103</v>
      </c>
      <c r="AU770" s="146"/>
      <c r="AW770" s="222" t="str">
        <f aca="false">HYPERLINK(CONCATENATE("http://www.ncbi.nlm.nih.gov/nuccore/",BM770),BM770)</f>
        <v>KF513963</v>
      </c>
      <c r="AX770" s="219" t="e">
        <f aca="false">CONCATENATE(d#REF!,IF(I770="","",CONCATENATE(".",I770)),IF(K770="","",CONCATENATE(".",K770)),IF(M770="","",CONCATENATE(".",M770)),IF(R770="","",CONCATENATE(".",R770)),IF(U770="","","(*)"))</f>
        <v>#VALUE!</v>
      </c>
      <c r="AY770" s="170" t="str">
        <f aca="false">CONCATENATE(BM770,".",BN770)</f>
        <v>KF513963.HEV_EW43</v>
      </c>
      <c r="AZ770" s="171" t="str">
        <f aca="false">IF(AV770="",IF(ISNUMBER(FIND(".",A770)),LEFT(A770,FIND(".",A770)-1),A770),AV770)</f>
        <v>KF513963</v>
      </c>
      <c r="BA770" s="171" t="str">
        <f aca="false">IF(ISNUMBER(FIND("-",AZ770)),LEFT(AZ770,FIND("-",AZ770)-1),AZ770)</f>
        <v>KF513963</v>
      </c>
      <c r="BB770" s="170" t="str">
        <f aca="false"> MEGAname &amp; "="</f>
        <v>KF513963=</v>
      </c>
      <c r="BC770" s="170" t="str">
        <f aca="false">Clear &amp; IF(span ,"Span","out")</f>
        <v>KF513963=out</v>
      </c>
      <c r="BD770" s="170" t="str">
        <f aca="false">Clear &amp; IF(span, IF(B770=".","Selected",B770),"out")</f>
        <v>KF513963=out</v>
      </c>
      <c r="BE770" s="170" t="str">
        <f aca="false">Clear &amp; Strain</f>
        <v>KF513963=HEV_EW434</v>
      </c>
      <c r="BF770" s="170" t="e">
        <f aca="false">CONCATENATE(A770,"=",F769,". ",AX770,IF(AB770="","",CONCATENATE(".",AB770)))</f>
        <v>#VALUE!</v>
      </c>
      <c r="BG770" s="170" t="e">
        <f aca="false">CONCATENATE(A770,"=",F769,". ",AX770)</f>
        <v>#VALUE!</v>
      </c>
      <c r="BH770" s="170" t="e">
        <f aca="false">CONCATENATE(A770,"=",AX770)</f>
        <v>#VALUE!</v>
      </c>
      <c r="BI770" s="170" t="e">
        <f aca="false">CONCATENATE(A770,"=",ComForSubtype,d#REF!)</f>
        <v>#VALUE!</v>
      </c>
      <c r="BJ770" s="170" t="str">
        <f aca="false">CONCATENATE(A770,"=",E770)</f>
        <v>KF513963=3</v>
      </c>
      <c r="BK770" s="170" t="str">
        <f aca="false">CONCATENATE(A770,"=",C770)</f>
        <v>KF513963=3</v>
      </c>
      <c r="BL770" s="170" t="e">
        <f aca="false">CONCATENATE(d#REF!,"=")</f>
        <v>#VALUE!</v>
      </c>
      <c r="BM770" s="223" t="str">
        <f aca="false">IF(BA770="XX","",BA770)</f>
        <v>KF513963</v>
      </c>
      <c r="BN770" s="224" t="str">
        <f aca="false">CONCATENATE(IF(F769="","",F769),IF(G770="","",CONCATENATE(" / ",G770)))</f>
        <v>HEV_EW43</v>
      </c>
      <c r="BO770" s="225" t="e">
        <f aca="false">AX770</f>
        <v>#VALUE!</v>
      </c>
      <c r="BP770" s="226" t="str">
        <f aca="false">IF(V770="","",V770)</f>
        <v/>
      </c>
      <c r="BQ770" s="226" t="str">
        <f aca="false">IF(W770="","",CONCATENATE(W770,IF(LEFT(AO770,1)="s","+","")))</f>
        <v/>
      </c>
      <c r="BR770" s="226" t="str">
        <f aca="false">IF(X770="","",CONCATENATE(X770,IF(LEFT(AQ770,1)="s","+","")))</f>
        <v/>
      </c>
      <c r="BS770" s="226" t="str">
        <f aca="false">IF(Y770="","",CONCATENATE(Y770,IF(LEFT(AR770,1)="s","+","")))</f>
        <v/>
      </c>
      <c r="BT770" s="226" t="str">
        <f aca="false">IF(Z770="","",CONCATENATE(Z770,IF(LEFT(AS770,1)="s","+","")))</f>
        <v/>
      </c>
      <c r="BU770" s="227" t="str">
        <f aca="false">IF(AA770="","",CONCATENATE(AA770,IF(LEFT(AT770,1)="s","+","")))</f>
        <v/>
      </c>
      <c r="BW770" s="177" t="s">
        <v>338</v>
      </c>
      <c r="BX770" s="170" t="str">
        <f aca="false">IF(BW770&lt;&gt;"",IF(ISNUMBER(FIND("=",BW770)),LEFT(BW770,FIND("=",BW770)-1),BW770),BW770)</f>
        <v>xx</v>
      </c>
      <c r="BY770" s="170" t="str">
        <f aca="false">IF(BW770&lt;&gt;"",IF(ISNUMBER(FIND("=",BW770)),RIGHT(BW770,LEN(BW770)-FIND("=",BW770)),""),"")</f>
        <v>Non_select</v>
      </c>
      <c r="BZ770" s="170" t="str">
        <f aca="false">IF(BX770&lt;&gt;"",IF(ISNUMBER(FIND(".",BX770)),LEFT(BX770,FIND(".",BX770)-1),BX770),BX770)</f>
        <v>xx</v>
      </c>
      <c r="CA770" s="170" t="str">
        <f aca="false">IF(BX770&lt;&gt;"",IF(ISNUMBER(FIND(".",BX770)),RIGHT(BX770,LEN(BX770)-FIND(".",BX770)),""),"")</f>
        <v/>
      </c>
      <c r="CC770" s="170" t="str">
        <f aca="false">A770</f>
        <v>KF513963</v>
      </c>
      <c r="CD770" s="178" t="s">
        <v>339</v>
      </c>
      <c r="CE770" s="178" t="s">
        <v>340</v>
      </c>
      <c r="CF770" s="178" t="s">
        <v>341</v>
      </c>
      <c r="CK770" s="178"/>
      <c r="CR770" s="228" t="n">
        <f aca="false">C770</f>
        <v>3</v>
      </c>
      <c r="CS770" s="229" t="e">
        <f aca="false">d#REF!</f>
        <v>#VALUE!</v>
      </c>
      <c r="CT770" s="170" t="str">
        <f aca="false">CONCATENATE(CD770," strain ",CM770," ",CL770,", partial cds")</f>
        <v>Hepatitis E virus strain  , partial cds</v>
      </c>
    </row>
    <row r="771" customFormat="false" ht="11.9" hidden="false" customHeight="true" outlineLevel="0" collapsed="false">
      <c r="A771" s="154" t="s">
        <v>1875</v>
      </c>
      <c r="B771" s="147" t="n">
        <v>3</v>
      </c>
      <c r="C771" s="148" t="n">
        <v>3</v>
      </c>
      <c r="D771" s="147" t="s">
        <v>1777</v>
      </c>
      <c r="E771" s="150" t="s">
        <v>640</v>
      </c>
      <c r="F771" s="210" t="s">
        <v>1876</v>
      </c>
      <c r="H771" s="146" t="s">
        <v>649</v>
      </c>
      <c r="I771" s="153" t="s">
        <v>650</v>
      </c>
      <c r="J771" s="146" t="s">
        <v>395</v>
      </c>
      <c r="M771" s="157" t="s">
        <v>348</v>
      </c>
      <c r="N771" s="158" t="s">
        <v>400</v>
      </c>
      <c r="O771" s="159" t="n">
        <v>2012</v>
      </c>
      <c r="S771" s="146" t="n">
        <v>280</v>
      </c>
      <c r="AH771" s="164" t="n">
        <v>6262</v>
      </c>
      <c r="AI771" s="164" t="n">
        <v>6541</v>
      </c>
      <c r="AJ771" s="219" t="n">
        <f aca="false">SeqEnd-SeqBeg+1</f>
        <v>280</v>
      </c>
      <c r="AK771" s="220" t="n">
        <f aca="false">AND( SeqBeg&lt;=Beg  , End &lt;=SeqEnd )</f>
        <v>0</v>
      </c>
      <c r="AN771" s="221"/>
      <c r="AT771" s="147" t="s">
        <v>103</v>
      </c>
      <c r="AU771" s="146"/>
      <c r="AW771" s="222" t="str">
        <f aca="false">HYPERLINK(CONCATENATE("http://www.ncbi.nlm.nih.gov/nuccore/",BM771),BM771)</f>
        <v>KF513986</v>
      </c>
      <c r="AX771" s="219" t="e">
        <f aca="false">CONCATENATE(d#REF!,IF(I771="","",CONCATENATE(".",I771)),IF(K771="","",CONCATENATE(".",K771)),IF(M771="","",CONCATENATE(".",M771)),IF(R771="","",CONCATENATE(".",R771)),IF(U771="","","(*)"))</f>
        <v>#VALUE!</v>
      </c>
      <c r="AY771" s="170" t="str">
        <f aca="false">CONCATENATE(BM771,".",BN771)</f>
        <v>KF513986.HEV_EW434</v>
      </c>
      <c r="AZ771" s="171" t="str">
        <f aca="false">IF(AV771="",IF(ISNUMBER(FIND(".",A771)),LEFT(A771,FIND(".",A771)-1),A771),AV771)</f>
        <v>KF513986</v>
      </c>
      <c r="BA771" s="171" t="str">
        <f aca="false">IF(ISNUMBER(FIND("-",AZ771)),LEFT(AZ771,FIND("-",AZ771)-1),AZ771)</f>
        <v>KF513986</v>
      </c>
      <c r="BB771" s="170" t="str">
        <f aca="false"> MEGAname &amp; "="</f>
        <v>KF513986=</v>
      </c>
      <c r="BC771" s="170" t="str">
        <f aca="false">Clear &amp; IF(span ,"Span","out")</f>
        <v>KF513986=out</v>
      </c>
      <c r="BD771" s="170" t="str">
        <f aca="false">Clear &amp; IF(span, IF(B771=".","Selected",B771),"out")</f>
        <v>KF513986=out</v>
      </c>
      <c r="BE771" s="170" t="str">
        <f aca="false">Clear &amp; Strain</f>
        <v>KF513986=HEV_EW455</v>
      </c>
      <c r="BF771" s="170" t="e">
        <f aca="false">CONCATENATE(A771,"=",F770,". ",AX771,IF(AB771="","",CONCATENATE(".",AB771)))</f>
        <v>#VALUE!</v>
      </c>
      <c r="BG771" s="170" t="e">
        <f aca="false">CONCATENATE(A771,"=",F770,". ",AX771)</f>
        <v>#VALUE!</v>
      </c>
      <c r="BH771" s="170" t="e">
        <f aca="false">CONCATENATE(A771,"=",AX771)</f>
        <v>#VALUE!</v>
      </c>
      <c r="BI771" s="170" t="e">
        <f aca="false">CONCATENATE(A771,"=",ComForSubtype,d#REF!)</f>
        <v>#VALUE!</v>
      </c>
      <c r="BJ771" s="170" t="str">
        <f aca="false">CONCATENATE(A771,"=",E771)</f>
        <v>KF513986=3</v>
      </c>
      <c r="BK771" s="170" t="str">
        <f aca="false">CONCATENATE(A771,"=",C771)</f>
        <v>KF513986=3</v>
      </c>
      <c r="BL771" s="170" t="e">
        <f aca="false">CONCATENATE(d#REF!,"=")</f>
        <v>#VALUE!</v>
      </c>
      <c r="BM771" s="223" t="str">
        <f aca="false">IF(BA771="XX","",BA771)</f>
        <v>KF513986</v>
      </c>
      <c r="BN771" s="224" t="str">
        <f aca="false">CONCATENATE(IF(F770="","",F770),IF(G771="","",CONCATENATE(" / ",G771)))</f>
        <v>HEV_EW434</v>
      </c>
      <c r="BO771" s="225" t="e">
        <f aca="false">AX771</f>
        <v>#VALUE!</v>
      </c>
      <c r="BP771" s="226" t="str">
        <f aca="false">IF(V771="","",V771)</f>
        <v/>
      </c>
      <c r="BQ771" s="226" t="str">
        <f aca="false">IF(W771="","",CONCATENATE(W771,IF(LEFT(AO771,1)="s","+","")))</f>
        <v/>
      </c>
      <c r="BR771" s="226" t="str">
        <f aca="false">IF(X771="","",CONCATENATE(X771,IF(LEFT(AQ771,1)="s","+","")))</f>
        <v/>
      </c>
      <c r="BS771" s="226" t="str">
        <f aca="false">IF(Y771="","",CONCATENATE(Y771,IF(LEFT(AR771,1)="s","+","")))</f>
        <v/>
      </c>
      <c r="BT771" s="226" t="str">
        <f aca="false">IF(Z771="","",CONCATENATE(Z771,IF(LEFT(AS771,1)="s","+","")))</f>
        <v/>
      </c>
      <c r="BU771" s="227" t="str">
        <f aca="false">IF(AA771="","",CONCATENATE(AA771,IF(LEFT(AT771,1)="s","+","")))</f>
        <v/>
      </c>
      <c r="BW771" s="177" t="s">
        <v>338</v>
      </c>
      <c r="BX771" s="170" t="str">
        <f aca="false">IF(BW771&lt;&gt;"",IF(ISNUMBER(FIND("=",BW771)),LEFT(BW771,FIND("=",BW771)-1),BW771),BW771)</f>
        <v>xx</v>
      </c>
      <c r="BY771" s="170" t="str">
        <f aca="false">IF(BW771&lt;&gt;"",IF(ISNUMBER(FIND("=",BW771)),RIGHT(BW771,LEN(BW771)-FIND("=",BW771)),""),"")</f>
        <v>Non_select</v>
      </c>
      <c r="BZ771" s="170" t="str">
        <f aca="false">IF(BX771&lt;&gt;"",IF(ISNUMBER(FIND(".",BX771)),LEFT(BX771,FIND(".",BX771)-1),BX771),BX771)</f>
        <v>xx</v>
      </c>
      <c r="CA771" s="170" t="str">
        <f aca="false">IF(BX771&lt;&gt;"",IF(ISNUMBER(FIND(".",BX771)),RIGHT(BX771,LEN(BX771)-FIND(".",BX771)),""),"")</f>
        <v/>
      </c>
      <c r="CC771" s="170" t="str">
        <f aca="false">A771</f>
        <v>KF513986</v>
      </c>
      <c r="CD771" s="178" t="s">
        <v>339</v>
      </c>
      <c r="CE771" s="178" t="s">
        <v>340</v>
      </c>
      <c r="CF771" s="178" t="s">
        <v>341</v>
      </c>
      <c r="CK771" s="178"/>
      <c r="CR771" s="228" t="n">
        <f aca="false">C771</f>
        <v>3</v>
      </c>
      <c r="CS771" s="229" t="e">
        <f aca="false">d#REF!</f>
        <v>#VALUE!</v>
      </c>
      <c r="CT771" s="170" t="str">
        <f aca="false">CONCATENATE(CD771," strain ",CM771," ",CL771,", partial cds")</f>
        <v>Hepatitis E virus strain  , partial cds</v>
      </c>
    </row>
    <row r="772" customFormat="false" ht="11.9" hidden="false" customHeight="true" outlineLevel="0" collapsed="false">
      <c r="A772" s="154" t="s">
        <v>1877</v>
      </c>
      <c r="B772" s="147" t="n">
        <v>3</v>
      </c>
      <c r="C772" s="148" t="n">
        <v>3</v>
      </c>
      <c r="D772" s="147" t="s">
        <v>1777</v>
      </c>
      <c r="E772" s="150" t="s">
        <v>640</v>
      </c>
      <c r="F772" s="210" t="s">
        <v>1878</v>
      </c>
      <c r="H772" s="146" t="s">
        <v>649</v>
      </c>
      <c r="I772" s="153" t="s">
        <v>650</v>
      </c>
      <c r="J772" s="146" t="s">
        <v>395</v>
      </c>
      <c r="M772" s="157" t="s">
        <v>348</v>
      </c>
      <c r="N772" s="158" t="s">
        <v>400</v>
      </c>
      <c r="O772" s="159" t="n">
        <v>2012</v>
      </c>
      <c r="S772" s="146" t="n">
        <v>280</v>
      </c>
      <c r="AH772" s="164" t="n">
        <v>6262</v>
      </c>
      <c r="AI772" s="164" t="n">
        <v>6541</v>
      </c>
      <c r="AJ772" s="219" t="n">
        <f aca="false">SeqEnd-SeqBeg+1</f>
        <v>280</v>
      </c>
      <c r="AK772" s="220" t="n">
        <f aca="false">AND( SeqBeg&lt;=Beg  , End &lt;=SeqEnd )</f>
        <v>0</v>
      </c>
      <c r="AN772" s="221"/>
      <c r="AT772" s="147" t="s">
        <v>103</v>
      </c>
      <c r="AU772" s="146"/>
      <c r="AW772" s="222" t="str">
        <f aca="false">HYPERLINK(CONCATENATE("http://www.ncbi.nlm.nih.gov/nuccore/",BM772),BM772)</f>
        <v>KF513996</v>
      </c>
      <c r="AX772" s="219" t="e">
        <f aca="false">CONCATENATE(d#REF!,IF(I772="","",CONCATENATE(".",I772)),IF(K772="","",CONCATENATE(".",K772)),IF(M772="","",CONCATENATE(".",M772)),IF(R772="","",CONCATENATE(".",R772)),IF(U772="","","(*)"))</f>
        <v>#VALUE!</v>
      </c>
      <c r="AY772" s="170" t="str">
        <f aca="false">CONCATENATE(BM772,".",BN772)</f>
        <v>KF513996.HEV_EW455</v>
      </c>
      <c r="AZ772" s="171" t="str">
        <f aca="false">IF(AV772="",IF(ISNUMBER(FIND(".",A772)),LEFT(A772,FIND(".",A772)-1),A772),AV772)</f>
        <v>KF513996</v>
      </c>
      <c r="BA772" s="171" t="str">
        <f aca="false">IF(ISNUMBER(FIND("-",AZ772)),LEFT(AZ772,FIND("-",AZ772)-1),AZ772)</f>
        <v>KF513996</v>
      </c>
      <c r="BB772" s="170" t="str">
        <f aca="false"> MEGAname &amp; "="</f>
        <v>KF513996=</v>
      </c>
      <c r="BC772" s="170" t="str">
        <f aca="false">Clear &amp; IF(span ,"Span","out")</f>
        <v>KF513996=out</v>
      </c>
      <c r="BD772" s="170" t="str">
        <f aca="false">Clear &amp; IF(span, IF(B772=".","Selected",B772),"out")</f>
        <v>KF513996=out</v>
      </c>
      <c r="BE772" s="170" t="str">
        <f aca="false">Clear &amp; Strain</f>
        <v>KF513996=HEV_EW464</v>
      </c>
      <c r="BF772" s="170" t="e">
        <f aca="false">CONCATENATE(A772,"=",F771,". ",AX772,IF(AB772="","",CONCATENATE(".",AB772)))</f>
        <v>#VALUE!</v>
      </c>
      <c r="BG772" s="170" t="e">
        <f aca="false">CONCATENATE(A772,"=",F771,". ",AX772)</f>
        <v>#VALUE!</v>
      </c>
      <c r="BH772" s="170" t="e">
        <f aca="false">CONCATENATE(A772,"=",AX772)</f>
        <v>#VALUE!</v>
      </c>
      <c r="BI772" s="170" t="e">
        <f aca="false">CONCATENATE(A772,"=",ComForSubtype,d#REF!)</f>
        <v>#VALUE!</v>
      </c>
      <c r="BJ772" s="170" t="str">
        <f aca="false">CONCATENATE(A772,"=",E772)</f>
        <v>KF513996=3</v>
      </c>
      <c r="BK772" s="170" t="str">
        <f aca="false">CONCATENATE(A772,"=",C772)</f>
        <v>KF513996=3</v>
      </c>
      <c r="BL772" s="170" t="e">
        <f aca="false">CONCATENATE(d#REF!,"=")</f>
        <v>#VALUE!</v>
      </c>
      <c r="BM772" s="223" t="str">
        <f aca="false">IF(BA772="XX","",BA772)</f>
        <v>KF513996</v>
      </c>
      <c r="BN772" s="224" t="str">
        <f aca="false">CONCATENATE(IF(F771="","",F771),IF(G772="","",CONCATENATE(" / ",G772)))</f>
        <v>HEV_EW455</v>
      </c>
      <c r="BO772" s="225" t="e">
        <f aca="false">AX772</f>
        <v>#VALUE!</v>
      </c>
      <c r="BP772" s="226" t="str">
        <f aca="false">IF(V772="","",V772)</f>
        <v/>
      </c>
      <c r="BQ772" s="226" t="str">
        <f aca="false">IF(W772="","",CONCATENATE(W772,IF(LEFT(AO772,1)="s","+","")))</f>
        <v/>
      </c>
      <c r="BR772" s="226" t="str">
        <f aca="false">IF(X772="","",CONCATENATE(X772,IF(LEFT(AQ772,1)="s","+","")))</f>
        <v/>
      </c>
      <c r="BS772" s="226" t="str">
        <f aca="false">IF(Y772="","",CONCATENATE(Y772,IF(LEFT(AR772,1)="s","+","")))</f>
        <v/>
      </c>
      <c r="BT772" s="226" t="str">
        <f aca="false">IF(Z772="","",CONCATENATE(Z772,IF(LEFT(AS772,1)="s","+","")))</f>
        <v/>
      </c>
      <c r="BU772" s="227" t="str">
        <f aca="false">IF(AA772="","",CONCATENATE(AA772,IF(LEFT(AT772,1)="s","+","")))</f>
        <v/>
      </c>
      <c r="BW772" s="177" t="s">
        <v>338</v>
      </c>
      <c r="BX772" s="170" t="str">
        <f aca="false">IF(BW772&lt;&gt;"",IF(ISNUMBER(FIND("=",BW772)),LEFT(BW772,FIND("=",BW772)-1),BW772),BW772)</f>
        <v>xx</v>
      </c>
      <c r="BY772" s="170" t="str">
        <f aca="false">IF(BW772&lt;&gt;"",IF(ISNUMBER(FIND("=",BW772)),RIGHT(BW772,LEN(BW772)-FIND("=",BW772)),""),"")</f>
        <v>Non_select</v>
      </c>
      <c r="BZ772" s="170" t="str">
        <f aca="false">IF(BX772&lt;&gt;"",IF(ISNUMBER(FIND(".",BX772)),LEFT(BX772,FIND(".",BX772)-1),BX772),BX772)</f>
        <v>xx</v>
      </c>
      <c r="CA772" s="170" t="str">
        <f aca="false">IF(BX772&lt;&gt;"",IF(ISNUMBER(FIND(".",BX772)),RIGHT(BX772,LEN(BX772)-FIND(".",BX772)),""),"")</f>
        <v/>
      </c>
      <c r="CC772" s="170" t="str">
        <f aca="false">A772</f>
        <v>KF513996</v>
      </c>
      <c r="CD772" s="178" t="s">
        <v>339</v>
      </c>
      <c r="CE772" s="178" t="s">
        <v>340</v>
      </c>
      <c r="CF772" s="178" t="s">
        <v>341</v>
      </c>
      <c r="CK772" s="178"/>
      <c r="CR772" s="228" t="n">
        <f aca="false">C772</f>
        <v>3</v>
      </c>
      <c r="CS772" s="229" t="e">
        <f aca="false">d#REF!</f>
        <v>#VALUE!</v>
      </c>
      <c r="CT772" s="170" t="str">
        <f aca="false">CONCATENATE(CD772," strain ",CM772," ",CL772,", partial cds")</f>
        <v>Hepatitis E virus strain  , partial cds</v>
      </c>
    </row>
    <row r="773" customFormat="false" ht="11.9" hidden="false" customHeight="true" outlineLevel="0" collapsed="false">
      <c r="A773" s="154" t="s">
        <v>1879</v>
      </c>
      <c r="B773" s="147" t="n">
        <v>3</v>
      </c>
      <c r="C773" s="148" t="n">
        <v>3</v>
      </c>
      <c r="D773" s="147" t="s">
        <v>1777</v>
      </c>
      <c r="E773" s="150" t="s">
        <v>640</v>
      </c>
      <c r="F773" s="210" t="s">
        <v>1880</v>
      </c>
      <c r="H773" s="146" t="s">
        <v>649</v>
      </c>
      <c r="I773" s="153" t="s">
        <v>650</v>
      </c>
      <c r="J773" s="146" t="s">
        <v>395</v>
      </c>
      <c r="M773" s="157" t="s">
        <v>348</v>
      </c>
      <c r="N773" s="158" t="s">
        <v>400</v>
      </c>
      <c r="O773" s="159" t="n">
        <v>2012</v>
      </c>
      <c r="S773" s="146" t="n">
        <v>280</v>
      </c>
      <c r="AH773" s="164" t="n">
        <v>6262</v>
      </c>
      <c r="AI773" s="164" t="n">
        <v>6541</v>
      </c>
      <c r="AJ773" s="219" t="n">
        <f aca="false">SeqEnd-SeqBeg+1</f>
        <v>280</v>
      </c>
      <c r="AK773" s="220" t="n">
        <f aca="false">AND( SeqBeg&lt;=Beg  , End &lt;=SeqEnd )</f>
        <v>0</v>
      </c>
      <c r="AN773" s="221"/>
      <c r="AT773" s="147" t="s">
        <v>103</v>
      </c>
      <c r="AU773" s="146"/>
      <c r="AW773" s="222" t="str">
        <f aca="false">HYPERLINK(CONCATENATE("http://www.ncbi.nlm.nih.gov/nuccore/",BM773),BM773)</f>
        <v>KF514005</v>
      </c>
      <c r="AX773" s="219" t="str">
        <f aca="false">CONCATENATE(D772,IF(I773="","",CONCATENATE(".",I773)),IF(K773="","",CONCATENATE(".",K773)),IF(M773="","",CONCATENATE(".",M773)),IF(R772="","",CONCATENATE(".",R772)),IF(U773="","","(*)"))</f>
        <v>3f.GBR.hum</v>
      </c>
      <c r="AY773" s="170" t="str">
        <f aca="false">CONCATENATE(BM773,".",BN773)</f>
        <v>KF514005.HEV_EW464</v>
      </c>
      <c r="AZ773" s="171" t="str">
        <f aca="false">IF(AV773="",IF(ISNUMBER(FIND(".",A773)),LEFT(A773,FIND(".",A773)-1),A773),AV773)</f>
        <v>KF514005</v>
      </c>
      <c r="BA773" s="171" t="str">
        <f aca="false">IF(ISNUMBER(FIND("-",AZ773)),LEFT(AZ773,FIND("-",AZ773)-1),AZ773)</f>
        <v>KF514005</v>
      </c>
      <c r="BB773" s="170" t="str">
        <f aca="false"> MEGAname &amp; "="</f>
        <v>KF514005=</v>
      </c>
      <c r="BC773" s="170" t="str">
        <f aca="false">Clear &amp; IF(span ,"Span","out")</f>
        <v>KF514005=out</v>
      </c>
      <c r="BD773" s="170" t="str">
        <f aca="false">Clear &amp; IF(span, IF(B773=".","Selected",B773),"out")</f>
        <v>KF514005=out</v>
      </c>
      <c r="BE773" s="170" t="str">
        <f aca="false">Clear &amp; Strain</f>
        <v>KF514005=HEV_EW472</v>
      </c>
      <c r="BF773" s="170" t="str">
        <f aca="false">CONCATENATE(A773,"=",F772,". ",AX773,IF(AB773="","",CONCATENATE(".",AB773)))</f>
        <v>KF514005=HEV_EW464. 3f.GBR.hum</v>
      </c>
      <c r="BG773" s="170" t="str">
        <f aca="false">CONCATENATE(A773,"=",F772,". ",AX773)</f>
        <v>KF514005=HEV_EW464. 3f.GBR.hum</v>
      </c>
      <c r="BH773" s="170" t="str">
        <f aca="false">CONCATENATE(A773,"=",AX773)</f>
        <v>KF514005=3f.GBR.hum</v>
      </c>
      <c r="BI773" s="170" t="str">
        <f aca="false">CONCATENATE(A773,"=",ComForSubtype,D772)</f>
        <v>KF514005=3f</v>
      </c>
      <c r="BJ773" s="170" t="str">
        <f aca="false">CONCATENATE(A773,"=",E773)</f>
        <v>KF514005=3</v>
      </c>
      <c r="BK773" s="170" t="str">
        <f aca="false">CONCATENATE(A773,"=",C773)</f>
        <v>KF514005=3</v>
      </c>
      <c r="BL773" s="170" t="str">
        <f aca="false">CONCATENATE(D772,"=")</f>
        <v>3f=</v>
      </c>
      <c r="BM773" s="223" t="str">
        <f aca="false">IF(BA773="XX","",BA773)</f>
        <v>KF514005</v>
      </c>
      <c r="BN773" s="224" t="str">
        <f aca="false">CONCATENATE(IF(F772="","",F772),IF(G773="","",CONCATENATE(" / ",G773)))</f>
        <v>HEV_EW464</v>
      </c>
      <c r="BO773" s="225" t="str">
        <f aca="false">AX773</f>
        <v>3f.GBR.hum</v>
      </c>
      <c r="BP773" s="226" t="str">
        <f aca="false">IF(V773="","",V773)</f>
        <v/>
      </c>
      <c r="BQ773" s="226" t="str">
        <f aca="false">IF(W773="","",CONCATENATE(W773,IF(LEFT(AO773,1)="s","+","")))</f>
        <v/>
      </c>
      <c r="BR773" s="226" t="str">
        <f aca="false">IF(X773="","",CONCATENATE(X773,IF(LEFT(AQ773,1)="s","+","")))</f>
        <v/>
      </c>
      <c r="BS773" s="226" t="str">
        <f aca="false">IF(Y773="","",CONCATENATE(Y773,IF(LEFT(AR773,1)="s","+","")))</f>
        <v/>
      </c>
      <c r="BT773" s="226" t="str">
        <f aca="false">IF(Z773="","",CONCATENATE(Z773,IF(LEFT(AS773,1)="s","+","")))</f>
        <v/>
      </c>
      <c r="BU773" s="227" t="str">
        <f aca="false">IF(AA773="","",CONCATENATE(AA773,IF(LEFT(AT773,1)="s","+","")))</f>
        <v/>
      </c>
      <c r="BW773" s="177" t="s">
        <v>338</v>
      </c>
      <c r="BX773" s="170" t="str">
        <f aca="false">IF(BW773&lt;&gt;"",IF(ISNUMBER(FIND("=",BW773)),LEFT(BW773,FIND("=",BW773)-1),BW773),BW773)</f>
        <v>xx</v>
      </c>
      <c r="BY773" s="170" t="str">
        <f aca="false">IF(BW773&lt;&gt;"",IF(ISNUMBER(FIND("=",BW773)),RIGHT(BW773,LEN(BW773)-FIND("=",BW773)),""),"")</f>
        <v>Non_select</v>
      </c>
      <c r="BZ773" s="170" t="str">
        <f aca="false">IF(BX773&lt;&gt;"",IF(ISNUMBER(FIND(".",BX773)),LEFT(BX773,FIND(".",BX773)-1),BX773),BX773)</f>
        <v>xx</v>
      </c>
      <c r="CA773" s="170" t="str">
        <f aca="false">IF(BX773&lt;&gt;"",IF(ISNUMBER(FIND(".",BX773)),RIGHT(BX773,LEN(BX773)-FIND(".",BX773)),""),"")</f>
        <v/>
      </c>
      <c r="CC773" s="170" t="str">
        <f aca="false">A773</f>
        <v>KF514005</v>
      </c>
      <c r="CD773" s="178" t="s">
        <v>339</v>
      </c>
      <c r="CE773" s="178" t="s">
        <v>340</v>
      </c>
      <c r="CF773" s="178" t="s">
        <v>341</v>
      </c>
      <c r="CK773" s="178"/>
      <c r="CR773" s="228" t="n">
        <f aca="false">C773</f>
        <v>3</v>
      </c>
      <c r="CS773" s="229" t="str">
        <f aca="false">D772</f>
        <v>3f</v>
      </c>
      <c r="CT773" s="170" t="str">
        <f aca="false">CONCATENATE(CD773," strain ",CM773," ",CL773,", partial cds")</f>
        <v>Hepatitis E virus strain  , partial cds</v>
      </c>
    </row>
    <row r="774" customFormat="false" ht="11.9" hidden="false" customHeight="true" outlineLevel="0" collapsed="false">
      <c r="A774" s="154" t="s">
        <v>1881</v>
      </c>
      <c r="B774" s="147" t="n">
        <v>3</v>
      </c>
      <c r="C774" s="148" t="n">
        <v>3</v>
      </c>
      <c r="D774" s="147" t="s">
        <v>1777</v>
      </c>
      <c r="E774" s="150" t="s">
        <v>640</v>
      </c>
      <c r="F774" s="210" t="s">
        <v>1882</v>
      </c>
      <c r="H774" s="146" t="s">
        <v>649</v>
      </c>
      <c r="I774" s="153" t="s">
        <v>650</v>
      </c>
      <c r="J774" s="146" t="s">
        <v>395</v>
      </c>
      <c r="M774" s="157" t="s">
        <v>348</v>
      </c>
      <c r="N774" s="158" t="s">
        <v>400</v>
      </c>
      <c r="O774" s="159" t="n">
        <v>2012</v>
      </c>
      <c r="S774" s="146" t="n">
        <v>280</v>
      </c>
      <c r="AH774" s="164" t="n">
        <v>6262</v>
      </c>
      <c r="AI774" s="164" t="n">
        <v>6541</v>
      </c>
      <c r="AJ774" s="219" t="n">
        <f aca="false">SeqEnd-SeqBeg+1</f>
        <v>280</v>
      </c>
      <c r="AK774" s="220" t="n">
        <f aca="false">AND( SeqBeg&lt;=Beg  , End &lt;=SeqEnd )</f>
        <v>0</v>
      </c>
      <c r="AN774" s="221"/>
      <c r="AT774" s="147" t="s">
        <v>103</v>
      </c>
      <c r="AU774" s="146"/>
      <c r="AW774" s="222" t="str">
        <f aca="false">HYPERLINK(CONCATENATE("http://www.ncbi.nlm.nih.gov/nuccore/",BM774),BM774)</f>
        <v>KF514015</v>
      </c>
      <c r="AX774" s="219" t="str">
        <f aca="false">CONCATENATE(D773,IF(I774="","",CONCATENATE(".",I774)),IF(K774="","",CONCATENATE(".",K774)),IF(M774="","",CONCATENATE(".",M774)),IF(R773="","",CONCATENATE(".",R773)),IF(U774="","","(*)"))</f>
        <v>3f.GBR.hum</v>
      </c>
      <c r="AY774" s="170" t="str">
        <f aca="false">CONCATENATE(BM774,".",BN774)</f>
        <v>KF514015.HEV_EW472</v>
      </c>
      <c r="AZ774" s="171" t="str">
        <f aca="false">IF(AV774="",IF(ISNUMBER(FIND(".",A774)),LEFT(A774,FIND(".",A774)-1),A774),AV774)</f>
        <v>KF514015</v>
      </c>
      <c r="BA774" s="171" t="str">
        <f aca="false">IF(ISNUMBER(FIND("-",AZ774)),LEFT(AZ774,FIND("-",AZ774)-1),AZ774)</f>
        <v>KF514015</v>
      </c>
      <c r="BB774" s="170" t="str">
        <f aca="false"> MEGAname &amp; "="</f>
        <v>KF514015=</v>
      </c>
      <c r="BC774" s="170" t="str">
        <f aca="false">Clear &amp; IF(span ,"Span","out")</f>
        <v>KF514015=out</v>
      </c>
      <c r="BD774" s="170" t="str">
        <f aca="false">Clear &amp; IF(span, IF(B774=".","Selected",B774),"out")</f>
        <v>KF514015=out</v>
      </c>
      <c r="BE774" s="170" t="str">
        <f aca="false">Clear &amp; Strain</f>
        <v>KF514015=HEV_EW481</v>
      </c>
      <c r="BF774" s="170" t="str">
        <f aca="false">CONCATENATE(A774,"=",F773,". ",AX774,IF(AB774="","",CONCATENATE(".",AB774)))</f>
        <v>KF514015=HEV_EW472. 3f.GBR.hum</v>
      </c>
      <c r="BG774" s="170" t="str">
        <f aca="false">CONCATENATE(A774,"=",F773,". ",AX774)</f>
        <v>KF514015=HEV_EW472. 3f.GBR.hum</v>
      </c>
      <c r="BH774" s="170" t="str">
        <f aca="false">CONCATENATE(A774,"=",AX774)</f>
        <v>KF514015=3f.GBR.hum</v>
      </c>
      <c r="BI774" s="170" t="str">
        <f aca="false">CONCATENATE(A774,"=",ComForSubtype,D773)</f>
        <v>KF514015=3f</v>
      </c>
      <c r="BJ774" s="170" t="str">
        <f aca="false">CONCATENATE(A774,"=",E774)</f>
        <v>KF514015=3</v>
      </c>
      <c r="BK774" s="170" t="str">
        <f aca="false">CONCATENATE(A774,"=",C774)</f>
        <v>KF514015=3</v>
      </c>
      <c r="BL774" s="170" t="str">
        <f aca="false">CONCATENATE(D773,"=")</f>
        <v>3f=</v>
      </c>
      <c r="BM774" s="223" t="str">
        <f aca="false">IF(BA774="XX","",BA774)</f>
        <v>KF514015</v>
      </c>
      <c r="BN774" s="224" t="str">
        <f aca="false">CONCATENATE(IF(F773="","",F773),IF(G774="","",CONCATENATE(" / ",G774)))</f>
        <v>HEV_EW472</v>
      </c>
      <c r="BO774" s="225" t="str">
        <f aca="false">AX774</f>
        <v>3f.GBR.hum</v>
      </c>
      <c r="BP774" s="226" t="str">
        <f aca="false">IF(V774="","",V774)</f>
        <v/>
      </c>
      <c r="BQ774" s="226" t="str">
        <f aca="false">IF(W774="","",CONCATENATE(W774,IF(LEFT(AO774,1)="s","+","")))</f>
        <v/>
      </c>
      <c r="BR774" s="226" t="str">
        <f aca="false">IF(X774="","",CONCATENATE(X774,IF(LEFT(AQ774,1)="s","+","")))</f>
        <v/>
      </c>
      <c r="BS774" s="226" t="str">
        <f aca="false">IF(Y774="","",CONCATENATE(Y774,IF(LEFT(AR774,1)="s","+","")))</f>
        <v/>
      </c>
      <c r="BT774" s="226" t="str">
        <f aca="false">IF(Z774="","",CONCATENATE(Z774,IF(LEFT(AS774,1)="s","+","")))</f>
        <v/>
      </c>
      <c r="BU774" s="227" t="str">
        <f aca="false">IF(AA774="","",CONCATENATE(AA774,IF(LEFT(AT774,1)="s","+","")))</f>
        <v/>
      </c>
      <c r="BW774" s="177" t="s">
        <v>338</v>
      </c>
      <c r="BX774" s="170" t="str">
        <f aca="false">IF(BW774&lt;&gt;"",IF(ISNUMBER(FIND("=",BW774)),LEFT(BW774,FIND("=",BW774)-1),BW774),BW774)</f>
        <v>xx</v>
      </c>
      <c r="BY774" s="170" t="str">
        <f aca="false">IF(BW774&lt;&gt;"",IF(ISNUMBER(FIND("=",BW774)),RIGHT(BW774,LEN(BW774)-FIND("=",BW774)),""),"")</f>
        <v>Non_select</v>
      </c>
      <c r="BZ774" s="170" t="str">
        <f aca="false">IF(BX774&lt;&gt;"",IF(ISNUMBER(FIND(".",BX774)),LEFT(BX774,FIND(".",BX774)-1),BX774),BX774)</f>
        <v>xx</v>
      </c>
      <c r="CA774" s="170" t="str">
        <f aca="false">IF(BX774&lt;&gt;"",IF(ISNUMBER(FIND(".",BX774)),RIGHT(BX774,LEN(BX774)-FIND(".",BX774)),""),"")</f>
        <v/>
      </c>
      <c r="CC774" s="170" t="str">
        <f aca="false">A774</f>
        <v>KF514015</v>
      </c>
      <c r="CD774" s="178" t="s">
        <v>339</v>
      </c>
      <c r="CE774" s="178" t="s">
        <v>340</v>
      </c>
      <c r="CF774" s="178" t="s">
        <v>341</v>
      </c>
      <c r="CK774" s="178"/>
      <c r="CR774" s="228" t="n">
        <f aca="false">C774</f>
        <v>3</v>
      </c>
      <c r="CS774" s="229" t="str">
        <f aca="false">D773</f>
        <v>3f</v>
      </c>
      <c r="CT774" s="170" t="str">
        <f aca="false">CONCATENATE(CD774," strain ",CM774," ",CL774,", partial cds")</f>
        <v>Hepatitis E virus strain  , partial cds</v>
      </c>
    </row>
    <row r="775" customFormat="false" ht="11.9" hidden="false" customHeight="true" outlineLevel="0" collapsed="false">
      <c r="A775" s="154" t="s">
        <v>1883</v>
      </c>
      <c r="B775" s="147" t="n">
        <v>3</v>
      </c>
      <c r="C775" s="148" t="n">
        <v>3</v>
      </c>
      <c r="D775" s="147" t="s">
        <v>1777</v>
      </c>
      <c r="E775" s="150" t="s">
        <v>640</v>
      </c>
      <c r="F775" s="210" t="s">
        <v>1884</v>
      </c>
      <c r="H775" s="146" t="s">
        <v>649</v>
      </c>
      <c r="I775" s="153" t="s">
        <v>650</v>
      </c>
      <c r="J775" s="146" t="s">
        <v>395</v>
      </c>
      <c r="M775" s="157" t="s">
        <v>348</v>
      </c>
      <c r="N775" s="158" t="s">
        <v>400</v>
      </c>
      <c r="O775" s="159" t="n">
        <v>2012</v>
      </c>
      <c r="S775" s="146" t="n">
        <v>280</v>
      </c>
      <c r="AH775" s="164" t="n">
        <v>6262</v>
      </c>
      <c r="AI775" s="164" t="n">
        <v>6541</v>
      </c>
      <c r="AJ775" s="219" t="n">
        <f aca="false">SeqEnd-SeqBeg+1</f>
        <v>280</v>
      </c>
      <c r="AK775" s="220" t="n">
        <f aca="false">AND( SeqBeg&lt;=Beg  , End &lt;=SeqEnd )</f>
        <v>0</v>
      </c>
      <c r="AN775" s="221"/>
      <c r="AT775" s="147" t="s">
        <v>103</v>
      </c>
      <c r="AU775" s="146"/>
      <c r="AW775" s="222" t="str">
        <f aca="false">HYPERLINK(CONCATENATE("http://www.ncbi.nlm.nih.gov/nuccore/",BM775),BM775)</f>
        <v>KF514034</v>
      </c>
      <c r="AX775" s="219" t="e">
        <f aca="false">CONCATENATE(d#REF!,IF(I775="","",CONCATENATE(".",I775)),IF(K775="","",CONCATENATE(".",K775)),IF(M775="","",CONCATENATE(".",M775)),IF(R775="","",CONCATENATE(".",R775)),IF(U775="","","(*)"))</f>
        <v>#VALUE!</v>
      </c>
      <c r="AY775" s="170" t="str">
        <f aca="false">CONCATENATE(BM775,".",BN775)</f>
        <v>KF514034.HEV_EW481</v>
      </c>
      <c r="AZ775" s="171" t="str">
        <f aca="false">IF(AV775="",IF(ISNUMBER(FIND(".",A775)),LEFT(A775,FIND(".",A775)-1),A775),AV775)</f>
        <v>KF514034</v>
      </c>
      <c r="BA775" s="171" t="str">
        <f aca="false">IF(ISNUMBER(FIND("-",AZ775)),LEFT(AZ775,FIND("-",AZ775)-1),AZ775)</f>
        <v>KF514034</v>
      </c>
      <c r="BB775" s="170" t="str">
        <f aca="false"> MEGAname &amp; "="</f>
        <v>KF514034=</v>
      </c>
      <c r="BC775" s="170" t="str">
        <f aca="false">Clear &amp; IF(span ,"Span","out")</f>
        <v>KF514034=out</v>
      </c>
      <c r="BD775" s="170" t="str">
        <f aca="false">Clear &amp; IF(span, IF(B775=".","Selected",B775),"out")</f>
        <v>KF514034=out</v>
      </c>
      <c r="BE775" s="170" t="str">
        <f aca="false">Clear &amp; Strain</f>
        <v>KF514034=HEV_EW499</v>
      </c>
      <c r="BF775" s="170" t="e">
        <f aca="false">CONCATENATE(A775,"=",F774,". ",AX775,IF(AB775="","",CONCATENATE(".",AB775)))</f>
        <v>#VALUE!</v>
      </c>
      <c r="BG775" s="170" t="e">
        <f aca="false">CONCATENATE(A775,"=",F774,". ",AX775)</f>
        <v>#VALUE!</v>
      </c>
      <c r="BH775" s="170" t="e">
        <f aca="false">CONCATENATE(A775,"=",AX775)</f>
        <v>#VALUE!</v>
      </c>
      <c r="BI775" s="170" t="e">
        <f aca="false">CONCATENATE(A775,"=",ComForSubtype,d#REF!)</f>
        <v>#VALUE!</v>
      </c>
      <c r="BJ775" s="170" t="str">
        <f aca="false">CONCATENATE(A775,"=",E775)</f>
        <v>KF514034=3</v>
      </c>
      <c r="BK775" s="170" t="str">
        <f aca="false">CONCATENATE(A775,"=",C775)</f>
        <v>KF514034=3</v>
      </c>
      <c r="BL775" s="170" t="e">
        <f aca="false">CONCATENATE(d#REF!,"=")</f>
        <v>#VALUE!</v>
      </c>
      <c r="BM775" s="223" t="str">
        <f aca="false">IF(BA775="XX","",BA775)</f>
        <v>KF514034</v>
      </c>
      <c r="BN775" s="224" t="str">
        <f aca="false">CONCATENATE(IF(F774="","",F774),IF(G775="","",CONCATENATE(" / ",G775)))</f>
        <v>HEV_EW481</v>
      </c>
      <c r="BO775" s="225" t="e">
        <f aca="false">AX775</f>
        <v>#VALUE!</v>
      </c>
      <c r="BP775" s="226" t="str">
        <f aca="false">IF(V775="","",V775)</f>
        <v/>
      </c>
      <c r="BQ775" s="226" t="str">
        <f aca="false">IF(W775="","",CONCATENATE(W775,IF(LEFT(AO775,1)="s","+","")))</f>
        <v/>
      </c>
      <c r="BR775" s="226" t="str">
        <f aca="false">IF(X775="","",CONCATENATE(X775,IF(LEFT(AQ775,1)="s","+","")))</f>
        <v/>
      </c>
      <c r="BS775" s="226" t="str">
        <f aca="false">IF(Y775="","",CONCATENATE(Y775,IF(LEFT(AR775,1)="s","+","")))</f>
        <v/>
      </c>
      <c r="BT775" s="226" t="str">
        <f aca="false">IF(Z775="","",CONCATENATE(Z775,IF(LEFT(AS775,1)="s","+","")))</f>
        <v/>
      </c>
      <c r="BU775" s="227" t="str">
        <f aca="false">IF(AA775="","",CONCATENATE(AA775,IF(LEFT(AT775,1)="s","+","")))</f>
        <v/>
      </c>
      <c r="BW775" s="177" t="s">
        <v>338</v>
      </c>
      <c r="BX775" s="170" t="str">
        <f aca="false">IF(BW775&lt;&gt;"",IF(ISNUMBER(FIND("=",BW775)),LEFT(BW775,FIND("=",BW775)-1),BW775),BW775)</f>
        <v>xx</v>
      </c>
      <c r="BY775" s="170" t="str">
        <f aca="false">IF(BW775&lt;&gt;"",IF(ISNUMBER(FIND("=",BW775)),RIGHT(BW775,LEN(BW775)-FIND("=",BW775)),""),"")</f>
        <v>Non_select</v>
      </c>
      <c r="BZ775" s="170" t="str">
        <f aca="false">IF(BX775&lt;&gt;"",IF(ISNUMBER(FIND(".",BX775)),LEFT(BX775,FIND(".",BX775)-1),BX775),BX775)</f>
        <v>xx</v>
      </c>
      <c r="CA775" s="170" t="str">
        <f aca="false">IF(BX775&lt;&gt;"",IF(ISNUMBER(FIND(".",BX775)),RIGHT(BX775,LEN(BX775)-FIND(".",BX775)),""),"")</f>
        <v/>
      </c>
      <c r="CC775" s="170" t="str">
        <f aca="false">A775</f>
        <v>KF514034</v>
      </c>
      <c r="CD775" s="178" t="s">
        <v>339</v>
      </c>
      <c r="CE775" s="178" t="s">
        <v>340</v>
      </c>
      <c r="CF775" s="178" t="s">
        <v>341</v>
      </c>
      <c r="CK775" s="178"/>
      <c r="CR775" s="228" t="n">
        <f aca="false">C775</f>
        <v>3</v>
      </c>
      <c r="CS775" s="229" t="e">
        <f aca="false">d#REF!</f>
        <v>#VALUE!</v>
      </c>
      <c r="CT775" s="170" t="str">
        <f aca="false">CONCATENATE(CD775," strain ",CM775," ",CL775,", partial cds")</f>
        <v>Hepatitis E virus strain  , partial cds</v>
      </c>
    </row>
    <row r="776" customFormat="false" ht="11.9" hidden="false" customHeight="true" outlineLevel="0" collapsed="false">
      <c r="A776" s="154" t="s">
        <v>1885</v>
      </c>
      <c r="B776" s="147" t="n">
        <v>3</v>
      </c>
      <c r="C776" s="148" t="n">
        <v>3</v>
      </c>
      <c r="D776" s="147" t="s">
        <v>1777</v>
      </c>
      <c r="E776" s="150" t="s">
        <v>640</v>
      </c>
      <c r="F776" s="210" t="s">
        <v>1886</v>
      </c>
      <c r="H776" s="146" t="s">
        <v>649</v>
      </c>
      <c r="I776" s="153" t="s">
        <v>650</v>
      </c>
      <c r="J776" s="146" t="s">
        <v>395</v>
      </c>
      <c r="M776" s="157" t="s">
        <v>348</v>
      </c>
      <c r="N776" s="158" t="s">
        <v>400</v>
      </c>
      <c r="O776" s="159" t="n">
        <v>2012</v>
      </c>
      <c r="S776" s="146" t="n">
        <v>280</v>
      </c>
      <c r="AH776" s="164" t="n">
        <v>6262</v>
      </c>
      <c r="AI776" s="164" t="n">
        <v>6541</v>
      </c>
      <c r="AJ776" s="219" t="n">
        <f aca="false">SeqEnd-SeqBeg+1</f>
        <v>280</v>
      </c>
      <c r="AK776" s="220" t="n">
        <f aca="false">AND( SeqBeg&lt;=Beg  , End &lt;=SeqEnd )</f>
        <v>0</v>
      </c>
      <c r="AN776" s="221"/>
      <c r="AT776" s="147" t="s">
        <v>103</v>
      </c>
      <c r="AU776" s="146"/>
      <c r="AW776" s="222" t="str">
        <f aca="false">HYPERLINK(CONCATENATE("http://www.ncbi.nlm.nih.gov/nuccore/",BM776),BM776)</f>
        <v>KF514045</v>
      </c>
      <c r="AX776" s="219" t="e">
        <f aca="false">CONCATENATE(d#REF!,IF(I776="","",CONCATENATE(".",I776)),IF(K776="","",CONCATENATE(".",K776)),IF(M776="","",CONCATENATE(".",M776)),IF(R776="","",CONCATENATE(".",R776)),IF(U776="","","(*)"))</f>
        <v>#VALUE!</v>
      </c>
      <c r="AY776" s="170" t="str">
        <f aca="false">CONCATENATE(BM776,".",BN776)</f>
        <v>KF514045.HEV_EW499</v>
      </c>
      <c r="AZ776" s="171" t="str">
        <f aca="false">IF(AV776="",IF(ISNUMBER(FIND(".",A776)),LEFT(A776,FIND(".",A776)-1),A776),AV776)</f>
        <v>KF514045</v>
      </c>
      <c r="BA776" s="171" t="str">
        <f aca="false">IF(ISNUMBER(FIND("-",AZ776)),LEFT(AZ776,FIND("-",AZ776)-1),AZ776)</f>
        <v>KF514045</v>
      </c>
      <c r="BB776" s="170" t="str">
        <f aca="false"> MEGAname &amp; "="</f>
        <v>KF514045=</v>
      </c>
      <c r="BC776" s="170" t="str">
        <f aca="false">Clear &amp; IF(span ,"Span","out")</f>
        <v>KF514045=out</v>
      </c>
      <c r="BD776" s="170" t="str">
        <f aca="false">Clear &amp; IF(span, IF(B776=".","Selected",B776),"out")</f>
        <v>KF514045=out</v>
      </c>
      <c r="BE776" s="170" t="str">
        <f aca="false">Clear &amp; Strain</f>
        <v>KF514045=HEV_EW508</v>
      </c>
      <c r="BF776" s="170" t="e">
        <f aca="false">CONCATENATE(A776,"=",F775,". ",AX776,IF(AB776="","",CONCATENATE(".",AB776)))</f>
        <v>#VALUE!</v>
      </c>
      <c r="BG776" s="170" t="e">
        <f aca="false">CONCATENATE(A776,"=",F775,". ",AX776)</f>
        <v>#VALUE!</v>
      </c>
      <c r="BH776" s="170" t="e">
        <f aca="false">CONCATENATE(A776,"=",AX776)</f>
        <v>#VALUE!</v>
      </c>
      <c r="BI776" s="170" t="e">
        <f aca="false">CONCATENATE(A776,"=",ComForSubtype,d#REF!)</f>
        <v>#VALUE!</v>
      </c>
      <c r="BJ776" s="170" t="str">
        <f aca="false">CONCATENATE(A776,"=",E776)</f>
        <v>KF514045=3</v>
      </c>
      <c r="BK776" s="170" t="str">
        <f aca="false">CONCATENATE(A776,"=",C776)</f>
        <v>KF514045=3</v>
      </c>
      <c r="BL776" s="170" t="e">
        <f aca="false">CONCATENATE(d#REF!,"=")</f>
        <v>#VALUE!</v>
      </c>
      <c r="BM776" s="223" t="str">
        <f aca="false">IF(BA776="XX","",BA776)</f>
        <v>KF514045</v>
      </c>
      <c r="BN776" s="224" t="str">
        <f aca="false">CONCATENATE(IF(F775="","",F775),IF(G776="","",CONCATENATE(" / ",G776)))</f>
        <v>HEV_EW499</v>
      </c>
      <c r="BO776" s="225" t="e">
        <f aca="false">AX776</f>
        <v>#VALUE!</v>
      </c>
      <c r="BP776" s="226" t="str">
        <f aca="false">IF(V776="","",V776)</f>
        <v/>
      </c>
      <c r="BQ776" s="226" t="str">
        <f aca="false">IF(W776="","",CONCATENATE(W776,IF(LEFT(AO776,1)="s","+","")))</f>
        <v/>
      </c>
      <c r="BR776" s="226" t="str">
        <f aca="false">IF(X776="","",CONCATENATE(X776,IF(LEFT(AQ776,1)="s","+","")))</f>
        <v/>
      </c>
      <c r="BS776" s="226" t="str">
        <f aca="false">IF(Y776="","",CONCATENATE(Y776,IF(LEFT(AR776,1)="s","+","")))</f>
        <v/>
      </c>
      <c r="BT776" s="226" t="str">
        <f aca="false">IF(Z776="","",CONCATENATE(Z776,IF(LEFT(AS776,1)="s","+","")))</f>
        <v/>
      </c>
      <c r="BU776" s="227" t="str">
        <f aca="false">IF(AA776="","",CONCATENATE(AA776,IF(LEFT(AT776,1)="s","+","")))</f>
        <v/>
      </c>
      <c r="BW776" s="177" t="s">
        <v>338</v>
      </c>
      <c r="BX776" s="170" t="str">
        <f aca="false">IF(BW776&lt;&gt;"",IF(ISNUMBER(FIND("=",BW776)),LEFT(BW776,FIND("=",BW776)-1),BW776),BW776)</f>
        <v>xx</v>
      </c>
      <c r="BY776" s="170" t="str">
        <f aca="false">IF(BW776&lt;&gt;"",IF(ISNUMBER(FIND("=",BW776)),RIGHT(BW776,LEN(BW776)-FIND("=",BW776)),""),"")</f>
        <v>Non_select</v>
      </c>
      <c r="BZ776" s="170" t="str">
        <f aca="false">IF(BX776&lt;&gt;"",IF(ISNUMBER(FIND(".",BX776)),LEFT(BX776,FIND(".",BX776)-1),BX776),BX776)</f>
        <v>xx</v>
      </c>
      <c r="CA776" s="170" t="str">
        <f aca="false">IF(BX776&lt;&gt;"",IF(ISNUMBER(FIND(".",BX776)),RIGHT(BX776,LEN(BX776)-FIND(".",BX776)),""),"")</f>
        <v/>
      </c>
      <c r="CC776" s="170" t="str">
        <f aca="false">A776</f>
        <v>KF514045</v>
      </c>
      <c r="CD776" s="178" t="s">
        <v>339</v>
      </c>
      <c r="CE776" s="178" t="s">
        <v>340</v>
      </c>
      <c r="CF776" s="178" t="s">
        <v>341</v>
      </c>
      <c r="CK776" s="178"/>
      <c r="CR776" s="228" t="n">
        <f aca="false">C776</f>
        <v>3</v>
      </c>
      <c r="CS776" s="229" t="e">
        <f aca="false">d#REF!</f>
        <v>#VALUE!</v>
      </c>
      <c r="CT776" s="170" t="str">
        <f aca="false">CONCATENATE(CD776," strain ",CM776," ",CL776,", partial cds")</f>
        <v>Hepatitis E virus strain  , partial cds</v>
      </c>
    </row>
    <row r="777" customFormat="false" ht="11.9" hidden="false" customHeight="true" outlineLevel="0" collapsed="false">
      <c r="A777" s="154" t="s">
        <v>1887</v>
      </c>
      <c r="B777" s="147" t="n">
        <v>3</v>
      </c>
      <c r="C777" s="148" t="n">
        <v>3</v>
      </c>
      <c r="D777" s="147" t="s">
        <v>1777</v>
      </c>
      <c r="E777" s="150" t="s">
        <v>640</v>
      </c>
      <c r="F777" s="210" t="s">
        <v>1888</v>
      </c>
      <c r="H777" s="146" t="s">
        <v>649</v>
      </c>
      <c r="I777" s="153" t="s">
        <v>650</v>
      </c>
      <c r="J777" s="146" t="s">
        <v>395</v>
      </c>
      <c r="M777" s="157" t="s">
        <v>348</v>
      </c>
      <c r="N777" s="158" t="s">
        <v>400</v>
      </c>
      <c r="O777" s="159" t="n">
        <v>2006</v>
      </c>
      <c r="S777" s="146" t="n">
        <v>280</v>
      </c>
      <c r="AH777" s="164" t="n">
        <v>6262</v>
      </c>
      <c r="AI777" s="164" t="n">
        <v>6541</v>
      </c>
      <c r="AJ777" s="219" t="n">
        <f aca="false">SeqEnd-SeqBeg+1</f>
        <v>280</v>
      </c>
      <c r="AK777" s="220" t="n">
        <f aca="false">AND( SeqBeg&lt;=Beg  , End &lt;=SeqEnd )</f>
        <v>0</v>
      </c>
      <c r="AN777" s="221"/>
      <c r="AT777" s="147" t="s">
        <v>103</v>
      </c>
      <c r="AU777" s="146"/>
      <c r="AW777" s="222" t="str">
        <f aca="false">HYPERLINK(CONCATENATE("http://www.ncbi.nlm.nih.gov/nuccore/",BM777),BM777)</f>
        <v>KF514087</v>
      </c>
      <c r="AX777" s="219" t="e">
        <f aca="false">CONCATENATE(d#REF!,IF(I777="","",CONCATENATE(".",I777)),IF(K777="","",CONCATENATE(".",K777)),IF(M777="","",CONCATENATE(".",M777)),IF(R777="","",CONCATENATE(".",R777)),IF(U777="","","(*)"))</f>
        <v>#VALUE!</v>
      </c>
      <c r="AY777" s="170" t="str">
        <f aca="false">CONCATENATE(BM777,".",BN777)</f>
        <v>KF514087.HEV_EW508</v>
      </c>
      <c r="AZ777" s="171" t="str">
        <f aca="false">IF(AV777="",IF(ISNUMBER(FIND(".",A777)),LEFT(A777,FIND(".",A777)-1),A777),AV777)</f>
        <v>KF514087</v>
      </c>
      <c r="BA777" s="171" t="str">
        <f aca="false">IF(ISNUMBER(FIND("-",AZ777)),LEFT(AZ777,FIND("-",AZ777)-1),AZ777)</f>
        <v>KF514087</v>
      </c>
      <c r="BB777" s="170" t="str">
        <f aca="false"> MEGAname &amp; "="</f>
        <v>KF514087=</v>
      </c>
      <c r="BC777" s="170" t="str">
        <f aca="false">Clear &amp; IF(span ,"Span","out")</f>
        <v>KF514087=out</v>
      </c>
      <c r="BD777" s="170" t="str">
        <f aca="false">Clear &amp; IF(span, IF(B777=".","Selected",B777),"out")</f>
        <v>KF514087=out</v>
      </c>
      <c r="BE777" s="170" t="str">
        <f aca="false">Clear &amp; Strain</f>
        <v>KF514087=HEV_EW88</v>
      </c>
      <c r="BF777" s="170" t="e">
        <f aca="false">CONCATENATE(A777,"=",F776,". ",AX777,IF(AB777="","",CONCATENATE(".",AB777)))</f>
        <v>#VALUE!</v>
      </c>
      <c r="BG777" s="170" t="e">
        <f aca="false">CONCATENATE(A777,"=",F776,". ",AX777)</f>
        <v>#VALUE!</v>
      </c>
      <c r="BH777" s="170" t="e">
        <f aca="false">CONCATENATE(A777,"=",AX777)</f>
        <v>#VALUE!</v>
      </c>
      <c r="BI777" s="170" t="e">
        <f aca="false">CONCATENATE(A777,"=",ComForSubtype,d#REF!)</f>
        <v>#VALUE!</v>
      </c>
      <c r="BJ777" s="170" t="str">
        <f aca="false">CONCATENATE(A777,"=",E777)</f>
        <v>KF514087=3</v>
      </c>
      <c r="BK777" s="170" t="str">
        <f aca="false">CONCATENATE(A777,"=",C777)</f>
        <v>KF514087=3</v>
      </c>
      <c r="BL777" s="170" t="e">
        <f aca="false">CONCATENATE(d#REF!,"=")</f>
        <v>#VALUE!</v>
      </c>
      <c r="BM777" s="223" t="str">
        <f aca="false">IF(BA777="XX","",BA777)</f>
        <v>KF514087</v>
      </c>
      <c r="BN777" s="224" t="str">
        <f aca="false">CONCATENATE(IF(F776="","",F776),IF(G777="","",CONCATENATE(" / ",G777)))</f>
        <v>HEV_EW508</v>
      </c>
      <c r="BO777" s="225" t="e">
        <f aca="false">AX777</f>
        <v>#VALUE!</v>
      </c>
      <c r="BP777" s="226" t="str">
        <f aca="false">IF(V777="","",V777)</f>
        <v/>
      </c>
      <c r="BQ777" s="226" t="str">
        <f aca="false">IF(W777="","",CONCATENATE(W777,IF(LEFT(AO777,1)="s","+","")))</f>
        <v/>
      </c>
      <c r="BR777" s="226" t="str">
        <f aca="false">IF(X777="","",CONCATENATE(X777,IF(LEFT(AQ777,1)="s","+","")))</f>
        <v/>
      </c>
      <c r="BS777" s="226" t="str">
        <f aca="false">IF(Y777="","",CONCATENATE(Y777,IF(LEFT(AR777,1)="s","+","")))</f>
        <v/>
      </c>
      <c r="BT777" s="226" t="str">
        <f aca="false">IF(Z777="","",CONCATENATE(Z777,IF(LEFT(AS777,1)="s","+","")))</f>
        <v/>
      </c>
      <c r="BU777" s="227" t="str">
        <f aca="false">IF(AA777="","",CONCATENATE(AA777,IF(LEFT(AT777,1)="s","+","")))</f>
        <v/>
      </c>
      <c r="BW777" s="177" t="s">
        <v>338</v>
      </c>
      <c r="BX777" s="170" t="str">
        <f aca="false">IF(BW777&lt;&gt;"",IF(ISNUMBER(FIND("=",BW777)),LEFT(BW777,FIND("=",BW777)-1),BW777),BW777)</f>
        <v>xx</v>
      </c>
      <c r="BY777" s="170" t="str">
        <f aca="false">IF(BW777&lt;&gt;"",IF(ISNUMBER(FIND("=",BW777)),RIGHT(BW777,LEN(BW777)-FIND("=",BW777)),""),"")</f>
        <v>Non_select</v>
      </c>
      <c r="BZ777" s="170" t="str">
        <f aca="false">IF(BX777&lt;&gt;"",IF(ISNUMBER(FIND(".",BX777)),LEFT(BX777,FIND(".",BX777)-1),BX777),BX777)</f>
        <v>xx</v>
      </c>
      <c r="CA777" s="170" t="str">
        <f aca="false">IF(BX777&lt;&gt;"",IF(ISNUMBER(FIND(".",BX777)),RIGHT(BX777,LEN(BX777)-FIND(".",BX777)),""),"")</f>
        <v/>
      </c>
      <c r="CC777" s="170" t="str">
        <f aca="false">A777</f>
        <v>KF514087</v>
      </c>
      <c r="CD777" s="178" t="s">
        <v>339</v>
      </c>
      <c r="CE777" s="178" t="s">
        <v>340</v>
      </c>
      <c r="CF777" s="178" t="s">
        <v>341</v>
      </c>
      <c r="CK777" s="178"/>
      <c r="CR777" s="228" t="n">
        <f aca="false">C777</f>
        <v>3</v>
      </c>
      <c r="CS777" s="229" t="e">
        <f aca="false">d#REF!</f>
        <v>#VALUE!</v>
      </c>
      <c r="CT777" s="170" t="str">
        <f aca="false">CONCATENATE(CD777," strain ",CM777," ",CL777,", partial cds")</f>
        <v>Hepatitis E virus strain  , partial cds</v>
      </c>
    </row>
    <row r="778" customFormat="false" ht="11.9" hidden="false" customHeight="true" outlineLevel="0" collapsed="false">
      <c r="A778" s="208" t="s">
        <v>1889</v>
      </c>
      <c r="B778" s="147" t="n">
        <v>3</v>
      </c>
      <c r="C778" s="148" t="n">
        <v>3</v>
      </c>
      <c r="D778" s="149" t="s">
        <v>1890</v>
      </c>
      <c r="E778" s="150" t="s">
        <v>640</v>
      </c>
      <c r="F778" s="210" t="s">
        <v>1891</v>
      </c>
      <c r="G778" s="212"/>
      <c r="H778" s="146" t="s">
        <v>405</v>
      </c>
      <c r="I778" s="153" t="s">
        <v>739</v>
      </c>
      <c r="J778" s="146" t="s">
        <v>395</v>
      </c>
      <c r="K778" s="212"/>
      <c r="L778" s="212"/>
      <c r="M778" s="157" t="s">
        <v>348</v>
      </c>
      <c r="N778" s="158" t="s">
        <v>740</v>
      </c>
      <c r="O778" s="212"/>
      <c r="P778" s="212"/>
      <c r="Q778" s="212"/>
      <c r="R778" s="146" t="s">
        <v>94</v>
      </c>
      <c r="T778" s="214"/>
      <c r="U778" s="215"/>
      <c r="V778" s="209"/>
      <c r="W778" s="217"/>
      <c r="X778" s="209"/>
      <c r="Y778" s="209"/>
      <c r="Z778" s="209" t="s">
        <v>1892</v>
      </c>
      <c r="AA778" s="216"/>
      <c r="AB778" s="217"/>
      <c r="AC778" s="217"/>
      <c r="AD778" s="209"/>
      <c r="AE778" s="209"/>
      <c r="AF778" s="209" t="n">
        <v>284</v>
      </c>
      <c r="AG778" s="218"/>
      <c r="AH778" s="164" t="n">
        <v>5363</v>
      </c>
      <c r="AI778" s="164" t="n">
        <v>5646</v>
      </c>
      <c r="AJ778" s="219" t="n">
        <f aca="false">SeqEnd-SeqBeg+1</f>
        <v>284</v>
      </c>
      <c r="AK778" s="220" t="n">
        <f aca="false">AND( SeqBeg&lt;=Beg  , End &lt;=SeqEnd )</f>
        <v>0</v>
      </c>
      <c r="AL778" s="212"/>
      <c r="AM778" s="212"/>
      <c r="AN778" s="221"/>
      <c r="AT778" s="147" t="s">
        <v>103</v>
      </c>
      <c r="AU778" s="146"/>
      <c r="AV778" s="212"/>
      <c r="AW778" s="222" t="str">
        <f aca="false">HYPERLINK(CONCATENATE("http://www.ncbi.nlm.nih.gov/nuccore/",BM778),BM778)</f>
        <v>JN995571</v>
      </c>
      <c r="AX778" s="219" t="str">
        <f aca="false">CONCATENATE(D778,IF(I778="","",CONCATENATE(".",I778)),IF(K778="","",CONCATENATE(".",K778)),IF(M778="","",CONCATENATE(".",M778)),IF(R778="","",CONCATENATE(".",R778)),IF(U778="","","(*)"))</f>
        <v>3i.SWE.hum.PEI</v>
      </c>
      <c r="AY778" s="170" t="str">
        <f aca="false">CONCATENATE(BM778,".",BN778)</f>
        <v>JN995571.Oct10</v>
      </c>
      <c r="AZ778" s="171" t="str">
        <f aca="false">IF(AV778="",IF(ISNUMBER(FIND(".",A778)),LEFT(A778,FIND(".",A778)-1),A778),AV778)</f>
        <v>JN995571</v>
      </c>
      <c r="BA778" s="171" t="str">
        <f aca="false">IF(ISNUMBER(FIND("-",AZ778)),LEFT(AZ778,FIND("-",AZ778)-1),AZ778)</f>
        <v>JN995571</v>
      </c>
      <c r="BB778" s="170" t="str">
        <f aca="false"> MEGAname &amp; "="</f>
        <v>JN995571=</v>
      </c>
      <c r="BC778" s="170" t="str">
        <f aca="false">Clear &amp; IF(span ,"Span","out")</f>
        <v>JN995571=out</v>
      </c>
      <c r="BD778" s="170" t="str">
        <f aca="false">Clear &amp; IF(span, IF(B778=".","Selected",B778),"out")</f>
        <v>JN995571=out</v>
      </c>
      <c r="BE778" s="170" t="str">
        <f aca="false">Clear &amp; Strain</f>
        <v>JN995571=Oct10</v>
      </c>
      <c r="BF778" s="170" t="str">
        <f aca="false">CONCATENATE(A778,"=",F778,". ",AX778,IF(AB778="","",CONCATENATE(".",AB778)))</f>
        <v>JN995571=Oct10. 3i.SWE.hum.PEI</v>
      </c>
      <c r="BG778" s="170" t="str">
        <f aca="false">CONCATENATE(A778,"=",F778,". ",AX778)</f>
        <v>JN995571=Oct10. 3i.SWE.hum.PEI</v>
      </c>
      <c r="BH778" s="170" t="str">
        <f aca="false">CONCATENATE(A778,"=",AX778)</f>
        <v>JN995571=3i.SWE.hum.PEI</v>
      </c>
      <c r="BI778" s="170" t="str">
        <f aca="false">CONCATENATE(A778,"=",ComForSubtype,D778)</f>
        <v>JN995571=3i</v>
      </c>
      <c r="BJ778" s="170" t="str">
        <f aca="false">CONCATENATE(A778,"=",E778)</f>
        <v>JN995571=3</v>
      </c>
      <c r="BK778" s="170" t="str">
        <f aca="false">CONCATENATE(A778,"=",C778)</f>
        <v>JN995571=3</v>
      </c>
      <c r="BL778" s="170" t="str">
        <f aca="false">CONCATENATE(D778,"=")</f>
        <v>3i=</v>
      </c>
      <c r="BM778" s="223" t="str">
        <f aca="false">IF(BA778="XX","",BA778)</f>
        <v>JN995571</v>
      </c>
      <c r="BN778" s="224" t="str">
        <f aca="false">CONCATENATE(IF(F778="","",F778),IF(G778="","",CONCATENATE(" / ",G778)))</f>
        <v>Oct10</v>
      </c>
      <c r="BO778" s="225" t="str">
        <f aca="false">AX778</f>
        <v>3i.SWE.hum.PEI</v>
      </c>
      <c r="BP778" s="226" t="str">
        <f aca="false">IF(V778="","",V778)</f>
        <v/>
      </c>
      <c r="BQ778" s="226" t="str">
        <f aca="false">IF(W778="","",CONCATENATE(W778,IF(LEFT(AO778,1)="s","+","")))</f>
        <v/>
      </c>
      <c r="BR778" s="226" t="str">
        <f aca="false">IF(X778="","",CONCATENATE(X778,IF(LEFT(AQ778,1)="s","+","")))</f>
        <v/>
      </c>
      <c r="BS778" s="226" t="str">
        <f aca="false">IF(Y778="","",CONCATENATE(Y778,IF(LEFT(AR778,1)="s","+","")))</f>
        <v/>
      </c>
      <c r="BT778" s="226" t="str">
        <f aca="false">IF(Z778="","",CONCATENATE(Z778,IF(LEFT(AS778,1)="s","+","")))</f>
        <v>3i?</v>
      </c>
      <c r="BU778" s="227" t="str">
        <f aca="false">IF(AA778="","",CONCATENATE(AA778,IF(LEFT(AT778,1)="s","+","")))</f>
        <v/>
      </c>
      <c r="BV778" s="212"/>
      <c r="BW778" s="177" t="s">
        <v>338</v>
      </c>
      <c r="BX778" s="170" t="str">
        <f aca="false">IF(BW778&lt;&gt;"",IF(ISNUMBER(FIND("=",BW778)),LEFT(BW778,FIND("=",BW778)-1),BW778),BW778)</f>
        <v>xx</v>
      </c>
      <c r="BY778" s="170" t="str">
        <f aca="false">IF(BW778&lt;&gt;"",IF(ISNUMBER(FIND("=",BW778)),RIGHT(BW778,LEN(BW778)-FIND("=",BW778)),""),"")</f>
        <v>Non_select</v>
      </c>
      <c r="BZ778" s="170" t="str">
        <f aca="false">IF(BX778&lt;&gt;"",IF(ISNUMBER(FIND(".",BX778)),LEFT(BX778,FIND(".",BX778)-1),BX778),BX778)</f>
        <v>xx</v>
      </c>
      <c r="CA778" s="170" t="str">
        <f aca="false">IF(BX778&lt;&gt;"",IF(ISNUMBER(FIND(".",BX778)),RIGHT(BX778,LEN(BX778)-FIND(".",BX778)),""),"")</f>
        <v/>
      </c>
      <c r="CB778" s="212"/>
      <c r="CC778" s="170" t="str">
        <f aca="false">A778</f>
        <v>JN995571</v>
      </c>
      <c r="CD778" s="178" t="s">
        <v>339</v>
      </c>
      <c r="CE778" s="178" t="s">
        <v>340</v>
      </c>
      <c r="CF778" s="178" t="s">
        <v>341</v>
      </c>
      <c r="CG778" s="212"/>
      <c r="CH778" s="212"/>
      <c r="CI778" s="212"/>
      <c r="CJ778" s="212"/>
      <c r="CK778" s="178"/>
      <c r="CL778" s="212"/>
      <c r="CM778" s="212"/>
      <c r="CN778" s="212"/>
      <c r="CO778" s="212"/>
      <c r="CP778" s="212"/>
      <c r="CQ778" s="212"/>
      <c r="CR778" s="228" t="n">
        <f aca="false">C778</f>
        <v>3</v>
      </c>
      <c r="CS778" s="229" t="str">
        <f aca="false">D778</f>
        <v>3i</v>
      </c>
      <c r="CT778" s="170" t="str">
        <f aca="false">CONCATENATE(CD778," strain ",CM778," ",CL778,", partial cds")</f>
        <v>Hepatitis E virus strain  , partial cds</v>
      </c>
    </row>
    <row r="779" customFormat="false" ht="11.9" hidden="false" customHeight="true" outlineLevel="0" collapsed="false">
      <c r="A779" s="208" t="s">
        <v>1893</v>
      </c>
      <c r="B779" s="147" t="n">
        <v>3</v>
      </c>
      <c r="C779" s="148" t="n">
        <v>3</v>
      </c>
      <c r="D779" s="149" t="s">
        <v>1890</v>
      </c>
      <c r="E779" s="150" t="s">
        <v>640</v>
      </c>
      <c r="F779" s="210" t="s">
        <v>1894</v>
      </c>
      <c r="G779" s="212"/>
      <c r="H779" s="146" t="s">
        <v>405</v>
      </c>
      <c r="I779" s="153" t="s">
        <v>739</v>
      </c>
      <c r="J779" s="146" t="s">
        <v>395</v>
      </c>
      <c r="K779" s="212"/>
      <c r="L779" s="212"/>
      <c r="M779" s="157" t="s">
        <v>348</v>
      </c>
      <c r="N779" s="158" t="s">
        <v>740</v>
      </c>
      <c r="O779" s="212"/>
      <c r="P779" s="212"/>
      <c r="Q779" s="212"/>
      <c r="R779" s="146" t="s">
        <v>94</v>
      </c>
      <c r="T779" s="214"/>
      <c r="U779" s="215"/>
      <c r="V779" s="209"/>
      <c r="W779" s="217"/>
      <c r="X779" s="209"/>
      <c r="Y779" s="209"/>
      <c r="Z779" s="209" t="s">
        <v>1890</v>
      </c>
      <c r="AA779" s="216"/>
      <c r="AB779" s="217"/>
      <c r="AC779" s="217"/>
      <c r="AD779" s="209"/>
      <c r="AE779" s="209"/>
      <c r="AF779" s="209" t="n">
        <v>284</v>
      </c>
      <c r="AG779" s="218"/>
      <c r="AH779" s="164" t="n">
        <v>5363</v>
      </c>
      <c r="AI779" s="164" t="n">
        <v>5646</v>
      </c>
      <c r="AJ779" s="219" t="n">
        <f aca="false">SeqEnd-SeqBeg+1</f>
        <v>284</v>
      </c>
      <c r="AK779" s="220" t="n">
        <f aca="false">AND( SeqBeg&lt;=Beg  , End &lt;=SeqEnd )</f>
        <v>0</v>
      </c>
      <c r="AL779" s="212"/>
      <c r="AM779" s="212"/>
      <c r="AN779" s="221"/>
      <c r="AT779" s="147" t="s">
        <v>103</v>
      </c>
      <c r="AU779" s="146"/>
      <c r="AV779" s="212"/>
      <c r="AW779" s="222" t="str">
        <f aca="false">HYPERLINK(CONCATENATE("http://www.ncbi.nlm.nih.gov/nuccore/",BM779),BM779)</f>
        <v>JN995566</v>
      </c>
      <c r="AX779" s="219" t="str">
        <f aca="false">CONCATENATE(D779,IF(I779="","",CONCATENATE(".",I779)),IF(K779="","",CONCATENATE(".",K779)),IF(M779="","",CONCATENATE(".",M779)),IF(R779="","",CONCATENATE(".",R779)),IF(U779="","","(*)"))</f>
        <v>3i.SWE.hum.PEI</v>
      </c>
      <c r="AY779" s="170" t="str">
        <f aca="false">CONCATENATE(BM779,".",BN779)</f>
        <v>JN995566.Oct5</v>
      </c>
      <c r="AZ779" s="171" t="str">
        <f aca="false">IF(AV779="",IF(ISNUMBER(FIND(".",A779)),LEFT(A779,FIND(".",A779)-1),A779),AV779)</f>
        <v>JN995566</v>
      </c>
      <c r="BA779" s="171" t="str">
        <f aca="false">IF(ISNUMBER(FIND("-",AZ779)),LEFT(AZ779,FIND("-",AZ779)-1),AZ779)</f>
        <v>JN995566</v>
      </c>
      <c r="BB779" s="170" t="str">
        <f aca="false"> MEGAname &amp; "="</f>
        <v>JN995566=</v>
      </c>
      <c r="BC779" s="170" t="str">
        <f aca="false">Clear &amp; IF(span ,"Span","out")</f>
        <v>JN995566=out</v>
      </c>
      <c r="BD779" s="170" t="str">
        <f aca="false">Clear &amp; IF(span, IF(B779=".","Selected",B779),"out")</f>
        <v>JN995566=out</v>
      </c>
      <c r="BE779" s="170" t="str">
        <f aca="false">Clear &amp; Strain</f>
        <v>JN995566=Oct5</v>
      </c>
      <c r="BF779" s="170" t="str">
        <f aca="false">CONCATENATE(A779,"=",F779,". ",AX779,IF(AB779="","",CONCATENATE(".",AB779)))</f>
        <v>JN995566=Oct5. 3i.SWE.hum.PEI</v>
      </c>
      <c r="BG779" s="170" t="str">
        <f aca="false">CONCATENATE(A779,"=",F779,". ",AX779)</f>
        <v>JN995566=Oct5. 3i.SWE.hum.PEI</v>
      </c>
      <c r="BH779" s="170" t="str">
        <f aca="false">CONCATENATE(A779,"=",AX779)</f>
        <v>JN995566=3i.SWE.hum.PEI</v>
      </c>
      <c r="BI779" s="170" t="str">
        <f aca="false">CONCATENATE(A779,"=",ComForSubtype,D779)</f>
        <v>JN995566=3i</v>
      </c>
      <c r="BJ779" s="170" t="str">
        <f aca="false">CONCATENATE(A779,"=",E779)</f>
        <v>JN995566=3</v>
      </c>
      <c r="BK779" s="170" t="str">
        <f aca="false">CONCATENATE(A779,"=",C779)</f>
        <v>JN995566=3</v>
      </c>
      <c r="BL779" s="170" t="str">
        <f aca="false">CONCATENATE(D779,"=")</f>
        <v>3i=</v>
      </c>
      <c r="BM779" s="223" t="str">
        <f aca="false">IF(BA779="XX","",BA779)</f>
        <v>JN995566</v>
      </c>
      <c r="BN779" s="224" t="str">
        <f aca="false">CONCATENATE(IF(F779="","",F779),IF(G779="","",CONCATENATE(" / ",G779)))</f>
        <v>Oct5</v>
      </c>
      <c r="BO779" s="225" t="str">
        <f aca="false">AX779</f>
        <v>3i.SWE.hum.PEI</v>
      </c>
      <c r="BP779" s="226" t="str">
        <f aca="false">IF(V779="","",V779)</f>
        <v/>
      </c>
      <c r="BQ779" s="226" t="str">
        <f aca="false">IF(W779="","",CONCATENATE(W779,IF(LEFT(AO779,1)="s","+","")))</f>
        <v/>
      </c>
      <c r="BR779" s="226" t="str">
        <f aca="false">IF(X779="","",CONCATENATE(X779,IF(LEFT(AQ779,1)="s","+","")))</f>
        <v/>
      </c>
      <c r="BS779" s="226" t="str">
        <f aca="false">IF(Y779="","",CONCATENATE(Y779,IF(LEFT(AR779,1)="s","+","")))</f>
        <v/>
      </c>
      <c r="BT779" s="226" t="str">
        <f aca="false">IF(Z779="","",CONCATENATE(Z779,IF(LEFT(AS779,1)="s","+","")))</f>
        <v>3i</v>
      </c>
      <c r="BU779" s="227" t="str">
        <f aca="false">IF(AA779="","",CONCATENATE(AA779,IF(LEFT(AT779,1)="s","+","")))</f>
        <v/>
      </c>
      <c r="BV779" s="212"/>
      <c r="BW779" s="177" t="s">
        <v>338</v>
      </c>
      <c r="BX779" s="170" t="str">
        <f aca="false">IF(BW779&lt;&gt;"",IF(ISNUMBER(FIND("=",BW779)),LEFT(BW779,FIND("=",BW779)-1),BW779),BW779)</f>
        <v>xx</v>
      </c>
      <c r="BY779" s="170" t="str">
        <f aca="false">IF(BW779&lt;&gt;"",IF(ISNUMBER(FIND("=",BW779)),RIGHT(BW779,LEN(BW779)-FIND("=",BW779)),""),"")</f>
        <v>Non_select</v>
      </c>
      <c r="BZ779" s="170" t="str">
        <f aca="false">IF(BX779&lt;&gt;"",IF(ISNUMBER(FIND(".",BX779)),LEFT(BX779,FIND(".",BX779)-1),BX779),BX779)</f>
        <v>xx</v>
      </c>
      <c r="CA779" s="170" t="str">
        <f aca="false">IF(BX779&lt;&gt;"",IF(ISNUMBER(FIND(".",BX779)),RIGHT(BX779,LEN(BX779)-FIND(".",BX779)),""),"")</f>
        <v/>
      </c>
      <c r="CB779" s="212"/>
      <c r="CC779" s="170" t="str">
        <f aca="false">A779</f>
        <v>JN995566</v>
      </c>
      <c r="CD779" s="178" t="s">
        <v>339</v>
      </c>
      <c r="CE779" s="178" t="s">
        <v>340</v>
      </c>
      <c r="CF779" s="178" t="s">
        <v>341</v>
      </c>
      <c r="CG779" s="212"/>
      <c r="CH779" s="212"/>
      <c r="CI779" s="212"/>
      <c r="CJ779" s="212"/>
      <c r="CK779" s="178"/>
      <c r="CL779" s="212"/>
      <c r="CM779" s="212"/>
      <c r="CN779" s="212"/>
      <c r="CO779" s="212"/>
      <c r="CP779" s="212"/>
      <c r="CQ779" s="212"/>
      <c r="CR779" s="228" t="n">
        <f aca="false">C779</f>
        <v>3</v>
      </c>
      <c r="CS779" s="229" t="str">
        <f aca="false">D779</f>
        <v>3i</v>
      </c>
      <c r="CT779" s="170" t="str">
        <f aca="false">CONCATENATE(CD779," strain ",CM779," ",CL779,", partial cds")</f>
        <v>Hepatitis E virus strain  , partial cds</v>
      </c>
    </row>
    <row r="780" customFormat="false" ht="11.9" hidden="false" customHeight="true" outlineLevel="0" collapsed="false">
      <c r="A780" s="154" t="s">
        <v>1895</v>
      </c>
      <c r="B780" s="147" t="n">
        <v>3</v>
      </c>
      <c r="C780" s="148" t="n">
        <v>3</v>
      </c>
      <c r="D780" s="147" t="s">
        <v>1892</v>
      </c>
      <c r="E780" s="150" t="s">
        <v>640</v>
      </c>
      <c r="F780" s="210" t="s">
        <v>1896</v>
      </c>
      <c r="H780" s="146" t="s">
        <v>649</v>
      </c>
      <c r="I780" s="153" t="s">
        <v>650</v>
      </c>
      <c r="J780" s="146" t="s">
        <v>395</v>
      </c>
      <c r="M780" s="157" t="s">
        <v>348</v>
      </c>
      <c r="N780" s="158" t="s">
        <v>400</v>
      </c>
      <c r="O780" s="159" t="n">
        <v>2011</v>
      </c>
      <c r="S780" s="146" t="n">
        <v>280</v>
      </c>
      <c r="T780" s="161" t="n">
        <v>6</v>
      </c>
      <c r="AH780" s="164" t="n">
        <v>6262</v>
      </c>
      <c r="AI780" s="164" t="n">
        <v>6541</v>
      </c>
      <c r="AJ780" s="219" t="n">
        <f aca="false">SeqEnd-SeqBeg+1</f>
        <v>280</v>
      </c>
      <c r="AK780" s="220" t="n">
        <f aca="false">AND( SeqBeg&lt;=Beg  , End &lt;=SeqEnd )</f>
        <v>0</v>
      </c>
      <c r="AN780" s="221"/>
      <c r="AT780" s="147" t="s">
        <v>103</v>
      </c>
      <c r="AU780" s="146"/>
      <c r="AW780" s="222" t="str">
        <f aca="false">HYPERLINK(CONCATENATE("http://www.ncbi.nlm.nih.gov/nuccore/",BM780),BM780)</f>
        <v>KF513850</v>
      </c>
      <c r="AX780" s="219" t="e">
        <f aca="false">CONCATENATE(d#REF!,IF(I780="","",CONCATENATE(".",I780)),IF(K780="","",CONCATENATE(".",K780)),IF(M780="","",CONCATENATE(".",M780)),IF(R780="","",CONCATENATE(".",R780)),IF(U780="","","(*)"))</f>
        <v>#VALUE!</v>
      </c>
      <c r="AY780" s="170" t="str">
        <f aca="false">CONCATENATE(BM780,".",BN780)</f>
        <v>KF513850.Oct5</v>
      </c>
      <c r="AZ780" s="171" t="str">
        <f aca="false">IF(AV780="",IF(ISNUMBER(FIND(".",A780)),LEFT(A780,FIND(".",A780)-1),A780),AV780)</f>
        <v>KF513850</v>
      </c>
      <c r="BA780" s="171" t="str">
        <f aca="false">IF(ISNUMBER(FIND("-",AZ780)),LEFT(AZ780,FIND("-",AZ780)-1),AZ780)</f>
        <v>KF513850</v>
      </c>
      <c r="BB780" s="170" t="str">
        <f aca="false"> MEGAname &amp; "="</f>
        <v>KF513850=</v>
      </c>
      <c r="BC780" s="170" t="str">
        <f aca="false">Clear &amp; IF(span ,"Span","out")</f>
        <v>KF513850=out</v>
      </c>
      <c r="BD780" s="170" t="str">
        <f aca="false">Clear &amp; IF(span, IF(B780=".","Selected",B780),"out")</f>
        <v>KF513850=out</v>
      </c>
      <c r="BE780" s="170" t="str">
        <f aca="false">Clear &amp; Strain</f>
        <v>KF513850=HEV_EW332</v>
      </c>
      <c r="BF780" s="170" t="e">
        <f aca="false">CONCATENATE(A780,"=",F779,". ",AX780,IF(AB780="","",CONCATENATE(".",AB780)))</f>
        <v>#VALUE!</v>
      </c>
      <c r="BG780" s="170" t="e">
        <f aca="false">CONCATENATE(A780,"=",F779,". ",AX780)</f>
        <v>#VALUE!</v>
      </c>
      <c r="BH780" s="170" t="e">
        <f aca="false">CONCATENATE(A780,"=",AX780)</f>
        <v>#VALUE!</v>
      </c>
      <c r="BI780" s="170" t="e">
        <f aca="false">CONCATENATE(A780,"=",ComForSubtype,d#REF!)</f>
        <v>#VALUE!</v>
      </c>
      <c r="BJ780" s="170" t="str">
        <f aca="false">CONCATENATE(A780,"=",E780)</f>
        <v>KF513850=3</v>
      </c>
      <c r="BK780" s="170" t="str">
        <f aca="false">CONCATENATE(A780,"=",C780)</f>
        <v>KF513850=3</v>
      </c>
      <c r="BL780" s="170" t="e">
        <f aca="false">CONCATENATE(d#REF!,"=")</f>
        <v>#VALUE!</v>
      </c>
      <c r="BM780" s="223" t="str">
        <f aca="false">IF(BA780="XX","",BA780)</f>
        <v>KF513850</v>
      </c>
      <c r="BN780" s="224" t="str">
        <f aca="false">CONCATENATE(IF(F779="","",F779),IF(G780="","",CONCATENATE(" / ",G780)))</f>
        <v>Oct5</v>
      </c>
      <c r="BO780" s="225" t="e">
        <f aca="false">AX780</f>
        <v>#VALUE!</v>
      </c>
      <c r="BP780" s="226" t="str">
        <f aca="false">IF(V780="","",V780)</f>
        <v/>
      </c>
      <c r="BQ780" s="226" t="str">
        <f aca="false">IF(W780="","",CONCATENATE(W780,IF(LEFT(AO780,1)="s","+","")))</f>
        <v/>
      </c>
      <c r="BR780" s="226" t="str">
        <f aca="false">IF(X780="","",CONCATENATE(X780,IF(LEFT(AQ780,1)="s","+","")))</f>
        <v/>
      </c>
      <c r="BS780" s="226" t="str">
        <f aca="false">IF(Y780="","",CONCATENATE(Y780,IF(LEFT(AR780,1)="s","+","")))</f>
        <v/>
      </c>
      <c r="BT780" s="226" t="str">
        <f aca="false">IF(Z780="","",CONCATENATE(Z780,IF(LEFT(AS780,1)="s","+","")))</f>
        <v/>
      </c>
      <c r="BU780" s="227" t="str">
        <f aca="false">IF(AA780="","",CONCATENATE(AA780,IF(LEFT(AT780,1)="s","+","")))</f>
        <v/>
      </c>
      <c r="BW780" s="177" t="s">
        <v>338</v>
      </c>
      <c r="BX780" s="170" t="str">
        <f aca="false">IF(BW780&lt;&gt;"",IF(ISNUMBER(FIND("=",BW780)),LEFT(BW780,FIND("=",BW780)-1),BW780),BW780)</f>
        <v>xx</v>
      </c>
      <c r="BY780" s="170" t="str">
        <f aca="false">IF(BW780&lt;&gt;"",IF(ISNUMBER(FIND("=",BW780)),RIGHT(BW780,LEN(BW780)-FIND("=",BW780)),""),"")</f>
        <v>Non_select</v>
      </c>
      <c r="BZ780" s="170" t="str">
        <f aca="false">IF(BX780&lt;&gt;"",IF(ISNUMBER(FIND(".",BX780)),LEFT(BX780,FIND(".",BX780)-1),BX780),BX780)</f>
        <v>xx</v>
      </c>
      <c r="CA780" s="170" t="str">
        <f aca="false">IF(BX780&lt;&gt;"",IF(ISNUMBER(FIND(".",BX780)),RIGHT(BX780,LEN(BX780)-FIND(".",BX780)),""),"")</f>
        <v/>
      </c>
      <c r="CC780" s="170" t="str">
        <f aca="false">A780</f>
        <v>KF513850</v>
      </c>
      <c r="CD780" s="178" t="s">
        <v>339</v>
      </c>
      <c r="CE780" s="178" t="s">
        <v>340</v>
      </c>
      <c r="CF780" s="178" t="s">
        <v>341</v>
      </c>
      <c r="CK780" s="178"/>
      <c r="CR780" s="228" t="n">
        <f aca="false">C780</f>
        <v>3</v>
      </c>
      <c r="CS780" s="229" t="e">
        <f aca="false">d#REF!</f>
        <v>#VALUE!</v>
      </c>
      <c r="CT780" s="170" t="str">
        <f aca="false">CONCATENATE(CD780," strain ",CM780," ",CL780,", partial cds")</f>
        <v>Hepatitis E virus strain  , partial cds</v>
      </c>
    </row>
    <row r="781" customFormat="false" ht="11.9" hidden="false" customHeight="true" outlineLevel="0" collapsed="false">
      <c r="A781" s="154" t="s">
        <v>1897</v>
      </c>
      <c r="B781" s="147" t="n">
        <v>3</v>
      </c>
      <c r="C781" s="148" t="n">
        <v>3</v>
      </c>
      <c r="D781" s="147" t="s">
        <v>1892</v>
      </c>
      <c r="E781" s="150" t="s">
        <v>640</v>
      </c>
      <c r="F781" s="210" t="s">
        <v>1898</v>
      </c>
      <c r="H781" s="146" t="s">
        <v>649</v>
      </c>
      <c r="I781" s="153" t="s">
        <v>650</v>
      </c>
      <c r="J781" s="146" t="s">
        <v>395</v>
      </c>
      <c r="M781" s="157" t="s">
        <v>348</v>
      </c>
      <c r="N781" s="158" t="s">
        <v>400</v>
      </c>
      <c r="O781" s="159" t="n">
        <v>2011</v>
      </c>
      <c r="S781" s="146" t="n">
        <v>280</v>
      </c>
      <c r="T781" s="161" t="n">
        <v>6</v>
      </c>
      <c r="AH781" s="164" t="n">
        <v>6262</v>
      </c>
      <c r="AI781" s="164" t="n">
        <v>6541</v>
      </c>
      <c r="AJ781" s="219" t="n">
        <f aca="false">SeqEnd-SeqBeg+1</f>
        <v>280</v>
      </c>
      <c r="AK781" s="220" t="n">
        <f aca="false">AND( SeqBeg&lt;=Beg  , End &lt;=SeqEnd )</f>
        <v>0</v>
      </c>
      <c r="AN781" s="221"/>
      <c r="AT781" s="147" t="s">
        <v>103</v>
      </c>
      <c r="AU781" s="146"/>
      <c r="AW781" s="222" t="str">
        <f aca="false">HYPERLINK(CONCATENATE("http://www.ncbi.nlm.nih.gov/nuccore/",BM781),BM781)</f>
        <v>KF513876</v>
      </c>
      <c r="AX781" s="219" t="e">
        <f aca="false">CONCATENATE(d#REF!,IF(I781="","",CONCATENATE(".",I781)),IF(K781="","",CONCATENATE(".",K781)),IF(M781="","",CONCATENATE(".",M781)),IF(R781="","",CONCATENATE(".",R781)),IF(U781="","","(*)"))</f>
        <v>#VALUE!</v>
      </c>
      <c r="AY781" s="170" t="str">
        <f aca="false">CONCATENATE(BM781,".",BN781)</f>
        <v>KF513876.HEV_EW332</v>
      </c>
      <c r="AZ781" s="171" t="str">
        <f aca="false">IF(AV781="",IF(ISNUMBER(FIND(".",A781)),LEFT(A781,FIND(".",A781)-1),A781),AV781)</f>
        <v>KF513876</v>
      </c>
      <c r="BA781" s="171" t="str">
        <f aca="false">IF(ISNUMBER(FIND("-",AZ781)),LEFT(AZ781,FIND("-",AZ781)-1),AZ781)</f>
        <v>KF513876</v>
      </c>
      <c r="BB781" s="170" t="str">
        <f aca="false"> MEGAname &amp; "="</f>
        <v>KF513876=</v>
      </c>
      <c r="BC781" s="170" t="str">
        <f aca="false">Clear &amp; IF(span ,"Span","out")</f>
        <v>KF513876=out</v>
      </c>
      <c r="BD781" s="170" t="str">
        <f aca="false">Clear &amp; IF(span, IF(B781=".","Selected",B781),"out")</f>
        <v>KF513876=out</v>
      </c>
      <c r="BE781" s="170" t="str">
        <f aca="false">Clear &amp; Strain</f>
        <v>KF513876=HEV_EW356</v>
      </c>
      <c r="BF781" s="170" t="e">
        <f aca="false">CONCATENATE(A781,"=",F780,". ",AX781,IF(AB781="","",CONCATENATE(".",AB781)))</f>
        <v>#VALUE!</v>
      </c>
      <c r="BG781" s="170" t="e">
        <f aca="false">CONCATENATE(A781,"=",F780,". ",AX781)</f>
        <v>#VALUE!</v>
      </c>
      <c r="BH781" s="170" t="e">
        <f aca="false">CONCATENATE(A781,"=",AX781)</f>
        <v>#VALUE!</v>
      </c>
      <c r="BI781" s="170" t="e">
        <f aca="false">CONCATENATE(A781,"=",ComForSubtype,d#REF!)</f>
        <v>#VALUE!</v>
      </c>
      <c r="BJ781" s="170" t="str">
        <f aca="false">CONCATENATE(A781,"=",E781)</f>
        <v>KF513876=3</v>
      </c>
      <c r="BK781" s="170" t="str">
        <f aca="false">CONCATENATE(A781,"=",C781)</f>
        <v>KF513876=3</v>
      </c>
      <c r="BL781" s="170" t="e">
        <f aca="false">CONCATENATE(d#REF!,"=")</f>
        <v>#VALUE!</v>
      </c>
      <c r="BM781" s="223" t="str">
        <f aca="false">IF(BA781="XX","",BA781)</f>
        <v>KF513876</v>
      </c>
      <c r="BN781" s="224" t="str">
        <f aca="false">CONCATENATE(IF(F780="","",F780),IF(G781="","",CONCATENATE(" / ",G781)))</f>
        <v>HEV_EW332</v>
      </c>
      <c r="BO781" s="225" t="e">
        <f aca="false">AX781</f>
        <v>#VALUE!</v>
      </c>
      <c r="BP781" s="226" t="str">
        <f aca="false">IF(V781="","",V781)</f>
        <v/>
      </c>
      <c r="BQ781" s="226" t="str">
        <f aca="false">IF(W781="","",CONCATENATE(W781,IF(LEFT(AO781,1)="s","+","")))</f>
        <v/>
      </c>
      <c r="BR781" s="226" t="str">
        <f aca="false">IF(X781="","",CONCATENATE(X781,IF(LEFT(AQ781,1)="s","+","")))</f>
        <v/>
      </c>
      <c r="BS781" s="226" t="str">
        <f aca="false">IF(Y781="","",CONCATENATE(Y781,IF(LEFT(AR781,1)="s","+","")))</f>
        <v/>
      </c>
      <c r="BT781" s="226" t="str">
        <f aca="false">IF(Z781="","",CONCATENATE(Z781,IF(LEFT(AS781,1)="s","+","")))</f>
        <v/>
      </c>
      <c r="BU781" s="227" t="str">
        <f aca="false">IF(AA781="","",CONCATENATE(AA781,IF(LEFT(AT781,1)="s","+","")))</f>
        <v/>
      </c>
      <c r="BW781" s="177" t="s">
        <v>338</v>
      </c>
      <c r="BX781" s="170" t="str">
        <f aca="false">IF(BW781&lt;&gt;"",IF(ISNUMBER(FIND("=",BW781)),LEFT(BW781,FIND("=",BW781)-1),BW781),BW781)</f>
        <v>xx</v>
      </c>
      <c r="BY781" s="170" t="str">
        <f aca="false">IF(BW781&lt;&gt;"",IF(ISNUMBER(FIND("=",BW781)),RIGHT(BW781,LEN(BW781)-FIND("=",BW781)),""),"")</f>
        <v>Non_select</v>
      </c>
      <c r="BZ781" s="170" t="str">
        <f aca="false">IF(BX781&lt;&gt;"",IF(ISNUMBER(FIND(".",BX781)),LEFT(BX781,FIND(".",BX781)-1),BX781),BX781)</f>
        <v>xx</v>
      </c>
      <c r="CA781" s="170" t="str">
        <f aca="false">IF(BX781&lt;&gt;"",IF(ISNUMBER(FIND(".",BX781)),RIGHT(BX781,LEN(BX781)-FIND(".",BX781)),""),"")</f>
        <v/>
      </c>
      <c r="CC781" s="170" t="str">
        <f aca="false">A781</f>
        <v>KF513876</v>
      </c>
      <c r="CD781" s="178" t="s">
        <v>339</v>
      </c>
      <c r="CE781" s="178" t="s">
        <v>340</v>
      </c>
      <c r="CF781" s="178" t="s">
        <v>341</v>
      </c>
      <c r="CK781" s="178"/>
      <c r="CR781" s="228" t="n">
        <f aca="false">C781</f>
        <v>3</v>
      </c>
      <c r="CS781" s="229" t="e">
        <f aca="false">d#REF!</f>
        <v>#VALUE!</v>
      </c>
      <c r="CT781" s="170" t="str">
        <f aca="false">CONCATENATE(CD781," strain ",CM781," ",CL781,", partial cds")</f>
        <v>Hepatitis E virus strain  , partial cds</v>
      </c>
    </row>
    <row r="782" customFormat="false" ht="11.9" hidden="false" customHeight="true" outlineLevel="0" collapsed="false">
      <c r="A782" s="154" t="s">
        <v>1899</v>
      </c>
      <c r="B782" s="147" t="n">
        <v>3</v>
      </c>
      <c r="C782" s="148" t="n">
        <v>3</v>
      </c>
      <c r="D782" s="147" t="s">
        <v>1900</v>
      </c>
      <c r="E782" s="150" t="s">
        <v>640</v>
      </c>
      <c r="F782" s="210" t="s">
        <v>1901</v>
      </c>
      <c r="H782" s="146" t="s">
        <v>649</v>
      </c>
      <c r="I782" s="153" t="s">
        <v>650</v>
      </c>
      <c r="J782" s="146" t="s">
        <v>395</v>
      </c>
      <c r="M782" s="157" t="s">
        <v>348</v>
      </c>
      <c r="N782" s="158" t="s">
        <v>400</v>
      </c>
      <c r="O782" s="159" t="n">
        <v>2010</v>
      </c>
      <c r="S782" s="146" t="n">
        <v>280</v>
      </c>
      <c r="T782" s="161" t="n">
        <v>3</v>
      </c>
      <c r="AH782" s="164" t="n">
        <v>6262</v>
      </c>
      <c r="AI782" s="164" t="n">
        <v>6541</v>
      </c>
      <c r="AJ782" s="219" t="n">
        <f aca="false">SeqEnd-SeqBeg+1</f>
        <v>280</v>
      </c>
      <c r="AK782" s="220" t="n">
        <f aca="false">AND( SeqBeg&lt;=Beg  , End &lt;=SeqEnd )</f>
        <v>0</v>
      </c>
      <c r="AN782" s="221"/>
      <c r="AT782" s="147" t="s">
        <v>103</v>
      </c>
      <c r="AU782" s="146"/>
      <c r="AW782" s="222" t="str">
        <f aca="false">HYPERLINK(CONCATENATE("http://www.ncbi.nlm.nih.gov/nuccore/",BM782),BM782)</f>
        <v>KF513732</v>
      </c>
      <c r="AX782" s="219" t="e">
        <f aca="false">CONCATENATE(d#REF!,IF(I782="","",CONCATENATE(".",I782)),IF(K782="","",CONCATENATE(".",K782)),IF(M782="","",CONCATENATE(".",M782)),IF(R782="","",CONCATENATE(".",R782)),IF(U782="","","(*)"))</f>
        <v>#VALUE!</v>
      </c>
      <c r="AY782" s="170" t="str">
        <f aca="false">CONCATENATE(BM782,".",BN782)</f>
        <v>KF513732.HEV_EW356</v>
      </c>
      <c r="AZ782" s="171" t="str">
        <f aca="false">IF(AV782="",IF(ISNUMBER(FIND(".",A782)),LEFT(A782,FIND(".",A782)-1),A782),AV782)</f>
        <v>KF513732</v>
      </c>
      <c r="BA782" s="171" t="str">
        <f aca="false">IF(ISNUMBER(FIND("-",AZ782)),LEFT(AZ782,FIND("-",AZ782)-1),AZ782)</f>
        <v>KF513732</v>
      </c>
      <c r="BB782" s="170" t="str">
        <f aca="false"> MEGAname &amp; "="</f>
        <v>KF513732=</v>
      </c>
      <c r="BC782" s="170" t="str">
        <f aca="false">Clear &amp; IF(span ,"Span","out")</f>
        <v>KF513732=out</v>
      </c>
      <c r="BD782" s="170" t="str">
        <f aca="false">Clear &amp; IF(span, IF(B782=".","Selected",B782),"out")</f>
        <v>KF513732=out</v>
      </c>
      <c r="BE782" s="170" t="str">
        <f aca="false">Clear &amp; Strain</f>
        <v>KF513732=HEV_EW226</v>
      </c>
      <c r="BF782" s="170" t="e">
        <f aca="false">CONCATENATE(A782,"=",F781,". ",AX782,IF(AB782="","",CONCATENATE(".",AB782)))</f>
        <v>#VALUE!</v>
      </c>
      <c r="BG782" s="170" t="e">
        <f aca="false">CONCATENATE(A782,"=",F781,". ",AX782)</f>
        <v>#VALUE!</v>
      </c>
      <c r="BH782" s="170" t="e">
        <f aca="false">CONCATENATE(A782,"=",AX782)</f>
        <v>#VALUE!</v>
      </c>
      <c r="BI782" s="170" t="e">
        <f aca="false">CONCATENATE(A782,"=",ComForSubtype,d#REF!)</f>
        <v>#VALUE!</v>
      </c>
      <c r="BJ782" s="170" t="str">
        <f aca="false">CONCATENATE(A782,"=",E782)</f>
        <v>KF513732=3</v>
      </c>
      <c r="BK782" s="170" t="str">
        <f aca="false">CONCATENATE(A782,"=",C782)</f>
        <v>KF513732=3</v>
      </c>
      <c r="BL782" s="170" t="e">
        <f aca="false">CONCATENATE(d#REF!,"=")</f>
        <v>#VALUE!</v>
      </c>
      <c r="BM782" s="223" t="str">
        <f aca="false">IF(BA782="XX","",BA782)</f>
        <v>KF513732</v>
      </c>
      <c r="BN782" s="224" t="str">
        <f aca="false">CONCATENATE(IF(F781="","",F781),IF(G782="","",CONCATENATE(" / ",G782)))</f>
        <v>HEV_EW356</v>
      </c>
      <c r="BO782" s="225" t="e">
        <f aca="false">AX782</f>
        <v>#VALUE!</v>
      </c>
      <c r="BP782" s="226" t="str">
        <f aca="false">IF(V782="","",V782)</f>
        <v/>
      </c>
      <c r="BQ782" s="226" t="str">
        <f aca="false">IF(W782="","",CONCATENATE(W782,IF(LEFT(AO782,1)="s","+","")))</f>
        <v/>
      </c>
      <c r="BR782" s="226" t="str">
        <f aca="false">IF(X782="","",CONCATENATE(X782,IF(LEFT(AQ782,1)="s","+","")))</f>
        <v/>
      </c>
      <c r="BS782" s="226" t="str">
        <f aca="false">IF(Y782="","",CONCATENATE(Y782,IF(LEFT(AR782,1)="s","+","")))</f>
        <v/>
      </c>
      <c r="BT782" s="226" t="str">
        <f aca="false">IF(Z782="","",CONCATENATE(Z782,IF(LEFT(AS782,1)="s","+","")))</f>
        <v/>
      </c>
      <c r="BU782" s="227" t="str">
        <f aca="false">IF(AA782="","",CONCATENATE(AA782,IF(LEFT(AT782,1)="s","+","")))</f>
        <v/>
      </c>
      <c r="BW782" s="177" t="s">
        <v>338</v>
      </c>
      <c r="BX782" s="170" t="str">
        <f aca="false">IF(BW782&lt;&gt;"",IF(ISNUMBER(FIND("=",BW782)),LEFT(BW782,FIND("=",BW782)-1),BW782),BW782)</f>
        <v>xx</v>
      </c>
      <c r="BY782" s="170" t="str">
        <f aca="false">IF(BW782&lt;&gt;"",IF(ISNUMBER(FIND("=",BW782)),RIGHT(BW782,LEN(BW782)-FIND("=",BW782)),""),"")</f>
        <v>Non_select</v>
      </c>
      <c r="BZ782" s="170" t="str">
        <f aca="false">IF(BX782&lt;&gt;"",IF(ISNUMBER(FIND(".",BX782)),LEFT(BX782,FIND(".",BX782)-1),BX782),BX782)</f>
        <v>xx</v>
      </c>
      <c r="CA782" s="170" t="str">
        <f aca="false">IF(BX782&lt;&gt;"",IF(ISNUMBER(FIND(".",BX782)),RIGHT(BX782,LEN(BX782)-FIND(".",BX782)),""),"")</f>
        <v/>
      </c>
      <c r="CC782" s="170" t="str">
        <f aca="false">A782</f>
        <v>KF513732</v>
      </c>
      <c r="CD782" s="178" t="s">
        <v>339</v>
      </c>
      <c r="CE782" s="178" t="s">
        <v>340</v>
      </c>
      <c r="CF782" s="178" t="s">
        <v>341</v>
      </c>
      <c r="CK782" s="178"/>
      <c r="CR782" s="228" t="n">
        <f aca="false">C782</f>
        <v>3</v>
      </c>
      <c r="CS782" s="229" t="e">
        <f aca="false">d#REF!</f>
        <v>#VALUE!</v>
      </c>
      <c r="CT782" s="170" t="str">
        <f aca="false">CONCATENATE(CD782," strain ",CM782," ",CL782,", partial cds")</f>
        <v>Hepatitis E virus strain  , partial cds</v>
      </c>
    </row>
    <row r="783" s="146" customFormat="true" ht="11.9" hidden="true" customHeight="true" outlineLevel="0" collapsed="false">
      <c r="A783" s="154" t="s">
        <v>1902</v>
      </c>
      <c r="B783" s="147" t="s">
        <v>371</v>
      </c>
      <c r="C783" s="148" t="n">
        <v>3</v>
      </c>
      <c r="D783" s="148" t="n">
        <v>3</v>
      </c>
      <c r="E783" s="150" t="s">
        <v>949</v>
      </c>
      <c r="F783" s="154" t="s">
        <v>1903</v>
      </c>
      <c r="G783" s="212"/>
      <c r="H783" s="146" t="s">
        <v>758</v>
      </c>
      <c r="I783" s="153" t="s">
        <v>759</v>
      </c>
      <c r="J783" s="154" t="s">
        <v>395</v>
      </c>
      <c r="K783" s="155" t="s">
        <v>760</v>
      </c>
      <c r="L783" s="231" t="s">
        <v>760</v>
      </c>
      <c r="M783" s="157" t="s">
        <v>348</v>
      </c>
      <c r="N783" s="213"/>
      <c r="O783" s="159" t="n">
        <v>2005</v>
      </c>
      <c r="P783" s="160" t="s">
        <v>1904</v>
      </c>
      <c r="Q783" s="160" t="n">
        <v>3</v>
      </c>
      <c r="R783" s="212"/>
      <c r="S783" s="212"/>
      <c r="T783" s="215"/>
      <c r="U783" s="215"/>
      <c r="V783" s="209"/>
      <c r="W783" s="217"/>
      <c r="X783" s="209"/>
      <c r="Y783" s="209"/>
      <c r="Z783" s="209"/>
      <c r="AA783" s="216"/>
      <c r="AB783" s="217"/>
      <c r="AC783" s="217"/>
      <c r="AD783" s="209"/>
      <c r="AE783" s="209"/>
      <c r="AF783" s="209"/>
      <c r="AG783" s="218"/>
      <c r="AH783" s="212"/>
      <c r="AI783" s="212"/>
      <c r="AJ783" s="219" t="n">
        <f aca="false">SeqEnd-SeqBeg+1</f>
        <v>1</v>
      </c>
      <c r="AK783" s="220" t="n">
        <f aca="false">AND( SeqBeg&lt;=Beg  , End &lt;=SeqEnd )</f>
        <v>0</v>
      </c>
      <c r="AL783" s="212"/>
      <c r="AM783" s="212"/>
      <c r="AN783" s="221"/>
      <c r="AO783" s="147" t="s">
        <v>103</v>
      </c>
      <c r="AP783" s="147" t="s">
        <v>103</v>
      </c>
      <c r="AQ783" s="147" t="s">
        <v>103</v>
      </c>
      <c r="AR783" s="147" t="s">
        <v>103</v>
      </c>
      <c r="AS783" s="147" t="s">
        <v>103</v>
      </c>
      <c r="AT783" s="147" t="s">
        <v>103</v>
      </c>
      <c r="AV783" s="212"/>
      <c r="AW783" s="222" t="str">
        <f aca="false">HYPERLINK(CONCATENATE("http://www.ncbi.nlm.nih.gov/nuccore/",BM783),BM783)</f>
        <v>KC911919</v>
      </c>
      <c r="AX783" s="219" t="str">
        <f aca="false">CONCATENATE(D783,IF(I783="","",CONCATENATE(".",I783)),IF(K783="","",CONCATENATE(".",K783)),IF(M783="","",CONCATENATE(".",M783)),IF(R783="","",CONCATENATE(".",R783)),IF(U783="","","(*)"))</f>
        <v>3.FRA.Toulouse .hum</v>
      </c>
      <c r="AY783" s="170" t="str">
        <f aca="false">CONCATENATE(BM783,".",BN783)</f>
        <v>KC911919.TR11</v>
      </c>
      <c r="AZ783" s="171" t="str">
        <f aca="false">IF(AV783="",IF(ISNUMBER(FIND(".",A783)),LEFT(A783,FIND(".",A783)-1),A783),AV783)</f>
        <v>KC911919</v>
      </c>
      <c r="BA783" s="171" t="str">
        <f aca="false">IF(ISNUMBER(FIND("-",AZ783)),LEFT(AZ783,FIND("-",AZ783)-1),AZ783)</f>
        <v>KC911919</v>
      </c>
      <c r="BB783" s="170" t="str">
        <f aca="false"> MEGAname &amp; "="</f>
        <v>KC911919=</v>
      </c>
      <c r="BC783" s="170" t="str">
        <f aca="false">Clear &amp; IF(span ,"Span","out")</f>
        <v>KC911919=out</v>
      </c>
      <c r="BD783" s="170" t="str">
        <f aca="false">Clear &amp; IF(span, IF(B783=".","Selected",B783),"out")</f>
        <v>KC911919=out</v>
      </c>
      <c r="BE783" s="170" t="str">
        <f aca="false">Clear &amp; Strain</f>
        <v>KC911919=TR11</v>
      </c>
      <c r="BF783" s="170" t="str">
        <f aca="false">CONCATENATE(A783,"=",F783,". ",AX783,IF(AB783="","",CONCATENATE(".",AB783)))</f>
        <v>KC911919=TR11. 3.FRA.Toulouse .hum</v>
      </c>
      <c r="BG783" s="170" t="str">
        <f aca="false">CONCATENATE(A783,"=",F783,". ",AX783)</f>
        <v>KC911919=TR11. 3.FRA.Toulouse .hum</v>
      </c>
      <c r="BH783" s="170" t="str">
        <f aca="false">CONCATENATE(A783,"=",AX783)</f>
        <v>KC911919=3.FRA.Toulouse .hum</v>
      </c>
      <c r="BI783" s="170" t="str">
        <f aca="false">CONCATENATE(A783,"=",ComForSubtype,D783)</f>
        <v>KC911919=3</v>
      </c>
      <c r="BJ783" s="170" t="str">
        <f aca="false">CONCATENATE(A783,"=",E783)</f>
        <v>KC911919=3chi</v>
      </c>
      <c r="BK783" s="170" t="str">
        <f aca="false">CONCATENATE(A783,"=",C783)</f>
        <v>KC911919=3</v>
      </c>
      <c r="BL783" s="170" t="str">
        <f aca="false">CONCATENATE(D783,"=")</f>
        <v>3=</v>
      </c>
      <c r="BM783" s="223" t="str">
        <f aca="false">IF(BA783="XX","",BA783)</f>
        <v>KC911919</v>
      </c>
      <c r="BN783" s="224" t="str">
        <f aca="false">CONCATENATE(IF(F783="","",F783),IF(G783="","",CONCATENATE(" / ",G783)))</f>
        <v>TR11</v>
      </c>
      <c r="BO783" s="225" t="str">
        <f aca="false">AX783</f>
        <v>3.FRA.Toulouse .hum</v>
      </c>
      <c r="BP783" s="226" t="str">
        <f aca="false">IF(V783="","",V783)</f>
        <v/>
      </c>
      <c r="BQ783" s="226" t="str">
        <f aca="false">IF(W783="","",CONCATENATE(W783,IF(LEFT(AO783,1)="s","+","")))</f>
        <v/>
      </c>
      <c r="BR783" s="226" t="str">
        <f aca="false">IF(X783="","",CONCATENATE(X783,IF(LEFT(AQ783,1)="s","+","")))</f>
        <v/>
      </c>
      <c r="BS783" s="226" t="str">
        <f aca="false">IF(Y783="","",CONCATENATE(Y783,IF(LEFT(AR783,1)="s","+","")))</f>
        <v/>
      </c>
      <c r="BT783" s="226" t="str">
        <f aca="false">IF(Z783="","",CONCATENATE(Z783,IF(LEFT(AS783,1)="s","+","")))</f>
        <v/>
      </c>
      <c r="BU783" s="227" t="str">
        <f aca="false">IF(AA783="","",CONCATENATE(AA783,IF(LEFT(AT783,1)="s","+","")))</f>
        <v/>
      </c>
      <c r="BV783" s="212"/>
      <c r="BW783" s="177" t="s">
        <v>338</v>
      </c>
      <c r="BX783" s="170" t="str">
        <f aca="false">IF(BW783&lt;&gt;"",IF(ISNUMBER(FIND("=",BW783)),LEFT(BW783,FIND("=",BW783)-1),BW783),BW783)</f>
        <v>xx</v>
      </c>
      <c r="BY783" s="170" t="str">
        <f aca="false">IF(BW783&lt;&gt;"",IF(ISNUMBER(FIND("=",BW783)),RIGHT(BW783,LEN(BW783)-FIND("=",BW783)),""),"")</f>
        <v>Non_select</v>
      </c>
      <c r="BZ783" s="170" t="str">
        <f aca="false">IF(BX783&lt;&gt;"",IF(ISNUMBER(FIND(".",BX783)),LEFT(BX783,FIND(".",BX783)-1),BX783),BX783)</f>
        <v>xx</v>
      </c>
      <c r="CA783" s="170" t="str">
        <f aca="false">IF(BX783&lt;&gt;"",IF(ISNUMBER(FIND(".",BX783)),RIGHT(BX783,LEN(BX783)-FIND(".",BX783)),""),"")</f>
        <v/>
      </c>
      <c r="CB783" s="212"/>
      <c r="CC783" s="170" t="str">
        <f aca="false">A783</f>
        <v>KC911919</v>
      </c>
      <c r="CD783" s="178" t="s">
        <v>339</v>
      </c>
      <c r="CE783" s="178" t="s">
        <v>340</v>
      </c>
      <c r="CF783" s="178" t="s">
        <v>341</v>
      </c>
      <c r="CG783" s="212"/>
      <c r="CH783" s="212"/>
      <c r="CI783" s="212"/>
      <c r="CJ783" s="212"/>
      <c r="CK783" s="178"/>
      <c r="CL783" s="212"/>
      <c r="CM783" s="212"/>
      <c r="CN783" s="212"/>
      <c r="CO783" s="212"/>
      <c r="CP783" s="212"/>
      <c r="CQ783" s="212"/>
      <c r="CR783" s="228" t="n">
        <f aca="false">C783</f>
        <v>3</v>
      </c>
      <c r="CS783" s="229" t="n">
        <f aca="false">D783</f>
        <v>3</v>
      </c>
      <c r="CT783" s="170" t="str">
        <f aca="false">CONCATENATE(CD783," strain ",CM783," ",CL783,", partial cds")</f>
        <v>Hepatitis E virus strain  , partial cds</v>
      </c>
    </row>
    <row r="784" s="146" customFormat="true" ht="11.9" hidden="true" customHeight="true" outlineLevel="0" collapsed="false">
      <c r="A784" s="154" t="s">
        <v>1905</v>
      </c>
      <c r="B784" s="147" t="s">
        <v>371</v>
      </c>
      <c r="C784" s="148" t="n">
        <v>3</v>
      </c>
      <c r="D784" s="148" t="n">
        <v>3</v>
      </c>
      <c r="E784" s="150" t="s">
        <v>949</v>
      </c>
      <c r="F784" s="154" t="s">
        <v>1903</v>
      </c>
      <c r="G784" s="212"/>
      <c r="H784" s="146" t="s">
        <v>758</v>
      </c>
      <c r="I784" s="153" t="s">
        <v>759</v>
      </c>
      <c r="J784" s="154" t="s">
        <v>395</v>
      </c>
      <c r="K784" s="155" t="s">
        <v>760</v>
      </c>
      <c r="L784" s="231" t="s">
        <v>760</v>
      </c>
      <c r="M784" s="157" t="s">
        <v>348</v>
      </c>
      <c r="N784" s="213"/>
      <c r="O784" s="159" t="n">
        <v>2005</v>
      </c>
      <c r="P784" s="160" t="s">
        <v>1904</v>
      </c>
      <c r="Q784" s="160" t="n">
        <v>3</v>
      </c>
      <c r="R784" s="212"/>
      <c r="S784" s="212"/>
      <c r="T784" s="215"/>
      <c r="U784" s="215"/>
      <c r="V784" s="209"/>
      <c r="W784" s="217"/>
      <c r="X784" s="209"/>
      <c r="Y784" s="209"/>
      <c r="Z784" s="209"/>
      <c r="AA784" s="216"/>
      <c r="AB784" s="217"/>
      <c r="AC784" s="217"/>
      <c r="AD784" s="209"/>
      <c r="AE784" s="209"/>
      <c r="AF784" s="209"/>
      <c r="AG784" s="218"/>
      <c r="AH784" s="212"/>
      <c r="AI784" s="212"/>
      <c r="AJ784" s="219" t="n">
        <f aca="false">SeqEnd-SeqBeg+1</f>
        <v>1</v>
      </c>
      <c r="AK784" s="220" t="n">
        <f aca="false">AND( SeqBeg&lt;=Beg  , End &lt;=SeqEnd )</f>
        <v>0</v>
      </c>
      <c r="AL784" s="212"/>
      <c r="AM784" s="212"/>
      <c r="AN784" s="221"/>
      <c r="AO784" s="147" t="s">
        <v>103</v>
      </c>
      <c r="AP784" s="147" t="s">
        <v>103</v>
      </c>
      <c r="AQ784" s="147" t="s">
        <v>103</v>
      </c>
      <c r="AR784" s="147" t="s">
        <v>103</v>
      </c>
      <c r="AS784" s="147" t="s">
        <v>103</v>
      </c>
      <c r="AT784" s="147" t="s">
        <v>103</v>
      </c>
      <c r="AV784" s="212"/>
      <c r="AW784" s="222" t="str">
        <f aca="false">HYPERLINK(CONCATENATE("http://www.ncbi.nlm.nih.gov/nuccore/",BM784),BM784)</f>
        <v>KC911920</v>
      </c>
      <c r="AX784" s="219" t="str">
        <f aca="false">CONCATENATE(D784,IF(I784="","",CONCATENATE(".",I784)),IF(K784="","",CONCATENATE(".",K784)),IF(M784="","",CONCATENATE(".",M784)),IF(R784="","",CONCATENATE(".",R784)),IF(U784="","","(*)"))</f>
        <v>3.FRA.Toulouse .hum</v>
      </c>
      <c r="AY784" s="170" t="str">
        <f aca="false">CONCATENATE(BM784,".",BN784)</f>
        <v>KC911920.TR11</v>
      </c>
      <c r="AZ784" s="171" t="str">
        <f aca="false">IF(AV784="",IF(ISNUMBER(FIND(".",A784)),LEFT(A784,FIND(".",A784)-1),A784),AV784)</f>
        <v>KC911920</v>
      </c>
      <c r="BA784" s="171" t="str">
        <f aca="false">IF(ISNUMBER(FIND("-",AZ784)),LEFT(AZ784,FIND("-",AZ784)-1),AZ784)</f>
        <v>KC911920</v>
      </c>
      <c r="BB784" s="170" t="str">
        <f aca="false"> MEGAname &amp; "="</f>
        <v>KC911920=</v>
      </c>
      <c r="BC784" s="170" t="str">
        <f aca="false">Clear &amp; IF(span ,"Span","out")</f>
        <v>KC911920=out</v>
      </c>
      <c r="BD784" s="170" t="str">
        <f aca="false">Clear &amp; IF(span, IF(B784=".","Selected",B784),"out")</f>
        <v>KC911920=out</v>
      </c>
      <c r="BE784" s="170" t="str">
        <f aca="false">Clear &amp; Strain</f>
        <v>KC911920=TR11</v>
      </c>
      <c r="BF784" s="170" t="str">
        <f aca="false">CONCATENATE(A784,"=",F784,". ",AX784,IF(AB784="","",CONCATENATE(".",AB784)))</f>
        <v>KC911920=TR11. 3.FRA.Toulouse .hum</v>
      </c>
      <c r="BG784" s="170" t="str">
        <f aca="false">CONCATENATE(A784,"=",F784,". ",AX784)</f>
        <v>KC911920=TR11. 3.FRA.Toulouse .hum</v>
      </c>
      <c r="BH784" s="170" t="str">
        <f aca="false">CONCATENATE(A784,"=",AX784)</f>
        <v>KC911920=3.FRA.Toulouse .hum</v>
      </c>
      <c r="BI784" s="170" t="str">
        <f aca="false">CONCATENATE(A784,"=",ComForSubtype,D784)</f>
        <v>KC911920=3</v>
      </c>
      <c r="BJ784" s="170" t="str">
        <f aca="false">CONCATENATE(A784,"=",E784)</f>
        <v>KC911920=3chi</v>
      </c>
      <c r="BK784" s="170" t="str">
        <f aca="false">CONCATENATE(A784,"=",C784)</f>
        <v>KC911920=3</v>
      </c>
      <c r="BL784" s="170" t="str">
        <f aca="false">CONCATENATE(D784,"=")</f>
        <v>3=</v>
      </c>
      <c r="BM784" s="223" t="str">
        <f aca="false">IF(BA784="XX","",BA784)</f>
        <v>KC911920</v>
      </c>
      <c r="BN784" s="224" t="str">
        <f aca="false">CONCATENATE(IF(F784="","",F784),IF(G784="","",CONCATENATE(" / ",G784)))</f>
        <v>TR11</v>
      </c>
      <c r="BO784" s="225" t="str">
        <f aca="false">AX784</f>
        <v>3.FRA.Toulouse .hum</v>
      </c>
      <c r="BP784" s="226" t="str">
        <f aca="false">IF(V784="","",V784)</f>
        <v/>
      </c>
      <c r="BQ784" s="226" t="str">
        <f aca="false">IF(W784="","",CONCATENATE(W784,IF(LEFT(AO784,1)="s","+","")))</f>
        <v/>
      </c>
      <c r="BR784" s="226" t="str">
        <f aca="false">IF(X784="","",CONCATENATE(X784,IF(LEFT(AQ784,1)="s","+","")))</f>
        <v/>
      </c>
      <c r="BS784" s="226" t="str">
        <f aca="false">IF(Y784="","",CONCATENATE(Y784,IF(LEFT(AR784,1)="s","+","")))</f>
        <v/>
      </c>
      <c r="BT784" s="226" t="str">
        <f aca="false">IF(Z784="","",CONCATENATE(Z784,IF(LEFT(AS784,1)="s","+","")))</f>
        <v/>
      </c>
      <c r="BU784" s="227" t="str">
        <f aca="false">IF(AA784="","",CONCATENATE(AA784,IF(LEFT(AT784,1)="s","+","")))</f>
        <v/>
      </c>
      <c r="BV784" s="212"/>
      <c r="BW784" s="177" t="s">
        <v>338</v>
      </c>
      <c r="BX784" s="170" t="str">
        <f aca="false">IF(BW784&lt;&gt;"",IF(ISNUMBER(FIND("=",BW784)),LEFT(BW784,FIND("=",BW784)-1),BW784),BW784)</f>
        <v>xx</v>
      </c>
      <c r="BY784" s="170" t="str">
        <f aca="false">IF(BW784&lt;&gt;"",IF(ISNUMBER(FIND("=",BW784)),RIGHT(BW784,LEN(BW784)-FIND("=",BW784)),""),"")</f>
        <v>Non_select</v>
      </c>
      <c r="BZ784" s="170" t="str">
        <f aca="false">IF(BX784&lt;&gt;"",IF(ISNUMBER(FIND(".",BX784)),LEFT(BX784,FIND(".",BX784)-1),BX784),BX784)</f>
        <v>xx</v>
      </c>
      <c r="CA784" s="170" t="str">
        <f aca="false">IF(BX784&lt;&gt;"",IF(ISNUMBER(FIND(".",BX784)),RIGHT(BX784,LEN(BX784)-FIND(".",BX784)),""),"")</f>
        <v/>
      </c>
      <c r="CB784" s="212"/>
      <c r="CC784" s="170" t="str">
        <f aca="false">A784</f>
        <v>KC911920</v>
      </c>
      <c r="CD784" s="178" t="s">
        <v>339</v>
      </c>
      <c r="CE784" s="178" t="s">
        <v>340</v>
      </c>
      <c r="CF784" s="178" t="s">
        <v>341</v>
      </c>
      <c r="CG784" s="212"/>
      <c r="CH784" s="212"/>
      <c r="CI784" s="212"/>
      <c r="CJ784" s="212"/>
      <c r="CK784" s="178"/>
      <c r="CL784" s="212"/>
      <c r="CM784" s="212"/>
      <c r="CN784" s="212"/>
      <c r="CO784" s="212"/>
      <c r="CP784" s="212"/>
      <c r="CQ784" s="212"/>
      <c r="CR784" s="228" t="n">
        <f aca="false">C784</f>
        <v>3</v>
      </c>
      <c r="CS784" s="229" t="n">
        <f aca="false">D784</f>
        <v>3</v>
      </c>
      <c r="CT784" s="170" t="str">
        <f aca="false">CONCATENATE(CD784," strain ",CM784," ",CL784,", partial cds")</f>
        <v>Hepatitis E virus strain  , partial cds</v>
      </c>
    </row>
    <row r="785" s="146" customFormat="true" ht="11.9" hidden="true" customHeight="true" outlineLevel="0" collapsed="false">
      <c r="A785" s="154" t="s">
        <v>1906</v>
      </c>
      <c r="B785" s="147" t="s">
        <v>371</v>
      </c>
      <c r="C785" s="148" t="n">
        <v>3</v>
      </c>
      <c r="D785" s="148" t="n">
        <v>3</v>
      </c>
      <c r="E785" s="150" t="s">
        <v>949</v>
      </c>
      <c r="F785" s="154" t="s">
        <v>1903</v>
      </c>
      <c r="G785" s="212"/>
      <c r="H785" s="146" t="s">
        <v>758</v>
      </c>
      <c r="I785" s="153" t="s">
        <v>759</v>
      </c>
      <c r="J785" s="154" t="s">
        <v>395</v>
      </c>
      <c r="K785" s="155" t="s">
        <v>760</v>
      </c>
      <c r="L785" s="231" t="s">
        <v>760</v>
      </c>
      <c r="M785" s="157" t="s">
        <v>348</v>
      </c>
      <c r="N785" s="213"/>
      <c r="O785" s="159" t="n">
        <v>2005</v>
      </c>
      <c r="P785" s="160" t="s">
        <v>1904</v>
      </c>
      <c r="Q785" s="160" t="n">
        <v>3</v>
      </c>
      <c r="R785" s="212"/>
      <c r="S785" s="212"/>
      <c r="T785" s="215"/>
      <c r="U785" s="215"/>
      <c r="V785" s="209"/>
      <c r="W785" s="217"/>
      <c r="X785" s="209"/>
      <c r="Y785" s="209"/>
      <c r="Z785" s="209"/>
      <c r="AA785" s="216"/>
      <c r="AB785" s="217"/>
      <c r="AC785" s="217"/>
      <c r="AD785" s="209"/>
      <c r="AE785" s="209"/>
      <c r="AF785" s="209"/>
      <c r="AG785" s="218"/>
      <c r="AH785" s="212"/>
      <c r="AI785" s="212"/>
      <c r="AJ785" s="219" t="n">
        <f aca="false">SeqEnd-SeqBeg+1</f>
        <v>1</v>
      </c>
      <c r="AK785" s="220" t="n">
        <f aca="false">AND( SeqBeg&lt;=Beg  , End &lt;=SeqEnd )</f>
        <v>0</v>
      </c>
      <c r="AL785" s="212"/>
      <c r="AM785" s="212"/>
      <c r="AN785" s="221"/>
      <c r="AO785" s="147" t="s">
        <v>103</v>
      </c>
      <c r="AP785" s="147" t="s">
        <v>103</v>
      </c>
      <c r="AQ785" s="147" t="s">
        <v>103</v>
      </c>
      <c r="AR785" s="147" t="s">
        <v>103</v>
      </c>
      <c r="AS785" s="147" t="s">
        <v>103</v>
      </c>
      <c r="AT785" s="147" t="s">
        <v>103</v>
      </c>
      <c r="AV785" s="212"/>
      <c r="AW785" s="222" t="str">
        <f aca="false">HYPERLINK(CONCATENATE("http://www.ncbi.nlm.nih.gov/nuccore/",BM785),BM785)</f>
        <v>KC911921</v>
      </c>
      <c r="AX785" s="219" t="str">
        <f aca="false">CONCATENATE(D785,IF(I785="","",CONCATENATE(".",I785)),IF(K785="","",CONCATENATE(".",K785)),IF(M785="","",CONCATENATE(".",M785)),IF(R785="","",CONCATENATE(".",R785)),IF(U785="","","(*)"))</f>
        <v>3.FRA.Toulouse .hum</v>
      </c>
      <c r="AY785" s="170" t="str">
        <f aca="false">CONCATENATE(BM785,".",BN785)</f>
        <v>KC911921.TR11</v>
      </c>
      <c r="AZ785" s="171" t="str">
        <f aca="false">IF(AV785="",IF(ISNUMBER(FIND(".",A785)),LEFT(A785,FIND(".",A785)-1),A785),AV785)</f>
        <v>KC911921</v>
      </c>
      <c r="BA785" s="171" t="str">
        <f aca="false">IF(ISNUMBER(FIND("-",AZ785)),LEFT(AZ785,FIND("-",AZ785)-1),AZ785)</f>
        <v>KC911921</v>
      </c>
      <c r="BB785" s="170" t="str">
        <f aca="false"> MEGAname &amp; "="</f>
        <v>KC911921=</v>
      </c>
      <c r="BC785" s="170" t="str">
        <f aca="false">Clear &amp; IF(span ,"Span","out")</f>
        <v>KC911921=out</v>
      </c>
      <c r="BD785" s="170" t="str">
        <f aca="false">Clear &amp; IF(span, IF(B785=".","Selected",B785),"out")</f>
        <v>KC911921=out</v>
      </c>
      <c r="BE785" s="170" t="str">
        <f aca="false">Clear &amp; Strain</f>
        <v>KC911921=TR11</v>
      </c>
      <c r="BF785" s="170" t="str">
        <f aca="false">CONCATENATE(A785,"=",F785,". ",AX785,IF(AB785="","",CONCATENATE(".",AB785)))</f>
        <v>KC911921=TR11. 3.FRA.Toulouse .hum</v>
      </c>
      <c r="BG785" s="170" t="str">
        <f aca="false">CONCATENATE(A785,"=",F785,". ",AX785)</f>
        <v>KC911921=TR11. 3.FRA.Toulouse .hum</v>
      </c>
      <c r="BH785" s="170" t="str">
        <f aca="false">CONCATENATE(A785,"=",AX785)</f>
        <v>KC911921=3.FRA.Toulouse .hum</v>
      </c>
      <c r="BI785" s="170" t="str">
        <f aca="false">CONCATENATE(A785,"=",ComForSubtype,D785)</f>
        <v>KC911921=3</v>
      </c>
      <c r="BJ785" s="170" t="str">
        <f aca="false">CONCATENATE(A785,"=",E785)</f>
        <v>KC911921=3chi</v>
      </c>
      <c r="BK785" s="170" t="str">
        <f aca="false">CONCATENATE(A785,"=",C785)</f>
        <v>KC911921=3</v>
      </c>
      <c r="BL785" s="170" t="str">
        <f aca="false">CONCATENATE(D785,"=")</f>
        <v>3=</v>
      </c>
      <c r="BM785" s="223" t="str">
        <f aca="false">IF(BA785="XX","",BA785)</f>
        <v>KC911921</v>
      </c>
      <c r="BN785" s="224" t="str">
        <f aca="false">CONCATENATE(IF(F785="","",F785),IF(G785="","",CONCATENATE(" / ",G785)))</f>
        <v>TR11</v>
      </c>
      <c r="BO785" s="225" t="str">
        <f aca="false">AX785</f>
        <v>3.FRA.Toulouse .hum</v>
      </c>
      <c r="BP785" s="226" t="str">
        <f aca="false">IF(V785="","",V785)</f>
        <v/>
      </c>
      <c r="BQ785" s="226" t="str">
        <f aca="false">IF(W785="","",CONCATENATE(W785,IF(LEFT(AO785,1)="s","+","")))</f>
        <v/>
      </c>
      <c r="BR785" s="226" t="str">
        <f aca="false">IF(X785="","",CONCATENATE(X785,IF(LEFT(AQ785,1)="s","+","")))</f>
        <v/>
      </c>
      <c r="BS785" s="226" t="str">
        <f aca="false">IF(Y785="","",CONCATENATE(Y785,IF(LEFT(AR785,1)="s","+","")))</f>
        <v/>
      </c>
      <c r="BT785" s="226" t="str">
        <f aca="false">IF(Z785="","",CONCATENATE(Z785,IF(LEFT(AS785,1)="s","+","")))</f>
        <v/>
      </c>
      <c r="BU785" s="227" t="str">
        <f aca="false">IF(AA785="","",CONCATENATE(AA785,IF(LEFT(AT785,1)="s","+","")))</f>
        <v/>
      </c>
      <c r="BV785" s="212"/>
      <c r="BW785" s="177" t="s">
        <v>338</v>
      </c>
      <c r="BX785" s="170" t="str">
        <f aca="false">IF(BW785&lt;&gt;"",IF(ISNUMBER(FIND("=",BW785)),LEFT(BW785,FIND("=",BW785)-1),BW785),BW785)</f>
        <v>xx</v>
      </c>
      <c r="BY785" s="170" t="str">
        <f aca="false">IF(BW785&lt;&gt;"",IF(ISNUMBER(FIND("=",BW785)),RIGHT(BW785,LEN(BW785)-FIND("=",BW785)),""),"")</f>
        <v>Non_select</v>
      </c>
      <c r="BZ785" s="170" t="str">
        <f aca="false">IF(BX785&lt;&gt;"",IF(ISNUMBER(FIND(".",BX785)),LEFT(BX785,FIND(".",BX785)-1),BX785),BX785)</f>
        <v>xx</v>
      </c>
      <c r="CA785" s="170" t="str">
        <f aca="false">IF(BX785&lt;&gt;"",IF(ISNUMBER(FIND(".",BX785)),RIGHT(BX785,LEN(BX785)-FIND(".",BX785)),""),"")</f>
        <v/>
      </c>
      <c r="CB785" s="212"/>
      <c r="CC785" s="170" t="str">
        <f aca="false">A785</f>
        <v>KC911921</v>
      </c>
      <c r="CD785" s="178" t="s">
        <v>339</v>
      </c>
      <c r="CE785" s="178" t="s">
        <v>340</v>
      </c>
      <c r="CF785" s="178" t="s">
        <v>341</v>
      </c>
      <c r="CG785" s="212"/>
      <c r="CH785" s="212"/>
      <c r="CI785" s="212"/>
      <c r="CJ785" s="212"/>
      <c r="CK785" s="178"/>
      <c r="CL785" s="212"/>
      <c r="CM785" s="212"/>
      <c r="CN785" s="212"/>
      <c r="CO785" s="212"/>
      <c r="CP785" s="212"/>
      <c r="CQ785" s="212"/>
      <c r="CR785" s="228" t="n">
        <f aca="false">C785</f>
        <v>3</v>
      </c>
      <c r="CS785" s="229" t="n">
        <f aca="false">D785</f>
        <v>3</v>
      </c>
      <c r="CT785" s="170" t="str">
        <f aca="false">CONCATENATE(CD785," strain ",CM785," ",CL785,", partial cds")</f>
        <v>Hepatitis E virus strain  , partial cds</v>
      </c>
    </row>
    <row r="786" s="146" customFormat="true" ht="11.9" hidden="true" customHeight="true" outlineLevel="0" collapsed="false">
      <c r="A786" s="154" t="s">
        <v>1907</v>
      </c>
      <c r="B786" s="147" t="s">
        <v>371</v>
      </c>
      <c r="C786" s="148" t="n">
        <v>3</v>
      </c>
      <c r="D786" s="148" t="n">
        <v>3</v>
      </c>
      <c r="E786" s="150" t="s">
        <v>949</v>
      </c>
      <c r="F786" s="154" t="s">
        <v>1903</v>
      </c>
      <c r="G786" s="212"/>
      <c r="H786" s="146" t="s">
        <v>758</v>
      </c>
      <c r="I786" s="153" t="s">
        <v>759</v>
      </c>
      <c r="J786" s="154" t="s">
        <v>395</v>
      </c>
      <c r="K786" s="155" t="s">
        <v>760</v>
      </c>
      <c r="L786" s="231" t="s">
        <v>760</v>
      </c>
      <c r="M786" s="157" t="s">
        <v>348</v>
      </c>
      <c r="N786" s="213"/>
      <c r="O786" s="159" t="n">
        <v>2005</v>
      </c>
      <c r="P786" s="160" t="s">
        <v>1904</v>
      </c>
      <c r="Q786" s="160" t="n">
        <v>3</v>
      </c>
      <c r="R786" s="212"/>
      <c r="S786" s="212"/>
      <c r="T786" s="215"/>
      <c r="U786" s="215"/>
      <c r="V786" s="209"/>
      <c r="W786" s="217"/>
      <c r="X786" s="209"/>
      <c r="Y786" s="209"/>
      <c r="Z786" s="209"/>
      <c r="AA786" s="216"/>
      <c r="AB786" s="217"/>
      <c r="AC786" s="217"/>
      <c r="AD786" s="209"/>
      <c r="AE786" s="209"/>
      <c r="AF786" s="209"/>
      <c r="AG786" s="218"/>
      <c r="AH786" s="212"/>
      <c r="AI786" s="212"/>
      <c r="AJ786" s="219" t="n">
        <f aca="false">SeqEnd-SeqBeg+1</f>
        <v>1</v>
      </c>
      <c r="AK786" s="220" t="n">
        <f aca="false">AND( SeqBeg&lt;=Beg  , End &lt;=SeqEnd )</f>
        <v>0</v>
      </c>
      <c r="AL786" s="212"/>
      <c r="AM786" s="212"/>
      <c r="AN786" s="221"/>
      <c r="AO786" s="147" t="s">
        <v>103</v>
      </c>
      <c r="AP786" s="147" t="s">
        <v>103</v>
      </c>
      <c r="AQ786" s="147" t="s">
        <v>103</v>
      </c>
      <c r="AR786" s="147" t="s">
        <v>103</v>
      </c>
      <c r="AS786" s="147" t="s">
        <v>103</v>
      </c>
      <c r="AT786" s="147" t="s">
        <v>103</v>
      </c>
      <c r="AV786" s="212"/>
      <c r="AW786" s="222" t="str">
        <f aca="false">HYPERLINK(CONCATENATE("http://www.ncbi.nlm.nih.gov/nuccore/",BM786),BM786)</f>
        <v>KC911922</v>
      </c>
      <c r="AX786" s="219" t="str">
        <f aca="false">CONCATENATE(D786,IF(I786="","",CONCATENATE(".",I786)),IF(K786="","",CONCATENATE(".",K786)),IF(M786="","",CONCATENATE(".",M786)),IF(R786="","",CONCATENATE(".",R786)),IF(U786="","","(*)"))</f>
        <v>3.FRA.Toulouse .hum</v>
      </c>
      <c r="AY786" s="170" t="str">
        <f aca="false">CONCATENATE(BM786,".",BN786)</f>
        <v>KC911922.TR11</v>
      </c>
      <c r="AZ786" s="171" t="str">
        <f aca="false">IF(AV786="",IF(ISNUMBER(FIND(".",A786)),LEFT(A786,FIND(".",A786)-1),A786),AV786)</f>
        <v>KC911922</v>
      </c>
      <c r="BA786" s="171" t="str">
        <f aca="false">IF(ISNUMBER(FIND("-",AZ786)),LEFT(AZ786,FIND("-",AZ786)-1),AZ786)</f>
        <v>KC911922</v>
      </c>
      <c r="BB786" s="170" t="str">
        <f aca="false"> MEGAname &amp; "="</f>
        <v>KC911922=</v>
      </c>
      <c r="BC786" s="170" t="str">
        <f aca="false">Clear &amp; IF(span ,"Span","out")</f>
        <v>KC911922=out</v>
      </c>
      <c r="BD786" s="170" t="str">
        <f aca="false">Clear &amp; IF(span, IF(B786=".","Selected",B786),"out")</f>
        <v>KC911922=out</v>
      </c>
      <c r="BE786" s="170" t="str">
        <f aca="false">Clear &amp; Strain</f>
        <v>KC911922=TR11</v>
      </c>
      <c r="BF786" s="170" t="str">
        <f aca="false">CONCATENATE(A786,"=",F786,". ",AX786,IF(AB786="","",CONCATENATE(".",AB786)))</f>
        <v>KC911922=TR11. 3.FRA.Toulouse .hum</v>
      </c>
      <c r="BG786" s="170" t="str">
        <f aca="false">CONCATENATE(A786,"=",F786,". ",AX786)</f>
        <v>KC911922=TR11. 3.FRA.Toulouse .hum</v>
      </c>
      <c r="BH786" s="170" t="str">
        <f aca="false">CONCATENATE(A786,"=",AX786)</f>
        <v>KC911922=3.FRA.Toulouse .hum</v>
      </c>
      <c r="BI786" s="170" t="str">
        <f aca="false">CONCATENATE(A786,"=",ComForSubtype,D786)</f>
        <v>KC911922=3</v>
      </c>
      <c r="BJ786" s="170" t="str">
        <f aca="false">CONCATENATE(A786,"=",E786)</f>
        <v>KC911922=3chi</v>
      </c>
      <c r="BK786" s="170" t="str">
        <f aca="false">CONCATENATE(A786,"=",C786)</f>
        <v>KC911922=3</v>
      </c>
      <c r="BL786" s="170" t="str">
        <f aca="false">CONCATENATE(D786,"=")</f>
        <v>3=</v>
      </c>
      <c r="BM786" s="223" t="str">
        <f aca="false">IF(BA786="XX","",BA786)</f>
        <v>KC911922</v>
      </c>
      <c r="BN786" s="224" t="str">
        <f aca="false">CONCATENATE(IF(F786="","",F786),IF(G786="","",CONCATENATE(" / ",G786)))</f>
        <v>TR11</v>
      </c>
      <c r="BO786" s="225" t="str">
        <f aca="false">AX786</f>
        <v>3.FRA.Toulouse .hum</v>
      </c>
      <c r="BP786" s="226" t="str">
        <f aca="false">IF(V786="","",V786)</f>
        <v/>
      </c>
      <c r="BQ786" s="226" t="str">
        <f aca="false">IF(W786="","",CONCATENATE(W786,IF(LEFT(AO786,1)="s","+","")))</f>
        <v/>
      </c>
      <c r="BR786" s="226" t="str">
        <f aca="false">IF(X786="","",CONCATENATE(X786,IF(LEFT(AQ786,1)="s","+","")))</f>
        <v/>
      </c>
      <c r="BS786" s="226" t="str">
        <f aca="false">IF(Y786="","",CONCATENATE(Y786,IF(LEFT(AR786,1)="s","+","")))</f>
        <v/>
      </c>
      <c r="BT786" s="226" t="str">
        <f aca="false">IF(Z786="","",CONCATENATE(Z786,IF(LEFT(AS786,1)="s","+","")))</f>
        <v/>
      </c>
      <c r="BU786" s="227" t="str">
        <f aca="false">IF(AA786="","",CONCATENATE(AA786,IF(LEFT(AT786,1)="s","+","")))</f>
        <v/>
      </c>
      <c r="BV786" s="212"/>
      <c r="BW786" s="177" t="s">
        <v>338</v>
      </c>
      <c r="BX786" s="170" t="str">
        <f aca="false">IF(BW786&lt;&gt;"",IF(ISNUMBER(FIND("=",BW786)),LEFT(BW786,FIND("=",BW786)-1),BW786),BW786)</f>
        <v>xx</v>
      </c>
      <c r="BY786" s="170" t="str">
        <f aca="false">IF(BW786&lt;&gt;"",IF(ISNUMBER(FIND("=",BW786)),RIGHT(BW786,LEN(BW786)-FIND("=",BW786)),""),"")</f>
        <v>Non_select</v>
      </c>
      <c r="BZ786" s="170" t="str">
        <f aca="false">IF(BX786&lt;&gt;"",IF(ISNUMBER(FIND(".",BX786)),LEFT(BX786,FIND(".",BX786)-1),BX786),BX786)</f>
        <v>xx</v>
      </c>
      <c r="CA786" s="170" t="str">
        <f aca="false">IF(BX786&lt;&gt;"",IF(ISNUMBER(FIND(".",BX786)),RIGHT(BX786,LEN(BX786)-FIND(".",BX786)),""),"")</f>
        <v/>
      </c>
      <c r="CB786" s="212"/>
      <c r="CC786" s="170" t="str">
        <f aca="false">A786</f>
        <v>KC911922</v>
      </c>
      <c r="CD786" s="178" t="s">
        <v>339</v>
      </c>
      <c r="CE786" s="178" t="s">
        <v>340</v>
      </c>
      <c r="CF786" s="178" t="s">
        <v>341</v>
      </c>
      <c r="CG786" s="212"/>
      <c r="CH786" s="212"/>
      <c r="CI786" s="212"/>
      <c r="CJ786" s="212"/>
      <c r="CK786" s="178"/>
      <c r="CL786" s="212"/>
      <c r="CM786" s="212"/>
      <c r="CN786" s="212"/>
      <c r="CO786" s="212"/>
      <c r="CP786" s="212"/>
      <c r="CQ786" s="212"/>
      <c r="CR786" s="228" t="n">
        <f aca="false">C786</f>
        <v>3</v>
      </c>
      <c r="CS786" s="229" t="n">
        <f aca="false">D786</f>
        <v>3</v>
      </c>
      <c r="CT786" s="170" t="str">
        <f aca="false">CONCATENATE(CD786," strain ",CM786," ",CL786,", partial cds")</f>
        <v>Hepatitis E virus strain  , partial cds</v>
      </c>
    </row>
    <row r="787" s="146" customFormat="true" ht="11.9" hidden="true" customHeight="true" outlineLevel="0" collapsed="false">
      <c r="A787" s="154" t="s">
        <v>1908</v>
      </c>
      <c r="B787" s="147" t="s">
        <v>371</v>
      </c>
      <c r="C787" s="148" t="n">
        <v>3</v>
      </c>
      <c r="D787" s="148" t="n">
        <v>3</v>
      </c>
      <c r="E787" s="150" t="s">
        <v>949</v>
      </c>
      <c r="F787" s="154" t="s">
        <v>1903</v>
      </c>
      <c r="G787" s="212"/>
      <c r="H787" s="146" t="s">
        <v>758</v>
      </c>
      <c r="I787" s="153" t="s">
        <v>759</v>
      </c>
      <c r="J787" s="154" t="s">
        <v>395</v>
      </c>
      <c r="K787" s="155" t="s">
        <v>760</v>
      </c>
      <c r="L787" s="231" t="s">
        <v>760</v>
      </c>
      <c r="M787" s="157" t="s">
        <v>348</v>
      </c>
      <c r="N787" s="213"/>
      <c r="O787" s="159" t="n">
        <v>2005</v>
      </c>
      <c r="P787" s="160" t="s">
        <v>1904</v>
      </c>
      <c r="Q787" s="160" t="n">
        <v>3</v>
      </c>
      <c r="R787" s="212"/>
      <c r="S787" s="212"/>
      <c r="T787" s="215"/>
      <c r="U787" s="215"/>
      <c r="V787" s="209"/>
      <c r="W787" s="217"/>
      <c r="X787" s="209"/>
      <c r="Y787" s="209"/>
      <c r="Z787" s="209"/>
      <c r="AA787" s="216"/>
      <c r="AB787" s="217"/>
      <c r="AC787" s="217"/>
      <c r="AD787" s="209"/>
      <c r="AE787" s="209"/>
      <c r="AF787" s="209"/>
      <c r="AG787" s="218"/>
      <c r="AH787" s="212"/>
      <c r="AI787" s="212"/>
      <c r="AJ787" s="219" t="n">
        <f aca="false">SeqEnd-SeqBeg+1</f>
        <v>1</v>
      </c>
      <c r="AK787" s="220" t="n">
        <f aca="false">AND( SeqBeg&lt;=Beg  , End &lt;=SeqEnd )</f>
        <v>0</v>
      </c>
      <c r="AL787" s="212"/>
      <c r="AM787" s="212"/>
      <c r="AN787" s="221"/>
      <c r="AO787" s="147" t="s">
        <v>103</v>
      </c>
      <c r="AP787" s="147" t="s">
        <v>103</v>
      </c>
      <c r="AQ787" s="147" t="s">
        <v>103</v>
      </c>
      <c r="AR787" s="147" t="s">
        <v>103</v>
      </c>
      <c r="AS787" s="147" t="s">
        <v>103</v>
      </c>
      <c r="AT787" s="147" t="s">
        <v>103</v>
      </c>
      <c r="AV787" s="212"/>
      <c r="AW787" s="222" t="str">
        <f aca="false">HYPERLINK(CONCATENATE("http://www.ncbi.nlm.nih.gov/nuccore/",BM787),BM787)</f>
        <v>KC911923</v>
      </c>
      <c r="AX787" s="219" t="str">
        <f aca="false">CONCATENATE(D787,IF(I787="","",CONCATENATE(".",I787)),IF(K787="","",CONCATENATE(".",K787)),IF(M787="","",CONCATENATE(".",M787)),IF(R787="","",CONCATENATE(".",R787)),IF(U787="","","(*)"))</f>
        <v>3.FRA.Toulouse .hum</v>
      </c>
      <c r="AY787" s="170" t="str">
        <f aca="false">CONCATENATE(BM787,".",BN787)</f>
        <v>KC911923.TR11</v>
      </c>
      <c r="AZ787" s="171" t="str">
        <f aca="false">IF(AV787="",IF(ISNUMBER(FIND(".",A787)),LEFT(A787,FIND(".",A787)-1),A787),AV787)</f>
        <v>KC911923</v>
      </c>
      <c r="BA787" s="171" t="str">
        <f aca="false">IF(ISNUMBER(FIND("-",AZ787)),LEFT(AZ787,FIND("-",AZ787)-1),AZ787)</f>
        <v>KC911923</v>
      </c>
      <c r="BB787" s="170" t="str">
        <f aca="false"> MEGAname &amp; "="</f>
        <v>KC911923=</v>
      </c>
      <c r="BC787" s="170" t="str">
        <f aca="false">Clear &amp; IF(span ,"Span","out")</f>
        <v>KC911923=out</v>
      </c>
      <c r="BD787" s="170" t="str">
        <f aca="false">Clear &amp; IF(span, IF(B787=".","Selected",B787),"out")</f>
        <v>KC911923=out</v>
      </c>
      <c r="BE787" s="170" t="str">
        <f aca="false">Clear &amp; Strain</f>
        <v>KC911923=TR11</v>
      </c>
      <c r="BF787" s="170" t="str">
        <f aca="false">CONCATENATE(A787,"=",F787,". ",AX787,IF(AB787="","",CONCATENATE(".",AB787)))</f>
        <v>KC911923=TR11. 3.FRA.Toulouse .hum</v>
      </c>
      <c r="BG787" s="170" t="str">
        <f aca="false">CONCATENATE(A787,"=",F787,". ",AX787)</f>
        <v>KC911923=TR11. 3.FRA.Toulouse .hum</v>
      </c>
      <c r="BH787" s="170" t="str">
        <f aca="false">CONCATENATE(A787,"=",AX787)</f>
        <v>KC911923=3.FRA.Toulouse .hum</v>
      </c>
      <c r="BI787" s="170" t="str">
        <f aca="false">CONCATENATE(A787,"=",ComForSubtype,D787)</f>
        <v>KC911923=3</v>
      </c>
      <c r="BJ787" s="170" t="str">
        <f aca="false">CONCATENATE(A787,"=",E787)</f>
        <v>KC911923=3chi</v>
      </c>
      <c r="BK787" s="170" t="str">
        <f aca="false">CONCATENATE(A787,"=",C787)</f>
        <v>KC911923=3</v>
      </c>
      <c r="BL787" s="170" t="str">
        <f aca="false">CONCATENATE(D787,"=")</f>
        <v>3=</v>
      </c>
      <c r="BM787" s="223" t="str">
        <f aca="false">IF(BA787="XX","",BA787)</f>
        <v>KC911923</v>
      </c>
      <c r="BN787" s="224" t="str">
        <f aca="false">CONCATENATE(IF(F787="","",F787),IF(G787="","",CONCATENATE(" / ",G787)))</f>
        <v>TR11</v>
      </c>
      <c r="BO787" s="225" t="str">
        <f aca="false">AX787</f>
        <v>3.FRA.Toulouse .hum</v>
      </c>
      <c r="BP787" s="226" t="str">
        <f aca="false">IF(V787="","",V787)</f>
        <v/>
      </c>
      <c r="BQ787" s="226" t="str">
        <f aca="false">IF(W787="","",CONCATENATE(W787,IF(LEFT(AO787,1)="s","+","")))</f>
        <v/>
      </c>
      <c r="BR787" s="226" t="str">
        <f aca="false">IF(X787="","",CONCATENATE(X787,IF(LEFT(AQ787,1)="s","+","")))</f>
        <v/>
      </c>
      <c r="BS787" s="226" t="str">
        <f aca="false">IF(Y787="","",CONCATENATE(Y787,IF(LEFT(AR787,1)="s","+","")))</f>
        <v/>
      </c>
      <c r="BT787" s="226" t="str">
        <f aca="false">IF(Z787="","",CONCATENATE(Z787,IF(LEFT(AS787,1)="s","+","")))</f>
        <v/>
      </c>
      <c r="BU787" s="227" t="str">
        <f aca="false">IF(AA787="","",CONCATENATE(AA787,IF(LEFT(AT787,1)="s","+","")))</f>
        <v/>
      </c>
      <c r="BV787" s="212"/>
      <c r="BW787" s="177" t="s">
        <v>338</v>
      </c>
      <c r="BX787" s="170" t="str">
        <f aca="false">IF(BW787&lt;&gt;"",IF(ISNUMBER(FIND("=",BW787)),LEFT(BW787,FIND("=",BW787)-1),BW787),BW787)</f>
        <v>xx</v>
      </c>
      <c r="BY787" s="170" t="str">
        <f aca="false">IF(BW787&lt;&gt;"",IF(ISNUMBER(FIND("=",BW787)),RIGHT(BW787,LEN(BW787)-FIND("=",BW787)),""),"")</f>
        <v>Non_select</v>
      </c>
      <c r="BZ787" s="170" t="str">
        <f aca="false">IF(BX787&lt;&gt;"",IF(ISNUMBER(FIND(".",BX787)),LEFT(BX787,FIND(".",BX787)-1),BX787),BX787)</f>
        <v>xx</v>
      </c>
      <c r="CA787" s="170" t="str">
        <f aca="false">IF(BX787&lt;&gt;"",IF(ISNUMBER(FIND(".",BX787)),RIGHT(BX787,LEN(BX787)-FIND(".",BX787)),""),"")</f>
        <v/>
      </c>
      <c r="CB787" s="212"/>
      <c r="CC787" s="170" t="str">
        <f aca="false">A787</f>
        <v>KC911923</v>
      </c>
      <c r="CD787" s="178" t="s">
        <v>339</v>
      </c>
      <c r="CE787" s="178" t="s">
        <v>340</v>
      </c>
      <c r="CF787" s="178" t="s">
        <v>341</v>
      </c>
      <c r="CG787" s="212"/>
      <c r="CH787" s="212"/>
      <c r="CI787" s="212"/>
      <c r="CJ787" s="212"/>
      <c r="CK787" s="178"/>
      <c r="CL787" s="212"/>
      <c r="CM787" s="212"/>
      <c r="CN787" s="212"/>
      <c r="CO787" s="212"/>
      <c r="CP787" s="212"/>
      <c r="CQ787" s="212"/>
      <c r="CR787" s="228" t="n">
        <f aca="false">C787</f>
        <v>3</v>
      </c>
      <c r="CS787" s="229" t="n">
        <f aca="false">D787</f>
        <v>3</v>
      </c>
      <c r="CT787" s="170" t="str">
        <f aca="false">CONCATENATE(CD787," strain ",CM787," ",CL787,", partial cds")</f>
        <v>Hepatitis E virus strain  , partial cds</v>
      </c>
    </row>
    <row r="788" customFormat="false" ht="11.9" hidden="true" customHeight="true" outlineLevel="0" collapsed="false">
      <c r="A788" s="235" t="s">
        <v>1909</v>
      </c>
      <c r="B788" s="147" t="s">
        <v>371</v>
      </c>
      <c r="C788" s="245" t="n">
        <v>3</v>
      </c>
      <c r="D788" s="245" t="n">
        <v>3</v>
      </c>
      <c r="E788" s="249" t="s">
        <v>949</v>
      </c>
      <c r="F788" s="235" t="s">
        <v>1903</v>
      </c>
      <c r="G788" s="212"/>
      <c r="H788" s="235" t="s">
        <v>758</v>
      </c>
      <c r="I788" s="236" t="s">
        <v>759</v>
      </c>
      <c r="J788" s="235" t="s">
        <v>395</v>
      </c>
      <c r="K788" s="155" t="s">
        <v>760</v>
      </c>
      <c r="L788" s="231" t="s">
        <v>760</v>
      </c>
      <c r="M788" s="157" t="s">
        <v>348</v>
      </c>
      <c r="N788" s="213"/>
      <c r="O788" s="159" t="n">
        <v>2005</v>
      </c>
      <c r="P788" s="159" t="s">
        <v>1904</v>
      </c>
      <c r="Q788" s="159" t="n">
        <v>3</v>
      </c>
      <c r="R788" s="237"/>
      <c r="S788" s="237"/>
      <c r="T788" s="215"/>
      <c r="U788" s="215"/>
      <c r="V788" s="209"/>
      <c r="W788" s="217"/>
      <c r="X788" s="209"/>
      <c r="Y788" s="209"/>
      <c r="Z788" s="209"/>
      <c r="AA788" s="216"/>
      <c r="AB788" s="217"/>
      <c r="AC788" s="217"/>
      <c r="AD788" s="209"/>
      <c r="AE788" s="209"/>
      <c r="AF788" s="209"/>
      <c r="AG788" s="218"/>
      <c r="AH788" s="212"/>
      <c r="AI788" s="212"/>
      <c r="AJ788" s="219" t="n">
        <f aca="false">SeqEnd-SeqBeg+1</f>
        <v>1</v>
      </c>
      <c r="AK788" s="220" t="n">
        <f aca="false">AND( SeqBeg&lt;=Beg  , End &lt;=SeqEnd )</f>
        <v>0</v>
      </c>
      <c r="AL788" s="237"/>
      <c r="AM788" s="237"/>
      <c r="AN788" s="221"/>
      <c r="AO788" s="164" t="s">
        <v>103</v>
      </c>
      <c r="AP788" s="164" t="s">
        <v>103</v>
      </c>
      <c r="AQ788" s="164" t="s">
        <v>103</v>
      </c>
      <c r="AR788" s="164" t="s">
        <v>103</v>
      </c>
      <c r="AS788" s="164" t="s">
        <v>103</v>
      </c>
      <c r="AT788" s="164" t="s">
        <v>103</v>
      </c>
      <c r="AU788" s="237"/>
      <c r="AV788" s="237"/>
      <c r="AW788" s="222" t="str">
        <f aca="false">HYPERLINK(CONCATENATE("http://www.ncbi.nlm.nih.gov/nuccore/",BM788),BM788)</f>
        <v>KC911924</v>
      </c>
      <c r="AX788" s="219" t="str">
        <f aca="false">CONCATENATE(D788,IF(I788="","",CONCATENATE(".",I788)),IF(K788="","",CONCATENATE(".",K788)),IF(M788="","",CONCATENATE(".",M788)),IF(R788="","",CONCATENATE(".",R788)),IF(U788="","","(*)"))</f>
        <v>3.FRA.Toulouse .hum</v>
      </c>
      <c r="AY788" s="238" t="str">
        <f aca="false">CONCATENATE(BM788,".",BN788)</f>
        <v>KC911924.TR11</v>
      </c>
      <c r="AZ788" s="239" t="str">
        <f aca="false">IF(AV788="",IF(ISNUMBER(FIND(".",A788)),LEFT(A788,FIND(".",A788)-1),A788),AV788)</f>
        <v>KC911924</v>
      </c>
      <c r="BA788" s="239" t="str">
        <f aca="false">IF(ISNUMBER(FIND("-",AZ788)),LEFT(AZ788,FIND("-",AZ788)-1),AZ788)</f>
        <v>KC911924</v>
      </c>
      <c r="BB788" s="170" t="str">
        <f aca="false"> MEGAname &amp; "="</f>
        <v>KC911924=</v>
      </c>
      <c r="BC788" s="170" t="str">
        <f aca="false">Clear &amp; IF(span ,"Span","out")</f>
        <v>KC911924=out</v>
      </c>
      <c r="BD788" s="170" t="str">
        <f aca="false">Clear &amp; IF(span, IF(B788=".","Selected",B788),"out")</f>
        <v>KC911924=out</v>
      </c>
      <c r="BE788" s="170" t="str">
        <f aca="false">Clear &amp; Strain</f>
        <v>KC911924=TR11</v>
      </c>
      <c r="BF788" s="238" t="str">
        <f aca="false">CONCATENATE(A788,"=",F788,". ",AX788,IF(AB788="","",CONCATENATE(".",AB788)))</f>
        <v>KC911924=TR11. 3.FRA.Toulouse .hum</v>
      </c>
      <c r="BG788" s="238" t="str">
        <f aca="false">CONCATENATE(A788,"=",F788,". ",AX788)</f>
        <v>KC911924=TR11. 3.FRA.Toulouse .hum</v>
      </c>
      <c r="BH788" s="238" t="str">
        <f aca="false">CONCATENATE(A788,"=",AX788)</f>
        <v>KC911924=3.FRA.Toulouse .hum</v>
      </c>
      <c r="BI788" s="238" t="str">
        <f aca="false">CONCATENATE(A788,"=",ComForSubtype,D788)</f>
        <v>KC911924=3</v>
      </c>
      <c r="BJ788" s="238" t="str">
        <f aca="false">CONCATENATE(A788,"=",E788)</f>
        <v>KC911924=3chi</v>
      </c>
      <c r="BK788" s="238" t="str">
        <f aca="false">CONCATENATE(A788,"=",C788)</f>
        <v>KC911924=3</v>
      </c>
      <c r="BL788" s="238" t="str">
        <f aca="false">CONCATENATE(D788,"=")</f>
        <v>3=</v>
      </c>
      <c r="BM788" s="223" t="str">
        <f aca="false">IF(BA788="XX","",BA788)</f>
        <v>KC911924</v>
      </c>
      <c r="BN788" s="224" t="str">
        <f aca="false">CONCATENATE(IF(F788="","",F788),IF(G788="","",CONCATENATE(" / ",G788)))</f>
        <v>TR11</v>
      </c>
      <c r="BO788" s="225" t="str">
        <f aca="false">AX788</f>
        <v>3.FRA.Toulouse .hum</v>
      </c>
      <c r="BP788" s="226" t="str">
        <f aca="false">IF(V788="","",V788)</f>
        <v/>
      </c>
      <c r="BQ788" s="226" t="str">
        <f aca="false">IF(W788="","",CONCATENATE(W788,IF(LEFT(AO788,1)="s","+","")))</f>
        <v/>
      </c>
      <c r="BR788" s="226" t="str">
        <f aca="false">IF(X788="","",CONCATENATE(X788,IF(LEFT(AQ788,1)="s","+","")))</f>
        <v/>
      </c>
      <c r="BS788" s="226" t="str">
        <f aca="false">IF(Y788="","",CONCATENATE(Y788,IF(LEFT(AR788,1)="s","+","")))</f>
        <v/>
      </c>
      <c r="BT788" s="226" t="str">
        <f aca="false">IF(Z788="","",CONCATENATE(Z788,IF(LEFT(AS788,1)="s","+","")))</f>
        <v/>
      </c>
      <c r="BU788" s="227" t="str">
        <f aca="false">IF(AA788="","",CONCATENATE(AA788,IF(LEFT(AT788,1)="s","+","")))</f>
        <v/>
      </c>
      <c r="BV788" s="240"/>
      <c r="BW788" s="240" t="s">
        <v>338</v>
      </c>
      <c r="BX788" s="238" t="str">
        <f aca="false">IF(BW788&lt;&gt;"",IF(ISNUMBER(FIND("=",BW788)),LEFT(BW788,FIND("=",BW788)-1),BW788),BW788)</f>
        <v>xx</v>
      </c>
      <c r="BY788" s="238" t="str">
        <f aca="false">IF(BW788&lt;&gt;"",IF(ISNUMBER(FIND("=",BW788)),RIGHT(BW788,LEN(BW788)-FIND("=",BW788)),""),"")</f>
        <v>Non_select</v>
      </c>
      <c r="BZ788" s="238" t="str">
        <f aca="false">IF(BX788&lt;&gt;"",IF(ISNUMBER(FIND(".",BX788)),LEFT(BX788,FIND(".",BX788)-1),BX788),BX788)</f>
        <v>xx</v>
      </c>
      <c r="CA788" s="238" t="str">
        <f aca="false">IF(BX788&lt;&gt;"",IF(ISNUMBER(FIND(".",BX788)),RIGHT(BX788,LEN(BX788)-FIND(".",BX788)),""),"")</f>
        <v/>
      </c>
      <c r="CB788" s="240"/>
      <c r="CC788" s="238" t="str">
        <f aca="false">A788</f>
        <v>KC911924</v>
      </c>
      <c r="CD788" s="241" t="s">
        <v>339</v>
      </c>
      <c r="CE788" s="241" t="s">
        <v>340</v>
      </c>
      <c r="CF788" s="241" t="s">
        <v>341</v>
      </c>
      <c r="CG788" s="241"/>
      <c r="CH788" s="241"/>
      <c r="CI788" s="241"/>
      <c r="CJ788" s="241"/>
      <c r="CK788" s="241"/>
      <c r="CL788" s="241"/>
      <c r="CM788" s="238"/>
      <c r="CN788" s="238"/>
      <c r="CO788" s="238"/>
      <c r="CP788" s="238"/>
      <c r="CQ788" s="238"/>
      <c r="CR788" s="238" t="n">
        <f aca="false">C788</f>
        <v>3</v>
      </c>
      <c r="CS788" s="242" t="n">
        <f aca="false">D788</f>
        <v>3</v>
      </c>
      <c r="CT788" s="170" t="str">
        <f aca="false">CONCATENATE(CD788," strain ",CM788," ",CL788,", partial cds")</f>
        <v>Hepatitis E virus strain  , partial cds</v>
      </c>
    </row>
    <row r="789" s="146" customFormat="true" ht="11.9" hidden="true" customHeight="true" outlineLevel="0" collapsed="false">
      <c r="A789" s="154" t="s">
        <v>1910</v>
      </c>
      <c r="B789" s="147" t="s">
        <v>371</v>
      </c>
      <c r="C789" s="148" t="n">
        <v>3</v>
      </c>
      <c r="D789" s="148" t="n">
        <v>3</v>
      </c>
      <c r="E789" s="150" t="s">
        <v>949</v>
      </c>
      <c r="F789" s="154" t="s">
        <v>1903</v>
      </c>
      <c r="G789" s="212"/>
      <c r="H789" s="146" t="s">
        <v>758</v>
      </c>
      <c r="I789" s="236" t="s">
        <v>759</v>
      </c>
      <c r="J789" s="235" t="s">
        <v>395</v>
      </c>
      <c r="K789" s="155" t="s">
        <v>760</v>
      </c>
      <c r="L789" s="231" t="s">
        <v>760</v>
      </c>
      <c r="M789" s="157" t="s">
        <v>348</v>
      </c>
      <c r="N789" s="213"/>
      <c r="O789" s="159" t="n">
        <v>2005</v>
      </c>
      <c r="P789" s="160" t="s">
        <v>1904</v>
      </c>
      <c r="Q789" s="160" t="n">
        <v>3</v>
      </c>
      <c r="R789" s="212"/>
      <c r="S789" s="212"/>
      <c r="T789" s="215"/>
      <c r="U789" s="215"/>
      <c r="V789" s="209"/>
      <c r="W789" s="217"/>
      <c r="X789" s="209"/>
      <c r="Y789" s="209"/>
      <c r="Z789" s="209"/>
      <c r="AA789" s="216"/>
      <c r="AB789" s="217"/>
      <c r="AC789" s="217"/>
      <c r="AD789" s="209"/>
      <c r="AE789" s="209"/>
      <c r="AF789" s="209"/>
      <c r="AG789" s="218"/>
      <c r="AH789" s="212"/>
      <c r="AI789" s="212"/>
      <c r="AJ789" s="219" t="n">
        <f aca="false">SeqEnd-SeqBeg+1</f>
        <v>1</v>
      </c>
      <c r="AK789" s="220" t="n">
        <f aca="false">AND( SeqBeg&lt;=Beg  , End &lt;=SeqEnd )</f>
        <v>0</v>
      </c>
      <c r="AL789" s="212"/>
      <c r="AM789" s="212"/>
      <c r="AN789" s="221"/>
      <c r="AO789" s="147" t="s">
        <v>103</v>
      </c>
      <c r="AP789" s="147" t="s">
        <v>103</v>
      </c>
      <c r="AQ789" s="147" t="s">
        <v>103</v>
      </c>
      <c r="AR789" s="147" t="s">
        <v>103</v>
      </c>
      <c r="AS789" s="147" t="s">
        <v>103</v>
      </c>
      <c r="AT789" s="147" t="s">
        <v>103</v>
      </c>
      <c r="AV789" s="212"/>
      <c r="AW789" s="222" t="str">
        <f aca="false">HYPERLINK(CONCATENATE("http://www.ncbi.nlm.nih.gov/nuccore/",BM789),BM789)</f>
        <v>KC911925</v>
      </c>
      <c r="AX789" s="219" t="str">
        <f aca="false">CONCATENATE(D789,IF(I789="","",CONCATENATE(".",I789)),IF(K789="","",CONCATENATE(".",K789)),IF(M789="","",CONCATENATE(".",M789)),IF(R789="","",CONCATENATE(".",R789)),IF(U789="","","(*)"))</f>
        <v>3.FRA.Toulouse .hum</v>
      </c>
      <c r="AY789" s="170" t="str">
        <f aca="false">CONCATENATE(BM789,".",BN789)</f>
        <v>KC911925.TR11</v>
      </c>
      <c r="AZ789" s="171" t="str">
        <f aca="false">IF(AV789="",IF(ISNUMBER(FIND(".",A789)),LEFT(A789,FIND(".",A789)-1),A789),AV789)</f>
        <v>KC911925</v>
      </c>
      <c r="BA789" s="171" t="str">
        <f aca="false">IF(ISNUMBER(FIND("-",AZ789)),LEFT(AZ789,FIND("-",AZ789)-1),AZ789)</f>
        <v>KC911925</v>
      </c>
      <c r="BB789" s="170" t="str">
        <f aca="false"> MEGAname &amp; "="</f>
        <v>KC911925=</v>
      </c>
      <c r="BC789" s="170" t="str">
        <f aca="false">Clear &amp; IF(span ,"Span","out")</f>
        <v>KC911925=out</v>
      </c>
      <c r="BD789" s="170" t="str">
        <f aca="false">Clear &amp; IF(span, IF(B789=".","Selected",B789),"out")</f>
        <v>KC911925=out</v>
      </c>
      <c r="BE789" s="170" t="str">
        <f aca="false">Clear &amp; Strain</f>
        <v>KC911925=TR11</v>
      </c>
      <c r="BF789" s="170" t="str">
        <f aca="false">CONCATENATE(A789,"=",F789,". ",AX789,IF(AB789="","",CONCATENATE(".",AB789)))</f>
        <v>KC911925=TR11. 3.FRA.Toulouse .hum</v>
      </c>
      <c r="BG789" s="170" t="str">
        <f aca="false">CONCATENATE(A789,"=",F789,". ",AX789)</f>
        <v>KC911925=TR11. 3.FRA.Toulouse .hum</v>
      </c>
      <c r="BH789" s="170" t="str">
        <f aca="false">CONCATENATE(A789,"=",AX789)</f>
        <v>KC911925=3.FRA.Toulouse .hum</v>
      </c>
      <c r="BI789" s="170" t="str">
        <f aca="false">CONCATENATE(A789,"=",ComForSubtype,D789)</f>
        <v>KC911925=3</v>
      </c>
      <c r="BJ789" s="170" t="str">
        <f aca="false">CONCATENATE(A789,"=",E789)</f>
        <v>KC911925=3chi</v>
      </c>
      <c r="BK789" s="170" t="str">
        <f aca="false">CONCATENATE(A789,"=",C789)</f>
        <v>KC911925=3</v>
      </c>
      <c r="BL789" s="170" t="str">
        <f aca="false">CONCATENATE(D789,"=")</f>
        <v>3=</v>
      </c>
      <c r="BM789" s="223" t="str">
        <f aca="false">IF(BA789="XX","",BA789)</f>
        <v>KC911925</v>
      </c>
      <c r="BN789" s="224" t="str">
        <f aca="false">CONCATENATE(IF(F789="","",F789),IF(G789="","",CONCATENATE(" / ",G789)))</f>
        <v>TR11</v>
      </c>
      <c r="BO789" s="225" t="str">
        <f aca="false">AX789</f>
        <v>3.FRA.Toulouse .hum</v>
      </c>
      <c r="BP789" s="226" t="str">
        <f aca="false">IF(V789="","",V789)</f>
        <v/>
      </c>
      <c r="BQ789" s="226" t="str">
        <f aca="false">IF(W789="","",CONCATENATE(W789,IF(LEFT(AO789,1)="s","+","")))</f>
        <v/>
      </c>
      <c r="BR789" s="226" t="str">
        <f aca="false">IF(X789="","",CONCATENATE(X789,IF(LEFT(AQ789,1)="s","+","")))</f>
        <v/>
      </c>
      <c r="BS789" s="226" t="str">
        <f aca="false">IF(Y789="","",CONCATENATE(Y789,IF(LEFT(AR789,1)="s","+","")))</f>
        <v/>
      </c>
      <c r="BT789" s="226" t="str">
        <f aca="false">IF(Z789="","",CONCATENATE(Z789,IF(LEFT(AS789,1)="s","+","")))</f>
        <v/>
      </c>
      <c r="BU789" s="227" t="str">
        <f aca="false">IF(AA789="","",CONCATENATE(AA789,IF(LEFT(AT789,1)="s","+","")))</f>
        <v/>
      </c>
      <c r="BV789" s="212"/>
      <c r="BW789" s="177" t="s">
        <v>338</v>
      </c>
      <c r="BX789" s="170" t="str">
        <f aca="false">IF(BW789&lt;&gt;"",IF(ISNUMBER(FIND("=",BW789)),LEFT(BW789,FIND("=",BW789)-1),BW789),BW789)</f>
        <v>xx</v>
      </c>
      <c r="BY789" s="170" t="str">
        <f aca="false">IF(BW789&lt;&gt;"",IF(ISNUMBER(FIND("=",BW789)),RIGHT(BW789,LEN(BW789)-FIND("=",BW789)),""),"")</f>
        <v>Non_select</v>
      </c>
      <c r="BZ789" s="170" t="str">
        <f aca="false">IF(BX789&lt;&gt;"",IF(ISNUMBER(FIND(".",BX789)),LEFT(BX789,FIND(".",BX789)-1),BX789),BX789)</f>
        <v>xx</v>
      </c>
      <c r="CA789" s="170" t="str">
        <f aca="false">IF(BX789&lt;&gt;"",IF(ISNUMBER(FIND(".",BX789)),RIGHT(BX789,LEN(BX789)-FIND(".",BX789)),""),"")</f>
        <v/>
      </c>
      <c r="CB789" s="212"/>
      <c r="CC789" s="170" t="str">
        <f aca="false">A789</f>
        <v>KC911925</v>
      </c>
      <c r="CD789" s="178" t="s">
        <v>339</v>
      </c>
      <c r="CE789" s="178" t="s">
        <v>340</v>
      </c>
      <c r="CF789" s="178" t="s">
        <v>341</v>
      </c>
      <c r="CG789" s="212"/>
      <c r="CH789" s="212"/>
      <c r="CI789" s="212"/>
      <c r="CJ789" s="212"/>
      <c r="CK789" s="178"/>
      <c r="CL789" s="212"/>
      <c r="CM789" s="212"/>
      <c r="CN789" s="212"/>
      <c r="CO789" s="212"/>
      <c r="CP789" s="212"/>
      <c r="CQ789" s="212"/>
      <c r="CR789" s="228" t="n">
        <f aca="false">C789</f>
        <v>3</v>
      </c>
      <c r="CS789" s="229" t="n">
        <f aca="false">D789</f>
        <v>3</v>
      </c>
      <c r="CT789" s="170" t="str">
        <f aca="false">CONCATENATE(CD789," strain ",CM789," ",CL789,", partial cds")</f>
        <v>Hepatitis E virus strain  , partial cds</v>
      </c>
    </row>
    <row r="790" s="146" customFormat="true" ht="11.9" hidden="true" customHeight="true" outlineLevel="0" collapsed="false">
      <c r="A790" s="154" t="s">
        <v>1911</v>
      </c>
      <c r="B790" s="147" t="s">
        <v>371</v>
      </c>
      <c r="C790" s="148" t="n">
        <v>3</v>
      </c>
      <c r="D790" s="148" t="n">
        <v>3</v>
      </c>
      <c r="E790" s="150" t="s">
        <v>949</v>
      </c>
      <c r="F790" s="154" t="s">
        <v>1903</v>
      </c>
      <c r="G790" s="212"/>
      <c r="H790" s="146" t="s">
        <v>758</v>
      </c>
      <c r="I790" s="236" t="s">
        <v>759</v>
      </c>
      <c r="J790" s="235" t="s">
        <v>395</v>
      </c>
      <c r="K790" s="155" t="s">
        <v>760</v>
      </c>
      <c r="L790" s="231" t="s">
        <v>760</v>
      </c>
      <c r="M790" s="157" t="s">
        <v>348</v>
      </c>
      <c r="N790" s="213"/>
      <c r="O790" s="159" t="n">
        <v>2005</v>
      </c>
      <c r="P790" s="160" t="s">
        <v>1904</v>
      </c>
      <c r="Q790" s="160" t="n">
        <v>3</v>
      </c>
      <c r="R790" s="212"/>
      <c r="S790" s="212"/>
      <c r="T790" s="215"/>
      <c r="U790" s="215"/>
      <c r="V790" s="209"/>
      <c r="W790" s="217"/>
      <c r="X790" s="209"/>
      <c r="Y790" s="209"/>
      <c r="Z790" s="209"/>
      <c r="AA790" s="216"/>
      <c r="AB790" s="217"/>
      <c r="AC790" s="217"/>
      <c r="AD790" s="209"/>
      <c r="AE790" s="209"/>
      <c r="AF790" s="209"/>
      <c r="AG790" s="218"/>
      <c r="AH790" s="212"/>
      <c r="AI790" s="212"/>
      <c r="AJ790" s="219" t="n">
        <f aca="false">SeqEnd-SeqBeg+1</f>
        <v>1</v>
      </c>
      <c r="AK790" s="220" t="n">
        <f aca="false">AND( SeqBeg&lt;=Beg  , End &lt;=SeqEnd )</f>
        <v>0</v>
      </c>
      <c r="AL790" s="212"/>
      <c r="AM790" s="212"/>
      <c r="AN790" s="221"/>
      <c r="AO790" s="147" t="s">
        <v>103</v>
      </c>
      <c r="AP790" s="147" t="s">
        <v>103</v>
      </c>
      <c r="AQ790" s="147" t="s">
        <v>103</v>
      </c>
      <c r="AR790" s="147" t="s">
        <v>103</v>
      </c>
      <c r="AS790" s="147" t="s">
        <v>103</v>
      </c>
      <c r="AT790" s="147" t="s">
        <v>103</v>
      </c>
      <c r="AV790" s="212"/>
      <c r="AW790" s="222" t="str">
        <f aca="false">HYPERLINK(CONCATENATE("http://www.ncbi.nlm.nih.gov/nuccore/",BM790),BM790)</f>
        <v>KC911926</v>
      </c>
      <c r="AX790" s="219" t="str">
        <f aca="false">CONCATENATE(D790,IF(I790="","",CONCATENATE(".",I790)),IF(K790="","",CONCATENATE(".",K790)),IF(M790="","",CONCATENATE(".",M790)),IF(R790="","",CONCATENATE(".",R790)),IF(U790="","","(*)"))</f>
        <v>3.FRA.Toulouse .hum</v>
      </c>
      <c r="AY790" s="170" t="str">
        <f aca="false">CONCATENATE(BM790,".",BN790)</f>
        <v>KC911926.TR11</v>
      </c>
      <c r="AZ790" s="171" t="str">
        <f aca="false">IF(AV790="",IF(ISNUMBER(FIND(".",A790)),LEFT(A790,FIND(".",A790)-1),A790),AV790)</f>
        <v>KC911926</v>
      </c>
      <c r="BA790" s="171" t="str">
        <f aca="false">IF(ISNUMBER(FIND("-",AZ790)),LEFT(AZ790,FIND("-",AZ790)-1),AZ790)</f>
        <v>KC911926</v>
      </c>
      <c r="BB790" s="170" t="str">
        <f aca="false"> MEGAname &amp; "="</f>
        <v>KC911926=</v>
      </c>
      <c r="BC790" s="170" t="str">
        <f aca="false">Clear &amp; IF(span ,"Span","out")</f>
        <v>KC911926=out</v>
      </c>
      <c r="BD790" s="170" t="str">
        <f aca="false">Clear &amp; IF(span, IF(B790=".","Selected",B790),"out")</f>
        <v>KC911926=out</v>
      </c>
      <c r="BE790" s="170" t="str">
        <f aca="false">Clear &amp; Strain</f>
        <v>KC911926=TR11</v>
      </c>
      <c r="BF790" s="170" t="str">
        <f aca="false">CONCATENATE(A790,"=",F790,". ",AX790,IF(AB790="","",CONCATENATE(".",AB790)))</f>
        <v>KC911926=TR11. 3.FRA.Toulouse .hum</v>
      </c>
      <c r="BG790" s="170" t="str">
        <f aca="false">CONCATENATE(A790,"=",F790,". ",AX790)</f>
        <v>KC911926=TR11. 3.FRA.Toulouse .hum</v>
      </c>
      <c r="BH790" s="170" t="str">
        <f aca="false">CONCATENATE(A790,"=",AX790)</f>
        <v>KC911926=3.FRA.Toulouse .hum</v>
      </c>
      <c r="BI790" s="170" t="str">
        <f aca="false">CONCATENATE(A790,"=",ComForSubtype,D790)</f>
        <v>KC911926=3</v>
      </c>
      <c r="BJ790" s="170" t="str">
        <f aca="false">CONCATENATE(A790,"=",E790)</f>
        <v>KC911926=3chi</v>
      </c>
      <c r="BK790" s="170" t="str">
        <f aca="false">CONCATENATE(A790,"=",C790)</f>
        <v>KC911926=3</v>
      </c>
      <c r="BL790" s="170" t="str">
        <f aca="false">CONCATENATE(D790,"=")</f>
        <v>3=</v>
      </c>
      <c r="BM790" s="223" t="str">
        <f aca="false">IF(BA790="XX","",BA790)</f>
        <v>KC911926</v>
      </c>
      <c r="BN790" s="224" t="str">
        <f aca="false">CONCATENATE(IF(F790="","",F790),IF(G790="","",CONCATENATE(" / ",G790)))</f>
        <v>TR11</v>
      </c>
      <c r="BO790" s="225" t="str">
        <f aca="false">AX790</f>
        <v>3.FRA.Toulouse .hum</v>
      </c>
      <c r="BP790" s="226" t="str">
        <f aca="false">IF(V790="","",V790)</f>
        <v/>
      </c>
      <c r="BQ790" s="226" t="str">
        <f aca="false">IF(W790="","",CONCATENATE(W790,IF(LEFT(AO790,1)="s","+","")))</f>
        <v/>
      </c>
      <c r="BR790" s="226" t="str">
        <f aca="false">IF(X790="","",CONCATENATE(X790,IF(LEFT(AQ790,1)="s","+","")))</f>
        <v/>
      </c>
      <c r="BS790" s="226" t="str">
        <f aca="false">IF(Y790="","",CONCATENATE(Y790,IF(LEFT(AR790,1)="s","+","")))</f>
        <v/>
      </c>
      <c r="BT790" s="226" t="str">
        <f aca="false">IF(Z790="","",CONCATENATE(Z790,IF(LEFT(AS790,1)="s","+","")))</f>
        <v/>
      </c>
      <c r="BU790" s="227" t="str">
        <f aca="false">IF(AA790="","",CONCATENATE(AA790,IF(LEFT(AT790,1)="s","+","")))</f>
        <v/>
      </c>
      <c r="BV790" s="212"/>
      <c r="BW790" s="177" t="s">
        <v>338</v>
      </c>
      <c r="BX790" s="170" t="str">
        <f aca="false">IF(BW790&lt;&gt;"",IF(ISNUMBER(FIND("=",BW790)),LEFT(BW790,FIND("=",BW790)-1),BW790),BW790)</f>
        <v>xx</v>
      </c>
      <c r="BY790" s="170" t="str">
        <f aca="false">IF(BW790&lt;&gt;"",IF(ISNUMBER(FIND("=",BW790)),RIGHT(BW790,LEN(BW790)-FIND("=",BW790)),""),"")</f>
        <v>Non_select</v>
      </c>
      <c r="BZ790" s="170" t="str">
        <f aca="false">IF(BX790&lt;&gt;"",IF(ISNUMBER(FIND(".",BX790)),LEFT(BX790,FIND(".",BX790)-1),BX790),BX790)</f>
        <v>xx</v>
      </c>
      <c r="CA790" s="170" t="str">
        <f aca="false">IF(BX790&lt;&gt;"",IF(ISNUMBER(FIND(".",BX790)),RIGHT(BX790,LEN(BX790)-FIND(".",BX790)),""),"")</f>
        <v/>
      </c>
      <c r="CB790" s="212"/>
      <c r="CC790" s="170" t="str">
        <f aca="false">A790</f>
        <v>KC911926</v>
      </c>
      <c r="CD790" s="178" t="s">
        <v>339</v>
      </c>
      <c r="CE790" s="178" t="s">
        <v>340</v>
      </c>
      <c r="CF790" s="178" t="s">
        <v>341</v>
      </c>
      <c r="CG790" s="212"/>
      <c r="CH790" s="212"/>
      <c r="CI790" s="212"/>
      <c r="CJ790" s="212"/>
      <c r="CK790" s="178"/>
      <c r="CL790" s="212"/>
      <c r="CM790" s="212"/>
      <c r="CN790" s="212"/>
      <c r="CO790" s="212"/>
      <c r="CP790" s="212"/>
      <c r="CQ790" s="212"/>
      <c r="CR790" s="228" t="n">
        <f aca="false">C790</f>
        <v>3</v>
      </c>
      <c r="CS790" s="229" t="n">
        <f aca="false">D790</f>
        <v>3</v>
      </c>
      <c r="CT790" s="170" t="str">
        <f aca="false">CONCATENATE(CD790," strain ",CM790," ",CL790,", partial cds")</f>
        <v>Hepatitis E virus strain  , partial cds</v>
      </c>
    </row>
    <row r="791" s="146" customFormat="true" ht="11.9" hidden="true" customHeight="true" outlineLevel="0" collapsed="false">
      <c r="A791" s="154" t="s">
        <v>1912</v>
      </c>
      <c r="B791" s="147" t="s">
        <v>371</v>
      </c>
      <c r="C791" s="148" t="n">
        <v>3</v>
      </c>
      <c r="D791" s="148" t="n">
        <v>3</v>
      </c>
      <c r="E791" s="150" t="s">
        <v>949</v>
      </c>
      <c r="F791" s="154" t="s">
        <v>1903</v>
      </c>
      <c r="G791" s="212"/>
      <c r="H791" s="146" t="s">
        <v>758</v>
      </c>
      <c r="I791" s="153" t="s">
        <v>759</v>
      </c>
      <c r="J791" s="154" t="s">
        <v>395</v>
      </c>
      <c r="K791" s="155" t="s">
        <v>760</v>
      </c>
      <c r="L791" s="231" t="s">
        <v>760</v>
      </c>
      <c r="M791" s="157" t="s">
        <v>348</v>
      </c>
      <c r="N791" s="213"/>
      <c r="O791" s="159" t="n">
        <v>2005</v>
      </c>
      <c r="P791" s="160" t="s">
        <v>1904</v>
      </c>
      <c r="Q791" s="160" t="n">
        <v>3</v>
      </c>
      <c r="R791" s="212"/>
      <c r="S791" s="212"/>
      <c r="T791" s="215"/>
      <c r="U791" s="215"/>
      <c r="V791" s="209"/>
      <c r="W791" s="217"/>
      <c r="X791" s="209"/>
      <c r="Y791" s="209"/>
      <c r="Z791" s="209"/>
      <c r="AA791" s="216"/>
      <c r="AB791" s="217"/>
      <c r="AC791" s="217"/>
      <c r="AD791" s="209"/>
      <c r="AE791" s="209"/>
      <c r="AF791" s="209"/>
      <c r="AG791" s="218"/>
      <c r="AH791" s="212"/>
      <c r="AI791" s="212"/>
      <c r="AJ791" s="219" t="n">
        <f aca="false">SeqEnd-SeqBeg+1</f>
        <v>1</v>
      </c>
      <c r="AK791" s="220" t="n">
        <f aca="false">AND( SeqBeg&lt;=Beg  , End &lt;=SeqEnd )</f>
        <v>0</v>
      </c>
      <c r="AL791" s="212"/>
      <c r="AM791" s="212"/>
      <c r="AN791" s="221"/>
      <c r="AO791" s="147" t="s">
        <v>103</v>
      </c>
      <c r="AP791" s="147" t="s">
        <v>103</v>
      </c>
      <c r="AQ791" s="147" t="s">
        <v>103</v>
      </c>
      <c r="AR791" s="147" t="s">
        <v>103</v>
      </c>
      <c r="AS791" s="147" t="s">
        <v>103</v>
      </c>
      <c r="AT791" s="147" t="s">
        <v>103</v>
      </c>
      <c r="AV791" s="212"/>
      <c r="AW791" s="222" t="str">
        <f aca="false">HYPERLINK(CONCATENATE("http://www.ncbi.nlm.nih.gov/nuccore/",BM791),BM791)</f>
        <v>KC911927</v>
      </c>
      <c r="AX791" s="219" t="str">
        <f aca="false">CONCATENATE(D791,IF(I791="","",CONCATENATE(".",I791)),IF(K791="","",CONCATENATE(".",K791)),IF(M791="","",CONCATENATE(".",M791)),IF(R791="","",CONCATENATE(".",R791)),IF(U791="","","(*)"))</f>
        <v>3.FRA.Toulouse .hum</v>
      </c>
      <c r="AY791" s="170" t="str">
        <f aca="false">CONCATENATE(BM791,".",BN791)</f>
        <v>KC911927.TR11</v>
      </c>
      <c r="AZ791" s="171" t="str">
        <f aca="false">IF(AV791="",IF(ISNUMBER(FIND(".",A791)),LEFT(A791,FIND(".",A791)-1),A791),AV791)</f>
        <v>KC911927</v>
      </c>
      <c r="BA791" s="171" t="str">
        <f aca="false">IF(ISNUMBER(FIND("-",AZ791)),LEFT(AZ791,FIND("-",AZ791)-1),AZ791)</f>
        <v>KC911927</v>
      </c>
      <c r="BB791" s="170" t="str">
        <f aca="false"> MEGAname &amp; "="</f>
        <v>KC911927=</v>
      </c>
      <c r="BC791" s="170" t="str">
        <f aca="false">Clear &amp; IF(span ,"Span","out")</f>
        <v>KC911927=out</v>
      </c>
      <c r="BD791" s="170" t="str">
        <f aca="false">Clear &amp; IF(span, IF(B791=".","Selected",B791),"out")</f>
        <v>KC911927=out</v>
      </c>
      <c r="BE791" s="170" t="str">
        <f aca="false">Clear &amp; Strain</f>
        <v>KC911927=TR11</v>
      </c>
      <c r="BF791" s="170" t="str">
        <f aca="false">CONCATENATE(A791,"=",F791,". ",AX791,IF(AB791="","",CONCATENATE(".",AB791)))</f>
        <v>KC911927=TR11. 3.FRA.Toulouse .hum</v>
      </c>
      <c r="BG791" s="170" t="str">
        <f aca="false">CONCATENATE(A791,"=",F791,". ",AX791)</f>
        <v>KC911927=TR11. 3.FRA.Toulouse .hum</v>
      </c>
      <c r="BH791" s="170" t="str">
        <f aca="false">CONCATENATE(A791,"=",AX791)</f>
        <v>KC911927=3.FRA.Toulouse .hum</v>
      </c>
      <c r="BI791" s="170" t="str">
        <f aca="false">CONCATENATE(A791,"=",ComForSubtype,D791)</f>
        <v>KC911927=3</v>
      </c>
      <c r="BJ791" s="170" t="str">
        <f aca="false">CONCATENATE(A791,"=",E791)</f>
        <v>KC911927=3chi</v>
      </c>
      <c r="BK791" s="170" t="str">
        <f aca="false">CONCATENATE(A791,"=",C791)</f>
        <v>KC911927=3</v>
      </c>
      <c r="BL791" s="170" t="str">
        <f aca="false">CONCATENATE(D791,"=")</f>
        <v>3=</v>
      </c>
      <c r="BM791" s="223" t="str">
        <f aca="false">IF(BA791="XX","",BA791)</f>
        <v>KC911927</v>
      </c>
      <c r="BN791" s="224" t="str">
        <f aca="false">CONCATENATE(IF(F791="","",F791),IF(G791="","",CONCATENATE(" / ",G791)))</f>
        <v>TR11</v>
      </c>
      <c r="BO791" s="225" t="str">
        <f aca="false">AX791</f>
        <v>3.FRA.Toulouse .hum</v>
      </c>
      <c r="BP791" s="226" t="str">
        <f aca="false">IF(V791="","",V791)</f>
        <v/>
      </c>
      <c r="BQ791" s="226" t="str">
        <f aca="false">IF(W791="","",CONCATENATE(W791,IF(LEFT(AO791,1)="s","+","")))</f>
        <v/>
      </c>
      <c r="BR791" s="226" t="str">
        <f aca="false">IF(X791="","",CONCATENATE(X791,IF(LEFT(AQ791,1)="s","+","")))</f>
        <v/>
      </c>
      <c r="BS791" s="226" t="str">
        <f aca="false">IF(Y791="","",CONCATENATE(Y791,IF(LEFT(AR791,1)="s","+","")))</f>
        <v/>
      </c>
      <c r="BT791" s="226" t="str">
        <f aca="false">IF(Z791="","",CONCATENATE(Z791,IF(LEFT(AS791,1)="s","+","")))</f>
        <v/>
      </c>
      <c r="BU791" s="227" t="str">
        <f aca="false">IF(AA791="","",CONCATENATE(AA791,IF(LEFT(AT791,1)="s","+","")))</f>
        <v/>
      </c>
      <c r="BV791" s="212"/>
      <c r="BW791" s="177" t="s">
        <v>338</v>
      </c>
      <c r="BX791" s="170" t="str">
        <f aca="false">IF(BW791&lt;&gt;"",IF(ISNUMBER(FIND("=",BW791)),LEFT(BW791,FIND("=",BW791)-1),BW791),BW791)</f>
        <v>xx</v>
      </c>
      <c r="BY791" s="170" t="str">
        <f aca="false">IF(BW791&lt;&gt;"",IF(ISNUMBER(FIND("=",BW791)),RIGHT(BW791,LEN(BW791)-FIND("=",BW791)),""),"")</f>
        <v>Non_select</v>
      </c>
      <c r="BZ791" s="170" t="str">
        <f aca="false">IF(BX791&lt;&gt;"",IF(ISNUMBER(FIND(".",BX791)),LEFT(BX791,FIND(".",BX791)-1),BX791),BX791)</f>
        <v>xx</v>
      </c>
      <c r="CA791" s="170" t="str">
        <f aca="false">IF(BX791&lt;&gt;"",IF(ISNUMBER(FIND(".",BX791)),RIGHT(BX791,LEN(BX791)-FIND(".",BX791)),""),"")</f>
        <v/>
      </c>
      <c r="CB791" s="212"/>
      <c r="CC791" s="170" t="str">
        <f aca="false">A791</f>
        <v>KC911927</v>
      </c>
      <c r="CD791" s="178" t="s">
        <v>339</v>
      </c>
      <c r="CE791" s="178" t="s">
        <v>340</v>
      </c>
      <c r="CF791" s="178" t="s">
        <v>341</v>
      </c>
      <c r="CG791" s="212"/>
      <c r="CH791" s="212"/>
      <c r="CI791" s="212"/>
      <c r="CJ791" s="212"/>
      <c r="CK791" s="178"/>
      <c r="CL791" s="212"/>
      <c r="CM791" s="212"/>
      <c r="CN791" s="212"/>
      <c r="CO791" s="212"/>
      <c r="CP791" s="212"/>
      <c r="CQ791" s="212"/>
      <c r="CR791" s="228" t="n">
        <f aca="false">C791</f>
        <v>3</v>
      </c>
      <c r="CS791" s="229" t="n">
        <f aca="false">D791</f>
        <v>3</v>
      </c>
      <c r="CT791" s="170" t="str">
        <f aca="false">CONCATENATE(CD791," strain ",CM791," ",CL791,", partial cds")</f>
        <v>Hepatitis E virus strain  , partial cds</v>
      </c>
    </row>
    <row r="792" s="146" customFormat="true" ht="11.9" hidden="true" customHeight="true" outlineLevel="0" collapsed="false">
      <c r="A792" s="154" t="s">
        <v>1913</v>
      </c>
      <c r="B792" s="147" t="s">
        <v>371</v>
      </c>
      <c r="C792" s="148" t="n">
        <v>3</v>
      </c>
      <c r="D792" s="148" t="n">
        <v>3</v>
      </c>
      <c r="E792" s="150" t="s">
        <v>949</v>
      </c>
      <c r="F792" s="154" t="s">
        <v>1903</v>
      </c>
      <c r="G792" s="212"/>
      <c r="H792" s="146" t="s">
        <v>758</v>
      </c>
      <c r="I792" s="153" t="s">
        <v>759</v>
      </c>
      <c r="J792" s="154" t="s">
        <v>395</v>
      </c>
      <c r="K792" s="155" t="s">
        <v>760</v>
      </c>
      <c r="L792" s="231" t="s">
        <v>760</v>
      </c>
      <c r="M792" s="157" t="s">
        <v>348</v>
      </c>
      <c r="N792" s="213"/>
      <c r="O792" s="159" t="n">
        <v>2005</v>
      </c>
      <c r="P792" s="160" t="s">
        <v>1904</v>
      </c>
      <c r="Q792" s="160" t="n">
        <v>3</v>
      </c>
      <c r="R792" s="212"/>
      <c r="S792" s="212"/>
      <c r="T792" s="215"/>
      <c r="U792" s="215"/>
      <c r="V792" s="209"/>
      <c r="W792" s="217"/>
      <c r="X792" s="209"/>
      <c r="Y792" s="209"/>
      <c r="Z792" s="209"/>
      <c r="AA792" s="216"/>
      <c r="AB792" s="217"/>
      <c r="AC792" s="217"/>
      <c r="AD792" s="209"/>
      <c r="AE792" s="209"/>
      <c r="AF792" s="209"/>
      <c r="AG792" s="218"/>
      <c r="AH792" s="212"/>
      <c r="AI792" s="212"/>
      <c r="AJ792" s="219" t="n">
        <f aca="false">SeqEnd-SeqBeg+1</f>
        <v>1</v>
      </c>
      <c r="AK792" s="220" t="n">
        <f aca="false">AND( SeqBeg&lt;=Beg  , End &lt;=SeqEnd )</f>
        <v>0</v>
      </c>
      <c r="AL792" s="212"/>
      <c r="AM792" s="212"/>
      <c r="AN792" s="221"/>
      <c r="AO792" s="147" t="s">
        <v>103</v>
      </c>
      <c r="AP792" s="147" t="s">
        <v>103</v>
      </c>
      <c r="AQ792" s="147" t="s">
        <v>103</v>
      </c>
      <c r="AR792" s="147" t="s">
        <v>103</v>
      </c>
      <c r="AS792" s="147" t="s">
        <v>103</v>
      </c>
      <c r="AT792" s="147" t="s">
        <v>103</v>
      </c>
      <c r="AV792" s="212"/>
      <c r="AW792" s="222" t="str">
        <f aca="false">HYPERLINK(CONCATENATE("http://www.ncbi.nlm.nih.gov/nuccore/",BM792),BM792)</f>
        <v>KC911928</v>
      </c>
      <c r="AX792" s="219" t="str">
        <f aca="false">CONCATENATE(D792,IF(I792="","",CONCATENATE(".",I792)),IF(K792="","",CONCATENATE(".",K792)),IF(M792="","",CONCATENATE(".",M792)),IF(R792="","",CONCATENATE(".",R792)),IF(U792="","","(*)"))</f>
        <v>3.FRA.Toulouse .hum</v>
      </c>
      <c r="AY792" s="170" t="str">
        <f aca="false">CONCATENATE(BM792,".",BN792)</f>
        <v>KC911928.TR11</v>
      </c>
      <c r="AZ792" s="171" t="str">
        <f aca="false">IF(AV792="",IF(ISNUMBER(FIND(".",A792)),LEFT(A792,FIND(".",A792)-1),A792),AV792)</f>
        <v>KC911928</v>
      </c>
      <c r="BA792" s="171" t="str">
        <f aca="false">IF(ISNUMBER(FIND("-",AZ792)),LEFT(AZ792,FIND("-",AZ792)-1),AZ792)</f>
        <v>KC911928</v>
      </c>
      <c r="BB792" s="170" t="str">
        <f aca="false"> MEGAname &amp; "="</f>
        <v>KC911928=</v>
      </c>
      <c r="BC792" s="170" t="str">
        <f aca="false">Clear &amp; IF(span ,"Span","out")</f>
        <v>KC911928=out</v>
      </c>
      <c r="BD792" s="170" t="str">
        <f aca="false">Clear &amp; IF(span, IF(B792=".","Selected",B792),"out")</f>
        <v>KC911928=out</v>
      </c>
      <c r="BE792" s="170" t="str">
        <f aca="false">Clear &amp; Strain</f>
        <v>KC911928=TR11</v>
      </c>
      <c r="BF792" s="170" t="str">
        <f aca="false">CONCATENATE(A792,"=",F792,". ",AX792,IF(AB792="","",CONCATENATE(".",AB792)))</f>
        <v>KC911928=TR11. 3.FRA.Toulouse .hum</v>
      </c>
      <c r="BG792" s="170" t="str">
        <f aca="false">CONCATENATE(A792,"=",F792,". ",AX792)</f>
        <v>KC911928=TR11. 3.FRA.Toulouse .hum</v>
      </c>
      <c r="BH792" s="170" t="str">
        <f aca="false">CONCATENATE(A792,"=",AX792)</f>
        <v>KC911928=3.FRA.Toulouse .hum</v>
      </c>
      <c r="BI792" s="170" t="str">
        <f aca="false">CONCATENATE(A792,"=",ComForSubtype,D792)</f>
        <v>KC911928=3</v>
      </c>
      <c r="BJ792" s="170" t="str">
        <f aca="false">CONCATENATE(A792,"=",E792)</f>
        <v>KC911928=3chi</v>
      </c>
      <c r="BK792" s="170" t="str">
        <f aca="false">CONCATENATE(A792,"=",C792)</f>
        <v>KC911928=3</v>
      </c>
      <c r="BL792" s="170" t="str">
        <f aca="false">CONCATENATE(D792,"=")</f>
        <v>3=</v>
      </c>
      <c r="BM792" s="223" t="str">
        <f aca="false">IF(BA792="XX","",BA792)</f>
        <v>KC911928</v>
      </c>
      <c r="BN792" s="224" t="str">
        <f aca="false">CONCATENATE(IF(F792="","",F792),IF(G792="","",CONCATENATE(" / ",G792)))</f>
        <v>TR11</v>
      </c>
      <c r="BO792" s="225" t="str">
        <f aca="false">AX792</f>
        <v>3.FRA.Toulouse .hum</v>
      </c>
      <c r="BP792" s="226" t="str">
        <f aca="false">IF(V792="","",V792)</f>
        <v/>
      </c>
      <c r="BQ792" s="226" t="str">
        <f aca="false">IF(W792="","",CONCATENATE(W792,IF(LEFT(AO792,1)="s","+","")))</f>
        <v/>
      </c>
      <c r="BR792" s="226" t="str">
        <f aca="false">IF(X792="","",CONCATENATE(X792,IF(LEFT(AQ792,1)="s","+","")))</f>
        <v/>
      </c>
      <c r="BS792" s="226" t="str">
        <f aca="false">IF(Y792="","",CONCATENATE(Y792,IF(LEFT(AR792,1)="s","+","")))</f>
        <v/>
      </c>
      <c r="BT792" s="226" t="str">
        <f aca="false">IF(Z792="","",CONCATENATE(Z792,IF(LEFT(AS792,1)="s","+","")))</f>
        <v/>
      </c>
      <c r="BU792" s="227" t="str">
        <f aca="false">IF(AA792="","",CONCATENATE(AA792,IF(LEFT(AT792,1)="s","+","")))</f>
        <v/>
      </c>
      <c r="BV792" s="212"/>
      <c r="BW792" s="177" t="s">
        <v>338</v>
      </c>
      <c r="BX792" s="170" t="str">
        <f aca="false">IF(BW792&lt;&gt;"",IF(ISNUMBER(FIND("=",BW792)),LEFT(BW792,FIND("=",BW792)-1),BW792),BW792)</f>
        <v>xx</v>
      </c>
      <c r="BY792" s="170" t="str">
        <f aca="false">IF(BW792&lt;&gt;"",IF(ISNUMBER(FIND("=",BW792)),RIGHT(BW792,LEN(BW792)-FIND("=",BW792)),""),"")</f>
        <v>Non_select</v>
      </c>
      <c r="BZ792" s="170" t="str">
        <f aca="false">IF(BX792&lt;&gt;"",IF(ISNUMBER(FIND(".",BX792)),LEFT(BX792,FIND(".",BX792)-1),BX792),BX792)</f>
        <v>xx</v>
      </c>
      <c r="CA792" s="170" t="str">
        <f aca="false">IF(BX792&lt;&gt;"",IF(ISNUMBER(FIND(".",BX792)),RIGHT(BX792,LEN(BX792)-FIND(".",BX792)),""),"")</f>
        <v/>
      </c>
      <c r="CB792" s="212"/>
      <c r="CC792" s="170" t="str">
        <f aca="false">A792</f>
        <v>KC911928</v>
      </c>
      <c r="CD792" s="178" t="s">
        <v>339</v>
      </c>
      <c r="CE792" s="178" t="s">
        <v>340</v>
      </c>
      <c r="CF792" s="178" t="s">
        <v>341</v>
      </c>
      <c r="CG792" s="212"/>
      <c r="CH792" s="212"/>
      <c r="CI792" s="212"/>
      <c r="CJ792" s="212"/>
      <c r="CK792" s="178"/>
      <c r="CL792" s="212"/>
      <c r="CM792" s="212"/>
      <c r="CN792" s="212"/>
      <c r="CO792" s="212"/>
      <c r="CP792" s="212"/>
      <c r="CQ792" s="212"/>
      <c r="CR792" s="228" t="n">
        <f aca="false">C792</f>
        <v>3</v>
      </c>
      <c r="CS792" s="229" t="n">
        <f aca="false">D792</f>
        <v>3</v>
      </c>
      <c r="CT792" s="170" t="str">
        <f aca="false">CONCATENATE(CD792," strain ",CM792," ",CL792,", partial cds")</f>
        <v>Hepatitis E virus strain  , partial cds</v>
      </c>
    </row>
    <row r="793" s="146" customFormat="true" ht="11.9" hidden="true" customHeight="true" outlineLevel="0" collapsed="false">
      <c r="A793" s="154" t="s">
        <v>1914</v>
      </c>
      <c r="B793" s="147" t="s">
        <v>371</v>
      </c>
      <c r="C793" s="148" t="n">
        <v>3</v>
      </c>
      <c r="D793" s="148" t="n">
        <v>3</v>
      </c>
      <c r="E793" s="150" t="s">
        <v>949</v>
      </c>
      <c r="F793" s="154" t="s">
        <v>1903</v>
      </c>
      <c r="G793" s="212"/>
      <c r="H793" s="146" t="s">
        <v>758</v>
      </c>
      <c r="I793" s="153" t="s">
        <v>759</v>
      </c>
      <c r="J793" s="154" t="s">
        <v>395</v>
      </c>
      <c r="K793" s="155" t="s">
        <v>760</v>
      </c>
      <c r="L793" s="231" t="s">
        <v>760</v>
      </c>
      <c r="M793" s="157" t="s">
        <v>348</v>
      </c>
      <c r="N793" s="213"/>
      <c r="O793" s="159" t="n">
        <v>2005</v>
      </c>
      <c r="P793" s="160" t="s">
        <v>1904</v>
      </c>
      <c r="Q793" s="160" t="n">
        <v>3</v>
      </c>
      <c r="R793" s="212"/>
      <c r="S793" s="212"/>
      <c r="T793" s="215"/>
      <c r="U793" s="215"/>
      <c r="V793" s="209"/>
      <c r="W793" s="217"/>
      <c r="X793" s="209"/>
      <c r="Y793" s="209"/>
      <c r="Z793" s="209"/>
      <c r="AA793" s="216"/>
      <c r="AB793" s="217"/>
      <c r="AC793" s="217"/>
      <c r="AD793" s="209"/>
      <c r="AE793" s="209"/>
      <c r="AF793" s="209"/>
      <c r="AG793" s="218"/>
      <c r="AH793" s="212"/>
      <c r="AI793" s="212"/>
      <c r="AJ793" s="219" t="n">
        <f aca="false">SeqEnd-SeqBeg+1</f>
        <v>1</v>
      </c>
      <c r="AK793" s="220" t="n">
        <f aca="false">AND( SeqBeg&lt;=Beg  , End &lt;=SeqEnd )</f>
        <v>0</v>
      </c>
      <c r="AL793" s="212"/>
      <c r="AM793" s="212"/>
      <c r="AN793" s="221"/>
      <c r="AO793" s="147" t="s">
        <v>103</v>
      </c>
      <c r="AP793" s="147" t="s">
        <v>103</v>
      </c>
      <c r="AQ793" s="147" t="s">
        <v>103</v>
      </c>
      <c r="AR793" s="147" t="s">
        <v>103</v>
      </c>
      <c r="AS793" s="147" t="s">
        <v>103</v>
      </c>
      <c r="AT793" s="147" t="s">
        <v>103</v>
      </c>
      <c r="AV793" s="212"/>
      <c r="AW793" s="222" t="str">
        <f aca="false">HYPERLINK(CONCATENATE("http://www.ncbi.nlm.nih.gov/nuccore/",BM793),BM793)</f>
        <v>KC911929</v>
      </c>
      <c r="AX793" s="219" t="str">
        <f aca="false">CONCATENATE(D793,IF(I793="","",CONCATENATE(".",I793)),IF(K793="","",CONCATENATE(".",K793)),IF(M793="","",CONCATENATE(".",M793)),IF(R793="","",CONCATENATE(".",R793)),IF(U793="","","(*)"))</f>
        <v>3.FRA.Toulouse .hum</v>
      </c>
      <c r="AY793" s="170" t="str">
        <f aca="false">CONCATENATE(BM793,".",BN793)</f>
        <v>KC911929.TR11</v>
      </c>
      <c r="AZ793" s="171" t="str">
        <f aca="false">IF(AV793="",IF(ISNUMBER(FIND(".",A793)),LEFT(A793,FIND(".",A793)-1),A793),AV793)</f>
        <v>KC911929</v>
      </c>
      <c r="BA793" s="171" t="str">
        <f aca="false">IF(ISNUMBER(FIND("-",AZ793)),LEFT(AZ793,FIND("-",AZ793)-1),AZ793)</f>
        <v>KC911929</v>
      </c>
      <c r="BB793" s="170" t="str">
        <f aca="false"> MEGAname &amp; "="</f>
        <v>KC911929=</v>
      </c>
      <c r="BC793" s="170" t="str">
        <f aca="false">Clear &amp; IF(span ,"Span","out")</f>
        <v>KC911929=out</v>
      </c>
      <c r="BD793" s="170" t="str">
        <f aca="false">Clear &amp; IF(span, IF(B793=".","Selected",B793),"out")</f>
        <v>KC911929=out</v>
      </c>
      <c r="BE793" s="170" t="str">
        <f aca="false">Clear &amp; Strain</f>
        <v>KC911929=TR11</v>
      </c>
      <c r="BF793" s="170" t="str">
        <f aca="false">CONCATENATE(A793,"=",F793,". ",AX793,IF(AB793="","",CONCATENATE(".",AB793)))</f>
        <v>KC911929=TR11. 3.FRA.Toulouse .hum</v>
      </c>
      <c r="BG793" s="170" t="str">
        <f aca="false">CONCATENATE(A793,"=",F793,". ",AX793)</f>
        <v>KC911929=TR11. 3.FRA.Toulouse .hum</v>
      </c>
      <c r="BH793" s="170" t="str">
        <f aca="false">CONCATENATE(A793,"=",AX793)</f>
        <v>KC911929=3.FRA.Toulouse .hum</v>
      </c>
      <c r="BI793" s="170" t="str">
        <f aca="false">CONCATENATE(A793,"=",ComForSubtype,D793)</f>
        <v>KC911929=3</v>
      </c>
      <c r="BJ793" s="170" t="str">
        <f aca="false">CONCATENATE(A793,"=",E793)</f>
        <v>KC911929=3chi</v>
      </c>
      <c r="BK793" s="170" t="str">
        <f aca="false">CONCATENATE(A793,"=",C793)</f>
        <v>KC911929=3</v>
      </c>
      <c r="BL793" s="170" t="str">
        <f aca="false">CONCATENATE(D793,"=")</f>
        <v>3=</v>
      </c>
      <c r="BM793" s="223" t="str">
        <f aca="false">IF(BA793="XX","",BA793)</f>
        <v>KC911929</v>
      </c>
      <c r="BN793" s="224" t="str">
        <f aca="false">CONCATENATE(IF(F793="","",F793),IF(G793="","",CONCATENATE(" / ",G793)))</f>
        <v>TR11</v>
      </c>
      <c r="BO793" s="225" t="str">
        <f aca="false">AX793</f>
        <v>3.FRA.Toulouse .hum</v>
      </c>
      <c r="BP793" s="226" t="str">
        <f aca="false">IF(V793="","",V793)</f>
        <v/>
      </c>
      <c r="BQ793" s="226" t="str">
        <f aca="false">IF(W793="","",CONCATENATE(W793,IF(LEFT(AO793,1)="s","+","")))</f>
        <v/>
      </c>
      <c r="BR793" s="226" t="str">
        <f aca="false">IF(X793="","",CONCATENATE(X793,IF(LEFT(AQ793,1)="s","+","")))</f>
        <v/>
      </c>
      <c r="BS793" s="226" t="str">
        <f aca="false">IF(Y793="","",CONCATENATE(Y793,IF(LEFT(AR793,1)="s","+","")))</f>
        <v/>
      </c>
      <c r="BT793" s="226" t="str">
        <f aca="false">IF(Z793="","",CONCATENATE(Z793,IF(LEFT(AS793,1)="s","+","")))</f>
        <v/>
      </c>
      <c r="BU793" s="227" t="str">
        <f aca="false">IF(AA793="","",CONCATENATE(AA793,IF(LEFT(AT793,1)="s","+","")))</f>
        <v/>
      </c>
      <c r="BV793" s="212"/>
      <c r="BW793" s="177" t="s">
        <v>338</v>
      </c>
      <c r="BX793" s="170" t="str">
        <f aca="false">IF(BW793&lt;&gt;"",IF(ISNUMBER(FIND("=",BW793)),LEFT(BW793,FIND("=",BW793)-1),BW793),BW793)</f>
        <v>xx</v>
      </c>
      <c r="BY793" s="170" t="str">
        <f aca="false">IF(BW793&lt;&gt;"",IF(ISNUMBER(FIND("=",BW793)),RIGHT(BW793,LEN(BW793)-FIND("=",BW793)),""),"")</f>
        <v>Non_select</v>
      </c>
      <c r="BZ793" s="170" t="str">
        <f aca="false">IF(BX793&lt;&gt;"",IF(ISNUMBER(FIND(".",BX793)),LEFT(BX793,FIND(".",BX793)-1),BX793),BX793)</f>
        <v>xx</v>
      </c>
      <c r="CA793" s="170" t="str">
        <f aca="false">IF(BX793&lt;&gt;"",IF(ISNUMBER(FIND(".",BX793)),RIGHT(BX793,LEN(BX793)-FIND(".",BX793)),""),"")</f>
        <v/>
      </c>
      <c r="CB793" s="212"/>
      <c r="CC793" s="170" t="str">
        <f aca="false">A793</f>
        <v>KC911929</v>
      </c>
      <c r="CD793" s="178" t="s">
        <v>339</v>
      </c>
      <c r="CE793" s="178" t="s">
        <v>340</v>
      </c>
      <c r="CF793" s="178" t="s">
        <v>341</v>
      </c>
      <c r="CG793" s="212"/>
      <c r="CH793" s="212"/>
      <c r="CI793" s="212"/>
      <c r="CJ793" s="212"/>
      <c r="CK793" s="178"/>
      <c r="CL793" s="212"/>
      <c r="CM793" s="212"/>
      <c r="CN793" s="212"/>
      <c r="CO793" s="212"/>
      <c r="CP793" s="212"/>
      <c r="CQ793" s="212"/>
      <c r="CR793" s="228" t="n">
        <f aca="false">C793</f>
        <v>3</v>
      </c>
      <c r="CS793" s="229" t="n">
        <f aca="false">D793</f>
        <v>3</v>
      </c>
      <c r="CT793" s="170" t="str">
        <f aca="false">CONCATENATE(CD793," strain ",CM793," ",CL793,", partial cds")</f>
        <v>Hepatitis E virus strain  , partial cds</v>
      </c>
    </row>
    <row r="794" s="146" customFormat="true" ht="11.9" hidden="true" customHeight="true" outlineLevel="0" collapsed="false">
      <c r="A794" s="154" t="s">
        <v>1915</v>
      </c>
      <c r="B794" s="147" t="s">
        <v>371</v>
      </c>
      <c r="C794" s="148" t="n">
        <v>3</v>
      </c>
      <c r="D794" s="148" t="n">
        <v>3</v>
      </c>
      <c r="E794" s="150" t="s">
        <v>949</v>
      </c>
      <c r="F794" s="154" t="s">
        <v>1903</v>
      </c>
      <c r="G794" s="212"/>
      <c r="H794" s="146" t="s">
        <v>758</v>
      </c>
      <c r="I794" s="153" t="s">
        <v>759</v>
      </c>
      <c r="J794" s="154" t="s">
        <v>395</v>
      </c>
      <c r="K794" s="155" t="s">
        <v>760</v>
      </c>
      <c r="L794" s="231" t="s">
        <v>760</v>
      </c>
      <c r="M794" s="157" t="s">
        <v>348</v>
      </c>
      <c r="N794" s="213"/>
      <c r="O794" s="159" t="n">
        <v>2005</v>
      </c>
      <c r="P794" s="160" t="s">
        <v>1904</v>
      </c>
      <c r="Q794" s="160" t="n">
        <v>3</v>
      </c>
      <c r="R794" s="212"/>
      <c r="S794" s="212"/>
      <c r="T794" s="215"/>
      <c r="U794" s="215"/>
      <c r="V794" s="209"/>
      <c r="W794" s="217"/>
      <c r="X794" s="209"/>
      <c r="Y794" s="209"/>
      <c r="Z794" s="209"/>
      <c r="AA794" s="216"/>
      <c r="AB794" s="217"/>
      <c r="AC794" s="217"/>
      <c r="AD794" s="209"/>
      <c r="AE794" s="209"/>
      <c r="AF794" s="209"/>
      <c r="AG794" s="218"/>
      <c r="AH794" s="212"/>
      <c r="AI794" s="212"/>
      <c r="AJ794" s="219" t="n">
        <f aca="false">SeqEnd-SeqBeg+1</f>
        <v>1</v>
      </c>
      <c r="AK794" s="220" t="n">
        <f aca="false">AND( SeqBeg&lt;=Beg  , End &lt;=SeqEnd )</f>
        <v>0</v>
      </c>
      <c r="AL794" s="212"/>
      <c r="AM794" s="212"/>
      <c r="AN794" s="221"/>
      <c r="AO794" s="147" t="s">
        <v>103</v>
      </c>
      <c r="AP794" s="147" t="s">
        <v>103</v>
      </c>
      <c r="AQ794" s="147" t="s">
        <v>103</v>
      </c>
      <c r="AR794" s="147" t="s">
        <v>103</v>
      </c>
      <c r="AS794" s="147" t="s">
        <v>103</v>
      </c>
      <c r="AT794" s="147" t="s">
        <v>103</v>
      </c>
      <c r="AV794" s="212"/>
      <c r="AW794" s="222" t="str">
        <f aca="false">HYPERLINK(CONCATENATE("http://www.ncbi.nlm.nih.gov/nuccore/",BM794),BM794)</f>
        <v>KC911930</v>
      </c>
      <c r="AX794" s="219" t="str">
        <f aca="false">CONCATENATE(D794,IF(I794="","",CONCATENATE(".",I794)),IF(K794="","",CONCATENATE(".",K794)),IF(M794="","",CONCATENATE(".",M794)),IF(R794="","",CONCATENATE(".",R794)),IF(U794="","","(*)"))</f>
        <v>3.FRA.Toulouse .hum</v>
      </c>
      <c r="AY794" s="170" t="str">
        <f aca="false">CONCATENATE(BM794,".",BN794)</f>
        <v>KC911930.TR11</v>
      </c>
      <c r="AZ794" s="171" t="str">
        <f aca="false">IF(AV794="",IF(ISNUMBER(FIND(".",A794)),LEFT(A794,FIND(".",A794)-1),A794),AV794)</f>
        <v>KC911930</v>
      </c>
      <c r="BA794" s="171" t="str">
        <f aca="false">IF(ISNUMBER(FIND("-",AZ794)),LEFT(AZ794,FIND("-",AZ794)-1),AZ794)</f>
        <v>KC911930</v>
      </c>
      <c r="BB794" s="170" t="str">
        <f aca="false"> MEGAname &amp; "="</f>
        <v>KC911930=</v>
      </c>
      <c r="BC794" s="170" t="str">
        <f aca="false">Clear &amp; IF(span ,"Span","out")</f>
        <v>KC911930=out</v>
      </c>
      <c r="BD794" s="170" t="str">
        <f aca="false">Clear &amp; IF(span, IF(B794=".","Selected",B794),"out")</f>
        <v>KC911930=out</v>
      </c>
      <c r="BE794" s="170" t="str">
        <f aca="false">Clear &amp; Strain</f>
        <v>KC911930=TR11</v>
      </c>
      <c r="BF794" s="170" t="str">
        <f aca="false">CONCATENATE(A794,"=",F794,". ",AX794,IF(AB794="","",CONCATENATE(".",AB794)))</f>
        <v>KC911930=TR11. 3.FRA.Toulouse .hum</v>
      </c>
      <c r="BG794" s="170" t="str">
        <f aca="false">CONCATENATE(A794,"=",F794,". ",AX794)</f>
        <v>KC911930=TR11. 3.FRA.Toulouse .hum</v>
      </c>
      <c r="BH794" s="170" t="str">
        <f aca="false">CONCATENATE(A794,"=",AX794)</f>
        <v>KC911930=3.FRA.Toulouse .hum</v>
      </c>
      <c r="BI794" s="170" t="str">
        <f aca="false">CONCATENATE(A794,"=",ComForSubtype,D794)</f>
        <v>KC911930=3</v>
      </c>
      <c r="BJ794" s="170" t="str">
        <f aca="false">CONCATENATE(A794,"=",E794)</f>
        <v>KC911930=3chi</v>
      </c>
      <c r="BK794" s="170" t="str">
        <f aca="false">CONCATENATE(A794,"=",C794)</f>
        <v>KC911930=3</v>
      </c>
      <c r="BL794" s="170" t="str">
        <f aca="false">CONCATENATE(D794,"=")</f>
        <v>3=</v>
      </c>
      <c r="BM794" s="223" t="str">
        <f aca="false">IF(BA794="XX","",BA794)</f>
        <v>KC911930</v>
      </c>
      <c r="BN794" s="224" t="str">
        <f aca="false">CONCATENATE(IF(F794="","",F794),IF(G794="","",CONCATENATE(" / ",G794)))</f>
        <v>TR11</v>
      </c>
      <c r="BO794" s="225" t="str">
        <f aca="false">AX794</f>
        <v>3.FRA.Toulouse .hum</v>
      </c>
      <c r="BP794" s="226" t="str">
        <f aca="false">IF(V794="","",V794)</f>
        <v/>
      </c>
      <c r="BQ794" s="226" t="str">
        <f aca="false">IF(W794="","",CONCATENATE(W794,IF(LEFT(AO794,1)="s","+","")))</f>
        <v/>
      </c>
      <c r="BR794" s="226" t="str">
        <f aca="false">IF(X794="","",CONCATENATE(X794,IF(LEFT(AQ794,1)="s","+","")))</f>
        <v/>
      </c>
      <c r="BS794" s="226" t="str">
        <f aca="false">IF(Y794="","",CONCATENATE(Y794,IF(LEFT(AR794,1)="s","+","")))</f>
        <v/>
      </c>
      <c r="BT794" s="226" t="str">
        <f aca="false">IF(Z794="","",CONCATENATE(Z794,IF(LEFT(AS794,1)="s","+","")))</f>
        <v/>
      </c>
      <c r="BU794" s="227" t="str">
        <f aca="false">IF(AA794="","",CONCATENATE(AA794,IF(LEFT(AT794,1)="s","+","")))</f>
        <v/>
      </c>
      <c r="BV794" s="212"/>
      <c r="BW794" s="177" t="s">
        <v>338</v>
      </c>
      <c r="BX794" s="170" t="str">
        <f aca="false">IF(BW794&lt;&gt;"",IF(ISNUMBER(FIND("=",BW794)),LEFT(BW794,FIND("=",BW794)-1),BW794),BW794)</f>
        <v>xx</v>
      </c>
      <c r="BY794" s="170" t="str">
        <f aca="false">IF(BW794&lt;&gt;"",IF(ISNUMBER(FIND("=",BW794)),RIGHT(BW794,LEN(BW794)-FIND("=",BW794)),""),"")</f>
        <v>Non_select</v>
      </c>
      <c r="BZ794" s="170" t="str">
        <f aca="false">IF(BX794&lt;&gt;"",IF(ISNUMBER(FIND(".",BX794)),LEFT(BX794,FIND(".",BX794)-1),BX794),BX794)</f>
        <v>xx</v>
      </c>
      <c r="CA794" s="170" t="str">
        <f aca="false">IF(BX794&lt;&gt;"",IF(ISNUMBER(FIND(".",BX794)),RIGHT(BX794,LEN(BX794)-FIND(".",BX794)),""),"")</f>
        <v/>
      </c>
      <c r="CB794" s="212"/>
      <c r="CC794" s="170" t="str">
        <f aca="false">A794</f>
        <v>KC911930</v>
      </c>
      <c r="CD794" s="178" t="s">
        <v>339</v>
      </c>
      <c r="CE794" s="178" t="s">
        <v>340</v>
      </c>
      <c r="CF794" s="178" t="s">
        <v>341</v>
      </c>
      <c r="CG794" s="212"/>
      <c r="CH794" s="212"/>
      <c r="CI794" s="212"/>
      <c r="CJ794" s="212"/>
      <c r="CK794" s="178"/>
      <c r="CL794" s="212"/>
      <c r="CM794" s="212"/>
      <c r="CN794" s="212"/>
      <c r="CO794" s="212"/>
      <c r="CP794" s="212"/>
      <c r="CQ794" s="212"/>
      <c r="CR794" s="228" t="n">
        <f aca="false">C794</f>
        <v>3</v>
      </c>
      <c r="CS794" s="229" t="n">
        <f aca="false">D794</f>
        <v>3</v>
      </c>
      <c r="CT794" s="170" t="str">
        <f aca="false">CONCATENATE(CD794," strain ",CM794," ",CL794,", partial cds")</f>
        <v>Hepatitis E virus strain  , partial cds</v>
      </c>
    </row>
    <row r="795" s="146" customFormat="true" ht="11.9" hidden="true" customHeight="true" outlineLevel="0" collapsed="false">
      <c r="A795" s="154" t="s">
        <v>1916</v>
      </c>
      <c r="B795" s="147" t="s">
        <v>371</v>
      </c>
      <c r="C795" s="148" t="n">
        <v>3</v>
      </c>
      <c r="D795" s="148" t="n">
        <v>3</v>
      </c>
      <c r="E795" s="150" t="s">
        <v>949</v>
      </c>
      <c r="F795" s="154" t="s">
        <v>1903</v>
      </c>
      <c r="G795" s="212"/>
      <c r="H795" s="146" t="s">
        <v>758</v>
      </c>
      <c r="I795" s="153" t="s">
        <v>759</v>
      </c>
      <c r="J795" s="154" t="s">
        <v>395</v>
      </c>
      <c r="K795" s="155" t="s">
        <v>760</v>
      </c>
      <c r="L795" s="231" t="s">
        <v>760</v>
      </c>
      <c r="M795" s="157" t="s">
        <v>348</v>
      </c>
      <c r="N795" s="213"/>
      <c r="O795" s="159" t="n">
        <v>2005</v>
      </c>
      <c r="P795" s="160" t="s">
        <v>1904</v>
      </c>
      <c r="Q795" s="160" t="n">
        <v>3</v>
      </c>
      <c r="R795" s="212"/>
      <c r="S795" s="212"/>
      <c r="T795" s="215"/>
      <c r="U795" s="215"/>
      <c r="V795" s="209"/>
      <c r="W795" s="217"/>
      <c r="X795" s="209"/>
      <c r="Y795" s="209"/>
      <c r="Z795" s="209"/>
      <c r="AA795" s="216"/>
      <c r="AB795" s="217"/>
      <c r="AC795" s="217"/>
      <c r="AD795" s="209"/>
      <c r="AE795" s="209"/>
      <c r="AF795" s="209"/>
      <c r="AG795" s="218"/>
      <c r="AH795" s="212"/>
      <c r="AI795" s="212"/>
      <c r="AJ795" s="219" t="n">
        <f aca="false">SeqEnd-SeqBeg+1</f>
        <v>1</v>
      </c>
      <c r="AK795" s="220" t="n">
        <f aca="false">AND( SeqBeg&lt;=Beg  , End &lt;=SeqEnd )</f>
        <v>0</v>
      </c>
      <c r="AL795" s="212"/>
      <c r="AM795" s="212"/>
      <c r="AN795" s="221"/>
      <c r="AO795" s="147" t="s">
        <v>103</v>
      </c>
      <c r="AP795" s="147" t="s">
        <v>103</v>
      </c>
      <c r="AQ795" s="147" t="s">
        <v>103</v>
      </c>
      <c r="AR795" s="147" t="s">
        <v>103</v>
      </c>
      <c r="AS795" s="147" t="s">
        <v>103</v>
      </c>
      <c r="AT795" s="147" t="s">
        <v>103</v>
      </c>
      <c r="AV795" s="212"/>
      <c r="AW795" s="222" t="str">
        <f aca="false">HYPERLINK(CONCATENATE("http://www.ncbi.nlm.nih.gov/nuccore/",BM795),BM795)</f>
        <v>KC911931</v>
      </c>
      <c r="AX795" s="219" t="str">
        <f aca="false">CONCATENATE(D795,IF(I795="","",CONCATENATE(".",I795)),IF(K795="","",CONCATENATE(".",K795)),IF(M795="","",CONCATENATE(".",M795)),IF(R795="","",CONCATENATE(".",R795)),IF(U795="","","(*)"))</f>
        <v>3.FRA.Toulouse .hum</v>
      </c>
      <c r="AY795" s="170" t="str">
        <f aca="false">CONCATENATE(BM795,".",BN795)</f>
        <v>KC911931.TR11</v>
      </c>
      <c r="AZ795" s="171" t="str">
        <f aca="false">IF(AV795="",IF(ISNUMBER(FIND(".",A795)),LEFT(A795,FIND(".",A795)-1),A795),AV795)</f>
        <v>KC911931</v>
      </c>
      <c r="BA795" s="171" t="str">
        <f aca="false">IF(ISNUMBER(FIND("-",AZ795)),LEFT(AZ795,FIND("-",AZ795)-1),AZ795)</f>
        <v>KC911931</v>
      </c>
      <c r="BB795" s="170" t="str">
        <f aca="false"> MEGAname &amp; "="</f>
        <v>KC911931=</v>
      </c>
      <c r="BC795" s="170" t="str">
        <f aca="false">Clear &amp; IF(span ,"Span","out")</f>
        <v>KC911931=out</v>
      </c>
      <c r="BD795" s="170" t="str">
        <f aca="false">Clear &amp; IF(span, IF(B795=".","Selected",B795),"out")</f>
        <v>KC911931=out</v>
      </c>
      <c r="BE795" s="170" t="str">
        <f aca="false">Clear &amp; Strain</f>
        <v>KC911931=TR11</v>
      </c>
      <c r="BF795" s="170" t="str">
        <f aca="false">CONCATENATE(A795,"=",F795,". ",AX795,IF(AB795="","",CONCATENATE(".",AB795)))</f>
        <v>KC911931=TR11. 3.FRA.Toulouse .hum</v>
      </c>
      <c r="BG795" s="170" t="str">
        <f aca="false">CONCATENATE(A795,"=",F795,". ",AX795)</f>
        <v>KC911931=TR11. 3.FRA.Toulouse .hum</v>
      </c>
      <c r="BH795" s="170" t="str">
        <f aca="false">CONCATENATE(A795,"=",AX795)</f>
        <v>KC911931=3.FRA.Toulouse .hum</v>
      </c>
      <c r="BI795" s="170" t="str">
        <f aca="false">CONCATENATE(A795,"=",ComForSubtype,D795)</f>
        <v>KC911931=3</v>
      </c>
      <c r="BJ795" s="170" t="str">
        <f aca="false">CONCATENATE(A795,"=",E795)</f>
        <v>KC911931=3chi</v>
      </c>
      <c r="BK795" s="170" t="str">
        <f aca="false">CONCATENATE(A795,"=",C795)</f>
        <v>KC911931=3</v>
      </c>
      <c r="BL795" s="170" t="str">
        <f aca="false">CONCATENATE(D795,"=")</f>
        <v>3=</v>
      </c>
      <c r="BM795" s="223" t="str">
        <f aca="false">IF(BA795="XX","",BA795)</f>
        <v>KC911931</v>
      </c>
      <c r="BN795" s="224" t="str">
        <f aca="false">CONCATENATE(IF(F795="","",F795),IF(G795="","",CONCATENATE(" / ",G795)))</f>
        <v>TR11</v>
      </c>
      <c r="BO795" s="225" t="str">
        <f aca="false">AX795</f>
        <v>3.FRA.Toulouse .hum</v>
      </c>
      <c r="BP795" s="226" t="str">
        <f aca="false">IF(V795="","",V795)</f>
        <v/>
      </c>
      <c r="BQ795" s="226" t="str">
        <f aca="false">IF(W795="","",CONCATENATE(W795,IF(LEFT(AO795,1)="s","+","")))</f>
        <v/>
      </c>
      <c r="BR795" s="226" t="str">
        <f aca="false">IF(X795="","",CONCATENATE(X795,IF(LEFT(AQ795,1)="s","+","")))</f>
        <v/>
      </c>
      <c r="BS795" s="226" t="str">
        <f aca="false">IF(Y795="","",CONCATENATE(Y795,IF(LEFT(AR795,1)="s","+","")))</f>
        <v/>
      </c>
      <c r="BT795" s="226" t="str">
        <f aca="false">IF(Z795="","",CONCATENATE(Z795,IF(LEFT(AS795,1)="s","+","")))</f>
        <v/>
      </c>
      <c r="BU795" s="227" t="str">
        <f aca="false">IF(AA795="","",CONCATENATE(AA795,IF(LEFT(AT795,1)="s","+","")))</f>
        <v/>
      </c>
      <c r="BV795" s="212"/>
      <c r="BW795" s="177" t="s">
        <v>338</v>
      </c>
      <c r="BX795" s="170" t="str">
        <f aca="false">IF(BW795&lt;&gt;"",IF(ISNUMBER(FIND("=",BW795)),LEFT(BW795,FIND("=",BW795)-1),BW795),BW795)</f>
        <v>xx</v>
      </c>
      <c r="BY795" s="170" t="str">
        <f aca="false">IF(BW795&lt;&gt;"",IF(ISNUMBER(FIND("=",BW795)),RIGHT(BW795,LEN(BW795)-FIND("=",BW795)),""),"")</f>
        <v>Non_select</v>
      </c>
      <c r="BZ795" s="170" t="str">
        <f aca="false">IF(BX795&lt;&gt;"",IF(ISNUMBER(FIND(".",BX795)),LEFT(BX795,FIND(".",BX795)-1),BX795),BX795)</f>
        <v>xx</v>
      </c>
      <c r="CA795" s="170" t="str">
        <f aca="false">IF(BX795&lt;&gt;"",IF(ISNUMBER(FIND(".",BX795)),RIGHT(BX795,LEN(BX795)-FIND(".",BX795)),""),"")</f>
        <v/>
      </c>
      <c r="CB795" s="212"/>
      <c r="CC795" s="170" t="str">
        <f aca="false">A795</f>
        <v>KC911931</v>
      </c>
      <c r="CD795" s="178" t="s">
        <v>339</v>
      </c>
      <c r="CE795" s="178" t="s">
        <v>340</v>
      </c>
      <c r="CF795" s="178" t="s">
        <v>341</v>
      </c>
      <c r="CG795" s="212"/>
      <c r="CH795" s="212"/>
      <c r="CI795" s="212"/>
      <c r="CJ795" s="212"/>
      <c r="CK795" s="178"/>
      <c r="CL795" s="212"/>
      <c r="CM795" s="212"/>
      <c r="CN795" s="212"/>
      <c r="CO795" s="212"/>
      <c r="CP795" s="212"/>
      <c r="CQ795" s="212"/>
      <c r="CR795" s="228" t="n">
        <f aca="false">C795</f>
        <v>3</v>
      </c>
      <c r="CS795" s="229" t="n">
        <f aca="false">D795</f>
        <v>3</v>
      </c>
      <c r="CT795" s="170" t="str">
        <f aca="false">CONCATENATE(CD795," strain ",CM795," ",CL795,", partial cds")</f>
        <v>Hepatitis E virus strain  , partial cds</v>
      </c>
    </row>
    <row r="796" s="146" customFormat="true" ht="11.9" hidden="true" customHeight="true" outlineLevel="0" collapsed="false">
      <c r="A796" s="154" t="s">
        <v>1917</v>
      </c>
      <c r="B796" s="147" t="s">
        <v>371</v>
      </c>
      <c r="C796" s="148" t="n">
        <v>3</v>
      </c>
      <c r="D796" s="148" t="n">
        <v>3</v>
      </c>
      <c r="E796" s="150" t="s">
        <v>949</v>
      </c>
      <c r="F796" s="154" t="s">
        <v>1903</v>
      </c>
      <c r="G796" s="212"/>
      <c r="H796" s="146" t="s">
        <v>758</v>
      </c>
      <c r="I796" s="153" t="s">
        <v>759</v>
      </c>
      <c r="J796" s="154" t="s">
        <v>395</v>
      </c>
      <c r="K796" s="155" t="s">
        <v>760</v>
      </c>
      <c r="L796" s="231" t="s">
        <v>760</v>
      </c>
      <c r="M796" s="157" t="s">
        <v>348</v>
      </c>
      <c r="N796" s="213"/>
      <c r="O796" s="159" t="n">
        <v>2005</v>
      </c>
      <c r="P796" s="160" t="s">
        <v>1904</v>
      </c>
      <c r="Q796" s="160" t="n">
        <v>3</v>
      </c>
      <c r="R796" s="212"/>
      <c r="S796" s="212"/>
      <c r="T796" s="215"/>
      <c r="U796" s="215"/>
      <c r="V796" s="209"/>
      <c r="W796" s="217"/>
      <c r="X796" s="209"/>
      <c r="Y796" s="209"/>
      <c r="Z796" s="209"/>
      <c r="AA796" s="216"/>
      <c r="AB796" s="217"/>
      <c r="AC796" s="217"/>
      <c r="AD796" s="209"/>
      <c r="AE796" s="209"/>
      <c r="AF796" s="209"/>
      <c r="AG796" s="218"/>
      <c r="AH796" s="212"/>
      <c r="AI796" s="212"/>
      <c r="AJ796" s="219" t="n">
        <f aca="false">SeqEnd-SeqBeg+1</f>
        <v>1</v>
      </c>
      <c r="AK796" s="220" t="n">
        <f aca="false">AND( SeqBeg&lt;=Beg  , End &lt;=SeqEnd )</f>
        <v>0</v>
      </c>
      <c r="AL796" s="212"/>
      <c r="AM796" s="212"/>
      <c r="AN796" s="221"/>
      <c r="AO796" s="147" t="s">
        <v>103</v>
      </c>
      <c r="AP796" s="147" t="s">
        <v>103</v>
      </c>
      <c r="AQ796" s="147" t="s">
        <v>103</v>
      </c>
      <c r="AR796" s="147" t="s">
        <v>103</v>
      </c>
      <c r="AS796" s="147" t="s">
        <v>103</v>
      </c>
      <c r="AT796" s="147" t="s">
        <v>103</v>
      </c>
      <c r="AV796" s="212"/>
      <c r="AW796" s="222" t="str">
        <f aca="false">HYPERLINK(CONCATENATE("http://www.ncbi.nlm.nih.gov/nuccore/",BM796),BM796)</f>
        <v>KC911932</v>
      </c>
      <c r="AX796" s="219" t="str">
        <f aca="false">CONCATENATE(D796,IF(I796="","",CONCATENATE(".",I796)),IF(K796="","",CONCATENATE(".",K796)),IF(M796="","",CONCATENATE(".",M796)),IF(R796="","",CONCATENATE(".",R796)),IF(U796="","","(*)"))</f>
        <v>3.FRA.Toulouse .hum</v>
      </c>
      <c r="AY796" s="170" t="str">
        <f aca="false">CONCATENATE(BM796,".",BN796)</f>
        <v>KC911932.TR11</v>
      </c>
      <c r="AZ796" s="171" t="str">
        <f aca="false">IF(AV796="",IF(ISNUMBER(FIND(".",A796)),LEFT(A796,FIND(".",A796)-1),A796),AV796)</f>
        <v>KC911932</v>
      </c>
      <c r="BA796" s="171" t="str">
        <f aca="false">IF(ISNUMBER(FIND("-",AZ796)),LEFT(AZ796,FIND("-",AZ796)-1),AZ796)</f>
        <v>KC911932</v>
      </c>
      <c r="BB796" s="170" t="str">
        <f aca="false"> MEGAname &amp; "="</f>
        <v>KC911932=</v>
      </c>
      <c r="BC796" s="170" t="str">
        <f aca="false">Clear &amp; IF(span ,"Span","out")</f>
        <v>KC911932=out</v>
      </c>
      <c r="BD796" s="170" t="str">
        <f aca="false">Clear &amp; IF(span, IF(B796=".","Selected",B796),"out")</f>
        <v>KC911932=out</v>
      </c>
      <c r="BE796" s="170" t="str">
        <f aca="false">Clear &amp; Strain</f>
        <v>KC911932=TR11</v>
      </c>
      <c r="BF796" s="170" t="str">
        <f aca="false">CONCATENATE(A796,"=",F796,". ",AX796,IF(AB796="","",CONCATENATE(".",AB796)))</f>
        <v>KC911932=TR11. 3.FRA.Toulouse .hum</v>
      </c>
      <c r="BG796" s="170" t="str">
        <f aca="false">CONCATENATE(A796,"=",F796,". ",AX796)</f>
        <v>KC911932=TR11. 3.FRA.Toulouse .hum</v>
      </c>
      <c r="BH796" s="170" t="str">
        <f aca="false">CONCATENATE(A796,"=",AX796)</f>
        <v>KC911932=3.FRA.Toulouse .hum</v>
      </c>
      <c r="BI796" s="170" t="str">
        <f aca="false">CONCATENATE(A796,"=",ComForSubtype,D796)</f>
        <v>KC911932=3</v>
      </c>
      <c r="BJ796" s="170" t="str">
        <f aca="false">CONCATENATE(A796,"=",E796)</f>
        <v>KC911932=3chi</v>
      </c>
      <c r="BK796" s="170" t="str">
        <f aca="false">CONCATENATE(A796,"=",C796)</f>
        <v>KC911932=3</v>
      </c>
      <c r="BL796" s="170" t="str">
        <f aca="false">CONCATENATE(D796,"=")</f>
        <v>3=</v>
      </c>
      <c r="BM796" s="223" t="str">
        <f aca="false">IF(BA796="XX","",BA796)</f>
        <v>KC911932</v>
      </c>
      <c r="BN796" s="224" t="str">
        <f aca="false">CONCATENATE(IF(F796="","",F796),IF(G796="","",CONCATENATE(" / ",G796)))</f>
        <v>TR11</v>
      </c>
      <c r="BO796" s="225" t="str">
        <f aca="false">AX796</f>
        <v>3.FRA.Toulouse .hum</v>
      </c>
      <c r="BP796" s="226" t="str">
        <f aca="false">IF(V796="","",V796)</f>
        <v/>
      </c>
      <c r="BQ796" s="226" t="str">
        <f aca="false">IF(W796="","",CONCATENATE(W796,IF(LEFT(AO796,1)="s","+","")))</f>
        <v/>
      </c>
      <c r="BR796" s="226" t="str">
        <f aca="false">IF(X796="","",CONCATENATE(X796,IF(LEFT(AQ796,1)="s","+","")))</f>
        <v/>
      </c>
      <c r="BS796" s="226" t="str">
        <f aca="false">IF(Y796="","",CONCATENATE(Y796,IF(LEFT(AR796,1)="s","+","")))</f>
        <v/>
      </c>
      <c r="BT796" s="226" t="str">
        <f aca="false">IF(Z796="","",CONCATENATE(Z796,IF(LEFT(AS796,1)="s","+","")))</f>
        <v/>
      </c>
      <c r="BU796" s="227" t="str">
        <f aca="false">IF(AA796="","",CONCATENATE(AA796,IF(LEFT(AT796,1)="s","+","")))</f>
        <v/>
      </c>
      <c r="BV796" s="212"/>
      <c r="BW796" s="177" t="s">
        <v>338</v>
      </c>
      <c r="BX796" s="170" t="str">
        <f aca="false">IF(BW796&lt;&gt;"",IF(ISNUMBER(FIND("=",BW796)),LEFT(BW796,FIND("=",BW796)-1),BW796),BW796)</f>
        <v>xx</v>
      </c>
      <c r="BY796" s="170" t="str">
        <f aca="false">IF(BW796&lt;&gt;"",IF(ISNUMBER(FIND("=",BW796)),RIGHT(BW796,LEN(BW796)-FIND("=",BW796)),""),"")</f>
        <v>Non_select</v>
      </c>
      <c r="BZ796" s="170" t="str">
        <f aca="false">IF(BX796&lt;&gt;"",IF(ISNUMBER(FIND(".",BX796)),LEFT(BX796,FIND(".",BX796)-1),BX796),BX796)</f>
        <v>xx</v>
      </c>
      <c r="CA796" s="170" t="str">
        <f aca="false">IF(BX796&lt;&gt;"",IF(ISNUMBER(FIND(".",BX796)),RIGHT(BX796,LEN(BX796)-FIND(".",BX796)),""),"")</f>
        <v/>
      </c>
      <c r="CB796" s="212"/>
      <c r="CC796" s="170" t="str">
        <f aca="false">A796</f>
        <v>KC911932</v>
      </c>
      <c r="CD796" s="178" t="s">
        <v>339</v>
      </c>
      <c r="CE796" s="178" t="s">
        <v>340</v>
      </c>
      <c r="CF796" s="178" t="s">
        <v>341</v>
      </c>
      <c r="CG796" s="212"/>
      <c r="CH796" s="212"/>
      <c r="CI796" s="212"/>
      <c r="CJ796" s="212"/>
      <c r="CK796" s="178"/>
      <c r="CL796" s="212"/>
      <c r="CM796" s="212"/>
      <c r="CN796" s="212"/>
      <c r="CO796" s="212"/>
      <c r="CP796" s="212"/>
      <c r="CQ796" s="212"/>
      <c r="CR796" s="228" t="n">
        <f aca="false">C796</f>
        <v>3</v>
      </c>
      <c r="CS796" s="229" t="n">
        <f aca="false">D796</f>
        <v>3</v>
      </c>
      <c r="CT796" s="170" t="str">
        <f aca="false">CONCATENATE(CD796," strain ",CM796," ",CL796,", partial cds")</f>
        <v>Hepatitis E virus strain  , partial cds</v>
      </c>
    </row>
    <row r="797" s="146" customFormat="true" ht="11.9" hidden="true" customHeight="true" outlineLevel="0" collapsed="false">
      <c r="A797" s="154" t="s">
        <v>1918</v>
      </c>
      <c r="B797" s="147" t="s">
        <v>371</v>
      </c>
      <c r="C797" s="148" t="n">
        <v>3</v>
      </c>
      <c r="D797" s="148" t="n">
        <v>3</v>
      </c>
      <c r="E797" s="150" t="s">
        <v>949</v>
      </c>
      <c r="F797" s="154" t="s">
        <v>1903</v>
      </c>
      <c r="G797" s="212"/>
      <c r="H797" s="146" t="s">
        <v>758</v>
      </c>
      <c r="I797" s="153" t="s">
        <v>759</v>
      </c>
      <c r="J797" s="154" t="s">
        <v>395</v>
      </c>
      <c r="K797" s="155" t="s">
        <v>760</v>
      </c>
      <c r="L797" s="231" t="s">
        <v>760</v>
      </c>
      <c r="M797" s="157" t="s">
        <v>348</v>
      </c>
      <c r="N797" s="213"/>
      <c r="O797" s="159" t="n">
        <v>2005</v>
      </c>
      <c r="P797" s="160" t="s">
        <v>1904</v>
      </c>
      <c r="Q797" s="160" t="n">
        <v>3</v>
      </c>
      <c r="R797" s="212"/>
      <c r="S797" s="212"/>
      <c r="T797" s="215"/>
      <c r="U797" s="215"/>
      <c r="V797" s="209"/>
      <c r="W797" s="217"/>
      <c r="X797" s="209"/>
      <c r="Y797" s="209"/>
      <c r="Z797" s="209"/>
      <c r="AA797" s="216"/>
      <c r="AB797" s="217"/>
      <c r="AC797" s="217"/>
      <c r="AD797" s="209"/>
      <c r="AE797" s="209"/>
      <c r="AF797" s="209"/>
      <c r="AG797" s="218"/>
      <c r="AH797" s="212"/>
      <c r="AI797" s="212"/>
      <c r="AJ797" s="219" t="n">
        <f aca="false">SeqEnd-SeqBeg+1</f>
        <v>1</v>
      </c>
      <c r="AK797" s="220" t="n">
        <f aca="false">AND( SeqBeg&lt;=Beg  , End &lt;=SeqEnd )</f>
        <v>0</v>
      </c>
      <c r="AL797" s="212"/>
      <c r="AM797" s="212"/>
      <c r="AN797" s="221"/>
      <c r="AO797" s="147" t="s">
        <v>103</v>
      </c>
      <c r="AP797" s="147" t="s">
        <v>103</v>
      </c>
      <c r="AQ797" s="147" t="s">
        <v>103</v>
      </c>
      <c r="AR797" s="147" t="s">
        <v>103</v>
      </c>
      <c r="AS797" s="147" t="s">
        <v>103</v>
      </c>
      <c r="AT797" s="147" t="s">
        <v>103</v>
      </c>
      <c r="AV797" s="212"/>
      <c r="AW797" s="222" t="str">
        <f aca="false">HYPERLINK(CONCATENATE("http://www.ncbi.nlm.nih.gov/nuccore/",BM797),BM797)</f>
        <v>KC911933</v>
      </c>
      <c r="AX797" s="219" t="str">
        <f aca="false">CONCATENATE(D797,IF(I797="","",CONCATENATE(".",I797)),IF(K797="","",CONCATENATE(".",K797)),IF(M797="","",CONCATENATE(".",M797)),IF(R797="","",CONCATENATE(".",R797)),IF(U797="","","(*)"))</f>
        <v>3.FRA.Toulouse .hum</v>
      </c>
      <c r="AY797" s="170" t="str">
        <f aca="false">CONCATENATE(BM797,".",BN797)</f>
        <v>KC911933.TR11</v>
      </c>
      <c r="AZ797" s="171" t="str">
        <f aca="false">IF(AV797="",IF(ISNUMBER(FIND(".",A797)),LEFT(A797,FIND(".",A797)-1),A797),AV797)</f>
        <v>KC911933</v>
      </c>
      <c r="BA797" s="171" t="str">
        <f aca="false">IF(ISNUMBER(FIND("-",AZ797)),LEFT(AZ797,FIND("-",AZ797)-1),AZ797)</f>
        <v>KC911933</v>
      </c>
      <c r="BB797" s="170" t="str">
        <f aca="false"> MEGAname &amp; "="</f>
        <v>KC911933=</v>
      </c>
      <c r="BC797" s="170" t="str">
        <f aca="false">Clear &amp; IF(span ,"Span","out")</f>
        <v>KC911933=out</v>
      </c>
      <c r="BD797" s="170" t="str">
        <f aca="false">Clear &amp; IF(span, IF(B797=".","Selected",B797),"out")</f>
        <v>KC911933=out</v>
      </c>
      <c r="BE797" s="170" t="str">
        <f aca="false">Clear &amp; Strain</f>
        <v>KC911933=TR11</v>
      </c>
      <c r="BF797" s="170" t="str">
        <f aca="false">CONCATENATE(A797,"=",F797,". ",AX797,IF(AB797="","",CONCATENATE(".",AB797)))</f>
        <v>KC911933=TR11. 3.FRA.Toulouse .hum</v>
      </c>
      <c r="BG797" s="170" t="str">
        <f aca="false">CONCATENATE(A797,"=",F797,". ",AX797)</f>
        <v>KC911933=TR11. 3.FRA.Toulouse .hum</v>
      </c>
      <c r="BH797" s="170" t="str">
        <f aca="false">CONCATENATE(A797,"=",AX797)</f>
        <v>KC911933=3.FRA.Toulouse .hum</v>
      </c>
      <c r="BI797" s="170" t="str">
        <f aca="false">CONCATENATE(A797,"=",ComForSubtype,D797)</f>
        <v>KC911933=3</v>
      </c>
      <c r="BJ797" s="170" t="str">
        <f aca="false">CONCATENATE(A797,"=",E797)</f>
        <v>KC911933=3chi</v>
      </c>
      <c r="BK797" s="170" t="str">
        <f aca="false">CONCATENATE(A797,"=",C797)</f>
        <v>KC911933=3</v>
      </c>
      <c r="BL797" s="170" t="str">
        <f aca="false">CONCATENATE(D797,"=")</f>
        <v>3=</v>
      </c>
      <c r="BM797" s="223" t="str">
        <f aca="false">IF(BA797="XX","",BA797)</f>
        <v>KC911933</v>
      </c>
      <c r="BN797" s="224" t="str">
        <f aca="false">CONCATENATE(IF(F797="","",F797),IF(G797="","",CONCATENATE(" / ",G797)))</f>
        <v>TR11</v>
      </c>
      <c r="BO797" s="225" t="str">
        <f aca="false">AX797</f>
        <v>3.FRA.Toulouse .hum</v>
      </c>
      <c r="BP797" s="226" t="str">
        <f aca="false">IF(V797="","",V797)</f>
        <v/>
      </c>
      <c r="BQ797" s="226" t="str">
        <f aca="false">IF(W797="","",CONCATENATE(W797,IF(LEFT(AO797,1)="s","+","")))</f>
        <v/>
      </c>
      <c r="BR797" s="226" t="str">
        <f aca="false">IF(X797="","",CONCATENATE(X797,IF(LEFT(AQ797,1)="s","+","")))</f>
        <v/>
      </c>
      <c r="BS797" s="226" t="str">
        <f aca="false">IF(Y797="","",CONCATENATE(Y797,IF(LEFT(AR797,1)="s","+","")))</f>
        <v/>
      </c>
      <c r="BT797" s="226" t="str">
        <f aca="false">IF(Z797="","",CONCATENATE(Z797,IF(LEFT(AS797,1)="s","+","")))</f>
        <v/>
      </c>
      <c r="BU797" s="227" t="str">
        <f aca="false">IF(AA797="","",CONCATENATE(AA797,IF(LEFT(AT797,1)="s","+","")))</f>
        <v/>
      </c>
      <c r="BV797" s="212"/>
      <c r="BW797" s="177" t="s">
        <v>338</v>
      </c>
      <c r="BX797" s="170" t="str">
        <f aca="false">IF(BW797&lt;&gt;"",IF(ISNUMBER(FIND("=",BW797)),LEFT(BW797,FIND("=",BW797)-1),BW797),BW797)</f>
        <v>xx</v>
      </c>
      <c r="BY797" s="170" t="str">
        <f aca="false">IF(BW797&lt;&gt;"",IF(ISNUMBER(FIND("=",BW797)),RIGHT(BW797,LEN(BW797)-FIND("=",BW797)),""),"")</f>
        <v>Non_select</v>
      </c>
      <c r="BZ797" s="170" t="str">
        <f aca="false">IF(BX797&lt;&gt;"",IF(ISNUMBER(FIND(".",BX797)),LEFT(BX797,FIND(".",BX797)-1),BX797),BX797)</f>
        <v>xx</v>
      </c>
      <c r="CA797" s="170" t="str">
        <f aca="false">IF(BX797&lt;&gt;"",IF(ISNUMBER(FIND(".",BX797)),RIGHT(BX797,LEN(BX797)-FIND(".",BX797)),""),"")</f>
        <v/>
      </c>
      <c r="CB797" s="212"/>
      <c r="CC797" s="170" t="str">
        <f aca="false">A797</f>
        <v>KC911933</v>
      </c>
      <c r="CD797" s="178" t="s">
        <v>339</v>
      </c>
      <c r="CE797" s="178" t="s">
        <v>340</v>
      </c>
      <c r="CF797" s="178" t="s">
        <v>341</v>
      </c>
      <c r="CG797" s="212"/>
      <c r="CH797" s="212"/>
      <c r="CI797" s="212"/>
      <c r="CJ797" s="212"/>
      <c r="CK797" s="178"/>
      <c r="CL797" s="212"/>
      <c r="CM797" s="212"/>
      <c r="CN797" s="212"/>
      <c r="CO797" s="212"/>
      <c r="CP797" s="212"/>
      <c r="CQ797" s="212"/>
      <c r="CR797" s="228" t="n">
        <f aca="false">C797</f>
        <v>3</v>
      </c>
      <c r="CS797" s="229" t="n">
        <f aca="false">D797</f>
        <v>3</v>
      </c>
      <c r="CT797" s="170" t="str">
        <f aca="false">CONCATENATE(CD797," strain ",CM797," ",CL797,", partial cds")</f>
        <v>Hepatitis E virus strain  , partial cds</v>
      </c>
    </row>
    <row r="798" s="146" customFormat="true" ht="11.9" hidden="true" customHeight="true" outlineLevel="0" collapsed="false">
      <c r="A798" s="154" t="s">
        <v>1919</v>
      </c>
      <c r="B798" s="147" t="s">
        <v>371</v>
      </c>
      <c r="C798" s="148" t="n">
        <v>3</v>
      </c>
      <c r="D798" s="148" t="n">
        <v>3</v>
      </c>
      <c r="E798" s="150" t="s">
        <v>949</v>
      </c>
      <c r="F798" s="154" t="s">
        <v>1903</v>
      </c>
      <c r="G798" s="212"/>
      <c r="H798" s="146" t="s">
        <v>758</v>
      </c>
      <c r="I798" s="153" t="s">
        <v>759</v>
      </c>
      <c r="J798" s="154" t="s">
        <v>395</v>
      </c>
      <c r="K798" s="155" t="s">
        <v>760</v>
      </c>
      <c r="L798" s="231" t="s">
        <v>760</v>
      </c>
      <c r="M798" s="157" t="s">
        <v>348</v>
      </c>
      <c r="N798" s="213"/>
      <c r="O798" s="159" t="n">
        <v>2005</v>
      </c>
      <c r="P798" s="160" t="s">
        <v>1904</v>
      </c>
      <c r="Q798" s="160" t="n">
        <v>3</v>
      </c>
      <c r="R798" s="212"/>
      <c r="S798" s="212"/>
      <c r="T798" s="215"/>
      <c r="U798" s="215"/>
      <c r="V798" s="209"/>
      <c r="W798" s="217"/>
      <c r="X798" s="209"/>
      <c r="Y798" s="209"/>
      <c r="Z798" s="209"/>
      <c r="AA798" s="216"/>
      <c r="AB798" s="217"/>
      <c r="AC798" s="217"/>
      <c r="AD798" s="209"/>
      <c r="AE798" s="209"/>
      <c r="AF798" s="209"/>
      <c r="AG798" s="218"/>
      <c r="AH798" s="212"/>
      <c r="AI798" s="212"/>
      <c r="AJ798" s="219" t="n">
        <f aca="false">SeqEnd-SeqBeg+1</f>
        <v>1</v>
      </c>
      <c r="AK798" s="220" t="n">
        <f aca="false">AND( SeqBeg&lt;=Beg  , End &lt;=SeqEnd )</f>
        <v>0</v>
      </c>
      <c r="AL798" s="212"/>
      <c r="AM798" s="212"/>
      <c r="AN798" s="221"/>
      <c r="AO798" s="147" t="s">
        <v>103</v>
      </c>
      <c r="AP798" s="147" t="s">
        <v>103</v>
      </c>
      <c r="AQ798" s="147" t="s">
        <v>103</v>
      </c>
      <c r="AR798" s="147" t="s">
        <v>103</v>
      </c>
      <c r="AS798" s="147" t="s">
        <v>103</v>
      </c>
      <c r="AT798" s="147" t="s">
        <v>103</v>
      </c>
      <c r="AV798" s="212"/>
      <c r="AW798" s="222" t="str">
        <f aca="false">HYPERLINK(CONCATENATE("http://www.ncbi.nlm.nih.gov/nuccore/",BM798),BM798)</f>
        <v>KC911934</v>
      </c>
      <c r="AX798" s="219" t="str">
        <f aca="false">CONCATENATE(D798,IF(I798="","",CONCATENATE(".",I798)),IF(K798="","",CONCATENATE(".",K798)),IF(M798="","",CONCATENATE(".",M798)),IF(R798="","",CONCATENATE(".",R798)),IF(U798="","","(*)"))</f>
        <v>3.FRA.Toulouse .hum</v>
      </c>
      <c r="AY798" s="170" t="str">
        <f aca="false">CONCATENATE(BM798,".",BN798)</f>
        <v>KC911934.TR11</v>
      </c>
      <c r="AZ798" s="171" t="str">
        <f aca="false">IF(AV798="",IF(ISNUMBER(FIND(".",A798)),LEFT(A798,FIND(".",A798)-1),A798),AV798)</f>
        <v>KC911934</v>
      </c>
      <c r="BA798" s="171" t="str">
        <f aca="false">IF(ISNUMBER(FIND("-",AZ798)),LEFT(AZ798,FIND("-",AZ798)-1),AZ798)</f>
        <v>KC911934</v>
      </c>
      <c r="BB798" s="170" t="str">
        <f aca="false"> MEGAname &amp; "="</f>
        <v>KC911934=</v>
      </c>
      <c r="BC798" s="170" t="str">
        <f aca="false">Clear &amp; IF(span ,"Span","out")</f>
        <v>KC911934=out</v>
      </c>
      <c r="BD798" s="170" t="str">
        <f aca="false">Clear &amp; IF(span, IF(B798=".","Selected",B798),"out")</f>
        <v>KC911934=out</v>
      </c>
      <c r="BE798" s="170" t="str">
        <f aca="false">Clear &amp; Strain</f>
        <v>KC911934=TR11</v>
      </c>
      <c r="BF798" s="170" t="str">
        <f aca="false">CONCATENATE(A798,"=",F798,". ",AX798,IF(AB798="","",CONCATENATE(".",AB798)))</f>
        <v>KC911934=TR11. 3.FRA.Toulouse .hum</v>
      </c>
      <c r="BG798" s="170" t="str">
        <f aca="false">CONCATENATE(A798,"=",F798,". ",AX798)</f>
        <v>KC911934=TR11. 3.FRA.Toulouse .hum</v>
      </c>
      <c r="BH798" s="170" t="str">
        <f aca="false">CONCATENATE(A798,"=",AX798)</f>
        <v>KC911934=3.FRA.Toulouse .hum</v>
      </c>
      <c r="BI798" s="170" t="str">
        <f aca="false">CONCATENATE(A798,"=",ComForSubtype,D798)</f>
        <v>KC911934=3</v>
      </c>
      <c r="BJ798" s="170" t="str">
        <f aca="false">CONCATENATE(A798,"=",E798)</f>
        <v>KC911934=3chi</v>
      </c>
      <c r="BK798" s="170" t="str">
        <f aca="false">CONCATENATE(A798,"=",C798)</f>
        <v>KC911934=3</v>
      </c>
      <c r="BL798" s="170" t="str">
        <f aca="false">CONCATENATE(D798,"=")</f>
        <v>3=</v>
      </c>
      <c r="BM798" s="223" t="str">
        <f aca="false">IF(BA798="XX","",BA798)</f>
        <v>KC911934</v>
      </c>
      <c r="BN798" s="224" t="str">
        <f aca="false">CONCATENATE(IF(F798="","",F798),IF(G798="","",CONCATENATE(" / ",G798)))</f>
        <v>TR11</v>
      </c>
      <c r="BO798" s="225" t="str">
        <f aca="false">AX798</f>
        <v>3.FRA.Toulouse .hum</v>
      </c>
      <c r="BP798" s="226" t="str">
        <f aca="false">IF(V798="","",V798)</f>
        <v/>
      </c>
      <c r="BQ798" s="226" t="str">
        <f aca="false">IF(W798="","",CONCATENATE(W798,IF(LEFT(AO798,1)="s","+","")))</f>
        <v/>
      </c>
      <c r="BR798" s="226" t="str">
        <f aca="false">IF(X798="","",CONCATENATE(X798,IF(LEFT(AQ798,1)="s","+","")))</f>
        <v/>
      </c>
      <c r="BS798" s="226" t="str">
        <f aca="false">IF(Y798="","",CONCATENATE(Y798,IF(LEFT(AR798,1)="s","+","")))</f>
        <v/>
      </c>
      <c r="BT798" s="226" t="str">
        <f aca="false">IF(Z798="","",CONCATENATE(Z798,IF(LEFT(AS798,1)="s","+","")))</f>
        <v/>
      </c>
      <c r="BU798" s="227" t="str">
        <f aca="false">IF(AA798="","",CONCATENATE(AA798,IF(LEFT(AT798,1)="s","+","")))</f>
        <v/>
      </c>
      <c r="BV798" s="212"/>
      <c r="BW798" s="177" t="s">
        <v>338</v>
      </c>
      <c r="BX798" s="170" t="str">
        <f aca="false">IF(BW798&lt;&gt;"",IF(ISNUMBER(FIND("=",BW798)),LEFT(BW798,FIND("=",BW798)-1),BW798),BW798)</f>
        <v>xx</v>
      </c>
      <c r="BY798" s="170" t="str">
        <f aca="false">IF(BW798&lt;&gt;"",IF(ISNUMBER(FIND("=",BW798)),RIGHT(BW798,LEN(BW798)-FIND("=",BW798)),""),"")</f>
        <v>Non_select</v>
      </c>
      <c r="BZ798" s="170" t="str">
        <f aca="false">IF(BX798&lt;&gt;"",IF(ISNUMBER(FIND(".",BX798)),LEFT(BX798,FIND(".",BX798)-1),BX798),BX798)</f>
        <v>xx</v>
      </c>
      <c r="CA798" s="170" t="str">
        <f aca="false">IF(BX798&lt;&gt;"",IF(ISNUMBER(FIND(".",BX798)),RIGHT(BX798,LEN(BX798)-FIND(".",BX798)),""),"")</f>
        <v/>
      </c>
      <c r="CB798" s="212"/>
      <c r="CC798" s="170" t="str">
        <f aca="false">A798</f>
        <v>KC911934</v>
      </c>
      <c r="CD798" s="178" t="s">
        <v>339</v>
      </c>
      <c r="CE798" s="178" t="s">
        <v>340</v>
      </c>
      <c r="CF798" s="178" t="s">
        <v>341</v>
      </c>
      <c r="CG798" s="212"/>
      <c r="CH798" s="212"/>
      <c r="CI798" s="212"/>
      <c r="CJ798" s="212"/>
      <c r="CK798" s="178"/>
      <c r="CL798" s="212"/>
      <c r="CM798" s="212"/>
      <c r="CN798" s="212"/>
      <c r="CO798" s="212"/>
      <c r="CP798" s="212"/>
      <c r="CQ798" s="212"/>
      <c r="CR798" s="228" t="n">
        <f aca="false">C798</f>
        <v>3</v>
      </c>
      <c r="CS798" s="229" t="n">
        <f aca="false">D798</f>
        <v>3</v>
      </c>
      <c r="CT798" s="170" t="str">
        <f aca="false">CONCATENATE(CD798," strain ",CM798," ",CL798,", partial cds")</f>
        <v>Hepatitis E virus strain  , partial cds</v>
      </c>
    </row>
    <row r="799" s="146" customFormat="true" ht="11.9" hidden="true" customHeight="true" outlineLevel="0" collapsed="false">
      <c r="A799" s="154" t="s">
        <v>1920</v>
      </c>
      <c r="B799" s="147" t="s">
        <v>371</v>
      </c>
      <c r="C799" s="148" t="n">
        <v>3</v>
      </c>
      <c r="D799" s="148" t="n">
        <v>3</v>
      </c>
      <c r="E799" s="150" t="s">
        <v>949</v>
      </c>
      <c r="F799" s="154" t="s">
        <v>1903</v>
      </c>
      <c r="G799" s="212"/>
      <c r="H799" s="146" t="s">
        <v>758</v>
      </c>
      <c r="I799" s="153" t="s">
        <v>759</v>
      </c>
      <c r="J799" s="154" t="s">
        <v>395</v>
      </c>
      <c r="K799" s="155" t="s">
        <v>760</v>
      </c>
      <c r="L799" s="231" t="s">
        <v>760</v>
      </c>
      <c r="M799" s="157" t="s">
        <v>348</v>
      </c>
      <c r="N799" s="213"/>
      <c r="O799" s="159" t="n">
        <v>2005</v>
      </c>
      <c r="P799" s="160" t="s">
        <v>1904</v>
      </c>
      <c r="Q799" s="160" t="n">
        <v>3</v>
      </c>
      <c r="R799" s="212"/>
      <c r="S799" s="212"/>
      <c r="T799" s="215"/>
      <c r="U799" s="215"/>
      <c r="V799" s="209"/>
      <c r="W799" s="217"/>
      <c r="X799" s="209"/>
      <c r="Y799" s="209"/>
      <c r="Z799" s="209"/>
      <c r="AA799" s="216"/>
      <c r="AB799" s="217"/>
      <c r="AC799" s="217"/>
      <c r="AD799" s="209"/>
      <c r="AE799" s="209"/>
      <c r="AF799" s="209"/>
      <c r="AG799" s="218"/>
      <c r="AH799" s="212"/>
      <c r="AI799" s="212"/>
      <c r="AJ799" s="219" t="n">
        <f aca="false">SeqEnd-SeqBeg+1</f>
        <v>1</v>
      </c>
      <c r="AK799" s="220" t="n">
        <f aca="false">AND( SeqBeg&lt;=Beg  , End &lt;=SeqEnd )</f>
        <v>0</v>
      </c>
      <c r="AL799" s="212"/>
      <c r="AM799" s="212"/>
      <c r="AN799" s="221"/>
      <c r="AO799" s="147" t="s">
        <v>103</v>
      </c>
      <c r="AP799" s="147" t="s">
        <v>103</v>
      </c>
      <c r="AQ799" s="147" t="s">
        <v>103</v>
      </c>
      <c r="AR799" s="147" t="s">
        <v>103</v>
      </c>
      <c r="AS799" s="147" t="s">
        <v>103</v>
      </c>
      <c r="AT799" s="147" t="s">
        <v>103</v>
      </c>
      <c r="AV799" s="212"/>
      <c r="AW799" s="222" t="str">
        <f aca="false">HYPERLINK(CONCATENATE("http://www.ncbi.nlm.nih.gov/nuccore/",BM799),BM799)</f>
        <v>KC911935</v>
      </c>
      <c r="AX799" s="219" t="str">
        <f aca="false">CONCATENATE(D799,IF(I799="","",CONCATENATE(".",I799)),IF(K799="","",CONCATENATE(".",K799)),IF(M799="","",CONCATENATE(".",M799)),IF(R799="","",CONCATENATE(".",R799)),IF(U799="","","(*)"))</f>
        <v>3.FRA.Toulouse .hum</v>
      </c>
      <c r="AY799" s="170" t="str">
        <f aca="false">CONCATENATE(BM799,".",BN799)</f>
        <v>KC911935.TR11</v>
      </c>
      <c r="AZ799" s="171" t="str">
        <f aca="false">IF(AV799="",IF(ISNUMBER(FIND(".",A799)),LEFT(A799,FIND(".",A799)-1),A799),AV799)</f>
        <v>KC911935</v>
      </c>
      <c r="BA799" s="171" t="str">
        <f aca="false">IF(ISNUMBER(FIND("-",AZ799)),LEFT(AZ799,FIND("-",AZ799)-1),AZ799)</f>
        <v>KC911935</v>
      </c>
      <c r="BB799" s="170" t="str">
        <f aca="false"> MEGAname &amp; "="</f>
        <v>KC911935=</v>
      </c>
      <c r="BC799" s="170" t="str">
        <f aca="false">Clear &amp; IF(span ,"Span","out")</f>
        <v>KC911935=out</v>
      </c>
      <c r="BD799" s="170" t="str">
        <f aca="false">Clear &amp; IF(span, IF(B799=".","Selected",B799),"out")</f>
        <v>KC911935=out</v>
      </c>
      <c r="BE799" s="170" t="str">
        <f aca="false">Clear &amp; Strain</f>
        <v>KC911935=TR11</v>
      </c>
      <c r="BF799" s="170" t="str">
        <f aca="false">CONCATENATE(A799,"=",F799,". ",AX799,IF(AB799="","",CONCATENATE(".",AB799)))</f>
        <v>KC911935=TR11. 3.FRA.Toulouse .hum</v>
      </c>
      <c r="BG799" s="170" t="str">
        <f aca="false">CONCATENATE(A799,"=",F799,". ",AX799)</f>
        <v>KC911935=TR11. 3.FRA.Toulouse .hum</v>
      </c>
      <c r="BH799" s="170" t="str">
        <f aca="false">CONCATENATE(A799,"=",AX799)</f>
        <v>KC911935=3.FRA.Toulouse .hum</v>
      </c>
      <c r="BI799" s="170" t="str">
        <f aca="false">CONCATENATE(A799,"=",ComForSubtype,D799)</f>
        <v>KC911935=3</v>
      </c>
      <c r="BJ799" s="170" t="str">
        <f aca="false">CONCATENATE(A799,"=",E799)</f>
        <v>KC911935=3chi</v>
      </c>
      <c r="BK799" s="170" t="str">
        <f aca="false">CONCATENATE(A799,"=",C799)</f>
        <v>KC911935=3</v>
      </c>
      <c r="BL799" s="170" t="str">
        <f aca="false">CONCATENATE(D799,"=")</f>
        <v>3=</v>
      </c>
      <c r="BM799" s="223" t="str">
        <f aca="false">IF(BA799="XX","",BA799)</f>
        <v>KC911935</v>
      </c>
      <c r="BN799" s="224" t="str">
        <f aca="false">CONCATENATE(IF(F799="","",F799),IF(G799="","",CONCATENATE(" / ",G799)))</f>
        <v>TR11</v>
      </c>
      <c r="BO799" s="225" t="str">
        <f aca="false">AX799</f>
        <v>3.FRA.Toulouse .hum</v>
      </c>
      <c r="BP799" s="226" t="str">
        <f aca="false">IF(V799="","",V799)</f>
        <v/>
      </c>
      <c r="BQ799" s="226" t="str">
        <f aca="false">IF(W799="","",CONCATENATE(W799,IF(LEFT(AO799,1)="s","+","")))</f>
        <v/>
      </c>
      <c r="BR799" s="226" t="str">
        <f aca="false">IF(X799="","",CONCATENATE(X799,IF(LEFT(AQ799,1)="s","+","")))</f>
        <v/>
      </c>
      <c r="BS799" s="226" t="str">
        <f aca="false">IF(Y799="","",CONCATENATE(Y799,IF(LEFT(AR799,1)="s","+","")))</f>
        <v/>
      </c>
      <c r="BT799" s="226" t="str">
        <f aca="false">IF(Z799="","",CONCATENATE(Z799,IF(LEFT(AS799,1)="s","+","")))</f>
        <v/>
      </c>
      <c r="BU799" s="227" t="str">
        <f aca="false">IF(AA799="","",CONCATENATE(AA799,IF(LEFT(AT799,1)="s","+","")))</f>
        <v/>
      </c>
      <c r="BV799" s="212"/>
      <c r="BW799" s="177" t="s">
        <v>338</v>
      </c>
      <c r="BX799" s="170" t="str">
        <f aca="false">IF(BW799&lt;&gt;"",IF(ISNUMBER(FIND("=",BW799)),LEFT(BW799,FIND("=",BW799)-1),BW799),BW799)</f>
        <v>xx</v>
      </c>
      <c r="BY799" s="170" t="str">
        <f aca="false">IF(BW799&lt;&gt;"",IF(ISNUMBER(FIND("=",BW799)),RIGHT(BW799,LEN(BW799)-FIND("=",BW799)),""),"")</f>
        <v>Non_select</v>
      </c>
      <c r="BZ799" s="170" t="str">
        <f aca="false">IF(BX799&lt;&gt;"",IF(ISNUMBER(FIND(".",BX799)),LEFT(BX799,FIND(".",BX799)-1),BX799),BX799)</f>
        <v>xx</v>
      </c>
      <c r="CA799" s="170" t="str">
        <f aca="false">IF(BX799&lt;&gt;"",IF(ISNUMBER(FIND(".",BX799)),RIGHT(BX799,LEN(BX799)-FIND(".",BX799)),""),"")</f>
        <v/>
      </c>
      <c r="CB799" s="212"/>
      <c r="CC799" s="170" t="str">
        <f aca="false">A799</f>
        <v>KC911935</v>
      </c>
      <c r="CD799" s="178" t="s">
        <v>339</v>
      </c>
      <c r="CE799" s="178" t="s">
        <v>340</v>
      </c>
      <c r="CF799" s="178" t="s">
        <v>341</v>
      </c>
      <c r="CG799" s="212"/>
      <c r="CH799" s="212"/>
      <c r="CI799" s="212"/>
      <c r="CJ799" s="212"/>
      <c r="CK799" s="178"/>
      <c r="CL799" s="212"/>
      <c r="CM799" s="212"/>
      <c r="CN799" s="212"/>
      <c r="CO799" s="212"/>
      <c r="CP799" s="212"/>
      <c r="CQ799" s="212"/>
      <c r="CR799" s="228" t="n">
        <f aca="false">C799</f>
        <v>3</v>
      </c>
      <c r="CS799" s="229" t="n">
        <f aca="false">D799</f>
        <v>3</v>
      </c>
      <c r="CT799" s="170" t="str">
        <f aca="false">CONCATENATE(CD799," strain ",CM799," ",CL799,", partial cds")</f>
        <v>Hepatitis E virus strain  , partial cds</v>
      </c>
    </row>
    <row r="800" s="146" customFormat="true" ht="11.9" hidden="true" customHeight="true" outlineLevel="0" collapsed="false">
      <c r="A800" s="154" t="s">
        <v>1921</v>
      </c>
      <c r="B800" s="147" t="s">
        <v>371</v>
      </c>
      <c r="C800" s="148" t="n">
        <v>3</v>
      </c>
      <c r="D800" s="148" t="n">
        <v>3</v>
      </c>
      <c r="E800" s="150" t="s">
        <v>949</v>
      </c>
      <c r="F800" s="154" t="s">
        <v>1903</v>
      </c>
      <c r="G800" s="212"/>
      <c r="H800" s="146" t="s">
        <v>758</v>
      </c>
      <c r="I800" s="153" t="s">
        <v>759</v>
      </c>
      <c r="J800" s="154" t="s">
        <v>395</v>
      </c>
      <c r="K800" s="155" t="s">
        <v>760</v>
      </c>
      <c r="L800" s="231" t="s">
        <v>760</v>
      </c>
      <c r="M800" s="157" t="s">
        <v>348</v>
      </c>
      <c r="N800" s="213"/>
      <c r="O800" s="159" t="n">
        <v>2005</v>
      </c>
      <c r="P800" s="160" t="s">
        <v>1904</v>
      </c>
      <c r="Q800" s="160" t="n">
        <v>3</v>
      </c>
      <c r="R800" s="212"/>
      <c r="S800" s="212"/>
      <c r="T800" s="215"/>
      <c r="U800" s="215"/>
      <c r="V800" s="209"/>
      <c r="W800" s="217"/>
      <c r="X800" s="209"/>
      <c r="Y800" s="209"/>
      <c r="Z800" s="209"/>
      <c r="AA800" s="216"/>
      <c r="AB800" s="217"/>
      <c r="AC800" s="217"/>
      <c r="AD800" s="209"/>
      <c r="AE800" s="209"/>
      <c r="AF800" s="209"/>
      <c r="AG800" s="218"/>
      <c r="AH800" s="212"/>
      <c r="AI800" s="212"/>
      <c r="AJ800" s="219" t="n">
        <f aca="false">SeqEnd-SeqBeg+1</f>
        <v>1</v>
      </c>
      <c r="AK800" s="220" t="n">
        <f aca="false">AND( SeqBeg&lt;=Beg  , End &lt;=SeqEnd )</f>
        <v>0</v>
      </c>
      <c r="AL800" s="212"/>
      <c r="AM800" s="212"/>
      <c r="AN800" s="221"/>
      <c r="AO800" s="147" t="s">
        <v>103</v>
      </c>
      <c r="AP800" s="147" t="s">
        <v>103</v>
      </c>
      <c r="AQ800" s="147" t="s">
        <v>103</v>
      </c>
      <c r="AR800" s="147" t="s">
        <v>103</v>
      </c>
      <c r="AS800" s="147" t="s">
        <v>103</v>
      </c>
      <c r="AT800" s="147" t="s">
        <v>103</v>
      </c>
      <c r="AV800" s="212"/>
      <c r="AW800" s="222" t="str">
        <f aca="false">HYPERLINK(CONCATENATE("http://www.ncbi.nlm.nih.gov/nuccore/",BM800),BM800)</f>
        <v>KC911936</v>
      </c>
      <c r="AX800" s="219" t="str">
        <f aca="false">CONCATENATE(D800,IF(I800="","",CONCATENATE(".",I800)),IF(K800="","",CONCATENATE(".",K800)),IF(M800="","",CONCATENATE(".",M800)),IF(R800="","",CONCATENATE(".",R800)),IF(U800="","","(*)"))</f>
        <v>3.FRA.Toulouse .hum</v>
      </c>
      <c r="AY800" s="170" t="str">
        <f aca="false">CONCATENATE(BM800,".",BN800)</f>
        <v>KC911936.TR11</v>
      </c>
      <c r="AZ800" s="171" t="str">
        <f aca="false">IF(AV800="",IF(ISNUMBER(FIND(".",A800)),LEFT(A800,FIND(".",A800)-1),A800),AV800)</f>
        <v>KC911936</v>
      </c>
      <c r="BA800" s="171" t="str">
        <f aca="false">IF(ISNUMBER(FIND("-",AZ800)),LEFT(AZ800,FIND("-",AZ800)-1),AZ800)</f>
        <v>KC911936</v>
      </c>
      <c r="BB800" s="170" t="str">
        <f aca="false"> MEGAname &amp; "="</f>
        <v>KC911936=</v>
      </c>
      <c r="BC800" s="170" t="str">
        <f aca="false">Clear &amp; IF(span ,"Span","out")</f>
        <v>KC911936=out</v>
      </c>
      <c r="BD800" s="170" t="str">
        <f aca="false">Clear &amp; IF(span, IF(B800=".","Selected",B800),"out")</f>
        <v>KC911936=out</v>
      </c>
      <c r="BE800" s="170" t="str">
        <f aca="false">Clear &amp; Strain</f>
        <v>KC911936=TR11</v>
      </c>
      <c r="BF800" s="170" t="str">
        <f aca="false">CONCATENATE(A800,"=",F800,". ",AX800,IF(AB800="","",CONCATENATE(".",AB800)))</f>
        <v>KC911936=TR11. 3.FRA.Toulouse .hum</v>
      </c>
      <c r="BG800" s="170" t="str">
        <f aca="false">CONCATENATE(A800,"=",F800,". ",AX800)</f>
        <v>KC911936=TR11. 3.FRA.Toulouse .hum</v>
      </c>
      <c r="BH800" s="170" t="str">
        <f aca="false">CONCATENATE(A800,"=",AX800)</f>
        <v>KC911936=3.FRA.Toulouse .hum</v>
      </c>
      <c r="BI800" s="170" t="str">
        <f aca="false">CONCATENATE(A800,"=",ComForSubtype,D800)</f>
        <v>KC911936=3</v>
      </c>
      <c r="BJ800" s="170" t="str">
        <f aca="false">CONCATENATE(A800,"=",E800)</f>
        <v>KC911936=3chi</v>
      </c>
      <c r="BK800" s="170" t="str">
        <f aca="false">CONCATENATE(A800,"=",C800)</f>
        <v>KC911936=3</v>
      </c>
      <c r="BL800" s="170" t="str">
        <f aca="false">CONCATENATE(D800,"=")</f>
        <v>3=</v>
      </c>
      <c r="BM800" s="223" t="str">
        <f aca="false">IF(BA800="XX","",BA800)</f>
        <v>KC911936</v>
      </c>
      <c r="BN800" s="224" t="str">
        <f aca="false">CONCATENATE(IF(F800="","",F800),IF(G800="","",CONCATENATE(" / ",G800)))</f>
        <v>TR11</v>
      </c>
      <c r="BO800" s="225" t="str">
        <f aca="false">AX800</f>
        <v>3.FRA.Toulouse .hum</v>
      </c>
      <c r="BP800" s="226" t="str">
        <f aca="false">IF(V800="","",V800)</f>
        <v/>
      </c>
      <c r="BQ800" s="226" t="str">
        <f aca="false">IF(W800="","",CONCATENATE(W800,IF(LEFT(AO800,1)="s","+","")))</f>
        <v/>
      </c>
      <c r="BR800" s="226" t="str">
        <f aca="false">IF(X800="","",CONCATENATE(X800,IF(LEFT(AQ800,1)="s","+","")))</f>
        <v/>
      </c>
      <c r="BS800" s="226" t="str">
        <f aca="false">IF(Y800="","",CONCATENATE(Y800,IF(LEFT(AR800,1)="s","+","")))</f>
        <v/>
      </c>
      <c r="BT800" s="226" t="str">
        <f aca="false">IF(Z800="","",CONCATENATE(Z800,IF(LEFT(AS800,1)="s","+","")))</f>
        <v/>
      </c>
      <c r="BU800" s="227" t="str">
        <f aca="false">IF(AA800="","",CONCATENATE(AA800,IF(LEFT(AT800,1)="s","+","")))</f>
        <v/>
      </c>
      <c r="BV800" s="212"/>
      <c r="BW800" s="177" t="s">
        <v>338</v>
      </c>
      <c r="BX800" s="170" t="str">
        <f aca="false">IF(BW800&lt;&gt;"",IF(ISNUMBER(FIND("=",BW800)),LEFT(BW800,FIND("=",BW800)-1),BW800),BW800)</f>
        <v>xx</v>
      </c>
      <c r="BY800" s="170" t="str">
        <f aca="false">IF(BW800&lt;&gt;"",IF(ISNUMBER(FIND("=",BW800)),RIGHT(BW800,LEN(BW800)-FIND("=",BW800)),""),"")</f>
        <v>Non_select</v>
      </c>
      <c r="BZ800" s="170" t="str">
        <f aca="false">IF(BX800&lt;&gt;"",IF(ISNUMBER(FIND(".",BX800)),LEFT(BX800,FIND(".",BX800)-1),BX800),BX800)</f>
        <v>xx</v>
      </c>
      <c r="CA800" s="170" t="str">
        <f aca="false">IF(BX800&lt;&gt;"",IF(ISNUMBER(FIND(".",BX800)),RIGHT(BX800,LEN(BX800)-FIND(".",BX800)),""),"")</f>
        <v/>
      </c>
      <c r="CB800" s="212"/>
      <c r="CC800" s="170" t="str">
        <f aca="false">A800</f>
        <v>KC911936</v>
      </c>
      <c r="CD800" s="178" t="s">
        <v>339</v>
      </c>
      <c r="CE800" s="178" t="s">
        <v>340</v>
      </c>
      <c r="CF800" s="178" t="s">
        <v>341</v>
      </c>
      <c r="CG800" s="212"/>
      <c r="CH800" s="212"/>
      <c r="CI800" s="212"/>
      <c r="CJ800" s="212"/>
      <c r="CK800" s="178"/>
      <c r="CL800" s="212"/>
      <c r="CM800" s="212"/>
      <c r="CN800" s="212"/>
      <c r="CO800" s="212"/>
      <c r="CP800" s="212"/>
      <c r="CQ800" s="212"/>
      <c r="CR800" s="228" t="n">
        <f aca="false">C800</f>
        <v>3</v>
      </c>
      <c r="CS800" s="229" t="n">
        <f aca="false">D800</f>
        <v>3</v>
      </c>
      <c r="CT800" s="170" t="str">
        <f aca="false">CONCATENATE(CD800," strain ",CM800," ",CL800,", partial cds")</f>
        <v>Hepatitis E virus strain  , partial cds</v>
      </c>
    </row>
    <row r="801" s="146" customFormat="true" ht="11.9" hidden="true" customHeight="true" outlineLevel="0" collapsed="false">
      <c r="A801" s="154" t="s">
        <v>1922</v>
      </c>
      <c r="B801" s="147" t="s">
        <v>371</v>
      </c>
      <c r="C801" s="148" t="n">
        <v>3</v>
      </c>
      <c r="D801" s="148" t="n">
        <v>3</v>
      </c>
      <c r="E801" s="150" t="s">
        <v>949</v>
      </c>
      <c r="F801" s="154" t="s">
        <v>1903</v>
      </c>
      <c r="G801" s="221" t="n">
        <v>8</v>
      </c>
      <c r="H801" s="146" t="s">
        <v>758</v>
      </c>
      <c r="I801" s="153" t="s">
        <v>759</v>
      </c>
      <c r="J801" s="154" t="s">
        <v>395</v>
      </c>
      <c r="K801" s="155" t="s">
        <v>760</v>
      </c>
      <c r="L801" s="231" t="s">
        <v>760</v>
      </c>
      <c r="M801" s="157" t="s">
        <v>348</v>
      </c>
      <c r="N801" s="213"/>
      <c r="O801" s="159" t="n">
        <v>2005</v>
      </c>
      <c r="P801" s="160" t="s">
        <v>1904</v>
      </c>
      <c r="Q801" s="160" t="n">
        <v>3</v>
      </c>
      <c r="R801" s="212"/>
      <c r="S801" s="212"/>
      <c r="T801" s="215"/>
      <c r="U801" s="215"/>
      <c r="V801" s="209"/>
      <c r="W801" s="217"/>
      <c r="X801" s="209"/>
      <c r="Y801" s="209"/>
      <c r="Z801" s="209"/>
      <c r="AA801" s="216"/>
      <c r="AB801" s="217"/>
      <c r="AC801" s="217"/>
      <c r="AD801" s="209"/>
      <c r="AE801" s="209"/>
      <c r="AF801" s="209"/>
      <c r="AG801" s="218"/>
      <c r="AH801" s="212"/>
      <c r="AI801" s="212"/>
      <c r="AJ801" s="219" t="n">
        <f aca="false">SeqEnd-SeqBeg+1</f>
        <v>1</v>
      </c>
      <c r="AK801" s="220" t="n">
        <f aca="false">AND( SeqBeg&lt;=Beg  , End &lt;=SeqEnd )</f>
        <v>0</v>
      </c>
      <c r="AL801" s="212"/>
      <c r="AM801" s="212"/>
      <c r="AN801" s="221"/>
      <c r="AO801" s="147" t="s">
        <v>103</v>
      </c>
      <c r="AP801" s="147" t="s">
        <v>103</v>
      </c>
      <c r="AQ801" s="147" t="s">
        <v>103</v>
      </c>
      <c r="AR801" s="147" t="s">
        <v>103</v>
      </c>
      <c r="AS801" s="147" t="s">
        <v>103</v>
      </c>
      <c r="AT801" s="147" t="s">
        <v>103</v>
      </c>
      <c r="AV801" s="212"/>
      <c r="AW801" s="222" t="str">
        <f aca="false">HYPERLINK(CONCATENATE("http://www.ncbi.nlm.nih.gov/nuccore/",BM801),BM801)</f>
        <v>KC911937</v>
      </c>
      <c r="AX801" s="219" t="str">
        <f aca="false">CONCATENATE(D801,IF(I801="","",CONCATENATE(".",I801)),IF(K801="","",CONCATENATE(".",K801)),IF(M801="","",CONCATENATE(".",M801)),IF(R801="","",CONCATENATE(".",R801)),IF(U801="","","(*)"))</f>
        <v>3.FRA.Toulouse .hum</v>
      </c>
      <c r="AY801" s="170" t="str">
        <f aca="false">CONCATENATE(BM801,".",BN801)</f>
        <v>KC911937.TR11 / 8</v>
      </c>
      <c r="AZ801" s="171" t="str">
        <f aca="false">IF(AV801="",IF(ISNUMBER(FIND(".",A801)),LEFT(A801,FIND(".",A801)-1),A801),AV801)</f>
        <v>KC911937</v>
      </c>
      <c r="BA801" s="171" t="str">
        <f aca="false">IF(ISNUMBER(FIND("-",AZ801)),LEFT(AZ801,FIND("-",AZ801)-1),AZ801)</f>
        <v>KC911937</v>
      </c>
      <c r="BB801" s="170" t="str">
        <f aca="false"> MEGAname &amp; "="</f>
        <v>KC911937=</v>
      </c>
      <c r="BC801" s="170" t="str">
        <f aca="false">Clear &amp; IF(span ,"Span","out")</f>
        <v>KC911937=out</v>
      </c>
      <c r="BD801" s="170" t="str">
        <f aca="false">Clear &amp; IF(span, IF(B801=".","Selected",B801),"out")</f>
        <v>KC911937=out</v>
      </c>
      <c r="BE801" s="170" t="str">
        <f aca="false">Clear &amp; Strain</f>
        <v>KC911937=TR11</v>
      </c>
      <c r="BF801" s="170" t="str">
        <f aca="false">CONCATENATE(A801,"=",F801,". ",AX801,IF(AB801="","",CONCATENATE(".",AB801)))</f>
        <v>KC911937=TR11. 3.FRA.Toulouse .hum</v>
      </c>
      <c r="BG801" s="170" t="str">
        <f aca="false">CONCATENATE(A801,"=",F801,". ",AX801)</f>
        <v>KC911937=TR11. 3.FRA.Toulouse .hum</v>
      </c>
      <c r="BH801" s="170" t="str">
        <f aca="false">CONCATENATE(A801,"=",AX801)</f>
        <v>KC911937=3.FRA.Toulouse .hum</v>
      </c>
      <c r="BI801" s="170" t="str">
        <f aca="false">CONCATENATE(A801,"=",ComForSubtype,D801)</f>
        <v>KC911937=3</v>
      </c>
      <c r="BJ801" s="170" t="str">
        <f aca="false">CONCATENATE(A801,"=",E801)</f>
        <v>KC911937=3chi</v>
      </c>
      <c r="BK801" s="170" t="str">
        <f aca="false">CONCATENATE(A801,"=",C801)</f>
        <v>KC911937=3</v>
      </c>
      <c r="BL801" s="170" t="str">
        <f aca="false">CONCATENATE(D801,"=")</f>
        <v>3=</v>
      </c>
      <c r="BM801" s="223" t="str">
        <f aca="false">IF(BA801="XX","",BA801)</f>
        <v>KC911937</v>
      </c>
      <c r="BN801" s="224" t="str">
        <f aca="false">CONCATENATE(IF(F801="","",F801),IF(G801="","",CONCATENATE(" / ",G801)))</f>
        <v>TR11 / 8</v>
      </c>
      <c r="BO801" s="225" t="str">
        <f aca="false">AX801</f>
        <v>3.FRA.Toulouse .hum</v>
      </c>
      <c r="BP801" s="226" t="str">
        <f aca="false">IF(V801="","",V801)</f>
        <v/>
      </c>
      <c r="BQ801" s="226" t="str">
        <f aca="false">IF(W801="","",CONCATENATE(W801,IF(LEFT(AO801,1)="s","+","")))</f>
        <v/>
      </c>
      <c r="BR801" s="226" t="str">
        <f aca="false">IF(X801="","",CONCATENATE(X801,IF(LEFT(AQ801,1)="s","+","")))</f>
        <v/>
      </c>
      <c r="BS801" s="226" t="str">
        <f aca="false">IF(Y801="","",CONCATENATE(Y801,IF(LEFT(AR801,1)="s","+","")))</f>
        <v/>
      </c>
      <c r="BT801" s="226" t="str">
        <f aca="false">IF(Z801="","",CONCATENATE(Z801,IF(LEFT(AS801,1)="s","+","")))</f>
        <v/>
      </c>
      <c r="BU801" s="227" t="str">
        <f aca="false">IF(AA801="","",CONCATENATE(AA801,IF(LEFT(AT801,1)="s","+","")))</f>
        <v/>
      </c>
      <c r="BV801" s="212"/>
      <c r="BW801" s="177" t="s">
        <v>338</v>
      </c>
      <c r="BX801" s="170" t="str">
        <f aca="false">IF(BW801&lt;&gt;"",IF(ISNUMBER(FIND("=",BW801)),LEFT(BW801,FIND("=",BW801)-1),BW801),BW801)</f>
        <v>xx</v>
      </c>
      <c r="BY801" s="170" t="str">
        <f aca="false">IF(BW801&lt;&gt;"",IF(ISNUMBER(FIND("=",BW801)),RIGHT(BW801,LEN(BW801)-FIND("=",BW801)),""),"")</f>
        <v>Non_select</v>
      </c>
      <c r="BZ801" s="170" t="str">
        <f aca="false">IF(BX801&lt;&gt;"",IF(ISNUMBER(FIND(".",BX801)),LEFT(BX801,FIND(".",BX801)-1),BX801),BX801)</f>
        <v>xx</v>
      </c>
      <c r="CA801" s="170" t="str">
        <f aca="false">IF(BX801&lt;&gt;"",IF(ISNUMBER(FIND(".",BX801)),RIGHT(BX801,LEN(BX801)-FIND(".",BX801)),""),"")</f>
        <v/>
      </c>
      <c r="CB801" s="212"/>
      <c r="CC801" s="170" t="str">
        <f aca="false">A801</f>
        <v>KC911937</v>
      </c>
      <c r="CD801" s="178" t="s">
        <v>339</v>
      </c>
      <c r="CE801" s="178" t="s">
        <v>340</v>
      </c>
      <c r="CF801" s="178" t="s">
        <v>341</v>
      </c>
      <c r="CG801" s="212"/>
      <c r="CH801" s="212"/>
      <c r="CI801" s="212"/>
      <c r="CJ801" s="212"/>
      <c r="CK801" s="178"/>
      <c r="CL801" s="212"/>
      <c r="CM801" s="212"/>
      <c r="CN801" s="212"/>
      <c r="CO801" s="212"/>
      <c r="CP801" s="212"/>
      <c r="CQ801" s="212"/>
      <c r="CR801" s="228" t="n">
        <f aca="false">C801</f>
        <v>3</v>
      </c>
      <c r="CS801" s="229" t="n">
        <f aca="false">D801</f>
        <v>3</v>
      </c>
      <c r="CT801" s="170" t="str">
        <f aca="false">CONCATENATE(CD801," strain ",CM801," ",CL801,", partial cds")</f>
        <v>Hepatitis E virus strain  , partial cds</v>
      </c>
    </row>
    <row r="802" s="146" customFormat="true" ht="11.9" hidden="true" customHeight="true" outlineLevel="0" collapsed="false">
      <c r="A802" s="154" t="s">
        <v>1923</v>
      </c>
      <c r="B802" s="147" t="s">
        <v>371</v>
      </c>
      <c r="C802" s="148" t="n">
        <v>3</v>
      </c>
      <c r="D802" s="148" t="n">
        <v>3</v>
      </c>
      <c r="E802" s="150" t="s">
        <v>949</v>
      </c>
      <c r="F802" s="154" t="s">
        <v>1924</v>
      </c>
      <c r="G802" s="221" t="n">
        <v>12</v>
      </c>
      <c r="H802" s="146" t="s">
        <v>758</v>
      </c>
      <c r="I802" s="153" t="s">
        <v>759</v>
      </c>
      <c r="J802" s="154" t="s">
        <v>395</v>
      </c>
      <c r="K802" s="155" t="s">
        <v>760</v>
      </c>
      <c r="L802" s="231" t="s">
        <v>760</v>
      </c>
      <c r="M802" s="157" t="s">
        <v>348</v>
      </c>
      <c r="N802" s="213"/>
      <c r="O802" s="159" t="n">
        <v>2006</v>
      </c>
      <c r="P802" s="160" t="s">
        <v>1925</v>
      </c>
      <c r="Q802" s="160" t="n">
        <v>30</v>
      </c>
      <c r="R802" s="212"/>
      <c r="S802" s="212"/>
      <c r="T802" s="215"/>
      <c r="U802" s="215"/>
      <c r="V802" s="209"/>
      <c r="W802" s="217"/>
      <c r="X802" s="209"/>
      <c r="Y802" s="209"/>
      <c r="Z802" s="209"/>
      <c r="AA802" s="216"/>
      <c r="AB802" s="217"/>
      <c r="AC802" s="217"/>
      <c r="AD802" s="209"/>
      <c r="AE802" s="209"/>
      <c r="AF802" s="209"/>
      <c r="AG802" s="218"/>
      <c r="AH802" s="212"/>
      <c r="AI802" s="212"/>
      <c r="AJ802" s="219" t="n">
        <f aca="false">SeqEnd-SeqBeg+1</f>
        <v>1</v>
      </c>
      <c r="AK802" s="220" t="n">
        <f aca="false">AND( SeqBeg&lt;=Beg  , End &lt;=SeqEnd )</f>
        <v>0</v>
      </c>
      <c r="AL802" s="212"/>
      <c r="AM802" s="212"/>
      <c r="AN802" s="221"/>
      <c r="AO802" s="147" t="s">
        <v>103</v>
      </c>
      <c r="AP802" s="147" t="s">
        <v>103</v>
      </c>
      <c r="AQ802" s="147" t="s">
        <v>103</v>
      </c>
      <c r="AR802" s="147" t="s">
        <v>103</v>
      </c>
      <c r="AS802" s="147" t="s">
        <v>103</v>
      </c>
      <c r="AT802" s="147" t="s">
        <v>103</v>
      </c>
      <c r="AV802" s="212"/>
      <c r="AW802" s="222" t="str">
        <f aca="false">HYPERLINK(CONCATENATE("http://www.ncbi.nlm.nih.gov/nuccore/",BM802),BM802)</f>
        <v>KC911898</v>
      </c>
      <c r="AX802" s="219" t="str">
        <f aca="false">CONCATENATE(D802,IF(I802="","",CONCATENATE(".",I802)),IF(K802="","",CONCATENATE(".",K802)),IF(M802="","",CONCATENATE(".",M802)),IF(R802="","",CONCATENATE(".",R802)),IF(U802="","","(*)"))</f>
        <v>3.FRA.Toulouse .hum</v>
      </c>
      <c r="AY802" s="170" t="str">
        <f aca="false">CONCATENATE(BM802,".",BN802)</f>
        <v>KC911898.TR12 / 12</v>
      </c>
      <c r="AZ802" s="171" t="str">
        <f aca="false">IF(AV802="",IF(ISNUMBER(FIND(".",A802)),LEFT(A802,FIND(".",A802)-1),A802),AV802)</f>
        <v>KC911898</v>
      </c>
      <c r="BA802" s="171" t="str">
        <f aca="false">IF(ISNUMBER(FIND("-",AZ802)),LEFT(AZ802,FIND("-",AZ802)-1),AZ802)</f>
        <v>KC911898</v>
      </c>
      <c r="BB802" s="170" t="str">
        <f aca="false"> MEGAname &amp; "="</f>
        <v>KC911898=</v>
      </c>
      <c r="BC802" s="170" t="str">
        <f aca="false">Clear &amp; IF(span ,"Span","out")</f>
        <v>KC911898=out</v>
      </c>
      <c r="BD802" s="170" t="str">
        <f aca="false">Clear &amp; IF(span, IF(B802=".","Selected",B802),"out")</f>
        <v>KC911898=out</v>
      </c>
      <c r="BE802" s="170" t="str">
        <f aca="false">Clear &amp; Strain</f>
        <v>KC911898=TR12</v>
      </c>
      <c r="BF802" s="170" t="str">
        <f aca="false">CONCATENATE(A802,"=",F802,". ",AX802,IF(AB802="","",CONCATENATE(".",AB802)))</f>
        <v>KC911898=TR12. 3.FRA.Toulouse .hum</v>
      </c>
      <c r="BG802" s="170" t="str">
        <f aca="false">CONCATENATE(A802,"=",F802,". ",AX802)</f>
        <v>KC911898=TR12. 3.FRA.Toulouse .hum</v>
      </c>
      <c r="BH802" s="170" t="str">
        <f aca="false">CONCATENATE(A802,"=",AX802)</f>
        <v>KC911898=3.FRA.Toulouse .hum</v>
      </c>
      <c r="BI802" s="170" t="str">
        <f aca="false">CONCATENATE(A802,"=",ComForSubtype,D802)</f>
        <v>KC911898=3</v>
      </c>
      <c r="BJ802" s="170" t="str">
        <f aca="false">CONCATENATE(A802,"=",E802)</f>
        <v>KC911898=3chi</v>
      </c>
      <c r="BK802" s="170" t="str">
        <f aca="false">CONCATENATE(A802,"=",C802)</f>
        <v>KC911898=3</v>
      </c>
      <c r="BL802" s="170" t="str">
        <f aca="false">CONCATENATE(D802,"=")</f>
        <v>3=</v>
      </c>
      <c r="BM802" s="223" t="str">
        <f aca="false">IF(BA802="XX","",BA802)</f>
        <v>KC911898</v>
      </c>
      <c r="BN802" s="224" t="str">
        <f aca="false">CONCATENATE(IF(F802="","",F802),IF(G802="","",CONCATENATE(" / ",G802)))</f>
        <v>TR12 / 12</v>
      </c>
      <c r="BO802" s="225" t="str">
        <f aca="false">AX802</f>
        <v>3.FRA.Toulouse .hum</v>
      </c>
      <c r="BP802" s="226" t="str">
        <f aca="false">IF(V802="","",V802)</f>
        <v/>
      </c>
      <c r="BQ802" s="226" t="str">
        <f aca="false">IF(W802="","",CONCATENATE(W802,IF(LEFT(AO802,1)="s","+","")))</f>
        <v/>
      </c>
      <c r="BR802" s="226" t="str">
        <f aca="false">IF(X802="","",CONCATENATE(X802,IF(LEFT(AQ802,1)="s","+","")))</f>
        <v/>
      </c>
      <c r="BS802" s="226" t="str">
        <f aca="false">IF(Y802="","",CONCATENATE(Y802,IF(LEFT(AR802,1)="s","+","")))</f>
        <v/>
      </c>
      <c r="BT802" s="226" t="str">
        <f aca="false">IF(Z802="","",CONCATENATE(Z802,IF(LEFT(AS802,1)="s","+","")))</f>
        <v/>
      </c>
      <c r="BU802" s="227" t="str">
        <f aca="false">IF(AA802="","",CONCATENATE(AA802,IF(LEFT(AT802,1)="s","+","")))</f>
        <v/>
      </c>
      <c r="BV802" s="212"/>
      <c r="BW802" s="177" t="s">
        <v>338</v>
      </c>
      <c r="BX802" s="170" t="str">
        <f aca="false">IF(BW802&lt;&gt;"",IF(ISNUMBER(FIND("=",BW802)),LEFT(BW802,FIND("=",BW802)-1),BW802),BW802)</f>
        <v>xx</v>
      </c>
      <c r="BY802" s="170" t="str">
        <f aca="false">IF(BW802&lt;&gt;"",IF(ISNUMBER(FIND("=",BW802)),RIGHT(BW802,LEN(BW802)-FIND("=",BW802)),""),"")</f>
        <v>Non_select</v>
      </c>
      <c r="BZ802" s="170" t="str">
        <f aca="false">IF(BX802&lt;&gt;"",IF(ISNUMBER(FIND(".",BX802)),LEFT(BX802,FIND(".",BX802)-1),BX802),BX802)</f>
        <v>xx</v>
      </c>
      <c r="CA802" s="170" t="str">
        <f aca="false">IF(BX802&lt;&gt;"",IF(ISNUMBER(FIND(".",BX802)),RIGHT(BX802,LEN(BX802)-FIND(".",BX802)),""),"")</f>
        <v/>
      </c>
      <c r="CB802" s="212"/>
      <c r="CC802" s="170" t="str">
        <f aca="false">A802</f>
        <v>KC911898</v>
      </c>
      <c r="CD802" s="178" t="s">
        <v>339</v>
      </c>
      <c r="CE802" s="178" t="s">
        <v>340</v>
      </c>
      <c r="CF802" s="178" t="s">
        <v>341</v>
      </c>
      <c r="CG802" s="212"/>
      <c r="CH802" s="212"/>
      <c r="CI802" s="212"/>
      <c r="CJ802" s="212"/>
      <c r="CK802" s="178"/>
      <c r="CL802" s="212"/>
      <c r="CM802" s="212"/>
      <c r="CN802" s="212"/>
      <c r="CO802" s="212"/>
      <c r="CP802" s="212"/>
      <c r="CQ802" s="212"/>
      <c r="CR802" s="228" t="n">
        <f aca="false">C802</f>
        <v>3</v>
      </c>
      <c r="CS802" s="229" t="n">
        <f aca="false">D802</f>
        <v>3</v>
      </c>
      <c r="CT802" s="170" t="str">
        <f aca="false">CONCATENATE(CD802," strain ",CM802," ",CL802,", partial cds")</f>
        <v>Hepatitis E virus strain  , partial cds</v>
      </c>
    </row>
    <row r="803" s="146" customFormat="true" ht="11.9" hidden="true" customHeight="true" outlineLevel="0" collapsed="false">
      <c r="A803" s="154" t="s">
        <v>1926</v>
      </c>
      <c r="B803" s="147" t="s">
        <v>371</v>
      </c>
      <c r="C803" s="148" t="n">
        <v>3</v>
      </c>
      <c r="D803" s="148" t="n">
        <v>3</v>
      </c>
      <c r="E803" s="150" t="s">
        <v>949</v>
      </c>
      <c r="F803" s="154" t="s">
        <v>1924</v>
      </c>
      <c r="G803" s="212"/>
      <c r="H803" s="146" t="s">
        <v>758</v>
      </c>
      <c r="I803" s="153" t="s">
        <v>759</v>
      </c>
      <c r="J803" s="154" t="s">
        <v>395</v>
      </c>
      <c r="K803" s="155" t="s">
        <v>760</v>
      </c>
      <c r="L803" s="231" t="s">
        <v>760</v>
      </c>
      <c r="M803" s="157" t="s">
        <v>348</v>
      </c>
      <c r="N803" s="213"/>
      <c r="O803" s="159" t="n">
        <v>2006</v>
      </c>
      <c r="P803" s="160" t="s">
        <v>1925</v>
      </c>
      <c r="Q803" s="160" t="n">
        <v>30</v>
      </c>
      <c r="R803" s="212"/>
      <c r="S803" s="212"/>
      <c r="T803" s="215"/>
      <c r="U803" s="215"/>
      <c r="V803" s="209"/>
      <c r="W803" s="217"/>
      <c r="X803" s="209"/>
      <c r="Y803" s="209"/>
      <c r="Z803" s="209"/>
      <c r="AA803" s="216"/>
      <c r="AB803" s="217"/>
      <c r="AC803" s="217"/>
      <c r="AD803" s="209"/>
      <c r="AE803" s="209"/>
      <c r="AF803" s="209"/>
      <c r="AG803" s="218"/>
      <c r="AH803" s="212"/>
      <c r="AI803" s="212"/>
      <c r="AJ803" s="219" t="n">
        <f aca="false">SeqEnd-SeqBeg+1</f>
        <v>1</v>
      </c>
      <c r="AK803" s="220" t="n">
        <f aca="false">AND( SeqBeg&lt;=Beg  , End &lt;=SeqEnd )</f>
        <v>0</v>
      </c>
      <c r="AL803" s="212"/>
      <c r="AM803" s="212"/>
      <c r="AN803" s="221"/>
      <c r="AO803" s="147" t="s">
        <v>103</v>
      </c>
      <c r="AP803" s="147" t="s">
        <v>103</v>
      </c>
      <c r="AQ803" s="147" t="s">
        <v>103</v>
      </c>
      <c r="AR803" s="147" t="s">
        <v>103</v>
      </c>
      <c r="AS803" s="147" t="s">
        <v>103</v>
      </c>
      <c r="AT803" s="147" t="s">
        <v>103</v>
      </c>
      <c r="AV803" s="212"/>
      <c r="AW803" s="222" t="str">
        <f aca="false">HYPERLINK(CONCATENATE("http://www.ncbi.nlm.nih.gov/nuccore/",BM803),BM803)</f>
        <v>KC911899</v>
      </c>
      <c r="AX803" s="219" t="str">
        <f aca="false">CONCATENATE(D803,IF(I803="","",CONCATENATE(".",I803)),IF(K803="","",CONCATENATE(".",K803)),IF(M803="","",CONCATENATE(".",M803)),IF(R803="","",CONCATENATE(".",R803)),IF(U803="","","(*)"))</f>
        <v>3.FRA.Toulouse .hum</v>
      </c>
      <c r="AY803" s="170" t="str">
        <f aca="false">CONCATENATE(BM803,".",BN803)</f>
        <v>KC911899.TR12</v>
      </c>
      <c r="AZ803" s="171" t="str">
        <f aca="false">IF(AV803="",IF(ISNUMBER(FIND(".",A803)),LEFT(A803,FIND(".",A803)-1),A803),AV803)</f>
        <v>KC911899</v>
      </c>
      <c r="BA803" s="171" t="str">
        <f aca="false">IF(ISNUMBER(FIND("-",AZ803)),LEFT(AZ803,FIND("-",AZ803)-1),AZ803)</f>
        <v>KC911899</v>
      </c>
      <c r="BB803" s="170" t="str">
        <f aca="false"> MEGAname &amp; "="</f>
        <v>KC911899=</v>
      </c>
      <c r="BC803" s="170" t="str">
        <f aca="false">Clear &amp; IF(span ,"Span","out")</f>
        <v>KC911899=out</v>
      </c>
      <c r="BD803" s="170" t="str">
        <f aca="false">Clear &amp; IF(span, IF(B803=".","Selected",B803),"out")</f>
        <v>KC911899=out</v>
      </c>
      <c r="BE803" s="170" t="str">
        <f aca="false">Clear &amp; Strain</f>
        <v>KC911899=TR12</v>
      </c>
      <c r="BF803" s="170" t="str">
        <f aca="false">CONCATENATE(A803,"=",F803,". ",AX803,IF(AB803="","",CONCATENATE(".",AB803)))</f>
        <v>KC911899=TR12. 3.FRA.Toulouse .hum</v>
      </c>
      <c r="BG803" s="170" t="str">
        <f aca="false">CONCATENATE(A803,"=",F803,". ",AX803)</f>
        <v>KC911899=TR12. 3.FRA.Toulouse .hum</v>
      </c>
      <c r="BH803" s="170" t="str">
        <f aca="false">CONCATENATE(A803,"=",AX803)</f>
        <v>KC911899=3.FRA.Toulouse .hum</v>
      </c>
      <c r="BI803" s="170" t="str">
        <f aca="false">CONCATENATE(A803,"=",ComForSubtype,D803)</f>
        <v>KC911899=3</v>
      </c>
      <c r="BJ803" s="170" t="str">
        <f aca="false">CONCATENATE(A803,"=",E803)</f>
        <v>KC911899=3chi</v>
      </c>
      <c r="BK803" s="170" t="str">
        <f aca="false">CONCATENATE(A803,"=",C803)</f>
        <v>KC911899=3</v>
      </c>
      <c r="BL803" s="170" t="str">
        <f aca="false">CONCATENATE(D803,"=")</f>
        <v>3=</v>
      </c>
      <c r="BM803" s="223" t="str">
        <f aca="false">IF(BA803="XX","",BA803)</f>
        <v>KC911899</v>
      </c>
      <c r="BN803" s="224" t="str">
        <f aca="false">CONCATENATE(IF(F803="","",F803),IF(G803="","",CONCATENATE(" / ",G803)))</f>
        <v>TR12</v>
      </c>
      <c r="BO803" s="225" t="str">
        <f aca="false">AX803</f>
        <v>3.FRA.Toulouse .hum</v>
      </c>
      <c r="BP803" s="226" t="str">
        <f aca="false">IF(V803="","",V803)</f>
        <v/>
      </c>
      <c r="BQ803" s="226" t="str">
        <f aca="false">IF(W803="","",CONCATENATE(W803,IF(LEFT(AO803,1)="s","+","")))</f>
        <v/>
      </c>
      <c r="BR803" s="226" t="str">
        <f aca="false">IF(X803="","",CONCATENATE(X803,IF(LEFT(AQ803,1)="s","+","")))</f>
        <v/>
      </c>
      <c r="BS803" s="226" t="str">
        <f aca="false">IF(Y803="","",CONCATENATE(Y803,IF(LEFT(AR803,1)="s","+","")))</f>
        <v/>
      </c>
      <c r="BT803" s="226" t="str">
        <f aca="false">IF(Z803="","",CONCATENATE(Z803,IF(LEFT(AS803,1)="s","+","")))</f>
        <v/>
      </c>
      <c r="BU803" s="227" t="str">
        <f aca="false">IF(AA803="","",CONCATENATE(AA803,IF(LEFT(AT803,1)="s","+","")))</f>
        <v/>
      </c>
      <c r="BV803" s="212"/>
      <c r="BW803" s="177" t="s">
        <v>338</v>
      </c>
      <c r="BX803" s="170" t="str">
        <f aca="false">IF(BW803&lt;&gt;"",IF(ISNUMBER(FIND("=",BW803)),LEFT(BW803,FIND("=",BW803)-1),BW803),BW803)</f>
        <v>xx</v>
      </c>
      <c r="BY803" s="170" t="str">
        <f aca="false">IF(BW803&lt;&gt;"",IF(ISNUMBER(FIND("=",BW803)),RIGHT(BW803,LEN(BW803)-FIND("=",BW803)),""),"")</f>
        <v>Non_select</v>
      </c>
      <c r="BZ803" s="170" t="str">
        <f aca="false">IF(BX803&lt;&gt;"",IF(ISNUMBER(FIND(".",BX803)),LEFT(BX803,FIND(".",BX803)-1),BX803),BX803)</f>
        <v>xx</v>
      </c>
      <c r="CA803" s="170" t="str">
        <f aca="false">IF(BX803&lt;&gt;"",IF(ISNUMBER(FIND(".",BX803)),RIGHT(BX803,LEN(BX803)-FIND(".",BX803)),""),"")</f>
        <v/>
      </c>
      <c r="CB803" s="212"/>
      <c r="CC803" s="170" t="str">
        <f aca="false">A803</f>
        <v>KC911899</v>
      </c>
      <c r="CD803" s="178" t="s">
        <v>339</v>
      </c>
      <c r="CE803" s="178" t="s">
        <v>340</v>
      </c>
      <c r="CF803" s="178" t="s">
        <v>341</v>
      </c>
      <c r="CG803" s="212"/>
      <c r="CH803" s="212"/>
      <c r="CI803" s="212"/>
      <c r="CJ803" s="212"/>
      <c r="CK803" s="178"/>
      <c r="CL803" s="212"/>
      <c r="CM803" s="212"/>
      <c r="CN803" s="212"/>
      <c r="CO803" s="212"/>
      <c r="CP803" s="212"/>
      <c r="CQ803" s="212"/>
      <c r="CR803" s="228" t="n">
        <f aca="false">C803</f>
        <v>3</v>
      </c>
      <c r="CS803" s="229" t="n">
        <f aca="false">D803</f>
        <v>3</v>
      </c>
      <c r="CT803" s="170" t="str">
        <f aca="false">CONCATENATE(CD803," strain ",CM803," ",CL803,", partial cds")</f>
        <v>Hepatitis E virus strain  , partial cds</v>
      </c>
    </row>
    <row r="804" s="146" customFormat="true" ht="11.9" hidden="true" customHeight="true" outlineLevel="0" collapsed="false">
      <c r="A804" s="154" t="s">
        <v>1927</v>
      </c>
      <c r="B804" s="147" t="s">
        <v>371</v>
      </c>
      <c r="C804" s="148" t="n">
        <v>3</v>
      </c>
      <c r="D804" s="148" t="n">
        <v>3</v>
      </c>
      <c r="E804" s="150" t="s">
        <v>949</v>
      </c>
      <c r="F804" s="154" t="s">
        <v>1924</v>
      </c>
      <c r="G804" s="212"/>
      <c r="H804" s="146" t="s">
        <v>758</v>
      </c>
      <c r="I804" s="153" t="s">
        <v>759</v>
      </c>
      <c r="J804" s="154" t="s">
        <v>395</v>
      </c>
      <c r="K804" s="155" t="s">
        <v>760</v>
      </c>
      <c r="L804" s="231" t="s">
        <v>760</v>
      </c>
      <c r="M804" s="157" t="s">
        <v>348</v>
      </c>
      <c r="N804" s="213"/>
      <c r="O804" s="159" t="n">
        <v>2006</v>
      </c>
      <c r="P804" s="160" t="s">
        <v>1925</v>
      </c>
      <c r="Q804" s="160" t="n">
        <v>30</v>
      </c>
      <c r="R804" s="212"/>
      <c r="S804" s="212"/>
      <c r="T804" s="215"/>
      <c r="U804" s="215"/>
      <c r="V804" s="209"/>
      <c r="W804" s="217"/>
      <c r="X804" s="209"/>
      <c r="Y804" s="209"/>
      <c r="Z804" s="209"/>
      <c r="AA804" s="216"/>
      <c r="AB804" s="217"/>
      <c r="AC804" s="217"/>
      <c r="AD804" s="209"/>
      <c r="AE804" s="209"/>
      <c r="AF804" s="209"/>
      <c r="AG804" s="218"/>
      <c r="AH804" s="212"/>
      <c r="AI804" s="212"/>
      <c r="AJ804" s="219" t="n">
        <f aca="false">SeqEnd-SeqBeg+1</f>
        <v>1</v>
      </c>
      <c r="AK804" s="220" t="n">
        <f aca="false">AND( SeqBeg&lt;=Beg  , End &lt;=SeqEnd )</f>
        <v>0</v>
      </c>
      <c r="AL804" s="212"/>
      <c r="AM804" s="212"/>
      <c r="AN804" s="221"/>
      <c r="AO804" s="147" t="s">
        <v>103</v>
      </c>
      <c r="AP804" s="147" t="s">
        <v>103</v>
      </c>
      <c r="AQ804" s="147" t="s">
        <v>103</v>
      </c>
      <c r="AR804" s="147" t="s">
        <v>103</v>
      </c>
      <c r="AS804" s="147" t="s">
        <v>103</v>
      </c>
      <c r="AT804" s="147" t="s">
        <v>103</v>
      </c>
      <c r="AV804" s="212"/>
      <c r="AW804" s="222" t="str">
        <f aca="false">HYPERLINK(CONCATENATE("http://www.ncbi.nlm.nih.gov/nuccore/",BM804),BM804)</f>
        <v>KC911900</v>
      </c>
      <c r="AX804" s="219" t="str">
        <f aca="false">CONCATENATE(D804,IF(I804="","",CONCATENATE(".",I804)),IF(K804="","",CONCATENATE(".",K804)),IF(M804="","",CONCATENATE(".",M804)),IF(R804="","",CONCATENATE(".",R804)),IF(U804="","","(*)"))</f>
        <v>3.FRA.Toulouse .hum</v>
      </c>
      <c r="AY804" s="170" t="str">
        <f aca="false">CONCATENATE(BM804,".",BN804)</f>
        <v>KC911900.TR12</v>
      </c>
      <c r="AZ804" s="171" t="str">
        <f aca="false">IF(AV804="",IF(ISNUMBER(FIND(".",A804)),LEFT(A804,FIND(".",A804)-1),A804),AV804)</f>
        <v>KC911900</v>
      </c>
      <c r="BA804" s="171" t="str">
        <f aca="false">IF(ISNUMBER(FIND("-",AZ804)),LEFT(AZ804,FIND("-",AZ804)-1),AZ804)</f>
        <v>KC911900</v>
      </c>
      <c r="BB804" s="170" t="str">
        <f aca="false"> MEGAname &amp; "="</f>
        <v>KC911900=</v>
      </c>
      <c r="BC804" s="170" t="str">
        <f aca="false">Clear &amp; IF(span ,"Span","out")</f>
        <v>KC911900=out</v>
      </c>
      <c r="BD804" s="170" t="str">
        <f aca="false">Clear &amp; IF(span, IF(B804=".","Selected",B804),"out")</f>
        <v>KC911900=out</v>
      </c>
      <c r="BE804" s="170" t="str">
        <f aca="false">Clear &amp; Strain</f>
        <v>KC911900=TR12</v>
      </c>
      <c r="BF804" s="170" t="str">
        <f aca="false">CONCATENATE(A804,"=",F804,". ",AX804,IF(AB804="","",CONCATENATE(".",AB804)))</f>
        <v>KC911900=TR12. 3.FRA.Toulouse .hum</v>
      </c>
      <c r="BG804" s="170" t="str">
        <f aca="false">CONCATENATE(A804,"=",F804,". ",AX804)</f>
        <v>KC911900=TR12. 3.FRA.Toulouse .hum</v>
      </c>
      <c r="BH804" s="170" t="str">
        <f aca="false">CONCATENATE(A804,"=",AX804)</f>
        <v>KC911900=3.FRA.Toulouse .hum</v>
      </c>
      <c r="BI804" s="170" t="str">
        <f aca="false">CONCATENATE(A804,"=",ComForSubtype,D804)</f>
        <v>KC911900=3</v>
      </c>
      <c r="BJ804" s="170" t="str">
        <f aca="false">CONCATENATE(A804,"=",E804)</f>
        <v>KC911900=3chi</v>
      </c>
      <c r="BK804" s="170" t="str">
        <f aca="false">CONCATENATE(A804,"=",C804)</f>
        <v>KC911900=3</v>
      </c>
      <c r="BL804" s="170" t="str">
        <f aca="false">CONCATENATE(D804,"=")</f>
        <v>3=</v>
      </c>
      <c r="BM804" s="223" t="str">
        <f aca="false">IF(BA804="XX","",BA804)</f>
        <v>KC911900</v>
      </c>
      <c r="BN804" s="224" t="str">
        <f aca="false">CONCATENATE(IF(F804="","",F804),IF(G804="","",CONCATENATE(" / ",G804)))</f>
        <v>TR12</v>
      </c>
      <c r="BO804" s="225" t="str">
        <f aca="false">AX804</f>
        <v>3.FRA.Toulouse .hum</v>
      </c>
      <c r="BP804" s="226" t="str">
        <f aca="false">IF(V804="","",V804)</f>
        <v/>
      </c>
      <c r="BQ804" s="226" t="str">
        <f aca="false">IF(W804="","",CONCATENATE(W804,IF(LEFT(AO804,1)="s","+","")))</f>
        <v/>
      </c>
      <c r="BR804" s="226" t="str">
        <f aca="false">IF(X804="","",CONCATENATE(X804,IF(LEFT(AQ804,1)="s","+","")))</f>
        <v/>
      </c>
      <c r="BS804" s="226" t="str">
        <f aca="false">IF(Y804="","",CONCATENATE(Y804,IF(LEFT(AR804,1)="s","+","")))</f>
        <v/>
      </c>
      <c r="BT804" s="226" t="str">
        <f aca="false">IF(Z804="","",CONCATENATE(Z804,IF(LEFT(AS804,1)="s","+","")))</f>
        <v/>
      </c>
      <c r="BU804" s="227" t="str">
        <f aca="false">IF(AA804="","",CONCATENATE(AA804,IF(LEFT(AT804,1)="s","+","")))</f>
        <v/>
      </c>
      <c r="BV804" s="212"/>
      <c r="BW804" s="177" t="s">
        <v>338</v>
      </c>
      <c r="BX804" s="170" t="str">
        <f aca="false">IF(BW804&lt;&gt;"",IF(ISNUMBER(FIND("=",BW804)),LEFT(BW804,FIND("=",BW804)-1),BW804),BW804)</f>
        <v>xx</v>
      </c>
      <c r="BY804" s="170" t="str">
        <f aca="false">IF(BW804&lt;&gt;"",IF(ISNUMBER(FIND("=",BW804)),RIGHT(BW804,LEN(BW804)-FIND("=",BW804)),""),"")</f>
        <v>Non_select</v>
      </c>
      <c r="BZ804" s="170" t="str">
        <f aca="false">IF(BX804&lt;&gt;"",IF(ISNUMBER(FIND(".",BX804)),LEFT(BX804,FIND(".",BX804)-1),BX804),BX804)</f>
        <v>xx</v>
      </c>
      <c r="CA804" s="170" t="str">
        <f aca="false">IF(BX804&lt;&gt;"",IF(ISNUMBER(FIND(".",BX804)),RIGHT(BX804,LEN(BX804)-FIND(".",BX804)),""),"")</f>
        <v/>
      </c>
      <c r="CB804" s="212"/>
      <c r="CC804" s="170" t="str">
        <f aca="false">A804</f>
        <v>KC911900</v>
      </c>
      <c r="CD804" s="178" t="s">
        <v>339</v>
      </c>
      <c r="CE804" s="178" t="s">
        <v>340</v>
      </c>
      <c r="CF804" s="178" t="s">
        <v>341</v>
      </c>
      <c r="CG804" s="212"/>
      <c r="CH804" s="212"/>
      <c r="CI804" s="212"/>
      <c r="CJ804" s="212"/>
      <c r="CK804" s="178"/>
      <c r="CL804" s="212"/>
      <c r="CM804" s="212"/>
      <c r="CN804" s="212"/>
      <c r="CO804" s="212"/>
      <c r="CP804" s="212"/>
      <c r="CQ804" s="212"/>
      <c r="CR804" s="228" t="n">
        <f aca="false">C804</f>
        <v>3</v>
      </c>
      <c r="CS804" s="229" t="n">
        <f aca="false">D804</f>
        <v>3</v>
      </c>
      <c r="CT804" s="170" t="str">
        <f aca="false">CONCATENATE(CD804," strain ",CM804," ",CL804,", partial cds")</f>
        <v>Hepatitis E virus strain  , partial cds</v>
      </c>
    </row>
    <row r="805" s="146" customFormat="true" ht="11.9" hidden="true" customHeight="true" outlineLevel="0" collapsed="false">
      <c r="A805" s="154" t="s">
        <v>1928</v>
      </c>
      <c r="B805" s="147" t="s">
        <v>371</v>
      </c>
      <c r="C805" s="148" t="n">
        <v>3</v>
      </c>
      <c r="D805" s="148" t="n">
        <v>3</v>
      </c>
      <c r="E805" s="150" t="s">
        <v>949</v>
      </c>
      <c r="F805" s="154" t="s">
        <v>1924</v>
      </c>
      <c r="G805" s="212"/>
      <c r="H805" s="146" t="s">
        <v>758</v>
      </c>
      <c r="I805" s="153" t="s">
        <v>759</v>
      </c>
      <c r="J805" s="154" t="s">
        <v>395</v>
      </c>
      <c r="K805" s="155" t="s">
        <v>760</v>
      </c>
      <c r="L805" s="231" t="s">
        <v>760</v>
      </c>
      <c r="M805" s="157" t="s">
        <v>348</v>
      </c>
      <c r="N805" s="213"/>
      <c r="O805" s="159" t="n">
        <v>2006</v>
      </c>
      <c r="P805" s="160" t="s">
        <v>1925</v>
      </c>
      <c r="Q805" s="160" t="n">
        <v>30</v>
      </c>
      <c r="R805" s="212"/>
      <c r="S805" s="212"/>
      <c r="T805" s="215"/>
      <c r="U805" s="215"/>
      <c r="V805" s="209"/>
      <c r="W805" s="217"/>
      <c r="X805" s="209"/>
      <c r="Y805" s="209"/>
      <c r="Z805" s="209"/>
      <c r="AA805" s="216"/>
      <c r="AB805" s="217"/>
      <c r="AC805" s="217"/>
      <c r="AD805" s="209"/>
      <c r="AE805" s="209"/>
      <c r="AF805" s="209"/>
      <c r="AG805" s="218"/>
      <c r="AH805" s="212"/>
      <c r="AI805" s="212"/>
      <c r="AJ805" s="219" t="n">
        <f aca="false">SeqEnd-SeqBeg+1</f>
        <v>1</v>
      </c>
      <c r="AK805" s="220" t="n">
        <f aca="false">AND( SeqBeg&lt;=Beg  , End &lt;=SeqEnd )</f>
        <v>0</v>
      </c>
      <c r="AL805" s="212"/>
      <c r="AM805" s="212"/>
      <c r="AN805" s="221"/>
      <c r="AO805" s="147" t="s">
        <v>103</v>
      </c>
      <c r="AP805" s="147" t="s">
        <v>103</v>
      </c>
      <c r="AQ805" s="147" t="s">
        <v>103</v>
      </c>
      <c r="AR805" s="147" t="s">
        <v>103</v>
      </c>
      <c r="AS805" s="147" t="s">
        <v>103</v>
      </c>
      <c r="AT805" s="147" t="s">
        <v>103</v>
      </c>
      <c r="AV805" s="212"/>
      <c r="AW805" s="222" t="str">
        <f aca="false">HYPERLINK(CONCATENATE("http://www.ncbi.nlm.nih.gov/nuccore/",BM805),BM805)</f>
        <v>KC911901</v>
      </c>
      <c r="AX805" s="219" t="str">
        <f aca="false">CONCATENATE(D805,IF(I805="","",CONCATENATE(".",I805)),IF(K805="","",CONCATENATE(".",K805)),IF(M805="","",CONCATENATE(".",M805)),IF(R805="","",CONCATENATE(".",R805)),IF(U805="","","(*)"))</f>
        <v>3.FRA.Toulouse .hum</v>
      </c>
      <c r="AY805" s="170" t="str">
        <f aca="false">CONCATENATE(BM805,".",BN805)</f>
        <v>KC911901.TR12</v>
      </c>
      <c r="AZ805" s="171" t="str">
        <f aca="false">IF(AV805="",IF(ISNUMBER(FIND(".",A805)),LEFT(A805,FIND(".",A805)-1),A805),AV805)</f>
        <v>KC911901</v>
      </c>
      <c r="BA805" s="171" t="str">
        <f aca="false">IF(ISNUMBER(FIND("-",AZ805)),LEFT(AZ805,FIND("-",AZ805)-1),AZ805)</f>
        <v>KC911901</v>
      </c>
      <c r="BB805" s="170" t="str">
        <f aca="false"> MEGAname &amp; "="</f>
        <v>KC911901=</v>
      </c>
      <c r="BC805" s="170" t="str">
        <f aca="false">Clear &amp; IF(span ,"Span","out")</f>
        <v>KC911901=out</v>
      </c>
      <c r="BD805" s="170" t="str">
        <f aca="false">Clear &amp; IF(span, IF(B805=".","Selected",B805),"out")</f>
        <v>KC911901=out</v>
      </c>
      <c r="BE805" s="170" t="str">
        <f aca="false">Clear &amp; Strain</f>
        <v>KC911901=TR12</v>
      </c>
      <c r="BF805" s="170" t="str">
        <f aca="false">CONCATENATE(A805,"=",F805,". ",AX805,IF(AB805="","",CONCATENATE(".",AB805)))</f>
        <v>KC911901=TR12. 3.FRA.Toulouse .hum</v>
      </c>
      <c r="BG805" s="170" t="str">
        <f aca="false">CONCATENATE(A805,"=",F805,". ",AX805)</f>
        <v>KC911901=TR12. 3.FRA.Toulouse .hum</v>
      </c>
      <c r="BH805" s="170" t="str">
        <f aca="false">CONCATENATE(A805,"=",AX805)</f>
        <v>KC911901=3.FRA.Toulouse .hum</v>
      </c>
      <c r="BI805" s="170" t="str">
        <f aca="false">CONCATENATE(A805,"=",ComForSubtype,D805)</f>
        <v>KC911901=3</v>
      </c>
      <c r="BJ805" s="170" t="str">
        <f aca="false">CONCATENATE(A805,"=",E805)</f>
        <v>KC911901=3chi</v>
      </c>
      <c r="BK805" s="170" t="str">
        <f aca="false">CONCATENATE(A805,"=",C805)</f>
        <v>KC911901=3</v>
      </c>
      <c r="BL805" s="170" t="str">
        <f aca="false">CONCATENATE(D805,"=")</f>
        <v>3=</v>
      </c>
      <c r="BM805" s="223" t="str">
        <f aca="false">IF(BA805="XX","",BA805)</f>
        <v>KC911901</v>
      </c>
      <c r="BN805" s="224" t="str">
        <f aca="false">CONCATENATE(IF(F805="","",F805),IF(G805="","",CONCATENATE(" / ",G805)))</f>
        <v>TR12</v>
      </c>
      <c r="BO805" s="225" t="str">
        <f aca="false">AX805</f>
        <v>3.FRA.Toulouse .hum</v>
      </c>
      <c r="BP805" s="226" t="str">
        <f aca="false">IF(V805="","",V805)</f>
        <v/>
      </c>
      <c r="BQ805" s="226" t="str">
        <f aca="false">IF(W805="","",CONCATENATE(W805,IF(LEFT(AO805,1)="s","+","")))</f>
        <v/>
      </c>
      <c r="BR805" s="226" t="str">
        <f aca="false">IF(X805="","",CONCATENATE(X805,IF(LEFT(AQ805,1)="s","+","")))</f>
        <v/>
      </c>
      <c r="BS805" s="226" t="str">
        <f aca="false">IF(Y805="","",CONCATENATE(Y805,IF(LEFT(AR805,1)="s","+","")))</f>
        <v/>
      </c>
      <c r="BT805" s="226" t="str">
        <f aca="false">IF(Z805="","",CONCATENATE(Z805,IF(LEFT(AS805,1)="s","+","")))</f>
        <v/>
      </c>
      <c r="BU805" s="227" t="str">
        <f aca="false">IF(AA805="","",CONCATENATE(AA805,IF(LEFT(AT805,1)="s","+","")))</f>
        <v/>
      </c>
      <c r="BV805" s="212"/>
      <c r="BW805" s="177" t="s">
        <v>338</v>
      </c>
      <c r="BX805" s="170" t="str">
        <f aca="false">IF(BW805&lt;&gt;"",IF(ISNUMBER(FIND("=",BW805)),LEFT(BW805,FIND("=",BW805)-1),BW805),BW805)</f>
        <v>xx</v>
      </c>
      <c r="BY805" s="170" t="str">
        <f aca="false">IF(BW805&lt;&gt;"",IF(ISNUMBER(FIND("=",BW805)),RIGHT(BW805,LEN(BW805)-FIND("=",BW805)),""),"")</f>
        <v>Non_select</v>
      </c>
      <c r="BZ805" s="170" t="str">
        <f aca="false">IF(BX805&lt;&gt;"",IF(ISNUMBER(FIND(".",BX805)),LEFT(BX805,FIND(".",BX805)-1),BX805),BX805)</f>
        <v>xx</v>
      </c>
      <c r="CA805" s="170" t="str">
        <f aca="false">IF(BX805&lt;&gt;"",IF(ISNUMBER(FIND(".",BX805)),RIGHT(BX805,LEN(BX805)-FIND(".",BX805)),""),"")</f>
        <v/>
      </c>
      <c r="CB805" s="212"/>
      <c r="CC805" s="170" t="str">
        <f aca="false">A805</f>
        <v>KC911901</v>
      </c>
      <c r="CD805" s="178" t="s">
        <v>339</v>
      </c>
      <c r="CE805" s="178" t="s">
        <v>340</v>
      </c>
      <c r="CF805" s="178" t="s">
        <v>341</v>
      </c>
      <c r="CG805" s="212"/>
      <c r="CH805" s="212"/>
      <c r="CI805" s="212"/>
      <c r="CJ805" s="212"/>
      <c r="CK805" s="178"/>
      <c r="CL805" s="212"/>
      <c r="CM805" s="212"/>
      <c r="CN805" s="212"/>
      <c r="CO805" s="212"/>
      <c r="CP805" s="212"/>
      <c r="CQ805" s="212"/>
      <c r="CR805" s="228" t="n">
        <f aca="false">C805</f>
        <v>3</v>
      </c>
      <c r="CS805" s="229" t="n">
        <f aca="false">D805</f>
        <v>3</v>
      </c>
      <c r="CT805" s="170" t="str">
        <f aca="false">CONCATENATE(CD805," strain ",CM805," ",CL805,", partial cds")</f>
        <v>Hepatitis E virus strain  , partial cds</v>
      </c>
    </row>
    <row r="806" s="146" customFormat="true" ht="11.9" hidden="true" customHeight="true" outlineLevel="0" collapsed="false">
      <c r="A806" s="154" t="s">
        <v>1929</v>
      </c>
      <c r="B806" s="147" t="s">
        <v>371</v>
      </c>
      <c r="C806" s="148" t="n">
        <v>3</v>
      </c>
      <c r="D806" s="148" t="n">
        <v>3</v>
      </c>
      <c r="E806" s="150" t="s">
        <v>949</v>
      </c>
      <c r="F806" s="154" t="s">
        <v>1924</v>
      </c>
      <c r="G806" s="212"/>
      <c r="H806" s="146" t="s">
        <v>758</v>
      </c>
      <c r="I806" s="153" t="s">
        <v>759</v>
      </c>
      <c r="J806" s="154" t="s">
        <v>395</v>
      </c>
      <c r="K806" s="155" t="s">
        <v>760</v>
      </c>
      <c r="L806" s="231" t="s">
        <v>760</v>
      </c>
      <c r="M806" s="157" t="s">
        <v>348</v>
      </c>
      <c r="N806" s="213"/>
      <c r="O806" s="159" t="n">
        <v>2006</v>
      </c>
      <c r="P806" s="160" t="s">
        <v>1925</v>
      </c>
      <c r="Q806" s="160" t="n">
        <v>30</v>
      </c>
      <c r="R806" s="212"/>
      <c r="S806" s="212"/>
      <c r="T806" s="215"/>
      <c r="U806" s="215"/>
      <c r="V806" s="209"/>
      <c r="W806" s="217"/>
      <c r="X806" s="209"/>
      <c r="Y806" s="209"/>
      <c r="Z806" s="209"/>
      <c r="AA806" s="216"/>
      <c r="AB806" s="217"/>
      <c r="AC806" s="217"/>
      <c r="AD806" s="209"/>
      <c r="AE806" s="209"/>
      <c r="AF806" s="209"/>
      <c r="AG806" s="218"/>
      <c r="AH806" s="212"/>
      <c r="AI806" s="212"/>
      <c r="AJ806" s="219" t="n">
        <f aca="false">SeqEnd-SeqBeg+1</f>
        <v>1</v>
      </c>
      <c r="AK806" s="220" t="n">
        <f aca="false">AND( SeqBeg&lt;=Beg  , End &lt;=SeqEnd )</f>
        <v>0</v>
      </c>
      <c r="AL806" s="212"/>
      <c r="AM806" s="212"/>
      <c r="AN806" s="221"/>
      <c r="AO806" s="147" t="s">
        <v>103</v>
      </c>
      <c r="AP806" s="147" t="s">
        <v>103</v>
      </c>
      <c r="AQ806" s="147" t="s">
        <v>103</v>
      </c>
      <c r="AR806" s="147" t="s">
        <v>103</v>
      </c>
      <c r="AS806" s="147" t="s">
        <v>103</v>
      </c>
      <c r="AT806" s="147" t="s">
        <v>103</v>
      </c>
      <c r="AV806" s="212"/>
      <c r="AW806" s="222" t="str">
        <f aca="false">HYPERLINK(CONCATENATE("http://www.ncbi.nlm.nih.gov/nuccore/",BM806),BM806)</f>
        <v>KC911902</v>
      </c>
      <c r="AX806" s="219" t="str">
        <f aca="false">CONCATENATE(D806,IF(I806="","",CONCATENATE(".",I806)),IF(K806="","",CONCATENATE(".",K806)),IF(M806="","",CONCATENATE(".",M806)),IF(R806="","",CONCATENATE(".",R806)),IF(U806="","","(*)"))</f>
        <v>3.FRA.Toulouse .hum</v>
      </c>
      <c r="AY806" s="170" t="str">
        <f aca="false">CONCATENATE(BM806,".",BN806)</f>
        <v>KC911902.TR12</v>
      </c>
      <c r="AZ806" s="171" t="str">
        <f aca="false">IF(AV806="",IF(ISNUMBER(FIND(".",A806)),LEFT(A806,FIND(".",A806)-1),A806),AV806)</f>
        <v>KC911902</v>
      </c>
      <c r="BA806" s="171" t="str">
        <f aca="false">IF(ISNUMBER(FIND("-",AZ806)),LEFT(AZ806,FIND("-",AZ806)-1),AZ806)</f>
        <v>KC911902</v>
      </c>
      <c r="BB806" s="170" t="str">
        <f aca="false"> MEGAname &amp; "="</f>
        <v>KC911902=</v>
      </c>
      <c r="BC806" s="170" t="str">
        <f aca="false">Clear &amp; IF(span ,"Span","out")</f>
        <v>KC911902=out</v>
      </c>
      <c r="BD806" s="170" t="str">
        <f aca="false">Clear &amp; IF(span, IF(B806=".","Selected",B806),"out")</f>
        <v>KC911902=out</v>
      </c>
      <c r="BE806" s="170" t="str">
        <f aca="false">Clear &amp; Strain</f>
        <v>KC911902=TR12</v>
      </c>
      <c r="BF806" s="170" t="str">
        <f aca="false">CONCATENATE(A806,"=",F806,". ",AX806,IF(AB806="","",CONCATENATE(".",AB806)))</f>
        <v>KC911902=TR12. 3.FRA.Toulouse .hum</v>
      </c>
      <c r="BG806" s="170" t="str">
        <f aca="false">CONCATENATE(A806,"=",F806,". ",AX806)</f>
        <v>KC911902=TR12. 3.FRA.Toulouse .hum</v>
      </c>
      <c r="BH806" s="170" t="str">
        <f aca="false">CONCATENATE(A806,"=",AX806)</f>
        <v>KC911902=3.FRA.Toulouse .hum</v>
      </c>
      <c r="BI806" s="170" t="str">
        <f aca="false">CONCATENATE(A806,"=",ComForSubtype,D806)</f>
        <v>KC911902=3</v>
      </c>
      <c r="BJ806" s="170" t="str">
        <f aca="false">CONCATENATE(A806,"=",E806)</f>
        <v>KC911902=3chi</v>
      </c>
      <c r="BK806" s="170" t="str">
        <f aca="false">CONCATENATE(A806,"=",C806)</f>
        <v>KC911902=3</v>
      </c>
      <c r="BL806" s="170" t="str">
        <f aca="false">CONCATENATE(D806,"=")</f>
        <v>3=</v>
      </c>
      <c r="BM806" s="223" t="str">
        <f aca="false">IF(BA806="XX","",BA806)</f>
        <v>KC911902</v>
      </c>
      <c r="BN806" s="224" t="str">
        <f aca="false">CONCATENATE(IF(F806="","",F806),IF(G806="","",CONCATENATE(" / ",G806)))</f>
        <v>TR12</v>
      </c>
      <c r="BO806" s="225" t="str">
        <f aca="false">AX806</f>
        <v>3.FRA.Toulouse .hum</v>
      </c>
      <c r="BP806" s="226" t="str">
        <f aca="false">IF(V806="","",V806)</f>
        <v/>
      </c>
      <c r="BQ806" s="226" t="str">
        <f aca="false">IF(W806="","",CONCATENATE(W806,IF(LEFT(AO806,1)="s","+","")))</f>
        <v/>
      </c>
      <c r="BR806" s="226" t="str">
        <f aca="false">IF(X806="","",CONCATENATE(X806,IF(LEFT(AQ806,1)="s","+","")))</f>
        <v/>
      </c>
      <c r="BS806" s="226" t="str">
        <f aca="false">IF(Y806="","",CONCATENATE(Y806,IF(LEFT(AR806,1)="s","+","")))</f>
        <v/>
      </c>
      <c r="BT806" s="226" t="str">
        <f aca="false">IF(Z806="","",CONCATENATE(Z806,IF(LEFT(AS806,1)="s","+","")))</f>
        <v/>
      </c>
      <c r="BU806" s="227" t="str">
        <f aca="false">IF(AA806="","",CONCATENATE(AA806,IF(LEFT(AT806,1)="s","+","")))</f>
        <v/>
      </c>
      <c r="BV806" s="212"/>
      <c r="BW806" s="177" t="s">
        <v>338</v>
      </c>
      <c r="BX806" s="170" t="str">
        <f aca="false">IF(BW806&lt;&gt;"",IF(ISNUMBER(FIND("=",BW806)),LEFT(BW806,FIND("=",BW806)-1),BW806),BW806)</f>
        <v>xx</v>
      </c>
      <c r="BY806" s="170" t="str">
        <f aca="false">IF(BW806&lt;&gt;"",IF(ISNUMBER(FIND("=",BW806)),RIGHT(BW806,LEN(BW806)-FIND("=",BW806)),""),"")</f>
        <v>Non_select</v>
      </c>
      <c r="BZ806" s="170" t="str">
        <f aca="false">IF(BX806&lt;&gt;"",IF(ISNUMBER(FIND(".",BX806)),LEFT(BX806,FIND(".",BX806)-1),BX806),BX806)</f>
        <v>xx</v>
      </c>
      <c r="CA806" s="170" t="str">
        <f aca="false">IF(BX806&lt;&gt;"",IF(ISNUMBER(FIND(".",BX806)),RIGHT(BX806,LEN(BX806)-FIND(".",BX806)),""),"")</f>
        <v/>
      </c>
      <c r="CB806" s="212"/>
      <c r="CC806" s="170" t="str">
        <f aca="false">A806</f>
        <v>KC911902</v>
      </c>
      <c r="CD806" s="178" t="s">
        <v>339</v>
      </c>
      <c r="CE806" s="178" t="s">
        <v>340</v>
      </c>
      <c r="CF806" s="178" t="s">
        <v>341</v>
      </c>
      <c r="CG806" s="212"/>
      <c r="CH806" s="212"/>
      <c r="CI806" s="212"/>
      <c r="CJ806" s="212"/>
      <c r="CK806" s="178"/>
      <c r="CL806" s="212"/>
      <c r="CM806" s="212"/>
      <c r="CN806" s="212"/>
      <c r="CO806" s="212"/>
      <c r="CP806" s="212"/>
      <c r="CQ806" s="212"/>
      <c r="CR806" s="228" t="n">
        <f aca="false">C806</f>
        <v>3</v>
      </c>
      <c r="CS806" s="229" t="n">
        <f aca="false">D806</f>
        <v>3</v>
      </c>
      <c r="CT806" s="170" t="str">
        <f aca="false">CONCATENATE(CD806," strain ",CM806," ",CL806,", partial cds")</f>
        <v>Hepatitis E virus strain  , partial cds</v>
      </c>
    </row>
    <row r="807" s="146" customFormat="true" ht="11.9" hidden="true" customHeight="true" outlineLevel="0" collapsed="false">
      <c r="A807" s="154" t="s">
        <v>1930</v>
      </c>
      <c r="B807" s="147" t="s">
        <v>371</v>
      </c>
      <c r="C807" s="148" t="n">
        <v>3</v>
      </c>
      <c r="D807" s="148" t="n">
        <v>3</v>
      </c>
      <c r="E807" s="150" t="s">
        <v>949</v>
      </c>
      <c r="F807" s="154" t="s">
        <v>1924</v>
      </c>
      <c r="G807" s="212"/>
      <c r="H807" s="146" t="s">
        <v>758</v>
      </c>
      <c r="I807" s="153" t="s">
        <v>759</v>
      </c>
      <c r="J807" s="154" t="s">
        <v>395</v>
      </c>
      <c r="K807" s="155" t="s">
        <v>760</v>
      </c>
      <c r="L807" s="231" t="s">
        <v>760</v>
      </c>
      <c r="M807" s="157" t="s">
        <v>348</v>
      </c>
      <c r="N807" s="213"/>
      <c r="O807" s="159" t="n">
        <v>2006</v>
      </c>
      <c r="P807" s="160" t="s">
        <v>1925</v>
      </c>
      <c r="Q807" s="160" t="n">
        <v>30</v>
      </c>
      <c r="R807" s="212"/>
      <c r="S807" s="212"/>
      <c r="T807" s="215"/>
      <c r="U807" s="215"/>
      <c r="V807" s="209"/>
      <c r="W807" s="217"/>
      <c r="X807" s="209"/>
      <c r="Y807" s="209"/>
      <c r="Z807" s="209"/>
      <c r="AA807" s="216"/>
      <c r="AB807" s="217"/>
      <c r="AC807" s="217"/>
      <c r="AD807" s="209"/>
      <c r="AE807" s="209"/>
      <c r="AF807" s="209"/>
      <c r="AG807" s="218"/>
      <c r="AH807" s="212"/>
      <c r="AI807" s="212"/>
      <c r="AJ807" s="219" t="n">
        <f aca="false">SeqEnd-SeqBeg+1</f>
        <v>1</v>
      </c>
      <c r="AK807" s="220" t="n">
        <f aca="false">AND( SeqBeg&lt;=Beg  , End &lt;=SeqEnd )</f>
        <v>0</v>
      </c>
      <c r="AL807" s="212"/>
      <c r="AM807" s="212"/>
      <c r="AN807" s="221"/>
      <c r="AO807" s="147" t="s">
        <v>103</v>
      </c>
      <c r="AP807" s="147" t="s">
        <v>103</v>
      </c>
      <c r="AQ807" s="147" t="s">
        <v>103</v>
      </c>
      <c r="AR807" s="147" t="s">
        <v>103</v>
      </c>
      <c r="AS807" s="147" t="s">
        <v>103</v>
      </c>
      <c r="AT807" s="147" t="s">
        <v>103</v>
      </c>
      <c r="AV807" s="212"/>
      <c r="AW807" s="222" t="str">
        <f aca="false">HYPERLINK(CONCATENATE("http://www.ncbi.nlm.nih.gov/nuccore/",BM807),BM807)</f>
        <v>KC911904</v>
      </c>
      <c r="AX807" s="219" t="str">
        <f aca="false">CONCATENATE(D807,IF(I807="","",CONCATENATE(".",I807)),IF(K807="","",CONCATENATE(".",K807)),IF(M807="","",CONCATENATE(".",M807)),IF(R807="","",CONCATENATE(".",R807)),IF(U807="","","(*)"))</f>
        <v>3.FRA.Toulouse .hum</v>
      </c>
      <c r="AY807" s="170" t="str">
        <f aca="false">CONCATENATE(BM807,".",BN807)</f>
        <v>KC911904.TR12</v>
      </c>
      <c r="AZ807" s="171" t="str">
        <f aca="false">IF(AV807="",IF(ISNUMBER(FIND(".",A807)),LEFT(A807,FIND(".",A807)-1),A807),AV807)</f>
        <v>KC911904</v>
      </c>
      <c r="BA807" s="171" t="str">
        <f aca="false">IF(ISNUMBER(FIND("-",AZ807)),LEFT(AZ807,FIND("-",AZ807)-1),AZ807)</f>
        <v>KC911904</v>
      </c>
      <c r="BB807" s="170" t="str">
        <f aca="false"> MEGAname &amp; "="</f>
        <v>KC911904=</v>
      </c>
      <c r="BC807" s="170" t="str">
        <f aca="false">Clear &amp; IF(span ,"Span","out")</f>
        <v>KC911904=out</v>
      </c>
      <c r="BD807" s="170" t="str">
        <f aca="false">Clear &amp; IF(span, IF(B807=".","Selected",B807),"out")</f>
        <v>KC911904=out</v>
      </c>
      <c r="BE807" s="170" t="str">
        <f aca="false">Clear &amp; Strain</f>
        <v>KC911904=TR12</v>
      </c>
      <c r="BF807" s="170" t="str">
        <f aca="false">CONCATENATE(A807,"=",F807,". ",AX807,IF(AB807="","",CONCATENATE(".",AB807)))</f>
        <v>KC911904=TR12. 3.FRA.Toulouse .hum</v>
      </c>
      <c r="BG807" s="170" t="str">
        <f aca="false">CONCATENATE(A807,"=",F807,". ",AX807)</f>
        <v>KC911904=TR12. 3.FRA.Toulouse .hum</v>
      </c>
      <c r="BH807" s="170" t="str">
        <f aca="false">CONCATENATE(A807,"=",AX807)</f>
        <v>KC911904=3.FRA.Toulouse .hum</v>
      </c>
      <c r="BI807" s="170" t="str">
        <f aca="false">CONCATENATE(A807,"=",ComForSubtype,D807)</f>
        <v>KC911904=3</v>
      </c>
      <c r="BJ807" s="170" t="str">
        <f aca="false">CONCATENATE(A807,"=",E807)</f>
        <v>KC911904=3chi</v>
      </c>
      <c r="BK807" s="170" t="str">
        <f aca="false">CONCATENATE(A807,"=",C807)</f>
        <v>KC911904=3</v>
      </c>
      <c r="BL807" s="170" t="str">
        <f aca="false">CONCATENATE(D807,"=")</f>
        <v>3=</v>
      </c>
      <c r="BM807" s="223" t="str">
        <f aca="false">IF(BA807="XX","",BA807)</f>
        <v>KC911904</v>
      </c>
      <c r="BN807" s="224" t="str">
        <f aca="false">CONCATENATE(IF(F807="","",F807),IF(G807="","",CONCATENATE(" / ",G807)))</f>
        <v>TR12</v>
      </c>
      <c r="BO807" s="225" t="str">
        <f aca="false">AX807</f>
        <v>3.FRA.Toulouse .hum</v>
      </c>
      <c r="BP807" s="226" t="str">
        <f aca="false">IF(V807="","",V807)</f>
        <v/>
      </c>
      <c r="BQ807" s="226" t="str">
        <f aca="false">IF(W807="","",CONCATENATE(W807,IF(LEFT(AO807,1)="s","+","")))</f>
        <v/>
      </c>
      <c r="BR807" s="226" t="str">
        <f aca="false">IF(X807="","",CONCATENATE(X807,IF(LEFT(AQ807,1)="s","+","")))</f>
        <v/>
      </c>
      <c r="BS807" s="226" t="str">
        <f aca="false">IF(Y807="","",CONCATENATE(Y807,IF(LEFT(AR807,1)="s","+","")))</f>
        <v/>
      </c>
      <c r="BT807" s="226" t="str">
        <f aca="false">IF(Z807="","",CONCATENATE(Z807,IF(LEFT(AS807,1)="s","+","")))</f>
        <v/>
      </c>
      <c r="BU807" s="227" t="str">
        <f aca="false">IF(AA807="","",CONCATENATE(AA807,IF(LEFT(AT807,1)="s","+","")))</f>
        <v/>
      </c>
      <c r="BV807" s="212"/>
      <c r="BW807" s="177" t="s">
        <v>338</v>
      </c>
      <c r="BX807" s="170" t="str">
        <f aca="false">IF(BW807&lt;&gt;"",IF(ISNUMBER(FIND("=",BW807)),LEFT(BW807,FIND("=",BW807)-1),BW807),BW807)</f>
        <v>xx</v>
      </c>
      <c r="BY807" s="170" t="str">
        <f aca="false">IF(BW807&lt;&gt;"",IF(ISNUMBER(FIND("=",BW807)),RIGHT(BW807,LEN(BW807)-FIND("=",BW807)),""),"")</f>
        <v>Non_select</v>
      </c>
      <c r="BZ807" s="170" t="str">
        <f aca="false">IF(BX807&lt;&gt;"",IF(ISNUMBER(FIND(".",BX807)),LEFT(BX807,FIND(".",BX807)-1),BX807),BX807)</f>
        <v>xx</v>
      </c>
      <c r="CA807" s="170" t="str">
        <f aca="false">IF(BX807&lt;&gt;"",IF(ISNUMBER(FIND(".",BX807)),RIGHT(BX807,LEN(BX807)-FIND(".",BX807)),""),"")</f>
        <v/>
      </c>
      <c r="CB807" s="212"/>
      <c r="CC807" s="170" t="str">
        <f aca="false">A807</f>
        <v>KC911904</v>
      </c>
      <c r="CD807" s="178" t="s">
        <v>339</v>
      </c>
      <c r="CE807" s="178" t="s">
        <v>340</v>
      </c>
      <c r="CF807" s="178" t="s">
        <v>341</v>
      </c>
      <c r="CG807" s="212"/>
      <c r="CH807" s="212"/>
      <c r="CI807" s="212"/>
      <c r="CJ807" s="212"/>
      <c r="CK807" s="178"/>
      <c r="CL807" s="212"/>
      <c r="CM807" s="212"/>
      <c r="CN807" s="212"/>
      <c r="CO807" s="212"/>
      <c r="CP807" s="212"/>
      <c r="CQ807" s="212"/>
      <c r="CR807" s="228" t="n">
        <f aca="false">C807</f>
        <v>3</v>
      </c>
      <c r="CS807" s="229" t="n">
        <f aca="false">D807</f>
        <v>3</v>
      </c>
      <c r="CT807" s="170" t="str">
        <f aca="false">CONCATENATE(CD807," strain ",CM807," ",CL807,", partial cds")</f>
        <v>Hepatitis E virus strain  , partial cds</v>
      </c>
    </row>
    <row r="808" s="146" customFormat="true" ht="11.9" hidden="true" customHeight="true" outlineLevel="0" collapsed="false">
      <c r="A808" s="154" t="s">
        <v>1931</v>
      </c>
      <c r="B808" s="147" t="s">
        <v>371</v>
      </c>
      <c r="C808" s="148" t="n">
        <v>3</v>
      </c>
      <c r="D808" s="148" t="n">
        <v>3</v>
      </c>
      <c r="E808" s="150" t="s">
        <v>949</v>
      </c>
      <c r="F808" s="154" t="s">
        <v>1924</v>
      </c>
      <c r="G808" s="212"/>
      <c r="H808" s="146" t="s">
        <v>758</v>
      </c>
      <c r="I808" s="153" t="s">
        <v>759</v>
      </c>
      <c r="J808" s="154" t="s">
        <v>395</v>
      </c>
      <c r="K808" s="155" t="s">
        <v>760</v>
      </c>
      <c r="L808" s="231" t="s">
        <v>760</v>
      </c>
      <c r="M808" s="157" t="s">
        <v>348</v>
      </c>
      <c r="N808" s="213"/>
      <c r="O808" s="159" t="n">
        <v>2006</v>
      </c>
      <c r="P808" s="160" t="s">
        <v>1925</v>
      </c>
      <c r="Q808" s="160" t="n">
        <v>30</v>
      </c>
      <c r="R808" s="212"/>
      <c r="S808" s="212"/>
      <c r="T808" s="215"/>
      <c r="U808" s="215"/>
      <c r="V808" s="209"/>
      <c r="W808" s="217"/>
      <c r="X808" s="209"/>
      <c r="Y808" s="209"/>
      <c r="Z808" s="209"/>
      <c r="AA808" s="216"/>
      <c r="AB808" s="217"/>
      <c r="AC808" s="217"/>
      <c r="AD808" s="209"/>
      <c r="AE808" s="209"/>
      <c r="AF808" s="209"/>
      <c r="AG808" s="218"/>
      <c r="AH808" s="212"/>
      <c r="AI808" s="212"/>
      <c r="AJ808" s="219" t="n">
        <f aca="false">SeqEnd-SeqBeg+1</f>
        <v>1</v>
      </c>
      <c r="AK808" s="220" t="n">
        <f aca="false">AND( SeqBeg&lt;=Beg  , End &lt;=SeqEnd )</f>
        <v>0</v>
      </c>
      <c r="AL808" s="212"/>
      <c r="AM808" s="212"/>
      <c r="AN808" s="221"/>
      <c r="AO808" s="147" t="s">
        <v>103</v>
      </c>
      <c r="AP808" s="147" t="s">
        <v>103</v>
      </c>
      <c r="AQ808" s="147" t="s">
        <v>103</v>
      </c>
      <c r="AR808" s="147" t="s">
        <v>103</v>
      </c>
      <c r="AS808" s="147" t="s">
        <v>103</v>
      </c>
      <c r="AT808" s="147" t="s">
        <v>103</v>
      </c>
      <c r="AV808" s="212"/>
      <c r="AW808" s="222" t="str">
        <f aca="false">HYPERLINK(CONCATENATE("http://www.ncbi.nlm.nih.gov/nuccore/",BM808),BM808)</f>
        <v>KC911905</v>
      </c>
      <c r="AX808" s="219" t="str">
        <f aca="false">CONCATENATE(D808,IF(I808="","",CONCATENATE(".",I808)),IF(K808="","",CONCATENATE(".",K808)),IF(M808="","",CONCATENATE(".",M808)),IF(R808="","",CONCATENATE(".",R808)),IF(U808="","","(*)"))</f>
        <v>3.FRA.Toulouse .hum</v>
      </c>
      <c r="AY808" s="170" t="str">
        <f aca="false">CONCATENATE(BM808,".",BN808)</f>
        <v>KC911905.TR12</v>
      </c>
      <c r="AZ808" s="171" t="str">
        <f aca="false">IF(AV808="",IF(ISNUMBER(FIND(".",A808)),LEFT(A808,FIND(".",A808)-1),A808),AV808)</f>
        <v>KC911905</v>
      </c>
      <c r="BA808" s="171" t="str">
        <f aca="false">IF(ISNUMBER(FIND("-",AZ808)),LEFT(AZ808,FIND("-",AZ808)-1),AZ808)</f>
        <v>KC911905</v>
      </c>
      <c r="BB808" s="170" t="str">
        <f aca="false"> MEGAname &amp; "="</f>
        <v>KC911905=</v>
      </c>
      <c r="BC808" s="170" t="str">
        <f aca="false">Clear &amp; IF(span ,"Span","out")</f>
        <v>KC911905=out</v>
      </c>
      <c r="BD808" s="170" t="str">
        <f aca="false">Clear &amp; IF(span, IF(B808=".","Selected",B808),"out")</f>
        <v>KC911905=out</v>
      </c>
      <c r="BE808" s="170" t="str">
        <f aca="false">Clear &amp; Strain</f>
        <v>KC911905=TR12</v>
      </c>
      <c r="BF808" s="170" t="str">
        <f aca="false">CONCATENATE(A808,"=",F808,". ",AX808,IF(AB808="","",CONCATENATE(".",AB808)))</f>
        <v>KC911905=TR12. 3.FRA.Toulouse .hum</v>
      </c>
      <c r="BG808" s="170" t="str">
        <f aca="false">CONCATENATE(A808,"=",F808,". ",AX808)</f>
        <v>KC911905=TR12. 3.FRA.Toulouse .hum</v>
      </c>
      <c r="BH808" s="170" t="str">
        <f aca="false">CONCATENATE(A808,"=",AX808)</f>
        <v>KC911905=3.FRA.Toulouse .hum</v>
      </c>
      <c r="BI808" s="170" t="str">
        <f aca="false">CONCATENATE(A808,"=",ComForSubtype,D808)</f>
        <v>KC911905=3</v>
      </c>
      <c r="BJ808" s="170" t="str">
        <f aca="false">CONCATENATE(A808,"=",E808)</f>
        <v>KC911905=3chi</v>
      </c>
      <c r="BK808" s="170" t="str">
        <f aca="false">CONCATENATE(A808,"=",C808)</f>
        <v>KC911905=3</v>
      </c>
      <c r="BL808" s="170" t="str">
        <f aca="false">CONCATENATE(D808,"=")</f>
        <v>3=</v>
      </c>
      <c r="BM808" s="223" t="str">
        <f aca="false">IF(BA808="XX","",BA808)</f>
        <v>KC911905</v>
      </c>
      <c r="BN808" s="224" t="str">
        <f aca="false">CONCATENATE(IF(F808="","",F808),IF(G808="","",CONCATENATE(" / ",G808)))</f>
        <v>TR12</v>
      </c>
      <c r="BO808" s="225" t="str">
        <f aca="false">AX808</f>
        <v>3.FRA.Toulouse .hum</v>
      </c>
      <c r="BP808" s="226" t="str">
        <f aca="false">IF(V808="","",V808)</f>
        <v/>
      </c>
      <c r="BQ808" s="226" t="str">
        <f aca="false">IF(W808="","",CONCATENATE(W808,IF(LEFT(AO808,1)="s","+","")))</f>
        <v/>
      </c>
      <c r="BR808" s="226" t="str">
        <f aca="false">IF(X808="","",CONCATENATE(X808,IF(LEFT(AQ808,1)="s","+","")))</f>
        <v/>
      </c>
      <c r="BS808" s="226" t="str">
        <f aca="false">IF(Y808="","",CONCATENATE(Y808,IF(LEFT(AR808,1)="s","+","")))</f>
        <v/>
      </c>
      <c r="BT808" s="226" t="str">
        <f aca="false">IF(Z808="","",CONCATENATE(Z808,IF(LEFT(AS808,1)="s","+","")))</f>
        <v/>
      </c>
      <c r="BU808" s="227" t="str">
        <f aca="false">IF(AA808="","",CONCATENATE(AA808,IF(LEFT(AT808,1)="s","+","")))</f>
        <v/>
      </c>
      <c r="BV808" s="212"/>
      <c r="BW808" s="177" t="s">
        <v>338</v>
      </c>
      <c r="BX808" s="170" t="str">
        <f aca="false">IF(BW808&lt;&gt;"",IF(ISNUMBER(FIND("=",BW808)),LEFT(BW808,FIND("=",BW808)-1),BW808),BW808)</f>
        <v>xx</v>
      </c>
      <c r="BY808" s="170" t="str">
        <f aca="false">IF(BW808&lt;&gt;"",IF(ISNUMBER(FIND("=",BW808)),RIGHT(BW808,LEN(BW808)-FIND("=",BW808)),""),"")</f>
        <v>Non_select</v>
      </c>
      <c r="BZ808" s="170" t="str">
        <f aca="false">IF(BX808&lt;&gt;"",IF(ISNUMBER(FIND(".",BX808)),LEFT(BX808,FIND(".",BX808)-1),BX808),BX808)</f>
        <v>xx</v>
      </c>
      <c r="CA808" s="170" t="str">
        <f aca="false">IF(BX808&lt;&gt;"",IF(ISNUMBER(FIND(".",BX808)),RIGHT(BX808,LEN(BX808)-FIND(".",BX808)),""),"")</f>
        <v/>
      </c>
      <c r="CB808" s="212"/>
      <c r="CC808" s="170" t="str">
        <f aca="false">A808</f>
        <v>KC911905</v>
      </c>
      <c r="CD808" s="178" t="s">
        <v>339</v>
      </c>
      <c r="CE808" s="178" t="s">
        <v>340</v>
      </c>
      <c r="CF808" s="178" t="s">
        <v>341</v>
      </c>
      <c r="CG808" s="212"/>
      <c r="CH808" s="212"/>
      <c r="CI808" s="212"/>
      <c r="CJ808" s="212"/>
      <c r="CK808" s="178"/>
      <c r="CL808" s="212"/>
      <c r="CM808" s="212"/>
      <c r="CN808" s="212"/>
      <c r="CO808" s="212"/>
      <c r="CP808" s="212"/>
      <c r="CQ808" s="212"/>
      <c r="CR808" s="228" t="n">
        <f aca="false">C808</f>
        <v>3</v>
      </c>
      <c r="CS808" s="229" t="n">
        <f aca="false">D808</f>
        <v>3</v>
      </c>
      <c r="CT808" s="170" t="str">
        <f aca="false">CONCATENATE(CD808," strain ",CM808," ",CL808,", partial cds")</f>
        <v>Hepatitis E virus strain  , partial cds</v>
      </c>
    </row>
    <row r="809" s="146" customFormat="true" ht="11.9" hidden="true" customHeight="true" outlineLevel="0" collapsed="false">
      <c r="A809" s="154" t="s">
        <v>1932</v>
      </c>
      <c r="B809" s="147" t="s">
        <v>371</v>
      </c>
      <c r="C809" s="148" t="n">
        <v>3</v>
      </c>
      <c r="D809" s="148" t="n">
        <v>3</v>
      </c>
      <c r="E809" s="150" t="s">
        <v>949</v>
      </c>
      <c r="F809" s="154" t="s">
        <v>1924</v>
      </c>
      <c r="G809" s="212"/>
      <c r="H809" s="146" t="s">
        <v>758</v>
      </c>
      <c r="I809" s="153" t="s">
        <v>759</v>
      </c>
      <c r="J809" s="154" t="s">
        <v>395</v>
      </c>
      <c r="K809" s="155" t="s">
        <v>760</v>
      </c>
      <c r="L809" s="231" t="s">
        <v>760</v>
      </c>
      <c r="M809" s="157" t="s">
        <v>348</v>
      </c>
      <c r="N809" s="213"/>
      <c r="O809" s="159" t="n">
        <v>2006</v>
      </c>
      <c r="P809" s="160" t="s">
        <v>1925</v>
      </c>
      <c r="Q809" s="160" t="n">
        <v>30</v>
      </c>
      <c r="R809" s="212"/>
      <c r="S809" s="212"/>
      <c r="T809" s="215"/>
      <c r="U809" s="215"/>
      <c r="V809" s="209"/>
      <c r="W809" s="217"/>
      <c r="X809" s="209"/>
      <c r="Y809" s="209"/>
      <c r="Z809" s="209"/>
      <c r="AA809" s="216"/>
      <c r="AB809" s="217"/>
      <c r="AC809" s="217"/>
      <c r="AD809" s="209"/>
      <c r="AE809" s="209"/>
      <c r="AF809" s="209"/>
      <c r="AG809" s="218"/>
      <c r="AH809" s="212"/>
      <c r="AI809" s="212"/>
      <c r="AJ809" s="219" t="n">
        <f aca="false">SeqEnd-SeqBeg+1</f>
        <v>1</v>
      </c>
      <c r="AK809" s="220" t="n">
        <f aca="false">AND( SeqBeg&lt;=Beg  , End &lt;=SeqEnd )</f>
        <v>0</v>
      </c>
      <c r="AL809" s="212"/>
      <c r="AM809" s="212"/>
      <c r="AN809" s="221"/>
      <c r="AO809" s="147" t="s">
        <v>103</v>
      </c>
      <c r="AP809" s="147" t="s">
        <v>103</v>
      </c>
      <c r="AQ809" s="147" t="s">
        <v>103</v>
      </c>
      <c r="AR809" s="147" t="s">
        <v>103</v>
      </c>
      <c r="AS809" s="147" t="s">
        <v>103</v>
      </c>
      <c r="AT809" s="147" t="s">
        <v>103</v>
      </c>
      <c r="AV809" s="212"/>
      <c r="AW809" s="222" t="str">
        <f aca="false">HYPERLINK(CONCATENATE("http://www.ncbi.nlm.nih.gov/nuccore/",BM809),BM809)</f>
        <v>KC911906</v>
      </c>
      <c r="AX809" s="219" t="str">
        <f aca="false">CONCATENATE(D809,IF(I809="","",CONCATENATE(".",I809)),IF(K809="","",CONCATENATE(".",K809)),IF(M809="","",CONCATENATE(".",M809)),IF(R809="","",CONCATENATE(".",R809)),IF(U809="","","(*)"))</f>
        <v>3.FRA.Toulouse .hum</v>
      </c>
      <c r="AY809" s="170" t="str">
        <f aca="false">CONCATENATE(BM809,".",BN809)</f>
        <v>KC911906.TR12</v>
      </c>
      <c r="AZ809" s="171" t="str">
        <f aca="false">IF(AV809="",IF(ISNUMBER(FIND(".",A809)),LEFT(A809,FIND(".",A809)-1),A809),AV809)</f>
        <v>KC911906</v>
      </c>
      <c r="BA809" s="171" t="str">
        <f aca="false">IF(ISNUMBER(FIND("-",AZ809)),LEFT(AZ809,FIND("-",AZ809)-1),AZ809)</f>
        <v>KC911906</v>
      </c>
      <c r="BB809" s="170" t="str">
        <f aca="false"> MEGAname &amp; "="</f>
        <v>KC911906=</v>
      </c>
      <c r="BC809" s="170" t="str">
        <f aca="false">Clear &amp; IF(span ,"Span","out")</f>
        <v>KC911906=out</v>
      </c>
      <c r="BD809" s="170" t="str">
        <f aca="false">Clear &amp; IF(span, IF(B809=".","Selected",B809),"out")</f>
        <v>KC911906=out</v>
      </c>
      <c r="BE809" s="170" t="str">
        <f aca="false">Clear &amp; Strain</f>
        <v>KC911906=TR12</v>
      </c>
      <c r="BF809" s="170" t="str">
        <f aca="false">CONCATENATE(A809,"=",F809,". ",AX809,IF(AB809="","",CONCATENATE(".",AB809)))</f>
        <v>KC911906=TR12. 3.FRA.Toulouse .hum</v>
      </c>
      <c r="BG809" s="170" t="str">
        <f aca="false">CONCATENATE(A809,"=",F809,". ",AX809)</f>
        <v>KC911906=TR12. 3.FRA.Toulouse .hum</v>
      </c>
      <c r="BH809" s="170" t="str">
        <f aca="false">CONCATENATE(A809,"=",AX809)</f>
        <v>KC911906=3.FRA.Toulouse .hum</v>
      </c>
      <c r="BI809" s="170" t="str">
        <f aca="false">CONCATENATE(A809,"=",ComForSubtype,D809)</f>
        <v>KC911906=3</v>
      </c>
      <c r="BJ809" s="170" t="str">
        <f aca="false">CONCATENATE(A809,"=",E809)</f>
        <v>KC911906=3chi</v>
      </c>
      <c r="BK809" s="170" t="str">
        <f aca="false">CONCATENATE(A809,"=",C809)</f>
        <v>KC911906=3</v>
      </c>
      <c r="BL809" s="170" t="str">
        <f aca="false">CONCATENATE(D809,"=")</f>
        <v>3=</v>
      </c>
      <c r="BM809" s="223" t="str">
        <f aca="false">IF(BA809="XX","",BA809)</f>
        <v>KC911906</v>
      </c>
      <c r="BN809" s="224" t="str">
        <f aca="false">CONCATENATE(IF(F809="","",F809),IF(G809="","",CONCATENATE(" / ",G809)))</f>
        <v>TR12</v>
      </c>
      <c r="BO809" s="225" t="str">
        <f aca="false">AX809</f>
        <v>3.FRA.Toulouse .hum</v>
      </c>
      <c r="BP809" s="226" t="str">
        <f aca="false">IF(V809="","",V809)</f>
        <v/>
      </c>
      <c r="BQ809" s="226" t="str">
        <f aca="false">IF(W809="","",CONCATENATE(W809,IF(LEFT(AO809,1)="s","+","")))</f>
        <v/>
      </c>
      <c r="BR809" s="226" t="str">
        <f aca="false">IF(X809="","",CONCATENATE(X809,IF(LEFT(AQ809,1)="s","+","")))</f>
        <v/>
      </c>
      <c r="BS809" s="226" t="str">
        <f aca="false">IF(Y809="","",CONCATENATE(Y809,IF(LEFT(AR809,1)="s","+","")))</f>
        <v/>
      </c>
      <c r="BT809" s="226" t="str">
        <f aca="false">IF(Z809="","",CONCATENATE(Z809,IF(LEFT(AS809,1)="s","+","")))</f>
        <v/>
      </c>
      <c r="BU809" s="227" t="str">
        <f aca="false">IF(AA809="","",CONCATENATE(AA809,IF(LEFT(AT809,1)="s","+","")))</f>
        <v/>
      </c>
      <c r="BV809" s="212"/>
      <c r="BW809" s="177" t="s">
        <v>338</v>
      </c>
      <c r="BX809" s="170" t="str">
        <f aca="false">IF(BW809&lt;&gt;"",IF(ISNUMBER(FIND("=",BW809)),LEFT(BW809,FIND("=",BW809)-1),BW809),BW809)</f>
        <v>xx</v>
      </c>
      <c r="BY809" s="170" t="str">
        <f aca="false">IF(BW809&lt;&gt;"",IF(ISNUMBER(FIND("=",BW809)),RIGHT(BW809,LEN(BW809)-FIND("=",BW809)),""),"")</f>
        <v>Non_select</v>
      </c>
      <c r="BZ809" s="170" t="str">
        <f aca="false">IF(BX809&lt;&gt;"",IF(ISNUMBER(FIND(".",BX809)),LEFT(BX809,FIND(".",BX809)-1),BX809),BX809)</f>
        <v>xx</v>
      </c>
      <c r="CA809" s="170" t="str">
        <f aca="false">IF(BX809&lt;&gt;"",IF(ISNUMBER(FIND(".",BX809)),RIGHT(BX809,LEN(BX809)-FIND(".",BX809)),""),"")</f>
        <v/>
      </c>
      <c r="CB809" s="212"/>
      <c r="CC809" s="170" t="str">
        <f aca="false">A809</f>
        <v>KC911906</v>
      </c>
      <c r="CD809" s="178" t="s">
        <v>339</v>
      </c>
      <c r="CE809" s="178" t="s">
        <v>340</v>
      </c>
      <c r="CF809" s="178" t="s">
        <v>341</v>
      </c>
      <c r="CG809" s="212"/>
      <c r="CH809" s="212"/>
      <c r="CI809" s="212"/>
      <c r="CJ809" s="212"/>
      <c r="CK809" s="178"/>
      <c r="CL809" s="212"/>
      <c r="CM809" s="212"/>
      <c r="CN809" s="212"/>
      <c r="CO809" s="212"/>
      <c r="CP809" s="212"/>
      <c r="CQ809" s="212"/>
      <c r="CR809" s="228" t="n">
        <f aca="false">C809</f>
        <v>3</v>
      </c>
      <c r="CS809" s="229" t="n">
        <f aca="false">D809</f>
        <v>3</v>
      </c>
      <c r="CT809" s="170" t="str">
        <f aca="false">CONCATENATE(CD809," strain ",CM809," ",CL809,", partial cds")</f>
        <v>Hepatitis E virus strain  , partial cds</v>
      </c>
    </row>
    <row r="810" customFormat="false" ht="11.9" hidden="true" customHeight="true" outlineLevel="0" collapsed="false">
      <c r="A810" s="235" t="s">
        <v>1933</v>
      </c>
      <c r="B810" s="147" t="s">
        <v>371</v>
      </c>
      <c r="C810" s="148" t="n">
        <v>3</v>
      </c>
      <c r="D810" s="148" t="n">
        <v>3</v>
      </c>
      <c r="E810" s="150" t="s">
        <v>949</v>
      </c>
      <c r="F810" s="154" t="s">
        <v>1924</v>
      </c>
      <c r="G810" s="212"/>
      <c r="H810" s="146" t="s">
        <v>758</v>
      </c>
      <c r="I810" s="153" t="s">
        <v>759</v>
      </c>
      <c r="J810" s="154" t="s">
        <v>395</v>
      </c>
      <c r="K810" s="155" t="s">
        <v>760</v>
      </c>
      <c r="L810" s="231" t="s">
        <v>760</v>
      </c>
      <c r="M810" s="157" t="s">
        <v>348</v>
      </c>
      <c r="N810" s="213"/>
      <c r="O810" s="159" t="n">
        <v>2006</v>
      </c>
      <c r="P810" s="159" t="s">
        <v>1925</v>
      </c>
      <c r="Q810" s="159" t="n">
        <v>30</v>
      </c>
      <c r="R810" s="237"/>
      <c r="S810" s="237"/>
      <c r="T810" s="215"/>
      <c r="U810" s="215"/>
      <c r="V810" s="209"/>
      <c r="W810" s="217"/>
      <c r="X810" s="209"/>
      <c r="Y810" s="209"/>
      <c r="Z810" s="209"/>
      <c r="AA810" s="216"/>
      <c r="AB810" s="217"/>
      <c r="AC810" s="217"/>
      <c r="AD810" s="209"/>
      <c r="AE810" s="209"/>
      <c r="AF810" s="209"/>
      <c r="AG810" s="218"/>
      <c r="AH810" s="212"/>
      <c r="AI810" s="212"/>
      <c r="AJ810" s="219" t="n">
        <f aca="false">SeqEnd-SeqBeg+1</f>
        <v>1</v>
      </c>
      <c r="AK810" s="220" t="n">
        <f aca="false">AND( SeqBeg&lt;=Beg  , End &lt;=SeqEnd )</f>
        <v>0</v>
      </c>
      <c r="AL810" s="237"/>
      <c r="AM810" s="237"/>
      <c r="AN810" s="221"/>
      <c r="AO810" s="164" t="s">
        <v>103</v>
      </c>
      <c r="AP810" s="164" t="s">
        <v>103</v>
      </c>
      <c r="AQ810" s="164" t="s">
        <v>103</v>
      </c>
      <c r="AR810" s="164" t="s">
        <v>103</v>
      </c>
      <c r="AS810" s="164" t="s">
        <v>103</v>
      </c>
      <c r="AT810" s="164" t="s">
        <v>103</v>
      </c>
      <c r="AU810" s="237"/>
      <c r="AV810" s="237"/>
      <c r="AW810" s="222" t="str">
        <f aca="false">HYPERLINK(CONCATENATE("http://www.ncbi.nlm.nih.gov/nuccore/",BM810),BM810)</f>
        <v>KC911907</v>
      </c>
      <c r="AX810" s="219" t="str">
        <f aca="false">CONCATENATE(D810,IF(I810="","",CONCATENATE(".",I810)),IF(K810="","",CONCATENATE(".",K810)),IF(M810="","",CONCATENATE(".",M810)),IF(R810="","",CONCATENATE(".",R810)),IF(U810="","","(*)"))</f>
        <v>3.FRA.Toulouse .hum</v>
      </c>
      <c r="AY810" s="238" t="str">
        <f aca="false">CONCATENATE(BM810,".",BN810)</f>
        <v>KC911907.TR12</v>
      </c>
      <c r="AZ810" s="239" t="str">
        <f aca="false">IF(AV810="",IF(ISNUMBER(FIND(".",A810)),LEFT(A810,FIND(".",A810)-1),A810),AV810)</f>
        <v>KC911907</v>
      </c>
      <c r="BA810" s="239" t="str">
        <f aca="false">IF(ISNUMBER(FIND("-",AZ810)),LEFT(AZ810,FIND("-",AZ810)-1),AZ810)</f>
        <v>KC911907</v>
      </c>
      <c r="BB810" s="170" t="str">
        <f aca="false"> MEGAname &amp; "="</f>
        <v>KC911907=</v>
      </c>
      <c r="BC810" s="170" t="str">
        <f aca="false">Clear &amp; IF(span ,"Span","out")</f>
        <v>KC911907=out</v>
      </c>
      <c r="BD810" s="170" t="str">
        <f aca="false">Clear &amp; IF(span, IF(B810=".","Selected",B810),"out")</f>
        <v>KC911907=out</v>
      </c>
      <c r="BE810" s="170" t="str">
        <f aca="false">Clear &amp; Strain</f>
        <v>KC911907=TR12</v>
      </c>
      <c r="BF810" s="238" t="str">
        <f aca="false">CONCATENATE(A810,"=",F810,". ",AX810,IF(AB810="","",CONCATENATE(".",AB810)))</f>
        <v>KC911907=TR12. 3.FRA.Toulouse .hum</v>
      </c>
      <c r="BG810" s="238" t="str">
        <f aca="false">CONCATENATE(A810,"=",F810,". ",AX810)</f>
        <v>KC911907=TR12. 3.FRA.Toulouse .hum</v>
      </c>
      <c r="BH810" s="238" t="str">
        <f aca="false">CONCATENATE(A810,"=",AX810)</f>
        <v>KC911907=3.FRA.Toulouse .hum</v>
      </c>
      <c r="BI810" s="238" t="str">
        <f aca="false">CONCATENATE(A810,"=",ComForSubtype,D810)</f>
        <v>KC911907=3</v>
      </c>
      <c r="BJ810" s="238" t="str">
        <f aca="false">CONCATENATE(A810,"=",E810)</f>
        <v>KC911907=3chi</v>
      </c>
      <c r="BK810" s="238" t="str">
        <f aca="false">CONCATENATE(A810,"=",C810)</f>
        <v>KC911907=3</v>
      </c>
      <c r="BL810" s="238" t="str">
        <f aca="false">CONCATENATE(D810,"=")</f>
        <v>3=</v>
      </c>
      <c r="BM810" s="223" t="str">
        <f aca="false">IF(BA810="XX","",BA810)</f>
        <v>KC911907</v>
      </c>
      <c r="BN810" s="224" t="str">
        <f aca="false">CONCATENATE(IF(F810="","",F810),IF(G810="","",CONCATENATE(" / ",G810)))</f>
        <v>TR12</v>
      </c>
      <c r="BO810" s="225" t="str">
        <f aca="false">AX810</f>
        <v>3.FRA.Toulouse .hum</v>
      </c>
      <c r="BP810" s="226" t="str">
        <f aca="false">IF(V810="","",V810)</f>
        <v/>
      </c>
      <c r="BQ810" s="226" t="str">
        <f aca="false">IF(W810="","",CONCATENATE(W810,IF(LEFT(AO810,1)="s","+","")))</f>
        <v/>
      </c>
      <c r="BR810" s="226" t="str">
        <f aca="false">IF(X810="","",CONCATENATE(X810,IF(LEFT(AQ810,1)="s","+","")))</f>
        <v/>
      </c>
      <c r="BS810" s="226" t="str">
        <f aca="false">IF(Y810="","",CONCATENATE(Y810,IF(LEFT(AR810,1)="s","+","")))</f>
        <v/>
      </c>
      <c r="BT810" s="226" t="str">
        <f aca="false">IF(Z810="","",CONCATENATE(Z810,IF(LEFT(AS810,1)="s","+","")))</f>
        <v/>
      </c>
      <c r="BU810" s="227" t="str">
        <f aca="false">IF(AA810="","",CONCATENATE(AA810,IF(LEFT(AT810,1)="s","+","")))</f>
        <v/>
      </c>
      <c r="BV810" s="240"/>
      <c r="BW810" s="240" t="s">
        <v>338</v>
      </c>
      <c r="BX810" s="238" t="str">
        <f aca="false">IF(BW810&lt;&gt;"",IF(ISNUMBER(FIND("=",BW810)),LEFT(BW810,FIND("=",BW810)-1),BW810),BW810)</f>
        <v>xx</v>
      </c>
      <c r="BY810" s="238" t="str">
        <f aca="false">IF(BW810&lt;&gt;"",IF(ISNUMBER(FIND("=",BW810)),RIGHT(BW810,LEN(BW810)-FIND("=",BW810)),""),"")</f>
        <v>Non_select</v>
      </c>
      <c r="BZ810" s="238" t="str">
        <f aca="false">IF(BX810&lt;&gt;"",IF(ISNUMBER(FIND(".",BX810)),LEFT(BX810,FIND(".",BX810)-1),BX810),BX810)</f>
        <v>xx</v>
      </c>
      <c r="CA810" s="238" t="str">
        <f aca="false">IF(BX810&lt;&gt;"",IF(ISNUMBER(FIND(".",BX810)),RIGHT(BX810,LEN(BX810)-FIND(".",BX810)),""),"")</f>
        <v/>
      </c>
      <c r="CB810" s="240"/>
      <c r="CC810" s="238" t="str">
        <f aca="false">A810</f>
        <v>KC911907</v>
      </c>
      <c r="CD810" s="241" t="s">
        <v>339</v>
      </c>
      <c r="CE810" s="241" t="s">
        <v>340</v>
      </c>
      <c r="CF810" s="241" t="s">
        <v>341</v>
      </c>
      <c r="CG810" s="241"/>
      <c r="CH810" s="241"/>
      <c r="CI810" s="241"/>
      <c r="CJ810" s="241"/>
      <c r="CK810" s="241"/>
      <c r="CL810" s="241"/>
      <c r="CM810" s="238"/>
      <c r="CN810" s="238"/>
      <c r="CO810" s="238"/>
      <c r="CP810" s="238"/>
      <c r="CQ810" s="238"/>
      <c r="CR810" s="238" t="n">
        <f aca="false">C810</f>
        <v>3</v>
      </c>
      <c r="CS810" s="242" t="n">
        <f aca="false">D810</f>
        <v>3</v>
      </c>
      <c r="CT810" s="170" t="str">
        <f aca="false">CONCATENATE(CD810," strain ",CM810," ",CL810,", partial cds")</f>
        <v>Hepatitis E virus strain  , partial cds</v>
      </c>
    </row>
    <row r="811" s="146" customFormat="true" ht="11.9" hidden="true" customHeight="true" outlineLevel="0" collapsed="false">
      <c r="A811" s="154" t="s">
        <v>1934</v>
      </c>
      <c r="B811" s="147" t="s">
        <v>371</v>
      </c>
      <c r="C811" s="148" t="n">
        <v>3</v>
      </c>
      <c r="D811" s="148" t="n">
        <v>3</v>
      </c>
      <c r="E811" s="150" t="s">
        <v>949</v>
      </c>
      <c r="F811" s="154" t="s">
        <v>1924</v>
      </c>
      <c r="G811" s="212"/>
      <c r="H811" s="146" t="s">
        <v>758</v>
      </c>
      <c r="I811" s="153" t="s">
        <v>759</v>
      </c>
      <c r="J811" s="154" t="s">
        <v>395</v>
      </c>
      <c r="K811" s="155" t="s">
        <v>760</v>
      </c>
      <c r="L811" s="231" t="s">
        <v>760</v>
      </c>
      <c r="M811" s="157" t="s">
        <v>348</v>
      </c>
      <c r="N811" s="213"/>
      <c r="O811" s="159" t="n">
        <v>2006</v>
      </c>
      <c r="P811" s="160" t="s">
        <v>1925</v>
      </c>
      <c r="Q811" s="160" t="n">
        <v>30</v>
      </c>
      <c r="R811" s="212"/>
      <c r="S811" s="212"/>
      <c r="T811" s="215"/>
      <c r="U811" s="215"/>
      <c r="V811" s="209"/>
      <c r="W811" s="217"/>
      <c r="X811" s="209"/>
      <c r="Y811" s="209"/>
      <c r="Z811" s="209"/>
      <c r="AA811" s="216"/>
      <c r="AB811" s="217"/>
      <c r="AC811" s="217"/>
      <c r="AD811" s="209"/>
      <c r="AE811" s="209"/>
      <c r="AF811" s="209"/>
      <c r="AG811" s="218"/>
      <c r="AH811" s="212"/>
      <c r="AI811" s="212"/>
      <c r="AJ811" s="219" t="n">
        <f aca="false">SeqEnd-SeqBeg+1</f>
        <v>1</v>
      </c>
      <c r="AK811" s="220" t="n">
        <f aca="false">AND( SeqBeg&lt;=Beg  , End &lt;=SeqEnd )</f>
        <v>0</v>
      </c>
      <c r="AL811" s="212"/>
      <c r="AM811" s="212"/>
      <c r="AN811" s="221"/>
      <c r="AO811" s="147" t="s">
        <v>103</v>
      </c>
      <c r="AP811" s="147" t="s">
        <v>103</v>
      </c>
      <c r="AQ811" s="147" t="s">
        <v>103</v>
      </c>
      <c r="AR811" s="147" t="s">
        <v>103</v>
      </c>
      <c r="AS811" s="147" t="s">
        <v>103</v>
      </c>
      <c r="AT811" s="147" t="s">
        <v>103</v>
      </c>
      <c r="AV811" s="212"/>
      <c r="AW811" s="222" t="str">
        <f aca="false">HYPERLINK(CONCATENATE("http://www.ncbi.nlm.nih.gov/nuccore/",BM811),BM811)</f>
        <v>KC911908</v>
      </c>
      <c r="AX811" s="219" t="str">
        <f aca="false">CONCATENATE(D811,IF(I811="","",CONCATENATE(".",I811)),IF(K811="","",CONCATENATE(".",K811)),IF(M811="","",CONCATENATE(".",M811)),IF(R811="","",CONCATENATE(".",R811)),IF(U811="","","(*)"))</f>
        <v>3.FRA.Toulouse .hum</v>
      </c>
      <c r="AY811" s="170" t="str">
        <f aca="false">CONCATENATE(BM811,".",BN811)</f>
        <v>KC911908.TR12</v>
      </c>
      <c r="AZ811" s="171" t="str">
        <f aca="false">IF(AV811="",IF(ISNUMBER(FIND(".",A811)),LEFT(A811,FIND(".",A811)-1),A811),AV811)</f>
        <v>KC911908</v>
      </c>
      <c r="BA811" s="171" t="str">
        <f aca="false">IF(ISNUMBER(FIND("-",AZ811)),LEFT(AZ811,FIND("-",AZ811)-1),AZ811)</f>
        <v>KC911908</v>
      </c>
      <c r="BB811" s="170" t="str">
        <f aca="false"> MEGAname &amp; "="</f>
        <v>KC911908=</v>
      </c>
      <c r="BC811" s="170" t="str">
        <f aca="false">Clear &amp; IF(span ,"Span","out")</f>
        <v>KC911908=out</v>
      </c>
      <c r="BD811" s="170" t="str">
        <f aca="false">Clear &amp; IF(span, IF(B811=".","Selected",B811),"out")</f>
        <v>KC911908=out</v>
      </c>
      <c r="BE811" s="170" t="str">
        <f aca="false">Clear &amp; Strain</f>
        <v>KC911908=TR12</v>
      </c>
      <c r="BF811" s="170" t="str">
        <f aca="false">CONCATENATE(A811,"=",F811,". ",AX811,IF(AB811="","",CONCATENATE(".",AB811)))</f>
        <v>KC911908=TR12. 3.FRA.Toulouse .hum</v>
      </c>
      <c r="BG811" s="170" t="str">
        <f aca="false">CONCATENATE(A811,"=",F811,". ",AX811)</f>
        <v>KC911908=TR12. 3.FRA.Toulouse .hum</v>
      </c>
      <c r="BH811" s="170" t="str">
        <f aca="false">CONCATENATE(A811,"=",AX811)</f>
        <v>KC911908=3.FRA.Toulouse .hum</v>
      </c>
      <c r="BI811" s="170" t="str">
        <f aca="false">CONCATENATE(A811,"=",ComForSubtype,D811)</f>
        <v>KC911908=3</v>
      </c>
      <c r="BJ811" s="170" t="str">
        <f aca="false">CONCATENATE(A811,"=",E811)</f>
        <v>KC911908=3chi</v>
      </c>
      <c r="BK811" s="170" t="str">
        <f aca="false">CONCATENATE(A811,"=",C811)</f>
        <v>KC911908=3</v>
      </c>
      <c r="BL811" s="170" t="str">
        <f aca="false">CONCATENATE(D811,"=")</f>
        <v>3=</v>
      </c>
      <c r="BM811" s="223" t="str">
        <f aca="false">IF(BA811="XX","",BA811)</f>
        <v>KC911908</v>
      </c>
      <c r="BN811" s="224" t="str">
        <f aca="false">CONCATENATE(IF(F811="","",F811),IF(G811="","",CONCATENATE(" / ",G811)))</f>
        <v>TR12</v>
      </c>
      <c r="BO811" s="225" t="str">
        <f aca="false">AX811</f>
        <v>3.FRA.Toulouse .hum</v>
      </c>
      <c r="BP811" s="226" t="str">
        <f aca="false">IF(V811="","",V811)</f>
        <v/>
      </c>
      <c r="BQ811" s="226" t="str">
        <f aca="false">IF(W811="","",CONCATENATE(W811,IF(LEFT(AO811,1)="s","+","")))</f>
        <v/>
      </c>
      <c r="BR811" s="226" t="str">
        <f aca="false">IF(X811="","",CONCATENATE(X811,IF(LEFT(AQ811,1)="s","+","")))</f>
        <v/>
      </c>
      <c r="BS811" s="226" t="str">
        <f aca="false">IF(Y811="","",CONCATENATE(Y811,IF(LEFT(AR811,1)="s","+","")))</f>
        <v/>
      </c>
      <c r="BT811" s="226" t="str">
        <f aca="false">IF(Z811="","",CONCATENATE(Z811,IF(LEFT(AS811,1)="s","+","")))</f>
        <v/>
      </c>
      <c r="BU811" s="227" t="str">
        <f aca="false">IF(AA811="","",CONCATENATE(AA811,IF(LEFT(AT811,1)="s","+","")))</f>
        <v/>
      </c>
      <c r="BV811" s="212"/>
      <c r="BW811" s="177" t="s">
        <v>338</v>
      </c>
      <c r="BX811" s="170" t="str">
        <f aca="false">IF(BW811&lt;&gt;"",IF(ISNUMBER(FIND("=",BW811)),LEFT(BW811,FIND("=",BW811)-1),BW811),BW811)</f>
        <v>xx</v>
      </c>
      <c r="BY811" s="170" t="str">
        <f aca="false">IF(BW811&lt;&gt;"",IF(ISNUMBER(FIND("=",BW811)),RIGHT(BW811,LEN(BW811)-FIND("=",BW811)),""),"")</f>
        <v>Non_select</v>
      </c>
      <c r="BZ811" s="170" t="str">
        <f aca="false">IF(BX811&lt;&gt;"",IF(ISNUMBER(FIND(".",BX811)),LEFT(BX811,FIND(".",BX811)-1),BX811),BX811)</f>
        <v>xx</v>
      </c>
      <c r="CA811" s="170" t="str">
        <f aca="false">IF(BX811&lt;&gt;"",IF(ISNUMBER(FIND(".",BX811)),RIGHT(BX811,LEN(BX811)-FIND(".",BX811)),""),"")</f>
        <v/>
      </c>
      <c r="CB811" s="212"/>
      <c r="CC811" s="170" t="str">
        <f aca="false">A811</f>
        <v>KC911908</v>
      </c>
      <c r="CD811" s="178" t="s">
        <v>339</v>
      </c>
      <c r="CE811" s="178" t="s">
        <v>340</v>
      </c>
      <c r="CF811" s="178" t="s">
        <v>341</v>
      </c>
      <c r="CG811" s="212"/>
      <c r="CH811" s="212"/>
      <c r="CI811" s="212"/>
      <c r="CJ811" s="212"/>
      <c r="CK811" s="178"/>
      <c r="CL811" s="212"/>
      <c r="CM811" s="212"/>
      <c r="CN811" s="212"/>
      <c r="CO811" s="212"/>
      <c r="CP811" s="212"/>
      <c r="CQ811" s="212"/>
      <c r="CR811" s="228" t="n">
        <f aca="false">C811</f>
        <v>3</v>
      </c>
      <c r="CS811" s="229" t="n">
        <f aca="false">D811</f>
        <v>3</v>
      </c>
      <c r="CT811" s="170" t="str">
        <f aca="false">CONCATENATE(CD811," strain ",CM811," ",CL811,", partial cds")</f>
        <v>Hepatitis E virus strain  , partial cds</v>
      </c>
    </row>
    <row r="812" s="146" customFormat="true" ht="11.9" hidden="true" customHeight="true" outlineLevel="0" collapsed="false">
      <c r="A812" s="154" t="s">
        <v>1935</v>
      </c>
      <c r="B812" s="147" t="s">
        <v>371</v>
      </c>
      <c r="C812" s="148" t="n">
        <v>3</v>
      </c>
      <c r="D812" s="148" t="n">
        <v>3</v>
      </c>
      <c r="E812" s="150" t="s">
        <v>949</v>
      </c>
      <c r="F812" s="154" t="s">
        <v>1924</v>
      </c>
      <c r="G812" s="212"/>
      <c r="H812" s="146" t="s">
        <v>758</v>
      </c>
      <c r="I812" s="153" t="s">
        <v>759</v>
      </c>
      <c r="J812" s="154" t="s">
        <v>395</v>
      </c>
      <c r="K812" s="155" t="s">
        <v>760</v>
      </c>
      <c r="L812" s="231" t="s">
        <v>760</v>
      </c>
      <c r="M812" s="157" t="s">
        <v>348</v>
      </c>
      <c r="N812" s="213"/>
      <c r="O812" s="159" t="n">
        <v>2006</v>
      </c>
      <c r="P812" s="160" t="s">
        <v>1925</v>
      </c>
      <c r="Q812" s="160" t="n">
        <v>30</v>
      </c>
      <c r="R812" s="212"/>
      <c r="S812" s="212"/>
      <c r="T812" s="215"/>
      <c r="U812" s="215"/>
      <c r="V812" s="209"/>
      <c r="W812" s="217"/>
      <c r="X812" s="209"/>
      <c r="Y812" s="209"/>
      <c r="Z812" s="209"/>
      <c r="AA812" s="216"/>
      <c r="AB812" s="217"/>
      <c r="AC812" s="217"/>
      <c r="AD812" s="209"/>
      <c r="AE812" s="209"/>
      <c r="AF812" s="209"/>
      <c r="AG812" s="218"/>
      <c r="AH812" s="212"/>
      <c r="AI812" s="212"/>
      <c r="AJ812" s="219" t="n">
        <f aca="false">SeqEnd-SeqBeg+1</f>
        <v>1</v>
      </c>
      <c r="AK812" s="220" t="n">
        <f aca="false">AND( SeqBeg&lt;=Beg  , End &lt;=SeqEnd )</f>
        <v>0</v>
      </c>
      <c r="AL812" s="212"/>
      <c r="AM812" s="212"/>
      <c r="AN812" s="221"/>
      <c r="AO812" s="147" t="s">
        <v>103</v>
      </c>
      <c r="AP812" s="147" t="s">
        <v>103</v>
      </c>
      <c r="AQ812" s="147" t="s">
        <v>103</v>
      </c>
      <c r="AR812" s="147" t="s">
        <v>103</v>
      </c>
      <c r="AS812" s="147" t="s">
        <v>103</v>
      </c>
      <c r="AT812" s="147" t="s">
        <v>103</v>
      </c>
      <c r="AV812" s="212"/>
      <c r="AW812" s="222" t="str">
        <f aca="false">HYPERLINK(CONCATENATE("http://www.ncbi.nlm.nih.gov/nuccore/",BM812),BM812)</f>
        <v>KC911909</v>
      </c>
      <c r="AX812" s="219" t="str">
        <f aca="false">CONCATENATE(D812,IF(I812="","",CONCATENATE(".",I812)),IF(K812="","",CONCATENATE(".",K812)),IF(M812="","",CONCATENATE(".",M812)),IF(R812="","",CONCATENATE(".",R812)),IF(U812="","","(*)"))</f>
        <v>3.FRA.Toulouse .hum</v>
      </c>
      <c r="AY812" s="170" t="str">
        <f aca="false">CONCATENATE(BM812,".",BN812)</f>
        <v>KC911909.TR12</v>
      </c>
      <c r="AZ812" s="171" t="str">
        <f aca="false">IF(AV812="",IF(ISNUMBER(FIND(".",A812)),LEFT(A812,FIND(".",A812)-1),A812),AV812)</f>
        <v>KC911909</v>
      </c>
      <c r="BA812" s="171" t="str">
        <f aca="false">IF(ISNUMBER(FIND("-",AZ812)),LEFT(AZ812,FIND("-",AZ812)-1),AZ812)</f>
        <v>KC911909</v>
      </c>
      <c r="BB812" s="170" t="str">
        <f aca="false"> MEGAname &amp; "="</f>
        <v>KC911909=</v>
      </c>
      <c r="BC812" s="170" t="str">
        <f aca="false">Clear &amp; IF(span ,"Span","out")</f>
        <v>KC911909=out</v>
      </c>
      <c r="BD812" s="170" t="str">
        <f aca="false">Clear &amp; IF(span, IF(B812=".","Selected",B812),"out")</f>
        <v>KC911909=out</v>
      </c>
      <c r="BE812" s="170" t="str">
        <f aca="false">Clear &amp; Strain</f>
        <v>KC911909=TR12</v>
      </c>
      <c r="BF812" s="170" t="str">
        <f aca="false">CONCATENATE(A812,"=",F812,". ",AX812,IF(AB812="","",CONCATENATE(".",AB812)))</f>
        <v>KC911909=TR12. 3.FRA.Toulouse .hum</v>
      </c>
      <c r="BG812" s="170" t="str">
        <f aca="false">CONCATENATE(A812,"=",F812,". ",AX812)</f>
        <v>KC911909=TR12. 3.FRA.Toulouse .hum</v>
      </c>
      <c r="BH812" s="170" t="str">
        <f aca="false">CONCATENATE(A812,"=",AX812)</f>
        <v>KC911909=3.FRA.Toulouse .hum</v>
      </c>
      <c r="BI812" s="170" t="str">
        <f aca="false">CONCATENATE(A812,"=",ComForSubtype,D812)</f>
        <v>KC911909=3</v>
      </c>
      <c r="BJ812" s="170" t="str">
        <f aca="false">CONCATENATE(A812,"=",E812)</f>
        <v>KC911909=3chi</v>
      </c>
      <c r="BK812" s="170" t="str">
        <f aca="false">CONCATENATE(A812,"=",C812)</f>
        <v>KC911909=3</v>
      </c>
      <c r="BL812" s="170" t="str">
        <f aca="false">CONCATENATE(D812,"=")</f>
        <v>3=</v>
      </c>
      <c r="BM812" s="223" t="str">
        <f aca="false">IF(BA812="XX","",BA812)</f>
        <v>KC911909</v>
      </c>
      <c r="BN812" s="224" t="str">
        <f aca="false">CONCATENATE(IF(F812="","",F812),IF(G812="","",CONCATENATE(" / ",G812)))</f>
        <v>TR12</v>
      </c>
      <c r="BO812" s="225" t="str">
        <f aca="false">AX812</f>
        <v>3.FRA.Toulouse .hum</v>
      </c>
      <c r="BP812" s="226" t="str">
        <f aca="false">IF(V812="","",V812)</f>
        <v/>
      </c>
      <c r="BQ812" s="226" t="str">
        <f aca="false">IF(W812="","",CONCATENATE(W812,IF(LEFT(AO812,1)="s","+","")))</f>
        <v/>
      </c>
      <c r="BR812" s="226" t="str">
        <f aca="false">IF(X812="","",CONCATENATE(X812,IF(LEFT(AQ812,1)="s","+","")))</f>
        <v/>
      </c>
      <c r="BS812" s="226" t="str">
        <f aca="false">IF(Y812="","",CONCATENATE(Y812,IF(LEFT(AR812,1)="s","+","")))</f>
        <v/>
      </c>
      <c r="BT812" s="226" t="str">
        <f aca="false">IF(Z812="","",CONCATENATE(Z812,IF(LEFT(AS812,1)="s","+","")))</f>
        <v/>
      </c>
      <c r="BU812" s="227" t="str">
        <f aca="false">IF(AA812="","",CONCATENATE(AA812,IF(LEFT(AT812,1)="s","+","")))</f>
        <v/>
      </c>
      <c r="BV812" s="212"/>
      <c r="BW812" s="177" t="s">
        <v>338</v>
      </c>
      <c r="BX812" s="170" t="str">
        <f aca="false">IF(BW812&lt;&gt;"",IF(ISNUMBER(FIND("=",BW812)),LEFT(BW812,FIND("=",BW812)-1),BW812),BW812)</f>
        <v>xx</v>
      </c>
      <c r="BY812" s="170" t="str">
        <f aca="false">IF(BW812&lt;&gt;"",IF(ISNUMBER(FIND("=",BW812)),RIGHT(BW812,LEN(BW812)-FIND("=",BW812)),""),"")</f>
        <v>Non_select</v>
      </c>
      <c r="BZ812" s="170" t="str">
        <f aca="false">IF(BX812&lt;&gt;"",IF(ISNUMBER(FIND(".",BX812)),LEFT(BX812,FIND(".",BX812)-1),BX812),BX812)</f>
        <v>xx</v>
      </c>
      <c r="CA812" s="170" t="str">
        <f aca="false">IF(BX812&lt;&gt;"",IF(ISNUMBER(FIND(".",BX812)),RIGHT(BX812,LEN(BX812)-FIND(".",BX812)),""),"")</f>
        <v/>
      </c>
      <c r="CB812" s="212"/>
      <c r="CC812" s="170" t="str">
        <f aca="false">A812</f>
        <v>KC911909</v>
      </c>
      <c r="CD812" s="178" t="s">
        <v>339</v>
      </c>
      <c r="CE812" s="178" t="s">
        <v>340</v>
      </c>
      <c r="CF812" s="178" t="s">
        <v>341</v>
      </c>
      <c r="CG812" s="212"/>
      <c r="CH812" s="212"/>
      <c r="CI812" s="212"/>
      <c r="CJ812" s="212"/>
      <c r="CK812" s="178"/>
      <c r="CL812" s="212"/>
      <c r="CM812" s="212"/>
      <c r="CN812" s="212"/>
      <c r="CO812" s="212"/>
      <c r="CP812" s="212"/>
      <c r="CQ812" s="212"/>
      <c r="CR812" s="228" t="n">
        <f aca="false">C812</f>
        <v>3</v>
      </c>
      <c r="CS812" s="229" t="n">
        <f aca="false">D812</f>
        <v>3</v>
      </c>
      <c r="CT812" s="170" t="str">
        <f aca="false">CONCATENATE(CD812," strain ",CM812," ",CL812,", partial cds")</f>
        <v>Hepatitis E virus strain  , partial cds</v>
      </c>
    </row>
    <row r="813" s="146" customFormat="true" ht="11.9" hidden="true" customHeight="true" outlineLevel="0" collapsed="false">
      <c r="A813" s="154" t="s">
        <v>1936</v>
      </c>
      <c r="B813" s="147" t="s">
        <v>371</v>
      </c>
      <c r="C813" s="148" t="n">
        <v>3</v>
      </c>
      <c r="D813" s="148" t="n">
        <v>3</v>
      </c>
      <c r="E813" s="150" t="s">
        <v>949</v>
      </c>
      <c r="F813" s="154" t="s">
        <v>1924</v>
      </c>
      <c r="G813" s="212"/>
      <c r="H813" s="146" t="s">
        <v>758</v>
      </c>
      <c r="I813" s="153" t="s">
        <v>759</v>
      </c>
      <c r="J813" s="154" t="s">
        <v>395</v>
      </c>
      <c r="K813" s="155" t="s">
        <v>760</v>
      </c>
      <c r="L813" s="231" t="s">
        <v>760</v>
      </c>
      <c r="M813" s="157" t="s">
        <v>348</v>
      </c>
      <c r="N813" s="213"/>
      <c r="O813" s="159" t="n">
        <v>2006</v>
      </c>
      <c r="P813" s="160" t="s">
        <v>1925</v>
      </c>
      <c r="Q813" s="160" t="n">
        <v>30</v>
      </c>
      <c r="R813" s="212"/>
      <c r="S813" s="212"/>
      <c r="T813" s="215"/>
      <c r="U813" s="215"/>
      <c r="V813" s="209"/>
      <c r="W813" s="217"/>
      <c r="X813" s="209"/>
      <c r="Y813" s="209"/>
      <c r="Z813" s="209"/>
      <c r="AA813" s="216"/>
      <c r="AB813" s="217"/>
      <c r="AC813" s="217"/>
      <c r="AD813" s="209"/>
      <c r="AE813" s="209"/>
      <c r="AF813" s="209"/>
      <c r="AG813" s="218"/>
      <c r="AH813" s="212"/>
      <c r="AI813" s="212"/>
      <c r="AJ813" s="219" t="n">
        <f aca="false">SeqEnd-SeqBeg+1</f>
        <v>1</v>
      </c>
      <c r="AK813" s="220" t="n">
        <f aca="false">AND( SeqBeg&lt;=Beg  , End &lt;=SeqEnd )</f>
        <v>0</v>
      </c>
      <c r="AL813" s="212"/>
      <c r="AM813" s="212"/>
      <c r="AN813" s="221"/>
      <c r="AO813" s="147" t="s">
        <v>103</v>
      </c>
      <c r="AP813" s="147" t="s">
        <v>103</v>
      </c>
      <c r="AQ813" s="147" t="s">
        <v>103</v>
      </c>
      <c r="AR813" s="147" t="s">
        <v>103</v>
      </c>
      <c r="AS813" s="147" t="s">
        <v>103</v>
      </c>
      <c r="AT813" s="147" t="s">
        <v>103</v>
      </c>
      <c r="AV813" s="212"/>
      <c r="AW813" s="222" t="str">
        <f aca="false">HYPERLINK(CONCATENATE("http://www.ncbi.nlm.nih.gov/nuccore/",BM813),BM813)</f>
        <v>KC911910</v>
      </c>
      <c r="AX813" s="219" t="str">
        <f aca="false">CONCATENATE(D813,IF(I813="","",CONCATENATE(".",I813)),IF(K813="","",CONCATENATE(".",K813)),IF(M813="","",CONCATENATE(".",M813)),IF(R813="","",CONCATENATE(".",R813)),IF(U813="","","(*)"))</f>
        <v>3.FRA.Toulouse .hum</v>
      </c>
      <c r="AY813" s="170" t="str">
        <f aca="false">CONCATENATE(BM813,".",BN813)</f>
        <v>KC911910.TR12</v>
      </c>
      <c r="AZ813" s="171" t="str">
        <f aca="false">IF(AV813="",IF(ISNUMBER(FIND(".",A813)),LEFT(A813,FIND(".",A813)-1),A813),AV813)</f>
        <v>KC911910</v>
      </c>
      <c r="BA813" s="171" t="str">
        <f aca="false">IF(ISNUMBER(FIND("-",AZ813)),LEFT(AZ813,FIND("-",AZ813)-1),AZ813)</f>
        <v>KC911910</v>
      </c>
      <c r="BB813" s="170" t="str">
        <f aca="false"> MEGAname &amp; "="</f>
        <v>KC911910=</v>
      </c>
      <c r="BC813" s="170" t="str">
        <f aca="false">Clear &amp; IF(span ,"Span","out")</f>
        <v>KC911910=out</v>
      </c>
      <c r="BD813" s="170" t="str">
        <f aca="false">Clear &amp; IF(span, IF(B813=".","Selected",B813),"out")</f>
        <v>KC911910=out</v>
      </c>
      <c r="BE813" s="170" t="str">
        <f aca="false">Clear &amp; Strain</f>
        <v>KC911910=TR12</v>
      </c>
      <c r="BF813" s="170" t="str">
        <f aca="false">CONCATENATE(A813,"=",F813,". ",AX813,IF(AB813="","",CONCATENATE(".",AB813)))</f>
        <v>KC911910=TR12. 3.FRA.Toulouse .hum</v>
      </c>
      <c r="BG813" s="170" t="str">
        <f aca="false">CONCATENATE(A813,"=",F813,". ",AX813)</f>
        <v>KC911910=TR12. 3.FRA.Toulouse .hum</v>
      </c>
      <c r="BH813" s="170" t="str">
        <f aca="false">CONCATENATE(A813,"=",AX813)</f>
        <v>KC911910=3.FRA.Toulouse .hum</v>
      </c>
      <c r="BI813" s="170" t="str">
        <f aca="false">CONCATENATE(A813,"=",ComForSubtype,D813)</f>
        <v>KC911910=3</v>
      </c>
      <c r="BJ813" s="170" t="str">
        <f aca="false">CONCATENATE(A813,"=",E813)</f>
        <v>KC911910=3chi</v>
      </c>
      <c r="BK813" s="170" t="str">
        <f aca="false">CONCATENATE(A813,"=",C813)</f>
        <v>KC911910=3</v>
      </c>
      <c r="BL813" s="170" t="str">
        <f aca="false">CONCATENATE(D813,"=")</f>
        <v>3=</v>
      </c>
      <c r="BM813" s="223" t="str">
        <f aca="false">IF(BA813="XX","",BA813)</f>
        <v>KC911910</v>
      </c>
      <c r="BN813" s="224" t="str">
        <f aca="false">CONCATENATE(IF(F813="","",F813),IF(G813="","",CONCATENATE(" / ",G813)))</f>
        <v>TR12</v>
      </c>
      <c r="BO813" s="225" t="str">
        <f aca="false">AX813</f>
        <v>3.FRA.Toulouse .hum</v>
      </c>
      <c r="BP813" s="226" t="str">
        <f aca="false">IF(V813="","",V813)</f>
        <v/>
      </c>
      <c r="BQ813" s="226" t="str">
        <f aca="false">IF(W813="","",CONCATENATE(W813,IF(LEFT(AO813,1)="s","+","")))</f>
        <v/>
      </c>
      <c r="BR813" s="226" t="str">
        <f aca="false">IF(X813="","",CONCATENATE(X813,IF(LEFT(AQ813,1)="s","+","")))</f>
        <v/>
      </c>
      <c r="BS813" s="226" t="str">
        <f aca="false">IF(Y813="","",CONCATENATE(Y813,IF(LEFT(AR813,1)="s","+","")))</f>
        <v/>
      </c>
      <c r="BT813" s="226" t="str">
        <f aca="false">IF(Z813="","",CONCATENATE(Z813,IF(LEFT(AS813,1)="s","+","")))</f>
        <v/>
      </c>
      <c r="BU813" s="227" t="str">
        <f aca="false">IF(AA813="","",CONCATENATE(AA813,IF(LEFT(AT813,1)="s","+","")))</f>
        <v/>
      </c>
      <c r="BV813" s="212"/>
      <c r="BW813" s="177" t="s">
        <v>338</v>
      </c>
      <c r="BX813" s="170" t="str">
        <f aca="false">IF(BW813&lt;&gt;"",IF(ISNUMBER(FIND("=",BW813)),LEFT(BW813,FIND("=",BW813)-1),BW813),BW813)</f>
        <v>xx</v>
      </c>
      <c r="BY813" s="170" t="str">
        <f aca="false">IF(BW813&lt;&gt;"",IF(ISNUMBER(FIND("=",BW813)),RIGHT(BW813,LEN(BW813)-FIND("=",BW813)),""),"")</f>
        <v>Non_select</v>
      </c>
      <c r="BZ813" s="170" t="str">
        <f aca="false">IF(BX813&lt;&gt;"",IF(ISNUMBER(FIND(".",BX813)),LEFT(BX813,FIND(".",BX813)-1),BX813),BX813)</f>
        <v>xx</v>
      </c>
      <c r="CA813" s="170" t="str">
        <f aca="false">IF(BX813&lt;&gt;"",IF(ISNUMBER(FIND(".",BX813)),RIGHT(BX813,LEN(BX813)-FIND(".",BX813)),""),"")</f>
        <v/>
      </c>
      <c r="CB813" s="212"/>
      <c r="CC813" s="170" t="str">
        <f aca="false">A813</f>
        <v>KC911910</v>
      </c>
      <c r="CD813" s="178" t="s">
        <v>339</v>
      </c>
      <c r="CE813" s="178" t="s">
        <v>340</v>
      </c>
      <c r="CF813" s="178" t="s">
        <v>341</v>
      </c>
      <c r="CG813" s="212"/>
      <c r="CH813" s="212"/>
      <c r="CI813" s="212"/>
      <c r="CJ813" s="212"/>
      <c r="CK813" s="178"/>
      <c r="CL813" s="212"/>
      <c r="CM813" s="212"/>
      <c r="CN813" s="212"/>
      <c r="CO813" s="212"/>
      <c r="CP813" s="212"/>
      <c r="CQ813" s="212"/>
      <c r="CR813" s="228" t="n">
        <f aca="false">C813</f>
        <v>3</v>
      </c>
      <c r="CS813" s="229" t="n">
        <f aca="false">D813</f>
        <v>3</v>
      </c>
      <c r="CT813" s="170" t="str">
        <f aca="false">CONCATENATE(CD813," strain ",CM813," ",CL813,", partial cds")</f>
        <v>Hepatitis E virus strain  , partial cds</v>
      </c>
    </row>
    <row r="814" s="146" customFormat="true" ht="11.9" hidden="true" customHeight="true" outlineLevel="0" collapsed="false">
      <c r="A814" s="154" t="s">
        <v>1937</v>
      </c>
      <c r="B814" s="147" t="s">
        <v>371</v>
      </c>
      <c r="C814" s="148" t="n">
        <v>3</v>
      </c>
      <c r="D814" s="148" t="n">
        <v>3</v>
      </c>
      <c r="E814" s="150" t="s">
        <v>949</v>
      </c>
      <c r="F814" s="154" t="s">
        <v>1924</v>
      </c>
      <c r="G814" s="212"/>
      <c r="H814" s="146" t="s">
        <v>758</v>
      </c>
      <c r="I814" s="153" t="s">
        <v>759</v>
      </c>
      <c r="J814" s="154" t="s">
        <v>395</v>
      </c>
      <c r="K814" s="155" t="s">
        <v>760</v>
      </c>
      <c r="L814" s="231" t="s">
        <v>760</v>
      </c>
      <c r="M814" s="157" t="s">
        <v>348</v>
      </c>
      <c r="N814" s="213"/>
      <c r="O814" s="159" t="n">
        <v>2006</v>
      </c>
      <c r="P814" s="160" t="s">
        <v>1925</v>
      </c>
      <c r="Q814" s="160" t="n">
        <v>30</v>
      </c>
      <c r="R814" s="212"/>
      <c r="S814" s="212"/>
      <c r="T814" s="215"/>
      <c r="U814" s="215"/>
      <c r="V814" s="209"/>
      <c r="W814" s="217"/>
      <c r="X814" s="209"/>
      <c r="Y814" s="209"/>
      <c r="Z814" s="209"/>
      <c r="AA814" s="216"/>
      <c r="AB814" s="217"/>
      <c r="AC814" s="217"/>
      <c r="AD814" s="209"/>
      <c r="AE814" s="209"/>
      <c r="AF814" s="209"/>
      <c r="AG814" s="218"/>
      <c r="AH814" s="212"/>
      <c r="AI814" s="212"/>
      <c r="AJ814" s="219" t="n">
        <f aca="false">SeqEnd-SeqBeg+1</f>
        <v>1</v>
      </c>
      <c r="AK814" s="220" t="n">
        <f aca="false">AND( SeqBeg&lt;=Beg  , End &lt;=SeqEnd )</f>
        <v>0</v>
      </c>
      <c r="AL814" s="212"/>
      <c r="AM814" s="212"/>
      <c r="AN814" s="221"/>
      <c r="AO814" s="147" t="s">
        <v>103</v>
      </c>
      <c r="AP814" s="147" t="s">
        <v>103</v>
      </c>
      <c r="AQ814" s="147" t="s">
        <v>103</v>
      </c>
      <c r="AR814" s="147" t="s">
        <v>103</v>
      </c>
      <c r="AS814" s="147" t="s">
        <v>103</v>
      </c>
      <c r="AT814" s="147" t="s">
        <v>103</v>
      </c>
      <c r="AV814" s="212"/>
      <c r="AW814" s="222" t="str">
        <f aca="false">HYPERLINK(CONCATENATE("http://www.ncbi.nlm.nih.gov/nuccore/",BM814),BM814)</f>
        <v>KC911911</v>
      </c>
      <c r="AX814" s="219" t="str">
        <f aca="false">CONCATENATE(D814,IF(I814="","",CONCATENATE(".",I814)),IF(K814="","",CONCATENATE(".",K814)),IF(M814="","",CONCATENATE(".",M814)),IF(R814="","",CONCATENATE(".",R814)),IF(U814="","","(*)"))</f>
        <v>3.FRA.Toulouse .hum</v>
      </c>
      <c r="AY814" s="170" t="str">
        <f aca="false">CONCATENATE(BM814,".",BN814)</f>
        <v>KC911911.TR12</v>
      </c>
      <c r="AZ814" s="171" t="str">
        <f aca="false">IF(AV814="",IF(ISNUMBER(FIND(".",A814)),LEFT(A814,FIND(".",A814)-1),A814),AV814)</f>
        <v>KC911911</v>
      </c>
      <c r="BA814" s="171" t="str">
        <f aca="false">IF(ISNUMBER(FIND("-",AZ814)),LEFT(AZ814,FIND("-",AZ814)-1),AZ814)</f>
        <v>KC911911</v>
      </c>
      <c r="BB814" s="170" t="str">
        <f aca="false"> MEGAname &amp; "="</f>
        <v>KC911911=</v>
      </c>
      <c r="BC814" s="170" t="str">
        <f aca="false">Clear &amp; IF(span ,"Span","out")</f>
        <v>KC911911=out</v>
      </c>
      <c r="BD814" s="170" t="str">
        <f aca="false">Clear &amp; IF(span, IF(B814=".","Selected",B814),"out")</f>
        <v>KC911911=out</v>
      </c>
      <c r="BE814" s="170" t="str">
        <f aca="false">Clear &amp; Strain</f>
        <v>KC911911=TR12</v>
      </c>
      <c r="BF814" s="170" t="str">
        <f aca="false">CONCATENATE(A814,"=",F814,". ",AX814,IF(AB814="","",CONCATENATE(".",AB814)))</f>
        <v>KC911911=TR12. 3.FRA.Toulouse .hum</v>
      </c>
      <c r="BG814" s="170" t="str">
        <f aca="false">CONCATENATE(A814,"=",F814,". ",AX814)</f>
        <v>KC911911=TR12. 3.FRA.Toulouse .hum</v>
      </c>
      <c r="BH814" s="170" t="str">
        <f aca="false">CONCATENATE(A814,"=",AX814)</f>
        <v>KC911911=3.FRA.Toulouse .hum</v>
      </c>
      <c r="BI814" s="170" t="str">
        <f aca="false">CONCATENATE(A814,"=",ComForSubtype,D814)</f>
        <v>KC911911=3</v>
      </c>
      <c r="BJ814" s="170" t="str">
        <f aca="false">CONCATENATE(A814,"=",E814)</f>
        <v>KC911911=3chi</v>
      </c>
      <c r="BK814" s="170" t="str">
        <f aca="false">CONCATENATE(A814,"=",C814)</f>
        <v>KC911911=3</v>
      </c>
      <c r="BL814" s="170" t="str">
        <f aca="false">CONCATENATE(D814,"=")</f>
        <v>3=</v>
      </c>
      <c r="BM814" s="223" t="str">
        <f aca="false">IF(BA814="XX","",BA814)</f>
        <v>KC911911</v>
      </c>
      <c r="BN814" s="224" t="str">
        <f aca="false">CONCATENATE(IF(F814="","",F814),IF(G814="","",CONCATENATE(" / ",G814)))</f>
        <v>TR12</v>
      </c>
      <c r="BO814" s="225" t="str">
        <f aca="false">AX814</f>
        <v>3.FRA.Toulouse .hum</v>
      </c>
      <c r="BP814" s="226" t="str">
        <f aca="false">IF(V814="","",V814)</f>
        <v/>
      </c>
      <c r="BQ814" s="226" t="str">
        <f aca="false">IF(W814="","",CONCATENATE(W814,IF(LEFT(AO814,1)="s","+","")))</f>
        <v/>
      </c>
      <c r="BR814" s="226" t="str">
        <f aca="false">IF(X814="","",CONCATENATE(X814,IF(LEFT(AQ814,1)="s","+","")))</f>
        <v/>
      </c>
      <c r="BS814" s="226" t="str">
        <f aca="false">IF(Y814="","",CONCATENATE(Y814,IF(LEFT(AR814,1)="s","+","")))</f>
        <v/>
      </c>
      <c r="BT814" s="226" t="str">
        <f aca="false">IF(Z814="","",CONCATENATE(Z814,IF(LEFT(AS814,1)="s","+","")))</f>
        <v/>
      </c>
      <c r="BU814" s="227" t="str">
        <f aca="false">IF(AA814="","",CONCATENATE(AA814,IF(LEFT(AT814,1)="s","+","")))</f>
        <v/>
      </c>
      <c r="BV814" s="212"/>
      <c r="BW814" s="177" t="s">
        <v>338</v>
      </c>
      <c r="BX814" s="170" t="str">
        <f aca="false">IF(BW814&lt;&gt;"",IF(ISNUMBER(FIND("=",BW814)),LEFT(BW814,FIND("=",BW814)-1),BW814),BW814)</f>
        <v>xx</v>
      </c>
      <c r="BY814" s="170" t="str">
        <f aca="false">IF(BW814&lt;&gt;"",IF(ISNUMBER(FIND("=",BW814)),RIGHT(BW814,LEN(BW814)-FIND("=",BW814)),""),"")</f>
        <v>Non_select</v>
      </c>
      <c r="BZ814" s="170" t="str">
        <f aca="false">IF(BX814&lt;&gt;"",IF(ISNUMBER(FIND(".",BX814)),LEFT(BX814,FIND(".",BX814)-1),BX814),BX814)</f>
        <v>xx</v>
      </c>
      <c r="CA814" s="170" t="str">
        <f aca="false">IF(BX814&lt;&gt;"",IF(ISNUMBER(FIND(".",BX814)),RIGHT(BX814,LEN(BX814)-FIND(".",BX814)),""),"")</f>
        <v/>
      </c>
      <c r="CB814" s="212"/>
      <c r="CC814" s="170" t="str">
        <f aca="false">A814</f>
        <v>KC911911</v>
      </c>
      <c r="CD814" s="178" t="s">
        <v>339</v>
      </c>
      <c r="CE814" s="178" t="s">
        <v>340</v>
      </c>
      <c r="CF814" s="178" t="s">
        <v>341</v>
      </c>
      <c r="CG814" s="212"/>
      <c r="CH814" s="212"/>
      <c r="CI814" s="212"/>
      <c r="CJ814" s="212"/>
      <c r="CK814" s="178"/>
      <c r="CL814" s="212"/>
      <c r="CM814" s="212"/>
      <c r="CN814" s="212"/>
      <c r="CO814" s="212"/>
      <c r="CP814" s="212"/>
      <c r="CQ814" s="212"/>
      <c r="CR814" s="228" t="n">
        <f aca="false">C814</f>
        <v>3</v>
      </c>
      <c r="CS814" s="229" t="n">
        <f aca="false">D814</f>
        <v>3</v>
      </c>
      <c r="CT814" s="170" t="str">
        <f aca="false">CONCATENATE(CD814," strain ",CM814," ",CL814,", partial cds")</f>
        <v>Hepatitis E virus strain  , partial cds</v>
      </c>
    </row>
    <row r="815" s="146" customFormat="true" ht="11.9" hidden="true" customHeight="true" outlineLevel="0" collapsed="false">
      <c r="A815" s="154" t="s">
        <v>1938</v>
      </c>
      <c r="B815" s="147" t="s">
        <v>371</v>
      </c>
      <c r="C815" s="148" t="n">
        <v>3</v>
      </c>
      <c r="D815" s="148" t="n">
        <v>3</v>
      </c>
      <c r="E815" s="150" t="s">
        <v>949</v>
      </c>
      <c r="F815" s="154" t="s">
        <v>1924</v>
      </c>
      <c r="G815" s="212"/>
      <c r="H815" s="146" t="s">
        <v>758</v>
      </c>
      <c r="I815" s="153" t="s">
        <v>759</v>
      </c>
      <c r="J815" s="154" t="s">
        <v>395</v>
      </c>
      <c r="K815" s="155" t="s">
        <v>760</v>
      </c>
      <c r="L815" s="231" t="s">
        <v>760</v>
      </c>
      <c r="M815" s="157" t="s">
        <v>348</v>
      </c>
      <c r="N815" s="213"/>
      <c r="O815" s="159" t="n">
        <v>2006</v>
      </c>
      <c r="P815" s="160" t="s">
        <v>1925</v>
      </c>
      <c r="Q815" s="160" t="n">
        <v>30</v>
      </c>
      <c r="R815" s="212"/>
      <c r="S815" s="212"/>
      <c r="T815" s="215"/>
      <c r="U815" s="215"/>
      <c r="V815" s="209"/>
      <c r="W815" s="217"/>
      <c r="X815" s="209"/>
      <c r="Y815" s="209"/>
      <c r="Z815" s="209"/>
      <c r="AA815" s="216"/>
      <c r="AB815" s="217"/>
      <c r="AC815" s="217"/>
      <c r="AD815" s="209"/>
      <c r="AE815" s="209"/>
      <c r="AF815" s="209"/>
      <c r="AG815" s="218"/>
      <c r="AH815" s="212"/>
      <c r="AI815" s="212"/>
      <c r="AJ815" s="219" t="n">
        <f aca="false">SeqEnd-SeqBeg+1</f>
        <v>1</v>
      </c>
      <c r="AK815" s="220" t="n">
        <f aca="false">AND( SeqBeg&lt;=Beg  , End &lt;=SeqEnd )</f>
        <v>0</v>
      </c>
      <c r="AL815" s="212"/>
      <c r="AM815" s="212"/>
      <c r="AN815" s="221"/>
      <c r="AO815" s="147" t="s">
        <v>103</v>
      </c>
      <c r="AP815" s="147" t="s">
        <v>103</v>
      </c>
      <c r="AQ815" s="147" t="s">
        <v>103</v>
      </c>
      <c r="AR815" s="147" t="s">
        <v>103</v>
      </c>
      <c r="AS815" s="147" t="s">
        <v>103</v>
      </c>
      <c r="AT815" s="147" t="s">
        <v>103</v>
      </c>
      <c r="AV815" s="212"/>
      <c r="AW815" s="222" t="str">
        <f aca="false">HYPERLINK(CONCATENATE("http://www.ncbi.nlm.nih.gov/nuccore/",BM815),BM815)</f>
        <v>KC911912</v>
      </c>
      <c r="AX815" s="219" t="str">
        <f aca="false">CONCATENATE(D815,IF(I815="","",CONCATENATE(".",I815)),IF(K815="","",CONCATENATE(".",K815)),IF(M815="","",CONCATENATE(".",M815)),IF(R815="","",CONCATENATE(".",R815)),IF(U815="","","(*)"))</f>
        <v>3.FRA.Toulouse .hum</v>
      </c>
      <c r="AY815" s="170" t="str">
        <f aca="false">CONCATENATE(BM815,".",BN815)</f>
        <v>KC911912.TR12</v>
      </c>
      <c r="AZ815" s="171" t="str">
        <f aca="false">IF(AV815="",IF(ISNUMBER(FIND(".",A815)),LEFT(A815,FIND(".",A815)-1),A815),AV815)</f>
        <v>KC911912</v>
      </c>
      <c r="BA815" s="171" t="str">
        <f aca="false">IF(ISNUMBER(FIND("-",AZ815)),LEFT(AZ815,FIND("-",AZ815)-1),AZ815)</f>
        <v>KC911912</v>
      </c>
      <c r="BB815" s="170" t="str">
        <f aca="false"> MEGAname &amp; "="</f>
        <v>KC911912=</v>
      </c>
      <c r="BC815" s="170" t="str">
        <f aca="false">Clear &amp; IF(span ,"Span","out")</f>
        <v>KC911912=out</v>
      </c>
      <c r="BD815" s="170" t="str">
        <f aca="false">Clear &amp; IF(span, IF(B815=".","Selected",B815),"out")</f>
        <v>KC911912=out</v>
      </c>
      <c r="BE815" s="170" t="str">
        <f aca="false">Clear &amp; Strain</f>
        <v>KC911912=TR12</v>
      </c>
      <c r="BF815" s="170" t="str">
        <f aca="false">CONCATENATE(A815,"=",F815,". ",AX815,IF(AB815="","",CONCATENATE(".",AB815)))</f>
        <v>KC911912=TR12. 3.FRA.Toulouse .hum</v>
      </c>
      <c r="BG815" s="170" t="str">
        <f aca="false">CONCATENATE(A815,"=",F815,". ",AX815)</f>
        <v>KC911912=TR12. 3.FRA.Toulouse .hum</v>
      </c>
      <c r="BH815" s="170" t="str">
        <f aca="false">CONCATENATE(A815,"=",AX815)</f>
        <v>KC911912=3.FRA.Toulouse .hum</v>
      </c>
      <c r="BI815" s="170" t="str">
        <f aca="false">CONCATENATE(A815,"=",ComForSubtype,D815)</f>
        <v>KC911912=3</v>
      </c>
      <c r="BJ815" s="170" t="str">
        <f aca="false">CONCATENATE(A815,"=",E815)</f>
        <v>KC911912=3chi</v>
      </c>
      <c r="BK815" s="170" t="str">
        <f aca="false">CONCATENATE(A815,"=",C815)</f>
        <v>KC911912=3</v>
      </c>
      <c r="BL815" s="170" t="str">
        <f aca="false">CONCATENATE(D815,"=")</f>
        <v>3=</v>
      </c>
      <c r="BM815" s="223" t="str">
        <f aca="false">IF(BA815="XX","",BA815)</f>
        <v>KC911912</v>
      </c>
      <c r="BN815" s="224" t="str">
        <f aca="false">CONCATENATE(IF(F815="","",F815),IF(G815="","",CONCATENATE(" / ",G815)))</f>
        <v>TR12</v>
      </c>
      <c r="BO815" s="225" t="str">
        <f aca="false">AX815</f>
        <v>3.FRA.Toulouse .hum</v>
      </c>
      <c r="BP815" s="226" t="str">
        <f aca="false">IF(V815="","",V815)</f>
        <v/>
      </c>
      <c r="BQ815" s="226" t="str">
        <f aca="false">IF(W815="","",CONCATENATE(W815,IF(LEFT(AO815,1)="s","+","")))</f>
        <v/>
      </c>
      <c r="BR815" s="226" t="str">
        <f aca="false">IF(X815="","",CONCATENATE(X815,IF(LEFT(AQ815,1)="s","+","")))</f>
        <v/>
      </c>
      <c r="BS815" s="226" t="str">
        <f aca="false">IF(Y815="","",CONCATENATE(Y815,IF(LEFT(AR815,1)="s","+","")))</f>
        <v/>
      </c>
      <c r="BT815" s="226" t="str">
        <f aca="false">IF(Z815="","",CONCATENATE(Z815,IF(LEFT(AS815,1)="s","+","")))</f>
        <v/>
      </c>
      <c r="BU815" s="227" t="str">
        <f aca="false">IF(AA815="","",CONCATENATE(AA815,IF(LEFT(AT815,1)="s","+","")))</f>
        <v/>
      </c>
      <c r="BV815" s="212"/>
      <c r="BW815" s="177" t="s">
        <v>338</v>
      </c>
      <c r="BX815" s="170" t="str">
        <f aca="false">IF(BW815&lt;&gt;"",IF(ISNUMBER(FIND("=",BW815)),LEFT(BW815,FIND("=",BW815)-1),BW815),BW815)</f>
        <v>xx</v>
      </c>
      <c r="BY815" s="170" t="str">
        <f aca="false">IF(BW815&lt;&gt;"",IF(ISNUMBER(FIND("=",BW815)),RIGHT(BW815,LEN(BW815)-FIND("=",BW815)),""),"")</f>
        <v>Non_select</v>
      </c>
      <c r="BZ815" s="170" t="str">
        <f aca="false">IF(BX815&lt;&gt;"",IF(ISNUMBER(FIND(".",BX815)),LEFT(BX815,FIND(".",BX815)-1),BX815),BX815)</f>
        <v>xx</v>
      </c>
      <c r="CA815" s="170" t="str">
        <f aca="false">IF(BX815&lt;&gt;"",IF(ISNUMBER(FIND(".",BX815)),RIGHT(BX815,LEN(BX815)-FIND(".",BX815)),""),"")</f>
        <v/>
      </c>
      <c r="CB815" s="212"/>
      <c r="CC815" s="170" t="str">
        <f aca="false">A815</f>
        <v>KC911912</v>
      </c>
      <c r="CD815" s="178" t="s">
        <v>339</v>
      </c>
      <c r="CE815" s="178" t="s">
        <v>340</v>
      </c>
      <c r="CF815" s="178" t="s">
        <v>341</v>
      </c>
      <c r="CG815" s="212"/>
      <c r="CH815" s="212"/>
      <c r="CI815" s="212"/>
      <c r="CJ815" s="212"/>
      <c r="CK815" s="178"/>
      <c r="CL815" s="212"/>
      <c r="CM815" s="212"/>
      <c r="CN815" s="212"/>
      <c r="CO815" s="212"/>
      <c r="CP815" s="212"/>
      <c r="CQ815" s="212"/>
      <c r="CR815" s="228" t="n">
        <f aca="false">C815</f>
        <v>3</v>
      </c>
      <c r="CS815" s="229" t="n">
        <f aca="false">D815</f>
        <v>3</v>
      </c>
      <c r="CT815" s="170" t="str">
        <f aca="false">CONCATENATE(CD815," strain ",CM815," ",CL815,", partial cds")</f>
        <v>Hepatitis E virus strain  , partial cds</v>
      </c>
    </row>
    <row r="816" s="146" customFormat="true" ht="11.9" hidden="true" customHeight="true" outlineLevel="0" collapsed="false">
      <c r="A816" s="154" t="s">
        <v>1939</v>
      </c>
      <c r="B816" s="147" t="s">
        <v>371</v>
      </c>
      <c r="C816" s="148" t="n">
        <v>3</v>
      </c>
      <c r="D816" s="148" t="n">
        <v>3</v>
      </c>
      <c r="E816" s="150" t="s">
        <v>949</v>
      </c>
      <c r="F816" s="154" t="s">
        <v>1924</v>
      </c>
      <c r="G816" s="212"/>
      <c r="H816" s="146" t="s">
        <v>758</v>
      </c>
      <c r="I816" s="153" t="s">
        <v>759</v>
      </c>
      <c r="J816" s="154" t="s">
        <v>395</v>
      </c>
      <c r="K816" s="155" t="s">
        <v>760</v>
      </c>
      <c r="L816" s="231" t="s">
        <v>760</v>
      </c>
      <c r="M816" s="157" t="s">
        <v>348</v>
      </c>
      <c r="N816" s="213"/>
      <c r="O816" s="159" t="n">
        <v>2006</v>
      </c>
      <c r="P816" s="160" t="s">
        <v>1925</v>
      </c>
      <c r="Q816" s="160" t="n">
        <v>30</v>
      </c>
      <c r="R816" s="212"/>
      <c r="S816" s="212"/>
      <c r="T816" s="215"/>
      <c r="U816" s="215"/>
      <c r="V816" s="209"/>
      <c r="W816" s="217"/>
      <c r="X816" s="209"/>
      <c r="Y816" s="209"/>
      <c r="Z816" s="209"/>
      <c r="AA816" s="216"/>
      <c r="AB816" s="217"/>
      <c r="AC816" s="217"/>
      <c r="AD816" s="209"/>
      <c r="AE816" s="209"/>
      <c r="AF816" s="209"/>
      <c r="AG816" s="218"/>
      <c r="AH816" s="212"/>
      <c r="AI816" s="212"/>
      <c r="AJ816" s="219" t="n">
        <f aca="false">SeqEnd-SeqBeg+1</f>
        <v>1</v>
      </c>
      <c r="AK816" s="220" t="n">
        <f aca="false">AND( SeqBeg&lt;=Beg  , End &lt;=SeqEnd )</f>
        <v>0</v>
      </c>
      <c r="AL816" s="212"/>
      <c r="AM816" s="212"/>
      <c r="AN816" s="221"/>
      <c r="AO816" s="147" t="s">
        <v>103</v>
      </c>
      <c r="AP816" s="147" t="s">
        <v>103</v>
      </c>
      <c r="AQ816" s="147" t="s">
        <v>103</v>
      </c>
      <c r="AR816" s="147" t="s">
        <v>103</v>
      </c>
      <c r="AS816" s="147" t="s">
        <v>103</v>
      </c>
      <c r="AT816" s="147" t="s">
        <v>103</v>
      </c>
      <c r="AV816" s="212"/>
      <c r="AW816" s="222" t="str">
        <f aca="false">HYPERLINK(CONCATENATE("http://www.ncbi.nlm.nih.gov/nuccore/",BM816),BM816)</f>
        <v>KC911913</v>
      </c>
      <c r="AX816" s="219" t="str">
        <f aca="false">CONCATENATE(D816,IF(I816="","",CONCATENATE(".",I816)),IF(K816="","",CONCATENATE(".",K816)),IF(M816="","",CONCATENATE(".",M816)),IF(R816="","",CONCATENATE(".",R816)),IF(U816="","","(*)"))</f>
        <v>3.FRA.Toulouse .hum</v>
      </c>
      <c r="AY816" s="170" t="str">
        <f aca="false">CONCATENATE(BM816,".",BN816)</f>
        <v>KC911913.TR12</v>
      </c>
      <c r="AZ816" s="171" t="str">
        <f aca="false">IF(AV816="",IF(ISNUMBER(FIND(".",A816)),LEFT(A816,FIND(".",A816)-1),A816),AV816)</f>
        <v>KC911913</v>
      </c>
      <c r="BA816" s="171" t="str">
        <f aca="false">IF(ISNUMBER(FIND("-",AZ816)),LEFT(AZ816,FIND("-",AZ816)-1),AZ816)</f>
        <v>KC911913</v>
      </c>
      <c r="BB816" s="170" t="str">
        <f aca="false"> MEGAname &amp; "="</f>
        <v>KC911913=</v>
      </c>
      <c r="BC816" s="170" t="str">
        <f aca="false">Clear &amp; IF(span ,"Span","out")</f>
        <v>KC911913=out</v>
      </c>
      <c r="BD816" s="170" t="str">
        <f aca="false">Clear &amp; IF(span, IF(B816=".","Selected",B816),"out")</f>
        <v>KC911913=out</v>
      </c>
      <c r="BE816" s="170" t="str">
        <f aca="false">Clear &amp; Strain</f>
        <v>KC911913=TR12</v>
      </c>
      <c r="BF816" s="170" t="str">
        <f aca="false">CONCATENATE(A816,"=",F816,". ",AX816,IF(AB816="","",CONCATENATE(".",AB816)))</f>
        <v>KC911913=TR12. 3.FRA.Toulouse .hum</v>
      </c>
      <c r="BG816" s="170" t="str">
        <f aca="false">CONCATENATE(A816,"=",F816,". ",AX816)</f>
        <v>KC911913=TR12. 3.FRA.Toulouse .hum</v>
      </c>
      <c r="BH816" s="170" t="str">
        <f aca="false">CONCATENATE(A816,"=",AX816)</f>
        <v>KC911913=3.FRA.Toulouse .hum</v>
      </c>
      <c r="BI816" s="170" t="str">
        <f aca="false">CONCATENATE(A816,"=",ComForSubtype,D816)</f>
        <v>KC911913=3</v>
      </c>
      <c r="BJ816" s="170" t="str">
        <f aca="false">CONCATENATE(A816,"=",E816)</f>
        <v>KC911913=3chi</v>
      </c>
      <c r="BK816" s="170" t="str">
        <f aca="false">CONCATENATE(A816,"=",C816)</f>
        <v>KC911913=3</v>
      </c>
      <c r="BL816" s="170" t="str">
        <f aca="false">CONCATENATE(D816,"=")</f>
        <v>3=</v>
      </c>
      <c r="BM816" s="223" t="str">
        <f aca="false">IF(BA816="XX","",BA816)</f>
        <v>KC911913</v>
      </c>
      <c r="BN816" s="224" t="str">
        <f aca="false">CONCATENATE(IF(F816="","",F816),IF(G816="","",CONCATENATE(" / ",G816)))</f>
        <v>TR12</v>
      </c>
      <c r="BO816" s="225" t="str">
        <f aca="false">AX816</f>
        <v>3.FRA.Toulouse .hum</v>
      </c>
      <c r="BP816" s="226" t="str">
        <f aca="false">IF(V816="","",V816)</f>
        <v/>
      </c>
      <c r="BQ816" s="226" t="str">
        <f aca="false">IF(W816="","",CONCATENATE(W816,IF(LEFT(AO816,1)="s","+","")))</f>
        <v/>
      </c>
      <c r="BR816" s="226" t="str">
        <f aca="false">IF(X816="","",CONCATENATE(X816,IF(LEFT(AQ816,1)="s","+","")))</f>
        <v/>
      </c>
      <c r="BS816" s="226" t="str">
        <f aca="false">IF(Y816="","",CONCATENATE(Y816,IF(LEFT(AR816,1)="s","+","")))</f>
        <v/>
      </c>
      <c r="BT816" s="226" t="str">
        <f aca="false">IF(Z816="","",CONCATENATE(Z816,IF(LEFT(AS816,1)="s","+","")))</f>
        <v/>
      </c>
      <c r="BU816" s="227" t="str">
        <f aca="false">IF(AA816="","",CONCATENATE(AA816,IF(LEFT(AT816,1)="s","+","")))</f>
        <v/>
      </c>
      <c r="BV816" s="212"/>
      <c r="BW816" s="177" t="s">
        <v>338</v>
      </c>
      <c r="BX816" s="170" t="str">
        <f aca="false">IF(BW816&lt;&gt;"",IF(ISNUMBER(FIND("=",BW816)),LEFT(BW816,FIND("=",BW816)-1),BW816),BW816)</f>
        <v>xx</v>
      </c>
      <c r="BY816" s="170" t="str">
        <f aca="false">IF(BW816&lt;&gt;"",IF(ISNUMBER(FIND("=",BW816)),RIGHT(BW816,LEN(BW816)-FIND("=",BW816)),""),"")</f>
        <v>Non_select</v>
      </c>
      <c r="BZ816" s="170" t="str">
        <f aca="false">IF(BX816&lt;&gt;"",IF(ISNUMBER(FIND(".",BX816)),LEFT(BX816,FIND(".",BX816)-1),BX816),BX816)</f>
        <v>xx</v>
      </c>
      <c r="CA816" s="170" t="str">
        <f aca="false">IF(BX816&lt;&gt;"",IF(ISNUMBER(FIND(".",BX816)),RIGHT(BX816,LEN(BX816)-FIND(".",BX816)),""),"")</f>
        <v/>
      </c>
      <c r="CB816" s="212"/>
      <c r="CC816" s="170" t="str">
        <f aca="false">A816</f>
        <v>KC911913</v>
      </c>
      <c r="CD816" s="178" t="s">
        <v>339</v>
      </c>
      <c r="CE816" s="178" t="s">
        <v>340</v>
      </c>
      <c r="CF816" s="178" t="s">
        <v>341</v>
      </c>
      <c r="CG816" s="212"/>
      <c r="CH816" s="212"/>
      <c r="CI816" s="212"/>
      <c r="CJ816" s="212"/>
      <c r="CK816" s="178"/>
      <c r="CL816" s="212"/>
      <c r="CM816" s="212"/>
      <c r="CN816" s="212"/>
      <c r="CO816" s="212"/>
      <c r="CP816" s="212"/>
      <c r="CQ816" s="212"/>
      <c r="CR816" s="228" t="n">
        <f aca="false">C816</f>
        <v>3</v>
      </c>
      <c r="CS816" s="229" t="n">
        <f aca="false">D816</f>
        <v>3</v>
      </c>
      <c r="CT816" s="170" t="str">
        <f aca="false">CONCATENATE(CD816," strain ",CM816," ",CL816,", partial cds")</f>
        <v>Hepatitis E virus strain  , partial cds</v>
      </c>
    </row>
    <row r="817" s="146" customFormat="true" ht="11.9" hidden="true" customHeight="true" outlineLevel="0" collapsed="false">
      <c r="A817" s="154" t="s">
        <v>1940</v>
      </c>
      <c r="B817" s="147" t="s">
        <v>371</v>
      </c>
      <c r="C817" s="148" t="n">
        <v>3</v>
      </c>
      <c r="D817" s="148" t="n">
        <v>3</v>
      </c>
      <c r="E817" s="150" t="s">
        <v>949</v>
      </c>
      <c r="F817" s="154" t="s">
        <v>1924</v>
      </c>
      <c r="G817" s="212"/>
      <c r="H817" s="146" t="s">
        <v>758</v>
      </c>
      <c r="I817" s="153" t="s">
        <v>759</v>
      </c>
      <c r="J817" s="154" t="s">
        <v>395</v>
      </c>
      <c r="K817" s="155" t="s">
        <v>760</v>
      </c>
      <c r="L817" s="231" t="s">
        <v>760</v>
      </c>
      <c r="M817" s="157" t="s">
        <v>348</v>
      </c>
      <c r="N817" s="213"/>
      <c r="O817" s="159" t="n">
        <v>2006</v>
      </c>
      <c r="P817" s="160" t="s">
        <v>1925</v>
      </c>
      <c r="Q817" s="160" t="n">
        <v>30</v>
      </c>
      <c r="R817" s="212"/>
      <c r="S817" s="212"/>
      <c r="T817" s="215"/>
      <c r="U817" s="215"/>
      <c r="V817" s="209"/>
      <c r="W817" s="217"/>
      <c r="X817" s="209"/>
      <c r="Y817" s="209"/>
      <c r="Z817" s="209"/>
      <c r="AA817" s="216"/>
      <c r="AB817" s="217"/>
      <c r="AC817" s="217"/>
      <c r="AD817" s="209"/>
      <c r="AE817" s="209"/>
      <c r="AF817" s="209"/>
      <c r="AG817" s="218"/>
      <c r="AH817" s="212"/>
      <c r="AI817" s="212"/>
      <c r="AJ817" s="219" t="n">
        <f aca="false">SeqEnd-SeqBeg+1</f>
        <v>1</v>
      </c>
      <c r="AK817" s="220" t="n">
        <f aca="false">AND( SeqBeg&lt;=Beg  , End &lt;=SeqEnd )</f>
        <v>0</v>
      </c>
      <c r="AL817" s="212"/>
      <c r="AM817" s="212"/>
      <c r="AN817" s="221"/>
      <c r="AO817" s="147" t="s">
        <v>103</v>
      </c>
      <c r="AP817" s="147" t="s">
        <v>103</v>
      </c>
      <c r="AQ817" s="147" t="s">
        <v>103</v>
      </c>
      <c r="AR817" s="147" t="s">
        <v>103</v>
      </c>
      <c r="AS817" s="147" t="s">
        <v>103</v>
      </c>
      <c r="AT817" s="147" t="s">
        <v>103</v>
      </c>
      <c r="AV817" s="212"/>
      <c r="AW817" s="222" t="str">
        <f aca="false">HYPERLINK(CONCATENATE("http://www.ncbi.nlm.nih.gov/nuccore/",BM817),BM817)</f>
        <v>KC911914</v>
      </c>
      <c r="AX817" s="219" t="str">
        <f aca="false">CONCATENATE(D817,IF(I817="","",CONCATENATE(".",I817)),IF(K817="","",CONCATENATE(".",K817)),IF(M817="","",CONCATENATE(".",M817)),IF(R817="","",CONCATENATE(".",R817)),IF(U817="","","(*)"))</f>
        <v>3.FRA.Toulouse .hum</v>
      </c>
      <c r="AY817" s="170" t="str">
        <f aca="false">CONCATENATE(BM817,".",BN817)</f>
        <v>KC911914.TR12</v>
      </c>
      <c r="AZ817" s="171" t="str">
        <f aca="false">IF(AV817="",IF(ISNUMBER(FIND(".",A817)),LEFT(A817,FIND(".",A817)-1),A817),AV817)</f>
        <v>KC911914</v>
      </c>
      <c r="BA817" s="171" t="str">
        <f aca="false">IF(ISNUMBER(FIND("-",AZ817)),LEFT(AZ817,FIND("-",AZ817)-1),AZ817)</f>
        <v>KC911914</v>
      </c>
      <c r="BB817" s="170" t="str">
        <f aca="false"> MEGAname &amp; "="</f>
        <v>KC911914=</v>
      </c>
      <c r="BC817" s="170" t="str">
        <f aca="false">Clear &amp; IF(span ,"Span","out")</f>
        <v>KC911914=out</v>
      </c>
      <c r="BD817" s="170" t="str">
        <f aca="false">Clear &amp; IF(span, IF(B817=".","Selected",B817),"out")</f>
        <v>KC911914=out</v>
      </c>
      <c r="BE817" s="170" t="str">
        <f aca="false">Clear &amp; Strain</f>
        <v>KC911914=TR12</v>
      </c>
      <c r="BF817" s="170" t="str">
        <f aca="false">CONCATENATE(A817,"=",F817,". ",AX817,IF(AB817="","",CONCATENATE(".",AB817)))</f>
        <v>KC911914=TR12. 3.FRA.Toulouse .hum</v>
      </c>
      <c r="BG817" s="170" t="str">
        <f aca="false">CONCATENATE(A817,"=",F817,". ",AX817)</f>
        <v>KC911914=TR12. 3.FRA.Toulouse .hum</v>
      </c>
      <c r="BH817" s="170" t="str">
        <f aca="false">CONCATENATE(A817,"=",AX817)</f>
        <v>KC911914=3.FRA.Toulouse .hum</v>
      </c>
      <c r="BI817" s="170" t="str">
        <f aca="false">CONCATENATE(A817,"=",ComForSubtype,D817)</f>
        <v>KC911914=3</v>
      </c>
      <c r="BJ817" s="170" t="str">
        <f aca="false">CONCATENATE(A817,"=",E817)</f>
        <v>KC911914=3chi</v>
      </c>
      <c r="BK817" s="170" t="str">
        <f aca="false">CONCATENATE(A817,"=",C817)</f>
        <v>KC911914=3</v>
      </c>
      <c r="BL817" s="170" t="str">
        <f aca="false">CONCATENATE(D817,"=")</f>
        <v>3=</v>
      </c>
      <c r="BM817" s="223" t="str">
        <f aca="false">IF(BA817="XX","",BA817)</f>
        <v>KC911914</v>
      </c>
      <c r="BN817" s="224" t="str">
        <f aca="false">CONCATENATE(IF(F817="","",F817),IF(G817="","",CONCATENATE(" / ",G817)))</f>
        <v>TR12</v>
      </c>
      <c r="BO817" s="225" t="str">
        <f aca="false">AX817</f>
        <v>3.FRA.Toulouse .hum</v>
      </c>
      <c r="BP817" s="226" t="str">
        <f aca="false">IF(V817="","",V817)</f>
        <v/>
      </c>
      <c r="BQ817" s="226" t="str">
        <f aca="false">IF(W817="","",CONCATENATE(W817,IF(LEFT(AO817,1)="s","+","")))</f>
        <v/>
      </c>
      <c r="BR817" s="226" t="str">
        <f aca="false">IF(X817="","",CONCATENATE(X817,IF(LEFT(AQ817,1)="s","+","")))</f>
        <v/>
      </c>
      <c r="BS817" s="226" t="str">
        <f aca="false">IF(Y817="","",CONCATENATE(Y817,IF(LEFT(AR817,1)="s","+","")))</f>
        <v/>
      </c>
      <c r="BT817" s="226" t="str">
        <f aca="false">IF(Z817="","",CONCATENATE(Z817,IF(LEFT(AS817,1)="s","+","")))</f>
        <v/>
      </c>
      <c r="BU817" s="227" t="str">
        <f aca="false">IF(AA817="","",CONCATENATE(AA817,IF(LEFT(AT817,1)="s","+","")))</f>
        <v/>
      </c>
      <c r="BV817" s="212"/>
      <c r="BW817" s="177" t="s">
        <v>338</v>
      </c>
      <c r="BX817" s="170" t="str">
        <f aca="false">IF(BW817&lt;&gt;"",IF(ISNUMBER(FIND("=",BW817)),LEFT(BW817,FIND("=",BW817)-1),BW817),BW817)</f>
        <v>xx</v>
      </c>
      <c r="BY817" s="170" t="str">
        <f aca="false">IF(BW817&lt;&gt;"",IF(ISNUMBER(FIND("=",BW817)),RIGHT(BW817,LEN(BW817)-FIND("=",BW817)),""),"")</f>
        <v>Non_select</v>
      </c>
      <c r="BZ817" s="170" t="str">
        <f aca="false">IF(BX817&lt;&gt;"",IF(ISNUMBER(FIND(".",BX817)),LEFT(BX817,FIND(".",BX817)-1),BX817),BX817)</f>
        <v>xx</v>
      </c>
      <c r="CA817" s="170" t="str">
        <f aca="false">IF(BX817&lt;&gt;"",IF(ISNUMBER(FIND(".",BX817)),RIGHT(BX817,LEN(BX817)-FIND(".",BX817)),""),"")</f>
        <v/>
      </c>
      <c r="CB817" s="212"/>
      <c r="CC817" s="170" t="str">
        <f aca="false">A817</f>
        <v>KC911914</v>
      </c>
      <c r="CD817" s="178" t="s">
        <v>339</v>
      </c>
      <c r="CE817" s="178" t="s">
        <v>340</v>
      </c>
      <c r="CF817" s="178" t="s">
        <v>341</v>
      </c>
      <c r="CG817" s="212"/>
      <c r="CH817" s="212"/>
      <c r="CI817" s="212"/>
      <c r="CJ817" s="212"/>
      <c r="CK817" s="178"/>
      <c r="CL817" s="212"/>
      <c r="CM817" s="212"/>
      <c r="CN817" s="212"/>
      <c r="CO817" s="212"/>
      <c r="CP817" s="212"/>
      <c r="CQ817" s="212"/>
      <c r="CR817" s="228" t="n">
        <f aca="false">C817</f>
        <v>3</v>
      </c>
      <c r="CS817" s="229" t="n">
        <f aca="false">D817</f>
        <v>3</v>
      </c>
      <c r="CT817" s="170" t="str">
        <f aca="false">CONCATENATE(CD817," strain ",CM817," ",CL817,", partial cds")</f>
        <v>Hepatitis E virus strain  , partial cds</v>
      </c>
    </row>
    <row r="818" s="146" customFormat="true" ht="11.9" hidden="true" customHeight="true" outlineLevel="0" collapsed="false">
      <c r="A818" s="154" t="s">
        <v>1941</v>
      </c>
      <c r="B818" s="147" t="s">
        <v>371</v>
      </c>
      <c r="C818" s="148" t="n">
        <v>3</v>
      </c>
      <c r="D818" s="148" t="n">
        <v>3</v>
      </c>
      <c r="E818" s="150" t="s">
        <v>949</v>
      </c>
      <c r="F818" s="154" t="s">
        <v>1924</v>
      </c>
      <c r="G818" s="212"/>
      <c r="H818" s="146" t="s">
        <v>758</v>
      </c>
      <c r="I818" s="153" t="s">
        <v>759</v>
      </c>
      <c r="J818" s="154" t="s">
        <v>395</v>
      </c>
      <c r="K818" s="155" t="s">
        <v>760</v>
      </c>
      <c r="L818" s="231" t="s">
        <v>760</v>
      </c>
      <c r="M818" s="157" t="s">
        <v>348</v>
      </c>
      <c r="N818" s="213"/>
      <c r="O818" s="159" t="n">
        <v>2006</v>
      </c>
      <c r="P818" s="160" t="s">
        <v>1925</v>
      </c>
      <c r="Q818" s="160" t="n">
        <v>30</v>
      </c>
      <c r="R818" s="212"/>
      <c r="S818" s="212"/>
      <c r="T818" s="215"/>
      <c r="U818" s="215"/>
      <c r="V818" s="209"/>
      <c r="W818" s="217"/>
      <c r="X818" s="209"/>
      <c r="Y818" s="209"/>
      <c r="Z818" s="209"/>
      <c r="AA818" s="216"/>
      <c r="AB818" s="217"/>
      <c r="AC818" s="217"/>
      <c r="AD818" s="209"/>
      <c r="AE818" s="209"/>
      <c r="AF818" s="209"/>
      <c r="AG818" s="218"/>
      <c r="AH818" s="212"/>
      <c r="AI818" s="212"/>
      <c r="AJ818" s="219" t="n">
        <f aca="false">SeqEnd-SeqBeg+1</f>
        <v>1</v>
      </c>
      <c r="AK818" s="220" t="n">
        <f aca="false">AND( SeqBeg&lt;=Beg  , End &lt;=SeqEnd )</f>
        <v>0</v>
      </c>
      <c r="AL818" s="212"/>
      <c r="AM818" s="212"/>
      <c r="AN818" s="221"/>
      <c r="AO818" s="147" t="s">
        <v>103</v>
      </c>
      <c r="AP818" s="147" t="s">
        <v>103</v>
      </c>
      <c r="AQ818" s="147" t="s">
        <v>103</v>
      </c>
      <c r="AR818" s="147" t="s">
        <v>103</v>
      </c>
      <c r="AS818" s="147" t="s">
        <v>103</v>
      </c>
      <c r="AT818" s="147" t="s">
        <v>103</v>
      </c>
      <c r="AV818" s="212"/>
      <c r="AW818" s="222" t="str">
        <f aca="false">HYPERLINK(CONCATENATE("http://www.ncbi.nlm.nih.gov/nuccore/",BM818),BM818)</f>
        <v>KC911915</v>
      </c>
      <c r="AX818" s="219" t="str">
        <f aca="false">CONCATENATE(D818,IF(I818="","",CONCATENATE(".",I818)),IF(K818="","",CONCATENATE(".",K818)),IF(M818="","",CONCATENATE(".",M818)),IF(R818="","",CONCATENATE(".",R818)),IF(U818="","","(*)"))</f>
        <v>3.FRA.Toulouse .hum</v>
      </c>
      <c r="AY818" s="170" t="str">
        <f aca="false">CONCATENATE(BM818,".",BN818)</f>
        <v>KC911915.TR12</v>
      </c>
      <c r="AZ818" s="171" t="str">
        <f aca="false">IF(AV818="",IF(ISNUMBER(FIND(".",A818)),LEFT(A818,FIND(".",A818)-1),A818),AV818)</f>
        <v>KC911915</v>
      </c>
      <c r="BA818" s="171" t="str">
        <f aca="false">IF(ISNUMBER(FIND("-",AZ818)),LEFT(AZ818,FIND("-",AZ818)-1),AZ818)</f>
        <v>KC911915</v>
      </c>
      <c r="BB818" s="170" t="str">
        <f aca="false"> MEGAname &amp; "="</f>
        <v>KC911915=</v>
      </c>
      <c r="BC818" s="170" t="str">
        <f aca="false">Clear &amp; IF(span ,"Span","out")</f>
        <v>KC911915=out</v>
      </c>
      <c r="BD818" s="170" t="str">
        <f aca="false">Clear &amp; IF(span, IF(B818=".","Selected",B818),"out")</f>
        <v>KC911915=out</v>
      </c>
      <c r="BE818" s="170" t="str">
        <f aca="false">Clear &amp; Strain</f>
        <v>KC911915=TR12</v>
      </c>
      <c r="BF818" s="170" t="str">
        <f aca="false">CONCATENATE(A818,"=",F818,". ",AX818,IF(AB818="","",CONCATENATE(".",AB818)))</f>
        <v>KC911915=TR12. 3.FRA.Toulouse .hum</v>
      </c>
      <c r="BG818" s="170" t="str">
        <f aca="false">CONCATENATE(A818,"=",F818,". ",AX818)</f>
        <v>KC911915=TR12. 3.FRA.Toulouse .hum</v>
      </c>
      <c r="BH818" s="170" t="str">
        <f aca="false">CONCATENATE(A818,"=",AX818)</f>
        <v>KC911915=3.FRA.Toulouse .hum</v>
      </c>
      <c r="BI818" s="170" t="str">
        <f aca="false">CONCATENATE(A818,"=",ComForSubtype,D818)</f>
        <v>KC911915=3</v>
      </c>
      <c r="BJ818" s="170" t="str">
        <f aca="false">CONCATENATE(A818,"=",E818)</f>
        <v>KC911915=3chi</v>
      </c>
      <c r="BK818" s="170" t="str">
        <f aca="false">CONCATENATE(A818,"=",C818)</f>
        <v>KC911915=3</v>
      </c>
      <c r="BL818" s="170" t="str">
        <f aca="false">CONCATENATE(D818,"=")</f>
        <v>3=</v>
      </c>
      <c r="BM818" s="223" t="str">
        <f aca="false">IF(BA818="XX","",BA818)</f>
        <v>KC911915</v>
      </c>
      <c r="BN818" s="224" t="str">
        <f aca="false">CONCATENATE(IF(F818="","",F818),IF(G818="","",CONCATENATE(" / ",G818)))</f>
        <v>TR12</v>
      </c>
      <c r="BO818" s="225" t="str">
        <f aca="false">AX818</f>
        <v>3.FRA.Toulouse .hum</v>
      </c>
      <c r="BP818" s="226" t="str">
        <f aca="false">IF(V818="","",V818)</f>
        <v/>
      </c>
      <c r="BQ818" s="226" t="str">
        <f aca="false">IF(W818="","",CONCATENATE(W818,IF(LEFT(AO818,1)="s","+","")))</f>
        <v/>
      </c>
      <c r="BR818" s="226" t="str">
        <f aca="false">IF(X818="","",CONCATENATE(X818,IF(LEFT(AQ818,1)="s","+","")))</f>
        <v/>
      </c>
      <c r="BS818" s="226" t="str">
        <f aca="false">IF(Y818="","",CONCATENATE(Y818,IF(LEFT(AR818,1)="s","+","")))</f>
        <v/>
      </c>
      <c r="BT818" s="226" t="str">
        <f aca="false">IF(Z818="","",CONCATENATE(Z818,IF(LEFT(AS818,1)="s","+","")))</f>
        <v/>
      </c>
      <c r="BU818" s="227" t="str">
        <f aca="false">IF(AA818="","",CONCATENATE(AA818,IF(LEFT(AT818,1)="s","+","")))</f>
        <v/>
      </c>
      <c r="BV818" s="212"/>
      <c r="BW818" s="177" t="s">
        <v>338</v>
      </c>
      <c r="BX818" s="170" t="str">
        <f aca="false">IF(BW818&lt;&gt;"",IF(ISNUMBER(FIND("=",BW818)),LEFT(BW818,FIND("=",BW818)-1),BW818),BW818)</f>
        <v>xx</v>
      </c>
      <c r="BY818" s="170" t="str">
        <f aca="false">IF(BW818&lt;&gt;"",IF(ISNUMBER(FIND("=",BW818)),RIGHT(BW818,LEN(BW818)-FIND("=",BW818)),""),"")</f>
        <v>Non_select</v>
      </c>
      <c r="BZ818" s="170" t="str">
        <f aca="false">IF(BX818&lt;&gt;"",IF(ISNUMBER(FIND(".",BX818)),LEFT(BX818,FIND(".",BX818)-1),BX818),BX818)</f>
        <v>xx</v>
      </c>
      <c r="CA818" s="170" t="str">
        <f aca="false">IF(BX818&lt;&gt;"",IF(ISNUMBER(FIND(".",BX818)),RIGHT(BX818,LEN(BX818)-FIND(".",BX818)),""),"")</f>
        <v/>
      </c>
      <c r="CB818" s="212"/>
      <c r="CC818" s="170" t="str">
        <f aca="false">A818</f>
        <v>KC911915</v>
      </c>
      <c r="CD818" s="178" t="s">
        <v>339</v>
      </c>
      <c r="CE818" s="178" t="s">
        <v>340</v>
      </c>
      <c r="CF818" s="178" t="s">
        <v>341</v>
      </c>
      <c r="CG818" s="212"/>
      <c r="CH818" s="212"/>
      <c r="CI818" s="212"/>
      <c r="CJ818" s="212"/>
      <c r="CK818" s="178"/>
      <c r="CL818" s="212"/>
      <c r="CM818" s="212"/>
      <c r="CN818" s="212"/>
      <c r="CO818" s="212"/>
      <c r="CP818" s="212"/>
      <c r="CQ818" s="212"/>
      <c r="CR818" s="228" t="n">
        <f aca="false">C818</f>
        <v>3</v>
      </c>
      <c r="CS818" s="229" t="n">
        <f aca="false">D818</f>
        <v>3</v>
      </c>
      <c r="CT818" s="170" t="str">
        <f aca="false">CONCATENATE(CD818," strain ",CM818," ",CL818,", partial cds")</f>
        <v>Hepatitis E virus strain  , partial cds</v>
      </c>
    </row>
    <row r="819" s="146" customFormat="true" ht="11.9" hidden="true" customHeight="true" outlineLevel="0" collapsed="false">
      <c r="A819" s="154" t="s">
        <v>1942</v>
      </c>
      <c r="B819" s="147" t="s">
        <v>371</v>
      </c>
      <c r="C819" s="148" t="n">
        <v>3</v>
      </c>
      <c r="D819" s="148" t="n">
        <v>3</v>
      </c>
      <c r="E819" s="150" t="s">
        <v>949</v>
      </c>
      <c r="F819" s="154" t="s">
        <v>1924</v>
      </c>
      <c r="G819" s="212"/>
      <c r="H819" s="146" t="s">
        <v>758</v>
      </c>
      <c r="I819" s="153" t="s">
        <v>759</v>
      </c>
      <c r="J819" s="154" t="s">
        <v>395</v>
      </c>
      <c r="K819" s="155" t="s">
        <v>760</v>
      </c>
      <c r="L819" s="231" t="s">
        <v>760</v>
      </c>
      <c r="M819" s="157" t="s">
        <v>348</v>
      </c>
      <c r="N819" s="213"/>
      <c r="O819" s="159" t="n">
        <v>2006</v>
      </c>
      <c r="P819" s="160" t="s">
        <v>1925</v>
      </c>
      <c r="Q819" s="160" t="n">
        <v>30</v>
      </c>
      <c r="R819" s="212"/>
      <c r="S819" s="212"/>
      <c r="T819" s="215"/>
      <c r="U819" s="215"/>
      <c r="V819" s="209"/>
      <c r="W819" s="217"/>
      <c r="X819" s="209"/>
      <c r="Y819" s="209"/>
      <c r="Z819" s="209"/>
      <c r="AA819" s="216"/>
      <c r="AB819" s="217"/>
      <c r="AC819" s="217"/>
      <c r="AD819" s="209"/>
      <c r="AE819" s="209"/>
      <c r="AF819" s="209"/>
      <c r="AG819" s="218"/>
      <c r="AH819" s="212"/>
      <c r="AI819" s="212"/>
      <c r="AJ819" s="219" t="n">
        <f aca="false">SeqEnd-SeqBeg+1</f>
        <v>1</v>
      </c>
      <c r="AK819" s="220" t="n">
        <f aca="false">AND( SeqBeg&lt;=Beg  , End &lt;=SeqEnd )</f>
        <v>0</v>
      </c>
      <c r="AL819" s="212"/>
      <c r="AM819" s="212"/>
      <c r="AN819" s="221"/>
      <c r="AO819" s="147" t="s">
        <v>103</v>
      </c>
      <c r="AP819" s="147" t="s">
        <v>103</v>
      </c>
      <c r="AQ819" s="147" t="s">
        <v>103</v>
      </c>
      <c r="AR819" s="147" t="s">
        <v>103</v>
      </c>
      <c r="AS819" s="147" t="s">
        <v>103</v>
      </c>
      <c r="AT819" s="147" t="s">
        <v>103</v>
      </c>
      <c r="AV819" s="212"/>
      <c r="AW819" s="222" t="str">
        <f aca="false">HYPERLINK(CONCATENATE("http://www.ncbi.nlm.nih.gov/nuccore/",BM819),BM819)</f>
        <v>KC911916</v>
      </c>
      <c r="AX819" s="219" t="str">
        <f aca="false">CONCATENATE(D819,IF(I819="","",CONCATENATE(".",I819)),IF(K819="","",CONCATENATE(".",K819)),IF(M819="","",CONCATENATE(".",M819)),IF(R819="","",CONCATENATE(".",R819)),IF(U819="","","(*)"))</f>
        <v>3.FRA.Toulouse .hum</v>
      </c>
      <c r="AY819" s="170" t="str">
        <f aca="false">CONCATENATE(BM819,".",BN819)</f>
        <v>KC911916.TR12</v>
      </c>
      <c r="AZ819" s="171" t="str">
        <f aca="false">IF(AV819="",IF(ISNUMBER(FIND(".",A819)),LEFT(A819,FIND(".",A819)-1),A819),AV819)</f>
        <v>KC911916</v>
      </c>
      <c r="BA819" s="171" t="str">
        <f aca="false">IF(ISNUMBER(FIND("-",AZ819)),LEFT(AZ819,FIND("-",AZ819)-1),AZ819)</f>
        <v>KC911916</v>
      </c>
      <c r="BB819" s="170" t="str">
        <f aca="false"> MEGAname &amp; "="</f>
        <v>KC911916=</v>
      </c>
      <c r="BC819" s="170" t="str">
        <f aca="false">Clear &amp; IF(span ,"Span","out")</f>
        <v>KC911916=out</v>
      </c>
      <c r="BD819" s="170" t="str">
        <f aca="false">Clear &amp; IF(span, IF(B819=".","Selected",B819),"out")</f>
        <v>KC911916=out</v>
      </c>
      <c r="BE819" s="170" t="str">
        <f aca="false">Clear &amp; Strain</f>
        <v>KC911916=TR12</v>
      </c>
      <c r="BF819" s="170" t="str">
        <f aca="false">CONCATENATE(A819,"=",F819,". ",AX819,IF(AB819="","",CONCATENATE(".",AB819)))</f>
        <v>KC911916=TR12. 3.FRA.Toulouse .hum</v>
      </c>
      <c r="BG819" s="170" t="str">
        <f aca="false">CONCATENATE(A819,"=",F819,". ",AX819)</f>
        <v>KC911916=TR12. 3.FRA.Toulouse .hum</v>
      </c>
      <c r="BH819" s="170" t="str">
        <f aca="false">CONCATENATE(A819,"=",AX819)</f>
        <v>KC911916=3.FRA.Toulouse .hum</v>
      </c>
      <c r="BI819" s="170" t="str">
        <f aca="false">CONCATENATE(A819,"=",ComForSubtype,D819)</f>
        <v>KC911916=3</v>
      </c>
      <c r="BJ819" s="170" t="str">
        <f aca="false">CONCATENATE(A819,"=",E819)</f>
        <v>KC911916=3chi</v>
      </c>
      <c r="BK819" s="170" t="str">
        <f aca="false">CONCATENATE(A819,"=",C819)</f>
        <v>KC911916=3</v>
      </c>
      <c r="BL819" s="170" t="str">
        <f aca="false">CONCATENATE(D819,"=")</f>
        <v>3=</v>
      </c>
      <c r="BM819" s="223" t="str">
        <f aca="false">IF(BA819="XX","",BA819)</f>
        <v>KC911916</v>
      </c>
      <c r="BN819" s="224" t="str">
        <f aca="false">CONCATENATE(IF(F819="","",F819),IF(G819="","",CONCATENATE(" / ",G819)))</f>
        <v>TR12</v>
      </c>
      <c r="BO819" s="225" t="str">
        <f aca="false">AX819</f>
        <v>3.FRA.Toulouse .hum</v>
      </c>
      <c r="BP819" s="226" t="str">
        <f aca="false">IF(V819="","",V819)</f>
        <v/>
      </c>
      <c r="BQ819" s="226" t="str">
        <f aca="false">IF(W819="","",CONCATENATE(W819,IF(LEFT(AO819,1)="s","+","")))</f>
        <v/>
      </c>
      <c r="BR819" s="226" t="str">
        <f aca="false">IF(X819="","",CONCATENATE(X819,IF(LEFT(AQ819,1)="s","+","")))</f>
        <v/>
      </c>
      <c r="BS819" s="226" t="str">
        <f aca="false">IF(Y819="","",CONCATENATE(Y819,IF(LEFT(AR819,1)="s","+","")))</f>
        <v/>
      </c>
      <c r="BT819" s="226" t="str">
        <f aca="false">IF(Z819="","",CONCATENATE(Z819,IF(LEFT(AS819,1)="s","+","")))</f>
        <v/>
      </c>
      <c r="BU819" s="227" t="str">
        <f aca="false">IF(AA819="","",CONCATENATE(AA819,IF(LEFT(AT819,1)="s","+","")))</f>
        <v/>
      </c>
      <c r="BV819" s="212"/>
      <c r="BW819" s="177" t="s">
        <v>338</v>
      </c>
      <c r="BX819" s="170" t="str">
        <f aca="false">IF(BW819&lt;&gt;"",IF(ISNUMBER(FIND("=",BW819)),LEFT(BW819,FIND("=",BW819)-1),BW819),BW819)</f>
        <v>xx</v>
      </c>
      <c r="BY819" s="170" t="str">
        <f aca="false">IF(BW819&lt;&gt;"",IF(ISNUMBER(FIND("=",BW819)),RIGHT(BW819,LEN(BW819)-FIND("=",BW819)),""),"")</f>
        <v>Non_select</v>
      </c>
      <c r="BZ819" s="170" t="str">
        <f aca="false">IF(BX819&lt;&gt;"",IF(ISNUMBER(FIND(".",BX819)),LEFT(BX819,FIND(".",BX819)-1),BX819),BX819)</f>
        <v>xx</v>
      </c>
      <c r="CA819" s="170" t="str">
        <f aca="false">IF(BX819&lt;&gt;"",IF(ISNUMBER(FIND(".",BX819)),RIGHT(BX819,LEN(BX819)-FIND(".",BX819)),""),"")</f>
        <v/>
      </c>
      <c r="CB819" s="212"/>
      <c r="CC819" s="170" t="str">
        <f aca="false">A819</f>
        <v>KC911916</v>
      </c>
      <c r="CD819" s="178" t="s">
        <v>339</v>
      </c>
      <c r="CE819" s="178" t="s">
        <v>340</v>
      </c>
      <c r="CF819" s="178" t="s">
        <v>341</v>
      </c>
      <c r="CG819" s="212"/>
      <c r="CH819" s="212"/>
      <c r="CI819" s="212"/>
      <c r="CJ819" s="212"/>
      <c r="CK819" s="178"/>
      <c r="CL819" s="212"/>
      <c r="CM819" s="212"/>
      <c r="CN819" s="212"/>
      <c r="CO819" s="212"/>
      <c r="CP819" s="212"/>
      <c r="CQ819" s="212"/>
      <c r="CR819" s="228" t="n">
        <f aca="false">C819</f>
        <v>3</v>
      </c>
      <c r="CS819" s="229" t="n">
        <f aca="false">D819</f>
        <v>3</v>
      </c>
      <c r="CT819" s="170" t="str">
        <f aca="false">CONCATENATE(CD819," strain ",CM819," ",CL819,", partial cds")</f>
        <v>Hepatitis E virus strain  , partial cds</v>
      </c>
    </row>
    <row r="820" s="146" customFormat="true" ht="11.9" hidden="true" customHeight="true" outlineLevel="0" collapsed="false">
      <c r="A820" s="154" t="s">
        <v>1943</v>
      </c>
      <c r="B820" s="147" t="s">
        <v>371</v>
      </c>
      <c r="C820" s="148" t="n">
        <v>3</v>
      </c>
      <c r="D820" s="148" t="n">
        <v>3</v>
      </c>
      <c r="E820" s="150" t="s">
        <v>949</v>
      </c>
      <c r="F820" s="154" t="s">
        <v>1924</v>
      </c>
      <c r="G820" s="221" t="n">
        <v>16</v>
      </c>
      <c r="H820" s="146" t="s">
        <v>758</v>
      </c>
      <c r="I820" s="153" t="s">
        <v>759</v>
      </c>
      <c r="J820" s="154" t="s">
        <v>395</v>
      </c>
      <c r="K820" s="155" t="s">
        <v>760</v>
      </c>
      <c r="L820" s="231" t="s">
        <v>760</v>
      </c>
      <c r="M820" s="157" t="s">
        <v>348</v>
      </c>
      <c r="N820" s="213"/>
      <c r="O820" s="159" t="n">
        <v>2006</v>
      </c>
      <c r="P820" s="160" t="s">
        <v>1925</v>
      </c>
      <c r="Q820" s="160" t="n">
        <v>30</v>
      </c>
      <c r="R820" s="212"/>
      <c r="S820" s="212"/>
      <c r="T820" s="215"/>
      <c r="U820" s="215"/>
      <c r="V820" s="209"/>
      <c r="W820" s="217"/>
      <c r="X820" s="209"/>
      <c r="Y820" s="209"/>
      <c r="Z820" s="209"/>
      <c r="AA820" s="216"/>
      <c r="AB820" s="217"/>
      <c r="AC820" s="217"/>
      <c r="AD820" s="209"/>
      <c r="AE820" s="209"/>
      <c r="AF820" s="209"/>
      <c r="AG820" s="218"/>
      <c r="AH820" s="212"/>
      <c r="AI820" s="212"/>
      <c r="AJ820" s="219" t="n">
        <f aca="false">SeqEnd-SeqBeg+1</f>
        <v>1</v>
      </c>
      <c r="AK820" s="220" t="n">
        <f aca="false">AND( SeqBeg&lt;=Beg  , End &lt;=SeqEnd )</f>
        <v>0</v>
      </c>
      <c r="AL820" s="212"/>
      <c r="AM820" s="212"/>
      <c r="AN820" s="221"/>
      <c r="AO820" s="147" t="s">
        <v>103</v>
      </c>
      <c r="AP820" s="147" t="s">
        <v>103</v>
      </c>
      <c r="AQ820" s="147" t="s">
        <v>103</v>
      </c>
      <c r="AR820" s="147" t="s">
        <v>103</v>
      </c>
      <c r="AS820" s="147" t="s">
        <v>103</v>
      </c>
      <c r="AT820" s="147" t="s">
        <v>103</v>
      </c>
      <c r="AV820" s="212"/>
      <c r="AW820" s="222" t="str">
        <f aca="false">HYPERLINK(CONCATENATE("http://www.ncbi.nlm.nih.gov/nuccore/",BM820),BM820)</f>
        <v>KC911917</v>
      </c>
      <c r="AX820" s="219" t="str">
        <f aca="false">CONCATENATE(D820,IF(I820="","",CONCATENATE(".",I820)),IF(K820="","",CONCATENATE(".",K820)),IF(M820="","",CONCATENATE(".",M820)),IF(R820="","",CONCATENATE(".",R820)),IF(U820="","","(*)"))</f>
        <v>3.FRA.Toulouse .hum</v>
      </c>
      <c r="AY820" s="170" t="str">
        <f aca="false">CONCATENATE(BM820,".",BN820)</f>
        <v>KC911917.TR12 / 16</v>
      </c>
      <c r="AZ820" s="171" t="str">
        <f aca="false">IF(AV820="",IF(ISNUMBER(FIND(".",A820)),LEFT(A820,FIND(".",A820)-1),A820),AV820)</f>
        <v>KC911917</v>
      </c>
      <c r="BA820" s="171" t="str">
        <f aca="false">IF(ISNUMBER(FIND("-",AZ820)),LEFT(AZ820,FIND("-",AZ820)-1),AZ820)</f>
        <v>KC911917</v>
      </c>
      <c r="BB820" s="170" t="str">
        <f aca="false"> MEGAname &amp; "="</f>
        <v>KC911917=</v>
      </c>
      <c r="BC820" s="170" t="str">
        <f aca="false">Clear &amp; IF(span ,"Span","out")</f>
        <v>KC911917=out</v>
      </c>
      <c r="BD820" s="170" t="str">
        <f aca="false">Clear &amp; IF(span, IF(B820=".","Selected",B820),"out")</f>
        <v>KC911917=out</v>
      </c>
      <c r="BE820" s="170" t="str">
        <f aca="false">Clear &amp; Strain</f>
        <v>KC911917=TR12</v>
      </c>
      <c r="BF820" s="170" t="str">
        <f aca="false">CONCATENATE(A820,"=",F820,". ",AX820,IF(AB820="","",CONCATENATE(".",AB820)))</f>
        <v>KC911917=TR12. 3.FRA.Toulouse .hum</v>
      </c>
      <c r="BG820" s="170" t="str">
        <f aca="false">CONCATENATE(A820,"=",F820,". ",AX820)</f>
        <v>KC911917=TR12. 3.FRA.Toulouse .hum</v>
      </c>
      <c r="BH820" s="170" t="str">
        <f aca="false">CONCATENATE(A820,"=",AX820)</f>
        <v>KC911917=3.FRA.Toulouse .hum</v>
      </c>
      <c r="BI820" s="170" t="str">
        <f aca="false">CONCATENATE(A820,"=",ComForSubtype,D820)</f>
        <v>KC911917=3</v>
      </c>
      <c r="BJ820" s="170" t="str">
        <f aca="false">CONCATENATE(A820,"=",E820)</f>
        <v>KC911917=3chi</v>
      </c>
      <c r="BK820" s="170" t="str">
        <f aca="false">CONCATENATE(A820,"=",C820)</f>
        <v>KC911917=3</v>
      </c>
      <c r="BL820" s="170" t="str">
        <f aca="false">CONCATENATE(D820,"=")</f>
        <v>3=</v>
      </c>
      <c r="BM820" s="223" t="str">
        <f aca="false">IF(BA820="XX","",BA820)</f>
        <v>KC911917</v>
      </c>
      <c r="BN820" s="224" t="str">
        <f aca="false">CONCATENATE(IF(F820="","",F820),IF(G820="","",CONCATENATE(" / ",G820)))</f>
        <v>TR12 / 16</v>
      </c>
      <c r="BO820" s="225" t="str">
        <f aca="false">AX820</f>
        <v>3.FRA.Toulouse .hum</v>
      </c>
      <c r="BP820" s="226" t="str">
        <f aca="false">IF(V820="","",V820)</f>
        <v/>
      </c>
      <c r="BQ820" s="226" t="str">
        <f aca="false">IF(W820="","",CONCATENATE(W820,IF(LEFT(AO820,1)="s","+","")))</f>
        <v/>
      </c>
      <c r="BR820" s="226" t="str">
        <f aca="false">IF(X820="","",CONCATENATE(X820,IF(LEFT(AQ820,1)="s","+","")))</f>
        <v/>
      </c>
      <c r="BS820" s="226" t="str">
        <f aca="false">IF(Y820="","",CONCATENATE(Y820,IF(LEFT(AR820,1)="s","+","")))</f>
        <v/>
      </c>
      <c r="BT820" s="226" t="str">
        <f aca="false">IF(Z820="","",CONCATENATE(Z820,IF(LEFT(AS820,1)="s","+","")))</f>
        <v/>
      </c>
      <c r="BU820" s="227" t="str">
        <f aca="false">IF(AA820="","",CONCATENATE(AA820,IF(LEFT(AT820,1)="s","+","")))</f>
        <v/>
      </c>
      <c r="BV820" s="212"/>
      <c r="BW820" s="177" t="s">
        <v>338</v>
      </c>
      <c r="BX820" s="170" t="str">
        <f aca="false">IF(BW820&lt;&gt;"",IF(ISNUMBER(FIND("=",BW820)),LEFT(BW820,FIND("=",BW820)-1),BW820),BW820)</f>
        <v>xx</v>
      </c>
      <c r="BY820" s="170" t="str">
        <f aca="false">IF(BW820&lt;&gt;"",IF(ISNUMBER(FIND("=",BW820)),RIGHT(BW820,LEN(BW820)-FIND("=",BW820)),""),"")</f>
        <v>Non_select</v>
      </c>
      <c r="BZ820" s="170" t="str">
        <f aca="false">IF(BX820&lt;&gt;"",IF(ISNUMBER(FIND(".",BX820)),LEFT(BX820,FIND(".",BX820)-1),BX820),BX820)</f>
        <v>xx</v>
      </c>
      <c r="CA820" s="170" t="str">
        <f aca="false">IF(BX820&lt;&gt;"",IF(ISNUMBER(FIND(".",BX820)),RIGHT(BX820,LEN(BX820)-FIND(".",BX820)),""),"")</f>
        <v/>
      </c>
      <c r="CB820" s="212"/>
      <c r="CC820" s="170" t="str">
        <f aca="false">A820</f>
        <v>KC911917</v>
      </c>
      <c r="CD820" s="178" t="s">
        <v>339</v>
      </c>
      <c r="CE820" s="178" t="s">
        <v>340</v>
      </c>
      <c r="CF820" s="178" t="s">
        <v>341</v>
      </c>
      <c r="CG820" s="212"/>
      <c r="CH820" s="212"/>
      <c r="CI820" s="212"/>
      <c r="CJ820" s="212"/>
      <c r="CK820" s="178"/>
      <c r="CL820" s="212"/>
      <c r="CM820" s="212"/>
      <c r="CN820" s="212"/>
      <c r="CO820" s="212"/>
      <c r="CP820" s="212"/>
      <c r="CQ820" s="212"/>
      <c r="CR820" s="228" t="n">
        <f aca="false">C820</f>
        <v>3</v>
      </c>
      <c r="CS820" s="229" t="n">
        <f aca="false">D820</f>
        <v>3</v>
      </c>
      <c r="CT820" s="170" t="str">
        <f aca="false">CONCATENATE(CD820," strain ",CM820," ",CL820,", partial cds")</f>
        <v>Hepatitis E virus strain  , partial cds</v>
      </c>
    </row>
    <row r="821" s="146" customFormat="true" ht="11.9" hidden="true" customHeight="true" outlineLevel="0" collapsed="false">
      <c r="A821" s="154" t="s">
        <v>1944</v>
      </c>
      <c r="B821" s="147" t="s">
        <v>371</v>
      </c>
      <c r="C821" s="148" t="n">
        <v>3</v>
      </c>
      <c r="D821" s="148" t="n">
        <v>3</v>
      </c>
      <c r="E821" s="150" t="s">
        <v>949</v>
      </c>
      <c r="F821" s="154" t="s">
        <v>1945</v>
      </c>
      <c r="G821" s="221" t="n">
        <v>2</v>
      </c>
      <c r="H821" s="146" t="s">
        <v>758</v>
      </c>
      <c r="I821" s="153" t="s">
        <v>759</v>
      </c>
      <c r="J821" s="154" t="s">
        <v>395</v>
      </c>
      <c r="K821" s="155" t="s">
        <v>760</v>
      </c>
      <c r="L821" s="231" t="s">
        <v>760</v>
      </c>
      <c r="M821" s="157" t="s">
        <v>348</v>
      </c>
      <c r="N821" s="213"/>
      <c r="O821" s="159" t="n">
        <v>2007</v>
      </c>
      <c r="P821" s="160" t="s">
        <v>1946</v>
      </c>
      <c r="Q821" s="160" t="n">
        <v>25</v>
      </c>
      <c r="R821" s="212"/>
      <c r="S821" s="212"/>
      <c r="T821" s="215"/>
      <c r="U821" s="215"/>
      <c r="V821" s="209"/>
      <c r="W821" s="217"/>
      <c r="X821" s="209"/>
      <c r="Y821" s="209"/>
      <c r="Z821" s="209"/>
      <c r="AA821" s="216"/>
      <c r="AB821" s="217"/>
      <c r="AC821" s="217"/>
      <c r="AD821" s="209"/>
      <c r="AE821" s="209"/>
      <c r="AF821" s="209"/>
      <c r="AG821" s="218"/>
      <c r="AH821" s="212"/>
      <c r="AI821" s="212"/>
      <c r="AJ821" s="219" t="n">
        <f aca="false">SeqEnd-SeqBeg+1</f>
        <v>1</v>
      </c>
      <c r="AK821" s="220" t="n">
        <f aca="false">AND( SeqBeg&lt;=Beg  , End &lt;=SeqEnd )</f>
        <v>0</v>
      </c>
      <c r="AL821" s="212"/>
      <c r="AM821" s="212"/>
      <c r="AN821" s="221"/>
      <c r="AO821" s="147" t="s">
        <v>103</v>
      </c>
      <c r="AP821" s="147" t="s">
        <v>103</v>
      </c>
      <c r="AQ821" s="147" t="s">
        <v>103</v>
      </c>
      <c r="AR821" s="147" t="s">
        <v>103</v>
      </c>
      <c r="AS821" s="147" t="s">
        <v>103</v>
      </c>
      <c r="AT821" s="147" t="s">
        <v>103</v>
      </c>
      <c r="AV821" s="212"/>
      <c r="AW821" s="222" t="str">
        <f aca="false">HYPERLINK(CONCATENATE("http://www.ncbi.nlm.nih.gov/nuccore/",BM821),BM821)</f>
        <v>KC911879</v>
      </c>
      <c r="AX821" s="219" t="str">
        <f aca="false">CONCATENATE(D821,IF(I821="","",CONCATENATE(".",I821)),IF(K821="","",CONCATENATE(".",K821)),IF(M821="","",CONCATENATE(".",M821)),IF(R821="","",CONCATENATE(".",R821)),IF(U821="","","(*)"))</f>
        <v>3.FRA.Toulouse .hum</v>
      </c>
      <c r="AY821" s="170" t="str">
        <f aca="false">CONCATENATE(BM821,".",BN821)</f>
        <v>KC911879.TR18 / 2</v>
      </c>
      <c r="AZ821" s="171" t="str">
        <f aca="false">IF(AV821="",IF(ISNUMBER(FIND(".",A821)),LEFT(A821,FIND(".",A821)-1),A821),AV821)</f>
        <v>KC911879</v>
      </c>
      <c r="BA821" s="171" t="str">
        <f aca="false">IF(ISNUMBER(FIND("-",AZ821)),LEFT(AZ821,FIND("-",AZ821)-1),AZ821)</f>
        <v>KC911879</v>
      </c>
      <c r="BB821" s="170" t="str">
        <f aca="false"> MEGAname &amp; "="</f>
        <v>KC911879=</v>
      </c>
      <c r="BC821" s="170" t="str">
        <f aca="false">Clear &amp; IF(span ,"Span","out")</f>
        <v>KC911879=out</v>
      </c>
      <c r="BD821" s="170" t="str">
        <f aca="false">Clear &amp; IF(span, IF(B821=".","Selected",B821),"out")</f>
        <v>KC911879=out</v>
      </c>
      <c r="BE821" s="170" t="str">
        <f aca="false">Clear &amp; Strain</f>
        <v>KC911879=TR18</v>
      </c>
      <c r="BF821" s="170" t="str">
        <f aca="false">CONCATENATE(A821,"=",F821,". ",AX821,IF(AB821="","",CONCATENATE(".",AB821)))</f>
        <v>KC911879=TR18. 3.FRA.Toulouse .hum</v>
      </c>
      <c r="BG821" s="170" t="str">
        <f aca="false">CONCATENATE(A821,"=",F821,". ",AX821)</f>
        <v>KC911879=TR18. 3.FRA.Toulouse .hum</v>
      </c>
      <c r="BH821" s="170" t="str">
        <f aca="false">CONCATENATE(A821,"=",AX821)</f>
        <v>KC911879=3.FRA.Toulouse .hum</v>
      </c>
      <c r="BI821" s="170" t="str">
        <f aca="false">CONCATENATE(A821,"=",ComForSubtype,D821)</f>
        <v>KC911879=3</v>
      </c>
      <c r="BJ821" s="170" t="str">
        <f aca="false">CONCATENATE(A821,"=",E821)</f>
        <v>KC911879=3chi</v>
      </c>
      <c r="BK821" s="170" t="str">
        <f aca="false">CONCATENATE(A821,"=",C821)</f>
        <v>KC911879=3</v>
      </c>
      <c r="BL821" s="170" t="str">
        <f aca="false">CONCATENATE(D821,"=")</f>
        <v>3=</v>
      </c>
      <c r="BM821" s="223" t="str">
        <f aca="false">IF(BA821="XX","",BA821)</f>
        <v>KC911879</v>
      </c>
      <c r="BN821" s="224" t="str">
        <f aca="false">CONCATENATE(IF(F821="","",F821),IF(G821="","",CONCATENATE(" / ",G821)))</f>
        <v>TR18 / 2</v>
      </c>
      <c r="BO821" s="225" t="str">
        <f aca="false">AX821</f>
        <v>3.FRA.Toulouse .hum</v>
      </c>
      <c r="BP821" s="226" t="str">
        <f aca="false">IF(V821="","",V821)</f>
        <v/>
      </c>
      <c r="BQ821" s="226" t="str">
        <f aca="false">IF(W821="","",CONCATENATE(W821,IF(LEFT(AO821,1)="s","+","")))</f>
        <v/>
      </c>
      <c r="BR821" s="226" t="str">
        <f aca="false">IF(X821="","",CONCATENATE(X821,IF(LEFT(AQ821,1)="s","+","")))</f>
        <v/>
      </c>
      <c r="BS821" s="226" t="str">
        <f aca="false">IF(Y821="","",CONCATENATE(Y821,IF(LEFT(AR821,1)="s","+","")))</f>
        <v/>
      </c>
      <c r="BT821" s="226" t="str">
        <f aca="false">IF(Z821="","",CONCATENATE(Z821,IF(LEFT(AS821,1)="s","+","")))</f>
        <v/>
      </c>
      <c r="BU821" s="227" t="str">
        <f aca="false">IF(AA821="","",CONCATENATE(AA821,IF(LEFT(AT821,1)="s","+","")))</f>
        <v/>
      </c>
      <c r="BV821" s="212"/>
      <c r="BW821" s="177" t="s">
        <v>338</v>
      </c>
      <c r="BX821" s="170" t="str">
        <f aca="false">IF(BW821&lt;&gt;"",IF(ISNUMBER(FIND("=",BW821)),LEFT(BW821,FIND("=",BW821)-1),BW821),BW821)</f>
        <v>xx</v>
      </c>
      <c r="BY821" s="170" t="str">
        <f aca="false">IF(BW821&lt;&gt;"",IF(ISNUMBER(FIND("=",BW821)),RIGHT(BW821,LEN(BW821)-FIND("=",BW821)),""),"")</f>
        <v>Non_select</v>
      </c>
      <c r="BZ821" s="170" t="str">
        <f aca="false">IF(BX821&lt;&gt;"",IF(ISNUMBER(FIND(".",BX821)),LEFT(BX821,FIND(".",BX821)-1),BX821),BX821)</f>
        <v>xx</v>
      </c>
      <c r="CA821" s="170" t="str">
        <f aca="false">IF(BX821&lt;&gt;"",IF(ISNUMBER(FIND(".",BX821)),RIGHT(BX821,LEN(BX821)-FIND(".",BX821)),""),"")</f>
        <v/>
      </c>
      <c r="CB821" s="212"/>
      <c r="CC821" s="170" t="str">
        <f aca="false">A821</f>
        <v>KC911879</v>
      </c>
      <c r="CD821" s="178" t="s">
        <v>339</v>
      </c>
      <c r="CE821" s="178" t="s">
        <v>340</v>
      </c>
      <c r="CF821" s="178" t="s">
        <v>341</v>
      </c>
      <c r="CG821" s="212"/>
      <c r="CH821" s="212"/>
      <c r="CI821" s="212"/>
      <c r="CJ821" s="212"/>
      <c r="CK821" s="178"/>
      <c r="CL821" s="212"/>
      <c r="CM821" s="212"/>
      <c r="CN821" s="212"/>
      <c r="CO821" s="212"/>
      <c r="CP821" s="212"/>
      <c r="CQ821" s="212"/>
      <c r="CR821" s="228" t="n">
        <f aca="false">C821</f>
        <v>3</v>
      </c>
      <c r="CS821" s="229" t="n">
        <f aca="false">D821</f>
        <v>3</v>
      </c>
      <c r="CT821" s="170" t="str">
        <f aca="false">CONCATENATE(CD821," strain ",CM821," ",CL821,", partial cds")</f>
        <v>Hepatitis E virus strain  , partial cds</v>
      </c>
    </row>
    <row r="822" s="146" customFormat="true" ht="11.9" hidden="true" customHeight="true" outlineLevel="0" collapsed="false">
      <c r="A822" s="154" t="s">
        <v>1947</v>
      </c>
      <c r="B822" s="147" t="s">
        <v>371</v>
      </c>
      <c r="C822" s="148" t="n">
        <v>3</v>
      </c>
      <c r="D822" s="148" t="n">
        <v>3</v>
      </c>
      <c r="E822" s="150" t="s">
        <v>949</v>
      </c>
      <c r="F822" s="154" t="s">
        <v>1945</v>
      </c>
      <c r="G822" s="221" t="n">
        <v>3</v>
      </c>
      <c r="H822" s="146" t="s">
        <v>758</v>
      </c>
      <c r="I822" s="153" t="s">
        <v>759</v>
      </c>
      <c r="J822" s="154" t="s">
        <v>395</v>
      </c>
      <c r="K822" s="155" t="s">
        <v>760</v>
      </c>
      <c r="L822" s="231" t="s">
        <v>760</v>
      </c>
      <c r="M822" s="157" t="s">
        <v>348</v>
      </c>
      <c r="N822" s="213"/>
      <c r="O822" s="159" t="n">
        <v>2007</v>
      </c>
      <c r="P822" s="160" t="s">
        <v>1946</v>
      </c>
      <c r="Q822" s="160" t="n">
        <v>25</v>
      </c>
      <c r="R822" s="212"/>
      <c r="S822" s="212"/>
      <c r="T822" s="215"/>
      <c r="U822" s="215"/>
      <c r="V822" s="209"/>
      <c r="W822" s="217"/>
      <c r="X822" s="209"/>
      <c r="Y822" s="209"/>
      <c r="Z822" s="209"/>
      <c r="AA822" s="216"/>
      <c r="AB822" s="217"/>
      <c r="AC822" s="217"/>
      <c r="AD822" s="209"/>
      <c r="AE822" s="209"/>
      <c r="AF822" s="209"/>
      <c r="AG822" s="218"/>
      <c r="AH822" s="212"/>
      <c r="AI822" s="212"/>
      <c r="AJ822" s="219" t="n">
        <f aca="false">SeqEnd-SeqBeg+1</f>
        <v>1</v>
      </c>
      <c r="AK822" s="220" t="n">
        <f aca="false">AND( SeqBeg&lt;=Beg  , End &lt;=SeqEnd )</f>
        <v>0</v>
      </c>
      <c r="AL822" s="212"/>
      <c r="AM822" s="212"/>
      <c r="AN822" s="221"/>
      <c r="AO822" s="147" t="s">
        <v>103</v>
      </c>
      <c r="AP822" s="147" t="s">
        <v>103</v>
      </c>
      <c r="AQ822" s="147" t="s">
        <v>103</v>
      </c>
      <c r="AR822" s="147" t="s">
        <v>103</v>
      </c>
      <c r="AS822" s="147" t="s">
        <v>103</v>
      </c>
      <c r="AT822" s="147" t="s">
        <v>103</v>
      </c>
      <c r="AV822" s="212"/>
      <c r="AW822" s="222" t="str">
        <f aca="false">HYPERLINK(CONCATENATE("http://www.ncbi.nlm.nih.gov/nuccore/",BM822),BM822)</f>
        <v>KC911880</v>
      </c>
      <c r="AX822" s="219" t="str">
        <f aca="false">CONCATENATE(D822,IF(I822="","",CONCATENATE(".",I822)),IF(K822="","",CONCATENATE(".",K822)),IF(M822="","",CONCATENATE(".",M822)),IF(R822="","",CONCATENATE(".",R822)),IF(U822="","","(*)"))</f>
        <v>3.FRA.Toulouse .hum</v>
      </c>
      <c r="AY822" s="170" t="str">
        <f aca="false">CONCATENATE(BM822,".",BN822)</f>
        <v>KC911880.TR18 / 3</v>
      </c>
      <c r="AZ822" s="171" t="str">
        <f aca="false">IF(AV822="",IF(ISNUMBER(FIND(".",A822)),LEFT(A822,FIND(".",A822)-1),A822),AV822)</f>
        <v>KC911880</v>
      </c>
      <c r="BA822" s="171" t="str">
        <f aca="false">IF(ISNUMBER(FIND("-",AZ822)),LEFT(AZ822,FIND("-",AZ822)-1),AZ822)</f>
        <v>KC911880</v>
      </c>
      <c r="BB822" s="170" t="str">
        <f aca="false"> MEGAname &amp; "="</f>
        <v>KC911880=</v>
      </c>
      <c r="BC822" s="170" t="str">
        <f aca="false">Clear &amp; IF(span ,"Span","out")</f>
        <v>KC911880=out</v>
      </c>
      <c r="BD822" s="170" t="str">
        <f aca="false">Clear &amp; IF(span, IF(B822=".","Selected",B822),"out")</f>
        <v>KC911880=out</v>
      </c>
      <c r="BE822" s="170" t="str">
        <f aca="false">Clear &amp; Strain</f>
        <v>KC911880=TR18</v>
      </c>
      <c r="BF822" s="170" t="str">
        <f aca="false">CONCATENATE(A822,"=",F822,". ",AX822,IF(AB822="","",CONCATENATE(".",AB822)))</f>
        <v>KC911880=TR18. 3.FRA.Toulouse .hum</v>
      </c>
      <c r="BG822" s="170" t="str">
        <f aca="false">CONCATENATE(A822,"=",F822,". ",AX822)</f>
        <v>KC911880=TR18. 3.FRA.Toulouse .hum</v>
      </c>
      <c r="BH822" s="170" t="str">
        <f aca="false">CONCATENATE(A822,"=",AX822)</f>
        <v>KC911880=3.FRA.Toulouse .hum</v>
      </c>
      <c r="BI822" s="170" t="str">
        <f aca="false">CONCATENATE(A822,"=",ComForSubtype,D822)</f>
        <v>KC911880=3</v>
      </c>
      <c r="BJ822" s="170" t="str">
        <f aca="false">CONCATENATE(A822,"=",E822)</f>
        <v>KC911880=3chi</v>
      </c>
      <c r="BK822" s="170" t="str">
        <f aca="false">CONCATENATE(A822,"=",C822)</f>
        <v>KC911880=3</v>
      </c>
      <c r="BL822" s="170" t="str">
        <f aca="false">CONCATENATE(D822,"=")</f>
        <v>3=</v>
      </c>
      <c r="BM822" s="223" t="str">
        <f aca="false">IF(BA822="XX","",BA822)</f>
        <v>KC911880</v>
      </c>
      <c r="BN822" s="224" t="str">
        <f aca="false">CONCATENATE(IF(F822="","",F822),IF(G822="","",CONCATENATE(" / ",G822)))</f>
        <v>TR18 / 3</v>
      </c>
      <c r="BO822" s="225" t="str">
        <f aca="false">AX822</f>
        <v>3.FRA.Toulouse .hum</v>
      </c>
      <c r="BP822" s="226" t="str">
        <f aca="false">IF(V822="","",V822)</f>
        <v/>
      </c>
      <c r="BQ822" s="226" t="str">
        <f aca="false">IF(W822="","",CONCATENATE(W822,IF(LEFT(AO822,1)="s","+","")))</f>
        <v/>
      </c>
      <c r="BR822" s="226" t="str">
        <f aca="false">IF(X822="","",CONCATENATE(X822,IF(LEFT(AQ822,1)="s","+","")))</f>
        <v/>
      </c>
      <c r="BS822" s="226" t="str">
        <f aca="false">IF(Y822="","",CONCATENATE(Y822,IF(LEFT(AR822,1)="s","+","")))</f>
        <v/>
      </c>
      <c r="BT822" s="226" t="str">
        <f aca="false">IF(Z822="","",CONCATENATE(Z822,IF(LEFT(AS822,1)="s","+","")))</f>
        <v/>
      </c>
      <c r="BU822" s="227" t="str">
        <f aca="false">IF(AA822="","",CONCATENATE(AA822,IF(LEFT(AT822,1)="s","+","")))</f>
        <v/>
      </c>
      <c r="BV822" s="212"/>
      <c r="BW822" s="177" t="s">
        <v>338</v>
      </c>
      <c r="BX822" s="170" t="str">
        <f aca="false">IF(BW822&lt;&gt;"",IF(ISNUMBER(FIND("=",BW822)),LEFT(BW822,FIND("=",BW822)-1),BW822),BW822)</f>
        <v>xx</v>
      </c>
      <c r="BY822" s="170" t="str">
        <f aca="false">IF(BW822&lt;&gt;"",IF(ISNUMBER(FIND("=",BW822)),RIGHT(BW822,LEN(BW822)-FIND("=",BW822)),""),"")</f>
        <v>Non_select</v>
      </c>
      <c r="BZ822" s="170" t="str">
        <f aca="false">IF(BX822&lt;&gt;"",IF(ISNUMBER(FIND(".",BX822)),LEFT(BX822,FIND(".",BX822)-1),BX822),BX822)</f>
        <v>xx</v>
      </c>
      <c r="CA822" s="170" t="str">
        <f aca="false">IF(BX822&lt;&gt;"",IF(ISNUMBER(FIND(".",BX822)),RIGHT(BX822,LEN(BX822)-FIND(".",BX822)),""),"")</f>
        <v/>
      </c>
      <c r="CB822" s="212"/>
      <c r="CC822" s="170" t="str">
        <f aca="false">A822</f>
        <v>KC911880</v>
      </c>
      <c r="CD822" s="178" t="s">
        <v>339</v>
      </c>
      <c r="CE822" s="178" t="s">
        <v>340</v>
      </c>
      <c r="CF822" s="178" t="s">
        <v>341</v>
      </c>
      <c r="CG822" s="212"/>
      <c r="CH822" s="212"/>
      <c r="CI822" s="212"/>
      <c r="CJ822" s="212"/>
      <c r="CK822" s="178"/>
      <c r="CL822" s="212"/>
      <c r="CM822" s="212"/>
      <c r="CN822" s="212"/>
      <c r="CO822" s="212"/>
      <c r="CP822" s="212"/>
      <c r="CQ822" s="212"/>
      <c r="CR822" s="228" t="n">
        <f aca="false">C822</f>
        <v>3</v>
      </c>
      <c r="CS822" s="229" t="n">
        <f aca="false">D822</f>
        <v>3</v>
      </c>
      <c r="CT822" s="170" t="str">
        <f aca="false">CONCATENATE(CD822," strain ",CM822," ",CL822,", partial cds")</f>
        <v>Hepatitis E virus strain  , partial cds</v>
      </c>
    </row>
    <row r="823" s="146" customFormat="true" ht="11.9" hidden="true" customHeight="true" outlineLevel="0" collapsed="false">
      <c r="A823" s="154" t="s">
        <v>1948</v>
      </c>
      <c r="B823" s="147" t="s">
        <v>371</v>
      </c>
      <c r="C823" s="148" t="n">
        <v>3</v>
      </c>
      <c r="D823" s="148" t="n">
        <v>3</v>
      </c>
      <c r="E823" s="150" t="s">
        <v>949</v>
      </c>
      <c r="F823" s="154" t="s">
        <v>1945</v>
      </c>
      <c r="G823" s="221" t="n">
        <v>4</v>
      </c>
      <c r="H823" s="146" t="s">
        <v>758</v>
      </c>
      <c r="I823" s="153" t="s">
        <v>759</v>
      </c>
      <c r="J823" s="154" t="s">
        <v>395</v>
      </c>
      <c r="K823" s="155" t="s">
        <v>760</v>
      </c>
      <c r="L823" s="231" t="s">
        <v>760</v>
      </c>
      <c r="M823" s="157" t="s">
        <v>348</v>
      </c>
      <c r="N823" s="213"/>
      <c r="O823" s="159" t="n">
        <v>2007</v>
      </c>
      <c r="P823" s="160" t="s">
        <v>1946</v>
      </c>
      <c r="Q823" s="160" t="n">
        <v>25</v>
      </c>
      <c r="R823" s="212"/>
      <c r="S823" s="212"/>
      <c r="T823" s="215"/>
      <c r="U823" s="215"/>
      <c r="V823" s="209"/>
      <c r="W823" s="217"/>
      <c r="X823" s="209"/>
      <c r="Y823" s="209"/>
      <c r="Z823" s="209"/>
      <c r="AA823" s="216"/>
      <c r="AB823" s="217"/>
      <c r="AC823" s="217"/>
      <c r="AD823" s="209"/>
      <c r="AE823" s="209"/>
      <c r="AF823" s="209"/>
      <c r="AG823" s="218"/>
      <c r="AH823" s="212"/>
      <c r="AI823" s="212"/>
      <c r="AJ823" s="219" t="n">
        <f aca="false">SeqEnd-SeqBeg+1</f>
        <v>1</v>
      </c>
      <c r="AK823" s="220" t="n">
        <f aca="false">AND( SeqBeg&lt;=Beg  , End &lt;=SeqEnd )</f>
        <v>0</v>
      </c>
      <c r="AL823" s="212"/>
      <c r="AM823" s="212"/>
      <c r="AN823" s="221"/>
      <c r="AO823" s="147" t="s">
        <v>103</v>
      </c>
      <c r="AP823" s="147" t="s">
        <v>103</v>
      </c>
      <c r="AQ823" s="147" t="s">
        <v>103</v>
      </c>
      <c r="AR823" s="147" t="s">
        <v>103</v>
      </c>
      <c r="AS823" s="147" t="s">
        <v>103</v>
      </c>
      <c r="AT823" s="147" t="s">
        <v>103</v>
      </c>
      <c r="AV823" s="212"/>
      <c r="AW823" s="222" t="str">
        <f aca="false">HYPERLINK(CONCATENATE("http://www.ncbi.nlm.nih.gov/nuccore/",BM823),BM823)</f>
        <v>KC911881</v>
      </c>
      <c r="AX823" s="219" t="str">
        <f aca="false">CONCATENATE(D823,IF(I823="","",CONCATENATE(".",I823)),IF(K823="","",CONCATENATE(".",K823)),IF(M823="","",CONCATENATE(".",M823)),IF(R823="","",CONCATENATE(".",R823)),IF(U823="","","(*)"))</f>
        <v>3.FRA.Toulouse .hum</v>
      </c>
      <c r="AY823" s="170" t="str">
        <f aca="false">CONCATENATE(BM823,".",BN823)</f>
        <v>KC911881.TR18 / 4</v>
      </c>
      <c r="AZ823" s="171" t="str">
        <f aca="false">IF(AV823="",IF(ISNUMBER(FIND(".",A823)),LEFT(A823,FIND(".",A823)-1),A823),AV823)</f>
        <v>KC911881</v>
      </c>
      <c r="BA823" s="171" t="str">
        <f aca="false">IF(ISNUMBER(FIND("-",AZ823)),LEFT(AZ823,FIND("-",AZ823)-1),AZ823)</f>
        <v>KC911881</v>
      </c>
      <c r="BB823" s="170" t="str">
        <f aca="false"> MEGAname &amp; "="</f>
        <v>KC911881=</v>
      </c>
      <c r="BC823" s="170" t="str">
        <f aca="false">Clear &amp; IF(span ,"Span","out")</f>
        <v>KC911881=out</v>
      </c>
      <c r="BD823" s="170" t="str">
        <f aca="false">Clear &amp; IF(span, IF(B823=".","Selected",B823),"out")</f>
        <v>KC911881=out</v>
      </c>
      <c r="BE823" s="170" t="str">
        <f aca="false">Clear &amp; Strain</f>
        <v>KC911881=TR18</v>
      </c>
      <c r="BF823" s="170" t="str">
        <f aca="false">CONCATENATE(A823,"=",F823,". ",AX823,IF(AB823="","",CONCATENATE(".",AB823)))</f>
        <v>KC911881=TR18. 3.FRA.Toulouse .hum</v>
      </c>
      <c r="BG823" s="170" t="str">
        <f aca="false">CONCATENATE(A823,"=",F823,". ",AX823)</f>
        <v>KC911881=TR18. 3.FRA.Toulouse .hum</v>
      </c>
      <c r="BH823" s="170" t="str">
        <f aca="false">CONCATENATE(A823,"=",AX823)</f>
        <v>KC911881=3.FRA.Toulouse .hum</v>
      </c>
      <c r="BI823" s="170" t="str">
        <f aca="false">CONCATENATE(A823,"=",ComForSubtype,D823)</f>
        <v>KC911881=3</v>
      </c>
      <c r="BJ823" s="170" t="str">
        <f aca="false">CONCATENATE(A823,"=",E823)</f>
        <v>KC911881=3chi</v>
      </c>
      <c r="BK823" s="170" t="str">
        <f aca="false">CONCATENATE(A823,"=",C823)</f>
        <v>KC911881=3</v>
      </c>
      <c r="BL823" s="170" t="str">
        <f aca="false">CONCATENATE(D823,"=")</f>
        <v>3=</v>
      </c>
      <c r="BM823" s="223" t="str">
        <f aca="false">IF(BA823="XX","",BA823)</f>
        <v>KC911881</v>
      </c>
      <c r="BN823" s="224" t="str">
        <f aca="false">CONCATENATE(IF(F823="","",F823),IF(G823="","",CONCATENATE(" / ",G823)))</f>
        <v>TR18 / 4</v>
      </c>
      <c r="BO823" s="225" t="str">
        <f aca="false">AX823</f>
        <v>3.FRA.Toulouse .hum</v>
      </c>
      <c r="BP823" s="226" t="str">
        <f aca="false">IF(V823="","",V823)</f>
        <v/>
      </c>
      <c r="BQ823" s="226" t="str">
        <f aca="false">IF(W823="","",CONCATENATE(W823,IF(LEFT(AO823,1)="s","+","")))</f>
        <v/>
      </c>
      <c r="BR823" s="226" t="str">
        <f aca="false">IF(X823="","",CONCATENATE(X823,IF(LEFT(AQ823,1)="s","+","")))</f>
        <v/>
      </c>
      <c r="BS823" s="226" t="str">
        <f aca="false">IF(Y823="","",CONCATENATE(Y823,IF(LEFT(AR823,1)="s","+","")))</f>
        <v/>
      </c>
      <c r="BT823" s="226" t="str">
        <f aca="false">IF(Z823="","",CONCATENATE(Z823,IF(LEFT(AS823,1)="s","+","")))</f>
        <v/>
      </c>
      <c r="BU823" s="227" t="str">
        <f aca="false">IF(AA823="","",CONCATENATE(AA823,IF(LEFT(AT823,1)="s","+","")))</f>
        <v/>
      </c>
      <c r="BV823" s="212"/>
      <c r="BW823" s="177" t="s">
        <v>338</v>
      </c>
      <c r="BX823" s="170" t="str">
        <f aca="false">IF(BW823&lt;&gt;"",IF(ISNUMBER(FIND("=",BW823)),LEFT(BW823,FIND("=",BW823)-1),BW823),BW823)</f>
        <v>xx</v>
      </c>
      <c r="BY823" s="170" t="str">
        <f aca="false">IF(BW823&lt;&gt;"",IF(ISNUMBER(FIND("=",BW823)),RIGHT(BW823,LEN(BW823)-FIND("=",BW823)),""),"")</f>
        <v>Non_select</v>
      </c>
      <c r="BZ823" s="170" t="str">
        <f aca="false">IF(BX823&lt;&gt;"",IF(ISNUMBER(FIND(".",BX823)),LEFT(BX823,FIND(".",BX823)-1),BX823),BX823)</f>
        <v>xx</v>
      </c>
      <c r="CA823" s="170" t="str">
        <f aca="false">IF(BX823&lt;&gt;"",IF(ISNUMBER(FIND(".",BX823)),RIGHT(BX823,LEN(BX823)-FIND(".",BX823)),""),"")</f>
        <v/>
      </c>
      <c r="CB823" s="212"/>
      <c r="CC823" s="170" t="str">
        <f aca="false">A823</f>
        <v>KC911881</v>
      </c>
      <c r="CD823" s="178" t="s">
        <v>339</v>
      </c>
      <c r="CE823" s="178" t="s">
        <v>340</v>
      </c>
      <c r="CF823" s="178" t="s">
        <v>341</v>
      </c>
      <c r="CG823" s="212"/>
      <c r="CH823" s="212"/>
      <c r="CI823" s="212"/>
      <c r="CJ823" s="212"/>
      <c r="CK823" s="178"/>
      <c r="CL823" s="212"/>
      <c r="CM823" s="212"/>
      <c r="CN823" s="212"/>
      <c r="CO823" s="212"/>
      <c r="CP823" s="212"/>
      <c r="CQ823" s="212"/>
      <c r="CR823" s="228" t="n">
        <f aca="false">C823</f>
        <v>3</v>
      </c>
      <c r="CS823" s="229" t="n">
        <f aca="false">D823</f>
        <v>3</v>
      </c>
      <c r="CT823" s="170" t="str">
        <f aca="false">CONCATENATE(CD823," strain ",CM823," ",CL823,", partial cds")</f>
        <v>Hepatitis E virus strain  , partial cds</v>
      </c>
    </row>
    <row r="824" customFormat="false" ht="11.9" hidden="true" customHeight="true" outlineLevel="0" collapsed="false">
      <c r="A824" s="154" t="s">
        <v>1949</v>
      </c>
      <c r="B824" s="147" t="s">
        <v>371</v>
      </c>
      <c r="C824" s="148" t="n">
        <v>3</v>
      </c>
      <c r="D824" s="148" t="n">
        <v>3</v>
      </c>
      <c r="E824" s="150" t="s">
        <v>949</v>
      </c>
      <c r="F824" s="154" t="s">
        <v>1945</v>
      </c>
      <c r="G824" s="221" t="n">
        <v>5</v>
      </c>
      <c r="H824" s="146" t="s">
        <v>758</v>
      </c>
      <c r="I824" s="153" t="s">
        <v>759</v>
      </c>
      <c r="J824" s="154" t="s">
        <v>395</v>
      </c>
      <c r="K824" s="155" t="s">
        <v>760</v>
      </c>
      <c r="L824" s="231" t="s">
        <v>760</v>
      </c>
      <c r="M824" s="157" t="s">
        <v>348</v>
      </c>
      <c r="O824" s="159" t="n">
        <v>2007</v>
      </c>
      <c r="P824" s="160" t="s">
        <v>1946</v>
      </c>
      <c r="Q824" s="160" t="n">
        <v>25</v>
      </c>
      <c r="V824" s="158"/>
      <c r="AB824" s="251"/>
      <c r="AJ824" s="219" t="n">
        <f aca="false">SeqEnd-SeqBeg+1</f>
        <v>1</v>
      </c>
      <c r="AK824" s="220" t="n">
        <f aca="false">AND( SeqBeg&lt;=Beg  , End &lt;=SeqEnd )</f>
        <v>0</v>
      </c>
      <c r="AN824" s="221"/>
      <c r="AO824" s="147" t="s">
        <v>103</v>
      </c>
      <c r="AP824" s="147" t="s">
        <v>103</v>
      </c>
      <c r="AQ824" s="147" t="s">
        <v>103</v>
      </c>
      <c r="AR824" s="147" t="s">
        <v>103</v>
      </c>
      <c r="AS824" s="147" t="s">
        <v>103</v>
      </c>
      <c r="AT824" s="147" t="s">
        <v>103</v>
      </c>
      <c r="AU824" s="146"/>
      <c r="AW824" s="222" t="str">
        <f aca="false">HYPERLINK(CONCATENATE("http://www.ncbi.nlm.nih.gov/nuccore/",BM824),BM824)</f>
        <v>KC911882</v>
      </c>
      <c r="AX824" s="219" t="str">
        <f aca="false">CONCATENATE(D824,IF(I824="","",CONCATENATE(".",I824)),IF(K824="","",CONCATENATE(".",K824)),IF(M824="","",CONCATENATE(".",M824)),IF(R824="","",CONCATENATE(".",R824)),IF(U824="","","(*)"))</f>
        <v>3.FRA.Toulouse .hum</v>
      </c>
      <c r="AY824" s="170" t="str">
        <f aca="false">CONCATENATE(BM824,".",BN824)</f>
        <v>KC911882.TR18 / 5</v>
      </c>
      <c r="AZ824" s="171" t="str">
        <f aca="false">IF(AV824="",IF(ISNUMBER(FIND(".",A824)),LEFT(A824,FIND(".",A824)-1),A824),AV824)</f>
        <v>KC911882</v>
      </c>
      <c r="BA824" s="171" t="str">
        <f aca="false">IF(ISNUMBER(FIND("-",AZ824)),LEFT(AZ824,FIND("-",AZ824)-1),AZ824)</f>
        <v>KC911882</v>
      </c>
      <c r="BB824" s="170" t="str">
        <f aca="false"> MEGAname &amp; "="</f>
        <v>KC911882=</v>
      </c>
      <c r="BC824" s="170" t="str">
        <f aca="false">Clear &amp; IF(span ,"Span","out")</f>
        <v>KC911882=out</v>
      </c>
      <c r="BD824" s="170" t="str">
        <f aca="false">Clear &amp; IF(span, IF(B824=".","Selected",B824),"out")</f>
        <v>KC911882=out</v>
      </c>
      <c r="BE824" s="170" t="str">
        <f aca="false">Clear &amp; Strain</f>
        <v>KC911882=TR18</v>
      </c>
      <c r="BF824" s="170" t="str">
        <f aca="false">CONCATENATE(A824,"=",F824,". ",AX824,IF(AB824="","",CONCATENATE(".",AB824)))</f>
        <v>KC911882=TR18. 3.FRA.Toulouse .hum</v>
      </c>
      <c r="BG824" s="170" t="str">
        <f aca="false">CONCATENATE(A824,"=",F824,". ",AX824)</f>
        <v>KC911882=TR18. 3.FRA.Toulouse .hum</v>
      </c>
      <c r="BH824" s="170" t="str">
        <f aca="false">CONCATENATE(A824,"=",AX824)</f>
        <v>KC911882=3.FRA.Toulouse .hum</v>
      </c>
      <c r="BI824" s="170" t="str">
        <f aca="false">CONCATENATE(A824,"=",ComForSubtype,D824)</f>
        <v>KC911882=3</v>
      </c>
      <c r="BJ824" s="170" t="str">
        <f aca="false">CONCATENATE(A824,"=",E824)</f>
        <v>KC911882=3chi</v>
      </c>
      <c r="BK824" s="170" t="str">
        <f aca="false">CONCATENATE(A824,"=",C824)</f>
        <v>KC911882=3</v>
      </c>
      <c r="BL824" s="170" t="str">
        <f aca="false">CONCATENATE(D824,"=")</f>
        <v>3=</v>
      </c>
      <c r="BM824" s="223" t="str">
        <f aca="false">IF(BA824="XX","",BA824)</f>
        <v>KC911882</v>
      </c>
      <c r="BN824" s="224" t="str">
        <f aca="false">CONCATENATE(IF(F824="","",F824),IF(G824="","",CONCATENATE(" / ",G824)))</f>
        <v>TR18 / 5</v>
      </c>
      <c r="BO824" s="225" t="str">
        <f aca="false">AX824</f>
        <v>3.FRA.Toulouse .hum</v>
      </c>
      <c r="BP824" s="226" t="str">
        <f aca="false">IF(V824="","",V824)</f>
        <v/>
      </c>
      <c r="BQ824" s="226" t="str">
        <f aca="false">IF(W824="","",CONCATENATE(W824,IF(LEFT(AO824,1)="s","+","")))</f>
        <v/>
      </c>
      <c r="BR824" s="226" t="str">
        <f aca="false">IF(X824="","",CONCATENATE(X824,IF(LEFT(AQ824,1)="s","+","")))</f>
        <v/>
      </c>
      <c r="BS824" s="226" t="str">
        <f aca="false">IF(Y824="","",CONCATENATE(Y824,IF(LEFT(AR824,1)="s","+","")))</f>
        <v/>
      </c>
      <c r="BT824" s="226" t="str">
        <f aca="false">IF(Z824="","",CONCATENATE(Z824,IF(LEFT(AS824,1)="s","+","")))</f>
        <v/>
      </c>
      <c r="BU824" s="227" t="str">
        <f aca="false">IF(AA824="","",CONCATENATE(AA824,IF(LEFT(AT824,1)="s","+","")))</f>
        <v/>
      </c>
      <c r="BW824" s="177" t="s">
        <v>338</v>
      </c>
      <c r="BX824" s="170" t="str">
        <f aca="false">IF(BW824&lt;&gt;"",IF(ISNUMBER(FIND("=",BW824)),LEFT(BW824,FIND("=",BW824)-1),BW824),BW824)</f>
        <v>xx</v>
      </c>
      <c r="BY824" s="170" t="str">
        <f aca="false">IF(BW824&lt;&gt;"",IF(ISNUMBER(FIND("=",BW824)),RIGHT(BW824,LEN(BW824)-FIND("=",BW824)),""),"")</f>
        <v>Non_select</v>
      </c>
      <c r="BZ824" s="170" t="str">
        <f aca="false">IF(BX824&lt;&gt;"",IF(ISNUMBER(FIND(".",BX824)),LEFT(BX824,FIND(".",BX824)-1),BX824),BX824)</f>
        <v>xx</v>
      </c>
      <c r="CA824" s="170" t="str">
        <f aca="false">IF(BX824&lt;&gt;"",IF(ISNUMBER(FIND(".",BX824)),RIGHT(BX824,LEN(BX824)-FIND(".",BX824)),""),"")</f>
        <v/>
      </c>
      <c r="CC824" s="170" t="str">
        <f aca="false">A824</f>
        <v>KC911882</v>
      </c>
      <c r="CD824" s="178" t="s">
        <v>339</v>
      </c>
      <c r="CE824" s="178" t="s">
        <v>340</v>
      </c>
      <c r="CF824" s="178" t="s">
        <v>341</v>
      </c>
      <c r="CK824" s="178"/>
      <c r="CR824" s="228" t="n">
        <f aca="false">C824</f>
        <v>3</v>
      </c>
      <c r="CS824" s="229" t="n">
        <f aca="false">D824</f>
        <v>3</v>
      </c>
      <c r="CT824" s="170" t="str">
        <f aca="false">CONCATENATE(CD824," strain ",CM824," ",CL824,", partial cds")</f>
        <v>Hepatitis E virus strain  , partial cds</v>
      </c>
    </row>
    <row r="825" customFormat="false" ht="11.9" hidden="true" customHeight="true" outlineLevel="0" collapsed="false">
      <c r="A825" s="154" t="s">
        <v>1950</v>
      </c>
      <c r="B825" s="147" t="s">
        <v>371</v>
      </c>
      <c r="C825" s="148" t="n">
        <v>3</v>
      </c>
      <c r="D825" s="148" t="n">
        <v>3</v>
      </c>
      <c r="E825" s="150" t="s">
        <v>949</v>
      </c>
      <c r="F825" s="154" t="s">
        <v>1945</v>
      </c>
      <c r="G825" s="221" t="n">
        <v>6</v>
      </c>
      <c r="H825" s="146" t="s">
        <v>758</v>
      </c>
      <c r="I825" s="153" t="s">
        <v>759</v>
      </c>
      <c r="J825" s="154" t="s">
        <v>395</v>
      </c>
      <c r="K825" s="155" t="s">
        <v>760</v>
      </c>
      <c r="L825" s="231" t="s">
        <v>760</v>
      </c>
      <c r="M825" s="157" t="s">
        <v>348</v>
      </c>
      <c r="O825" s="159" t="n">
        <v>2007</v>
      </c>
      <c r="P825" s="160" t="s">
        <v>1946</v>
      </c>
      <c r="Q825" s="160" t="n">
        <v>25</v>
      </c>
      <c r="V825" s="158"/>
      <c r="AB825" s="251"/>
      <c r="AJ825" s="219" t="n">
        <f aca="false">SeqEnd-SeqBeg+1</f>
        <v>1</v>
      </c>
      <c r="AK825" s="220" t="n">
        <f aca="false">AND( SeqBeg&lt;=Beg  , End &lt;=SeqEnd )</f>
        <v>0</v>
      </c>
      <c r="AN825" s="221"/>
      <c r="AO825" s="147" t="s">
        <v>103</v>
      </c>
      <c r="AP825" s="147" t="s">
        <v>103</v>
      </c>
      <c r="AQ825" s="147" t="s">
        <v>103</v>
      </c>
      <c r="AR825" s="147" t="s">
        <v>103</v>
      </c>
      <c r="AS825" s="147" t="s">
        <v>103</v>
      </c>
      <c r="AT825" s="147" t="s">
        <v>103</v>
      </c>
      <c r="AU825" s="146"/>
      <c r="AW825" s="222" t="str">
        <f aca="false">HYPERLINK(CONCATENATE("http://www.ncbi.nlm.nih.gov/nuccore/",BM825),BM825)</f>
        <v>KC911883</v>
      </c>
      <c r="AX825" s="219" t="str">
        <f aca="false">CONCATENATE(D825,IF(I825="","",CONCATENATE(".",I825)),IF(K825="","",CONCATENATE(".",K825)),IF(M825="","",CONCATENATE(".",M825)),IF(R825="","",CONCATENATE(".",R825)),IF(U825="","","(*)"))</f>
        <v>3.FRA.Toulouse .hum</v>
      </c>
      <c r="AY825" s="170" t="str">
        <f aca="false">CONCATENATE(BM825,".",BN825)</f>
        <v>KC911883.TR18 / 6</v>
      </c>
      <c r="AZ825" s="171" t="str">
        <f aca="false">IF(AV825="",IF(ISNUMBER(FIND(".",A825)),LEFT(A825,FIND(".",A825)-1),A825),AV825)</f>
        <v>KC911883</v>
      </c>
      <c r="BA825" s="171" t="str">
        <f aca="false">IF(ISNUMBER(FIND("-",AZ825)),LEFT(AZ825,FIND("-",AZ825)-1),AZ825)</f>
        <v>KC911883</v>
      </c>
      <c r="BB825" s="170" t="str">
        <f aca="false"> MEGAname &amp; "="</f>
        <v>KC911883=</v>
      </c>
      <c r="BC825" s="170" t="str">
        <f aca="false">Clear &amp; IF(span ,"Span","out")</f>
        <v>KC911883=out</v>
      </c>
      <c r="BD825" s="170" t="str">
        <f aca="false">Clear &amp; IF(span, IF(B825=".","Selected",B825),"out")</f>
        <v>KC911883=out</v>
      </c>
      <c r="BE825" s="170" t="str">
        <f aca="false">Clear &amp; Strain</f>
        <v>KC911883=TR18</v>
      </c>
      <c r="BF825" s="170" t="str">
        <f aca="false">CONCATENATE(A825,"=",F825,". ",AX825,IF(AB825="","",CONCATENATE(".",AB825)))</f>
        <v>KC911883=TR18. 3.FRA.Toulouse .hum</v>
      </c>
      <c r="BG825" s="170" t="str">
        <f aca="false">CONCATENATE(A825,"=",F825,". ",AX825)</f>
        <v>KC911883=TR18. 3.FRA.Toulouse .hum</v>
      </c>
      <c r="BH825" s="170" t="str">
        <f aca="false">CONCATENATE(A825,"=",AX825)</f>
        <v>KC911883=3.FRA.Toulouse .hum</v>
      </c>
      <c r="BI825" s="170" t="str">
        <f aca="false">CONCATENATE(A825,"=",ComForSubtype,D825)</f>
        <v>KC911883=3</v>
      </c>
      <c r="BJ825" s="170" t="str">
        <f aca="false">CONCATENATE(A825,"=",E825)</f>
        <v>KC911883=3chi</v>
      </c>
      <c r="BK825" s="170" t="str">
        <f aca="false">CONCATENATE(A825,"=",C825)</f>
        <v>KC911883=3</v>
      </c>
      <c r="BL825" s="170" t="str">
        <f aca="false">CONCATENATE(D825,"=")</f>
        <v>3=</v>
      </c>
      <c r="BM825" s="223" t="str">
        <f aca="false">IF(BA825="XX","",BA825)</f>
        <v>KC911883</v>
      </c>
      <c r="BN825" s="224" t="str">
        <f aca="false">CONCATENATE(IF(F825="","",F825),IF(G825="","",CONCATENATE(" / ",G825)))</f>
        <v>TR18 / 6</v>
      </c>
      <c r="BO825" s="225" t="str">
        <f aca="false">AX825</f>
        <v>3.FRA.Toulouse .hum</v>
      </c>
      <c r="BP825" s="226" t="str">
        <f aca="false">IF(V825="","",V825)</f>
        <v/>
      </c>
      <c r="BQ825" s="226" t="str">
        <f aca="false">IF(W825="","",CONCATENATE(W825,IF(LEFT(AO825,1)="s","+","")))</f>
        <v/>
      </c>
      <c r="BR825" s="226" t="str">
        <f aca="false">IF(X825="","",CONCATENATE(X825,IF(LEFT(AQ825,1)="s","+","")))</f>
        <v/>
      </c>
      <c r="BS825" s="226" t="str">
        <f aca="false">IF(Y825="","",CONCATENATE(Y825,IF(LEFT(AR825,1)="s","+","")))</f>
        <v/>
      </c>
      <c r="BT825" s="226" t="str">
        <f aca="false">IF(Z825="","",CONCATENATE(Z825,IF(LEFT(AS825,1)="s","+","")))</f>
        <v/>
      </c>
      <c r="BU825" s="227" t="str">
        <f aca="false">IF(AA825="","",CONCATENATE(AA825,IF(LEFT(AT825,1)="s","+","")))</f>
        <v/>
      </c>
      <c r="BW825" s="177" t="s">
        <v>338</v>
      </c>
      <c r="BX825" s="170" t="str">
        <f aca="false">IF(BW825&lt;&gt;"",IF(ISNUMBER(FIND("=",BW825)),LEFT(BW825,FIND("=",BW825)-1),BW825),BW825)</f>
        <v>xx</v>
      </c>
      <c r="BY825" s="170" t="str">
        <f aca="false">IF(BW825&lt;&gt;"",IF(ISNUMBER(FIND("=",BW825)),RIGHT(BW825,LEN(BW825)-FIND("=",BW825)),""),"")</f>
        <v>Non_select</v>
      </c>
      <c r="BZ825" s="170" t="str">
        <f aca="false">IF(BX825&lt;&gt;"",IF(ISNUMBER(FIND(".",BX825)),LEFT(BX825,FIND(".",BX825)-1),BX825),BX825)</f>
        <v>xx</v>
      </c>
      <c r="CA825" s="170" t="str">
        <f aca="false">IF(BX825&lt;&gt;"",IF(ISNUMBER(FIND(".",BX825)),RIGHT(BX825,LEN(BX825)-FIND(".",BX825)),""),"")</f>
        <v/>
      </c>
      <c r="CC825" s="170" t="str">
        <f aca="false">A825</f>
        <v>KC911883</v>
      </c>
      <c r="CD825" s="178" t="s">
        <v>339</v>
      </c>
      <c r="CE825" s="178" t="s">
        <v>340</v>
      </c>
      <c r="CF825" s="178" t="s">
        <v>341</v>
      </c>
      <c r="CK825" s="178"/>
      <c r="CR825" s="228" t="n">
        <f aca="false">C825</f>
        <v>3</v>
      </c>
      <c r="CS825" s="229" t="n">
        <f aca="false">D825</f>
        <v>3</v>
      </c>
      <c r="CT825" s="170" t="str">
        <f aca="false">CONCATENATE(CD825," strain ",CM825," ",CL825,", partial cds")</f>
        <v>Hepatitis E virus strain  , partial cds</v>
      </c>
    </row>
    <row r="826" s="146" customFormat="true" ht="11.9" hidden="true" customHeight="true" outlineLevel="0" collapsed="false">
      <c r="A826" s="154" t="s">
        <v>1951</v>
      </c>
      <c r="B826" s="147" t="s">
        <v>371</v>
      </c>
      <c r="C826" s="148" t="n">
        <v>3</v>
      </c>
      <c r="D826" s="148" t="n">
        <v>3</v>
      </c>
      <c r="E826" s="150" t="s">
        <v>949</v>
      </c>
      <c r="F826" s="154" t="s">
        <v>1945</v>
      </c>
      <c r="G826" s="221" t="n">
        <v>7</v>
      </c>
      <c r="H826" s="146" t="s">
        <v>758</v>
      </c>
      <c r="I826" s="153" t="s">
        <v>759</v>
      </c>
      <c r="J826" s="154" t="s">
        <v>395</v>
      </c>
      <c r="K826" s="155" t="s">
        <v>760</v>
      </c>
      <c r="L826" s="231" t="s">
        <v>760</v>
      </c>
      <c r="M826" s="157" t="s">
        <v>348</v>
      </c>
      <c r="N826" s="213"/>
      <c r="O826" s="159" t="n">
        <v>2007</v>
      </c>
      <c r="P826" s="160" t="s">
        <v>1946</v>
      </c>
      <c r="Q826" s="160" t="n">
        <v>25</v>
      </c>
      <c r="R826" s="212"/>
      <c r="S826" s="212"/>
      <c r="T826" s="215"/>
      <c r="U826" s="215"/>
      <c r="V826" s="209"/>
      <c r="W826" s="217"/>
      <c r="X826" s="209"/>
      <c r="Y826" s="209"/>
      <c r="Z826" s="209"/>
      <c r="AA826" s="216"/>
      <c r="AB826" s="217"/>
      <c r="AC826" s="217"/>
      <c r="AD826" s="209"/>
      <c r="AE826" s="209"/>
      <c r="AF826" s="209"/>
      <c r="AG826" s="218"/>
      <c r="AH826" s="212"/>
      <c r="AI826" s="212"/>
      <c r="AJ826" s="219" t="n">
        <f aca="false">SeqEnd-SeqBeg+1</f>
        <v>1</v>
      </c>
      <c r="AK826" s="220" t="n">
        <f aca="false">AND( SeqBeg&lt;=Beg  , End &lt;=SeqEnd )</f>
        <v>0</v>
      </c>
      <c r="AL826" s="212"/>
      <c r="AM826" s="212"/>
      <c r="AN826" s="221"/>
      <c r="AO826" s="147" t="s">
        <v>103</v>
      </c>
      <c r="AP826" s="147" t="s">
        <v>103</v>
      </c>
      <c r="AQ826" s="147" t="s">
        <v>103</v>
      </c>
      <c r="AR826" s="147" t="s">
        <v>103</v>
      </c>
      <c r="AS826" s="147" t="s">
        <v>103</v>
      </c>
      <c r="AT826" s="147" t="s">
        <v>103</v>
      </c>
      <c r="AV826" s="212"/>
      <c r="AW826" s="222" t="str">
        <f aca="false">HYPERLINK(CONCATENATE("http://www.ncbi.nlm.nih.gov/nuccore/",BM826),BM826)</f>
        <v>KC911884</v>
      </c>
      <c r="AX826" s="219" t="str">
        <f aca="false">CONCATENATE(D826,IF(I826="","",CONCATENATE(".",I826)),IF(K826="","",CONCATENATE(".",K826)),IF(M826="","",CONCATENATE(".",M826)),IF(R826="","",CONCATENATE(".",R826)),IF(U826="","","(*)"))</f>
        <v>3.FRA.Toulouse .hum</v>
      </c>
      <c r="AY826" s="170" t="str">
        <f aca="false">CONCATENATE(BM826,".",BN826)</f>
        <v>KC911884.TR18 / 7</v>
      </c>
      <c r="AZ826" s="171" t="str">
        <f aca="false">IF(AV826="",IF(ISNUMBER(FIND(".",A826)),LEFT(A826,FIND(".",A826)-1),A826),AV826)</f>
        <v>KC911884</v>
      </c>
      <c r="BA826" s="171" t="str">
        <f aca="false">IF(ISNUMBER(FIND("-",AZ826)),LEFT(AZ826,FIND("-",AZ826)-1),AZ826)</f>
        <v>KC911884</v>
      </c>
      <c r="BB826" s="170" t="str">
        <f aca="false"> MEGAname &amp; "="</f>
        <v>KC911884=</v>
      </c>
      <c r="BC826" s="170" t="str">
        <f aca="false">Clear &amp; IF(span ,"Span","out")</f>
        <v>KC911884=out</v>
      </c>
      <c r="BD826" s="170" t="str">
        <f aca="false">Clear &amp; IF(span, IF(B826=".","Selected",B826),"out")</f>
        <v>KC911884=out</v>
      </c>
      <c r="BE826" s="170" t="str">
        <f aca="false">Clear &amp; Strain</f>
        <v>KC911884=TR18</v>
      </c>
      <c r="BF826" s="170" t="str">
        <f aca="false">CONCATENATE(A826,"=",F826,". ",AX826,IF(AB826="","",CONCATENATE(".",AB826)))</f>
        <v>KC911884=TR18. 3.FRA.Toulouse .hum</v>
      </c>
      <c r="BG826" s="170" t="str">
        <f aca="false">CONCATENATE(A826,"=",F826,". ",AX826)</f>
        <v>KC911884=TR18. 3.FRA.Toulouse .hum</v>
      </c>
      <c r="BH826" s="170" t="str">
        <f aca="false">CONCATENATE(A826,"=",AX826)</f>
        <v>KC911884=3.FRA.Toulouse .hum</v>
      </c>
      <c r="BI826" s="170" t="str">
        <f aca="false">CONCATENATE(A826,"=",ComForSubtype,D826)</f>
        <v>KC911884=3</v>
      </c>
      <c r="BJ826" s="170" t="str">
        <f aca="false">CONCATENATE(A826,"=",E826)</f>
        <v>KC911884=3chi</v>
      </c>
      <c r="BK826" s="170" t="str">
        <f aca="false">CONCATENATE(A826,"=",C826)</f>
        <v>KC911884=3</v>
      </c>
      <c r="BL826" s="170" t="str">
        <f aca="false">CONCATENATE(D826,"=")</f>
        <v>3=</v>
      </c>
      <c r="BM826" s="223" t="str">
        <f aca="false">IF(BA826="XX","",BA826)</f>
        <v>KC911884</v>
      </c>
      <c r="BN826" s="224" t="str">
        <f aca="false">CONCATENATE(IF(F826="","",F826),IF(G826="","",CONCATENATE(" / ",G826)))</f>
        <v>TR18 / 7</v>
      </c>
      <c r="BO826" s="225" t="str">
        <f aca="false">AX826</f>
        <v>3.FRA.Toulouse .hum</v>
      </c>
      <c r="BP826" s="226" t="str">
        <f aca="false">IF(V826="","",V826)</f>
        <v/>
      </c>
      <c r="BQ826" s="226" t="str">
        <f aca="false">IF(W826="","",CONCATENATE(W826,IF(LEFT(AO826,1)="s","+","")))</f>
        <v/>
      </c>
      <c r="BR826" s="226" t="str">
        <f aca="false">IF(X826="","",CONCATENATE(X826,IF(LEFT(AQ826,1)="s","+","")))</f>
        <v/>
      </c>
      <c r="BS826" s="226" t="str">
        <f aca="false">IF(Y826="","",CONCATENATE(Y826,IF(LEFT(AR826,1)="s","+","")))</f>
        <v/>
      </c>
      <c r="BT826" s="226" t="str">
        <f aca="false">IF(Z826="","",CONCATENATE(Z826,IF(LEFT(AS826,1)="s","+","")))</f>
        <v/>
      </c>
      <c r="BU826" s="227" t="str">
        <f aca="false">IF(AA826="","",CONCATENATE(AA826,IF(LEFT(AT826,1)="s","+","")))</f>
        <v/>
      </c>
      <c r="BV826" s="212"/>
      <c r="BW826" s="177" t="s">
        <v>338</v>
      </c>
      <c r="BX826" s="170" t="str">
        <f aca="false">IF(BW826&lt;&gt;"",IF(ISNUMBER(FIND("=",BW826)),LEFT(BW826,FIND("=",BW826)-1),BW826),BW826)</f>
        <v>xx</v>
      </c>
      <c r="BY826" s="170" t="str">
        <f aca="false">IF(BW826&lt;&gt;"",IF(ISNUMBER(FIND("=",BW826)),RIGHT(BW826,LEN(BW826)-FIND("=",BW826)),""),"")</f>
        <v>Non_select</v>
      </c>
      <c r="BZ826" s="170" t="str">
        <f aca="false">IF(BX826&lt;&gt;"",IF(ISNUMBER(FIND(".",BX826)),LEFT(BX826,FIND(".",BX826)-1),BX826),BX826)</f>
        <v>xx</v>
      </c>
      <c r="CA826" s="170" t="str">
        <f aca="false">IF(BX826&lt;&gt;"",IF(ISNUMBER(FIND(".",BX826)),RIGHT(BX826,LEN(BX826)-FIND(".",BX826)),""),"")</f>
        <v/>
      </c>
      <c r="CB826" s="212"/>
      <c r="CC826" s="170" t="str">
        <f aca="false">A826</f>
        <v>KC911884</v>
      </c>
      <c r="CD826" s="178" t="s">
        <v>339</v>
      </c>
      <c r="CE826" s="178" t="s">
        <v>340</v>
      </c>
      <c r="CF826" s="178" t="s">
        <v>341</v>
      </c>
      <c r="CG826" s="212"/>
      <c r="CH826" s="212"/>
      <c r="CI826" s="212"/>
      <c r="CJ826" s="212"/>
      <c r="CK826" s="178"/>
      <c r="CL826" s="212"/>
      <c r="CM826" s="212"/>
      <c r="CN826" s="212"/>
      <c r="CO826" s="212"/>
      <c r="CP826" s="212"/>
      <c r="CQ826" s="212"/>
      <c r="CR826" s="228" t="n">
        <f aca="false">C826</f>
        <v>3</v>
      </c>
      <c r="CS826" s="229" t="n">
        <f aca="false">D826</f>
        <v>3</v>
      </c>
      <c r="CT826" s="170" t="str">
        <f aca="false">CONCATENATE(CD826," strain ",CM826," ",CL826,", partial cds")</f>
        <v>Hepatitis E virus strain  , partial cds</v>
      </c>
    </row>
    <row r="827" s="146" customFormat="true" ht="11.9" hidden="true" customHeight="true" outlineLevel="0" collapsed="false">
      <c r="A827" s="154" t="s">
        <v>1952</v>
      </c>
      <c r="B827" s="147" t="s">
        <v>371</v>
      </c>
      <c r="C827" s="148" t="n">
        <v>3</v>
      </c>
      <c r="D827" s="148" t="n">
        <v>3</v>
      </c>
      <c r="E827" s="150" t="s">
        <v>949</v>
      </c>
      <c r="F827" s="154" t="s">
        <v>1945</v>
      </c>
      <c r="G827" s="221" t="n">
        <v>9</v>
      </c>
      <c r="H827" s="146" t="s">
        <v>758</v>
      </c>
      <c r="I827" s="153" t="s">
        <v>759</v>
      </c>
      <c r="J827" s="154" t="s">
        <v>395</v>
      </c>
      <c r="K827" s="155" t="s">
        <v>760</v>
      </c>
      <c r="L827" s="231" t="s">
        <v>760</v>
      </c>
      <c r="M827" s="157" t="s">
        <v>348</v>
      </c>
      <c r="N827" s="213"/>
      <c r="O827" s="159" t="n">
        <v>2007</v>
      </c>
      <c r="P827" s="160" t="s">
        <v>1946</v>
      </c>
      <c r="Q827" s="160" t="n">
        <v>25</v>
      </c>
      <c r="R827" s="212"/>
      <c r="S827" s="212"/>
      <c r="T827" s="215"/>
      <c r="U827" s="215"/>
      <c r="V827" s="209"/>
      <c r="W827" s="217"/>
      <c r="X827" s="209"/>
      <c r="Y827" s="209"/>
      <c r="Z827" s="209"/>
      <c r="AA827" s="216"/>
      <c r="AB827" s="217"/>
      <c r="AC827" s="217"/>
      <c r="AD827" s="209"/>
      <c r="AE827" s="209"/>
      <c r="AF827" s="209"/>
      <c r="AG827" s="218"/>
      <c r="AH827" s="212"/>
      <c r="AI827" s="212"/>
      <c r="AJ827" s="219" t="n">
        <f aca="false">SeqEnd-SeqBeg+1</f>
        <v>1</v>
      </c>
      <c r="AK827" s="220" t="n">
        <f aca="false">AND( SeqBeg&lt;=Beg  , End &lt;=SeqEnd )</f>
        <v>0</v>
      </c>
      <c r="AL827" s="212"/>
      <c r="AM827" s="212"/>
      <c r="AN827" s="221"/>
      <c r="AO827" s="147" t="s">
        <v>103</v>
      </c>
      <c r="AP827" s="147" t="s">
        <v>103</v>
      </c>
      <c r="AQ827" s="147" t="s">
        <v>103</v>
      </c>
      <c r="AR827" s="147" t="s">
        <v>103</v>
      </c>
      <c r="AS827" s="147" t="s">
        <v>103</v>
      </c>
      <c r="AT827" s="147" t="s">
        <v>103</v>
      </c>
      <c r="AV827" s="212"/>
      <c r="AW827" s="222" t="str">
        <f aca="false">HYPERLINK(CONCATENATE("http://www.ncbi.nlm.nih.gov/nuccore/",BM827),BM827)</f>
        <v>KC911885</v>
      </c>
      <c r="AX827" s="219" t="str">
        <f aca="false">CONCATENATE(D827,IF(I827="","",CONCATENATE(".",I827)),IF(K827="","",CONCATENATE(".",K827)),IF(M827="","",CONCATENATE(".",M827)),IF(R827="","",CONCATENATE(".",R827)),IF(U827="","","(*)"))</f>
        <v>3.FRA.Toulouse .hum</v>
      </c>
      <c r="AY827" s="170" t="e">
        <f aca="false">CONCATENATE(BM827,".",BN827)</f>
        <v>#VALUE!</v>
      </c>
      <c r="AZ827" s="171" t="str">
        <f aca="false">IF(AV827="",IF(ISNUMBER(FIND(".",A827)),LEFT(A827,FIND(".",A827)-1),A827),AV827)</f>
        <v>KC911885</v>
      </c>
      <c r="BA827" s="171" t="str">
        <f aca="false">IF(ISNUMBER(FIND("-",AZ827)),LEFT(AZ827,FIND("-",AZ827)-1),AZ827)</f>
        <v>KC911885</v>
      </c>
      <c r="BB827" s="170" t="str">
        <f aca="false"> MEGAname &amp; "="</f>
        <v>KC911885=</v>
      </c>
      <c r="BC827" s="170" t="str">
        <f aca="false">Clear &amp; IF(span ,"Span","out")</f>
        <v>KC911885=out</v>
      </c>
      <c r="BD827" s="170" t="str">
        <f aca="false">Clear &amp; IF(span, IF(B827=".","Selected",B827),"out")</f>
        <v>KC911885=out</v>
      </c>
      <c r="BE827" s="170" t="str">
        <f aca="false">Clear &amp; Strain</f>
        <v>KC911885=TR18</v>
      </c>
      <c r="BF827" s="170" t="str">
        <f aca="false">CONCATENATE(A827,"=",F827,". ",AX827,IF(AB827="","",CONCATENATE(".",AB827)))</f>
        <v>KC911885=TR18. 3.FRA.Toulouse .hum</v>
      </c>
      <c r="BG827" s="170" t="str">
        <f aca="false">CONCATENATE(A827,"=",F827,". ",AX827)</f>
        <v>KC911885=TR18. 3.FRA.Toulouse .hum</v>
      </c>
      <c r="BH827" s="170" t="str">
        <f aca="false">CONCATENATE(A827,"=",AX827)</f>
        <v>KC911885=3.FRA.Toulouse .hum</v>
      </c>
      <c r="BI827" s="170" t="str">
        <f aca="false">CONCATENATE(A827,"=",ComForSubtype,D827)</f>
        <v>KC911885=3</v>
      </c>
      <c r="BJ827" s="170" t="str">
        <f aca="false">CONCATENATE(A827,"=",E827)</f>
        <v>KC911885=3chi</v>
      </c>
      <c r="BK827" s="170" t="str">
        <f aca="false">CONCATENATE(A827,"=",C827)</f>
        <v>KC911885=3</v>
      </c>
      <c r="BL827" s="170" t="str">
        <f aca="false">CONCATENATE(D827,"=")</f>
        <v>3=</v>
      </c>
      <c r="BM827" s="223" t="str">
        <f aca="false">IF(BA827="XX","",BA827)</f>
        <v>KC911885</v>
      </c>
      <c r="BN827" s="224" t="e">
        <f aca="false">CONCATENATE(IF(F827="","",F827),IF(#REF!="","",CONCATENATE(" / ",#REF!)))</f>
        <v>#VALUE!</v>
      </c>
      <c r="BO827" s="225" t="str">
        <f aca="false">AX827</f>
        <v>3.FRA.Toulouse .hum</v>
      </c>
      <c r="BP827" s="226" t="str">
        <f aca="false">IF(V827="","",V827)</f>
        <v/>
      </c>
      <c r="BQ827" s="226" t="str">
        <f aca="false">IF(W827="","",CONCATENATE(W827,IF(LEFT(AO827,1)="s","+","")))</f>
        <v/>
      </c>
      <c r="BR827" s="226" t="str">
        <f aca="false">IF(X827="","",CONCATENATE(X827,IF(LEFT(AQ827,1)="s","+","")))</f>
        <v/>
      </c>
      <c r="BS827" s="226" t="str">
        <f aca="false">IF(Y827="","",CONCATENATE(Y827,IF(LEFT(AR827,1)="s","+","")))</f>
        <v/>
      </c>
      <c r="BT827" s="226" t="str">
        <f aca="false">IF(Z827="","",CONCATENATE(Z827,IF(LEFT(AS827,1)="s","+","")))</f>
        <v/>
      </c>
      <c r="BU827" s="227" t="str">
        <f aca="false">IF(AA827="","",CONCATENATE(AA827,IF(LEFT(AT827,1)="s","+","")))</f>
        <v/>
      </c>
      <c r="BV827" s="212"/>
      <c r="BW827" s="177" t="s">
        <v>338</v>
      </c>
      <c r="BX827" s="170" t="str">
        <f aca="false">IF(BW827&lt;&gt;"",IF(ISNUMBER(FIND("=",BW827)),LEFT(BW827,FIND("=",BW827)-1),BW827),BW827)</f>
        <v>xx</v>
      </c>
      <c r="BY827" s="170" t="str">
        <f aca="false">IF(BW827&lt;&gt;"",IF(ISNUMBER(FIND("=",BW827)),RIGHT(BW827,LEN(BW827)-FIND("=",BW827)),""),"")</f>
        <v>Non_select</v>
      </c>
      <c r="BZ827" s="170" t="str">
        <f aca="false">IF(BX827&lt;&gt;"",IF(ISNUMBER(FIND(".",BX827)),LEFT(BX827,FIND(".",BX827)-1),BX827),BX827)</f>
        <v>xx</v>
      </c>
      <c r="CA827" s="170" t="str">
        <f aca="false">IF(BX827&lt;&gt;"",IF(ISNUMBER(FIND(".",BX827)),RIGHT(BX827,LEN(BX827)-FIND(".",BX827)),""),"")</f>
        <v/>
      </c>
      <c r="CB827" s="212"/>
      <c r="CC827" s="170" t="str">
        <f aca="false">A827</f>
        <v>KC911885</v>
      </c>
      <c r="CD827" s="178" t="s">
        <v>339</v>
      </c>
      <c r="CE827" s="178" t="s">
        <v>340</v>
      </c>
      <c r="CF827" s="178" t="s">
        <v>341</v>
      </c>
      <c r="CG827" s="212"/>
      <c r="CH827" s="212"/>
      <c r="CI827" s="212"/>
      <c r="CJ827" s="212"/>
      <c r="CK827" s="178"/>
      <c r="CL827" s="212"/>
      <c r="CM827" s="212"/>
      <c r="CN827" s="212"/>
      <c r="CO827" s="212"/>
      <c r="CP827" s="212"/>
      <c r="CQ827" s="212"/>
      <c r="CR827" s="228" t="n">
        <f aca="false">C827</f>
        <v>3</v>
      </c>
      <c r="CS827" s="229" t="n">
        <f aca="false">D827</f>
        <v>3</v>
      </c>
      <c r="CT827" s="170" t="str">
        <f aca="false">CONCATENATE(CD827," strain ",CM827," ",CL827,", partial cds")</f>
        <v>Hepatitis E virus strain  , partial cds</v>
      </c>
    </row>
    <row r="828" s="146" customFormat="true" ht="11.9" hidden="true" customHeight="true" outlineLevel="0" collapsed="false">
      <c r="A828" s="154" t="s">
        <v>1953</v>
      </c>
      <c r="B828" s="147" t="s">
        <v>371</v>
      </c>
      <c r="C828" s="148" t="n">
        <v>3</v>
      </c>
      <c r="D828" s="148" t="n">
        <v>3</v>
      </c>
      <c r="E828" s="150" t="s">
        <v>949</v>
      </c>
      <c r="F828" s="154" t="s">
        <v>1945</v>
      </c>
      <c r="G828" s="221" t="n">
        <v>10</v>
      </c>
      <c r="H828" s="146" t="s">
        <v>758</v>
      </c>
      <c r="I828" s="153" t="s">
        <v>759</v>
      </c>
      <c r="J828" s="154" t="s">
        <v>395</v>
      </c>
      <c r="K828" s="155" t="s">
        <v>760</v>
      </c>
      <c r="L828" s="231" t="s">
        <v>760</v>
      </c>
      <c r="M828" s="157" t="s">
        <v>348</v>
      </c>
      <c r="N828" s="213"/>
      <c r="O828" s="159" t="n">
        <v>2007</v>
      </c>
      <c r="P828" s="160" t="s">
        <v>1946</v>
      </c>
      <c r="Q828" s="160" t="n">
        <v>25</v>
      </c>
      <c r="R828" s="212"/>
      <c r="S828" s="212"/>
      <c r="T828" s="215"/>
      <c r="U828" s="215"/>
      <c r="V828" s="209"/>
      <c r="W828" s="217"/>
      <c r="X828" s="209"/>
      <c r="Y828" s="209"/>
      <c r="Z828" s="209"/>
      <c r="AA828" s="216"/>
      <c r="AB828" s="217"/>
      <c r="AC828" s="217"/>
      <c r="AD828" s="209"/>
      <c r="AE828" s="209"/>
      <c r="AF828" s="209"/>
      <c r="AG828" s="218"/>
      <c r="AH828" s="212"/>
      <c r="AI828" s="212"/>
      <c r="AJ828" s="219" t="n">
        <f aca="false">SeqEnd-SeqBeg+1</f>
        <v>1</v>
      </c>
      <c r="AK828" s="220" t="n">
        <f aca="false">AND( SeqBeg&lt;=Beg  , End &lt;=SeqEnd )</f>
        <v>0</v>
      </c>
      <c r="AL828" s="212"/>
      <c r="AM828" s="212"/>
      <c r="AN828" s="221"/>
      <c r="AO828" s="147" t="s">
        <v>103</v>
      </c>
      <c r="AP828" s="147" t="s">
        <v>103</v>
      </c>
      <c r="AQ828" s="147" t="s">
        <v>103</v>
      </c>
      <c r="AR828" s="147" t="s">
        <v>103</v>
      </c>
      <c r="AS828" s="147" t="s">
        <v>103</v>
      </c>
      <c r="AT828" s="147" t="s">
        <v>103</v>
      </c>
      <c r="AV828" s="212"/>
      <c r="AW828" s="222" t="str">
        <f aca="false">HYPERLINK(CONCATENATE("http://www.ncbi.nlm.nih.gov/nuccore/",BM828),BM828)</f>
        <v>KC911886</v>
      </c>
      <c r="AX828" s="219" t="str">
        <f aca="false">CONCATENATE(D828,IF(I828="","",CONCATENATE(".",I828)),IF(K828="","",CONCATENATE(".",K828)),IF(M828="","",CONCATENATE(".",M828)),IF(R828="","",CONCATENATE(".",R828)),IF(U828="","","(*)"))</f>
        <v>3.FRA.Toulouse .hum</v>
      </c>
      <c r="AY828" s="170" t="str">
        <f aca="false">CONCATENATE(BM828,".",BN828)</f>
        <v>KC911886.TR18 / 9</v>
      </c>
      <c r="AZ828" s="171" t="str">
        <f aca="false">IF(AV828="",IF(ISNUMBER(FIND(".",A828)),LEFT(A828,FIND(".",A828)-1),A828),AV828)</f>
        <v>KC911886</v>
      </c>
      <c r="BA828" s="171" t="str">
        <f aca="false">IF(ISNUMBER(FIND("-",AZ828)),LEFT(AZ828,FIND("-",AZ828)-1),AZ828)</f>
        <v>KC911886</v>
      </c>
      <c r="BB828" s="170" t="str">
        <f aca="false"> MEGAname &amp; "="</f>
        <v>KC911886=</v>
      </c>
      <c r="BC828" s="170" t="str">
        <f aca="false">Clear &amp; IF(span ,"Span","out")</f>
        <v>KC911886=out</v>
      </c>
      <c r="BD828" s="170" t="str">
        <f aca="false">Clear &amp; IF(span, IF(B828=".","Selected",B828),"out")</f>
        <v>KC911886=out</v>
      </c>
      <c r="BE828" s="170" t="str">
        <f aca="false">Clear &amp; Strain</f>
        <v>KC911886=TR18</v>
      </c>
      <c r="BF828" s="170" t="str">
        <f aca="false">CONCATENATE(A828,"=",F828,". ",AX828,IF(AB828="","",CONCATENATE(".",AB828)))</f>
        <v>KC911886=TR18. 3.FRA.Toulouse .hum</v>
      </c>
      <c r="BG828" s="170" t="str">
        <f aca="false">CONCATENATE(A828,"=",F828,". ",AX828)</f>
        <v>KC911886=TR18. 3.FRA.Toulouse .hum</v>
      </c>
      <c r="BH828" s="170" t="str">
        <f aca="false">CONCATENATE(A828,"=",AX828)</f>
        <v>KC911886=3.FRA.Toulouse .hum</v>
      </c>
      <c r="BI828" s="170" t="str">
        <f aca="false">CONCATENATE(A828,"=",ComForSubtype,D828)</f>
        <v>KC911886=3</v>
      </c>
      <c r="BJ828" s="170" t="str">
        <f aca="false">CONCATENATE(A828,"=",E828)</f>
        <v>KC911886=3chi</v>
      </c>
      <c r="BK828" s="170" t="str">
        <f aca="false">CONCATENATE(A828,"=",C828)</f>
        <v>KC911886=3</v>
      </c>
      <c r="BL828" s="170" t="str">
        <f aca="false">CONCATENATE(D828,"=")</f>
        <v>3=</v>
      </c>
      <c r="BM828" s="223" t="str">
        <f aca="false">IF(BA828="XX","",BA828)</f>
        <v>KC911886</v>
      </c>
      <c r="BN828" s="224" t="str">
        <f aca="false">CONCATENATE(IF(F828="","",F828),IF(G827="","",CONCATENATE(" / ",G827)))</f>
        <v>TR18 / 9</v>
      </c>
      <c r="BO828" s="225" t="str">
        <f aca="false">AX828</f>
        <v>3.FRA.Toulouse .hum</v>
      </c>
      <c r="BP828" s="226" t="str">
        <f aca="false">IF(V828="","",V828)</f>
        <v/>
      </c>
      <c r="BQ828" s="226" t="str">
        <f aca="false">IF(W828="","",CONCATENATE(W828,IF(LEFT(AO828,1)="s","+","")))</f>
        <v/>
      </c>
      <c r="BR828" s="226" t="str">
        <f aca="false">IF(X828="","",CONCATENATE(X828,IF(LEFT(AQ828,1)="s","+","")))</f>
        <v/>
      </c>
      <c r="BS828" s="226" t="str">
        <f aca="false">IF(Y828="","",CONCATENATE(Y828,IF(LEFT(AR828,1)="s","+","")))</f>
        <v/>
      </c>
      <c r="BT828" s="226" t="str">
        <f aca="false">IF(Z828="","",CONCATENATE(Z828,IF(LEFT(AS828,1)="s","+","")))</f>
        <v/>
      </c>
      <c r="BU828" s="227" t="str">
        <f aca="false">IF(AA828="","",CONCATENATE(AA828,IF(LEFT(AT828,1)="s","+","")))</f>
        <v/>
      </c>
      <c r="BV828" s="212"/>
      <c r="BW828" s="177" t="s">
        <v>338</v>
      </c>
      <c r="BX828" s="170" t="str">
        <f aca="false">IF(BW828&lt;&gt;"",IF(ISNUMBER(FIND("=",BW828)),LEFT(BW828,FIND("=",BW828)-1),BW828),BW828)</f>
        <v>xx</v>
      </c>
      <c r="BY828" s="170" t="str">
        <f aca="false">IF(BW828&lt;&gt;"",IF(ISNUMBER(FIND("=",BW828)),RIGHT(BW828,LEN(BW828)-FIND("=",BW828)),""),"")</f>
        <v>Non_select</v>
      </c>
      <c r="BZ828" s="170" t="str">
        <f aca="false">IF(BX828&lt;&gt;"",IF(ISNUMBER(FIND(".",BX828)),LEFT(BX828,FIND(".",BX828)-1),BX828),BX828)</f>
        <v>xx</v>
      </c>
      <c r="CA828" s="170" t="str">
        <f aca="false">IF(BX828&lt;&gt;"",IF(ISNUMBER(FIND(".",BX828)),RIGHT(BX828,LEN(BX828)-FIND(".",BX828)),""),"")</f>
        <v/>
      </c>
      <c r="CB828" s="212"/>
      <c r="CC828" s="170" t="str">
        <f aca="false">A828</f>
        <v>KC911886</v>
      </c>
      <c r="CD828" s="178" t="s">
        <v>339</v>
      </c>
      <c r="CE828" s="178" t="s">
        <v>340</v>
      </c>
      <c r="CF828" s="178" t="s">
        <v>341</v>
      </c>
      <c r="CG828" s="212"/>
      <c r="CH828" s="212"/>
      <c r="CI828" s="212"/>
      <c r="CJ828" s="212"/>
      <c r="CK828" s="178"/>
      <c r="CL828" s="212"/>
      <c r="CM828" s="212"/>
      <c r="CN828" s="212"/>
      <c r="CO828" s="212"/>
      <c r="CP828" s="212"/>
      <c r="CQ828" s="212"/>
      <c r="CR828" s="228" t="n">
        <f aca="false">C828</f>
        <v>3</v>
      </c>
      <c r="CS828" s="229" t="n">
        <f aca="false">D828</f>
        <v>3</v>
      </c>
      <c r="CT828" s="170" t="str">
        <f aca="false">CONCATENATE(CD828," strain ",CM828," ",CL828,", partial cds")</f>
        <v>Hepatitis E virus strain  , partial cds</v>
      </c>
    </row>
    <row r="829" s="146" customFormat="true" ht="11.9" hidden="true" customHeight="true" outlineLevel="0" collapsed="false">
      <c r="A829" s="154" t="s">
        <v>1954</v>
      </c>
      <c r="B829" s="147" t="s">
        <v>371</v>
      </c>
      <c r="C829" s="148" t="n">
        <v>3</v>
      </c>
      <c r="D829" s="148" t="n">
        <v>3</v>
      </c>
      <c r="E829" s="150" t="s">
        <v>949</v>
      </c>
      <c r="F829" s="154" t="s">
        <v>1945</v>
      </c>
      <c r="G829" s="221" t="n">
        <v>11</v>
      </c>
      <c r="H829" s="146" t="s">
        <v>758</v>
      </c>
      <c r="I829" s="153" t="s">
        <v>759</v>
      </c>
      <c r="J829" s="154" t="s">
        <v>395</v>
      </c>
      <c r="K829" s="155" t="s">
        <v>760</v>
      </c>
      <c r="L829" s="231" t="s">
        <v>760</v>
      </c>
      <c r="M829" s="157" t="s">
        <v>348</v>
      </c>
      <c r="N829" s="213"/>
      <c r="O829" s="159" t="n">
        <v>2007</v>
      </c>
      <c r="P829" s="160" t="s">
        <v>1946</v>
      </c>
      <c r="Q829" s="160" t="n">
        <v>25</v>
      </c>
      <c r="R829" s="212"/>
      <c r="S829" s="212"/>
      <c r="T829" s="215"/>
      <c r="U829" s="215"/>
      <c r="V829" s="209"/>
      <c r="W829" s="217"/>
      <c r="X829" s="209"/>
      <c r="Y829" s="209"/>
      <c r="Z829" s="209"/>
      <c r="AA829" s="216"/>
      <c r="AB829" s="217"/>
      <c r="AC829" s="217"/>
      <c r="AD829" s="209"/>
      <c r="AE829" s="209"/>
      <c r="AF829" s="209"/>
      <c r="AG829" s="218"/>
      <c r="AH829" s="212"/>
      <c r="AI829" s="212"/>
      <c r="AJ829" s="219" t="n">
        <f aca="false">SeqEnd-SeqBeg+1</f>
        <v>1</v>
      </c>
      <c r="AK829" s="220" t="n">
        <f aca="false">AND( SeqBeg&lt;=Beg  , End &lt;=SeqEnd )</f>
        <v>0</v>
      </c>
      <c r="AL829" s="212"/>
      <c r="AM829" s="212"/>
      <c r="AN829" s="221"/>
      <c r="AO829" s="147" t="s">
        <v>103</v>
      </c>
      <c r="AP829" s="147" t="s">
        <v>103</v>
      </c>
      <c r="AQ829" s="147" t="s">
        <v>103</v>
      </c>
      <c r="AR829" s="147" t="s">
        <v>103</v>
      </c>
      <c r="AS829" s="147" t="s">
        <v>103</v>
      </c>
      <c r="AT829" s="147" t="s">
        <v>103</v>
      </c>
      <c r="AV829" s="212"/>
      <c r="AW829" s="222" t="str">
        <f aca="false">HYPERLINK(CONCATENATE("http://www.ncbi.nlm.nih.gov/nuccore/",BM829),BM829)</f>
        <v>KC911887</v>
      </c>
      <c r="AX829" s="219" t="str">
        <f aca="false">CONCATENATE(D829,IF(I829="","",CONCATENATE(".",I829)),IF(K829="","",CONCATENATE(".",K829)),IF(M829="","",CONCATENATE(".",M829)),IF(R829="","",CONCATENATE(".",R829)),IF(U829="","","(*)"))</f>
        <v>3.FRA.Toulouse .hum</v>
      </c>
      <c r="AY829" s="170" t="str">
        <f aca="false">CONCATENATE(BM829,".",BN829)</f>
        <v>KC911887.TR18 / 10</v>
      </c>
      <c r="AZ829" s="171" t="str">
        <f aca="false">IF(AV829="",IF(ISNUMBER(FIND(".",A829)),LEFT(A829,FIND(".",A829)-1),A829),AV829)</f>
        <v>KC911887</v>
      </c>
      <c r="BA829" s="171" t="str">
        <f aca="false">IF(ISNUMBER(FIND("-",AZ829)),LEFT(AZ829,FIND("-",AZ829)-1),AZ829)</f>
        <v>KC911887</v>
      </c>
      <c r="BB829" s="170" t="str">
        <f aca="false"> MEGAname &amp; "="</f>
        <v>KC911887=</v>
      </c>
      <c r="BC829" s="170" t="str">
        <f aca="false">Clear &amp; IF(span ,"Span","out")</f>
        <v>KC911887=out</v>
      </c>
      <c r="BD829" s="170" t="str">
        <f aca="false">Clear &amp; IF(span, IF(B829=".","Selected",B829),"out")</f>
        <v>KC911887=out</v>
      </c>
      <c r="BE829" s="170" t="str">
        <f aca="false">Clear &amp; Strain</f>
        <v>KC911887=TR18</v>
      </c>
      <c r="BF829" s="170" t="str">
        <f aca="false">CONCATENATE(A829,"=",F829,". ",AX829,IF(AB829="","",CONCATENATE(".",AB829)))</f>
        <v>KC911887=TR18. 3.FRA.Toulouse .hum</v>
      </c>
      <c r="BG829" s="170" t="str">
        <f aca="false">CONCATENATE(A829,"=",F829,". ",AX829)</f>
        <v>KC911887=TR18. 3.FRA.Toulouse .hum</v>
      </c>
      <c r="BH829" s="170" t="str">
        <f aca="false">CONCATENATE(A829,"=",AX829)</f>
        <v>KC911887=3.FRA.Toulouse .hum</v>
      </c>
      <c r="BI829" s="170" t="str">
        <f aca="false">CONCATENATE(A829,"=",ComForSubtype,D829)</f>
        <v>KC911887=3</v>
      </c>
      <c r="BJ829" s="170" t="str">
        <f aca="false">CONCATENATE(A829,"=",E829)</f>
        <v>KC911887=3chi</v>
      </c>
      <c r="BK829" s="170" t="str">
        <f aca="false">CONCATENATE(A829,"=",C829)</f>
        <v>KC911887=3</v>
      </c>
      <c r="BL829" s="170" t="str">
        <f aca="false">CONCATENATE(D829,"=")</f>
        <v>3=</v>
      </c>
      <c r="BM829" s="223" t="str">
        <f aca="false">IF(BA829="XX","",BA829)</f>
        <v>KC911887</v>
      </c>
      <c r="BN829" s="224" t="str">
        <f aca="false">CONCATENATE(IF(F829="","",F829),IF(G828="","",CONCATENATE(" / ",G828)))</f>
        <v>TR18 / 10</v>
      </c>
      <c r="BO829" s="225" t="str">
        <f aca="false">AX829</f>
        <v>3.FRA.Toulouse .hum</v>
      </c>
      <c r="BP829" s="226" t="str">
        <f aca="false">IF(V829="","",V829)</f>
        <v/>
      </c>
      <c r="BQ829" s="226" t="str">
        <f aca="false">IF(W829="","",CONCATENATE(W829,IF(LEFT(AO829,1)="s","+","")))</f>
        <v/>
      </c>
      <c r="BR829" s="226" t="str">
        <f aca="false">IF(X829="","",CONCATENATE(X829,IF(LEFT(AQ829,1)="s","+","")))</f>
        <v/>
      </c>
      <c r="BS829" s="226" t="str">
        <f aca="false">IF(Y829="","",CONCATENATE(Y829,IF(LEFT(AR829,1)="s","+","")))</f>
        <v/>
      </c>
      <c r="BT829" s="226" t="str">
        <f aca="false">IF(Z829="","",CONCATENATE(Z829,IF(LEFT(AS829,1)="s","+","")))</f>
        <v/>
      </c>
      <c r="BU829" s="227" t="str">
        <f aca="false">IF(AA829="","",CONCATENATE(AA829,IF(LEFT(AT829,1)="s","+","")))</f>
        <v/>
      </c>
      <c r="BV829" s="212"/>
      <c r="BW829" s="177" t="s">
        <v>338</v>
      </c>
      <c r="BX829" s="170" t="str">
        <f aca="false">IF(BW829&lt;&gt;"",IF(ISNUMBER(FIND("=",BW829)),LEFT(BW829,FIND("=",BW829)-1),BW829),BW829)</f>
        <v>xx</v>
      </c>
      <c r="BY829" s="170" t="str">
        <f aca="false">IF(BW829&lt;&gt;"",IF(ISNUMBER(FIND("=",BW829)),RIGHT(BW829,LEN(BW829)-FIND("=",BW829)),""),"")</f>
        <v>Non_select</v>
      </c>
      <c r="BZ829" s="170" t="str">
        <f aca="false">IF(BX829&lt;&gt;"",IF(ISNUMBER(FIND(".",BX829)),LEFT(BX829,FIND(".",BX829)-1),BX829),BX829)</f>
        <v>xx</v>
      </c>
      <c r="CA829" s="170" t="str">
        <f aca="false">IF(BX829&lt;&gt;"",IF(ISNUMBER(FIND(".",BX829)),RIGHT(BX829,LEN(BX829)-FIND(".",BX829)),""),"")</f>
        <v/>
      </c>
      <c r="CB829" s="212"/>
      <c r="CC829" s="170" t="str">
        <f aca="false">A829</f>
        <v>KC911887</v>
      </c>
      <c r="CD829" s="178" t="s">
        <v>339</v>
      </c>
      <c r="CE829" s="178" t="s">
        <v>340</v>
      </c>
      <c r="CF829" s="178" t="s">
        <v>341</v>
      </c>
      <c r="CG829" s="212"/>
      <c r="CH829" s="212"/>
      <c r="CI829" s="212"/>
      <c r="CJ829" s="212"/>
      <c r="CK829" s="178"/>
      <c r="CL829" s="212"/>
      <c r="CM829" s="212"/>
      <c r="CN829" s="212"/>
      <c r="CO829" s="212"/>
      <c r="CP829" s="212"/>
      <c r="CQ829" s="212"/>
      <c r="CR829" s="228" t="n">
        <f aca="false">C829</f>
        <v>3</v>
      </c>
      <c r="CS829" s="229" t="n">
        <f aca="false">D829</f>
        <v>3</v>
      </c>
      <c r="CT829" s="170" t="str">
        <f aca="false">CONCATENATE(CD829," strain ",CM829," ",CL829,", partial cds")</f>
        <v>Hepatitis E virus strain  , partial cds</v>
      </c>
    </row>
    <row r="830" s="146" customFormat="true" ht="11.9" hidden="true" customHeight="true" outlineLevel="0" collapsed="false">
      <c r="A830" s="154" t="s">
        <v>1955</v>
      </c>
      <c r="B830" s="147" t="s">
        <v>371</v>
      </c>
      <c r="C830" s="148" t="n">
        <v>3</v>
      </c>
      <c r="D830" s="148" t="n">
        <v>3</v>
      </c>
      <c r="E830" s="150" t="s">
        <v>949</v>
      </c>
      <c r="F830" s="154" t="s">
        <v>1945</v>
      </c>
      <c r="G830" s="221" t="n">
        <v>12</v>
      </c>
      <c r="H830" s="146" t="s">
        <v>758</v>
      </c>
      <c r="I830" s="153" t="s">
        <v>759</v>
      </c>
      <c r="J830" s="154" t="s">
        <v>395</v>
      </c>
      <c r="K830" s="155" t="s">
        <v>760</v>
      </c>
      <c r="L830" s="231" t="s">
        <v>760</v>
      </c>
      <c r="M830" s="157" t="s">
        <v>348</v>
      </c>
      <c r="N830" s="213"/>
      <c r="O830" s="159" t="n">
        <v>2007</v>
      </c>
      <c r="P830" s="160" t="s">
        <v>1946</v>
      </c>
      <c r="Q830" s="160" t="n">
        <v>25</v>
      </c>
      <c r="R830" s="212"/>
      <c r="S830" s="212"/>
      <c r="T830" s="215"/>
      <c r="U830" s="215"/>
      <c r="V830" s="209"/>
      <c r="W830" s="217"/>
      <c r="X830" s="209"/>
      <c r="Y830" s="209"/>
      <c r="Z830" s="209"/>
      <c r="AA830" s="216"/>
      <c r="AB830" s="217"/>
      <c r="AC830" s="217"/>
      <c r="AD830" s="209"/>
      <c r="AE830" s="209"/>
      <c r="AF830" s="209"/>
      <c r="AG830" s="218"/>
      <c r="AH830" s="212"/>
      <c r="AI830" s="212"/>
      <c r="AJ830" s="219" t="n">
        <f aca="false">SeqEnd-SeqBeg+1</f>
        <v>1</v>
      </c>
      <c r="AK830" s="220" t="n">
        <f aca="false">AND( SeqBeg&lt;=Beg  , End &lt;=SeqEnd )</f>
        <v>0</v>
      </c>
      <c r="AL830" s="212"/>
      <c r="AM830" s="212"/>
      <c r="AN830" s="221"/>
      <c r="AO830" s="147" t="s">
        <v>103</v>
      </c>
      <c r="AP830" s="147" t="s">
        <v>103</v>
      </c>
      <c r="AQ830" s="147" t="s">
        <v>103</v>
      </c>
      <c r="AR830" s="147" t="s">
        <v>103</v>
      </c>
      <c r="AS830" s="147" t="s">
        <v>103</v>
      </c>
      <c r="AT830" s="147" t="s">
        <v>103</v>
      </c>
      <c r="AV830" s="212"/>
      <c r="AW830" s="222" t="str">
        <f aca="false">HYPERLINK(CONCATENATE("http://www.ncbi.nlm.nih.gov/nuccore/",BM830),BM830)</f>
        <v>KC911888</v>
      </c>
      <c r="AX830" s="219" t="str">
        <f aca="false">CONCATENATE(D830,IF(I830="","",CONCATENATE(".",I830)),IF(K830="","",CONCATENATE(".",K830)),IF(M830="","",CONCATENATE(".",M830)),IF(R830="","",CONCATENATE(".",R830)),IF(U830="","","(*)"))</f>
        <v>3.FRA.Toulouse .hum</v>
      </c>
      <c r="AY830" s="170" t="str">
        <f aca="false">CONCATENATE(BM830,".",BN830)</f>
        <v>KC911888.TR18 / 11</v>
      </c>
      <c r="AZ830" s="171" t="str">
        <f aca="false">IF(AV830="",IF(ISNUMBER(FIND(".",A830)),LEFT(A830,FIND(".",A830)-1),A830),AV830)</f>
        <v>KC911888</v>
      </c>
      <c r="BA830" s="171" t="str">
        <f aca="false">IF(ISNUMBER(FIND("-",AZ830)),LEFT(AZ830,FIND("-",AZ830)-1),AZ830)</f>
        <v>KC911888</v>
      </c>
      <c r="BB830" s="170" t="str">
        <f aca="false"> MEGAname &amp; "="</f>
        <v>KC911888=</v>
      </c>
      <c r="BC830" s="170" t="str">
        <f aca="false">Clear &amp; IF(span ,"Span","out")</f>
        <v>KC911888=out</v>
      </c>
      <c r="BD830" s="170" t="str">
        <f aca="false">Clear &amp; IF(span, IF(B830=".","Selected",B830),"out")</f>
        <v>KC911888=out</v>
      </c>
      <c r="BE830" s="170" t="str">
        <f aca="false">Clear &amp; Strain</f>
        <v>KC911888=TR18</v>
      </c>
      <c r="BF830" s="170" t="str">
        <f aca="false">CONCATENATE(A830,"=",F830,". ",AX830,IF(AB830="","",CONCATENATE(".",AB830)))</f>
        <v>KC911888=TR18. 3.FRA.Toulouse .hum</v>
      </c>
      <c r="BG830" s="170" t="str">
        <f aca="false">CONCATENATE(A830,"=",F830,". ",AX830)</f>
        <v>KC911888=TR18. 3.FRA.Toulouse .hum</v>
      </c>
      <c r="BH830" s="170" t="str">
        <f aca="false">CONCATENATE(A830,"=",AX830)</f>
        <v>KC911888=3.FRA.Toulouse .hum</v>
      </c>
      <c r="BI830" s="170" t="str">
        <f aca="false">CONCATENATE(A830,"=",ComForSubtype,D830)</f>
        <v>KC911888=3</v>
      </c>
      <c r="BJ830" s="170" t="str">
        <f aca="false">CONCATENATE(A830,"=",E830)</f>
        <v>KC911888=3chi</v>
      </c>
      <c r="BK830" s="170" t="str">
        <f aca="false">CONCATENATE(A830,"=",C830)</f>
        <v>KC911888=3</v>
      </c>
      <c r="BL830" s="170" t="str">
        <f aca="false">CONCATENATE(D830,"=")</f>
        <v>3=</v>
      </c>
      <c r="BM830" s="223" t="str">
        <f aca="false">IF(BA830="XX","",BA830)</f>
        <v>KC911888</v>
      </c>
      <c r="BN830" s="224" t="str">
        <f aca="false">CONCATENATE(IF(F830="","",F830),IF(G829="","",CONCATENATE(" / ",G829)))</f>
        <v>TR18 / 11</v>
      </c>
      <c r="BO830" s="225" t="str">
        <f aca="false">AX830</f>
        <v>3.FRA.Toulouse .hum</v>
      </c>
      <c r="BP830" s="226" t="str">
        <f aca="false">IF(V830="","",V830)</f>
        <v/>
      </c>
      <c r="BQ830" s="226" t="str">
        <f aca="false">IF(W830="","",CONCATENATE(W830,IF(LEFT(AO830,1)="s","+","")))</f>
        <v/>
      </c>
      <c r="BR830" s="226" t="str">
        <f aca="false">IF(X830="","",CONCATENATE(X830,IF(LEFT(AQ830,1)="s","+","")))</f>
        <v/>
      </c>
      <c r="BS830" s="226" t="str">
        <f aca="false">IF(Y830="","",CONCATENATE(Y830,IF(LEFT(AR830,1)="s","+","")))</f>
        <v/>
      </c>
      <c r="BT830" s="226" t="str">
        <f aca="false">IF(Z830="","",CONCATENATE(Z830,IF(LEFT(AS830,1)="s","+","")))</f>
        <v/>
      </c>
      <c r="BU830" s="227" t="str">
        <f aca="false">IF(AA830="","",CONCATENATE(AA830,IF(LEFT(AT830,1)="s","+","")))</f>
        <v/>
      </c>
      <c r="BV830" s="212"/>
      <c r="BW830" s="177" t="s">
        <v>338</v>
      </c>
      <c r="BX830" s="170" t="str">
        <f aca="false">IF(BW830&lt;&gt;"",IF(ISNUMBER(FIND("=",BW830)),LEFT(BW830,FIND("=",BW830)-1),BW830),BW830)</f>
        <v>xx</v>
      </c>
      <c r="BY830" s="170" t="str">
        <f aca="false">IF(BW830&lt;&gt;"",IF(ISNUMBER(FIND("=",BW830)),RIGHT(BW830,LEN(BW830)-FIND("=",BW830)),""),"")</f>
        <v>Non_select</v>
      </c>
      <c r="BZ830" s="170" t="str">
        <f aca="false">IF(BX830&lt;&gt;"",IF(ISNUMBER(FIND(".",BX830)),LEFT(BX830,FIND(".",BX830)-1),BX830),BX830)</f>
        <v>xx</v>
      </c>
      <c r="CA830" s="170" t="str">
        <f aca="false">IF(BX830&lt;&gt;"",IF(ISNUMBER(FIND(".",BX830)),RIGHT(BX830,LEN(BX830)-FIND(".",BX830)),""),"")</f>
        <v/>
      </c>
      <c r="CB830" s="212"/>
      <c r="CC830" s="170" t="str">
        <f aca="false">A830</f>
        <v>KC911888</v>
      </c>
      <c r="CD830" s="178" t="s">
        <v>339</v>
      </c>
      <c r="CE830" s="178" t="s">
        <v>340</v>
      </c>
      <c r="CF830" s="178" t="s">
        <v>341</v>
      </c>
      <c r="CG830" s="212"/>
      <c r="CH830" s="212"/>
      <c r="CI830" s="212"/>
      <c r="CJ830" s="212"/>
      <c r="CK830" s="178"/>
      <c r="CL830" s="212"/>
      <c r="CM830" s="212"/>
      <c r="CN830" s="212"/>
      <c r="CO830" s="212"/>
      <c r="CP830" s="212"/>
      <c r="CQ830" s="212"/>
      <c r="CR830" s="228" t="n">
        <f aca="false">C830</f>
        <v>3</v>
      </c>
      <c r="CS830" s="229" t="n">
        <f aca="false">D830</f>
        <v>3</v>
      </c>
      <c r="CT830" s="170" t="str">
        <f aca="false">CONCATENATE(CD830," strain ",CM830," ",CL830,", partial cds")</f>
        <v>Hepatitis E virus strain  , partial cds</v>
      </c>
    </row>
    <row r="831" s="146" customFormat="true" ht="11.9" hidden="true" customHeight="true" outlineLevel="0" collapsed="false">
      <c r="A831" s="154" t="s">
        <v>1956</v>
      </c>
      <c r="B831" s="147" t="s">
        <v>371</v>
      </c>
      <c r="C831" s="148" t="n">
        <v>3</v>
      </c>
      <c r="D831" s="148" t="n">
        <v>3</v>
      </c>
      <c r="E831" s="150" t="s">
        <v>949</v>
      </c>
      <c r="F831" s="154" t="s">
        <v>1945</v>
      </c>
      <c r="G831" s="221" t="n">
        <v>13</v>
      </c>
      <c r="H831" s="146" t="s">
        <v>758</v>
      </c>
      <c r="I831" s="153" t="s">
        <v>759</v>
      </c>
      <c r="J831" s="154" t="s">
        <v>395</v>
      </c>
      <c r="K831" s="155" t="s">
        <v>760</v>
      </c>
      <c r="L831" s="231" t="s">
        <v>760</v>
      </c>
      <c r="M831" s="157" t="s">
        <v>348</v>
      </c>
      <c r="N831" s="213"/>
      <c r="O831" s="159" t="n">
        <v>2007</v>
      </c>
      <c r="P831" s="160" t="s">
        <v>1946</v>
      </c>
      <c r="Q831" s="160" t="n">
        <v>25</v>
      </c>
      <c r="R831" s="212"/>
      <c r="S831" s="212"/>
      <c r="T831" s="215"/>
      <c r="U831" s="215"/>
      <c r="V831" s="209"/>
      <c r="W831" s="217"/>
      <c r="X831" s="209"/>
      <c r="Y831" s="209"/>
      <c r="Z831" s="209"/>
      <c r="AA831" s="216"/>
      <c r="AB831" s="217"/>
      <c r="AC831" s="217"/>
      <c r="AD831" s="209"/>
      <c r="AE831" s="209"/>
      <c r="AF831" s="209"/>
      <c r="AG831" s="218"/>
      <c r="AH831" s="212"/>
      <c r="AI831" s="212"/>
      <c r="AJ831" s="219" t="n">
        <f aca="false">SeqEnd-SeqBeg+1</f>
        <v>1</v>
      </c>
      <c r="AK831" s="220" t="n">
        <f aca="false">AND( SeqBeg&lt;=Beg  , End &lt;=SeqEnd )</f>
        <v>0</v>
      </c>
      <c r="AL831" s="212"/>
      <c r="AM831" s="212"/>
      <c r="AN831" s="221"/>
      <c r="AO831" s="147" t="s">
        <v>103</v>
      </c>
      <c r="AP831" s="147" t="s">
        <v>103</v>
      </c>
      <c r="AQ831" s="147" t="s">
        <v>103</v>
      </c>
      <c r="AR831" s="147" t="s">
        <v>103</v>
      </c>
      <c r="AS831" s="147" t="s">
        <v>103</v>
      </c>
      <c r="AT831" s="147" t="s">
        <v>103</v>
      </c>
      <c r="AV831" s="212"/>
      <c r="AW831" s="222" t="str">
        <f aca="false">HYPERLINK(CONCATENATE("http://www.ncbi.nlm.nih.gov/nuccore/",BM831),BM831)</f>
        <v>KC911889</v>
      </c>
      <c r="AX831" s="219" t="str">
        <f aca="false">CONCATENATE(D831,IF(I831="","",CONCATENATE(".",I831)),IF(K831="","",CONCATENATE(".",K831)),IF(M831="","",CONCATENATE(".",M831)),IF(R831="","",CONCATENATE(".",R831)),IF(U831="","","(*)"))</f>
        <v>3.FRA.Toulouse .hum</v>
      </c>
      <c r="AY831" s="170" t="str">
        <f aca="false">CONCATENATE(BM831,".",BN831)</f>
        <v>KC911889.TR18 / 12</v>
      </c>
      <c r="AZ831" s="171" t="str">
        <f aca="false">IF(AV831="",IF(ISNUMBER(FIND(".",A831)),LEFT(A831,FIND(".",A831)-1),A831),AV831)</f>
        <v>KC911889</v>
      </c>
      <c r="BA831" s="171" t="str">
        <f aca="false">IF(ISNUMBER(FIND("-",AZ831)),LEFT(AZ831,FIND("-",AZ831)-1),AZ831)</f>
        <v>KC911889</v>
      </c>
      <c r="BB831" s="170" t="str">
        <f aca="false"> MEGAname &amp; "="</f>
        <v>KC911889=</v>
      </c>
      <c r="BC831" s="170" t="str">
        <f aca="false">Clear &amp; IF(span ,"Span","out")</f>
        <v>KC911889=out</v>
      </c>
      <c r="BD831" s="170" t="str">
        <f aca="false">Clear &amp; IF(span, IF(B831=".","Selected",B831),"out")</f>
        <v>KC911889=out</v>
      </c>
      <c r="BE831" s="170" t="str">
        <f aca="false">Clear &amp; Strain</f>
        <v>KC911889=TR18</v>
      </c>
      <c r="BF831" s="170" t="str">
        <f aca="false">CONCATENATE(A831,"=",F831,". ",AX831,IF(AB831="","",CONCATENATE(".",AB831)))</f>
        <v>KC911889=TR18. 3.FRA.Toulouse .hum</v>
      </c>
      <c r="BG831" s="170" t="str">
        <f aca="false">CONCATENATE(A831,"=",F831,". ",AX831)</f>
        <v>KC911889=TR18. 3.FRA.Toulouse .hum</v>
      </c>
      <c r="BH831" s="170" t="str">
        <f aca="false">CONCATENATE(A831,"=",AX831)</f>
        <v>KC911889=3.FRA.Toulouse .hum</v>
      </c>
      <c r="BI831" s="170" t="str">
        <f aca="false">CONCATENATE(A831,"=",ComForSubtype,D831)</f>
        <v>KC911889=3</v>
      </c>
      <c r="BJ831" s="170" t="str">
        <f aca="false">CONCATENATE(A831,"=",E831)</f>
        <v>KC911889=3chi</v>
      </c>
      <c r="BK831" s="170" t="str">
        <f aca="false">CONCATENATE(A831,"=",C831)</f>
        <v>KC911889=3</v>
      </c>
      <c r="BL831" s="170" t="str">
        <f aca="false">CONCATENATE(D831,"=")</f>
        <v>3=</v>
      </c>
      <c r="BM831" s="223" t="str">
        <f aca="false">IF(BA831="XX","",BA831)</f>
        <v>KC911889</v>
      </c>
      <c r="BN831" s="224" t="str">
        <f aca="false">CONCATENATE(IF(F831="","",F831),IF(G830="","",CONCATENATE(" / ",G830)))</f>
        <v>TR18 / 12</v>
      </c>
      <c r="BO831" s="225" t="str">
        <f aca="false">AX831</f>
        <v>3.FRA.Toulouse .hum</v>
      </c>
      <c r="BP831" s="226" t="str">
        <f aca="false">IF(V831="","",V831)</f>
        <v/>
      </c>
      <c r="BQ831" s="226" t="str">
        <f aca="false">IF(W831="","",CONCATENATE(W831,IF(LEFT(AO831,1)="s","+","")))</f>
        <v/>
      </c>
      <c r="BR831" s="226" t="str">
        <f aca="false">IF(X831="","",CONCATENATE(X831,IF(LEFT(AQ831,1)="s","+","")))</f>
        <v/>
      </c>
      <c r="BS831" s="226" t="str">
        <f aca="false">IF(Y831="","",CONCATENATE(Y831,IF(LEFT(AR831,1)="s","+","")))</f>
        <v/>
      </c>
      <c r="BT831" s="226" t="str">
        <f aca="false">IF(Z831="","",CONCATENATE(Z831,IF(LEFT(AS831,1)="s","+","")))</f>
        <v/>
      </c>
      <c r="BU831" s="227" t="str">
        <f aca="false">IF(AA831="","",CONCATENATE(AA831,IF(LEFT(AT831,1)="s","+","")))</f>
        <v/>
      </c>
      <c r="BV831" s="212"/>
      <c r="BW831" s="177" t="s">
        <v>338</v>
      </c>
      <c r="BX831" s="170" t="str">
        <f aca="false">IF(BW831&lt;&gt;"",IF(ISNUMBER(FIND("=",BW831)),LEFT(BW831,FIND("=",BW831)-1),BW831),BW831)</f>
        <v>xx</v>
      </c>
      <c r="BY831" s="170" t="str">
        <f aca="false">IF(BW831&lt;&gt;"",IF(ISNUMBER(FIND("=",BW831)),RIGHT(BW831,LEN(BW831)-FIND("=",BW831)),""),"")</f>
        <v>Non_select</v>
      </c>
      <c r="BZ831" s="170" t="str">
        <f aca="false">IF(BX831&lt;&gt;"",IF(ISNUMBER(FIND(".",BX831)),LEFT(BX831,FIND(".",BX831)-1),BX831),BX831)</f>
        <v>xx</v>
      </c>
      <c r="CA831" s="170" t="str">
        <f aca="false">IF(BX831&lt;&gt;"",IF(ISNUMBER(FIND(".",BX831)),RIGHT(BX831,LEN(BX831)-FIND(".",BX831)),""),"")</f>
        <v/>
      </c>
      <c r="CB831" s="212"/>
      <c r="CC831" s="170" t="str">
        <f aca="false">A831</f>
        <v>KC911889</v>
      </c>
      <c r="CD831" s="178" t="s">
        <v>339</v>
      </c>
      <c r="CE831" s="178" t="s">
        <v>340</v>
      </c>
      <c r="CF831" s="178" t="s">
        <v>341</v>
      </c>
      <c r="CG831" s="212"/>
      <c r="CH831" s="212"/>
      <c r="CI831" s="212"/>
      <c r="CJ831" s="212"/>
      <c r="CK831" s="178"/>
      <c r="CL831" s="212"/>
      <c r="CM831" s="212"/>
      <c r="CN831" s="212"/>
      <c r="CO831" s="212"/>
      <c r="CP831" s="212"/>
      <c r="CQ831" s="212"/>
      <c r="CR831" s="228" t="n">
        <f aca="false">C831</f>
        <v>3</v>
      </c>
      <c r="CS831" s="229" t="n">
        <f aca="false">D831</f>
        <v>3</v>
      </c>
      <c r="CT831" s="170" t="str">
        <f aca="false">CONCATENATE(CD831," strain ",CM831," ",CL831,", partial cds")</f>
        <v>Hepatitis E virus strain  , partial cds</v>
      </c>
    </row>
    <row r="832" s="146" customFormat="true" ht="11.9" hidden="true" customHeight="true" outlineLevel="0" collapsed="false">
      <c r="A832" s="154" t="s">
        <v>1957</v>
      </c>
      <c r="B832" s="147" t="s">
        <v>371</v>
      </c>
      <c r="C832" s="148" t="n">
        <v>3</v>
      </c>
      <c r="D832" s="148" t="n">
        <v>3</v>
      </c>
      <c r="E832" s="150" t="s">
        <v>949</v>
      </c>
      <c r="F832" s="154" t="s">
        <v>1945</v>
      </c>
      <c r="G832" s="221" t="n">
        <v>14</v>
      </c>
      <c r="H832" s="146" t="s">
        <v>758</v>
      </c>
      <c r="I832" s="153" t="s">
        <v>759</v>
      </c>
      <c r="J832" s="154" t="s">
        <v>395</v>
      </c>
      <c r="K832" s="155" t="s">
        <v>760</v>
      </c>
      <c r="L832" s="231" t="s">
        <v>760</v>
      </c>
      <c r="M832" s="157" t="s">
        <v>348</v>
      </c>
      <c r="N832" s="213"/>
      <c r="O832" s="159" t="n">
        <v>2007</v>
      </c>
      <c r="P832" s="160" t="s">
        <v>1946</v>
      </c>
      <c r="Q832" s="160" t="n">
        <v>25</v>
      </c>
      <c r="R832" s="212"/>
      <c r="S832" s="212"/>
      <c r="T832" s="215"/>
      <c r="U832" s="215"/>
      <c r="V832" s="209"/>
      <c r="W832" s="217"/>
      <c r="X832" s="209"/>
      <c r="Y832" s="209"/>
      <c r="Z832" s="209"/>
      <c r="AA832" s="216"/>
      <c r="AB832" s="217"/>
      <c r="AC832" s="217"/>
      <c r="AD832" s="209"/>
      <c r="AE832" s="209"/>
      <c r="AF832" s="209"/>
      <c r="AG832" s="218"/>
      <c r="AH832" s="212"/>
      <c r="AI832" s="212"/>
      <c r="AJ832" s="219" t="n">
        <f aca="false">SeqEnd-SeqBeg+1</f>
        <v>1</v>
      </c>
      <c r="AK832" s="220" t="n">
        <f aca="false">AND( SeqBeg&lt;=Beg  , End &lt;=SeqEnd )</f>
        <v>0</v>
      </c>
      <c r="AL832" s="212"/>
      <c r="AM832" s="212"/>
      <c r="AN832" s="221"/>
      <c r="AO832" s="147" t="s">
        <v>103</v>
      </c>
      <c r="AP832" s="147" t="s">
        <v>103</v>
      </c>
      <c r="AQ832" s="147" t="s">
        <v>103</v>
      </c>
      <c r="AR832" s="147" t="s">
        <v>103</v>
      </c>
      <c r="AS832" s="147" t="s">
        <v>103</v>
      </c>
      <c r="AT832" s="147" t="s">
        <v>103</v>
      </c>
      <c r="AV832" s="212"/>
      <c r="AW832" s="222" t="str">
        <f aca="false">HYPERLINK(CONCATENATE("http://www.ncbi.nlm.nih.gov/nuccore/",BM832),BM832)</f>
        <v>KC911890</v>
      </c>
      <c r="AX832" s="219" t="str">
        <f aca="false">CONCATENATE(D832,IF(I832="","",CONCATENATE(".",I832)),IF(K832="","",CONCATENATE(".",K832)),IF(M832="","",CONCATENATE(".",M832)),IF(R832="","",CONCATENATE(".",R832)),IF(U832="","","(*)"))</f>
        <v>3.FRA.Toulouse .hum</v>
      </c>
      <c r="AY832" s="170" t="str">
        <f aca="false">CONCATENATE(BM832,".",BN832)</f>
        <v>KC911890.TR18 / 13</v>
      </c>
      <c r="AZ832" s="171" t="str">
        <f aca="false">IF(AV832="",IF(ISNUMBER(FIND(".",A832)),LEFT(A832,FIND(".",A832)-1),A832),AV832)</f>
        <v>KC911890</v>
      </c>
      <c r="BA832" s="171" t="str">
        <f aca="false">IF(ISNUMBER(FIND("-",AZ832)),LEFT(AZ832,FIND("-",AZ832)-1),AZ832)</f>
        <v>KC911890</v>
      </c>
      <c r="BB832" s="170" t="str">
        <f aca="false"> MEGAname &amp; "="</f>
        <v>KC911890=</v>
      </c>
      <c r="BC832" s="170" t="str">
        <f aca="false">Clear &amp; IF(span ,"Span","out")</f>
        <v>KC911890=out</v>
      </c>
      <c r="BD832" s="170" t="str">
        <f aca="false">Clear &amp; IF(span, IF(B832=".","Selected",B832),"out")</f>
        <v>KC911890=out</v>
      </c>
      <c r="BE832" s="170" t="str">
        <f aca="false">Clear &amp; Strain</f>
        <v>KC911890=TR18</v>
      </c>
      <c r="BF832" s="170" t="str">
        <f aca="false">CONCATENATE(A832,"=",F832,". ",AX832,IF(AB832="","",CONCATENATE(".",AB832)))</f>
        <v>KC911890=TR18. 3.FRA.Toulouse .hum</v>
      </c>
      <c r="BG832" s="170" t="str">
        <f aca="false">CONCATENATE(A832,"=",F832,". ",AX832)</f>
        <v>KC911890=TR18. 3.FRA.Toulouse .hum</v>
      </c>
      <c r="BH832" s="170" t="str">
        <f aca="false">CONCATENATE(A832,"=",AX832)</f>
        <v>KC911890=3.FRA.Toulouse .hum</v>
      </c>
      <c r="BI832" s="170" t="str">
        <f aca="false">CONCATENATE(A832,"=",ComForSubtype,D832)</f>
        <v>KC911890=3</v>
      </c>
      <c r="BJ832" s="170" t="str">
        <f aca="false">CONCATENATE(A832,"=",E832)</f>
        <v>KC911890=3chi</v>
      </c>
      <c r="BK832" s="170" t="str">
        <f aca="false">CONCATENATE(A832,"=",C832)</f>
        <v>KC911890=3</v>
      </c>
      <c r="BL832" s="170" t="str">
        <f aca="false">CONCATENATE(D832,"=")</f>
        <v>3=</v>
      </c>
      <c r="BM832" s="223" t="str">
        <f aca="false">IF(BA832="XX","",BA832)</f>
        <v>KC911890</v>
      </c>
      <c r="BN832" s="224" t="str">
        <f aca="false">CONCATENATE(IF(F832="","",F832),IF(G831="","",CONCATENATE(" / ",G831)))</f>
        <v>TR18 / 13</v>
      </c>
      <c r="BO832" s="225" t="str">
        <f aca="false">AX832</f>
        <v>3.FRA.Toulouse .hum</v>
      </c>
      <c r="BP832" s="226" t="str">
        <f aca="false">IF(V832="","",V832)</f>
        <v/>
      </c>
      <c r="BQ832" s="226" t="str">
        <f aca="false">IF(W832="","",CONCATENATE(W832,IF(LEFT(AO832,1)="s","+","")))</f>
        <v/>
      </c>
      <c r="BR832" s="226" t="str">
        <f aca="false">IF(X832="","",CONCATENATE(X832,IF(LEFT(AQ832,1)="s","+","")))</f>
        <v/>
      </c>
      <c r="BS832" s="226" t="str">
        <f aca="false">IF(Y832="","",CONCATENATE(Y832,IF(LEFT(AR832,1)="s","+","")))</f>
        <v/>
      </c>
      <c r="BT832" s="226" t="str">
        <f aca="false">IF(Z832="","",CONCATENATE(Z832,IF(LEFT(AS832,1)="s","+","")))</f>
        <v/>
      </c>
      <c r="BU832" s="227" t="str">
        <f aca="false">IF(AA832="","",CONCATENATE(AA832,IF(LEFT(AT832,1)="s","+","")))</f>
        <v/>
      </c>
      <c r="BV832" s="212"/>
      <c r="BW832" s="177" t="s">
        <v>338</v>
      </c>
      <c r="BX832" s="170" t="str">
        <f aca="false">IF(BW832&lt;&gt;"",IF(ISNUMBER(FIND("=",BW832)),LEFT(BW832,FIND("=",BW832)-1),BW832),BW832)</f>
        <v>xx</v>
      </c>
      <c r="BY832" s="170" t="str">
        <f aca="false">IF(BW832&lt;&gt;"",IF(ISNUMBER(FIND("=",BW832)),RIGHT(BW832,LEN(BW832)-FIND("=",BW832)),""),"")</f>
        <v>Non_select</v>
      </c>
      <c r="BZ832" s="170" t="str">
        <f aca="false">IF(BX832&lt;&gt;"",IF(ISNUMBER(FIND(".",BX832)),LEFT(BX832,FIND(".",BX832)-1),BX832),BX832)</f>
        <v>xx</v>
      </c>
      <c r="CA832" s="170" t="str">
        <f aca="false">IF(BX832&lt;&gt;"",IF(ISNUMBER(FIND(".",BX832)),RIGHT(BX832,LEN(BX832)-FIND(".",BX832)),""),"")</f>
        <v/>
      </c>
      <c r="CB832" s="212"/>
      <c r="CC832" s="170" t="str">
        <f aca="false">A832</f>
        <v>KC911890</v>
      </c>
      <c r="CD832" s="178" t="s">
        <v>339</v>
      </c>
      <c r="CE832" s="178" t="s">
        <v>340</v>
      </c>
      <c r="CF832" s="178" t="s">
        <v>341</v>
      </c>
      <c r="CG832" s="212"/>
      <c r="CH832" s="212"/>
      <c r="CI832" s="212"/>
      <c r="CJ832" s="212"/>
      <c r="CK832" s="178"/>
      <c r="CL832" s="212"/>
      <c r="CM832" s="212"/>
      <c r="CN832" s="212"/>
      <c r="CO832" s="212"/>
      <c r="CP832" s="212"/>
      <c r="CQ832" s="212"/>
      <c r="CR832" s="228" t="n">
        <f aca="false">C832</f>
        <v>3</v>
      </c>
      <c r="CS832" s="229" t="n">
        <f aca="false">D832</f>
        <v>3</v>
      </c>
      <c r="CT832" s="170" t="str">
        <f aca="false">CONCATENATE(CD832," strain ",CM832," ",CL832,", partial cds")</f>
        <v>Hepatitis E virus strain  , partial cds</v>
      </c>
    </row>
    <row r="833" customFormat="false" ht="11.9" hidden="true" customHeight="true" outlineLevel="0" collapsed="false">
      <c r="A833" s="235" t="s">
        <v>1958</v>
      </c>
      <c r="B833" s="147" t="s">
        <v>371</v>
      </c>
      <c r="C833" s="245" t="n">
        <v>3</v>
      </c>
      <c r="D833" s="245" t="n">
        <v>3</v>
      </c>
      <c r="E833" s="249" t="s">
        <v>949</v>
      </c>
      <c r="F833" s="235" t="s">
        <v>1945</v>
      </c>
      <c r="G833" s="221" t="n">
        <v>16</v>
      </c>
      <c r="H833" s="235" t="s">
        <v>758</v>
      </c>
      <c r="I833" s="236" t="s">
        <v>759</v>
      </c>
      <c r="J833" s="235" t="s">
        <v>395</v>
      </c>
      <c r="K833" s="155" t="s">
        <v>760</v>
      </c>
      <c r="L833" s="231" t="s">
        <v>760</v>
      </c>
      <c r="M833" s="157" t="s">
        <v>348</v>
      </c>
      <c r="N833" s="213"/>
      <c r="O833" s="159" t="n">
        <v>2007</v>
      </c>
      <c r="P833" s="159" t="s">
        <v>1946</v>
      </c>
      <c r="Q833" s="159" t="n">
        <v>25</v>
      </c>
      <c r="R833" s="237"/>
      <c r="S833" s="237"/>
      <c r="T833" s="215"/>
      <c r="U833" s="215"/>
      <c r="V833" s="209"/>
      <c r="W833" s="217"/>
      <c r="X833" s="209"/>
      <c r="Y833" s="209"/>
      <c r="Z833" s="209"/>
      <c r="AA833" s="216"/>
      <c r="AB833" s="217"/>
      <c r="AC833" s="217"/>
      <c r="AD833" s="209"/>
      <c r="AE833" s="209"/>
      <c r="AF833" s="209"/>
      <c r="AG833" s="218"/>
      <c r="AH833" s="212"/>
      <c r="AI833" s="212"/>
      <c r="AJ833" s="219" t="n">
        <f aca="false">SeqEnd-SeqBeg+1</f>
        <v>1</v>
      </c>
      <c r="AK833" s="220" t="n">
        <f aca="false">AND( SeqBeg&lt;=Beg  , End &lt;=SeqEnd )</f>
        <v>0</v>
      </c>
      <c r="AL833" s="237"/>
      <c r="AM833" s="237"/>
      <c r="AN833" s="221"/>
      <c r="AO833" s="164" t="s">
        <v>103</v>
      </c>
      <c r="AP833" s="164" t="s">
        <v>103</v>
      </c>
      <c r="AQ833" s="164" t="s">
        <v>103</v>
      </c>
      <c r="AR833" s="164" t="s">
        <v>103</v>
      </c>
      <c r="AS833" s="164" t="s">
        <v>103</v>
      </c>
      <c r="AT833" s="164" t="s">
        <v>103</v>
      </c>
      <c r="AU833" s="237"/>
      <c r="AV833" s="237"/>
      <c r="AW833" s="222" t="str">
        <f aca="false">HYPERLINK(CONCATENATE("http://www.ncbi.nlm.nih.gov/nuccore/",BM833),BM833)</f>
        <v>KC911891</v>
      </c>
      <c r="AX833" s="219" t="str">
        <f aca="false">CONCATENATE(D833,IF(I833="","",CONCATENATE(".",I833)),IF(K833="","",CONCATENATE(".",K833)),IF(M833="","",CONCATENATE(".",M833)),IF(R833="","",CONCATENATE(".",R833)),IF(U833="","","(*)"))</f>
        <v>3.FRA.Toulouse .hum</v>
      </c>
      <c r="AY833" s="238" t="str">
        <f aca="false">CONCATENATE(BM833,".",BN833)</f>
        <v>KC911891.TR18 / 14</v>
      </c>
      <c r="AZ833" s="239" t="str">
        <f aca="false">IF(AV833="",IF(ISNUMBER(FIND(".",A833)),LEFT(A833,FIND(".",A833)-1),A833),AV833)</f>
        <v>KC911891</v>
      </c>
      <c r="BA833" s="239" t="str">
        <f aca="false">IF(ISNUMBER(FIND("-",AZ833)),LEFT(AZ833,FIND("-",AZ833)-1),AZ833)</f>
        <v>KC911891</v>
      </c>
      <c r="BB833" s="170" t="str">
        <f aca="false"> MEGAname &amp; "="</f>
        <v>KC911891=</v>
      </c>
      <c r="BC833" s="170" t="str">
        <f aca="false">Clear &amp; IF(span ,"Span","out")</f>
        <v>KC911891=out</v>
      </c>
      <c r="BD833" s="170" t="str">
        <f aca="false">Clear &amp; IF(span, IF(B833=".","Selected",B833),"out")</f>
        <v>KC911891=out</v>
      </c>
      <c r="BE833" s="170" t="str">
        <f aca="false">Clear &amp; Strain</f>
        <v>KC911891=TR18</v>
      </c>
      <c r="BF833" s="238" t="str">
        <f aca="false">CONCATENATE(A833,"=",F833,". ",AX833,IF(AB833="","",CONCATENATE(".",AB833)))</f>
        <v>KC911891=TR18. 3.FRA.Toulouse .hum</v>
      </c>
      <c r="BG833" s="238" t="str">
        <f aca="false">CONCATENATE(A833,"=",F833,". ",AX833)</f>
        <v>KC911891=TR18. 3.FRA.Toulouse .hum</v>
      </c>
      <c r="BH833" s="238" t="str">
        <f aca="false">CONCATENATE(A833,"=",AX833)</f>
        <v>KC911891=3.FRA.Toulouse .hum</v>
      </c>
      <c r="BI833" s="238" t="str">
        <f aca="false">CONCATENATE(A833,"=",ComForSubtype,D833)</f>
        <v>KC911891=3</v>
      </c>
      <c r="BJ833" s="238" t="str">
        <f aca="false">CONCATENATE(A833,"=",E833)</f>
        <v>KC911891=3chi</v>
      </c>
      <c r="BK833" s="238" t="str">
        <f aca="false">CONCATENATE(A833,"=",C833)</f>
        <v>KC911891=3</v>
      </c>
      <c r="BL833" s="238" t="str">
        <f aca="false">CONCATENATE(D833,"=")</f>
        <v>3=</v>
      </c>
      <c r="BM833" s="223" t="str">
        <f aca="false">IF(BA833="XX","",BA833)</f>
        <v>KC911891</v>
      </c>
      <c r="BN833" s="224" t="str">
        <f aca="false">CONCATENATE(IF(F833="","",F833),IF(G832="","",CONCATENATE(" / ",G832)))</f>
        <v>TR18 / 14</v>
      </c>
      <c r="BO833" s="225" t="str">
        <f aca="false">AX833</f>
        <v>3.FRA.Toulouse .hum</v>
      </c>
      <c r="BP833" s="226" t="str">
        <f aca="false">IF(V833="","",V833)</f>
        <v/>
      </c>
      <c r="BQ833" s="226" t="str">
        <f aca="false">IF(W833="","",CONCATENATE(W833,IF(LEFT(AO833,1)="s","+","")))</f>
        <v/>
      </c>
      <c r="BR833" s="226" t="str">
        <f aca="false">IF(X833="","",CONCATENATE(X833,IF(LEFT(AQ833,1)="s","+","")))</f>
        <v/>
      </c>
      <c r="BS833" s="226" t="str">
        <f aca="false">IF(Y833="","",CONCATENATE(Y833,IF(LEFT(AR833,1)="s","+","")))</f>
        <v/>
      </c>
      <c r="BT833" s="226" t="str">
        <f aca="false">IF(Z833="","",CONCATENATE(Z833,IF(LEFT(AS833,1)="s","+","")))</f>
        <v/>
      </c>
      <c r="BU833" s="227" t="str">
        <f aca="false">IF(AA833="","",CONCATENATE(AA833,IF(LEFT(AT833,1)="s","+","")))</f>
        <v/>
      </c>
      <c r="BV833" s="240"/>
      <c r="BW833" s="240" t="s">
        <v>338</v>
      </c>
      <c r="BX833" s="238" t="str">
        <f aca="false">IF(BW833&lt;&gt;"",IF(ISNUMBER(FIND("=",BW833)),LEFT(BW833,FIND("=",BW833)-1),BW833),BW833)</f>
        <v>xx</v>
      </c>
      <c r="BY833" s="238" t="str">
        <f aca="false">IF(BW833&lt;&gt;"",IF(ISNUMBER(FIND("=",BW833)),RIGHT(BW833,LEN(BW833)-FIND("=",BW833)),""),"")</f>
        <v>Non_select</v>
      </c>
      <c r="BZ833" s="238" t="str">
        <f aca="false">IF(BX833&lt;&gt;"",IF(ISNUMBER(FIND(".",BX833)),LEFT(BX833,FIND(".",BX833)-1),BX833),BX833)</f>
        <v>xx</v>
      </c>
      <c r="CA833" s="238" t="str">
        <f aca="false">IF(BX833&lt;&gt;"",IF(ISNUMBER(FIND(".",BX833)),RIGHT(BX833,LEN(BX833)-FIND(".",BX833)),""),"")</f>
        <v/>
      </c>
      <c r="CB833" s="240"/>
      <c r="CC833" s="238" t="str">
        <f aca="false">A833</f>
        <v>KC911891</v>
      </c>
      <c r="CD833" s="241" t="s">
        <v>339</v>
      </c>
      <c r="CE833" s="241" t="s">
        <v>340</v>
      </c>
      <c r="CF833" s="241" t="s">
        <v>341</v>
      </c>
      <c r="CG833" s="241"/>
      <c r="CH833" s="241"/>
      <c r="CI833" s="241"/>
      <c r="CJ833" s="241"/>
      <c r="CK833" s="241"/>
      <c r="CL833" s="241"/>
      <c r="CM833" s="238"/>
      <c r="CN833" s="238"/>
      <c r="CO833" s="238"/>
      <c r="CP833" s="238"/>
      <c r="CQ833" s="238"/>
      <c r="CR833" s="238" t="n">
        <f aca="false">C833</f>
        <v>3</v>
      </c>
      <c r="CS833" s="242" t="n">
        <f aca="false">D833</f>
        <v>3</v>
      </c>
      <c r="CT833" s="170" t="str">
        <f aca="false">CONCATENATE(CD833," strain ",CM833," ",CL833,", partial cds")</f>
        <v>Hepatitis E virus strain  , partial cds</v>
      </c>
    </row>
    <row r="834" s="146" customFormat="true" ht="11.9" hidden="true" customHeight="true" outlineLevel="0" collapsed="false">
      <c r="A834" s="154" t="s">
        <v>1959</v>
      </c>
      <c r="B834" s="147" t="s">
        <v>371</v>
      </c>
      <c r="C834" s="148" t="n">
        <v>3</v>
      </c>
      <c r="D834" s="148" t="n">
        <v>3</v>
      </c>
      <c r="E834" s="150" t="s">
        <v>949</v>
      </c>
      <c r="F834" s="154" t="s">
        <v>1945</v>
      </c>
      <c r="G834" s="221" t="n">
        <v>17</v>
      </c>
      <c r="H834" s="146" t="s">
        <v>758</v>
      </c>
      <c r="I834" s="153" t="s">
        <v>759</v>
      </c>
      <c r="J834" s="154" t="s">
        <v>395</v>
      </c>
      <c r="K834" s="155" t="s">
        <v>760</v>
      </c>
      <c r="L834" s="231" t="s">
        <v>760</v>
      </c>
      <c r="M834" s="157" t="s">
        <v>348</v>
      </c>
      <c r="N834" s="213"/>
      <c r="O834" s="159" t="n">
        <v>2007</v>
      </c>
      <c r="P834" s="160" t="s">
        <v>1946</v>
      </c>
      <c r="Q834" s="160" t="n">
        <v>25</v>
      </c>
      <c r="R834" s="212"/>
      <c r="S834" s="212"/>
      <c r="T834" s="215"/>
      <c r="U834" s="215"/>
      <c r="V834" s="209"/>
      <c r="W834" s="217"/>
      <c r="X834" s="209"/>
      <c r="Y834" s="209"/>
      <c r="Z834" s="209"/>
      <c r="AA834" s="216"/>
      <c r="AB834" s="217"/>
      <c r="AC834" s="217"/>
      <c r="AD834" s="209"/>
      <c r="AE834" s="209"/>
      <c r="AF834" s="209"/>
      <c r="AG834" s="218"/>
      <c r="AH834" s="212"/>
      <c r="AI834" s="212"/>
      <c r="AJ834" s="219" t="n">
        <f aca="false">SeqEnd-SeqBeg+1</f>
        <v>1</v>
      </c>
      <c r="AK834" s="220" t="n">
        <f aca="false">AND( SeqBeg&lt;=Beg  , End &lt;=SeqEnd )</f>
        <v>0</v>
      </c>
      <c r="AL834" s="212"/>
      <c r="AM834" s="212"/>
      <c r="AN834" s="221"/>
      <c r="AO834" s="147" t="s">
        <v>103</v>
      </c>
      <c r="AP834" s="147" t="s">
        <v>103</v>
      </c>
      <c r="AQ834" s="147" t="s">
        <v>103</v>
      </c>
      <c r="AR834" s="147" t="s">
        <v>103</v>
      </c>
      <c r="AS834" s="147" t="s">
        <v>103</v>
      </c>
      <c r="AT834" s="147" t="s">
        <v>103</v>
      </c>
      <c r="AV834" s="212"/>
      <c r="AW834" s="222" t="str">
        <f aca="false">HYPERLINK(CONCATENATE("http://www.ncbi.nlm.nih.gov/nuccore/",BM834),BM834)</f>
        <v>KC911892</v>
      </c>
      <c r="AX834" s="219" t="str">
        <f aca="false">CONCATENATE(D834,IF(I834="","",CONCATENATE(".",I834)),IF(K834="","",CONCATENATE(".",K834)),IF(M834="","",CONCATENATE(".",M834)),IF(R834="","",CONCATENATE(".",R834)),IF(U834="","","(*)"))</f>
        <v>3.FRA.Toulouse .hum</v>
      </c>
      <c r="AY834" s="170" t="e">
        <f aca="false">CONCATENATE(BM834,".",BN834)</f>
        <v>#VALUE!</v>
      </c>
      <c r="AZ834" s="171" t="str">
        <f aca="false">IF(AV834="",IF(ISNUMBER(FIND(".",A834)),LEFT(A834,FIND(".",A834)-1),A834),AV834)</f>
        <v>KC911892</v>
      </c>
      <c r="BA834" s="171" t="str">
        <f aca="false">IF(ISNUMBER(FIND("-",AZ834)),LEFT(AZ834,FIND("-",AZ834)-1),AZ834)</f>
        <v>KC911892</v>
      </c>
      <c r="BB834" s="170" t="str">
        <f aca="false"> MEGAname &amp; "="</f>
        <v>KC911892=</v>
      </c>
      <c r="BC834" s="170" t="str">
        <f aca="false">Clear &amp; IF(span ,"Span","out")</f>
        <v>KC911892=out</v>
      </c>
      <c r="BD834" s="170" t="str">
        <f aca="false">Clear &amp; IF(span, IF(B834=".","Selected",B834),"out")</f>
        <v>KC911892=out</v>
      </c>
      <c r="BE834" s="170" t="str">
        <f aca="false">Clear &amp; Strain</f>
        <v>KC911892=TR18</v>
      </c>
      <c r="BF834" s="170" t="str">
        <f aca="false">CONCATENATE(A834,"=",F834,". ",AX834,IF(AB834="","",CONCATENATE(".",AB834)))</f>
        <v>KC911892=TR18. 3.FRA.Toulouse .hum</v>
      </c>
      <c r="BG834" s="170" t="str">
        <f aca="false">CONCATENATE(A834,"=",F834,". ",AX834)</f>
        <v>KC911892=TR18. 3.FRA.Toulouse .hum</v>
      </c>
      <c r="BH834" s="170" t="str">
        <f aca="false">CONCATENATE(A834,"=",AX834)</f>
        <v>KC911892=3.FRA.Toulouse .hum</v>
      </c>
      <c r="BI834" s="170" t="str">
        <f aca="false">CONCATENATE(A834,"=",ComForSubtype,D834)</f>
        <v>KC911892=3</v>
      </c>
      <c r="BJ834" s="170" t="str">
        <f aca="false">CONCATENATE(A834,"=",E834)</f>
        <v>KC911892=3chi</v>
      </c>
      <c r="BK834" s="170" t="str">
        <f aca="false">CONCATENATE(A834,"=",C834)</f>
        <v>KC911892=3</v>
      </c>
      <c r="BL834" s="170" t="str">
        <f aca="false">CONCATENATE(D834,"=")</f>
        <v>3=</v>
      </c>
      <c r="BM834" s="223" t="str">
        <f aca="false">IF(BA834="XX","",BA834)</f>
        <v>KC911892</v>
      </c>
      <c r="BN834" s="224" t="e">
        <f aca="false">CONCATENATE(IF(F834="","",F834),IF(#REF!="","",CONCATENATE(" / ",#REF!)))</f>
        <v>#VALUE!</v>
      </c>
      <c r="BO834" s="225" t="str">
        <f aca="false">AX834</f>
        <v>3.FRA.Toulouse .hum</v>
      </c>
      <c r="BP834" s="226" t="str">
        <f aca="false">IF(V834="","",V834)</f>
        <v/>
      </c>
      <c r="BQ834" s="226" t="str">
        <f aca="false">IF(W834="","",CONCATENATE(W834,IF(LEFT(AO834,1)="s","+","")))</f>
        <v/>
      </c>
      <c r="BR834" s="226" t="str">
        <f aca="false">IF(X834="","",CONCATENATE(X834,IF(LEFT(AQ834,1)="s","+","")))</f>
        <v/>
      </c>
      <c r="BS834" s="226" t="str">
        <f aca="false">IF(Y834="","",CONCATENATE(Y834,IF(LEFT(AR834,1)="s","+","")))</f>
        <v/>
      </c>
      <c r="BT834" s="226" t="str">
        <f aca="false">IF(Z834="","",CONCATENATE(Z834,IF(LEFT(AS834,1)="s","+","")))</f>
        <v/>
      </c>
      <c r="BU834" s="227" t="str">
        <f aca="false">IF(AA834="","",CONCATENATE(AA834,IF(LEFT(AT834,1)="s","+","")))</f>
        <v/>
      </c>
      <c r="BV834" s="212"/>
      <c r="BW834" s="177" t="s">
        <v>338</v>
      </c>
      <c r="BX834" s="170" t="str">
        <f aca="false">IF(BW834&lt;&gt;"",IF(ISNUMBER(FIND("=",BW834)),LEFT(BW834,FIND("=",BW834)-1),BW834),BW834)</f>
        <v>xx</v>
      </c>
      <c r="BY834" s="170" t="str">
        <f aca="false">IF(BW834&lt;&gt;"",IF(ISNUMBER(FIND("=",BW834)),RIGHT(BW834,LEN(BW834)-FIND("=",BW834)),""),"")</f>
        <v>Non_select</v>
      </c>
      <c r="BZ834" s="170" t="str">
        <f aca="false">IF(BX834&lt;&gt;"",IF(ISNUMBER(FIND(".",BX834)),LEFT(BX834,FIND(".",BX834)-1),BX834),BX834)</f>
        <v>xx</v>
      </c>
      <c r="CA834" s="170" t="str">
        <f aca="false">IF(BX834&lt;&gt;"",IF(ISNUMBER(FIND(".",BX834)),RIGHT(BX834,LEN(BX834)-FIND(".",BX834)),""),"")</f>
        <v/>
      </c>
      <c r="CB834" s="212"/>
      <c r="CC834" s="170" t="str">
        <f aca="false">A834</f>
        <v>KC911892</v>
      </c>
      <c r="CD834" s="178" t="s">
        <v>339</v>
      </c>
      <c r="CE834" s="178" t="s">
        <v>340</v>
      </c>
      <c r="CF834" s="178" t="s">
        <v>341</v>
      </c>
      <c r="CG834" s="212"/>
      <c r="CH834" s="212"/>
      <c r="CI834" s="212"/>
      <c r="CJ834" s="212"/>
      <c r="CK834" s="178"/>
      <c r="CL834" s="212"/>
      <c r="CM834" s="212"/>
      <c r="CN834" s="212"/>
      <c r="CO834" s="212"/>
      <c r="CP834" s="212"/>
      <c r="CQ834" s="212"/>
      <c r="CR834" s="228" t="n">
        <f aca="false">C834</f>
        <v>3</v>
      </c>
      <c r="CS834" s="229" t="n">
        <f aca="false">D834</f>
        <v>3</v>
      </c>
      <c r="CT834" s="170" t="str">
        <f aca="false">CONCATENATE(CD834," strain ",CM834," ",CL834,", partial cds")</f>
        <v>Hepatitis E virus strain  , partial cds</v>
      </c>
    </row>
    <row r="835" customFormat="false" ht="11.9" hidden="true" customHeight="true" outlineLevel="0" collapsed="false">
      <c r="A835" s="235" t="s">
        <v>1960</v>
      </c>
      <c r="B835" s="147" t="s">
        <v>371</v>
      </c>
      <c r="C835" s="245" t="n">
        <v>3</v>
      </c>
      <c r="D835" s="245" t="n">
        <v>3</v>
      </c>
      <c r="E835" s="249" t="s">
        <v>949</v>
      </c>
      <c r="F835" s="235" t="s">
        <v>1945</v>
      </c>
      <c r="G835" s="221" t="n">
        <v>18</v>
      </c>
      <c r="H835" s="235" t="s">
        <v>758</v>
      </c>
      <c r="I835" s="236" t="s">
        <v>759</v>
      </c>
      <c r="J835" s="235" t="s">
        <v>395</v>
      </c>
      <c r="K835" s="155" t="s">
        <v>760</v>
      </c>
      <c r="L835" s="231" t="s">
        <v>760</v>
      </c>
      <c r="M835" s="157" t="s">
        <v>348</v>
      </c>
      <c r="N835" s="213"/>
      <c r="O835" s="159" t="n">
        <v>2007</v>
      </c>
      <c r="P835" s="159" t="s">
        <v>1946</v>
      </c>
      <c r="Q835" s="159" t="n">
        <v>25</v>
      </c>
      <c r="R835" s="237"/>
      <c r="S835" s="237"/>
      <c r="T835" s="215"/>
      <c r="U835" s="215"/>
      <c r="V835" s="209"/>
      <c r="W835" s="217"/>
      <c r="X835" s="209"/>
      <c r="Y835" s="209"/>
      <c r="Z835" s="209"/>
      <c r="AA835" s="216"/>
      <c r="AB835" s="217"/>
      <c r="AC835" s="217"/>
      <c r="AD835" s="209"/>
      <c r="AE835" s="209"/>
      <c r="AF835" s="209"/>
      <c r="AG835" s="218"/>
      <c r="AH835" s="212"/>
      <c r="AI835" s="212"/>
      <c r="AJ835" s="219" t="n">
        <f aca="false">SeqEnd-SeqBeg+1</f>
        <v>1</v>
      </c>
      <c r="AK835" s="220" t="n">
        <f aca="false">AND( SeqBeg&lt;=Beg  , End &lt;=SeqEnd )</f>
        <v>0</v>
      </c>
      <c r="AL835" s="237"/>
      <c r="AM835" s="237"/>
      <c r="AN835" s="221"/>
      <c r="AO835" s="164" t="s">
        <v>103</v>
      </c>
      <c r="AP835" s="164" t="s">
        <v>103</v>
      </c>
      <c r="AQ835" s="164" t="s">
        <v>103</v>
      </c>
      <c r="AR835" s="164" t="s">
        <v>103</v>
      </c>
      <c r="AS835" s="164" t="s">
        <v>103</v>
      </c>
      <c r="AT835" s="164" t="s">
        <v>103</v>
      </c>
      <c r="AU835" s="237"/>
      <c r="AV835" s="237"/>
      <c r="AW835" s="222" t="str">
        <f aca="false">HYPERLINK(CONCATENATE("http://www.ncbi.nlm.nih.gov/nuccore/",BM835),BM835)</f>
        <v>KC911893</v>
      </c>
      <c r="AX835" s="219" t="str">
        <f aca="false">CONCATENATE(D835,IF(I835="","",CONCATENATE(".",I835)),IF(K835="","",CONCATENATE(".",K835)),IF(M835="","",CONCATENATE(".",M835)),IF(R835="","",CONCATENATE(".",R835)),IF(U835="","","(*)"))</f>
        <v>3.FRA.Toulouse .hum</v>
      </c>
      <c r="AY835" s="238" t="str">
        <f aca="false">CONCATENATE(BM835,".",BN835)</f>
        <v>KC911893.TR18 / 16</v>
      </c>
      <c r="AZ835" s="239" t="str">
        <f aca="false">IF(AV835="",IF(ISNUMBER(FIND(".",A835)),LEFT(A835,FIND(".",A835)-1),A835),AV835)</f>
        <v>KC911893</v>
      </c>
      <c r="BA835" s="239" t="str">
        <f aca="false">IF(ISNUMBER(FIND("-",AZ835)),LEFT(AZ835,FIND("-",AZ835)-1),AZ835)</f>
        <v>KC911893</v>
      </c>
      <c r="BB835" s="170" t="str">
        <f aca="false"> MEGAname &amp; "="</f>
        <v>KC911893=</v>
      </c>
      <c r="BC835" s="170" t="str">
        <f aca="false">Clear &amp; IF(span ,"Span","out")</f>
        <v>KC911893=out</v>
      </c>
      <c r="BD835" s="170" t="str">
        <f aca="false">Clear &amp; IF(span, IF(B835=".","Selected",B835),"out")</f>
        <v>KC911893=out</v>
      </c>
      <c r="BE835" s="170" t="str">
        <f aca="false">Clear &amp; Strain</f>
        <v>KC911893=TR18</v>
      </c>
      <c r="BF835" s="238" t="str">
        <f aca="false">CONCATENATE(A835,"=",F835,". ",AX835,IF(AB835="","",CONCATENATE(".",AB835)))</f>
        <v>KC911893=TR18. 3.FRA.Toulouse .hum</v>
      </c>
      <c r="BG835" s="238" t="str">
        <f aca="false">CONCATENATE(A835,"=",F835,". ",AX835)</f>
        <v>KC911893=TR18. 3.FRA.Toulouse .hum</v>
      </c>
      <c r="BH835" s="238" t="str">
        <f aca="false">CONCATENATE(A835,"=",AX835)</f>
        <v>KC911893=3.FRA.Toulouse .hum</v>
      </c>
      <c r="BI835" s="238" t="str">
        <f aca="false">CONCATENATE(A835,"=",ComForSubtype,D835)</f>
        <v>KC911893=3</v>
      </c>
      <c r="BJ835" s="238" t="str">
        <f aca="false">CONCATENATE(A835,"=",E835)</f>
        <v>KC911893=3chi</v>
      </c>
      <c r="BK835" s="238" t="str">
        <f aca="false">CONCATENATE(A835,"=",C835)</f>
        <v>KC911893=3</v>
      </c>
      <c r="BL835" s="238" t="str">
        <f aca="false">CONCATENATE(D835,"=")</f>
        <v>3=</v>
      </c>
      <c r="BM835" s="223" t="str">
        <f aca="false">IF(BA835="XX","",BA835)</f>
        <v>KC911893</v>
      </c>
      <c r="BN835" s="224" t="str">
        <f aca="false">CONCATENATE(IF(F835="","",F835),IF(G833="","",CONCATENATE(" / ",G833)))</f>
        <v>TR18 / 16</v>
      </c>
      <c r="BO835" s="225" t="str">
        <f aca="false">AX835</f>
        <v>3.FRA.Toulouse .hum</v>
      </c>
      <c r="BP835" s="226" t="str">
        <f aca="false">IF(V835="","",V835)</f>
        <v/>
      </c>
      <c r="BQ835" s="226" t="str">
        <f aca="false">IF(W835="","",CONCATENATE(W835,IF(LEFT(AO835,1)="s","+","")))</f>
        <v/>
      </c>
      <c r="BR835" s="226" t="str">
        <f aca="false">IF(X835="","",CONCATENATE(X835,IF(LEFT(AQ835,1)="s","+","")))</f>
        <v/>
      </c>
      <c r="BS835" s="226" t="str">
        <f aca="false">IF(Y835="","",CONCATENATE(Y835,IF(LEFT(AR835,1)="s","+","")))</f>
        <v/>
      </c>
      <c r="BT835" s="226" t="str">
        <f aca="false">IF(Z835="","",CONCATENATE(Z835,IF(LEFT(AS835,1)="s","+","")))</f>
        <v/>
      </c>
      <c r="BU835" s="227" t="str">
        <f aca="false">IF(AA835="","",CONCATENATE(AA835,IF(LEFT(AT835,1)="s","+","")))</f>
        <v/>
      </c>
      <c r="BV835" s="240"/>
      <c r="BW835" s="240" t="s">
        <v>338</v>
      </c>
      <c r="BX835" s="238" t="str">
        <f aca="false">IF(BW835&lt;&gt;"",IF(ISNUMBER(FIND("=",BW835)),LEFT(BW835,FIND("=",BW835)-1),BW835),BW835)</f>
        <v>xx</v>
      </c>
      <c r="BY835" s="238" t="str">
        <f aca="false">IF(BW835&lt;&gt;"",IF(ISNUMBER(FIND("=",BW835)),RIGHT(BW835,LEN(BW835)-FIND("=",BW835)),""),"")</f>
        <v>Non_select</v>
      </c>
      <c r="BZ835" s="238" t="str">
        <f aca="false">IF(BX835&lt;&gt;"",IF(ISNUMBER(FIND(".",BX835)),LEFT(BX835,FIND(".",BX835)-1),BX835),BX835)</f>
        <v>xx</v>
      </c>
      <c r="CA835" s="238" t="str">
        <f aca="false">IF(BX835&lt;&gt;"",IF(ISNUMBER(FIND(".",BX835)),RIGHT(BX835,LEN(BX835)-FIND(".",BX835)),""),"")</f>
        <v/>
      </c>
      <c r="CB835" s="240"/>
      <c r="CC835" s="238" t="str">
        <f aca="false">A835</f>
        <v>KC911893</v>
      </c>
      <c r="CD835" s="241" t="s">
        <v>339</v>
      </c>
      <c r="CE835" s="241" t="s">
        <v>340</v>
      </c>
      <c r="CF835" s="241" t="s">
        <v>341</v>
      </c>
      <c r="CG835" s="241"/>
      <c r="CH835" s="241"/>
      <c r="CI835" s="241"/>
      <c r="CJ835" s="241"/>
      <c r="CK835" s="241"/>
      <c r="CL835" s="241"/>
      <c r="CM835" s="238"/>
      <c r="CN835" s="238"/>
      <c r="CO835" s="238"/>
      <c r="CP835" s="238"/>
      <c r="CQ835" s="238"/>
      <c r="CR835" s="238" t="n">
        <f aca="false">C835</f>
        <v>3</v>
      </c>
      <c r="CS835" s="242" t="n">
        <f aca="false">D835</f>
        <v>3</v>
      </c>
      <c r="CT835" s="170" t="str">
        <f aca="false">CONCATENATE(CD835," strain ",CM835," ",CL835,", partial cds")</f>
        <v>Hepatitis E virus strain  , partial cds</v>
      </c>
    </row>
    <row r="836" customFormat="false" ht="11.9" hidden="true" customHeight="true" outlineLevel="0" collapsed="false">
      <c r="A836" s="235" t="s">
        <v>1961</v>
      </c>
      <c r="B836" s="147" t="s">
        <v>371</v>
      </c>
      <c r="C836" s="245" t="n">
        <v>3</v>
      </c>
      <c r="D836" s="245" t="n">
        <v>3</v>
      </c>
      <c r="E836" s="249" t="s">
        <v>949</v>
      </c>
      <c r="F836" s="235" t="s">
        <v>1945</v>
      </c>
      <c r="G836" s="221" t="n">
        <v>20</v>
      </c>
      <c r="H836" s="235" t="s">
        <v>758</v>
      </c>
      <c r="I836" s="236" t="s">
        <v>759</v>
      </c>
      <c r="J836" s="235" t="s">
        <v>395</v>
      </c>
      <c r="K836" s="155" t="s">
        <v>760</v>
      </c>
      <c r="L836" s="231" t="s">
        <v>760</v>
      </c>
      <c r="M836" s="157" t="s">
        <v>348</v>
      </c>
      <c r="N836" s="213"/>
      <c r="O836" s="159" t="n">
        <v>2007</v>
      </c>
      <c r="P836" s="159" t="s">
        <v>1946</v>
      </c>
      <c r="Q836" s="159" t="n">
        <v>25</v>
      </c>
      <c r="R836" s="237"/>
      <c r="S836" s="237"/>
      <c r="T836" s="215"/>
      <c r="U836" s="215"/>
      <c r="V836" s="209"/>
      <c r="W836" s="217"/>
      <c r="X836" s="209"/>
      <c r="Y836" s="209"/>
      <c r="Z836" s="209"/>
      <c r="AA836" s="216"/>
      <c r="AB836" s="217"/>
      <c r="AC836" s="217"/>
      <c r="AD836" s="209"/>
      <c r="AE836" s="209"/>
      <c r="AF836" s="209"/>
      <c r="AG836" s="218"/>
      <c r="AH836" s="212"/>
      <c r="AI836" s="212"/>
      <c r="AJ836" s="219" t="n">
        <f aca="false">SeqEnd-SeqBeg+1</f>
        <v>1</v>
      </c>
      <c r="AK836" s="220" t="n">
        <f aca="false">AND( SeqBeg&lt;=Beg  , End &lt;=SeqEnd )</f>
        <v>0</v>
      </c>
      <c r="AL836" s="237"/>
      <c r="AM836" s="237"/>
      <c r="AN836" s="221"/>
      <c r="AO836" s="164" t="s">
        <v>103</v>
      </c>
      <c r="AP836" s="164" t="s">
        <v>103</v>
      </c>
      <c r="AQ836" s="164" t="s">
        <v>103</v>
      </c>
      <c r="AR836" s="164" t="s">
        <v>103</v>
      </c>
      <c r="AS836" s="164" t="s">
        <v>103</v>
      </c>
      <c r="AT836" s="164" t="s">
        <v>103</v>
      </c>
      <c r="AU836" s="237"/>
      <c r="AV836" s="237"/>
      <c r="AW836" s="222" t="str">
        <f aca="false">HYPERLINK(CONCATENATE("http://www.ncbi.nlm.nih.gov/nuccore/",BM836),BM836)</f>
        <v>KC911894</v>
      </c>
      <c r="AX836" s="219" t="str">
        <f aca="false">CONCATENATE(D836,IF(I836="","",CONCATENATE(".",I836)),IF(K836="","",CONCATENATE(".",K836)),IF(M836="","",CONCATENATE(".",M836)),IF(R836="","",CONCATENATE(".",R836)),IF(U836="","","(*)"))</f>
        <v>3.FRA.Toulouse .hum</v>
      </c>
      <c r="AY836" s="238" t="str">
        <f aca="false">CONCATENATE(BM836,".",BN836)</f>
        <v>KC911894.TR18 / 17</v>
      </c>
      <c r="AZ836" s="239" t="str">
        <f aca="false">IF(AV836="",IF(ISNUMBER(FIND(".",A836)),LEFT(A836,FIND(".",A836)-1),A836),AV836)</f>
        <v>KC911894</v>
      </c>
      <c r="BA836" s="239" t="str">
        <f aca="false">IF(ISNUMBER(FIND("-",AZ836)),LEFT(AZ836,FIND("-",AZ836)-1),AZ836)</f>
        <v>KC911894</v>
      </c>
      <c r="BB836" s="170" t="str">
        <f aca="false"> MEGAname &amp; "="</f>
        <v>KC911894=</v>
      </c>
      <c r="BC836" s="170" t="str">
        <f aca="false">Clear &amp; IF(span ,"Span","out")</f>
        <v>KC911894=out</v>
      </c>
      <c r="BD836" s="170" t="str">
        <f aca="false">Clear &amp; IF(span, IF(B836=".","Selected",B836),"out")</f>
        <v>KC911894=out</v>
      </c>
      <c r="BE836" s="170" t="str">
        <f aca="false">Clear &amp; Strain</f>
        <v>KC911894=TR18</v>
      </c>
      <c r="BF836" s="238" t="str">
        <f aca="false">CONCATENATE(A836,"=",F836,". ",AX836,IF(AB836="","",CONCATENATE(".",AB836)))</f>
        <v>KC911894=TR18. 3.FRA.Toulouse .hum</v>
      </c>
      <c r="BG836" s="238" t="str">
        <f aca="false">CONCATENATE(A836,"=",F836,". ",AX836)</f>
        <v>KC911894=TR18. 3.FRA.Toulouse .hum</v>
      </c>
      <c r="BH836" s="238" t="str">
        <f aca="false">CONCATENATE(A836,"=",AX836)</f>
        <v>KC911894=3.FRA.Toulouse .hum</v>
      </c>
      <c r="BI836" s="238" t="str">
        <f aca="false">CONCATENATE(A836,"=",ComForSubtype,D836)</f>
        <v>KC911894=3</v>
      </c>
      <c r="BJ836" s="238" t="str">
        <f aca="false">CONCATENATE(A836,"=",E836)</f>
        <v>KC911894=3chi</v>
      </c>
      <c r="BK836" s="238" t="str">
        <f aca="false">CONCATENATE(A836,"=",C836)</f>
        <v>KC911894=3</v>
      </c>
      <c r="BL836" s="238" t="str">
        <f aca="false">CONCATENATE(D836,"=")</f>
        <v>3=</v>
      </c>
      <c r="BM836" s="223" t="str">
        <f aca="false">IF(BA836="XX","",BA836)</f>
        <v>KC911894</v>
      </c>
      <c r="BN836" s="224" t="str">
        <f aca="false">CONCATENATE(IF(F836="","",F836),IF(G834="","",CONCATENATE(" / ",G834)))</f>
        <v>TR18 / 17</v>
      </c>
      <c r="BO836" s="225" t="str">
        <f aca="false">AX836</f>
        <v>3.FRA.Toulouse .hum</v>
      </c>
      <c r="BP836" s="226" t="str">
        <f aca="false">IF(V836="","",V836)</f>
        <v/>
      </c>
      <c r="BQ836" s="226" t="str">
        <f aca="false">IF(W836="","",CONCATENATE(W836,IF(LEFT(AO836,1)="s","+","")))</f>
        <v/>
      </c>
      <c r="BR836" s="226" t="str">
        <f aca="false">IF(X836="","",CONCATENATE(X836,IF(LEFT(AQ836,1)="s","+","")))</f>
        <v/>
      </c>
      <c r="BS836" s="226" t="str">
        <f aca="false">IF(Y836="","",CONCATENATE(Y836,IF(LEFT(AR836,1)="s","+","")))</f>
        <v/>
      </c>
      <c r="BT836" s="226" t="str">
        <f aca="false">IF(Z836="","",CONCATENATE(Z836,IF(LEFT(AS836,1)="s","+","")))</f>
        <v/>
      </c>
      <c r="BU836" s="227" t="str">
        <f aca="false">IF(AA836="","",CONCATENATE(AA836,IF(LEFT(AT836,1)="s","+","")))</f>
        <v/>
      </c>
      <c r="BV836" s="240"/>
      <c r="BW836" s="240" t="s">
        <v>338</v>
      </c>
      <c r="BX836" s="238" t="str">
        <f aca="false">IF(BW836&lt;&gt;"",IF(ISNUMBER(FIND("=",BW836)),LEFT(BW836,FIND("=",BW836)-1),BW836),BW836)</f>
        <v>xx</v>
      </c>
      <c r="BY836" s="238" t="str">
        <f aca="false">IF(BW836&lt;&gt;"",IF(ISNUMBER(FIND("=",BW836)),RIGHT(BW836,LEN(BW836)-FIND("=",BW836)),""),"")</f>
        <v>Non_select</v>
      </c>
      <c r="BZ836" s="238" t="str">
        <f aca="false">IF(BX836&lt;&gt;"",IF(ISNUMBER(FIND(".",BX836)),LEFT(BX836,FIND(".",BX836)-1),BX836),BX836)</f>
        <v>xx</v>
      </c>
      <c r="CA836" s="238" t="str">
        <f aca="false">IF(BX836&lt;&gt;"",IF(ISNUMBER(FIND(".",BX836)),RIGHT(BX836,LEN(BX836)-FIND(".",BX836)),""),"")</f>
        <v/>
      </c>
      <c r="CB836" s="240"/>
      <c r="CC836" s="238" t="str">
        <f aca="false">A836</f>
        <v>KC911894</v>
      </c>
      <c r="CD836" s="241" t="s">
        <v>339</v>
      </c>
      <c r="CE836" s="241" t="s">
        <v>340</v>
      </c>
      <c r="CF836" s="241" t="s">
        <v>341</v>
      </c>
      <c r="CG836" s="241"/>
      <c r="CH836" s="241"/>
      <c r="CI836" s="241"/>
      <c r="CJ836" s="241"/>
      <c r="CK836" s="241"/>
      <c r="CL836" s="241"/>
      <c r="CM836" s="238"/>
      <c r="CN836" s="238"/>
      <c r="CO836" s="238"/>
      <c r="CP836" s="238"/>
      <c r="CQ836" s="238"/>
      <c r="CR836" s="238" t="n">
        <f aca="false">C836</f>
        <v>3</v>
      </c>
      <c r="CS836" s="242" t="n">
        <f aca="false">D836</f>
        <v>3</v>
      </c>
      <c r="CT836" s="170" t="str">
        <f aca="false">CONCATENATE(CD836," strain ",CM836," ",CL836,", partial cds")</f>
        <v>Hepatitis E virus strain  , partial cds</v>
      </c>
    </row>
    <row r="837" s="146" customFormat="true" ht="11.9" hidden="true" customHeight="true" outlineLevel="0" collapsed="false">
      <c r="A837" s="154" t="s">
        <v>1962</v>
      </c>
      <c r="B837" s="147" t="s">
        <v>371</v>
      </c>
      <c r="C837" s="148" t="n">
        <v>3</v>
      </c>
      <c r="D837" s="148" t="n">
        <v>3</v>
      </c>
      <c r="E837" s="150" t="s">
        <v>949</v>
      </c>
      <c r="F837" s="154" t="s">
        <v>1945</v>
      </c>
      <c r="G837" s="221" t="n">
        <v>21</v>
      </c>
      <c r="H837" s="146" t="s">
        <v>758</v>
      </c>
      <c r="I837" s="153" t="s">
        <v>759</v>
      </c>
      <c r="J837" s="154" t="s">
        <v>395</v>
      </c>
      <c r="K837" s="155" t="s">
        <v>760</v>
      </c>
      <c r="L837" s="231" t="s">
        <v>760</v>
      </c>
      <c r="M837" s="157" t="s">
        <v>348</v>
      </c>
      <c r="N837" s="213"/>
      <c r="O837" s="159" t="n">
        <v>2007</v>
      </c>
      <c r="P837" s="160" t="s">
        <v>1946</v>
      </c>
      <c r="Q837" s="160" t="n">
        <v>25</v>
      </c>
      <c r="R837" s="212"/>
      <c r="S837" s="212"/>
      <c r="T837" s="215"/>
      <c r="U837" s="215"/>
      <c r="V837" s="209"/>
      <c r="W837" s="217"/>
      <c r="X837" s="209"/>
      <c r="Y837" s="209"/>
      <c r="Z837" s="209"/>
      <c r="AA837" s="216"/>
      <c r="AB837" s="217"/>
      <c r="AC837" s="217"/>
      <c r="AD837" s="209"/>
      <c r="AE837" s="209"/>
      <c r="AF837" s="209"/>
      <c r="AG837" s="218"/>
      <c r="AH837" s="212"/>
      <c r="AI837" s="212"/>
      <c r="AJ837" s="219" t="n">
        <f aca="false">SeqEnd-SeqBeg+1</f>
        <v>1</v>
      </c>
      <c r="AK837" s="220" t="n">
        <f aca="false">AND( SeqBeg&lt;=Beg  , End &lt;=SeqEnd )</f>
        <v>0</v>
      </c>
      <c r="AL837" s="212"/>
      <c r="AM837" s="212"/>
      <c r="AN837" s="221"/>
      <c r="AO837" s="147" t="s">
        <v>103</v>
      </c>
      <c r="AP837" s="147" t="s">
        <v>103</v>
      </c>
      <c r="AQ837" s="147" t="s">
        <v>103</v>
      </c>
      <c r="AR837" s="147" t="s">
        <v>103</v>
      </c>
      <c r="AS837" s="147" t="s">
        <v>103</v>
      </c>
      <c r="AT837" s="147" t="s">
        <v>103</v>
      </c>
      <c r="AV837" s="212"/>
      <c r="AW837" s="222" t="str">
        <f aca="false">HYPERLINK(CONCATENATE("http://www.ncbi.nlm.nih.gov/nuccore/",BM837),BM837)</f>
        <v>KC911895</v>
      </c>
      <c r="AX837" s="219" t="str">
        <f aca="false">CONCATENATE(D837,IF(I837="","",CONCATENATE(".",I837)),IF(K837="","",CONCATENATE(".",K837)),IF(M837="","",CONCATENATE(".",M837)),IF(R837="","",CONCATENATE(".",R837)),IF(U837="","","(*)"))</f>
        <v>3.FRA.Toulouse .hum</v>
      </c>
      <c r="AY837" s="170" t="str">
        <f aca="false">CONCATENATE(BM837,".",BN837)</f>
        <v>KC911895.TR18 / 18</v>
      </c>
      <c r="AZ837" s="171" t="str">
        <f aca="false">IF(AV837="",IF(ISNUMBER(FIND(".",A837)),LEFT(A837,FIND(".",A837)-1),A837),AV837)</f>
        <v>KC911895</v>
      </c>
      <c r="BA837" s="171" t="str">
        <f aca="false">IF(ISNUMBER(FIND("-",AZ837)),LEFT(AZ837,FIND("-",AZ837)-1),AZ837)</f>
        <v>KC911895</v>
      </c>
      <c r="BB837" s="170" t="str">
        <f aca="false"> MEGAname &amp; "="</f>
        <v>KC911895=</v>
      </c>
      <c r="BC837" s="170" t="str">
        <f aca="false">Clear &amp; IF(span ,"Span","out")</f>
        <v>KC911895=out</v>
      </c>
      <c r="BD837" s="170" t="str">
        <f aca="false">Clear &amp; IF(span, IF(B837=".","Selected",B837),"out")</f>
        <v>KC911895=out</v>
      </c>
      <c r="BE837" s="170" t="str">
        <f aca="false">Clear &amp; Strain</f>
        <v>KC911895=TR18</v>
      </c>
      <c r="BF837" s="170" t="str">
        <f aca="false">CONCATENATE(A837,"=",F837,". ",AX837,IF(AB837="","",CONCATENATE(".",AB837)))</f>
        <v>KC911895=TR18. 3.FRA.Toulouse .hum</v>
      </c>
      <c r="BG837" s="170" t="str">
        <f aca="false">CONCATENATE(A837,"=",F837,". ",AX837)</f>
        <v>KC911895=TR18. 3.FRA.Toulouse .hum</v>
      </c>
      <c r="BH837" s="170" t="str">
        <f aca="false">CONCATENATE(A837,"=",AX837)</f>
        <v>KC911895=3.FRA.Toulouse .hum</v>
      </c>
      <c r="BI837" s="170" t="str">
        <f aca="false">CONCATENATE(A837,"=",ComForSubtype,D837)</f>
        <v>KC911895=3</v>
      </c>
      <c r="BJ837" s="170" t="str">
        <f aca="false">CONCATENATE(A837,"=",E837)</f>
        <v>KC911895=3chi</v>
      </c>
      <c r="BK837" s="170" t="str">
        <f aca="false">CONCATENATE(A837,"=",C837)</f>
        <v>KC911895=3</v>
      </c>
      <c r="BL837" s="170" t="str">
        <f aca="false">CONCATENATE(D837,"=")</f>
        <v>3=</v>
      </c>
      <c r="BM837" s="223" t="str">
        <f aca="false">IF(BA837="XX","",BA837)</f>
        <v>KC911895</v>
      </c>
      <c r="BN837" s="224" t="str">
        <f aca="false">CONCATENATE(IF(F837="","",F837),IF(G835="","",CONCATENATE(" / ",G835)))</f>
        <v>TR18 / 18</v>
      </c>
      <c r="BO837" s="225" t="str">
        <f aca="false">AX837</f>
        <v>3.FRA.Toulouse .hum</v>
      </c>
      <c r="BP837" s="226" t="str">
        <f aca="false">IF(V837="","",V837)</f>
        <v/>
      </c>
      <c r="BQ837" s="226" t="str">
        <f aca="false">IF(W837="","",CONCATENATE(W837,IF(LEFT(AO837,1)="s","+","")))</f>
        <v/>
      </c>
      <c r="BR837" s="226" t="str">
        <f aca="false">IF(X837="","",CONCATENATE(X837,IF(LEFT(AQ837,1)="s","+","")))</f>
        <v/>
      </c>
      <c r="BS837" s="226" t="str">
        <f aca="false">IF(Y837="","",CONCATENATE(Y837,IF(LEFT(AR837,1)="s","+","")))</f>
        <v/>
      </c>
      <c r="BT837" s="226" t="str">
        <f aca="false">IF(Z837="","",CONCATENATE(Z837,IF(LEFT(AS837,1)="s","+","")))</f>
        <v/>
      </c>
      <c r="BU837" s="227" t="str">
        <f aca="false">IF(AA837="","",CONCATENATE(AA837,IF(LEFT(AT837,1)="s","+","")))</f>
        <v/>
      </c>
      <c r="BV837" s="212"/>
      <c r="BW837" s="177" t="s">
        <v>338</v>
      </c>
      <c r="BX837" s="170" t="str">
        <f aca="false">IF(BW837&lt;&gt;"",IF(ISNUMBER(FIND("=",BW837)),LEFT(BW837,FIND("=",BW837)-1),BW837),BW837)</f>
        <v>xx</v>
      </c>
      <c r="BY837" s="170" t="str">
        <f aca="false">IF(BW837&lt;&gt;"",IF(ISNUMBER(FIND("=",BW837)),RIGHT(BW837,LEN(BW837)-FIND("=",BW837)),""),"")</f>
        <v>Non_select</v>
      </c>
      <c r="BZ837" s="170" t="str">
        <f aca="false">IF(BX837&lt;&gt;"",IF(ISNUMBER(FIND(".",BX837)),LEFT(BX837,FIND(".",BX837)-1),BX837),BX837)</f>
        <v>xx</v>
      </c>
      <c r="CA837" s="170" t="str">
        <f aca="false">IF(BX837&lt;&gt;"",IF(ISNUMBER(FIND(".",BX837)),RIGHT(BX837,LEN(BX837)-FIND(".",BX837)),""),"")</f>
        <v/>
      </c>
      <c r="CB837" s="212"/>
      <c r="CC837" s="170" t="str">
        <f aca="false">A837</f>
        <v>KC911895</v>
      </c>
      <c r="CD837" s="178" t="s">
        <v>339</v>
      </c>
      <c r="CE837" s="178" t="s">
        <v>340</v>
      </c>
      <c r="CF837" s="178" t="s">
        <v>341</v>
      </c>
      <c r="CG837" s="212"/>
      <c r="CH837" s="212"/>
      <c r="CI837" s="212"/>
      <c r="CJ837" s="212"/>
      <c r="CK837" s="178"/>
      <c r="CL837" s="212"/>
      <c r="CM837" s="212"/>
      <c r="CN837" s="212"/>
      <c r="CO837" s="212"/>
      <c r="CP837" s="212"/>
      <c r="CQ837" s="212"/>
      <c r="CR837" s="228" t="n">
        <f aca="false">C837</f>
        <v>3</v>
      </c>
      <c r="CS837" s="229" t="n">
        <f aca="false">D837</f>
        <v>3</v>
      </c>
      <c r="CT837" s="170" t="str">
        <f aca="false">CONCATENATE(CD837," strain ",CM837," ",CL837,", partial cds")</f>
        <v>Hepatitis E virus strain  , partial cds</v>
      </c>
    </row>
    <row r="838" s="146" customFormat="true" ht="11.9" hidden="true" customHeight="true" outlineLevel="0" collapsed="false">
      <c r="A838" s="154" t="s">
        <v>1963</v>
      </c>
      <c r="B838" s="147" t="s">
        <v>371</v>
      </c>
      <c r="C838" s="148" t="n">
        <v>3</v>
      </c>
      <c r="D838" s="148" t="n">
        <v>3</v>
      </c>
      <c r="E838" s="150" t="s">
        <v>949</v>
      </c>
      <c r="F838" s="154" t="s">
        <v>1945</v>
      </c>
      <c r="G838" s="221" t="n">
        <v>22</v>
      </c>
      <c r="H838" s="146" t="s">
        <v>758</v>
      </c>
      <c r="I838" s="153" t="s">
        <v>759</v>
      </c>
      <c r="J838" s="154" t="s">
        <v>395</v>
      </c>
      <c r="K838" s="155" t="s">
        <v>760</v>
      </c>
      <c r="L838" s="231" t="s">
        <v>760</v>
      </c>
      <c r="M838" s="157" t="s">
        <v>348</v>
      </c>
      <c r="N838" s="213"/>
      <c r="O838" s="159" t="n">
        <v>2007</v>
      </c>
      <c r="P838" s="160" t="s">
        <v>1946</v>
      </c>
      <c r="Q838" s="160" t="n">
        <v>25</v>
      </c>
      <c r="R838" s="212"/>
      <c r="S838" s="212"/>
      <c r="T838" s="215"/>
      <c r="U838" s="215"/>
      <c r="V838" s="209"/>
      <c r="W838" s="217"/>
      <c r="X838" s="209"/>
      <c r="Y838" s="209"/>
      <c r="Z838" s="209"/>
      <c r="AA838" s="216"/>
      <c r="AB838" s="217"/>
      <c r="AC838" s="217"/>
      <c r="AD838" s="209"/>
      <c r="AE838" s="209"/>
      <c r="AF838" s="209"/>
      <c r="AG838" s="218"/>
      <c r="AH838" s="212"/>
      <c r="AI838" s="212"/>
      <c r="AJ838" s="219" t="n">
        <f aca="false">SeqEnd-SeqBeg+1</f>
        <v>1</v>
      </c>
      <c r="AK838" s="220" t="n">
        <f aca="false">AND( SeqBeg&lt;=Beg  , End &lt;=SeqEnd )</f>
        <v>0</v>
      </c>
      <c r="AL838" s="212"/>
      <c r="AM838" s="212"/>
      <c r="AN838" s="221"/>
      <c r="AO838" s="147" t="s">
        <v>103</v>
      </c>
      <c r="AP838" s="147" t="s">
        <v>103</v>
      </c>
      <c r="AQ838" s="147" t="s">
        <v>103</v>
      </c>
      <c r="AR838" s="147" t="s">
        <v>103</v>
      </c>
      <c r="AS838" s="147" t="s">
        <v>103</v>
      </c>
      <c r="AT838" s="147" t="s">
        <v>103</v>
      </c>
      <c r="AV838" s="212"/>
      <c r="AW838" s="222" t="str">
        <f aca="false">HYPERLINK(CONCATENATE("http://www.ncbi.nlm.nih.gov/nuccore/",BM838),BM838)</f>
        <v>KC911896</v>
      </c>
      <c r="AX838" s="219" t="str">
        <f aca="false">CONCATENATE(D838,IF(I838="","",CONCATENATE(".",I838)),IF(K838="","",CONCATENATE(".",K838)),IF(M838="","",CONCATENATE(".",M838)),IF(R838="","",CONCATENATE(".",R838)),IF(U838="","","(*)"))</f>
        <v>3.FRA.Toulouse .hum</v>
      </c>
      <c r="AY838" s="170" t="e">
        <f aca="false">CONCATENATE(BM838,".",BN838)</f>
        <v>#VALUE!</v>
      </c>
      <c r="AZ838" s="171" t="str">
        <f aca="false">IF(AV838="",IF(ISNUMBER(FIND(".",A838)),LEFT(A838,FIND(".",A838)-1),A838),AV838)</f>
        <v>KC911896</v>
      </c>
      <c r="BA838" s="171" t="str">
        <f aca="false">IF(ISNUMBER(FIND("-",AZ838)),LEFT(AZ838,FIND("-",AZ838)-1),AZ838)</f>
        <v>KC911896</v>
      </c>
      <c r="BB838" s="170" t="str">
        <f aca="false"> MEGAname &amp; "="</f>
        <v>KC911896=</v>
      </c>
      <c r="BC838" s="170" t="str">
        <f aca="false">Clear &amp; IF(span ,"Span","out")</f>
        <v>KC911896=out</v>
      </c>
      <c r="BD838" s="170" t="str">
        <f aca="false">Clear &amp; IF(span, IF(B838=".","Selected",B838),"out")</f>
        <v>KC911896=out</v>
      </c>
      <c r="BE838" s="170" t="str">
        <f aca="false">Clear &amp; Strain</f>
        <v>KC911896=TR18</v>
      </c>
      <c r="BF838" s="170" t="str">
        <f aca="false">CONCATENATE(A838,"=",F838,". ",AX838,IF(AB838="","",CONCATENATE(".",AB838)))</f>
        <v>KC911896=TR18. 3.FRA.Toulouse .hum</v>
      </c>
      <c r="BG838" s="170" t="str">
        <f aca="false">CONCATENATE(A838,"=",F838,". ",AX838)</f>
        <v>KC911896=TR18. 3.FRA.Toulouse .hum</v>
      </c>
      <c r="BH838" s="170" t="str">
        <f aca="false">CONCATENATE(A838,"=",AX838)</f>
        <v>KC911896=3.FRA.Toulouse .hum</v>
      </c>
      <c r="BI838" s="170" t="str">
        <f aca="false">CONCATENATE(A838,"=",ComForSubtype,D838)</f>
        <v>KC911896=3</v>
      </c>
      <c r="BJ838" s="170" t="str">
        <f aca="false">CONCATENATE(A838,"=",E838)</f>
        <v>KC911896=3chi</v>
      </c>
      <c r="BK838" s="170" t="str">
        <f aca="false">CONCATENATE(A838,"=",C838)</f>
        <v>KC911896=3</v>
      </c>
      <c r="BL838" s="170" t="str">
        <f aca="false">CONCATENATE(D838,"=")</f>
        <v>3=</v>
      </c>
      <c r="BM838" s="223" t="str">
        <f aca="false">IF(BA838="XX","",BA838)</f>
        <v>KC911896</v>
      </c>
      <c r="BN838" s="224" t="e">
        <f aca="false">CONCATENATE(IF(F838="","",F838),IF(#REF!="","",CONCATENATE(" / ",#REF!)))</f>
        <v>#VALUE!</v>
      </c>
      <c r="BO838" s="225" t="str">
        <f aca="false">AX838</f>
        <v>3.FRA.Toulouse .hum</v>
      </c>
      <c r="BP838" s="226" t="str">
        <f aca="false">IF(V838="","",V838)</f>
        <v/>
      </c>
      <c r="BQ838" s="226" t="str">
        <f aca="false">IF(W838="","",CONCATENATE(W838,IF(LEFT(AO838,1)="s","+","")))</f>
        <v/>
      </c>
      <c r="BR838" s="226" t="str">
        <f aca="false">IF(X838="","",CONCATENATE(X838,IF(LEFT(AQ838,1)="s","+","")))</f>
        <v/>
      </c>
      <c r="BS838" s="226" t="str">
        <f aca="false">IF(Y838="","",CONCATENATE(Y838,IF(LEFT(AR838,1)="s","+","")))</f>
        <v/>
      </c>
      <c r="BT838" s="226" t="str">
        <f aca="false">IF(Z838="","",CONCATENATE(Z838,IF(LEFT(AS838,1)="s","+","")))</f>
        <v/>
      </c>
      <c r="BU838" s="227" t="str">
        <f aca="false">IF(AA838="","",CONCATENATE(AA838,IF(LEFT(AT838,1)="s","+","")))</f>
        <v/>
      </c>
      <c r="BV838" s="212"/>
      <c r="BW838" s="177" t="s">
        <v>338</v>
      </c>
      <c r="BX838" s="170" t="str">
        <f aca="false">IF(BW838&lt;&gt;"",IF(ISNUMBER(FIND("=",BW838)),LEFT(BW838,FIND("=",BW838)-1),BW838),BW838)</f>
        <v>xx</v>
      </c>
      <c r="BY838" s="170" t="str">
        <f aca="false">IF(BW838&lt;&gt;"",IF(ISNUMBER(FIND("=",BW838)),RIGHT(BW838,LEN(BW838)-FIND("=",BW838)),""),"")</f>
        <v>Non_select</v>
      </c>
      <c r="BZ838" s="170" t="str">
        <f aca="false">IF(BX838&lt;&gt;"",IF(ISNUMBER(FIND(".",BX838)),LEFT(BX838,FIND(".",BX838)-1),BX838),BX838)</f>
        <v>xx</v>
      </c>
      <c r="CA838" s="170" t="str">
        <f aca="false">IF(BX838&lt;&gt;"",IF(ISNUMBER(FIND(".",BX838)),RIGHT(BX838,LEN(BX838)-FIND(".",BX838)),""),"")</f>
        <v/>
      </c>
      <c r="CB838" s="212"/>
      <c r="CC838" s="170" t="str">
        <f aca="false">A838</f>
        <v>KC911896</v>
      </c>
      <c r="CD838" s="178" t="s">
        <v>339</v>
      </c>
      <c r="CE838" s="178" t="s">
        <v>340</v>
      </c>
      <c r="CF838" s="178" t="s">
        <v>341</v>
      </c>
      <c r="CG838" s="212"/>
      <c r="CH838" s="212"/>
      <c r="CI838" s="212"/>
      <c r="CJ838" s="212"/>
      <c r="CK838" s="178"/>
      <c r="CL838" s="212"/>
      <c r="CM838" s="212"/>
      <c r="CN838" s="212"/>
      <c r="CO838" s="212"/>
      <c r="CP838" s="212"/>
      <c r="CQ838" s="212"/>
      <c r="CR838" s="228" t="n">
        <f aca="false">C838</f>
        <v>3</v>
      </c>
      <c r="CS838" s="229" t="n">
        <f aca="false">D838</f>
        <v>3</v>
      </c>
      <c r="CT838" s="170" t="str">
        <f aca="false">CONCATENATE(CD838," strain ",CM838," ",CL838,", partial cds")</f>
        <v>Hepatitis E virus strain  , partial cds</v>
      </c>
    </row>
    <row r="839" s="146" customFormat="true" ht="11.9" hidden="true" customHeight="true" outlineLevel="0" collapsed="false">
      <c r="A839" s="154" t="s">
        <v>1964</v>
      </c>
      <c r="B839" s="147" t="s">
        <v>371</v>
      </c>
      <c r="C839" s="148" t="n">
        <v>3</v>
      </c>
      <c r="D839" s="148" t="n">
        <v>3</v>
      </c>
      <c r="E839" s="150" t="s">
        <v>949</v>
      </c>
      <c r="F839" s="154" t="s">
        <v>1945</v>
      </c>
      <c r="G839" s="221" t="n">
        <v>23</v>
      </c>
      <c r="H839" s="146" t="s">
        <v>758</v>
      </c>
      <c r="I839" s="153" t="s">
        <v>759</v>
      </c>
      <c r="J839" s="154" t="s">
        <v>395</v>
      </c>
      <c r="K839" s="155" t="s">
        <v>760</v>
      </c>
      <c r="L839" s="231" t="s">
        <v>760</v>
      </c>
      <c r="M839" s="157" t="s">
        <v>348</v>
      </c>
      <c r="N839" s="213"/>
      <c r="O839" s="159" t="n">
        <v>2007</v>
      </c>
      <c r="P839" s="160" t="s">
        <v>1946</v>
      </c>
      <c r="Q839" s="160" t="n">
        <v>25</v>
      </c>
      <c r="R839" s="212"/>
      <c r="S839" s="212"/>
      <c r="T839" s="215"/>
      <c r="U839" s="215"/>
      <c r="V839" s="209"/>
      <c r="W839" s="217"/>
      <c r="X839" s="209"/>
      <c r="Y839" s="209"/>
      <c r="Z839" s="209"/>
      <c r="AA839" s="216"/>
      <c r="AB839" s="217"/>
      <c r="AC839" s="217"/>
      <c r="AD839" s="209"/>
      <c r="AE839" s="209"/>
      <c r="AF839" s="209"/>
      <c r="AG839" s="218"/>
      <c r="AH839" s="212"/>
      <c r="AI839" s="212"/>
      <c r="AJ839" s="219" t="n">
        <f aca="false">SeqEnd-SeqBeg+1</f>
        <v>1</v>
      </c>
      <c r="AK839" s="220" t="n">
        <f aca="false">AND( SeqBeg&lt;=Beg  , End &lt;=SeqEnd )</f>
        <v>0</v>
      </c>
      <c r="AL839" s="212"/>
      <c r="AM839" s="212"/>
      <c r="AN839" s="221"/>
      <c r="AO839" s="147" t="s">
        <v>103</v>
      </c>
      <c r="AP839" s="147" t="s">
        <v>103</v>
      </c>
      <c r="AQ839" s="147" t="s">
        <v>103</v>
      </c>
      <c r="AR839" s="147" t="s">
        <v>103</v>
      </c>
      <c r="AS839" s="147" t="s">
        <v>103</v>
      </c>
      <c r="AT839" s="147" t="s">
        <v>103</v>
      </c>
      <c r="AV839" s="212"/>
      <c r="AW839" s="222" t="str">
        <f aca="false">HYPERLINK(CONCATENATE("http://www.ncbi.nlm.nih.gov/nuccore/",BM839),BM839)</f>
        <v>KC911897</v>
      </c>
      <c r="AX839" s="219" t="str">
        <f aca="false">CONCATENATE(D839,IF(I839="","",CONCATENATE(".",I839)),IF(K839="","",CONCATENATE(".",K839)),IF(M839="","",CONCATENATE(".",M839)),IF(R839="","",CONCATENATE(".",R839)),IF(U839="","","(*)"))</f>
        <v>3.FRA.Toulouse .hum</v>
      </c>
      <c r="AY839" s="170" t="str">
        <f aca="false">CONCATENATE(BM839,".",BN839)</f>
        <v>KC911897.TR18 / 20</v>
      </c>
      <c r="AZ839" s="171" t="str">
        <f aca="false">IF(AV839="",IF(ISNUMBER(FIND(".",A839)),LEFT(A839,FIND(".",A839)-1),A839),AV839)</f>
        <v>KC911897</v>
      </c>
      <c r="BA839" s="171" t="str">
        <f aca="false">IF(ISNUMBER(FIND("-",AZ839)),LEFT(AZ839,FIND("-",AZ839)-1),AZ839)</f>
        <v>KC911897</v>
      </c>
      <c r="BB839" s="170" t="str">
        <f aca="false"> MEGAname &amp; "="</f>
        <v>KC911897=</v>
      </c>
      <c r="BC839" s="170" t="str">
        <f aca="false">Clear &amp; IF(span ,"Span","out")</f>
        <v>KC911897=out</v>
      </c>
      <c r="BD839" s="170" t="str">
        <f aca="false">Clear &amp; IF(span, IF(B839=".","Selected",B839),"out")</f>
        <v>KC911897=out</v>
      </c>
      <c r="BE839" s="170" t="str">
        <f aca="false">Clear &amp; Strain</f>
        <v>KC911897=TR18</v>
      </c>
      <c r="BF839" s="170" t="str">
        <f aca="false">CONCATENATE(A839,"=",F839,". ",AX839,IF(AB839="","",CONCATENATE(".",AB839)))</f>
        <v>KC911897=TR18. 3.FRA.Toulouse .hum</v>
      </c>
      <c r="BG839" s="170" t="str">
        <f aca="false">CONCATENATE(A839,"=",F839,". ",AX839)</f>
        <v>KC911897=TR18. 3.FRA.Toulouse .hum</v>
      </c>
      <c r="BH839" s="170" t="str">
        <f aca="false">CONCATENATE(A839,"=",AX839)</f>
        <v>KC911897=3.FRA.Toulouse .hum</v>
      </c>
      <c r="BI839" s="170" t="str">
        <f aca="false">CONCATENATE(A839,"=",ComForSubtype,D839)</f>
        <v>KC911897=3</v>
      </c>
      <c r="BJ839" s="170" t="str">
        <f aca="false">CONCATENATE(A839,"=",E839)</f>
        <v>KC911897=3chi</v>
      </c>
      <c r="BK839" s="170" t="str">
        <f aca="false">CONCATENATE(A839,"=",C839)</f>
        <v>KC911897=3</v>
      </c>
      <c r="BL839" s="170" t="str">
        <f aca="false">CONCATENATE(D839,"=")</f>
        <v>3=</v>
      </c>
      <c r="BM839" s="223" t="str">
        <f aca="false">IF(BA839="XX","",BA839)</f>
        <v>KC911897</v>
      </c>
      <c r="BN839" s="224" t="str">
        <f aca="false">CONCATENATE(IF(F839="","",F839),IF(G836="","",CONCATENATE(" / ",G836)))</f>
        <v>TR18 / 20</v>
      </c>
      <c r="BO839" s="225" t="str">
        <f aca="false">AX839</f>
        <v>3.FRA.Toulouse .hum</v>
      </c>
      <c r="BP839" s="226" t="str">
        <f aca="false">IF(V839="","",V839)</f>
        <v/>
      </c>
      <c r="BQ839" s="226" t="str">
        <f aca="false">IF(W839="","",CONCATENATE(W839,IF(LEFT(AO839,1)="s","+","")))</f>
        <v/>
      </c>
      <c r="BR839" s="226" t="str">
        <f aca="false">IF(X839="","",CONCATENATE(X839,IF(LEFT(AQ839,1)="s","+","")))</f>
        <v/>
      </c>
      <c r="BS839" s="226" t="str">
        <f aca="false">IF(Y839="","",CONCATENATE(Y839,IF(LEFT(AR839,1)="s","+","")))</f>
        <v/>
      </c>
      <c r="BT839" s="226" t="str">
        <f aca="false">IF(Z839="","",CONCATENATE(Z839,IF(LEFT(AS839,1)="s","+","")))</f>
        <v/>
      </c>
      <c r="BU839" s="227" t="str">
        <f aca="false">IF(AA839="","",CONCATENATE(AA839,IF(LEFT(AT839,1)="s","+","")))</f>
        <v/>
      </c>
      <c r="BV839" s="212"/>
      <c r="BW839" s="177" t="s">
        <v>338</v>
      </c>
      <c r="BX839" s="170" t="str">
        <f aca="false">IF(BW839&lt;&gt;"",IF(ISNUMBER(FIND("=",BW839)),LEFT(BW839,FIND("=",BW839)-1),BW839),BW839)</f>
        <v>xx</v>
      </c>
      <c r="BY839" s="170" t="str">
        <f aca="false">IF(BW839&lt;&gt;"",IF(ISNUMBER(FIND("=",BW839)),RIGHT(BW839,LEN(BW839)-FIND("=",BW839)),""),"")</f>
        <v>Non_select</v>
      </c>
      <c r="BZ839" s="170" t="str">
        <f aca="false">IF(BX839&lt;&gt;"",IF(ISNUMBER(FIND(".",BX839)),LEFT(BX839,FIND(".",BX839)-1),BX839),BX839)</f>
        <v>xx</v>
      </c>
      <c r="CA839" s="170" t="str">
        <f aca="false">IF(BX839&lt;&gt;"",IF(ISNUMBER(FIND(".",BX839)),RIGHT(BX839,LEN(BX839)-FIND(".",BX839)),""),"")</f>
        <v/>
      </c>
      <c r="CB839" s="212"/>
      <c r="CC839" s="170" t="str">
        <f aca="false">A839</f>
        <v>KC911897</v>
      </c>
      <c r="CD839" s="178" t="s">
        <v>339</v>
      </c>
      <c r="CE839" s="178" t="s">
        <v>340</v>
      </c>
      <c r="CF839" s="178" t="s">
        <v>341</v>
      </c>
      <c r="CG839" s="212"/>
      <c r="CH839" s="212"/>
      <c r="CI839" s="212"/>
      <c r="CJ839" s="212"/>
      <c r="CK839" s="178"/>
      <c r="CL839" s="212"/>
      <c r="CM839" s="212"/>
      <c r="CN839" s="212"/>
      <c r="CO839" s="212"/>
      <c r="CP839" s="212"/>
      <c r="CQ839" s="212"/>
      <c r="CR839" s="228" t="n">
        <f aca="false">C839</f>
        <v>3</v>
      </c>
      <c r="CS839" s="229" t="n">
        <f aca="false">D839</f>
        <v>3</v>
      </c>
      <c r="CT839" s="170" t="str">
        <f aca="false">CONCATENATE(CD839," strain ",CM839," ",CL839,", partial cds")</f>
        <v>Hepatitis E virus strain  , partial cds</v>
      </c>
    </row>
    <row r="840" s="146" customFormat="true" ht="11.9" hidden="true" customHeight="true" outlineLevel="0" collapsed="false">
      <c r="A840" s="154" t="s">
        <v>1965</v>
      </c>
      <c r="B840" s="147" t="s">
        <v>371</v>
      </c>
      <c r="C840" s="148" t="n">
        <v>3</v>
      </c>
      <c r="D840" s="148" t="n">
        <v>3</v>
      </c>
      <c r="E840" s="150" t="s">
        <v>949</v>
      </c>
      <c r="F840" s="154" t="s">
        <v>1966</v>
      </c>
      <c r="G840" s="221" t="n">
        <v>2</v>
      </c>
      <c r="H840" s="146" t="s">
        <v>758</v>
      </c>
      <c r="I840" s="153" t="s">
        <v>759</v>
      </c>
      <c r="J840" s="154" t="s">
        <v>395</v>
      </c>
      <c r="K840" s="155" t="s">
        <v>760</v>
      </c>
      <c r="L840" s="231" t="s">
        <v>760</v>
      </c>
      <c r="M840" s="157" t="s">
        <v>348</v>
      </c>
      <c r="N840" s="213"/>
      <c r="O840" s="159" t="n">
        <v>2006</v>
      </c>
      <c r="P840" s="160" t="s">
        <v>1967</v>
      </c>
      <c r="Q840" s="160" t="n">
        <v>1</v>
      </c>
      <c r="R840" s="212"/>
      <c r="S840" s="212"/>
      <c r="T840" s="215"/>
      <c r="U840" s="215"/>
      <c r="V840" s="209"/>
      <c r="W840" s="217"/>
      <c r="X840" s="209"/>
      <c r="Y840" s="209"/>
      <c r="Z840" s="209"/>
      <c r="AA840" s="216"/>
      <c r="AB840" s="217"/>
      <c r="AC840" s="217"/>
      <c r="AD840" s="209"/>
      <c r="AE840" s="209"/>
      <c r="AF840" s="209"/>
      <c r="AG840" s="218"/>
      <c r="AH840" s="212"/>
      <c r="AI840" s="212"/>
      <c r="AJ840" s="219" t="n">
        <f aca="false">SeqEnd-SeqBeg+1</f>
        <v>1</v>
      </c>
      <c r="AK840" s="220" t="n">
        <f aca="false">AND( SeqBeg&lt;=Beg  , End &lt;=SeqEnd )</f>
        <v>0</v>
      </c>
      <c r="AL840" s="212"/>
      <c r="AM840" s="212"/>
      <c r="AN840" s="221"/>
      <c r="AO840" s="147" t="s">
        <v>103</v>
      </c>
      <c r="AP840" s="147" t="s">
        <v>103</v>
      </c>
      <c r="AQ840" s="147" t="s">
        <v>103</v>
      </c>
      <c r="AR840" s="147" t="s">
        <v>103</v>
      </c>
      <c r="AS840" s="147" t="s">
        <v>103</v>
      </c>
      <c r="AT840" s="147" t="s">
        <v>103</v>
      </c>
      <c r="AV840" s="212"/>
      <c r="AW840" s="222" t="str">
        <f aca="false">HYPERLINK(CONCATENATE("http://www.ncbi.nlm.nih.gov/nuccore/",BM840),BM840)</f>
        <v>KC911859</v>
      </c>
      <c r="AX840" s="219" t="str">
        <f aca="false">CONCATENATE(D840,IF(I840="","",CONCATENATE(".",I840)),IF(K840="","",CONCATENATE(".",K840)),IF(M840="","",CONCATENATE(".",M840)),IF(R840="","",CONCATENATE(".",R840)),IF(U840="","","(*)"))</f>
        <v>3.FRA.Toulouse .hum</v>
      </c>
      <c r="AY840" s="170" t="str">
        <f aca="false">CONCATENATE(BM840,".",BN840)</f>
        <v>KC911859.TR6 / 2</v>
      </c>
      <c r="AZ840" s="171" t="str">
        <f aca="false">IF(AV840="",IF(ISNUMBER(FIND(".",A840)),LEFT(A840,FIND(".",A840)-1),A840),AV840)</f>
        <v>KC911859</v>
      </c>
      <c r="BA840" s="171" t="str">
        <f aca="false">IF(ISNUMBER(FIND("-",AZ840)),LEFT(AZ840,FIND("-",AZ840)-1),AZ840)</f>
        <v>KC911859</v>
      </c>
      <c r="BB840" s="170" t="str">
        <f aca="false"> MEGAname &amp; "="</f>
        <v>KC911859=</v>
      </c>
      <c r="BC840" s="170" t="str">
        <f aca="false">Clear &amp; IF(span ,"Span","out")</f>
        <v>KC911859=out</v>
      </c>
      <c r="BD840" s="170" t="str">
        <f aca="false">Clear &amp; IF(span, IF(B840=".","Selected",B840),"out")</f>
        <v>KC911859=out</v>
      </c>
      <c r="BE840" s="170" t="str">
        <f aca="false">Clear &amp; Strain</f>
        <v>KC911859=TR6</v>
      </c>
      <c r="BF840" s="170" t="str">
        <f aca="false">CONCATENATE(A840,"=",F840,". ",AX840,IF(AB840="","",CONCATENATE(".",AB840)))</f>
        <v>KC911859=TR6. 3.FRA.Toulouse .hum</v>
      </c>
      <c r="BG840" s="170" t="str">
        <f aca="false">CONCATENATE(A840,"=",F840,". ",AX840)</f>
        <v>KC911859=TR6. 3.FRA.Toulouse .hum</v>
      </c>
      <c r="BH840" s="170" t="str">
        <f aca="false">CONCATENATE(A840,"=",AX840)</f>
        <v>KC911859=3.FRA.Toulouse .hum</v>
      </c>
      <c r="BI840" s="170" t="str">
        <f aca="false">CONCATENATE(A840,"=",ComForSubtype,D840)</f>
        <v>KC911859=3</v>
      </c>
      <c r="BJ840" s="170" t="str">
        <f aca="false">CONCATENATE(A840,"=",E840)</f>
        <v>KC911859=3chi</v>
      </c>
      <c r="BK840" s="170" t="str">
        <f aca="false">CONCATENATE(A840,"=",C840)</f>
        <v>KC911859=3</v>
      </c>
      <c r="BL840" s="170" t="str">
        <f aca="false">CONCATENATE(D840,"=")</f>
        <v>3=</v>
      </c>
      <c r="BM840" s="223" t="str">
        <f aca="false">IF(BA840="XX","",BA840)</f>
        <v>KC911859</v>
      </c>
      <c r="BN840" s="224" t="str">
        <f aca="false">CONCATENATE(IF(F840="","",F840),IF(G840="","",CONCATENATE(" / ",G840)))</f>
        <v>TR6 / 2</v>
      </c>
      <c r="BO840" s="225" t="str">
        <f aca="false">AX840</f>
        <v>3.FRA.Toulouse .hum</v>
      </c>
      <c r="BP840" s="226" t="str">
        <f aca="false">IF(V840="","",V840)</f>
        <v/>
      </c>
      <c r="BQ840" s="226" t="str">
        <f aca="false">IF(W840="","",CONCATENATE(W840,IF(LEFT(AO840,1)="s","+","")))</f>
        <v/>
      </c>
      <c r="BR840" s="226" t="str">
        <f aca="false">IF(X840="","",CONCATENATE(X840,IF(LEFT(AQ840,1)="s","+","")))</f>
        <v/>
      </c>
      <c r="BS840" s="226" t="str">
        <f aca="false">IF(Y840="","",CONCATENATE(Y840,IF(LEFT(AR840,1)="s","+","")))</f>
        <v/>
      </c>
      <c r="BT840" s="226" t="str">
        <f aca="false">IF(Z840="","",CONCATENATE(Z840,IF(LEFT(AS840,1)="s","+","")))</f>
        <v/>
      </c>
      <c r="BU840" s="227" t="str">
        <f aca="false">IF(AA840="","",CONCATENATE(AA840,IF(LEFT(AT840,1)="s","+","")))</f>
        <v/>
      </c>
      <c r="BV840" s="212"/>
      <c r="BW840" s="177" t="s">
        <v>338</v>
      </c>
      <c r="BX840" s="170" t="str">
        <f aca="false">IF(BW840&lt;&gt;"",IF(ISNUMBER(FIND("=",BW840)),LEFT(BW840,FIND("=",BW840)-1),BW840),BW840)</f>
        <v>xx</v>
      </c>
      <c r="BY840" s="170" t="str">
        <f aca="false">IF(BW840&lt;&gt;"",IF(ISNUMBER(FIND("=",BW840)),RIGHT(BW840,LEN(BW840)-FIND("=",BW840)),""),"")</f>
        <v>Non_select</v>
      </c>
      <c r="BZ840" s="170" t="str">
        <f aca="false">IF(BX840&lt;&gt;"",IF(ISNUMBER(FIND(".",BX840)),LEFT(BX840,FIND(".",BX840)-1),BX840),BX840)</f>
        <v>xx</v>
      </c>
      <c r="CA840" s="170" t="str">
        <f aca="false">IF(BX840&lt;&gt;"",IF(ISNUMBER(FIND(".",BX840)),RIGHT(BX840,LEN(BX840)-FIND(".",BX840)),""),"")</f>
        <v/>
      </c>
      <c r="CB840" s="212"/>
      <c r="CC840" s="170" t="str">
        <f aca="false">A840</f>
        <v>KC911859</v>
      </c>
      <c r="CD840" s="178" t="s">
        <v>339</v>
      </c>
      <c r="CE840" s="178" t="s">
        <v>340</v>
      </c>
      <c r="CF840" s="178" t="s">
        <v>341</v>
      </c>
      <c r="CG840" s="212"/>
      <c r="CH840" s="212"/>
      <c r="CI840" s="212"/>
      <c r="CJ840" s="212"/>
      <c r="CK840" s="178"/>
      <c r="CL840" s="212"/>
      <c r="CM840" s="212"/>
      <c r="CN840" s="212"/>
      <c r="CO840" s="212"/>
      <c r="CP840" s="212"/>
      <c r="CQ840" s="212"/>
      <c r="CR840" s="228" t="n">
        <f aca="false">C840</f>
        <v>3</v>
      </c>
      <c r="CS840" s="229" t="n">
        <f aca="false">D840</f>
        <v>3</v>
      </c>
      <c r="CT840" s="170" t="str">
        <f aca="false">CONCATENATE(CD840," strain ",CM840," ",CL840,", partial cds")</f>
        <v>Hepatitis E virus strain  , partial cds</v>
      </c>
    </row>
    <row r="841" s="146" customFormat="true" ht="11.9" hidden="true" customHeight="true" outlineLevel="0" collapsed="false">
      <c r="A841" s="154" t="s">
        <v>1968</v>
      </c>
      <c r="B841" s="147" t="s">
        <v>371</v>
      </c>
      <c r="C841" s="148" t="n">
        <v>3</v>
      </c>
      <c r="D841" s="148" t="n">
        <v>3</v>
      </c>
      <c r="E841" s="150" t="s">
        <v>949</v>
      </c>
      <c r="F841" s="154" t="s">
        <v>1966</v>
      </c>
      <c r="G841" s="221" t="n">
        <v>3</v>
      </c>
      <c r="H841" s="146" t="s">
        <v>758</v>
      </c>
      <c r="I841" s="153" t="s">
        <v>759</v>
      </c>
      <c r="J841" s="154" t="s">
        <v>395</v>
      </c>
      <c r="K841" s="155" t="s">
        <v>760</v>
      </c>
      <c r="L841" s="231" t="s">
        <v>760</v>
      </c>
      <c r="M841" s="157" t="s">
        <v>348</v>
      </c>
      <c r="N841" s="213"/>
      <c r="O841" s="159" t="n">
        <v>2006</v>
      </c>
      <c r="P841" s="160" t="s">
        <v>1967</v>
      </c>
      <c r="Q841" s="160" t="n">
        <v>1</v>
      </c>
      <c r="R841" s="212"/>
      <c r="S841" s="212"/>
      <c r="T841" s="215"/>
      <c r="U841" s="215"/>
      <c r="V841" s="209"/>
      <c r="W841" s="217"/>
      <c r="X841" s="209"/>
      <c r="Y841" s="209"/>
      <c r="Z841" s="209"/>
      <c r="AA841" s="216"/>
      <c r="AB841" s="217"/>
      <c r="AC841" s="217"/>
      <c r="AD841" s="209"/>
      <c r="AE841" s="209"/>
      <c r="AF841" s="209"/>
      <c r="AG841" s="218"/>
      <c r="AH841" s="212"/>
      <c r="AI841" s="212"/>
      <c r="AJ841" s="219" t="n">
        <f aca="false">SeqEnd-SeqBeg+1</f>
        <v>1</v>
      </c>
      <c r="AK841" s="220" t="n">
        <f aca="false">AND( SeqBeg&lt;=Beg  , End &lt;=SeqEnd )</f>
        <v>0</v>
      </c>
      <c r="AL841" s="212"/>
      <c r="AM841" s="212"/>
      <c r="AN841" s="221"/>
      <c r="AO841" s="147" t="s">
        <v>103</v>
      </c>
      <c r="AP841" s="147" t="s">
        <v>103</v>
      </c>
      <c r="AQ841" s="147" t="s">
        <v>103</v>
      </c>
      <c r="AR841" s="147" t="s">
        <v>103</v>
      </c>
      <c r="AS841" s="147" t="s">
        <v>103</v>
      </c>
      <c r="AT841" s="147" t="s">
        <v>103</v>
      </c>
      <c r="AV841" s="212"/>
      <c r="AW841" s="222" t="str">
        <f aca="false">HYPERLINK(CONCATENATE("http://www.ncbi.nlm.nih.gov/nuccore/",BM841),BM841)</f>
        <v>KC911860</v>
      </c>
      <c r="AX841" s="219" t="str">
        <f aca="false">CONCATENATE(D841,IF(I841="","",CONCATENATE(".",I841)),IF(K841="","",CONCATENATE(".",K841)),IF(M841="","",CONCATENATE(".",M841)),IF(R841="","",CONCATENATE(".",R841)),IF(U841="","","(*)"))</f>
        <v>3.FRA.Toulouse .hum</v>
      </c>
      <c r="AY841" s="170" t="str">
        <f aca="false">CONCATENATE(BM841,".",BN841)</f>
        <v>KC911860.TR6 / 3</v>
      </c>
      <c r="AZ841" s="171" t="str">
        <f aca="false">IF(AV841="",IF(ISNUMBER(FIND(".",A841)),LEFT(A841,FIND(".",A841)-1),A841),AV841)</f>
        <v>KC911860</v>
      </c>
      <c r="BA841" s="171" t="str">
        <f aca="false">IF(ISNUMBER(FIND("-",AZ841)),LEFT(AZ841,FIND("-",AZ841)-1),AZ841)</f>
        <v>KC911860</v>
      </c>
      <c r="BB841" s="170" t="str">
        <f aca="false"> MEGAname &amp; "="</f>
        <v>KC911860=</v>
      </c>
      <c r="BC841" s="170" t="str">
        <f aca="false">Clear &amp; IF(span ,"Span","out")</f>
        <v>KC911860=out</v>
      </c>
      <c r="BD841" s="170" t="str">
        <f aca="false">Clear &amp; IF(span, IF(B841=".","Selected",B841),"out")</f>
        <v>KC911860=out</v>
      </c>
      <c r="BE841" s="170" t="str">
        <f aca="false">Clear &amp; Strain</f>
        <v>KC911860=TR6</v>
      </c>
      <c r="BF841" s="170" t="str">
        <f aca="false">CONCATENATE(A841,"=",F841,". ",AX841,IF(AB841="","",CONCATENATE(".",AB841)))</f>
        <v>KC911860=TR6. 3.FRA.Toulouse .hum</v>
      </c>
      <c r="BG841" s="170" t="str">
        <f aca="false">CONCATENATE(A841,"=",F841,". ",AX841)</f>
        <v>KC911860=TR6. 3.FRA.Toulouse .hum</v>
      </c>
      <c r="BH841" s="170" t="str">
        <f aca="false">CONCATENATE(A841,"=",AX841)</f>
        <v>KC911860=3.FRA.Toulouse .hum</v>
      </c>
      <c r="BI841" s="170" t="str">
        <f aca="false">CONCATENATE(A841,"=",ComForSubtype,D841)</f>
        <v>KC911860=3</v>
      </c>
      <c r="BJ841" s="170" t="str">
        <f aca="false">CONCATENATE(A841,"=",E841)</f>
        <v>KC911860=3chi</v>
      </c>
      <c r="BK841" s="170" t="str">
        <f aca="false">CONCATENATE(A841,"=",C841)</f>
        <v>KC911860=3</v>
      </c>
      <c r="BL841" s="170" t="str">
        <f aca="false">CONCATENATE(D841,"=")</f>
        <v>3=</v>
      </c>
      <c r="BM841" s="223" t="str">
        <f aca="false">IF(BA841="XX","",BA841)</f>
        <v>KC911860</v>
      </c>
      <c r="BN841" s="224" t="str">
        <f aca="false">CONCATENATE(IF(F841="","",F841),IF(G841="","",CONCATENATE(" / ",G841)))</f>
        <v>TR6 / 3</v>
      </c>
      <c r="BO841" s="225" t="str">
        <f aca="false">AX841</f>
        <v>3.FRA.Toulouse .hum</v>
      </c>
      <c r="BP841" s="226" t="str">
        <f aca="false">IF(V841="","",V841)</f>
        <v/>
      </c>
      <c r="BQ841" s="226" t="str">
        <f aca="false">IF(W841="","",CONCATENATE(W841,IF(LEFT(AO841,1)="s","+","")))</f>
        <v/>
      </c>
      <c r="BR841" s="226" t="str">
        <f aca="false">IF(X841="","",CONCATENATE(X841,IF(LEFT(AQ841,1)="s","+","")))</f>
        <v/>
      </c>
      <c r="BS841" s="226" t="str">
        <f aca="false">IF(Y841="","",CONCATENATE(Y841,IF(LEFT(AR841,1)="s","+","")))</f>
        <v/>
      </c>
      <c r="BT841" s="226" t="str">
        <f aca="false">IF(Z841="","",CONCATENATE(Z841,IF(LEFT(AS841,1)="s","+","")))</f>
        <v/>
      </c>
      <c r="BU841" s="227" t="str">
        <f aca="false">IF(AA841="","",CONCATENATE(AA841,IF(LEFT(AT841,1)="s","+","")))</f>
        <v/>
      </c>
      <c r="BV841" s="212"/>
      <c r="BW841" s="177" t="s">
        <v>338</v>
      </c>
      <c r="BX841" s="170" t="str">
        <f aca="false">IF(BW841&lt;&gt;"",IF(ISNUMBER(FIND("=",BW841)),LEFT(BW841,FIND("=",BW841)-1),BW841),BW841)</f>
        <v>xx</v>
      </c>
      <c r="BY841" s="170" t="str">
        <f aca="false">IF(BW841&lt;&gt;"",IF(ISNUMBER(FIND("=",BW841)),RIGHT(BW841,LEN(BW841)-FIND("=",BW841)),""),"")</f>
        <v>Non_select</v>
      </c>
      <c r="BZ841" s="170" t="str">
        <f aca="false">IF(BX841&lt;&gt;"",IF(ISNUMBER(FIND(".",BX841)),LEFT(BX841,FIND(".",BX841)-1),BX841),BX841)</f>
        <v>xx</v>
      </c>
      <c r="CA841" s="170" t="str">
        <f aca="false">IF(BX841&lt;&gt;"",IF(ISNUMBER(FIND(".",BX841)),RIGHT(BX841,LEN(BX841)-FIND(".",BX841)),""),"")</f>
        <v/>
      </c>
      <c r="CB841" s="212"/>
      <c r="CC841" s="170" t="str">
        <f aca="false">A841</f>
        <v>KC911860</v>
      </c>
      <c r="CD841" s="178" t="s">
        <v>339</v>
      </c>
      <c r="CE841" s="178" t="s">
        <v>340</v>
      </c>
      <c r="CF841" s="178" t="s">
        <v>341</v>
      </c>
      <c r="CG841" s="212"/>
      <c r="CH841" s="212"/>
      <c r="CI841" s="212"/>
      <c r="CJ841" s="212"/>
      <c r="CK841" s="178"/>
      <c r="CL841" s="212"/>
      <c r="CM841" s="212"/>
      <c r="CN841" s="212"/>
      <c r="CO841" s="212"/>
      <c r="CP841" s="212"/>
      <c r="CQ841" s="212"/>
      <c r="CR841" s="228" t="n">
        <f aca="false">C841</f>
        <v>3</v>
      </c>
      <c r="CS841" s="229" t="n">
        <f aca="false">D841</f>
        <v>3</v>
      </c>
      <c r="CT841" s="170" t="str">
        <f aca="false">CONCATENATE(CD841," strain ",CM841," ",CL841,", partial cds")</f>
        <v>Hepatitis E virus strain  , partial cds</v>
      </c>
    </row>
    <row r="842" s="146" customFormat="true" ht="11.9" hidden="true" customHeight="true" outlineLevel="0" collapsed="false">
      <c r="A842" s="154" t="s">
        <v>1969</v>
      </c>
      <c r="B842" s="147" t="s">
        <v>371</v>
      </c>
      <c r="C842" s="148" t="n">
        <v>3</v>
      </c>
      <c r="D842" s="148" t="n">
        <v>3</v>
      </c>
      <c r="E842" s="150" t="s">
        <v>949</v>
      </c>
      <c r="F842" s="154" t="s">
        <v>1966</v>
      </c>
      <c r="G842" s="221" t="n">
        <v>4</v>
      </c>
      <c r="H842" s="146" t="s">
        <v>758</v>
      </c>
      <c r="I842" s="153" t="s">
        <v>759</v>
      </c>
      <c r="J842" s="154" t="s">
        <v>395</v>
      </c>
      <c r="K842" s="155" t="s">
        <v>760</v>
      </c>
      <c r="L842" s="231" t="s">
        <v>760</v>
      </c>
      <c r="M842" s="157" t="s">
        <v>348</v>
      </c>
      <c r="N842" s="213"/>
      <c r="O842" s="159" t="n">
        <v>2006</v>
      </c>
      <c r="P842" s="160" t="s">
        <v>1967</v>
      </c>
      <c r="Q842" s="160" t="n">
        <v>1</v>
      </c>
      <c r="R842" s="212"/>
      <c r="S842" s="212"/>
      <c r="T842" s="215"/>
      <c r="U842" s="215"/>
      <c r="V842" s="209"/>
      <c r="W842" s="217"/>
      <c r="X842" s="209"/>
      <c r="Y842" s="209"/>
      <c r="Z842" s="209"/>
      <c r="AA842" s="216"/>
      <c r="AB842" s="217"/>
      <c r="AC842" s="217"/>
      <c r="AD842" s="209"/>
      <c r="AE842" s="209"/>
      <c r="AF842" s="209"/>
      <c r="AG842" s="218"/>
      <c r="AH842" s="212"/>
      <c r="AI842" s="212"/>
      <c r="AJ842" s="219" t="n">
        <f aca="false">SeqEnd-SeqBeg+1</f>
        <v>1</v>
      </c>
      <c r="AK842" s="220" t="n">
        <f aca="false">AND( SeqBeg&lt;=Beg  , End &lt;=SeqEnd )</f>
        <v>0</v>
      </c>
      <c r="AL842" s="212"/>
      <c r="AM842" s="212"/>
      <c r="AN842" s="221"/>
      <c r="AO842" s="147" t="s">
        <v>103</v>
      </c>
      <c r="AP842" s="147" t="s">
        <v>103</v>
      </c>
      <c r="AQ842" s="147" t="s">
        <v>103</v>
      </c>
      <c r="AR842" s="147" t="s">
        <v>103</v>
      </c>
      <c r="AS842" s="147" t="s">
        <v>103</v>
      </c>
      <c r="AT842" s="147" t="s">
        <v>103</v>
      </c>
      <c r="AV842" s="212"/>
      <c r="AW842" s="222" t="str">
        <f aca="false">HYPERLINK(CONCATENATE("http://www.ncbi.nlm.nih.gov/nuccore/",BM842),BM842)</f>
        <v>KC911861</v>
      </c>
      <c r="AX842" s="219" t="str">
        <f aca="false">CONCATENATE(D842,IF(I842="","",CONCATENATE(".",I842)),IF(K842="","",CONCATENATE(".",K842)),IF(M842="","",CONCATENATE(".",M842)),IF(R842="","",CONCATENATE(".",R842)),IF(U842="","","(*)"))</f>
        <v>3.FRA.Toulouse .hum</v>
      </c>
      <c r="AY842" s="170" t="str">
        <f aca="false">CONCATENATE(BM842,".",BN842)</f>
        <v>KC911861.TR6 / 4</v>
      </c>
      <c r="AZ842" s="171" t="str">
        <f aca="false">IF(AV842="",IF(ISNUMBER(FIND(".",A842)),LEFT(A842,FIND(".",A842)-1),A842),AV842)</f>
        <v>KC911861</v>
      </c>
      <c r="BA842" s="171" t="str">
        <f aca="false">IF(ISNUMBER(FIND("-",AZ842)),LEFT(AZ842,FIND("-",AZ842)-1),AZ842)</f>
        <v>KC911861</v>
      </c>
      <c r="BB842" s="170" t="str">
        <f aca="false"> MEGAname &amp; "="</f>
        <v>KC911861=</v>
      </c>
      <c r="BC842" s="170" t="str">
        <f aca="false">Clear &amp; IF(span ,"Span","out")</f>
        <v>KC911861=out</v>
      </c>
      <c r="BD842" s="170" t="str">
        <f aca="false">Clear &amp; IF(span, IF(B842=".","Selected",B842),"out")</f>
        <v>KC911861=out</v>
      </c>
      <c r="BE842" s="170" t="str">
        <f aca="false">Clear &amp; Strain</f>
        <v>KC911861=TR6</v>
      </c>
      <c r="BF842" s="170" t="str">
        <f aca="false">CONCATENATE(A842,"=",F842,". ",AX842,IF(AB842="","",CONCATENATE(".",AB842)))</f>
        <v>KC911861=TR6. 3.FRA.Toulouse .hum</v>
      </c>
      <c r="BG842" s="170" t="str">
        <f aca="false">CONCATENATE(A842,"=",F842,". ",AX842)</f>
        <v>KC911861=TR6. 3.FRA.Toulouse .hum</v>
      </c>
      <c r="BH842" s="170" t="str">
        <f aca="false">CONCATENATE(A842,"=",AX842)</f>
        <v>KC911861=3.FRA.Toulouse .hum</v>
      </c>
      <c r="BI842" s="170" t="str">
        <f aca="false">CONCATENATE(A842,"=",ComForSubtype,D842)</f>
        <v>KC911861=3</v>
      </c>
      <c r="BJ842" s="170" t="str">
        <f aca="false">CONCATENATE(A842,"=",E842)</f>
        <v>KC911861=3chi</v>
      </c>
      <c r="BK842" s="170" t="str">
        <f aca="false">CONCATENATE(A842,"=",C842)</f>
        <v>KC911861=3</v>
      </c>
      <c r="BL842" s="170" t="str">
        <f aca="false">CONCATENATE(D842,"=")</f>
        <v>3=</v>
      </c>
      <c r="BM842" s="223" t="str">
        <f aca="false">IF(BA842="XX","",BA842)</f>
        <v>KC911861</v>
      </c>
      <c r="BN842" s="224" t="str">
        <f aca="false">CONCATENATE(IF(F842="","",F842),IF(G842="","",CONCATENATE(" / ",G842)))</f>
        <v>TR6 / 4</v>
      </c>
      <c r="BO842" s="225" t="str">
        <f aca="false">AX842</f>
        <v>3.FRA.Toulouse .hum</v>
      </c>
      <c r="BP842" s="226" t="str">
        <f aca="false">IF(V842="","",V842)</f>
        <v/>
      </c>
      <c r="BQ842" s="226" t="str">
        <f aca="false">IF(W842="","",CONCATENATE(W842,IF(LEFT(AO842,1)="s","+","")))</f>
        <v/>
      </c>
      <c r="BR842" s="226" t="str">
        <f aca="false">IF(X842="","",CONCATENATE(X842,IF(LEFT(AQ842,1)="s","+","")))</f>
        <v/>
      </c>
      <c r="BS842" s="226" t="str">
        <f aca="false">IF(Y842="","",CONCATENATE(Y842,IF(LEFT(AR842,1)="s","+","")))</f>
        <v/>
      </c>
      <c r="BT842" s="226" t="str">
        <f aca="false">IF(Z842="","",CONCATENATE(Z842,IF(LEFT(AS842,1)="s","+","")))</f>
        <v/>
      </c>
      <c r="BU842" s="227" t="str">
        <f aca="false">IF(AA842="","",CONCATENATE(AA842,IF(LEFT(AT842,1)="s","+","")))</f>
        <v/>
      </c>
      <c r="BV842" s="212"/>
      <c r="BW842" s="177" t="s">
        <v>338</v>
      </c>
      <c r="BX842" s="170" t="str">
        <f aca="false">IF(BW842&lt;&gt;"",IF(ISNUMBER(FIND("=",BW842)),LEFT(BW842,FIND("=",BW842)-1),BW842),BW842)</f>
        <v>xx</v>
      </c>
      <c r="BY842" s="170" t="str">
        <f aca="false">IF(BW842&lt;&gt;"",IF(ISNUMBER(FIND("=",BW842)),RIGHT(BW842,LEN(BW842)-FIND("=",BW842)),""),"")</f>
        <v>Non_select</v>
      </c>
      <c r="BZ842" s="170" t="str">
        <f aca="false">IF(BX842&lt;&gt;"",IF(ISNUMBER(FIND(".",BX842)),LEFT(BX842,FIND(".",BX842)-1),BX842),BX842)</f>
        <v>xx</v>
      </c>
      <c r="CA842" s="170" t="str">
        <f aca="false">IF(BX842&lt;&gt;"",IF(ISNUMBER(FIND(".",BX842)),RIGHT(BX842,LEN(BX842)-FIND(".",BX842)),""),"")</f>
        <v/>
      </c>
      <c r="CB842" s="212"/>
      <c r="CC842" s="170" t="str">
        <f aca="false">A842</f>
        <v>KC911861</v>
      </c>
      <c r="CD842" s="178" t="s">
        <v>339</v>
      </c>
      <c r="CE842" s="178" t="s">
        <v>340</v>
      </c>
      <c r="CF842" s="178" t="s">
        <v>341</v>
      </c>
      <c r="CG842" s="212"/>
      <c r="CH842" s="212"/>
      <c r="CI842" s="212"/>
      <c r="CJ842" s="212"/>
      <c r="CK842" s="178"/>
      <c r="CL842" s="212"/>
      <c r="CM842" s="212"/>
      <c r="CN842" s="212"/>
      <c r="CO842" s="212"/>
      <c r="CP842" s="212"/>
      <c r="CQ842" s="212"/>
      <c r="CR842" s="228" t="n">
        <f aca="false">C842</f>
        <v>3</v>
      </c>
      <c r="CS842" s="229" t="n">
        <f aca="false">D842</f>
        <v>3</v>
      </c>
      <c r="CT842" s="170" t="str">
        <f aca="false">CONCATENATE(CD842," strain ",CM842," ",CL842,", partial cds")</f>
        <v>Hepatitis E virus strain  , partial cds</v>
      </c>
    </row>
    <row r="843" s="146" customFormat="true" ht="11.9" hidden="true" customHeight="true" outlineLevel="0" collapsed="false">
      <c r="A843" s="154" t="s">
        <v>1970</v>
      </c>
      <c r="B843" s="147" t="s">
        <v>371</v>
      </c>
      <c r="C843" s="148" t="n">
        <v>3</v>
      </c>
      <c r="D843" s="148" t="n">
        <v>3</v>
      </c>
      <c r="E843" s="150" t="s">
        <v>949</v>
      </c>
      <c r="F843" s="154" t="s">
        <v>1966</v>
      </c>
      <c r="G843" s="221" t="n">
        <v>5</v>
      </c>
      <c r="H843" s="146" t="s">
        <v>758</v>
      </c>
      <c r="I843" s="153" t="s">
        <v>759</v>
      </c>
      <c r="J843" s="154" t="s">
        <v>395</v>
      </c>
      <c r="K843" s="155" t="s">
        <v>760</v>
      </c>
      <c r="L843" s="231" t="s">
        <v>760</v>
      </c>
      <c r="M843" s="157" t="s">
        <v>348</v>
      </c>
      <c r="N843" s="213"/>
      <c r="O843" s="159" t="n">
        <v>2006</v>
      </c>
      <c r="P843" s="160" t="s">
        <v>1967</v>
      </c>
      <c r="Q843" s="160" t="n">
        <v>1</v>
      </c>
      <c r="R843" s="212"/>
      <c r="S843" s="212"/>
      <c r="T843" s="215"/>
      <c r="U843" s="215"/>
      <c r="V843" s="209"/>
      <c r="W843" s="217"/>
      <c r="X843" s="209"/>
      <c r="Y843" s="209"/>
      <c r="Z843" s="209"/>
      <c r="AA843" s="216"/>
      <c r="AB843" s="217"/>
      <c r="AC843" s="217"/>
      <c r="AD843" s="209"/>
      <c r="AE843" s="209"/>
      <c r="AF843" s="209"/>
      <c r="AG843" s="218"/>
      <c r="AH843" s="212"/>
      <c r="AI843" s="212"/>
      <c r="AJ843" s="219" t="n">
        <f aca="false">SeqEnd-SeqBeg+1</f>
        <v>1</v>
      </c>
      <c r="AK843" s="220" t="n">
        <f aca="false">AND( SeqBeg&lt;=Beg  , End &lt;=SeqEnd )</f>
        <v>0</v>
      </c>
      <c r="AL843" s="212"/>
      <c r="AM843" s="212"/>
      <c r="AN843" s="221"/>
      <c r="AO843" s="147" t="s">
        <v>103</v>
      </c>
      <c r="AP843" s="147" t="s">
        <v>103</v>
      </c>
      <c r="AQ843" s="147" t="s">
        <v>103</v>
      </c>
      <c r="AR843" s="147" t="s">
        <v>103</v>
      </c>
      <c r="AS843" s="147" t="s">
        <v>103</v>
      </c>
      <c r="AT843" s="147" t="s">
        <v>103</v>
      </c>
      <c r="AV843" s="212"/>
      <c r="AW843" s="222" t="str">
        <f aca="false">HYPERLINK(CONCATENATE("http://www.ncbi.nlm.nih.gov/nuccore/",BM843),BM843)</f>
        <v>KC911862</v>
      </c>
      <c r="AX843" s="219" t="str">
        <f aca="false">CONCATENATE(D843,IF(I843="","",CONCATENATE(".",I843)),IF(K843="","",CONCATENATE(".",K843)),IF(M843="","",CONCATENATE(".",M843)),IF(R843="","",CONCATENATE(".",R843)),IF(U843="","","(*)"))</f>
        <v>3.FRA.Toulouse .hum</v>
      </c>
      <c r="AY843" s="170" t="str">
        <f aca="false">CONCATENATE(BM843,".",BN843)</f>
        <v>KC911862.TR6 / 5</v>
      </c>
      <c r="AZ843" s="171" t="str">
        <f aca="false">IF(AV843="",IF(ISNUMBER(FIND(".",A843)),LEFT(A843,FIND(".",A843)-1),A843),AV843)</f>
        <v>KC911862</v>
      </c>
      <c r="BA843" s="171" t="str">
        <f aca="false">IF(ISNUMBER(FIND("-",AZ843)),LEFT(AZ843,FIND("-",AZ843)-1),AZ843)</f>
        <v>KC911862</v>
      </c>
      <c r="BB843" s="170" t="str">
        <f aca="false"> MEGAname &amp; "="</f>
        <v>KC911862=</v>
      </c>
      <c r="BC843" s="170" t="str">
        <f aca="false">Clear &amp; IF(span ,"Span","out")</f>
        <v>KC911862=out</v>
      </c>
      <c r="BD843" s="170" t="str">
        <f aca="false">Clear &amp; IF(span, IF(B843=".","Selected",B843),"out")</f>
        <v>KC911862=out</v>
      </c>
      <c r="BE843" s="170" t="str">
        <f aca="false">Clear &amp; Strain</f>
        <v>KC911862=TR6</v>
      </c>
      <c r="BF843" s="170" t="str">
        <f aca="false">CONCATENATE(A843,"=",F843,". ",AX843,IF(AB843="","",CONCATENATE(".",AB843)))</f>
        <v>KC911862=TR6. 3.FRA.Toulouse .hum</v>
      </c>
      <c r="BG843" s="170" t="str">
        <f aca="false">CONCATENATE(A843,"=",F843,". ",AX843)</f>
        <v>KC911862=TR6. 3.FRA.Toulouse .hum</v>
      </c>
      <c r="BH843" s="170" t="str">
        <f aca="false">CONCATENATE(A843,"=",AX843)</f>
        <v>KC911862=3.FRA.Toulouse .hum</v>
      </c>
      <c r="BI843" s="170" t="str">
        <f aca="false">CONCATENATE(A843,"=",ComForSubtype,D843)</f>
        <v>KC911862=3</v>
      </c>
      <c r="BJ843" s="170" t="str">
        <f aca="false">CONCATENATE(A843,"=",E843)</f>
        <v>KC911862=3chi</v>
      </c>
      <c r="BK843" s="170" t="str">
        <f aca="false">CONCATENATE(A843,"=",C843)</f>
        <v>KC911862=3</v>
      </c>
      <c r="BL843" s="170" t="str">
        <f aca="false">CONCATENATE(D843,"=")</f>
        <v>3=</v>
      </c>
      <c r="BM843" s="223" t="str">
        <f aca="false">IF(BA843="XX","",BA843)</f>
        <v>KC911862</v>
      </c>
      <c r="BN843" s="224" t="str">
        <f aca="false">CONCATENATE(IF(F843="","",F843),IF(G843="","",CONCATENATE(" / ",G843)))</f>
        <v>TR6 / 5</v>
      </c>
      <c r="BO843" s="225" t="str">
        <f aca="false">AX843</f>
        <v>3.FRA.Toulouse .hum</v>
      </c>
      <c r="BP843" s="226" t="str">
        <f aca="false">IF(V843="","",V843)</f>
        <v/>
      </c>
      <c r="BQ843" s="226" t="str">
        <f aca="false">IF(W843="","",CONCATENATE(W843,IF(LEFT(AO843,1)="s","+","")))</f>
        <v/>
      </c>
      <c r="BR843" s="226" t="str">
        <f aca="false">IF(X843="","",CONCATENATE(X843,IF(LEFT(AQ843,1)="s","+","")))</f>
        <v/>
      </c>
      <c r="BS843" s="226" t="str">
        <f aca="false">IF(Y843="","",CONCATENATE(Y843,IF(LEFT(AR843,1)="s","+","")))</f>
        <v/>
      </c>
      <c r="BT843" s="226" t="str">
        <f aca="false">IF(Z843="","",CONCATENATE(Z843,IF(LEFT(AS843,1)="s","+","")))</f>
        <v/>
      </c>
      <c r="BU843" s="227" t="str">
        <f aca="false">IF(AA843="","",CONCATENATE(AA843,IF(LEFT(AT843,1)="s","+","")))</f>
        <v/>
      </c>
      <c r="BV843" s="212"/>
      <c r="BW843" s="177" t="s">
        <v>338</v>
      </c>
      <c r="BX843" s="170" t="str">
        <f aca="false">IF(BW843&lt;&gt;"",IF(ISNUMBER(FIND("=",BW843)),LEFT(BW843,FIND("=",BW843)-1),BW843),BW843)</f>
        <v>xx</v>
      </c>
      <c r="BY843" s="170" t="str">
        <f aca="false">IF(BW843&lt;&gt;"",IF(ISNUMBER(FIND("=",BW843)),RIGHT(BW843,LEN(BW843)-FIND("=",BW843)),""),"")</f>
        <v>Non_select</v>
      </c>
      <c r="BZ843" s="170" t="str">
        <f aca="false">IF(BX843&lt;&gt;"",IF(ISNUMBER(FIND(".",BX843)),LEFT(BX843,FIND(".",BX843)-1),BX843),BX843)</f>
        <v>xx</v>
      </c>
      <c r="CA843" s="170" t="str">
        <f aca="false">IF(BX843&lt;&gt;"",IF(ISNUMBER(FIND(".",BX843)),RIGHT(BX843,LEN(BX843)-FIND(".",BX843)),""),"")</f>
        <v/>
      </c>
      <c r="CB843" s="212"/>
      <c r="CC843" s="170" t="str">
        <f aca="false">A843</f>
        <v>KC911862</v>
      </c>
      <c r="CD843" s="178" t="s">
        <v>339</v>
      </c>
      <c r="CE843" s="178" t="s">
        <v>340</v>
      </c>
      <c r="CF843" s="178" t="s">
        <v>341</v>
      </c>
      <c r="CG843" s="212"/>
      <c r="CH843" s="212"/>
      <c r="CI843" s="212"/>
      <c r="CJ843" s="212"/>
      <c r="CK843" s="178"/>
      <c r="CL843" s="212"/>
      <c r="CM843" s="212"/>
      <c r="CN843" s="212"/>
      <c r="CO843" s="212"/>
      <c r="CP843" s="212"/>
      <c r="CQ843" s="212"/>
      <c r="CR843" s="228" t="n">
        <f aca="false">C843</f>
        <v>3</v>
      </c>
      <c r="CS843" s="229" t="n">
        <f aca="false">D843</f>
        <v>3</v>
      </c>
      <c r="CT843" s="170" t="str">
        <f aca="false">CONCATENATE(CD843," strain ",CM843," ",CL843,", partial cds")</f>
        <v>Hepatitis E virus strain  , partial cds</v>
      </c>
    </row>
    <row r="844" s="146" customFormat="true" ht="11.9" hidden="true" customHeight="true" outlineLevel="0" collapsed="false">
      <c r="A844" s="154" t="s">
        <v>1971</v>
      </c>
      <c r="B844" s="147" t="s">
        <v>371</v>
      </c>
      <c r="C844" s="148" t="n">
        <v>3</v>
      </c>
      <c r="D844" s="148" t="n">
        <v>3</v>
      </c>
      <c r="E844" s="150" t="s">
        <v>949</v>
      </c>
      <c r="F844" s="154" t="s">
        <v>1966</v>
      </c>
      <c r="G844" s="221" t="n">
        <v>6</v>
      </c>
      <c r="H844" s="146" t="s">
        <v>758</v>
      </c>
      <c r="I844" s="153" t="s">
        <v>759</v>
      </c>
      <c r="J844" s="154" t="s">
        <v>395</v>
      </c>
      <c r="K844" s="155" t="s">
        <v>760</v>
      </c>
      <c r="L844" s="231" t="s">
        <v>760</v>
      </c>
      <c r="M844" s="157" t="s">
        <v>348</v>
      </c>
      <c r="N844" s="213"/>
      <c r="O844" s="159" t="n">
        <v>2006</v>
      </c>
      <c r="P844" s="160" t="s">
        <v>1967</v>
      </c>
      <c r="Q844" s="160" t="n">
        <v>1</v>
      </c>
      <c r="R844" s="212"/>
      <c r="S844" s="212"/>
      <c r="T844" s="215"/>
      <c r="U844" s="215"/>
      <c r="V844" s="209"/>
      <c r="W844" s="217"/>
      <c r="X844" s="209"/>
      <c r="Y844" s="209"/>
      <c r="Z844" s="209"/>
      <c r="AA844" s="216"/>
      <c r="AB844" s="217"/>
      <c r="AC844" s="217"/>
      <c r="AD844" s="209"/>
      <c r="AE844" s="209"/>
      <c r="AF844" s="209"/>
      <c r="AG844" s="218"/>
      <c r="AH844" s="212"/>
      <c r="AI844" s="212"/>
      <c r="AJ844" s="219" t="n">
        <f aca="false">SeqEnd-SeqBeg+1</f>
        <v>1</v>
      </c>
      <c r="AK844" s="220" t="n">
        <f aca="false">AND( SeqBeg&lt;=Beg  , End &lt;=SeqEnd )</f>
        <v>0</v>
      </c>
      <c r="AL844" s="212"/>
      <c r="AM844" s="212"/>
      <c r="AN844" s="221"/>
      <c r="AO844" s="147" t="s">
        <v>103</v>
      </c>
      <c r="AP844" s="147" t="s">
        <v>103</v>
      </c>
      <c r="AQ844" s="147" t="s">
        <v>103</v>
      </c>
      <c r="AR844" s="147" t="s">
        <v>103</v>
      </c>
      <c r="AS844" s="147" t="s">
        <v>103</v>
      </c>
      <c r="AT844" s="147" t="s">
        <v>103</v>
      </c>
      <c r="AV844" s="212"/>
      <c r="AW844" s="222" t="str">
        <f aca="false">HYPERLINK(CONCATENATE("http://www.ncbi.nlm.nih.gov/nuccore/",BM844),BM844)</f>
        <v>KC911863</v>
      </c>
      <c r="AX844" s="219" t="str">
        <f aca="false">CONCATENATE(D844,IF(I844="","",CONCATENATE(".",I844)),IF(K844="","",CONCATENATE(".",K844)),IF(M844="","",CONCATENATE(".",M844)),IF(R844="","",CONCATENATE(".",R844)),IF(U844="","","(*)"))</f>
        <v>3.FRA.Toulouse .hum</v>
      </c>
      <c r="AY844" s="170" t="str">
        <f aca="false">CONCATENATE(BM844,".",BN844)</f>
        <v>KC911863.TR6 / 6</v>
      </c>
      <c r="AZ844" s="171" t="str">
        <f aca="false">IF(AV844="",IF(ISNUMBER(FIND(".",A844)),LEFT(A844,FIND(".",A844)-1),A844),AV844)</f>
        <v>KC911863</v>
      </c>
      <c r="BA844" s="171" t="str">
        <f aca="false">IF(ISNUMBER(FIND("-",AZ844)),LEFT(AZ844,FIND("-",AZ844)-1),AZ844)</f>
        <v>KC911863</v>
      </c>
      <c r="BB844" s="170" t="str">
        <f aca="false"> MEGAname &amp; "="</f>
        <v>KC911863=</v>
      </c>
      <c r="BC844" s="170" t="str">
        <f aca="false">Clear &amp; IF(span ,"Span","out")</f>
        <v>KC911863=out</v>
      </c>
      <c r="BD844" s="170" t="str">
        <f aca="false">Clear &amp; IF(span, IF(B844=".","Selected",B844),"out")</f>
        <v>KC911863=out</v>
      </c>
      <c r="BE844" s="170" t="str">
        <f aca="false">Clear &amp; Strain</f>
        <v>KC911863=TR6</v>
      </c>
      <c r="BF844" s="170" t="str">
        <f aca="false">CONCATENATE(A844,"=",F844,". ",AX844,IF(AB844="","",CONCATENATE(".",AB844)))</f>
        <v>KC911863=TR6. 3.FRA.Toulouse .hum</v>
      </c>
      <c r="BG844" s="170" t="str">
        <f aca="false">CONCATENATE(A844,"=",F844,". ",AX844)</f>
        <v>KC911863=TR6. 3.FRA.Toulouse .hum</v>
      </c>
      <c r="BH844" s="170" t="str">
        <f aca="false">CONCATENATE(A844,"=",AX844)</f>
        <v>KC911863=3.FRA.Toulouse .hum</v>
      </c>
      <c r="BI844" s="170" t="str">
        <f aca="false">CONCATENATE(A844,"=",ComForSubtype,D844)</f>
        <v>KC911863=3</v>
      </c>
      <c r="BJ844" s="170" t="str">
        <f aca="false">CONCATENATE(A844,"=",E844)</f>
        <v>KC911863=3chi</v>
      </c>
      <c r="BK844" s="170" t="str">
        <f aca="false">CONCATENATE(A844,"=",C844)</f>
        <v>KC911863=3</v>
      </c>
      <c r="BL844" s="170" t="str">
        <f aca="false">CONCATENATE(D844,"=")</f>
        <v>3=</v>
      </c>
      <c r="BM844" s="223" t="str">
        <f aca="false">IF(BA844="XX","",BA844)</f>
        <v>KC911863</v>
      </c>
      <c r="BN844" s="224" t="str">
        <f aca="false">CONCATENATE(IF(F844="","",F844),IF(G844="","",CONCATENATE(" / ",G844)))</f>
        <v>TR6 / 6</v>
      </c>
      <c r="BO844" s="225" t="str">
        <f aca="false">AX844</f>
        <v>3.FRA.Toulouse .hum</v>
      </c>
      <c r="BP844" s="226" t="str">
        <f aca="false">IF(V844="","",V844)</f>
        <v/>
      </c>
      <c r="BQ844" s="226" t="str">
        <f aca="false">IF(W844="","",CONCATENATE(W844,IF(LEFT(AO844,1)="s","+","")))</f>
        <v/>
      </c>
      <c r="BR844" s="226" t="str">
        <f aca="false">IF(X844="","",CONCATENATE(X844,IF(LEFT(AQ844,1)="s","+","")))</f>
        <v/>
      </c>
      <c r="BS844" s="226" t="str">
        <f aca="false">IF(Y844="","",CONCATENATE(Y844,IF(LEFT(AR844,1)="s","+","")))</f>
        <v/>
      </c>
      <c r="BT844" s="226" t="str">
        <f aca="false">IF(Z844="","",CONCATENATE(Z844,IF(LEFT(AS844,1)="s","+","")))</f>
        <v/>
      </c>
      <c r="BU844" s="227" t="str">
        <f aca="false">IF(AA844="","",CONCATENATE(AA844,IF(LEFT(AT844,1)="s","+","")))</f>
        <v/>
      </c>
      <c r="BV844" s="212"/>
      <c r="BW844" s="177" t="s">
        <v>338</v>
      </c>
      <c r="BX844" s="170" t="str">
        <f aca="false">IF(BW844&lt;&gt;"",IF(ISNUMBER(FIND("=",BW844)),LEFT(BW844,FIND("=",BW844)-1),BW844),BW844)</f>
        <v>xx</v>
      </c>
      <c r="BY844" s="170" t="str">
        <f aca="false">IF(BW844&lt;&gt;"",IF(ISNUMBER(FIND("=",BW844)),RIGHT(BW844,LEN(BW844)-FIND("=",BW844)),""),"")</f>
        <v>Non_select</v>
      </c>
      <c r="BZ844" s="170" t="str">
        <f aca="false">IF(BX844&lt;&gt;"",IF(ISNUMBER(FIND(".",BX844)),LEFT(BX844,FIND(".",BX844)-1),BX844),BX844)</f>
        <v>xx</v>
      </c>
      <c r="CA844" s="170" t="str">
        <f aca="false">IF(BX844&lt;&gt;"",IF(ISNUMBER(FIND(".",BX844)),RIGHT(BX844,LEN(BX844)-FIND(".",BX844)),""),"")</f>
        <v/>
      </c>
      <c r="CB844" s="212"/>
      <c r="CC844" s="170" t="str">
        <f aca="false">A844</f>
        <v>KC911863</v>
      </c>
      <c r="CD844" s="178" t="s">
        <v>339</v>
      </c>
      <c r="CE844" s="178" t="s">
        <v>340</v>
      </c>
      <c r="CF844" s="178" t="s">
        <v>341</v>
      </c>
      <c r="CG844" s="212"/>
      <c r="CH844" s="212"/>
      <c r="CI844" s="212"/>
      <c r="CJ844" s="212"/>
      <c r="CK844" s="178"/>
      <c r="CL844" s="212"/>
      <c r="CM844" s="212"/>
      <c r="CN844" s="212"/>
      <c r="CO844" s="212"/>
      <c r="CP844" s="212"/>
      <c r="CQ844" s="212"/>
      <c r="CR844" s="228" t="n">
        <f aca="false">C844</f>
        <v>3</v>
      </c>
      <c r="CS844" s="229" t="n">
        <f aca="false">D844</f>
        <v>3</v>
      </c>
      <c r="CT844" s="170" t="str">
        <f aca="false">CONCATENATE(CD844," strain ",CM844," ",CL844,", partial cds")</f>
        <v>Hepatitis E virus strain  , partial cds</v>
      </c>
    </row>
    <row r="845" s="146" customFormat="true" ht="11.9" hidden="true" customHeight="true" outlineLevel="0" collapsed="false">
      <c r="A845" s="154" t="s">
        <v>1972</v>
      </c>
      <c r="B845" s="147" t="s">
        <v>371</v>
      </c>
      <c r="C845" s="148" t="n">
        <v>3</v>
      </c>
      <c r="D845" s="148" t="n">
        <v>3</v>
      </c>
      <c r="E845" s="150" t="s">
        <v>949</v>
      </c>
      <c r="F845" s="154" t="s">
        <v>1966</v>
      </c>
      <c r="G845" s="221" t="n">
        <v>7</v>
      </c>
      <c r="H845" s="146" t="s">
        <v>758</v>
      </c>
      <c r="I845" s="153" t="s">
        <v>759</v>
      </c>
      <c r="J845" s="154" t="s">
        <v>395</v>
      </c>
      <c r="K845" s="155" t="s">
        <v>760</v>
      </c>
      <c r="L845" s="231" t="s">
        <v>760</v>
      </c>
      <c r="M845" s="157" t="s">
        <v>348</v>
      </c>
      <c r="N845" s="213"/>
      <c r="O845" s="159" t="n">
        <v>2006</v>
      </c>
      <c r="P845" s="160" t="s">
        <v>1967</v>
      </c>
      <c r="Q845" s="160" t="n">
        <v>1</v>
      </c>
      <c r="R845" s="212"/>
      <c r="S845" s="212"/>
      <c r="T845" s="215"/>
      <c r="U845" s="215"/>
      <c r="V845" s="209"/>
      <c r="W845" s="217"/>
      <c r="X845" s="209"/>
      <c r="Y845" s="209"/>
      <c r="Z845" s="209"/>
      <c r="AA845" s="216"/>
      <c r="AB845" s="217"/>
      <c r="AC845" s="217"/>
      <c r="AD845" s="209"/>
      <c r="AE845" s="209"/>
      <c r="AF845" s="209"/>
      <c r="AG845" s="218"/>
      <c r="AH845" s="212"/>
      <c r="AI845" s="212"/>
      <c r="AJ845" s="219" t="n">
        <f aca="false">SeqEnd-SeqBeg+1</f>
        <v>1</v>
      </c>
      <c r="AK845" s="220" t="n">
        <f aca="false">AND( SeqBeg&lt;=Beg  , End &lt;=SeqEnd )</f>
        <v>0</v>
      </c>
      <c r="AL845" s="212"/>
      <c r="AM845" s="212"/>
      <c r="AN845" s="221"/>
      <c r="AO845" s="147" t="s">
        <v>103</v>
      </c>
      <c r="AP845" s="147" t="s">
        <v>103</v>
      </c>
      <c r="AQ845" s="147" t="s">
        <v>103</v>
      </c>
      <c r="AR845" s="147" t="s">
        <v>103</v>
      </c>
      <c r="AS845" s="147" t="s">
        <v>103</v>
      </c>
      <c r="AT845" s="147" t="s">
        <v>103</v>
      </c>
      <c r="AV845" s="212"/>
      <c r="AW845" s="222" t="str">
        <f aca="false">HYPERLINK(CONCATENATE("http://www.ncbi.nlm.nih.gov/nuccore/",BM845),BM845)</f>
        <v>KC911864</v>
      </c>
      <c r="AX845" s="219" t="str">
        <f aca="false">CONCATENATE(D845,IF(I845="","",CONCATENATE(".",I845)),IF(K845="","",CONCATENATE(".",K845)),IF(M845="","",CONCATENATE(".",M845)),IF(R845="","",CONCATENATE(".",R845)),IF(U845="","","(*)"))</f>
        <v>3.FRA.Toulouse .hum</v>
      </c>
      <c r="AY845" s="170" t="str">
        <f aca="false">CONCATENATE(BM845,".",BN845)</f>
        <v>KC911864.TR6 / 7</v>
      </c>
      <c r="AZ845" s="171" t="str">
        <f aca="false">IF(AV845="",IF(ISNUMBER(FIND(".",A845)),LEFT(A845,FIND(".",A845)-1),A845),AV845)</f>
        <v>KC911864</v>
      </c>
      <c r="BA845" s="171" t="str">
        <f aca="false">IF(ISNUMBER(FIND("-",AZ845)),LEFT(AZ845,FIND("-",AZ845)-1),AZ845)</f>
        <v>KC911864</v>
      </c>
      <c r="BB845" s="170" t="str">
        <f aca="false"> MEGAname &amp; "="</f>
        <v>KC911864=</v>
      </c>
      <c r="BC845" s="170" t="str">
        <f aca="false">Clear &amp; IF(span ,"Span","out")</f>
        <v>KC911864=out</v>
      </c>
      <c r="BD845" s="170" t="str">
        <f aca="false">Clear &amp; IF(span, IF(B845=".","Selected",B845),"out")</f>
        <v>KC911864=out</v>
      </c>
      <c r="BE845" s="170" t="str">
        <f aca="false">Clear &amp; Strain</f>
        <v>KC911864=TR6</v>
      </c>
      <c r="BF845" s="170" t="str">
        <f aca="false">CONCATENATE(A845,"=",F845,". ",AX845,IF(AB845="","",CONCATENATE(".",AB845)))</f>
        <v>KC911864=TR6. 3.FRA.Toulouse .hum</v>
      </c>
      <c r="BG845" s="170" t="str">
        <f aca="false">CONCATENATE(A845,"=",F845,". ",AX845)</f>
        <v>KC911864=TR6. 3.FRA.Toulouse .hum</v>
      </c>
      <c r="BH845" s="170" t="str">
        <f aca="false">CONCATENATE(A845,"=",AX845)</f>
        <v>KC911864=3.FRA.Toulouse .hum</v>
      </c>
      <c r="BI845" s="170" t="str">
        <f aca="false">CONCATENATE(A845,"=",ComForSubtype,D845)</f>
        <v>KC911864=3</v>
      </c>
      <c r="BJ845" s="170" t="str">
        <f aca="false">CONCATENATE(A845,"=",E845)</f>
        <v>KC911864=3chi</v>
      </c>
      <c r="BK845" s="170" t="str">
        <f aca="false">CONCATENATE(A845,"=",C845)</f>
        <v>KC911864=3</v>
      </c>
      <c r="BL845" s="170" t="str">
        <f aca="false">CONCATENATE(D845,"=")</f>
        <v>3=</v>
      </c>
      <c r="BM845" s="223" t="str">
        <f aca="false">IF(BA845="XX","",BA845)</f>
        <v>KC911864</v>
      </c>
      <c r="BN845" s="224" t="str">
        <f aca="false">CONCATENATE(IF(F845="","",F845),IF(G845="","",CONCATENATE(" / ",G845)))</f>
        <v>TR6 / 7</v>
      </c>
      <c r="BO845" s="225" t="str">
        <f aca="false">AX845</f>
        <v>3.FRA.Toulouse .hum</v>
      </c>
      <c r="BP845" s="226" t="str">
        <f aca="false">IF(V845="","",V845)</f>
        <v/>
      </c>
      <c r="BQ845" s="226" t="str">
        <f aca="false">IF(W845="","",CONCATENATE(W845,IF(LEFT(AO845,1)="s","+","")))</f>
        <v/>
      </c>
      <c r="BR845" s="226" t="str">
        <f aca="false">IF(X845="","",CONCATENATE(X845,IF(LEFT(AQ845,1)="s","+","")))</f>
        <v/>
      </c>
      <c r="BS845" s="226" t="str">
        <f aca="false">IF(Y845="","",CONCATENATE(Y845,IF(LEFT(AR845,1)="s","+","")))</f>
        <v/>
      </c>
      <c r="BT845" s="226" t="str">
        <f aca="false">IF(Z845="","",CONCATENATE(Z845,IF(LEFT(AS845,1)="s","+","")))</f>
        <v/>
      </c>
      <c r="BU845" s="227" t="str">
        <f aca="false">IF(AA845="","",CONCATENATE(AA845,IF(LEFT(AT845,1)="s","+","")))</f>
        <v/>
      </c>
      <c r="BV845" s="212"/>
      <c r="BW845" s="177" t="s">
        <v>338</v>
      </c>
      <c r="BX845" s="170" t="str">
        <f aca="false">IF(BW845&lt;&gt;"",IF(ISNUMBER(FIND("=",BW845)),LEFT(BW845,FIND("=",BW845)-1),BW845),BW845)</f>
        <v>xx</v>
      </c>
      <c r="BY845" s="170" t="str">
        <f aca="false">IF(BW845&lt;&gt;"",IF(ISNUMBER(FIND("=",BW845)),RIGHT(BW845,LEN(BW845)-FIND("=",BW845)),""),"")</f>
        <v>Non_select</v>
      </c>
      <c r="BZ845" s="170" t="str">
        <f aca="false">IF(BX845&lt;&gt;"",IF(ISNUMBER(FIND(".",BX845)),LEFT(BX845,FIND(".",BX845)-1),BX845),BX845)</f>
        <v>xx</v>
      </c>
      <c r="CA845" s="170" t="str">
        <f aca="false">IF(BX845&lt;&gt;"",IF(ISNUMBER(FIND(".",BX845)),RIGHT(BX845,LEN(BX845)-FIND(".",BX845)),""),"")</f>
        <v/>
      </c>
      <c r="CB845" s="212"/>
      <c r="CC845" s="170" t="str">
        <f aca="false">A845</f>
        <v>KC911864</v>
      </c>
      <c r="CD845" s="178" t="s">
        <v>339</v>
      </c>
      <c r="CE845" s="178" t="s">
        <v>340</v>
      </c>
      <c r="CF845" s="178" t="s">
        <v>341</v>
      </c>
      <c r="CG845" s="212"/>
      <c r="CH845" s="212"/>
      <c r="CI845" s="212"/>
      <c r="CJ845" s="212"/>
      <c r="CK845" s="178"/>
      <c r="CL845" s="212"/>
      <c r="CM845" s="212"/>
      <c r="CN845" s="212"/>
      <c r="CO845" s="212"/>
      <c r="CP845" s="212"/>
      <c r="CQ845" s="212"/>
      <c r="CR845" s="228" t="n">
        <f aca="false">C845</f>
        <v>3</v>
      </c>
      <c r="CS845" s="229" t="n">
        <f aca="false">D845</f>
        <v>3</v>
      </c>
      <c r="CT845" s="170" t="str">
        <f aca="false">CONCATENATE(CD845," strain ",CM845," ",CL845,", partial cds")</f>
        <v>Hepatitis E virus strain  , partial cds</v>
      </c>
    </row>
    <row r="846" s="146" customFormat="true" ht="11.9" hidden="true" customHeight="true" outlineLevel="0" collapsed="false">
      <c r="A846" s="154" t="s">
        <v>1973</v>
      </c>
      <c r="B846" s="147" t="s">
        <v>371</v>
      </c>
      <c r="C846" s="148" t="n">
        <v>3</v>
      </c>
      <c r="D846" s="148" t="n">
        <v>3</v>
      </c>
      <c r="E846" s="150" t="s">
        <v>949</v>
      </c>
      <c r="F846" s="154" t="s">
        <v>1966</v>
      </c>
      <c r="G846" s="221" t="n">
        <v>8</v>
      </c>
      <c r="H846" s="146" t="s">
        <v>758</v>
      </c>
      <c r="I846" s="153" t="s">
        <v>759</v>
      </c>
      <c r="J846" s="154" t="s">
        <v>395</v>
      </c>
      <c r="K846" s="155" t="s">
        <v>760</v>
      </c>
      <c r="L846" s="231" t="s">
        <v>760</v>
      </c>
      <c r="M846" s="157" t="s">
        <v>348</v>
      </c>
      <c r="N846" s="213"/>
      <c r="O846" s="159" t="n">
        <v>2006</v>
      </c>
      <c r="P846" s="160" t="s">
        <v>1967</v>
      </c>
      <c r="Q846" s="160" t="n">
        <v>1</v>
      </c>
      <c r="R846" s="212"/>
      <c r="S846" s="212"/>
      <c r="T846" s="215"/>
      <c r="U846" s="215"/>
      <c r="V846" s="209"/>
      <c r="W846" s="217"/>
      <c r="X846" s="209"/>
      <c r="Y846" s="209"/>
      <c r="Z846" s="209"/>
      <c r="AA846" s="216"/>
      <c r="AB846" s="217"/>
      <c r="AC846" s="217"/>
      <c r="AD846" s="209"/>
      <c r="AE846" s="209"/>
      <c r="AF846" s="209"/>
      <c r="AG846" s="218"/>
      <c r="AH846" s="212"/>
      <c r="AI846" s="212"/>
      <c r="AJ846" s="219" t="n">
        <f aca="false">SeqEnd-SeqBeg+1</f>
        <v>1</v>
      </c>
      <c r="AK846" s="220" t="n">
        <f aca="false">AND( SeqBeg&lt;=Beg  , End &lt;=SeqEnd )</f>
        <v>0</v>
      </c>
      <c r="AL846" s="212"/>
      <c r="AM846" s="212"/>
      <c r="AN846" s="221"/>
      <c r="AO846" s="147" t="s">
        <v>103</v>
      </c>
      <c r="AP846" s="147" t="s">
        <v>103</v>
      </c>
      <c r="AQ846" s="147" t="s">
        <v>103</v>
      </c>
      <c r="AR846" s="147" t="s">
        <v>103</v>
      </c>
      <c r="AS846" s="147" t="s">
        <v>103</v>
      </c>
      <c r="AT846" s="147" t="s">
        <v>103</v>
      </c>
      <c r="AV846" s="212"/>
      <c r="AW846" s="222" t="str">
        <f aca="false">HYPERLINK(CONCATENATE("http://www.ncbi.nlm.nih.gov/nuccore/",BM846),BM846)</f>
        <v>KC911865</v>
      </c>
      <c r="AX846" s="219" t="str">
        <f aca="false">CONCATENATE(D846,IF(I846="","",CONCATENATE(".",I846)),IF(K846="","",CONCATENATE(".",K846)),IF(M846="","",CONCATENATE(".",M846)),IF(R846="","",CONCATENATE(".",R846)),IF(U846="","","(*)"))</f>
        <v>3.FRA.Toulouse .hum</v>
      </c>
      <c r="AY846" s="170" t="str">
        <f aca="false">CONCATENATE(BM846,".",BN846)</f>
        <v>KC911865.TR6 / 8</v>
      </c>
      <c r="AZ846" s="171" t="str">
        <f aca="false">IF(AV846="",IF(ISNUMBER(FIND(".",A846)),LEFT(A846,FIND(".",A846)-1),A846),AV846)</f>
        <v>KC911865</v>
      </c>
      <c r="BA846" s="171" t="str">
        <f aca="false">IF(ISNUMBER(FIND("-",AZ846)),LEFT(AZ846,FIND("-",AZ846)-1),AZ846)</f>
        <v>KC911865</v>
      </c>
      <c r="BB846" s="170" t="str">
        <f aca="false"> MEGAname &amp; "="</f>
        <v>KC911865=</v>
      </c>
      <c r="BC846" s="170" t="str">
        <f aca="false">Clear &amp; IF(span ,"Span","out")</f>
        <v>KC911865=out</v>
      </c>
      <c r="BD846" s="170" t="str">
        <f aca="false">Clear &amp; IF(span, IF(B846=".","Selected",B846),"out")</f>
        <v>KC911865=out</v>
      </c>
      <c r="BE846" s="170" t="str">
        <f aca="false">Clear &amp; Strain</f>
        <v>KC911865=TR6</v>
      </c>
      <c r="BF846" s="170" t="str">
        <f aca="false">CONCATENATE(A846,"=",F846,". ",AX846,IF(AB846="","",CONCATENATE(".",AB846)))</f>
        <v>KC911865=TR6. 3.FRA.Toulouse .hum</v>
      </c>
      <c r="BG846" s="170" t="str">
        <f aca="false">CONCATENATE(A846,"=",F846,". ",AX846)</f>
        <v>KC911865=TR6. 3.FRA.Toulouse .hum</v>
      </c>
      <c r="BH846" s="170" t="str">
        <f aca="false">CONCATENATE(A846,"=",AX846)</f>
        <v>KC911865=3.FRA.Toulouse .hum</v>
      </c>
      <c r="BI846" s="170" t="str">
        <f aca="false">CONCATENATE(A846,"=",ComForSubtype,D846)</f>
        <v>KC911865=3</v>
      </c>
      <c r="BJ846" s="170" t="str">
        <f aca="false">CONCATENATE(A846,"=",E846)</f>
        <v>KC911865=3chi</v>
      </c>
      <c r="BK846" s="170" t="str">
        <f aca="false">CONCATENATE(A846,"=",C846)</f>
        <v>KC911865=3</v>
      </c>
      <c r="BL846" s="170" t="str">
        <f aca="false">CONCATENATE(D846,"=")</f>
        <v>3=</v>
      </c>
      <c r="BM846" s="223" t="str">
        <f aca="false">IF(BA846="XX","",BA846)</f>
        <v>KC911865</v>
      </c>
      <c r="BN846" s="224" t="str">
        <f aca="false">CONCATENATE(IF(F846="","",F846),IF(G846="","",CONCATENATE(" / ",G846)))</f>
        <v>TR6 / 8</v>
      </c>
      <c r="BO846" s="225" t="str">
        <f aca="false">AX846</f>
        <v>3.FRA.Toulouse .hum</v>
      </c>
      <c r="BP846" s="226" t="str">
        <f aca="false">IF(V846="","",V846)</f>
        <v/>
      </c>
      <c r="BQ846" s="226" t="str">
        <f aca="false">IF(W846="","",CONCATENATE(W846,IF(LEFT(AO846,1)="s","+","")))</f>
        <v/>
      </c>
      <c r="BR846" s="226" t="str">
        <f aca="false">IF(X846="","",CONCATENATE(X846,IF(LEFT(AQ846,1)="s","+","")))</f>
        <v/>
      </c>
      <c r="BS846" s="226" t="str">
        <f aca="false">IF(Y846="","",CONCATENATE(Y846,IF(LEFT(AR846,1)="s","+","")))</f>
        <v/>
      </c>
      <c r="BT846" s="226" t="str">
        <f aca="false">IF(Z846="","",CONCATENATE(Z846,IF(LEFT(AS846,1)="s","+","")))</f>
        <v/>
      </c>
      <c r="BU846" s="227" t="str">
        <f aca="false">IF(AA846="","",CONCATENATE(AA846,IF(LEFT(AT846,1)="s","+","")))</f>
        <v/>
      </c>
      <c r="BV846" s="212"/>
      <c r="BW846" s="177" t="s">
        <v>338</v>
      </c>
      <c r="BX846" s="170" t="str">
        <f aca="false">IF(BW846&lt;&gt;"",IF(ISNUMBER(FIND("=",BW846)),LEFT(BW846,FIND("=",BW846)-1),BW846),BW846)</f>
        <v>xx</v>
      </c>
      <c r="BY846" s="170" t="str">
        <f aca="false">IF(BW846&lt;&gt;"",IF(ISNUMBER(FIND("=",BW846)),RIGHT(BW846,LEN(BW846)-FIND("=",BW846)),""),"")</f>
        <v>Non_select</v>
      </c>
      <c r="BZ846" s="170" t="str">
        <f aca="false">IF(BX846&lt;&gt;"",IF(ISNUMBER(FIND(".",BX846)),LEFT(BX846,FIND(".",BX846)-1),BX846),BX846)</f>
        <v>xx</v>
      </c>
      <c r="CA846" s="170" t="str">
        <f aca="false">IF(BX846&lt;&gt;"",IF(ISNUMBER(FIND(".",BX846)),RIGHT(BX846,LEN(BX846)-FIND(".",BX846)),""),"")</f>
        <v/>
      </c>
      <c r="CB846" s="212"/>
      <c r="CC846" s="170" t="str">
        <f aca="false">A846</f>
        <v>KC911865</v>
      </c>
      <c r="CD846" s="178" t="s">
        <v>339</v>
      </c>
      <c r="CE846" s="178" t="s">
        <v>340</v>
      </c>
      <c r="CF846" s="178" t="s">
        <v>341</v>
      </c>
      <c r="CG846" s="212"/>
      <c r="CH846" s="212"/>
      <c r="CI846" s="212"/>
      <c r="CJ846" s="212"/>
      <c r="CK846" s="178"/>
      <c r="CL846" s="212"/>
      <c r="CM846" s="212"/>
      <c r="CN846" s="212"/>
      <c r="CO846" s="212"/>
      <c r="CP846" s="212"/>
      <c r="CQ846" s="212"/>
      <c r="CR846" s="228" t="n">
        <f aca="false">C846</f>
        <v>3</v>
      </c>
      <c r="CS846" s="229" t="n">
        <f aca="false">D846</f>
        <v>3</v>
      </c>
      <c r="CT846" s="170" t="str">
        <f aca="false">CONCATENATE(CD846," strain ",CM846," ",CL846,", partial cds")</f>
        <v>Hepatitis E virus strain  , partial cds</v>
      </c>
    </row>
    <row r="847" s="146" customFormat="true" ht="11.9" hidden="true" customHeight="true" outlineLevel="0" collapsed="false">
      <c r="A847" s="154" t="s">
        <v>1974</v>
      </c>
      <c r="B847" s="147" t="s">
        <v>371</v>
      </c>
      <c r="C847" s="148" t="n">
        <v>3</v>
      </c>
      <c r="D847" s="148" t="n">
        <v>3</v>
      </c>
      <c r="E847" s="150" t="s">
        <v>949</v>
      </c>
      <c r="F847" s="154" t="s">
        <v>1966</v>
      </c>
      <c r="G847" s="221" t="n">
        <v>9</v>
      </c>
      <c r="H847" s="146" t="s">
        <v>758</v>
      </c>
      <c r="I847" s="153" t="s">
        <v>759</v>
      </c>
      <c r="J847" s="154" t="s">
        <v>395</v>
      </c>
      <c r="K847" s="155" t="s">
        <v>760</v>
      </c>
      <c r="L847" s="231" t="s">
        <v>760</v>
      </c>
      <c r="M847" s="157" t="s">
        <v>348</v>
      </c>
      <c r="N847" s="213"/>
      <c r="O847" s="159" t="n">
        <v>2006</v>
      </c>
      <c r="P847" s="160" t="s">
        <v>1967</v>
      </c>
      <c r="Q847" s="160" t="n">
        <v>1</v>
      </c>
      <c r="R847" s="212"/>
      <c r="S847" s="212"/>
      <c r="T847" s="215"/>
      <c r="U847" s="215"/>
      <c r="V847" s="209"/>
      <c r="W847" s="217"/>
      <c r="X847" s="209"/>
      <c r="Y847" s="209"/>
      <c r="Z847" s="209"/>
      <c r="AA847" s="216"/>
      <c r="AB847" s="217"/>
      <c r="AC847" s="217"/>
      <c r="AD847" s="209"/>
      <c r="AE847" s="209"/>
      <c r="AF847" s="209"/>
      <c r="AG847" s="218"/>
      <c r="AH847" s="212"/>
      <c r="AI847" s="212"/>
      <c r="AJ847" s="219" t="n">
        <f aca="false">SeqEnd-SeqBeg+1</f>
        <v>1</v>
      </c>
      <c r="AK847" s="220" t="n">
        <f aca="false">AND( SeqBeg&lt;=Beg  , End &lt;=SeqEnd )</f>
        <v>0</v>
      </c>
      <c r="AL847" s="212"/>
      <c r="AM847" s="212"/>
      <c r="AN847" s="221"/>
      <c r="AO847" s="147" t="s">
        <v>103</v>
      </c>
      <c r="AP847" s="147" t="s">
        <v>103</v>
      </c>
      <c r="AQ847" s="147" t="s">
        <v>103</v>
      </c>
      <c r="AR847" s="147" t="s">
        <v>103</v>
      </c>
      <c r="AS847" s="147" t="s">
        <v>103</v>
      </c>
      <c r="AT847" s="147" t="s">
        <v>103</v>
      </c>
      <c r="AV847" s="212"/>
      <c r="AW847" s="222" t="str">
        <f aca="false">HYPERLINK(CONCATENATE("http://www.ncbi.nlm.nih.gov/nuccore/",BM847),BM847)</f>
        <v>KC911866</v>
      </c>
      <c r="AX847" s="219" t="str">
        <f aca="false">CONCATENATE(D847,IF(I847="","",CONCATENATE(".",I847)),IF(K847="","",CONCATENATE(".",K847)),IF(M847="","",CONCATENATE(".",M847)),IF(R847="","",CONCATENATE(".",R847)),IF(U847="","","(*)"))</f>
        <v>3.FRA.Toulouse .hum</v>
      </c>
      <c r="AY847" s="170" t="str">
        <f aca="false">CONCATENATE(BM847,".",BN847)</f>
        <v>KC911866.TR6 / 9</v>
      </c>
      <c r="AZ847" s="171" t="str">
        <f aca="false">IF(AV847="",IF(ISNUMBER(FIND(".",A847)),LEFT(A847,FIND(".",A847)-1),A847),AV847)</f>
        <v>KC911866</v>
      </c>
      <c r="BA847" s="171" t="str">
        <f aca="false">IF(ISNUMBER(FIND("-",AZ847)),LEFT(AZ847,FIND("-",AZ847)-1),AZ847)</f>
        <v>KC911866</v>
      </c>
      <c r="BB847" s="170" t="str">
        <f aca="false"> MEGAname &amp; "="</f>
        <v>KC911866=</v>
      </c>
      <c r="BC847" s="170" t="str">
        <f aca="false">Clear &amp; IF(span ,"Span","out")</f>
        <v>KC911866=out</v>
      </c>
      <c r="BD847" s="170" t="str">
        <f aca="false">Clear &amp; IF(span, IF(B847=".","Selected",B847),"out")</f>
        <v>KC911866=out</v>
      </c>
      <c r="BE847" s="170" t="str">
        <f aca="false">Clear &amp; Strain</f>
        <v>KC911866=TR6</v>
      </c>
      <c r="BF847" s="170" t="str">
        <f aca="false">CONCATENATE(A847,"=",F847,". ",AX847,IF(AB847="","",CONCATENATE(".",AB847)))</f>
        <v>KC911866=TR6. 3.FRA.Toulouse .hum</v>
      </c>
      <c r="BG847" s="170" t="str">
        <f aca="false">CONCATENATE(A847,"=",F847,". ",AX847)</f>
        <v>KC911866=TR6. 3.FRA.Toulouse .hum</v>
      </c>
      <c r="BH847" s="170" t="str">
        <f aca="false">CONCATENATE(A847,"=",AX847)</f>
        <v>KC911866=3.FRA.Toulouse .hum</v>
      </c>
      <c r="BI847" s="170" t="str">
        <f aca="false">CONCATENATE(A847,"=",ComForSubtype,D847)</f>
        <v>KC911866=3</v>
      </c>
      <c r="BJ847" s="170" t="str">
        <f aca="false">CONCATENATE(A847,"=",E847)</f>
        <v>KC911866=3chi</v>
      </c>
      <c r="BK847" s="170" t="str">
        <f aca="false">CONCATENATE(A847,"=",C847)</f>
        <v>KC911866=3</v>
      </c>
      <c r="BL847" s="170" t="str">
        <f aca="false">CONCATENATE(D847,"=")</f>
        <v>3=</v>
      </c>
      <c r="BM847" s="223" t="str">
        <f aca="false">IF(BA847="XX","",BA847)</f>
        <v>KC911866</v>
      </c>
      <c r="BN847" s="224" t="str">
        <f aca="false">CONCATENATE(IF(F847="","",F847),IF(G847="","",CONCATENATE(" / ",G847)))</f>
        <v>TR6 / 9</v>
      </c>
      <c r="BO847" s="225" t="str">
        <f aca="false">AX847</f>
        <v>3.FRA.Toulouse .hum</v>
      </c>
      <c r="BP847" s="226" t="str">
        <f aca="false">IF(V847="","",V847)</f>
        <v/>
      </c>
      <c r="BQ847" s="226" t="str">
        <f aca="false">IF(W847="","",CONCATENATE(W847,IF(LEFT(AO847,1)="s","+","")))</f>
        <v/>
      </c>
      <c r="BR847" s="226" t="str">
        <f aca="false">IF(X847="","",CONCATENATE(X847,IF(LEFT(AQ847,1)="s","+","")))</f>
        <v/>
      </c>
      <c r="BS847" s="226" t="str">
        <f aca="false">IF(Y847="","",CONCATENATE(Y847,IF(LEFT(AR847,1)="s","+","")))</f>
        <v/>
      </c>
      <c r="BT847" s="226" t="str">
        <f aca="false">IF(Z847="","",CONCATENATE(Z847,IF(LEFT(AS847,1)="s","+","")))</f>
        <v/>
      </c>
      <c r="BU847" s="227" t="str">
        <f aca="false">IF(AA847="","",CONCATENATE(AA847,IF(LEFT(AT847,1)="s","+","")))</f>
        <v/>
      </c>
      <c r="BV847" s="212"/>
      <c r="BW847" s="177" t="s">
        <v>338</v>
      </c>
      <c r="BX847" s="170" t="str">
        <f aca="false">IF(BW847&lt;&gt;"",IF(ISNUMBER(FIND("=",BW847)),LEFT(BW847,FIND("=",BW847)-1),BW847),BW847)</f>
        <v>xx</v>
      </c>
      <c r="BY847" s="170" t="str">
        <f aca="false">IF(BW847&lt;&gt;"",IF(ISNUMBER(FIND("=",BW847)),RIGHT(BW847,LEN(BW847)-FIND("=",BW847)),""),"")</f>
        <v>Non_select</v>
      </c>
      <c r="BZ847" s="170" t="str">
        <f aca="false">IF(BX847&lt;&gt;"",IF(ISNUMBER(FIND(".",BX847)),LEFT(BX847,FIND(".",BX847)-1),BX847),BX847)</f>
        <v>xx</v>
      </c>
      <c r="CA847" s="170" t="str">
        <f aca="false">IF(BX847&lt;&gt;"",IF(ISNUMBER(FIND(".",BX847)),RIGHT(BX847,LEN(BX847)-FIND(".",BX847)),""),"")</f>
        <v/>
      </c>
      <c r="CB847" s="212"/>
      <c r="CC847" s="170" t="str">
        <f aca="false">A847</f>
        <v>KC911866</v>
      </c>
      <c r="CD847" s="178" t="s">
        <v>339</v>
      </c>
      <c r="CE847" s="178" t="s">
        <v>340</v>
      </c>
      <c r="CF847" s="178" t="s">
        <v>341</v>
      </c>
      <c r="CG847" s="212"/>
      <c r="CH847" s="212"/>
      <c r="CI847" s="212"/>
      <c r="CJ847" s="212"/>
      <c r="CK847" s="178"/>
      <c r="CL847" s="212"/>
      <c r="CM847" s="212"/>
      <c r="CN847" s="212"/>
      <c r="CO847" s="212"/>
      <c r="CP847" s="212"/>
      <c r="CQ847" s="212"/>
      <c r="CR847" s="228" t="n">
        <f aca="false">C847</f>
        <v>3</v>
      </c>
      <c r="CS847" s="229" t="n">
        <f aca="false">D847</f>
        <v>3</v>
      </c>
      <c r="CT847" s="170" t="str">
        <f aca="false">CONCATENATE(CD847," strain ",CM847," ",CL847,", partial cds")</f>
        <v>Hepatitis E virus strain  , partial cds</v>
      </c>
    </row>
    <row r="848" customFormat="false" ht="11.9" hidden="true" customHeight="true" outlineLevel="0" collapsed="false">
      <c r="A848" s="154" t="s">
        <v>1975</v>
      </c>
      <c r="B848" s="147" t="s">
        <v>371</v>
      </c>
      <c r="C848" s="148" t="n">
        <v>3</v>
      </c>
      <c r="D848" s="148" t="n">
        <v>3</v>
      </c>
      <c r="E848" s="150" t="s">
        <v>949</v>
      </c>
      <c r="F848" s="154" t="s">
        <v>1966</v>
      </c>
      <c r="G848" s="221" t="n">
        <v>10</v>
      </c>
      <c r="H848" s="146" t="s">
        <v>758</v>
      </c>
      <c r="I848" s="153" t="s">
        <v>759</v>
      </c>
      <c r="J848" s="154" t="s">
        <v>395</v>
      </c>
      <c r="K848" s="155" t="s">
        <v>760</v>
      </c>
      <c r="L848" s="231" t="s">
        <v>760</v>
      </c>
      <c r="M848" s="157" t="s">
        <v>348</v>
      </c>
      <c r="O848" s="159" t="n">
        <v>2006</v>
      </c>
      <c r="P848" s="160" t="s">
        <v>1967</v>
      </c>
      <c r="Q848" s="160" t="n">
        <v>1</v>
      </c>
      <c r="V848" s="158"/>
      <c r="AB848" s="251"/>
      <c r="AJ848" s="219" t="n">
        <f aca="false">SeqEnd-SeqBeg+1</f>
        <v>1</v>
      </c>
      <c r="AK848" s="220" t="n">
        <f aca="false">AND( SeqBeg&lt;=Beg  , End &lt;=SeqEnd )</f>
        <v>0</v>
      </c>
      <c r="AN848" s="221"/>
      <c r="AO848" s="147" t="s">
        <v>103</v>
      </c>
      <c r="AP848" s="147" t="s">
        <v>103</v>
      </c>
      <c r="AQ848" s="147" t="s">
        <v>103</v>
      </c>
      <c r="AR848" s="147" t="s">
        <v>103</v>
      </c>
      <c r="AS848" s="147" t="s">
        <v>103</v>
      </c>
      <c r="AT848" s="147" t="s">
        <v>103</v>
      </c>
      <c r="AU848" s="146"/>
      <c r="AW848" s="222" t="str">
        <f aca="false">HYPERLINK(CONCATENATE("http://www.ncbi.nlm.nih.gov/nuccore/",BM848),BM848)</f>
        <v>KC911867</v>
      </c>
      <c r="AX848" s="219" t="str">
        <f aca="false">CONCATENATE(D848,IF(I848="","",CONCATENATE(".",I848)),IF(K848="","",CONCATENATE(".",K848)),IF(M848="","",CONCATENATE(".",M848)),IF(R848="","",CONCATENATE(".",R848)),IF(U848="","","(*)"))</f>
        <v>3.FRA.Toulouse .hum</v>
      </c>
      <c r="AY848" s="170" t="str">
        <f aca="false">CONCATENATE(BM848,".",BN848)</f>
        <v>KC911867.TR6 / 10</v>
      </c>
      <c r="AZ848" s="171" t="str">
        <f aca="false">IF(AV848="",IF(ISNUMBER(FIND(".",A848)),LEFT(A848,FIND(".",A848)-1),A848),AV848)</f>
        <v>KC911867</v>
      </c>
      <c r="BA848" s="171" t="str">
        <f aca="false">IF(ISNUMBER(FIND("-",AZ848)),LEFT(AZ848,FIND("-",AZ848)-1),AZ848)</f>
        <v>KC911867</v>
      </c>
      <c r="BB848" s="170" t="str">
        <f aca="false"> MEGAname &amp; "="</f>
        <v>KC911867=</v>
      </c>
      <c r="BC848" s="170" t="str">
        <f aca="false">Clear &amp; IF(span ,"Span","out")</f>
        <v>KC911867=out</v>
      </c>
      <c r="BD848" s="170" t="str">
        <f aca="false">Clear &amp; IF(span, IF(B848=".","Selected",B848),"out")</f>
        <v>KC911867=out</v>
      </c>
      <c r="BE848" s="170" t="str">
        <f aca="false">Clear &amp; Strain</f>
        <v>KC911867=TR6</v>
      </c>
      <c r="BF848" s="170" t="str">
        <f aca="false">CONCATENATE(A848,"=",F848,". ",AX848,IF(AB848="","",CONCATENATE(".",AB848)))</f>
        <v>KC911867=TR6. 3.FRA.Toulouse .hum</v>
      </c>
      <c r="BG848" s="170" t="str">
        <f aca="false">CONCATENATE(A848,"=",F848,". ",AX848)</f>
        <v>KC911867=TR6. 3.FRA.Toulouse .hum</v>
      </c>
      <c r="BH848" s="170" t="str">
        <f aca="false">CONCATENATE(A848,"=",AX848)</f>
        <v>KC911867=3.FRA.Toulouse .hum</v>
      </c>
      <c r="BI848" s="170" t="str">
        <f aca="false">CONCATENATE(A848,"=",ComForSubtype,D848)</f>
        <v>KC911867=3</v>
      </c>
      <c r="BJ848" s="170" t="str">
        <f aca="false">CONCATENATE(A848,"=",E848)</f>
        <v>KC911867=3chi</v>
      </c>
      <c r="BK848" s="170" t="str">
        <f aca="false">CONCATENATE(A848,"=",C848)</f>
        <v>KC911867=3</v>
      </c>
      <c r="BL848" s="170" t="str">
        <f aca="false">CONCATENATE(D848,"=")</f>
        <v>3=</v>
      </c>
      <c r="BM848" s="223" t="str">
        <f aca="false">IF(BA848="XX","",BA848)</f>
        <v>KC911867</v>
      </c>
      <c r="BN848" s="224" t="str">
        <f aca="false">CONCATENATE(IF(F848="","",F848),IF(G848="","",CONCATENATE(" / ",G848)))</f>
        <v>TR6 / 10</v>
      </c>
      <c r="BO848" s="225" t="str">
        <f aca="false">AX848</f>
        <v>3.FRA.Toulouse .hum</v>
      </c>
      <c r="BP848" s="226" t="str">
        <f aca="false">IF(V848="","",V848)</f>
        <v/>
      </c>
      <c r="BQ848" s="226" t="str">
        <f aca="false">IF(W848="","",CONCATENATE(W848,IF(LEFT(AO848,1)="s","+","")))</f>
        <v/>
      </c>
      <c r="BR848" s="226" t="str">
        <f aca="false">IF(X848="","",CONCATENATE(X848,IF(LEFT(AQ848,1)="s","+","")))</f>
        <v/>
      </c>
      <c r="BS848" s="226" t="str">
        <f aca="false">IF(Y848="","",CONCATENATE(Y848,IF(LEFT(AR848,1)="s","+","")))</f>
        <v/>
      </c>
      <c r="BT848" s="226" t="str">
        <f aca="false">IF(Z848="","",CONCATENATE(Z848,IF(LEFT(AS848,1)="s","+","")))</f>
        <v/>
      </c>
      <c r="BU848" s="227" t="str">
        <f aca="false">IF(AA848="","",CONCATENATE(AA848,IF(LEFT(AT848,1)="s","+","")))</f>
        <v/>
      </c>
      <c r="BW848" s="177" t="s">
        <v>338</v>
      </c>
      <c r="BX848" s="170" t="str">
        <f aca="false">IF(BW848&lt;&gt;"",IF(ISNUMBER(FIND("=",BW848)),LEFT(BW848,FIND("=",BW848)-1),BW848),BW848)</f>
        <v>xx</v>
      </c>
      <c r="BY848" s="170" t="str">
        <f aca="false">IF(BW848&lt;&gt;"",IF(ISNUMBER(FIND("=",BW848)),RIGHT(BW848,LEN(BW848)-FIND("=",BW848)),""),"")</f>
        <v>Non_select</v>
      </c>
      <c r="BZ848" s="170" t="str">
        <f aca="false">IF(BX848&lt;&gt;"",IF(ISNUMBER(FIND(".",BX848)),LEFT(BX848,FIND(".",BX848)-1),BX848),BX848)</f>
        <v>xx</v>
      </c>
      <c r="CA848" s="170" t="str">
        <f aca="false">IF(BX848&lt;&gt;"",IF(ISNUMBER(FIND(".",BX848)),RIGHT(BX848,LEN(BX848)-FIND(".",BX848)),""),"")</f>
        <v/>
      </c>
      <c r="CC848" s="170" t="str">
        <f aca="false">A848</f>
        <v>KC911867</v>
      </c>
      <c r="CD848" s="178" t="s">
        <v>339</v>
      </c>
      <c r="CE848" s="178" t="s">
        <v>340</v>
      </c>
      <c r="CF848" s="178" t="s">
        <v>341</v>
      </c>
      <c r="CK848" s="178"/>
      <c r="CR848" s="228" t="n">
        <f aca="false">C848</f>
        <v>3</v>
      </c>
      <c r="CS848" s="229" t="n">
        <f aca="false">D848</f>
        <v>3</v>
      </c>
      <c r="CT848" s="170" t="str">
        <f aca="false">CONCATENATE(CD848," strain ",CM848," ",CL848,", partial cds")</f>
        <v>Hepatitis E virus strain  , partial cds</v>
      </c>
    </row>
    <row r="849" s="146" customFormat="true" ht="11.9" hidden="true" customHeight="true" outlineLevel="0" collapsed="false">
      <c r="A849" s="154" t="s">
        <v>1976</v>
      </c>
      <c r="B849" s="147" t="s">
        <v>371</v>
      </c>
      <c r="C849" s="148" t="n">
        <v>3</v>
      </c>
      <c r="D849" s="148" t="n">
        <v>3</v>
      </c>
      <c r="E849" s="150" t="s">
        <v>949</v>
      </c>
      <c r="F849" s="154" t="s">
        <v>1966</v>
      </c>
      <c r="G849" s="221" t="n">
        <v>12</v>
      </c>
      <c r="H849" s="146" t="s">
        <v>758</v>
      </c>
      <c r="I849" s="153" t="s">
        <v>759</v>
      </c>
      <c r="J849" s="154" t="s">
        <v>395</v>
      </c>
      <c r="K849" s="155" t="s">
        <v>760</v>
      </c>
      <c r="L849" s="231" t="s">
        <v>760</v>
      </c>
      <c r="M849" s="157" t="s">
        <v>348</v>
      </c>
      <c r="N849" s="213"/>
      <c r="O849" s="159" t="n">
        <v>2006</v>
      </c>
      <c r="P849" s="160" t="s">
        <v>1967</v>
      </c>
      <c r="Q849" s="160" t="n">
        <v>1</v>
      </c>
      <c r="R849" s="212"/>
      <c r="S849" s="212"/>
      <c r="T849" s="215"/>
      <c r="U849" s="215"/>
      <c r="V849" s="209"/>
      <c r="W849" s="217"/>
      <c r="X849" s="209"/>
      <c r="Y849" s="209"/>
      <c r="Z849" s="209"/>
      <c r="AA849" s="216"/>
      <c r="AB849" s="217"/>
      <c r="AC849" s="217"/>
      <c r="AD849" s="209"/>
      <c r="AE849" s="209"/>
      <c r="AF849" s="209"/>
      <c r="AG849" s="218"/>
      <c r="AH849" s="212"/>
      <c r="AI849" s="212"/>
      <c r="AJ849" s="219" t="n">
        <f aca="false">SeqEnd-SeqBeg+1</f>
        <v>1</v>
      </c>
      <c r="AK849" s="220" t="n">
        <f aca="false">AND( SeqBeg&lt;=Beg  , End &lt;=SeqEnd )</f>
        <v>0</v>
      </c>
      <c r="AL849" s="212"/>
      <c r="AM849" s="212"/>
      <c r="AN849" s="221"/>
      <c r="AO849" s="147" t="s">
        <v>103</v>
      </c>
      <c r="AP849" s="147" t="s">
        <v>103</v>
      </c>
      <c r="AQ849" s="147" t="s">
        <v>103</v>
      </c>
      <c r="AR849" s="147" t="s">
        <v>103</v>
      </c>
      <c r="AS849" s="147" t="s">
        <v>103</v>
      </c>
      <c r="AT849" s="147" t="s">
        <v>103</v>
      </c>
      <c r="AV849" s="212"/>
      <c r="AW849" s="222" t="str">
        <f aca="false">HYPERLINK(CONCATENATE("http://www.ncbi.nlm.nih.gov/nuccore/",BM849),BM849)</f>
        <v>KC911868</v>
      </c>
      <c r="AX849" s="219" t="str">
        <f aca="false">CONCATENATE(D849,IF(I849="","",CONCATENATE(".",I849)),IF(K849="","",CONCATENATE(".",K849)),IF(M849="","",CONCATENATE(".",M849)),IF(R849="","",CONCATENATE(".",R849)),IF(U849="","","(*)"))</f>
        <v>3.FRA.Toulouse .hum</v>
      </c>
      <c r="AY849" s="170" t="str">
        <f aca="false">CONCATENATE(BM849,".",BN849)</f>
        <v>KC911868.TR6 / 12</v>
      </c>
      <c r="AZ849" s="171" t="str">
        <f aca="false">IF(AV849="",IF(ISNUMBER(FIND(".",A849)),LEFT(A849,FIND(".",A849)-1),A849),AV849)</f>
        <v>KC911868</v>
      </c>
      <c r="BA849" s="171" t="str">
        <f aca="false">IF(ISNUMBER(FIND("-",AZ849)),LEFT(AZ849,FIND("-",AZ849)-1),AZ849)</f>
        <v>KC911868</v>
      </c>
      <c r="BB849" s="170" t="str">
        <f aca="false"> MEGAname &amp; "="</f>
        <v>KC911868=</v>
      </c>
      <c r="BC849" s="170" t="str">
        <f aca="false">Clear &amp; IF(span ,"Span","out")</f>
        <v>KC911868=out</v>
      </c>
      <c r="BD849" s="170" t="str">
        <f aca="false">Clear &amp; IF(span, IF(B849=".","Selected",B849),"out")</f>
        <v>KC911868=out</v>
      </c>
      <c r="BE849" s="170" t="str">
        <f aca="false">Clear &amp; Strain</f>
        <v>KC911868=TR6</v>
      </c>
      <c r="BF849" s="170" t="str">
        <f aca="false">CONCATENATE(A849,"=",F849,". ",AX849,IF(AB849="","",CONCATENATE(".",AB849)))</f>
        <v>KC911868=TR6. 3.FRA.Toulouse .hum</v>
      </c>
      <c r="BG849" s="170" t="str">
        <f aca="false">CONCATENATE(A849,"=",F849,". ",AX849)</f>
        <v>KC911868=TR6. 3.FRA.Toulouse .hum</v>
      </c>
      <c r="BH849" s="170" t="str">
        <f aca="false">CONCATENATE(A849,"=",AX849)</f>
        <v>KC911868=3.FRA.Toulouse .hum</v>
      </c>
      <c r="BI849" s="170" t="str">
        <f aca="false">CONCATENATE(A849,"=",ComForSubtype,D849)</f>
        <v>KC911868=3</v>
      </c>
      <c r="BJ849" s="170" t="str">
        <f aca="false">CONCATENATE(A849,"=",E849)</f>
        <v>KC911868=3chi</v>
      </c>
      <c r="BK849" s="170" t="str">
        <f aca="false">CONCATENATE(A849,"=",C849)</f>
        <v>KC911868=3</v>
      </c>
      <c r="BL849" s="170" t="str">
        <f aca="false">CONCATENATE(D849,"=")</f>
        <v>3=</v>
      </c>
      <c r="BM849" s="223" t="str">
        <f aca="false">IF(BA849="XX","",BA849)</f>
        <v>KC911868</v>
      </c>
      <c r="BN849" s="224" t="str">
        <f aca="false">CONCATENATE(IF(F849="","",F849),IF(G849="","",CONCATENATE(" / ",G849)))</f>
        <v>TR6 / 12</v>
      </c>
      <c r="BO849" s="225" t="str">
        <f aca="false">AX849</f>
        <v>3.FRA.Toulouse .hum</v>
      </c>
      <c r="BP849" s="226" t="str">
        <f aca="false">IF(V849="","",V849)</f>
        <v/>
      </c>
      <c r="BQ849" s="226" t="str">
        <f aca="false">IF(W849="","",CONCATENATE(W849,IF(LEFT(AO849,1)="s","+","")))</f>
        <v/>
      </c>
      <c r="BR849" s="226" t="str">
        <f aca="false">IF(X849="","",CONCATENATE(X849,IF(LEFT(AQ849,1)="s","+","")))</f>
        <v/>
      </c>
      <c r="BS849" s="226" t="str">
        <f aca="false">IF(Y849="","",CONCATENATE(Y849,IF(LEFT(AR849,1)="s","+","")))</f>
        <v/>
      </c>
      <c r="BT849" s="226" t="str">
        <f aca="false">IF(Z849="","",CONCATENATE(Z849,IF(LEFT(AS849,1)="s","+","")))</f>
        <v/>
      </c>
      <c r="BU849" s="227" t="str">
        <f aca="false">IF(AA849="","",CONCATENATE(AA849,IF(LEFT(AT849,1)="s","+","")))</f>
        <v/>
      </c>
      <c r="BV849" s="212"/>
      <c r="BW849" s="177" t="s">
        <v>338</v>
      </c>
      <c r="BX849" s="170" t="str">
        <f aca="false">IF(BW849&lt;&gt;"",IF(ISNUMBER(FIND("=",BW849)),LEFT(BW849,FIND("=",BW849)-1),BW849),BW849)</f>
        <v>xx</v>
      </c>
      <c r="BY849" s="170" t="str">
        <f aca="false">IF(BW849&lt;&gt;"",IF(ISNUMBER(FIND("=",BW849)),RIGHT(BW849,LEN(BW849)-FIND("=",BW849)),""),"")</f>
        <v>Non_select</v>
      </c>
      <c r="BZ849" s="170" t="str">
        <f aca="false">IF(BX849&lt;&gt;"",IF(ISNUMBER(FIND(".",BX849)),LEFT(BX849,FIND(".",BX849)-1),BX849),BX849)</f>
        <v>xx</v>
      </c>
      <c r="CA849" s="170" t="str">
        <f aca="false">IF(BX849&lt;&gt;"",IF(ISNUMBER(FIND(".",BX849)),RIGHT(BX849,LEN(BX849)-FIND(".",BX849)),""),"")</f>
        <v/>
      </c>
      <c r="CB849" s="212"/>
      <c r="CC849" s="170" t="str">
        <f aca="false">A849</f>
        <v>KC911868</v>
      </c>
      <c r="CD849" s="178" t="s">
        <v>339</v>
      </c>
      <c r="CE849" s="178" t="s">
        <v>340</v>
      </c>
      <c r="CF849" s="178" t="s">
        <v>341</v>
      </c>
      <c r="CG849" s="212"/>
      <c r="CH849" s="212"/>
      <c r="CI849" s="212"/>
      <c r="CJ849" s="212"/>
      <c r="CK849" s="178"/>
      <c r="CL849" s="212"/>
      <c r="CM849" s="212"/>
      <c r="CN849" s="212"/>
      <c r="CO849" s="212"/>
      <c r="CP849" s="212"/>
      <c r="CQ849" s="212"/>
      <c r="CR849" s="228" t="n">
        <f aca="false">C849</f>
        <v>3</v>
      </c>
      <c r="CS849" s="229" t="n">
        <f aca="false">D849</f>
        <v>3</v>
      </c>
      <c r="CT849" s="170" t="str">
        <f aca="false">CONCATENATE(CD849," strain ",CM849," ",CL849,", partial cds")</f>
        <v>Hepatitis E virus strain  , partial cds</v>
      </c>
    </row>
    <row r="850" s="146" customFormat="true" ht="11.9" hidden="true" customHeight="true" outlineLevel="0" collapsed="false">
      <c r="A850" s="154" t="s">
        <v>1977</v>
      </c>
      <c r="B850" s="147" t="s">
        <v>371</v>
      </c>
      <c r="C850" s="148" t="n">
        <v>3</v>
      </c>
      <c r="D850" s="148" t="n">
        <v>3</v>
      </c>
      <c r="E850" s="150" t="s">
        <v>949</v>
      </c>
      <c r="F850" s="154" t="s">
        <v>1966</v>
      </c>
      <c r="G850" s="221" t="n">
        <v>13</v>
      </c>
      <c r="H850" s="146" t="s">
        <v>758</v>
      </c>
      <c r="I850" s="153" t="s">
        <v>759</v>
      </c>
      <c r="J850" s="154" t="s">
        <v>395</v>
      </c>
      <c r="K850" s="155" t="s">
        <v>760</v>
      </c>
      <c r="L850" s="231" t="s">
        <v>760</v>
      </c>
      <c r="M850" s="157" t="s">
        <v>348</v>
      </c>
      <c r="N850" s="213"/>
      <c r="O850" s="159" t="n">
        <v>2006</v>
      </c>
      <c r="P850" s="160" t="s">
        <v>1967</v>
      </c>
      <c r="Q850" s="160" t="n">
        <v>1</v>
      </c>
      <c r="R850" s="212"/>
      <c r="S850" s="212"/>
      <c r="T850" s="215"/>
      <c r="U850" s="215"/>
      <c r="V850" s="209"/>
      <c r="W850" s="217"/>
      <c r="X850" s="209"/>
      <c r="Y850" s="209"/>
      <c r="Z850" s="209"/>
      <c r="AA850" s="216"/>
      <c r="AB850" s="217"/>
      <c r="AC850" s="217"/>
      <c r="AD850" s="209"/>
      <c r="AE850" s="209"/>
      <c r="AF850" s="209"/>
      <c r="AG850" s="218"/>
      <c r="AH850" s="212"/>
      <c r="AI850" s="212"/>
      <c r="AJ850" s="219" t="n">
        <f aca="false">SeqEnd-SeqBeg+1</f>
        <v>1</v>
      </c>
      <c r="AK850" s="220" t="n">
        <f aca="false">AND( SeqBeg&lt;=Beg  , End &lt;=SeqEnd )</f>
        <v>0</v>
      </c>
      <c r="AL850" s="212"/>
      <c r="AM850" s="212"/>
      <c r="AN850" s="221"/>
      <c r="AO850" s="147" t="s">
        <v>103</v>
      </c>
      <c r="AP850" s="147" t="s">
        <v>103</v>
      </c>
      <c r="AQ850" s="147" t="s">
        <v>103</v>
      </c>
      <c r="AR850" s="147" t="s">
        <v>103</v>
      </c>
      <c r="AS850" s="147" t="s">
        <v>103</v>
      </c>
      <c r="AT850" s="147" t="s">
        <v>103</v>
      </c>
      <c r="AV850" s="212"/>
      <c r="AW850" s="222" t="str">
        <f aca="false">HYPERLINK(CONCATENATE("http://www.ncbi.nlm.nih.gov/nuccore/",BM850),BM850)</f>
        <v>KC911869</v>
      </c>
      <c r="AX850" s="219" t="str">
        <f aca="false">CONCATENATE(D850,IF(I850="","",CONCATENATE(".",I850)),IF(K850="","",CONCATENATE(".",K850)),IF(M850="","",CONCATENATE(".",M850)),IF(R850="","",CONCATENATE(".",R850)),IF(U850="","","(*)"))</f>
        <v>3.FRA.Toulouse .hum</v>
      </c>
      <c r="AY850" s="170" t="str">
        <f aca="false">CONCATENATE(BM850,".",BN850)</f>
        <v>KC911869.TR6 / 13</v>
      </c>
      <c r="AZ850" s="171" t="str">
        <f aca="false">IF(AV850="",IF(ISNUMBER(FIND(".",A850)),LEFT(A850,FIND(".",A850)-1),A850),AV850)</f>
        <v>KC911869</v>
      </c>
      <c r="BA850" s="171" t="str">
        <f aca="false">IF(ISNUMBER(FIND("-",AZ850)),LEFT(AZ850,FIND("-",AZ850)-1),AZ850)</f>
        <v>KC911869</v>
      </c>
      <c r="BB850" s="170" t="str">
        <f aca="false"> MEGAname &amp; "="</f>
        <v>KC911869=</v>
      </c>
      <c r="BC850" s="170" t="str">
        <f aca="false">Clear &amp; IF(span ,"Span","out")</f>
        <v>KC911869=out</v>
      </c>
      <c r="BD850" s="170" t="str">
        <f aca="false">Clear &amp; IF(span, IF(B850=".","Selected",B850),"out")</f>
        <v>KC911869=out</v>
      </c>
      <c r="BE850" s="170" t="str">
        <f aca="false">Clear &amp; Strain</f>
        <v>KC911869=TR6</v>
      </c>
      <c r="BF850" s="170" t="str">
        <f aca="false">CONCATENATE(A850,"=",F850,". ",AX850,IF(AB850="","",CONCATENATE(".",AB850)))</f>
        <v>KC911869=TR6. 3.FRA.Toulouse .hum</v>
      </c>
      <c r="BG850" s="170" t="str">
        <f aca="false">CONCATENATE(A850,"=",F850,". ",AX850)</f>
        <v>KC911869=TR6. 3.FRA.Toulouse .hum</v>
      </c>
      <c r="BH850" s="170" t="str">
        <f aca="false">CONCATENATE(A850,"=",AX850)</f>
        <v>KC911869=3.FRA.Toulouse .hum</v>
      </c>
      <c r="BI850" s="170" t="str">
        <f aca="false">CONCATENATE(A850,"=",ComForSubtype,D850)</f>
        <v>KC911869=3</v>
      </c>
      <c r="BJ850" s="170" t="str">
        <f aca="false">CONCATENATE(A850,"=",E850)</f>
        <v>KC911869=3chi</v>
      </c>
      <c r="BK850" s="170" t="str">
        <f aca="false">CONCATENATE(A850,"=",C850)</f>
        <v>KC911869=3</v>
      </c>
      <c r="BL850" s="170" t="str">
        <f aca="false">CONCATENATE(D850,"=")</f>
        <v>3=</v>
      </c>
      <c r="BM850" s="223" t="str">
        <f aca="false">IF(BA850="XX","",BA850)</f>
        <v>KC911869</v>
      </c>
      <c r="BN850" s="224" t="str">
        <f aca="false">CONCATENATE(IF(F850="","",F850),IF(G850="","",CONCATENATE(" / ",G850)))</f>
        <v>TR6 / 13</v>
      </c>
      <c r="BO850" s="225" t="str">
        <f aca="false">AX850</f>
        <v>3.FRA.Toulouse .hum</v>
      </c>
      <c r="BP850" s="226" t="str">
        <f aca="false">IF(V850="","",V850)</f>
        <v/>
      </c>
      <c r="BQ850" s="226" t="str">
        <f aca="false">IF(W850="","",CONCATENATE(W850,IF(LEFT(AO850,1)="s","+","")))</f>
        <v/>
      </c>
      <c r="BR850" s="226" t="str">
        <f aca="false">IF(X850="","",CONCATENATE(X850,IF(LEFT(AQ850,1)="s","+","")))</f>
        <v/>
      </c>
      <c r="BS850" s="226" t="str">
        <f aca="false">IF(Y850="","",CONCATENATE(Y850,IF(LEFT(AR850,1)="s","+","")))</f>
        <v/>
      </c>
      <c r="BT850" s="226" t="str">
        <f aca="false">IF(Z850="","",CONCATENATE(Z850,IF(LEFT(AS850,1)="s","+","")))</f>
        <v/>
      </c>
      <c r="BU850" s="227" t="str">
        <f aca="false">IF(AA850="","",CONCATENATE(AA850,IF(LEFT(AT850,1)="s","+","")))</f>
        <v/>
      </c>
      <c r="BV850" s="212"/>
      <c r="BW850" s="177" t="s">
        <v>338</v>
      </c>
      <c r="BX850" s="170" t="str">
        <f aca="false">IF(BW850&lt;&gt;"",IF(ISNUMBER(FIND("=",BW850)),LEFT(BW850,FIND("=",BW850)-1),BW850),BW850)</f>
        <v>xx</v>
      </c>
      <c r="BY850" s="170" t="str">
        <f aca="false">IF(BW850&lt;&gt;"",IF(ISNUMBER(FIND("=",BW850)),RIGHT(BW850,LEN(BW850)-FIND("=",BW850)),""),"")</f>
        <v>Non_select</v>
      </c>
      <c r="BZ850" s="170" t="str">
        <f aca="false">IF(BX850&lt;&gt;"",IF(ISNUMBER(FIND(".",BX850)),LEFT(BX850,FIND(".",BX850)-1),BX850),BX850)</f>
        <v>xx</v>
      </c>
      <c r="CA850" s="170" t="str">
        <f aca="false">IF(BX850&lt;&gt;"",IF(ISNUMBER(FIND(".",BX850)),RIGHT(BX850,LEN(BX850)-FIND(".",BX850)),""),"")</f>
        <v/>
      </c>
      <c r="CB850" s="212"/>
      <c r="CC850" s="170" t="str">
        <f aca="false">A850</f>
        <v>KC911869</v>
      </c>
      <c r="CD850" s="178" t="s">
        <v>339</v>
      </c>
      <c r="CE850" s="178" t="s">
        <v>340</v>
      </c>
      <c r="CF850" s="178" t="s">
        <v>341</v>
      </c>
      <c r="CG850" s="212"/>
      <c r="CH850" s="212"/>
      <c r="CI850" s="212"/>
      <c r="CJ850" s="212"/>
      <c r="CK850" s="178"/>
      <c r="CL850" s="212"/>
      <c r="CM850" s="212"/>
      <c r="CN850" s="212"/>
      <c r="CO850" s="212"/>
      <c r="CP850" s="212"/>
      <c r="CQ850" s="212"/>
      <c r="CR850" s="228" t="n">
        <f aca="false">C850</f>
        <v>3</v>
      </c>
      <c r="CS850" s="229" t="n">
        <f aca="false">D850</f>
        <v>3</v>
      </c>
      <c r="CT850" s="170" t="str">
        <f aca="false">CONCATENATE(CD850," strain ",CM850," ",CL850,", partial cds")</f>
        <v>Hepatitis E virus strain  , partial cds</v>
      </c>
    </row>
    <row r="851" s="146" customFormat="true" ht="11.9" hidden="true" customHeight="true" outlineLevel="0" collapsed="false">
      <c r="A851" s="154" t="s">
        <v>1978</v>
      </c>
      <c r="B851" s="147" t="s">
        <v>371</v>
      </c>
      <c r="C851" s="148" t="n">
        <v>3</v>
      </c>
      <c r="D851" s="148" t="n">
        <v>3</v>
      </c>
      <c r="E851" s="150" t="s">
        <v>949</v>
      </c>
      <c r="F851" s="154" t="s">
        <v>1966</v>
      </c>
      <c r="G851" s="221" t="n">
        <v>14</v>
      </c>
      <c r="H851" s="146" t="s">
        <v>758</v>
      </c>
      <c r="I851" s="153" t="s">
        <v>759</v>
      </c>
      <c r="J851" s="154" t="s">
        <v>395</v>
      </c>
      <c r="K851" s="155" t="s">
        <v>760</v>
      </c>
      <c r="L851" s="231" t="s">
        <v>760</v>
      </c>
      <c r="M851" s="157" t="s">
        <v>348</v>
      </c>
      <c r="N851" s="213"/>
      <c r="O851" s="159" t="n">
        <v>2006</v>
      </c>
      <c r="P851" s="160" t="s">
        <v>1967</v>
      </c>
      <c r="Q851" s="160" t="n">
        <v>1</v>
      </c>
      <c r="R851" s="212"/>
      <c r="S851" s="212"/>
      <c r="T851" s="215"/>
      <c r="U851" s="215"/>
      <c r="V851" s="209"/>
      <c r="W851" s="217"/>
      <c r="X851" s="209"/>
      <c r="Y851" s="209"/>
      <c r="Z851" s="209"/>
      <c r="AA851" s="216"/>
      <c r="AB851" s="217"/>
      <c r="AC851" s="217"/>
      <c r="AD851" s="209"/>
      <c r="AE851" s="209"/>
      <c r="AF851" s="209"/>
      <c r="AG851" s="218"/>
      <c r="AH851" s="212"/>
      <c r="AI851" s="212"/>
      <c r="AJ851" s="219" t="n">
        <f aca="false">SeqEnd-SeqBeg+1</f>
        <v>1</v>
      </c>
      <c r="AK851" s="220" t="n">
        <f aca="false">AND( SeqBeg&lt;=Beg  , End &lt;=SeqEnd )</f>
        <v>0</v>
      </c>
      <c r="AL851" s="212"/>
      <c r="AM851" s="212"/>
      <c r="AN851" s="221"/>
      <c r="AO851" s="147" t="s">
        <v>103</v>
      </c>
      <c r="AP851" s="147" t="s">
        <v>103</v>
      </c>
      <c r="AQ851" s="147" t="s">
        <v>103</v>
      </c>
      <c r="AR851" s="147" t="s">
        <v>103</v>
      </c>
      <c r="AS851" s="147" t="s">
        <v>103</v>
      </c>
      <c r="AT851" s="147" t="s">
        <v>103</v>
      </c>
      <c r="AV851" s="212"/>
      <c r="AW851" s="222" t="str">
        <f aca="false">HYPERLINK(CONCATENATE("http://www.ncbi.nlm.nih.gov/nuccore/",BM851),BM851)</f>
        <v>KC911870</v>
      </c>
      <c r="AX851" s="219" t="str">
        <f aca="false">CONCATENATE(D851,IF(I851="","",CONCATENATE(".",I851)),IF(K851="","",CONCATENATE(".",K851)),IF(M851="","",CONCATENATE(".",M851)),IF(R851="","",CONCATENATE(".",R851)),IF(U851="","","(*)"))</f>
        <v>3.FRA.Toulouse .hum</v>
      </c>
      <c r="AY851" s="170" t="str">
        <f aca="false">CONCATENATE(BM851,".",BN851)</f>
        <v>KC911870.TR6 / 14</v>
      </c>
      <c r="AZ851" s="171" t="str">
        <f aca="false">IF(AV851="",IF(ISNUMBER(FIND(".",A851)),LEFT(A851,FIND(".",A851)-1),A851),AV851)</f>
        <v>KC911870</v>
      </c>
      <c r="BA851" s="171" t="str">
        <f aca="false">IF(ISNUMBER(FIND("-",AZ851)),LEFT(AZ851,FIND("-",AZ851)-1),AZ851)</f>
        <v>KC911870</v>
      </c>
      <c r="BB851" s="170" t="str">
        <f aca="false"> MEGAname &amp; "="</f>
        <v>KC911870=</v>
      </c>
      <c r="BC851" s="170" t="str">
        <f aca="false">Clear &amp; IF(span ,"Span","out")</f>
        <v>KC911870=out</v>
      </c>
      <c r="BD851" s="170" t="str">
        <f aca="false">Clear &amp; IF(span, IF(B851=".","Selected",B851),"out")</f>
        <v>KC911870=out</v>
      </c>
      <c r="BE851" s="170" t="str">
        <f aca="false">Clear &amp; Strain</f>
        <v>KC911870=TR6</v>
      </c>
      <c r="BF851" s="170" t="str">
        <f aca="false">CONCATENATE(A851,"=",F851,". ",AX851,IF(AB851="","",CONCATENATE(".",AB851)))</f>
        <v>KC911870=TR6. 3.FRA.Toulouse .hum</v>
      </c>
      <c r="BG851" s="170" t="str">
        <f aca="false">CONCATENATE(A851,"=",F851,". ",AX851)</f>
        <v>KC911870=TR6. 3.FRA.Toulouse .hum</v>
      </c>
      <c r="BH851" s="170" t="str">
        <f aca="false">CONCATENATE(A851,"=",AX851)</f>
        <v>KC911870=3.FRA.Toulouse .hum</v>
      </c>
      <c r="BI851" s="170" t="str">
        <f aca="false">CONCATENATE(A851,"=",ComForSubtype,D851)</f>
        <v>KC911870=3</v>
      </c>
      <c r="BJ851" s="170" t="str">
        <f aca="false">CONCATENATE(A851,"=",E851)</f>
        <v>KC911870=3chi</v>
      </c>
      <c r="BK851" s="170" t="str">
        <f aca="false">CONCATENATE(A851,"=",C851)</f>
        <v>KC911870=3</v>
      </c>
      <c r="BL851" s="170" t="str">
        <f aca="false">CONCATENATE(D851,"=")</f>
        <v>3=</v>
      </c>
      <c r="BM851" s="223" t="str">
        <f aca="false">IF(BA851="XX","",BA851)</f>
        <v>KC911870</v>
      </c>
      <c r="BN851" s="224" t="str">
        <f aca="false">CONCATENATE(IF(F851="","",F851),IF(G851="","",CONCATENATE(" / ",G851)))</f>
        <v>TR6 / 14</v>
      </c>
      <c r="BO851" s="225" t="str">
        <f aca="false">AX851</f>
        <v>3.FRA.Toulouse .hum</v>
      </c>
      <c r="BP851" s="226" t="str">
        <f aca="false">IF(V851="","",V851)</f>
        <v/>
      </c>
      <c r="BQ851" s="226" t="str">
        <f aca="false">IF(W851="","",CONCATENATE(W851,IF(LEFT(AO851,1)="s","+","")))</f>
        <v/>
      </c>
      <c r="BR851" s="226" t="str">
        <f aca="false">IF(X851="","",CONCATENATE(X851,IF(LEFT(AQ851,1)="s","+","")))</f>
        <v/>
      </c>
      <c r="BS851" s="226" t="str">
        <f aca="false">IF(Y851="","",CONCATENATE(Y851,IF(LEFT(AR851,1)="s","+","")))</f>
        <v/>
      </c>
      <c r="BT851" s="226" t="str">
        <f aca="false">IF(Z851="","",CONCATENATE(Z851,IF(LEFT(AS851,1)="s","+","")))</f>
        <v/>
      </c>
      <c r="BU851" s="227" t="str">
        <f aca="false">IF(AA851="","",CONCATENATE(AA851,IF(LEFT(AT851,1)="s","+","")))</f>
        <v/>
      </c>
      <c r="BV851" s="212"/>
      <c r="BW851" s="177" t="s">
        <v>338</v>
      </c>
      <c r="BX851" s="170" t="str">
        <f aca="false">IF(BW851&lt;&gt;"",IF(ISNUMBER(FIND("=",BW851)),LEFT(BW851,FIND("=",BW851)-1),BW851),BW851)</f>
        <v>xx</v>
      </c>
      <c r="BY851" s="170" t="str">
        <f aca="false">IF(BW851&lt;&gt;"",IF(ISNUMBER(FIND("=",BW851)),RIGHT(BW851,LEN(BW851)-FIND("=",BW851)),""),"")</f>
        <v>Non_select</v>
      </c>
      <c r="BZ851" s="170" t="str">
        <f aca="false">IF(BX851&lt;&gt;"",IF(ISNUMBER(FIND(".",BX851)),LEFT(BX851,FIND(".",BX851)-1),BX851),BX851)</f>
        <v>xx</v>
      </c>
      <c r="CA851" s="170" t="str">
        <f aca="false">IF(BX851&lt;&gt;"",IF(ISNUMBER(FIND(".",BX851)),RIGHT(BX851,LEN(BX851)-FIND(".",BX851)),""),"")</f>
        <v/>
      </c>
      <c r="CB851" s="212"/>
      <c r="CC851" s="170" t="str">
        <f aca="false">A851</f>
        <v>KC911870</v>
      </c>
      <c r="CD851" s="178" t="s">
        <v>339</v>
      </c>
      <c r="CE851" s="178" t="s">
        <v>340</v>
      </c>
      <c r="CF851" s="178" t="s">
        <v>341</v>
      </c>
      <c r="CG851" s="212"/>
      <c r="CH851" s="212"/>
      <c r="CI851" s="212"/>
      <c r="CJ851" s="212"/>
      <c r="CK851" s="178"/>
      <c r="CL851" s="212"/>
      <c r="CM851" s="212"/>
      <c r="CN851" s="212"/>
      <c r="CO851" s="212"/>
      <c r="CP851" s="212"/>
      <c r="CQ851" s="212"/>
      <c r="CR851" s="228" t="n">
        <f aca="false">C851</f>
        <v>3</v>
      </c>
      <c r="CS851" s="229" t="n">
        <f aca="false">D851</f>
        <v>3</v>
      </c>
      <c r="CT851" s="170" t="str">
        <f aca="false">CONCATENATE(CD851," strain ",CM851," ",CL851,", partial cds")</f>
        <v>Hepatitis E virus strain  , partial cds</v>
      </c>
    </row>
    <row r="852" s="146" customFormat="true" ht="11.9" hidden="true" customHeight="true" outlineLevel="0" collapsed="false">
      <c r="A852" s="154" t="s">
        <v>1979</v>
      </c>
      <c r="B852" s="147" t="s">
        <v>371</v>
      </c>
      <c r="C852" s="148" t="n">
        <v>3</v>
      </c>
      <c r="D852" s="148" t="n">
        <v>3</v>
      </c>
      <c r="E852" s="150" t="s">
        <v>949</v>
      </c>
      <c r="F852" s="154" t="s">
        <v>1966</v>
      </c>
      <c r="G852" s="221" t="n">
        <v>15</v>
      </c>
      <c r="H852" s="146" t="s">
        <v>758</v>
      </c>
      <c r="I852" s="153" t="s">
        <v>759</v>
      </c>
      <c r="J852" s="154" t="s">
        <v>395</v>
      </c>
      <c r="K852" s="155" t="s">
        <v>760</v>
      </c>
      <c r="L852" s="231" t="s">
        <v>760</v>
      </c>
      <c r="M852" s="157" t="s">
        <v>348</v>
      </c>
      <c r="N852" s="213"/>
      <c r="O852" s="159" t="n">
        <v>2006</v>
      </c>
      <c r="P852" s="160" t="s">
        <v>1967</v>
      </c>
      <c r="Q852" s="160" t="n">
        <v>1</v>
      </c>
      <c r="R852" s="212"/>
      <c r="S852" s="212"/>
      <c r="T852" s="215"/>
      <c r="U852" s="215"/>
      <c r="V852" s="209"/>
      <c r="W852" s="217"/>
      <c r="X852" s="209"/>
      <c r="Y852" s="209"/>
      <c r="Z852" s="209"/>
      <c r="AA852" s="216"/>
      <c r="AB852" s="217"/>
      <c r="AC852" s="217"/>
      <c r="AD852" s="209"/>
      <c r="AE852" s="209"/>
      <c r="AF852" s="209"/>
      <c r="AG852" s="218"/>
      <c r="AH852" s="212"/>
      <c r="AI852" s="212"/>
      <c r="AJ852" s="219" t="n">
        <f aca="false">SeqEnd-SeqBeg+1</f>
        <v>1</v>
      </c>
      <c r="AK852" s="220" t="n">
        <f aca="false">AND( SeqBeg&lt;=Beg  , End &lt;=SeqEnd )</f>
        <v>0</v>
      </c>
      <c r="AL852" s="212"/>
      <c r="AM852" s="212"/>
      <c r="AN852" s="221"/>
      <c r="AO852" s="147" t="s">
        <v>103</v>
      </c>
      <c r="AP852" s="147" t="s">
        <v>103</v>
      </c>
      <c r="AQ852" s="147" t="s">
        <v>103</v>
      </c>
      <c r="AR852" s="147" t="s">
        <v>103</v>
      </c>
      <c r="AS852" s="147" t="s">
        <v>103</v>
      </c>
      <c r="AT852" s="147" t="s">
        <v>103</v>
      </c>
      <c r="AV852" s="212"/>
      <c r="AW852" s="222" t="str">
        <f aca="false">HYPERLINK(CONCATENATE("http://www.ncbi.nlm.nih.gov/nuccore/",BM852),BM852)</f>
        <v>KC911871</v>
      </c>
      <c r="AX852" s="219" t="str">
        <f aca="false">CONCATENATE(D852,IF(I852="","",CONCATENATE(".",I852)),IF(K852="","",CONCATENATE(".",K852)),IF(M852="","",CONCATENATE(".",M852)),IF(R852="","",CONCATENATE(".",R852)),IF(U852="","","(*)"))</f>
        <v>3.FRA.Toulouse .hum</v>
      </c>
      <c r="AY852" s="170" t="str">
        <f aca="false">CONCATENATE(BM852,".",BN852)</f>
        <v>KC911871.TR6 / 15</v>
      </c>
      <c r="AZ852" s="171" t="str">
        <f aca="false">IF(AV852="",IF(ISNUMBER(FIND(".",A852)),LEFT(A852,FIND(".",A852)-1),A852),AV852)</f>
        <v>KC911871</v>
      </c>
      <c r="BA852" s="171" t="str">
        <f aca="false">IF(ISNUMBER(FIND("-",AZ852)),LEFT(AZ852,FIND("-",AZ852)-1),AZ852)</f>
        <v>KC911871</v>
      </c>
      <c r="BB852" s="170" t="str">
        <f aca="false"> MEGAname &amp; "="</f>
        <v>KC911871=</v>
      </c>
      <c r="BC852" s="170" t="str">
        <f aca="false">Clear &amp; IF(span ,"Span","out")</f>
        <v>KC911871=out</v>
      </c>
      <c r="BD852" s="170" t="str">
        <f aca="false">Clear &amp; IF(span, IF(B852=".","Selected",B852),"out")</f>
        <v>KC911871=out</v>
      </c>
      <c r="BE852" s="170" t="str">
        <f aca="false">Clear &amp; Strain</f>
        <v>KC911871=TR6</v>
      </c>
      <c r="BF852" s="170" t="str">
        <f aca="false">CONCATENATE(A852,"=",F852,". ",AX852,IF(AB852="","",CONCATENATE(".",AB852)))</f>
        <v>KC911871=TR6. 3.FRA.Toulouse .hum</v>
      </c>
      <c r="BG852" s="170" t="str">
        <f aca="false">CONCATENATE(A852,"=",F852,". ",AX852)</f>
        <v>KC911871=TR6. 3.FRA.Toulouse .hum</v>
      </c>
      <c r="BH852" s="170" t="str">
        <f aca="false">CONCATENATE(A852,"=",AX852)</f>
        <v>KC911871=3.FRA.Toulouse .hum</v>
      </c>
      <c r="BI852" s="170" t="str">
        <f aca="false">CONCATENATE(A852,"=",ComForSubtype,D852)</f>
        <v>KC911871=3</v>
      </c>
      <c r="BJ852" s="170" t="str">
        <f aca="false">CONCATENATE(A852,"=",E852)</f>
        <v>KC911871=3chi</v>
      </c>
      <c r="BK852" s="170" t="str">
        <f aca="false">CONCATENATE(A852,"=",C852)</f>
        <v>KC911871=3</v>
      </c>
      <c r="BL852" s="170" t="str">
        <f aca="false">CONCATENATE(D852,"=")</f>
        <v>3=</v>
      </c>
      <c r="BM852" s="223" t="str">
        <f aca="false">IF(BA852="XX","",BA852)</f>
        <v>KC911871</v>
      </c>
      <c r="BN852" s="224" t="str">
        <f aca="false">CONCATENATE(IF(F852="","",F852),IF(G852="","",CONCATENATE(" / ",G852)))</f>
        <v>TR6 / 15</v>
      </c>
      <c r="BO852" s="225" t="str">
        <f aca="false">AX852</f>
        <v>3.FRA.Toulouse .hum</v>
      </c>
      <c r="BP852" s="226" t="str">
        <f aca="false">IF(V852="","",V852)</f>
        <v/>
      </c>
      <c r="BQ852" s="226" t="str">
        <f aca="false">IF(W852="","",CONCATENATE(W852,IF(LEFT(AO852,1)="s","+","")))</f>
        <v/>
      </c>
      <c r="BR852" s="226" t="str">
        <f aca="false">IF(X852="","",CONCATENATE(X852,IF(LEFT(AQ852,1)="s","+","")))</f>
        <v/>
      </c>
      <c r="BS852" s="226" t="str">
        <f aca="false">IF(Y852="","",CONCATENATE(Y852,IF(LEFT(AR852,1)="s","+","")))</f>
        <v/>
      </c>
      <c r="BT852" s="226" t="str">
        <f aca="false">IF(Z852="","",CONCATENATE(Z852,IF(LEFT(AS852,1)="s","+","")))</f>
        <v/>
      </c>
      <c r="BU852" s="227" t="str">
        <f aca="false">IF(AA852="","",CONCATENATE(AA852,IF(LEFT(AT852,1)="s","+","")))</f>
        <v/>
      </c>
      <c r="BV852" s="212"/>
      <c r="BW852" s="177" t="s">
        <v>338</v>
      </c>
      <c r="BX852" s="170" t="str">
        <f aca="false">IF(BW852&lt;&gt;"",IF(ISNUMBER(FIND("=",BW852)),LEFT(BW852,FIND("=",BW852)-1),BW852),BW852)</f>
        <v>xx</v>
      </c>
      <c r="BY852" s="170" t="str">
        <f aca="false">IF(BW852&lt;&gt;"",IF(ISNUMBER(FIND("=",BW852)),RIGHT(BW852,LEN(BW852)-FIND("=",BW852)),""),"")</f>
        <v>Non_select</v>
      </c>
      <c r="BZ852" s="170" t="str">
        <f aca="false">IF(BX852&lt;&gt;"",IF(ISNUMBER(FIND(".",BX852)),LEFT(BX852,FIND(".",BX852)-1),BX852),BX852)</f>
        <v>xx</v>
      </c>
      <c r="CA852" s="170" t="str">
        <f aca="false">IF(BX852&lt;&gt;"",IF(ISNUMBER(FIND(".",BX852)),RIGHT(BX852,LEN(BX852)-FIND(".",BX852)),""),"")</f>
        <v/>
      </c>
      <c r="CB852" s="212"/>
      <c r="CC852" s="170" t="str">
        <f aca="false">A852</f>
        <v>KC911871</v>
      </c>
      <c r="CD852" s="178" t="s">
        <v>339</v>
      </c>
      <c r="CE852" s="178" t="s">
        <v>340</v>
      </c>
      <c r="CF852" s="178" t="s">
        <v>341</v>
      </c>
      <c r="CG852" s="212"/>
      <c r="CH852" s="212"/>
      <c r="CI852" s="212"/>
      <c r="CJ852" s="212"/>
      <c r="CK852" s="178"/>
      <c r="CL852" s="212"/>
      <c r="CM852" s="212"/>
      <c r="CN852" s="212"/>
      <c r="CO852" s="212"/>
      <c r="CP852" s="212"/>
      <c r="CQ852" s="212"/>
      <c r="CR852" s="228" t="n">
        <f aca="false">C852</f>
        <v>3</v>
      </c>
      <c r="CS852" s="229" t="n">
        <f aca="false">D852</f>
        <v>3</v>
      </c>
      <c r="CT852" s="170" t="str">
        <f aca="false">CONCATENATE(CD852," strain ",CM852," ",CL852,", partial cds")</f>
        <v>Hepatitis E virus strain  , partial cds</v>
      </c>
    </row>
    <row r="853" s="146" customFormat="true" ht="11.9" hidden="true" customHeight="true" outlineLevel="0" collapsed="false">
      <c r="A853" s="154" t="s">
        <v>1980</v>
      </c>
      <c r="B853" s="147" t="s">
        <v>371</v>
      </c>
      <c r="C853" s="148" t="n">
        <v>3</v>
      </c>
      <c r="D853" s="148" t="n">
        <v>3</v>
      </c>
      <c r="E853" s="150" t="s">
        <v>949</v>
      </c>
      <c r="F853" s="154" t="s">
        <v>1966</v>
      </c>
      <c r="G853" s="221" t="n">
        <v>16</v>
      </c>
      <c r="H853" s="146" t="s">
        <v>758</v>
      </c>
      <c r="I853" s="153" t="s">
        <v>759</v>
      </c>
      <c r="J853" s="154" t="s">
        <v>395</v>
      </c>
      <c r="K853" s="155" t="s">
        <v>760</v>
      </c>
      <c r="L853" s="231" t="s">
        <v>760</v>
      </c>
      <c r="M853" s="157" t="s">
        <v>348</v>
      </c>
      <c r="N853" s="213"/>
      <c r="O853" s="159" t="n">
        <v>2006</v>
      </c>
      <c r="P853" s="160" t="s">
        <v>1967</v>
      </c>
      <c r="Q853" s="160" t="n">
        <v>1</v>
      </c>
      <c r="R853" s="212"/>
      <c r="S853" s="212"/>
      <c r="T853" s="215"/>
      <c r="U853" s="215"/>
      <c r="V853" s="209"/>
      <c r="W853" s="217"/>
      <c r="X853" s="209"/>
      <c r="Y853" s="209"/>
      <c r="Z853" s="209"/>
      <c r="AA853" s="216"/>
      <c r="AB853" s="217"/>
      <c r="AC853" s="217"/>
      <c r="AD853" s="209"/>
      <c r="AE853" s="209"/>
      <c r="AF853" s="209"/>
      <c r="AG853" s="218"/>
      <c r="AH853" s="212"/>
      <c r="AI853" s="212"/>
      <c r="AJ853" s="219" t="n">
        <f aca="false">SeqEnd-SeqBeg+1</f>
        <v>1</v>
      </c>
      <c r="AK853" s="220" t="n">
        <f aca="false">AND( SeqBeg&lt;=Beg  , End &lt;=SeqEnd )</f>
        <v>0</v>
      </c>
      <c r="AL853" s="212"/>
      <c r="AM853" s="212"/>
      <c r="AN853" s="221"/>
      <c r="AO853" s="147" t="s">
        <v>103</v>
      </c>
      <c r="AP853" s="147" t="s">
        <v>103</v>
      </c>
      <c r="AQ853" s="147" t="s">
        <v>103</v>
      </c>
      <c r="AR853" s="147" t="s">
        <v>103</v>
      </c>
      <c r="AS853" s="147" t="s">
        <v>103</v>
      </c>
      <c r="AT853" s="147" t="s">
        <v>103</v>
      </c>
      <c r="AV853" s="212"/>
      <c r="AW853" s="222" t="str">
        <f aca="false">HYPERLINK(CONCATENATE("http://www.ncbi.nlm.nih.gov/nuccore/",BM853),BM853)</f>
        <v>KC911872</v>
      </c>
      <c r="AX853" s="219" t="str">
        <f aca="false">CONCATENATE(D853,IF(I853="","",CONCATENATE(".",I853)),IF(K853="","",CONCATENATE(".",K853)),IF(M853="","",CONCATENATE(".",M853)),IF(R853="","",CONCATENATE(".",R853)),IF(U853="","","(*)"))</f>
        <v>3.FRA.Toulouse .hum</v>
      </c>
      <c r="AY853" s="170" t="str">
        <f aca="false">CONCATENATE(BM853,".",BN853)</f>
        <v>KC911872.TR6 / 16</v>
      </c>
      <c r="AZ853" s="171" t="str">
        <f aca="false">IF(AV853="",IF(ISNUMBER(FIND(".",A853)),LEFT(A853,FIND(".",A853)-1),A853),AV853)</f>
        <v>KC911872</v>
      </c>
      <c r="BA853" s="171" t="str">
        <f aca="false">IF(ISNUMBER(FIND("-",AZ853)),LEFT(AZ853,FIND("-",AZ853)-1),AZ853)</f>
        <v>KC911872</v>
      </c>
      <c r="BB853" s="170" t="str">
        <f aca="false"> MEGAname &amp; "="</f>
        <v>KC911872=</v>
      </c>
      <c r="BC853" s="170" t="str">
        <f aca="false">Clear &amp; IF(span ,"Span","out")</f>
        <v>KC911872=out</v>
      </c>
      <c r="BD853" s="170" t="str">
        <f aca="false">Clear &amp; IF(span, IF(B853=".","Selected",B853),"out")</f>
        <v>KC911872=out</v>
      </c>
      <c r="BE853" s="170" t="str">
        <f aca="false">Clear &amp; Strain</f>
        <v>KC911872=TR6</v>
      </c>
      <c r="BF853" s="170" t="str">
        <f aca="false">CONCATENATE(A853,"=",F853,". ",AX853,IF(AB853="","",CONCATENATE(".",AB853)))</f>
        <v>KC911872=TR6. 3.FRA.Toulouse .hum</v>
      </c>
      <c r="BG853" s="170" t="str">
        <f aca="false">CONCATENATE(A853,"=",F853,". ",AX853)</f>
        <v>KC911872=TR6. 3.FRA.Toulouse .hum</v>
      </c>
      <c r="BH853" s="170" t="str">
        <f aca="false">CONCATENATE(A853,"=",AX853)</f>
        <v>KC911872=3.FRA.Toulouse .hum</v>
      </c>
      <c r="BI853" s="170" t="str">
        <f aca="false">CONCATENATE(A853,"=",ComForSubtype,D853)</f>
        <v>KC911872=3</v>
      </c>
      <c r="BJ853" s="170" t="str">
        <f aca="false">CONCATENATE(A853,"=",E853)</f>
        <v>KC911872=3chi</v>
      </c>
      <c r="BK853" s="170" t="str">
        <f aca="false">CONCATENATE(A853,"=",C853)</f>
        <v>KC911872=3</v>
      </c>
      <c r="BL853" s="170" t="str">
        <f aca="false">CONCATENATE(D853,"=")</f>
        <v>3=</v>
      </c>
      <c r="BM853" s="223" t="str">
        <f aca="false">IF(BA853="XX","",BA853)</f>
        <v>KC911872</v>
      </c>
      <c r="BN853" s="224" t="str">
        <f aca="false">CONCATENATE(IF(F853="","",F853),IF(G853="","",CONCATENATE(" / ",G853)))</f>
        <v>TR6 / 16</v>
      </c>
      <c r="BO853" s="225" t="str">
        <f aca="false">AX853</f>
        <v>3.FRA.Toulouse .hum</v>
      </c>
      <c r="BP853" s="226" t="str">
        <f aca="false">IF(V853="","",V853)</f>
        <v/>
      </c>
      <c r="BQ853" s="226" t="str">
        <f aca="false">IF(W853="","",CONCATENATE(W853,IF(LEFT(AO853,1)="s","+","")))</f>
        <v/>
      </c>
      <c r="BR853" s="226" t="str">
        <f aca="false">IF(X853="","",CONCATENATE(X853,IF(LEFT(AQ853,1)="s","+","")))</f>
        <v/>
      </c>
      <c r="BS853" s="226" t="str">
        <f aca="false">IF(Y853="","",CONCATENATE(Y853,IF(LEFT(AR853,1)="s","+","")))</f>
        <v/>
      </c>
      <c r="BT853" s="226" t="str">
        <f aca="false">IF(Z853="","",CONCATENATE(Z853,IF(LEFT(AS853,1)="s","+","")))</f>
        <v/>
      </c>
      <c r="BU853" s="227" t="str">
        <f aca="false">IF(AA853="","",CONCATENATE(AA853,IF(LEFT(AT853,1)="s","+","")))</f>
        <v/>
      </c>
      <c r="BV853" s="212"/>
      <c r="BW853" s="177" t="s">
        <v>338</v>
      </c>
      <c r="BX853" s="170" t="str">
        <f aca="false">IF(BW853&lt;&gt;"",IF(ISNUMBER(FIND("=",BW853)),LEFT(BW853,FIND("=",BW853)-1),BW853),BW853)</f>
        <v>xx</v>
      </c>
      <c r="BY853" s="170" t="str">
        <f aca="false">IF(BW853&lt;&gt;"",IF(ISNUMBER(FIND("=",BW853)),RIGHT(BW853,LEN(BW853)-FIND("=",BW853)),""),"")</f>
        <v>Non_select</v>
      </c>
      <c r="BZ853" s="170" t="str">
        <f aca="false">IF(BX853&lt;&gt;"",IF(ISNUMBER(FIND(".",BX853)),LEFT(BX853,FIND(".",BX853)-1),BX853),BX853)</f>
        <v>xx</v>
      </c>
      <c r="CA853" s="170" t="str">
        <f aca="false">IF(BX853&lt;&gt;"",IF(ISNUMBER(FIND(".",BX853)),RIGHT(BX853,LEN(BX853)-FIND(".",BX853)),""),"")</f>
        <v/>
      </c>
      <c r="CB853" s="212"/>
      <c r="CC853" s="170" t="str">
        <f aca="false">A853</f>
        <v>KC911872</v>
      </c>
      <c r="CD853" s="178" t="s">
        <v>339</v>
      </c>
      <c r="CE853" s="178" t="s">
        <v>340</v>
      </c>
      <c r="CF853" s="178" t="s">
        <v>341</v>
      </c>
      <c r="CG853" s="212"/>
      <c r="CH853" s="212"/>
      <c r="CI853" s="212"/>
      <c r="CJ853" s="212"/>
      <c r="CK853" s="178"/>
      <c r="CL853" s="212"/>
      <c r="CM853" s="212"/>
      <c r="CN853" s="212"/>
      <c r="CO853" s="212"/>
      <c r="CP853" s="212"/>
      <c r="CQ853" s="212"/>
      <c r="CR853" s="228" t="n">
        <f aca="false">C853</f>
        <v>3</v>
      </c>
      <c r="CS853" s="229" t="n">
        <f aca="false">D853</f>
        <v>3</v>
      </c>
      <c r="CT853" s="170" t="str">
        <f aca="false">CONCATENATE(CD853," strain ",CM853," ",CL853,", partial cds")</f>
        <v>Hepatitis E virus strain  , partial cds</v>
      </c>
    </row>
    <row r="854" s="146" customFormat="true" ht="11.9" hidden="true" customHeight="true" outlineLevel="0" collapsed="false">
      <c r="A854" s="154" t="s">
        <v>1981</v>
      </c>
      <c r="B854" s="147" t="s">
        <v>371</v>
      </c>
      <c r="C854" s="148" t="n">
        <v>3</v>
      </c>
      <c r="D854" s="148" t="n">
        <v>3</v>
      </c>
      <c r="E854" s="150" t="s">
        <v>949</v>
      </c>
      <c r="F854" s="154" t="s">
        <v>1966</v>
      </c>
      <c r="G854" s="221" t="n">
        <v>17</v>
      </c>
      <c r="H854" s="146" t="s">
        <v>758</v>
      </c>
      <c r="I854" s="153" t="s">
        <v>759</v>
      </c>
      <c r="J854" s="154" t="s">
        <v>395</v>
      </c>
      <c r="K854" s="155" t="s">
        <v>760</v>
      </c>
      <c r="L854" s="231" t="s">
        <v>760</v>
      </c>
      <c r="M854" s="157" t="s">
        <v>348</v>
      </c>
      <c r="N854" s="213"/>
      <c r="O854" s="159" t="n">
        <v>2006</v>
      </c>
      <c r="P854" s="160" t="s">
        <v>1967</v>
      </c>
      <c r="Q854" s="160" t="n">
        <v>1</v>
      </c>
      <c r="R854" s="212"/>
      <c r="S854" s="212"/>
      <c r="T854" s="215"/>
      <c r="U854" s="215"/>
      <c r="V854" s="209"/>
      <c r="W854" s="217"/>
      <c r="X854" s="209"/>
      <c r="Y854" s="209"/>
      <c r="Z854" s="209"/>
      <c r="AA854" s="216"/>
      <c r="AB854" s="217"/>
      <c r="AC854" s="217"/>
      <c r="AD854" s="209"/>
      <c r="AE854" s="209"/>
      <c r="AF854" s="209"/>
      <c r="AG854" s="218"/>
      <c r="AH854" s="212"/>
      <c r="AI854" s="212"/>
      <c r="AJ854" s="219" t="n">
        <f aca="false">SeqEnd-SeqBeg+1</f>
        <v>1</v>
      </c>
      <c r="AK854" s="220" t="n">
        <f aca="false">AND( SeqBeg&lt;=Beg  , End &lt;=SeqEnd )</f>
        <v>0</v>
      </c>
      <c r="AL854" s="212"/>
      <c r="AM854" s="212"/>
      <c r="AN854" s="221"/>
      <c r="AO854" s="147" t="s">
        <v>103</v>
      </c>
      <c r="AP854" s="147" t="s">
        <v>103</v>
      </c>
      <c r="AQ854" s="147" t="s">
        <v>103</v>
      </c>
      <c r="AR854" s="147" t="s">
        <v>103</v>
      </c>
      <c r="AS854" s="147" t="s">
        <v>103</v>
      </c>
      <c r="AT854" s="147" t="s">
        <v>103</v>
      </c>
      <c r="AV854" s="212"/>
      <c r="AW854" s="222" t="str">
        <f aca="false">HYPERLINK(CONCATENATE("http://www.ncbi.nlm.nih.gov/nuccore/",BM854),BM854)</f>
        <v>KC911873</v>
      </c>
      <c r="AX854" s="219" t="str">
        <f aca="false">CONCATENATE(D854,IF(I854="","",CONCATENATE(".",I854)),IF(K854="","",CONCATENATE(".",K854)),IF(M854="","",CONCATENATE(".",M854)),IF(R854="","",CONCATENATE(".",R854)),IF(U854="","","(*)"))</f>
        <v>3.FRA.Toulouse .hum</v>
      </c>
      <c r="AY854" s="170" t="str">
        <f aca="false">CONCATENATE(BM854,".",BN854)</f>
        <v>KC911873.TR6 / 17</v>
      </c>
      <c r="AZ854" s="171" t="str">
        <f aca="false">IF(AV854="",IF(ISNUMBER(FIND(".",A854)),LEFT(A854,FIND(".",A854)-1),A854),AV854)</f>
        <v>KC911873</v>
      </c>
      <c r="BA854" s="171" t="str">
        <f aca="false">IF(ISNUMBER(FIND("-",AZ854)),LEFT(AZ854,FIND("-",AZ854)-1),AZ854)</f>
        <v>KC911873</v>
      </c>
      <c r="BB854" s="170" t="str">
        <f aca="false"> MEGAname &amp; "="</f>
        <v>KC911873=</v>
      </c>
      <c r="BC854" s="170" t="str">
        <f aca="false">Clear &amp; IF(span ,"Span","out")</f>
        <v>KC911873=out</v>
      </c>
      <c r="BD854" s="170" t="str">
        <f aca="false">Clear &amp; IF(span, IF(B854=".","Selected",B854),"out")</f>
        <v>KC911873=out</v>
      </c>
      <c r="BE854" s="170" t="str">
        <f aca="false">Clear &amp; Strain</f>
        <v>KC911873=TR6</v>
      </c>
      <c r="BF854" s="170" t="str">
        <f aca="false">CONCATENATE(A854,"=",F854,". ",AX854,IF(AB854="","",CONCATENATE(".",AB854)))</f>
        <v>KC911873=TR6. 3.FRA.Toulouse .hum</v>
      </c>
      <c r="BG854" s="170" t="str">
        <f aca="false">CONCATENATE(A854,"=",F854,". ",AX854)</f>
        <v>KC911873=TR6. 3.FRA.Toulouse .hum</v>
      </c>
      <c r="BH854" s="170" t="str">
        <f aca="false">CONCATENATE(A854,"=",AX854)</f>
        <v>KC911873=3.FRA.Toulouse .hum</v>
      </c>
      <c r="BI854" s="170" t="str">
        <f aca="false">CONCATENATE(A854,"=",ComForSubtype,D854)</f>
        <v>KC911873=3</v>
      </c>
      <c r="BJ854" s="170" t="str">
        <f aca="false">CONCATENATE(A854,"=",E854)</f>
        <v>KC911873=3chi</v>
      </c>
      <c r="BK854" s="170" t="str">
        <f aca="false">CONCATENATE(A854,"=",C854)</f>
        <v>KC911873=3</v>
      </c>
      <c r="BL854" s="170" t="str">
        <f aca="false">CONCATENATE(D854,"=")</f>
        <v>3=</v>
      </c>
      <c r="BM854" s="223" t="str">
        <f aca="false">IF(BA854="XX","",BA854)</f>
        <v>KC911873</v>
      </c>
      <c r="BN854" s="224" t="str">
        <f aca="false">CONCATENATE(IF(F854="","",F854),IF(G854="","",CONCATENATE(" / ",G854)))</f>
        <v>TR6 / 17</v>
      </c>
      <c r="BO854" s="225" t="str">
        <f aca="false">AX854</f>
        <v>3.FRA.Toulouse .hum</v>
      </c>
      <c r="BP854" s="226" t="str">
        <f aca="false">IF(V854="","",V854)</f>
        <v/>
      </c>
      <c r="BQ854" s="226" t="str">
        <f aca="false">IF(W854="","",CONCATENATE(W854,IF(LEFT(AO854,1)="s","+","")))</f>
        <v/>
      </c>
      <c r="BR854" s="226" t="str">
        <f aca="false">IF(X854="","",CONCATENATE(X854,IF(LEFT(AQ854,1)="s","+","")))</f>
        <v/>
      </c>
      <c r="BS854" s="226" t="str">
        <f aca="false">IF(Y854="","",CONCATENATE(Y854,IF(LEFT(AR854,1)="s","+","")))</f>
        <v/>
      </c>
      <c r="BT854" s="226" t="str">
        <f aca="false">IF(Z854="","",CONCATENATE(Z854,IF(LEFT(AS854,1)="s","+","")))</f>
        <v/>
      </c>
      <c r="BU854" s="227" t="str">
        <f aca="false">IF(AA854="","",CONCATENATE(AA854,IF(LEFT(AT854,1)="s","+","")))</f>
        <v/>
      </c>
      <c r="BV854" s="212"/>
      <c r="BW854" s="177" t="s">
        <v>338</v>
      </c>
      <c r="BX854" s="170" t="str">
        <f aca="false">IF(BW854&lt;&gt;"",IF(ISNUMBER(FIND("=",BW854)),LEFT(BW854,FIND("=",BW854)-1),BW854),BW854)</f>
        <v>xx</v>
      </c>
      <c r="BY854" s="170" t="str">
        <f aca="false">IF(BW854&lt;&gt;"",IF(ISNUMBER(FIND("=",BW854)),RIGHT(BW854,LEN(BW854)-FIND("=",BW854)),""),"")</f>
        <v>Non_select</v>
      </c>
      <c r="BZ854" s="170" t="str">
        <f aca="false">IF(BX854&lt;&gt;"",IF(ISNUMBER(FIND(".",BX854)),LEFT(BX854,FIND(".",BX854)-1),BX854),BX854)</f>
        <v>xx</v>
      </c>
      <c r="CA854" s="170" t="str">
        <f aca="false">IF(BX854&lt;&gt;"",IF(ISNUMBER(FIND(".",BX854)),RIGHT(BX854,LEN(BX854)-FIND(".",BX854)),""),"")</f>
        <v/>
      </c>
      <c r="CB854" s="212"/>
      <c r="CC854" s="170" t="str">
        <f aca="false">A854</f>
        <v>KC911873</v>
      </c>
      <c r="CD854" s="178" t="s">
        <v>339</v>
      </c>
      <c r="CE854" s="178" t="s">
        <v>340</v>
      </c>
      <c r="CF854" s="178" t="s">
        <v>341</v>
      </c>
      <c r="CG854" s="212"/>
      <c r="CH854" s="212"/>
      <c r="CI854" s="212"/>
      <c r="CJ854" s="212"/>
      <c r="CK854" s="178"/>
      <c r="CL854" s="212"/>
      <c r="CM854" s="212"/>
      <c r="CN854" s="212"/>
      <c r="CO854" s="212"/>
      <c r="CP854" s="212"/>
      <c r="CQ854" s="212"/>
      <c r="CR854" s="228" t="n">
        <f aca="false">C854</f>
        <v>3</v>
      </c>
      <c r="CS854" s="229" t="n">
        <f aca="false">D854</f>
        <v>3</v>
      </c>
      <c r="CT854" s="170" t="str">
        <f aca="false">CONCATENATE(CD854," strain ",CM854," ",CL854,", partial cds")</f>
        <v>Hepatitis E virus strain  , partial cds</v>
      </c>
    </row>
    <row r="855" s="146" customFormat="true" ht="11.9" hidden="true" customHeight="true" outlineLevel="0" collapsed="false">
      <c r="A855" s="154" t="s">
        <v>1982</v>
      </c>
      <c r="B855" s="147" t="s">
        <v>371</v>
      </c>
      <c r="C855" s="148" t="n">
        <v>3</v>
      </c>
      <c r="D855" s="148" t="n">
        <v>3</v>
      </c>
      <c r="E855" s="150" t="s">
        <v>949</v>
      </c>
      <c r="F855" s="154" t="s">
        <v>1966</v>
      </c>
      <c r="G855" s="221" t="n">
        <v>18</v>
      </c>
      <c r="H855" s="146" t="s">
        <v>758</v>
      </c>
      <c r="I855" s="153" t="s">
        <v>759</v>
      </c>
      <c r="J855" s="154" t="s">
        <v>395</v>
      </c>
      <c r="K855" s="155" t="s">
        <v>760</v>
      </c>
      <c r="L855" s="231" t="s">
        <v>760</v>
      </c>
      <c r="M855" s="157" t="s">
        <v>348</v>
      </c>
      <c r="N855" s="213"/>
      <c r="O855" s="159" t="n">
        <v>2006</v>
      </c>
      <c r="P855" s="160" t="s">
        <v>1967</v>
      </c>
      <c r="Q855" s="160" t="n">
        <v>1</v>
      </c>
      <c r="R855" s="212"/>
      <c r="S855" s="212"/>
      <c r="T855" s="215"/>
      <c r="U855" s="215"/>
      <c r="V855" s="209"/>
      <c r="W855" s="217"/>
      <c r="X855" s="209"/>
      <c r="Y855" s="209"/>
      <c r="Z855" s="209"/>
      <c r="AA855" s="216"/>
      <c r="AB855" s="217"/>
      <c r="AC855" s="217"/>
      <c r="AD855" s="209"/>
      <c r="AE855" s="209"/>
      <c r="AF855" s="209"/>
      <c r="AG855" s="218"/>
      <c r="AH855" s="212"/>
      <c r="AI855" s="212"/>
      <c r="AJ855" s="219" t="n">
        <f aca="false">SeqEnd-SeqBeg+1</f>
        <v>1</v>
      </c>
      <c r="AK855" s="220" t="n">
        <f aca="false">AND( SeqBeg&lt;=Beg  , End &lt;=SeqEnd )</f>
        <v>0</v>
      </c>
      <c r="AL855" s="212"/>
      <c r="AM855" s="212"/>
      <c r="AN855" s="221"/>
      <c r="AO855" s="147" t="s">
        <v>103</v>
      </c>
      <c r="AP855" s="147" t="s">
        <v>103</v>
      </c>
      <c r="AQ855" s="147" t="s">
        <v>103</v>
      </c>
      <c r="AR855" s="147" t="s">
        <v>103</v>
      </c>
      <c r="AS855" s="147" t="s">
        <v>103</v>
      </c>
      <c r="AT855" s="147" t="s">
        <v>103</v>
      </c>
      <c r="AV855" s="212"/>
      <c r="AW855" s="222" t="str">
        <f aca="false">HYPERLINK(CONCATENATE("http://www.ncbi.nlm.nih.gov/nuccore/",BM855),BM855)</f>
        <v>KC911874</v>
      </c>
      <c r="AX855" s="219" t="str">
        <f aca="false">CONCATENATE(D855,IF(I855="","",CONCATENATE(".",I855)),IF(K855="","",CONCATENATE(".",K855)),IF(M855="","",CONCATENATE(".",M855)),IF(R855="","",CONCATENATE(".",R855)),IF(U855="","","(*)"))</f>
        <v>3.FRA.Toulouse .hum</v>
      </c>
      <c r="AY855" s="170" t="str">
        <f aca="false">CONCATENATE(BM855,".",BN855)</f>
        <v>KC911874.TR6 / 18</v>
      </c>
      <c r="AZ855" s="171" t="str">
        <f aca="false">IF(AV855="",IF(ISNUMBER(FIND(".",A855)),LEFT(A855,FIND(".",A855)-1),A855),AV855)</f>
        <v>KC911874</v>
      </c>
      <c r="BA855" s="171" t="str">
        <f aca="false">IF(ISNUMBER(FIND("-",AZ855)),LEFT(AZ855,FIND("-",AZ855)-1),AZ855)</f>
        <v>KC911874</v>
      </c>
      <c r="BB855" s="170" t="str">
        <f aca="false"> MEGAname &amp; "="</f>
        <v>KC911874=</v>
      </c>
      <c r="BC855" s="170" t="str">
        <f aca="false">Clear &amp; IF(span ,"Span","out")</f>
        <v>KC911874=out</v>
      </c>
      <c r="BD855" s="170" t="str">
        <f aca="false">Clear &amp; IF(span, IF(B855=".","Selected",B855),"out")</f>
        <v>KC911874=out</v>
      </c>
      <c r="BE855" s="170" t="str">
        <f aca="false">Clear &amp; Strain</f>
        <v>KC911874=TR6</v>
      </c>
      <c r="BF855" s="170" t="str">
        <f aca="false">CONCATENATE(A855,"=",F855,". ",AX855,IF(AB855="","",CONCATENATE(".",AB855)))</f>
        <v>KC911874=TR6. 3.FRA.Toulouse .hum</v>
      </c>
      <c r="BG855" s="170" t="str">
        <f aca="false">CONCATENATE(A855,"=",F855,". ",AX855)</f>
        <v>KC911874=TR6. 3.FRA.Toulouse .hum</v>
      </c>
      <c r="BH855" s="170" t="str">
        <f aca="false">CONCATENATE(A855,"=",AX855)</f>
        <v>KC911874=3.FRA.Toulouse .hum</v>
      </c>
      <c r="BI855" s="170" t="str">
        <f aca="false">CONCATENATE(A855,"=",ComForSubtype,D855)</f>
        <v>KC911874=3</v>
      </c>
      <c r="BJ855" s="170" t="str">
        <f aca="false">CONCATENATE(A855,"=",E855)</f>
        <v>KC911874=3chi</v>
      </c>
      <c r="BK855" s="170" t="str">
        <f aca="false">CONCATENATE(A855,"=",C855)</f>
        <v>KC911874=3</v>
      </c>
      <c r="BL855" s="170" t="str">
        <f aca="false">CONCATENATE(D855,"=")</f>
        <v>3=</v>
      </c>
      <c r="BM855" s="223" t="str">
        <f aca="false">IF(BA855="XX","",BA855)</f>
        <v>KC911874</v>
      </c>
      <c r="BN855" s="224" t="str">
        <f aca="false">CONCATENATE(IF(F855="","",F855),IF(G855="","",CONCATENATE(" / ",G855)))</f>
        <v>TR6 / 18</v>
      </c>
      <c r="BO855" s="225" t="str">
        <f aca="false">AX855</f>
        <v>3.FRA.Toulouse .hum</v>
      </c>
      <c r="BP855" s="226" t="str">
        <f aca="false">IF(V855="","",V855)</f>
        <v/>
      </c>
      <c r="BQ855" s="226" t="str">
        <f aca="false">IF(W855="","",CONCATENATE(W855,IF(LEFT(AO855,1)="s","+","")))</f>
        <v/>
      </c>
      <c r="BR855" s="226" t="str">
        <f aca="false">IF(X855="","",CONCATENATE(X855,IF(LEFT(AQ855,1)="s","+","")))</f>
        <v/>
      </c>
      <c r="BS855" s="226" t="str">
        <f aca="false">IF(Y855="","",CONCATENATE(Y855,IF(LEFT(AR855,1)="s","+","")))</f>
        <v/>
      </c>
      <c r="BT855" s="226" t="str">
        <f aca="false">IF(Z855="","",CONCATENATE(Z855,IF(LEFT(AS855,1)="s","+","")))</f>
        <v/>
      </c>
      <c r="BU855" s="227" t="str">
        <f aca="false">IF(AA855="","",CONCATENATE(AA855,IF(LEFT(AT855,1)="s","+","")))</f>
        <v/>
      </c>
      <c r="BV855" s="212"/>
      <c r="BW855" s="177" t="s">
        <v>338</v>
      </c>
      <c r="BX855" s="170" t="str">
        <f aca="false">IF(BW855&lt;&gt;"",IF(ISNUMBER(FIND("=",BW855)),LEFT(BW855,FIND("=",BW855)-1),BW855),BW855)</f>
        <v>xx</v>
      </c>
      <c r="BY855" s="170" t="str">
        <f aca="false">IF(BW855&lt;&gt;"",IF(ISNUMBER(FIND("=",BW855)),RIGHT(BW855,LEN(BW855)-FIND("=",BW855)),""),"")</f>
        <v>Non_select</v>
      </c>
      <c r="BZ855" s="170" t="str">
        <f aca="false">IF(BX855&lt;&gt;"",IF(ISNUMBER(FIND(".",BX855)),LEFT(BX855,FIND(".",BX855)-1),BX855),BX855)</f>
        <v>xx</v>
      </c>
      <c r="CA855" s="170" t="str">
        <f aca="false">IF(BX855&lt;&gt;"",IF(ISNUMBER(FIND(".",BX855)),RIGHT(BX855,LEN(BX855)-FIND(".",BX855)),""),"")</f>
        <v/>
      </c>
      <c r="CB855" s="212"/>
      <c r="CC855" s="170" t="str">
        <f aca="false">A855</f>
        <v>KC911874</v>
      </c>
      <c r="CD855" s="178" t="s">
        <v>339</v>
      </c>
      <c r="CE855" s="178" t="s">
        <v>340</v>
      </c>
      <c r="CF855" s="178" t="s">
        <v>341</v>
      </c>
      <c r="CG855" s="212"/>
      <c r="CH855" s="212"/>
      <c r="CI855" s="212"/>
      <c r="CJ855" s="212"/>
      <c r="CK855" s="178"/>
      <c r="CL855" s="212"/>
      <c r="CM855" s="212"/>
      <c r="CN855" s="212"/>
      <c r="CO855" s="212"/>
      <c r="CP855" s="212"/>
      <c r="CQ855" s="212"/>
      <c r="CR855" s="228" t="n">
        <f aca="false">C855</f>
        <v>3</v>
      </c>
      <c r="CS855" s="229" t="n">
        <f aca="false">D855</f>
        <v>3</v>
      </c>
      <c r="CT855" s="170" t="str">
        <f aca="false">CONCATENATE(CD855," strain ",CM855," ",CL855,", partial cds")</f>
        <v>Hepatitis E virus strain  , partial cds</v>
      </c>
    </row>
    <row r="856" s="146" customFormat="true" ht="11.9" hidden="true" customHeight="true" outlineLevel="0" collapsed="false">
      <c r="A856" s="154" t="s">
        <v>1983</v>
      </c>
      <c r="B856" s="147" t="s">
        <v>371</v>
      </c>
      <c r="C856" s="148" t="n">
        <v>3</v>
      </c>
      <c r="D856" s="148" t="n">
        <v>3</v>
      </c>
      <c r="E856" s="150" t="s">
        <v>949</v>
      </c>
      <c r="F856" s="154" t="s">
        <v>1966</v>
      </c>
      <c r="G856" s="221" t="n">
        <v>19</v>
      </c>
      <c r="H856" s="146" t="s">
        <v>758</v>
      </c>
      <c r="I856" s="153" t="s">
        <v>759</v>
      </c>
      <c r="J856" s="154" t="s">
        <v>395</v>
      </c>
      <c r="K856" s="155" t="s">
        <v>760</v>
      </c>
      <c r="L856" s="231" t="s">
        <v>760</v>
      </c>
      <c r="M856" s="157" t="s">
        <v>348</v>
      </c>
      <c r="N856" s="213"/>
      <c r="O856" s="159" t="n">
        <v>2006</v>
      </c>
      <c r="P856" s="160" t="s">
        <v>1967</v>
      </c>
      <c r="Q856" s="160" t="n">
        <v>1</v>
      </c>
      <c r="R856" s="212"/>
      <c r="S856" s="212"/>
      <c r="T856" s="215"/>
      <c r="U856" s="215"/>
      <c r="V856" s="209"/>
      <c r="W856" s="217"/>
      <c r="X856" s="209"/>
      <c r="Y856" s="209"/>
      <c r="Z856" s="209"/>
      <c r="AA856" s="216"/>
      <c r="AB856" s="217"/>
      <c r="AC856" s="217"/>
      <c r="AD856" s="209"/>
      <c r="AE856" s="209"/>
      <c r="AF856" s="209"/>
      <c r="AG856" s="218"/>
      <c r="AH856" s="212"/>
      <c r="AI856" s="212"/>
      <c r="AJ856" s="219" t="n">
        <f aca="false">SeqEnd-SeqBeg+1</f>
        <v>1</v>
      </c>
      <c r="AK856" s="220" t="n">
        <f aca="false">AND( SeqBeg&lt;=Beg  , End &lt;=SeqEnd )</f>
        <v>0</v>
      </c>
      <c r="AL856" s="212"/>
      <c r="AM856" s="212"/>
      <c r="AN856" s="221"/>
      <c r="AO856" s="147" t="s">
        <v>103</v>
      </c>
      <c r="AP856" s="147" t="s">
        <v>103</v>
      </c>
      <c r="AQ856" s="147" t="s">
        <v>103</v>
      </c>
      <c r="AR856" s="147" t="s">
        <v>103</v>
      </c>
      <c r="AS856" s="147" t="s">
        <v>103</v>
      </c>
      <c r="AT856" s="147" t="s">
        <v>103</v>
      </c>
      <c r="AV856" s="212"/>
      <c r="AW856" s="222" t="str">
        <f aca="false">HYPERLINK(CONCATENATE("http://www.ncbi.nlm.nih.gov/nuccore/",BM856),BM856)</f>
        <v>KC911875</v>
      </c>
      <c r="AX856" s="219" t="str">
        <f aca="false">CONCATENATE(D856,IF(I856="","",CONCATENATE(".",I856)),IF(K856="","",CONCATENATE(".",K856)),IF(M856="","",CONCATENATE(".",M856)),IF(R856="","",CONCATENATE(".",R856)),IF(U856="","","(*)"))</f>
        <v>3.FRA.Toulouse .hum</v>
      </c>
      <c r="AY856" s="170" t="str">
        <f aca="false">CONCATENATE(BM856,".",BN856)</f>
        <v>KC911875.TR6 / 19</v>
      </c>
      <c r="AZ856" s="171" t="str">
        <f aca="false">IF(AV856="",IF(ISNUMBER(FIND(".",A856)),LEFT(A856,FIND(".",A856)-1),A856),AV856)</f>
        <v>KC911875</v>
      </c>
      <c r="BA856" s="171" t="str">
        <f aca="false">IF(ISNUMBER(FIND("-",AZ856)),LEFT(AZ856,FIND("-",AZ856)-1),AZ856)</f>
        <v>KC911875</v>
      </c>
      <c r="BB856" s="170" t="str">
        <f aca="false"> MEGAname &amp; "="</f>
        <v>KC911875=</v>
      </c>
      <c r="BC856" s="170" t="str">
        <f aca="false">Clear &amp; IF(span ,"Span","out")</f>
        <v>KC911875=out</v>
      </c>
      <c r="BD856" s="170" t="str">
        <f aca="false">Clear &amp; IF(span, IF(B856=".","Selected",B856),"out")</f>
        <v>KC911875=out</v>
      </c>
      <c r="BE856" s="170" t="str">
        <f aca="false">Clear &amp; Strain</f>
        <v>KC911875=TR6</v>
      </c>
      <c r="BF856" s="170" t="str">
        <f aca="false">CONCATENATE(A856,"=",F856,". ",AX856,IF(AB856="","",CONCATENATE(".",AB856)))</f>
        <v>KC911875=TR6. 3.FRA.Toulouse .hum</v>
      </c>
      <c r="BG856" s="170" t="str">
        <f aca="false">CONCATENATE(A856,"=",F856,". ",AX856)</f>
        <v>KC911875=TR6. 3.FRA.Toulouse .hum</v>
      </c>
      <c r="BH856" s="170" t="str">
        <f aca="false">CONCATENATE(A856,"=",AX856)</f>
        <v>KC911875=3.FRA.Toulouse .hum</v>
      </c>
      <c r="BI856" s="170" t="str">
        <f aca="false">CONCATENATE(A856,"=",ComForSubtype,D856)</f>
        <v>KC911875=3</v>
      </c>
      <c r="BJ856" s="170" t="str">
        <f aca="false">CONCATENATE(A856,"=",E856)</f>
        <v>KC911875=3chi</v>
      </c>
      <c r="BK856" s="170" t="str">
        <f aca="false">CONCATENATE(A856,"=",C856)</f>
        <v>KC911875=3</v>
      </c>
      <c r="BL856" s="170" t="str">
        <f aca="false">CONCATENATE(D856,"=")</f>
        <v>3=</v>
      </c>
      <c r="BM856" s="223" t="str">
        <f aca="false">IF(BA856="XX","",BA856)</f>
        <v>KC911875</v>
      </c>
      <c r="BN856" s="224" t="str">
        <f aca="false">CONCATENATE(IF(F856="","",F856),IF(G856="","",CONCATENATE(" / ",G856)))</f>
        <v>TR6 / 19</v>
      </c>
      <c r="BO856" s="225" t="str">
        <f aca="false">AX856</f>
        <v>3.FRA.Toulouse .hum</v>
      </c>
      <c r="BP856" s="226" t="str">
        <f aca="false">IF(V856="","",V856)</f>
        <v/>
      </c>
      <c r="BQ856" s="226" t="str">
        <f aca="false">IF(W856="","",CONCATENATE(W856,IF(LEFT(AO856,1)="s","+","")))</f>
        <v/>
      </c>
      <c r="BR856" s="226" t="str">
        <f aca="false">IF(X856="","",CONCATENATE(X856,IF(LEFT(AQ856,1)="s","+","")))</f>
        <v/>
      </c>
      <c r="BS856" s="226" t="str">
        <f aca="false">IF(Y856="","",CONCATENATE(Y856,IF(LEFT(AR856,1)="s","+","")))</f>
        <v/>
      </c>
      <c r="BT856" s="226" t="str">
        <f aca="false">IF(Z856="","",CONCATENATE(Z856,IF(LEFT(AS856,1)="s","+","")))</f>
        <v/>
      </c>
      <c r="BU856" s="227" t="str">
        <f aca="false">IF(AA856="","",CONCATENATE(AA856,IF(LEFT(AT856,1)="s","+","")))</f>
        <v/>
      </c>
      <c r="BV856" s="212"/>
      <c r="BW856" s="177" t="s">
        <v>338</v>
      </c>
      <c r="BX856" s="170" t="str">
        <f aca="false">IF(BW856&lt;&gt;"",IF(ISNUMBER(FIND("=",BW856)),LEFT(BW856,FIND("=",BW856)-1),BW856),BW856)</f>
        <v>xx</v>
      </c>
      <c r="BY856" s="170" t="str">
        <f aca="false">IF(BW856&lt;&gt;"",IF(ISNUMBER(FIND("=",BW856)),RIGHT(BW856,LEN(BW856)-FIND("=",BW856)),""),"")</f>
        <v>Non_select</v>
      </c>
      <c r="BZ856" s="170" t="str">
        <f aca="false">IF(BX856&lt;&gt;"",IF(ISNUMBER(FIND(".",BX856)),LEFT(BX856,FIND(".",BX856)-1),BX856),BX856)</f>
        <v>xx</v>
      </c>
      <c r="CA856" s="170" t="str">
        <f aca="false">IF(BX856&lt;&gt;"",IF(ISNUMBER(FIND(".",BX856)),RIGHT(BX856,LEN(BX856)-FIND(".",BX856)),""),"")</f>
        <v/>
      </c>
      <c r="CB856" s="212"/>
      <c r="CC856" s="170" t="str">
        <f aca="false">A856</f>
        <v>KC911875</v>
      </c>
      <c r="CD856" s="178" t="s">
        <v>339</v>
      </c>
      <c r="CE856" s="178" t="s">
        <v>340</v>
      </c>
      <c r="CF856" s="178" t="s">
        <v>341</v>
      </c>
      <c r="CG856" s="212"/>
      <c r="CH856" s="212"/>
      <c r="CI856" s="212"/>
      <c r="CJ856" s="212"/>
      <c r="CK856" s="178"/>
      <c r="CL856" s="212"/>
      <c r="CM856" s="212"/>
      <c r="CN856" s="212"/>
      <c r="CO856" s="212"/>
      <c r="CP856" s="212"/>
      <c r="CQ856" s="212"/>
      <c r="CR856" s="228" t="n">
        <f aca="false">C856</f>
        <v>3</v>
      </c>
      <c r="CS856" s="229" t="n">
        <f aca="false">D856</f>
        <v>3</v>
      </c>
      <c r="CT856" s="170" t="str">
        <f aca="false">CONCATENATE(CD856," strain ",CM856," ",CL856,", partial cds")</f>
        <v>Hepatitis E virus strain  , partial cds</v>
      </c>
    </row>
    <row r="857" s="146" customFormat="true" ht="11.9" hidden="true" customHeight="true" outlineLevel="0" collapsed="false">
      <c r="A857" s="154" t="s">
        <v>1984</v>
      </c>
      <c r="B857" s="147" t="s">
        <v>371</v>
      </c>
      <c r="C857" s="148" t="n">
        <v>3</v>
      </c>
      <c r="D857" s="148" t="n">
        <v>3</v>
      </c>
      <c r="E857" s="150" t="s">
        <v>949</v>
      </c>
      <c r="F857" s="154" t="s">
        <v>1966</v>
      </c>
      <c r="G857" s="221" t="n">
        <v>20</v>
      </c>
      <c r="H857" s="146" t="s">
        <v>758</v>
      </c>
      <c r="I857" s="153" t="s">
        <v>759</v>
      </c>
      <c r="J857" s="154" t="s">
        <v>395</v>
      </c>
      <c r="K857" s="155" t="s">
        <v>760</v>
      </c>
      <c r="L857" s="231" t="s">
        <v>760</v>
      </c>
      <c r="M857" s="157" t="s">
        <v>348</v>
      </c>
      <c r="N857" s="213"/>
      <c r="O857" s="159" t="n">
        <v>2006</v>
      </c>
      <c r="P857" s="160" t="s">
        <v>1967</v>
      </c>
      <c r="Q857" s="160" t="n">
        <v>1</v>
      </c>
      <c r="R857" s="212"/>
      <c r="S857" s="212"/>
      <c r="T857" s="215"/>
      <c r="U857" s="215"/>
      <c r="V857" s="209"/>
      <c r="W857" s="217"/>
      <c r="X857" s="209"/>
      <c r="Y857" s="209"/>
      <c r="Z857" s="209"/>
      <c r="AA857" s="216"/>
      <c r="AB857" s="217"/>
      <c r="AC857" s="217"/>
      <c r="AD857" s="209"/>
      <c r="AE857" s="209"/>
      <c r="AF857" s="209"/>
      <c r="AG857" s="218"/>
      <c r="AH857" s="212"/>
      <c r="AI857" s="212"/>
      <c r="AJ857" s="219" t="n">
        <f aca="false">SeqEnd-SeqBeg+1</f>
        <v>1</v>
      </c>
      <c r="AK857" s="220" t="n">
        <f aca="false">AND( SeqBeg&lt;=Beg  , End &lt;=SeqEnd )</f>
        <v>0</v>
      </c>
      <c r="AL857" s="212"/>
      <c r="AM857" s="212"/>
      <c r="AN857" s="221"/>
      <c r="AO857" s="147" t="s">
        <v>103</v>
      </c>
      <c r="AP857" s="147" t="s">
        <v>103</v>
      </c>
      <c r="AQ857" s="147" t="s">
        <v>103</v>
      </c>
      <c r="AR857" s="147" t="s">
        <v>103</v>
      </c>
      <c r="AS857" s="147" t="s">
        <v>103</v>
      </c>
      <c r="AT857" s="147" t="s">
        <v>103</v>
      </c>
      <c r="AV857" s="212"/>
      <c r="AW857" s="222" t="str">
        <f aca="false">HYPERLINK(CONCATENATE("http://www.ncbi.nlm.nih.gov/nuccore/",BM857),BM857)</f>
        <v>KC911876</v>
      </c>
      <c r="AX857" s="219" t="str">
        <f aca="false">CONCATENATE(D857,IF(I857="","",CONCATENATE(".",I857)),IF(K857="","",CONCATENATE(".",K857)),IF(M857="","",CONCATENATE(".",M857)),IF(R857="","",CONCATENATE(".",R857)),IF(U857="","","(*)"))</f>
        <v>3.FRA.Toulouse .hum</v>
      </c>
      <c r="AY857" s="170" t="str">
        <f aca="false">CONCATENATE(BM857,".",BN857)</f>
        <v>KC911876.TR6 / 20</v>
      </c>
      <c r="AZ857" s="171" t="str">
        <f aca="false">IF(AV857="",IF(ISNUMBER(FIND(".",A857)),LEFT(A857,FIND(".",A857)-1),A857),AV857)</f>
        <v>KC911876</v>
      </c>
      <c r="BA857" s="171" t="str">
        <f aca="false">IF(ISNUMBER(FIND("-",AZ857)),LEFT(AZ857,FIND("-",AZ857)-1),AZ857)</f>
        <v>KC911876</v>
      </c>
      <c r="BB857" s="170" t="str">
        <f aca="false"> MEGAname &amp; "="</f>
        <v>KC911876=</v>
      </c>
      <c r="BC857" s="170" t="str">
        <f aca="false">Clear &amp; IF(span ,"Span","out")</f>
        <v>KC911876=out</v>
      </c>
      <c r="BD857" s="170" t="str">
        <f aca="false">Clear &amp; IF(span, IF(B857=".","Selected",B857),"out")</f>
        <v>KC911876=out</v>
      </c>
      <c r="BE857" s="170" t="str">
        <f aca="false">Clear &amp; Strain</f>
        <v>KC911876=TR6</v>
      </c>
      <c r="BF857" s="170" t="str">
        <f aca="false">CONCATENATE(A857,"=",F857,". ",AX857,IF(AB857="","",CONCATENATE(".",AB857)))</f>
        <v>KC911876=TR6. 3.FRA.Toulouse .hum</v>
      </c>
      <c r="BG857" s="170" t="str">
        <f aca="false">CONCATENATE(A857,"=",F857,". ",AX857)</f>
        <v>KC911876=TR6. 3.FRA.Toulouse .hum</v>
      </c>
      <c r="BH857" s="170" t="str">
        <f aca="false">CONCATENATE(A857,"=",AX857)</f>
        <v>KC911876=3.FRA.Toulouse .hum</v>
      </c>
      <c r="BI857" s="170" t="str">
        <f aca="false">CONCATENATE(A857,"=",ComForSubtype,D857)</f>
        <v>KC911876=3</v>
      </c>
      <c r="BJ857" s="170" t="str">
        <f aca="false">CONCATENATE(A857,"=",E857)</f>
        <v>KC911876=3chi</v>
      </c>
      <c r="BK857" s="170" t="str">
        <f aca="false">CONCATENATE(A857,"=",C857)</f>
        <v>KC911876=3</v>
      </c>
      <c r="BL857" s="170" t="str">
        <f aca="false">CONCATENATE(D857,"=")</f>
        <v>3=</v>
      </c>
      <c r="BM857" s="223" t="str">
        <f aca="false">IF(BA857="XX","",BA857)</f>
        <v>KC911876</v>
      </c>
      <c r="BN857" s="224" t="str">
        <f aca="false">CONCATENATE(IF(F857="","",F857),IF(G857="","",CONCATENATE(" / ",G857)))</f>
        <v>TR6 / 20</v>
      </c>
      <c r="BO857" s="225" t="str">
        <f aca="false">AX857</f>
        <v>3.FRA.Toulouse .hum</v>
      </c>
      <c r="BP857" s="226" t="str">
        <f aca="false">IF(V857="","",V857)</f>
        <v/>
      </c>
      <c r="BQ857" s="226" t="str">
        <f aca="false">IF(W857="","",CONCATENATE(W857,IF(LEFT(AO857,1)="s","+","")))</f>
        <v/>
      </c>
      <c r="BR857" s="226" t="str">
        <f aca="false">IF(X857="","",CONCATENATE(X857,IF(LEFT(AQ857,1)="s","+","")))</f>
        <v/>
      </c>
      <c r="BS857" s="226" t="str">
        <f aca="false">IF(Y857="","",CONCATENATE(Y857,IF(LEFT(AR857,1)="s","+","")))</f>
        <v/>
      </c>
      <c r="BT857" s="226" t="str">
        <f aca="false">IF(Z857="","",CONCATENATE(Z857,IF(LEFT(AS857,1)="s","+","")))</f>
        <v/>
      </c>
      <c r="BU857" s="227" t="str">
        <f aca="false">IF(AA857="","",CONCATENATE(AA857,IF(LEFT(AT857,1)="s","+","")))</f>
        <v/>
      </c>
      <c r="BV857" s="212"/>
      <c r="BW857" s="177" t="s">
        <v>338</v>
      </c>
      <c r="BX857" s="170" t="str">
        <f aca="false">IF(BW857&lt;&gt;"",IF(ISNUMBER(FIND("=",BW857)),LEFT(BW857,FIND("=",BW857)-1),BW857),BW857)</f>
        <v>xx</v>
      </c>
      <c r="BY857" s="170" t="str">
        <f aca="false">IF(BW857&lt;&gt;"",IF(ISNUMBER(FIND("=",BW857)),RIGHT(BW857,LEN(BW857)-FIND("=",BW857)),""),"")</f>
        <v>Non_select</v>
      </c>
      <c r="BZ857" s="170" t="str">
        <f aca="false">IF(BX857&lt;&gt;"",IF(ISNUMBER(FIND(".",BX857)),LEFT(BX857,FIND(".",BX857)-1),BX857),BX857)</f>
        <v>xx</v>
      </c>
      <c r="CA857" s="170" t="str">
        <f aca="false">IF(BX857&lt;&gt;"",IF(ISNUMBER(FIND(".",BX857)),RIGHT(BX857,LEN(BX857)-FIND(".",BX857)),""),"")</f>
        <v/>
      </c>
      <c r="CB857" s="212"/>
      <c r="CC857" s="170" t="str">
        <f aca="false">A857</f>
        <v>KC911876</v>
      </c>
      <c r="CD857" s="178" t="s">
        <v>339</v>
      </c>
      <c r="CE857" s="178" t="s">
        <v>340</v>
      </c>
      <c r="CF857" s="178" t="s">
        <v>341</v>
      </c>
      <c r="CG857" s="212"/>
      <c r="CH857" s="212"/>
      <c r="CI857" s="212"/>
      <c r="CJ857" s="212"/>
      <c r="CK857" s="178"/>
      <c r="CL857" s="212"/>
      <c r="CM857" s="212"/>
      <c r="CN857" s="212"/>
      <c r="CO857" s="212"/>
      <c r="CP857" s="212"/>
      <c r="CQ857" s="212"/>
      <c r="CR857" s="228" t="n">
        <f aca="false">C857</f>
        <v>3</v>
      </c>
      <c r="CS857" s="229" t="n">
        <f aca="false">D857</f>
        <v>3</v>
      </c>
      <c r="CT857" s="170" t="str">
        <f aca="false">CONCATENATE(CD857," strain ",CM857," ",CL857,", partial cds")</f>
        <v>Hepatitis E virus strain  , partial cds</v>
      </c>
    </row>
    <row r="858" s="146" customFormat="true" ht="11.9" hidden="true" customHeight="true" outlineLevel="0" collapsed="false">
      <c r="A858" s="154" t="s">
        <v>1985</v>
      </c>
      <c r="B858" s="147" t="s">
        <v>371</v>
      </c>
      <c r="C858" s="148" t="n">
        <v>3</v>
      </c>
      <c r="D858" s="148" t="n">
        <v>3</v>
      </c>
      <c r="E858" s="150" t="s">
        <v>949</v>
      </c>
      <c r="F858" s="154" t="s">
        <v>1966</v>
      </c>
      <c r="G858" s="221" t="n">
        <v>21</v>
      </c>
      <c r="H858" s="146" t="s">
        <v>758</v>
      </c>
      <c r="I858" s="153" t="s">
        <v>759</v>
      </c>
      <c r="J858" s="154" t="s">
        <v>395</v>
      </c>
      <c r="K858" s="155" t="s">
        <v>760</v>
      </c>
      <c r="L858" s="231" t="s">
        <v>760</v>
      </c>
      <c r="M858" s="157" t="s">
        <v>348</v>
      </c>
      <c r="N858" s="213"/>
      <c r="O858" s="159" t="n">
        <v>2006</v>
      </c>
      <c r="P858" s="160" t="s">
        <v>1967</v>
      </c>
      <c r="Q858" s="160" t="n">
        <v>1</v>
      </c>
      <c r="R858" s="212"/>
      <c r="S858" s="212"/>
      <c r="T858" s="215"/>
      <c r="U858" s="215"/>
      <c r="V858" s="209"/>
      <c r="W858" s="217"/>
      <c r="X858" s="209"/>
      <c r="Y858" s="209"/>
      <c r="Z858" s="209"/>
      <c r="AA858" s="216"/>
      <c r="AB858" s="217"/>
      <c r="AC858" s="217"/>
      <c r="AD858" s="209"/>
      <c r="AE858" s="209"/>
      <c r="AF858" s="209"/>
      <c r="AG858" s="218"/>
      <c r="AH858" s="212"/>
      <c r="AI858" s="212"/>
      <c r="AJ858" s="219" t="n">
        <f aca="false">SeqEnd-SeqBeg+1</f>
        <v>1</v>
      </c>
      <c r="AK858" s="220" t="n">
        <f aca="false">AND( SeqBeg&lt;=Beg  , End &lt;=SeqEnd )</f>
        <v>0</v>
      </c>
      <c r="AL858" s="212"/>
      <c r="AM858" s="212"/>
      <c r="AN858" s="221"/>
      <c r="AO858" s="147" t="s">
        <v>103</v>
      </c>
      <c r="AP858" s="147" t="s">
        <v>103</v>
      </c>
      <c r="AQ858" s="147" t="s">
        <v>103</v>
      </c>
      <c r="AR858" s="147" t="s">
        <v>103</v>
      </c>
      <c r="AS858" s="147" t="s">
        <v>103</v>
      </c>
      <c r="AT858" s="147" t="s">
        <v>103</v>
      </c>
      <c r="AV858" s="212"/>
      <c r="AW858" s="222" t="str">
        <f aca="false">HYPERLINK(CONCATENATE("http://www.ncbi.nlm.nih.gov/nuccore/",BM858),BM858)</f>
        <v>KC911877</v>
      </c>
      <c r="AX858" s="219" t="str">
        <f aca="false">CONCATENATE(D858,IF(I858="","",CONCATENATE(".",I858)),IF(K858="","",CONCATENATE(".",K858)),IF(M858="","",CONCATENATE(".",M858)),IF(R858="","",CONCATENATE(".",R858)),IF(U858="","","(*)"))</f>
        <v>3.FRA.Toulouse .hum</v>
      </c>
      <c r="AY858" s="170" t="str">
        <f aca="false">CONCATENATE(BM858,".",BN858)</f>
        <v>KC911877.TR6 / 21</v>
      </c>
      <c r="AZ858" s="171" t="str">
        <f aca="false">IF(AV858="",IF(ISNUMBER(FIND(".",A858)),LEFT(A858,FIND(".",A858)-1),A858),AV858)</f>
        <v>KC911877</v>
      </c>
      <c r="BA858" s="171" t="str">
        <f aca="false">IF(ISNUMBER(FIND("-",AZ858)),LEFT(AZ858,FIND("-",AZ858)-1),AZ858)</f>
        <v>KC911877</v>
      </c>
      <c r="BB858" s="170" t="str">
        <f aca="false"> MEGAname &amp; "="</f>
        <v>KC911877=</v>
      </c>
      <c r="BC858" s="170" t="str">
        <f aca="false">Clear &amp; IF(span ,"Span","out")</f>
        <v>KC911877=out</v>
      </c>
      <c r="BD858" s="170" t="str">
        <f aca="false">Clear &amp; IF(span, IF(B858=".","Selected",B858),"out")</f>
        <v>KC911877=out</v>
      </c>
      <c r="BE858" s="170" t="str">
        <f aca="false">Clear &amp; Strain</f>
        <v>KC911877=TR6</v>
      </c>
      <c r="BF858" s="170" t="str">
        <f aca="false">CONCATENATE(A858,"=",F858,". ",AX858,IF(AB858="","",CONCATENATE(".",AB858)))</f>
        <v>KC911877=TR6. 3.FRA.Toulouse .hum</v>
      </c>
      <c r="BG858" s="170" t="str">
        <f aca="false">CONCATENATE(A858,"=",F858,". ",AX858)</f>
        <v>KC911877=TR6. 3.FRA.Toulouse .hum</v>
      </c>
      <c r="BH858" s="170" t="str">
        <f aca="false">CONCATENATE(A858,"=",AX858)</f>
        <v>KC911877=3.FRA.Toulouse .hum</v>
      </c>
      <c r="BI858" s="170" t="str">
        <f aca="false">CONCATENATE(A858,"=",ComForSubtype,D858)</f>
        <v>KC911877=3</v>
      </c>
      <c r="BJ858" s="170" t="str">
        <f aca="false">CONCATENATE(A858,"=",E858)</f>
        <v>KC911877=3chi</v>
      </c>
      <c r="BK858" s="170" t="str">
        <f aca="false">CONCATENATE(A858,"=",C858)</f>
        <v>KC911877=3</v>
      </c>
      <c r="BL858" s="170" t="str">
        <f aca="false">CONCATENATE(D858,"=")</f>
        <v>3=</v>
      </c>
      <c r="BM858" s="223" t="str">
        <f aca="false">IF(BA858="XX","",BA858)</f>
        <v>KC911877</v>
      </c>
      <c r="BN858" s="224" t="str">
        <f aca="false">CONCATENATE(IF(F858="","",F858),IF(G858="","",CONCATENATE(" / ",G858)))</f>
        <v>TR6 / 21</v>
      </c>
      <c r="BO858" s="225" t="str">
        <f aca="false">AX858</f>
        <v>3.FRA.Toulouse .hum</v>
      </c>
      <c r="BP858" s="226" t="str">
        <f aca="false">IF(V858="","",V858)</f>
        <v/>
      </c>
      <c r="BQ858" s="226" t="str">
        <f aca="false">IF(W858="","",CONCATENATE(W858,IF(LEFT(AO858,1)="s","+","")))</f>
        <v/>
      </c>
      <c r="BR858" s="226" t="str">
        <f aca="false">IF(X858="","",CONCATENATE(X858,IF(LEFT(AQ858,1)="s","+","")))</f>
        <v/>
      </c>
      <c r="BS858" s="226" t="str">
        <f aca="false">IF(Y858="","",CONCATENATE(Y858,IF(LEFT(AR858,1)="s","+","")))</f>
        <v/>
      </c>
      <c r="BT858" s="226" t="str">
        <f aca="false">IF(Z858="","",CONCATENATE(Z858,IF(LEFT(AS858,1)="s","+","")))</f>
        <v/>
      </c>
      <c r="BU858" s="227" t="str">
        <f aca="false">IF(AA858="","",CONCATENATE(AA858,IF(LEFT(AT858,1)="s","+","")))</f>
        <v/>
      </c>
      <c r="BV858" s="212"/>
      <c r="BW858" s="177" t="s">
        <v>338</v>
      </c>
      <c r="BX858" s="170" t="str">
        <f aca="false">IF(BW858&lt;&gt;"",IF(ISNUMBER(FIND("=",BW858)),LEFT(BW858,FIND("=",BW858)-1),BW858),BW858)</f>
        <v>xx</v>
      </c>
      <c r="BY858" s="170" t="str">
        <f aca="false">IF(BW858&lt;&gt;"",IF(ISNUMBER(FIND("=",BW858)),RIGHT(BW858,LEN(BW858)-FIND("=",BW858)),""),"")</f>
        <v>Non_select</v>
      </c>
      <c r="BZ858" s="170" t="str">
        <f aca="false">IF(BX858&lt;&gt;"",IF(ISNUMBER(FIND(".",BX858)),LEFT(BX858,FIND(".",BX858)-1),BX858),BX858)</f>
        <v>xx</v>
      </c>
      <c r="CA858" s="170" t="str">
        <f aca="false">IF(BX858&lt;&gt;"",IF(ISNUMBER(FIND(".",BX858)),RIGHT(BX858,LEN(BX858)-FIND(".",BX858)),""),"")</f>
        <v/>
      </c>
      <c r="CB858" s="212"/>
      <c r="CC858" s="170" t="str">
        <f aca="false">A858</f>
        <v>KC911877</v>
      </c>
      <c r="CD858" s="178" t="s">
        <v>339</v>
      </c>
      <c r="CE858" s="178" t="s">
        <v>340</v>
      </c>
      <c r="CF858" s="178" t="s">
        <v>341</v>
      </c>
      <c r="CG858" s="212"/>
      <c r="CH858" s="212"/>
      <c r="CI858" s="212"/>
      <c r="CJ858" s="212"/>
      <c r="CK858" s="178"/>
      <c r="CL858" s="212"/>
      <c r="CM858" s="212"/>
      <c r="CN858" s="212"/>
      <c r="CO858" s="212"/>
      <c r="CP858" s="212"/>
      <c r="CQ858" s="212"/>
      <c r="CR858" s="228" t="n">
        <f aca="false">C858</f>
        <v>3</v>
      </c>
      <c r="CS858" s="229" t="n">
        <f aca="false">D858</f>
        <v>3</v>
      </c>
      <c r="CT858" s="170" t="str">
        <f aca="false">CONCATENATE(CD858," strain ",CM858," ",CL858,", partial cds")</f>
        <v>Hepatitis E virus strain  , partial cds</v>
      </c>
    </row>
    <row r="859" customFormat="false" ht="11.9" hidden="false" customHeight="true" outlineLevel="0" collapsed="false">
      <c r="A859" s="208" t="s">
        <v>1986</v>
      </c>
      <c r="B859" s="147" t="s">
        <v>735</v>
      </c>
      <c r="C859" s="148" t="n">
        <v>3</v>
      </c>
      <c r="D859" s="149" t="s">
        <v>640</v>
      </c>
      <c r="E859" s="150" t="s">
        <v>949</v>
      </c>
      <c r="F859" s="210" t="s">
        <v>1987</v>
      </c>
      <c r="G859" s="212"/>
      <c r="H859" s="146" t="s">
        <v>405</v>
      </c>
      <c r="I859" s="153" t="s">
        <v>412</v>
      </c>
      <c r="J859" s="146" t="s">
        <v>395</v>
      </c>
      <c r="K859" s="212"/>
      <c r="L859" s="231" t="s">
        <v>1988</v>
      </c>
      <c r="M859" s="157" t="s">
        <v>380</v>
      </c>
      <c r="N859" s="213"/>
      <c r="O859" s="159" t="n">
        <v>2008</v>
      </c>
      <c r="P859" s="212"/>
      <c r="Q859" s="212"/>
      <c r="R859" s="146" t="s">
        <v>88</v>
      </c>
      <c r="T859" s="214"/>
      <c r="U859" s="215"/>
      <c r="V859" s="209"/>
      <c r="W859" s="217"/>
      <c r="X859" s="209"/>
      <c r="Y859" s="209"/>
      <c r="Z859" s="209"/>
      <c r="AA859" s="216"/>
      <c r="AB859" s="217"/>
      <c r="AC859" s="217"/>
      <c r="AD859" s="209"/>
      <c r="AE859" s="209"/>
      <c r="AF859" s="209"/>
      <c r="AG859" s="166" t="str">
        <f aca="false">Regions!$B$35</f>
        <v>ORF2.241</v>
      </c>
      <c r="AH859" s="164" t="n">
        <v>5841</v>
      </c>
      <c r="AI859" s="164" t="n">
        <v>6081</v>
      </c>
      <c r="AJ859" s="219" t="n">
        <f aca="false">SeqEnd-SeqBeg+1</f>
        <v>241</v>
      </c>
      <c r="AK859" s="220" t="n">
        <f aca="false">AND( SeqBeg&lt;=Beg  , End &lt;=SeqEnd )</f>
        <v>0</v>
      </c>
      <c r="AL859" s="212"/>
      <c r="AM859" s="212"/>
      <c r="AN859" s="221"/>
      <c r="AU859" s="146"/>
      <c r="AV859" s="212"/>
      <c r="AW859" s="222" t="str">
        <f aca="false">HYPERLINK(CONCATENATE("http://www.ncbi.nlm.nih.gov/nuccore/",BM859),BM859)</f>
        <v>KF303485</v>
      </c>
      <c r="AX859" s="219" t="str">
        <f aca="false">CONCATENATE(D859,IF(I859="","",CONCATENATE(".",I859)),IF(K859="","",CONCATENATE(".",K859)),IF(M859="","",CONCATENATE(".",M859)),IF(R859="","",CONCATENATE(".",R859)),IF(U859="","","(*)"))</f>
        <v>3.DEU.wb.JLUG</v>
      </c>
      <c r="AY859" s="170" t="str">
        <f aca="false">CONCATENATE(BM859,".",BN859)</f>
        <v>KF303485.wb24</v>
      </c>
      <c r="AZ859" s="171" t="str">
        <f aca="false">IF(AV859="",IF(ISNUMBER(FIND(".",A859)),LEFT(A859,FIND(".",A859)-1),A859),AV859)</f>
        <v>KF303485</v>
      </c>
      <c r="BA859" s="171" t="str">
        <f aca="false">IF(ISNUMBER(FIND("-",AZ859)),LEFT(AZ859,FIND("-",AZ859)-1),AZ859)</f>
        <v>KF303485</v>
      </c>
      <c r="BB859" s="170" t="str">
        <f aca="false"> MEGAname &amp; "="</f>
        <v>KF303485=</v>
      </c>
      <c r="BC859" s="170" t="str">
        <f aca="false">Clear &amp; IF(span ,"Span","out")</f>
        <v>KF303485=out</v>
      </c>
      <c r="BD859" s="170" t="str">
        <f aca="false">Clear &amp; IF(span, IF(B859=".","Selected",B859),"out")</f>
        <v>KF303485=out</v>
      </c>
      <c r="BE859" s="170" t="str">
        <f aca="false">Clear &amp; Strain</f>
        <v>KF303485=wb24</v>
      </c>
      <c r="BF859" s="170" t="str">
        <f aca="false">CONCATENATE(A859,"=",F859,". ",AX859,IF(AB859="","",CONCATENATE(".",AB859)))</f>
        <v>KF303485=wb24. 3.DEU.wb.JLUG</v>
      </c>
      <c r="BG859" s="170" t="str">
        <f aca="false">CONCATENATE(A859,"=",F859,". ",AX859)</f>
        <v>KF303485=wb24. 3.DEU.wb.JLUG</v>
      </c>
      <c r="BH859" s="170" t="str">
        <f aca="false">CONCATENATE(A859,"=",AX859)</f>
        <v>KF303485=3.DEU.wb.JLUG</v>
      </c>
      <c r="BI859" s="170" t="str">
        <f aca="false">CONCATENATE(A859,"=",ComForSubtype,D859)</f>
        <v>KF303485=3</v>
      </c>
      <c r="BJ859" s="170" t="str">
        <f aca="false">CONCATENATE(A859,"=",E859)</f>
        <v>KF303485=3chi</v>
      </c>
      <c r="BK859" s="170" t="str">
        <f aca="false">CONCATENATE(A859,"=",C859)</f>
        <v>KF303485=3</v>
      </c>
      <c r="BL859" s="170" t="str">
        <f aca="false">CONCATENATE(D859,"=")</f>
        <v>3=</v>
      </c>
      <c r="BM859" s="223" t="str">
        <f aca="false">IF(BA859="XX","",BA859)</f>
        <v>KF303485</v>
      </c>
      <c r="BN859" s="224" t="str">
        <f aca="false">CONCATENATE(IF(F859="","",F859),IF(G859="","",CONCATENATE(" / ",G859)))</f>
        <v>wb24</v>
      </c>
      <c r="BO859" s="225" t="str">
        <f aca="false">AX859</f>
        <v>3.DEU.wb.JLUG</v>
      </c>
      <c r="BP859" s="226" t="str">
        <f aca="false">IF(V859="","",V859)</f>
        <v/>
      </c>
      <c r="BQ859" s="226" t="str">
        <f aca="false">IF(W859="","",CONCATENATE(W859,IF(LEFT(AO859,1)="s","+","")))</f>
        <v/>
      </c>
      <c r="BR859" s="226" t="str">
        <f aca="false">IF(X859="","",CONCATENATE(X859,IF(LEFT(AQ859,1)="s","+","")))</f>
        <v/>
      </c>
      <c r="BS859" s="226" t="str">
        <f aca="false">IF(Y859="","",CONCATENATE(Y859,IF(LEFT(AR859,1)="s","+","")))</f>
        <v/>
      </c>
      <c r="BT859" s="226" t="str">
        <f aca="false">IF(Z859="","",CONCATENATE(Z859,IF(LEFT(AS859,1)="s","+","")))</f>
        <v/>
      </c>
      <c r="BU859" s="227" t="str">
        <f aca="false">IF(AA859="","",CONCATENATE(AA859,IF(LEFT(AT859,1)="s","+","")))</f>
        <v/>
      </c>
      <c r="BV859" s="212"/>
      <c r="BW859" s="177" t="s">
        <v>338</v>
      </c>
      <c r="BX859" s="170" t="str">
        <f aca="false">IF(BW859&lt;&gt;"",IF(ISNUMBER(FIND("=",BW859)),LEFT(BW859,FIND("=",BW859)-1),BW859),BW859)</f>
        <v>xx</v>
      </c>
      <c r="BY859" s="170" t="str">
        <f aca="false">IF(BW859&lt;&gt;"",IF(ISNUMBER(FIND("=",BW859)),RIGHT(BW859,LEN(BW859)-FIND("=",BW859)),""),"")</f>
        <v>Non_select</v>
      </c>
      <c r="BZ859" s="170" t="str">
        <f aca="false">IF(BX859&lt;&gt;"",IF(ISNUMBER(FIND(".",BX859)),LEFT(BX859,FIND(".",BX859)-1),BX859),BX859)</f>
        <v>xx</v>
      </c>
      <c r="CA859" s="170" t="str">
        <f aca="false">IF(BX859&lt;&gt;"",IF(ISNUMBER(FIND(".",BX859)),RIGHT(BX859,LEN(BX859)-FIND(".",BX859)),""),"")</f>
        <v/>
      </c>
      <c r="CB859" s="212"/>
      <c r="CC859" s="170" t="str">
        <f aca="false">A859</f>
        <v>KF303485</v>
      </c>
      <c r="CD859" s="178" t="s">
        <v>339</v>
      </c>
      <c r="CE859" s="178" t="s">
        <v>340</v>
      </c>
      <c r="CF859" s="178" t="s">
        <v>341</v>
      </c>
      <c r="CG859" s="212"/>
      <c r="CH859" s="212"/>
      <c r="CI859" s="212"/>
      <c r="CJ859" s="212"/>
      <c r="CK859" s="178"/>
      <c r="CL859" s="212"/>
      <c r="CM859" s="212"/>
      <c r="CN859" s="212"/>
      <c r="CO859" s="212"/>
      <c r="CP859" s="212"/>
      <c r="CQ859" s="212"/>
      <c r="CR859" s="228" t="n">
        <f aca="false">C859</f>
        <v>3</v>
      </c>
      <c r="CS859" s="229" t="str">
        <f aca="false">D859</f>
        <v>3</v>
      </c>
      <c r="CT859" s="170" t="str">
        <f aca="false">CONCATENATE(CD859," strain ",CM859," ",CL859,", partial cds")</f>
        <v>Hepatitis E virus strain  , partial cds</v>
      </c>
    </row>
    <row r="860" customFormat="false" ht="11.9" hidden="false" customHeight="true" outlineLevel="0" collapsed="false">
      <c r="A860" s="208" t="s">
        <v>1989</v>
      </c>
      <c r="B860" s="147" t="s">
        <v>735</v>
      </c>
      <c r="C860" s="148" t="n">
        <v>3</v>
      </c>
      <c r="D860" s="149" t="s">
        <v>640</v>
      </c>
      <c r="E860" s="150" t="s">
        <v>949</v>
      </c>
      <c r="F860" s="210" t="s">
        <v>1990</v>
      </c>
      <c r="G860" s="212"/>
      <c r="H860" s="146" t="s">
        <v>405</v>
      </c>
      <c r="I860" s="153" t="s">
        <v>412</v>
      </c>
      <c r="J860" s="146" t="s">
        <v>395</v>
      </c>
      <c r="K860" s="212"/>
      <c r="L860" s="231" t="s">
        <v>1991</v>
      </c>
      <c r="M860" s="157" t="s">
        <v>380</v>
      </c>
      <c r="N860" s="213"/>
      <c r="O860" s="159" t="n">
        <v>2008</v>
      </c>
      <c r="P860" s="212"/>
      <c r="Q860" s="212"/>
      <c r="R860" s="146" t="s">
        <v>88</v>
      </c>
      <c r="T860" s="214"/>
      <c r="U860" s="215"/>
      <c r="V860" s="209"/>
      <c r="W860" s="217"/>
      <c r="X860" s="209"/>
      <c r="Y860" s="209"/>
      <c r="Z860" s="209"/>
      <c r="AA860" s="216"/>
      <c r="AB860" s="217"/>
      <c r="AC860" s="217"/>
      <c r="AD860" s="209"/>
      <c r="AE860" s="209"/>
      <c r="AF860" s="209"/>
      <c r="AG860" s="166" t="str">
        <f aca="false">Regions!$B$35</f>
        <v>ORF2.241</v>
      </c>
      <c r="AH860" s="164" t="n">
        <v>5841</v>
      </c>
      <c r="AI860" s="164" t="n">
        <v>6081</v>
      </c>
      <c r="AJ860" s="219" t="n">
        <f aca="false">SeqEnd-SeqBeg+1</f>
        <v>241</v>
      </c>
      <c r="AK860" s="220" t="n">
        <f aca="false">AND( SeqBeg&lt;=Beg  , End &lt;=SeqEnd )</f>
        <v>0</v>
      </c>
      <c r="AL860" s="212"/>
      <c r="AM860" s="212"/>
      <c r="AN860" s="221"/>
      <c r="AU860" s="146"/>
      <c r="AV860" s="212"/>
      <c r="AW860" s="222" t="str">
        <f aca="false">HYPERLINK(CONCATENATE("http://www.ncbi.nlm.nih.gov/nuccore/",BM860),BM860)</f>
        <v>KF303487</v>
      </c>
      <c r="AX860" s="219" t="str">
        <f aca="false">CONCATENATE(D860,IF(I860="","",CONCATENATE(".",I860)),IF(K860="","",CONCATENATE(".",K860)),IF(M860="","",CONCATENATE(".",M860)),IF(R860="","",CONCATENATE(".",R860)),IF(U860="","","(*)"))</f>
        <v>3.DEU.wb.JLUG</v>
      </c>
      <c r="AY860" s="170" t="str">
        <f aca="false">CONCATENATE(BM860,".",BN860)</f>
        <v>KF303487.wb34</v>
      </c>
      <c r="AZ860" s="171" t="str">
        <f aca="false">IF(AV860="",IF(ISNUMBER(FIND(".",A860)),LEFT(A860,FIND(".",A860)-1),A860),AV860)</f>
        <v>KF303487</v>
      </c>
      <c r="BA860" s="171" t="str">
        <f aca="false">IF(ISNUMBER(FIND("-",AZ860)),LEFT(AZ860,FIND("-",AZ860)-1),AZ860)</f>
        <v>KF303487</v>
      </c>
      <c r="BB860" s="170" t="str">
        <f aca="false"> MEGAname &amp; "="</f>
        <v>KF303487=</v>
      </c>
      <c r="BC860" s="170" t="str">
        <f aca="false">Clear &amp; IF(span ,"Span","out")</f>
        <v>KF303487=out</v>
      </c>
      <c r="BD860" s="170" t="str">
        <f aca="false">Clear &amp; IF(span, IF(B860=".","Selected",B860),"out")</f>
        <v>KF303487=out</v>
      </c>
      <c r="BE860" s="170" t="str">
        <f aca="false">Clear &amp; Strain</f>
        <v>KF303487=wb34</v>
      </c>
      <c r="BF860" s="170" t="str">
        <f aca="false">CONCATENATE(A860,"=",F860,". ",AX860,IF(AB860="","",CONCATENATE(".",AB860)))</f>
        <v>KF303487=wb34. 3.DEU.wb.JLUG</v>
      </c>
      <c r="BG860" s="170" t="str">
        <f aca="false">CONCATENATE(A860,"=",F860,". ",AX860)</f>
        <v>KF303487=wb34. 3.DEU.wb.JLUG</v>
      </c>
      <c r="BH860" s="170" t="str">
        <f aca="false">CONCATENATE(A860,"=",AX860)</f>
        <v>KF303487=3.DEU.wb.JLUG</v>
      </c>
      <c r="BI860" s="170" t="str">
        <f aca="false">CONCATENATE(A860,"=",ComForSubtype,D860)</f>
        <v>KF303487=3</v>
      </c>
      <c r="BJ860" s="170" t="str">
        <f aca="false">CONCATENATE(A860,"=",E860)</f>
        <v>KF303487=3chi</v>
      </c>
      <c r="BK860" s="170" t="str">
        <f aca="false">CONCATENATE(A860,"=",C860)</f>
        <v>KF303487=3</v>
      </c>
      <c r="BL860" s="170" t="str">
        <f aca="false">CONCATENATE(D860,"=")</f>
        <v>3=</v>
      </c>
      <c r="BM860" s="223" t="str">
        <f aca="false">IF(BA860="XX","",BA860)</f>
        <v>KF303487</v>
      </c>
      <c r="BN860" s="224" t="str">
        <f aca="false">CONCATENATE(IF(F860="","",F860),IF(G860="","",CONCATENATE(" / ",G860)))</f>
        <v>wb34</v>
      </c>
      <c r="BO860" s="225" t="str">
        <f aca="false">AX860</f>
        <v>3.DEU.wb.JLUG</v>
      </c>
      <c r="BP860" s="226" t="str">
        <f aca="false">IF(V860="","",V860)</f>
        <v/>
      </c>
      <c r="BQ860" s="226" t="str">
        <f aca="false">IF(W860="","",CONCATENATE(W860,IF(LEFT(AO860,1)="s","+","")))</f>
        <v/>
      </c>
      <c r="BR860" s="226" t="str">
        <f aca="false">IF(X860="","",CONCATENATE(X860,IF(LEFT(AQ860,1)="s","+","")))</f>
        <v/>
      </c>
      <c r="BS860" s="226" t="str">
        <f aca="false">IF(Y860="","",CONCATENATE(Y860,IF(LEFT(AR860,1)="s","+","")))</f>
        <v/>
      </c>
      <c r="BT860" s="226" t="str">
        <f aca="false">IF(Z860="","",CONCATENATE(Z860,IF(LEFT(AS860,1)="s","+","")))</f>
        <v/>
      </c>
      <c r="BU860" s="227" t="str">
        <f aca="false">IF(AA860="","",CONCATENATE(AA860,IF(LEFT(AT860,1)="s","+","")))</f>
        <v/>
      </c>
      <c r="BV860" s="212"/>
      <c r="BW860" s="177" t="s">
        <v>338</v>
      </c>
      <c r="BX860" s="170" t="str">
        <f aca="false">IF(BW860&lt;&gt;"",IF(ISNUMBER(FIND("=",BW860)),LEFT(BW860,FIND("=",BW860)-1),BW860),BW860)</f>
        <v>xx</v>
      </c>
      <c r="BY860" s="170" t="str">
        <f aca="false">IF(BW860&lt;&gt;"",IF(ISNUMBER(FIND("=",BW860)),RIGHT(BW860,LEN(BW860)-FIND("=",BW860)),""),"")</f>
        <v>Non_select</v>
      </c>
      <c r="BZ860" s="170" t="str">
        <f aca="false">IF(BX860&lt;&gt;"",IF(ISNUMBER(FIND(".",BX860)),LEFT(BX860,FIND(".",BX860)-1),BX860),BX860)</f>
        <v>xx</v>
      </c>
      <c r="CA860" s="170" t="str">
        <f aca="false">IF(BX860&lt;&gt;"",IF(ISNUMBER(FIND(".",BX860)),RIGHT(BX860,LEN(BX860)-FIND(".",BX860)),""),"")</f>
        <v/>
      </c>
      <c r="CB860" s="212"/>
      <c r="CC860" s="170" t="str">
        <f aca="false">A860</f>
        <v>KF303487</v>
      </c>
      <c r="CD860" s="178" t="s">
        <v>339</v>
      </c>
      <c r="CE860" s="178" t="s">
        <v>340</v>
      </c>
      <c r="CF860" s="178" t="s">
        <v>341</v>
      </c>
      <c r="CG860" s="212"/>
      <c r="CH860" s="212"/>
      <c r="CI860" s="212"/>
      <c r="CJ860" s="212"/>
      <c r="CK860" s="178"/>
      <c r="CL860" s="212"/>
      <c r="CM860" s="212"/>
      <c r="CN860" s="212"/>
      <c r="CO860" s="212"/>
      <c r="CP860" s="212"/>
      <c r="CQ860" s="212"/>
      <c r="CR860" s="228" t="n">
        <f aca="false">C860</f>
        <v>3</v>
      </c>
      <c r="CS860" s="229" t="str">
        <f aca="false">D860</f>
        <v>3</v>
      </c>
      <c r="CT860" s="170" t="str">
        <f aca="false">CONCATENATE(CD860," strain ",CM860," ",CL860,", partial cds")</f>
        <v>Hepatitis E virus strain  , partial cds</v>
      </c>
    </row>
    <row r="861" customFormat="false" ht="11.9" hidden="false" customHeight="true" outlineLevel="0" collapsed="false">
      <c r="A861" s="208" t="s">
        <v>1992</v>
      </c>
      <c r="B861" s="147" t="n">
        <v>3</v>
      </c>
      <c r="C861" s="147" t="n">
        <v>3</v>
      </c>
      <c r="D861" s="149" t="s">
        <v>947</v>
      </c>
      <c r="E861" s="150" t="s">
        <v>949</v>
      </c>
      <c r="F861" s="154" t="s">
        <v>1993</v>
      </c>
      <c r="G861" s="212"/>
      <c r="H861" s="146" t="s">
        <v>405</v>
      </c>
      <c r="I861" s="153" t="s">
        <v>412</v>
      </c>
      <c r="J861" s="146" t="s">
        <v>395</v>
      </c>
      <c r="K861" s="212"/>
      <c r="L861" s="212"/>
      <c r="M861" s="157" t="s">
        <v>348</v>
      </c>
      <c r="N861" s="158" t="s">
        <v>400</v>
      </c>
      <c r="O861" s="159" t="n">
        <v>2011</v>
      </c>
      <c r="P861" s="212"/>
      <c r="Q861" s="212"/>
      <c r="R861" s="146" t="s">
        <v>74</v>
      </c>
      <c r="T861" s="214" t="s">
        <v>353</v>
      </c>
      <c r="U861" s="215"/>
      <c r="V861" s="158" t="s">
        <v>947</v>
      </c>
      <c r="W861" s="163" t="s">
        <v>947</v>
      </c>
      <c r="X861" s="209"/>
      <c r="Y861" s="209"/>
      <c r="Z861" s="209"/>
      <c r="AA861" s="216"/>
      <c r="AB861" s="251" t="s">
        <v>278</v>
      </c>
      <c r="AC861" s="163" t="s">
        <v>456</v>
      </c>
      <c r="AD861" s="164" t="s">
        <v>354</v>
      </c>
      <c r="AE861" s="164" t="s">
        <v>354</v>
      </c>
      <c r="AF861" s="164" t="s">
        <v>354</v>
      </c>
      <c r="AG861" s="166" t="s">
        <v>354</v>
      </c>
      <c r="AH861" s="164" t="n">
        <v>11</v>
      </c>
      <c r="AI861" s="164" t="n">
        <v>7491</v>
      </c>
      <c r="AJ861" s="219" t="n">
        <f aca="false">SeqEnd-SeqBeg+1</f>
        <v>7481</v>
      </c>
      <c r="AK861" s="220" t="n">
        <f aca="false">AND( SeqBeg&lt;=Beg  , End &lt;=SeqEnd )</f>
        <v>1</v>
      </c>
      <c r="AL861" s="212"/>
      <c r="AM861" s="212"/>
      <c r="AN861" s="221"/>
      <c r="AO861" s="147" t="s">
        <v>1994</v>
      </c>
      <c r="AP861" s="147" t="s">
        <v>1994</v>
      </c>
      <c r="AQ861" s="147" t="s">
        <v>1994</v>
      </c>
      <c r="AR861" s="147" t="s">
        <v>1994</v>
      </c>
      <c r="AS861" s="147" t="s">
        <v>1994</v>
      </c>
      <c r="AT861" s="147" t="s">
        <v>1994</v>
      </c>
      <c r="AU861" s="164" t="s">
        <v>382</v>
      </c>
      <c r="AV861" s="212"/>
      <c r="AW861" s="222" t="str">
        <f aca="false">HYPERLINK(CONCATENATE("http://www.ncbi.nlm.nih.gov/nuccore/",BM861),BM861)</f>
        <v>KC618402</v>
      </c>
      <c r="AX861" s="219" t="str">
        <f aca="false">CONCATENATE(D861,IF(I861="","",CONCATENATE(".",I861)),IF(K861="","",CONCATENATE(".",K861)),IF(M861="","",CONCATENATE(".",M861)),IF(R861="","",CONCATENATE(".",R861)),IF(U861="","","(*)"))</f>
        <v>3c.DEU.hum.FIRA</v>
      </c>
      <c r="AY861" s="170" t="str">
        <f aca="false">CONCATENATE(BM861,".",BN861)</f>
        <v>KC618402.47832</v>
      </c>
      <c r="AZ861" s="171" t="str">
        <f aca="false">IF(AV861="",IF(ISNUMBER(FIND(".",A861)),LEFT(A861,FIND(".",A861)-1),A861),AV861)</f>
        <v>KC618402</v>
      </c>
      <c r="BA861" s="171" t="str">
        <f aca="false">IF(ISNUMBER(FIND("-",AZ861)),LEFT(AZ861,FIND("-",AZ861)-1),AZ861)</f>
        <v>KC618402</v>
      </c>
      <c r="BB861" s="170" t="str">
        <f aca="false"> MEGAname &amp; "="</f>
        <v>KC618402=</v>
      </c>
      <c r="BC861" s="170" t="str">
        <f aca="false">Clear &amp; IF(span ,"Span","out")</f>
        <v>KC618402=Span</v>
      </c>
      <c r="BD861" s="170" t="str">
        <f aca="false">Clear &amp; IF(span, IF(B861=".","Selected",B861),"out")</f>
        <v>KC618402=3</v>
      </c>
      <c r="BE861" s="170" t="str">
        <f aca="false">Clear &amp; Strain</f>
        <v>KC618402=47832</v>
      </c>
      <c r="BF861" s="170" t="str">
        <f aca="false">CONCATENATE(A861,"=",F861,". ",AX861,IF(AB861="","",CONCATENATE(".",AB861)))</f>
        <v>KC618402=47832. 3c.DEU.hum.FIRA.CG</v>
      </c>
      <c r="BG861" s="170" t="str">
        <f aca="false">CONCATENATE(A861,"=",F861,". ",AX861)</f>
        <v>KC618402=47832. 3c.DEU.hum.FIRA</v>
      </c>
      <c r="BH861" s="170" t="str">
        <f aca="false">CONCATENATE(A861,"=",AX861)</f>
        <v>KC618402=3c.DEU.hum.FIRA</v>
      </c>
      <c r="BI861" s="170" t="str">
        <f aca="false">CONCATENATE(A861,"=",ComForSubtype,D861)</f>
        <v>KC618402=3c</v>
      </c>
      <c r="BJ861" s="170" t="str">
        <f aca="false">CONCATENATE(A861,"=",E861)</f>
        <v>KC618402=3chi</v>
      </c>
      <c r="BK861" s="170" t="str">
        <f aca="false">CONCATENATE(A861,"=",C861)</f>
        <v>KC618402=3</v>
      </c>
      <c r="BL861" s="170" t="str">
        <f aca="false">CONCATENATE(D861,"=")</f>
        <v>3c=</v>
      </c>
      <c r="BM861" s="223" t="str">
        <f aca="false">IF(BA861="XX","",BA861)</f>
        <v>KC618402</v>
      </c>
      <c r="BN861" s="224" t="str">
        <f aca="false">CONCATENATE(IF(F861="","",F861),IF(G861="","",CONCATENATE(" / ",G861)))</f>
        <v>47832</v>
      </c>
      <c r="BO861" s="225" t="str">
        <f aca="false">AX861</f>
        <v>3c.DEU.hum.FIRA</v>
      </c>
      <c r="BP861" s="226" t="str">
        <f aca="false">IF(V861="","",V861)</f>
        <v>3c</v>
      </c>
      <c r="BQ861" s="226" t="str">
        <f aca="false">IF(W861="","",CONCATENATE(W861,IF(LEFT(AO861,1)="s","+","")))</f>
        <v>3c+</v>
      </c>
      <c r="BR861" s="226" t="str">
        <f aca="false">IF(X861="","",CONCATENATE(X861,IF(LEFT(AQ861,1)="s","+","")))</f>
        <v/>
      </c>
      <c r="BS861" s="226" t="str">
        <f aca="false">IF(Y861="","",CONCATENATE(Y861,IF(LEFT(AR861,1)="s","+","")))</f>
        <v/>
      </c>
      <c r="BT861" s="226" t="str">
        <f aca="false">IF(Z861="","",CONCATENATE(Z861,IF(LEFT(AS861,1)="s","+","")))</f>
        <v/>
      </c>
      <c r="BU861" s="227" t="str">
        <f aca="false">IF(AA861="","",CONCATENATE(AA861,IF(LEFT(AT861,1)="s","+","")))</f>
        <v/>
      </c>
      <c r="BV861" s="212"/>
      <c r="BW861" s="177" t="s">
        <v>338</v>
      </c>
      <c r="BX861" s="170" t="str">
        <f aca="false">IF(BW861&lt;&gt;"",IF(ISNUMBER(FIND("=",BW861)),LEFT(BW861,FIND("=",BW861)-1),BW861),BW861)</f>
        <v>xx</v>
      </c>
      <c r="BY861" s="170" t="str">
        <f aca="false">IF(BW861&lt;&gt;"",IF(ISNUMBER(FIND("=",BW861)),RIGHT(BW861,LEN(BW861)-FIND("=",BW861)),""),"")</f>
        <v>Non_select</v>
      </c>
      <c r="BZ861" s="170" t="str">
        <f aca="false">IF(BX861&lt;&gt;"",IF(ISNUMBER(FIND(".",BX861)),LEFT(BX861,FIND(".",BX861)-1),BX861),BX861)</f>
        <v>xx</v>
      </c>
      <c r="CA861" s="170" t="str">
        <f aca="false">IF(BX861&lt;&gt;"",IF(ISNUMBER(FIND(".",BX861)),RIGHT(BX861,LEN(BX861)-FIND(".",BX861)),""),"")</f>
        <v/>
      </c>
      <c r="CB861" s="212"/>
      <c r="CC861" s="170" t="str">
        <f aca="false">A861</f>
        <v>KC618402</v>
      </c>
      <c r="CD861" s="178" t="s">
        <v>339</v>
      </c>
      <c r="CE861" s="178" t="s">
        <v>340</v>
      </c>
      <c r="CF861" s="178" t="s">
        <v>341</v>
      </c>
      <c r="CG861" s="212"/>
      <c r="CH861" s="212"/>
      <c r="CI861" s="212"/>
      <c r="CJ861" s="212"/>
      <c r="CK861" s="178"/>
      <c r="CL861" s="212"/>
      <c r="CM861" s="212"/>
      <c r="CN861" s="212"/>
      <c r="CO861" s="212"/>
      <c r="CP861" s="212"/>
      <c r="CQ861" s="212"/>
      <c r="CR861" s="170" t="n">
        <f aca="false">C861</f>
        <v>3</v>
      </c>
      <c r="CS861" s="229" t="str">
        <f aca="false">D861</f>
        <v>3c</v>
      </c>
      <c r="CT861" s="170" t="str">
        <f aca="false">CONCATENATE(CD861," strain ",CM861," ",CL861,", partial cds")</f>
        <v>Hepatitis E virus strain  , partial cds</v>
      </c>
    </row>
    <row r="862" customFormat="false" ht="11.9" hidden="false" customHeight="true" outlineLevel="0" collapsed="false">
      <c r="A862" s="296" t="s">
        <v>1995</v>
      </c>
      <c r="B862" s="147" t="n">
        <v>3</v>
      </c>
      <c r="C862" s="297" t="n">
        <v>3</v>
      </c>
      <c r="D862" s="298" t="s">
        <v>947</v>
      </c>
      <c r="E862" s="150" t="s">
        <v>949</v>
      </c>
      <c r="F862" s="296" t="s">
        <v>129</v>
      </c>
      <c r="G862" s="299"/>
      <c r="H862" s="296" t="s">
        <v>405</v>
      </c>
      <c r="I862" s="300" t="s">
        <v>412</v>
      </c>
      <c r="J862" s="296" t="s">
        <v>395</v>
      </c>
      <c r="K862" s="301" t="s">
        <v>711</v>
      </c>
      <c r="L862" s="302" t="s">
        <v>712</v>
      </c>
      <c r="M862" s="303" t="s">
        <v>380</v>
      </c>
      <c r="N862" s="304"/>
      <c r="O862" s="296" t="n">
        <v>2006</v>
      </c>
      <c r="P862" s="305"/>
      <c r="Q862" s="305"/>
      <c r="R862" s="296" t="s">
        <v>74</v>
      </c>
      <c r="S862" s="296"/>
      <c r="T862" s="214" t="s">
        <v>353</v>
      </c>
      <c r="U862" s="306"/>
      <c r="V862" s="304" t="s">
        <v>947</v>
      </c>
      <c r="W862" s="307" t="s">
        <v>947</v>
      </c>
      <c r="X862" s="308" t="s">
        <v>947</v>
      </c>
      <c r="Y862" s="308" t="s">
        <v>947</v>
      </c>
      <c r="Z862" s="309" t="s">
        <v>947</v>
      </c>
      <c r="AA862" s="310" t="s">
        <v>947</v>
      </c>
      <c r="AB862" s="303" t="s">
        <v>278</v>
      </c>
      <c r="AC862" s="311" t="s">
        <v>456</v>
      </c>
      <c r="AD862" s="312" t="s">
        <v>354</v>
      </c>
      <c r="AE862" s="312" t="s">
        <v>354</v>
      </c>
      <c r="AF862" s="312" t="s">
        <v>354</v>
      </c>
      <c r="AG862" s="313" t="s">
        <v>354</v>
      </c>
      <c r="AH862" s="312" t="n">
        <v>11</v>
      </c>
      <c r="AI862" s="312" t="n">
        <v>7491</v>
      </c>
      <c r="AJ862" s="219" t="n">
        <f aca="false">SeqEnd-SeqBeg+1</f>
        <v>7481</v>
      </c>
      <c r="AK862" s="220" t="n">
        <f aca="false">AND( SeqBeg&lt;=Beg  , End &lt;=SeqEnd )</f>
        <v>1</v>
      </c>
      <c r="AL862" s="296"/>
      <c r="AM862" s="296"/>
      <c r="AN862" s="314" t="s">
        <v>382</v>
      </c>
      <c r="AO862" s="315" t="s">
        <v>1994</v>
      </c>
      <c r="AP862" s="315" t="s">
        <v>1994</v>
      </c>
      <c r="AQ862" s="315" t="s">
        <v>1994</v>
      </c>
      <c r="AR862" s="315" t="s">
        <v>1994</v>
      </c>
      <c r="AS862" s="315" t="s">
        <v>1994</v>
      </c>
      <c r="AT862" s="315" t="s">
        <v>1994</v>
      </c>
      <c r="AU862" s="315" t="s">
        <v>382</v>
      </c>
      <c r="AV862" s="296"/>
      <c r="AW862" s="316" t="str">
        <f aca="false">HYPERLINK(CONCATENATE("http://www.ncbi.nlm.nih.gov/nuccore/",BM862),BM862)</f>
        <v>FJ705359</v>
      </c>
      <c r="AX862" s="317" t="str">
        <f aca="false">CONCATENATE(D862,IF(I862="","",CONCATENATE(".",I862)),IF(K862="","",CONCATENATE(".",K862)),IF(M862="","",CONCATENATE(".",M862)),IF(R862="","",CONCATENATE(".",R862)),IF(U862="","","(*)"))</f>
        <v>3c.DEU.BB.wb.FIRA</v>
      </c>
      <c r="AY862" s="318" t="str">
        <f aca="false">CONCATENATE(BM862,".",BN862)</f>
        <v>FJ705359.wbGER27</v>
      </c>
      <c r="AZ862" s="319" t="str">
        <f aca="false">IF(AV862="",IF(ISNUMBER(FIND(".",A862)),LEFT(A862,FIND(".",A862)-1),A862),AV862)</f>
        <v>FJ705359</v>
      </c>
      <c r="BA862" s="319" t="str">
        <f aca="false">IF(ISNUMBER(FIND("-",AZ862)),LEFT(AZ862,FIND("-",AZ862)-1),AZ862)</f>
        <v>FJ705359</v>
      </c>
      <c r="BB862" s="170" t="str">
        <f aca="false"> MEGAname &amp; "="</f>
        <v>FJ705359=</v>
      </c>
      <c r="BC862" s="170" t="str">
        <f aca="false">Clear &amp; IF(span ,"Span","out")</f>
        <v>FJ705359=Span</v>
      </c>
      <c r="BD862" s="170" t="str">
        <f aca="false">Clear &amp; IF(span, IF(B862=".","Selected",B862),"out")</f>
        <v>FJ705359=3</v>
      </c>
      <c r="BE862" s="170" t="str">
        <f aca="false">Clear &amp; Strain</f>
        <v>FJ705359=wbGER27</v>
      </c>
      <c r="BF862" s="318" t="str">
        <f aca="false">CONCATENATE(A862,"=",F862,". ",AX862,IF(AB862="","",CONCATENATE(".",AB862)))</f>
        <v>FJ705359=wbGER27. 3c.DEU.BB.wb.FIRA.CG</v>
      </c>
      <c r="BG862" s="318" t="str">
        <f aca="false">CONCATENATE(A862,"=",F862,". ",AX862)</f>
        <v>FJ705359=wbGER27. 3c.DEU.BB.wb.FIRA</v>
      </c>
      <c r="BH862" s="318" t="str">
        <f aca="false">CONCATENATE(A862,"=",AX862)</f>
        <v>FJ705359=3c.DEU.BB.wb.FIRA</v>
      </c>
      <c r="BI862" s="318" t="str">
        <f aca="false">CONCATENATE(A862,"=",ComForSubtype,D862)</f>
        <v>FJ705359=3c</v>
      </c>
      <c r="BJ862" s="318" t="str">
        <f aca="false">CONCATENATE(A862,"=",E862)</f>
        <v>FJ705359=3chi</v>
      </c>
      <c r="BK862" s="318" t="str">
        <f aca="false">CONCATENATE(A862,"=",C862)</f>
        <v>FJ705359=3</v>
      </c>
      <c r="BL862" s="318" t="str">
        <f aca="false">CONCATENATE(D862,"=")</f>
        <v>3c=</v>
      </c>
      <c r="BM862" s="320" t="str">
        <f aca="false">IF(BA862="XX","",BA862)</f>
        <v>FJ705359</v>
      </c>
      <c r="BN862" s="321" t="str">
        <f aca="false">CONCATENATE(IF(F862="","",F862),IF(G862="","",CONCATENATE(" / ",G862)))</f>
        <v>wbGER27</v>
      </c>
      <c r="BO862" s="322" t="str">
        <f aca="false">AX862</f>
        <v>3c.DEU.BB.wb.FIRA</v>
      </c>
      <c r="BP862" s="323" t="str">
        <f aca="false">IF(V862="","",V862)</f>
        <v>3c</v>
      </c>
      <c r="BQ862" s="323" t="str">
        <f aca="false">IF(W862="","",CONCATENATE(W862,IF(LEFT(AO862,1)="s","+","")))</f>
        <v>3c+</v>
      </c>
      <c r="BR862" s="323" t="str">
        <f aca="false">IF(X862="","",CONCATENATE(X862,IF(LEFT(AQ862,1)="s","+","")))</f>
        <v>3c+</v>
      </c>
      <c r="BS862" s="323" t="str">
        <f aca="false">IF(Y862="","",CONCATENATE(Y862,IF(LEFT(AR862,1)="s","+","")))</f>
        <v>3c+</v>
      </c>
      <c r="BT862" s="323" t="str">
        <f aca="false">IF(Z862="","",CONCATENATE(Z862,IF(LEFT(AS862,1)="s","+","")))</f>
        <v>3c+</v>
      </c>
      <c r="BU862" s="324" t="str">
        <f aca="false">IF(AA862="","",CONCATENATE(AA862,IF(LEFT(AT862,1)="s","+","")))</f>
        <v>3c+</v>
      </c>
      <c r="BV862" s="318"/>
      <c r="BW862" s="318" t="s">
        <v>1996</v>
      </c>
      <c r="BX862" s="318" t="str">
        <f aca="false">IF(BW862&lt;&gt;"",IF(ISNUMBER(FIND("=",BW862)),LEFT(BW862,FIND("=",BW862)-1),BW862),BW862)</f>
        <v>FJ705359</v>
      </c>
      <c r="BY862" s="318" t="str">
        <f aca="false">IF(BW862&lt;&gt;"",IF(ISNUMBER(FIND("=",BW862)),RIGHT(BW862,LEN(BW862)-FIND("=",BW862)),""),"")</f>
        <v>3c</v>
      </c>
      <c r="BZ862" s="318" t="str">
        <f aca="false">IF(BX862&lt;&gt;"",IF(ISNUMBER(FIND(".",BX862)),LEFT(BX862,FIND(".",BX862)-1),BX862),BX862)</f>
        <v>FJ705359</v>
      </c>
      <c r="CA862" s="318" t="str">
        <f aca="false">IF(BX862&lt;&gt;"",IF(ISNUMBER(FIND(".",BX862)),RIGHT(BX862,LEN(BX862)-FIND(".",BX862)),""),"")</f>
        <v/>
      </c>
      <c r="CB862" s="318"/>
      <c r="CC862" s="318" t="str">
        <f aca="false">A862</f>
        <v>FJ705359</v>
      </c>
      <c r="CD862" s="325" t="s">
        <v>339</v>
      </c>
      <c r="CE862" s="325" t="s">
        <v>340</v>
      </c>
      <c r="CF862" s="325" t="s">
        <v>341</v>
      </c>
      <c r="CG862" s="325" t="s">
        <v>592</v>
      </c>
      <c r="CH862" s="325"/>
      <c r="CI862" s="325"/>
      <c r="CJ862" s="325"/>
      <c r="CK862" s="326"/>
      <c r="CL862" s="325"/>
      <c r="CM862" s="318" t="str">
        <f aca="false">F862</f>
        <v>wbGER27</v>
      </c>
      <c r="CN862" s="318" t="str">
        <f aca="false">IF(G862="","",G862)</f>
        <v/>
      </c>
      <c r="CO862" s="318" t="str">
        <f aca="false">CONCATENATE(H862,":",L862)</f>
        <v>Germany:Brandenburg</v>
      </c>
      <c r="CP862" s="318" t="str">
        <f aca="false">CONCATENATE(IF(Q862="","",CONCATENATE(Q862,"-")),IF(P862="","",CONCATENATE(P862,"-")),IF(O862="","",O862))</f>
        <v>2006</v>
      </c>
      <c r="CQ862" s="318" t="str">
        <f aca="false">IF(N862="","",N862)</f>
        <v/>
      </c>
      <c r="CR862" s="318" t="n">
        <f aca="false">C862</f>
        <v>3</v>
      </c>
      <c r="CS862" s="327" t="str">
        <f aca="false">D862</f>
        <v>3c</v>
      </c>
      <c r="CT862" s="318" t="str">
        <f aca="false">CONCATENATE(CD862," strain ",CM862," ",CL862,", partial cds")</f>
        <v>Hepatitis E virus strain wbGER27 , partial cds</v>
      </c>
    </row>
    <row r="863" customFormat="false" ht="11.9" hidden="false" customHeight="true" outlineLevel="0" collapsed="false">
      <c r="A863" s="208" t="s">
        <v>1997</v>
      </c>
      <c r="B863" s="147" t="n">
        <v>3</v>
      </c>
      <c r="C863" s="147" t="n">
        <v>3</v>
      </c>
      <c r="D863" s="149" t="s">
        <v>947</v>
      </c>
      <c r="E863" s="150" t="s">
        <v>949</v>
      </c>
      <c r="F863" s="154" t="s">
        <v>1998</v>
      </c>
      <c r="G863" s="212"/>
      <c r="H863" s="146" t="s">
        <v>758</v>
      </c>
      <c r="I863" s="153" t="s">
        <v>759</v>
      </c>
      <c r="J863" s="154" t="s">
        <v>395</v>
      </c>
      <c r="K863" s="155" t="s">
        <v>1999</v>
      </c>
      <c r="L863" s="231" t="s">
        <v>1999</v>
      </c>
      <c r="M863" s="157" t="s">
        <v>348</v>
      </c>
      <c r="N863" s="158" t="s">
        <v>400</v>
      </c>
      <c r="O863" s="159" t="n">
        <v>2009</v>
      </c>
      <c r="P863" s="212"/>
      <c r="Q863" s="212"/>
      <c r="R863" s="212"/>
      <c r="S863" s="212"/>
      <c r="T863" s="214" t="s">
        <v>353</v>
      </c>
      <c r="U863" s="215"/>
      <c r="V863" s="158" t="s">
        <v>947</v>
      </c>
      <c r="W863" s="163" t="s">
        <v>947</v>
      </c>
      <c r="X863" s="209"/>
      <c r="Y863" s="209"/>
      <c r="Z863" s="209"/>
      <c r="AA863" s="216"/>
      <c r="AB863" s="251" t="s">
        <v>278</v>
      </c>
      <c r="AC863" s="163" t="s">
        <v>456</v>
      </c>
      <c r="AD863" s="164" t="s">
        <v>354</v>
      </c>
      <c r="AE863" s="164" t="s">
        <v>354</v>
      </c>
      <c r="AF863" s="164" t="s">
        <v>354</v>
      </c>
      <c r="AG863" s="166" t="s">
        <v>354</v>
      </c>
      <c r="AH863" s="164" t="n">
        <v>25</v>
      </c>
      <c r="AI863" s="164" t="n">
        <v>7244</v>
      </c>
      <c r="AJ863" s="219" t="n">
        <f aca="false">SeqEnd-SeqBeg+1</f>
        <v>7220</v>
      </c>
      <c r="AK863" s="220" t="n">
        <f aca="false">AND( SeqBeg&lt;=Beg  , End &lt;=SeqEnd )</f>
        <v>1</v>
      </c>
      <c r="AL863" s="212"/>
      <c r="AM863" s="212"/>
      <c r="AN863" s="221"/>
      <c r="AO863" s="147" t="s">
        <v>2000</v>
      </c>
      <c r="AP863" s="147" t="s">
        <v>2000</v>
      </c>
      <c r="AQ863" s="147" t="s">
        <v>2000</v>
      </c>
      <c r="AR863" s="147" t="s">
        <v>2000</v>
      </c>
      <c r="AS863" s="147" t="s">
        <v>2000</v>
      </c>
      <c r="AT863" s="147" t="s">
        <v>2000</v>
      </c>
      <c r="AU863" s="164" t="s">
        <v>382</v>
      </c>
      <c r="AV863" s="212"/>
      <c r="AW863" s="222" t="str">
        <f aca="false">HYPERLINK(CONCATENATE("http://www.ncbi.nlm.nih.gov/nuccore/",BM863),BM863)</f>
        <v>KJ701409</v>
      </c>
      <c r="AX863" s="219" t="str">
        <f aca="false">CONCATENATE(D863,IF(I863="","",CONCATENATE(".",I863)),IF(K863="","",CONCATENATE(".",K863)),IF(M863="","",CONCATENATE(".",M863)),IF(R863="","",CONCATENATE(".",R863)),IF(U863="","","(*)"))</f>
        <v>3c.FRA.Marseille.hum</v>
      </c>
      <c r="AY863" s="170" t="str">
        <f aca="false">CONCATENATE(BM863,".",BN863)</f>
        <v>KJ701409.AB_7110</v>
      </c>
      <c r="AZ863" s="171" t="str">
        <f aca="false">IF(AV863="",IF(ISNUMBER(FIND(".",A863)),LEFT(A863,FIND(".",A863)-1),A863),AV863)</f>
        <v>KJ701409</v>
      </c>
      <c r="BA863" s="171" t="str">
        <f aca="false">IF(ISNUMBER(FIND("-",AZ863)),LEFT(AZ863,FIND("-",AZ863)-1),AZ863)</f>
        <v>KJ701409</v>
      </c>
      <c r="BB863" s="170" t="str">
        <f aca="false"> MEGAname &amp; "="</f>
        <v>KJ701409=</v>
      </c>
      <c r="BC863" s="170" t="str">
        <f aca="false">Clear &amp; IF(span ,"Span","out")</f>
        <v>KJ701409=Span</v>
      </c>
      <c r="BD863" s="170" t="str">
        <f aca="false">Clear &amp; IF(span, IF(B863=".","Selected",B863),"out")</f>
        <v>KJ701409=3</v>
      </c>
      <c r="BE863" s="170" t="str">
        <f aca="false">Clear &amp; Strain</f>
        <v>KJ701409=AB_7110</v>
      </c>
      <c r="BF863" s="170" t="str">
        <f aca="false">CONCATENATE(A863,"=",F863,". ",AX863,IF(AB863="","",CONCATENATE(".",AB863)))</f>
        <v>KJ701409=AB_7110. 3c.FRA.Marseille.hum.CG</v>
      </c>
      <c r="BG863" s="170" t="str">
        <f aca="false">CONCATENATE(A863,"=",F863,". ",AX863)</f>
        <v>KJ701409=AB_7110. 3c.FRA.Marseille.hum</v>
      </c>
      <c r="BH863" s="170" t="str">
        <f aca="false">CONCATENATE(A863,"=",AX863)</f>
        <v>KJ701409=3c.FRA.Marseille.hum</v>
      </c>
      <c r="BI863" s="170" t="str">
        <f aca="false">CONCATENATE(A863,"=",ComForSubtype,D863)</f>
        <v>KJ701409=3c</v>
      </c>
      <c r="BJ863" s="170" t="str">
        <f aca="false">CONCATENATE(A863,"=",E863)</f>
        <v>KJ701409=3chi</v>
      </c>
      <c r="BK863" s="170" t="str">
        <f aca="false">CONCATENATE(A863,"=",C863)</f>
        <v>KJ701409=3</v>
      </c>
      <c r="BL863" s="170" t="str">
        <f aca="false">CONCATENATE(D863,"=")</f>
        <v>3c=</v>
      </c>
      <c r="BM863" s="223" t="str">
        <f aca="false">IF(BA863="XX","",BA863)</f>
        <v>KJ701409</v>
      </c>
      <c r="BN863" s="224" t="str">
        <f aca="false">CONCATENATE(IF(F863="","",F863),IF(G863="","",CONCATENATE(" / ",G863)))</f>
        <v>AB_7110</v>
      </c>
      <c r="BO863" s="225" t="str">
        <f aca="false">AX863</f>
        <v>3c.FRA.Marseille.hum</v>
      </c>
      <c r="BP863" s="226" t="str">
        <f aca="false">IF(V863="","",V863)</f>
        <v>3c</v>
      </c>
      <c r="BQ863" s="226" t="str">
        <f aca="false">IF(W863="","",CONCATENATE(W863,IF(LEFT(AO863,1)="s","+","")))</f>
        <v>3c+</v>
      </c>
      <c r="BR863" s="226" t="str">
        <f aca="false">IF(X863="","",CONCATENATE(X863,IF(LEFT(AQ863,1)="s","+","")))</f>
        <v/>
      </c>
      <c r="BS863" s="226" t="str">
        <f aca="false">IF(Y863="","",CONCATENATE(Y863,IF(LEFT(AR863,1)="s","+","")))</f>
        <v/>
      </c>
      <c r="BT863" s="226" t="str">
        <f aca="false">IF(Z863="","",CONCATENATE(Z863,IF(LEFT(AS863,1)="s","+","")))</f>
        <v/>
      </c>
      <c r="BU863" s="227" t="str">
        <f aca="false">IF(AA863="","",CONCATENATE(AA863,IF(LEFT(AT863,1)="s","+","")))</f>
        <v/>
      </c>
      <c r="BV863" s="212"/>
      <c r="BW863" s="177" t="s">
        <v>338</v>
      </c>
      <c r="BX863" s="170" t="str">
        <f aca="false">IF(BW863&lt;&gt;"",IF(ISNUMBER(FIND("=",BW863)),LEFT(BW863,FIND("=",BW863)-1),BW863),BW863)</f>
        <v>xx</v>
      </c>
      <c r="BY863" s="170" t="str">
        <f aca="false">IF(BW863&lt;&gt;"",IF(ISNUMBER(FIND("=",BW863)),RIGHT(BW863,LEN(BW863)-FIND("=",BW863)),""),"")</f>
        <v>Non_select</v>
      </c>
      <c r="BZ863" s="170" t="str">
        <f aca="false">IF(BX863&lt;&gt;"",IF(ISNUMBER(FIND(".",BX863)),LEFT(BX863,FIND(".",BX863)-1),BX863),BX863)</f>
        <v>xx</v>
      </c>
      <c r="CA863" s="170" t="str">
        <f aca="false">IF(BX863&lt;&gt;"",IF(ISNUMBER(FIND(".",BX863)),RIGHT(BX863,LEN(BX863)-FIND(".",BX863)),""),"")</f>
        <v/>
      </c>
      <c r="CB863" s="212"/>
      <c r="CC863" s="170" t="str">
        <f aca="false">A863</f>
        <v>KJ701409</v>
      </c>
      <c r="CD863" s="178" t="s">
        <v>339</v>
      </c>
      <c r="CE863" s="178" t="s">
        <v>340</v>
      </c>
      <c r="CF863" s="178" t="s">
        <v>341</v>
      </c>
      <c r="CG863" s="212"/>
      <c r="CH863" s="212"/>
      <c r="CI863" s="212"/>
      <c r="CJ863" s="212"/>
      <c r="CK863" s="178"/>
      <c r="CL863" s="212"/>
      <c r="CM863" s="212"/>
      <c r="CN863" s="212"/>
      <c r="CO863" s="212"/>
      <c r="CP863" s="212"/>
      <c r="CQ863" s="212"/>
      <c r="CR863" s="170" t="n">
        <f aca="false">C863</f>
        <v>3</v>
      </c>
      <c r="CS863" s="229" t="str">
        <f aca="false">D863</f>
        <v>3c</v>
      </c>
      <c r="CT863" s="170" t="str">
        <f aca="false">CONCATENATE(CD863," strain ",CM863," ",CL863,", partial cds")</f>
        <v>Hepatitis E virus strain  , partial cds</v>
      </c>
    </row>
    <row r="864" s="146" customFormat="true" ht="11.9" hidden="false" customHeight="true" outlineLevel="0" collapsed="false">
      <c r="A864" s="208" t="s">
        <v>2001</v>
      </c>
      <c r="B864" s="147" t="n">
        <v>3</v>
      </c>
      <c r="C864" s="148" t="n">
        <v>3</v>
      </c>
      <c r="D864" s="149" t="s">
        <v>947</v>
      </c>
      <c r="E864" s="150" t="s">
        <v>949</v>
      </c>
      <c r="F864" s="230" t="s">
        <v>2002</v>
      </c>
      <c r="G864" s="212"/>
      <c r="H864" s="146" t="s">
        <v>405</v>
      </c>
      <c r="I864" s="153" t="s">
        <v>412</v>
      </c>
      <c r="J864" s="146" t="s">
        <v>395</v>
      </c>
      <c r="K864" s="212"/>
      <c r="L864" s="231" t="s">
        <v>2003</v>
      </c>
      <c r="M864" s="157" t="s">
        <v>380</v>
      </c>
      <c r="N864" s="158" t="s">
        <v>400</v>
      </c>
      <c r="O864" s="159" t="n">
        <v>2008</v>
      </c>
      <c r="P864" s="212"/>
      <c r="Q864" s="212"/>
      <c r="R864" s="146" t="s">
        <v>88</v>
      </c>
      <c r="T864" s="214" t="s">
        <v>353</v>
      </c>
      <c r="U864" s="215"/>
      <c r="V864" s="209"/>
      <c r="W864" s="217"/>
      <c r="X864" s="209"/>
      <c r="Y864" s="209"/>
      <c r="Z864" s="209" t="s">
        <v>947</v>
      </c>
      <c r="AA864" s="216" t="s">
        <v>947</v>
      </c>
      <c r="AB864" s="217"/>
      <c r="AC864" s="217"/>
      <c r="AD864" s="209"/>
      <c r="AE864" s="209"/>
      <c r="AF864" s="209" t="s">
        <v>354</v>
      </c>
      <c r="AG864" s="166" t="s">
        <v>354</v>
      </c>
      <c r="AH864" s="164" t="n">
        <v>5391</v>
      </c>
      <c r="AI864" s="164" t="n">
        <v>7374</v>
      </c>
      <c r="AJ864" s="219" t="n">
        <f aca="false">SeqEnd-SeqBeg+1</f>
        <v>1984</v>
      </c>
      <c r="AK864" s="220" t="n">
        <f aca="false">AND( SeqBeg&lt;=Beg  , End &lt;=SeqEnd )</f>
        <v>0</v>
      </c>
      <c r="AL864" s="212"/>
      <c r="AM864" s="212"/>
      <c r="AN864" s="221"/>
      <c r="AO864" s="147" t="s">
        <v>103</v>
      </c>
      <c r="AP864" s="147" t="s">
        <v>103</v>
      </c>
      <c r="AQ864" s="147" t="s">
        <v>103</v>
      </c>
      <c r="AR864" s="147" t="s">
        <v>103</v>
      </c>
      <c r="AS864" s="147" t="s">
        <v>103</v>
      </c>
      <c r="AT864" s="147" t="s">
        <v>103</v>
      </c>
      <c r="AV864" s="212"/>
      <c r="AW864" s="222" t="str">
        <f aca="false">HYPERLINK(CONCATENATE("http://www.ncbi.nlm.nih.gov/nuccore/",BM864),BM864)</f>
        <v>KF303501</v>
      </c>
      <c r="AX864" s="219" t="str">
        <f aca="false">CONCATENATE(D864,IF(I864="","",CONCATENATE(".",I864)),IF(K864="","",CONCATENATE(".",K864)),IF(M864="","",CONCATENATE(".",M864)),IF(R864="","",CONCATENATE(".",R864)),IF(U864="","","(*)"))</f>
        <v>3c.DEU.wb.JLUG</v>
      </c>
      <c r="AY864" s="170" t="str">
        <f aca="false">CONCATENATE(BM864,".",BN864)</f>
        <v>KF303501.WB1</v>
      </c>
      <c r="AZ864" s="171" t="str">
        <f aca="false">IF(AV864="",IF(ISNUMBER(FIND(".",A864)),LEFT(A864,FIND(".",A864)-1),A864),AV864)</f>
        <v>KF303501</v>
      </c>
      <c r="BA864" s="171" t="str">
        <f aca="false">IF(ISNUMBER(FIND("-",AZ864)),LEFT(AZ864,FIND("-",AZ864)-1),AZ864)</f>
        <v>KF303501</v>
      </c>
      <c r="BB864" s="170" t="str">
        <f aca="false"> MEGAname &amp; "="</f>
        <v>KF303501=</v>
      </c>
      <c r="BC864" s="170" t="str">
        <f aca="false">Clear &amp; IF(span ,"Span","out")</f>
        <v>KF303501=out</v>
      </c>
      <c r="BD864" s="170" t="str">
        <f aca="false">Clear &amp; IF(span, IF(B864=".","Selected",B864),"out")</f>
        <v>KF303501=out</v>
      </c>
      <c r="BE864" s="170" t="str">
        <f aca="false">Clear &amp; Strain</f>
        <v>KF303501=WB1</v>
      </c>
      <c r="BF864" s="170" t="str">
        <f aca="false">CONCATENATE(A864,"=",F864,". ",AX864,IF(AB864="","",CONCATENATE(".",AB864)))</f>
        <v>KF303501=WB1. 3c.DEU.wb.JLUG</v>
      </c>
      <c r="BG864" s="170" t="str">
        <f aca="false">CONCATENATE(A864,"=",F864,". ",AX864)</f>
        <v>KF303501=WB1. 3c.DEU.wb.JLUG</v>
      </c>
      <c r="BH864" s="170" t="str">
        <f aca="false">CONCATENATE(A864,"=",AX864)</f>
        <v>KF303501=3c.DEU.wb.JLUG</v>
      </c>
      <c r="BI864" s="170" t="str">
        <f aca="false">CONCATENATE(A864,"=",ComForSubtype,D864)</f>
        <v>KF303501=3c</v>
      </c>
      <c r="BJ864" s="170" t="str">
        <f aca="false">CONCATENATE(A864,"=",E864)</f>
        <v>KF303501=3chi</v>
      </c>
      <c r="BK864" s="170" t="str">
        <f aca="false">CONCATENATE(A864,"=",C864)</f>
        <v>KF303501=3</v>
      </c>
      <c r="BL864" s="170" t="str">
        <f aca="false">CONCATENATE(D864,"=")</f>
        <v>3c=</v>
      </c>
      <c r="BM864" s="223" t="str">
        <f aca="false">IF(BA864="XX","",BA864)</f>
        <v>KF303501</v>
      </c>
      <c r="BN864" s="224" t="str">
        <f aca="false">CONCATENATE(IF(F864="","",F864),IF(G864="","",CONCATENATE(" / ",G864)))</f>
        <v>WB1</v>
      </c>
      <c r="BO864" s="225" t="str">
        <f aca="false">AX864</f>
        <v>3c.DEU.wb.JLUG</v>
      </c>
      <c r="BP864" s="226" t="str">
        <f aca="false">IF(V864="","",V864)</f>
        <v/>
      </c>
      <c r="BQ864" s="226" t="str">
        <f aca="false">IF(W864="","",CONCATENATE(W864,IF(LEFT(AO864,1)="s","+","")))</f>
        <v/>
      </c>
      <c r="BR864" s="226" t="str">
        <f aca="false">IF(X864="","",CONCATENATE(X864,IF(LEFT(AQ864,1)="s","+","")))</f>
        <v/>
      </c>
      <c r="BS864" s="226" t="str">
        <f aca="false">IF(Y864="","",CONCATENATE(Y864,IF(LEFT(AR864,1)="s","+","")))</f>
        <v/>
      </c>
      <c r="BT864" s="226" t="str">
        <f aca="false">IF(Z864="","",CONCATENATE(Z864,IF(LEFT(AS864,1)="s","+","")))</f>
        <v>3c</v>
      </c>
      <c r="BU864" s="227" t="str">
        <f aca="false">IF(AA864="","",CONCATENATE(AA864,IF(LEFT(AT864,1)="s","+","")))</f>
        <v>3c</v>
      </c>
      <c r="BV864" s="212"/>
      <c r="BW864" s="177" t="s">
        <v>338</v>
      </c>
      <c r="BX864" s="170" t="str">
        <f aca="false">IF(BW864&lt;&gt;"",IF(ISNUMBER(FIND("=",BW864)),LEFT(BW864,FIND("=",BW864)-1),BW864),BW864)</f>
        <v>xx</v>
      </c>
      <c r="BY864" s="170" t="str">
        <f aca="false">IF(BW864&lt;&gt;"",IF(ISNUMBER(FIND("=",BW864)),RIGHT(BW864,LEN(BW864)-FIND("=",BW864)),""),"")</f>
        <v>Non_select</v>
      </c>
      <c r="BZ864" s="170" t="str">
        <f aca="false">IF(BX864&lt;&gt;"",IF(ISNUMBER(FIND(".",BX864)),LEFT(BX864,FIND(".",BX864)-1),BX864),BX864)</f>
        <v>xx</v>
      </c>
      <c r="CA864" s="170" t="str">
        <f aca="false">IF(BX864&lt;&gt;"",IF(ISNUMBER(FIND(".",BX864)),RIGHT(BX864,LEN(BX864)-FIND(".",BX864)),""),"")</f>
        <v/>
      </c>
      <c r="CB864" s="212"/>
      <c r="CC864" s="170" t="str">
        <f aca="false">A864</f>
        <v>KF303501</v>
      </c>
      <c r="CD864" s="178" t="s">
        <v>339</v>
      </c>
      <c r="CE864" s="178" t="s">
        <v>340</v>
      </c>
      <c r="CF864" s="178" t="s">
        <v>341</v>
      </c>
      <c r="CG864" s="212"/>
      <c r="CH864" s="212"/>
      <c r="CI864" s="212"/>
      <c r="CJ864" s="212"/>
      <c r="CK864" s="178"/>
      <c r="CL864" s="212"/>
      <c r="CM864" s="212"/>
      <c r="CN864" s="212"/>
      <c r="CO864" s="212"/>
      <c r="CP864" s="212"/>
      <c r="CQ864" s="212"/>
      <c r="CR864" s="228" t="n">
        <f aca="false">C864</f>
        <v>3</v>
      </c>
      <c r="CS864" s="229" t="str">
        <f aca="false">D864</f>
        <v>3c</v>
      </c>
      <c r="CT864" s="170" t="str">
        <f aca="false">CONCATENATE(CD864," strain ",CM864," ",CL864,", partial cds")</f>
        <v>Hepatitis E virus strain  , partial cds</v>
      </c>
    </row>
    <row r="865" s="146" customFormat="true" ht="11.9" hidden="false" customHeight="true" outlineLevel="0" collapsed="false">
      <c r="A865" s="208" t="s">
        <v>2004</v>
      </c>
      <c r="B865" s="147" t="n">
        <v>3</v>
      </c>
      <c r="C865" s="148" t="n">
        <v>3</v>
      </c>
      <c r="D865" s="149" t="s">
        <v>947</v>
      </c>
      <c r="E865" s="150" t="s">
        <v>949</v>
      </c>
      <c r="F865" s="230" t="s">
        <v>2005</v>
      </c>
      <c r="G865" s="212"/>
      <c r="H865" s="146" t="s">
        <v>2006</v>
      </c>
      <c r="I865" s="153" t="s">
        <v>2007</v>
      </c>
      <c r="J865" s="146" t="s">
        <v>395</v>
      </c>
      <c r="K865" s="212"/>
      <c r="L865" s="212"/>
      <c r="M865" s="157" t="s">
        <v>367</v>
      </c>
      <c r="N865" s="158" t="s">
        <v>2008</v>
      </c>
      <c r="O865" s="212"/>
      <c r="P865" s="212"/>
      <c r="Q865" s="212"/>
      <c r="R865" s="212"/>
      <c r="S865" s="212"/>
      <c r="T865" s="214" t="s">
        <v>353</v>
      </c>
      <c r="U865" s="215"/>
      <c r="V865" s="209"/>
      <c r="W865" s="217"/>
      <c r="X865" s="209"/>
      <c r="Y865" s="209"/>
      <c r="Z865" s="209"/>
      <c r="AA865" s="158" t="s">
        <v>947</v>
      </c>
      <c r="AB865" s="217"/>
      <c r="AC865" s="217"/>
      <c r="AD865" s="209"/>
      <c r="AE865" s="209"/>
      <c r="AF865" s="209"/>
      <c r="AG865" s="218" t="s">
        <v>354</v>
      </c>
      <c r="AH865" s="164" t="n">
        <v>5725</v>
      </c>
      <c r="AI865" s="164" t="n">
        <v>7373</v>
      </c>
      <c r="AJ865" s="219" t="n">
        <f aca="false">SeqEnd-SeqBeg+1</f>
        <v>1649</v>
      </c>
      <c r="AK865" s="220" t="n">
        <f aca="false">AND( SeqBeg&lt;=Beg  , End &lt;=SeqEnd )</f>
        <v>0</v>
      </c>
      <c r="AL865" s="212"/>
      <c r="AM865" s="212"/>
      <c r="AN865" s="221"/>
      <c r="AO865" s="147" t="s">
        <v>103</v>
      </c>
      <c r="AP865" s="147" t="s">
        <v>103</v>
      </c>
      <c r="AQ865" s="147" t="s">
        <v>103</v>
      </c>
      <c r="AR865" s="147" t="s">
        <v>103</v>
      </c>
      <c r="AS865" s="147" t="s">
        <v>103</v>
      </c>
      <c r="AT865" s="147" t="s">
        <v>103</v>
      </c>
      <c r="AV865" s="212"/>
      <c r="AW865" s="222" t="str">
        <f aca="false">HYPERLINK(CONCATENATE("http://www.ncbi.nlm.nih.gov/nuccore/",BM865),BM865)</f>
        <v>GU556929</v>
      </c>
      <c r="AX865" s="219" t="str">
        <f aca="false">CONCATENATE(D865,IF(I865="","",CONCATENATE(".",I865)),IF(K865="","",CONCATENATE(".",K865)),IF(M865="","",CONCATENATE(".",M865)),IF(R865="","",CONCATENATE(".",R865)),IF(U865="","","(*)"))</f>
        <v>3c.ITA.pig</v>
      </c>
      <c r="AY865" s="170" t="str">
        <f aca="false">CONCATENATE(BM865,".",BN865)</f>
        <v>GU556929.SwBO85</v>
      </c>
      <c r="AZ865" s="171" t="str">
        <f aca="false">IF(AV865="",IF(ISNUMBER(FIND(".",A865)),LEFT(A865,FIND(".",A865)-1),A865),AV865)</f>
        <v>GU556929</v>
      </c>
      <c r="BA865" s="171" t="str">
        <f aca="false">IF(ISNUMBER(FIND("-",AZ865)),LEFT(AZ865,FIND("-",AZ865)-1),AZ865)</f>
        <v>GU556929</v>
      </c>
      <c r="BB865" s="170" t="str">
        <f aca="false"> MEGAname &amp; "="</f>
        <v>GU556929=</v>
      </c>
      <c r="BC865" s="170" t="str">
        <f aca="false">Clear &amp; IF(span ,"Span","out")</f>
        <v>GU556929=out</v>
      </c>
      <c r="BD865" s="170" t="str">
        <f aca="false">Clear &amp; IF(span, IF(B865=".","Selected",B865),"out")</f>
        <v>GU556929=out</v>
      </c>
      <c r="BE865" s="170" t="str">
        <f aca="false">Clear &amp; Strain</f>
        <v>GU556929=SwBO85</v>
      </c>
      <c r="BF865" s="170" t="str">
        <f aca="false">CONCATENATE(A865,"=",F865,". ",AX865,IF(AB865="","",CONCATENATE(".",AB865)))</f>
        <v>GU556929=SwBO85. 3c.ITA.pig</v>
      </c>
      <c r="BG865" s="170" t="str">
        <f aca="false">CONCATENATE(A865,"=",F865,". ",AX865)</f>
        <v>GU556929=SwBO85. 3c.ITA.pig</v>
      </c>
      <c r="BH865" s="170" t="str">
        <f aca="false">CONCATENATE(A865,"=",AX865)</f>
        <v>GU556929=3c.ITA.pig</v>
      </c>
      <c r="BI865" s="170" t="str">
        <f aca="false">CONCATENATE(A865,"=",ComForSubtype,D865)</f>
        <v>GU556929=3c</v>
      </c>
      <c r="BJ865" s="170" t="str">
        <f aca="false">CONCATENATE(A865,"=",E865)</f>
        <v>GU556929=3chi</v>
      </c>
      <c r="BK865" s="170" t="str">
        <f aca="false">CONCATENATE(A865,"=",C865)</f>
        <v>GU556929=3</v>
      </c>
      <c r="BL865" s="170" t="str">
        <f aca="false">CONCATENATE(D865,"=")</f>
        <v>3c=</v>
      </c>
      <c r="BM865" s="223" t="str">
        <f aca="false">IF(BA865="XX","",BA865)</f>
        <v>GU556929</v>
      </c>
      <c r="BN865" s="224" t="str">
        <f aca="false">CONCATENATE(IF(F865="","",F865),IF(G865="","",CONCATENATE(" / ",G865)))</f>
        <v>SwBO85</v>
      </c>
      <c r="BO865" s="225" t="str">
        <f aca="false">AX865</f>
        <v>3c.ITA.pig</v>
      </c>
      <c r="BP865" s="226" t="str">
        <f aca="false">IF(V865="","",V865)</f>
        <v/>
      </c>
      <c r="BQ865" s="226" t="str">
        <f aca="false">IF(W865="","",CONCATENATE(W865,IF(LEFT(AO865,1)="s","+","")))</f>
        <v/>
      </c>
      <c r="BR865" s="226" t="str">
        <f aca="false">IF(X865="","",CONCATENATE(X865,IF(LEFT(AQ865,1)="s","+","")))</f>
        <v/>
      </c>
      <c r="BS865" s="226" t="str">
        <f aca="false">IF(Y865="","",CONCATENATE(Y865,IF(LEFT(AR865,1)="s","+","")))</f>
        <v/>
      </c>
      <c r="BT865" s="226" t="str">
        <f aca="false">IF(Z865="","",CONCATENATE(Z865,IF(LEFT(AS865,1)="s","+","")))</f>
        <v/>
      </c>
      <c r="BU865" s="227" t="str">
        <f aca="false">IF(AA865="","",CONCATENATE(AA865,IF(LEFT(AT865,1)="s","+","")))</f>
        <v>3c</v>
      </c>
      <c r="BV865" s="212"/>
      <c r="BW865" s="177" t="s">
        <v>338</v>
      </c>
      <c r="BX865" s="170" t="str">
        <f aca="false">IF(BW865&lt;&gt;"",IF(ISNUMBER(FIND("=",BW865)),LEFT(BW865,FIND("=",BW865)-1),BW865),BW865)</f>
        <v>xx</v>
      </c>
      <c r="BY865" s="170" t="str">
        <f aca="false">IF(BW865&lt;&gt;"",IF(ISNUMBER(FIND("=",BW865)),RIGHT(BW865,LEN(BW865)-FIND("=",BW865)),""),"")</f>
        <v>Non_select</v>
      </c>
      <c r="BZ865" s="170" t="str">
        <f aca="false">IF(BX865&lt;&gt;"",IF(ISNUMBER(FIND(".",BX865)),LEFT(BX865,FIND(".",BX865)-1),BX865),BX865)</f>
        <v>xx</v>
      </c>
      <c r="CA865" s="170" t="str">
        <f aca="false">IF(BX865&lt;&gt;"",IF(ISNUMBER(FIND(".",BX865)),RIGHT(BX865,LEN(BX865)-FIND(".",BX865)),""),"")</f>
        <v/>
      </c>
      <c r="CB865" s="212"/>
      <c r="CC865" s="170" t="str">
        <f aca="false">A865</f>
        <v>GU556929</v>
      </c>
      <c r="CD865" s="178" t="s">
        <v>339</v>
      </c>
      <c r="CE865" s="178" t="s">
        <v>340</v>
      </c>
      <c r="CF865" s="178" t="s">
        <v>341</v>
      </c>
      <c r="CG865" s="212"/>
      <c r="CH865" s="212"/>
      <c r="CI865" s="212"/>
      <c r="CJ865" s="212"/>
      <c r="CK865" s="178"/>
      <c r="CL865" s="212"/>
      <c r="CM865" s="212"/>
      <c r="CN865" s="212"/>
      <c r="CO865" s="212"/>
      <c r="CP865" s="212"/>
      <c r="CQ865" s="212"/>
      <c r="CR865" s="228" t="n">
        <f aca="false">C865</f>
        <v>3</v>
      </c>
      <c r="CS865" s="229" t="str">
        <f aca="false">D865</f>
        <v>3c</v>
      </c>
      <c r="CT865" s="170" t="str">
        <f aca="false">CONCATENATE(CD865," strain ",CM865," ",CL865,", partial cds")</f>
        <v>Hepatitis E virus strain  , partial cds</v>
      </c>
    </row>
    <row r="866" s="146" customFormat="true" ht="11.9" hidden="false" customHeight="true" outlineLevel="0" collapsed="false">
      <c r="A866" s="154" t="s">
        <v>2009</v>
      </c>
      <c r="B866" s="147" t="n">
        <v>3</v>
      </c>
      <c r="C866" s="243" t="n">
        <v>3</v>
      </c>
      <c r="D866" s="149" t="s">
        <v>947</v>
      </c>
      <c r="E866" s="150" t="s">
        <v>949</v>
      </c>
      <c r="F866" s="154" t="s">
        <v>2010</v>
      </c>
      <c r="G866" s="212"/>
      <c r="H866" s="146" t="s">
        <v>405</v>
      </c>
      <c r="I866" s="153" t="s">
        <v>412</v>
      </c>
      <c r="J866" s="146" t="s">
        <v>395</v>
      </c>
      <c r="K866" s="287" t="s">
        <v>2011</v>
      </c>
      <c r="L866" s="231" t="s">
        <v>2012</v>
      </c>
      <c r="M866" s="157" t="s">
        <v>348</v>
      </c>
      <c r="N866" s="213"/>
      <c r="O866" s="160"/>
      <c r="P866" s="212"/>
      <c r="Q866" s="212"/>
      <c r="R866" s="146" t="s">
        <v>406</v>
      </c>
      <c r="T866" s="214" t="s">
        <v>353</v>
      </c>
      <c r="U866" s="215"/>
      <c r="V866" s="209"/>
      <c r="W866" s="217"/>
      <c r="X866" s="209"/>
      <c r="Y866" s="209"/>
      <c r="Z866" s="209"/>
      <c r="AA866" s="158" t="s">
        <v>947</v>
      </c>
      <c r="AB866" s="217"/>
      <c r="AC866" s="217"/>
      <c r="AD866" s="209"/>
      <c r="AE866" s="209"/>
      <c r="AF866" s="209"/>
      <c r="AG866" s="166" t="n">
        <v>707</v>
      </c>
      <c r="AH866" s="164" t="n">
        <v>6593</v>
      </c>
      <c r="AI866" s="164" t="n">
        <v>7299</v>
      </c>
      <c r="AJ866" s="219" t="n">
        <f aca="false">SeqEnd-SeqBeg+1</f>
        <v>707</v>
      </c>
      <c r="AK866" s="220" t="n">
        <f aca="false">AND( SeqBeg&lt;=Beg  , End &lt;=SeqEnd )</f>
        <v>0</v>
      </c>
      <c r="AL866" s="212"/>
      <c r="AM866" s="212"/>
      <c r="AN866" s="221"/>
      <c r="AO866" s="147" t="s">
        <v>103</v>
      </c>
      <c r="AP866" s="147" t="s">
        <v>103</v>
      </c>
      <c r="AQ866" s="147" t="s">
        <v>103</v>
      </c>
      <c r="AR866" s="147" t="s">
        <v>103</v>
      </c>
      <c r="AS866" s="147" t="s">
        <v>103</v>
      </c>
      <c r="AT866" s="147" t="s">
        <v>2013</v>
      </c>
      <c r="AV866" s="212"/>
      <c r="AW866" s="222" t="str">
        <f aca="false">HYPERLINK(CONCATENATE("http://www.ncbi.nlm.nih.gov/nuccore/",BM866),BM866)</f>
        <v>FN995001</v>
      </c>
      <c r="AX866" s="219" t="str">
        <f aca="false">CONCATENATE(D866,IF(I866="","",CONCATENATE(".",I866)),IF(K866="","",CONCATENATE(".",K866)),IF(M866="","",CONCATENATE(".",M866)),IF(R866="","",CONCATENATE(".",R866)),IF(U866="","","(*)"))</f>
        <v>3c.DEU.BY,Reg.hum.UReg</v>
      </c>
      <c r="AY866" s="170" t="str">
        <f aca="false">CONCATENATE(BM866,".",BN866)</f>
        <v>FN995001.V1007999</v>
      </c>
      <c r="AZ866" s="171" t="str">
        <f aca="false">IF(AV866="",IF(ISNUMBER(FIND(".",A866)),LEFT(A866,FIND(".",A866)-1),A866),AV866)</f>
        <v>FN995001</v>
      </c>
      <c r="BA866" s="171" t="str">
        <f aca="false">IF(ISNUMBER(FIND("-",AZ866)),LEFT(AZ866,FIND("-",AZ866)-1),AZ866)</f>
        <v>FN995001</v>
      </c>
      <c r="BB866" s="170" t="str">
        <f aca="false"> MEGAname &amp; "="</f>
        <v>FN995001=</v>
      </c>
      <c r="BC866" s="170" t="str">
        <f aca="false">Clear &amp; IF(span ,"Span","out")</f>
        <v>FN995001=out</v>
      </c>
      <c r="BD866" s="170" t="str">
        <f aca="false">Clear &amp; IF(span, IF(B866=".","Selected",B866),"out")</f>
        <v>FN995001=out</v>
      </c>
      <c r="BE866" s="170" t="str">
        <f aca="false">Clear &amp; Strain</f>
        <v>FN995001=V1007999</v>
      </c>
      <c r="BF866" s="170" t="str">
        <f aca="false">CONCATENATE(A866,"=",F866,". ",AX866,IF(AB866="","",CONCATENATE(".",AB866)))</f>
        <v>FN995001=V1007999. 3c.DEU.BY,Reg.hum.UReg</v>
      </c>
      <c r="BG866" s="170" t="str">
        <f aca="false">CONCATENATE(A866,"=",F866,". ",AX866)</f>
        <v>FN995001=V1007999. 3c.DEU.BY,Reg.hum.UReg</v>
      </c>
      <c r="BH866" s="170" t="str">
        <f aca="false">CONCATENATE(A866,"=",AX866)</f>
        <v>FN995001=3c.DEU.BY,Reg.hum.UReg</v>
      </c>
      <c r="BI866" s="170" t="str">
        <f aca="false">CONCATENATE(A866,"=",ComForSubtype,D866)</f>
        <v>FN995001=3c</v>
      </c>
      <c r="BJ866" s="170" t="str">
        <f aca="false">CONCATENATE(A866,"=",E866)</f>
        <v>FN995001=3chi</v>
      </c>
      <c r="BK866" s="170" t="str">
        <f aca="false">CONCATENATE(A866,"=",C866)</f>
        <v>FN995001=3</v>
      </c>
      <c r="BL866" s="170" t="str">
        <f aca="false">CONCATENATE(D866,"=")</f>
        <v>3c=</v>
      </c>
      <c r="BM866" s="223" t="str">
        <f aca="false">IF(BA866="XX","",BA866)</f>
        <v>FN995001</v>
      </c>
      <c r="BN866" s="224" t="str">
        <f aca="false">CONCATENATE(IF(F866="","",F866),IF(G866="","",CONCATENATE(" / ",G866)))</f>
        <v>V1007999</v>
      </c>
      <c r="BO866" s="225" t="str">
        <f aca="false">AX866</f>
        <v>3c.DEU.BY,Reg.hum.UReg</v>
      </c>
      <c r="BP866" s="226" t="str">
        <f aca="false">IF(V866="","",V866)</f>
        <v/>
      </c>
      <c r="BQ866" s="226" t="str">
        <f aca="false">IF(W866="","",CONCATENATE(W866,IF(LEFT(AO866,1)="s","+","")))</f>
        <v/>
      </c>
      <c r="BR866" s="226" t="str">
        <f aca="false">IF(X866="","",CONCATENATE(X866,IF(LEFT(AQ866,1)="s","+","")))</f>
        <v/>
      </c>
      <c r="BS866" s="226" t="str">
        <f aca="false">IF(Y866="","",CONCATENATE(Y866,IF(LEFT(AR866,1)="s","+","")))</f>
        <v/>
      </c>
      <c r="BT866" s="226" t="str">
        <f aca="false">IF(Z866="","",CONCATENATE(Z866,IF(LEFT(AS866,1)="s","+","")))</f>
        <v/>
      </c>
      <c r="BU866" s="227" t="str">
        <f aca="false">IF(AA866="","",CONCATENATE(AA866,IF(LEFT(AT866,1)="s","+","")))</f>
        <v>3c+</v>
      </c>
      <c r="BV866" s="212"/>
      <c r="BW866" s="177" t="s">
        <v>2014</v>
      </c>
      <c r="BX866" s="170" t="str">
        <f aca="false">IF(BW866&lt;&gt;"",IF(ISNUMBER(FIND("=",BW866)),LEFT(BW866,FIND("=",BW866)-1),BW866),BW866)</f>
        <v>FN995001</v>
      </c>
      <c r="BY866" s="170" t="str">
        <f aca="false">IF(BW866&lt;&gt;"",IF(ISNUMBER(FIND("=",BW866)),RIGHT(BW866,LEN(BW866)-FIND("=",BW866)),""),"")</f>
        <v>3c</v>
      </c>
      <c r="BZ866" s="170" t="str">
        <f aca="false">IF(BX866&lt;&gt;"",IF(ISNUMBER(FIND(".",BX866)),LEFT(BX866,FIND(".",BX866)-1),BX866),BX866)</f>
        <v>FN995001</v>
      </c>
      <c r="CA866" s="170" t="str">
        <f aca="false">IF(BX866&lt;&gt;"",IF(ISNUMBER(FIND(".",BX866)),RIGHT(BX866,LEN(BX866)-FIND(".",BX866)),""),"")</f>
        <v/>
      </c>
      <c r="CB866" s="212"/>
      <c r="CC866" s="170" t="str">
        <f aca="false">A866</f>
        <v>FN995001</v>
      </c>
      <c r="CD866" s="178" t="s">
        <v>339</v>
      </c>
      <c r="CE866" s="178" t="s">
        <v>340</v>
      </c>
      <c r="CF866" s="178" t="s">
        <v>341</v>
      </c>
      <c r="CG866" s="212"/>
      <c r="CH866" s="179"/>
      <c r="CI866" s="179"/>
      <c r="CJ866" s="179"/>
      <c r="CK866" s="212"/>
      <c r="CL866" s="212"/>
      <c r="CM866" s="170" t="str">
        <f aca="false">F866</f>
        <v>V1007999</v>
      </c>
      <c r="CN866" s="170" t="str">
        <f aca="false">IF(G866="","",G866)</f>
        <v/>
      </c>
      <c r="CO866" s="170" t="str">
        <f aca="false">CONCATENATE(H866,":",L866)</f>
        <v>Germany:Bavaria, Regensburg</v>
      </c>
      <c r="CP866" s="170" t="str">
        <f aca="false">CONCATENATE(IF(Q866="","",CONCATENATE(Q866,"-")),IF(P866="","",CONCATENATE(P866,"-")),IF(O866="","",O866))</f>
        <v/>
      </c>
      <c r="CQ866" s="170" t="str">
        <f aca="false">IF(N866="","",N866)</f>
        <v/>
      </c>
      <c r="CR866" s="170" t="n">
        <f aca="false">C866</f>
        <v>3</v>
      </c>
      <c r="CS866" s="229" t="str">
        <f aca="false">D866</f>
        <v>3c</v>
      </c>
      <c r="CT866" s="170" t="str">
        <f aca="false">CONCATENATE(CD866," strain ",CM866," ",CL866,", partial cds")</f>
        <v>Hepatitis E virus strain V1007999 , partial cds</v>
      </c>
    </row>
    <row r="867" customFormat="false" ht="11.9" hidden="false" customHeight="true" outlineLevel="0" collapsed="false">
      <c r="A867" s="154" t="s">
        <v>2015</v>
      </c>
      <c r="B867" s="147" t="n">
        <v>3</v>
      </c>
      <c r="C867" s="243" t="n">
        <v>3</v>
      </c>
      <c r="D867" s="149" t="s">
        <v>947</v>
      </c>
      <c r="E867" s="150" t="s">
        <v>949</v>
      </c>
      <c r="F867" s="154" t="s">
        <v>2016</v>
      </c>
      <c r="G867" s="212"/>
      <c r="H867" s="146" t="s">
        <v>537</v>
      </c>
      <c r="I867" s="153" t="s">
        <v>538</v>
      </c>
      <c r="J867" s="146" t="s">
        <v>395</v>
      </c>
      <c r="K867" s="212"/>
      <c r="L867" s="212"/>
      <c r="M867" s="157" t="s">
        <v>367</v>
      </c>
      <c r="N867" s="328" t="s">
        <v>2017</v>
      </c>
      <c r="O867" s="160" t="n">
        <v>1998</v>
      </c>
      <c r="P867" s="212"/>
      <c r="Q867" s="212"/>
      <c r="R867" s="212"/>
      <c r="S867" s="212"/>
      <c r="T867" s="161" t="s">
        <v>353</v>
      </c>
      <c r="U867" s="161" t="s">
        <v>947</v>
      </c>
      <c r="V867" s="209"/>
      <c r="W867" s="217"/>
      <c r="Z867" s="249"/>
      <c r="AA867" s="250" t="s">
        <v>947</v>
      </c>
      <c r="AB867" s="217"/>
      <c r="AC867" s="217"/>
      <c r="AG867" s="166" t="s">
        <v>207</v>
      </c>
      <c r="AH867" s="164" t="n">
        <v>6239</v>
      </c>
      <c r="AI867" s="164" t="n">
        <v>6714</v>
      </c>
      <c r="AJ867" s="219" t="n">
        <f aca="false">SeqEnd-SeqBeg+1</f>
        <v>476</v>
      </c>
      <c r="AK867" s="220" t="n">
        <f aca="false">AND( SeqBeg&lt;=Beg  , End &lt;=SeqEnd )</f>
        <v>0</v>
      </c>
      <c r="AL867" s="212" t="s">
        <v>2018</v>
      </c>
      <c r="AM867" s="212"/>
      <c r="AN867" s="221"/>
      <c r="AT867" s="147" t="s">
        <v>2019</v>
      </c>
      <c r="AU867" s="146"/>
      <c r="AV867" s="212"/>
      <c r="AW867" s="222" t="str">
        <f aca="false">HYPERLINK(CONCATENATE("http://www.ncbi.nlm.nih.gov/nuccore/",BM867),BM867)</f>
        <v>AF336298</v>
      </c>
      <c r="AX867" s="219" t="str">
        <f aca="false">CONCATENATE(D867,IF(I867="","",CONCATENATE(".",I867)),IF(K867="","",CONCATENATE(".",K867)),IF(M867="","",CONCATENATE(".",M867)),IF(R867="","",CONCATENATE(".",R867)),IF(U867="","","(*)"))</f>
        <v>3c.NLD.pig(*)</v>
      </c>
      <c r="AY867" s="170" t="str">
        <f aca="false">CONCATENATE(BM867,".",BN867)</f>
        <v>AF336298.NLSW105</v>
      </c>
      <c r="AZ867" s="171" t="str">
        <f aca="false">IF(AV867="",IF(ISNUMBER(FIND(".",A867)),LEFT(A867,FIND(".",A867)-1),A867),AV867)</f>
        <v>AF336298</v>
      </c>
      <c r="BA867" s="171" t="str">
        <f aca="false">IF(ISNUMBER(FIND("-",AZ867)),LEFT(AZ867,FIND("-",AZ867)-1),AZ867)</f>
        <v>AF336298</v>
      </c>
      <c r="BB867" s="170" t="str">
        <f aca="false"> MEGAname &amp; "="</f>
        <v>AF336298=</v>
      </c>
      <c r="BC867" s="170" t="str">
        <f aca="false">Clear &amp; IF(span ,"Span","out")</f>
        <v>AF336298=out</v>
      </c>
      <c r="BD867" s="170" t="str">
        <f aca="false">Clear &amp; IF(span, IF(B867=".","Selected",B867),"out")</f>
        <v>AF336298=out</v>
      </c>
      <c r="BE867" s="170" t="str">
        <f aca="false">Clear &amp; Strain</f>
        <v>AF336298=NLSW105</v>
      </c>
      <c r="BF867" s="170" t="str">
        <f aca="false">CONCATENATE(A867,"=",F867,". ",AX867,IF(AB867="","",CONCATENATE(".",AB867)))</f>
        <v>AF336298=NLSW105. 3c.NLD.pig(*)</v>
      </c>
      <c r="BG867" s="170" t="str">
        <f aca="false">CONCATENATE(A867,"=",F867,". ",AX867)</f>
        <v>AF336298=NLSW105. 3c.NLD.pig(*)</v>
      </c>
      <c r="BH867" s="170" t="str">
        <f aca="false">CONCATENATE(A867,"=",AX867)</f>
        <v>AF336298=3c.NLD.pig(*)</v>
      </c>
      <c r="BI867" s="170" t="str">
        <f aca="false">CONCATENATE(A867,"=",ComForSubtype,D867)</f>
        <v>AF336298=3c</v>
      </c>
      <c r="BJ867" s="170" t="str">
        <f aca="false">CONCATENATE(A867,"=",E867)</f>
        <v>AF336298=3chi</v>
      </c>
      <c r="BK867" s="170" t="str">
        <f aca="false">CONCATENATE(A867,"=",C867)</f>
        <v>AF336298=3</v>
      </c>
      <c r="BL867" s="170" t="str">
        <f aca="false">CONCATENATE(D867,"=")</f>
        <v>3c=</v>
      </c>
      <c r="BM867" s="223" t="str">
        <f aca="false">IF(BA867="XX","",BA867)</f>
        <v>AF336298</v>
      </c>
      <c r="BN867" s="224" t="str">
        <f aca="false">CONCATENATE(IF(F867="","",F867),IF(G867="","",CONCATENATE(" / ",G867)))</f>
        <v>NLSW105</v>
      </c>
      <c r="BO867" s="225" t="str">
        <f aca="false">AX867</f>
        <v>3c.NLD.pig(*)</v>
      </c>
      <c r="BP867" s="226" t="str">
        <f aca="false">IF(V867="","",V867)</f>
        <v/>
      </c>
      <c r="BQ867" s="226" t="str">
        <f aca="false">IF(W867="","",CONCATENATE(W867,IF(LEFT(AO867,1)="s","+","")))</f>
        <v/>
      </c>
      <c r="BR867" s="226" t="str">
        <f aca="false">IF(X867="","",CONCATENATE(X867,IF(LEFT(AQ867,1)="s","+","")))</f>
        <v/>
      </c>
      <c r="BS867" s="226" t="str">
        <f aca="false">IF(Y867="","",CONCATENATE(Y867,IF(LEFT(AR867,1)="s","+","")))</f>
        <v/>
      </c>
      <c r="BT867" s="226" t="str">
        <f aca="false">IF(Z867="","",CONCATENATE(Z867,IF(LEFT(AS867,1)="s","+","")))</f>
        <v/>
      </c>
      <c r="BU867" s="227" t="str">
        <f aca="false">IF(AA867="","",CONCATENATE(AA867,IF(LEFT(AT867,1)="s","+","")))</f>
        <v>3c+</v>
      </c>
      <c r="BV867" s="212"/>
      <c r="BW867" s="177" t="s">
        <v>2020</v>
      </c>
      <c r="BX867" s="170" t="str">
        <f aca="false">IF(BW867&lt;&gt;"",IF(ISNUMBER(FIND("=",BW867)),LEFT(BW867,FIND("=",BW867)-1),BW867),BW867)</f>
        <v>AF336298</v>
      </c>
      <c r="BY867" s="170" t="str">
        <f aca="false">IF(BW867&lt;&gt;"",IF(ISNUMBER(FIND("=",BW867)),RIGHT(BW867,LEN(BW867)-FIND("=",BW867)),""),"")</f>
        <v>3c</v>
      </c>
      <c r="BZ867" s="170" t="str">
        <f aca="false">IF(BX867&lt;&gt;"",IF(ISNUMBER(FIND(".",BX867)),LEFT(BX867,FIND(".",BX867)-1),BX867),BX867)</f>
        <v>AF336298</v>
      </c>
      <c r="CA867" s="170" t="str">
        <f aca="false">IF(BX867&lt;&gt;"",IF(ISNUMBER(FIND(".",BX867)),RIGHT(BX867,LEN(BX867)-FIND(".",BX867)),""),"")</f>
        <v/>
      </c>
      <c r="CB867" s="212"/>
      <c r="CC867" s="170" t="str">
        <f aca="false">A867</f>
        <v>AF336298</v>
      </c>
      <c r="CD867" s="178" t="s">
        <v>339</v>
      </c>
      <c r="CE867" s="178" t="s">
        <v>340</v>
      </c>
      <c r="CF867" s="178" t="s">
        <v>341</v>
      </c>
      <c r="CG867" s="212"/>
      <c r="CH867" s="179"/>
      <c r="CI867" s="179"/>
      <c r="CJ867" s="179"/>
      <c r="CK867" s="212"/>
      <c r="CL867" s="212"/>
      <c r="CM867" s="170" t="str">
        <f aca="false">F867</f>
        <v>NLSW105</v>
      </c>
      <c r="CN867" s="170" t="str">
        <f aca="false">IF(G867="","",G867)</f>
        <v/>
      </c>
      <c r="CO867" s="170" t="str">
        <f aca="false">CONCATENATE(H867,":",L867)</f>
        <v>Netherlands:</v>
      </c>
      <c r="CP867" s="170" t="str">
        <f aca="false">CONCATENATE(IF(Q867="","",CONCATENATE(Q867,"-")),IF(P867="","",CONCATENATE(P867,"-")),IF(O867="","",O867))</f>
        <v>1998</v>
      </c>
      <c r="CQ867" s="170" t="str">
        <f aca="false">IF(N867="","",N867)</f>
        <v>stool pool</v>
      </c>
      <c r="CR867" s="170" t="n">
        <f aca="false">C867</f>
        <v>3</v>
      </c>
      <c r="CS867" s="229" t="str">
        <f aca="false">D867</f>
        <v>3c</v>
      </c>
      <c r="CT867" s="170" t="str">
        <f aca="false">CONCATENATE(CD867," strain ",CM867," ",CL867,", partial cds")</f>
        <v>Hepatitis E virus strain NLSW105 , partial cds</v>
      </c>
    </row>
    <row r="868" customFormat="false" ht="11.9" hidden="false" customHeight="true" outlineLevel="0" collapsed="false">
      <c r="A868" s="295" t="s">
        <v>2021</v>
      </c>
      <c r="B868" s="147" t="n">
        <v>3</v>
      </c>
      <c r="C868" s="329" t="n">
        <v>3</v>
      </c>
      <c r="D868" s="330" t="s">
        <v>947</v>
      </c>
      <c r="E868" s="331" t="s">
        <v>949</v>
      </c>
      <c r="F868" s="295" t="s">
        <v>2022</v>
      </c>
      <c r="G868" s="295"/>
      <c r="H868" s="295" t="s">
        <v>537</v>
      </c>
      <c r="I868" s="332" t="s">
        <v>538</v>
      </c>
      <c r="J868" s="295" t="s">
        <v>395</v>
      </c>
      <c r="K868" s="295"/>
      <c r="L868" s="295"/>
      <c r="M868" s="333" t="s">
        <v>367</v>
      </c>
      <c r="N868" s="328" t="s">
        <v>2017</v>
      </c>
      <c r="O868" s="334" t="n">
        <v>1998</v>
      </c>
      <c r="P868" s="295"/>
      <c r="Q868" s="295"/>
      <c r="R868" s="295"/>
      <c r="S868" s="295"/>
      <c r="T868" s="335"/>
      <c r="U868" s="335" t="s">
        <v>947</v>
      </c>
      <c r="V868" s="336"/>
      <c r="W868" s="337"/>
      <c r="X868" s="338"/>
      <c r="Y868" s="336"/>
      <c r="Z868" s="338"/>
      <c r="AA868" s="339" t="s">
        <v>2023</v>
      </c>
      <c r="AB868" s="337"/>
      <c r="AC868" s="337"/>
      <c r="AD868" s="338"/>
      <c r="AE868" s="338"/>
      <c r="AF868" s="338"/>
      <c r="AG868" s="340" t="s">
        <v>207</v>
      </c>
      <c r="AH868" s="338" t="n">
        <v>6239</v>
      </c>
      <c r="AI868" s="338" t="n">
        <v>6714</v>
      </c>
      <c r="AJ868" s="341" t="n">
        <f aca="false">SeqEnd-SeqBeg+1</f>
        <v>476</v>
      </c>
      <c r="AK868" s="342" t="n">
        <f aca="false">AND( SeqBeg&lt;=Beg  , End &lt;=SeqEnd )</f>
        <v>0</v>
      </c>
      <c r="AL868" s="343" t="s">
        <v>2024</v>
      </c>
      <c r="AM868" s="295"/>
      <c r="AN868" s="344"/>
      <c r="AO868" s="336"/>
      <c r="AP868" s="336"/>
      <c r="AQ868" s="336"/>
      <c r="AR868" s="336"/>
      <c r="AS868" s="336"/>
      <c r="AT868" s="336" t="s">
        <v>2025</v>
      </c>
      <c r="AU868" s="295"/>
      <c r="AV868" s="295"/>
      <c r="AW868" s="345" t="str">
        <f aca="false">HYPERLINK(CONCATENATE("http://www.ncbi.nlm.nih.gov/nuccore/",BM868),BM868)</f>
        <v>AF336290</v>
      </c>
      <c r="AX868" s="341" t="str">
        <f aca="false">CONCATENATE(D868,IF(I868="","",CONCATENATE(".",I868)),IF(K868="","",CONCATENATE(".",K868)),IF(M868="","",CONCATENATE(".",M868)),IF(R868="","",CONCATENATE(".",R868)),IF(U868="","","(*)"))</f>
        <v>3c.NLD.pig(*)</v>
      </c>
      <c r="AY868" s="346" t="str">
        <f aca="false">CONCATENATE(BM868,".",BN868)</f>
        <v>AF336290.NLSW20</v>
      </c>
      <c r="AZ868" s="347" t="str">
        <f aca="false">IF(AV868="",IF(ISNUMBER(FIND(".",A868)),LEFT(A868,FIND(".",A868)-1),A868),AV868)</f>
        <v>AF336290</v>
      </c>
      <c r="BA868" s="347" t="str">
        <f aca="false">IF(ISNUMBER(FIND("-",AZ868)),LEFT(AZ868,FIND("-",AZ868)-1),AZ868)</f>
        <v>AF336290</v>
      </c>
      <c r="BB868" s="346" t="str">
        <f aca="false"> MEGAname &amp; "="</f>
        <v>AF336290=</v>
      </c>
      <c r="BC868" s="346" t="str">
        <f aca="false">Clear &amp; IF(span ,"Span","out")</f>
        <v>AF336290=out</v>
      </c>
      <c r="BD868" s="346" t="str">
        <f aca="false">Clear &amp; IF(span, IF(B868=".","Selected",B868),"out")</f>
        <v>AF336290=out</v>
      </c>
      <c r="BE868" s="346" t="str">
        <f aca="false">Clear &amp; Strain</f>
        <v>AF336290=NLSW20</v>
      </c>
      <c r="BF868" s="346" t="str">
        <f aca="false">CONCATENATE(A868,"=",F868,". ",AX868,IF(AB868="","",CONCATENATE(".",AB868)))</f>
        <v>AF336290=NLSW20. 3c.NLD.pig(*)</v>
      </c>
      <c r="BG868" s="346" t="str">
        <f aca="false">CONCATENATE(A868,"=",F868,". ",AX868)</f>
        <v>AF336290=NLSW20. 3c.NLD.pig(*)</v>
      </c>
      <c r="BH868" s="346" t="str">
        <f aca="false">CONCATENATE(A868,"=",AX868)</f>
        <v>AF336290=3c.NLD.pig(*)</v>
      </c>
      <c r="BI868" s="346" t="str">
        <f aca="false">CONCATENATE(A868,"=",ComForSubtype,D868)</f>
        <v>AF336290=3c</v>
      </c>
      <c r="BJ868" s="346" t="str">
        <f aca="false">CONCATENATE(A868,"=",E868)</f>
        <v>AF336290=3chi</v>
      </c>
      <c r="BK868" s="346" t="str">
        <f aca="false">CONCATENATE(A868,"=",C868)</f>
        <v>AF336290=3</v>
      </c>
      <c r="BL868" s="346" t="str">
        <f aca="false">CONCATENATE(D868,"=")</f>
        <v>3c=</v>
      </c>
      <c r="BM868" s="348" t="str">
        <f aca="false">IF(BA868="XX","",BA868)</f>
        <v>AF336290</v>
      </c>
      <c r="BN868" s="349" t="str">
        <f aca="false">CONCATENATE(IF(F868="","",F868),IF(G868="","",CONCATENATE(" / ",G868)))</f>
        <v>NLSW20</v>
      </c>
      <c r="BO868" s="350" t="str">
        <f aca="false">AX868</f>
        <v>3c.NLD.pig(*)</v>
      </c>
      <c r="BP868" s="351" t="str">
        <f aca="false">IF(V868="","",V868)</f>
        <v/>
      </c>
      <c r="BQ868" s="351" t="str">
        <f aca="false">IF(W868="","",CONCATENATE(W868,IF(LEFT(AO868,1)="s","+","")))</f>
        <v/>
      </c>
      <c r="BR868" s="351" t="str">
        <f aca="false">IF(X868="","",CONCATENATE(X868,IF(LEFT(AQ868,1)="s","+","")))</f>
        <v/>
      </c>
      <c r="BS868" s="351" t="str">
        <f aca="false">IF(Y868="","",CONCATENATE(Y868,IF(LEFT(AR868,1)="s","+","")))</f>
        <v/>
      </c>
      <c r="BT868" s="351" t="str">
        <f aca="false">IF(Z868="","",CONCATENATE(Z868,IF(LEFT(AS868,1)="s","+","")))</f>
        <v/>
      </c>
      <c r="BU868" s="352" t="str">
        <f aca="false">IF(AA868="","",CONCATENATE(AA868,IF(LEFT(AT868,1)="s","+","")))</f>
        <v>3c and 3ef</v>
      </c>
      <c r="BV868" s="295"/>
      <c r="BW868" s="346" t="s">
        <v>2026</v>
      </c>
      <c r="BX868" s="346" t="str">
        <f aca="false">IF(BW868&lt;&gt;"",IF(ISNUMBER(FIND("=",BW868)),LEFT(BW868,FIND("=",BW868)-1),BW868),BW868)</f>
        <v>AF336290</v>
      </c>
      <c r="BY868" s="346" t="str">
        <f aca="false">IF(BW868&lt;&gt;"",IF(ISNUMBER(FIND("=",BW868)),RIGHT(BW868,LEN(BW868)-FIND("=",BW868)),""),"")</f>
        <v>3c</v>
      </c>
      <c r="BZ868" s="346" t="str">
        <f aca="false">IF(BX868&lt;&gt;"",IF(ISNUMBER(FIND(".",BX868)),LEFT(BX868,FIND(".",BX868)-1),BX868),BX868)</f>
        <v>AF336290</v>
      </c>
      <c r="CA868" s="346" t="str">
        <f aca="false">IF(BX868&lt;&gt;"",IF(ISNUMBER(FIND(".",BX868)),RIGHT(BX868,LEN(BX868)-FIND(".",BX868)),""),"")</f>
        <v/>
      </c>
      <c r="CB868" s="295"/>
      <c r="CC868" s="346" t="str">
        <f aca="false">A868</f>
        <v>AF336290</v>
      </c>
      <c r="CD868" s="353" t="s">
        <v>339</v>
      </c>
      <c r="CE868" s="353" t="s">
        <v>340</v>
      </c>
      <c r="CF868" s="353" t="s">
        <v>341</v>
      </c>
      <c r="CG868" s="295"/>
      <c r="CH868" s="354"/>
      <c r="CI868" s="354"/>
      <c r="CJ868" s="354"/>
      <c r="CK868" s="295"/>
      <c r="CL868" s="295"/>
      <c r="CM868" s="346" t="str">
        <f aca="false">F868</f>
        <v>NLSW20</v>
      </c>
      <c r="CN868" s="346" t="str">
        <f aca="false">IF(G868="","",G868)</f>
        <v/>
      </c>
      <c r="CO868" s="346" t="str">
        <f aca="false">CONCATENATE(H868,":",L868)</f>
        <v>Netherlands:</v>
      </c>
      <c r="CP868" s="346" t="str">
        <f aca="false">CONCATENATE(IF(Q868="","",CONCATENATE(Q868,"-")),IF(P868="","",CONCATENATE(P868,"-")),IF(O868="","",O868))</f>
        <v>1998</v>
      </c>
      <c r="CQ868" s="346" t="str">
        <f aca="false">IF(N868="","",N868)</f>
        <v>stool pool</v>
      </c>
      <c r="CR868" s="346" t="n">
        <f aca="false">C868</f>
        <v>3</v>
      </c>
      <c r="CS868" s="355" t="str">
        <f aca="false">D868</f>
        <v>3c</v>
      </c>
      <c r="CT868" s="346" t="str">
        <f aca="false">CONCATENATE(CD868," strain ",CM868," ",CL868,", partial cds")</f>
        <v>Hepatitis E virus strain NLSW20 , partial cds</v>
      </c>
    </row>
    <row r="869" customFormat="false" ht="11.9" hidden="false" customHeight="true" outlineLevel="0" collapsed="false">
      <c r="A869" s="154" t="s">
        <v>2027</v>
      </c>
      <c r="B869" s="147" t="n">
        <v>3</v>
      </c>
      <c r="C869" s="243" t="n">
        <v>3</v>
      </c>
      <c r="D869" s="149" t="s">
        <v>947</v>
      </c>
      <c r="E869" s="150" t="s">
        <v>949</v>
      </c>
      <c r="F869" s="154" t="s">
        <v>2028</v>
      </c>
      <c r="G869" s="212"/>
      <c r="H869" s="146" t="s">
        <v>537</v>
      </c>
      <c r="I869" s="153" t="s">
        <v>538</v>
      </c>
      <c r="J869" s="146" t="s">
        <v>395</v>
      </c>
      <c r="K869" s="212"/>
      <c r="L869" s="212"/>
      <c r="M869" s="157" t="s">
        <v>367</v>
      </c>
      <c r="N869" s="328" t="s">
        <v>2017</v>
      </c>
      <c r="O869" s="160" t="n">
        <v>1998</v>
      </c>
      <c r="P869" s="212"/>
      <c r="Q869" s="212"/>
      <c r="R869" s="212"/>
      <c r="S869" s="212"/>
      <c r="T869" s="161" t="s">
        <v>353</v>
      </c>
      <c r="U869" s="161" t="s">
        <v>947</v>
      </c>
      <c r="V869" s="209"/>
      <c r="AA869" s="250" t="s">
        <v>947</v>
      </c>
      <c r="AB869" s="217"/>
      <c r="AC869" s="217"/>
      <c r="AG869" s="166" t="s">
        <v>207</v>
      </c>
      <c r="AH869" s="164" t="n">
        <v>6239</v>
      </c>
      <c r="AI869" s="164" t="n">
        <v>6714</v>
      </c>
      <c r="AJ869" s="219" t="n">
        <f aca="false">SeqEnd-SeqBeg+1</f>
        <v>476</v>
      </c>
      <c r="AK869" s="220" t="n">
        <f aca="false">AND( SeqBeg&lt;=Beg  , End &lt;=SeqEnd )</f>
        <v>0</v>
      </c>
      <c r="AL869" s="212" t="s">
        <v>2018</v>
      </c>
      <c r="AM869" s="212"/>
      <c r="AN869" s="221"/>
      <c r="AT869" s="147" t="s">
        <v>2019</v>
      </c>
      <c r="AU869" s="146"/>
      <c r="AV869" s="212"/>
      <c r="AW869" s="222" t="str">
        <f aca="false">HYPERLINK(CONCATENATE("http://www.ncbi.nlm.nih.gov/nuccore/",BM869),BM869)</f>
        <v>AF336293</v>
      </c>
      <c r="AX869" s="219" t="str">
        <f aca="false">CONCATENATE(D869,IF(I869="","",CONCATENATE(".",I869)),IF(K869="","",CONCATENATE(".",K869)),IF(M869="","",CONCATENATE(".",M869)),IF(R869="","",CONCATENATE(".",R869)),IF(U869="","","(*)"))</f>
        <v>3c.NLD.pig(*)</v>
      </c>
      <c r="AY869" s="170" t="str">
        <f aca="false">CONCATENATE(BM869,".",BN869)</f>
        <v>AF336293.NLSW36</v>
      </c>
      <c r="AZ869" s="171" t="str">
        <f aca="false">IF(AV869="",IF(ISNUMBER(FIND(".",A869)),LEFT(A869,FIND(".",A869)-1),A869),AV869)</f>
        <v>AF336293</v>
      </c>
      <c r="BA869" s="171" t="str">
        <f aca="false">IF(ISNUMBER(FIND("-",AZ869)),LEFT(AZ869,FIND("-",AZ869)-1),AZ869)</f>
        <v>AF336293</v>
      </c>
      <c r="BB869" s="170" t="str">
        <f aca="false"> MEGAname &amp; "="</f>
        <v>AF336293=</v>
      </c>
      <c r="BC869" s="170" t="str">
        <f aca="false">Clear &amp; IF(span ,"Span","out")</f>
        <v>AF336293=out</v>
      </c>
      <c r="BD869" s="170" t="str">
        <f aca="false">Clear &amp; IF(span, IF(B869=".","Selected",B869),"out")</f>
        <v>AF336293=out</v>
      </c>
      <c r="BE869" s="170" t="str">
        <f aca="false">Clear &amp; Strain</f>
        <v>AF336293=NLSW36</v>
      </c>
      <c r="BF869" s="170" t="str">
        <f aca="false">CONCATENATE(A869,"=",F869,". ",AX869,IF(AB869="","",CONCATENATE(".",AB869)))</f>
        <v>AF336293=NLSW36. 3c.NLD.pig(*)</v>
      </c>
      <c r="BG869" s="170" t="str">
        <f aca="false">CONCATENATE(A869,"=",F869,". ",AX869)</f>
        <v>AF336293=NLSW36. 3c.NLD.pig(*)</v>
      </c>
      <c r="BH869" s="170" t="str">
        <f aca="false">CONCATENATE(A869,"=",AX869)</f>
        <v>AF336293=3c.NLD.pig(*)</v>
      </c>
      <c r="BI869" s="170" t="str">
        <f aca="false">CONCATENATE(A869,"=",ComForSubtype,D869)</f>
        <v>AF336293=3c</v>
      </c>
      <c r="BJ869" s="170" t="str">
        <f aca="false">CONCATENATE(A869,"=",E869)</f>
        <v>AF336293=3chi</v>
      </c>
      <c r="BK869" s="170" t="str">
        <f aca="false">CONCATENATE(A869,"=",C869)</f>
        <v>AF336293=3</v>
      </c>
      <c r="BL869" s="170" t="str">
        <f aca="false">CONCATENATE(D869,"=")</f>
        <v>3c=</v>
      </c>
      <c r="BM869" s="223" t="str">
        <f aca="false">IF(BA869="XX","",BA869)</f>
        <v>AF336293</v>
      </c>
      <c r="BN869" s="224" t="str">
        <f aca="false">CONCATENATE(IF(F869="","",F869),IF(G869="","",CONCATENATE(" / ",G869)))</f>
        <v>NLSW36</v>
      </c>
      <c r="BO869" s="225" t="str">
        <f aca="false">AX869</f>
        <v>3c.NLD.pig(*)</v>
      </c>
      <c r="BP869" s="226" t="str">
        <f aca="false">IF(V869="","",V869)</f>
        <v/>
      </c>
      <c r="BQ869" s="226" t="str">
        <f aca="false">IF(W869="","",CONCATENATE(W869,IF(LEFT(AO869,1)="s","+","")))</f>
        <v/>
      </c>
      <c r="BR869" s="226" t="str">
        <f aca="false">IF(X869="","",CONCATENATE(X869,IF(LEFT(AQ869,1)="s","+","")))</f>
        <v/>
      </c>
      <c r="BS869" s="226" t="str">
        <f aca="false">IF(Y869="","",CONCATENATE(Y869,IF(LEFT(AR869,1)="s","+","")))</f>
        <v/>
      </c>
      <c r="BT869" s="226" t="str">
        <f aca="false">IF(Z869="","",CONCATENATE(Z869,IF(LEFT(AS869,1)="s","+","")))</f>
        <v/>
      </c>
      <c r="BU869" s="227" t="str">
        <f aca="false">IF(AA869="","",CONCATENATE(AA869,IF(LEFT(AT869,1)="s","+","")))</f>
        <v>3c+</v>
      </c>
      <c r="BV869" s="212"/>
      <c r="BW869" s="177" t="s">
        <v>2029</v>
      </c>
      <c r="BX869" s="170" t="str">
        <f aca="false">IF(BW869&lt;&gt;"",IF(ISNUMBER(FIND("=",BW869)),LEFT(BW869,FIND("=",BW869)-1),BW869),BW869)</f>
        <v>AF336293</v>
      </c>
      <c r="BY869" s="170" t="str">
        <f aca="false">IF(BW869&lt;&gt;"",IF(ISNUMBER(FIND("=",BW869)),RIGHT(BW869,LEN(BW869)-FIND("=",BW869)),""),"")</f>
        <v>3c</v>
      </c>
      <c r="BZ869" s="170" t="str">
        <f aca="false">IF(BX869&lt;&gt;"",IF(ISNUMBER(FIND(".",BX869)),LEFT(BX869,FIND(".",BX869)-1),BX869),BX869)</f>
        <v>AF336293</v>
      </c>
      <c r="CA869" s="170" t="str">
        <f aca="false">IF(BX869&lt;&gt;"",IF(ISNUMBER(FIND(".",BX869)),RIGHT(BX869,LEN(BX869)-FIND(".",BX869)),""),"")</f>
        <v/>
      </c>
      <c r="CB869" s="212"/>
      <c r="CC869" s="170" t="str">
        <f aca="false">A869</f>
        <v>AF336293</v>
      </c>
      <c r="CD869" s="178" t="s">
        <v>339</v>
      </c>
      <c r="CE869" s="178" t="s">
        <v>340</v>
      </c>
      <c r="CF869" s="178" t="s">
        <v>341</v>
      </c>
      <c r="CG869" s="212"/>
      <c r="CH869" s="179"/>
      <c r="CI869" s="179"/>
      <c r="CJ869" s="179"/>
      <c r="CK869" s="212"/>
      <c r="CL869" s="212"/>
      <c r="CM869" s="170" t="str">
        <f aca="false">F869</f>
        <v>NLSW36</v>
      </c>
      <c r="CN869" s="170" t="str">
        <f aca="false">IF(G869="","",G869)</f>
        <v/>
      </c>
      <c r="CO869" s="170" t="str">
        <f aca="false">CONCATENATE(H869,":",L869)</f>
        <v>Netherlands:</v>
      </c>
      <c r="CP869" s="170" t="str">
        <f aca="false">CONCATENATE(IF(Q869="","",CONCATENATE(Q869,"-")),IF(P869="","",CONCATENATE(P869,"-")),IF(O869="","",O869))</f>
        <v>1998</v>
      </c>
      <c r="CQ869" s="170" t="str">
        <f aca="false">IF(N869="","",N869)</f>
        <v>stool pool</v>
      </c>
      <c r="CR869" s="170" t="n">
        <f aca="false">C869</f>
        <v>3</v>
      </c>
      <c r="CS869" s="229" t="str">
        <f aca="false">D869</f>
        <v>3c</v>
      </c>
      <c r="CT869" s="170" t="str">
        <f aca="false">CONCATENATE(CD869," strain ",CM869," ",CL869,", partial cds")</f>
        <v>Hepatitis E virus strain NLSW36 , partial cds</v>
      </c>
    </row>
    <row r="870" customFormat="false" ht="11.9" hidden="false" customHeight="true" outlineLevel="0" collapsed="false">
      <c r="A870" s="295" t="s">
        <v>2030</v>
      </c>
      <c r="B870" s="147" t="n">
        <v>3</v>
      </c>
      <c r="C870" s="329" t="n">
        <v>3</v>
      </c>
      <c r="D870" s="330" t="s">
        <v>947</v>
      </c>
      <c r="E870" s="331" t="s">
        <v>949</v>
      </c>
      <c r="F870" s="295" t="s">
        <v>2031</v>
      </c>
      <c r="G870" s="295"/>
      <c r="H870" s="295" t="s">
        <v>537</v>
      </c>
      <c r="I870" s="332" t="s">
        <v>538</v>
      </c>
      <c r="J870" s="295" t="s">
        <v>395</v>
      </c>
      <c r="K870" s="295"/>
      <c r="L870" s="295"/>
      <c r="M870" s="333" t="s">
        <v>367</v>
      </c>
      <c r="N870" s="328" t="s">
        <v>2017</v>
      </c>
      <c r="O870" s="334" t="n">
        <v>1998</v>
      </c>
      <c r="P870" s="295"/>
      <c r="Q870" s="295"/>
      <c r="R870" s="295"/>
      <c r="S870" s="295"/>
      <c r="T870" s="335"/>
      <c r="U870" s="335" t="s">
        <v>947</v>
      </c>
      <c r="V870" s="336"/>
      <c r="W870" s="337"/>
      <c r="X870" s="338"/>
      <c r="Y870" s="338"/>
      <c r="Z870" s="338"/>
      <c r="AA870" s="339" t="s">
        <v>2023</v>
      </c>
      <c r="AB870" s="337"/>
      <c r="AC870" s="337"/>
      <c r="AD870" s="338"/>
      <c r="AE870" s="338"/>
      <c r="AF870" s="338"/>
      <c r="AG870" s="340" t="s">
        <v>207</v>
      </c>
      <c r="AH870" s="338" t="n">
        <v>6239</v>
      </c>
      <c r="AI870" s="338" t="n">
        <v>6714</v>
      </c>
      <c r="AJ870" s="341" t="n">
        <f aca="false">SeqEnd-SeqBeg+1</f>
        <v>476</v>
      </c>
      <c r="AK870" s="342" t="n">
        <f aca="false">AND( SeqBeg&lt;=Beg  , End &lt;=SeqEnd )</f>
        <v>0</v>
      </c>
      <c r="AL870" s="343" t="s">
        <v>2024</v>
      </c>
      <c r="AM870" s="295"/>
      <c r="AN870" s="344"/>
      <c r="AO870" s="336"/>
      <c r="AP870" s="336"/>
      <c r="AQ870" s="336"/>
      <c r="AR870" s="336"/>
      <c r="AS870" s="336"/>
      <c r="AT870" s="336" t="s">
        <v>2025</v>
      </c>
      <c r="AU870" s="295"/>
      <c r="AV870" s="295"/>
      <c r="AW870" s="345" t="str">
        <f aca="false">HYPERLINK(CONCATENATE("http://www.ncbi.nlm.nih.gov/nuccore/",BM870),BM870)</f>
        <v>AF336297</v>
      </c>
      <c r="AX870" s="341" t="str">
        <f aca="false">CONCATENATE(D870,IF(I870="","",CONCATENATE(".",I870)),IF(K870="","",CONCATENATE(".",K870)),IF(M870="","",CONCATENATE(".",M870)),IF(R870="","",CONCATENATE(".",R870)),IF(U870="","","(*)"))</f>
        <v>3c.NLD.pig(*)</v>
      </c>
      <c r="AY870" s="346" t="str">
        <f aca="false">CONCATENATE(BM870,".",BN870)</f>
        <v>AF336297.NLSW99</v>
      </c>
      <c r="AZ870" s="347" t="str">
        <f aca="false">IF(AV870="",IF(ISNUMBER(FIND(".",A870)),LEFT(A870,FIND(".",A870)-1),A870),AV870)</f>
        <v>AF336297</v>
      </c>
      <c r="BA870" s="347" t="str">
        <f aca="false">IF(ISNUMBER(FIND("-",AZ870)),LEFT(AZ870,FIND("-",AZ870)-1),AZ870)</f>
        <v>AF336297</v>
      </c>
      <c r="BB870" s="346" t="str">
        <f aca="false"> MEGAname &amp; "="</f>
        <v>AF336297=</v>
      </c>
      <c r="BC870" s="346" t="str">
        <f aca="false">Clear &amp; IF(span ,"Span","out")</f>
        <v>AF336297=out</v>
      </c>
      <c r="BD870" s="346" t="str">
        <f aca="false">Clear &amp; IF(span, IF(B870=".","Selected",B870),"out")</f>
        <v>AF336297=out</v>
      </c>
      <c r="BE870" s="346" t="str">
        <f aca="false">Clear &amp; Strain</f>
        <v>AF336297=NLSW99</v>
      </c>
      <c r="BF870" s="346" t="str">
        <f aca="false">CONCATENATE(A870,"=",F870,". ",AX870,IF(AB870="","",CONCATENATE(".",AB870)))</f>
        <v>AF336297=NLSW99. 3c.NLD.pig(*)</v>
      </c>
      <c r="BG870" s="346" t="str">
        <f aca="false">CONCATENATE(A870,"=",F870,". ",AX870)</f>
        <v>AF336297=NLSW99. 3c.NLD.pig(*)</v>
      </c>
      <c r="BH870" s="346" t="str">
        <f aca="false">CONCATENATE(A870,"=",AX870)</f>
        <v>AF336297=3c.NLD.pig(*)</v>
      </c>
      <c r="BI870" s="346" t="str">
        <f aca="false">CONCATENATE(A870,"=",ComForSubtype,D870)</f>
        <v>AF336297=3c</v>
      </c>
      <c r="BJ870" s="346" t="str">
        <f aca="false">CONCATENATE(A870,"=",E870)</f>
        <v>AF336297=3chi</v>
      </c>
      <c r="BK870" s="346" t="str">
        <f aca="false">CONCATENATE(A870,"=",C870)</f>
        <v>AF336297=3</v>
      </c>
      <c r="BL870" s="346" t="str">
        <f aca="false">CONCATENATE(D870,"=")</f>
        <v>3c=</v>
      </c>
      <c r="BM870" s="348" t="str">
        <f aca="false">IF(BA870="XX","",BA870)</f>
        <v>AF336297</v>
      </c>
      <c r="BN870" s="349" t="str">
        <f aca="false">CONCATENATE(IF(F870="","",F870),IF(G870="","",CONCATENATE(" / ",G870)))</f>
        <v>NLSW99</v>
      </c>
      <c r="BO870" s="350" t="str">
        <f aca="false">AX870</f>
        <v>3c.NLD.pig(*)</v>
      </c>
      <c r="BP870" s="351" t="str">
        <f aca="false">IF(V870="","",V870)</f>
        <v/>
      </c>
      <c r="BQ870" s="351" t="str">
        <f aca="false">IF(W870="","",CONCATENATE(W870,IF(LEFT(AO870,1)="s","+","")))</f>
        <v/>
      </c>
      <c r="BR870" s="351" t="str">
        <f aca="false">IF(X870="","",CONCATENATE(X870,IF(LEFT(AQ870,1)="s","+","")))</f>
        <v/>
      </c>
      <c r="BS870" s="351" t="str">
        <f aca="false">IF(Y870="","",CONCATENATE(Y870,IF(LEFT(AR870,1)="s","+","")))</f>
        <v/>
      </c>
      <c r="BT870" s="351" t="str">
        <f aca="false">IF(Z870="","",CONCATENATE(Z870,IF(LEFT(AS870,1)="s","+","")))</f>
        <v/>
      </c>
      <c r="BU870" s="352" t="str">
        <f aca="false">IF(AA870="","",CONCATENATE(AA870,IF(LEFT(AT870,1)="s","+","")))</f>
        <v>3c and 3ef</v>
      </c>
      <c r="BV870" s="295"/>
      <c r="BW870" s="346" t="s">
        <v>2032</v>
      </c>
      <c r="BX870" s="346" t="str">
        <f aca="false">IF(BW870&lt;&gt;"",IF(ISNUMBER(FIND("=",BW870)),LEFT(BW870,FIND("=",BW870)-1),BW870),BW870)</f>
        <v>AF336297</v>
      </c>
      <c r="BY870" s="346" t="str">
        <f aca="false">IF(BW870&lt;&gt;"",IF(ISNUMBER(FIND("=",BW870)),RIGHT(BW870,LEN(BW870)-FIND("=",BW870)),""),"")</f>
        <v>3c</v>
      </c>
      <c r="BZ870" s="346" t="str">
        <f aca="false">IF(BX870&lt;&gt;"",IF(ISNUMBER(FIND(".",BX870)),LEFT(BX870,FIND(".",BX870)-1),BX870),BX870)</f>
        <v>AF336297</v>
      </c>
      <c r="CA870" s="346" t="str">
        <f aca="false">IF(BX870&lt;&gt;"",IF(ISNUMBER(FIND(".",BX870)),RIGHT(BX870,LEN(BX870)-FIND(".",BX870)),""),"")</f>
        <v/>
      </c>
      <c r="CB870" s="295"/>
      <c r="CC870" s="346" t="str">
        <f aca="false">A870</f>
        <v>AF336297</v>
      </c>
      <c r="CD870" s="353" t="s">
        <v>339</v>
      </c>
      <c r="CE870" s="353" t="s">
        <v>340</v>
      </c>
      <c r="CF870" s="353" t="s">
        <v>341</v>
      </c>
      <c r="CG870" s="295"/>
      <c r="CH870" s="354"/>
      <c r="CI870" s="354"/>
      <c r="CJ870" s="354"/>
      <c r="CK870" s="295"/>
      <c r="CL870" s="295"/>
      <c r="CM870" s="346" t="str">
        <f aca="false">F870</f>
        <v>NLSW99</v>
      </c>
      <c r="CN870" s="346" t="str">
        <f aca="false">IF(G870="","",G870)</f>
        <v/>
      </c>
      <c r="CO870" s="346" t="str">
        <f aca="false">CONCATENATE(H870,":",L870)</f>
        <v>Netherlands:</v>
      </c>
      <c r="CP870" s="346" t="str">
        <f aca="false">CONCATENATE(IF(Q870="","",CONCATENATE(Q870,"-")),IF(P870="","",CONCATENATE(P870,"-")),IF(O870="","",O870))</f>
        <v>1998</v>
      </c>
      <c r="CQ870" s="346" t="str">
        <f aca="false">IF(N870="","",N870)</f>
        <v>stool pool</v>
      </c>
      <c r="CR870" s="346" t="n">
        <f aca="false">C870</f>
        <v>3</v>
      </c>
      <c r="CS870" s="355" t="str">
        <f aca="false">D870</f>
        <v>3c</v>
      </c>
      <c r="CT870" s="346" t="str">
        <f aca="false">CONCATENATE(CD870," strain ",CM870," ",CL870,", partial cds")</f>
        <v>Hepatitis E virus strain NLSW99 , partial cds</v>
      </c>
    </row>
    <row r="871" customFormat="false" ht="11.9" hidden="false" customHeight="true" outlineLevel="0" collapsed="false">
      <c r="A871" s="154" t="s">
        <v>2033</v>
      </c>
      <c r="B871" s="147" t="n">
        <v>3</v>
      </c>
      <c r="C871" s="243" t="n">
        <v>3</v>
      </c>
      <c r="D871" s="149" t="s">
        <v>947</v>
      </c>
      <c r="E871" s="150" t="s">
        <v>949</v>
      </c>
      <c r="F871" s="154" t="s">
        <v>2034</v>
      </c>
      <c r="G871" s="212"/>
      <c r="H871" s="146" t="s">
        <v>758</v>
      </c>
      <c r="I871" s="153" t="s">
        <v>759</v>
      </c>
      <c r="J871" s="146" t="s">
        <v>395</v>
      </c>
      <c r="K871" s="212"/>
      <c r="L871" s="212"/>
      <c r="M871" s="157" t="s">
        <v>348</v>
      </c>
      <c r="N871" s="213"/>
      <c r="O871" s="160"/>
      <c r="P871" s="212"/>
      <c r="Q871" s="212"/>
      <c r="R871" s="212"/>
      <c r="S871" s="212"/>
      <c r="T871" s="214"/>
      <c r="U871" s="215"/>
      <c r="V871" s="209"/>
      <c r="W871" s="217"/>
      <c r="X871" s="249" t="s">
        <v>947</v>
      </c>
      <c r="AB871" s="217"/>
      <c r="AC871" s="217"/>
      <c r="AD871" s="164" t="n">
        <v>435</v>
      </c>
      <c r="AH871" s="164" t="n">
        <v>2091</v>
      </c>
      <c r="AI871" s="164" t="n">
        <v>2525</v>
      </c>
      <c r="AJ871" s="219" t="n">
        <f aca="false">SeqEnd-SeqBeg+1</f>
        <v>435</v>
      </c>
      <c r="AK871" s="220" t="n">
        <f aca="false">AND( SeqBeg&lt;=Beg  , End &lt;=SeqEnd )</f>
        <v>0</v>
      </c>
      <c r="AL871" s="212"/>
      <c r="AM871" s="212"/>
      <c r="AN871" s="221"/>
      <c r="AO871" s="147" t="s">
        <v>103</v>
      </c>
      <c r="AP871" s="147" t="s">
        <v>103</v>
      </c>
      <c r="AQ871" s="147" t="s">
        <v>2000</v>
      </c>
      <c r="AR871" s="147" t="s">
        <v>103</v>
      </c>
      <c r="AS871" s="147" t="s">
        <v>103</v>
      </c>
      <c r="AT871" s="147" t="s">
        <v>103</v>
      </c>
      <c r="AU871" s="146"/>
      <c r="AV871" s="212"/>
      <c r="AW871" s="222" t="str">
        <f aca="false">HYPERLINK(CONCATENATE("http://www.ncbi.nlm.nih.gov/nuccore/",BM871),BM871)</f>
        <v>EU495189</v>
      </c>
      <c r="AX871" s="219" t="str">
        <f aca="false">CONCATENATE(D871,IF(I871="","",CONCATENATE(".",I871)),IF(K871="","",CONCATENATE(".",K871)),IF(M871="","",CONCATENATE(".",M871)),IF(R871="","",CONCATENATE(".",R871)),IF(U871="","","(*)"))</f>
        <v>3c.FRA.hum</v>
      </c>
      <c r="AY871" s="170" t="str">
        <f aca="false">CONCATENATE(BM871,".",BN871)</f>
        <v>EU495189.TLS41</v>
      </c>
      <c r="AZ871" s="171" t="str">
        <f aca="false">IF(AV871="",IF(ISNUMBER(FIND(".",A871)),LEFT(A871,FIND(".",A871)-1),A871),AV871)</f>
        <v>EU495189</v>
      </c>
      <c r="BA871" s="171" t="str">
        <f aca="false">IF(ISNUMBER(FIND("-",AZ871)),LEFT(AZ871,FIND("-",AZ871)-1),AZ871)</f>
        <v>EU495189</v>
      </c>
      <c r="BB871" s="170" t="str">
        <f aca="false"> MEGAname &amp; "="</f>
        <v>EU495189=</v>
      </c>
      <c r="BC871" s="170" t="str">
        <f aca="false">Clear &amp; IF(span ,"Span","out")</f>
        <v>EU495189=out</v>
      </c>
      <c r="BD871" s="170" t="str">
        <f aca="false">Clear &amp; IF(span, IF(B871=".","Selected",B871),"out")</f>
        <v>EU495189=out</v>
      </c>
      <c r="BE871" s="170" t="str">
        <f aca="false">Clear &amp; Strain</f>
        <v>EU495189=TLS41</v>
      </c>
      <c r="BF871" s="170" t="str">
        <f aca="false">CONCATENATE(A871,"=",F871,". ",AX871,IF(AB871="","",CONCATENATE(".",AB871)))</f>
        <v>EU495189=TLS41. 3c.FRA.hum</v>
      </c>
      <c r="BG871" s="170" t="str">
        <f aca="false">CONCATENATE(A871,"=",F871,". ",AX871)</f>
        <v>EU495189=TLS41. 3c.FRA.hum</v>
      </c>
      <c r="BH871" s="170" t="str">
        <f aca="false">CONCATENATE(A871,"=",AX871)</f>
        <v>EU495189=3c.FRA.hum</v>
      </c>
      <c r="BI871" s="170" t="str">
        <f aca="false">CONCATENATE(A871,"=",ComForSubtype,D871)</f>
        <v>EU495189=3c</v>
      </c>
      <c r="BJ871" s="170" t="str">
        <f aca="false">CONCATENATE(A871,"=",E871)</f>
        <v>EU495189=3chi</v>
      </c>
      <c r="BK871" s="170" t="str">
        <f aca="false">CONCATENATE(A871,"=",C871)</f>
        <v>EU495189=3</v>
      </c>
      <c r="BL871" s="170" t="str">
        <f aca="false">CONCATENATE(D871,"=")</f>
        <v>3c=</v>
      </c>
      <c r="BM871" s="223" t="str">
        <f aca="false">IF(BA871="XX","",BA871)</f>
        <v>EU495189</v>
      </c>
      <c r="BN871" s="224" t="str">
        <f aca="false">CONCATENATE(IF(F871="","",F871),IF(G871="","",CONCATENATE(" / ",G871)))</f>
        <v>TLS41</v>
      </c>
      <c r="BO871" s="225" t="str">
        <f aca="false">AX871</f>
        <v>3c.FRA.hum</v>
      </c>
      <c r="BP871" s="226" t="str">
        <f aca="false">IF(V871="","",V871)</f>
        <v/>
      </c>
      <c r="BQ871" s="226" t="str">
        <f aca="false">IF(W871="","",CONCATENATE(W871,IF(LEFT(AO871,1)="s","+","")))</f>
        <v/>
      </c>
      <c r="BR871" s="226" t="str">
        <f aca="false">IF(X871="","",CONCATENATE(X871,IF(LEFT(AQ871,1)="s","+","")))</f>
        <v>3c+</v>
      </c>
      <c r="BS871" s="226" t="str">
        <f aca="false">IF(Y871="","",CONCATENATE(Y871,IF(LEFT(AR871,1)="s","+","")))</f>
        <v/>
      </c>
      <c r="BT871" s="226" t="str">
        <f aca="false">IF(Z871="","",CONCATENATE(Z871,IF(LEFT(AS871,1)="s","+","")))</f>
        <v/>
      </c>
      <c r="BU871" s="227" t="str">
        <f aca="false">IF(AA871="","",CONCATENATE(AA871,IF(LEFT(AT871,1)="s","+","")))</f>
        <v/>
      </c>
      <c r="BV871" s="212"/>
      <c r="BW871" s="177" t="s">
        <v>2035</v>
      </c>
      <c r="BX871" s="170" t="str">
        <f aca="false">IF(BW871&lt;&gt;"",IF(ISNUMBER(FIND("=",BW871)),LEFT(BW871,FIND("=",BW871)-1),BW871),BW871)</f>
        <v>EU495189</v>
      </c>
      <c r="BY871" s="170" t="str">
        <f aca="false">IF(BW871&lt;&gt;"",IF(ISNUMBER(FIND("=",BW871)),RIGHT(BW871,LEN(BW871)-FIND("=",BW871)),""),"")</f>
        <v>3c</v>
      </c>
      <c r="BZ871" s="170" t="str">
        <f aca="false">IF(BX871&lt;&gt;"",IF(ISNUMBER(FIND(".",BX871)),LEFT(BX871,FIND(".",BX871)-1),BX871),BX871)</f>
        <v>EU495189</v>
      </c>
      <c r="CA871" s="170" t="str">
        <f aca="false">IF(BX871&lt;&gt;"",IF(ISNUMBER(FIND(".",BX871)),RIGHT(BX871,LEN(BX871)-FIND(".",BX871)),""),"")</f>
        <v/>
      </c>
      <c r="CB871" s="212"/>
      <c r="CC871" s="170" t="str">
        <f aca="false">A871</f>
        <v>EU495189</v>
      </c>
      <c r="CD871" s="178" t="s">
        <v>339</v>
      </c>
      <c r="CE871" s="178" t="s">
        <v>340</v>
      </c>
      <c r="CF871" s="178" t="s">
        <v>341</v>
      </c>
      <c r="CG871" s="212"/>
      <c r="CH871" s="179"/>
      <c r="CI871" s="179"/>
      <c r="CJ871" s="179"/>
      <c r="CK871" s="212"/>
      <c r="CL871" s="212"/>
      <c r="CM871" s="170" t="str">
        <f aca="false">F871</f>
        <v>TLS41</v>
      </c>
      <c r="CN871" s="170" t="str">
        <f aca="false">IF(G871="","",G871)</f>
        <v/>
      </c>
      <c r="CO871" s="170" t="str">
        <f aca="false">CONCATENATE(H871,":",L871)</f>
        <v>France:</v>
      </c>
      <c r="CP871" s="170" t="str">
        <f aca="false">CONCATENATE(IF(Q871="","",CONCATENATE(Q871,"-")),IF(P871="","",CONCATENATE(P871,"-")),IF(O871="","",O871))</f>
        <v/>
      </c>
      <c r="CQ871" s="170" t="str">
        <f aca="false">IF(N871="","",N871)</f>
        <v/>
      </c>
      <c r="CR871" s="170" t="n">
        <f aca="false">C871</f>
        <v>3</v>
      </c>
      <c r="CS871" s="229" t="str">
        <f aca="false">D871</f>
        <v>3c</v>
      </c>
      <c r="CT871" s="170" t="str">
        <f aca="false">CONCATENATE(CD871," strain ",CM871," ",CL871,", partial cds")</f>
        <v>Hepatitis E virus strain TLS41 , partial cds</v>
      </c>
    </row>
    <row r="872" customFormat="false" ht="11.9" hidden="false" customHeight="true" outlineLevel="0" collapsed="false">
      <c r="A872" s="154" t="s">
        <v>2036</v>
      </c>
      <c r="B872" s="147" t="n">
        <v>3</v>
      </c>
      <c r="C872" s="243" t="n">
        <v>3</v>
      </c>
      <c r="D872" s="149" t="s">
        <v>947</v>
      </c>
      <c r="E872" s="150" t="s">
        <v>949</v>
      </c>
      <c r="F872" s="154" t="s">
        <v>2034</v>
      </c>
      <c r="G872" s="212"/>
      <c r="H872" s="146" t="s">
        <v>758</v>
      </c>
      <c r="I872" s="153" t="s">
        <v>759</v>
      </c>
      <c r="J872" s="146" t="s">
        <v>395</v>
      </c>
      <c r="K872" s="212"/>
      <c r="L872" s="212"/>
      <c r="M872" s="157" t="s">
        <v>348</v>
      </c>
      <c r="N872" s="213"/>
      <c r="O872" s="160"/>
      <c r="P872" s="212"/>
      <c r="Q872" s="212"/>
      <c r="R872" s="212"/>
      <c r="S872" s="212"/>
      <c r="T872" s="214"/>
      <c r="U872" s="215"/>
      <c r="V872" s="209"/>
      <c r="W872" s="217"/>
      <c r="X872" s="209"/>
      <c r="Y872" s="164" t="s">
        <v>947</v>
      </c>
      <c r="Z872" s="209"/>
      <c r="AB872" s="217"/>
      <c r="AC872" s="217"/>
      <c r="AD872" s="209"/>
      <c r="AE872" s="164" t="s">
        <v>354</v>
      </c>
      <c r="AF872" s="209"/>
      <c r="AG872" s="218"/>
      <c r="AH872" s="164" t="n">
        <v>4454</v>
      </c>
      <c r="AI872" s="164" t="n">
        <v>4823</v>
      </c>
      <c r="AJ872" s="219" t="n">
        <f aca="false">SeqEnd-SeqBeg+1</f>
        <v>370</v>
      </c>
      <c r="AK872" s="220" t="n">
        <f aca="false">AND( SeqBeg&lt;=Beg  , End &lt;=SeqEnd )</f>
        <v>0</v>
      </c>
      <c r="AL872" s="212"/>
      <c r="AM872" s="212"/>
      <c r="AN872" s="221"/>
      <c r="AO872" s="147" t="s">
        <v>103</v>
      </c>
      <c r="AP872" s="147" t="s">
        <v>103</v>
      </c>
      <c r="AQ872" s="147" t="s">
        <v>103</v>
      </c>
      <c r="AR872" s="147" t="s">
        <v>2000</v>
      </c>
      <c r="AS872" s="147" t="s">
        <v>103</v>
      </c>
      <c r="AT872" s="147" t="s">
        <v>103</v>
      </c>
      <c r="AU872" s="146"/>
      <c r="AV872" s="212"/>
      <c r="AW872" s="222" t="str">
        <f aca="false">HYPERLINK(CONCATENATE("http://www.ncbi.nlm.nih.gov/nuccore/",BM872),BM872)</f>
        <v>EU495145</v>
      </c>
      <c r="AX872" s="219" t="str">
        <f aca="false">CONCATENATE(D872,IF(I872="","",CONCATENATE(".",I872)),IF(K872="","",CONCATENATE(".",K872)),IF(M872="","",CONCATENATE(".",M872)),IF(R872="","",CONCATENATE(".",R872)),IF(U872="","","(*)"))</f>
        <v>3c.FRA.hum</v>
      </c>
      <c r="AY872" s="170" t="str">
        <f aca="false">CONCATENATE(BM872,".",BN872)</f>
        <v>EU495145.TLS41</v>
      </c>
      <c r="AZ872" s="171" t="str">
        <f aca="false">IF(AV872="",IF(ISNUMBER(FIND(".",A872)),LEFT(A872,FIND(".",A872)-1),A872),AV872)</f>
        <v>EU495145</v>
      </c>
      <c r="BA872" s="171" t="str">
        <f aca="false">IF(ISNUMBER(FIND("-",AZ872)),LEFT(AZ872,FIND("-",AZ872)-1),AZ872)</f>
        <v>EU495145</v>
      </c>
      <c r="BB872" s="170" t="str">
        <f aca="false"> MEGAname &amp; "="</f>
        <v>EU495145=</v>
      </c>
      <c r="BC872" s="170" t="str">
        <f aca="false">Clear &amp; IF(span ,"Span","out")</f>
        <v>EU495145=out</v>
      </c>
      <c r="BD872" s="170" t="str">
        <f aca="false">Clear &amp; IF(span, IF(B872=".","Selected",B872),"out")</f>
        <v>EU495145=out</v>
      </c>
      <c r="BE872" s="170" t="str">
        <f aca="false">Clear &amp; Strain</f>
        <v>EU495145=TLS41</v>
      </c>
      <c r="BF872" s="170" t="str">
        <f aca="false">CONCATENATE(A872,"=",F872,". ",AX872,IF(AB872="","",CONCATENATE(".",AB872)))</f>
        <v>EU495145=TLS41. 3c.FRA.hum</v>
      </c>
      <c r="BG872" s="170" t="str">
        <f aca="false">CONCATENATE(A872,"=",F872,". ",AX872)</f>
        <v>EU495145=TLS41. 3c.FRA.hum</v>
      </c>
      <c r="BH872" s="170" t="str">
        <f aca="false">CONCATENATE(A872,"=",AX872)</f>
        <v>EU495145=3c.FRA.hum</v>
      </c>
      <c r="BI872" s="170" t="str">
        <f aca="false">CONCATENATE(A872,"=",ComForSubtype,D872)</f>
        <v>EU495145=3c</v>
      </c>
      <c r="BJ872" s="170" t="str">
        <f aca="false">CONCATENATE(A872,"=",E872)</f>
        <v>EU495145=3chi</v>
      </c>
      <c r="BK872" s="170" t="str">
        <f aca="false">CONCATENATE(A872,"=",C872)</f>
        <v>EU495145=3</v>
      </c>
      <c r="BL872" s="170" t="str">
        <f aca="false">CONCATENATE(D872,"=")</f>
        <v>3c=</v>
      </c>
      <c r="BM872" s="223" t="str">
        <f aca="false">IF(BA872="XX","",BA872)</f>
        <v>EU495145</v>
      </c>
      <c r="BN872" s="224" t="str">
        <f aca="false">CONCATENATE(IF(F872="","",F872),IF(G872="","",CONCATENATE(" / ",G872)))</f>
        <v>TLS41</v>
      </c>
      <c r="BO872" s="225" t="str">
        <f aca="false">AX872</f>
        <v>3c.FRA.hum</v>
      </c>
      <c r="BP872" s="226" t="str">
        <f aca="false">IF(V872="","",V872)</f>
        <v/>
      </c>
      <c r="BQ872" s="226" t="str">
        <f aca="false">IF(W872="","",CONCATENATE(W872,IF(LEFT(AO872,1)="s","+","")))</f>
        <v/>
      </c>
      <c r="BR872" s="226" t="str">
        <f aca="false">IF(X872="","",CONCATENATE(X872,IF(LEFT(AQ872,1)="s","+","")))</f>
        <v/>
      </c>
      <c r="BS872" s="226" t="str">
        <f aca="false">IF(Y872="","",CONCATENATE(Y872,IF(LEFT(AR872,1)="s","+","")))</f>
        <v>3c+</v>
      </c>
      <c r="BT872" s="226" t="str">
        <f aca="false">IF(Z872="","",CONCATENATE(Z872,IF(LEFT(AS872,1)="s","+","")))</f>
        <v/>
      </c>
      <c r="BU872" s="227" t="str">
        <f aca="false">IF(AA872="","",CONCATENATE(AA872,IF(LEFT(AT872,1)="s","+","")))</f>
        <v/>
      </c>
      <c r="BV872" s="212"/>
      <c r="BW872" s="177" t="s">
        <v>2037</v>
      </c>
      <c r="BX872" s="170" t="str">
        <f aca="false">IF(BW872&lt;&gt;"",IF(ISNUMBER(FIND("=",BW872)),LEFT(BW872,FIND("=",BW872)-1),BW872),BW872)</f>
        <v>EU495145</v>
      </c>
      <c r="BY872" s="170" t="str">
        <f aca="false">IF(BW872&lt;&gt;"",IF(ISNUMBER(FIND("=",BW872)),RIGHT(BW872,LEN(BW872)-FIND("=",BW872)),""),"")</f>
        <v>3c</v>
      </c>
      <c r="BZ872" s="170" t="str">
        <f aca="false">IF(BX872&lt;&gt;"",IF(ISNUMBER(FIND(".",BX872)),LEFT(BX872,FIND(".",BX872)-1),BX872),BX872)</f>
        <v>EU495145</v>
      </c>
      <c r="CA872" s="170" t="str">
        <f aca="false">IF(BX872&lt;&gt;"",IF(ISNUMBER(FIND(".",BX872)),RIGHT(BX872,LEN(BX872)-FIND(".",BX872)),""),"")</f>
        <v/>
      </c>
      <c r="CB872" s="212"/>
      <c r="CC872" s="170" t="str">
        <f aca="false">A872</f>
        <v>EU495145</v>
      </c>
      <c r="CD872" s="178" t="s">
        <v>339</v>
      </c>
      <c r="CE872" s="178" t="s">
        <v>340</v>
      </c>
      <c r="CF872" s="178" t="s">
        <v>341</v>
      </c>
      <c r="CG872" s="212"/>
      <c r="CH872" s="179"/>
      <c r="CI872" s="179"/>
      <c r="CJ872" s="179"/>
      <c r="CK872" s="212"/>
      <c r="CL872" s="212"/>
      <c r="CM872" s="170" t="str">
        <f aca="false">F872</f>
        <v>TLS41</v>
      </c>
      <c r="CN872" s="170" t="str">
        <f aca="false">IF(G872="","",G872)</f>
        <v/>
      </c>
      <c r="CO872" s="170" t="str">
        <f aca="false">CONCATENATE(H872,":",L872)</f>
        <v>France:</v>
      </c>
      <c r="CP872" s="170" t="str">
        <f aca="false">CONCATENATE(IF(Q872="","",CONCATENATE(Q872,"-")),IF(P872="","",CONCATENATE(P872,"-")),IF(O872="","",O872))</f>
        <v/>
      </c>
      <c r="CQ872" s="170" t="str">
        <f aca="false">IF(N872="","",N872)</f>
        <v/>
      </c>
      <c r="CR872" s="170" t="n">
        <f aca="false">C872</f>
        <v>3</v>
      </c>
      <c r="CS872" s="229" t="str">
        <f aca="false">D872</f>
        <v>3c</v>
      </c>
      <c r="CT872" s="170" t="str">
        <f aca="false">CONCATENATE(CD872," strain ",CM872," ",CL872,", partial cds")</f>
        <v>Hepatitis E virus strain TLS41 , partial cds</v>
      </c>
    </row>
    <row r="873" customFormat="false" ht="11.9" hidden="false" customHeight="true" outlineLevel="0" collapsed="false">
      <c r="A873" s="234" t="s">
        <v>2038</v>
      </c>
      <c r="B873" s="147" t="n">
        <v>3</v>
      </c>
      <c r="C873" s="356" t="n">
        <v>3</v>
      </c>
      <c r="D873" s="246" t="s">
        <v>947</v>
      </c>
      <c r="E873" s="150" t="s">
        <v>949</v>
      </c>
      <c r="F873" s="235" t="s">
        <v>2039</v>
      </c>
      <c r="G873" s="212"/>
      <c r="H873" s="235" t="s">
        <v>2040</v>
      </c>
      <c r="I873" s="236" t="s">
        <v>739</v>
      </c>
      <c r="J873" s="235" t="s">
        <v>395</v>
      </c>
      <c r="K873" s="212"/>
      <c r="L873" s="212"/>
      <c r="M873" s="157" t="s">
        <v>380</v>
      </c>
      <c r="N873" s="213"/>
      <c r="O873" s="212"/>
      <c r="P873" s="159"/>
      <c r="Q873" s="159"/>
      <c r="R873" s="237"/>
      <c r="S873" s="237"/>
      <c r="T873" s="289"/>
      <c r="U873" s="289"/>
      <c r="V873" s="209"/>
      <c r="W873" s="244"/>
      <c r="X873" s="249"/>
      <c r="Y873" s="249" t="s">
        <v>947</v>
      </c>
      <c r="Z873" s="249"/>
      <c r="AA873" s="250"/>
      <c r="AB873" s="217"/>
      <c r="AC873" s="217"/>
      <c r="AD873" s="209"/>
      <c r="AE873" s="209" t="n">
        <v>280</v>
      </c>
      <c r="AF873" s="209"/>
      <c r="AG873" s="218"/>
      <c r="AH873" s="164" t="n">
        <v>4465</v>
      </c>
      <c r="AI873" s="164" t="n">
        <v>4808</v>
      </c>
      <c r="AJ873" s="219" t="n">
        <f aca="false">SeqEnd-SeqBeg+1</f>
        <v>344</v>
      </c>
      <c r="AK873" s="220" t="n">
        <f aca="false">AND( SeqBeg&lt;=Beg  , End &lt;=SeqEnd )</f>
        <v>0</v>
      </c>
      <c r="AL873" s="237"/>
      <c r="AM873" s="237"/>
      <c r="AN873" s="221"/>
      <c r="AO873" s="164" t="s">
        <v>103</v>
      </c>
      <c r="AP873" s="164" t="s">
        <v>103</v>
      </c>
      <c r="AQ873" s="164" t="s">
        <v>103</v>
      </c>
      <c r="AR873" s="164" t="s">
        <v>103</v>
      </c>
      <c r="AS873" s="164" t="s">
        <v>103</v>
      </c>
      <c r="AT873" s="164" t="s">
        <v>103</v>
      </c>
      <c r="AU873" s="237"/>
      <c r="AV873" s="237"/>
      <c r="AW873" s="222" t="str">
        <f aca="false">HYPERLINK(CONCATENATE("http://www.ncbi.nlm.nih.gov/nuccore/",BM873),BM873)</f>
        <v>HM641302</v>
      </c>
      <c r="AX873" s="219" t="str">
        <f aca="false">CONCATENATE(D873,IF(I873="","",CONCATENATE(".",I873)),IF(K873="","",CONCATENATE(".",K873)),IF(M873="","",CONCATENATE(".",M873)),IF(R873="","",CONCATENATE(".",R873)),IF(U873="","","(*)"))</f>
        <v>3c.SWE.wb</v>
      </c>
      <c r="AY873" s="238" t="str">
        <f aca="false">CONCATENATE(BM873,".",BN873)</f>
        <v>HM641302.640-09</v>
      </c>
      <c r="AZ873" s="239" t="str">
        <f aca="false">IF(AV873="",IF(ISNUMBER(FIND(".",A873)),LEFT(A873,FIND(".",A873)-1),A873),AV873)</f>
        <v>HM641302</v>
      </c>
      <c r="BA873" s="239" t="str">
        <f aca="false">IF(ISNUMBER(FIND("-",AZ873)),LEFT(AZ873,FIND("-",AZ873)-1),AZ873)</f>
        <v>HM641302</v>
      </c>
      <c r="BB873" s="170" t="str">
        <f aca="false"> MEGAname &amp; "="</f>
        <v>HM641302=</v>
      </c>
      <c r="BC873" s="170" t="str">
        <f aca="false">Clear &amp; IF(span ,"Span","out")</f>
        <v>HM641302=out</v>
      </c>
      <c r="BD873" s="170" t="str">
        <f aca="false">Clear &amp; IF(span, IF(B873=".","Selected",B873),"out")</f>
        <v>HM641302=out</v>
      </c>
      <c r="BE873" s="170" t="str">
        <f aca="false">Clear &amp; Strain</f>
        <v>HM641302=640-09</v>
      </c>
      <c r="BF873" s="238" t="str">
        <f aca="false">CONCATENATE(A873,"=",F873,". ",AX873,IF(AB873="","",CONCATENATE(".",AB873)))</f>
        <v>HM641302=640-09. 3c.SWE.wb</v>
      </c>
      <c r="BG873" s="238" t="str">
        <f aca="false">CONCATENATE(A873,"=",F873,". ",AX873)</f>
        <v>HM641302=640-09. 3c.SWE.wb</v>
      </c>
      <c r="BH873" s="238" t="str">
        <f aca="false">CONCATENATE(A873,"=",AX873)</f>
        <v>HM641302=3c.SWE.wb</v>
      </c>
      <c r="BI873" s="238" t="str">
        <f aca="false">CONCATENATE(A873,"=",ComForSubtype,D873)</f>
        <v>HM641302=3c</v>
      </c>
      <c r="BJ873" s="238" t="str">
        <f aca="false">CONCATENATE(A873,"=",E873)</f>
        <v>HM641302=3chi</v>
      </c>
      <c r="BK873" s="238" t="str">
        <f aca="false">CONCATENATE(A873,"=",C873)</f>
        <v>HM641302=3</v>
      </c>
      <c r="BL873" s="238" t="str">
        <f aca="false">CONCATENATE(D873,"=")</f>
        <v>3c=</v>
      </c>
      <c r="BM873" s="223" t="str">
        <f aca="false">IF(BA873="XX","",BA873)</f>
        <v>HM641302</v>
      </c>
      <c r="BN873" s="224" t="str">
        <f aca="false">CONCATENATE(IF(F873="","",F873),IF(G873="","",CONCATENATE(" / ",G873)))</f>
        <v>640-09</v>
      </c>
      <c r="BO873" s="225" t="str">
        <f aca="false">AX873</f>
        <v>3c.SWE.wb</v>
      </c>
      <c r="BP873" s="226" t="str">
        <f aca="false">IF(V873="","",V873)</f>
        <v/>
      </c>
      <c r="BQ873" s="226" t="str">
        <f aca="false">IF(W873="","",CONCATENATE(W873,IF(LEFT(AO873,1)="s","+","")))</f>
        <v/>
      </c>
      <c r="BR873" s="226" t="str">
        <f aca="false">IF(X873="","",CONCATENATE(X873,IF(LEFT(AQ873,1)="s","+","")))</f>
        <v/>
      </c>
      <c r="BS873" s="226" t="str">
        <f aca="false">IF(Y873="","",CONCATENATE(Y873,IF(LEFT(AR873,1)="s","+","")))</f>
        <v>3c</v>
      </c>
      <c r="BT873" s="226" t="str">
        <f aca="false">IF(Z873="","",CONCATENATE(Z873,IF(LEFT(AS873,1)="s","+","")))</f>
        <v/>
      </c>
      <c r="BU873" s="227" t="str">
        <f aca="false">IF(AA873="","",CONCATENATE(AA873,IF(LEFT(AT873,1)="s","+","")))</f>
        <v/>
      </c>
      <c r="BV873" s="240"/>
      <c r="BW873" s="240" t="s">
        <v>2041</v>
      </c>
      <c r="BX873" s="238" t="str">
        <f aca="false">IF(BW873&lt;&gt;"",IF(ISNUMBER(FIND("=",BW873)),LEFT(BW873,FIND("=",BW873)-1),BW873),BW873)</f>
        <v>HM641302</v>
      </c>
      <c r="BY873" s="238" t="str">
        <f aca="false">IF(BW873&lt;&gt;"",IF(ISNUMBER(FIND("=",BW873)),RIGHT(BW873,LEN(BW873)-FIND("=",BW873)),""),"")</f>
        <v>3i</v>
      </c>
      <c r="BZ873" s="238" t="str">
        <f aca="false">IF(BX873&lt;&gt;"",IF(ISNUMBER(FIND(".",BX873)),LEFT(BX873,FIND(".",BX873)-1),BX873),BX873)</f>
        <v>HM641302</v>
      </c>
      <c r="CA873" s="238" t="str">
        <f aca="false">IF(BX873&lt;&gt;"",IF(ISNUMBER(FIND(".",BX873)),RIGHT(BX873,LEN(BX873)-FIND(".",BX873)),""),"")</f>
        <v/>
      </c>
      <c r="CB873" s="240"/>
      <c r="CC873" s="238" t="str">
        <f aca="false">A873</f>
        <v>HM641302</v>
      </c>
      <c r="CD873" s="241" t="s">
        <v>339</v>
      </c>
      <c r="CE873" s="241" t="s">
        <v>340</v>
      </c>
      <c r="CF873" s="241" t="s">
        <v>341</v>
      </c>
      <c r="CG873" s="241"/>
      <c r="CH873" s="241"/>
      <c r="CI873" s="241"/>
      <c r="CJ873" s="241"/>
      <c r="CK873" s="241"/>
      <c r="CL873" s="241"/>
      <c r="CM873" s="238"/>
      <c r="CN873" s="238"/>
      <c r="CO873" s="238"/>
      <c r="CP873" s="238"/>
      <c r="CQ873" s="238"/>
      <c r="CR873" s="238" t="n">
        <f aca="false">C873</f>
        <v>3</v>
      </c>
      <c r="CS873" s="242" t="str">
        <f aca="false">D873</f>
        <v>3c</v>
      </c>
      <c r="CT873" s="170" t="str">
        <f aca="false">CONCATENATE(CD873," strain ",CM873," ",CL873,", partial cds")</f>
        <v>Hepatitis E virus strain  , partial cds</v>
      </c>
    </row>
    <row r="874" s="146" customFormat="true" ht="11.9" hidden="false" customHeight="true" outlineLevel="0" collapsed="false">
      <c r="A874" s="154" t="s">
        <v>2042</v>
      </c>
      <c r="B874" s="147" t="n">
        <v>3</v>
      </c>
      <c r="C874" s="148" t="n">
        <v>3</v>
      </c>
      <c r="D874" s="357" t="s">
        <v>947</v>
      </c>
      <c r="E874" s="150" t="s">
        <v>949</v>
      </c>
      <c r="F874" s="154" t="s">
        <v>2043</v>
      </c>
      <c r="G874" s="212"/>
      <c r="H874" s="146" t="s">
        <v>405</v>
      </c>
      <c r="I874" s="153" t="s">
        <v>412</v>
      </c>
      <c r="J874" s="146" t="s">
        <v>395</v>
      </c>
      <c r="K874" s="155" t="s">
        <v>711</v>
      </c>
      <c r="L874" s="231" t="s">
        <v>712</v>
      </c>
      <c r="M874" s="157" t="s">
        <v>348</v>
      </c>
      <c r="N874" s="158" t="s">
        <v>400</v>
      </c>
      <c r="O874" s="160" t="n">
        <v>2010</v>
      </c>
      <c r="P874" s="160" t="s">
        <v>2044</v>
      </c>
      <c r="Q874" s="160" t="n">
        <v>10</v>
      </c>
      <c r="R874" s="146" t="s">
        <v>82</v>
      </c>
      <c r="T874" s="214"/>
      <c r="U874" s="215"/>
      <c r="V874" s="209"/>
      <c r="W874" s="217"/>
      <c r="X874" s="209"/>
      <c r="Y874" s="164" t="s">
        <v>947</v>
      </c>
      <c r="Z874" s="209"/>
      <c r="AA874" s="216"/>
      <c r="AB874" s="217"/>
      <c r="AC874" s="217"/>
      <c r="AD874" s="209"/>
      <c r="AE874" s="164" t="n">
        <v>327</v>
      </c>
      <c r="AF874" s="209"/>
      <c r="AG874" s="218"/>
      <c r="AH874" s="164" t="n">
        <v>4504</v>
      </c>
      <c r="AI874" s="164" t="n">
        <v>4830</v>
      </c>
      <c r="AJ874" s="219" t="n">
        <f aca="false">SeqEnd-SeqBeg+1</f>
        <v>327</v>
      </c>
      <c r="AK874" s="220" t="n">
        <f aca="false">AND( SeqBeg&lt;=Beg  , End &lt;=SeqEnd )</f>
        <v>0</v>
      </c>
      <c r="AL874" s="212"/>
      <c r="AM874" s="212"/>
      <c r="AN874" s="221"/>
      <c r="AO874" s="147" t="s">
        <v>103</v>
      </c>
      <c r="AP874" s="147" t="s">
        <v>103</v>
      </c>
      <c r="AQ874" s="147" t="s">
        <v>103</v>
      </c>
      <c r="AR874" s="147" t="s">
        <v>2045</v>
      </c>
      <c r="AS874" s="147" t="s">
        <v>103</v>
      </c>
      <c r="AT874" s="147" t="s">
        <v>103</v>
      </c>
      <c r="AV874" s="212"/>
      <c r="AW874" s="222" t="str">
        <f aca="false">HYPERLINK(CONCATENATE("http://www.ncbi.nlm.nih.gov/nuccore/",BM874),BM874)</f>
        <v>JF309071</v>
      </c>
      <c r="AX874" s="219" t="str">
        <f aca="false">CONCATENATE(D874,IF(I874="","",CONCATENATE(".",I874)),IF(K874="","",CONCATENATE(".",K874)),IF(M874="","",CONCATENATE(".",M874)),IF(R874="","",CONCATENATE(".",R874)),IF(U874="","","(*)"))</f>
        <v>3c.DEU.BB.hum.BNI</v>
      </c>
      <c r="AY874" s="170" t="str">
        <f aca="false">CONCATENATE(BM874,".",BN874)</f>
        <v>JF309071.Hamburg-BNI</v>
      </c>
      <c r="AZ874" s="171" t="str">
        <f aca="false">IF(AV874="",IF(ISNUMBER(FIND(".",A874)),LEFT(A874,FIND(".",A874)-1),A874),AV874)</f>
        <v>JF309071</v>
      </c>
      <c r="BA874" s="171" t="str">
        <f aca="false">IF(ISNUMBER(FIND("-",AZ874)),LEFT(AZ874,FIND("-",AZ874)-1),AZ874)</f>
        <v>JF309071</v>
      </c>
      <c r="BB874" s="170" t="str">
        <f aca="false"> MEGAname &amp; "="</f>
        <v>JF309071=</v>
      </c>
      <c r="BC874" s="170" t="str">
        <f aca="false">Clear &amp; IF(span ,"Span","out")</f>
        <v>JF309071=out</v>
      </c>
      <c r="BD874" s="170" t="str">
        <f aca="false">Clear &amp; IF(span, IF(B874=".","Selected",B874),"out")</f>
        <v>JF309071=out</v>
      </c>
      <c r="BE874" s="170" t="str">
        <f aca="false">Clear &amp; Strain</f>
        <v>JF309071=Hamburg-BNI</v>
      </c>
      <c r="BF874" s="170" t="str">
        <f aca="false">CONCATENATE(A874,"=",F874,". ",AX874,IF(AB874="","",CONCATENATE(".",AB874)))</f>
        <v>JF309071=Hamburg-BNI. 3c.DEU.BB.hum.BNI</v>
      </c>
      <c r="BG874" s="170" t="str">
        <f aca="false">CONCATENATE(A874,"=",F874,". ",AX874)</f>
        <v>JF309071=Hamburg-BNI. 3c.DEU.BB.hum.BNI</v>
      </c>
      <c r="BH874" s="170" t="str">
        <f aca="false">CONCATENATE(A874,"=",AX874)</f>
        <v>JF309071=3c.DEU.BB.hum.BNI</v>
      </c>
      <c r="BI874" s="170" t="str">
        <f aca="false">CONCATENATE(A874,"=",ComForSubtype,D874)</f>
        <v>JF309071=3c</v>
      </c>
      <c r="BJ874" s="170" t="str">
        <f aca="false">CONCATENATE(A874,"=",E874)</f>
        <v>JF309071=3chi</v>
      </c>
      <c r="BK874" s="170" t="str">
        <f aca="false">CONCATENATE(A874,"=",C874)</f>
        <v>JF309071=3</v>
      </c>
      <c r="BL874" s="170" t="str">
        <f aca="false">CONCATENATE(D874,"=")</f>
        <v>3c=</v>
      </c>
      <c r="BM874" s="223" t="str">
        <f aca="false">IF(BA874="XX","",BA874)</f>
        <v>JF309071</v>
      </c>
      <c r="BN874" s="224" t="str">
        <f aca="false">CONCATENATE(IF(F874="","",F874),IF(G874="","",CONCATENATE(" / ",G874)))</f>
        <v>Hamburg-BNI</v>
      </c>
      <c r="BO874" s="225" t="str">
        <f aca="false">AX874</f>
        <v>3c.DEU.BB.hum.BNI</v>
      </c>
      <c r="BP874" s="226" t="str">
        <f aca="false">IF(V874="","",V874)</f>
        <v/>
      </c>
      <c r="BQ874" s="226" t="str">
        <f aca="false">IF(W874="","",CONCATENATE(W874,IF(LEFT(AO874,1)="s","+","")))</f>
        <v/>
      </c>
      <c r="BR874" s="226" t="str">
        <f aca="false">IF(X874="","",CONCATENATE(X874,IF(LEFT(AQ874,1)="s","+","")))</f>
        <v/>
      </c>
      <c r="BS874" s="226" t="str">
        <f aca="false">IF(Y874="","",CONCATENATE(Y874,IF(LEFT(AR874,1)="s","+","")))</f>
        <v>3c+</v>
      </c>
      <c r="BT874" s="226" t="str">
        <f aca="false">IF(Z874="","",CONCATENATE(Z874,IF(LEFT(AS874,1)="s","+","")))</f>
        <v/>
      </c>
      <c r="BU874" s="227" t="str">
        <f aca="false">IF(AA874="","",CONCATENATE(AA874,IF(LEFT(AT874,1)="s","+","")))</f>
        <v/>
      </c>
      <c r="BV874" s="212"/>
      <c r="BW874" s="177" t="s">
        <v>2046</v>
      </c>
      <c r="BX874" s="170" t="str">
        <f aca="false">IF(BW874&lt;&gt;"",IF(ISNUMBER(FIND("=",BW874)),LEFT(BW874,FIND("=",BW874)-1),BW874),BW874)</f>
        <v>JF309071</v>
      </c>
      <c r="BY874" s="170" t="str">
        <f aca="false">IF(BW874&lt;&gt;"",IF(ISNUMBER(FIND("=",BW874)),RIGHT(BW874,LEN(BW874)-FIND("=",BW874)),""),"")</f>
        <v>3c</v>
      </c>
      <c r="BZ874" s="170" t="str">
        <f aca="false">IF(BX874&lt;&gt;"",IF(ISNUMBER(FIND(".",BX874)),LEFT(BX874,FIND(".",BX874)-1),BX874),BX874)</f>
        <v>JF309071</v>
      </c>
      <c r="CA874" s="170" t="str">
        <f aca="false">IF(BX874&lt;&gt;"",IF(ISNUMBER(FIND(".",BX874)),RIGHT(BX874,LEN(BX874)-FIND(".",BX874)),""),"")</f>
        <v/>
      </c>
      <c r="CB874" s="212"/>
      <c r="CC874" s="170" t="str">
        <f aca="false">A874</f>
        <v>JF309071</v>
      </c>
      <c r="CD874" s="178" t="s">
        <v>339</v>
      </c>
      <c r="CE874" s="178" t="s">
        <v>340</v>
      </c>
      <c r="CF874" s="178" t="s">
        <v>341</v>
      </c>
      <c r="CG874" s="212"/>
      <c r="CH874" s="179"/>
      <c r="CI874" s="179"/>
      <c r="CJ874" s="179"/>
      <c r="CK874" s="212"/>
      <c r="CL874" s="212"/>
      <c r="CM874" s="170" t="str">
        <f aca="false">F874</f>
        <v>Hamburg-BNI</v>
      </c>
      <c r="CN874" s="170" t="str">
        <f aca="false">IF(G874="","",G874)</f>
        <v/>
      </c>
      <c r="CO874" s="170" t="str">
        <f aca="false">CONCATENATE(H874,":",L874)</f>
        <v>Germany:Brandenburg</v>
      </c>
      <c r="CP874" s="170" t="str">
        <f aca="false">CONCATENATE(IF(Q874="","",CONCATENATE(Q874,"-")),IF(P874="","",CONCATENATE(P874,"-")),IF(O874="","",O874))</f>
        <v>10-May-2010</v>
      </c>
      <c r="CQ874" s="170" t="str">
        <f aca="false">IF(N874="","",N874)</f>
        <v>serum</v>
      </c>
      <c r="CR874" s="228" t="n">
        <f aca="false">C874</f>
        <v>3</v>
      </c>
      <c r="CS874" s="229" t="str">
        <f aca="false">D874</f>
        <v>3c</v>
      </c>
      <c r="CT874" s="170" t="str">
        <f aca="false">CONCATENATE(CD874," strain ",CM874," ",CL874,", partial cds")</f>
        <v>Hepatitis E virus strain Hamburg-BNI , partial cds</v>
      </c>
    </row>
    <row r="875" s="146" customFormat="true" ht="11.9" hidden="true" customHeight="true" outlineLevel="0" collapsed="false">
      <c r="A875" s="154" t="s">
        <v>2047</v>
      </c>
      <c r="B875" s="147" t="s">
        <v>2048</v>
      </c>
      <c r="C875" s="243" t="n">
        <v>3</v>
      </c>
      <c r="D875" s="149" t="s">
        <v>947</v>
      </c>
      <c r="E875" s="150" t="s">
        <v>949</v>
      </c>
      <c r="F875" s="154" t="s">
        <v>2049</v>
      </c>
      <c r="G875" s="212"/>
      <c r="H875" s="146" t="s">
        <v>405</v>
      </c>
      <c r="I875" s="153" t="s">
        <v>412</v>
      </c>
      <c r="J875" s="146" t="s">
        <v>395</v>
      </c>
      <c r="K875" s="155" t="s">
        <v>2050</v>
      </c>
      <c r="L875" s="231" t="s">
        <v>2051</v>
      </c>
      <c r="M875" s="157" t="s">
        <v>380</v>
      </c>
      <c r="N875" s="158" t="s">
        <v>400</v>
      </c>
      <c r="O875" s="160" t="n">
        <v>2008</v>
      </c>
      <c r="P875" s="212"/>
      <c r="Q875" s="212"/>
      <c r="R875" s="146" t="s">
        <v>78</v>
      </c>
      <c r="T875" s="215"/>
      <c r="U875" s="215"/>
      <c r="V875" s="209"/>
      <c r="W875" s="217"/>
      <c r="X875" s="249" t="s">
        <v>947</v>
      </c>
      <c r="Y875" s="209"/>
      <c r="Z875" s="209"/>
      <c r="AA875" s="358"/>
      <c r="AB875" s="217"/>
      <c r="AC875" s="217"/>
      <c r="AD875" s="164" t="s">
        <v>354</v>
      </c>
      <c r="AE875" s="209"/>
      <c r="AF875" s="209"/>
      <c r="AG875" s="218"/>
      <c r="AH875" s="164" t="n">
        <v>2191</v>
      </c>
      <c r="AI875" s="164" t="n">
        <v>2505</v>
      </c>
      <c r="AJ875" s="219" t="n">
        <f aca="false">SeqEnd-SeqBeg+1</f>
        <v>315</v>
      </c>
      <c r="AK875" s="220" t="n">
        <f aca="false">AND( SeqBeg&lt;=Beg  , End &lt;=SeqEnd )</f>
        <v>0</v>
      </c>
      <c r="AL875" s="212"/>
      <c r="AM875" s="146" t="s">
        <v>2052</v>
      </c>
      <c r="AN875" s="221" t="s">
        <v>382</v>
      </c>
      <c r="AO875" s="147" t="s">
        <v>103</v>
      </c>
      <c r="AP875" s="147" t="s">
        <v>103</v>
      </c>
      <c r="AQ875" s="147" t="s">
        <v>408</v>
      </c>
      <c r="AR875" s="147" t="s">
        <v>103</v>
      </c>
      <c r="AS875" s="147" t="s">
        <v>103</v>
      </c>
      <c r="AT875" s="147" t="s">
        <v>103</v>
      </c>
      <c r="AV875" s="212"/>
      <c r="AW875" s="222" t="str">
        <f aca="false">HYPERLINK(CONCATENATE("http://www.ncbi.nlm.nih.gov/nuccore/",BM875),BM875)</f>
        <v>JQ807495</v>
      </c>
      <c r="AX875" s="219" t="str">
        <f aca="false">CONCATENATE(D875,IF(I875="","",CONCATENATE(".",I875)),IF(K875="","",CONCATENATE(".",K875)),IF(M875="","",CONCATENATE(".",M875)),IF(R875="","",CONCATENATE(".",R875)),IF(U875="","","(*)"))</f>
        <v>3c.DEU.BW,SIG.wb.FLI</v>
      </c>
      <c r="AY875" s="170" t="str">
        <f aca="false">CONCATENATE(BM875,".",BN875)</f>
        <v>JQ807495.WS08-012</v>
      </c>
      <c r="AZ875" s="171" t="str">
        <f aca="false">IF(AV875="",IF(ISNUMBER(FIND(".",A875)),LEFT(A875,FIND(".",A875)-1),A875),AV875)</f>
        <v>JQ807495</v>
      </c>
      <c r="BA875" s="171" t="str">
        <f aca="false">IF(ISNUMBER(FIND("-",AZ875)),LEFT(AZ875,FIND("-",AZ875)-1),AZ875)</f>
        <v>JQ807495</v>
      </c>
      <c r="BB875" s="170" t="str">
        <f aca="false"> MEGAname &amp; "="</f>
        <v>JQ807495=</v>
      </c>
      <c r="BC875" s="170" t="str">
        <f aca="false">Clear &amp; IF(span ,"Span","out")</f>
        <v>JQ807495=out</v>
      </c>
      <c r="BD875" s="170" t="str">
        <f aca="false">Clear &amp; IF(span, IF(B875=".","Selected",B875),"out")</f>
        <v>JQ807495=out</v>
      </c>
      <c r="BE875" s="170" t="str">
        <f aca="false">Clear &amp; Strain</f>
        <v>JQ807495=WS08-012</v>
      </c>
      <c r="BF875" s="170" t="str">
        <f aca="false">CONCATENATE(A875,"=",F875,". ",AX875,IF(AB875="","",CONCATENATE(".",AB875)))</f>
        <v>JQ807495=WS08-012. 3c.DEU.BW,SIG.wb.FLI</v>
      </c>
      <c r="BG875" s="170" t="str">
        <f aca="false">CONCATENATE(A875,"=",F875,". ",AX875)</f>
        <v>JQ807495=WS08-012. 3c.DEU.BW,SIG.wb.FLI</v>
      </c>
      <c r="BH875" s="170" t="str">
        <f aca="false">CONCATENATE(A875,"=",AX875)</f>
        <v>JQ807495=3c.DEU.BW,SIG.wb.FLI</v>
      </c>
      <c r="BI875" s="170" t="str">
        <f aca="false">CONCATENATE(A875,"=",ComForSubtype,D875)</f>
        <v>JQ807495=3c</v>
      </c>
      <c r="BJ875" s="170" t="str">
        <f aca="false">CONCATENATE(A875,"=",E875)</f>
        <v>JQ807495=3chi</v>
      </c>
      <c r="BK875" s="170" t="str">
        <f aca="false">CONCATENATE(A875,"=",C875)</f>
        <v>JQ807495=3</v>
      </c>
      <c r="BL875" s="170" t="str">
        <f aca="false">CONCATENATE(D875,"=")</f>
        <v>3c=</v>
      </c>
      <c r="BM875" s="223" t="str">
        <f aca="false">IF(BA875="XX","",BA875)</f>
        <v>JQ807495</v>
      </c>
      <c r="BN875" s="224" t="str">
        <f aca="false">CONCATENATE(IF(F875="","",F875),IF(G875="","",CONCATENATE(" / ",G875)))</f>
        <v>WS08-012</v>
      </c>
      <c r="BO875" s="225" t="str">
        <f aca="false">AX875</f>
        <v>3c.DEU.BW,SIG.wb.FLI</v>
      </c>
      <c r="BP875" s="226" t="str">
        <f aca="false">IF(V875="","",V875)</f>
        <v/>
      </c>
      <c r="BQ875" s="226" t="str">
        <f aca="false">IF(W875="","",CONCATENATE(W875,IF(LEFT(AO875,1)="s","+","")))</f>
        <v/>
      </c>
      <c r="BR875" s="226" t="str">
        <f aca="false">IF(X875="","",CONCATENATE(X875,IF(LEFT(AQ875,1)="s","+","")))</f>
        <v>3c+</v>
      </c>
      <c r="BS875" s="226" t="str">
        <f aca="false">IF(Y875="","",CONCATENATE(Y875,IF(LEFT(AR875,1)="s","+","")))</f>
        <v/>
      </c>
      <c r="BT875" s="226" t="str">
        <f aca="false">IF(Z875="","",CONCATENATE(Z875,IF(LEFT(AS875,1)="s","+","")))</f>
        <v/>
      </c>
      <c r="BU875" s="227" t="str">
        <f aca="false">IF(AA875="","",CONCATENATE(AA875,IF(LEFT(AT875,1)="s","+","")))</f>
        <v/>
      </c>
      <c r="BV875" s="212"/>
      <c r="BW875" s="177" t="s">
        <v>2053</v>
      </c>
      <c r="BX875" s="170" t="str">
        <f aca="false">IF(BW875&lt;&gt;"",IF(ISNUMBER(FIND("=",BW875)),LEFT(BW875,FIND("=",BW875)-1),BW875),BW875)</f>
        <v>JQ807495</v>
      </c>
      <c r="BY875" s="170" t="str">
        <f aca="false">IF(BW875&lt;&gt;"",IF(ISNUMBER(FIND("=",BW875)),RIGHT(BW875,LEN(BW875)-FIND("=",BW875)),""),"")</f>
        <v>3c</v>
      </c>
      <c r="BZ875" s="170" t="str">
        <f aca="false">IF(BX875&lt;&gt;"",IF(ISNUMBER(FIND(".",BX875)),LEFT(BX875,FIND(".",BX875)-1),BX875),BX875)</f>
        <v>JQ807495</v>
      </c>
      <c r="CA875" s="170" t="str">
        <f aca="false">IF(BX875&lt;&gt;"",IF(ISNUMBER(FIND(".",BX875)),RIGHT(BX875,LEN(BX875)-FIND(".",BX875)),""),"")</f>
        <v/>
      </c>
      <c r="CB875" s="212"/>
      <c r="CC875" s="170" t="str">
        <f aca="false">A875</f>
        <v>JQ807495</v>
      </c>
      <c r="CD875" s="178" t="s">
        <v>339</v>
      </c>
      <c r="CE875" s="178" t="s">
        <v>340</v>
      </c>
      <c r="CF875" s="178" t="s">
        <v>341</v>
      </c>
      <c r="CG875" s="178" t="s">
        <v>592</v>
      </c>
      <c r="CH875" s="359" t="s">
        <v>2054</v>
      </c>
      <c r="CI875" s="179" t="s">
        <v>2055</v>
      </c>
      <c r="CJ875" s="359" t="s">
        <v>2056</v>
      </c>
      <c r="CK875" s="179" t="s">
        <v>2057</v>
      </c>
      <c r="CL875" s="178" t="s">
        <v>136</v>
      </c>
      <c r="CM875" s="170" t="str">
        <f aca="false">F875</f>
        <v>WS08-012</v>
      </c>
      <c r="CN875" s="170" t="str">
        <f aca="false">IF(G875="","",G875)</f>
        <v/>
      </c>
      <c r="CO875" s="170" t="str">
        <f aca="false">CONCATENATE(H875,":",L875)</f>
        <v>Germany:Baden-Wuerttemberg, Sigmaringen</v>
      </c>
      <c r="CP875" s="170" t="str">
        <f aca="false">CONCATENATE(IF(Q875="","",CONCATENATE(Q875,"-")),IF(P875="","",CONCATENATE(P875,"-")),IF(O875="","",O875))</f>
        <v>2008</v>
      </c>
      <c r="CQ875" s="170" t="str">
        <f aca="false">IF(N875="","",N875)</f>
        <v>serum</v>
      </c>
      <c r="CR875" s="170" t="n">
        <f aca="false">C875</f>
        <v>3</v>
      </c>
      <c r="CS875" s="229" t="str">
        <f aca="false">D875</f>
        <v>3c</v>
      </c>
      <c r="CT875" s="170" t="str">
        <f aca="false">CONCATENATE(CD875," strain ",CM875," ",CL875,", partial cds")</f>
        <v>Hepatitis E virus strain WS08-012 ORF1, partial cds</v>
      </c>
    </row>
    <row r="876" customFormat="false" ht="11.9" hidden="false" customHeight="true" outlineLevel="0" collapsed="false">
      <c r="A876" s="154" t="s">
        <v>2058</v>
      </c>
      <c r="B876" s="147" t="n">
        <v>3</v>
      </c>
      <c r="C876" s="243" t="n">
        <v>3</v>
      </c>
      <c r="D876" s="149" t="s">
        <v>947</v>
      </c>
      <c r="E876" s="150" t="s">
        <v>949</v>
      </c>
      <c r="F876" s="154" t="s">
        <v>2059</v>
      </c>
      <c r="G876" s="212"/>
      <c r="H876" s="146" t="s">
        <v>537</v>
      </c>
      <c r="I876" s="153" t="s">
        <v>538</v>
      </c>
      <c r="J876" s="146" t="s">
        <v>395</v>
      </c>
      <c r="K876" s="212"/>
      <c r="L876" s="212"/>
      <c r="M876" s="157" t="s">
        <v>367</v>
      </c>
      <c r="N876" s="328" t="s">
        <v>2017</v>
      </c>
      <c r="O876" s="160" t="n">
        <v>1998</v>
      </c>
      <c r="P876" s="212"/>
      <c r="Q876" s="212"/>
      <c r="R876" s="212"/>
      <c r="S876" s="212"/>
      <c r="U876" s="161" t="s">
        <v>947</v>
      </c>
      <c r="V876" s="209"/>
      <c r="AA876" s="158" t="s">
        <v>947</v>
      </c>
      <c r="AB876" s="217"/>
      <c r="AC876" s="217"/>
      <c r="AD876" s="209"/>
      <c r="AE876" s="209"/>
      <c r="AF876" s="209"/>
      <c r="AG876" s="166" t="s">
        <v>2060</v>
      </c>
      <c r="AH876" s="164" t="n">
        <v>6239</v>
      </c>
      <c r="AI876" s="164" t="n">
        <v>6542</v>
      </c>
      <c r="AJ876" s="219" t="n">
        <f aca="false">SeqEnd-SeqBeg+1</f>
        <v>304</v>
      </c>
      <c r="AK876" s="220" t="n">
        <f aca="false">AND( SeqBeg&lt;=Beg  , End &lt;=SeqEnd )</f>
        <v>0</v>
      </c>
      <c r="AL876" s="212"/>
      <c r="AM876" s="212"/>
      <c r="AN876" s="221"/>
      <c r="AT876" s="147" t="s">
        <v>2019</v>
      </c>
      <c r="AU876" s="146"/>
      <c r="AV876" s="212"/>
      <c r="AW876" s="222" t="str">
        <f aca="false">HYPERLINK(CONCATENATE("http://www.ncbi.nlm.nih.gov/nuccore/",BM876),BM876)</f>
        <v>AY032756</v>
      </c>
      <c r="AX876" s="219" t="str">
        <f aca="false">CONCATENATE(D876,IF(I876="","",CONCATENATE(".",I876)),IF(K876="","",CONCATENATE(".",K876)),IF(M876="","",CONCATENATE(".",M876)),IF(R876="","",CONCATENATE(".",R876)),IF(U876="","","(*)"))</f>
        <v>3c.NLD.pig(*)</v>
      </c>
      <c r="AY876" s="170" t="str">
        <f aca="false">CONCATENATE(BM876,".",BN876)</f>
        <v>AY032756.NLSW68</v>
      </c>
      <c r="AZ876" s="171" t="str">
        <f aca="false">IF(AV876="",IF(ISNUMBER(FIND(".",A876)),LEFT(A876,FIND(".",A876)-1),A876),AV876)</f>
        <v>AY032756</v>
      </c>
      <c r="BA876" s="171" t="str">
        <f aca="false">IF(ISNUMBER(FIND("-",AZ876)),LEFT(AZ876,FIND("-",AZ876)-1),AZ876)</f>
        <v>AY032756</v>
      </c>
      <c r="BB876" s="170" t="str">
        <f aca="false"> MEGAname &amp; "="</f>
        <v>AY032756=</v>
      </c>
      <c r="BC876" s="170" t="str">
        <f aca="false">Clear &amp; IF(span ,"Span","out")</f>
        <v>AY032756=out</v>
      </c>
      <c r="BD876" s="170" t="str">
        <f aca="false">Clear &amp; IF(span, IF(B876=".","Selected",B876),"out")</f>
        <v>AY032756=out</v>
      </c>
      <c r="BE876" s="170" t="str">
        <f aca="false">Clear &amp; Strain</f>
        <v>AY032756=NLSW68</v>
      </c>
      <c r="BF876" s="170" t="str">
        <f aca="false">CONCATENATE(A876,"=",F876,". ",AX876,IF(AB876="","",CONCATENATE(".",AB876)))</f>
        <v>AY032756=NLSW68. 3c.NLD.pig(*)</v>
      </c>
      <c r="BG876" s="170" t="str">
        <f aca="false">CONCATENATE(A876,"=",F876,". ",AX876)</f>
        <v>AY032756=NLSW68. 3c.NLD.pig(*)</v>
      </c>
      <c r="BH876" s="170" t="str">
        <f aca="false">CONCATENATE(A876,"=",AX876)</f>
        <v>AY032756=3c.NLD.pig(*)</v>
      </c>
      <c r="BI876" s="170" t="str">
        <f aca="false">CONCATENATE(A876,"=",ComForSubtype,D876)</f>
        <v>AY032756=3c</v>
      </c>
      <c r="BJ876" s="170" t="str">
        <f aca="false">CONCATENATE(A876,"=",E876)</f>
        <v>AY032756=3chi</v>
      </c>
      <c r="BK876" s="170" t="str">
        <f aca="false">CONCATENATE(A876,"=",C876)</f>
        <v>AY032756=3</v>
      </c>
      <c r="BL876" s="170" t="str">
        <f aca="false">CONCATENATE(D876,"=")</f>
        <v>3c=</v>
      </c>
      <c r="BM876" s="223" t="str">
        <f aca="false">IF(BA876="XX","",BA876)</f>
        <v>AY032756</v>
      </c>
      <c r="BN876" s="224" t="str">
        <f aca="false">CONCATENATE(IF(F876="","",F876),IF(G876="","",CONCATENATE(" / ",G876)))</f>
        <v>NLSW68</v>
      </c>
      <c r="BO876" s="225" t="str">
        <f aca="false">AX876</f>
        <v>3c.NLD.pig(*)</v>
      </c>
      <c r="BP876" s="226" t="str">
        <f aca="false">IF(V876="","",V876)</f>
        <v/>
      </c>
      <c r="BQ876" s="226" t="str">
        <f aca="false">IF(W876="","",CONCATENATE(W876,IF(LEFT(AO876,1)="s","+","")))</f>
        <v/>
      </c>
      <c r="BR876" s="226" t="str">
        <f aca="false">IF(X876="","",CONCATENATE(X876,IF(LEFT(AQ876,1)="s","+","")))</f>
        <v/>
      </c>
      <c r="BS876" s="226" t="str">
        <f aca="false">IF(Y876="","",CONCATENATE(Y876,IF(LEFT(AR876,1)="s","+","")))</f>
        <v/>
      </c>
      <c r="BT876" s="226" t="str">
        <f aca="false">IF(Z876="","",CONCATENATE(Z876,IF(LEFT(AS876,1)="s","+","")))</f>
        <v/>
      </c>
      <c r="BU876" s="227" t="str">
        <f aca="false">IF(AA876="","",CONCATENATE(AA876,IF(LEFT(AT876,1)="s","+","")))</f>
        <v>3c+</v>
      </c>
      <c r="BV876" s="212"/>
      <c r="BW876" s="177" t="s">
        <v>2061</v>
      </c>
      <c r="BX876" s="170" t="str">
        <f aca="false">IF(BW876&lt;&gt;"",IF(ISNUMBER(FIND("=",BW876)),LEFT(BW876,FIND("=",BW876)-1),BW876),BW876)</f>
        <v>AY032756</v>
      </c>
      <c r="BY876" s="170" t="str">
        <f aca="false">IF(BW876&lt;&gt;"",IF(ISNUMBER(FIND("=",BW876)),RIGHT(BW876,LEN(BW876)-FIND("=",BW876)),""),"")</f>
        <v>3c</v>
      </c>
      <c r="BZ876" s="170" t="str">
        <f aca="false">IF(BX876&lt;&gt;"",IF(ISNUMBER(FIND(".",BX876)),LEFT(BX876,FIND(".",BX876)-1),BX876),BX876)</f>
        <v>AY032756</v>
      </c>
      <c r="CA876" s="170" t="str">
        <f aca="false">IF(BX876&lt;&gt;"",IF(ISNUMBER(FIND(".",BX876)),RIGHT(BX876,LEN(BX876)-FIND(".",BX876)),""),"")</f>
        <v/>
      </c>
      <c r="CB876" s="212"/>
      <c r="CC876" s="170" t="str">
        <f aca="false">A876</f>
        <v>AY032756</v>
      </c>
      <c r="CD876" s="178" t="s">
        <v>339</v>
      </c>
      <c r="CE876" s="178" t="s">
        <v>340</v>
      </c>
      <c r="CF876" s="178" t="s">
        <v>341</v>
      </c>
      <c r="CG876" s="212"/>
      <c r="CH876" s="179"/>
      <c r="CI876" s="179"/>
      <c r="CJ876" s="179"/>
      <c r="CK876" s="212"/>
      <c r="CL876" s="212"/>
      <c r="CM876" s="170" t="str">
        <f aca="false">F876</f>
        <v>NLSW68</v>
      </c>
      <c r="CN876" s="170" t="str">
        <f aca="false">IF(G876="","",G876)</f>
        <v/>
      </c>
      <c r="CO876" s="170" t="str">
        <f aca="false">CONCATENATE(H876,":",L876)</f>
        <v>Netherlands:</v>
      </c>
      <c r="CP876" s="170" t="str">
        <f aca="false">CONCATENATE(IF(Q876="","",CONCATENATE(Q876,"-")),IF(P876="","",CONCATENATE(P876,"-")),IF(O876="","",O876))</f>
        <v>1998</v>
      </c>
      <c r="CQ876" s="170" t="str">
        <f aca="false">IF(N876="","",N876)</f>
        <v>stool pool</v>
      </c>
      <c r="CR876" s="170" t="n">
        <f aca="false">C876</f>
        <v>3</v>
      </c>
      <c r="CS876" s="229" t="str">
        <f aca="false">D876</f>
        <v>3c</v>
      </c>
      <c r="CT876" s="170" t="str">
        <f aca="false">CONCATENATE(CD876," strain ",CM876," ",CL876,", partial cds")</f>
        <v>Hepatitis E virus strain NLSW68 , partial cds</v>
      </c>
    </row>
    <row r="877" s="146" customFormat="true" ht="11.9" hidden="false" customHeight="true" outlineLevel="0" collapsed="false">
      <c r="A877" s="154" t="s">
        <v>2062</v>
      </c>
      <c r="B877" s="147" t="n">
        <v>3</v>
      </c>
      <c r="C877" s="243" t="n">
        <v>3</v>
      </c>
      <c r="D877" s="149" t="s">
        <v>947</v>
      </c>
      <c r="E877" s="150" t="s">
        <v>949</v>
      </c>
      <c r="F877" s="154" t="s">
        <v>2034</v>
      </c>
      <c r="G877" s="212"/>
      <c r="H877" s="146" t="s">
        <v>758</v>
      </c>
      <c r="I877" s="153" t="s">
        <v>759</v>
      </c>
      <c r="J877" s="146" t="s">
        <v>395</v>
      </c>
      <c r="K877" s="212"/>
      <c r="L877" s="212"/>
      <c r="M877" s="157" t="s">
        <v>348</v>
      </c>
      <c r="N877" s="213"/>
      <c r="O877" s="160"/>
      <c r="P877" s="212"/>
      <c r="Q877" s="212"/>
      <c r="R877" s="212"/>
      <c r="S877" s="212"/>
      <c r="T877" s="214"/>
      <c r="U877" s="215"/>
      <c r="V877" s="209"/>
      <c r="W877" s="217"/>
      <c r="X877" s="209"/>
      <c r="Y877" s="209"/>
      <c r="Z877" s="209"/>
      <c r="AA877" s="158" t="s">
        <v>947</v>
      </c>
      <c r="AB877" s="217"/>
      <c r="AC877" s="217"/>
      <c r="AD877" s="209"/>
      <c r="AE877" s="209"/>
      <c r="AF877" s="209"/>
      <c r="AG877" s="166" t="s">
        <v>101</v>
      </c>
      <c r="AH877" s="164" t="n">
        <v>6239</v>
      </c>
      <c r="AI877" s="164" t="n">
        <v>6542</v>
      </c>
      <c r="AJ877" s="219" t="n">
        <f aca="false">SeqEnd-SeqBeg+1</f>
        <v>304</v>
      </c>
      <c r="AK877" s="220" t="n">
        <f aca="false">AND( SeqBeg&lt;=Beg  , End &lt;=SeqEnd )</f>
        <v>0</v>
      </c>
      <c r="AL877" s="212"/>
      <c r="AM877" s="212"/>
      <c r="AN877" s="221"/>
      <c r="AO877" s="147" t="s">
        <v>103</v>
      </c>
      <c r="AP877" s="147" t="s">
        <v>103</v>
      </c>
      <c r="AQ877" s="147" t="s">
        <v>103</v>
      </c>
      <c r="AR877" s="147" t="s">
        <v>103</v>
      </c>
      <c r="AS877" s="147" t="s">
        <v>103</v>
      </c>
      <c r="AT877" s="147" t="s">
        <v>2000</v>
      </c>
      <c r="AV877" s="212"/>
      <c r="AW877" s="222" t="str">
        <f aca="false">HYPERLINK(CONCATENATE("http://www.ncbi.nlm.nih.gov/nuccore/",BM877),BM877)</f>
        <v>EU495231</v>
      </c>
      <c r="AX877" s="219" t="str">
        <f aca="false">CONCATENATE(D877,IF(I877="","",CONCATENATE(".",I877)),IF(K877="","",CONCATENATE(".",K877)),IF(M877="","",CONCATENATE(".",M877)),IF(R877="","",CONCATENATE(".",R877)),IF(U877="","","(*)"))</f>
        <v>3c.FRA.hum</v>
      </c>
      <c r="AY877" s="170" t="str">
        <f aca="false">CONCATENATE(BM877,".",BN877)</f>
        <v>EU495231.TLS41</v>
      </c>
      <c r="AZ877" s="171" t="str">
        <f aca="false">IF(AV877="",IF(ISNUMBER(FIND(".",A877)),LEFT(A877,FIND(".",A877)-1),A877),AV877)</f>
        <v>EU495231</v>
      </c>
      <c r="BA877" s="171" t="str">
        <f aca="false">IF(ISNUMBER(FIND("-",AZ877)),LEFT(AZ877,FIND("-",AZ877)-1),AZ877)</f>
        <v>EU495231</v>
      </c>
      <c r="BB877" s="170" t="str">
        <f aca="false"> MEGAname &amp; "="</f>
        <v>EU495231=</v>
      </c>
      <c r="BC877" s="170" t="str">
        <f aca="false">Clear &amp; IF(span ,"Span","out")</f>
        <v>EU495231=out</v>
      </c>
      <c r="BD877" s="170" t="str">
        <f aca="false">Clear &amp; IF(span, IF(B877=".","Selected",B877),"out")</f>
        <v>EU495231=out</v>
      </c>
      <c r="BE877" s="170" t="str">
        <f aca="false">Clear &amp; Strain</f>
        <v>EU495231=TLS41</v>
      </c>
      <c r="BF877" s="170" t="str">
        <f aca="false">CONCATENATE(A877,"=",F877,". ",AX877,IF(AB877="","",CONCATENATE(".",AB877)))</f>
        <v>EU495231=TLS41. 3c.FRA.hum</v>
      </c>
      <c r="BG877" s="170" t="str">
        <f aca="false">CONCATENATE(A877,"=",F877,". ",AX877)</f>
        <v>EU495231=TLS41. 3c.FRA.hum</v>
      </c>
      <c r="BH877" s="170" t="str">
        <f aca="false">CONCATENATE(A877,"=",AX877)</f>
        <v>EU495231=3c.FRA.hum</v>
      </c>
      <c r="BI877" s="170" t="str">
        <f aca="false">CONCATENATE(A877,"=",ComForSubtype,D877)</f>
        <v>EU495231=3c</v>
      </c>
      <c r="BJ877" s="170" t="str">
        <f aca="false">CONCATENATE(A877,"=",E877)</f>
        <v>EU495231=3chi</v>
      </c>
      <c r="BK877" s="170" t="str">
        <f aca="false">CONCATENATE(A877,"=",C877)</f>
        <v>EU495231=3</v>
      </c>
      <c r="BL877" s="170" t="str">
        <f aca="false">CONCATENATE(D877,"=")</f>
        <v>3c=</v>
      </c>
      <c r="BM877" s="223" t="str">
        <f aca="false">IF(BA877="XX","",BA877)</f>
        <v>EU495231</v>
      </c>
      <c r="BN877" s="224" t="str">
        <f aca="false">CONCATENATE(IF(F877="","",F877),IF(G877="","",CONCATENATE(" / ",G877)))</f>
        <v>TLS41</v>
      </c>
      <c r="BO877" s="225" t="str">
        <f aca="false">AX877</f>
        <v>3c.FRA.hum</v>
      </c>
      <c r="BP877" s="226" t="str">
        <f aca="false">IF(V877="","",V877)</f>
        <v/>
      </c>
      <c r="BQ877" s="226" t="str">
        <f aca="false">IF(W877="","",CONCATENATE(W877,IF(LEFT(AO877,1)="s","+","")))</f>
        <v/>
      </c>
      <c r="BR877" s="226" t="str">
        <f aca="false">IF(X877="","",CONCATENATE(X877,IF(LEFT(AQ877,1)="s","+","")))</f>
        <v/>
      </c>
      <c r="BS877" s="226" t="str">
        <f aca="false">IF(Y877="","",CONCATENATE(Y877,IF(LEFT(AR877,1)="s","+","")))</f>
        <v/>
      </c>
      <c r="BT877" s="226" t="str">
        <f aca="false">IF(Z877="","",CONCATENATE(Z877,IF(LEFT(AS877,1)="s","+","")))</f>
        <v/>
      </c>
      <c r="BU877" s="227" t="str">
        <f aca="false">IF(AA877="","",CONCATENATE(AA877,IF(LEFT(AT877,1)="s","+","")))</f>
        <v>3c+</v>
      </c>
      <c r="BV877" s="212"/>
      <c r="BW877" s="177" t="s">
        <v>2063</v>
      </c>
      <c r="BX877" s="170" t="str">
        <f aca="false">IF(BW877&lt;&gt;"",IF(ISNUMBER(FIND("=",BW877)),LEFT(BW877,FIND("=",BW877)-1),BW877),BW877)</f>
        <v>EU495231</v>
      </c>
      <c r="BY877" s="170" t="str">
        <f aca="false">IF(BW877&lt;&gt;"",IF(ISNUMBER(FIND("=",BW877)),RIGHT(BW877,LEN(BW877)-FIND("=",BW877)),""),"")</f>
        <v>3c</v>
      </c>
      <c r="BZ877" s="170" t="str">
        <f aca="false">IF(BX877&lt;&gt;"",IF(ISNUMBER(FIND(".",BX877)),LEFT(BX877,FIND(".",BX877)-1),BX877),BX877)</f>
        <v>EU495231</v>
      </c>
      <c r="CA877" s="170" t="str">
        <f aca="false">IF(BX877&lt;&gt;"",IF(ISNUMBER(FIND(".",BX877)),RIGHT(BX877,LEN(BX877)-FIND(".",BX877)),""),"")</f>
        <v/>
      </c>
      <c r="CB877" s="212"/>
      <c r="CC877" s="170" t="str">
        <f aca="false">A877</f>
        <v>EU495231</v>
      </c>
      <c r="CD877" s="178" t="s">
        <v>339</v>
      </c>
      <c r="CE877" s="178" t="s">
        <v>340</v>
      </c>
      <c r="CF877" s="178" t="s">
        <v>341</v>
      </c>
      <c r="CG877" s="212"/>
      <c r="CH877" s="179"/>
      <c r="CI877" s="179"/>
      <c r="CJ877" s="179"/>
      <c r="CK877" s="212"/>
      <c r="CL877" s="212"/>
      <c r="CM877" s="170" t="str">
        <f aca="false">F877</f>
        <v>TLS41</v>
      </c>
      <c r="CN877" s="170" t="str">
        <f aca="false">IF(G877="","",G877)</f>
        <v/>
      </c>
      <c r="CO877" s="170" t="str">
        <f aca="false">CONCATENATE(H877,":",L877)</f>
        <v>France:</v>
      </c>
      <c r="CP877" s="170" t="str">
        <f aca="false">CONCATENATE(IF(Q877="","",CONCATENATE(Q877,"-")),IF(P877="","",CONCATENATE(P877,"-")),IF(O877="","",O877))</f>
        <v/>
      </c>
      <c r="CQ877" s="170" t="str">
        <f aca="false">IF(N877="","",N877)</f>
        <v/>
      </c>
      <c r="CR877" s="170" t="n">
        <f aca="false">C877</f>
        <v>3</v>
      </c>
      <c r="CS877" s="229" t="str">
        <f aca="false">D877</f>
        <v>3c</v>
      </c>
      <c r="CT877" s="170" t="str">
        <f aca="false">CONCATENATE(CD877," strain ",CM877," ",CL877,", partial cds")</f>
        <v>Hepatitis E virus strain TLS41 , partial cds</v>
      </c>
    </row>
    <row r="878" s="146" customFormat="true" ht="11.9" hidden="false" customHeight="true" outlineLevel="0" collapsed="false">
      <c r="A878" s="208" t="s">
        <v>2064</v>
      </c>
      <c r="B878" s="147" t="n">
        <v>3</v>
      </c>
      <c r="C878" s="148" t="n">
        <v>3</v>
      </c>
      <c r="D878" s="149" t="s">
        <v>947</v>
      </c>
      <c r="E878" s="150" t="s">
        <v>949</v>
      </c>
      <c r="F878" s="210" t="s">
        <v>2065</v>
      </c>
      <c r="G878" s="212"/>
      <c r="H878" s="146" t="s">
        <v>405</v>
      </c>
      <c r="I878" s="153" t="s">
        <v>412</v>
      </c>
      <c r="J878" s="146" t="s">
        <v>395</v>
      </c>
      <c r="K878" s="212"/>
      <c r="L878" s="212"/>
      <c r="M878" s="157" t="s">
        <v>348</v>
      </c>
      <c r="N878" s="213"/>
      <c r="O878" s="159" t="n">
        <v>2009</v>
      </c>
      <c r="P878" s="212"/>
      <c r="Q878" s="212"/>
      <c r="R878" s="159" t="s">
        <v>86</v>
      </c>
      <c r="S878" s="159"/>
      <c r="T878" s="214"/>
      <c r="U878" s="215"/>
      <c r="V878" s="209"/>
      <c r="W878" s="217"/>
      <c r="X878" s="209"/>
      <c r="Y878" s="209" t="s">
        <v>947</v>
      </c>
      <c r="Z878" s="209"/>
      <c r="AA878" s="216"/>
      <c r="AB878" s="217"/>
      <c r="AC878" s="217"/>
      <c r="AD878" s="209"/>
      <c r="AE878" s="209" t="n">
        <v>297</v>
      </c>
      <c r="AF878" s="209"/>
      <c r="AG878" s="218"/>
      <c r="AH878" s="164" t="n">
        <v>4503</v>
      </c>
      <c r="AI878" s="164" t="n">
        <v>4803</v>
      </c>
      <c r="AJ878" s="219" t="n">
        <f aca="false">SeqEnd-SeqBeg+1</f>
        <v>301</v>
      </c>
      <c r="AK878" s="220" t="n">
        <f aca="false">AND( SeqBeg&lt;=Beg  , End &lt;=SeqEnd )</f>
        <v>0</v>
      </c>
      <c r="AL878" s="212"/>
      <c r="AM878" s="212"/>
      <c r="AN878" s="221"/>
      <c r="AO878" s="147" t="s">
        <v>103</v>
      </c>
      <c r="AP878" s="147" t="s">
        <v>103</v>
      </c>
      <c r="AQ878" s="147" t="s">
        <v>103</v>
      </c>
      <c r="AR878" s="147" t="s">
        <v>103</v>
      </c>
      <c r="AS878" s="147" t="s">
        <v>103</v>
      </c>
      <c r="AT878" s="147" t="s">
        <v>103</v>
      </c>
      <c r="AV878" s="212"/>
      <c r="AW878" s="222" t="str">
        <f aca="false">HYPERLINK(CONCATENATE("http://www.ncbi.nlm.nih.gov/nuccore/",BM878),BM878)</f>
        <v>JX110665</v>
      </c>
      <c r="AX878" s="219" t="str">
        <f aca="false">CONCATENATE(D878,IF(I878="","",CONCATENATE(".",I878)),IF(K878="","",CONCATENATE(".",K878)),IF(M878="","",CONCATENATE(".",M878)),IF(R878="","",CONCATENATE(".",R878)),IF(U878="","","(*)"))</f>
        <v>3c.DEU.hum.UBMC</v>
      </c>
      <c r="AY878" s="170" t="str">
        <f aca="false">CONCATENATE(BM878,".",BN878)</f>
        <v>JX110665.20617</v>
      </c>
      <c r="AZ878" s="171" t="str">
        <f aca="false">IF(AV878="",IF(ISNUMBER(FIND(".",A878)),LEFT(A878,FIND(".",A878)-1),A878),AV878)</f>
        <v>JX110665</v>
      </c>
      <c r="BA878" s="171" t="str">
        <f aca="false">IF(ISNUMBER(FIND("-",AZ878)),LEFT(AZ878,FIND("-",AZ878)-1),AZ878)</f>
        <v>JX110665</v>
      </c>
      <c r="BB878" s="170" t="str">
        <f aca="false"> MEGAname &amp; "="</f>
        <v>JX110665=</v>
      </c>
      <c r="BC878" s="170" t="str">
        <f aca="false">Clear &amp; IF(span ,"Span","out")</f>
        <v>JX110665=out</v>
      </c>
      <c r="BD878" s="170" t="str">
        <f aca="false">Clear &amp; IF(span, IF(B878=".","Selected",B878),"out")</f>
        <v>JX110665=out</v>
      </c>
      <c r="BE878" s="170" t="str">
        <f aca="false">Clear &amp; Strain</f>
        <v>JX110665=20617</v>
      </c>
      <c r="BF878" s="170" t="str">
        <f aca="false">CONCATENATE(A878,"=",F878,". ",AX878,IF(AB878="","",CONCATENATE(".",AB878)))</f>
        <v>JX110665=20617. 3c.DEU.hum.UBMC</v>
      </c>
      <c r="BG878" s="170" t="str">
        <f aca="false">CONCATENATE(A878,"=",F878,". ",AX878)</f>
        <v>JX110665=20617. 3c.DEU.hum.UBMC</v>
      </c>
      <c r="BH878" s="170" t="str">
        <f aca="false">CONCATENATE(A878,"=",AX878)</f>
        <v>JX110665=3c.DEU.hum.UBMC</v>
      </c>
      <c r="BI878" s="170" t="str">
        <f aca="false">CONCATENATE(A878,"=",ComForSubtype,D878)</f>
        <v>JX110665=3c</v>
      </c>
      <c r="BJ878" s="170" t="str">
        <f aca="false">CONCATENATE(A878,"=",E878)</f>
        <v>JX110665=3chi</v>
      </c>
      <c r="BK878" s="170" t="str">
        <f aca="false">CONCATENATE(A878,"=",C878)</f>
        <v>JX110665=3</v>
      </c>
      <c r="BL878" s="170" t="str">
        <f aca="false">CONCATENATE(D878,"=")</f>
        <v>3c=</v>
      </c>
      <c r="BM878" s="223" t="str">
        <f aca="false">IF(BA878="XX","",BA878)</f>
        <v>JX110665</v>
      </c>
      <c r="BN878" s="224" t="str">
        <f aca="false">CONCATENATE(IF(F878="","",F878),IF(G878="","",CONCATENATE(" / ",G878)))</f>
        <v>20617</v>
      </c>
      <c r="BO878" s="225" t="str">
        <f aca="false">AX878</f>
        <v>3c.DEU.hum.UBMC</v>
      </c>
      <c r="BP878" s="226" t="str">
        <f aca="false">IF(V878="","",V878)</f>
        <v/>
      </c>
      <c r="BQ878" s="226" t="str">
        <f aca="false">IF(W878="","",CONCATENATE(W878,IF(LEFT(AO878,1)="s","+","")))</f>
        <v/>
      </c>
      <c r="BR878" s="226" t="str">
        <f aca="false">IF(X878="","",CONCATENATE(X878,IF(LEFT(AQ878,1)="s","+","")))</f>
        <v/>
      </c>
      <c r="BS878" s="226" t="str">
        <f aca="false">IF(Y878="","",CONCATENATE(Y878,IF(LEFT(AR878,1)="s","+","")))</f>
        <v>3c</v>
      </c>
      <c r="BT878" s="226" t="str">
        <f aca="false">IF(Z878="","",CONCATENATE(Z878,IF(LEFT(AS878,1)="s","+","")))</f>
        <v/>
      </c>
      <c r="BU878" s="227" t="str">
        <f aca="false">IF(AA878="","",CONCATENATE(AA878,IF(LEFT(AT878,1)="s","+","")))</f>
        <v/>
      </c>
      <c r="BV878" s="212"/>
      <c r="BW878" s="177" t="s">
        <v>338</v>
      </c>
      <c r="BX878" s="170" t="str">
        <f aca="false">IF(BW878&lt;&gt;"",IF(ISNUMBER(FIND("=",BW878)),LEFT(BW878,FIND("=",BW878)-1),BW878),BW878)</f>
        <v>xx</v>
      </c>
      <c r="BY878" s="170" t="str">
        <f aca="false">IF(BW878&lt;&gt;"",IF(ISNUMBER(FIND("=",BW878)),RIGHT(BW878,LEN(BW878)-FIND("=",BW878)),""),"")</f>
        <v>Non_select</v>
      </c>
      <c r="BZ878" s="170" t="str">
        <f aca="false">IF(BX878&lt;&gt;"",IF(ISNUMBER(FIND(".",BX878)),LEFT(BX878,FIND(".",BX878)-1),BX878),BX878)</f>
        <v>xx</v>
      </c>
      <c r="CA878" s="170" t="str">
        <f aca="false">IF(BX878&lt;&gt;"",IF(ISNUMBER(FIND(".",BX878)),RIGHT(BX878,LEN(BX878)-FIND(".",BX878)),""),"")</f>
        <v/>
      </c>
      <c r="CB878" s="212"/>
      <c r="CC878" s="170" t="str">
        <f aca="false">A878</f>
        <v>JX110665</v>
      </c>
      <c r="CD878" s="178" t="s">
        <v>339</v>
      </c>
      <c r="CE878" s="178" t="s">
        <v>340</v>
      </c>
      <c r="CF878" s="178" t="s">
        <v>341</v>
      </c>
      <c r="CG878" s="212"/>
      <c r="CH878" s="212"/>
      <c r="CI878" s="212"/>
      <c r="CJ878" s="212"/>
      <c r="CK878" s="178"/>
      <c r="CL878" s="212"/>
      <c r="CM878" s="212"/>
      <c r="CN878" s="212"/>
      <c r="CO878" s="212"/>
      <c r="CP878" s="212"/>
      <c r="CQ878" s="212"/>
      <c r="CR878" s="228" t="n">
        <f aca="false">C878</f>
        <v>3</v>
      </c>
      <c r="CS878" s="229" t="str">
        <f aca="false">D878</f>
        <v>3c</v>
      </c>
      <c r="CT878" s="170" t="str">
        <f aca="false">CONCATENATE(CD878," strain ",CM878," ",CL878,", partial cds")</f>
        <v>Hepatitis E virus strain  , partial cds</v>
      </c>
    </row>
    <row r="879" customFormat="false" ht="11.9" hidden="false" customHeight="true" outlineLevel="0" collapsed="false">
      <c r="A879" s="208" t="s">
        <v>2066</v>
      </c>
      <c r="B879" s="147" t="n">
        <v>3</v>
      </c>
      <c r="C879" s="148" t="n">
        <v>3</v>
      </c>
      <c r="D879" s="149" t="s">
        <v>947</v>
      </c>
      <c r="E879" s="150" t="s">
        <v>949</v>
      </c>
      <c r="F879" s="210" t="s">
        <v>2067</v>
      </c>
      <c r="G879" s="212"/>
      <c r="H879" s="146" t="s">
        <v>405</v>
      </c>
      <c r="I879" s="153" t="s">
        <v>412</v>
      </c>
      <c r="J879" s="146" t="s">
        <v>395</v>
      </c>
      <c r="K879" s="212"/>
      <c r="L879" s="212"/>
      <c r="M879" s="157" t="s">
        <v>348</v>
      </c>
      <c r="N879" s="158" t="s">
        <v>740</v>
      </c>
      <c r="O879" s="159" t="n">
        <v>2009</v>
      </c>
      <c r="P879" s="212"/>
      <c r="Q879" s="212"/>
      <c r="R879" s="159" t="s">
        <v>86</v>
      </c>
      <c r="S879" s="159"/>
      <c r="T879" s="214"/>
      <c r="U879" s="215"/>
      <c r="V879" s="209"/>
      <c r="W879" s="217"/>
      <c r="X879" s="209"/>
      <c r="Y879" s="209" t="s">
        <v>947</v>
      </c>
      <c r="Z879" s="209"/>
      <c r="AA879" s="216"/>
      <c r="AB879" s="217"/>
      <c r="AC879" s="217"/>
      <c r="AD879" s="209"/>
      <c r="AE879" s="209" t="n">
        <v>297</v>
      </c>
      <c r="AF879" s="209"/>
      <c r="AG879" s="218"/>
      <c r="AH879" s="164" t="n">
        <v>4503</v>
      </c>
      <c r="AI879" s="164" t="n">
        <v>4803</v>
      </c>
      <c r="AJ879" s="219" t="n">
        <f aca="false">SeqEnd-SeqBeg+1</f>
        <v>301</v>
      </c>
      <c r="AK879" s="220" t="n">
        <f aca="false">AND( SeqBeg&lt;=Beg  , End &lt;=SeqEnd )</f>
        <v>0</v>
      </c>
      <c r="AL879" s="212"/>
      <c r="AM879" s="212"/>
      <c r="AN879" s="221"/>
      <c r="AR879" s="147" t="s">
        <v>103</v>
      </c>
      <c r="AU879" s="146"/>
      <c r="AV879" s="212"/>
      <c r="AW879" s="222" t="str">
        <f aca="false">HYPERLINK(CONCATENATE("http://www.ncbi.nlm.nih.gov/nuccore/",BM879),BM879)</f>
        <v>JQ034515</v>
      </c>
      <c r="AX879" s="219" t="str">
        <f aca="false">CONCATENATE(D879,IF(I879="","",CONCATENATE(".",I879)),IF(K879="","",CONCATENATE(".",K879)),IF(M879="","",CONCATENATE(".",M879)),IF(R879="","",CONCATENATE(".",R879)),IF(U879="","","(*)"))</f>
        <v>3c.DEU.hum.UBMC</v>
      </c>
      <c r="AY879" s="170" t="str">
        <f aca="false">CONCATENATE(BM879,".",BN879)</f>
        <v>JQ034515.HSD11</v>
      </c>
      <c r="AZ879" s="171" t="str">
        <f aca="false">IF(AV879="",IF(ISNUMBER(FIND(".",A879)),LEFT(A879,FIND(".",A879)-1),A879),AV879)</f>
        <v>JQ034515</v>
      </c>
      <c r="BA879" s="171" t="str">
        <f aca="false">IF(ISNUMBER(FIND("-",AZ879)),LEFT(AZ879,FIND("-",AZ879)-1),AZ879)</f>
        <v>JQ034515</v>
      </c>
      <c r="BB879" s="170" t="str">
        <f aca="false"> MEGAname &amp; "="</f>
        <v>JQ034515=</v>
      </c>
      <c r="BC879" s="170" t="str">
        <f aca="false">Clear &amp; IF(span ,"Span","out")</f>
        <v>JQ034515=out</v>
      </c>
      <c r="BD879" s="170" t="str">
        <f aca="false">Clear &amp; IF(span, IF(B879=".","Selected",B879),"out")</f>
        <v>JQ034515=out</v>
      </c>
      <c r="BE879" s="170" t="str">
        <f aca="false">Clear &amp; Strain</f>
        <v>JQ034515=HSD11</v>
      </c>
      <c r="BF879" s="170" t="str">
        <f aca="false">CONCATENATE(A879,"=",F879,". ",AX879,IF(AB879="","",CONCATENATE(".",AB879)))</f>
        <v>JQ034515=HSD11. 3c.DEU.hum.UBMC</v>
      </c>
      <c r="BG879" s="170" t="str">
        <f aca="false">CONCATENATE(A879,"=",F879,". ",AX879)</f>
        <v>JQ034515=HSD11. 3c.DEU.hum.UBMC</v>
      </c>
      <c r="BH879" s="170" t="str">
        <f aca="false">CONCATENATE(A879,"=",AX879)</f>
        <v>JQ034515=3c.DEU.hum.UBMC</v>
      </c>
      <c r="BI879" s="170" t="str">
        <f aca="false">CONCATENATE(A879,"=",ComForSubtype,D879)</f>
        <v>JQ034515=3c</v>
      </c>
      <c r="BJ879" s="170" t="str">
        <f aca="false">CONCATENATE(A879,"=",E879)</f>
        <v>JQ034515=3chi</v>
      </c>
      <c r="BK879" s="170" t="str">
        <f aca="false">CONCATENATE(A879,"=",C879)</f>
        <v>JQ034515=3</v>
      </c>
      <c r="BL879" s="170" t="str">
        <f aca="false">CONCATENATE(D879,"=")</f>
        <v>3c=</v>
      </c>
      <c r="BM879" s="223" t="str">
        <f aca="false">IF(BA879="XX","",BA879)</f>
        <v>JQ034515</v>
      </c>
      <c r="BN879" s="224" t="str">
        <f aca="false">CONCATENATE(IF(F879="","",F879),IF(G879="","",CONCATENATE(" / ",G879)))</f>
        <v>HSD11</v>
      </c>
      <c r="BO879" s="225" t="str">
        <f aca="false">AX879</f>
        <v>3c.DEU.hum.UBMC</v>
      </c>
      <c r="BP879" s="226" t="str">
        <f aca="false">IF(V879="","",V879)</f>
        <v/>
      </c>
      <c r="BQ879" s="226" t="str">
        <f aca="false">IF(W879="","",CONCATENATE(W879,IF(LEFT(AO879,1)="s","+","")))</f>
        <v/>
      </c>
      <c r="BR879" s="226" t="str">
        <f aca="false">IF(X879="","",CONCATENATE(X879,IF(LEFT(AQ879,1)="s","+","")))</f>
        <v/>
      </c>
      <c r="BS879" s="226" t="str">
        <f aca="false">IF(Y879="","",CONCATENATE(Y879,IF(LEFT(AR879,1)="s","+","")))</f>
        <v>3c</v>
      </c>
      <c r="BT879" s="226" t="str">
        <f aca="false">IF(Z879="","",CONCATENATE(Z879,IF(LEFT(AS879,1)="s","+","")))</f>
        <v/>
      </c>
      <c r="BU879" s="227" t="str">
        <f aca="false">IF(AA879="","",CONCATENATE(AA879,IF(LEFT(AT879,1)="s","+","")))</f>
        <v/>
      </c>
      <c r="BV879" s="212"/>
      <c r="BW879" s="177" t="s">
        <v>338</v>
      </c>
      <c r="BX879" s="170" t="str">
        <f aca="false">IF(BW879&lt;&gt;"",IF(ISNUMBER(FIND("=",BW879)),LEFT(BW879,FIND("=",BW879)-1),BW879),BW879)</f>
        <v>xx</v>
      </c>
      <c r="BY879" s="170" t="str">
        <f aca="false">IF(BW879&lt;&gt;"",IF(ISNUMBER(FIND("=",BW879)),RIGHT(BW879,LEN(BW879)-FIND("=",BW879)),""),"")</f>
        <v>Non_select</v>
      </c>
      <c r="BZ879" s="170" t="str">
        <f aca="false">IF(BX879&lt;&gt;"",IF(ISNUMBER(FIND(".",BX879)),LEFT(BX879,FIND(".",BX879)-1),BX879),BX879)</f>
        <v>xx</v>
      </c>
      <c r="CA879" s="170" t="str">
        <f aca="false">IF(BX879&lt;&gt;"",IF(ISNUMBER(FIND(".",BX879)),RIGHT(BX879,LEN(BX879)-FIND(".",BX879)),""),"")</f>
        <v/>
      </c>
      <c r="CB879" s="212"/>
      <c r="CC879" s="170" t="str">
        <f aca="false">A879</f>
        <v>JQ034515</v>
      </c>
      <c r="CD879" s="178" t="s">
        <v>339</v>
      </c>
      <c r="CE879" s="178" t="s">
        <v>340</v>
      </c>
      <c r="CF879" s="178" t="s">
        <v>341</v>
      </c>
      <c r="CG879" s="212"/>
      <c r="CH879" s="212"/>
      <c r="CI879" s="212"/>
      <c r="CJ879" s="212"/>
      <c r="CK879" s="178"/>
      <c r="CL879" s="212"/>
      <c r="CM879" s="212"/>
      <c r="CN879" s="212"/>
      <c r="CO879" s="212"/>
      <c r="CP879" s="212"/>
      <c r="CQ879" s="212"/>
      <c r="CR879" s="228" t="n">
        <f aca="false">C879</f>
        <v>3</v>
      </c>
      <c r="CS879" s="229" t="str">
        <f aca="false">D879</f>
        <v>3c</v>
      </c>
      <c r="CT879" s="170" t="str">
        <f aca="false">CONCATENATE(CD879," strain ",CM879," ",CL879,", partial cds")</f>
        <v>Hepatitis E virus strain  , partial cds</v>
      </c>
    </row>
    <row r="880" customFormat="false" ht="11.9" hidden="false" customHeight="true" outlineLevel="0" collapsed="false">
      <c r="A880" s="208" t="s">
        <v>2068</v>
      </c>
      <c r="B880" s="147" t="n">
        <v>3</v>
      </c>
      <c r="C880" s="148" t="n">
        <v>3</v>
      </c>
      <c r="D880" s="149" t="s">
        <v>947</v>
      </c>
      <c r="E880" s="150" t="s">
        <v>949</v>
      </c>
      <c r="F880" s="210" t="s">
        <v>2069</v>
      </c>
      <c r="G880" s="212"/>
      <c r="H880" s="146" t="s">
        <v>405</v>
      </c>
      <c r="I880" s="153" t="s">
        <v>412</v>
      </c>
      <c r="J880" s="146" t="s">
        <v>395</v>
      </c>
      <c r="K880" s="212"/>
      <c r="L880" s="212"/>
      <c r="M880" s="157" t="s">
        <v>348</v>
      </c>
      <c r="N880" s="158" t="s">
        <v>740</v>
      </c>
      <c r="O880" s="159" t="n">
        <v>2009</v>
      </c>
      <c r="P880" s="212"/>
      <c r="Q880" s="212"/>
      <c r="R880" s="159" t="s">
        <v>86</v>
      </c>
      <c r="S880" s="159"/>
      <c r="T880" s="214"/>
      <c r="U880" s="215"/>
      <c r="V880" s="209"/>
      <c r="W880" s="217"/>
      <c r="X880" s="209"/>
      <c r="Y880" s="209" t="s">
        <v>947</v>
      </c>
      <c r="Z880" s="209"/>
      <c r="AA880" s="216"/>
      <c r="AB880" s="217"/>
      <c r="AC880" s="217"/>
      <c r="AD880" s="209"/>
      <c r="AE880" s="209" t="n">
        <v>297</v>
      </c>
      <c r="AF880" s="209"/>
      <c r="AG880" s="218"/>
      <c r="AH880" s="164" t="n">
        <v>4503</v>
      </c>
      <c r="AI880" s="164" t="n">
        <v>4803</v>
      </c>
      <c r="AJ880" s="219" t="n">
        <f aca="false">SeqEnd-SeqBeg+1</f>
        <v>301</v>
      </c>
      <c r="AK880" s="220" t="n">
        <f aca="false">AND( SeqBeg&lt;=Beg  , End &lt;=SeqEnd )</f>
        <v>0</v>
      </c>
      <c r="AL880" s="212"/>
      <c r="AM880" s="212"/>
      <c r="AN880" s="221"/>
      <c r="AR880" s="147" t="s">
        <v>103</v>
      </c>
      <c r="AU880" s="146"/>
      <c r="AV880" s="212"/>
      <c r="AW880" s="222" t="str">
        <f aca="false">HYPERLINK(CONCATENATE("http://www.ncbi.nlm.nih.gov/nuccore/",BM880),BM880)</f>
        <v>JQ034516</v>
      </c>
      <c r="AX880" s="219" t="str">
        <f aca="false">CONCATENATE(D880,IF(I880="","",CONCATENATE(".",I880)),IF(K880="","",CONCATENATE(".",K880)),IF(M880="","",CONCATENATE(".",M880)),IF(R880="","",CONCATENATE(".",R880)),IF(U880="","","(*)"))</f>
        <v>3c.DEU.hum.UBMC</v>
      </c>
      <c r="AY880" s="170" t="str">
        <f aca="false">CONCATENATE(BM880,".",BN880)</f>
        <v>JQ034516.HSD14</v>
      </c>
      <c r="AZ880" s="171" t="str">
        <f aca="false">IF(AV880="",IF(ISNUMBER(FIND(".",A880)),LEFT(A880,FIND(".",A880)-1),A880),AV880)</f>
        <v>JQ034516</v>
      </c>
      <c r="BA880" s="171" t="str">
        <f aca="false">IF(ISNUMBER(FIND("-",AZ880)),LEFT(AZ880,FIND("-",AZ880)-1),AZ880)</f>
        <v>JQ034516</v>
      </c>
      <c r="BB880" s="170" t="str">
        <f aca="false"> MEGAname &amp; "="</f>
        <v>JQ034516=</v>
      </c>
      <c r="BC880" s="170" t="str">
        <f aca="false">Clear &amp; IF(span ,"Span","out")</f>
        <v>JQ034516=out</v>
      </c>
      <c r="BD880" s="170" t="str">
        <f aca="false">Clear &amp; IF(span, IF(B880=".","Selected",B880),"out")</f>
        <v>JQ034516=out</v>
      </c>
      <c r="BE880" s="170" t="str">
        <f aca="false">Clear &amp; Strain</f>
        <v>JQ034516=HSD14</v>
      </c>
      <c r="BF880" s="170" t="str">
        <f aca="false">CONCATENATE(A880,"=",F880,". ",AX880,IF(AB880="","",CONCATENATE(".",AB880)))</f>
        <v>JQ034516=HSD14. 3c.DEU.hum.UBMC</v>
      </c>
      <c r="BG880" s="170" t="str">
        <f aca="false">CONCATENATE(A880,"=",F880,". ",AX880)</f>
        <v>JQ034516=HSD14. 3c.DEU.hum.UBMC</v>
      </c>
      <c r="BH880" s="170" t="str">
        <f aca="false">CONCATENATE(A880,"=",AX880)</f>
        <v>JQ034516=3c.DEU.hum.UBMC</v>
      </c>
      <c r="BI880" s="170" t="str">
        <f aca="false">CONCATENATE(A880,"=",ComForSubtype,D880)</f>
        <v>JQ034516=3c</v>
      </c>
      <c r="BJ880" s="170" t="str">
        <f aca="false">CONCATENATE(A880,"=",E880)</f>
        <v>JQ034516=3chi</v>
      </c>
      <c r="BK880" s="170" t="str">
        <f aca="false">CONCATENATE(A880,"=",C880)</f>
        <v>JQ034516=3</v>
      </c>
      <c r="BL880" s="170" t="str">
        <f aca="false">CONCATENATE(D880,"=")</f>
        <v>3c=</v>
      </c>
      <c r="BM880" s="223" t="str">
        <f aca="false">IF(BA880="XX","",BA880)</f>
        <v>JQ034516</v>
      </c>
      <c r="BN880" s="224" t="str">
        <f aca="false">CONCATENATE(IF(F880="","",F880),IF(G880="","",CONCATENATE(" / ",G880)))</f>
        <v>HSD14</v>
      </c>
      <c r="BO880" s="225" t="str">
        <f aca="false">AX880</f>
        <v>3c.DEU.hum.UBMC</v>
      </c>
      <c r="BP880" s="226" t="str">
        <f aca="false">IF(V880="","",V880)</f>
        <v/>
      </c>
      <c r="BQ880" s="226" t="str">
        <f aca="false">IF(W880="","",CONCATENATE(W880,IF(LEFT(AO880,1)="s","+","")))</f>
        <v/>
      </c>
      <c r="BR880" s="226" t="str">
        <f aca="false">IF(X880="","",CONCATENATE(X880,IF(LEFT(AQ880,1)="s","+","")))</f>
        <v/>
      </c>
      <c r="BS880" s="226" t="str">
        <f aca="false">IF(Y880="","",CONCATENATE(Y880,IF(LEFT(AR880,1)="s","+","")))</f>
        <v>3c</v>
      </c>
      <c r="BT880" s="226" t="str">
        <f aca="false">IF(Z880="","",CONCATENATE(Z880,IF(LEFT(AS880,1)="s","+","")))</f>
        <v/>
      </c>
      <c r="BU880" s="227" t="str">
        <f aca="false">IF(AA880="","",CONCATENATE(AA880,IF(LEFT(AT880,1)="s","+","")))</f>
        <v/>
      </c>
      <c r="BV880" s="212"/>
      <c r="BW880" s="177" t="s">
        <v>338</v>
      </c>
      <c r="BX880" s="170" t="str">
        <f aca="false">IF(BW880&lt;&gt;"",IF(ISNUMBER(FIND("=",BW880)),LEFT(BW880,FIND("=",BW880)-1),BW880),BW880)</f>
        <v>xx</v>
      </c>
      <c r="BY880" s="170" t="str">
        <f aca="false">IF(BW880&lt;&gt;"",IF(ISNUMBER(FIND("=",BW880)),RIGHT(BW880,LEN(BW880)-FIND("=",BW880)),""),"")</f>
        <v>Non_select</v>
      </c>
      <c r="BZ880" s="170" t="str">
        <f aca="false">IF(BX880&lt;&gt;"",IF(ISNUMBER(FIND(".",BX880)),LEFT(BX880,FIND(".",BX880)-1),BX880),BX880)</f>
        <v>xx</v>
      </c>
      <c r="CA880" s="170" t="str">
        <f aca="false">IF(BX880&lt;&gt;"",IF(ISNUMBER(FIND(".",BX880)),RIGHT(BX880,LEN(BX880)-FIND(".",BX880)),""),"")</f>
        <v/>
      </c>
      <c r="CB880" s="212"/>
      <c r="CC880" s="170" t="str">
        <f aca="false">A880</f>
        <v>JQ034516</v>
      </c>
      <c r="CD880" s="178" t="s">
        <v>339</v>
      </c>
      <c r="CE880" s="178" t="s">
        <v>340</v>
      </c>
      <c r="CF880" s="178" t="s">
        <v>341</v>
      </c>
      <c r="CG880" s="212"/>
      <c r="CH880" s="212"/>
      <c r="CI880" s="212"/>
      <c r="CJ880" s="212"/>
      <c r="CK880" s="178"/>
      <c r="CL880" s="212"/>
      <c r="CM880" s="212"/>
      <c r="CN880" s="212"/>
      <c r="CO880" s="212"/>
      <c r="CP880" s="212"/>
      <c r="CQ880" s="212"/>
      <c r="CR880" s="228" t="n">
        <f aca="false">C880</f>
        <v>3</v>
      </c>
      <c r="CS880" s="229" t="str">
        <f aca="false">D880</f>
        <v>3c</v>
      </c>
      <c r="CT880" s="170" t="str">
        <f aca="false">CONCATENATE(CD880," strain ",CM880," ",CL880,", partial cds")</f>
        <v>Hepatitis E virus strain  , partial cds</v>
      </c>
    </row>
    <row r="881" customFormat="false" ht="11.9" hidden="false" customHeight="true" outlineLevel="0" collapsed="false">
      <c r="A881" s="208" t="s">
        <v>2070</v>
      </c>
      <c r="B881" s="147" t="n">
        <v>3</v>
      </c>
      <c r="C881" s="148" t="n">
        <v>3</v>
      </c>
      <c r="D881" s="149" t="s">
        <v>947</v>
      </c>
      <c r="E881" s="150" t="s">
        <v>949</v>
      </c>
      <c r="F881" s="210" t="s">
        <v>2071</v>
      </c>
      <c r="G881" s="212"/>
      <c r="H881" s="146" t="s">
        <v>405</v>
      </c>
      <c r="I881" s="153" t="s">
        <v>412</v>
      </c>
      <c r="J881" s="146" t="s">
        <v>395</v>
      </c>
      <c r="K881" s="212"/>
      <c r="L881" s="212"/>
      <c r="M881" s="157" t="s">
        <v>348</v>
      </c>
      <c r="N881" s="158" t="s">
        <v>740</v>
      </c>
      <c r="O881" s="159" t="n">
        <v>2009</v>
      </c>
      <c r="P881" s="212"/>
      <c r="Q881" s="212"/>
      <c r="R881" s="159" t="s">
        <v>86</v>
      </c>
      <c r="S881" s="159"/>
      <c r="T881" s="214"/>
      <c r="U881" s="215"/>
      <c r="V881" s="209"/>
      <c r="W881" s="217"/>
      <c r="X881" s="209"/>
      <c r="Y881" s="209" t="s">
        <v>947</v>
      </c>
      <c r="Z881" s="209"/>
      <c r="AA881" s="216"/>
      <c r="AB881" s="217"/>
      <c r="AC881" s="217"/>
      <c r="AD881" s="209"/>
      <c r="AE881" s="209" t="n">
        <v>297</v>
      </c>
      <c r="AF881" s="209"/>
      <c r="AG881" s="218"/>
      <c r="AH881" s="164" t="n">
        <v>4503</v>
      </c>
      <c r="AI881" s="164" t="n">
        <v>4803</v>
      </c>
      <c r="AJ881" s="219" t="n">
        <f aca="false">SeqEnd-SeqBeg+1</f>
        <v>301</v>
      </c>
      <c r="AK881" s="220" t="n">
        <f aca="false">AND( SeqBeg&lt;=Beg  , End &lt;=SeqEnd )</f>
        <v>0</v>
      </c>
      <c r="AL881" s="212"/>
      <c r="AM881" s="212"/>
      <c r="AN881" s="221"/>
      <c r="AR881" s="147" t="s">
        <v>103</v>
      </c>
      <c r="AU881" s="146"/>
      <c r="AV881" s="212"/>
      <c r="AW881" s="222" t="str">
        <f aca="false">HYPERLINK(CONCATENATE("http://www.ncbi.nlm.nih.gov/nuccore/",BM881),BM881)</f>
        <v>JQ034519</v>
      </c>
      <c r="AX881" s="219" t="str">
        <f aca="false">CONCATENATE(D881,IF(I881="","",CONCATENATE(".",I881)),IF(K881="","",CONCATENATE(".",K881)),IF(M881="","",CONCATENATE(".",M881)),IF(R881="","",CONCATENATE(".",R881)),IF(U881="","","(*)"))</f>
        <v>3c.DEU.hum.UBMC</v>
      </c>
      <c r="AY881" s="170" t="str">
        <f aca="false">CONCATENATE(BM881,".",BN881)</f>
        <v>JQ034519.HSD21</v>
      </c>
      <c r="AZ881" s="171" t="str">
        <f aca="false">IF(AV881="",IF(ISNUMBER(FIND(".",A881)),LEFT(A881,FIND(".",A881)-1),A881),AV881)</f>
        <v>JQ034519</v>
      </c>
      <c r="BA881" s="171" t="str">
        <f aca="false">IF(ISNUMBER(FIND("-",AZ881)),LEFT(AZ881,FIND("-",AZ881)-1),AZ881)</f>
        <v>JQ034519</v>
      </c>
      <c r="BB881" s="170" t="str">
        <f aca="false"> MEGAname &amp; "="</f>
        <v>JQ034519=</v>
      </c>
      <c r="BC881" s="170" t="str">
        <f aca="false">Clear &amp; IF(span ,"Span","out")</f>
        <v>JQ034519=out</v>
      </c>
      <c r="BD881" s="170" t="str">
        <f aca="false">Clear &amp; IF(span, IF(B881=".","Selected",B881),"out")</f>
        <v>JQ034519=out</v>
      </c>
      <c r="BE881" s="170" t="str">
        <f aca="false">Clear &amp; Strain</f>
        <v>JQ034519=HSD21</v>
      </c>
      <c r="BF881" s="170" t="str">
        <f aca="false">CONCATENATE(A881,"=",F881,". ",AX881,IF(AB881="","",CONCATENATE(".",AB881)))</f>
        <v>JQ034519=HSD21. 3c.DEU.hum.UBMC</v>
      </c>
      <c r="BG881" s="170" t="str">
        <f aca="false">CONCATENATE(A881,"=",F881,". ",AX881)</f>
        <v>JQ034519=HSD21. 3c.DEU.hum.UBMC</v>
      </c>
      <c r="BH881" s="170" t="str">
        <f aca="false">CONCATENATE(A881,"=",AX881)</f>
        <v>JQ034519=3c.DEU.hum.UBMC</v>
      </c>
      <c r="BI881" s="170" t="str">
        <f aca="false">CONCATENATE(A881,"=",ComForSubtype,D881)</f>
        <v>JQ034519=3c</v>
      </c>
      <c r="BJ881" s="170" t="str">
        <f aca="false">CONCATENATE(A881,"=",E881)</f>
        <v>JQ034519=3chi</v>
      </c>
      <c r="BK881" s="170" t="str">
        <f aca="false">CONCATENATE(A881,"=",C881)</f>
        <v>JQ034519=3</v>
      </c>
      <c r="BL881" s="170" t="str">
        <f aca="false">CONCATENATE(D881,"=")</f>
        <v>3c=</v>
      </c>
      <c r="BM881" s="223" t="str">
        <f aca="false">IF(BA881="XX","",BA881)</f>
        <v>JQ034519</v>
      </c>
      <c r="BN881" s="224" t="str">
        <f aca="false">CONCATENATE(IF(F881="","",F881),IF(G881="","",CONCATENATE(" / ",G881)))</f>
        <v>HSD21</v>
      </c>
      <c r="BO881" s="225" t="str">
        <f aca="false">AX881</f>
        <v>3c.DEU.hum.UBMC</v>
      </c>
      <c r="BP881" s="226" t="str">
        <f aca="false">IF(V881="","",V881)</f>
        <v/>
      </c>
      <c r="BQ881" s="226" t="str">
        <f aca="false">IF(W881="","",CONCATENATE(W881,IF(LEFT(AO881,1)="s","+","")))</f>
        <v/>
      </c>
      <c r="BR881" s="226" t="str">
        <f aca="false">IF(X881="","",CONCATENATE(X881,IF(LEFT(AQ881,1)="s","+","")))</f>
        <v/>
      </c>
      <c r="BS881" s="226" t="str">
        <f aca="false">IF(Y881="","",CONCATENATE(Y881,IF(LEFT(AR881,1)="s","+","")))</f>
        <v>3c</v>
      </c>
      <c r="BT881" s="226" t="str">
        <f aca="false">IF(Z881="","",CONCATENATE(Z881,IF(LEFT(AS881,1)="s","+","")))</f>
        <v/>
      </c>
      <c r="BU881" s="227" t="str">
        <f aca="false">IF(AA881="","",CONCATENATE(AA881,IF(LEFT(AT881,1)="s","+","")))</f>
        <v/>
      </c>
      <c r="BV881" s="212"/>
      <c r="BW881" s="177" t="s">
        <v>338</v>
      </c>
      <c r="BX881" s="170" t="str">
        <f aca="false">IF(BW881&lt;&gt;"",IF(ISNUMBER(FIND("=",BW881)),LEFT(BW881,FIND("=",BW881)-1),BW881),BW881)</f>
        <v>xx</v>
      </c>
      <c r="BY881" s="170" t="str">
        <f aca="false">IF(BW881&lt;&gt;"",IF(ISNUMBER(FIND("=",BW881)),RIGHT(BW881,LEN(BW881)-FIND("=",BW881)),""),"")</f>
        <v>Non_select</v>
      </c>
      <c r="BZ881" s="170" t="str">
        <f aca="false">IF(BX881&lt;&gt;"",IF(ISNUMBER(FIND(".",BX881)),LEFT(BX881,FIND(".",BX881)-1),BX881),BX881)</f>
        <v>xx</v>
      </c>
      <c r="CA881" s="170" t="str">
        <f aca="false">IF(BX881&lt;&gt;"",IF(ISNUMBER(FIND(".",BX881)),RIGHT(BX881,LEN(BX881)-FIND(".",BX881)),""),"")</f>
        <v/>
      </c>
      <c r="CB881" s="212"/>
      <c r="CC881" s="170" t="str">
        <f aca="false">A881</f>
        <v>JQ034519</v>
      </c>
      <c r="CD881" s="178" t="s">
        <v>339</v>
      </c>
      <c r="CE881" s="178" t="s">
        <v>340</v>
      </c>
      <c r="CF881" s="178" t="s">
        <v>341</v>
      </c>
      <c r="CG881" s="212"/>
      <c r="CH881" s="212"/>
      <c r="CI881" s="212"/>
      <c r="CJ881" s="212"/>
      <c r="CK881" s="178"/>
      <c r="CL881" s="212"/>
      <c r="CM881" s="212"/>
      <c r="CN881" s="212"/>
      <c r="CO881" s="212"/>
      <c r="CP881" s="212"/>
      <c r="CQ881" s="212"/>
      <c r="CR881" s="228" t="n">
        <f aca="false">C881</f>
        <v>3</v>
      </c>
      <c r="CS881" s="229" t="str">
        <f aca="false">D881</f>
        <v>3c</v>
      </c>
      <c r="CT881" s="170" t="str">
        <f aca="false">CONCATENATE(CD881," strain ",CM881," ",CL881,", partial cds")</f>
        <v>Hepatitis E virus strain  , partial cds</v>
      </c>
    </row>
    <row r="882" customFormat="false" ht="11.9" hidden="false" customHeight="true" outlineLevel="0" collapsed="false">
      <c r="A882" s="208" t="s">
        <v>2072</v>
      </c>
      <c r="B882" s="147" t="n">
        <v>3</v>
      </c>
      <c r="C882" s="148" t="n">
        <v>3</v>
      </c>
      <c r="D882" s="149" t="s">
        <v>947</v>
      </c>
      <c r="E882" s="150" t="s">
        <v>949</v>
      </c>
      <c r="F882" s="210" t="s">
        <v>2073</v>
      </c>
      <c r="G882" s="212"/>
      <c r="H882" s="146" t="s">
        <v>405</v>
      </c>
      <c r="I882" s="153" t="s">
        <v>412</v>
      </c>
      <c r="J882" s="146" t="s">
        <v>395</v>
      </c>
      <c r="K882" s="212"/>
      <c r="L882" s="212"/>
      <c r="M882" s="157" t="s">
        <v>348</v>
      </c>
      <c r="N882" s="158" t="s">
        <v>740</v>
      </c>
      <c r="O882" s="159" t="n">
        <v>2009</v>
      </c>
      <c r="P882" s="212"/>
      <c r="Q882" s="212"/>
      <c r="R882" s="159" t="s">
        <v>86</v>
      </c>
      <c r="S882" s="159"/>
      <c r="T882" s="214"/>
      <c r="U882" s="215"/>
      <c r="V882" s="209"/>
      <c r="W882" s="217"/>
      <c r="X882" s="209"/>
      <c r="Y882" s="209" t="s">
        <v>947</v>
      </c>
      <c r="Z882" s="209"/>
      <c r="AA882" s="216"/>
      <c r="AB882" s="217"/>
      <c r="AC882" s="217"/>
      <c r="AD882" s="209"/>
      <c r="AE882" s="209" t="n">
        <v>297</v>
      </c>
      <c r="AF882" s="209"/>
      <c r="AG882" s="218"/>
      <c r="AH882" s="164" t="n">
        <v>4503</v>
      </c>
      <c r="AI882" s="164" t="n">
        <v>4803</v>
      </c>
      <c r="AJ882" s="219" t="n">
        <f aca="false">SeqEnd-SeqBeg+1</f>
        <v>301</v>
      </c>
      <c r="AK882" s="220" t="n">
        <f aca="false">AND( SeqBeg&lt;=Beg  , End &lt;=SeqEnd )</f>
        <v>0</v>
      </c>
      <c r="AL882" s="212"/>
      <c r="AM882" s="212"/>
      <c r="AN882" s="221"/>
      <c r="AR882" s="147" t="s">
        <v>103</v>
      </c>
      <c r="AU882" s="146"/>
      <c r="AV882" s="212"/>
      <c r="AW882" s="222" t="str">
        <f aca="false">HYPERLINK(CONCATENATE("http://www.ncbi.nlm.nih.gov/nuccore/",BM882),BM882)</f>
        <v>JQ034513</v>
      </c>
      <c r="AX882" s="219" t="str">
        <f aca="false">CONCATENATE(D882,IF(I882="","",CONCATENATE(".",I882)),IF(K882="","",CONCATENATE(".",K882)),IF(M882="","",CONCATENATE(".",M882)),IF(R882="","",CONCATENATE(".",R882)),IF(U882="","","(*)"))</f>
        <v>3c.DEU.hum.UBMC</v>
      </c>
      <c r="AY882" s="170" t="str">
        <f aca="false">CONCATENATE(BM882,".",BN882)</f>
        <v>JQ034513.HSD23</v>
      </c>
      <c r="AZ882" s="171" t="str">
        <f aca="false">IF(AV882="",IF(ISNUMBER(FIND(".",A882)),LEFT(A882,FIND(".",A882)-1),A882),AV882)</f>
        <v>JQ034513</v>
      </c>
      <c r="BA882" s="171" t="str">
        <f aca="false">IF(ISNUMBER(FIND("-",AZ882)),LEFT(AZ882,FIND("-",AZ882)-1),AZ882)</f>
        <v>JQ034513</v>
      </c>
      <c r="BB882" s="170" t="str">
        <f aca="false"> MEGAname &amp; "="</f>
        <v>JQ034513=</v>
      </c>
      <c r="BC882" s="170" t="str">
        <f aca="false">Clear &amp; IF(span ,"Span","out")</f>
        <v>JQ034513=out</v>
      </c>
      <c r="BD882" s="170" t="str">
        <f aca="false">Clear &amp; IF(span, IF(B882=".","Selected",B882),"out")</f>
        <v>JQ034513=out</v>
      </c>
      <c r="BE882" s="170" t="str">
        <f aca="false">Clear &amp; Strain</f>
        <v>JQ034513=HSD23</v>
      </c>
      <c r="BF882" s="170" t="str">
        <f aca="false">CONCATENATE(A882,"=",F882,". ",AX882,IF(AB882="","",CONCATENATE(".",AB882)))</f>
        <v>JQ034513=HSD23. 3c.DEU.hum.UBMC</v>
      </c>
      <c r="BG882" s="170" t="str">
        <f aca="false">CONCATENATE(A882,"=",F882,". ",AX882)</f>
        <v>JQ034513=HSD23. 3c.DEU.hum.UBMC</v>
      </c>
      <c r="BH882" s="170" t="str">
        <f aca="false">CONCATENATE(A882,"=",AX882)</f>
        <v>JQ034513=3c.DEU.hum.UBMC</v>
      </c>
      <c r="BI882" s="170" t="str">
        <f aca="false">CONCATENATE(A882,"=",ComForSubtype,D882)</f>
        <v>JQ034513=3c</v>
      </c>
      <c r="BJ882" s="170" t="str">
        <f aca="false">CONCATENATE(A882,"=",E882)</f>
        <v>JQ034513=3chi</v>
      </c>
      <c r="BK882" s="170" t="str">
        <f aca="false">CONCATENATE(A882,"=",C882)</f>
        <v>JQ034513=3</v>
      </c>
      <c r="BL882" s="170" t="str">
        <f aca="false">CONCATENATE(D882,"=")</f>
        <v>3c=</v>
      </c>
      <c r="BM882" s="223" t="str">
        <f aca="false">IF(BA882="XX","",BA882)</f>
        <v>JQ034513</v>
      </c>
      <c r="BN882" s="224" t="str">
        <f aca="false">CONCATENATE(IF(F882="","",F882),IF(G882="","",CONCATENATE(" / ",G882)))</f>
        <v>HSD23</v>
      </c>
      <c r="BO882" s="225" t="str">
        <f aca="false">AX882</f>
        <v>3c.DEU.hum.UBMC</v>
      </c>
      <c r="BP882" s="226" t="str">
        <f aca="false">IF(V882="","",V882)</f>
        <v/>
      </c>
      <c r="BQ882" s="226" t="str">
        <f aca="false">IF(W882="","",CONCATENATE(W882,IF(LEFT(AO882,1)="s","+","")))</f>
        <v/>
      </c>
      <c r="BR882" s="226" t="str">
        <f aca="false">IF(X882="","",CONCATENATE(X882,IF(LEFT(AQ882,1)="s","+","")))</f>
        <v/>
      </c>
      <c r="BS882" s="226" t="str">
        <f aca="false">IF(Y882="","",CONCATENATE(Y882,IF(LEFT(AR882,1)="s","+","")))</f>
        <v>3c</v>
      </c>
      <c r="BT882" s="226" t="str">
        <f aca="false">IF(Z882="","",CONCATENATE(Z882,IF(LEFT(AS882,1)="s","+","")))</f>
        <v/>
      </c>
      <c r="BU882" s="227" t="str">
        <f aca="false">IF(AA882="","",CONCATENATE(AA882,IF(LEFT(AT882,1)="s","+","")))</f>
        <v/>
      </c>
      <c r="BV882" s="212"/>
      <c r="BW882" s="177" t="s">
        <v>338</v>
      </c>
      <c r="BX882" s="170" t="str">
        <f aca="false">IF(BW882&lt;&gt;"",IF(ISNUMBER(FIND("=",BW882)),LEFT(BW882,FIND("=",BW882)-1),BW882),BW882)</f>
        <v>xx</v>
      </c>
      <c r="BY882" s="170" t="str">
        <f aca="false">IF(BW882&lt;&gt;"",IF(ISNUMBER(FIND("=",BW882)),RIGHT(BW882,LEN(BW882)-FIND("=",BW882)),""),"")</f>
        <v>Non_select</v>
      </c>
      <c r="BZ882" s="170" t="str">
        <f aca="false">IF(BX882&lt;&gt;"",IF(ISNUMBER(FIND(".",BX882)),LEFT(BX882,FIND(".",BX882)-1),BX882),BX882)</f>
        <v>xx</v>
      </c>
      <c r="CA882" s="170" t="str">
        <f aca="false">IF(BX882&lt;&gt;"",IF(ISNUMBER(FIND(".",BX882)),RIGHT(BX882,LEN(BX882)-FIND(".",BX882)),""),"")</f>
        <v/>
      </c>
      <c r="CB882" s="212"/>
      <c r="CC882" s="170" t="str">
        <f aca="false">A882</f>
        <v>JQ034513</v>
      </c>
      <c r="CD882" s="178" t="s">
        <v>339</v>
      </c>
      <c r="CE882" s="178" t="s">
        <v>340</v>
      </c>
      <c r="CF882" s="178" t="s">
        <v>341</v>
      </c>
      <c r="CG882" s="212"/>
      <c r="CH882" s="212"/>
      <c r="CI882" s="212"/>
      <c r="CJ882" s="212"/>
      <c r="CK882" s="178"/>
      <c r="CL882" s="212"/>
      <c r="CM882" s="212"/>
      <c r="CN882" s="212"/>
      <c r="CO882" s="212"/>
      <c r="CP882" s="212"/>
      <c r="CQ882" s="212"/>
      <c r="CR882" s="228" t="n">
        <f aca="false">C882</f>
        <v>3</v>
      </c>
      <c r="CS882" s="229" t="str">
        <f aca="false">D882</f>
        <v>3c</v>
      </c>
      <c r="CT882" s="170" t="str">
        <f aca="false">CONCATENATE(CD882," strain ",CM882," ",CL882,", partial cds")</f>
        <v>Hepatitis E virus strain  , partial cds</v>
      </c>
    </row>
    <row r="883" customFormat="false" ht="11.9" hidden="false" customHeight="true" outlineLevel="0" collapsed="false">
      <c r="A883" s="208" t="s">
        <v>2074</v>
      </c>
      <c r="B883" s="147" t="n">
        <v>3</v>
      </c>
      <c r="C883" s="148" t="n">
        <v>3</v>
      </c>
      <c r="D883" s="149" t="s">
        <v>947</v>
      </c>
      <c r="E883" s="150" t="s">
        <v>949</v>
      </c>
      <c r="F883" s="210" t="s">
        <v>2075</v>
      </c>
      <c r="G883" s="237"/>
      <c r="H883" s="146" t="s">
        <v>405</v>
      </c>
      <c r="I883" s="360" t="s">
        <v>412</v>
      </c>
      <c r="J883" s="361" t="s">
        <v>395</v>
      </c>
      <c r="K883" s="212"/>
      <c r="L883" s="212"/>
      <c r="M883" s="157" t="s">
        <v>348</v>
      </c>
      <c r="N883" s="158" t="s">
        <v>740</v>
      </c>
      <c r="O883" s="159" t="n">
        <v>2009</v>
      </c>
      <c r="P883" s="212"/>
      <c r="Q883" s="212"/>
      <c r="R883" s="159" t="s">
        <v>86</v>
      </c>
      <c r="S883" s="159"/>
      <c r="T883" s="214"/>
      <c r="U883" s="215"/>
      <c r="V883" s="209"/>
      <c r="W883" s="217"/>
      <c r="X883" s="209"/>
      <c r="Y883" s="209" t="s">
        <v>947</v>
      </c>
      <c r="Z883" s="209"/>
      <c r="AA883" s="216"/>
      <c r="AB883" s="217"/>
      <c r="AC883" s="217"/>
      <c r="AD883" s="209"/>
      <c r="AE883" s="209" t="n">
        <v>297</v>
      </c>
      <c r="AF883" s="209"/>
      <c r="AG883" s="218"/>
      <c r="AH883" s="164" t="n">
        <v>4503</v>
      </c>
      <c r="AI883" s="164" t="n">
        <v>4803</v>
      </c>
      <c r="AJ883" s="219" t="n">
        <f aca="false">SeqEnd-SeqBeg+1</f>
        <v>301</v>
      </c>
      <c r="AK883" s="220" t="n">
        <f aca="false">AND( SeqBeg&lt;=Beg  , End &lt;=SeqEnd )</f>
        <v>0</v>
      </c>
      <c r="AL883" s="212"/>
      <c r="AM883" s="212"/>
      <c r="AN883" s="221"/>
      <c r="AR883" s="147" t="s">
        <v>103</v>
      </c>
      <c r="AU883" s="146"/>
      <c r="AV883" s="212"/>
      <c r="AW883" s="222" t="str">
        <f aca="false">HYPERLINK(CONCATENATE("http://www.ncbi.nlm.nih.gov/nuccore/",BM883),BM883)</f>
        <v>JQ034522</v>
      </c>
      <c r="AX883" s="219" t="str">
        <f aca="false">CONCATENATE(D883,IF(I883="","",CONCATENATE(".",I883)),IF(K883="","",CONCATENATE(".",K883)),IF(M883="","",CONCATENATE(".",M883)),IF(R883="","",CONCATENATE(".",R883)),IF(U883="","","(*)"))</f>
        <v>3c.DEU.hum.UBMC</v>
      </c>
      <c r="AY883" s="170" t="str">
        <f aca="false">CONCATENATE(BM883,".",BN883)</f>
        <v>JQ034522.HSD30</v>
      </c>
      <c r="AZ883" s="171" t="str">
        <f aca="false">IF(AV883="",IF(ISNUMBER(FIND(".",A883)),LEFT(A883,FIND(".",A883)-1),A883),AV883)</f>
        <v>JQ034522</v>
      </c>
      <c r="BA883" s="171" t="str">
        <f aca="false">IF(ISNUMBER(FIND("-",AZ883)),LEFT(AZ883,FIND("-",AZ883)-1),AZ883)</f>
        <v>JQ034522</v>
      </c>
      <c r="BB883" s="170" t="str">
        <f aca="false"> MEGAname &amp; "="</f>
        <v>JQ034522=</v>
      </c>
      <c r="BC883" s="170" t="str">
        <f aca="false">Clear &amp; IF(span ,"Span","out")</f>
        <v>JQ034522=out</v>
      </c>
      <c r="BD883" s="170" t="str">
        <f aca="false">Clear &amp; IF(span, IF(B883=".","Selected",B883),"out")</f>
        <v>JQ034522=out</v>
      </c>
      <c r="BE883" s="170" t="str">
        <f aca="false">Clear &amp; Strain</f>
        <v>JQ034522=HSD30</v>
      </c>
      <c r="BF883" s="170" t="str">
        <f aca="false">CONCATENATE(A883,"=",F883,". ",AX883,IF(AB883="","",CONCATENATE(".",AB883)))</f>
        <v>JQ034522=HSD30. 3c.DEU.hum.UBMC</v>
      </c>
      <c r="BG883" s="170" t="str">
        <f aca="false">CONCATENATE(A883,"=",F883,". ",AX883)</f>
        <v>JQ034522=HSD30. 3c.DEU.hum.UBMC</v>
      </c>
      <c r="BH883" s="170" t="str">
        <f aca="false">CONCATENATE(A883,"=",AX883)</f>
        <v>JQ034522=3c.DEU.hum.UBMC</v>
      </c>
      <c r="BI883" s="170" t="str">
        <f aca="false">CONCATENATE(A883,"=",ComForSubtype,D883)</f>
        <v>JQ034522=3c</v>
      </c>
      <c r="BJ883" s="170" t="str">
        <f aca="false">CONCATENATE(A883,"=",E883)</f>
        <v>JQ034522=3chi</v>
      </c>
      <c r="BK883" s="170" t="str">
        <f aca="false">CONCATENATE(A883,"=",C883)</f>
        <v>JQ034522=3</v>
      </c>
      <c r="BL883" s="170" t="str">
        <f aca="false">CONCATENATE(D883,"=")</f>
        <v>3c=</v>
      </c>
      <c r="BM883" s="223" t="str">
        <f aca="false">IF(BA883="XX","",BA883)</f>
        <v>JQ034522</v>
      </c>
      <c r="BN883" s="224" t="str">
        <f aca="false">CONCATENATE(IF(F883="","",F883),IF(G883="","",CONCATENATE(" / ",G883)))</f>
        <v>HSD30</v>
      </c>
      <c r="BO883" s="225" t="str">
        <f aca="false">AX883</f>
        <v>3c.DEU.hum.UBMC</v>
      </c>
      <c r="BP883" s="226" t="str">
        <f aca="false">IF(V883="","",V883)</f>
        <v/>
      </c>
      <c r="BQ883" s="226" t="str">
        <f aca="false">IF(W883="","",CONCATENATE(W883,IF(LEFT(AO883,1)="s","+","")))</f>
        <v/>
      </c>
      <c r="BR883" s="226" t="str">
        <f aca="false">IF(X883="","",CONCATENATE(X883,IF(LEFT(AQ883,1)="s","+","")))</f>
        <v/>
      </c>
      <c r="BS883" s="226" t="str">
        <f aca="false">IF(Y883="","",CONCATENATE(Y883,IF(LEFT(AR883,1)="s","+","")))</f>
        <v>3c</v>
      </c>
      <c r="BT883" s="226" t="str">
        <f aca="false">IF(Z883="","",CONCATENATE(Z883,IF(LEFT(AS883,1)="s","+","")))</f>
        <v/>
      </c>
      <c r="BU883" s="227" t="str">
        <f aca="false">IF(AA883="","",CONCATENATE(AA883,IF(LEFT(AT883,1)="s","+","")))</f>
        <v/>
      </c>
      <c r="BV883" s="212"/>
      <c r="BW883" s="177" t="s">
        <v>338</v>
      </c>
      <c r="BX883" s="170" t="str">
        <f aca="false">IF(BW883&lt;&gt;"",IF(ISNUMBER(FIND("=",BW883)),LEFT(BW883,FIND("=",BW883)-1),BW883),BW883)</f>
        <v>xx</v>
      </c>
      <c r="BY883" s="170" t="str">
        <f aca="false">IF(BW883&lt;&gt;"",IF(ISNUMBER(FIND("=",BW883)),RIGHT(BW883,LEN(BW883)-FIND("=",BW883)),""),"")</f>
        <v>Non_select</v>
      </c>
      <c r="BZ883" s="170" t="str">
        <f aca="false">IF(BX883&lt;&gt;"",IF(ISNUMBER(FIND(".",BX883)),LEFT(BX883,FIND(".",BX883)-1),BX883),BX883)</f>
        <v>xx</v>
      </c>
      <c r="CA883" s="170" t="str">
        <f aca="false">IF(BX883&lt;&gt;"",IF(ISNUMBER(FIND(".",BX883)),RIGHT(BX883,LEN(BX883)-FIND(".",BX883)),""),"")</f>
        <v/>
      </c>
      <c r="CB883" s="212"/>
      <c r="CC883" s="170" t="str">
        <f aca="false">A883</f>
        <v>JQ034522</v>
      </c>
      <c r="CD883" s="178" t="s">
        <v>339</v>
      </c>
      <c r="CE883" s="178" t="s">
        <v>340</v>
      </c>
      <c r="CF883" s="178" t="s">
        <v>341</v>
      </c>
      <c r="CG883" s="212"/>
      <c r="CH883" s="212"/>
      <c r="CI883" s="212"/>
      <c r="CJ883" s="212"/>
      <c r="CK883" s="178"/>
      <c r="CL883" s="212"/>
      <c r="CM883" s="212"/>
      <c r="CN883" s="212"/>
      <c r="CO883" s="212"/>
      <c r="CP883" s="212"/>
      <c r="CQ883" s="212"/>
      <c r="CR883" s="228" t="n">
        <f aca="false">C883</f>
        <v>3</v>
      </c>
      <c r="CS883" s="229" t="str">
        <f aca="false">D883</f>
        <v>3c</v>
      </c>
      <c r="CT883" s="170" t="str">
        <f aca="false">CONCATENATE(CD883," strain ",CM883," ",CL883,", partial cds")</f>
        <v>Hepatitis E virus strain  , partial cds</v>
      </c>
    </row>
    <row r="884" customFormat="false" ht="11.9" hidden="false" customHeight="true" outlineLevel="0" collapsed="false">
      <c r="A884" s="208" t="s">
        <v>2076</v>
      </c>
      <c r="B884" s="147" t="n">
        <v>3</v>
      </c>
      <c r="C884" s="148" t="n">
        <v>3</v>
      </c>
      <c r="D884" s="149" t="s">
        <v>947</v>
      </c>
      <c r="E884" s="150" t="s">
        <v>949</v>
      </c>
      <c r="F884" s="210" t="s">
        <v>2077</v>
      </c>
      <c r="G884" s="212"/>
      <c r="H884" s="146" t="s">
        <v>405</v>
      </c>
      <c r="I884" s="153" t="s">
        <v>412</v>
      </c>
      <c r="J884" s="146" t="s">
        <v>395</v>
      </c>
      <c r="K884" s="212"/>
      <c r="L884" s="212"/>
      <c r="M884" s="157" t="s">
        <v>348</v>
      </c>
      <c r="N884" s="158" t="s">
        <v>740</v>
      </c>
      <c r="O884" s="159" t="n">
        <v>2009</v>
      </c>
      <c r="P884" s="212"/>
      <c r="Q884" s="212"/>
      <c r="R884" s="159" t="s">
        <v>86</v>
      </c>
      <c r="S884" s="159"/>
      <c r="T884" s="214"/>
      <c r="U884" s="215"/>
      <c r="V884" s="209"/>
      <c r="W884" s="217"/>
      <c r="X884" s="209"/>
      <c r="Y884" s="209" t="s">
        <v>947</v>
      </c>
      <c r="Z884" s="209"/>
      <c r="AA884" s="216"/>
      <c r="AB884" s="217"/>
      <c r="AC884" s="217"/>
      <c r="AD884" s="209"/>
      <c r="AE884" s="209" t="n">
        <v>297</v>
      </c>
      <c r="AF884" s="209"/>
      <c r="AG884" s="218"/>
      <c r="AH884" s="164" t="n">
        <v>4503</v>
      </c>
      <c r="AI884" s="164" t="n">
        <v>4803</v>
      </c>
      <c r="AJ884" s="219" t="n">
        <f aca="false">SeqEnd-SeqBeg+1</f>
        <v>301</v>
      </c>
      <c r="AK884" s="220" t="n">
        <f aca="false">AND( SeqBeg&lt;=Beg  , End &lt;=SeqEnd )</f>
        <v>0</v>
      </c>
      <c r="AL884" s="212"/>
      <c r="AM884" s="212"/>
      <c r="AN884" s="221"/>
      <c r="AR884" s="147" t="s">
        <v>103</v>
      </c>
      <c r="AU884" s="146"/>
      <c r="AV884" s="212"/>
      <c r="AW884" s="222" t="str">
        <f aca="false">HYPERLINK(CONCATENATE("http://www.ncbi.nlm.nih.gov/nuccore/",BM884),BM884)</f>
        <v>JQ034514</v>
      </c>
      <c r="AX884" s="219" t="str">
        <f aca="false">CONCATENATE(D884,IF(I884="","",CONCATENATE(".",I884)),IF(K884="","",CONCATENATE(".",K884)),IF(M884="","",CONCATENATE(".",M884)),IF(R884="","",CONCATENATE(".",R884)),IF(U884="","","(*)"))</f>
        <v>3c.DEU.hum.UBMC</v>
      </c>
      <c r="AY884" s="170" t="str">
        <f aca="false">CONCATENATE(BM884,".",BN884)</f>
        <v>JQ034514.HSD32</v>
      </c>
      <c r="AZ884" s="171" t="str">
        <f aca="false">IF(AV884="",IF(ISNUMBER(FIND(".",A884)),LEFT(A884,FIND(".",A884)-1),A884),AV884)</f>
        <v>JQ034514</v>
      </c>
      <c r="BA884" s="171" t="str">
        <f aca="false">IF(ISNUMBER(FIND("-",AZ884)),LEFT(AZ884,FIND("-",AZ884)-1),AZ884)</f>
        <v>JQ034514</v>
      </c>
      <c r="BB884" s="170" t="str">
        <f aca="false"> MEGAname &amp; "="</f>
        <v>JQ034514=</v>
      </c>
      <c r="BC884" s="170" t="str">
        <f aca="false">Clear &amp; IF(span ,"Span","out")</f>
        <v>JQ034514=out</v>
      </c>
      <c r="BD884" s="170" t="str">
        <f aca="false">Clear &amp; IF(span, IF(B884=".","Selected",B884),"out")</f>
        <v>JQ034514=out</v>
      </c>
      <c r="BE884" s="170" t="str">
        <f aca="false">Clear &amp; Strain</f>
        <v>JQ034514=HSD32</v>
      </c>
      <c r="BF884" s="170" t="str">
        <f aca="false">CONCATENATE(A884,"=",F884,". ",AX884,IF(AB884="","",CONCATENATE(".",AB884)))</f>
        <v>JQ034514=HSD32. 3c.DEU.hum.UBMC</v>
      </c>
      <c r="BG884" s="170" t="str">
        <f aca="false">CONCATENATE(A884,"=",F884,". ",AX884)</f>
        <v>JQ034514=HSD32. 3c.DEU.hum.UBMC</v>
      </c>
      <c r="BH884" s="170" t="str">
        <f aca="false">CONCATENATE(A884,"=",AX884)</f>
        <v>JQ034514=3c.DEU.hum.UBMC</v>
      </c>
      <c r="BI884" s="170" t="str">
        <f aca="false">CONCATENATE(A884,"=",ComForSubtype,D884)</f>
        <v>JQ034514=3c</v>
      </c>
      <c r="BJ884" s="170" t="str">
        <f aca="false">CONCATENATE(A884,"=",E884)</f>
        <v>JQ034514=3chi</v>
      </c>
      <c r="BK884" s="170" t="str">
        <f aca="false">CONCATENATE(A884,"=",C884)</f>
        <v>JQ034514=3</v>
      </c>
      <c r="BL884" s="170" t="str">
        <f aca="false">CONCATENATE(D884,"=")</f>
        <v>3c=</v>
      </c>
      <c r="BM884" s="223" t="str">
        <f aca="false">IF(BA884="XX","",BA884)</f>
        <v>JQ034514</v>
      </c>
      <c r="BN884" s="224" t="str">
        <f aca="false">CONCATENATE(IF(F884="","",F884),IF(G884="","",CONCATENATE(" / ",G884)))</f>
        <v>HSD32</v>
      </c>
      <c r="BO884" s="225" t="str">
        <f aca="false">AX884</f>
        <v>3c.DEU.hum.UBMC</v>
      </c>
      <c r="BP884" s="226" t="str">
        <f aca="false">IF(V884="","",V884)</f>
        <v/>
      </c>
      <c r="BQ884" s="226" t="str">
        <f aca="false">IF(W884="","",CONCATENATE(W884,IF(LEFT(AO884,1)="s","+","")))</f>
        <v/>
      </c>
      <c r="BR884" s="226" t="str">
        <f aca="false">IF(X884="","",CONCATENATE(X884,IF(LEFT(AQ884,1)="s","+","")))</f>
        <v/>
      </c>
      <c r="BS884" s="226" t="str">
        <f aca="false">IF(Y884="","",CONCATENATE(Y884,IF(LEFT(AR884,1)="s","+","")))</f>
        <v>3c</v>
      </c>
      <c r="BT884" s="226" t="str">
        <f aca="false">IF(Z884="","",CONCATENATE(Z884,IF(LEFT(AS884,1)="s","+","")))</f>
        <v/>
      </c>
      <c r="BU884" s="227" t="str">
        <f aca="false">IF(AA884="","",CONCATENATE(AA884,IF(LEFT(AT884,1)="s","+","")))</f>
        <v/>
      </c>
      <c r="BV884" s="212"/>
      <c r="BW884" s="177" t="s">
        <v>338</v>
      </c>
      <c r="BX884" s="170" t="str">
        <f aca="false">IF(BW884&lt;&gt;"",IF(ISNUMBER(FIND("=",BW884)),LEFT(BW884,FIND("=",BW884)-1),BW884),BW884)</f>
        <v>xx</v>
      </c>
      <c r="BY884" s="170" t="str">
        <f aca="false">IF(BW884&lt;&gt;"",IF(ISNUMBER(FIND("=",BW884)),RIGHT(BW884,LEN(BW884)-FIND("=",BW884)),""),"")</f>
        <v>Non_select</v>
      </c>
      <c r="BZ884" s="170" t="str">
        <f aca="false">IF(BX884&lt;&gt;"",IF(ISNUMBER(FIND(".",BX884)),LEFT(BX884,FIND(".",BX884)-1),BX884),BX884)</f>
        <v>xx</v>
      </c>
      <c r="CA884" s="170" t="str">
        <f aca="false">IF(BX884&lt;&gt;"",IF(ISNUMBER(FIND(".",BX884)),RIGHT(BX884,LEN(BX884)-FIND(".",BX884)),""),"")</f>
        <v/>
      </c>
      <c r="CB884" s="212"/>
      <c r="CC884" s="170" t="str">
        <f aca="false">A884</f>
        <v>JQ034514</v>
      </c>
      <c r="CD884" s="178" t="s">
        <v>339</v>
      </c>
      <c r="CE884" s="178" t="s">
        <v>340</v>
      </c>
      <c r="CF884" s="178" t="s">
        <v>341</v>
      </c>
      <c r="CG884" s="212"/>
      <c r="CH884" s="212"/>
      <c r="CI884" s="212"/>
      <c r="CJ884" s="212"/>
      <c r="CK884" s="178"/>
      <c r="CL884" s="212"/>
      <c r="CM884" s="212"/>
      <c r="CN884" s="212"/>
      <c r="CO884" s="212"/>
      <c r="CP884" s="212"/>
      <c r="CQ884" s="212"/>
      <c r="CR884" s="228" t="n">
        <f aca="false">C884</f>
        <v>3</v>
      </c>
      <c r="CS884" s="229" t="str">
        <f aca="false">D884</f>
        <v>3c</v>
      </c>
      <c r="CT884" s="170" t="str">
        <f aca="false">CONCATENATE(CD884," strain ",CM884," ",CL884,", partial cds")</f>
        <v>Hepatitis E virus strain  , partial cds</v>
      </c>
    </row>
    <row r="885" customFormat="false" ht="11.9" hidden="false" customHeight="true" outlineLevel="0" collapsed="false">
      <c r="A885" s="208" t="s">
        <v>2078</v>
      </c>
      <c r="B885" s="147" t="n">
        <v>3</v>
      </c>
      <c r="C885" s="148" t="n">
        <v>3</v>
      </c>
      <c r="D885" s="149" t="s">
        <v>947</v>
      </c>
      <c r="E885" s="150" t="s">
        <v>949</v>
      </c>
      <c r="F885" s="210" t="s">
        <v>2079</v>
      </c>
      <c r="G885" s="212"/>
      <c r="H885" s="146" t="s">
        <v>405</v>
      </c>
      <c r="I885" s="153" t="s">
        <v>412</v>
      </c>
      <c r="J885" s="146" t="s">
        <v>395</v>
      </c>
      <c r="K885" s="212"/>
      <c r="L885" s="212"/>
      <c r="M885" s="157" t="s">
        <v>348</v>
      </c>
      <c r="N885" s="158" t="s">
        <v>740</v>
      </c>
      <c r="O885" s="159" t="n">
        <v>2009</v>
      </c>
      <c r="P885" s="212"/>
      <c r="Q885" s="212"/>
      <c r="R885" s="159" t="s">
        <v>86</v>
      </c>
      <c r="S885" s="159"/>
      <c r="T885" s="214"/>
      <c r="U885" s="215"/>
      <c r="V885" s="209"/>
      <c r="W885" s="217"/>
      <c r="X885" s="209"/>
      <c r="Y885" s="209" t="s">
        <v>947</v>
      </c>
      <c r="Z885" s="209"/>
      <c r="AA885" s="216"/>
      <c r="AB885" s="217"/>
      <c r="AC885" s="217"/>
      <c r="AD885" s="209"/>
      <c r="AE885" s="209" t="n">
        <v>297</v>
      </c>
      <c r="AF885" s="209"/>
      <c r="AG885" s="218"/>
      <c r="AH885" s="164" t="n">
        <v>4503</v>
      </c>
      <c r="AI885" s="164" t="n">
        <v>4803</v>
      </c>
      <c r="AJ885" s="219" t="n">
        <f aca="false">SeqEnd-SeqBeg+1</f>
        <v>301</v>
      </c>
      <c r="AK885" s="220" t="n">
        <f aca="false">AND( SeqBeg&lt;=Beg  , End &lt;=SeqEnd )</f>
        <v>0</v>
      </c>
      <c r="AL885" s="212"/>
      <c r="AM885" s="212"/>
      <c r="AN885" s="221"/>
      <c r="AR885" s="147" t="s">
        <v>103</v>
      </c>
      <c r="AU885" s="146"/>
      <c r="AV885" s="212"/>
      <c r="AW885" s="222" t="str">
        <f aca="false">HYPERLINK(CONCATENATE("http://www.ncbi.nlm.nih.gov/nuccore/",BM885),BM885)</f>
        <v>JQ034512</v>
      </c>
      <c r="AX885" s="219" t="str">
        <f aca="false">CONCATENATE(D885,IF(I885="","",CONCATENATE(".",I885)),IF(K885="","",CONCATENATE(".",K885)),IF(M885="","",CONCATENATE(".",M885)),IF(R885="","",CONCATENATE(".",R885)),IF(U885="","","(*)"))</f>
        <v>3c.DEU.hum.UBMC</v>
      </c>
      <c r="AY885" s="170" t="str">
        <f aca="false">CONCATENATE(BM885,".",BN885)</f>
        <v>JQ034512.HSD40</v>
      </c>
      <c r="AZ885" s="171" t="str">
        <f aca="false">IF(AV885="",IF(ISNUMBER(FIND(".",A885)),LEFT(A885,FIND(".",A885)-1),A885),AV885)</f>
        <v>JQ034512</v>
      </c>
      <c r="BA885" s="171" t="str">
        <f aca="false">IF(ISNUMBER(FIND("-",AZ885)),LEFT(AZ885,FIND("-",AZ885)-1),AZ885)</f>
        <v>JQ034512</v>
      </c>
      <c r="BB885" s="170" t="str">
        <f aca="false"> MEGAname &amp; "="</f>
        <v>JQ034512=</v>
      </c>
      <c r="BC885" s="170" t="str">
        <f aca="false">Clear &amp; IF(span ,"Span","out")</f>
        <v>JQ034512=out</v>
      </c>
      <c r="BD885" s="170" t="str">
        <f aca="false">Clear &amp; IF(span, IF(B885=".","Selected",B885),"out")</f>
        <v>JQ034512=out</v>
      </c>
      <c r="BE885" s="170" t="str">
        <f aca="false">Clear &amp; Strain</f>
        <v>JQ034512=HSD40</v>
      </c>
      <c r="BF885" s="170" t="str">
        <f aca="false">CONCATENATE(A885,"=",F885,". ",AX885,IF(AB885="","",CONCATENATE(".",AB885)))</f>
        <v>JQ034512=HSD40. 3c.DEU.hum.UBMC</v>
      </c>
      <c r="BG885" s="170" t="str">
        <f aca="false">CONCATENATE(A885,"=",F885,". ",AX885)</f>
        <v>JQ034512=HSD40. 3c.DEU.hum.UBMC</v>
      </c>
      <c r="BH885" s="170" t="str">
        <f aca="false">CONCATENATE(A885,"=",AX885)</f>
        <v>JQ034512=3c.DEU.hum.UBMC</v>
      </c>
      <c r="BI885" s="170" t="str">
        <f aca="false">CONCATENATE(A885,"=",ComForSubtype,D885)</f>
        <v>JQ034512=3c</v>
      </c>
      <c r="BJ885" s="170" t="str">
        <f aca="false">CONCATENATE(A885,"=",E885)</f>
        <v>JQ034512=3chi</v>
      </c>
      <c r="BK885" s="170" t="str">
        <f aca="false">CONCATENATE(A885,"=",C885)</f>
        <v>JQ034512=3</v>
      </c>
      <c r="BL885" s="170" t="str">
        <f aca="false">CONCATENATE(D885,"=")</f>
        <v>3c=</v>
      </c>
      <c r="BM885" s="223" t="str">
        <f aca="false">IF(BA885="XX","",BA885)</f>
        <v>JQ034512</v>
      </c>
      <c r="BN885" s="224" t="str">
        <f aca="false">CONCATENATE(IF(F885="","",F885),IF(G885="","",CONCATENATE(" / ",G885)))</f>
        <v>HSD40</v>
      </c>
      <c r="BO885" s="225" t="str">
        <f aca="false">AX885</f>
        <v>3c.DEU.hum.UBMC</v>
      </c>
      <c r="BP885" s="226" t="str">
        <f aca="false">IF(V885="","",V885)</f>
        <v/>
      </c>
      <c r="BQ885" s="226" t="str">
        <f aca="false">IF(W885="","",CONCATENATE(W885,IF(LEFT(AO885,1)="s","+","")))</f>
        <v/>
      </c>
      <c r="BR885" s="226" t="str">
        <f aca="false">IF(X885="","",CONCATENATE(X885,IF(LEFT(AQ885,1)="s","+","")))</f>
        <v/>
      </c>
      <c r="BS885" s="226" t="str">
        <f aca="false">IF(Y885="","",CONCATENATE(Y885,IF(LEFT(AR885,1)="s","+","")))</f>
        <v>3c</v>
      </c>
      <c r="BT885" s="226" t="str">
        <f aca="false">IF(Z885="","",CONCATENATE(Z885,IF(LEFT(AS885,1)="s","+","")))</f>
        <v/>
      </c>
      <c r="BU885" s="227" t="str">
        <f aca="false">IF(AA885="","",CONCATENATE(AA885,IF(LEFT(AT885,1)="s","+","")))</f>
        <v/>
      </c>
      <c r="BV885" s="212"/>
      <c r="BW885" s="177" t="s">
        <v>338</v>
      </c>
      <c r="BX885" s="170" t="str">
        <f aca="false">IF(BW885&lt;&gt;"",IF(ISNUMBER(FIND("=",BW885)),LEFT(BW885,FIND("=",BW885)-1),BW885),BW885)</f>
        <v>xx</v>
      </c>
      <c r="BY885" s="170" t="str">
        <f aca="false">IF(BW885&lt;&gt;"",IF(ISNUMBER(FIND("=",BW885)),RIGHT(BW885,LEN(BW885)-FIND("=",BW885)),""),"")</f>
        <v>Non_select</v>
      </c>
      <c r="BZ885" s="170" t="str">
        <f aca="false">IF(BX885&lt;&gt;"",IF(ISNUMBER(FIND(".",BX885)),LEFT(BX885,FIND(".",BX885)-1),BX885),BX885)</f>
        <v>xx</v>
      </c>
      <c r="CA885" s="170" t="str">
        <f aca="false">IF(BX885&lt;&gt;"",IF(ISNUMBER(FIND(".",BX885)),RIGHT(BX885,LEN(BX885)-FIND(".",BX885)),""),"")</f>
        <v/>
      </c>
      <c r="CB885" s="212"/>
      <c r="CC885" s="170" t="str">
        <f aca="false">A885</f>
        <v>JQ034512</v>
      </c>
      <c r="CD885" s="178" t="s">
        <v>339</v>
      </c>
      <c r="CE885" s="178" t="s">
        <v>340</v>
      </c>
      <c r="CF885" s="178" t="s">
        <v>341</v>
      </c>
      <c r="CG885" s="212"/>
      <c r="CH885" s="212"/>
      <c r="CI885" s="212"/>
      <c r="CJ885" s="212"/>
      <c r="CK885" s="178"/>
      <c r="CL885" s="212"/>
      <c r="CM885" s="212"/>
      <c r="CN885" s="212"/>
      <c r="CO885" s="212"/>
      <c r="CP885" s="212"/>
      <c r="CQ885" s="212"/>
      <c r="CR885" s="228" t="n">
        <f aca="false">C885</f>
        <v>3</v>
      </c>
      <c r="CS885" s="229" t="str">
        <f aca="false">D885</f>
        <v>3c</v>
      </c>
      <c r="CT885" s="170" t="str">
        <f aca="false">CONCATENATE(CD885," strain ",CM885," ",CL885,", partial cds")</f>
        <v>Hepatitis E virus strain  , partial cds</v>
      </c>
    </row>
    <row r="886" s="146" customFormat="true" ht="11.9" hidden="true" customHeight="true" outlineLevel="0" collapsed="false">
      <c r="A886" s="154" t="s">
        <v>2080</v>
      </c>
      <c r="B886" s="147" t="s">
        <v>2048</v>
      </c>
      <c r="C886" s="243" t="n">
        <v>3</v>
      </c>
      <c r="D886" s="149" t="s">
        <v>947</v>
      </c>
      <c r="E886" s="150" t="s">
        <v>949</v>
      </c>
      <c r="F886" s="154" t="s">
        <v>2049</v>
      </c>
      <c r="G886" s="212"/>
      <c r="H886" s="146" t="s">
        <v>405</v>
      </c>
      <c r="I886" s="153" t="s">
        <v>412</v>
      </c>
      <c r="J886" s="146" t="s">
        <v>395</v>
      </c>
      <c r="K886" s="155" t="s">
        <v>2050</v>
      </c>
      <c r="L886" s="231" t="s">
        <v>2051</v>
      </c>
      <c r="M886" s="157" t="s">
        <v>380</v>
      </c>
      <c r="N886" s="158" t="s">
        <v>400</v>
      </c>
      <c r="O886" s="160" t="n">
        <v>2008</v>
      </c>
      <c r="P886" s="212"/>
      <c r="Q886" s="212"/>
      <c r="R886" s="146" t="s">
        <v>78</v>
      </c>
      <c r="T886" s="215"/>
      <c r="U886" s="215"/>
      <c r="V886" s="209"/>
      <c r="W886" s="217"/>
      <c r="X886" s="209"/>
      <c r="Y886" s="150" t="s">
        <v>947</v>
      </c>
      <c r="Z886" s="209"/>
      <c r="AA886" s="250"/>
      <c r="AB886" s="217"/>
      <c r="AC886" s="217"/>
      <c r="AD886" s="209"/>
      <c r="AE886" s="164" t="s">
        <v>354</v>
      </c>
      <c r="AF886" s="209"/>
      <c r="AG886" s="218"/>
      <c r="AH886" s="164" t="n">
        <v>4506</v>
      </c>
      <c r="AI886" s="164" t="n">
        <v>4803</v>
      </c>
      <c r="AJ886" s="219" t="n">
        <f aca="false">SeqEnd-SeqBeg+1</f>
        <v>298</v>
      </c>
      <c r="AK886" s="220" t="n">
        <f aca="false">AND( SeqBeg&lt;=Beg  , End &lt;=SeqEnd )</f>
        <v>0</v>
      </c>
      <c r="AL886" s="212"/>
      <c r="AM886" s="212"/>
      <c r="AN886" s="221" t="s">
        <v>382</v>
      </c>
      <c r="AO886" s="147" t="s">
        <v>103</v>
      </c>
      <c r="AP886" s="147" t="s">
        <v>103</v>
      </c>
      <c r="AQ886" s="147" t="s">
        <v>103</v>
      </c>
      <c r="AR886" s="147" t="s">
        <v>408</v>
      </c>
      <c r="AS886" s="147" t="s">
        <v>103</v>
      </c>
      <c r="AT886" s="147" t="s">
        <v>103</v>
      </c>
      <c r="AV886" s="212"/>
      <c r="AW886" s="222" t="str">
        <f aca="false">HYPERLINK(CONCATENATE("http://www.ncbi.nlm.nih.gov/nuccore/",BM886),BM886)</f>
        <v>JQ807497</v>
      </c>
      <c r="AX886" s="219" t="str">
        <f aca="false">CONCATENATE(D886,IF(I886="","",CONCATENATE(".",I886)),IF(K886="","",CONCATENATE(".",K886)),IF(M886="","",CONCATENATE(".",M886)),IF(R886="","",CONCATENATE(".",R886)),IF(U886="","","(*)"))</f>
        <v>3c.DEU.BW,SIG.wb.FLI</v>
      </c>
      <c r="AY886" s="170" t="str">
        <f aca="false">CONCATENATE(BM886,".",BN886)</f>
        <v>JQ807497.WS08-012</v>
      </c>
      <c r="AZ886" s="171" t="str">
        <f aca="false">IF(AV886="",IF(ISNUMBER(FIND(".",A886)),LEFT(A886,FIND(".",A886)-1),A886),AV886)</f>
        <v>JQ807497</v>
      </c>
      <c r="BA886" s="171" t="str">
        <f aca="false">IF(ISNUMBER(FIND("-",AZ886)),LEFT(AZ886,FIND("-",AZ886)-1),AZ886)</f>
        <v>JQ807497</v>
      </c>
      <c r="BB886" s="170" t="str">
        <f aca="false"> MEGAname &amp; "="</f>
        <v>JQ807497=</v>
      </c>
      <c r="BC886" s="170" t="str">
        <f aca="false">Clear &amp; IF(span ,"Span","out")</f>
        <v>JQ807497=out</v>
      </c>
      <c r="BD886" s="170" t="str">
        <f aca="false">Clear &amp; IF(span, IF(B886=".","Selected",B886),"out")</f>
        <v>JQ807497=out</v>
      </c>
      <c r="BE886" s="170" t="str">
        <f aca="false">Clear &amp; Strain</f>
        <v>JQ807497=WS08-012</v>
      </c>
      <c r="BF886" s="170" t="str">
        <f aca="false">CONCATENATE(A886,"=",F886,". ",AX886,IF(AB886="","",CONCATENATE(".",AB886)))</f>
        <v>JQ807497=WS08-012. 3c.DEU.BW,SIG.wb.FLI</v>
      </c>
      <c r="BG886" s="170" t="str">
        <f aca="false">CONCATENATE(A886,"=",F886,". ",AX886)</f>
        <v>JQ807497=WS08-012. 3c.DEU.BW,SIG.wb.FLI</v>
      </c>
      <c r="BH886" s="170" t="str">
        <f aca="false">CONCATENATE(A886,"=",AX886)</f>
        <v>JQ807497=3c.DEU.BW,SIG.wb.FLI</v>
      </c>
      <c r="BI886" s="170" t="str">
        <f aca="false">CONCATENATE(A886,"=",ComForSubtype,D886)</f>
        <v>JQ807497=3c</v>
      </c>
      <c r="BJ886" s="170" t="str">
        <f aca="false">CONCATENATE(A886,"=",E886)</f>
        <v>JQ807497=3chi</v>
      </c>
      <c r="BK886" s="170" t="str">
        <f aca="false">CONCATENATE(A886,"=",C886)</f>
        <v>JQ807497=3</v>
      </c>
      <c r="BL886" s="170" t="str">
        <f aca="false">CONCATENATE(D886,"=")</f>
        <v>3c=</v>
      </c>
      <c r="BM886" s="223" t="str">
        <f aca="false">IF(BA886="XX","",BA886)</f>
        <v>JQ807497</v>
      </c>
      <c r="BN886" s="224" t="str">
        <f aca="false">CONCATENATE(IF(F886="","",F886),IF(G886="","",CONCATENATE(" / ",G886)))</f>
        <v>WS08-012</v>
      </c>
      <c r="BO886" s="225" t="str">
        <f aca="false">AX886</f>
        <v>3c.DEU.BW,SIG.wb.FLI</v>
      </c>
      <c r="BP886" s="226" t="str">
        <f aca="false">IF(V886="","",V886)</f>
        <v/>
      </c>
      <c r="BQ886" s="226" t="str">
        <f aca="false">IF(W886="","",CONCATENATE(W886,IF(LEFT(AO886,1)="s","+","")))</f>
        <v/>
      </c>
      <c r="BR886" s="226" t="str">
        <f aca="false">IF(X886="","",CONCATENATE(X886,IF(LEFT(AQ886,1)="s","+","")))</f>
        <v/>
      </c>
      <c r="BS886" s="226" t="str">
        <f aca="false">IF(Y886="","",CONCATENATE(Y886,IF(LEFT(AR886,1)="s","+","")))</f>
        <v>3c+</v>
      </c>
      <c r="BT886" s="226" t="str">
        <f aca="false">IF(Z886="","",CONCATENATE(Z886,IF(LEFT(AS886,1)="s","+","")))</f>
        <v/>
      </c>
      <c r="BU886" s="227" t="str">
        <f aca="false">IF(AA886="","",CONCATENATE(AA886,IF(LEFT(AT886,1)="s","+","")))</f>
        <v/>
      </c>
      <c r="BV886" s="212"/>
      <c r="BW886" s="177" t="s">
        <v>2081</v>
      </c>
      <c r="BX886" s="170" t="str">
        <f aca="false">IF(BW886&lt;&gt;"",IF(ISNUMBER(FIND("=",BW886)),LEFT(BW886,FIND("=",BW886)-1),BW886),BW886)</f>
        <v>JQ807497</v>
      </c>
      <c r="BY886" s="170" t="str">
        <f aca="false">IF(BW886&lt;&gt;"",IF(ISNUMBER(FIND("=",BW886)),RIGHT(BW886,LEN(BW886)-FIND("=",BW886)),""),"")</f>
        <v>3c</v>
      </c>
      <c r="BZ886" s="170" t="str">
        <f aca="false">IF(BX886&lt;&gt;"",IF(ISNUMBER(FIND(".",BX886)),LEFT(BX886,FIND(".",BX886)-1),BX886),BX886)</f>
        <v>JQ807497</v>
      </c>
      <c r="CA886" s="170" t="str">
        <f aca="false">IF(BX886&lt;&gt;"",IF(ISNUMBER(FIND(".",BX886)),RIGHT(BX886,LEN(BX886)-FIND(".",BX886)),""),"")</f>
        <v/>
      </c>
      <c r="CB886" s="212"/>
      <c r="CC886" s="170" t="str">
        <f aca="false">A886</f>
        <v>JQ807497</v>
      </c>
      <c r="CD886" s="178" t="s">
        <v>339</v>
      </c>
      <c r="CE886" s="178" t="s">
        <v>340</v>
      </c>
      <c r="CF886" s="178" t="s">
        <v>341</v>
      </c>
      <c r="CG886" s="178" t="s">
        <v>592</v>
      </c>
      <c r="CH886" s="359" t="s">
        <v>2082</v>
      </c>
      <c r="CI886" s="179" t="s">
        <v>2083</v>
      </c>
      <c r="CJ886" s="359" t="s">
        <v>2084</v>
      </c>
      <c r="CK886" s="179" t="s">
        <v>2085</v>
      </c>
      <c r="CL886" s="178" t="s">
        <v>2086</v>
      </c>
      <c r="CM886" s="170" t="str">
        <f aca="false">F886</f>
        <v>WS08-012</v>
      </c>
      <c r="CN886" s="170" t="str">
        <f aca="false">IF(G886="","",G886)</f>
        <v/>
      </c>
      <c r="CO886" s="170" t="str">
        <f aca="false">CONCATENATE(H886,":",L886)</f>
        <v>Germany:Baden-Wuerttemberg, Sigmaringen</v>
      </c>
      <c r="CP886" s="170" t="str">
        <f aca="false">CONCATENATE(IF(Q886="","",CONCATENATE(Q886,"-")),IF(P886="","",CONCATENATE(P886,"-")),IF(O886="","",O886))</f>
        <v>2008</v>
      </c>
      <c r="CQ886" s="170" t="str">
        <f aca="false">IF(N886="","",N886)</f>
        <v>serum</v>
      </c>
      <c r="CR886" s="170" t="n">
        <f aca="false">C886</f>
        <v>3</v>
      </c>
      <c r="CS886" s="229" t="str">
        <f aca="false">D886</f>
        <v>3c</v>
      </c>
      <c r="CT886" s="170" t="str">
        <f aca="false">CONCATENATE(CD886," strain ",CM886," ",CL886,", partial cds")</f>
        <v>Hepatitis E virus strain WS08-012 RNA-directed RNA polymerase gene, partial cds</v>
      </c>
    </row>
    <row r="887" customFormat="false" ht="11.9" hidden="false" customHeight="true" outlineLevel="0" collapsed="false">
      <c r="A887" s="208" t="s">
        <v>2087</v>
      </c>
      <c r="B887" s="147" t="n">
        <v>3</v>
      </c>
      <c r="C887" s="148" t="n">
        <v>3</v>
      </c>
      <c r="D887" s="149" t="s">
        <v>947</v>
      </c>
      <c r="E887" s="150" t="s">
        <v>949</v>
      </c>
      <c r="F887" s="210" t="s">
        <v>2088</v>
      </c>
      <c r="G887" s="212"/>
      <c r="H887" s="146" t="s">
        <v>405</v>
      </c>
      <c r="I887" s="153" t="s">
        <v>412</v>
      </c>
      <c r="J887" s="146" t="s">
        <v>395</v>
      </c>
      <c r="K887" s="212"/>
      <c r="L887" s="212"/>
      <c r="M887" s="157" t="s">
        <v>367</v>
      </c>
      <c r="N887" s="158" t="s">
        <v>362</v>
      </c>
      <c r="O887" s="159" t="n">
        <v>2011</v>
      </c>
      <c r="P887" s="212"/>
      <c r="Q887" s="212"/>
      <c r="R887" s="146" t="s">
        <v>74</v>
      </c>
      <c r="T887" s="214"/>
      <c r="U887" s="215"/>
      <c r="V887" s="209"/>
      <c r="W887" s="217"/>
      <c r="X887" s="209"/>
      <c r="Y887" s="209" t="s">
        <v>947</v>
      </c>
      <c r="Z887" s="209"/>
      <c r="AA887" s="216"/>
      <c r="AB887" s="217"/>
      <c r="AC887" s="217"/>
      <c r="AD887" s="209"/>
      <c r="AE887" s="209" t="n">
        <v>297</v>
      </c>
      <c r="AF887" s="209"/>
      <c r="AG887" s="218"/>
      <c r="AH887" s="164" t="n">
        <v>4507</v>
      </c>
      <c r="AI887" s="164" t="n">
        <v>4803</v>
      </c>
      <c r="AJ887" s="219" t="n">
        <f aca="false">SeqEnd-SeqBeg+1</f>
        <v>297</v>
      </c>
      <c r="AK887" s="220" t="n">
        <f aca="false">AND( SeqBeg&lt;=Beg  , End &lt;=SeqEnd )</f>
        <v>0</v>
      </c>
      <c r="AL887" s="212"/>
      <c r="AM887" s="212"/>
      <c r="AN887" s="221"/>
      <c r="AR887" s="147" t="s">
        <v>103</v>
      </c>
      <c r="AU887" s="146"/>
      <c r="AV887" s="212"/>
      <c r="AW887" s="222" t="str">
        <f aca="false">HYPERLINK(CONCATENATE("http://www.ncbi.nlm.nih.gov/nuccore/",BM887),BM887)</f>
        <v>KF211430</v>
      </c>
      <c r="AX887" s="219" t="str">
        <f aca="false">CONCATENATE(D887,IF(I887="","",CONCATENATE(".",I887)),IF(K887="","",CONCATENATE(".",K887)),IF(M887="","",CONCATENATE(".",M887)),IF(R887="","",CONCATENATE(".",R887)),IF(U887="","","(*)"))</f>
        <v>3c.DEU.pig.FIRA</v>
      </c>
      <c r="AY887" s="170" t="str">
        <f aca="false">CONCATENATE(BM887,".",BN887)</f>
        <v>KF211430.3100-7</v>
      </c>
      <c r="AZ887" s="171" t="str">
        <f aca="false">IF(AV887="",IF(ISNUMBER(FIND(".",A887)),LEFT(A887,FIND(".",A887)-1),A887),AV887)</f>
        <v>KF211430</v>
      </c>
      <c r="BA887" s="171" t="str">
        <f aca="false">IF(ISNUMBER(FIND("-",AZ887)),LEFT(AZ887,FIND("-",AZ887)-1),AZ887)</f>
        <v>KF211430</v>
      </c>
      <c r="BB887" s="170" t="str">
        <f aca="false"> MEGAname &amp; "="</f>
        <v>KF211430=</v>
      </c>
      <c r="BC887" s="170" t="str">
        <f aca="false">Clear &amp; IF(span ,"Span","out")</f>
        <v>KF211430=out</v>
      </c>
      <c r="BD887" s="170" t="str">
        <f aca="false">Clear &amp; IF(span, IF(B887=".","Selected",B887),"out")</f>
        <v>KF211430=out</v>
      </c>
      <c r="BE887" s="170" t="str">
        <f aca="false">Clear &amp; Strain</f>
        <v>KF211430=3100-7</v>
      </c>
      <c r="BF887" s="170" t="str">
        <f aca="false">CONCATENATE(A887,"=",F887,". ",AX887,IF(AB887="","",CONCATENATE(".",AB887)))</f>
        <v>KF211430=3100-7. 3c.DEU.pig.FIRA</v>
      </c>
      <c r="BG887" s="170" t="str">
        <f aca="false">CONCATENATE(A887,"=",F887,". ",AX887)</f>
        <v>KF211430=3100-7. 3c.DEU.pig.FIRA</v>
      </c>
      <c r="BH887" s="170" t="str">
        <f aca="false">CONCATENATE(A887,"=",AX887)</f>
        <v>KF211430=3c.DEU.pig.FIRA</v>
      </c>
      <c r="BI887" s="170" t="str">
        <f aca="false">CONCATENATE(A887,"=",ComForSubtype,D887)</f>
        <v>KF211430=3c</v>
      </c>
      <c r="BJ887" s="170" t="str">
        <f aca="false">CONCATENATE(A887,"=",E887)</f>
        <v>KF211430=3chi</v>
      </c>
      <c r="BK887" s="170" t="str">
        <f aca="false">CONCATENATE(A887,"=",C887)</f>
        <v>KF211430=3</v>
      </c>
      <c r="BL887" s="170" t="str">
        <f aca="false">CONCATENATE(D887,"=")</f>
        <v>3c=</v>
      </c>
      <c r="BM887" s="223" t="str">
        <f aca="false">IF(BA887="XX","",BA887)</f>
        <v>KF211430</v>
      </c>
      <c r="BN887" s="224" t="str">
        <f aca="false">CONCATENATE(IF(F887="","",F887),IF(G887="","",CONCATENATE(" / ",G887)))</f>
        <v>3100-7</v>
      </c>
      <c r="BO887" s="225" t="str">
        <f aca="false">AX887</f>
        <v>3c.DEU.pig.FIRA</v>
      </c>
      <c r="BP887" s="226" t="str">
        <f aca="false">IF(V887="","",V887)</f>
        <v/>
      </c>
      <c r="BQ887" s="226" t="str">
        <f aca="false">IF(W887="","",CONCATENATE(W887,IF(LEFT(AO887,1)="s","+","")))</f>
        <v/>
      </c>
      <c r="BR887" s="226" t="str">
        <f aca="false">IF(X887="","",CONCATENATE(X887,IF(LEFT(AQ887,1)="s","+","")))</f>
        <v/>
      </c>
      <c r="BS887" s="226" t="str">
        <f aca="false">IF(Y887="","",CONCATENATE(Y887,IF(LEFT(AR887,1)="s","+","")))</f>
        <v>3c</v>
      </c>
      <c r="BT887" s="226" t="str">
        <f aca="false">IF(Z887="","",CONCATENATE(Z887,IF(LEFT(AS887,1)="s","+","")))</f>
        <v/>
      </c>
      <c r="BU887" s="227" t="str">
        <f aca="false">IF(AA887="","",CONCATENATE(AA887,IF(LEFT(AT887,1)="s","+","")))</f>
        <v/>
      </c>
      <c r="BV887" s="212"/>
      <c r="BW887" s="177" t="s">
        <v>338</v>
      </c>
      <c r="BX887" s="170" t="str">
        <f aca="false">IF(BW887&lt;&gt;"",IF(ISNUMBER(FIND("=",BW887)),LEFT(BW887,FIND("=",BW887)-1),BW887),BW887)</f>
        <v>xx</v>
      </c>
      <c r="BY887" s="170" t="str">
        <f aca="false">IF(BW887&lt;&gt;"",IF(ISNUMBER(FIND("=",BW887)),RIGHT(BW887,LEN(BW887)-FIND("=",BW887)),""),"")</f>
        <v>Non_select</v>
      </c>
      <c r="BZ887" s="170" t="str">
        <f aca="false">IF(BX887&lt;&gt;"",IF(ISNUMBER(FIND(".",BX887)),LEFT(BX887,FIND(".",BX887)-1),BX887),BX887)</f>
        <v>xx</v>
      </c>
      <c r="CA887" s="170" t="str">
        <f aca="false">IF(BX887&lt;&gt;"",IF(ISNUMBER(FIND(".",BX887)),RIGHT(BX887,LEN(BX887)-FIND(".",BX887)),""),"")</f>
        <v/>
      </c>
      <c r="CB887" s="212"/>
      <c r="CC887" s="170" t="str">
        <f aca="false">A887</f>
        <v>KF211430</v>
      </c>
      <c r="CD887" s="178" t="s">
        <v>339</v>
      </c>
      <c r="CE887" s="178" t="s">
        <v>340</v>
      </c>
      <c r="CF887" s="178" t="s">
        <v>341</v>
      </c>
      <c r="CG887" s="212"/>
      <c r="CH887" s="212"/>
      <c r="CI887" s="212"/>
      <c r="CJ887" s="212"/>
      <c r="CK887" s="178"/>
      <c r="CL887" s="212"/>
      <c r="CM887" s="212"/>
      <c r="CN887" s="212"/>
      <c r="CO887" s="212"/>
      <c r="CP887" s="212"/>
      <c r="CQ887" s="212"/>
      <c r="CR887" s="228" t="n">
        <f aca="false">C887</f>
        <v>3</v>
      </c>
      <c r="CS887" s="229" t="str">
        <f aca="false">D887</f>
        <v>3c</v>
      </c>
      <c r="CT887" s="170" t="str">
        <f aca="false">CONCATENATE(CD887," strain ",CM887," ",CL887,", partial cds")</f>
        <v>Hepatitis E virus strain  , partial cds</v>
      </c>
    </row>
    <row r="888" customFormat="false" ht="11.9" hidden="false" customHeight="true" outlineLevel="0" collapsed="false">
      <c r="A888" s="154" t="s">
        <v>2089</v>
      </c>
      <c r="B888" s="147" t="n">
        <v>3</v>
      </c>
      <c r="C888" s="243" t="n">
        <v>3</v>
      </c>
      <c r="D888" s="149" t="s">
        <v>947</v>
      </c>
      <c r="E888" s="150" t="s">
        <v>949</v>
      </c>
      <c r="F888" s="154" t="s">
        <v>129</v>
      </c>
      <c r="G888" s="212"/>
      <c r="H888" s="146" t="s">
        <v>405</v>
      </c>
      <c r="I888" s="153" t="s">
        <v>412</v>
      </c>
      <c r="J888" s="146" t="s">
        <v>395</v>
      </c>
      <c r="K888" s="155" t="s">
        <v>711</v>
      </c>
      <c r="L888" s="231" t="s">
        <v>712</v>
      </c>
      <c r="M888" s="157" t="s">
        <v>380</v>
      </c>
      <c r="N888" s="213"/>
      <c r="O888" s="160"/>
      <c r="P888" s="212"/>
      <c r="Q888" s="212"/>
      <c r="R888" s="146" t="s">
        <v>74</v>
      </c>
      <c r="T888" s="214"/>
      <c r="U888" s="215"/>
      <c r="V888" s="209"/>
      <c r="W888" s="163" t="s">
        <v>947</v>
      </c>
      <c r="X888" s="209"/>
      <c r="Y888" s="209"/>
      <c r="Z888" s="209"/>
      <c r="AB888" s="217"/>
      <c r="AC888" s="163" t="s">
        <v>354</v>
      </c>
      <c r="AD888" s="209"/>
      <c r="AE888" s="209"/>
      <c r="AF888" s="209"/>
      <c r="AG888" s="218"/>
      <c r="AH888" s="164" t="n">
        <v>117</v>
      </c>
      <c r="AI888" s="164" t="n">
        <v>410</v>
      </c>
      <c r="AJ888" s="219" t="n">
        <f aca="false">SeqEnd-SeqBeg+1</f>
        <v>294</v>
      </c>
      <c r="AK888" s="220" t="n">
        <f aca="false">AND( SeqBeg&lt;=Beg  , End &lt;=SeqEnd )</f>
        <v>0</v>
      </c>
      <c r="AL888" s="212"/>
      <c r="AM888" s="212"/>
      <c r="AN888" s="213"/>
      <c r="AO888" s="147" t="s">
        <v>2090</v>
      </c>
      <c r="AP888" s="147" t="s">
        <v>2090</v>
      </c>
      <c r="AU888" s="212"/>
      <c r="AV888" s="212"/>
      <c r="AW888" s="222" t="str">
        <f aca="false">HYPERLINK(CONCATENATE("http://www.ncbi.nlm.nih.gov/nuccore/",BM888),BM888)</f>
        <v>FJ748531</v>
      </c>
      <c r="AX888" s="219" t="str">
        <f aca="false">CONCATENATE(D888,IF(I888="","",CONCATENATE(".",I888)),IF(K888="","",CONCATENATE(".",K888)),IF(M888="","",CONCATENATE(".",M888)),IF(R888="","",CONCATENATE(".",R888)),IF(U888="","","(*)"))</f>
        <v>3c.DEU.BB.wb.FIRA</v>
      </c>
      <c r="AY888" s="170" t="str">
        <f aca="false">CONCATENATE(BM888,".",BN888)</f>
        <v>FJ748531.wbGER27</v>
      </c>
      <c r="AZ888" s="171" t="str">
        <f aca="false">IF(AV888="",IF(ISNUMBER(FIND(".",A888)),LEFT(A888,FIND(".",A888)-1),A888),AV888)</f>
        <v>FJ748531</v>
      </c>
      <c r="BA888" s="171" t="str">
        <f aca="false">IF(ISNUMBER(FIND("-",AZ888)),LEFT(AZ888,FIND("-",AZ888)-1),AZ888)</f>
        <v>FJ748531</v>
      </c>
      <c r="BB888" s="170" t="str">
        <f aca="false"> MEGAname &amp; "="</f>
        <v>FJ748531=</v>
      </c>
      <c r="BC888" s="170" t="str">
        <f aca="false">Clear &amp; IF(span ,"Span","out")</f>
        <v>FJ748531=out</v>
      </c>
      <c r="BD888" s="170" t="str">
        <f aca="false">Clear &amp; IF(span, IF(B888=".","Selected",B888),"out")</f>
        <v>FJ748531=out</v>
      </c>
      <c r="BE888" s="170" t="str">
        <f aca="false">Clear &amp; Strain</f>
        <v>FJ748531=wbGER27</v>
      </c>
      <c r="BF888" s="170" t="str">
        <f aca="false">CONCATENATE(A888,"=",F888,". ",AX888,IF(AB888="","",CONCATENATE(".",AB888)))</f>
        <v>FJ748531=wbGER27. 3c.DEU.BB.wb.FIRA</v>
      </c>
      <c r="BG888" s="170" t="str">
        <f aca="false">CONCATENATE(A888,"=",F888,". ",AX888)</f>
        <v>FJ748531=wbGER27. 3c.DEU.BB.wb.FIRA</v>
      </c>
      <c r="BH888" s="170" t="str">
        <f aca="false">CONCATENATE(A888,"=",AX888)</f>
        <v>FJ748531=3c.DEU.BB.wb.FIRA</v>
      </c>
      <c r="BI888" s="170" t="str">
        <f aca="false">CONCATENATE(A888,"=",ComForSubtype,D888)</f>
        <v>FJ748531=3c</v>
      </c>
      <c r="BJ888" s="170" t="str">
        <f aca="false">CONCATENATE(A888,"=",E888)</f>
        <v>FJ748531=3chi</v>
      </c>
      <c r="BK888" s="170" t="str">
        <f aca="false">CONCATENATE(A888,"=",C888)</f>
        <v>FJ748531=3</v>
      </c>
      <c r="BL888" s="170" t="str">
        <f aca="false">CONCATENATE(D888,"=")</f>
        <v>3c=</v>
      </c>
      <c r="BM888" s="223" t="str">
        <f aca="false">IF(BA888="XX","",BA888)</f>
        <v>FJ748531</v>
      </c>
      <c r="BN888" s="224" t="str">
        <f aca="false">CONCATENATE(IF(F888="","",F888),IF(G888="","",CONCATENATE(" / ",G888)))</f>
        <v>wbGER27</v>
      </c>
      <c r="BO888" s="225" t="str">
        <f aca="false">AX888</f>
        <v>3c.DEU.BB.wb.FIRA</v>
      </c>
      <c r="BP888" s="226" t="str">
        <f aca="false">IF(V888="","",V888)</f>
        <v/>
      </c>
      <c r="BQ888" s="226" t="str">
        <f aca="false">IF(W888="","",CONCATENATE(W888,IF(LEFT(AO888,1)="s","+","")))</f>
        <v>3c</v>
      </c>
      <c r="BR888" s="226" t="str">
        <f aca="false">IF(X888="","",CONCATENATE(X888,IF(LEFT(AQ888,1)="s","+","")))</f>
        <v/>
      </c>
      <c r="BS888" s="226" t="str">
        <f aca="false">IF(Y888="","",CONCATENATE(Y888,IF(LEFT(AR888,1)="s","+","")))</f>
        <v/>
      </c>
      <c r="BT888" s="226" t="str">
        <f aca="false">IF(Z888="","",CONCATENATE(Z888,IF(LEFT(AS888,1)="s","+","")))</f>
        <v/>
      </c>
      <c r="BU888" s="227" t="str">
        <f aca="false">IF(AA888="","",CONCATENATE(AA888,IF(LEFT(AT888,1)="s","+","")))</f>
        <v/>
      </c>
      <c r="BV888" s="212"/>
      <c r="BW888" s="177" t="s">
        <v>2091</v>
      </c>
      <c r="BX888" s="170" t="str">
        <f aca="false">IF(BW888&lt;&gt;"",IF(ISNUMBER(FIND("=",BW888)),LEFT(BW888,FIND("=",BW888)-1),BW888),BW888)</f>
        <v>FJ748531</v>
      </c>
      <c r="BY888" s="170" t="str">
        <f aca="false">IF(BW888&lt;&gt;"",IF(ISNUMBER(FIND("=",BW888)),RIGHT(BW888,LEN(BW888)-FIND("=",BW888)),""),"")</f>
        <v>3c</v>
      </c>
      <c r="BZ888" s="170" t="str">
        <f aca="false">IF(BX888&lt;&gt;"",IF(ISNUMBER(FIND(".",BX888)),LEFT(BX888,FIND(".",BX888)-1),BX888),BX888)</f>
        <v>FJ748531</v>
      </c>
      <c r="CA888" s="170" t="str">
        <f aca="false">IF(BX888&lt;&gt;"",IF(ISNUMBER(FIND(".",BX888)),RIGHT(BX888,LEN(BX888)-FIND(".",BX888)),""),"")</f>
        <v/>
      </c>
      <c r="CB888" s="212"/>
      <c r="CC888" s="170" t="str">
        <f aca="false">A888</f>
        <v>FJ748531</v>
      </c>
      <c r="CD888" s="178" t="s">
        <v>339</v>
      </c>
      <c r="CE888" s="178" t="s">
        <v>340</v>
      </c>
      <c r="CF888" s="178" t="s">
        <v>341</v>
      </c>
      <c r="CG888" s="212"/>
      <c r="CH888" s="179"/>
      <c r="CI888" s="179"/>
      <c r="CJ888" s="179"/>
      <c r="CK888" s="212"/>
      <c r="CL888" s="212"/>
      <c r="CM888" s="170" t="str">
        <f aca="false">F888</f>
        <v>wbGER27</v>
      </c>
      <c r="CN888" s="170" t="str">
        <f aca="false">IF(G888="","",G888)</f>
        <v/>
      </c>
      <c r="CO888" s="170" t="str">
        <f aca="false">CONCATENATE(H888,":",L888)</f>
        <v>Germany:Brandenburg</v>
      </c>
      <c r="CP888" s="170" t="str">
        <f aca="false">CONCATENATE(IF(Q888="","",CONCATENATE(Q888,"-")),IF(P888="","",CONCATENATE(P888,"-")),IF(O888="","",O888))</f>
        <v/>
      </c>
      <c r="CQ888" s="170" t="str">
        <f aca="false">IF(N888="","",N888)</f>
        <v/>
      </c>
      <c r="CR888" s="170" t="n">
        <f aca="false">C888</f>
        <v>3</v>
      </c>
      <c r="CS888" s="229" t="str">
        <f aca="false">D888</f>
        <v>3c</v>
      </c>
      <c r="CT888" s="170" t="str">
        <f aca="false">CONCATENATE(CD888," strain ",CM888," ",CL888,", partial cds")</f>
        <v>Hepatitis E virus strain wbGER27 , partial cds</v>
      </c>
    </row>
    <row r="889" customFormat="false" ht="11.9" hidden="false" customHeight="true" outlineLevel="0" collapsed="false">
      <c r="A889" s="154" t="s">
        <v>2092</v>
      </c>
      <c r="B889" s="147" t="n">
        <v>3</v>
      </c>
      <c r="C889" s="148" t="n">
        <v>3</v>
      </c>
      <c r="D889" s="149" t="s">
        <v>947</v>
      </c>
      <c r="E889" s="150" t="s">
        <v>949</v>
      </c>
      <c r="F889" s="154" t="s">
        <v>2093</v>
      </c>
      <c r="G889" s="212"/>
      <c r="H889" s="146" t="s">
        <v>758</v>
      </c>
      <c r="I889" s="153" t="s">
        <v>759</v>
      </c>
      <c r="J889" s="146" t="s">
        <v>395</v>
      </c>
      <c r="K889" s="212"/>
      <c r="L889" s="212"/>
      <c r="M889" s="157" t="s">
        <v>367</v>
      </c>
      <c r="N889" s="213"/>
      <c r="O889" s="160" t="n">
        <v>2008</v>
      </c>
      <c r="P889" s="212"/>
      <c r="Q889" s="212"/>
      <c r="R889" s="212"/>
      <c r="S889" s="212"/>
      <c r="T889" s="214"/>
      <c r="U889" s="215"/>
      <c r="V889" s="209"/>
      <c r="W889" s="217"/>
      <c r="X889" s="209"/>
      <c r="Y889" s="147"/>
      <c r="Z889" s="209"/>
      <c r="AA889" s="158" t="s">
        <v>947</v>
      </c>
      <c r="AB889" s="217"/>
      <c r="AC889" s="217"/>
      <c r="AD889" s="209"/>
      <c r="AE889" s="209"/>
      <c r="AF889" s="209"/>
      <c r="AG889" s="166" t="s">
        <v>2060</v>
      </c>
      <c r="AH889" s="164" t="n">
        <v>6239</v>
      </c>
      <c r="AI889" s="164" t="n">
        <v>6507</v>
      </c>
      <c r="AJ889" s="219" t="n">
        <f aca="false">SeqEnd-SeqBeg+1</f>
        <v>269</v>
      </c>
      <c r="AK889" s="220" t="n">
        <f aca="false">AND( SeqBeg&lt;=Beg  , End &lt;=SeqEnd )</f>
        <v>0</v>
      </c>
      <c r="AL889" s="212"/>
      <c r="AM889" s="212"/>
      <c r="AN889" s="221"/>
      <c r="AT889" s="147" t="s">
        <v>385</v>
      </c>
      <c r="AU889" s="146"/>
      <c r="AV889" s="212"/>
      <c r="AW889" s="222" t="str">
        <f aca="false">HYPERLINK(CONCATENATE("http://www.ncbi.nlm.nih.gov/nuccore/",BM889),BM889)</f>
        <v>JF730329</v>
      </c>
      <c r="AX889" s="219" t="str">
        <f aca="false">CONCATENATE(D889,IF(I889="","",CONCATENATE(".",I889)),IF(K889="","",CONCATENATE(".",K889)),IF(M889="","",CONCATENATE(".",M889)),IF(R889="","",CONCATENATE(".",R889)),IF(U889="","","(*)"))</f>
        <v>3c.FRA.pig</v>
      </c>
      <c r="AY889" s="170" t="str">
        <f aca="false">CONCATENATE(BM889,".",BN889)</f>
        <v>JF730329.Fr-08H82</v>
      </c>
      <c r="AZ889" s="171" t="str">
        <f aca="false">IF(AV889="",IF(ISNUMBER(FIND(".",A889)),LEFT(A889,FIND(".",A889)-1),A889),AV889)</f>
        <v>JF730329</v>
      </c>
      <c r="BA889" s="171" t="str">
        <f aca="false">IF(ISNUMBER(FIND("-",AZ889)),LEFT(AZ889,FIND("-",AZ889)-1),AZ889)</f>
        <v>JF730329</v>
      </c>
      <c r="BB889" s="170" t="str">
        <f aca="false"> MEGAname &amp; "="</f>
        <v>JF730329=</v>
      </c>
      <c r="BC889" s="170" t="str">
        <f aca="false">Clear &amp; IF(span ,"Span","out")</f>
        <v>JF730329=out</v>
      </c>
      <c r="BD889" s="170" t="str">
        <f aca="false">Clear &amp; IF(span, IF(B889=".","Selected",B889),"out")</f>
        <v>JF730329=out</v>
      </c>
      <c r="BE889" s="170" t="str">
        <f aca="false">Clear &amp; Strain</f>
        <v>JF730329=Fr-08H82</v>
      </c>
      <c r="BF889" s="170" t="str">
        <f aca="false">CONCATENATE(A889,"=",F889,". ",AX889,IF(AB889="","",CONCATENATE(".",AB889)))</f>
        <v>JF730329=Fr-08H82. 3c.FRA.pig</v>
      </c>
      <c r="BG889" s="170" t="str">
        <f aca="false">CONCATENATE(A889,"=",F889,". ",AX889)</f>
        <v>JF730329=Fr-08H82. 3c.FRA.pig</v>
      </c>
      <c r="BH889" s="170" t="str">
        <f aca="false">CONCATENATE(A889,"=",AX889)</f>
        <v>JF730329=3c.FRA.pig</v>
      </c>
      <c r="BI889" s="170" t="str">
        <f aca="false">CONCATENATE(A889,"=",ComForSubtype,D889)</f>
        <v>JF730329=3c</v>
      </c>
      <c r="BJ889" s="170" t="str">
        <f aca="false">CONCATENATE(A889,"=",E889)</f>
        <v>JF730329=3chi</v>
      </c>
      <c r="BK889" s="170" t="str">
        <f aca="false">CONCATENATE(A889,"=",C889)</f>
        <v>JF730329=3</v>
      </c>
      <c r="BL889" s="170" t="str">
        <f aca="false">CONCATENATE(D889,"=")</f>
        <v>3c=</v>
      </c>
      <c r="BM889" s="223" t="str">
        <f aca="false">IF(BA889="XX","",BA889)</f>
        <v>JF730329</v>
      </c>
      <c r="BN889" s="224" t="str">
        <f aca="false">CONCATENATE(IF(F889="","",F889),IF(G889="","",CONCATENATE(" / ",G889)))</f>
        <v>Fr-08H82</v>
      </c>
      <c r="BO889" s="225" t="str">
        <f aca="false">AX889</f>
        <v>3c.FRA.pig</v>
      </c>
      <c r="BP889" s="226" t="str">
        <f aca="false">IF(V889="","",V889)</f>
        <v/>
      </c>
      <c r="BQ889" s="226" t="str">
        <f aca="false">IF(W889="","",CONCATENATE(W889,IF(LEFT(AO889,1)="s","+","")))</f>
        <v/>
      </c>
      <c r="BR889" s="226" t="str">
        <f aca="false">IF(X889="","",CONCATENATE(X889,IF(LEFT(AQ889,1)="s","+","")))</f>
        <v/>
      </c>
      <c r="BS889" s="226" t="str">
        <f aca="false">IF(Y889="","",CONCATENATE(Y889,IF(LEFT(AR889,1)="s","+","")))</f>
        <v/>
      </c>
      <c r="BT889" s="226" t="str">
        <f aca="false">IF(Z889="","",CONCATENATE(Z889,IF(LEFT(AS889,1)="s","+","")))</f>
        <v/>
      </c>
      <c r="BU889" s="227" t="str">
        <f aca="false">IF(AA889="","",CONCATENATE(AA889,IF(LEFT(AT889,1)="s","+","")))</f>
        <v>3c</v>
      </c>
      <c r="BV889" s="212"/>
      <c r="BW889" s="177" t="s">
        <v>2094</v>
      </c>
      <c r="BX889" s="170" t="str">
        <f aca="false">IF(BW889&lt;&gt;"",IF(ISNUMBER(FIND("=",BW889)),LEFT(BW889,FIND("=",BW889)-1),BW889),BW889)</f>
        <v>JF730329</v>
      </c>
      <c r="BY889" s="170" t="str">
        <f aca="false">IF(BW889&lt;&gt;"",IF(ISNUMBER(FIND("=",BW889)),RIGHT(BW889,LEN(BW889)-FIND("=",BW889)),""),"")</f>
        <v>3c</v>
      </c>
      <c r="BZ889" s="170" t="str">
        <f aca="false">IF(BX889&lt;&gt;"",IF(ISNUMBER(FIND(".",BX889)),LEFT(BX889,FIND(".",BX889)-1),BX889),BX889)</f>
        <v>JF730329</v>
      </c>
      <c r="CA889" s="170" t="str">
        <f aca="false">IF(BX889&lt;&gt;"",IF(ISNUMBER(FIND(".",BX889)),RIGHT(BX889,LEN(BX889)-FIND(".",BX889)),""),"")</f>
        <v/>
      </c>
      <c r="CB889" s="212"/>
      <c r="CC889" s="170" t="str">
        <f aca="false">A889</f>
        <v>JF730329</v>
      </c>
      <c r="CD889" s="178" t="s">
        <v>339</v>
      </c>
      <c r="CE889" s="178" t="s">
        <v>340</v>
      </c>
      <c r="CF889" s="178" t="s">
        <v>341</v>
      </c>
      <c r="CG889" s="212"/>
      <c r="CH889" s="179"/>
      <c r="CI889" s="179"/>
      <c r="CJ889" s="179"/>
      <c r="CK889" s="212"/>
      <c r="CL889" s="212"/>
      <c r="CM889" s="170" t="str">
        <f aca="false">F889</f>
        <v>Fr-08H82</v>
      </c>
      <c r="CN889" s="170" t="str">
        <f aca="false">IF(G889="","",G889)</f>
        <v/>
      </c>
      <c r="CO889" s="170" t="str">
        <f aca="false">CONCATENATE(H889,":",L889)</f>
        <v>France:</v>
      </c>
      <c r="CP889" s="170" t="str">
        <f aca="false">CONCATENATE(IF(Q889="","",CONCATENATE(Q889,"-")),IF(P889="","",CONCATENATE(P889,"-")),IF(O889="","",O889))</f>
        <v>2008</v>
      </c>
      <c r="CQ889" s="170" t="str">
        <f aca="false">IF(N889="","",N889)</f>
        <v/>
      </c>
      <c r="CR889" s="228" t="n">
        <f aca="false">C889</f>
        <v>3</v>
      </c>
      <c r="CS889" s="229" t="str">
        <f aca="false">D889</f>
        <v>3c</v>
      </c>
      <c r="CT889" s="170" t="str">
        <f aca="false">CONCATENATE(CD889," strain ",CM889," ",CL889,", partial cds")</f>
        <v>Hepatitis E virus strain Fr-08H82 , partial cds</v>
      </c>
    </row>
    <row r="890" customFormat="false" ht="11.9" hidden="false" customHeight="true" outlineLevel="0" collapsed="false">
      <c r="A890" s="208" t="s">
        <v>2095</v>
      </c>
      <c r="B890" s="147" t="n">
        <v>3</v>
      </c>
      <c r="C890" s="148" t="n">
        <v>3</v>
      </c>
      <c r="D890" s="149" t="s">
        <v>947</v>
      </c>
      <c r="E890" s="249" t="s">
        <v>949</v>
      </c>
      <c r="F890" s="210" t="s">
        <v>2096</v>
      </c>
      <c r="G890" s="212"/>
      <c r="H890" s="146" t="s">
        <v>405</v>
      </c>
      <c r="I890" s="153" t="s">
        <v>412</v>
      </c>
      <c r="J890" s="146" t="s">
        <v>395</v>
      </c>
      <c r="K890" s="155" t="s">
        <v>2097</v>
      </c>
      <c r="L890" s="212"/>
      <c r="M890" s="157" t="s">
        <v>348</v>
      </c>
      <c r="N890" s="158" t="s">
        <v>740</v>
      </c>
      <c r="O890" s="159" t="n">
        <v>2011</v>
      </c>
      <c r="P890" s="212"/>
      <c r="Q890" s="212"/>
      <c r="R890" s="159" t="s">
        <v>86</v>
      </c>
      <c r="S890" s="159"/>
      <c r="T890" s="214"/>
      <c r="U890" s="215"/>
      <c r="V890" s="209"/>
      <c r="W890" s="217" t="s">
        <v>947</v>
      </c>
      <c r="X890" s="209"/>
      <c r="Y890" s="209"/>
      <c r="Z890" s="209"/>
      <c r="AA890" s="216"/>
      <c r="AB890" s="217"/>
      <c r="AC890" s="163" t="n">
        <v>242</v>
      </c>
      <c r="AD890" s="209"/>
      <c r="AE890" s="209"/>
      <c r="AF890" s="209"/>
      <c r="AG890" s="218"/>
      <c r="AH890" s="164" t="n">
        <v>130</v>
      </c>
      <c r="AI890" s="164" t="n">
        <v>375</v>
      </c>
      <c r="AJ890" s="219" t="n">
        <f aca="false">SeqEnd-SeqBeg+1</f>
        <v>246</v>
      </c>
      <c r="AK890" s="220" t="n">
        <f aca="false">AND( SeqBeg&lt;=Beg  , End &lt;=SeqEnd )</f>
        <v>0</v>
      </c>
      <c r="AL890" s="212"/>
      <c r="AM890" s="212"/>
      <c r="AN890" s="221"/>
      <c r="AO890" s="147" t="s">
        <v>419</v>
      </c>
      <c r="AP890" s="147" t="s">
        <v>419</v>
      </c>
      <c r="AU890" s="146"/>
      <c r="AV890" s="212"/>
      <c r="AW890" s="222" t="str">
        <f aca="false">HYPERLINK(CONCATENATE("http://www.ncbi.nlm.nih.gov/nuccore/",BM890),BM890)</f>
        <v>JQ863407</v>
      </c>
      <c r="AX890" s="219" t="str">
        <f aca="false">CONCATENATE(D890,IF(I890="","",CONCATENATE(".",I890)),IF(K890="","",CONCATENATE(".",K890)),IF(M890="","",CONCATENATE(".",M890)),IF(R890="","",CONCATENATE(".",R890)),IF(U890="","","(*)"))</f>
        <v>3c.DEU.HE.hum.UBMC</v>
      </c>
      <c r="AY890" s="170" t="str">
        <f aca="false">CONCATENATE(BM890,".",BN890)</f>
        <v>JQ863407.0123_9</v>
      </c>
      <c r="AZ890" s="171" t="str">
        <f aca="false">IF(AV890="",IF(ISNUMBER(FIND(".",A890)),LEFT(A890,FIND(".",A890)-1),A890),AV890)</f>
        <v>JQ863407</v>
      </c>
      <c r="BA890" s="171" t="str">
        <f aca="false">IF(ISNUMBER(FIND("-",AZ890)),LEFT(AZ890,FIND("-",AZ890)-1),AZ890)</f>
        <v>JQ863407</v>
      </c>
      <c r="BB890" s="170" t="str">
        <f aca="false"> MEGAname &amp; "="</f>
        <v>JQ863407=</v>
      </c>
      <c r="BC890" s="170" t="str">
        <f aca="false">Clear &amp; IF(span ,"Span","out")</f>
        <v>JQ863407=out</v>
      </c>
      <c r="BD890" s="170" t="str">
        <f aca="false">Clear &amp; IF(span, IF(B890=".","Selected",B890),"out")</f>
        <v>JQ863407=out</v>
      </c>
      <c r="BE890" s="170" t="str">
        <f aca="false">Clear &amp; Strain</f>
        <v>JQ863407=0123_9</v>
      </c>
      <c r="BF890" s="170" t="str">
        <f aca="false">CONCATENATE(A890,"=",F890,". ",AX890,IF(AB890="","",CONCATENATE(".",AB890)))</f>
        <v>JQ863407=0123_9. 3c.DEU.HE.hum.UBMC</v>
      </c>
      <c r="BG890" s="170" t="str">
        <f aca="false">CONCATENATE(A890,"=",F890,". ",AX890)</f>
        <v>JQ863407=0123_9. 3c.DEU.HE.hum.UBMC</v>
      </c>
      <c r="BH890" s="170" t="str">
        <f aca="false">CONCATENATE(A890,"=",AX890)</f>
        <v>JQ863407=3c.DEU.HE.hum.UBMC</v>
      </c>
      <c r="BI890" s="170" t="str">
        <f aca="false">CONCATENATE(A890,"=",ComForSubtype,D890)</f>
        <v>JQ863407=3c</v>
      </c>
      <c r="BJ890" s="170" t="str">
        <f aca="false">CONCATENATE(A890,"=",E890)</f>
        <v>JQ863407=3chi</v>
      </c>
      <c r="BK890" s="170" t="str">
        <f aca="false">CONCATENATE(A890,"=",C890)</f>
        <v>JQ863407=3</v>
      </c>
      <c r="BL890" s="170" t="str">
        <f aca="false">CONCATENATE(D890,"=")</f>
        <v>3c=</v>
      </c>
      <c r="BM890" s="223" t="str">
        <f aca="false">IF(BA890="XX","",BA890)</f>
        <v>JQ863407</v>
      </c>
      <c r="BN890" s="224" t="str">
        <f aca="false">CONCATENATE(IF(F890="","",F890),IF(G890="","",CONCATENATE(" / ",G890)))</f>
        <v>0123_9</v>
      </c>
      <c r="BO890" s="225" t="str">
        <f aca="false">AX890</f>
        <v>3c.DEU.HE.hum.UBMC</v>
      </c>
      <c r="BP890" s="226" t="str">
        <f aca="false">IF(V890="","",V890)</f>
        <v/>
      </c>
      <c r="BQ890" s="226" t="str">
        <f aca="false">IF(W890="","",CONCATENATE(W890,IF(LEFT(AO890,1)="s","+","")))</f>
        <v>3c</v>
      </c>
      <c r="BR890" s="226" t="str">
        <f aca="false">IF(X890="","",CONCATENATE(X890,IF(LEFT(AQ890,1)="s","+","")))</f>
        <v/>
      </c>
      <c r="BS890" s="226" t="str">
        <f aca="false">IF(Y890="","",CONCATENATE(Y890,IF(LEFT(AR890,1)="s","+","")))</f>
        <v/>
      </c>
      <c r="BT890" s="226" t="str">
        <f aca="false">IF(Z890="","",CONCATENATE(Z890,IF(LEFT(AS890,1)="s","+","")))</f>
        <v/>
      </c>
      <c r="BU890" s="227" t="str">
        <f aca="false">IF(AA890="","",CONCATENATE(AA890,IF(LEFT(AT890,1)="s","+","")))</f>
        <v/>
      </c>
      <c r="BV890" s="212"/>
      <c r="BW890" s="177" t="s">
        <v>338</v>
      </c>
      <c r="BX890" s="170" t="str">
        <f aca="false">IF(BW890&lt;&gt;"",IF(ISNUMBER(FIND("=",BW890)),LEFT(BW890,FIND("=",BW890)-1),BW890),BW890)</f>
        <v>xx</v>
      </c>
      <c r="BY890" s="170" t="str">
        <f aca="false">IF(BW890&lt;&gt;"",IF(ISNUMBER(FIND("=",BW890)),RIGHT(BW890,LEN(BW890)-FIND("=",BW890)),""),"")</f>
        <v>Non_select</v>
      </c>
      <c r="BZ890" s="170" t="str">
        <f aca="false">IF(BX890&lt;&gt;"",IF(ISNUMBER(FIND(".",BX890)),LEFT(BX890,FIND(".",BX890)-1),BX890),BX890)</f>
        <v>xx</v>
      </c>
      <c r="CA890" s="170" t="str">
        <f aca="false">IF(BX890&lt;&gt;"",IF(ISNUMBER(FIND(".",BX890)),RIGHT(BX890,LEN(BX890)-FIND(".",BX890)),""),"")</f>
        <v/>
      </c>
      <c r="CB890" s="212"/>
      <c r="CC890" s="170" t="str">
        <f aca="false">A890</f>
        <v>JQ863407</v>
      </c>
      <c r="CD890" s="178" t="s">
        <v>339</v>
      </c>
      <c r="CE890" s="178" t="s">
        <v>340</v>
      </c>
      <c r="CF890" s="178" t="s">
        <v>341</v>
      </c>
      <c r="CG890" s="212"/>
      <c r="CH890" s="212"/>
      <c r="CI890" s="212"/>
      <c r="CJ890" s="212"/>
      <c r="CK890" s="178"/>
      <c r="CL890" s="212"/>
      <c r="CM890" s="212"/>
      <c r="CN890" s="212"/>
      <c r="CO890" s="212"/>
      <c r="CP890" s="212"/>
      <c r="CQ890" s="212"/>
      <c r="CR890" s="228" t="n">
        <f aca="false">C890</f>
        <v>3</v>
      </c>
      <c r="CS890" s="229" t="str">
        <f aca="false">D890</f>
        <v>3c</v>
      </c>
      <c r="CT890" s="170" t="str">
        <f aca="false">CONCATENATE(CD890," strain ",CM890," ",CL890,", partial cds")</f>
        <v>Hepatitis E virus strain  , partial cds</v>
      </c>
    </row>
    <row r="891" customFormat="false" ht="11.9" hidden="false" customHeight="true" outlineLevel="0" collapsed="false">
      <c r="A891" s="208" t="s">
        <v>2098</v>
      </c>
      <c r="B891" s="147" t="n">
        <v>3</v>
      </c>
      <c r="C891" s="148" t="n">
        <v>3</v>
      </c>
      <c r="D891" s="149" t="s">
        <v>947</v>
      </c>
      <c r="E891" s="150" t="s">
        <v>949</v>
      </c>
      <c r="F891" s="210" t="s">
        <v>2099</v>
      </c>
      <c r="G891" s="212"/>
      <c r="H891" s="146" t="s">
        <v>405</v>
      </c>
      <c r="I891" s="153" t="s">
        <v>412</v>
      </c>
      <c r="J891" s="146" t="s">
        <v>395</v>
      </c>
      <c r="K891" s="155" t="s">
        <v>2097</v>
      </c>
      <c r="L891" s="212"/>
      <c r="M891" s="157" t="s">
        <v>348</v>
      </c>
      <c r="N891" s="158" t="s">
        <v>740</v>
      </c>
      <c r="O891" s="159" t="n">
        <v>2011</v>
      </c>
      <c r="P891" s="212"/>
      <c r="Q891" s="212"/>
      <c r="R891" s="159" t="s">
        <v>86</v>
      </c>
      <c r="S891" s="159"/>
      <c r="T891" s="214"/>
      <c r="U891" s="215"/>
      <c r="V891" s="209"/>
      <c r="W891" s="217" t="s">
        <v>947</v>
      </c>
      <c r="X891" s="209"/>
      <c r="Y891" s="209"/>
      <c r="Z891" s="209"/>
      <c r="AA891" s="216"/>
      <c r="AB891" s="217"/>
      <c r="AC891" s="163" t="n">
        <v>242</v>
      </c>
      <c r="AD891" s="209"/>
      <c r="AE891" s="209"/>
      <c r="AF891" s="209"/>
      <c r="AG891" s="218"/>
      <c r="AH891" s="164" t="n">
        <v>130</v>
      </c>
      <c r="AI891" s="164" t="n">
        <v>375</v>
      </c>
      <c r="AJ891" s="219" t="n">
        <f aca="false">SeqEnd-SeqBeg+1</f>
        <v>246</v>
      </c>
      <c r="AK891" s="220" t="n">
        <f aca="false">AND( SeqBeg&lt;=Beg  , End &lt;=SeqEnd )</f>
        <v>0</v>
      </c>
      <c r="AL891" s="212"/>
      <c r="AM891" s="212"/>
      <c r="AN891" s="221"/>
      <c r="AO891" s="147" t="s">
        <v>419</v>
      </c>
      <c r="AP891" s="147" t="s">
        <v>419</v>
      </c>
      <c r="AU891" s="146"/>
      <c r="AV891" s="212"/>
      <c r="AW891" s="222" t="str">
        <f aca="false">HYPERLINK(CONCATENATE("http://www.ncbi.nlm.nih.gov/nuccore/",BM891),BM891)</f>
        <v>JQ863408</v>
      </c>
      <c r="AX891" s="219" t="str">
        <f aca="false">CONCATENATE(D891,IF(I891="","",CONCATENATE(".",I891)),IF(K891="","",CONCATENATE(".",K891)),IF(M891="","",CONCATENATE(".",M891)),IF(R891="","",CONCATENATE(".",R891)),IF(U891="","","(*)"))</f>
        <v>3c.DEU.HE.hum.UBMC</v>
      </c>
      <c r="AY891" s="170" t="str">
        <f aca="false">CONCATENATE(BM891,".",BN891)</f>
        <v>JQ863408.3039_2</v>
      </c>
      <c r="AZ891" s="171" t="str">
        <f aca="false">IF(AV891="",IF(ISNUMBER(FIND(".",A891)),LEFT(A891,FIND(".",A891)-1),A891),AV891)</f>
        <v>JQ863408</v>
      </c>
      <c r="BA891" s="171" t="str">
        <f aca="false">IF(ISNUMBER(FIND("-",AZ891)),LEFT(AZ891,FIND("-",AZ891)-1),AZ891)</f>
        <v>JQ863408</v>
      </c>
      <c r="BB891" s="170" t="str">
        <f aca="false"> MEGAname &amp; "="</f>
        <v>JQ863408=</v>
      </c>
      <c r="BC891" s="170" t="str">
        <f aca="false">Clear &amp; IF(span ,"Span","out")</f>
        <v>JQ863408=out</v>
      </c>
      <c r="BD891" s="170" t="str">
        <f aca="false">Clear &amp; IF(span, IF(B891=".","Selected",B891),"out")</f>
        <v>JQ863408=out</v>
      </c>
      <c r="BE891" s="170" t="str">
        <f aca="false">Clear &amp; Strain</f>
        <v>JQ863408=3039_2</v>
      </c>
      <c r="BF891" s="170" t="str">
        <f aca="false">CONCATENATE(A891,"=",F891,". ",AX891,IF(AB891="","",CONCATENATE(".",AB891)))</f>
        <v>JQ863408=3039_2. 3c.DEU.HE.hum.UBMC</v>
      </c>
      <c r="BG891" s="170" t="str">
        <f aca="false">CONCATENATE(A891,"=",F891,". ",AX891)</f>
        <v>JQ863408=3039_2. 3c.DEU.HE.hum.UBMC</v>
      </c>
      <c r="BH891" s="170" t="str">
        <f aca="false">CONCATENATE(A891,"=",AX891)</f>
        <v>JQ863408=3c.DEU.HE.hum.UBMC</v>
      </c>
      <c r="BI891" s="170" t="str">
        <f aca="false">CONCATENATE(A891,"=",ComForSubtype,D891)</f>
        <v>JQ863408=3c</v>
      </c>
      <c r="BJ891" s="170" t="str">
        <f aca="false">CONCATENATE(A891,"=",E891)</f>
        <v>JQ863408=3chi</v>
      </c>
      <c r="BK891" s="170" t="str">
        <f aca="false">CONCATENATE(A891,"=",C891)</f>
        <v>JQ863408=3</v>
      </c>
      <c r="BL891" s="170" t="str">
        <f aca="false">CONCATENATE(D891,"=")</f>
        <v>3c=</v>
      </c>
      <c r="BM891" s="223" t="str">
        <f aca="false">IF(BA891="XX","",BA891)</f>
        <v>JQ863408</v>
      </c>
      <c r="BN891" s="224" t="str">
        <f aca="false">CONCATENATE(IF(F891="","",F891),IF(G891="","",CONCATENATE(" / ",G891)))</f>
        <v>3039_2</v>
      </c>
      <c r="BO891" s="225" t="str">
        <f aca="false">AX891</f>
        <v>3c.DEU.HE.hum.UBMC</v>
      </c>
      <c r="BP891" s="226" t="str">
        <f aca="false">IF(V891="","",V891)</f>
        <v/>
      </c>
      <c r="BQ891" s="226" t="str">
        <f aca="false">IF(W891="","",CONCATENATE(W891,IF(LEFT(AO891,1)="s","+","")))</f>
        <v>3c</v>
      </c>
      <c r="BR891" s="226" t="str">
        <f aca="false">IF(X891="","",CONCATENATE(X891,IF(LEFT(AQ891,1)="s","+","")))</f>
        <v/>
      </c>
      <c r="BS891" s="226" t="str">
        <f aca="false">IF(Y891="","",CONCATENATE(Y891,IF(LEFT(AR891,1)="s","+","")))</f>
        <v/>
      </c>
      <c r="BT891" s="226" t="str">
        <f aca="false">IF(Z891="","",CONCATENATE(Z891,IF(LEFT(AS891,1)="s","+","")))</f>
        <v/>
      </c>
      <c r="BU891" s="227" t="str">
        <f aca="false">IF(AA891="","",CONCATENATE(AA891,IF(LEFT(AT891,1)="s","+","")))</f>
        <v/>
      </c>
      <c r="BV891" s="212"/>
      <c r="BW891" s="177" t="s">
        <v>338</v>
      </c>
      <c r="BX891" s="170" t="str">
        <f aca="false">IF(BW891&lt;&gt;"",IF(ISNUMBER(FIND("=",BW891)),LEFT(BW891,FIND("=",BW891)-1),BW891),BW891)</f>
        <v>xx</v>
      </c>
      <c r="BY891" s="170" t="str">
        <f aca="false">IF(BW891&lt;&gt;"",IF(ISNUMBER(FIND("=",BW891)),RIGHT(BW891,LEN(BW891)-FIND("=",BW891)),""),"")</f>
        <v>Non_select</v>
      </c>
      <c r="BZ891" s="170" t="str">
        <f aca="false">IF(BX891&lt;&gt;"",IF(ISNUMBER(FIND(".",BX891)),LEFT(BX891,FIND(".",BX891)-1),BX891),BX891)</f>
        <v>xx</v>
      </c>
      <c r="CA891" s="170" t="str">
        <f aca="false">IF(BX891&lt;&gt;"",IF(ISNUMBER(FIND(".",BX891)),RIGHT(BX891,LEN(BX891)-FIND(".",BX891)),""),"")</f>
        <v/>
      </c>
      <c r="CB891" s="212"/>
      <c r="CC891" s="170" t="str">
        <f aca="false">A891</f>
        <v>JQ863408</v>
      </c>
      <c r="CD891" s="178" t="s">
        <v>339</v>
      </c>
      <c r="CE891" s="178" t="s">
        <v>340</v>
      </c>
      <c r="CF891" s="178" t="s">
        <v>341</v>
      </c>
      <c r="CG891" s="212"/>
      <c r="CH891" s="212"/>
      <c r="CI891" s="212"/>
      <c r="CJ891" s="212"/>
      <c r="CK891" s="178"/>
      <c r="CL891" s="212"/>
      <c r="CM891" s="212"/>
      <c r="CN891" s="212"/>
      <c r="CO891" s="212"/>
      <c r="CP891" s="212"/>
      <c r="CQ891" s="212"/>
      <c r="CR891" s="228" t="n">
        <f aca="false">C891</f>
        <v>3</v>
      </c>
      <c r="CS891" s="229" t="str">
        <f aca="false">D891</f>
        <v>3c</v>
      </c>
      <c r="CT891" s="170" t="str">
        <f aca="false">CONCATENATE(CD891," strain ",CM891," ",CL891,", partial cds")</f>
        <v>Hepatitis E virus strain  , partial cds</v>
      </c>
    </row>
    <row r="892" customFormat="false" ht="11.9" hidden="false" customHeight="true" outlineLevel="0" collapsed="false">
      <c r="A892" s="208" t="s">
        <v>2100</v>
      </c>
      <c r="B892" s="147" t="n">
        <v>3</v>
      </c>
      <c r="C892" s="148" t="n">
        <v>3</v>
      </c>
      <c r="D892" s="149" t="s">
        <v>947</v>
      </c>
      <c r="E892" s="150" t="s">
        <v>949</v>
      </c>
      <c r="F892" s="210" t="s">
        <v>2101</v>
      </c>
      <c r="G892" s="212"/>
      <c r="H892" s="146" t="s">
        <v>405</v>
      </c>
      <c r="I892" s="153" t="s">
        <v>412</v>
      </c>
      <c r="J892" s="146" t="s">
        <v>395</v>
      </c>
      <c r="K892" s="155" t="s">
        <v>2102</v>
      </c>
      <c r="L892" s="212"/>
      <c r="M892" s="157" t="s">
        <v>348</v>
      </c>
      <c r="N892" s="158" t="s">
        <v>740</v>
      </c>
      <c r="O892" s="159" t="n">
        <v>2011</v>
      </c>
      <c r="P892" s="212"/>
      <c r="Q892" s="212"/>
      <c r="R892" s="159" t="s">
        <v>86</v>
      </c>
      <c r="S892" s="159"/>
      <c r="T892" s="214"/>
      <c r="U892" s="215"/>
      <c r="V892" s="209"/>
      <c r="W892" s="217" t="s">
        <v>947</v>
      </c>
      <c r="X892" s="209"/>
      <c r="Y892" s="209"/>
      <c r="Z892" s="209"/>
      <c r="AA892" s="216"/>
      <c r="AB892" s="217"/>
      <c r="AC892" s="163" t="n">
        <v>242</v>
      </c>
      <c r="AD892" s="209"/>
      <c r="AE892" s="209"/>
      <c r="AF892" s="209"/>
      <c r="AG892" s="218"/>
      <c r="AH892" s="164" t="n">
        <v>130</v>
      </c>
      <c r="AI892" s="164" t="n">
        <v>375</v>
      </c>
      <c r="AJ892" s="219" t="n">
        <f aca="false">SeqEnd-SeqBeg+1</f>
        <v>246</v>
      </c>
      <c r="AK892" s="220" t="n">
        <f aca="false">AND( SeqBeg&lt;=Beg  , End &lt;=SeqEnd )</f>
        <v>0</v>
      </c>
      <c r="AL892" s="212"/>
      <c r="AM892" s="212"/>
      <c r="AN892" s="221"/>
      <c r="AO892" s="147" t="s">
        <v>419</v>
      </c>
      <c r="AP892" s="147" t="s">
        <v>419</v>
      </c>
      <c r="AU892" s="146"/>
      <c r="AV892" s="212"/>
      <c r="AW892" s="222" t="str">
        <f aca="false">HYPERLINK(CONCATENATE("http://www.ncbi.nlm.nih.gov/nuccore/",BM892),BM892)</f>
        <v>JQ863416</v>
      </c>
      <c r="AX892" s="219" t="str">
        <f aca="false">CONCATENATE(D892,IF(I892="","",CONCATENATE(".",I892)),IF(K892="","",CONCATENATE(".",K892)),IF(M892="","",CONCATENATE(".",M892)),IF(R892="","",CONCATENATE(".",R892)),IF(U892="","","(*)"))</f>
        <v>3c.DEU.NRW.hum.UBMC</v>
      </c>
      <c r="AY892" s="170" t="str">
        <f aca="false">CONCATENATE(BM892,".",BN892)</f>
        <v>JQ863416.3306_4</v>
      </c>
      <c r="AZ892" s="171" t="str">
        <f aca="false">IF(AV892="",IF(ISNUMBER(FIND(".",A892)),LEFT(A892,FIND(".",A892)-1),A892),AV892)</f>
        <v>JQ863416</v>
      </c>
      <c r="BA892" s="171" t="str">
        <f aca="false">IF(ISNUMBER(FIND("-",AZ892)),LEFT(AZ892,FIND("-",AZ892)-1),AZ892)</f>
        <v>JQ863416</v>
      </c>
      <c r="BB892" s="170" t="str">
        <f aca="false"> MEGAname &amp; "="</f>
        <v>JQ863416=</v>
      </c>
      <c r="BC892" s="170" t="str">
        <f aca="false">Clear &amp; IF(span ,"Span","out")</f>
        <v>JQ863416=out</v>
      </c>
      <c r="BD892" s="170" t="str">
        <f aca="false">Clear &amp; IF(span, IF(B892=".","Selected",B892),"out")</f>
        <v>JQ863416=out</v>
      </c>
      <c r="BE892" s="170" t="str">
        <f aca="false">Clear &amp; Strain</f>
        <v>JQ863416=3306_4</v>
      </c>
      <c r="BF892" s="170" t="str">
        <f aca="false">CONCATENATE(A892,"=",F892,". ",AX892,IF(AB892="","",CONCATENATE(".",AB892)))</f>
        <v>JQ863416=3306_4. 3c.DEU.NRW.hum.UBMC</v>
      </c>
      <c r="BG892" s="170" t="str">
        <f aca="false">CONCATENATE(A892,"=",F892,". ",AX892)</f>
        <v>JQ863416=3306_4. 3c.DEU.NRW.hum.UBMC</v>
      </c>
      <c r="BH892" s="170" t="str">
        <f aca="false">CONCATENATE(A892,"=",AX892)</f>
        <v>JQ863416=3c.DEU.NRW.hum.UBMC</v>
      </c>
      <c r="BI892" s="170" t="str">
        <f aca="false">CONCATENATE(A892,"=",ComForSubtype,D892)</f>
        <v>JQ863416=3c</v>
      </c>
      <c r="BJ892" s="170" t="str">
        <f aca="false">CONCATENATE(A892,"=",E892)</f>
        <v>JQ863416=3chi</v>
      </c>
      <c r="BK892" s="170" t="str">
        <f aca="false">CONCATENATE(A892,"=",C892)</f>
        <v>JQ863416=3</v>
      </c>
      <c r="BL892" s="170" t="str">
        <f aca="false">CONCATENATE(D892,"=")</f>
        <v>3c=</v>
      </c>
      <c r="BM892" s="223" t="str">
        <f aca="false">IF(BA892="XX","",BA892)</f>
        <v>JQ863416</v>
      </c>
      <c r="BN892" s="224" t="str">
        <f aca="false">CONCATENATE(IF(F892="","",F892),IF(G892="","",CONCATENATE(" / ",G892)))</f>
        <v>3306_4</v>
      </c>
      <c r="BO892" s="225" t="str">
        <f aca="false">AX892</f>
        <v>3c.DEU.NRW.hum.UBMC</v>
      </c>
      <c r="BP892" s="226" t="str">
        <f aca="false">IF(V892="","",V892)</f>
        <v/>
      </c>
      <c r="BQ892" s="226" t="str">
        <f aca="false">IF(W892="","",CONCATENATE(W892,IF(LEFT(AO892,1)="s","+","")))</f>
        <v>3c</v>
      </c>
      <c r="BR892" s="226" t="str">
        <f aca="false">IF(X892="","",CONCATENATE(X892,IF(LEFT(AQ892,1)="s","+","")))</f>
        <v/>
      </c>
      <c r="BS892" s="226" t="str">
        <f aca="false">IF(Y892="","",CONCATENATE(Y892,IF(LEFT(AR892,1)="s","+","")))</f>
        <v/>
      </c>
      <c r="BT892" s="226" t="str">
        <f aca="false">IF(Z892="","",CONCATENATE(Z892,IF(LEFT(AS892,1)="s","+","")))</f>
        <v/>
      </c>
      <c r="BU892" s="227" t="str">
        <f aca="false">IF(AA892="","",CONCATENATE(AA892,IF(LEFT(AT892,1)="s","+","")))</f>
        <v/>
      </c>
      <c r="BV892" s="212"/>
      <c r="BW892" s="177" t="s">
        <v>338</v>
      </c>
      <c r="BX892" s="170" t="str">
        <f aca="false">IF(BW892&lt;&gt;"",IF(ISNUMBER(FIND("=",BW892)),LEFT(BW892,FIND("=",BW892)-1),BW892),BW892)</f>
        <v>xx</v>
      </c>
      <c r="BY892" s="170" t="str">
        <f aca="false">IF(BW892&lt;&gt;"",IF(ISNUMBER(FIND("=",BW892)),RIGHT(BW892,LEN(BW892)-FIND("=",BW892)),""),"")</f>
        <v>Non_select</v>
      </c>
      <c r="BZ892" s="170" t="str">
        <f aca="false">IF(BX892&lt;&gt;"",IF(ISNUMBER(FIND(".",BX892)),LEFT(BX892,FIND(".",BX892)-1),BX892),BX892)</f>
        <v>xx</v>
      </c>
      <c r="CA892" s="170" t="str">
        <f aca="false">IF(BX892&lt;&gt;"",IF(ISNUMBER(FIND(".",BX892)),RIGHT(BX892,LEN(BX892)-FIND(".",BX892)),""),"")</f>
        <v/>
      </c>
      <c r="CB892" s="212"/>
      <c r="CC892" s="170" t="str">
        <f aca="false">A892</f>
        <v>JQ863416</v>
      </c>
      <c r="CD892" s="178" t="s">
        <v>339</v>
      </c>
      <c r="CE892" s="178" t="s">
        <v>340</v>
      </c>
      <c r="CF892" s="178" t="s">
        <v>341</v>
      </c>
      <c r="CG892" s="212"/>
      <c r="CH892" s="212"/>
      <c r="CI892" s="212"/>
      <c r="CJ892" s="212"/>
      <c r="CK892" s="178"/>
      <c r="CL892" s="212"/>
      <c r="CM892" s="212"/>
      <c r="CN892" s="212"/>
      <c r="CO892" s="212"/>
      <c r="CP892" s="212"/>
      <c r="CQ892" s="212"/>
      <c r="CR892" s="228" t="n">
        <f aca="false">C892</f>
        <v>3</v>
      </c>
      <c r="CS892" s="229" t="str">
        <f aca="false">D892</f>
        <v>3c</v>
      </c>
      <c r="CT892" s="170" t="str">
        <f aca="false">CONCATENATE(CD892," strain ",CM892," ",CL892,", partial cds")</f>
        <v>Hepatitis E virus strain  , partial cds</v>
      </c>
    </row>
    <row r="893" customFormat="false" ht="11.9" hidden="false" customHeight="true" outlineLevel="0" collapsed="false">
      <c r="A893" s="208" t="s">
        <v>2103</v>
      </c>
      <c r="B893" s="147" t="n">
        <v>3</v>
      </c>
      <c r="C893" s="148" t="n">
        <v>3</v>
      </c>
      <c r="D893" s="149" t="s">
        <v>947</v>
      </c>
      <c r="E893" s="150" t="s">
        <v>949</v>
      </c>
      <c r="F893" s="210" t="s">
        <v>2104</v>
      </c>
      <c r="G893" s="212"/>
      <c r="H893" s="146" t="s">
        <v>405</v>
      </c>
      <c r="I893" s="153" t="s">
        <v>412</v>
      </c>
      <c r="J893" s="146" t="s">
        <v>395</v>
      </c>
      <c r="K893" s="155" t="s">
        <v>2102</v>
      </c>
      <c r="L893" s="212"/>
      <c r="M893" s="157" t="s">
        <v>348</v>
      </c>
      <c r="N893" s="158" t="s">
        <v>740</v>
      </c>
      <c r="O893" s="159" t="n">
        <v>2011</v>
      </c>
      <c r="P893" s="212"/>
      <c r="Q893" s="212"/>
      <c r="R893" s="159" t="s">
        <v>86</v>
      </c>
      <c r="S893" s="159"/>
      <c r="T893" s="214"/>
      <c r="U893" s="215"/>
      <c r="V893" s="209"/>
      <c r="W893" s="217" t="s">
        <v>947</v>
      </c>
      <c r="X893" s="209"/>
      <c r="Y893" s="209"/>
      <c r="Z893" s="209"/>
      <c r="AA893" s="216"/>
      <c r="AB893" s="217"/>
      <c r="AC893" s="163" t="n">
        <v>242</v>
      </c>
      <c r="AD893" s="209"/>
      <c r="AE893" s="209"/>
      <c r="AF893" s="209"/>
      <c r="AG893" s="218"/>
      <c r="AH893" s="164" t="n">
        <v>130</v>
      </c>
      <c r="AI893" s="164" t="n">
        <v>375</v>
      </c>
      <c r="AJ893" s="219" t="n">
        <f aca="false">SeqEnd-SeqBeg+1</f>
        <v>246</v>
      </c>
      <c r="AK893" s="220" t="n">
        <f aca="false">AND( SeqBeg&lt;=Beg  , End &lt;=SeqEnd )</f>
        <v>0</v>
      </c>
      <c r="AL893" s="212"/>
      <c r="AM893" s="212"/>
      <c r="AN893" s="221"/>
      <c r="AO893" s="147" t="s">
        <v>419</v>
      </c>
      <c r="AP893" s="147" t="s">
        <v>419</v>
      </c>
      <c r="AU893" s="146"/>
      <c r="AV893" s="212"/>
      <c r="AW893" s="222" t="str">
        <f aca="false">HYPERLINK(CONCATENATE("http://www.ncbi.nlm.nih.gov/nuccore/",BM893),BM893)</f>
        <v>JQ863415</v>
      </c>
      <c r="AX893" s="219" t="str">
        <f aca="false">CONCATENATE(D893,IF(I893="","",CONCATENATE(".",I893)),IF(K893="","",CONCATENATE(".",K893)),IF(M893="","",CONCATENATE(".",M893)),IF(R893="","",CONCATENATE(".",R893)),IF(U893="","","(*)"))</f>
        <v>3c.DEU.NRW.hum.UBMC</v>
      </c>
      <c r="AY893" s="170" t="str">
        <f aca="false">CONCATENATE(BM893,".",BN893)</f>
        <v>JQ863415.4046_3</v>
      </c>
      <c r="AZ893" s="171" t="str">
        <f aca="false">IF(AV893="",IF(ISNUMBER(FIND(".",A893)),LEFT(A893,FIND(".",A893)-1),A893),AV893)</f>
        <v>JQ863415</v>
      </c>
      <c r="BA893" s="171" t="str">
        <f aca="false">IF(ISNUMBER(FIND("-",AZ893)),LEFT(AZ893,FIND("-",AZ893)-1),AZ893)</f>
        <v>JQ863415</v>
      </c>
      <c r="BB893" s="170" t="str">
        <f aca="false"> MEGAname &amp; "="</f>
        <v>JQ863415=</v>
      </c>
      <c r="BC893" s="170" t="str">
        <f aca="false">Clear &amp; IF(span ,"Span","out")</f>
        <v>JQ863415=out</v>
      </c>
      <c r="BD893" s="170" t="str">
        <f aca="false">Clear &amp; IF(span, IF(B893=".","Selected",B893),"out")</f>
        <v>JQ863415=out</v>
      </c>
      <c r="BE893" s="170" t="str">
        <f aca="false">Clear &amp; Strain</f>
        <v>JQ863415=4046_3</v>
      </c>
      <c r="BF893" s="170" t="str">
        <f aca="false">CONCATENATE(A893,"=",F893,". ",AX893,IF(AB893="","",CONCATENATE(".",AB893)))</f>
        <v>JQ863415=4046_3. 3c.DEU.NRW.hum.UBMC</v>
      </c>
      <c r="BG893" s="170" t="str">
        <f aca="false">CONCATENATE(A893,"=",F893,". ",AX893)</f>
        <v>JQ863415=4046_3. 3c.DEU.NRW.hum.UBMC</v>
      </c>
      <c r="BH893" s="170" t="str">
        <f aca="false">CONCATENATE(A893,"=",AX893)</f>
        <v>JQ863415=3c.DEU.NRW.hum.UBMC</v>
      </c>
      <c r="BI893" s="170" t="str">
        <f aca="false">CONCATENATE(A893,"=",ComForSubtype,D893)</f>
        <v>JQ863415=3c</v>
      </c>
      <c r="BJ893" s="170" t="str">
        <f aca="false">CONCATENATE(A893,"=",E893)</f>
        <v>JQ863415=3chi</v>
      </c>
      <c r="BK893" s="170" t="str">
        <f aca="false">CONCATENATE(A893,"=",C893)</f>
        <v>JQ863415=3</v>
      </c>
      <c r="BL893" s="170" t="str">
        <f aca="false">CONCATENATE(D893,"=")</f>
        <v>3c=</v>
      </c>
      <c r="BM893" s="223" t="str">
        <f aca="false">IF(BA893="XX","",BA893)</f>
        <v>JQ863415</v>
      </c>
      <c r="BN893" s="224" t="str">
        <f aca="false">CONCATENATE(IF(F893="","",F893),IF(G893="","",CONCATENATE(" / ",G893)))</f>
        <v>4046_3</v>
      </c>
      <c r="BO893" s="225" t="str">
        <f aca="false">AX893</f>
        <v>3c.DEU.NRW.hum.UBMC</v>
      </c>
      <c r="BP893" s="226" t="str">
        <f aca="false">IF(V893="","",V893)</f>
        <v/>
      </c>
      <c r="BQ893" s="226" t="str">
        <f aca="false">IF(W893="","",CONCATENATE(W893,IF(LEFT(AO893,1)="s","+","")))</f>
        <v>3c</v>
      </c>
      <c r="BR893" s="226" t="str">
        <f aca="false">IF(X893="","",CONCATENATE(X893,IF(LEFT(AQ893,1)="s","+","")))</f>
        <v/>
      </c>
      <c r="BS893" s="226" t="str">
        <f aca="false">IF(Y893="","",CONCATENATE(Y893,IF(LEFT(AR893,1)="s","+","")))</f>
        <v/>
      </c>
      <c r="BT893" s="226" t="str">
        <f aca="false">IF(Z893="","",CONCATENATE(Z893,IF(LEFT(AS893,1)="s","+","")))</f>
        <v/>
      </c>
      <c r="BU893" s="227" t="str">
        <f aca="false">IF(AA893="","",CONCATENATE(AA893,IF(LEFT(AT893,1)="s","+","")))</f>
        <v/>
      </c>
      <c r="BV893" s="212"/>
      <c r="BW893" s="177" t="s">
        <v>338</v>
      </c>
      <c r="BX893" s="170" t="str">
        <f aca="false">IF(BW893&lt;&gt;"",IF(ISNUMBER(FIND("=",BW893)),LEFT(BW893,FIND("=",BW893)-1),BW893),BW893)</f>
        <v>xx</v>
      </c>
      <c r="BY893" s="170" t="str">
        <f aca="false">IF(BW893&lt;&gt;"",IF(ISNUMBER(FIND("=",BW893)),RIGHT(BW893,LEN(BW893)-FIND("=",BW893)),""),"")</f>
        <v>Non_select</v>
      </c>
      <c r="BZ893" s="170" t="str">
        <f aca="false">IF(BX893&lt;&gt;"",IF(ISNUMBER(FIND(".",BX893)),LEFT(BX893,FIND(".",BX893)-1),BX893),BX893)</f>
        <v>xx</v>
      </c>
      <c r="CA893" s="170" t="str">
        <f aca="false">IF(BX893&lt;&gt;"",IF(ISNUMBER(FIND(".",BX893)),RIGHT(BX893,LEN(BX893)-FIND(".",BX893)),""),"")</f>
        <v/>
      </c>
      <c r="CB893" s="212"/>
      <c r="CC893" s="170" t="str">
        <f aca="false">A893</f>
        <v>JQ863415</v>
      </c>
      <c r="CD893" s="178" t="s">
        <v>339</v>
      </c>
      <c r="CE893" s="178" t="s">
        <v>340</v>
      </c>
      <c r="CF893" s="178" t="s">
        <v>341</v>
      </c>
      <c r="CG893" s="212"/>
      <c r="CH893" s="212"/>
      <c r="CI893" s="212"/>
      <c r="CJ893" s="212"/>
      <c r="CK893" s="178"/>
      <c r="CL893" s="212"/>
      <c r="CM893" s="212"/>
      <c r="CN893" s="212"/>
      <c r="CO893" s="212"/>
      <c r="CP893" s="212"/>
      <c r="CQ893" s="212"/>
      <c r="CR893" s="228" t="n">
        <f aca="false">C893</f>
        <v>3</v>
      </c>
      <c r="CS893" s="229" t="str">
        <f aca="false">D893</f>
        <v>3c</v>
      </c>
      <c r="CT893" s="170" t="str">
        <f aca="false">CONCATENATE(CD893," strain ",CM893," ",CL893,", partial cds")</f>
        <v>Hepatitis E virus strain  , partial cds</v>
      </c>
    </row>
    <row r="894" customFormat="false" ht="11.9" hidden="false" customHeight="true" outlineLevel="0" collapsed="false">
      <c r="A894" s="208" t="s">
        <v>2105</v>
      </c>
      <c r="B894" s="147" t="n">
        <v>3</v>
      </c>
      <c r="C894" s="148" t="n">
        <v>3</v>
      </c>
      <c r="D894" s="149" t="s">
        <v>947</v>
      </c>
      <c r="E894" s="150" t="s">
        <v>949</v>
      </c>
      <c r="F894" s="210" t="s">
        <v>2106</v>
      </c>
      <c r="G894" s="212"/>
      <c r="H894" s="146" t="s">
        <v>405</v>
      </c>
      <c r="I894" s="153" t="s">
        <v>412</v>
      </c>
      <c r="J894" s="146" t="s">
        <v>395</v>
      </c>
      <c r="K894" s="155" t="s">
        <v>2097</v>
      </c>
      <c r="L894" s="212"/>
      <c r="M894" s="157" t="s">
        <v>348</v>
      </c>
      <c r="N894" s="158" t="s">
        <v>740</v>
      </c>
      <c r="O894" s="159" t="n">
        <v>2011</v>
      </c>
      <c r="P894" s="212"/>
      <c r="Q894" s="212"/>
      <c r="R894" s="159" t="s">
        <v>86</v>
      </c>
      <c r="S894" s="159"/>
      <c r="T894" s="214"/>
      <c r="U894" s="215"/>
      <c r="V894" s="209"/>
      <c r="W894" s="217" t="s">
        <v>947</v>
      </c>
      <c r="X894" s="209"/>
      <c r="Y894" s="209"/>
      <c r="Z894" s="209"/>
      <c r="AA894" s="216"/>
      <c r="AB894" s="217"/>
      <c r="AC894" s="163" t="n">
        <v>242</v>
      </c>
      <c r="AD894" s="209"/>
      <c r="AE894" s="209"/>
      <c r="AF894" s="209"/>
      <c r="AG894" s="218"/>
      <c r="AH894" s="164" t="n">
        <v>130</v>
      </c>
      <c r="AI894" s="164" t="n">
        <v>375</v>
      </c>
      <c r="AJ894" s="219" t="n">
        <f aca="false">SeqEnd-SeqBeg+1</f>
        <v>246</v>
      </c>
      <c r="AK894" s="220" t="n">
        <f aca="false">AND( SeqBeg&lt;=Beg  , End &lt;=SeqEnd )</f>
        <v>0</v>
      </c>
      <c r="AL894" s="212"/>
      <c r="AM894" s="212"/>
      <c r="AN894" s="221"/>
      <c r="AO894" s="147" t="s">
        <v>419</v>
      </c>
      <c r="AP894" s="147" t="s">
        <v>419</v>
      </c>
      <c r="AU894" s="146"/>
      <c r="AV894" s="212"/>
      <c r="AW894" s="222" t="str">
        <f aca="false">HYPERLINK(CONCATENATE("http://www.ncbi.nlm.nih.gov/nuccore/",BM894),BM894)</f>
        <v>JQ863413</v>
      </c>
      <c r="AX894" s="219" t="str">
        <f aca="false">CONCATENATE(D894,IF(I894="","",CONCATENATE(".",I894)),IF(K894="","",CONCATENATE(".",K894)),IF(M894="","",CONCATENATE(".",M894)),IF(R894="","",CONCATENATE(".",R894)),IF(U894="","","(*)"))</f>
        <v>3c.DEU.HE.hum.UBMC</v>
      </c>
      <c r="AY894" s="170" t="str">
        <f aca="false">CONCATENATE(BM894,".",BN894)</f>
        <v>JQ863413.4163_5</v>
      </c>
      <c r="AZ894" s="171" t="str">
        <f aca="false">IF(AV894="",IF(ISNUMBER(FIND(".",A894)),LEFT(A894,FIND(".",A894)-1),A894),AV894)</f>
        <v>JQ863413</v>
      </c>
      <c r="BA894" s="171" t="str">
        <f aca="false">IF(ISNUMBER(FIND("-",AZ894)),LEFT(AZ894,FIND("-",AZ894)-1),AZ894)</f>
        <v>JQ863413</v>
      </c>
      <c r="BB894" s="170" t="str">
        <f aca="false"> MEGAname &amp; "="</f>
        <v>JQ863413=</v>
      </c>
      <c r="BC894" s="170" t="str">
        <f aca="false">Clear &amp; IF(span ,"Span","out")</f>
        <v>JQ863413=out</v>
      </c>
      <c r="BD894" s="170" t="str">
        <f aca="false">Clear &amp; IF(span, IF(B894=".","Selected",B894),"out")</f>
        <v>JQ863413=out</v>
      </c>
      <c r="BE894" s="170" t="str">
        <f aca="false">Clear &amp; Strain</f>
        <v>JQ863413=4163_5</v>
      </c>
      <c r="BF894" s="170" t="str">
        <f aca="false">CONCATENATE(A894,"=",F894,". ",AX894,IF(AB894="","",CONCATENATE(".",AB894)))</f>
        <v>JQ863413=4163_5. 3c.DEU.HE.hum.UBMC</v>
      </c>
      <c r="BG894" s="170" t="str">
        <f aca="false">CONCATENATE(A894,"=",F894,". ",AX894)</f>
        <v>JQ863413=4163_5. 3c.DEU.HE.hum.UBMC</v>
      </c>
      <c r="BH894" s="170" t="str">
        <f aca="false">CONCATENATE(A894,"=",AX894)</f>
        <v>JQ863413=3c.DEU.HE.hum.UBMC</v>
      </c>
      <c r="BI894" s="170" t="str">
        <f aca="false">CONCATENATE(A894,"=",ComForSubtype,D894)</f>
        <v>JQ863413=3c</v>
      </c>
      <c r="BJ894" s="170" t="str">
        <f aca="false">CONCATENATE(A894,"=",E894)</f>
        <v>JQ863413=3chi</v>
      </c>
      <c r="BK894" s="170" t="str">
        <f aca="false">CONCATENATE(A894,"=",C894)</f>
        <v>JQ863413=3</v>
      </c>
      <c r="BL894" s="170" t="str">
        <f aca="false">CONCATENATE(D894,"=")</f>
        <v>3c=</v>
      </c>
      <c r="BM894" s="223" t="str">
        <f aca="false">IF(BA894="XX","",BA894)</f>
        <v>JQ863413</v>
      </c>
      <c r="BN894" s="224" t="str">
        <f aca="false">CONCATENATE(IF(F894="","",F894),IF(G894="","",CONCATENATE(" / ",G894)))</f>
        <v>4163_5</v>
      </c>
      <c r="BO894" s="225" t="str">
        <f aca="false">AX894</f>
        <v>3c.DEU.HE.hum.UBMC</v>
      </c>
      <c r="BP894" s="226" t="str">
        <f aca="false">IF(V894="","",V894)</f>
        <v/>
      </c>
      <c r="BQ894" s="226" t="str">
        <f aca="false">IF(W894="","",CONCATENATE(W894,IF(LEFT(AO894,1)="s","+","")))</f>
        <v>3c</v>
      </c>
      <c r="BR894" s="226" t="str">
        <f aca="false">IF(X894="","",CONCATENATE(X894,IF(LEFT(AQ894,1)="s","+","")))</f>
        <v/>
      </c>
      <c r="BS894" s="226" t="str">
        <f aca="false">IF(Y894="","",CONCATENATE(Y894,IF(LEFT(AR894,1)="s","+","")))</f>
        <v/>
      </c>
      <c r="BT894" s="226" t="str">
        <f aca="false">IF(Z894="","",CONCATENATE(Z894,IF(LEFT(AS894,1)="s","+","")))</f>
        <v/>
      </c>
      <c r="BU894" s="227" t="str">
        <f aca="false">IF(AA894="","",CONCATENATE(AA894,IF(LEFT(AT894,1)="s","+","")))</f>
        <v/>
      </c>
      <c r="BV894" s="212"/>
      <c r="BW894" s="177" t="s">
        <v>338</v>
      </c>
      <c r="BX894" s="170" t="str">
        <f aca="false">IF(BW894&lt;&gt;"",IF(ISNUMBER(FIND("=",BW894)),LEFT(BW894,FIND("=",BW894)-1),BW894),BW894)</f>
        <v>xx</v>
      </c>
      <c r="BY894" s="170" t="str">
        <f aca="false">IF(BW894&lt;&gt;"",IF(ISNUMBER(FIND("=",BW894)),RIGHT(BW894,LEN(BW894)-FIND("=",BW894)),""),"")</f>
        <v>Non_select</v>
      </c>
      <c r="BZ894" s="170" t="str">
        <f aca="false">IF(BX894&lt;&gt;"",IF(ISNUMBER(FIND(".",BX894)),LEFT(BX894,FIND(".",BX894)-1),BX894),BX894)</f>
        <v>xx</v>
      </c>
      <c r="CA894" s="170" t="str">
        <f aca="false">IF(BX894&lt;&gt;"",IF(ISNUMBER(FIND(".",BX894)),RIGHT(BX894,LEN(BX894)-FIND(".",BX894)),""),"")</f>
        <v/>
      </c>
      <c r="CB894" s="212"/>
      <c r="CC894" s="170" t="str">
        <f aca="false">A894</f>
        <v>JQ863413</v>
      </c>
      <c r="CD894" s="178" t="s">
        <v>339</v>
      </c>
      <c r="CE894" s="178" t="s">
        <v>340</v>
      </c>
      <c r="CF894" s="178" t="s">
        <v>341</v>
      </c>
      <c r="CG894" s="212"/>
      <c r="CH894" s="212"/>
      <c r="CI894" s="212"/>
      <c r="CJ894" s="212"/>
      <c r="CK894" s="178"/>
      <c r="CL894" s="212"/>
      <c r="CM894" s="212"/>
      <c r="CN894" s="212"/>
      <c r="CO894" s="212"/>
      <c r="CP894" s="212"/>
      <c r="CQ894" s="212"/>
      <c r="CR894" s="228" t="n">
        <f aca="false">C894</f>
        <v>3</v>
      </c>
      <c r="CS894" s="229" t="str">
        <f aca="false">D894</f>
        <v>3c</v>
      </c>
      <c r="CT894" s="170" t="str">
        <f aca="false">CONCATENATE(CD894," strain ",CM894," ",CL894,", partial cds")</f>
        <v>Hepatitis E virus strain  , partial cds</v>
      </c>
    </row>
    <row r="895" customFormat="false" ht="11.9" hidden="false" customHeight="true" outlineLevel="0" collapsed="false">
      <c r="A895" s="208" t="s">
        <v>2107</v>
      </c>
      <c r="B895" s="147" t="n">
        <v>3</v>
      </c>
      <c r="C895" s="148" t="n">
        <v>3</v>
      </c>
      <c r="D895" s="149" t="s">
        <v>947</v>
      </c>
      <c r="E895" s="150" t="s">
        <v>949</v>
      </c>
      <c r="F895" s="210" t="s">
        <v>2108</v>
      </c>
      <c r="G895" s="212"/>
      <c r="H895" s="146" t="s">
        <v>405</v>
      </c>
      <c r="I895" s="153" t="s">
        <v>412</v>
      </c>
      <c r="J895" s="146" t="s">
        <v>395</v>
      </c>
      <c r="K895" s="155" t="s">
        <v>2109</v>
      </c>
      <c r="L895" s="212"/>
      <c r="M895" s="157" t="s">
        <v>348</v>
      </c>
      <c r="N895" s="158" t="s">
        <v>740</v>
      </c>
      <c r="O895" s="159" t="n">
        <v>2011</v>
      </c>
      <c r="P895" s="212"/>
      <c r="Q895" s="212"/>
      <c r="R895" s="159" t="s">
        <v>86</v>
      </c>
      <c r="S895" s="159"/>
      <c r="T895" s="214"/>
      <c r="U895" s="215"/>
      <c r="V895" s="209"/>
      <c r="W895" s="217" t="s">
        <v>947</v>
      </c>
      <c r="X895" s="209"/>
      <c r="Y895" s="209"/>
      <c r="Z895" s="209"/>
      <c r="AA895" s="216"/>
      <c r="AB895" s="217"/>
      <c r="AC895" s="163" t="n">
        <v>242</v>
      </c>
      <c r="AD895" s="209"/>
      <c r="AE895" s="209"/>
      <c r="AF895" s="209"/>
      <c r="AG895" s="218"/>
      <c r="AH895" s="164" t="n">
        <v>130</v>
      </c>
      <c r="AI895" s="164" t="n">
        <v>375</v>
      </c>
      <c r="AJ895" s="219" t="n">
        <f aca="false">SeqEnd-SeqBeg+1</f>
        <v>246</v>
      </c>
      <c r="AK895" s="220" t="n">
        <f aca="false">AND( SeqBeg&lt;=Beg  , End &lt;=SeqEnd )</f>
        <v>0</v>
      </c>
      <c r="AL895" s="212"/>
      <c r="AM895" s="212"/>
      <c r="AN895" s="221"/>
      <c r="AO895" s="147" t="s">
        <v>419</v>
      </c>
      <c r="AP895" s="147" t="s">
        <v>419</v>
      </c>
      <c r="AU895" s="146"/>
      <c r="AV895" s="212"/>
      <c r="AW895" s="222" t="str">
        <f aca="false">HYPERLINK(CONCATENATE("http://www.ncbi.nlm.nih.gov/nuccore/",BM895),BM895)</f>
        <v>JQ863417</v>
      </c>
      <c r="AX895" s="219" t="str">
        <f aca="false">CONCATENATE(D895,IF(I895="","",CONCATENATE(".",I895)),IF(K895="","",CONCATENATE(".",K895)),IF(M895="","",CONCATENATE(".",M895)),IF(R895="","",CONCATENATE(".",R895)),IF(U895="","","(*)"))</f>
        <v>3c.DEU.LS.hum.UBMC</v>
      </c>
      <c r="AY895" s="170" t="str">
        <f aca="false">CONCATENATE(BM895,".",BN895)</f>
        <v>JQ863417.4423_12</v>
      </c>
      <c r="AZ895" s="171" t="str">
        <f aca="false">IF(AV895="",IF(ISNUMBER(FIND(".",A895)),LEFT(A895,FIND(".",A895)-1),A895),AV895)</f>
        <v>JQ863417</v>
      </c>
      <c r="BA895" s="171" t="str">
        <f aca="false">IF(ISNUMBER(FIND("-",AZ895)),LEFT(AZ895,FIND("-",AZ895)-1),AZ895)</f>
        <v>JQ863417</v>
      </c>
      <c r="BB895" s="170" t="str">
        <f aca="false"> MEGAname &amp; "="</f>
        <v>JQ863417=</v>
      </c>
      <c r="BC895" s="170" t="str">
        <f aca="false">Clear &amp; IF(span ,"Span","out")</f>
        <v>JQ863417=out</v>
      </c>
      <c r="BD895" s="170" t="str">
        <f aca="false">Clear &amp; IF(span, IF(B895=".","Selected",B895),"out")</f>
        <v>JQ863417=out</v>
      </c>
      <c r="BE895" s="170" t="str">
        <f aca="false">Clear &amp; Strain</f>
        <v>JQ863417=4423_12</v>
      </c>
      <c r="BF895" s="170" t="str">
        <f aca="false">CONCATENATE(A895,"=",F895,". ",AX895,IF(AB895="","",CONCATENATE(".",AB895)))</f>
        <v>JQ863417=4423_12. 3c.DEU.LS.hum.UBMC</v>
      </c>
      <c r="BG895" s="170" t="str">
        <f aca="false">CONCATENATE(A895,"=",F895,". ",AX895)</f>
        <v>JQ863417=4423_12. 3c.DEU.LS.hum.UBMC</v>
      </c>
      <c r="BH895" s="170" t="str">
        <f aca="false">CONCATENATE(A895,"=",AX895)</f>
        <v>JQ863417=3c.DEU.LS.hum.UBMC</v>
      </c>
      <c r="BI895" s="170" t="str">
        <f aca="false">CONCATENATE(A895,"=",ComForSubtype,D895)</f>
        <v>JQ863417=3c</v>
      </c>
      <c r="BJ895" s="170" t="str">
        <f aca="false">CONCATENATE(A895,"=",E895)</f>
        <v>JQ863417=3chi</v>
      </c>
      <c r="BK895" s="170" t="str">
        <f aca="false">CONCATENATE(A895,"=",C895)</f>
        <v>JQ863417=3</v>
      </c>
      <c r="BL895" s="170" t="str">
        <f aca="false">CONCATENATE(D895,"=")</f>
        <v>3c=</v>
      </c>
      <c r="BM895" s="223" t="str">
        <f aca="false">IF(BA895="XX","",BA895)</f>
        <v>JQ863417</v>
      </c>
      <c r="BN895" s="224" t="str">
        <f aca="false">CONCATENATE(IF(F895="","",F895),IF(G895="","",CONCATENATE(" / ",G895)))</f>
        <v>4423_12</v>
      </c>
      <c r="BO895" s="225" t="str">
        <f aca="false">AX895</f>
        <v>3c.DEU.LS.hum.UBMC</v>
      </c>
      <c r="BP895" s="226" t="str">
        <f aca="false">IF(V895="","",V895)</f>
        <v/>
      </c>
      <c r="BQ895" s="226" t="str">
        <f aca="false">IF(W895="","",CONCATENATE(W895,IF(LEFT(AO895,1)="s","+","")))</f>
        <v>3c</v>
      </c>
      <c r="BR895" s="226" t="str">
        <f aca="false">IF(X895="","",CONCATENATE(X895,IF(LEFT(AQ895,1)="s","+","")))</f>
        <v/>
      </c>
      <c r="BS895" s="226" t="str">
        <f aca="false">IF(Y895="","",CONCATENATE(Y895,IF(LEFT(AR895,1)="s","+","")))</f>
        <v/>
      </c>
      <c r="BT895" s="226" t="str">
        <f aca="false">IF(Z895="","",CONCATENATE(Z895,IF(LEFT(AS895,1)="s","+","")))</f>
        <v/>
      </c>
      <c r="BU895" s="227" t="str">
        <f aca="false">IF(AA895="","",CONCATENATE(AA895,IF(LEFT(AT895,1)="s","+","")))</f>
        <v/>
      </c>
      <c r="BV895" s="212"/>
      <c r="BW895" s="177" t="s">
        <v>338</v>
      </c>
      <c r="BX895" s="170" t="str">
        <f aca="false">IF(BW895&lt;&gt;"",IF(ISNUMBER(FIND("=",BW895)),LEFT(BW895,FIND("=",BW895)-1),BW895),BW895)</f>
        <v>xx</v>
      </c>
      <c r="BY895" s="170" t="str">
        <f aca="false">IF(BW895&lt;&gt;"",IF(ISNUMBER(FIND("=",BW895)),RIGHT(BW895,LEN(BW895)-FIND("=",BW895)),""),"")</f>
        <v>Non_select</v>
      </c>
      <c r="BZ895" s="170" t="str">
        <f aca="false">IF(BX895&lt;&gt;"",IF(ISNUMBER(FIND(".",BX895)),LEFT(BX895,FIND(".",BX895)-1),BX895),BX895)</f>
        <v>xx</v>
      </c>
      <c r="CA895" s="170" t="str">
        <f aca="false">IF(BX895&lt;&gt;"",IF(ISNUMBER(FIND(".",BX895)),RIGHT(BX895,LEN(BX895)-FIND(".",BX895)),""),"")</f>
        <v/>
      </c>
      <c r="CB895" s="212"/>
      <c r="CC895" s="170" t="str">
        <f aca="false">A895</f>
        <v>JQ863417</v>
      </c>
      <c r="CD895" s="178" t="s">
        <v>339</v>
      </c>
      <c r="CE895" s="178" t="s">
        <v>340</v>
      </c>
      <c r="CF895" s="178" t="s">
        <v>341</v>
      </c>
      <c r="CG895" s="212"/>
      <c r="CH895" s="212"/>
      <c r="CI895" s="212"/>
      <c r="CJ895" s="212"/>
      <c r="CK895" s="178"/>
      <c r="CL895" s="212"/>
      <c r="CM895" s="212"/>
      <c r="CN895" s="212"/>
      <c r="CO895" s="212"/>
      <c r="CP895" s="212"/>
      <c r="CQ895" s="212"/>
      <c r="CR895" s="228" t="n">
        <f aca="false">C895</f>
        <v>3</v>
      </c>
      <c r="CS895" s="229" t="str">
        <f aca="false">D895</f>
        <v>3c</v>
      </c>
      <c r="CT895" s="170" t="str">
        <f aca="false">CONCATENATE(CD895," strain ",CM895," ",CL895,", partial cds")</f>
        <v>Hepatitis E virus strain  , partial cds</v>
      </c>
    </row>
    <row r="896" customFormat="false" ht="11.9" hidden="false" customHeight="true" outlineLevel="0" collapsed="false">
      <c r="A896" s="208" t="s">
        <v>2110</v>
      </c>
      <c r="B896" s="147" t="n">
        <v>3</v>
      </c>
      <c r="C896" s="148" t="n">
        <v>3</v>
      </c>
      <c r="D896" s="149" t="s">
        <v>947</v>
      </c>
      <c r="E896" s="150" t="s">
        <v>949</v>
      </c>
      <c r="F896" s="210" t="s">
        <v>2111</v>
      </c>
      <c r="G896" s="212"/>
      <c r="H896" s="146" t="s">
        <v>405</v>
      </c>
      <c r="I896" s="153" t="s">
        <v>412</v>
      </c>
      <c r="J896" s="146" t="s">
        <v>395</v>
      </c>
      <c r="K896" s="155" t="s">
        <v>2102</v>
      </c>
      <c r="L896" s="212"/>
      <c r="M896" s="157" t="s">
        <v>348</v>
      </c>
      <c r="N896" s="158" t="s">
        <v>740</v>
      </c>
      <c r="O896" s="159" t="n">
        <v>2011</v>
      </c>
      <c r="P896" s="212"/>
      <c r="Q896" s="212"/>
      <c r="R896" s="159" t="s">
        <v>86</v>
      </c>
      <c r="S896" s="159"/>
      <c r="T896" s="214"/>
      <c r="U896" s="215"/>
      <c r="V896" s="209"/>
      <c r="W896" s="217" t="s">
        <v>947</v>
      </c>
      <c r="X896" s="209"/>
      <c r="Y896" s="209"/>
      <c r="Z896" s="209"/>
      <c r="AA896" s="216"/>
      <c r="AB896" s="217"/>
      <c r="AC896" s="163" t="n">
        <v>242</v>
      </c>
      <c r="AD896" s="209"/>
      <c r="AE896" s="209"/>
      <c r="AF896" s="209"/>
      <c r="AG896" s="218"/>
      <c r="AH896" s="164" t="n">
        <v>130</v>
      </c>
      <c r="AI896" s="164" t="n">
        <v>375</v>
      </c>
      <c r="AJ896" s="219" t="n">
        <f aca="false">SeqEnd-SeqBeg+1</f>
        <v>246</v>
      </c>
      <c r="AK896" s="220" t="n">
        <f aca="false">AND( SeqBeg&lt;=Beg  , End &lt;=SeqEnd )</f>
        <v>0</v>
      </c>
      <c r="AL896" s="212"/>
      <c r="AM896" s="212"/>
      <c r="AN896" s="221"/>
      <c r="AO896" s="164" t="s">
        <v>408</v>
      </c>
      <c r="AP896" s="147" t="s">
        <v>408</v>
      </c>
      <c r="AU896" s="146" t="s">
        <v>382</v>
      </c>
      <c r="AV896" s="212"/>
      <c r="AW896" s="222" t="str">
        <f aca="false">HYPERLINK(CONCATENATE("http://www.ncbi.nlm.nih.gov/nuccore/",BM896),BM896)</f>
        <v>JQ863410</v>
      </c>
      <c r="AX896" s="219" t="str">
        <f aca="false">CONCATENATE(D896,IF(I896="","",CONCATENATE(".",I896)),IF(K896="","",CONCATENATE(".",K896)),IF(M896="","",CONCATENATE(".",M896)),IF(R896="","",CONCATENATE(".",R896)),IF(U896="","","(*)"))</f>
        <v>3c.DEU.NRW.hum.UBMC</v>
      </c>
      <c r="AY896" s="170" t="str">
        <f aca="false">CONCATENATE(BM896,".",BN896)</f>
        <v>JQ863410.5977_6</v>
      </c>
      <c r="AZ896" s="171" t="str">
        <f aca="false">IF(AV896="",IF(ISNUMBER(FIND(".",A896)),LEFT(A896,FIND(".",A896)-1),A896),AV896)</f>
        <v>JQ863410</v>
      </c>
      <c r="BA896" s="171" t="str">
        <f aca="false">IF(ISNUMBER(FIND("-",AZ896)),LEFT(AZ896,FIND("-",AZ896)-1),AZ896)</f>
        <v>JQ863410</v>
      </c>
      <c r="BB896" s="170" t="str">
        <f aca="false"> MEGAname &amp; "="</f>
        <v>JQ863410=</v>
      </c>
      <c r="BC896" s="170" t="str">
        <f aca="false">Clear &amp; IF(span ,"Span","out")</f>
        <v>JQ863410=out</v>
      </c>
      <c r="BD896" s="170" t="str">
        <f aca="false">Clear &amp; IF(span, IF(B896=".","Selected",B896),"out")</f>
        <v>JQ863410=out</v>
      </c>
      <c r="BE896" s="170" t="str">
        <f aca="false">Clear &amp; Strain</f>
        <v>JQ863410=5977_6</v>
      </c>
      <c r="BF896" s="170" t="str">
        <f aca="false">CONCATENATE(A896,"=",F896,". ",AX896,IF(AB896="","",CONCATENATE(".",AB896)))</f>
        <v>JQ863410=5977_6. 3c.DEU.NRW.hum.UBMC</v>
      </c>
      <c r="BG896" s="170" t="str">
        <f aca="false">CONCATENATE(A896,"=",F896,". ",AX896)</f>
        <v>JQ863410=5977_6. 3c.DEU.NRW.hum.UBMC</v>
      </c>
      <c r="BH896" s="170" t="str">
        <f aca="false">CONCATENATE(A896,"=",AX896)</f>
        <v>JQ863410=3c.DEU.NRW.hum.UBMC</v>
      </c>
      <c r="BI896" s="170" t="str">
        <f aca="false">CONCATENATE(A896,"=",ComForSubtype,D896)</f>
        <v>JQ863410=3c</v>
      </c>
      <c r="BJ896" s="170" t="str">
        <f aca="false">CONCATENATE(A896,"=",E896)</f>
        <v>JQ863410=3chi</v>
      </c>
      <c r="BK896" s="170" t="str">
        <f aca="false">CONCATENATE(A896,"=",C896)</f>
        <v>JQ863410=3</v>
      </c>
      <c r="BL896" s="170" t="str">
        <f aca="false">CONCATENATE(D896,"=")</f>
        <v>3c=</v>
      </c>
      <c r="BM896" s="223" t="str">
        <f aca="false">IF(BA896="XX","",BA896)</f>
        <v>JQ863410</v>
      </c>
      <c r="BN896" s="224" t="str">
        <f aca="false">CONCATENATE(IF(F896="","",F896),IF(G896="","",CONCATENATE(" / ",G896)))</f>
        <v>5977_6</v>
      </c>
      <c r="BO896" s="225" t="str">
        <f aca="false">AX896</f>
        <v>3c.DEU.NRW.hum.UBMC</v>
      </c>
      <c r="BP896" s="226" t="str">
        <f aca="false">IF(V896="","",V896)</f>
        <v/>
      </c>
      <c r="BQ896" s="226" t="str">
        <f aca="false">IF(W896="","",CONCATENATE(W896,IF(LEFT(AO896,1)="s","+","")))</f>
        <v>3c+</v>
      </c>
      <c r="BR896" s="226" t="str">
        <f aca="false">IF(X896="","",CONCATENATE(X896,IF(LEFT(AQ896,1)="s","+","")))</f>
        <v/>
      </c>
      <c r="BS896" s="226" t="str">
        <f aca="false">IF(Y896="","",CONCATENATE(Y896,IF(LEFT(AR896,1)="s","+","")))</f>
        <v/>
      </c>
      <c r="BT896" s="226" t="str">
        <f aca="false">IF(Z896="","",CONCATENATE(Z896,IF(LEFT(AS896,1)="s","+","")))</f>
        <v/>
      </c>
      <c r="BU896" s="227" t="str">
        <f aca="false">IF(AA896="","",CONCATENATE(AA896,IF(LEFT(AT896,1)="s","+","")))</f>
        <v/>
      </c>
      <c r="BV896" s="212"/>
      <c r="BW896" s="177" t="s">
        <v>338</v>
      </c>
      <c r="BX896" s="170" t="str">
        <f aca="false">IF(BW896&lt;&gt;"",IF(ISNUMBER(FIND("=",BW896)),LEFT(BW896,FIND("=",BW896)-1),BW896),BW896)</f>
        <v>xx</v>
      </c>
      <c r="BY896" s="170" t="str">
        <f aca="false">IF(BW896&lt;&gt;"",IF(ISNUMBER(FIND("=",BW896)),RIGHT(BW896,LEN(BW896)-FIND("=",BW896)),""),"")</f>
        <v>Non_select</v>
      </c>
      <c r="BZ896" s="170" t="str">
        <f aca="false">IF(BX896&lt;&gt;"",IF(ISNUMBER(FIND(".",BX896)),LEFT(BX896,FIND(".",BX896)-1),BX896),BX896)</f>
        <v>xx</v>
      </c>
      <c r="CA896" s="170" t="str">
        <f aca="false">IF(BX896&lt;&gt;"",IF(ISNUMBER(FIND(".",BX896)),RIGHT(BX896,LEN(BX896)-FIND(".",BX896)),""),"")</f>
        <v/>
      </c>
      <c r="CB896" s="212"/>
      <c r="CC896" s="170" t="str">
        <f aca="false">A896</f>
        <v>JQ863410</v>
      </c>
      <c r="CD896" s="178" t="s">
        <v>339</v>
      </c>
      <c r="CE896" s="178" t="s">
        <v>340</v>
      </c>
      <c r="CF896" s="178" t="s">
        <v>341</v>
      </c>
      <c r="CG896" s="212"/>
      <c r="CH896" s="212"/>
      <c r="CI896" s="212"/>
      <c r="CJ896" s="212"/>
      <c r="CK896" s="178"/>
      <c r="CL896" s="212"/>
      <c r="CM896" s="212"/>
      <c r="CN896" s="212"/>
      <c r="CO896" s="212"/>
      <c r="CP896" s="212"/>
      <c r="CQ896" s="212"/>
      <c r="CR896" s="228" t="n">
        <f aca="false">C896</f>
        <v>3</v>
      </c>
      <c r="CS896" s="229" t="str">
        <f aca="false">D896</f>
        <v>3c</v>
      </c>
      <c r="CT896" s="170" t="str">
        <f aca="false">CONCATENATE(CD896," strain ",CM896," ",CL896,", partial cds")</f>
        <v>Hepatitis E virus strain  , partial cds</v>
      </c>
    </row>
    <row r="897" customFormat="false" ht="11.9" hidden="false" customHeight="true" outlineLevel="0" collapsed="false">
      <c r="A897" s="208" t="s">
        <v>2112</v>
      </c>
      <c r="B897" s="147" t="n">
        <v>3</v>
      </c>
      <c r="C897" s="148" t="n">
        <v>3</v>
      </c>
      <c r="D897" s="149" t="s">
        <v>947</v>
      </c>
      <c r="E897" s="150" t="s">
        <v>949</v>
      </c>
      <c r="F897" s="210" t="s">
        <v>2113</v>
      </c>
      <c r="G897" s="212"/>
      <c r="H897" s="146" t="s">
        <v>405</v>
      </c>
      <c r="I897" s="153" t="s">
        <v>412</v>
      </c>
      <c r="J897" s="146" t="s">
        <v>395</v>
      </c>
      <c r="K897" s="155" t="s">
        <v>2097</v>
      </c>
      <c r="L897" s="212"/>
      <c r="M897" s="157" t="s">
        <v>348</v>
      </c>
      <c r="N897" s="158" t="s">
        <v>740</v>
      </c>
      <c r="O897" s="159" t="n">
        <v>2011</v>
      </c>
      <c r="P897" s="212"/>
      <c r="Q897" s="212"/>
      <c r="R897" s="159" t="s">
        <v>86</v>
      </c>
      <c r="S897" s="159"/>
      <c r="T897" s="214"/>
      <c r="U897" s="215"/>
      <c r="V897" s="209"/>
      <c r="W897" s="362" t="s">
        <v>2114</v>
      </c>
      <c r="X897" s="209"/>
      <c r="Y897" s="209"/>
      <c r="Z897" s="209"/>
      <c r="AA897" s="216"/>
      <c r="AB897" s="217"/>
      <c r="AC897" s="163" t="n">
        <v>242</v>
      </c>
      <c r="AD897" s="209"/>
      <c r="AE897" s="209"/>
      <c r="AF897" s="209"/>
      <c r="AG897" s="218"/>
      <c r="AH897" s="164" t="n">
        <v>130</v>
      </c>
      <c r="AI897" s="164" t="n">
        <v>375</v>
      </c>
      <c r="AJ897" s="219" t="n">
        <f aca="false">SeqEnd-SeqBeg+1</f>
        <v>246</v>
      </c>
      <c r="AK897" s="220" t="n">
        <f aca="false">AND( SeqBeg&lt;=Beg  , End &lt;=SeqEnd )</f>
        <v>0</v>
      </c>
      <c r="AL897" s="212"/>
      <c r="AM897" s="212"/>
      <c r="AN897" s="221"/>
      <c r="AO897" s="147" t="s">
        <v>419</v>
      </c>
      <c r="AP897" s="147" t="s">
        <v>419</v>
      </c>
      <c r="AU897" s="146"/>
      <c r="AV897" s="212"/>
      <c r="AW897" s="222" t="str">
        <f aca="false">HYPERLINK(CONCATENATE("http://www.ncbi.nlm.nih.gov/nuccore/",BM897),BM897)</f>
        <v>JQ863411</v>
      </c>
      <c r="AX897" s="219" t="str">
        <f aca="false">CONCATENATE(D897,IF(I897="","",CONCATENATE(".",I897)),IF(K897="","",CONCATENATE(".",K897)),IF(M897="","",CONCATENATE(".",M897)),IF(R897="","",CONCATENATE(".",R897)),IF(U897="","","(*)"))</f>
        <v>3c.DEU.HE.hum.UBMC</v>
      </c>
      <c r="AY897" s="170" t="str">
        <f aca="false">CONCATENATE(BM897,".",BN897)</f>
        <v>JQ863411.6025_7</v>
      </c>
      <c r="AZ897" s="171" t="str">
        <f aca="false">IF(AV897="",IF(ISNUMBER(FIND(".",A897)),LEFT(A897,FIND(".",A897)-1),A897),AV897)</f>
        <v>JQ863411</v>
      </c>
      <c r="BA897" s="171" t="str">
        <f aca="false">IF(ISNUMBER(FIND("-",AZ897)),LEFT(AZ897,FIND("-",AZ897)-1),AZ897)</f>
        <v>JQ863411</v>
      </c>
      <c r="BB897" s="170" t="str">
        <f aca="false"> MEGAname &amp; "="</f>
        <v>JQ863411=</v>
      </c>
      <c r="BC897" s="170" t="str">
        <f aca="false">Clear &amp; IF(span ,"Span","out")</f>
        <v>JQ863411=out</v>
      </c>
      <c r="BD897" s="170" t="str">
        <f aca="false">Clear &amp; IF(span, IF(B897=".","Selected",B897),"out")</f>
        <v>JQ863411=out</v>
      </c>
      <c r="BE897" s="170" t="str">
        <f aca="false">Clear &amp; Strain</f>
        <v>JQ863411=6025_7</v>
      </c>
      <c r="BF897" s="170" t="str">
        <f aca="false">CONCATENATE(A897,"=",F897,". ",AX897,IF(AB897="","",CONCATENATE(".",AB897)))</f>
        <v>JQ863411=6025_7. 3c.DEU.HE.hum.UBMC</v>
      </c>
      <c r="BG897" s="170" t="str">
        <f aca="false">CONCATENATE(A897,"=",F897,". ",AX897)</f>
        <v>JQ863411=6025_7. 3c.DEU.HE.hum.UBMC</v>
      </c>
      <c r="BH897" s="170" t="str">
        <f aca="false">CONCATENATE(A897,"=",AX897)</f>
        <v>JQ863411=3c.DEU.HE.hum.UBMC</v>
      </c>
      <c r="BI897" s="170" t="str">
        <f aca="false">CONCATENATE(A897,"=",ComForSubtype,D897)</f>
        <v>JQ863411=3c</v>
      </c>
      <c r="BJ897" s="170" t="str">
        <f aca="false">CONCATENATE(A897,"=",E897)</f>
        <v>JQ863411=3chi</v>
      </c>
      <c r="BK897" s="170" t="str">
        <f aca="false">CONCATENATE(A897,"=",C897)</f>
        <v>JQ863411=3</v>
      </c>
      <c r="BL897" s="170" t="str">
        <f aca="false">CONCATENATE(D897,"=")</f>
        <v>3c=</v>
      </c>
      <c r="BM897" s="223" t="str">
        <f aca="false">IF(BA897="XX","",BA897)</f>
        <v>JQ863411</v>
      </c>
      <c r="BN897" s="224" t="str">
        <f aca="false">CONCATENATE(IF(F897="","",F897),IF(G897="","",CONCATENATE(" / ",G897)))</f>
        <v>6025_7</v>
      </c>
      <c r="BO897" s="225" t="str">
        <f aca="false">AX897</f>
        <v>3c.DEU.HE.hum.UBMC</v>
      </c>
      <c r="BP897" s="226" t="str">
        <f aca="false">IF(V897="","",V897)</f>
        <v/>
      </c>
      <c r="BQ897" s="226" t="str">
        <f aca="false">IF(W897="","",CONCATENATE(W897,IF(LEFT(AO897,1)="s","+","")))</f>
        <v>3c-NLD</v>
      </c>
      <c r="BR897" s="226" t="str">
        <f aca="false">IF(X897="","",CONCATENATE(X897,IF(LEFT(AQ897,1)="s","+","")))</f>
        <v/>
      </c>
      <c r="BS897" s="226" t="str">
        <f aca="false">IF(Y897="","",CONCATENATE(Y897,IF(LEFT(AR897,1)="s","+","")))</f>
        <v/>
      </c>
      <c r="BT897" s="226" t="str">
        <f aca="false">IF(Z897="","",CONCATENATE(Z897,IF(LEFT(AS897,1)="s","+","")))</f>
        <v/>
      </c>
      <c r="BU897" s="227" t="str">
        <f aca="false">IF(AA897="","",CONCATENATE(AA897,IF(LEFT(AT897,1)="s","+","")))</f>
        <v/>
      </c>
      <c r="BV897" s="212"/>
      <c r="BW897" s="177" t="s">
        <v>338</v>
      </c>
      <c r="BX897" s="170" t="str">
        <f aca="false">IF(BW897&lt;&gt;"",IF(ISNUMBER(FIND("=",BW897)),LEFT(BW897,FIND("=",BW897)-1),BW897),BW897)</f>
        <v>xx</v>
      </c>
      <c r="BY897" s="170" t="str">
        <f aca="false">IF(BW897&lt;&gt;"",IF(ISNUMBER(FIND("=",BW897)),RIGHT(BW897,LEN(BW897)-FIND("=",BW897)),""),"")</f>
        <v>Non_select</v>
      </c>
      <c r="BZ897" s="170" t="str">
        <f aca="false">IF(BX897&lt;&gt;"",IF(ISNUMBER(FIND(".",BX897)),LEFT(BX897,FIND(".",BX897)-1),BX897),BX897)</f>
        <v>xx</v>
      </c>
      <c r="CA897" s="170" t="str">
        <f aca="false">IF(BX897&lt;&gt;"",IF(ISNUMBER(FIND(".",BX897)),RIGHT(BX897,LEN(BX897)-FIND(".",BX897)),""),"")</f>
        <v/>
      </c>
      <c r="CB897" s="212"/>
      <c r="CC897" s="170" t="str">
        <f aca="false">A897</f>
        <v>JQ863411</v>
      </c>
      <c r="CD897" s="178" t="s">
        <v>339</v>
      </c>
      <c r="CE897" s="178" t="s">
        <v>340</v>
      </c>
      <c r="CF897" s="178" t="s">
        <v>341</v>
      </c>
      <c r="CG897" s="212"/>
      <c r="CH897" s="212"/>
      <c r="CI897" s="212"/>
      <c r="CJ897" s="212"/>
      <c r="CK897" s="178"/>
      <c r="CL897" s="212"/>
      <c r="CM897" s="212"/>
      <c r="CN897" s="212"/>
      <c r="CO897" s="212"/>
      <c r="CP897" s="212"/>
      <c r="CQ897" s="212"/>
      <c r="CR897" s="228" t="n">
        <f aca="false">C897</f>
        <v>3</v>
      </c>
      <c r="CS897" s="229" t="str">
        <f aca="false">D897</f>
        <v>3c</v>
      </c>
      <c r="CT897" s="170" t="str">
        <f aca="false">CONCATENATE(CD897," strain ",CM897," ",CL897,", partial cds")</f>
        <v>Hepatitis E virus strain  , partial cds</v>
      </c>
    </row>
    <row r="898" customFormat="false" ht="11.9" hidden="false" customHeight="true" outlineLevel="0" collapsed="false">
      <c r="A898" s="208" t="s">
        <v>2115</v>
      </c>
      <c r="B898" s="147" t="n">
        <v>3</v>
      </c>
      <c r="C898" s="148" t="n">
        <v>3</v>
      </c>
      <c r="D898" s="149" t="s">
        <v>947</v>
      </c>
      <c r="E898" s="150" t="s">
        <v>949</v>
      </c>
      <c r="F898" s="210" t="s">
        <v>2116</v>
      </c>
      <c r="G898" s="212"/>
      <c r="H898" s="146" t="s">
        <v>405</v>
      </c>
      <c r="I898" s="153" t="s">
        <v>412</v>
      </c>
      <c r="J898" s="146" t="s">
        <v>395</v>
      </c>
      <c r="K898" s="155" t="s">
        <v>2102</v>
      </c>
      <c r="L898" s="212"/>
      <c r="M898" s="157" t="s">
        <v>348</v>
      </c>
      <c r="N898" s="158" t="s">
        <v>740</v>
      </c>
      <c r="O898" s="159" t="n">
        <v>2011</v>
      </c>
      <c r="P898" s="212"/>
      <c r="Q898" s="212"/>
      <c r="R898" s="159" t="s">
        <v>86</v>
      </c>
      <c r="S898" s="159"/>
      <c r="T898" s="214"/>
      <c r="U898" s="215"/>
      <c r="V898" s="209"/>
      <c r="W898" s="217" t="s">
        <v>947</v>
      </c>
      <c r="X898" s="209"/>
      <c r="Y898" s="209"/>
      <c r="Z898" s="209"/>
      <c r="AA898" s="216"/>
      <c r="AB898" s="217"/>
      <c r="AC898" s="163" t="n">
        <v>242</v>
      </c>
      <c r="AD898" s="209"/>
      <c r="AE898" s="209"/>
      <c r="AF898" s="209"/>
      <c r="AG898" s="218"/>
      <c r="AH898" s="164" t="n">
        <v>130</v>
      </c>
      <c r="AI898" s="164" t="n">
        <v>375</v>
      </c>
      <c r="AJ898" s="219" t="n">
        <f aca="false">SeqEnd-SeqBeg+1</f>
        <v>246</v>
      </c>
      <c r="AK898" s="220" t="n">
        <f aca="false">AND( SeqBeg&lt;=Beg  , End &lt;=SeqEnd )</f>
        <v>0</v>
      </c>
      <c r="AL898" s="212"/>
      <c r="AM898" s="212"/>
      <c r="AN898" s="221"/>
      <c r="AO898" s="147" t="s">
        <v>419</v>
      </c>
      <c r="AP898" s="147" t="s">
        <v>419</v>
      </c>
      <c r="AU898" s="146"/>
      <c r="AV898" s="212"/>
      <c r="AW898" s="222" t="str">
        <f aca="false">HYPERLINK(CONCATENATE("http://www.ncbi.nlm.nih.gov/nuccore/",BM898),BM898)</f>
        <v>JQ863414</v>
      </c>
      <c r="AX898" s="219" t="str">
        <f aca="false">CONCATENATE(D898,IF(I898="","",CONCATENATE(".",I898)),IF(K898="","",CONCATENATE(".",K898)),IF(M898="","",CONCATENATE(".",M898)),IF(R898="","",CONCATENATE(".",R898)),IF(U898="","","(*)"))</f>
        <v>3c.DEU.NRW.hum.UBMC</v>
      </c>
      <c r="AY898" s="170" t="str">
        <f aca="false">CONCATENATE(BM898,".",BN898)</f>
        <v>JQ863414.6207_11</v>
      </c>
      <c r="AZ898" s="171" t="str">
        <f aca="false">IF(AV898="",IF(ISNUMBER(FIND(".",A898)),LEFT(A898,FIND(".",A898)-1),A898),AV898)</f>
        <v>JQ863414</v>
      </c>
      <c r="BA898" s="171" t="str">
        <f aca="false">IF(ISNUMBER(FIND("-",AZ898)),LEFT(AZ898,FIND("-",AZ898)-1),AZ898)</f>
        <v>JQ863414</v>
      </c>
      <c r="BB898" s="170" t="str">
        <f aca="false"> MEGAname &amp; "="</f>
        <v>JQ863414=</v>
      </c>
      <c r="BC898" s="170" t="str">
        <f aca="false">Clear &amp; IF(span ,"Span","out")</f>
        <v>JQ863414=out</v>
      </c>
      <c r="BD898" s="170" t="str">
        <f aca="false">Clear &amp; IF(span, IF(B898=".","Selected",B898),"out")</f>
        <v>JQ863414=out</v>
      </c>
      <c r="BE898" s="170" t="str">
        <f aca="false">Clear &amp; Strain</f>
        <v>JQ863414=6207_11</v>
      </c>
      <c r="BF898" s="170" t="str">
        <f aca="false">CONCATENATE(A898,"=",F898,". ",AX898,IF(AB898="","",CONCATENATE(".",AB898)))</f>
        <v>JQ863414=6207_11. 3c.DEU.NRW.hum.UBMC</v>
      </c>
      <c r="BG898" s="170" t="str">
        <f aca="false">CONCATENATE(A898,"=",F898,". ",AX898)</f>
        <v>JQ863414=6207_11. 3c.DEU.NRW.hum.UBMC</v>
      </c>
      <c r="BH898" s="170" t="str">
        <f aca="false">CONCATENATE(A898,"=",AX898)</f>
        <v>JQ863414=3c.DEU.NRW.hum.UBMC</v>
      </c>
      <c r="BI898" s="170" t="str">
        <f aca="false">CONCATENATE(A898,"=",ComForSubtype,D898)</f>
        <v>JQ863414=3c</v>
      </c>
      <c r="BJ898" s="170" t="str">
        <f aca="false">CONCATENATE(A898,"=",E898)</f>
        <v>JQ863414=3chi</v>
      </c>
      <c r="BK898" s="170" t="str">
        <f aca="false">CONCATENATE(A898,"=",C898)</f>
        <v>JQ863414=3</v>
      </c>
      <c r="BL898" s="170" t="str">
        <f aca="false">CONCATENATE(D898,"=")</f>
        <v>3c=</v>
      </c>
      <c r="BM898" s="223" t="str">
        <f aca="false">IF(BA898="XX","",BA898)</f>
        <v>JQ863414</v>
      </c>
      <c r="BN898" s="224" t="str">
        <f aca="false">CONCATENATE(IF(F898="","",F898),IF(G898="","",CONCATENATE(" / ",G898)))</f>
        <v>6207_11</v>
      </c>
      <c r="BO898" s="225" t="str">
        <f aca="false">AX898</f>
        <v>3c.DEU.NRW.hum.UBMC</v>
      </c>
      <c r="BP898" s="226" t="str">
        <f aca="false">IF(V898="","",V898)</f>
        <v/>
      </c>
      <c r="BQ898" s="226" t="str">
        <f aca="false">IF(W898="","",CONCATENATE(W898,IF(LEFT(AO898,1)="s","+","")))</f>
        <v>3c</v>
      </c>
      <c r="BR898" s="226" t="str">
        <f aca="false">IF(X898="","",CONCATENATE(X898,IF(LEFT(AQ898,1)="s","+","")))</f>
        <v/>
      </c>
      <c r="BS898" s="226" t="str">
        <f aca="false">IF(Y898="","",CONCATENATE(Y898,IF(LEFT(AR898,1)="s","+","")))</f>
        <v/>
      </c>
      <c r="BT898" s="226" t="str">
        <f aca="false">IF(Z898="","",CONCATENATE(Z898,IF(LEFT(AS898,1)="s","+","")))</f>
        <v/>
      </c>
      <c r="BU898" s="227" t="str">
        <f aca="false">IF(AA898="","",CONCATENATE(AA898,IF(LEFT(AT898,1)="s","+","")))</f>
        <v/>
      </c>
      <c r="BV898" s="212"/>
      <c r="BW898" s="177" t="s">
        <v>338</v>
      </c>
      <c r="BX898" s="170" t="str">
        <f aca="false">IF(BW898&lt;&gt;"",IF(ISNUMBER(FIND("=",BW898)),LEFT(BW898,FIND("=",BW898)-1),BW898),BW898)</f>
        <v>xx</v>
      </c>
      <c r="BY898" s="170" t="str">
        <f aca="false">IF(BW898&lt;&gt;"",IF(ISNUMBER(FIND("=",BW898)),RIGHT(BW898,LEN(BW898)-FIND("=",BW898)),""),"")</f>
        <v>Non_select</v>
      </c>
      <c r="BZ898" s="170" t="str">
        <f aca="false">IF(BX898&lt;&gt;"",IF(ISNUMBER(FIND(".",BX898)),LEFT(BX898,FIND(".",BX898)-1),BX898),BX898)</f>
        <v>xx</v>
      </c>
      <c r="CA898" s="170" t="str">
        <f aca="false">IF(BX898&lt;&gt;"",IF(ISNUMBER(FIND(".",BX898)),RIGHT(BX898,LEN(BX898)-FIND(".",BX898)),""),"")</f>
        <v/>
      </c>
      <c r="CB898" s="212"/>
      <c r="CC898" s="170" t="str">
        <f aca="false">A898</f>
        <v>JQ863414</v>
      </c>
      <c r="CD898" s="178" t="s">
        <v>339</v>
      </c>
      <c r="CE898" s="178" t="s">
        <v>340</v>
      </c>
      <c r="CF898" s="178" t="s">
        <v>341</v>
      </c>
      <c r="CG898" s="212"/>
      <c r="CH898" s="212"/>
      <c r="CI898" s="212"/>
      <c r="CJ898" s="212"/>
      <c r="CK898" s="178"/>
      <c r="CL898" s="212"/>
      <c r="CM898" s="212"/>
      <c r="CN898" s="212"/>
      <c r="CO898" s="212"/>
      <c r="CP898" s="212"/>
      <c r="CQ898" s="212"/>
      <c r="CR898" s="228" t="n">
        <f aca="false">C898</f>
        <v>3</v>
      </c>
      <c r="CS898" s="229" t="str">
        <f aca="false">D898</f>
        <v>3c</v>
      </c>
      <c r="CT898" s="170" t="str">
        <f aca="false">CONCATENATE(CD898," strain ",CM898," ",CL898,", partial cds")</f>
        <v>Hepatitis E virus strain  , partial cds</v>
      </c>
    </row>
    <row r="899" customFormat="false" ht="11.9" hidden="false" customHeight="true" outlineLevel="0" collapsed="false">
      <c r="A899" s="208" t="s">
        <v>2117</v>
      </c>
      <c r="B899" s="147" t="n">
        <v>3</v>
      </c>
      <c r="C899" s="148" t="n">
        <v>3</v>
      </c>
      <c r="D899" s="149" t="s">
        <v>947</v>
      </c>
      <c r="E899" s="150" t="s">
        <v>949</v>
      </c>
      <c r="F899" s="210" t="s">
        <v>2118</v>
      </c>
      <c r="G899" s="212"/>
      <c r="H899" s="146" t="s">
        <v>405</v>
      </c>
      <c r="I899" s="153" t="s">
        <v>412</v>
      </c>
      <c r="J899" s="146" t="s">
        <v>395</v>
      </c>
      <c r="K899" s="155" t="s">
        <v>2097</v>
      </c>
      <c r="L899" s="212"/>
      <c r="M899" s="157" t="s">
        <v>348</v>
      </c>
      <c r="N899" s="158" t="s">
        <v>740</v>
      </c>
      <c r="O899" s="159" t="n">
        <v>2011</v>
      </c>
      <c r="P899" s="212"/>
      <c r="Q899" s="212"/>
      <c r="R899" s="159" t="s">
        <v>92</v>
      </c>
      <c r="S899" s="159"/>
      <c r="T899" s="214"/>
      <c r="U899" s="215"/>
      <c r="V899" s="209"/>
      <c r="W899" s="217" t="s">
        <v>947</v>
      </c>
      <c r="X899" s="209"/>
      <c r="Y899" s="209"/>
      <c r="Z899" s="209"/>
      <c r="AA899" s="216"/>
      <c r="AB899" s="217"/>
      <c r="AC899" s="163" t="n">
        <v>242</v>
      </c>
      <c r="AD899" s="209"/>
      <c r="AE899" s="209"/>
      <c r="AF899" s="209"/>
      <c r="AG899" s="218"/>
      <c r="AH899" s="164" t="n">
        <v>130</v>
      </c>
      <c r="AI899" s="164" t="n">
        <v>375</v>
      </c>
      <c r="AJ899" s="219" t="n">
        <f aca="false">SeqEnd-SeqBeg+1</f>
        <v>246</v>
      </c>
      <c r="AK899" s="220" t="n">
        <f aca="false">AND( SeqBeg&lt;=Beg  , End &lt;=SeqEnd )</f>
        <v>0</v>
      </c>
      <c r="AL899" s="212"/>
      <c r="AM899" s="212"/>
      <c r="AN899" s="221"/>
      <c r="AO899" s="147" t="s">
        <v>419</v>
      </c>
      <c r="AP899" s="147" t="s">
        <v>419</v>
      </c>
      <c r="AU899" s="146"/>
      <c r="AV899" s="212"/>
      <c r="AW899" s="222" t="str">
        <f aca="false">HYPERLINK(CONCATENATE("http://www.ncbi.nlm.nih.gov/nuccore/",BM899),BM899)</f>
        <v>JQ863406</v>
      </c>
      <c r="AX899" s="219" t="str">
        <f aca="false">CONCATENATE(D899,IF(I899="","",CONCATENATE(".",I899)),IF(K899="","",CONCATENATE(".",K899)),IF(M899="","",CONCATENATE(".",M899)),IF(R899="","",CONCATENATE(".",R899)),IF(U899="","","(*)"))</f>
        <v>3c.DEU.HE.hum.HDZNRW</v>
      </c>
      <c r="AY899" s="170" t="str">
        <f aca="false">CONCATENATE(BM899,".",BN899)</f>
        <v>JQ863406.8271_10</v>
      </c>
      <c r="AZ899" s="171" t="str">
        <f aca="false">IF(AV899="",IF(ISNUMBER(FIND(".",A899)),LEFT(A899,FIND(".",A899)-1),A899),AV899)</f>
        <v>JQ863406</v>
      </c>
      <c r="BA899" s="171" t="str">
        <f aca="false">IF(ISNUMBER(FIND("-",AZ899)),LEFT(AZ899,FIND("-",AZ899)-1),AZ899)</f>
        <v>JQ863406</v>
      </c>
      <c r="BB899" s="170" t="str">
        <f aca="false"> MEGAname &amp; "="</f>
        <v>JQ863406=</v>
      </c>
      <c r="BC899" s="170" t="str">
        <f aca="false">Clear &amp; IF(span ,"Span","out")</f>
        <v>JQ863406=out</v>
      </c>
      <c r="BD899" s="170" t="str">
        <f aca="false">Clear &amp; IF(span, IF(B899=".","Selected",B899),"out")</f>
        <v>JQ863406=out</v>
      </c>
      <c r="BE899" s="170" t="str">
        <f aca="false">Clear &amp; Strain</f>
        <v>JQ863406=8271_10</v>
      </c>
      <c r="BF899" s="170" t="str">
        <f aca="false">CONCATENATE(A899,"=",F899,". ",AX899,IF(AB899="","",CONCATENATE(".",AB899)))</f>
        <v>JQ863406=8271_10. 3c.DEU.HE.hum.HDZNRW</v>
      </c>
      <c r="BG899" s="170" t="str">
        <f aca="false">CONCATENATE(A899,"=",F899,". ",AX899)</f>
        <v>JQ863406=8271_10. 3c.DEU.HE.hum.HDZNRW</v>
      </c>
      <c r="BH899" s="170" t="str">
        <f aca="false">CONCATENATE(A899,"=",AX899)</f>
        <v>JQ863406=3c.DEU.HE.hum.HDZNRW</v>
      </c>
      <c r="BI899" s="170" t="str">
        <f aca="false">CONCATENATE(A899,"=",ComForSubtype,D899)</f>
        <v>JQ863406=3c</v>
      </c>
      <c r="BJ899" s="170" t="str">
        <f aca="false">CONCATENATE(A899,"=",E899)</f>
        <v>JQ863406=3chi</v>
      </c>
      <c r="BK899" s="170" t="str">
        <f aca="false">CONCATENATE(A899,"=",C899)</f>
        <v>JQ863406=3</v>
      </c>
      <c r="BL899" s="170" t="str">
        <f aca="false">CONCATENATE(D899,"=")</f>
        <v>3c=</v>
      </c>
      <c r="BM899" s="223" t="str">
        <f aca="false">IF(BA899="XX","",BA899)</f>
        <v>JQ863406</v>
      </c>
      <c r="BN899" s="224" t="str">
        <f aca="false">CONCATENATE(IF(F899="","",F899),IF(G899="","",CONCATENATE(" / ",G899)))</f>
        <v>8271_10</v>
      </c>
      <c r="BO899" s="225" t="str">
        <f aca="false">AX899</f>
        <v>3c.DEU.HE.hum.HDZNRW</v>
      </c>
      <c r="BP899" s="226" t="str">
        <f aca="false">IF(V899="","",V899)</f>
        <v/>
      </c>
      <c r="BQ899" s="226" t="str">
        <f aca="false">IF(W899="","",CONCATENATE(W899,IF(LEFT(AO899,1)="s","+","")))</f>
        <v>3c</v>
      </c>
      <c r="BR899" s="226" t="str">
        <f aca="false">IF(X899="","",CONCATENATE(X899,IF(LEFT(AQ899,1)="s","+","")))</f>
        <v/>
      </c>
      <c r="BS899" s="226" t="str">
        <f aca="false">IF(Y899="","",CONCATENATE(Y899,IF(LEFT(AR899,1)="s","+","")))</f>
        <v/>
      </c>
      <c r="BT899" s="226" t="str">
        <f aca="false">IF(Z899="","",CONCATENATE(Z899,IF(LEFT(AS899,1)="s","+","")))</f>
        <v/>
      </c>
      <c r="BU899" s="227" t="str">
        <f aca="false">IF(AA899="","",CONCATENATE(AA899,IF(LEFT(AT899,1)="s","+","")))</f>
        <v/>
      </c>
      <c r="BV899" s="212"/>
      <c r="BW899" s="177" t="s">
        <v>338</v>
      </c>
      <c r="BX899" s="170" t="str">
        <f aca="false">IF(BW899&lt;&gt;"",IF(ISNUMBER(FIND("=",BW899)),LEFT(BW899,FIND("=",BW899)-1),BW899),BW899)</f>
        <v>xx</v>
      </c>
      <c r="BY899" s="170" t="str">
        <f aca="false">IF(BW899&lt;&gt;"",IF(ISNUMBER(FIND("=",BW899)),RIGHT(BW899,LEN(BW899)-FIND("=",BW899)),""),"")</f>
        <v>Non_select</v>
      </c>
      <c r="BZ899" s="170" t="str">
        <f aca="false">IF(BX899&lt;&gt;"",IF(ISNUMBER(FIND(".",BX899)),LEFT(BX899,FIND(".",BX899)-1),BX899),BX899)</f>
        <v>xx</v>
      </c>
      <c r="CA899" s="170" t="str">
        <f aca="false">IF(BX899&lt;&gt;"",IF(ISNUMBER(FIND(".",BX899)),RIGHT(BX899,LEN(BX899)-FIND(".",BX899)),""),"")</f>
        <v/>
      </c>
      <c r="CB899" s="212"/>
      <c r="CC899" s="170" t="str">
        <f aca="false">A899</f>
        <v>JQ863406</v>
      </c>
      <c r="CD899" s="178" t="s">
        <v>339</v>
      </c>
      <c r="CE899" s="178" t="s">
        <v>340</v>
      </c>
      <c r="CF899" s="178" t="s">
        <v>341</v>
      </c>
      <c r="CG899" s="212"/>
      <c r="CH899" s="212"/>
      <c r="CI899" s="212"/>
      <c r="CJ899" s="212"/>
      <c r="CK899" s="178"/>
      <c r="CL899" s="212"/>
      <c r="CM899" s="212"/>
      <c r="CN899" s="212"/>
      <c r="CO899" s="212"/>
      <c r="CP899" s="212"/>
      <c r="CQ899" s="212"/>
      <c r="CR899" s="228" t="n">
        <f aca="false">C899</f>
        <v>3</v>
      </c>
      <c r="CS899" s="229" t="str">
        <f aca="false">D899</f>
        <v>3c</v>
      </c>
      <c r="CT899" s="170" t="str">
        <f aca="false">CONCATENATE(CD899," strain ",CM899," ",CL899,", partial cds")</f>
        <v>Hepatitis E virus strain  , partial cds</v>
      </c>
    </row>
    <row r="900" customFormat="false" ht="11.9" hidden="false" customHeight="true" outlineLevel="0" collapsed="false">
      <c r="A900" s="208" t="s">
        <v>2119</v>
      </c>
      <c r="B900" s="147" t="n">
        <v>3</v>
      </c>
      <c r="C900" s="148" t="n">
        <v>3</v>
      </c>
      <c r="D900" s="149" t="s">
        <v>947</v>
      </c>
      <c r="E900" s="150" t="s">
        <v>949</v>
      </c>
      <c r="F900" s="210" t="s">
        <v>2120</v>
      </c>
      <c r="G900" s="212"/>
      <c r="H900" s="146" t="s">
        <v>405</v>
      </c>
      <c r="I900" s="153" t="s">
        <v>412</v>
      </c>
      <c r="J900" s="146" t="s">
        <v>395</v>
      </c>
      <c r="K900" s="155" t="s">
        <v>2097</v>
      </c>
      <c r="L900" s="212"/>
      <c r="M900" s="157" t="s">
        <v>348</v>
      </c>
      <c r="N900" s="158" t="s">
        <v>740</v>
      </c>
      <c r="O900" s="159" t="n">
        <v>2011</v>
      </c>
      <c r="P900" s="212"/>
      <c r="Q900" s="212"/>
      <c r="R900" s="159" t="s">
        <v>86</v>
      </c>
      <c r="S900" s="159"/>
      <c r="T900" s="214"/>
      <c r="U900" s="215"/>
      <c r="V900" s="209"/>
      <c r="W900" s="362" t="s">
        <v>2114</v>
      </c>
      <c r="X900" s="209"/>
      <c r="Y900" s="209"/>
      <c r="Z900" s="209"/>
      <c r="AA900" s="216"/>
      <c r="AB900" s="217"/>
      <c r="AC900" s="163" t="n">
        <v>242</v>
      </c>
      <c r="AD900" s="209"/>
      <c r="AE900" s="209"/>
      <c r="AF900" s="209"/>
      <c r="AG900" s="218"/>
      <c r="AH900" s="164" t="n">
        <v>130</v>
      </c>
      <c r="AI900" s="164" t="n">
        <v>375</v>
      </c>
      <c r="AJ900" s="219" t="n">
        <f aca="false">SeqEnd-SeqBeg+1</f>
        <v>246</v>
      </c>
      <c r="AK900" s="220" t="n">
        <f aca="false">AND( SeqBeg&lt;=Beg  , End &lt;=SeqEnd )</f>
        <v>0</v>
      </c>
      <c r="AL900" s="212"/>
      <c r="AM900" s="212"/>
      <c r="AN900" s="221"/>
      <c r="AO900" s="147" t="s">
        <v>419</v>
      </c>
      <c r="AP900" s="147" t="s">
        <v>419</v>
      </c>
      <c r="AU900" s="146"/>
      <c r="AV900" s="212"/>
      <c r="AW900" s="222" t="str">
        <f aca="false">HYPERLINK(CONCATENATE("http://www.ncbi.nlm.nih.gov/nuccore/",BM900),BM900)</f>
        <v>JQ863418</v>
      </c>
      <c r="AX900" s="219" t="str">
        <f aca="false">CONCATENATE(D900,IF(I900="","",CONCATENATE(".",I900)),IF(K900="","",CONCATENATE(".",K900)),IF(M900="","",CONCATENATE(".",M900)),IF(R900="","",CONCATENATE(".",R900)),IF(U900="","","(*)"))</f>
        <v>3c.DEU.HE.hum.UBMC</v>
      </c>
      <c r="AY900" s="170" t="str">
        <f aca="false">CONCATENATE(BM900,".",BN900)</f>
        <v>JQ863418.9467_13</v>
      </c>
      <c r="AZ900" s="171" t="str">
        <f aca="false">IF(AV900="",IF(ISNUMBER(FIND(".",A900)),LEFT(A900,FIND(".",A900)-1),A900),AV900)</f>
        <v>JQ863418</v>
      </c>
      <c r="BA900" s="171" t="str">
        <f aca="false">IF(ISNUMBER(FIND("-",AZ900)),LEFT(AZ900,FIND("-",AZ900)-1),AZ900)</f>
        <v>JQ863418</v>
      </c>
      <c r="BB900" s="170" t="str">
        <f aca="false"> MEGAname &amp; "="</f>
        <v>JQ863418=</v>
      </c>
      <c r="BC900" s="170" t="str">
        <f aca="false">Clear &amp; IF(span ,"Span","out")</f>
        <v>JQ863418=out</v>
      </c>
      <c r="BD900" s="170" t="str">
        <f aca="false">Clear &amp; IF(span, IF(B900=".","Selected",B900),"out")</f>
        <v>JQ863418=out</v>
      </c>
      <c r="BE900" s="170" t="str">
        <f aca="false">Clear &amp; Strain</f>
        <v>JQ863418=9467_13</v>
      </c>
      <c r="BF900" s="170" t="str">
        <f aca="false">CONCATENATE(A900,"=",F900,". ",AX900,IF(AB900="","",CONCATENATE(".",AB900)))</f>
        <v>JQ863418=9467_13. 3c.DEU.HE.hum.UBMC</v>
      </c>
      <c r="BG900" s="170" t="str">
        <f aca="false">CONCATENATE(A900,"=",F900,". ",AX900)</f>
        <v>JQ863418=9467_13. 3c.DEU.HE.hum.UBMC</v>
      </c>
      <c r="BH900" s="170" t="str">
        <f aca="false">CONCATENATE(A900,"=",AX900)</f>
        <v>JQ863418=3c.DEU.HE.hum.UBMC</v>
      </c>
      <c r="BI900" s="170" t="str">
        <f aca="false">CONCATENATE(A900,"=",ComForSubtype,D900)</f>
        <v>JQ863418=3c</v>
      </c>
      <c r="BJ900" s="170" t="str">
        <f aca="false">CONCATENATE(A900,"=",E900)</f>
        <v>JQ863418=3chi</v>
      </c>
      <c r="BK900" s="170" t="str">
        <f aca="false">CONCATENATE(A900,"=",C900)</f>
        <v>JQ863418=3</v>
      </c>
      <c r="BL900" s="170" t="str">
        <f aca="false">CONCATENATE(D900,"=")</f>
        <v>3c=</v>
      </c>
      <c r="BM900" s="223" t="str">
        <f aca="false">IF(BA900="XX","",BA900)</f>
        <v>JQ863418</v>
      </c>
      <c r="BN900" s="224" t="str">
        <f aca="false">CONCATENATE(IF(F900="","",F900),IF(G900="","",CONCATENATE(" / ",G900)))</f>
        <v>9467_13</v>
      </c>
      <c r="BO900" s="225" t="str">
        <f aca="false">AX900</f>
        <v>3c.DEU.HE.hum.UBMC</v>
      </c>
      <c r="BP900" s="226" t="str">
        <f aca="false">IF(V900="","",V900)</f>
        <v/>
      </c>
      <c r="BQ900" s="226" t="str">
        <f aca="false">IF(W900="","",CONCATENATE(W900,IF(LEFT(AO900,1)="s","+","")))</f>
        <v>3c-NLD</v>
      </c>
      <c r="BR900" s="226" t="str">
        <f aca="false">IF(X900="","",CONCATENATE(X900,IF(LEFT(AQ900,1)="s","+","")))</f>
        <v/>
      </c>
      <c r="BS900" s="226" t="str">
        <f aca="false">IF(Y900="","",CONCATENATE(Y900,IF(LEFT(AR900,1)="s","+","")))</f>
        <v/>
      </c>
      <c r="BT900" s="226" t="str">
        <f aca="false">IF(Z900="","",CONCATENATE(Z900,IF(LEFT(AS900,1)="s","+","")))</f>
        <v/>
      </c>
      <c r="BU900" s="227" t="str">
        <f aca="false">IF(AA900="","",CONCATENATE(AA900,IF(LEFT(AT900,1)="s","+","")))</f>
        <v/>
      </c>
      <c r="BV900" s="212"/>
      <c r="BW900" s="177" t="s">
        <v>338</v>
      </c>
      <c r="BX900" s="170" t="str">
        <f aca="false">IF(BW900&lt;&gt;"",IF(ISNUMBER(FIND("=",BW900)),LEFT(BW900,FIND("=",BW900)-1),BW900),BW900)</f>
        <v>xx</v>
      </c>
      <c r="BY900" s="170" t="str">
        <f aca="false">IF(BW900&lt;&gt;"",IF(ISNUMBER(FIND("=",BW900)),RIGHT(BW900,LEN(BW900)-FIND("=",BW900)),""),"")</f>
        <v>Non_select</v>
      </c>
      <c r="BZ900" s="170" t="str">
        <f aca="false">IF(BX900&lt;&gt;"",IF(ISNUMBER(FIND(".",BX900)),LEFT(BX900,FIND(".",BX900)-1),BX900),BX900)</f>
        <v>xx</v>
      </c>
      <c r="CA900" s="170" t="str">
        <f aca="false">IF(BX900&lt;&gt;"",IF(ISNUMBER(FIND(".",BX900)),RIGHT(BX900,LEN(BX900)-FIND(".",BX900)),""),"")</f>
        <v/>
      </c>
      <c r="CB900" s="212"/>
      <c r="CC900" s="170" t="str">
        <f aca="false">A900</f>
        <v>JQ863418</v>
      </c>
      <c r="CD900" s="178" t="s">
        <v>339</v>
      </c>
      <c r="CE900" s="178" t="s">
        <v>340</v>
      </c>
      <c r="CF900" s="178" t="s">
        <v>341</v>
      </c>
      <c r="CG900" s="212"/>
      <c r="CH900" s="212"/>
      <c r="CI900" s="212"/>
      <c r="CJ900" s="212"/>
      <c r="CK900" s="178"/>
      <c r="CL900" s="212"/>
      <c r="CM900" s="212"/>
      <c r="CN900" s="212"/>
      <c r="CO900" s="212"/>
      <c r="CP900" s="212"/>
      <c r="CQ900" s="212"/>
      <c r="CR900" s="228" t="n">
        <f aca="false">C900</f>
        <v>3</v>
      </c>
      <c r="CS900" s="229" t="str">
        <f aca="false">D900</f>
        <v>3c</v>
      </c>
      <c r="CT900" s="170" t="str">
        <f aca="false">CONCATENATE(CD900," strain ",CM900," ",CL900,", partial cds")</f>
        <v>Hepatitis E virus strain  , partial cds</v>
      </c>
    </row>
    <row r="901" customFormat="false" ht="11.9" hidden="false" customHeight="true" outlineLevel="0" collapsed="false">
      <c r="A901" s="154" t="s">
        <v>2121</v>
      </c>
      <c r="B901" s="147" t="n">
        <v>3</v>
      </c>
      <c r="C901" s="148" t="n">
        <v>3</v>
      </c>
      <c r="D901" s="149" t="s">
        <v>947</v>
      </c>
      <c r="E901" s="150" t="s">
        <v>949</v>
      </c>
      <c r="F901" s="154" t="s">
        <v>2122</v>
      </c>
      <c r="G901" s="212"/>
      <c r="H901" s="146" t="s">
        <v>405</v>
      </c>
      <c r="I901" s="153" t="s">
        <v>412</v>
      </c>
      <c r="J901" s="146" t="s">
        <v>395</v>
      </c>
      <c r="K901" s="212"/>
      <c r="L901" s="212"/>
      <c r="M901" s="157" t="s">
        <v>348</v>
      </c>
      <c r="N901" s="213"/>
      <c r="O901" s="160" t="n">
        <v>2010</v>
      </c>
      <c r="P901" s="212"/>
      <c r="Q901" s="212"/>
      <c r="R901" s="146" t="s">
        <v>82</v>
      </c>
      <c r="T901" s="214"/>
      <c r="U901" s="215"/>
      <c r="V901" s="209"/>
      <c r="X901" s="209"/>
      <c r="Y901" s="164" t="s">
        <v>947</v>
      </c>
      <c r="Z901" s="209"/>
      <c r="AA901" s="216"/>
      <c r="AB901" s="217"/>
      <c r="AC901" s="217"/>
      <c r="AD901" s="209"/>
      <c r="AE901" s="164" t="s">
        <v>354</v>
      </c>
      <c r="AF901" s="209"/>
      <c r="AG901" s="218"/>
      <c r="AH901" s="164" t="n">
        <v>4492</v>
      </c>
      <c r="AI901" s="164" t="n">
        <v>4733</v>
      </c>
      <c r="AJ901" s="219" t="n">
        <f aca="false">SeqEnd-SeqBeg+1</f>
        <v>242</v>
      </c>
      <c r="AK901" s="220" t="n">
        <f aca="false">AND( SeqBeg&lt;=Beg  , End &lt;=SeqEnd )</f>
        <v>0</v>
      </c>
      <c r="AL901" s="212"/>
      <c r="AM901" s="212"/>
      <c r="AN901" s="221"/>
      <c r="AO901" s="147" t="s">
        <v>103</v>
      </c>
      <c r="AP901" s="147" t="s">
        <v>103</v>
      </c>
      <c r="AQ901" s="147" t="s">
        <v>103</v>
      </c>
      <c r="AR901" s="147" t="s">
        <v>2123</v>
      </c>
      <c r="AS901" s="147" t="s">
        <v>103</v>
      </c>
      <c r="AT901" s="147" t="s">
        <v>103</v>
      </c>
      <c r="AU901" s="146"/>
      <c r="AV901" s="212"/>
      <c r="AW901" s="222" t="str">
        <f aca="false">HYPERLINK(CONCATENATE("http://www.ncbi.nlm.nih.gov/nuccore/",BM901),BM901)</f>
        <v>JN986840</v>
      </c>
      <c r="AX901" s="219" t="str">
        <f aca="false">CONCATENATE(D901,IF(I901="","",CONCATENATE(".",I901)),IF(K901="","",CONCATENATE(".",K901)),IF(M901="","",CONCATENATE(".",M901)),IF(R901="","",CONCATENATE(".",R901)),IF(U901="","","(*)"))</f>
        <v>3c.DEU.hum.BNI</v>
      </c>
      <c r="AY901" s="170" t="str">
        <f aca="false">CONCATENATE(BM901,".",BN901)</f>
        <v>JN986840.HAMBURG-HB</v>
      </c>
      <c r="AZ901" s="171" t="str">
        <f aca="false">IF(AV901="",IF(ISNUMBER(FIND(".",A901)),LEFT(A901,FIND(".",A901)-1),A901),AV901)</f>
        <v>JN986840</v>
      </c>
      <c r="BA901" s="171" t="str">
        <f aca="false">IF(ISNUMBER(FIND("-",AZ901)),LEFT(AZ901,FIND("-",AZ901)-1),AZ901)</f>
        <v>JN986840</v>
      </c>
      <c r="BB901" s="170" t="str">
        <f aca="false"> MEGAname &amp; "="</f>
        <v>JN986840=</v>
      </c>
      <c r="BC901" s="170" t="str">
        <f aca="false">Clear &amp; IF(span ,"Span","out")</f>
        <v>JN986840=out</v>
      </c>
      <c r="BD901" s="170" t="str">
        <f aca="false">Clear &amp; IF(span, IF(B901=".","Selected",B901),"out")</f>
        <v>JN986840=out</v>
      </c>
      <c r="BE901" s="170" t="str">
        <f aca="false">Clear &amp; Strain</f>
        <v>JN986840=HAMBURG-HB</v>
      </c>
      <c r="BF901" s="170" t="str">
        <f aca="false">CONCATENATE(A901,"=",F901,". ",AX901,IF(AB901="","",CONCATENATE(".",AB901)))</f>
        <v>JN986840=HAMBURG-HB. 3c.DEU.hum.BNI</v>
      </c>
      <c r="BG901" s="170" t="str">
        <f aca="false">CONCATENATE(A901,"=",F901,". ",AX901)</f>
        <v>JN986840=HAMBURG-HB. 3c.DEU.hum.BNI</v>
      </c>
      <c r="BH901" s="170" t="str">
        <f aca="false">CONCATENATE(A901,"=",AX901)</f>
        <v>JN986840=3c.DEU.hum.BNI</v>
      </c>
      <c r="BI901" s="170" t="str">
        <f aca="false">CONCATENATE(A901,"=",ComForSubtype,D901)</f>
        <v>JN986840=3c</v>
      </c>
      <c r="BJ901" s="170" t="str">
        <f aca="false">CONCATENATE(A901,"=",E901)</f>
        <v>JN986840=3chi</v>
      </c>
      <c r="BK901" s="170" t="str">
        <f aca="false">CONCATENATE(A901,"=",C901)</f>
        <v>JN986840=3</v>
      </c>
      <c r="BL901" s="170" t="str">
        <f aca="false">CONCATENATE(D901,"=")</f>
        <v>3c=</v>
      </c>
      <c r="BM901" s="223" t="str">
        <f aca="false">IF(BA901="XX","",BA901)</f>
        <v>JN986840</v>
      </c>
      <c r="BN901" s="224" t="str">
        <f aca="false">CONCATENATE(IF(F901="","",F901),IF(G901="","",CONCATENATE(" / ",G901)))</f>
        <v>HAMBURG-HB</v>
      </c>
      <c r="BO901" s="225" t="str">
        <f aca="false">AX901</f>
        <v>3c.DEU.hum.BNI</v>
      </c>
      <c r="BP901" s="226" t="str">
        <f aca="false">IF(V901="","",V901)</f>
        <v/>
      </c>
      <c r="BQ901" s="226" t="str">
        <f aca="false">IF(W901="","",CONCATENATE(W901,IF(LEFT(AO901,1)="s","+","")))</f>
        <v/>
      </c>
      <c r="BR901" s="226" t="str">
        <f aca="false">IF(X901="","",CONCATENATE(X901,IF(LEFT(AQ901,1)="s","+","")))</f>
        <v/>
      </c>
      <c r="BS901" s="226" t="str">
        <f aca="false">IF(Y901="","",CONCATENATE(Y901,IF(LEFT(AR901,1)="s","+","")))</f>
        <v>3c</v>
      </c>
      <c r="BT901" s="226" t="str">
        <f aca="false">IF(Z901="","",CONCATENATE(Z901,IF(LEFT(AS901,1)="s","+","")))</f>
        <v/>
      </c>
      <c r="BU901" s="227" t="str">
        <f aca="false">IF(AA901="","",CONCATENATE(AA901,IF(LEFT(AT901,1)="s","+","")))</f>
        <v/>
      </c>
      <c r="BV901" s="212"/>
      <c r="BW901" s="177" t="s">
        <v>2124</v>
      </c>
      <c r="BX901" s="170" t="str">
        <f aca="false">IF(BW901&lt;&gt;"",IF(ISNUMBER(FIND("=",BW901)),LEFT(BW901,FIND("=",BW901)-1),BW901),BW901)</f>
        <v>JN986840</v>
      </c>
      <c r="BY901" s="170" t="str">
        <f aca="false">IF(BW901&lt;&gt;"",IF(ISNUMBER(FIND("=",BW901)),RIGHT(BW901,LEN(BW901)-FIND("=",BW901)),""),"")</f>
        <v>3c</v>
      </c>
      <c r="BZ901" s="170" t="str">
        <f aca="false">IF(BX901&lt;&gt;"",IF(ISNUMBER(FIND(".",BX901)),LEFT(BX901,FIND(".",BX901)-1),BX901),BX901)</f>
        <v>JN986840</v>
      </c>
      <c r="CA901" s="170" t="str">
        <f aca="false">IF(BX901&lt;&gt;"",IF(ISNUMBER(FIND(".",BX901)),RIGHT(BX901,LEN(BX901)-FIND(".",BX901)),""),"")</f>
        <v/>
      </c>
      <c r="CB901" s="212"/>
      <c r="CC901" s="170" t="str">
        <f aca="false">A901</f>
        <v>JN986840</v>
      </c>
      <c r="CD901" s="178" t="s">
        <v>339</v>
      </c>
      <c r="CE901" s="178" t="s">
        <v>340</v>
      </c>
      <c r="CF901" s="178" t="s">
        <v>341</v>
      </c>
      <c r="CG901" s="212"/>
      <c r="CH901" s="179"/>
      <c r="CI901" s="179"/>
      <c r="CJ901" s="179"/>
      <c r="CK901" s="212"/>
      <c r="CL901" s="212"/>
      <c r="CM901" s="170" t="str">
        <f aca="false">F901</f>
        <v>HAMBURG-HB</v>
      </c>
      <c r="CN901" s="170" t="str">
        <f aca="false">IF(G901="","",G901)</f>
        <v/>
      </c>
      <c r="CO901" s="170" t="str">
        <f aca="false">CONCATENATE(H901,":",L901)</f>
        <v>Germany:</v>
      </c>
      <c r="CP901" s="170" t="str">
        <f aca="false">CONCATENATE(IF(Q901="","",CONCATENATE(Q901,"-")),IF(P901="","",CONCATENATE(P901,"-")),IF(O901="","",O901))</f>
        <v>2010</v>
      </c>
      <c r="CQ901" s="170" t="str">
        <f aca="false">IF(N901="","",N901)</f>
        <v/>
      </c>
      <c r="CR901" s="228" t="n">
        <f aca="false">C901</f>
        <v>3</v>
      </c>
      <c r="CS901" s="229" t="str">
        <f aca="false">D901</f>
        <v>3c</v>
      </c>
      <c r="CT901" s="170" t="str">
        <f aca="false">CONCATENATE(CD901," strain ",CM901," ",CL901,", partial cds")</f>
        <v>Hepatitis E virus strain HAMBURG-HB , partial cds</v>
      </c>
    </row>
    <row r="902" customFormat="false" ht="11.9" hidden="false" customHeight="true" outlineLevel="0" collapsed="false">
      <c r="A902" s="154" t="s">
        <v>2125</v>
      </c>
      <c r="B902" s="147" t="n">
        <v>3</v>
      </c>
      <c r="C902" s="243" t="n">
        <v>3</v>
      </c>
      <c r="D902" s="149" t="s">
        <v>947</v>
      </c>
      <c r="E902" s="150" t="s">
        <v>949</v>
      </c>
      <c r="F902" s="154" t="s">
        <v>2126</v>
      </c>
      <c r="G902" s="212"/>
      <c r="H902" s="146" t="s">
        <v>537</v>
      </c>
      <c r="I902" s="153" t="s">
        <v>538</v>
      </c>
      <c r="J902" s="146" t="s">
        <v>395</v>
      </c>
      <c r="K902" s="212"/>
      <c r="L902" s="212"/>
      <c r="M902" s="157" t="s">
        <v>367</v>
      </c>
      <c r="N902" s="216"/>
      <c r="O902" s="160" t="n">
        <v>2005</v>
      </c>
      <c r="P902" s="212"/>
      <c r="Q902" s="212"/>
      <c r="R902" s="212"/>
      <c r="S902" s="212"/>
      <c r="T902" s="214"/>
      <c r="U902" s="215"/>
      <c r="V902" s="209"/>
      <c r="W902" s="163" t="s">
        <v>947</v>
      </c>
      <c r="X902" s="209"/>
      <c r="Y902" s="209"/>
      <c r="Z902" s="209"/>
      <c r="AB902" s="217"/>
      <c r="AC902" s="163" t="s">
        <v>354</v>
      </c>
      <c r="AD902" s="209"/>
      <c r="AE902" s="209"/>
      <c r="AF902" s="209"/>
      <c r="AG902" s="218"/>
      <c r="AH902" s="164" t="n">
        <v>134</v>
      </c>
      <c r="AI902" s="164" t="n">
        <v>375</v>
      </c>
      <c r="AJ902" s="219" t="n">
        <f aca="false">SeqEnd-SeqBeg+1</f>
        <v>242</v>
      </c>
      <c r="AK902" s="220" t="n">
        <f aca="false">AND( SeqBeg&lt;=Beg  , End &lt;=SeqEnd )</f>
        <v>0</v>
      </c>
      <c r="AL902" s="212"/>
      <c r="AM902" s="212"/>
      <c r="AO902" s="209"/>
      <c r="AU902" s="212"/>
      <c r="AV902" s="212"/>
      <c r="AW902" s="222" t="str">
        <f aca="false">HYPERLINK(CONCATENATE("http://www.ncbi.nlm.nih.gov/nuccore/",BM902),BM902)</f>
        <v>EF372537</v>
      </c>
      <c r="AX902" s="219" t="str">
        <f aca="false">CONCATENATE(D902,IF(I902="","",CONCATENATE(".",I902)),IF(K902="","",CONCATENATE(".",K902)),IF(M902="","",CONCATENATE(".",M902)),IF(R902="","",CONCATENATE(".",R902)),IF(U902="","","(*)"))</f>
        <v>3c.NLD.pig</v>
      </c>
      <c r="AY902" s="170" t="str">
        <f aca="false">CONCATENATE(BM902,".",BN902)</f>
        <v>EF372537.HEV/SW/NL/2005-1001</v>
      </c>
      <c r="AZ902" s="171" t="str">
        <f aca="false">IF(AV902="",IF(ISNUMBER(FIND(".",A902)),LEFT(A902,FIND(".",A902)-1),A902),AV902)</f>
        <v>EF372537</v>
      </c>
      <c r="BA902" s="171" t="str">
        <f aca="false">IF(ISNUMBER(FIND("-",AZ902)),LEFT(AZ902,FIND("-",AZ902)-1),AZ902)</f>
        <v>EF372537</v>
      </c>
      <c r="BB902" s="170" t="str">
        <f aca="false"> MEGAname &amp; "="</f>
        <v>EF372537=</v>
      </c>
      <c r="BC902" s="170" t="str">
        <f aca="false">Clear &amp; IF(span ,"Span","out")</f>
        <v>EF372537=out</v>
      </c>
      <c r="BD902" s="170" t="str">
        <f aca="false">Clear &amp; IF(span, IF(B902=".","Selected",B902),"out")</f>
        <v>EF372537=out</v>
      </c>
      <c r="BE902" s="170" t="str">
        <f aca="false">Clear &amp; Strain</f>
        <v>EF372537=HEV/SW/NL/2005-1001</v>
      </c>
      <c r="BF902" s="170" t="str">
        <f aca="false">CONCATENATE(A902,"=",F902,". ",AX902,IF(AB902="","",CONCATENATE(".",AB902)))</f>
        <v>EF372537=HEV/SW/NL/2005-1001. 3c.NLD.pig</v>
      </c>
      <c r="BG902" s="170" t="str">
        <f aca="false">CONCATENATE(A902,"=",F902,". ",AX902)</f>
        <v>EF372537=HEV/SW/NL/2005-1001. 3c.NLD.pig</v>
      </c>
      <c r="BH902" s="170" t="str">
        <f aca="false">CONCATENATE(A902,"=",AX902)</f>
        <v>EF372537=3c.NLD.pig</v>
      </c>
      <c r="BI902" s="170" t="str">
        <f aca="false">CONCATENATE(A902,"=",ComForSubtype,D902)</f>
        <v>EF372537=3c</v>
      </c>
      <c r="BJ902" s="170" t="str">
        <f aca="false">CONCATENATE(A902,"=",E902)</f>
        <v>EF372537=3chi</v>
      </c>
      <c r="BK902" s="170" t="str">
        <f aca="false">CONCATENATE(A902,"=",C902)</f>
        <v>EF372537=3</v>
      </c>
      <c r="BL902" s="170" t="str">
        <f aca="false">CONCATENATE(D902,"=")</f>
        <v>3c=</v>
      </c>
      <c r="BM902" s="223" t="str">
        <f aca="false">IF(BA902="XX","",BA902)</f>
        <v>EF372537</v>
      </c>
      <c r="BN902" s="224" t="str">
        <f aca="false">CONCATENATE(IF(F902="","",F902),IF(G902="","",CONCATENATE(" / ",G902)))</f>
        <v>HEV/SW/NL/2005-1001</v>
      </c>
      <c r="BO902" s="225" t="str">
        <f aca="false">AX902</f>
        <v>3c.NLD.pig</v>
      </c>
      <c r="BP902" s="226" t="str">
        <f aca="false">IF(V902="","",V902)</f>
        <v/>
      </c>
      <c r="BQ902" s="226" t="str">
        <f aca="false">IF(W902="","",CONCATENATE(W902,IF(LEFT(AO902,1)="s","+","")))</f>
        <v>3c</v>
      </c>
      <c r="BR902" s="226" t="str">
        <f aca="false">IF(X902="","",CONCATENATE(X902,IF(LEFT(AQ902,1)="s","+","")))</f>
        <v/>
      </c>
      <c r="BS902" s="226" t="str">
        <f aca="false">IF(Y902="","",CONCATENATE(Y902,IF(LEFT(AR902,1)="s","+","")))</f>
        <v/>
      </c>
      <c r="BT902" s="226" t="str">
        <f aca="false">IF(Z902="","",CONCATENATE(Z902,IF(LEFT(AS902,1)="s","+","")))</f>
        <v/>
      </c>
      <c r="BU902" s="227" t="str">
        <f aca="false">IF(AA902="","",CONCATENATE(AA902,IF(LEFT(AT902,1)="s","+","")))</f>
        <v/>
      </c>
      <c r="BV902" s="212"/>
      <c r="BW902" s="177" t="s">
        <v>2127</v>
      </c>
      <c r="BX902" s="170" t="str">
        <f aca="false">IF(BW902&lt;&gt;"",IF(ISNUMBER(FIND("=",BW902)),LEFT(BW902,FIND("=",BW902)-1),BW902),BW902)</f>
        <v>EF372537</v>
      </c>
      <c r="BY902" s="170" t="str">
        <f aca="false">IF(BW902&lt;&gt;"",IF(ISNUMBER(FIND("=",BW902)),RIGHT(BW902,LEN(BW902)-FIND("=",BW902)),""),"")</f>
        <v>3c</v>
      </c>
      <c r="BZ902" s="170" t="str">
        <f aca="false">IF(BX902&lt;&gt;"",IF(ISNUMBER(FIND(".",BX902)),LEFT(BX902,FIND(".",BX902)-1),BX902),BX902)</f>
        <v>EF372537</v>
      </c>
      <c r="CA902" s="170" t="str">
        <f aca="false">IF(BX902&lt;&gt;"",IF(ISNUMBER(FIND(".",BX902)),RIGHT(BX902,LEN(BX902)-FIND(".",BX902)),""),"")</f>
        <v/>
      </c>
      <c r="CB902" s="212"/>
      <c r="CC902" s="170" t="str">
        <f aca="false">A902</f>
        <v>EF372537</v>
      </c>
      <c r="CD902" s="178" t="s">
        <v>339</v>
      </c>
      <c r="CE902" s="178" t="s">
        <v>340</v>
      </c>
      <c r="CF902" s="178" t="s">
        <v>341</v>
      </c>
      <c r="CG902" s="212"/>
      <c r="CH902" s="179"/>
      <c r="CI902" s="179"/>
      <c r="CJ902" s="179"/>
      <c r="CK902" s="212"/>
      <c r="CL902" s="212"/>
      <c r="CM902" s="170" t="str">
        <f aca="false">F902</f>
        <v>HEV/SW/NL/2005-1001</v>
      </c>
      <c r="CN902" s="170" t="str">
        <f aca="false">IF(G902="","",G902)</f>
        <v/>
      </c>
      <c r="CO902" s="170" t="str">
        <f aca="false">CONCATENATE(H902,":",L902)</f>
        <v>Netherlands:</v>
      </c>
      <c r="CP902" s="170" t="str">
        <f aca="false">CONCATENATE(IF(Q902="","",CONCATENATE(Q902,"-")),IF(P902="","",CONCATENATE(P902,"-")),IF(O902="","",O902))</f>
        <v>2005</v>
      </c>
      <c r="CQ902" s="170" t="str">
        <f aca="false">IF(N902="","",N902)</f>
        <v/>
      </c>
      <c r="CR902" s="170" t="n">
        <f aca="false">C902</f>
        <v>3</v>
      </c>
      <c r="CS902" s="229" t="str">
        <f aca="false">D902</f>
        <v>3c</v>
      </c>
      <c r="CT902" s="170" t="str">
        <f aca="false">CONCATENATE(CD902," strain ",CM902," ",CL902,", partial cds")</f>
        <v>Hepatitis E virus strain HEV/SW/NL/2005-1001 , partial cds</v>
      </c>
    </row>
    <row r="903" customFormat="false" ht="11.9" hidden="false" customHeight="true" outlineLevel="0" collapsed="false">
      <c r="A903" s="154" t="s">
        <v>2128</v>
      </c>
      <c r="B903" s="147" t="n">
        <v>3</v>
      </c>
      <c r="C903" s="243" t="n">
        <v>3</v>
      </c>
      <c r="D903" s="149" t="s">
        <v>947</v>
      </c>
      <c r="E903" s="150" t="s">
        <v>949</v>
      </c>
      <c r="F903" s="154" t="s">
        <v>2129</v>
      </c>
      <c r="G903" s="212"/>
      <c r="H903" s="146" t="s">
        <v>537</v>
      </c>
      <c r="I903" s="153" t="s">
        <v>538</v>
      </c>
      <c r="J903" s="146" t="s">
        <v>395</v>
      </c>
      <c r="K903" s="212"/>
      <c r="L903" s="212"/>
      <c r="M903" s="157" t="s">
        <v>367</v>
      </c>
      <c r="N903" s="216"/>
      <c r="O903" s="160" t="n">
        <v>2005</v>
      </c>
      <c r="P903" s="212"/>
      <c r="Q903" s="212"/>
      <c r="R903" s="212"/>
      <c r="S903" s="212"/>
      <c r="T903" s="214"/>
      <c r="U903" s="215"/>
      <c r="V903" s="209"/>
      <c r="W903" s="163" t="s">
        <v>947</v>
      </c>
      <c r="X903" s="209"/>
      <c r="Y903" s="209"/>
      <c r="Z903" s="209"/>
      <c r="AB903" s="217"/>
      <c r="AC903" s="163" t="s">
        <v>354</v>
      </c>
      <c r="AD903" s="209"/>
      <c r="AE903" s="209"/>
      <c r="AF903" s="209"/>
      <c r="AG903" s="218"/>
      <c r="AH903" s="164" t="n">
        <v>134</v>
      </c>
      <c r="AI903" s="164" t="n">
        <v>375</v>
      </c>
      <c r="AJ903" s="219" t="n">
        <f aca="false">SeqEnd-SeqBeg+1</f>
        <v>242</v>
      </c>
      <c r="AK903" s="220" t="n">
        <f aca="false">AND( SeqBeg&lt;=Beg  , End &lt;=SeqEnd )</f>
        <v>0</v>
      </c>
      <c r="AL903" s="212"/>
      <c r="AM903" s="212"/>
      <c r="AO903" s="209"/>
      <c r="AU903" s="212"/>
      <c r="AV903" s="212"/>
      <c r="AW903" s="222" t="str">
        <f aca="false">HYPERLINK(CONCATENATE("http://www.ncbi.nlm.nih.gov/nuccore/",BM903),BM903)</f>
        <v>EF372538</v>
      </c>
      <c r="AX903" s="219" t="str">
        <f aca="false">CONCATENATE(D903,IF(I903="","",CONCATENATE(".",I903)),IF(K903="","",CONCATENATE(".",K903)),IF(M903="","",CONCATENATE(".",M903)),IF(R903="","",CONCATENATE(".",R903)),IF(U903="","","(*)"))</f>
        <v>3c.NLD.pig</v>
      </c>
      <c r="AY903" s="170" t="str">
        <f aca="false">CONCATENATE(BM903,".",BN903)</f>
        <v>EF372538.HEV/SW/NL/2005-1006</v>
      </c>
      <c r="AZ903" s="171" t="str">
        <f aca="false">IF(AV903="",IF(ISNUMBER(FIND(".",A903)),LEFT(A903,FIND(".",A903)-1),A903),AV903)</f>
        <v>EF372538</v>
      </c>
      <c r="BA903" s="171" t="str">
        <f aca="false">IF(ISNUMBER(FIND("-",AZ903)),LEFT(AZ903,FIND("-",AZ903)-1),AZ903)</f>
        <v>EF372538</v>
      </c>
      <c r="BB903" s="170" t="str">
        <f aca="false"> MEGAname &amp; "="</f>
        <v>EF372538=</v>
      </c>
      <c r="BC903" s="170" t="str">
        <f aca="false">Clear &amp; IF(span ,"Span","out")</f>
        <v>EF372538=out</v>
      </c>
      <c r="BD903" s="170" t="str">
        <f aca="false">Clear &amp; IF(span, IF(B903=".","Selected",B903),"out")</f>
        <v>EF372538=out</v>
      </c>
      <c r="BE903" s="170" t="str">
        <f aca="false">Clear &amp; Strain</f>
        <v>EF372538=HEV/SW/NL/2005-1006</v>
      </c>
      <c r="BF903" s="170" t="str">
        <f aca="false">CONCATENATE(A903,"=",F903,". ",AX903,IF(AB903="","",CONCATENATE(".",AB903)))</f>
        <v>EF372538=HEV/SW/NL/2005-1006. 3c.NLD.pig</v>
      </c>
      <c r="BG903" s="170" t="str">
        <f aca="false">CONCATENATE(A903,"=",F903,". ",AX903)</f>
        <v>EF372538=HEV/SW/NL/2005-1006. 3c.NLD.pig</v>
      </c>
      <c r="BH903" s="170" t="str">
        <f aca="false">CONCATENATE(A903,"=",AX903)</f>
        <v>EF372538=3c.NLD.pig</v>
      </c>
      <c r="BI903" s="170" t="str">
        <f aca="false">CONCATENATE(A903,"=",ComForSubtype,D903)</f>
        <v>EF372538=3c</v>
      </c>
      <c r="BJ903" s="170" t="str">
        <f aca="false">CONCATENATE(A903,"=",E903)</f>
        <v>EF372538=3chi</v>
      </c>
      <c r="BK903" s="170" t="str">
        <f aca="false">CONCATENATE(A903,"=",C903)</f>
        <v>EF372538=3</v>
      </c>
      <c r="BL903" s="170" t="str">
        <f aca="false">CONCATENATE(D903,"=")</f>
        <v>3c=</v>
      </c>
      <c r="BM903" s="223" t="str">
        <f aca="false">IF(BA903="XX","",BA903)</f>
        <v>EF372538</v>
      </c>
      <c r="BN903" s="224" t="str">
        <f aca="false">CONCATENATE(IF(F903="","",F903),IF(G903="","",CONCATENATE(" / ",G903)))</f>
        <v>HEV/SW/NL/2005-1006</v>
      </c>
      <c r="BO903" s="225" t="str">
        <f aca="false">AX903</f>
        <v>3c.NLD.pig</v>
      </c>
      <c r="BP903" s="226" t="str">
        <f aca="false">IF(V903="","",V903)</f>
        <v/>
      </c>
      <c r="BQ903" s="226" t="str">
        <f aca="false">IF(W903="","",CONCATENATE(W903,IF(LEFT(AO903,1)="s","+","")))</f>
        <v>3c</v>
      </c>
      <c r="BR903" s="226" t="str">
        <f aca="false">IF(X903="","",CONCATENATE(X903,IF(LEFT(AQ903,1)="s","+","")))</f>
        <v/>
      </c>
      <c r="BS903" s="226" t="str">
        <f aca="false">IF(Y903="","",CONCATENATE(Y903,IF(LEFT(AR903,1)="s","+","")))</f>
        <v/>
      </c>
      <c r="BT903" s="226" t="str">
        <f aca="false">IF(Z903="","",CONCATENATE(Z903,IF(LEFT(AS903,1)="s","+","")))</f>
        <v/>
      </c>
      <c r="BU903" s="227" t="str">
        <f aca="false">IF(AA903="","",CONCATENATE(AA903,IF(LEFT(AT903,1)="s","+","")))</f>
        <v/>
      </c>
      <c r="BV903" s="212"/>
      <c r="BW903" s="177" t="s">
        <v>2130</v>
      </c>
      <c r="BX903" s="170" t="str">
        <f aca="false">IF(BW903&lt;&gt;"",IF(ISNUMBER(FIND("=",BW903)),LEFT(BW903,FIND("=",BW903)-1),BW903),BW903)</f>
        <v>EF372538</v>
      </c>
      <c r="BY903" s="170" t="str">
        <f aca="false">IF(BW903&lt;&gt;"",IF(ISNUMBER(FIND("=",BW903)),RIGHT(BW903,LEN(BW903)-FIND("=",BW903)),""),"")</f>
        <v>3c</v>
      </c>
      <c r="BZ903" s="170" t="str">
        <f aca="false">IF(BX903&lt;&gt;"",IF(ISNUMBER(FIND(".",BX903)),LEFT(BX903,FIND(".",BX903)-1),BX903),BX903)</f>
        <v>EF372538</v>
      </c>
      <c r="CA903" s="170" t="str">
        <f aca="false">IF(BX903&lt;&gt;"",IF(ISNUMBER(FIND(".",BX903)),RIGHT(BX903,LEN(BX903)-FIND(".",BX903)),""),"")</f>
        <v/>
      </c>
      <c r="CB903" s="212"/>
      <c r="CC903" s="170" t="str">
        <f aca="false">A903</f>
        <v>EF372538</v>
      </c>
      <c r="CD903" s="178" t="s">
        <v>339</v>
      </c>
      <c r="CE903" s="178" t="s">
        <v>340</v>
      </c>
      <c r="CF903" s="178" t="s">
        <v>341</v>
      </c>
      <c r="CG903" s="212"/>
      <c r="CH903" s="179"/>
      <c r="CI903" s="179"/>
      <c r="CJ903" s="179"/>
      <c r="CK903" s="212"/>
      <c r="CL903" s="212"/>
      <c r="CM903" s="170" t="str">
        <f aca="false">F903</f>
        <v>HEV/SW/NL/2005-1006</v>
      </c>
      <c r="CN903" s="170" t="str">
        <f aca="false">IF(G903="","",G903)</f>
        <v/>
      </c>
      <c r="CO903" s="170" t="str">
        <f aca="false">CONCATENATE(H903,":",L903)</f>
        <v>Netherlands:</v>
      </c>
      <c r="CP903" s="170" t="str">
        <f aca="false">CONCATENATE(IF(Q903="","",CONCATENATE(Q903,"-")),IF(P903="","",CONCATENATE(P903,"-")),IF(O903="","",O903))</f>
        <v>2005</v>
      </c>
      <c r="CQ903" s="170" t="str">
        <f aca="false">IF(N903="","",N903)</f>
        <v/>
      </c>
      <c r="CR903" s="170" t="n">
        <f aca="false">C903</f>
        <v>3</v>
      </c>
      <c r="CS903" s="229" t="str">
        <f aca="false">D903</f>
        <v>3c</v>
      </c>
      <c r="CT903" s="170" t="str">
        <f aca="false">CONCATENATE(CD903," strain ",CM903," ",CL903,", partial cds")</f>
        <v>Hepatitis E virus strain HEV/SW/NL/2005-1006 , partial cds</v>
      </c>
    </row>
    <row r="904" customFormat="false" ht="11.9" hidden="false" customHeight="true" outlineLevel="0" collapsed="false">
      <c r="A904" s="154" t="s">
        <v>2131</v>
      </c>
      <c r="B904" s="147" t="n">
        <v>3</v>
      </c>
      <c r="C904" s="243" t="n">
        <v>3</v>
      </c>
      <c r="D904" s="149" t="s">
        <v>947</v>
      </c>
      <c r="E904" s="150" t="s">
        <v>949</v>
      </c>
      <c r="F904" s="154" t="s">
        <v>2132</v>
      </c>
      <c r="G904" s="212"/>
      <c r="H904" s="146" t="s">
        <v>537</v>
      </c>
      <c r="I904" s="153" t="s">
        <v>538</v>
      </c>
      <c r="J904" s="146" t="s">
        <v>395</v>
      </c>
      <c r="K904" s="212"/>
      <c r="L904" s="212"/>
      <c r="M904" s="157" t="s">
        <v>367</v>
      </c>
      <c r="N904" s="216"/>
      <c r="O904" s="160" t="n">
        <v>2005</v>
      </c>
      <c r="P904" s="212"/>
      <c r="Q904" s="212"/>
      <c r="R904" s="212"/>
      <c r="S904" s="212"/>
      <c r="T904" s="214"/>
      <c r="U904" s="215"/>
      <c r="V904" s="209"/>
      <c r="W904" s="163" t="s">
        <v>947</v>
      </c>
      <c r="X904" s="209"/>
      <c r="Y904" s="209"/>
      <c r="Z904" s="209"/>
      <c r="AB904" s="217"/>
      <c r="AC904" s="163" t="s">
        <v>354</v>
      </c>
      <c r="AD904" s="209"/>
      <c r="AE904" s="209"/>
      <c r="AF904" s="209"/>
      <c r="AG904" s="218"/>
      <c r="AH904" s="164" t="n">
        <v>134</v>
      </c>
      <c r="AI904" s="164" t="n">
        <v>375</v>
      </c>
      <c r="AJ904" s="219" t="n">
        <f aca="false">SeqEnd-SeqBeg+1</f>
        <v>242</v>
      </c>
      <c r="AK904" s="220" t="n">
        <f aca="false">AND( SeqBeg&lt;=Beg  , End &lt;=SeqEnd )</f>
        <v>0</v>
      </c>
      <c r="AL904" s="212"/>
      <c r="AM904" s="212"/>
      <c r="AO904" s="209"/>
      <c r="AU904" s="212"/>
      <c r="AV904" s="212"/>
      <c r="AW904" s="222" t="str">
        <f aca="false">HYPERLINK(CONCATENATE("http://www.ncbi.nlm.nih.gov/nuccore/",BM904),BM904)</f>
        <v>EF372542</v>
      </c>
      <c r="AX904" s="219" t="str">
        <f aca="false">CONCATENATE(D904,IF(I904="","",CONCATENATE(".",I904)),IF(K904="","",CONCATENATE(".",K904)),IF(M904="","",CONCATENATE(".",M904)),IF(R904="","",CONCATENATE(".",R904)),IF(U904="","","(*)"))</f>
        <v>3c.NLD.pig</v>
      </c>
      <c r="AY904" s="170" t="str">
        <f aca="false">CONCATENATE(BM904,".",BN904)</f>
        <v>EF372542.HEV/SW/NL/2005-1018</v>
      </c>
      <c r="AZ904" s="171" t="str">
        <f aca="false">IF(AV904="",IF(ISNUMBER(FIND(".",A904)),LEFT(A904,FIND(".",A904)-1),A904),AV904)</f>
        <v>EF372542</v>
      </c>
      <c r="BA904" s="171" t="str">
        <f aca="false">IF(ISNUMBER(FIND("-",AZ904)),LEFT(AZ904,FIND("-",AZ904)-1),AZ904)</f>
        <v>EF372542</v>
      </c>
      <c r="BB904" s="170" t="str">
        <f aca="false"> MEGAname &amp; "="</f>
        <v>EF372542=</v>
      </c>
      <c r="BC904" s="170" t="str">
        <f aca="false">Clear &amp; IF(span ,"Span","out")</f>
        <v>EF372542=out</v>
      </c>
      <c r="BD904" s="170" t="str">
        <f aca="false">Clear &amp; IF(span, IF(B904=".","Selected",B904),"out")</f>
        <v>EF372542=out</v>
      </c>
      <c r="BE904" s="170" t="str">
        <f aca="false">Clear &amp; Strain</f>
        <v>EF372542=HEV/SW/NL/2005-1018</v>
      </c>
      <c r="BF904" s="170" t="str">
        <f aca="false">CONCATENATE(A904,"=",F904,". ",AX904,IF(AB904="","",CONCATENATE(".",AB904)))</f>
        <v>EF372542=HEV/SW/NL/2005-1018. 3c.NLD.pig</v>
      </c>
      <c r="BG904" s="170" t="str">
        <f aca="false">CONCATENATE(A904,"=",F904,". ",AX904)</f>
        <v>EF372542=HEV/SW/NL/2005-1018. 3c.NLD.pig</v>
      </c>
      <c r="BH904" s="170" t="str">
        <f aca="false">CONCATENATE(A904,"=",AX904)</f>
        <v>EF372542=3c.NLD.pig</v>
      </c>
      <c r="BI904" s="170" t="str">
        <f aca="false">CONCATENATE(A904,"=",ComForSubtype,D904)</f>
        <v>EF372542=3c</v>
      </c>
      <c r="BJ904" s="170" t="str">
        <f aca="false">CONCATENATE(A904,"=",E904)</f>
        <v>EF372542=3chi</v>
      </c>
      <c r="BK904" s="170" t="str">
        <f aca="false">CONCATENATE(A904,"=",C904)</f>
        <v>EF372542=3</v>
      </c>
      <c r="BL904" s="170" t="str">
        <f aca="false">CONCATENATE(D904,"=")</f>
        <v>3c=</v>
      </c>
      <c r="BM904" s="223" t="str">
        <f aca="false">IF(BA904="XX","",BA904)</f>
        <v>EF372542</v>
      </c>
      <c r="BN904" s="224" t="str">
        <f aca="false">CONCATENATE(IF(F904="","",F904),IF(G904="","",CONCATENATE(" / ",G904)))</f>
        <v>HEV/SW/NL/2005-1018</v>
      </c>
      <c r="BO904" s="225" t="str">
        <f aca="false">AX904</f>
        <v>3c.NLD.pig</v>
      </c>
      <c r="BP904" s="226" t="str">
        <f aca="false">IF(V904="","",V904)</f>
        <v/>
      </c>
      <c r="BQ904" s="226" t="str">
        <f aca="false">IF(W904="","",CONCATENATE(W904,IF(LEFT(AO904,1)="s","+","")))</f>
        <v>3c</v>
      </c>
      <c r="BR904" s="226" t="str">
        <f aca="false">IF(X904="","",CONCATENATE(X904,IF(LEFT(AQ904,1)="s","+","")))</f>
        <v/>
      </c>
      <c r="BS904" s="226" t="str">
        <f aca="false">IF(Y904="","",CONCATENATE(Y904,IF(LEFT(AR904,1)="s","+","")))</f>
        <v/>
      </c>
      <c r="BT904" s="226" t="str">
        <f aca="false">IF(Z904="","",CONCATENATE(Z904,IF(LEFT(AS904,1)="s","+","")))</f>
        <v/>
      </c>
      <c r="BU904" s="227" t="str">
        <f aca="false">IF(AA904="","",CONCATENATE(AA904,IF(LEFT(AT904,1)="s","+","")))</f>
        <v/>
      </c>
      <c r="BV904" s="212"/>
      <c r="BW904" s="177" t="s">
        <v>2133</v>
      </c>
      <c r="BX904" s="170" t="str">
        <f aca="false">IF(BW904&lt;&gt;"",IF(ISNUMBER(FIND("=",BW904)),LEFT(BW904,FIND("=",BW904)-1),BW904),BW904)</f>
        <v>EF372542</v>
      </c>
      <c r="BY904" s="170" t="str">
        <f aca="false">IF(BW904&lt;&gt;"",IF(ISNUMBER(FIND("=",BW904)),RIGHT(BW904,LEN(BW904)-FIND("=",BW904)),""),"")</f>
        <v>3c</v>
      </c>
      <c r="BZ904" s="170" t="str">
        <f aca="false">IF(BX904&lt;&gt;"",IF(ISNUMBER(FIND(".",BX904)),LEFT(BX904,FIND(".",BX904)-1),BX904),BX904)</f>
        <v>EF372542</v>
      </c>
      <c r="CA904" s="170" t="str">
        <f aca="false">IF(BX904&lt;&gt;"",IF(ISNUMBER(FIND(".",BX904)),RIGHT(BX904,LEN(BX904)-FIND(".",BX904)),""),"")</f>
        <v/>
      </c>
      <c r="CB904" s="212"/>
      <c r="CC904" s="170" t="str">
        <f aca="false">A904</f>
        <v>EF372542</v>
      </c>
      <c r="CD904" s="178" t="s">
        <v>339</v>
      </c>
      <c r="CE904" s="178" t="s">
        <v>340</v>
      </c>
      <c r="CF904" s="178" t="s">
        <v>341</v>
      </c>
      <c r="CG904" s="212"/>
      <c r="CH904" s="179"/>
      <c r="CI904" s="179"/>
      <c r="CJ904" s="179"/>
      <c r="CK904" s="212"/>
      <c r="CL904" s="212"/>
      <c r="CM904" s="170" t="str">
        <f aca="false">F904</f>
        <v>HEV/SW/NL/2005-1018</v>
      </c>
      <c r="CN904" s="170" t="str">
        <f aca="false">IF(G904="","",G904)</f>
        <v/>
      </c>
      <c r="CO904" s="170" t="str">
        <f aca="false">CONCATENATE(H904,":",L904)</f>
        <v>Netherlands:</v>
      </c>
      <c r="CP904" s="170" t="str">
        <f aca="false">CONCATENATE(IF(Q904="","",CONCATENATE(Q904,"-")),IF(P904="","",CONCATENATE(P904,"-")),IF(O904="","",O904))</f>
        <v>2005</v>
      </c>
      <c r="CQ904" s="170" t="str">
        <f aca="false">IF(N904="","",N904)</f>
        <v/>
      </c>
      <c r="CR904" s="170" t="n">
        <f aca="false">C904</f>
        <v>3</v>
      </c>
      <c r="CS904" s="229" t="str">
        <f aca="false">D904</f>
        <v>3c</v>
      </c>
      <c r="CT904" s="170" t="str">
        <f aca="false">CONCATENATE(CD904," strain ",CM904," ",CL904,", partial cds")</f>
        <v>Hepatitis E virus strain HEV/SW/NL/2005-1018 , partial cds</v>
      </c>
    </row>
    <row r="905" customFormat="false" ht="11.9" hidden="false" customHeight="true" outlineLevel="0" collapsed="false">
      <c r="A905" s="154" t="s">
        <v>2134</v>
      </c>
      <c r="B905" s="147" t="n">
        <v>3</v>
      </c>
      <c r="C905" s="243" t="n">
        <v>3</v>
      </c>
      <c r="D905" s="149" t="s">
        <v>947</v>
      </c>
      <c r="E905" s="150" t="s">
        <v>949</v>
      </c>
      <c r="F905" s="154" t="s">
        <v>2135</v>
      </c>
      <c r="G905" s="212"/>
      <c r="H905" s="146" t="s">
        <v>537</v>
      </c>
      <c r="I905" s="153" t="s">
        <v>538</v>
      </c>
      <c r="J905" s="146" t="s">
        <v>395</v>
      </c>
      <c r="K905" s="212"/>
      <c r="L905" s="212"/>
      <c r="M905" s="157" t="s">
        <v>367</v>
      </c>
      <c r="N905" s="216"/>
      <c r="O905" s="160" t="n">
        <v>2005</v>
      </c>
      <c r="P905" s="212"/>
      <c r="Q905" s="212"/>
      <c r="R905" s="212"/>
      <c r="S905" s="212"/>
      <c r="T905" s="214"/>
      <c r="U905" s="215"/>
      <c r="V905" s="209"/>
      <c r="W905" s="163" t="s">
        <v>947</v>
      </c>
      <c r="X905" s="209"/>
      <c r="Y905" s="209"/>
      <c r="Z905" s="209"/>
      <c r="AB905" s="217"/>
      <c r="AC905" s="163" t="s">
        <v>354</v>
      </c>
      <c r="AD905" s="209"/>
      <c r="AE905" s="209"/>
      <c r="AF905" s="209"/>
      <c r="AG905" s="218"/>
      <c r="AH905" s="164" t="n">
        <v>134</v>
      </c>
      <c r="AI905" s="164" t="n">
        <v>375</v>
      </c>
      <c r="AJ905" s="219" t="n">
        <f aca="false">SeqEnd-SeqBeg+1</f>
        <v>242</v>
      </c>
      <c r="AK905" s="220" t="n">
        <f aca="false">AND( SeqBeg&lt;=Beg  , End &lt;=SeqEnd )</f>
        <v>0</v>
      </c>
      <c r="AL905" s="212"/>
      <c r="AM905" s="212"/>
      <c r="AO905" s="209"/>
      <c r="AU905" s="212"/>
      <c r="AV905" s="212"/>
      <c r="AW905" s="222" t="str">
        <f aca="false">HYPERLINK(CONCATENATE("http://www.ncbi.nlm.nih.gov/nuccore/",BM905),BM905)</f>
        <v>EF372543</v>
      </c>
      <c r="AX905" s="219" t="str">
        <f aca="false">CONCATENATE(D905,IF(I905="","",CONCATENATE(".",I905)),IF(K905="","",CONCATENATE(".",K905)),IF(M905="","",CONCATENATE(".",M905)),IF(R905="","",CONCATENATE(".",R905)),IF(U905="","","(*)"))</f>
        <v>3c.NLD.pig</v>
      </c>
      <c r="AY905" s="170" t="str">
        <f aca="false">CONCATENATE(BM905,".",BN905)</f>
        <v>EF372543.HEV/SW/NL/2005-1019</v>
      </c>
      <c r="AZ905" s="171" t="str">
        <f aca="false">IF(AV905="",IF(ISNUMBER(FIND(".",A905)),LEFT(A905,FIND(".",A905)-1),A905),AV905)</f>
        <v>EF372543</v>
      </c>
      <c r="BA905" s="171" t="str">
        <f aca="false">IF(ISNUMBER(FIND("-",AZ905)),LEFT(AZ905,FIND("-",AZ905)-1),AZ905)</f>
        <v>EF372543</v>
      </c>
      <c r="BB905" s="170" t="str">
        <f aca="false"> MEGAname &amp; "="</f>
        <v>EF372543=</v>
      </c>
      <c r="BC905" s="170" t="str">
        <f aca="false">Clear &amp; IF(span ,"Span","out")</f>
        <v>EF372543=out</v>
      </c>
      <c r="BD905" s="170" t="str">
        <f aca="false">Clear &amp; IF(span, IF(B905=".","Selected",B905),"out")</f>
        <v>EF372543=out</v>
      </c>
      <c r="BE905" s="170" t="str">
        <f aca="false">Clear &amp; Strain</f>
        <v>EF372543=HEV/SW/NL/2005-1019</v>
      </c>
      <c r="BF905" s="170" t="str">
        <f aca="false">CONCATENATE(A905,"=",F905,". ",AX905,IF(AB905="","",CONCATENATE(".",AB905)))</f>
        <v>EF372543=HEV/SW/NL/2005-1019. 3c.NLD.pig</v>
      </c>
      <c r="BG905" s="170" t="str">
        <f aca="false">CONCATENATE(A905,"=",F905,". ",AX905)</f>
        <v>EF372543=HEV/SW/NL/2005-1019. 3c.NLD.pig</v>
      </c>
      <c r="BH905" s="170" t="str">
        <f aca="false">CONCATENATE(A905,"=",AX905)</f>
        <v>EF372543=3c.NLD.pig</v>
      </c>
      <c r="BI905" s="170" t="str">
        <f aca="false">CONCATENATE(A905,"=",ComForSubtype,D905)</f>
        <v>EF372543=3c</v>
      </c>
      <c r="BJ905" s="170" t="str">
        <f aca="false">CONCATENATE(A905,"=",E905)</f>
        <v>EF372543=3chi</v>
      </c>
      <c r="BK905" s="170" t="str">
        <f aca="false">CONCATENATE(A905,"=",C905)</f>
        <v>EF372543=3</v>
      </c>
      <c r="BL905" s="170" t="str">
        <f aca="false">CONCATENATE(D905,"=")</f>
        <v>3c=</v>
      </c>
      <c r="BM905" s="223" t="str">
        <f aca="false">IF(BA905="XX","",BA905)</f>
        <v>EF372543</v>
      </c>
      <c r="BN905" s="224" t="str">
        <f aca="false">CONCATENATE(IF(F905="","",F905),IF(G905="","",CONCATENATE(" / ",G905)))</f>
        <v>HEV/SW/NL/2005-1019</v>
      </c>
      <c r="BO905" s="225" t="str">
        <f aca="false">AX905</f>
        <v>3c.NLD.pig</v>
      </c>
      <c r="BP905" s="226" t="str">
        <f aca="false">IF(V905="","",V905)</f>
        <v/>
      </c>
      <c r="BQ905" s="226" t="str">
        <f aca="false">IF(W905="","",CONCATENATE(W905,IF(LEFT(AO905,1)="s","+","")))</f>
        <v>3c</v>
      </c>
      <c r="BR905" s="226" t="str">
        <f aca="false">IF(X905="","",CONCATENATE(X905,IF(LEFT(AQ905,1)="s","+","")))</f>
        <v/>
      </c>
      <c r="BS905" s="226" t="str">
        <f aca="false">IF(Y905="","",CONCATENATE(Y905,IF(LEFT(AR905,1)="s","+","")))</f>
        <v/>
      </c>
      <c r="BT905" s="226" t="str">
        <f aca="false">IF(Z905="","",CONCATENATE(Z905,IF(LEFT(AS905,1)="s","+","")))</f>
        <v/>
      </c>
      <c r="BU905" s="227" t="str">
        <f aca="false">IF(AA905="","",CONCATENATE(AA905,IF(LEFT(AT905,1)="s","+","")))</f>
        <v/>
      </c>
      <c r="BV905" s="212"/>
      <c r="BW905" s="177" t="s">
        <v>2136</v>
      </c>
      <c r="BX905" s="170" t="str">
        <f aca="false">IF(BW905&lt;&gt;"",IF(ISNUMBER(FIND("=",BW905)),LEFT(BW905,FIND("=",BW905)-1),BW905),BW905)</f>
        <v>EF372543</v>
      </c>
      <c r="BY905" s="170" t="str">
        <f aca="false">IF(BW905&lt;&gt;"",IF(ISNUMBER(FIND("=",BW905)),RIGHT(BW905,LEN(BW905)-FIND("=",BW905)),""),"")</f>
        <v>3c</v>
      </c>
      <c r="BZ905" s="170" t="str">
        <f aca="false">IF(BX905&lt;&gt;"",IF(ISNUMBER(FIND(".",BX905)),LEFT(BX905,FIND(".",BX905)-1),BX905),BX905)</f>
        <v>EF372543</v>
      </c>
      <c r="CA905" s="170" t="str">
        <f aca="false">IF(BX905&lt;&gt;"",IF(ISNUMBER(FIND(".",BX905)),RIGHT(BX905,LEN(BX905)-FIND(".",BX905)),""),"")</f>
        <v/>
      </c>
      <c r="CB905" s="212"/>
      <c r="CC905" s="170" t="str">
        <f aca="false">A905</f>
        <v>EF372543</v>
      </c>
      <c r="CD905" s="178" t="s">
        <v>339</v>
      </c>
      <c r="CE905" s="178" t="s">
        <v>340</v>
      </c>
      <c r="CF905" s="178" t="s">
        <v>341</v>
      </c>
      <c r="CG905" s="212"/>
      <c r="CH905" s="179"/>
      <c r="CI905" s="179"/>
      <c r="CJ905" s="179"/>
      <c r="CK905" s="212"/>
      <c r="CL905" s="212"/>
      <c r="CM905" s="170" t="str">
        <f aca="false">F905</f>
        <v>HEV/SW/NL/2005-1019</v>
      </c>
      <c r="CN905" s="170" t="str">
        <f aca="false">IF(G905="","",G905)</f>
        <v/>
      </c>
      <c r="CO905" s="170" t="str">
        <f aca="false">CONCATENATE(H905,":",L905)</f>
        <v>Netherlands:</v>
      </c>
      <c r="CP905" s="170" t="str">
        <f aca="false">CONCATENATE(IF(Q905="","",CONCATENATE(Q905,"-")),IF(P905="","",CONCATENATE(P905,"-")),IF(O905="","",O905))</f>
        <v>2005</v>
      </c>
      <c r="CQ905" s="170" t="str">
        <f aca="false">IF(N905="","",N905)</f>
        <v/>
      </c>
      <c r="CR905" s="170" t="n">
        <f aca="false">C905</f>
        <v>3</v>
      </c>
      <c r="CS905" s="229" t="str">
        <f aca="false">D905</f>
        <v>3c</v>
      </c>
      <c r="CT905" s="170" t="str">
        <f aca="false">CONCATENATE(CD905," strain ",CM905," ",CL905,", partial cds")</f>
        <v>Hepatitis E virus strain HEV/SW/NL/2005-1019 , partial cds</v>
      </c>
    </row>
    <row r="906" customFormat="false" ht="11.9" hidden="false" customHeight="true" outlineLevel="0" collapsed="false">
      <c r="A906" s="154" t="s">
        <v>2137</v>
      </c>
      <c r="B906" s="147" t="n">
        <v>3</v>
      </c>
      <c r="C906" s="243" t="n">
        <v>3</v>
      </c>
      <c r="D906" s="149" t="s">
        <v>947</v>
      </c>
      <c r="E906" s="150" t="s">
        <v>949</v>
      </c>
      <c r="F906" s="154" t="s">
        <v>2138</v>
      </c>
      <c r="G906" s="212"/>
      <c r="H906" s="146" t="s">
        <v>537</v>
      </c>
      <c r="I906" s="153" t="s">
        <v>538</v>
      </c>
      <c r="J906" s="146" t="s">
        <v>395</v>
      </c>
      <c r="K906" s="212"/>
      <c r="L906" s="212"/>
      <c r="M906" s="157" t="s">
        <v>367</v>
      </c>
      <c r="N906" s="216"/>
      <c r="O906" s="160" t="n">
        <v>2005</v>
      </c>
      <c r="P906" s="212"/>
      <c r="Q906" s="212"/>
      <c r="R906" s="212"/>
      <c r="S906" s="212"/>
      <c r="T906" s="214"/>
      <c r="U906" s="215"/>
      <c r="V906" s="209"/>
      <c r="W906" s="163" t="s">
        <v>947</v>
      </c>
      <c r="X906" s="209"/>
      <c r="Y906" s="209"/>
      <c r="Z906" s="209"/>
      <c r="AB906" s="217"/>
      <c r="AC906" s="163" t="s">
        <v>354</v>
      </c>
      <c r="AD906" s="209"/>
      <c r="AE906" s="209"/>
      <c r="AF906" s="209"/>
      <c r="AG906" s="218"/>
      <c r="AH906" s="164" t="n">
        <v>134</v>
      </c>
      <c r="AI906" s="164" t="n">
        <v>375</v>
      </c>
      <c r="AJ906" s="219" t="n">
        <f aca="false">SeqEnd-SeqBeg+1</f>
        <v>242</v>
      </c>
      <c r="AK906" s="220" t="n">
        <f aca="false">AND( SeqBeg&lt;=Beg  , End &lt;=SeqEnd )</f>
        <v>0</v>
      </c>
      <c r="AL906" s="212"/>
      <c r="AM906" s="212"/>
      <c r="AO906" s="209"/>
      <c r="AU906" s="212"/>
      <c r="AV906" s="212"/>
      <c r="AW906" s="222" t="str">
        <f aca="false">HYPERLINK(CONCATENATE("http://www.ncbi.nlm.nih.gov/nuccore/",BM906),BM906)</f>
        <v>EF372545</v>
      </c>
      <c r="AX906" s="219" t="str">
        <f aca="false">CONCATENATE(D906,IF(I906="","",CONCATENATE(".",I906)),IF(K906="","",CONCATENATE(".",K906)),IF(M906="","",CONCATENATE(".",M906)),IF(R906="","",CONCATENATE(".",R906)),IF(U906="","","(*)"))</f>
        <v>3c.NLD.pig</v>
      </c>
      <c r="AY906" s="170" t="str">
        <f aca="false">CONCATENATE(BM906,".",BN906)</f>
        <v>EF372545.HEV/SW/NL/2005-1026</v>
      </c>
      <c r="AZ906" s="171" t="str">
        <f aca="false">IF(AV906="",IF(ISNUMBER(FIND(".",A906)),LEFT(A906,FIND(".",A906)-1),A906),AV906)</f>
        <v>EF372545</v>
      </c>
      <c r="BA906" s="171" t="str">
        <f aca="false">IF(ISNUMBER(FIND("-",AZ906)),LEFT(AZ906,FIND("-",AZ906)-1),AZ906)</f>
        <v>EF372545</v>
      </c>
      <c r="BB906" s="170" t="str">
        <f aca="false"> MEGAname &amp; "="</f>
        <v>EF372545=</v>
      </c>
      <c r="BC906" s="170" t="str">
        <f aca="false">Clear &amp; IF(span ,"Span","out")</f>
        <v>EF372545=out</v>
      </c>
      <c r="BD906" s="170" t="str">
        <f aca="false">Clear &amp; IF(span, IF(B906=".","Selected",B906),"out")</f>
        <v>EF372545=out</v>
      </c>
      <c r="BE906" s="170" t="str">
        <f aca="false">Clear &amp; Strain</f>
        <v>EF372545=HEV/SW/NL/2005-1026</v>
      </c>
      <c r="BF906" s="170" t="str">
        <f aca="false">CONCATENATE(A906,"=",F906,". ",AX906,IF(AB906="","",CONCATENATE(".",AB906)))</f>
        <v>EF372545=HEV/SW/NL/2005-1026. 3c.NLD.pig</v>
      </c>
      <c r="BG906" s="170" t="str">
        <f aca="false">CONCATENATE(A906,"=",F906,". ",AX906)</f>
        <v>EF372545=HEV/SW/NL/2005-1026. 3c.NLD.pig</v>
      </c>
      <c r="BH906" s="170" t="str">
        <f aca="false">CONCATENATE(A906,"=",AX906)</f>
        <v>EF372545=3c.NLD.pig</v>
      </c>
      <c r="BI906" s="170" t="str">
        <f aca="false">CONCATENATE(A906,"=",ComForSubtype,D906)</f>
        <v>EF372545=3c</v>
      </c>
      <c r="BJ906" s="170" t="str">
        <f aca="false">CONCATENATE(A906,"=",E906)</f>
        <v>EF372545=3chi</v>
      </c>
      <c r="BK906" s="170" t="str">
        <f aca="false">CONCATENATE(A906,"=",C906)</f>
        <v>EF372545=3</v>
      </c>
      <c r="BL906" s="170" t="str">
        <f aca="false">CONCATENATE(D906,"=")</f>
        <v>3c=</v>
      </c>
      <c r="BM906" s="223" t="str">
        <f aca="false">IF(BA906="XX","",BA906)</f>
        <v>EF372545</v>
      </c>
      <c r="BN906" s="224" t="str">
        <f aca="false">CONCATENATE(IF(F906="","",F906),IF(G906="","",CONCATENATE(" / ",G906)))</f>
        <v>HEV/SW/NL/2005-1026</v>
      </c>
      <c r="BO906" s="225" t="str">
        <f aca="false">AX906</f>
        <v>3c.NLD.pig</v>
      </c>
      <c r="BP906" s="226" t="str">
        <f aca="false">IF(V906="","",V906)</f>
        <v/>
      </c>
      <c r="BQ906" s="226" t="str">
        <f aca="false">IF(W906="","",CONCATENATE(W906,IF(LEFT(AO906,1)="s","+","")))</f>
        <v>3c</v>
      </c>
      <c r="BR906" s="226" t="str">
        <f aca="false">IF(X906="","",CONCATENATE(X906,IF(LEFT(AQ906,1)="s","+","")))</f>
        <v/>
      </c>
      <c r="BS906" s="226" t="str">
        <f aca="false">IF(Y906="","",CONCATENATE(Y906,IF(LEFT(AR906,1)="s","+","")))</f>
        <v/>
      </c>
      <c r="BT906" s="226" t="str">
        <f aca="false">IF(Z906="","",CONCATENATE(Z906,IF(LEFT(AS906,1)="s","+","")))</f>
        <v/>
      </c>
      <c r="BU906" s="227" t="str">
        <f aca="false">IF(AA906="","",CONCATENATE(AA906,IF(LEFT(AT906,1)="s","+","")))</f>
        <v/>
      </c>
      <c r="BV906" s="212"/>
      <c r="BW906" s="177" t="s">
        <v>2139</v>
      </c>
      <c r="BX906" s="170" t="str">
        <f aca="false">IF(BW906&lt;&gt;"",IF(ISNUMBER(FIND("=",BW906)),LEFT(BW906,FIND("=",BW906)-1),BW906),BW906)</f>
        <v>EF372545</v>
      </c>
      <c r="BY906" s="170" t="str">
        <f aca="false">IF(BW906&lt;&gt;"",IF(ISNUMBER(FIND("=",BW906)),RIGHT(BW906,LEN(BW906)-FIND("=",BW906)),""),"")</f>
        <v>3c</v>
      </c>
      <c r="BZ906" s="170" t="str">
        <f aca="false">IF(BX906&lt;&gt;"",IF(ISNUMBER(FIND(".",BX906)),LEFT(BX906,FIND(".",BX906)-1),BX906),BX906)</f>
        <v>EF372545</v>
      </c>
      <c r="CA906" s="170" t="str">
        <f aca="false">IF(BX906&lt;&gt;"",IF(ISNUMBER(FIND(".",BX906)),RIGHT(BX906,LEN(BX906)-FIND(".",BX906)),""),"")</f>
        <v/>
      </c>
      <c r="CB906" s="212"/>
      <c r="CC906" s="170" t="str">
        <f aca="false">A906</f>
        <v>EF372545</v>
      </c>
      <c r="CD906" s="178" t="s">
        <v>339</v>
      </c>
      <c r="CE906" s="178" t="s">
        <v>340</v>
      </c>
      <c r="CF906" s="178" t="s">
        <v>341</v>
      </c>
      <c r="CG906" s="212"/>
      <c r="CH906" s="179"/>
      <c r="CI906" s="179"/>
      <c r="CJ906" s="179"/>
      <c r="CK906" s="212"/>
      <c r="CL906" s="212"/>
      <c r="CM906" s="170" t="str">
        <f aca="false">F906</f>
        <v>HEV/SW/NL/2005-1026</v>
      </c>
      <c r="CN906" s="170" t="str">
        <f aca="false">IF(G906="","",G906)</f>
        <v/>
      </c>
      <c r="CO906" s="170" t="str">
        <f aca="false">CONCATENATE(H906,":",L906)</f>
        <v>Netherlands:</v>
      </c>
      <c r="CP906" s="170" t="str">
        <f aca="false">CONCATENATE(IF(Q906="","",CONCATENATE(Q906,"-")),IF(P906="","",CONCATENATE(P906,"-")),IF(O906="","",O906))</f>
        <v>2005</v>
      </c>
      <c r="CQ906" s="170" t="str">
        <f aca="false">IF(N906="","",N906)</f>
        <v/>
      </c>
      <c r="CR906" s="170" t="n">
        <f aca="false">C906</f>
        <v>3</v>
      </c>
      <c r="CS906" s="229" t="str">
        <f aca="false">D906</f>
        <v>3c</v>
      </c>
      <c r="CT906" s="170" t="str">
        <f aca="false">CONCATENATE(CD906," strain ",CM906," ",CL906,", partial cds")</f>
        <v>Hepatitis E virus strain HEV/SW/NL/2005-1026 , partial cds</v>
      </c>
    </row>
    <row r="907" customFormat="false" ht="11.9" hidden="false" customHeight="true" outlineLevel="0" collapsed="false">
      <c r="A907" s="154" t="s">
        <v>2140</v>
      </c>
      <c r="B907" s="147" t="n">
        <v>3</v>
      </c>
      <c r="C907" s="243" t="n">
        <v>3</v>
      </c>
      <c r="D907" s="149" t="s">
        <v>947</v>
      </c>
      <c r="E907" s="150" t="s">
        <v>949</v>
      </c>
      <c r="F907" s="154" t="s">
        <v>2141</v>
      </c>
      <c r="G907" s="212"/>
      <c r="H907" s="146" t="s">
        <v>537</v>
      </c>
      <c r="I907" s="153" t="s">
        <v>538</v>
      </c>
      <c r="J907" s="146" t="s">
        <v>395</v>
      </c>
      <c r="K907" s="212"/>
      <c r="L907" s="212"/>
      <c r="M907" s="157" t="s">
        <v>367</v>
      </c>
      <c r="N907" s="216"/>
      <c r="O907" s="160" t="n">
        <v>2005</v>
      </c>
      <c r="P907" s="212"/>
      <c r="Q907" s="212"/>
      <c r="R907" s="212"/>
      <c r="S907" s="212"/>
      <c r="T907" s="214"/>
      <c r="U907" s="215"/>
      <c r="V907" s="209"/>
      <c r="W907" s="163" t="s">
        <v>947</v>
      </c>
      <c r="X907" s="147"/>
      <c r="Y907" s="209"/>
      <c r="Z907" s="209"/>
      <c r="AB907" s="217"/>
      <c r="AC907" s="163" t="s">
        <v>354</v>
      </c>
      <c r="AD907" s="209"/>
      <c r="AE907" s="209"/>
      <c r="AF907" s="209"/>
      <c r="AG907" s="218"/>
      <c r="AH907" s="164" t="n">
        <v>134</v>
      </c>
      <c r="AI907" s="164" t="n">
        <v>375</v>
      </c>
      <c r="AJ907" s="219" t="n">
        <f aca="false">SeqEnd-SeqBeg+1</f>
        <v>242</v>
      </c>
      <c r="AK907" s="220" t="n">
        <f aca="false">AND( SeqBeg&lt;=Beg  , End &lt;=SeqEnd )</f>
        <v>0</v>
      </c>
      <c r="AL907" s="212"/>
      <c r="AM907" s="212"/>
      <c r="AO907" s="209"/>
      <c r="AU907" s="212"/>
      <c r="AV907" s="212"/>
      <c r="AW907" s="222" t="str">
        <f aca="false">HYPERLINK(CONCATENATE("http://www.ncbi.nlm.nih.gov/nuccore/",BM907),BM907)</f>
        <v>EF372550</v>
      </c>
      <c r="AX907" s="219" t="str">
        <f aca="false">CONCATENATE(D907,IF(I907="","",CONCATENATE(".",I907)),IF(K907="","",CONCATENATE(".",K907)),IF(M907="","",CONCATENATE(".",M907)),IF(R907="","",CONCATENATE(".",R907)),IF(U907="","","(*)"))</f>
        <v>3c.NLD.pig</v>
      </c>
      <c r="AY907" s="170" t="str">
        <f aca="false">CONCATENATE(BM907,".",BN907)</f>
        <v>EF372550.HEV/SW/NL/2005-1036</v>
      </c>
      <c r="AZ907" s="171" t="str">
        <f aca="false">IF(AV907="",IF(ISNUMBER(FIND(".",A907)),LEFT(A907,FIND(".",A907)-1),A907),AV907)</f>
        <v>EF372550</v>
      </c>
      <c r="BA907" s="171" t="str">
        <f aca="false">IF(ISNUMBER(FIND("-",AZ907)),LEFT(AZ907,FIND("-",AZ907)-1),AZ907)</f>
        <v>EF372550</v>
      </c>
      <c r="BB907" s="170" t="str">
        <f aca="false"> MEGAname &amp; "="</f>
        <v>EF372550=</v>
      </c>
      <c r="BC907" s="170" t="str">
        <f aca="false">Clear &amp; IF(span ,"Span","out")</f>
        <v>EF372550=out</v>
      </c>
      <c r="BD907" s="170" t="str">
        <f aca="false">Clear &amp; IF(span, IF(B907=".","Selected",B907),"out")</f>
        <v>EF372550=out</v>
      </c>
      <c r="BE907" s="170" t="str">
        <f aca="false">Clear &amp; Strain</f>
        <v>EF372550=HEV/SW/NL/2005-1036</v>
      </c>
      <c r="BF907" s="170" t="str">
        <f aca="false">CONCATENATE(A907,"=",F907,". ",AX907,IF(AB907="","",CONCATENATE(".",AB907)))</f>
        <v>EF372550=HEV/SW/NL/2005-1036. 3c.NLD.pig</v>
      </c>
      <c r="BG907" s="170" t="str">
        <f aca="false">CONCATENATE(A907,"=",F907,". ",AX907)</f>
        <v>EF372550=HEV/SW/NL/2005-1036. 3c.NLD.pig</v>
      </c>
      <c r="BH907" s="170" t="str">
        <f aca="false">CONCATENATE(A907,"=",AX907)</f>
        <v>EF372550=3c.NLD.pig</v>
      </c>
      <c r="BI907" s="170" t="str">
        <f aca="false">CONCATENATE(A907,"=",ComForSubtype,D907)</f>
        <v>EF372550=3c</v>
      </c>
      <c r="BJ907" s="170" t="str">
        <f aca="false">CONCATENATE(A907,"=",E907)</f>
        <v>EF372550=3chi</v>
      </c>
      <c r="BK907" s="170" t="str">
        <f aca="false">CONCATENATE(A907,"=",C907)</f>
        <v>EF372550=3</v>
      </c>
      <c r="BL907" s="170" t="str">
        <f aca="false">CONCATENATE(D907,"=")</f>
        <v>3c=</v>
      </c>
      <c r="BM907" s="223" t="str">
        <f aca="false">IF(BA907="XX","",BA907)</f>
        <v>EF372550</v>
      </c>
      <c r="BN907" s="224" t="str">
        <f aca="false">CONCATENATE(IF(F907="","",F907),IF(G907="","",CONCATENATE(" / ",G907)))</f>
        <v>HEV/SW/NL/2005-1036</v>
      </c>
      <c r="BO907" s="225" t="str">
        <f aca="false">AX907</f>
        <v>3c.NLD.pig</v>
      </c>
      <c r="BP907" s="226" t="str">
        <f aca="false">IF(V907="","",V907)</f>
        <v/>
      </c>
      <c r="BQ907" s="226" t="str">
        <f aca="false">IF(W907="","",CONCATENATE(W907,IF(LEFT(AO907,1)="s","+","")))</f>
        <v>3c</v>
      </c>
      <c r="BR907" s="226" t="str">
        <f aca="false">IF(X907="","",CONCATENATE(X907,IF(LEFT(AQ907,1)="s","+","")))</f>
        <v/>
      </c>
      <c r="BS907" s="226" t="str">
        <f aca="false">IF(Y907="","",CONCATENATE(Y907,IF(LEFT(AR907,1)="s","+","")))</f>
        <v/>
      </c>
      <c r="BT907" s="226" t="str">
        <f aca="false">IF(Z907="","",CONCATENATE(Z907,IF(LEFT(AS907,1)="s","+","")))</f>
        <v/>
      </c>
      <c r="BU907" s="227" t="str">
        <f aca="false">IF(AA907="","",CONCATENATE(AA907,IF(LEFT(AT907,1)="s","+","")))</f>
        <v/>
      </c>
      <c r="BV907" s="212"/>
      <c r="BW907" s="177" t="s">
        <v>2142</v>
      </c>
      <c r="BX907" s="170" t="str">
        <f aca="false">IF(BW907&lt;&gt;"",IF(ISNUMBER(FIND("=",BW907)),LEFT(BW907,FIND("=",BW907)-1),BW907),BW907)</f>
        <v>EF372550</v>
      </c>
      <c r="BY907" s="170" t="str">
        <f aca="false">IF(BW907&lt;&gt;"",IF(ISNUMBER(FIND("=",BW907)),RIGHT(BW907,LEN(BW907)-FIND("=",BW907)),""),"")</f>
        <v>3c</v>
      </c>
      <c r="BZ907" s="170" t="str">
        <f aca="false">IF(BX907&lt;&gt;"",IF(ISNUMBER(FIND(".",BX907)),LEFT(BX907,FIND(".",BX907)-1),BX907),BX907)</f>
        <v>EF372550</v>
      </c>
      <c r="CA907" s="170" t="str">
        <f aca="false">IF(BX907&lt;&gt;"",IF(ISNUMBER(FIND(".",BX907)),RIGHT(BX907,LEN(BX907)-FIND(".",BX907)),""),"")</f>
        <v/>
      </c>
      <c r="CB907" s="212"/>
      <c r="CC907" s="170" t="str">
        <f aca="false">A907</f>
        <v>EF372550</v>
      </c>
      <c r="CD907" s="178" t="s">
        <v>339</v>
      </c>
      <c r="CE907" s="178" t="s">
        <v>340</v>
      </c>
      <c r="CF907" s="178" t="s">
        <v>341</v>
      </c>
      <c r="CG907" s="212"/>
      <c r="CH907" s="179"/>
      <c r="CI907" s="179"/>
      <c r="CJ907" s="179"/>
      <c r="CK907" s="212"/>
      <c r="CL907" s="212"/>
      <c r="CM907" s="170" t="str">
        <f aca="false">F907</f>
        <v>HEV/SW/NL/2005-1036</v>
      </c>
      <c r="CN907" s="170" t="str">
        <f aca="false">IF(G907="","",G907)</f>
        <v/>
      </c>
      <c r="CO907" s="170" t="str">
        <f aca="false">CONCATENATE(H907,":",L907)</f>
        <v>Netherlands:</v>
      </c>
      <c r="CP907" s="170" t="str">
        <f aca="false">CONCATENATE(IF(Q907="","",CONCATENATE(Q907,"-")),IF(P907="","",CONCATENATE(P907,"-")),IF(O907="","",O907))</f>
        <v>2005</v>
      </c>
      <c r="CQ907" s="170" t="str">
        <f aca="false">IF(N907="","",N907)</f>
        <v/>
      </c>
      <c r="CR907" s="170" t="n">
        <f aca="false">C907</f>
        <v>3</v>
      </c>
      <c r="CS907" s="229" t="str">
        <f aca="false">D907</f>
        <v>3c</v>
      </c>
      <c r="CT907" s="170" t="str">
        <f aca="false">CONCATENATE(CD907," strain ",CM907," ",CL907,", partial cds")</f>
        <v>Hepatitis E virus strain HEV/SW/NL/2005-1036 , partial cds</v>
      </c>
    </row>
    <row r="908" customFormat="false" ht="11.9" hidden="false" customHeight="true" outlineLevel="0" collapsed="false">
      <c r="A908" s="154" t="s">
        <v>2143</v>
      </c>
      <c r="B908" s="147" t="n">
        <v>3</v>
      </c>
      <c r="C908" s="243" t="n">
        <v>3</v>
      </c>
      <c r="D908" s="149" t="s">
        <v>947</v>
      </c>
      <c r="E908" s="150" t="s">
        <v>949</v>
      </c>
      <c r="F908" s="154" t="s">
        <v>2144</v>
      </c>
      <c r="G908" s="212"/>
      <c r="H908" s="146" t="s">
        <v>537</v>
      </c>
      <c r="I908" s="153" t="s">
        <v>538</v>
      </c>
      <c r="J908" s="146" t="s">
        <v>395</v>
      </c>
      <c r="K908" s="212"/>
      <c r="L908" s="212"/>
      <c r="M908" s="157" t="s">
        <v>367</v>
      </c>
      <c r="N908" s="216"/>
      <c r="O908" s="160" t="n">
        <v>2005</v>
      </c>
      <c r="P908" s="212"/>
      <c r="Q908" s="212"/>
      <c r="R908" s="212"/>
      <c r="S908" s="212"/>
      <c r="T908" s="214"/>
      <c r="U908" s="215"/>
      <c r="V908" s="209"/>
      <c r="W908" s="163" t="s">
        <v>947</v>
      </c>
      <c r="X908" s="209"/>
      <c r="Y908" s="209"/>
      <c r="Z908" s="209"/>
      <c r="AB908" s="217"/>
      <c r="AC908" s="163" t="s">
        <v>354</v>
      </c>
      <c r="AD908" s="209"/>
      <c r="AE908" s="209"/>
      <c r="AF908" s="209"/>
      <c r="AG908" s="218"/>
      <c r="AH908" s="164" t="n">
        <v>134</v>
      </c>
      <c r="AI908" s="164" t="n">
        <v>375</v>
      </c>
      <c r="AJ908" s="219" t="n">
        <f aca="false">SeqEnd-SeqBeg+1</f>
        <v>242</v>
      </c>
      <c r="AK908" s="220" t="n">
        <f aca="false">AND( SeqBeg&lt;=Beg  , End &lt;=SeqEnd )</f>
        <v>0</v>
      </c>
      <c r="AL908" s="212"/>
      <c r="AM908" s="212"/>
      <c r="AO908" s="209"/>
      <c r="AU908" s="212"/>
      <c r="AV908" s="212"/>
      <c r="AW908" s="222" t="str">
        <f aca="false">HYPERLINK(CONCATENATE("http://www.ncbi.nlm.nih.gov/nuccore/",BM908),BM908)</f>
        <v>EF372553</v>
      </c>
      <c r="AX908" s="219" t="str">
        <f aca="false">CONCATENATE(D908,IF(I908="","",CONCATENATE(".",I908)),IF(K908="","",CONCATENATE(".",K908)),IF(M908="","",CONCATENATE(".",M908)),IF(R908="","",CONCATENATE(".",R908)),IF(U908="","","(*)"))</f>
        <v>3c.NLD.pig</v>
      </c>
      <c r="AY908" s="170" t="str">
        <f aca="false">CONCATENATE(BM908,".",BN908)</f>
        <v>EF372553.HEV/SW/NL/2005-1044</v>
      </c>
      <c r="AZ908" s="171" t="str">
        <f aca="false">IF(AV908="",IF(ISNUMBER(FIND(".",A908)),LEFT(A908,FIND(".",A908)-1),A908),AV908)</f>
        <v>EF372553</v>
      </c>
      <c r="BA908" s="171" t="str">
        <f aca="false">IF(ISNUMBER(FIND("-",AZ908)),LEFT(AZ908,FIND("-",AZ908)-1),AZ908)</f>
        <v>EF372553</v>
      </c>
      <c r="BB908" s="170" t="str">
        <f aca="false"> MEGAname &amp; "="</f>
        <v>EF372553=</v>
      </c>
      <c r="BC908" s="170" t="str">
        <f aca="false">Clear &amp; IF(span ,"Span","out")</f>
        <v>EF372553=out</v>
      </c>
      <c r="BD908" s="170" t="str">
        <f aca="false">Clear &amp; IF(span, IF(B908=".","Selected",B908),"out")</f>
        <v>EF372553=out</v>
      </c>
      <c r="BE908" s="170" t="str">
        <f aca="false">Clear &amp; Strain</f>
        <v>EF372553=HEV/SW/NL/2005-1044</v>
      </c>
      <c r="BF908" s="170" t="str">
        <f aca="false">CONCATENATE(A908,"=",F908,". ",AX908,IF(AB908="","",CONCATENATE(".",AB908)))</f>
        <v>EF372553=HEV/SW/NL/2005-1044. 3c.NLD.pig</v>
      </c>
      <c r="BG908" s="170" t="str">
        <f aca="false">CONCATENATE(A908,"=",F908,". ",AX908)</f>
        <v>EF372553=HEV/SW/NL/2005-1044. 3c.NLD.pig</v>
      </c>
      <c r="BH908" s="170" t="str">
        <f aca="false">CONCATENATE(A908,"=",AX908)</f>
        <v>EF372553=3c.NLD.pig</v>
      </c>
      <c r="BI908" s="170" t="str">
        <f aca="false">CONCATENATE(A908,"=",ComForSubtype,D908)</f>
        <v>EF372553=3c</v>
      </c>
      <c r="BJ908" s="170" t="str">
        <f aca="false">CONCATENATE(A908,"=",E908)</f>
        <v>EF372553=3chi</v>
      </c>
      <c r="BK908" s="170" t="str">
        <f aca="false">CONCATENATE(A908,"=",C908)</f>
        <v>EF372553=3</v>
      </c>
      <c r="BL908" s="170" t="str">
        <f aca="false">CONCATENATE(D908,"=")</f>
        <v>3c=</v>
      </c>
      <c r="BM908" s="223" t="str">
        <f aca="false">IF(BA908="XX","",BA908)</f>
        <v>EF372553</v>
      </c>
      <c r="BN908" s="224" t="str">
        <f aca="false">CONCATENATE(IF(F908="","",F908),IF(G908="","",CONCATENATE(" / ",G908)))</f>
        <v>HEV/SW/NL/2005-1044</v>
      </c>
      <c r="BO908" s="225" t="str">
        <f aca="false">AX908</f>
        <v>3c.NLD.pig</v>
      </c>
      <c r="BP908" s="226" t="str">
        <f aca="false">IF(V908="","",V908)</f>
        <v/>
      </c>
      <c r="BQ908" s="226" t="str">
        <f aca="false">IF(W908="","",CONCATENATE(W908,IF(LEFT(AO908,1)="s","+","")))</f>
        <v>3c</v>
      </c>
      <c r="BR908" s="226" t="str">
        <f aca="false">IF(X908="","",CONCATENATE(X908,IF(LEFT(AQ908,1)="s","+","")))</f>
        <v/>
      </c>
      <c r="BS908" s="226" t="str">
        <f aca="false">IF(Y908="","",CONCATENATE(Y908,IF(LEFT(AR908,1)="s","+","")))</f>
        <v/>
      </c>
      <c r="BT908" s="226" t="str">
        <f aca="false">IF(Z908="","",CONCATENATE(Z908,IF(LEFT(AS908,1)="s","+","")))</f>
        <v/>
      </c>
      <c r="BU908" s="227" t="str">
        <f aca="false">IF(AA908="","",CONCATENATE(AA908,IF(LEFT(AT908,1)="s","+","")))</f>
        <v/>
      </c>
      <c r="BV908" s="212"/>
      <c r="BW908" s="177" t="s">
        <v>2145</v>
      </c>
      <c r="BX908" s="170" t="str">
        <f aca="false">IF(BW908&lt;&gt;"",IF(ISNUMBER(FIND("=",BW908)),LEFT(BW908,FIND("=",BW908)-1),BW908),BW908)</f>
        <v>EF372553</v>
      </c>
      <c r="BY908" s="170" t="str">
        <f aca="false">IF(BW908&lt;&gt;"",IF(ISNUMBER(FIND("=",BW908)),RIGHT(BW908,LEN(BW908)-FIND("=",BW908)),""),"")</f>
        <v>3c</v>
      </c>
      <c r="BZ908" s="170" t="str">
        <f aca="false">IF(BX908&lt;&gt;"",IF(ISNUMBER(FIND(".",BX908)),LEFT(BX908,FIND(".",BX908)-1),BX908),BX908)</f>
        <v>EF372553</v>
      </c>
      <c r="CA908" s="170" t="str">
        <f aca="false">IF(BX908&lt;&gt;"",IF(ISNUMBER(FIND(".",BX908)),RIGHT(BX908,LEN(BX908)-FIND(".",BX908)),""),"")</f>
        <v/>
      </c>
      <c r="CB908" s="212"/>
      <c r="CC908" s="170" t="str">
        <f aca="false">A908</f>
        <v>EF372553</v>
      </c>
      <c r="CD908" s="178" t="s">
        <v>339</v>
      </c>
      <c r="CE908" s="178" t="s">
        <v>340</v>
      </c>
      <c r="CF908" s="178" t="s">
        <v>341</v>
      </c>
      <c r="CG908" s="212"/>
      <c r="CH908" s="179"/>
      <c r="CI908" s="179"/>
      <c r="CJ908" s="179"/>
      <c r="CK908" s="212"/>
      <c r="CL908" s="212"/>
      <c r="CM908" s="170" t="str">
        <f aca="false">F908</f>
        <v>HEV/SW/NL/2005-1044</v>
      </c>
      <c r="CN908" s="170" t="str">
        <f aca="false">IF(G908="","",G908)</f>
        <v/>
      </c>
      <c r="CO908" s="170" t="str">
        <f aca="false">CONCATENATE(H908,":",L908)</f>
        <v>Netherlands:</v>
      </c>
      <c r="CP908" s="170" t="str">
        <f aca="false">CONCATENATE(IF(Q908="","",CONCATENATE(Q908,"-")),IF(P908="","",CONCATENATE(P908,"-")),IF(O908="","",O908))</f>
        <v>2005</v>
      </c>
      <c r="CQ908" s="170" t="str">
        <f aca="false">IF(N908="","",N908)</f>
        <v/>
      </c>
      <c r="CR908" s="170" t="n">
        <f aca="false">C908</f>
        <v>3</v>
      </c>
      <c r="CS908" s="229" t="str">
        <f aca="false">D908</f>
        <v>3c</v>
      </c>
      <c r="CT908" s="170" t="str">
        <f aca="false">CONCATENATE(CD908," strain ",CM908," ",CL908,", partial cds")</f>
        <v>Hepatitis E virus strain HEV/SW/NL/2005-1044 , partial cds</v>
      </c>
    </row>
    <row r="909" customFormat="false" ht="11.9" hidden="false" customHeight="true" outlineLevel="0" collapsed="false">
      <c r="A909" s="154" t="s">
        <v>2146</v>
      </c>
      <c r="B909" s="147" t="n">
        <v>3</v>
      </c>
      <c r="C909" s="243" t="n">
        <v>3</v>
      </c>
      <c r="D909" s="149" t="s">
        <v>947</v>
      </c>
      <c r="E909" s="150" t="s">
        <v>949</v>
      </c>
      <c r="F909" s="154" t="s">
        <v>2147</v>
      </c>
      <c r="G909" s="212"/>
      <c r="H909" s="146" t="s">
        <v>537</v>
      </c>
      <c r="I909" s="153" t="s">
        <v>538</v>
      </c>
      <c r="J909" s="146" t="s">
        <v>395</v>
      </c>
      <c r="K909" s="212"/>
      <c r="L909" s="212"/>
      <c r="M909" s="157" t="s">
        <v>367</v>
      </c>
      <c r="N909" s="216"/>
      <c r="O909" s="160" t="n">
        <v>2005</v>
      </c>
      <c r="P909" s="212"/>
      <c r="Q909" s="212"/>
      <c r="R909" s="212"/>
      <c r="S909" s="212"/>
      <c r="T909" s="214"/>
      <c r="U909" s="215"/>
      <c r="V909" s="209"/>
      <c r="W909" s="163" t="s">
        <v>947</v>
      </c>
      <c r="X909" s="147"/>
      <c r="Y909" s="209"/>
      <c r="Z909" s="209"/>
      <c r="AB909" s="217"/>
      <c r="AC909" s="163" t="s">
        <v>354</v>
      </c>
      <c r="AD909" s="209"/>
      <c r="AE909" s="209"/>
      <c r="AF909" s="209"/>
      <c r="AG909" s="218"/>
      <c r="AH909" s="164" t="n">
        <v>134</v>
      </c>
      <c r="AI909" s="164" t="n">
        <v>375</v>
      </c>
      <c r="AJ909" s="219" t="n">
        <f aca="false">SeqEnd-SeqBeg+1</f>
        <v>242</v>
      </c>
      <c r="AK909" s="220" t="n">
        <f aca="false">AND( SeqBeg&lt;=Beg  , End &lt;=SeqEnd )</f>
        <v>0</v>
      </c>
      <c r="AL909" s="212"/>
      <c r="AM909" s="212"/>
      <c r="AO909" s="209"/>
      <c r="AU909" s="212"/>
      <c r="AV909" s="212"/>
      <c r="AW909" s="222" t="str">
        <f aca="false">HYPERLINK(CONCATENATE("http://www.ncbi.nlm.nih.gov/nuccore/",BM909),BM909)</f>
        <v>EF372556</v>
      </c>
      <c r="AX909" s="219" t="str">
        <f aca="false">CONCATENATE(D909,IF(I909="","",CONCATENATE(".",I909)),IF(K909="","",CONCATENATE(".",K909)),IF(M909="","",CONCATENATE(".",M909)),IF(R909="","",CONCATENATE(".",R909)),IF(U909="","","(*)"))</f>
        <v>3c.NLD.pig</v>
      </c>
      <c r="AY909" s="170" t="str">
        <f aca="false">CONCATENATE(BM909,".",BN909)</f>
        <v>EF372556.HEV/SW/NL/2005-1055</v>
      </c>
      <c r="AZ909" s="171" t="str">
        <f aca="false">IF(AV909="",IF(ISNUMBER(FIND(".",A909)),LEFT(A909,FIND(".",A909)-1),A909),AV909)</f>
        <v>EF372556</v>
      </c>
      <c r="BA909" s="171" t="str">
        <f aca="false">IF(ISNUMBER(FIND("-",AZ909)),LEFT(AZ909,FIND("-",AZ909)-1),AZ909)</f>
        <v>EF372556</v>
      </c>
      <c r="BB909" s="170" t="str">
        <f aca="false"> MEGAname &amp; "="</f>
        <v>EF372556=</v>
      </c>
      <c r="BC909" s="170" t="str">
        <f aca="false">Clear &amp; IF(span ,"Span","out")</f>
        <v>EF372556=out</v>
      </c>
      <c r="BD909" s="170" t="str">
        <f aca="false">Clear &amp; IF(span, IF(B909=".","Selected",B909),"out")</f>
        <v>EF372556=out</v>
      </c>
      <c r="BE909" s="170" t="str">
        <f aca="false">Clear &amp; Strain</f>
        <v>EF372556=HEV/SW/NL/2005-1055</v>
      </c>
      <c r="BF909" s="170" t="str">
        <f aca="false">CONCATENATE(A909,"=",F909,". ",AX909,IF(AB909="","",CONCATENATE(".",AB909)))</f>
        <v>EF372556=HEV/SW/NL/2005-1055. 3c.NLD.pig</v>
      </c>
      <c r="BG909" s="170" t="str">
        <f aca="false">CONCATENATE(A909,"=",F909,". ",AX909)</f>
        <v>EF372556=HEV/SW/NL/2005-1055. 3c.NLD.pig</v>
      </c>
      <c r="BH909" s="170" t="str">
        <f aca="false">CONCATENATE(A909,"=",AX909)</f>
        <v>EF372556=3c.NLD.pig</v>
      </c>
      <c r="BI909" s="170" t="str">
        <f aca="false">CONCATENATE(A909,"=",ComForSubtype,D909)</f>
        <v>EF372556=3c</v>
      </c>
      <c r="BJ909" s="170" t="str">
        <f aca="false">CONCATENATE(A909,"=",E909)</f>
        <v>EF372556=3chi</v>
      </c>
      <c r="BK909" s="170" t="str">
        <f aca="false">CONCATENATE(A909,"=",C909)</f>
        <v>EF372556=3</v>
      </c>
      <c r="BL909" s="170" t="str">
        <f aca="false">CONCATENATE(D909,"=")</f>
        <v>3c=</v>
      </c>
      <c r="BM909" s="223" t="str">
        <f aca="false">IF(BA909="XX","",BA909)</f>
        <v>EF372556</v>
      </c>
      <c r="BN909" s="224" t="str">
        <f aca="false">CONCATENATE(IF(F909="","",F909),IF(G909="","",CONCATENATE(" / ",G909)))</f>
        <v>HEV/SW/NL/2005-1055</v>
      </c>
      <c r="BO909" s="225" t="str">
        <f aca="false">AX909</f>
        <v>3c.NLD.pig</v>
      </c>
      <c r="BP909" s="226" t="str">
        <f aca="false">IF(V909="","",V909)</f>
        <v/>
      </c>
      <c r="BQ909" s="226" t="str">
        <f aca="false">IF(W909="","",CONCATENATE(W909,IF(LEFT(AO909,1)="s","+","")))</f>
        <v>3c</v>
      </c>
      <c r="BR909" s="226" t="str">
        <f aca="false">IF(X909="","",CONCATENATE(X909,IF(LEFT(AQ909,1)="s","+","")))</f>
        <v/>
      </c>
      <c r="BS909" s="226" t="str">
        <f aca="false">IF(Y909="","",CONCATENATE(Y909,IF(LEFT(AR909,1)="s","+","")))</f>
        <v/>
      </c>
      <c r="BT909" s="226" t="str">
        <f aca="false">IF(Z909="","",CONCATENATE(Z909,IF(LEFT(AS909,1)="s","+","")))</f>
        <v/>
      </c>
      <c r="BU909" s="227" t="str">
        <f aca="false">IF(AA909="","",CONCATENATE(AA909,IF(LEFT(AT909,1)="s","+","")))</f>
        <v/>
      </c>
      <c r="BV909" s="212"/>
      <c r="BW909" s="177" t="s">
        <v>2148</v>
      </c>
      <c r="BX909" s="170" t="str">
        <f aca="false">IF(BW909&lt;&gt;"",IF(ISNUMBER(FIND("=",BW909)),LEFT(BW909,FIND("=",BW909)-1),BW909),BW909)</f>
        <v>EF372556</v>
      </c>
      <c r="BY909" s="170" t="str">
        <f aca="false">IF(BW909&lt;&gt;"",IF(ISNUMBER(FIND("=",BW909)),RIGHT(BW909,LEN(BW909)-FIND("=",BW909)),""),"")</f>
        <v>3c</v>
      </c>
      <c r="BZ909" s="170" t="str">
        <f aca="false">IF(BX909&lt;&gt;"",IF(ISNUMBER(FIND(".",BX909)),LEFT(BX909,FIND(".",BX909)-1),BX909),BX909)</f>
        <v>EF372556</v>
      </c>
      <c r="CA909" s="170" t="str">
        <f aca="false">IF(BX909&lt;&gt;"",IF(ISNUMBER(FIND(".",BX909)),RIGHT(BX909,LEN(BX909)-FIND(".",BX909)),""),"")</f>
        <v/>
      </c>
      <c r="CB909" s="212"/>
      <c r="CC909" s="170" t="str">
        <f aca="false">A909</f>
        <v>EF372556</v>
      </c>
      <c r="CD909" s="178" t="s">
        <v>339</v>
      </c>
      <c r="CE909" s="178" t="s">
        <v>340</v>
      </c>
      <c r="CF909" s="178" t="s">
        <v>341</v>
      </c>
      <c r="CG909" s="212"/>
      <c r="CH909" s="179"/>
      <c r="CI909" s="179"/>
      <c r="CJ909" s="179"/>
      <c r="CK909" s="212"/>
      <c r="CL909" s="212"/>
      <c r="CM909" s="170" t="str">
        <f aca="false">F909</f>
        <v>HEV/SW/NL/2005-1055</v>
      </c>
      <c r="CN909" s="170" t="str">
        <f aca="false">IF(G909="","",G909)</f>
        <v/>
      </c>
      <c r="CO909" s="170" t="str">
        <f aca="false">CONCATENATE(H909,":",L909)</f>
        <v>Netherlands:</v>
      </c>
      <c r="CP909" s="170" t="str">
        <f aca="false">CONCATENATE(IF(Q909="","",CONCATENATE(Q909,"-")),IF(P909="","",CONCATENATE(P909,"-")),IF(O909="","",O909))</f>
        <v>2005</v>
      </c>
      <c r="CQ909" s="170" t="str">
        <f aca="false">IF(N909="","",N909)</f>
        <v/>
      </c>
      <c r="CR909" s="170" t="n">
        <f aca="false">C909</f>
        <v>3</v>
      </c>
      <c r="CS909" s="229" t="str">
        <f aca="false">D909</f>
        <v>3c</v>
      </c>
      <c r="CT909" s="170" t="str">
        <f aca="false">CONCATENATE(CD909," strain ",CM909," ",CL909,", partial cds")</f>
        <v>Hepatitis E virus strain HEV/SW/NL/2005-1055 , partial cds</v>
      </c>
    </row>
    <row r="910" customFormat="false" ht="11.9" hidden="false" customHeight="true" outlineLevel="0" collapsed="false">
      <c r="A910" s="154" t="s">
        <v>2149</v>
      </c>
      <c r="B910" s="147" t="n">
        <v>3</v>
      </c>
      <c r="C910" s="243" t="n">
        <v>3</v>
      </c>
      <c r="D910" s="149" t="s">
        <v>947</v>
      </c>
      <c r="E910" s="150" t="s">
        <v>949</v>
      </c>
      <c r="F910" s="154" t="s">
        <v>2150</v>
      </c>
      <c r="G910" s="212"/>
      <c r="H910" s="146" t="s">
        <v>537</v>
      </c>
      <c r="I910" s="153" t="s">
        <v>538</v>
      </c>
      <c r="J910" s="146" t="s">
        <v>395</v>
      </c>
      <c r="K910" s="212"/>
      <c r="L910" s="212"/>
      <c r="M910" s="157" t="s">
        <v>367</v>
      </c>
      <c r="N910" s="216"/>
      <c r="O910" s="160" t="n">
        <v>2005</v>
      </c>
      <c r="P910" s="212"/>
      <c r="Q910" s="212"/>
      <c r="R910" s="212"/>
      <c r="S910" s="212"/>
      <c r="T910" s="214"/>
      <c r="U910" s="215"/>
      <c r="V910" s="209"/>
      <c r="W910" s="163" t="s">
        <v>947</v>
      </c>
      <c r="X910" s="209"/>
      <c r="Y910" s="147"/>
      <c r="Z910" s="209"/>
      <c r="AB910" s="217"/>
      <c r="AC910" s="163" t="s">
        <v>354</v>
      </c>
      <c r="AD910" s="209"/>
      <c r="AE910" s="209"/>
      <c r="AF910" s="209"/>
      <c r="AG910" s="218"/>
      <c r="AH910" s="164" t="n">
        <v>134</v>
      </c>
      <c r="AI910" s="164" t="n">
        <v>375</v>
      </c>
      <c r="AJ910" s="219" t="n">
        <f aca="false">SeqEnd-SeqBeg+1</f>
        <v>242</v>
      </c>
      <c r="AK910" s="220" t="n">
        <f aca="false">AND( SeqBeg&lt;=Beg  , End &lt;=SeqEnd )</f>
        <v>0</v>
      </c>
      <c r="AL910" s="212"/>
      <c r="AM910" s="212"/>
      <c r="AO910" s="209"/>
      <c r="AU910" s="212"/>
      <c r="AV910" s="212"/>
      <c r="AW910" s="222" t="str">
        <f aca="false">HYPERLINK(CONCATENATE("http://www.ncbi.nlm.nih.gov/nuccore/",BM910),BM910)</f>
        <v>EF372558</v>
      </c>
      <c r="AX910" s="219" t="str">
        <f aca="false">CONCATENATE(D910,IF(I910="","",CONCATENATE(".",I910)),IF(K910="","",CONCATENATE(".",K910)),IF(M910="","",CONCATENATE(".",M910)),IF(R910="","",CONCATENATE(".",R910)),IF(U910="","","(*)"))</f>
        <v>3c.NLD.pig</v>
      </c>
      <c r="AY910" s="170" t="str">
        <f aca="false">CONCATENATE(BM910,".",BN910)</f>
        <v>EF372558.HEV/SW/NL/2005-1063</v>
      </c>
      <c r="AZ910" s="171" t="str">
        <f aca="false">IF(AV910="",IF(ISNUMBER(FIND(".",A910)),LEFT(A910,FIND(".",A910)-1),A910),AV910)</f>
        <v>EF372558</v>
      </c>
      <c r="BA910" s="171" t="str">
        <f aca="false">IF(ISNUMBER(FIND("-",AZ910)),LEFT(AZ910,FIND("-",AZ910)-1),AZ910)</f>
        <v>EF372558</v>
      </c>
      <c r="BB910" s="170" t="str">
        <f aca="false"> MEGAname &amp; "="</f>
        <v>EF372558=</v>
      </c>
      <c r="BC910" s="170" t="str">
        <f aca="false">Clear &amp; IF(span ,"Span","out")</f>
        <v>EF372558=out</v>
      </c>
      <c r="BD910" s="170" t="str">
        <f aca="false">Clear &amp; IF(span, IF(B910=".","Selected",B910),"out")</f>
        <v>EF372558=out</v>
      </c>
      <c r="BE910" s="170" t="str">
        <f aca="false">Clear &amp; Strain</f>
        <v>EF372558=HEV/SW/NL/2005-1063</v>
      </c>
      <c r="BF910" s="170" t="str">
        <f aca="false">CONCATENATE(A910,"=",F910,". ",AX910,IF(AB910="","",CONCATENATE(".",AB910)))</f>
        <v>EF372558=HEV/SW/NL/2005-1063. 3c.NLD.pig</v>
      </c>
      <c r="BG910" s="170" t="str">
        <f aca="false">CONCATENATE(A910,"=",F910,". ",AX910)</f>
        <v>EF372558=HEV/SW/NL/2005-1063. 3c.NLD.pig</v>
      </c>
      <c r="BH910" s="170" t="str">
        <f aca="false">CONCATENATE(A910,"=",AX910)</f>
        <v>EF372558=3c.NLD.pig</v>
      </c>
      <c r="BI910" s="170" t="str">
        <f aca="false">CONCATENATE(A910,"=",ComForSubtype,D910)</f>
        <v>EF372558=3c</v>
      </c>
      <c r="BJ910" s="170" t="str">
        <f aca="false">CONCATENATE(A910,"=",E910)</f>
        <v>EF372558=3chi</v>
      </c>
      <c r="BK910" s="170" t="str">
        <f aca="false">CONCATENATE(A910,"=",C910)</f>
        <v>EF372558=3</v>
      </c>
      <c r="BL910" s="170" t="str">
        <f aca="false">CONCATENATE(D910,"=")</f>
        <v>3c=</v>
      </c>
      <c r="BM910" s="223" t="str">
        <f aca="false">IF(BA910="XX","",BA910)</f>
        <v>EF372558</v>
      </c>
      <c r="BN910" s="224" t="str">
        <f aca="false">CONCATENATE(IF(F910="","",F910),IF(G910="","",CONCATENATE(" / ",G910)))</f>
        <v>HEV/SW/NL/2005-1063</v>
      </c>
      <c r="BO910" s="225" t="str">
        <f aca="false">AX910</f>
        <v>3c.NLD.pig</v>
      </c>
      <c r="BP910" s="226" t="str">
        <f aca="false">IF(V910="","",V910)</f>
        <v/>
      </c>
      <c r="BQ910" s="226" t="str">
        <f aca="false">IF(W910="","",CONCATENATE(W910,IF(LEFT(AO910,1)="s","+","")))</f>
        <v>3c</v>
      </c>
      <c r="BR910" s="226" t="str">
        <f aca="false">IF(X910="","",CONCATENATE(X910,IF(LEFT(AQ910,1)="s","+","")))</f>
        <v/>
      </c>
      <c r="BS910" s="226" t="str">
        <f aca="false">IF(Y910="","",CONCATENATE(Y910,IF(LEFT(AR910,1)="s","+","")))</f>
        <v/>
      </c>
      <c r="BT910" s="226" t="str">
        <f aca="false">IF(Z910="","",CONCATENATE(Z910,IF(LEFT(AS910,1)="s","+","")))</f>
        <v/>
      </c>
      <c r="BU910" s="227" t="str">
        <f aca="false">IF(AA910="","",CONCATENATE(AA910,IF(LEFT(AT910,1)="s","+","")))</f>
        <v/>
      </c>
      <c r="BV910" s="212"/>
      <c r="BW910" s="177" t="s">
        <v>2151</v>
      </c>
      <c r="BX910" s="170" t="str">
        <f aca="false">IF(BW910&lt;&gt;"",IF(ISNUMBER(FIND("=",BW910)),LEFT(BW910,FIND("=",BW910)-1),BW910),BW910)</f>
        <v>EF372558</v>
      </c>
      <c r="BY910" s="170" t="str">
        <f aca="false">IF(BW910&lt;&gt;"",IF(ISNUMBER(FIND("=",BW910)),RIGHT(BW910,LEN(BW910)-FIND("=",BW910)),""),"")</f>
        <v>3c</v>
      </c>
      <c r="BZ910" s="170" t="str">
        <f aca="false">IF(BX910&lt;&gt;"",IF(ISNUMBER(FIND(".",BX910)),LEFT(BX910,FIND(".",BX910)-1),BX910),BX910)</f>
        <v>EF372558</v>
      </c>
      <c r="CA910" s="170" t="str">
        <f aca="false">IF(BX910&lt;&gt;"",IF(ISNUMBER(FIND(".",BX910)),RIGHT(BX910,LEN(BX910)-FIND(".",BX910)),""),"")</f>
        <v/>
      </c>
      <c r="CB910" s="212"/>
      <c r="CC910" s="170" t="str">
        <f aca="false">A910</f>
        <v>EF372558</v>
      </c>
      <c r="CD910" s="178" t="s">
        <v>339</v>
      </c>
      <c r="CE910" s="178" t="s">
        <v>340</v>
      </c>
      <c r="CF910" s="178" t="s">
        <v>341</v>
      </c>
      <c r="CG910" s="212"/>
      <c r="CH910" s="179"/>
      <c r="CI910" s="179"/>
      <c r="CJ910" s="179"/>
      <c r="CK910" s="212"/>
      <c r="CL910" s="212"/>
      <c r="CM910" s="170" t="str">
        <f aca="false">F910</f>
        <v>HEV/SW/NL/2005-1063</v>
      </c>
      <c r="CN910" s="170" t="str">
        <f aca="false">IF(G910="","",G910)</f>
        <v/>
      </c>
      <c r="CO910" s="170" t="str">
        <f aca="false">CONCATENATE(H910,":",L910)</f>
        <v>Netherlands:</v>
      </c>
      <c r="CP910" s="170" t="str">
        <f aca="false">CONCATENATE(IF(Q910="","",CONCATENATE(Q910,"-")),IF(P910="","",CONCATENATE(P910,"-")),IF(O910="","",O910))</f>
        <v>2005</v>
      </c>
      <c r="CQ910" s="170" t="str">
        <f aca="false">IF(N910="","",N910)</f>
        <v/>
      </c>
      <c r="CR910" s="170" t="n">
        <f aca="false">C910</f>
        <v>3</v>
      </c>
      <c r="CS910" s="229" t="str">
        <f aca="false">D910</f>
        <v>3c</v>
      </c>
      <c r="CT910" s="170" t="str">
        <f aca="false">CONCATENATE(CD910," strain ",CM910," ",CL910,", partial cds")</f>
        <v>Hepatitis E virus strain HEV/SW/NL/2005-1063 , partial cds</v>
      </c>
    </row>
    <row r="911" customFormat="false" ht="11.9" hidden="false" customHeight="true" outlineLevel="0" collapsed="false">
      <c r="A911" s="154" t="s">
        <v>2152</v>
      </c>
      <c r="B911" s="147" t="n">
        <v>3</v>
      </c>
      <c r="C911" s="243" t="n">
        <v>3</v>
      </c>
      <c r="D911" s="149" t="s">
        <v>947</v>
      </c>
      <c r="E911" s="150" t="s">
        <v>949</v>
      </c>
      <c r="F911" s="154" t="s">
        <v>2153</v>
      </c>
      <c r="G911" s="212"/>
      <c r="H911" s="146" t="s">
        <v>537</v>
      </c>
      <c r="I911" s="153" t="s">
        <v>538</v>
      </c>
      <c r="J911" s="146" t="s">
        <v>395</v>
      </c>
      <c r="K911" s="212"/>
      <c r="L911" s="212"/>
      <c r="M911" s="157" t="s">
        <v>367</v>
      </c>
      <c r="N911" s="216"/>
      <c r="O911" s="160" t="n">
        <v>2005</v>
      </c>
      <c r="P911" s="212"/>
      <c r="Q911" s="212"/>
      <c r="R911" s="212"/>
      <c r="S911" s="212"/>
      <c r="T911" s="214"/>
      <c r="U911" s="215"/>
      <c r="V911" s="209"/>
      <c r="W911" s="163" t="s">
        <v>947</v>
      </c>
      <c r="X911" s="209"/>
      <c r="Y911" s="209"/>
      <c r="Z911" s="209"/>
      <c r="AB911" s="217"/>
      <c r="AC911" s="163" t="s">
        <v>354</v>
      </c>
      <c r="AD911" s="209"/>
      <c r="AE911" s="209"/>
      <c r="AF911" s="209"/>
      <c r="AG911" s="218"/>
      <c r="AH911" s="164" t="n">
        <v>134</v>
      </c>
      <c r="AI911" s="164" t="n">
        <v>375</v>
      </c>
      <c r="AJ911" s="219" t="n">
        <f aca="false">SeqEnd-SeqBeg+1</f>
        <v>242</v>
      </c>
      <c r="AK911" s="220" t="n">
        <f aca="false">AND( SeqBeg&lt;=Beg  , End &lt;=SeqEnd )</f>
        <v>0</v>
      </c>
      <c r="AL911" s="212"/>
      <c r="AM911" s="212"/>
      <c r="AO911" s="209"/>
      <c r="AU911" s="212"/>
      <c r="AV911" s="212"/>
      <c r="AW911" s="222" t="str">
        <f aca="false">HYPERLINK(CONCATENATE("http://www.ncbi.nlm.nih.gov/nuccore/",BM911),BM911)</f>
        <v>EF372561</v>
      </c>
      <c r="AX911" s="219" t="str">
        <f aca="false">CONCATENATE(D911,IF(I911="","",CONCATENATE(".",I911)),IF(K911="","",CONCATENATE(".",K911)),IF(M911="","",CONCATENATE(".",M911)),IF(R911="","",CONCATENATE(".",R911)),IF(U911="","","(*)"))</f>
        <v>3c.NLD.pig</v>
      </c>
      <c r="AY911" s="170" t="str">
        <f aca="false">CONCATENATE(BM911,".",BN911)</f>
        <v>EF372561.HEV/SW/NL/2005-1068</v>
      </c>
      <c r="AZ911" s="171" t="str">
        <f aca="false">IF(AV911="",IF(ISNUMBER(FIND(".",A911)),LEFT(A911,FIND(".",A911)-1),A911),AV911)</f>
        <v>EF372561</v>
      </c>
      <c r="BA911" s="171" t="str">
        <f aca="false">IF(ISNUMBER(FIND("-",AZ911)),LEFT(AZ911,FIND("-",AZ911)-1),AZ911)</f>
        <v>EF372561</v>
      </c>
      <c r="BB911" s="170" t="str">
        <f aca="false"> MEGAname &amp; "="</f>
        <v>EF372561=</v>
      </c>
      <c r="BC911" s="170" t="str">
        <f aca="false">Clear &amp; IF(span ,"Span","out")</f>
        <v>EF372561=out</v>
      </c>
      <c r="BD911" s="170" t="str">
        <f aca="false">Clear &amp; IF(span, IF(B911=".","Selected",B911),"out")</f>
        <v>EF372561=out</v>
      </c>
      <c r="BE911" s="170" t="str">
        <f aca="false">Clear &amp; Strain</f>
        <v>EF372561=HEV/SW/NL/2005-1068</v>
      </c>
      <c r="BF911" s="170" t="str">
        <f aca="false">CONCATENATE(A911,"=",F911,". ",AX911,IF(AB911="","",CONCATENATE(".",AB911)))</f>
        <v>EF372561=HEV/SW/NL/2005-1068. 3c.NLD.pig</v>
      </c>
      <c r="BG911" s="170" t="str">
        <f aca="false">CONCATENATE(A911,"=",F911,". ",AX911)</f>
        <v>EF372561=HEV/SW/NL/2005-1068. 3c.NLD.pig</v>
      </c>
      <c r="BH911" s="170" t="str">
        <f aca="false">CONCATENATE(A911,"=",AX911)</f>
        <v>EF372561=3c.NLD.pig</v>
      </c>
      <c r="BI911" s="170" t="str">
        <f aca="false">CONCATENATE(A911,"=",ComForSubtype,D911)</f>
        <v>EF372561=3c</v>
      </c>
      <c r="BJ911" s="170" t="str">
        <f aca="false">CONCATENATE(A911,"=",E911)</f>
        <v>EF372561=3chi</v>
      </c>
      <c r="BK911" s="170" t="str">
        <f aca="false">CONCATENATE(A911,"=",C911)</f>
        <v>EF372561=3</v>
      </c>
      <c r="BL911" s="170" t="str">
        <f aca="false">CONCATENATE(D911,"=")</f>
        <v>3c=</v>
      </c>
      <c r="BM911" s="223" t="str">
        <f aca="false">IF(BA911="XX","",BA911)</f>
        <v>EF372561</v>
      </c>
      <c r="BN911" s="224" t="str">
        <f aca="false">CONCATENATE(IF(F911="","",F911),IF(G911="","",CONCATENATE(" / ",G911)))</f>
        <v>HEV/SW/NL/2005-1068</v>
      </c>
      <c r="BO911" s="225" t="str">
        <f aca="false">AX911</f>
        <v>3c.NLD.pig</v>
      </c>
      <c r="BP911" s="226" t="str">
        <f aca="false">IF(V911="","",V911)</f>
        <v/>
      </c>
      <c r="BQ911" s="226" t="str">
        <f aca="false">IF(W911="","",CONCATENATE(W911,IF(LEFT(AO911,1)="s","+","")))</f>
        <v>3c</v>
      </c>
      <c r="BR911" s="226" t="str">
        <f aca="false">IF(X911="","",CONCATENATE(X911,IF(LEFT(AQ911,1)="s","+","")))</f>
        <v/>
      </c>
      <c r="BS911" s="226" t="str">
        <f aca="false">IF(Y911="","",CONCATENATE(Y911,IF(LEFT(AR911,1)="s","+","")))</f>
        <v/>
      </c>
      <c r="BT911" s="226" t="str">
        <f aca="false">IF(Z911="","",CONCATENATE(Z911,IF(LEFT(AS911,1)="s","+","")))</f>
        <v/>
      </c>
      <c r="BU911" s="227" t="str">
        <f aca="false">IF(AA911="","",CONCATENATE(AA911,IF(LEFT(AT911,1)="s","+","")))</f>
        <v/>
      </c>
      <c r="BV911" s="212"/>
      <c r="BW911" s="177" t="s">
        <v>2154</v>
      </c>
      <c r="BX911" s="170" t="str">
        <f aca="false">IF(BW911&lt;&gt;"",IF(ISNUMBER(FIND("=",BW911)),LEFT(BW911,FIND("=",BW911)-1),BW911),BW911)</f>
        <v>EF372561</v>
      </c>
      <c r="BY911" s="170" t="str">
        <f aca="false">IF(BW911&lt;&gt;"",IF(ISNUMBER(FIND("=",BW911)),RIGHT(BW911,LEN(BW911)-FIND("=",BW911)),""),"")</f>
        <v>3c</v>
      </c>
      <c r="BZ911" s="170" t="str">
        <f aca="false">IF(BX911&lt;&gt;"",IF(ISNUMBER(FIND(".",BX911)),LEFT(BX911,FIND(".",BX911)-1),BX911),BX911)</f>
        <v>EF372561</v>
      </c>
      <c r="CA911" s="170" t="str">
        <f aca="false">IF(BX911&lt;&gt;"",IF(ISNUMBER(FIND(".",BX911)),RIGHT(BX911,LEN(BX911)-FIND(".",BX911)),""),"")</f>
        <v/>
      </c>
      <c r="CB911" s="212"/>
      <c r="CC911" s="170" t="str">
        <f aca="false">A911</f>
        <v>EF372561</v>
      </c>
      <c r="CD911" s="178" t="s">
        <v>339</v>
      </c>
      <c r="CE911" s="178" t="s">
        <v>340</v>
      </c>
      <c r="CF911" s="178" t="s">
        <v>341</v>
      </c>
      <c r="CG911" s="212"/>
      <c r="CH911" s="179"/>
      <c r="CI911" s="179"/>
      <c r="CJ911" s="179"/>
      <c r="CK911" s="212"/>
      <c r="CL911" s="212"/>
      <c r="CM911" s="170" t="str">
        <f aca="false">F911</f>
        <v>HEV/SW/NL/2005-1068</v>
      </c>
      <c r="CN911" s="170" t="str">
        <f aca="false">IF(G911="","",G911)</f>
        <v/>
      </c>
      <c r="CO911" s="170" t="str">
        <f aca="false">CONCATENATE(H911,":",L911)</f>
        <v>Netherlands:</v>
      </c>
      <c r="CP911" s="170" t="str">
        <f aca="false">CONCATENATE(IF(Q911="","",CONCATENATE(Q911,"-")),IF(P911="","",CONCATENATE(P911,"-")),IF(O911="","",O911))</f>
        <v>2005</v>
      </c>
      <c r="CQ911" s="170" t="str">
        <f aca="false">IF(N911="","",N911)</f>
        <v/>
      </c>
      <c r="CR911" s="170" t="n">
        <f aca="false">C911</f>
        <v>3</v>
      </c>
      <c r="CS911" s="229" t="str">
        <f aca="false">D911</f>
        <v>3c</v>
      </c>
      <c r="CT911" s="170" t="str">
        <f aca="false">CONCATENATE(CD911," strain ",CM911," ",CL911,", partial cds")</f>
        <v>Hepatitis E virus strain HEV/SW/NL/2005-1068 , partial cds</v>
      </c>
    </row>
    <row r="912" customFormat="false" ht="11.9" hidden="false" customHeight="true" outlineLevel="0" collapsed="false">
      <c r="A912" s="154" t="s">
        <v>2155</v>
      </c>
      <c r="B912" s="147" t="n">
        <v>3</v>
      </c>
      <c r="C912" s="243" t="n">
        <v>3</v>
      </c>
      <c r="D912" s="149" t="s">
        <v>947</v>
      </c>
      <c r="E912" s="150" t="s">
        <v>949</v>
      </c>
      <c r="F912" s="154" t="s">
        <v>2156</v>
      </c>
      <c r="G912" s="212"/>
      <c r="H912" s="146" t="s">
        <v>537</v>
      </c>
      <c r="I912" s="153" t="s">
        <v>538</v>
      </c>
      <c r="J912" s="146" t="s">
        <v>395</v>
      </c>
      <c r="K912" s="212"/>
      <c r="L912" s="212"/>
      <c r="M912" s="157" t="s">
        <v>367</v>
      </c>
      <c r="N912" s="216"/>
      <c r="O912" s="160" t="n">
        <v>2005</v>
      </c>
      <c r="P912" s="212"/>
      <c r="Q912" s="212"/>
      <c r="R912" s="212"/>
      <c r="S912" s="212"/>
      <c r="T912" s="214"/>
      <c r="U912" s="215"/>
      <c r="V912" s="209"/>
      <c r="W912" s="163" t="s">
        <v>947</v>
      </c>
      <c r="X912" s="209"/>
      <c r="Y912" s="209"/>
      <c r="Z912" s="147"/>
      <c r="AB912" s="217"/>
      <c r="AC912" s="163" t="s">
        <v>354</v>
      </c>
      <c r="AD912" s="209"/>
      <c r="AE912" s="209"/>
      <c r="AF912" s="209"/>
      <c r="AG912" s="218"/>
      <c r="AH912" s="164" t="n">
        <v>134</v>
      </c>
      <c r="AI912" s="164" t="n">
        <v>375</v>
      </c>
      <c r="AJ912" s="219" t="n">
        <f aca="false">SeqEnd-SeqBeg+1</f>
        <v>242</v>
      </c>
      <c r="AK912" s="220" t="n">
        <f aca="false">AND( SeqBeg&lt;=Beg  , End &lt;=SeqEnd )</f>
        <v>0</v>
      </c>
      <c r="AL912" s="212"/>
      <c r="AM912" s="212"/>
      <c r="AN912" s="213"/>
      <c r="AO912" s="209"/>
      <c r="AU912" s="212"/>
      <c r="AV912" s="212"/>
      <c r="AW912" s="222" t="str">
        <f aca="false">HYPERLINK(CONCATENATE("http://www.ncbi.nlm.nih.gov/nuccore/",BM912),BM912)</f>
        <v>EF372525</v>
      </c>
      <c r="AX912" s="219" t="str">
        <f aca="false">CONCATENATE(D912,IF(I912="","",CONCATENATE(".",I912)),IF(K912="","",CONCATENATE(".",K912)),IF(M912="","",CONCATENATE(".",M912)),IF(R912="","",CONCATENATE(".",R912)),IF(U912="","","(*)"))</f>
        <v>3c.NLD.pig</v>
      </c>
      <c r="AY912" s="170" t="str">
        <f aca="false">CONCATENATE(BM912,".",BN912)</f>
        <v>EF372525.HEV/SW/NL/2005-977</v>
      </c>
      <c r="AZ912" s="171" t="str">
        <f aca="false">IF(AV912="",IF(ISNUMBER(FIND(".",A912)),LEFT(A912,FIND(".",A912)-1),A912),AV912)</f>
        <v>EF372525</v>
      </c>
      <c r="BA912" s="171" t="str">
        <f aca="false">IF(ISNUMBER(FIND("-",AZ912)),LEFT(AZ912,FIND("-",AZ912)-1),AZ912)</f>
        <v>EF372525</v>
      </c>
      <c r="BB912" s="170" t="str">
        <f aca="false"> MEGAname &amp; "="</f>
        <v>EF372525=</v>
      </c>
      <c r="BC912" s="170" t="str">
        <f aca="false">Clear &amp; IF(span ,"Span","out")</f>
        <v>EF372525=out</v>
      </c>
      <c r="BD912" s="170" t="str">
        <f aca="false">Clear &amp; IF(span, IF(B912=".","Selected",B912),"out")</f>
        <v>EF372525=out</v>
      </c>
      <c r="BE912" s="170" t="str">
        <f aca="false">Clear &amp; Strain</f>
        <v>EF372525=HEV/SW/NL/2005-977</v>
      </c>
      <c r="BF912" s="170" t="str">
        <f aca="false">CONCATENATE(A912,"=",F912,". ",AX912,IF(AB912="","",CONCATENATE(".",AB912)))</f>
        <v>EF372525=HEV/SW/NL/2005-977. 3c.NLD.pig</v>
      </c>
      <c r="BG912" s="170" t="str">
        <f aca="false">CONCATENATE(A912,"=",F912,". ",AX912)</f>
        <v>EF372525=HEV/SW/NL/2005-977. 3c.NLD.pig</v>
      </c>
      <c r="BH912" s="170" t="str">
        <f aca="false">CONCATENATE(A912,"=",AX912)</f>
        <v>EF372525=3c.NLD.pig</v>
      </c>
      <c r="BI912" s="170" t="str">
        <f aca="false">CONCATENATE(A912,"=",ComForSubtype,D912)</f>
        <v>EF372525=3c</v>
      </c>
      <c r="BJ912" s="170" t="str">
        <f aca="false">CONCATENATE(A912,"=",E912)</f>
        <v>EF372525=3chi</v>
      </c>
      <c r="BK912" s="170" t="str">
        <f aca="false">CONCATENATE(A912,"=",C912)</f>
        <v>EF372525=3</v>
      </c>
      <c r="BL912" s="170" t="str">
        <f aca="false">CONCATENATE(D912,"=")</f>
        <v>3c=</v>
      </c>
      <c r="BM912" s="223" t="str">
        <f aca="false">IF(BA912="XX","",BA912)</f>
        <v>EF372525</v>
      </c>
      <c r="BN912" s="224" t="str">
        <f aca="false">CONCATENATE(IF(F912="","",F912),IF(G912="","",CONCATENATE(" / ",G912)))</f>
        <v>HEV/SW/NL/2005-977</v>
      </c>
      <c r="BO912" s="225" t="str">
        <f aca="false">AX912</f>
        <v>3c.NLD.pig</v>
      </c>
      <c r="BP912" s="226" t="str">
        <f aca="false">IF(V912="","",V912)</f>
        <v/>
      </c>
      <c r="BQ912" s="226" t="str">
        <f aca="false">IF(W912="","",CONCATENATE(W912,IF(LEFT(AO912,1)="s","+","")))</f>
        <v>3c</v>
      </c>
      <c r="BR912" s="226" t="str">
        <f aca="false">IF(X912="","",CONCATENATE(X912,IF(LEFT(AQ912,1)="s","+","")))</f>
        <v/>
      </c>
      <c r="BS912" s="226" t="str">
        <f aca="false">IF(Y912="","",CONCATENATE(Y912,IF(LEFT(AR912,1)="s","+","")))</f>
        <v/>
      </c>
      <c r="BT912" s="226" t="str">
        <f aca="false">IF(Z912="","",CONCATENATE(Z912,IF(LEFT(AS912,1)="s","+","")))</f>
        <v/>
      </c>
      <c r="BU912" s="227" t="str">
        <f aca="false">IF(AA912="","",CONCATENATE(AA912,IF(LEFT(AT912,1)="s","+","")))</f>
        <v/>
      </c>
      <c r="BV912" s="212"/>
      <c r="BW912" s="177" t="s">
        <v>2157</v>
      </c>
      <c r="BX912" s="170" t="str">
        <f aca="false">IF(BW912&lt;&gt;"",IF(ISNUMBER(FIND("=",BW912)),LEFT(BW912,FIND("=",BW912)-1),BW912),BW912)</f>
        <v>EF372525</v>
      </c>
      <c r="BY912" s="170" t="str">
        <f aca="false">IF(BW912&lt;&gt;"",IF(ISNUMBER(FIND("=",BW912)),RIGHT(BW912,LEN(BW912)-FIND("=",BW912)),""),"")</f>
        <v>3c</v>
      </c>
      <c r="BZ912" s="170" t="str">
        <f aca="false">IF(BX912&lt;&gt;"",IF(ISNUMBER(FIND(".",BX912)),LEFT(BX912,FIND(".",BX912)-1),BX912),BX912)</f>
        <v>EF372525</v>
      </c>
      <c r="CA912" s="170" t="str">
        <f aca="false">IF(BX912&lt;&gt;"",IF(ISNUMBER(FIND(".",BX912)),RIGHT(BX912,LEN(BX912)-FIND(".",BX912)),""),"")</f>
        <v/>
      </c>
      <c r="CB912" s="212"/>
      <c r="CC912" s="170" t="str">
        <f aca="false">A912</f>
        <v>EF372525</v>
      </c>
      <c r="CD912" s="178" t="s">
        <v>339</v>
      </c>
      <c r="CE912" s="178" t="s">
        <v>340</v>
      </c>
      <c r="CF912" s="178" t="s">
        <v>341</v>
      </c>
      <c r="CG912" s="212"/>
      <c r="CH912" s="179"/>
      <c r="CI912" s="179"/>
      <c r="CJ912" s="179"/>
      <c r="CK912" s="212"/>
      <c r="CL912" s="212"/>
      <c r="CM912" s="170" t="str">
        <f aca="false">F912</f>
        <v>HEV/SW/NL/2005-977</v>
      </c>
      <c r="CN912" s="170" t="str">
        <f aca="false">IF(G912="","",G912)</f>
        <v/>
      </c>
      <c r="CO912" s="170" t="str">
        <f aca="false">CONCATENATE(H912,":",L912)</f>
        <v>Netherlands:</v>
      </c>
      <c r="CP912" s="170" t="str">
        <f aca="false">CONCATENATE(IF(Q912="","",CONCATENATE(Q912,"-")),IF(P912="","",CONCATENATE(P912,"-")),IF(O912="","",O912))</f>
        <v>2005</v>
      </c>
      <c r="CQ912" s="170" t="str">
        <f aca="false">IF(N912="","",N912)</f>
        <v/>
      </c>
      <c r="CR912" s="170" t="n">
        <f aca="false">C912</f>
        <v>3</v>
      </c>
      <c r="CS912" s="229" t="str">
        <f aca="false">D912</f>
        <v>3c</v>
      </c>
      <c r="CT912" s="170" t="str">
        <f aca="false">CONCATENATE(CD912," strain ",CM912," ",CL912,", partial cds")</f>
        <v>Hepatitis E virus strain HEV/SW/NL/2005-977 , partial cds</v>
      </c>
    </row>
    <row r="913" customFormat="false" ht="11.9" hidden="false" customHeight="true" outlineLevel="0" collapsed="false">
      <c r="A913" s="154" t="s">
        <v>2158</v>
      </c>
      <c r="B913" s="147" t="n">
        <v>3</v>
      </c>
      <c r="C913" s="243" t="n">
        <v>3</v>
      </c>
      <c r="D913" s="149" t="s">
        <v>947</v>
      </c>
      <c r="E913" s="150" t="s">
        <v>949</v>
      </c>
      <c r="F913" s="154" t="s">
        <v>2159</v>
      </c>
      <c r="G913" s="212"/>
      <c r="H913" s="146" t="s">
        <v>537</v>
      </c>
      <c r="I913" s="153" t="s">
        <v>538</v>
      </c>
      <c r="J913" s="146" t="s">
        <v>395</v>
      </c>
      <c r="K913" s="212"/>
      <c r="L913" s="212"/>
      <c r="M913" s="157" t="s">
        <v>367</v>
      </c>
      <c r="N913" s="216"/>
      <c r="O913" s="160" t="n">
        <v>2005</v>
      </c>
      <c r="P913" s="212"/>
      <c r="Q913" s="212"/>
      <c r="R913" s="212"/>
      <c r="S913" s="212"/>
      <c r="T913" s="214"/>
      <c r="U913" s="215"/>
      <c r="V913" s="209"/>
      <c r="W913" s="163" t="s">
        <v>947</v>
      </c>
      <c r="X913" s="209"/>
      <c r="Y913" s="147"/>
      <c r="Z913" s="147"/>
      <c r="AB913" s="217"/>
      <c r="AC913" s="163" t="s">
        <v>354</v>
      </c>
      <c r="AD913" s="209"/>
      <c r="AE913" s="209"/>
      <c r="AF913" s="209"/>
      <c r="AG913" s="218"/>
      <c r="AH913" s="164" t="n">
        <v>134</v>
      </c>
      <c r="AI913" s="164" t="n">
        <v>375</v>
      </c>
      <c r="AJ913" s="219" t="n">
        <f aca="false">SeqEnd-SeqBeg+1</f>
        <v>242</v>
      </c>
      <c r="AK913" s="220" t="n">
        <f aca="false">AND( SeqBeg&lt;=Beg  , End &lt;=SeqEnd )</f>
        <v>0</v>
      </c>
      <c r="AL913" s="212"/>
      <c r="AM913" s="212"/>
      <c r="AN913" s="213"/>
      <c r="AO913" s="209"/>
      <c r="AU913" s="212"/>
      <c r="AV913" s="212"/>
      <c r="AW913" s="222" t="str">
        <f aca="false">HYPERLINK(CONCATENATE("http://www.ncbi.nlm.nih.gov/nuccore/",BM913),BM913)</f>
        <v>EF372526</v>
      </c>
      <c r="AX913" s="219" t="str">
        <f aca="false">CONCATENATE(D913,IF(I913="","",CONCATENATE(".",I913)),IF(K913="","",CONCATENATE(".",K913)),IF(M913="","",CONCATENATE(".",M913)),IF(R913="","",CONCATENATE(".",R913)),IF(U913="","","(*)"))</f>
        <v>3c.NLD.pig</v>
      </c>
      <c r="AY913" s="170" t="str">
        <f aca="false">CONCATENATE(BM913,".",BN913)</f>
        <v>EF372526.HEV/SW/NL/2005-978</v>
      </c>
      <c r="AZ913" s="171" t="str">
        <f aca="false">IF(AV913="",IF(ISNUMBER(FIND(".",A913)),LEFT(A913,FIND(".",A913)-1),A913),AV913)</f>
        <v>EF372526</v>
      </c>
      <c r="BA913" s="171" t="str">
        <f aca="false">IF(ISNUMBER(FIND("-",AZ913)),LEFT(AZ913,FIND("-",AZ913)-1),AZ913)</f>
        <v>EF372526</v>
      </c>
      <c r="BB913" s="170" t="str">
        <f aca="false"> MEGAname &amp; "="</f>
        <v>EF372526=</v>
      </c>
      <c r="BC913" s="170" t="str">
        <f aca="false">Clear &amp; IF(span ,"Span","out")</f>
        <v>EF372526=out</v>
      </c>
      <c r="BD913" s="170" t="str">
        <f aca="false">Clear &amp; IF(span, IF(B913=".","Selected",B913),"out")</f>
        <v>EF372526=out</v>
      </c>
      <c r="BE913" s="170" t="str">
        <f aca="false">Clear &amp; Strain</f>
        <v>EF372526=HEV/SW/NL/2005-978</v>
      </c>
      <c r="BF913" s="170" t="str">
        <f aca="false">CONCATENATE(A913,"=",F913,". ",AX913,IF(AB913="","",CONCATENATE(".",AB913)))</f>
        <v>EF372526=HEV/SW/NL/2005-978. 3c.NLD.pig</v>
      </c>
      <c r="BG913" s="170" t="str">
        <f aca="false">CONCATENATE(A913,"=",F913,". ",AX913)</f>
        <v>EF372526=HEV/SW/NL/2005-978. 3c.NLD.pig</v>
      </c>
      <c r="BH913" s="170" t="str">
        <f aca="false">CONCATENATE(A913,"=",AX913)</f>
        <v>EF372526=3c.NLD.pig</v>
      </c>
      <c r="BI913" s="170" t="str">
        <f aca="false">CONCATENATE(A913,"=",ComForSubtype,D913)</f>
        <v>EF372526=3c</v>
      </c>
      <c r="BJ913" s="170" t="str">
        <f aca="false">CONCATENATE(A913,"=",E913)</f>
        <v>EF372526=3chi</v>
      </c>
      <c r="BK913" s="170" t="str">
        <f aca="false">CONCATENATE(A913,"=",C913)</f>
        <v>EF372526=3</v>
      </c>
      <c r="BL913" s="170" t="str">
        <f aca="false">CONCATENATE(D913,"=")</f>
        <v>3c=</v>
      </c>
      <c r="BM913" s="223" t="str">
        <f aca="false">IF(BA913="XX","",BA913)</f>
        <v>EF372526</v>
      </c>
      <c r="BN913" s="224" t="str">
        <f aca="false">CONCATENATE(IF(F913="","",F913),IF(G913="","",CONCATENATE(" / ",G913)))</f>
        <v>HEV/SW/NL/2005-978</v>
      </c>
      <c r="BO913" s="225" t="str">
        <f aca="false">AX913</f>
        <v>3c.NLD.pig</v>
      </c>
      <c r="BP913" s="226" t="str">
        <f aca="false">IF(V913="","",V913)</f>
        <v/>
      </c>
      <c r="BQ913" s="226" t="str">
        <f aca="false">IF(W913="","",CONCATENATE(W913,IF(LEFT(AO913,1)="s","+","")))</f>
        <v>3c</v>
      </c>
      <c r="BR913" s="226" t="str">
        <f aca="false">IF(X913="","",CONCATENATE(X913,IF(LEFT(AQ913,1)="s","+","")))</f>
        <v/>
      </c>
      <c r="BS913" s="226" t="str">
        <f aca="false">IF(Y913="","",CONCATENATE(Y913,IF(LEFT(AR913,1)="s","+","")))</f>
        <v/>
      </c>
      <c r="BT913" s="226" t="str">
        <f aca="false">IF(Z913="","",CONCATENATE(Z913,IF(LEFT(AS913,1)="s","+","")))</f>
        <v/>
      </c>
      <c r="BU913" s="227" t="str">
        <f aca="false">IF(AA913="","",CONCATENATE(AA913,IF(LEFT(AT913,1)="s","+","")))</f>
        <v/>
      </c>
      <c r="BV913" s="212"/>
      <c r="BW913" s="177" t="s">
        <v>2160</v>
      </c>
      <c r="BX913" s="170" t="str">
        <f aca="false">IF(BW913&lt;&gt;"",IF(ISNUMBER(FIND("=",BW913)),LEFT(BW913,FIND("=",BW913)-1),BW913),BW913)</f>
        <v>EF372526</v>
      </c>
      <c r="BY913" s="170" t="str">
        <f aca="false">IF(BW913&lt;&gt;"",IF(ISNUMBER(FIND("=",BW913)),RIGHT(BW913,LEN(BW913)-FIND("=",BW913)),""),"")</f>
        <v>3c</v>
      </c>
      <c r="BZ913" s="170" t="str">
        <f aca="false">IF(BX913&lt;&gt;"",IF(ISNUMBER(FIND(".",BX913)),LEFT(BX913,FIND(".",BX913)-1),BX913),BX913)</f>
        <v>EF372526</v>
      </c>
      <c r="CA913" s="170" t="str">
        <f aca="false">IF(BX913&lt;&gt;"",IF(ISNUMBER(FIND(".",BX913)),RIGHT(BX913,LEN(BX913)-FIND(".",BX913)),""),"")</f>
        <v/>
      </c>
      <c r="CB913" s="212"/>
      <c r="CC913" s="170" t="str">
        <f aca="false">A913</f>
        <v>EF372526</v>
      </c>
      <c r="CD913" s="178" t="s">
        <v>339</v>
      </c>
      <c r="CE913" s="178" t="s">
        <v>340</v>
      </c>
      <c r="CF913" s="178" t="s">
        <v>341</v>
      </c>
      <c r="CG913" s="212"/>
      <c r="CH913" s="179"/>
      <c r="CI913" s="179"/>
      <c r="CJ913" s="179"/>
      <c r="CK913" s="212"/>
      <c r="CL913" s="212"/>
      <c r="CM913" s="170" t="str">
        <f aca="false">F913</f>
        <v>HEV/SW/NL/2005-978</v>
      </c>
      <c r="CN913" s="170" t="str">
        <f aca="false">IF(G913="","",G913)</f>
        <v/>
      </c>
      <c r="CO913" s="170" t="str">
        <f aca="false">CONCATENATE(H913,":",L913)</f>
        <v>Netherlands:</v>
      </c>
      <c r="CP913" s="170" t="str">
        <f aca="false">CONCATENATE(IF(Q913="","",CONCATENATE(Q913,"-")),IF(P913="","",CONCATENATE(P913,"-")),IF(O913="","",O913))</f>
        <v>2005</v>
      </c>
      <c r="CQ913" s="170" t="str">
        <f aca="false">IF(N913="","",N913)</f>
        <v/>
      </c>
      <c r="CR913" s="170" t="n">
        <f aca="false">C913</f>
        <v>3</v>
      </c>
      <c r="CS913" s="229" t="str">
        <f aca="false">D913</f>
        <v>3c</v>
      </c>
      <c r="CT913" s="170" t="str">
        <f aca="false">CONCATENATE(CD913," strain ",CM913," ",CL913,", partial cds")</f>
        <v>Hepatitis E virus strain HEV/SW/NL/2005-978 , partial cds</v>
      </c>
    </row>
    <row r="914" customFormat="false" ht="11.9" hidden="false" customHeight="true" outlineLevel="0" collapsed="false">
      <c r="A914" s="154" t="s">
        <v>2161</v>
      </c>
      <c r="B914" s="147" t="n">
        <v>3</v>
      </c>
      <c r="C914" s="243" t="n">
        <v>3</v>
      </c>
      <c r="D914" s="149" t="s">
        <v>947</v>
      </c>
      <c r="E914" s="150" t="s">
        <v>949</v>
      </c>
      <c r="F914" s="154" t="s">
        <v>2162</v>
      </c>
      <c r="G914" s="212"/>
      <c r="H914" s="146" t="s">
        <v>537</v>
      </c>
      <c r="I914" s="153" t="s">
        <v>538</v>
      </c>
      <c r="J914" s="146" t="s">
        <v>395</v>
      </c>
      <c r="K914" s="212"/>
      <c r="L914" s="212"/>
      <c r="M914" s="157" t="s">
        <v>367</v>
      </c>
      <c r="N914" s="216"/>
      <c r="O914" s="160" t="n">
        <v>2005</v>
      </c>
      <c r="P914" s="212"/>
      <c r="Q914" s="212"/>
      <c r="R914" s="212"/>
      <c r="S914" s="212"/>
      <c r="T914" s="214"/>
      <c r="U914" s="215"/>
      <c r="V914" s="209"/>
      <c r="W914" s="163" t="s">
        <v>947</v>
      </c>
      <c r="X914" s="209"/>
      <c r="Y914" s="209"/>
      <c r="Z914" s="209"/>
      <c r="AB914" s="217"/>
      <c r="AC914" s="163" t="s">
        <v>354</v>
      </c>
      <c r="AD914" s="209"/>
      <c r="AE914" s="209"/>
      <c r="AF914" s="209"/>
      <c r="AG914" s="218"/>
      <c r="AH914" s="164" t="n">
        <v>134</v>
      </c>
      <c r="AI914" s="164" t="n">
        <v>375</v>
      </c>
      <c r="AJ914" s="219" t="n">
        <f aca="false">SeqEnd-SeqBeg+1</f>
        <v>242</v>
      </c>
      <c r="AK914" s="220" t="n">
        <f aca="false">AND( SeqBeg&lt;=Beg  , End &lt;=SeqEnd )</f>
        <v>0</v>
      </c>
      <c r="AL914" s="212"/>
      <c r="AM914" s="212"/>
      <c r="AN914" s="213"/>
      <c r="AO914" s="209"/>
      <c r="AU914" s="212"/>
      <c r="AV914" s="212"/>
      <c r="AW914" s="222" t="str">
        <f aca="false">HYPERLINK(CONCATENATE("http://www.ncbi.nlm.nih.gov/nuccore/",BM914),BM914)</f>
        <v>EF372529</v>
      </c>
      <c r="AX914" s="219" t="str">
        <f aca="false">CONCATENATE(D914,IF(I914="","",CONCATENATE(".",I914)),IF(K914="","",CONCATENATE(".",K914)),IF(M914="","",CONCATENATE(".",M914)),IF(R914="","",CONCATENATE(".",R914)),IF(U914="","","(*)"))</f>
        <v>3c.NLD.pig</v>
      </c>
      <c r="AY914" s="170" t="str">
        <f aca="false">CONCATENATE(BM914,".",BN914)</f>
        <v>EF372529.HEV/SW/NL/2005-985</v>
      </c>
      <c r="AZ914" s="171" t="str">
        <f aca="false">IF(AV914="",IF(ISNUMBER(FIND(".",A914)),LEFT(A914,FIND(".",A914)-1),A914),AV914)</f>
        <v>EF372529</v>
      </c>
      <c r="BA914" s="171" t="str">
        <f aca="false">IF(ISNUMBER(FIND("-",AZ914)),LEFT(AZ914,FIND("-",AZ914)-1),AZ914)</f>
        <v>EF372529</v>
      </c>
      <c r="BB914" s="170" t="str">
        <f aca="false"> MEGAname &amp; "="</f>
        <v>EF372529=</v>
      </c>
      <c r="BC914" s="170" t="str">
        <f aca="false">Clear &amp; IF(span ,"Span","out")</f>
        <v>EF372529=out</v>
      </c>
      <c r="BD914" s="170" t="str">
        <f aca="false">Clear &amp; IF(span, IF(B914=".","Selected",B914),"out")</f>
        <v>EF372529=out</v>
      </c>
      <c r="BE914" s="170" t="str">
        <f aca="false">Clear &amp; Strain</f>
        <v>EF372529=HEV/SW/NL/2005-985</v>
      </c>
      <c r="BF914" s="170" t="str">
        <f aca="false">CONCATENATE(A914,"=",F914,". ",AX914,IF(AB914="","",CONCATENATE(".",AB914)))</f>
        <v>EF372529=HEV/SW/NL/2005-985. 3c.NLD.pig</v>
      </c>
      <c r="BG914" s="170" t="str">
        <f aca="false">CONCATENATE(A914,"=",F914,". ",AX914)</f>
        <v>EF372529=HEV/SW/NL/2005-985. 3c.NLD.pig</v>
      </c>
      <c r="BH914" s="170" t="str">
        <f aca="false">CONCATENATE(A914,"=",AX914)</f>
        <v>EF372529=3c.NLD.pig</v>
      </c>
      <c r="BI914" s="170" t="str">
        <f aca="false">CONCATENATE(A914,"=",ComForSubtype,D914)</f>
        <v>EF372529=3c</v>
      </c>
      <c r="BJ914" s="170" t="str">
        <f aca="false">CONCATENATE(A914,"=",E914)</f>
        <v>EF372529=3chi</v>
      </c>
      <c r="BK914" s="170" t="str">
        <f aca="false">CONCATENATE(A914,"=",C914)</f>
        <v>EF372529=3</v>
      </c>
      <c r="BL914" s="170" t="str">
        <f aca="false">CONCATENATE(D914,"=")</f>
        <v>3c=</v>
      </c>
      <c r="BM914" s="223" t="str">
        <f aca="false">IF(BA914="XX","",BA914)</f>
        <v>EF372529</v>
      </c>
      <c r="BN914" s="224" t="str">
        <f aca="false">CONCATENATE(IF(F914="","",F914),IF(G914="","",CONCATENATE(" / ",G914)))</f>
        <v>HEV/SW/NL/2005-985</v>
      </c>
      <c r="BO914" s="225" t="str">
        <f aca="false">AX914</f>
        <v>3c.NLD.pig</v>
      </c>
      <c r="BP914" s="226" t="str">
        <f aca="false">IF(V914="","",V914)</f>
        <v/>
      </c>
      <c r="BQ914" s="226" t="str">
        <f aca="false">IF(W914="","",CONCATENATE(W914,IF(LEFT(AO914,1)="s","+","")))</f>
        <v>3c</v>
      </c>
      <c r="BR914" s="226" t="str">
        <f aca="false">IF(X914="","",CONCATENATE(X914,IF(LEFT(AQ914,1)="s","+","")))</f>
        <v/>
      </c>
      <c r="BS914" s="226" t="str">
        <f aca="false">IF(Y914="","",CONCATENATE(Y914,IF(LEFT(AR914,1)="s","+","")))</f>
        <v/>
      </c>
      <c r="BT914" s="226" t="str">
        <f aca="false">IF(Z914="","",CONCATENATE(Z914,IF(LEFT(AS914,1)="s","+","")))</f>
        <v/>
      </c>
      <c r="BU914" s="227" t="str">
        <f aca="false">IF(AA914="","",CONCATENATE(AA914,IF(LEFT(AT914,1)="s","+","")))</f>
        <v/>
      </c>
      <c r="BV914" s="212"/>
      <c r="BW914" s="177" t="s">
        <v>2163</v>
      </c>
      <c r="BX914" s="170" t="str">
        <f aca="false">IF(BW914&lt;&gt;"",IF(ISNUMBER(FIND("=",BW914)),LEFT(BW914,FIND("=",BW914)-1),BW914),BW914)</f>
        <v>EF372529</v>
      </c>
      <c r="BY914" s="170" t="str">
        <f aca="false">IF(BW914&lt;&gt;"",IF(ISNUMBER(FIND("=",BW914)),RIGHT(BW914,LEN(BW914)-FIND("=",BW914)),""),"")</f>
        <v>3c</v>
      </c>
      <c r="BZ914" s="170" t="str">
        <f aca="false">IF(BX914&lt;&gt;"",IF(ISNUMBER(FIND(".",BX914)),LEFT(BX914,FIND(".",BX914)-1),BX914),BX914)</f>
        <v>EF372529</v>
      </c>
      <c r="CA914" s="170" t="str">
        <f aca="false">IF(BX914&lt;&gt;"",IF(ISNUMBER(FIND(".",BX914)),RIGHT(BX914,LEN(BX914)-FIND(".",BX914)),""),"")</f>
        <v/>
      </c>
      <c r="CB914" s="212"/>
      <c r="CC914" s="170" t="str">
        <f aca="false">A914</f>
        <v>EF372529</v>
      </c>
      <c r="CD914" s="178" t="s">
        <v>339</v>
      </c>
      <c r="CE914" s="178" t="s">
        <v>340</v>
      </c>
      <c r="CF914" s="178" t="s">
        <v>341</v>
      </c>
      <c r="CG914" s="212"/>
      <c r="CH914" s="179"/>
      <c r="CI914" s="179"/>
      <c r="CJ914" s="179"/>
      <c r="CK914" s="212"/>
      <c r="CL914" s="212"/>
      <c r="CM914" s="170" t="str">
        <f aca="false">F914</f>
        <v>HEV/SW/NL/2005-985</v>
      </c>
      <c r="CN914" s="170" t="str">
        <f aca="false">IF(G914="","",G914)</f>
        <v/>
      </c>
      <c r="CO914" s="170" t="str">
        <f aca="false">CONCATENATE(H914,":",L914)</f>
        <v>Netherlands:</v>
      </c>
      <c r="CP914" s="170" t="str">
        <f aca="false">CONCATENATE(IF(Q914="","",CONCATENATE(Q914,"-")),IF(P914="","",CONCATENATE(P914,"-")),IF(O914="","",O914))</f>
        <v>2005</v>
      </c>
      <c r="CQ914" s="170" t="str">
        <f aca="false">IF(N914="","",N914)</f>
        <v/>
      </c>
      <c r="CR914" s="170" t="n">
        <f aca="false">C914</f>
        <v>3</v>
      </c>
      <c r="CS914" s="229" t="str">
        <f aca="false">D914</f>
        <v>3c</v>
      </c>
      <c r="CT914" s="170" t="str">
        <f aca="false">CONCATENATE(CD914," strain ",CM914," ",CL914,", partial cds")</f>
        <v>Hepatitis E virus strain HEV/SW/NL/2005-985 , partial cds</v>
      </c>
    </row>
    <row r="915" customFormat="false" ht="11.9" hidden="false" customHeight="true" outlineLevel="0" collapsed="false">
      <c r="A915" s="154" t="s">
        <v>2164</v>
      </c>
      <c r="B915" s="147" t="n">
        <v>3</v>
      </c>
      <c r="C915" s="243" t="n">
        <v>3</v>
      </c>
      <c r="D915" s="149" t="s">
        <v>947</v>
      </c>
      <c r="E915" s="150" t="s">
        <v>949</v>
      </c>
      <c r="F915" s="154" t="s">
        <v>2165</v>
      </c>
      <c r="G915" s="212"/>
      <c r="H915" s="146" t="s">
        <v>537</v>
      </c>
      <c r="I915" s="153" t="s">
        <v>538</v>
      </c>
      <c r="J915" s="146" t="s">
        <v>395</v>
      </c>
      <c r="K915" s="212"/>
      <c r="L915" s="212"/>
      <c r="M915" s="157" t="s">
        <v>367</v>
      </c>
      <c r="N915" s="216"/>
      <c r="O915" s="160" t="n">
        <v>2005</v>
      </c>
      <c r="P915" s="212"/>
      <c r="Q915" s="212"/>
      <c r="R915" s="212"/>
      <c r="S915" s="212"/>
      <c r="T915" s="214"/>
      <c r="U915" s="215"/>
      <c r="V915" s="209"/>
      <c r="W915" s="163" t="s">
        <v>947</v>
      </c>
      <c r="X915" s="209"/>
      <c r="Y915" s="209"/>
      <c r="Z915" s="209"/>
      <c r="AB915" s="217"/>
      <c r="AC915" s="163" t="s">
        <v>354</v>
      </c>
      <c r="AD915" s="209"/>
      <c r="AE915" s="209"/>
      <c r="AF915" s="209"/>
      <c r="AG915" s="218"/>
      <c r="AH915" s="164" t="n">
        <v>134</v>
      </c>
      <c r="AI915" s="164" t="n">
        <v>375</v>
      </c>
      <c r="AJ915" s="219" t="n">
        <f aca="false">SeqEnd-SeqBeg+1</f>
        <v>242</v>
      </c>
      <c r="AK915" s="220" t="n">
        <f aca="false">AND( SeqBeg&lt;=Beg  , End &lt;=SeqEnd )</f>
        <v>0</v>
      </c>
      <c r="AL915" s="212"/>
      <c r="AM915" s="212"/>
      <c r="AO915" s="209"/>
      <c r="AU915" s="212"/>
      <c r="AV915" s="212"/>
      <c r="AW915" s="222" t="str">
        <f aca="false">HYPERLINK(CONCATENATE("http://www.ncbi.nlm.nih.gov/nuccore/",BM915),BM915)</f>
        <v>EF372531</v>
      </c>
      <c r="AX915" s="219" t="str">
        <f aca="false">CONCATENATE(D915,IF(I915="","",CONCATENATE(".",I915)),IF(K915="","",CONCATENATE(".",K915)),IF(M915="","",CONCATENATE(".",M915)),IF(R915="","",CONCATENATE(".",R915)),IF(U915="","","(*)"))</f>
        <v>3c.NLD.pig</v>
      </c>
      <c r="AY915" s="170" t="str">
        <f aca="false">CONCATENATE(BM915,".",BN915)</f>
        <v>EF372531.HEV/SW/NL/2005-988</v>
      </c>
      <c r="AZ915" s="171" t="str">
        <f aca="false">IF(AV915="",IF(ISNUMBER(FIND(".",A915)),LEFT(A915,FIND(".",A915)-1),A915),AV915)</f>
        <v>EF372531</v>
      </c>
      <c r="BA915" s="171" t="str">
        <f aca="false">IF(ISNUMBER(FIND("-",AZ915)),LEFT(AZ915,FIND("-",AZ915)-1),AZ915)</f>
        <v>EF372531</v>
      </c>
      <c r="BB915" s="170" t="str">
        <f aca="false"> MEGAname &amp; "="</f>
        <v>EF372531=</v>
      </c>
      <c r="BC915" s="170" t="str">
        <f aca="false">Clear &amp; IF(span ,"Span","out")</f>
        <v>EF372531=out</v>
      </c>
      <c r="BD915" s="170" t="str">
        <f aca="false">Clear &amp; IF(span, IF(B915=".","Selected",B915),"out")</f>
        <v>EF372531=out</v>
      </c>
      <c r="BE915" s="170" t="str">
        <f aca="false">Clear &amp; Strain</f>
        <v>EF372531=HEV/SW/NL/2005-988</v>
      </c>
      <c r="BF915" s="170" t="str">
        <f aca="false">CONCATENATE(A915,"=",F915,". ",AX915,IF(AB915="","",CONCATENATE(".",AB915)))</f>
        <v>EF372531=HEV/SW/NL/2005-988. 3c.NLD.pig</v>
      </c>
      <c r="BG915" s="170" t="str">
        <f aca="false">CONCATENATE(A915,"=",F915,". ",AX915)</f>
        <v>EF372531=HEV/SW/NL/2005-988. 3c.NLD.pig</v>
      </c>
      <c r="BH915" s="170" t="str">
        <f aca="false">CONCATENATE(A915,"=",AX915)</f>
        <v>EF372531=3c.NLD.pig</v>
      </c>
      <c r="BI915" s="170" t="str">
        <f aca="false">CONCATENATE(A915,"=",ComForSubtype,D915)</f>
        <v>EF372531=3c</v>
      </c>
      <c r="BJ915" s="170" t="str">
        <f aca="false">CONCATENATE(A915,"=",E915)</f>
        <v>EF372531=3chi</v>
      </c>
      <c r="BK915" s="170" t="str">
        <f aca="false">CONCATENATE(A915,"=",C915)</f>
        <v>EF372531=3</v>
      </c>
      <c r="BL915" s="170" t="str">
        <f aca="false">CONCATENATE(D915,"=")</f>
        <v>3c=</v>
      </c>
      <c r="BM915" s="223" t="str">
        <f aca="false">IF(BA915="XX","",BA915)</f>
        <v>EF372531</v>
      </c>
      <c r="BN915" s="224" t="str">
        <f aca="false">CONCATENATE(IF(F915="","",F915),IF(G915="","",CONCATENATE(" / ",G915)))</f>
        <v>HEV/SW/NL/2005-988</v>
      </c>
      <c r="BO915" s="225" t="str">
        <f aca="false">AX915</f>
        <v>3c.NLD.pig</v>
      </c>
      <c r="BP915" s="226" t="str">
        <f aca="false">IF(V915="","",V915)</f>
        <v/>
      </c>
      <c r="BQ915" s="226" t="str">
        <f aca="false">IF(W915="","",CONCATENATE(W915,IF(LEFT(AO915,1)="s","+","")))</f>
        <v>3c</v>
      </c>
      <c r="BR915" s="226" t="str">
        <f aca="false">IF(X915="","",CONCATENATE(X915,IF(LEFT(AQ915,1)="s","+","")))</f>
        <v/>
      </c>
      <c r="BS915" s="226" t="str">
        <f aca="false">IF(Y915="","",CONCATENATE(Y915,IF(LEFT(AR915,1)="s","+","")))</f>
        <v/>
      </c>
      <c r="BT915" s="226" t="str">
        <f aca="false">IF(Z915="","",CONCATENATE(Z915,IF(LEFT(AS915,1)="s","+","")))</f>
        <v/>
      </c>
      <c r="BU915" s="227" t="str">
        <f aca="false">IF(AA915="","",CONCATENATE(AA915,IF(LEFT(AT915,1)="s","+","")))</f>
        <v/>
      </c>
      <c r="BV915" s="212"/>
      <c r="BW915" s="177" t="s">
        <v>2166</v>
      </c>
      <c r="BX915" s="170" t="str">
        <f aca="false">IF(BW915&lt;&gt;"",IF(ISNUMBER(FIND("=",BW915)),LEFT(BW915,FIND("=",BW915)-1),BW915),BW915)</f>
        <v>EF372531</v>
      </c>
      <c r="BY915" s="170" t="str">
        <f aca="false">IF(BW915&lt;&gt;"",IF(ISNUMBER(FIND("=",BW915)),RIGHT(BW915,LEN(BW915)-FIND("=",BW915)),""),"")</f>
        <v>3c</v>
      </c>
      <c r="BZ915" s="170" t="str">
        <f aca="false">IF(BX915&lt;&gt;"",IF(ISNUMBER(FIND(".",BX915)),LEFT(BX915,FIND(".",BX915)-1),BX915),BX915)</f>
        <v>EF372531</v>
      </c>
      <c r="CA915" s="170" t="str">
        <f aca="false">IF(BX915&lt;&gt;"",IF(ISNUMBER(FIND(".",BX915)),RIGHT(BX915,LEN(BX915)-FIND(".",BX915)),""),"")</f>
        <v/>
      </c>
      <c r="CB915" s="212"/>
      <c r="CC915" s="170" t="str">
        <f aca="false">A915</f>
        <v>EF372531</v>
      </c>
      <c r="CD915" s="178" t="s">
        <v>339</v>
      </c>
      <c r="CE915" s="178" t="s">
        <v>340</v>
      </c>
      <c r="CF915" s="178" t="s">
        <v>341</v>
      </c>
      <c r="CG915" s="212"/>
      <c r="CH915" s="179"/>
      <c r="CI915" s="179"/>
      <c r="CJ915" s="179"/>
      <c r="CK915" s="212"/>
      <c r="CL915" s="212"/>
      <c r="CM915" s="170" t="str">
        <f aca="false">F915</f>
        <v>HEV/SW/NL/2005-988</v>
      </c>
      <c r="CN915" s="170" t="str">
        <f aca="false">IF(G915="","",G915)</f>
        <v/>
      </c>
      <c r="CO915" s="170" t="str">
        <f aca="false">CONCATENATE(H915,":",L915)</f>
        <v>Netherlands:</v>
      </c>
      <c r="CP915" s="170" t="str">
        <f aca="false">CONCATENATE(IF(Q915="","",CONCATENATE(Q915,"-")),IF(P915="","",CONCATENATE(P915,"-")),IF(O915="","",O915))</f>
        <v>2005</v>
      </c>
      <c r="CQ915" s="170" t="str">
        <f aca="false">IF(N915="","",N915)</f>
        <v/>
      </c>
      <c r="CR915" s="170" t="n">
        <f aca="false">C915</f>
        <v>3</v>
      </c>
      <c r="CS915" s="229" t="str">
        <f aca="false">D915</f>
        <v>3c</v>
      </c>
      <c r="CT915" s="170" t="str">
        <f aca="false">CONCATENATE(CD915," strain ",CM915," ",CL915,", partial cds")</f>
        <v>Hepatitis E virus strain HEV/SW/NL/2005-988 , partial cds</v>
      </c>
    </row>
    <row r="916" customFormat="false" ht="11.9" hidden="false" customHeight="true" outlineLevel="0" collapsed="false">
      <c r="A916" s="235" t="s">
        <v>2167</v>
      </c>
      <c r="B916" s="147" t="n">
        <v>3</v>
      </c>
      <c r="C916" s="356" t="n">
        <v>3</v>
      </c>
      <c r="D916" s="246" t="s">
        <v>947</v>
      </c>
      <c r="E916" s="150" t="s">
        <v>949</v>
      </c>
      <c r="F916" s="235" t="s">
        <v>2168</v>
      </c>
      <c r="G916" s="212"/>
      <c r="H916" s="235" t="s">
        <v>537</v>
      </c>
      <c r="I916" s="236" t="s">
        <v>538</v>
      </c>
      <c r="J916" s="235" t="s">
        <v>395</v>
      </c>
      <c r="K916" s="212"/>
      <c r="L916" s="212"/>
      <c r="M916" s="157" t="s">
        <v>367</v>
      </c>
      <c r="N916" s="216"/>
      <c r="O916" s="160" t="n">
        <v>2005</v>
      </c>
      <c r="P916" s="159"/>
      <c r="Q916" s="159"/>
      <c r="R916" s="237"/>
      <c r="S916" s="237"/>
      <c r="T916" s="214"/>
      <c r="U916" s="215"/>
      <c r="V916" s="209"/>
      <c r="W916" s="163" t="s">
        <v>947</v>
      </c>
      <c r="X916" s="209"/>
      <c r="Y916" s="209"/>
      <c r="Z916" s="209"/>
      <c r="AB916" s="217"/>
      <c r="AC916" s="163" t="s">
        <v>354</v>
      </c>
      <c r="AD916" s="209"/>
      <c r="AE916" s="209"/>
      <c r="AF916" s="209"/>
      <c r="AG916" s="218"/>
      <c r="AH916" s="164" t="n">
        <v>134</v>
      </c>
      <c r="AI916" s="164" t="n">
        <v>375</v>
      </c>
      <c r="AJ916" s="219" t="n">
        <f aca="false">SeqEnd-SeqBeg+1</f>
        <v>242</v>
      </c>
      <c r="AK916" s="220" t="n">
        <f aca="false">AND( SeqBeg&lt;=Beg  , End &lt;=SeqEnd )</f>
        <v>0</v>
      </c>
      <c r="AL916" s="237"/>
      <c r="AM916" s="237"/>
      <c r="AO916" s="164"/>
      <c r="AP916" s="164"/>
      <c r="AQ916" s="164"/>
      <c r="AR916" s="164"/>
      <c r="AS916" s="164"/>
      <c r="AT916" s="164"/>
      <c r="AU916" s="164"/>
      <c r="AV916" s="237"/>
      <c r="AW916" s="222" t="str">
        <f aca="false">HYPERLINK(CONCATENATE("http://www.ncbi.nlm.nih.gov/nuccore/",BM916),BM916)</f>
        <v>EF372532</v>
      </c>
      <c r="AX916" s="219" t="str">
        <f aca="false">CONCATENATE(D916,IF(I916="","",CONCATENATE(".",I916)),IF(K916="","",CONCATENATE(".",K916)),IF(M916="","",CONCATENATE(".",M916)),IF(R916="","",CONCATENATE(".",R916)),IF(U916="","","(*)"))</f>
        <v>3c.NLD.pig</v>
      </c>
      <c r="AY916" s="238" t="str">
        <f aca="false">CONCATENATE(BM916,".",BN916)</f>
        <v>EF372532.HEV/SW/NL/2005-990</v>
      </c>
      <c r="AZ916" s="239" t="str">
        <f aca="false">IF(AV916="",IF(ISNUMBER(FIND(".",A916)),LEFT(A916,FIND(".",A916)-1),A916),AV916)</f>
        <v>EF372532</v>
      </c>
      <c r="BA916" s="239" t="str">
        <f aca="false">IF(ISNUMBER(FIND("-",AZ916)),LEFT(AZ916,FIND("-",AZ916)-1),AZ916)</f>
        <v>EF372532</v>
      </c>
      <c r="BB916" s="170" t="str">
        <f aca="false"> MEGAname &amp; "="</f>
        <v>EF372532=</v>
      </c>
      <c r="BC916" s="170" t="str">
        <f aca="false">Clear &amp; IF(span ,"Span","out")</f>
        <v>EF372532=out</v>
      </c>
      <c r="BD916" s="170" t="str">
        <f aca="false">Clear &amp; IF(span, IF(B916=".","Selected",B916),"out")</f>
        <v>EF372532=out</v>
      </c>
      <c r="BE916" s="170" t="str">
        <f aca="false">Clear &amp; Strain</f>
        <v>EF372532=HEV/SW/NL/2005-990</v>
      </c>
      <c r="BF916" s="238" t="str">
        <f aca="false">CONCATENATE(A916,"=",F916,". ",AX916,IF(AB916="","",CONCATENATE(".",AB916)))</f>
        <v>EF372532=HEV/SW/NL/2005-990. 3c.NLD.pig</v>
      </c>
      <c r="BG916" s="238" t="str">
        <f aca="false">CONCATENATE(A916,"=",F916,". ",AX916)</f>
        <v>EF372532=HEV/SW/NL/2005-990. 3c.NLD.pig</v>
      </c>
      <c r="BH916" s="238" t="str">
        <f aca="false">CONCATENATE(A916,"=",AX916)</f>
        <v>EF372532=3c.NLD.pig</v>
      </c>
      <c r="BI916" s="238" t="str">
        <f aca="false">CONCATENATE(A916,"=",ComForSubtype,D916)</f>
        <v>EF372532=3c</v>
      </c>
      <c r="BJ916" s="238" t="str">
        <f aca="false">CONCATENATE(A916,"=",E916)</f>
        <v>EF372532=3chi</v>
      </c>
      <c r="BK916" s="238" t="str">
        <f aca="false">CONCATENATE(A916,"=",C916)</f>
        <v>EF372532=3</v>
      </c>
      <c r="BL916" s="238" t="str">
        <f aca="false">CONCATENATE(D916,"=")</f>
        <v>3c=</v>
      </c>
      <c r="BM916" s="223" t="str">
        <f aca="false">IF(BA916="XX","",BA916)</f>
        <v>EF372532</v>
      </c>
      <c r="BN916" s="224" t="str">
        <f aca="false">CONCATENATE(IF(F916="","",F916),IF(G916="","",CONCATENATE(" / ",G916)))</f>
        <v>HEV/SW/NL/2005-990</v>
      </c>
      <c r="BO916" s="225" t="str">
        <f aca="false">AX916</f>
        <v>3c.NLD.pig</v>
      </c>
      <c r="BP916" s="226" t="str">
        <f aca="false">IF(V916="","",V916)</f>
        <v/>
      </c>
      <c r="BQ916" s="226" t="str">
        <f aca="false">IF(W916="","",CONCATENATE(W916,IF(LEFT(AO916,1)="s","+","")))</f>
        <v>3c</v>
      </c>
      <c r="BR916" s="226" t="str">
        <f aca="false">IF(X916="","",CONCATENATE(X916,IF(LEFT(AQ916,1)="s","+","")))</f>
        <v/>
      </c>
      <c r="BS916" s="226" t="str">
        <f aca="false">IF(Y916="","",CONCATENATE(Y916,IF(LEFT(AR916,1)="s","+","")))</f>
        <v/>
      </c>
      <c r="BT916" s="226" t="str">
        <f aca="false">IF(Z916="","",CONCATENATE(Z916,IF(LEFT(AS916,1)="s","+","")))</f>
        <v/>
      </c>
      <c r="BU916" s="227" t="str">
        <f aca="false">IF(AA916="","",CONCATENATE(AA916,IF(LEFT(AT916,1)="s","+","")))</f>
        <v/>
      </c>
      <c r="BV916" s="240"/>
      <c r="BW916" s="240" t="s">
        <v>2169</v>
      </c>
      <c r="BX916" s="238" t="str">
        <f aca="false">IF(BW916&lt;&gt;"",IF(ISNUMBER(FIND("=",BW916)),LEFT(BW916,FIND("=",BW916)-1),BW916),BW916)</f>
        <v>EF372532</v>
      </c>
      <c r="BY916" s="238" t="str">
        <f aca="false">IF(BW916&lt;&gt;"",IF(ISNUMBER(FIND("=",BW916)),RIGHT(BW916,LEN(BW916)-FIND("=",BW916)),""),"")</f>
        <v>3c</v>
      </c>
      <c r="BZ916" s="238" t="str">
        <f aca="false">IF(BX916&lt;&gt;"",IF(ISNUMBER(FIND(".",BX916)),LEFT(BX916,FIND(".",BX916)-1),BX916),BX916)</f>
        <v>EF372532</v>
      </c>
      <c r="CA916" s="238" t="str">
        <f aca="false">IF(BX916&lt;&gt;"",IF(ISNUMBER(FIND(".",BX916)),RIGHT(BX916,LEN(BX916)-FIND(".",BX916)),""),"")</f>
        <v/>
      </c>
      <c r="CB916" s="240"/>
      <c r="CC916" s="238" t="str">
        <f aca="false">A916</f>
        <v>EF372532</v>
      </c>
      <c r="CD916" s="241" t="s">
        <v>339</v>
      </c>
      <c r="CE916" s="241" t="s">
        <v>340</v>
      </c>
      <c r="CF916" s="241" t="s">
        <v>341</v>
      </c>
      <c r="CG916" s="241"/>
      <c r="CH916" s="363"/>
      <c r="CI916" s="363"/>
      <c r="CJ916" s="363"/>
      <c r="CK916" s="363"/>
      <c r="CL916" s="241"/>
      <c r="CM916" s="238" t="str">
        <f aca="false">F916</f>
        <v>HEV/SW/NL/2005-990</v>
      </c>
      <c r="CN916" s="238" t="str">
        <f aca="false">IF(G916="","",G916)</f>
        <v/>
      </c>
      <c r="CO916" s="238" t="str">
        <f aca="false">CONCATENATE(H916,":",L916)</f>
        <v>Netherlands:</v>
      </c>
      <c r="CP916" s="238" t="str">
        <f aca="false">CONCATENATE(IF(Q916="","",CONCATENATE(Q916,"-")),IF(P916="","",CONCATENATE(P916,"-")),IF(O916="","",O916))</f>
        <v>2005</v>
      </c>
      <c r="CQ916" s="238" t="str">
        <f aca="false">IF(N916="","",N916)</f>
        <v/>
      </c>
      <c r="CR916" s="238" t="n">
        <f aca="false">C916</f>
        <v>3</v>
      </c>
      <c r="CS916" s="242" t="str">
        <f aca="false">D916</f>
        <v>3c</v>
      </c>
      <c r="CT916" s="170" t="str">
        <f aca="false">CONCATENATE(CD916," strain ",CM916," ",CL916,", partial cds")</f>
        <v>Hepatitis E virus strain HEV/SW/NL/2005-990 , partial cds</v>
      </c>
    </row>
    <row r="917" customFormat="false" ht="11.9" hidden="false" customHeight="true" outlineLevel="0" collapsed="false">
      <c r="A917" s="154" t="s">
        <v>2170</v>
      </c>
      <c r="B917" s="147" t="n">
        <v>3</v>
      </c>
      <c r="C917" s="243" t="n">
        <v>3</v>
      </c>
      <c r="D917" s="149" t="s">
        <v>947</v>
      </c>
      <c r="E917" s="150" t="s">
        <v>949</v>
      </c>
      <c r="F917" s="154" t="s">
        <v>2171</v>
      </c>
      <c r="G917" s="212"/>
      <c r="H917" s="146" t="s">
        <v>537</v>
      </c>
      <c r="I917" s="153" t="s">
        <v>538</v>
      </c>
      <c r="J917" s="146" t="s">
        <v>395</v>
      </c>
      <c r="K917" s="212"/>
      <c r="L917" s="212"/>
      <c r="M917" s="157" t="s">
        <v>367</v>
      </c>
      <c r="N917" s="216"/>
      <c r="O917" s="160" t="n">
        <v>2005</v>
      </c>
      <c r="P917" s="212"/>
      <c r="Q917" s="212"/>
      <c r="R917" s="212"/>
      <c r="S917" s="212"/>
      <c r="T917" s="214"/>
      <c r="U917" s="215"/>
      <c r="V917" s="209"/>
      <c r="W917" s="163" t="s">
        <v>947</v>
      </c>
      <c r="X917" s="209"/>
      <c r="Y917" s="209"/>
      <c r="Z917" s="209"/>
      <c r="AB917" s="217"/>
      <c r="AC917" s="163" t="s">
        <v>354</v>
      </c>
      <c r="AD917" s="209"/>
      <c r="AE917" s="209"/>
      <c r="AF917" s="209"/>
      <c r="AG917" s="218"/>
      <c r="AH917" s="164" t="n">
        <v>134</v>
      </c>
      <c r="AI917" s="164" t="n">
        <v>375</v>
      </c>
      <c r="AJ917" s="219" t="n">
        <f aca="false">SeqEnd-SeqBeg+1</f>
        <v>242</v>
      </c>
      <c r="AK917" s="220" t="n">
        <f aca="false">AND( SeqBeg&lt;=Beg  , End &lt;=SeqEnd )</f>
        <v>0</v>
      </c>
      <c r="AL917" s="212"/>
      <c r="AM917" s="212"/>
      <c r="AO917" s="209"/>
      <c r="AU917" s="212"/>
      <c r="AV917" s="212"/>
      <c r="AW917" s="222" t="str">
        <f aca="false">HYPERLINK(CONCATENATE("http://www.ncbi.nlm.nih.gov/nuccore/",BM917),BM917)</f>
        <v>EF372533</v>
      </c>
      <c r="AX917" s="219" t="str">
        <f aca="false">CONCATENATE(D917,IF(I917="","",CONCATENATE(".",I917)),IF(K917="","",CONCATENATE(".",K917)),IF(M917="","",CONCATENATE(".",M917)),IF(R917="","",CONCATENATE(".",R917)),IF(U917="","","(*)"))</f>
        <v>3c.NLD.pig</v>
      </c>
      <c r="AY917" s="170" t="str">
        <f aca="false">CONCATENATE(BM917,".",BN917)</f>
        <v>EF372533.HEV/SW/NL/2005-994</v>
      </c>
      <c r="AZ917" s="171" t="str">
        <f aca="false">IF(AV917="",IF(ISNUMBER(FIND(".",A917)),LEFT(A917,FIND(".",A917)-1),A917),AV917)</f>
        <v>EF372533</v>
      </c>
      <c r="BA917" s="171" t="str">
        <f aca="false">IF(ISNUMBER(FIND("-",AZ917)),LEFT(AZ917,FIND("-",AZ917)-1),AZ917)</f>
        <v>EF372533</v>
      </c>
      <c r="BB917" s="170" t="str">
        <f aca="false"> MEGAname &amp; "="</f>
        <v>EF372533=</v>
      </c>
      <c r="BC917" s="170" t="str">
        <f aca="false">Clear &amp; IF(span ,"Span","out")</f>
        <v>EF372533=out</v>
      </c>
      <c r="BD917" s="170" t="str">
        <f aca="false">Clear &amp; IF(span, IF(B917=".","Selected",B917),"out")</f>
        <v>EF372533=out</v>
      </c>
      <c r="BE917" s="170" t="str">
        <f aca="false">Clear &amp; Strain</f>
        <v>EF372533=HEV/SW/NL/2005-994</v>
      </c>
      <c r="BF917" s="170" t="str">
        <f aca="false">CONCATENATE(A917,"=",F917,". ",AX917,IF(AB917="","",CONCATENATE(".",AB917)))</f>
        <v>EF372533=HEV/SW/NL/2005-994. 3c.NLD.pig</v>
      </c>
      <c r="BG917" s="170" t="str">
        <f aca="false">CONCATENATE(A917,"=",F917,". ",AX917)</f>
        <v>EF372533=HEV/SW/NL/2005-994. 3c.NLD.pig</v>
      </c>
      <c r="BH917" s="170" t="str">
        <f aca="false">CONCATENATE(A917,"=",AX917)</f>
        <v>EF372533=3c.NLD.pig</v>
      </c>
      <c r="BI917" s="170" t="str">
        <f aca="false">CONCATENATE(A917,"=",ComForSubtype,D917)</f>
        <v>EF372533=3c</v>
      </c>
      <c r="BJ917" s="170" t="str">
        <f aca="false">CONCATENATE(A917,"=",E917)</f>
        <v>EF372533=3chi</v>
      </c>
      <c r="BK917" s="170" t="str">
        <f aca="false">CONCATENATE(A917,"=",C917)</f>
        <v>EF372533=3</v>
      </c>
      <c r="BL917" s="170" t="str">
        <f aca="false">CONCATENATE(D917,"=")</f>
        <v>3c=</v>
      </c>
      <c r="BM917" s="223" t="str">
        <f aca="false">IF(BA917="XX","",BA917)</f>
        <v>EF372533</v>
      </c>
      <c r="BN917" s="224" t="str">
        <f aca="false">CONCATENATE(IF(F917="","",F917),IF(G917="","",CONCATENATE(" / ",G917)))</f>
        <v>HEV/SW/NL/2005-994</v>
      </c>
      <c r="BO917" s="225" t="str">
        <f aca="false">AX917</f>
        <v>3c.NLD.pig</v>
      </c>
      <c r="BP917" s="226" t="str">
        <f aca="false">IF(V917="","",V917)</f>
        <v/>
      </c>
      <c r="BQ917" s="226" t="str">
        <f aca="false">IF(W917="","",CONCATENATE(W917,IF(LEFT(AO917,1)="s","+","")))</f>
        <v>3c</v>
      </c>
      <c r="BR917" s="226" t="str">
        <f aca="false">IF(X917="","",CONCATENATE(X917,IF(LEFT(AQ917,1)="s","+","")))</f>
        <v/>
      </c>
      <c r="BS917" s="226" t="str">
        <f aca="false">IF(Y917="","",CONCATENATE(Y917,IF(LEFT(AR917,1)="s","+","")))</f>
        <v/>
      </c>
      <c r="BT917" s="226" t="str">
        <f aca="false">IF(Z917="","",CONCATENATE(Z917,IF(LEFT(AS917,1)="s","+","")))</f>
        <v/>
      </c>
      <c r="BU917" s="227" t="str">
        <f aca="false">IF(AA917="","",CONCATENATE(AA917,IF(LEFT(AT917,1)="s","+","")))</f>
        <v/>
      </c>
      <c r="BV917" s="212"/>
      <c r="BW917" s="177" t="s">
        <v>2172</v>
      </c>
      <c r="BX917" s="170" t="str">
        <f aca="false">IF(BW917&lt;&gt;"",IF(ISNUMBER(FIND("=",BW917)),LEFT(BW917,FIND("=",BW917)-1),BW917),BW917)</f>
        <v>EF372533</v>
      </c>
      <c r="BY917" s="170" t="str">
        <f aca="false">IF(BW917&lt;&gt;"",IF(ISNUMBER(FIND("=",BW917)),RIGHT(BW917,LEN(BW917)-FIND("=",BW917)),""),"")</f>
        <v>3c</v>
      </c>
      <c r="BZ917" s="170" t="str">
        <f aca="false">IF(BX917&lt;&gt;"",IF(ISNUMBER(FIND(".",BX917)),LEFT(BX917,FIND(".",BX917)-1),BX917),BX917)</f>
        <v>EF372533</v>
      </c>
      <c r="CA917" s="170" t="str">
        <f aca="false">IF(BX917&lt;&gt;"",IF(ISNUMBER(FIND(".",BX917)),RIGHT(BX917,LEN(BX917)-FIND(".",BX917)),""),"")</f>
        <v/>
      </c>
      <c r="CB917" s="212"/>
      <c r="CC917" s="170" t="str">
        <f aca="false">A917</f>
        <v>EF372533</v>
      </c>
      <c r="CD917" s="178" t="s">
        <v>339</v>
      </c>
      <c r="CE917" s="178" t="s">
        <v>340</v>
      </c>
      <c r="CF917" s="178" t="s">
        <v>341</v>
      </c>
      <c r="CG917" s="212"/>
      <c r="CH917" s="179"/>
      <c r="CI917" s="179"/>
      <c r="CJ917" s="179"/>
      <c r="CK917" s="212"/>
      <c r="CL917" s="212"/>
      <c r="CM917" s="170" t="str">
        <f aca="false">F917</f>
        <v>HEV/SW/NL/2005-994</v>
      </c>
      <c r="CN917" s="170" t="str">
        <f aca="false">IF(G917="","",G917)</f>
        <v/>
      </c>
      <c r="CO917" s="170" t="str">
        <f aca="false">CONCATENATE(H917,":",L917)</f>
        <v>Netherlands:</v>
      </c>
      <c r="CP917" s="170" t="str">
        <f aca="false">CONCATENATE(IF(Q917="","",CONCATENATE(Q917,"-")),IF(P917="","",CONCATENATE(P917,"-")),IF(O917="","",O917))</f>
        <v>2005</v>
      </c>
      <c r="CQ917" s="170" t="str">
        <f aca="false">IF(N917="","",N917)</f>
        <v/>
      </c>
      <c r="CR917" s="170" t="n">
        <f aca="false">C917</f>
        <v>3</v>
      </c>
      <c r="CS917" s="229" t="str">
        <f aca="false">D917</f>
        <v>3c</v>
      </c>
      <c r="CT917" s="170" t="str">
        <f aca="false">CONCATENATE(CD917," strain ",CM917," ",CL917,", partial cds")</f>
        <v>Hepatitis E virus strain HEV/SW/NL/2005-994 , partial cds</v>
      </c>
    </row>
    <row r="918" customFormat="false" ht="11.9" hidden="false" customHeight="true" outlineLevel="0" collapsed="false">
      <c r="A918" s="154" t="s">
        <v>2173</v>
      </c>
      <c r="B918" s="147" t="n">
        <v>3</v>
      </c>
      <c r="C918" s="243" t="n">
        <v>3</v>
      </c>
      <c r="D918" s="149" t="s">
        <v>947</v>
      </c>
      <c r="E918" s="150" t="s">
        <v>949</v>
      </c>
      <c r="F918" s="154" t="s">
        <v>2174</v>
      </c>
      <c r="G918" s="221"/>
      <c r="H918" s="146" t="s">
        <v>537</v>
      </c>
      <c r="I918" s="153" t="s">
        <v>538</v>
      </c>
      <c r="J918" s="146" t="s">
        <v>395</v>
      </c>
      <c r="L918" s="231"/>
      <c r="M918" s="157" t="s">
        <v>367</v>
      </c>
      <c r="O918" s="160" t="n">
        <v>2005</v>
      </c>
      <c r="V918" s="158"/>
      <c r="W918" s="163" t="s">
        <v>947</v>
      </c>
      <c r="AB918" s="251"/>
      <c r="AC918" s="163" t="s">
        <v>354</v>
      </c>
      <c r="AH918" s="164" t="n">
        <v>134</v>
      </c>
      <c r="AI918" s="164" t="n">
        <v>375</v>
      </c>
      <c r="AJ918" s="219" t="n">
        <f aca="false">SeqEnd-SeqBeg+1</f>
        <v>242</v>
      </c>
      <c r="AK918" s="220" t="n">
        <f aca="false">AND( SeqBeg&lt;=Beg  , End &lt;=SeqEnd )</f>
        <v>0</v>
      </c>
      <c r="AW918" s="222" t="str">
        <f aca="false">HYPERLINK(CONCATENATE("http://www.ncbi.nlm.nih.gov/nuccore/",BM918),BM918)</f>
        <v>EF372534</v>
      </c>
      <c r="AX918" s="219" t="str">
        <f aca="false">CONCATENATE(D918,IF(I918="","",CONCATENATE(".",I918)),IF(K918="","",CONCATENATE(".",K918)),IF(M918="","",CONCATENATE(".",M918)),IF(R918="","",CONCATENATE(".",R918)),IF(U918="","","(*)"))</f>
        <v>3c.NLD.pig</v>
      </c>
      <c r="AY918" s="170" t="str">
        <f aca="false">CONCATENATE(BM918,".",BN918)</f>
        <v>EF372534.HEV/SW/NL/2005-995</v>
      </c>
      <c r="AZ918" s="171" t="str">
        <f aca="false">IF(AV918="",IF(ISNUMBER(FIND(".",A918)),LEFT(A918,FIND(".",A918)-1),A918),AV918)</f>
        <v>EF372534</v>
      </c>
      <c r="BA918" s="171" t="str">
        <f aca="false">IF(ISNUMBER(FIND("-",AZ918)),LEFT(AZ918,FIND("-",AZ918)-1),AZ918)</f>
        <v>EF372534</v>
      </c>
      <c r="BB918" s="170" t="str">
        <f aca="false"> MEGAname &amp; "="</f>
        <v>EF372534=</v>
      </c>
      <c r="BC918" s="170" t="str">
        <f aca="false">Clear &amp; IF(span ,"Span","out")</f>
        <v>EF372534=out</v>
      </c>
      <c r="BD918" s="170" t="str">
        <f aca="false">Clear &amp; IF(span, IF(B918=".","Selected",B918),"out")</f>
        <v>EF372534=out</v>
      </c>
      <c r="BE918" s="170" t="str">
        <f aca="false">Clear &amp; Strain</f>
        <v>EF372534=HEV/SW/NL/2005-995</v>
      </c>
      <c r="BF918" s="170" t="str">
        <f aca="false">CONCATENATE(A918,"=",F918,". ",AX918,IF(AB918="","",CONCATENATE(".",AB918)))</f>
        <v>EF372534=HEV/SW/NL/2005-995. 3c.NLD.pig</v>
      </c>
      <c r="BG918" s="170" t="str">
        <f aca="false">CONCATENATE(A918,"=",F918,". ",AX918)</f>
        <v>EF372534=HEV/SW/NL/2005-995. 3c.NLD.pig</v>
      </c>
      <c r="BH918" s="170" t="str">
        <f aca="false">CONCATENATE(A918,"=",AX918)</f>
        <v>EF372534=3c.NLD.pig</v>
      </c>
      <c r="BI918" s="170" t="str">
        <f aca="false">CONCATENATE(A918,"=",ComForSubtype,D918)</f>
        <v>EF372534=3c</v>
      </c>
      <c r="BJ918" s="170" t="str">
        <f aca="false">CONCATENATE(A918,"=",E918)</f>
        <v>EF372534=3chi</v>
      </c>
      <c r="BK918" s="170" t="str">
        <f aca="false">CONCATENATE(A918,"=",C918)</f>
        <v>EF372534=3</v>
      </c>
      <c r="BL918" s="170" t="str">
        <f aca="false">CONCATENATE(D918,"=")</f>
        <v>3c=</v>
      </c>
      <c r="BM918" s="223" t="str">
        <f aca="false">IF(BA918="XX","",BA918)</f>
        <v>EF372534</v>
      </c>
      <c r="BN918" s="224" t="str">
        <f aca="false">CONCATENATE(IF(F918="","",F918),IF(G918="","",CONCATENATE(" / ",G918)))</f>
        <v>HEV/SW/NL/2005-995</v>
      </c>
      <c r="BO918" s="225" t="str">
        <f aca="false">AX918</f>
        <v>3c.NLD.pig</v>
      </c>
      <c r="BP918" s="226" t="str">
        <f aca="false">IF(V918="","",V918)</f>
        <v/>
      </c>
      <c r="BQ918" s="226" t="str">
        <f aca="false">IF(W918="","",CONCATENATE(W918,IF(LEFT(AO918,1)="s","+","")))</f>
        <v>3c</v>
      </c>
      <c r="BR918" s="226" t="str">
        <f aca="false">IF(X918="","",CONCATENATE(X918,IF(LEFT(AQ918,1)="s","+","")))</f>
        <v/>
      </c>
      <c r="BS918" s="226" t="str">
        <f aca="false">IF(Y918="","",CONCATENATE(Y918,IF(LEFT(AR918,1)="s","+","")))</f>
        <v/>
      </c>
      <c r="BT918" s="226" t="str">
        <f aca="false">IF(Z918="","",CONCATENATE(Z918,IF(LEFT(AS918,1)="s","+","")))</f>
        <v/>
      </c>
      <c r="BU918" s="227" t="str">
        <f aca="false">IF(AA918="","",CONCATENATE(AA918,IF(LEFT(AT918,1)="s","+","")))</f>
        <v/>
      </c>
      <c r="BW918" s="177" t="s">
        <v>2175</v>
      </c>
      <c r="BX918" s="170" t="str">
        <f aca="false">IF(BW918&lt;&gt;"",IF(ISNUMBER(FIND("=",BW918)),LEFT(BW918,FIND("=",BW918)-1),BW918),BW918)</f>
        <v>EF372534</v>
      </c>
      <c r="BY918" s="170" t="str">
        <f aca="false">IF(BW918&lt;&gt;"",IF(ISNUMBER(FIND("=",BW918)),RIGHT(BW918,LEN(BW918)-FIND("=",BW918)),""),"")</f>
        <v>3c</v>
      </c>
      <c r="BZ918" s="170" t="str">
        <f aca="false">IF(BX918&lt;&gt;"",IF(ISNUMBER(FIND(".",BX918)),LEFT(BX918,FIND(".",BX918)-1),BX918),BX918)</f>
        <v>EF372534</v>
      </c>
      <c r="CA918" s="170" t="str">
        <f aca="false">IF(BX918&lt;&gt;"",IF(ISNUMBER(FIND(".",BX918)),RIGHT(BX918,LEN(BX918)-FIND(".",BX918)),""),"")</f>
        <v/>
      </c>
      <c r="CC918" s="170" t="str">
        <f aca="false">A918</f>
        <v>EF372534</v>
      </c>
      <c r="CD918" s="178" t="s">
        <v>339</v>
      </c>
      <c r="CE918" s="178" t="s">
        <v>340</v>
      </c>
      <c r="CF918" s="178" t="s">
        <v>341</v>
      </c>
      <c r="CH918" s="179"/>
      <c r="CI918" s="179"/>
      <c r="CJ918" s="179"/>
      <c r="CM918" s="170" t="str">
        <f aca="false">F918</f>
        <v>HEV/SW/NL/2005-995</v>
      </c>
      <c r="CN918" s="170" t="str">
        <f aca="false">IF(G918="","",G918)</f>
        <v/>
      </c>
      <c r="CO918" s="170" t="str">
        <f aca="false">CONCATENATE(H918,":",L918)</f>
        <v>Netherlands:</v>
      </c>
      <c r="CP918" s="170" t="str">
        <f aca="false">CONCATENATE(IF(Q918="","",CONCATENATE(Q918,"-")),IF(P918="","",CONCATENATE(P918,"-")),IF(O918="","",O918))</f>
        <v>2005</v>
      </c>
      <c r="CQ918" s="170" t="str">
        <f aca="false">IF(N918="","",N918)</f>
        <v/>
      </c>
      <c r="CR918" s="170" t="n">
        <f aca="false">C918</f>
        <v>3</v>
      </c>
      <c r="CS918" s="229" t="str">
        <f aca="false">D918</f>
        <v>3c</v>
      </c>
      <c r="CT918" s="170" t="str">
        <f aca="false">CONCATENATE(CD918," strain ",CM918," ",CL918,", partial cds")</f>
        <v>Hepatitis E virus strain HEV/SW/NL/2005-995 , partial cds</v>
      </c>
    </row>
    <row r="919" customFormat="false" ht="11.9" hidden="false" customHeight="true" outlineLevel="0" collapsed="false">
      <c r="A919" s="154" t="s">
        <v>2176</v>
      </c>
      <c r="B919" s="147" t="n">
        <v>3</v>
      </c>
      <c r="C919" s="243" t="n">
        <v>3</v>
      </c>
      <c r="D919" s="149" t="s">
        <v>947</v>
      </c>
      <c r="E919" s="150" t="s">
        <v>949</v>
      </c>
      <c r="F919" s="154" t="s">
        <v>2177</v>
      </c>
      <c r="G919" s="212"/>
      <c r="H919" s="146" t="s">
        <v>537</v>
      </c>
      <c r="I919" s="153" t="s">
        <v>538</v>
      </c>
      <c r="J919" s="146" t="s">
        <v>395</v>
      </c>
      <c r="K919" s="212"/>
      <c r="L919" s="212"/>
      <c r="M919" s="157" t="s">
        <v>367</v>
      </c>
      <c r="N919" s="216"/>
      <c r="O919" s="160" t="n">
        <v>2005</v>
      </c>
      <c r="P919" s="212"/>
      <c r="Q919" s="212"/>
      <c r="R919" s="212"/>
      <c r="S919" s="212"/>
      <c r="T919" s="214"/>
      <c r="U919" s="215"/>
      <c r="V919" s="209"/>
      <c r="W919" s="163" t="s">
        <v>947</v>
      </c>
      <c r="X919" s="209"/>
      <c r="Y919" s="209"/>
      <c r="Z919" s="209"/>
      <c r="AB919" s="217"/>
      <c r="AC919" s="163" t="s">
        <v>354</v>
      </c>
      <c r="AD919" s="209"/>
      <c r="AE919" s="209"/>
      <c r="AF919" s="209"/>
      <c r="AG919" s="218"/>
      <c r="AH919" s="164" t="n">
        <v>134</v>
      </c>
      <c r="AI919" s="164" t="n">
        <v>375</v>
      </c>
      <c r="AJ919" s="219" t="n">
        <f aca="false">SeqEnd-SeqBeg+1</f>
        <v>242</v>
      </c>
      <c r="AK919" s="220" t="n">
        <f aca="false">AND( SeqBeg&lt;=Beg  , End &lt;=SeqEnd )</f>
        <v>0</v>
      </c>
      <c r="AL919" s="212"/>
      <c r="AM919" s="212"/>
      <c r="AN919" s="213"/>
      <c r="AO919" s="209"/>
      <c r="AU919" s="212"/>
      <c r="AV919" s="212"/>
      <c r="AW919" s="222" t="str">
        <f aca="false">HYPERLINK(CONCATENATE("http://www.ncbi.nlm.nih.gov/nuccore/",BM919),BM919)</f>
        <v>EF372536</v>
      </c>
      <c r="AX919" s="219" t="str">
        <f aca="false">CONCATENATE(D919,IF(I919="","",CONCATENATE(".",I919)),IF(K919="","",CONCATENATE(".",K919)),IF(M919="","",CONCATENATE(".",M919)),IF(R919="","",CONCATENATE(".",R919)),IF(U919="","","(*)"))</f>
        <v>3c.NLD.pig</v>
      </c>
      <c r="AY919" s="170" t="str">
        <f aca="false">CONCATENATE(BM919,".",BN919)</f>
        <v>EF372536.HEV/SW/NL/2005-999</v>
      </c>
      <c r="AZ919" s="171" t="str">
        <f aca="false">IF(AV919="",IF(ISNUMBER(FIND(".",A919)),LEFT(A919,FIND(".",A919)-1),A919),AV919)</f>
        <v>EF372536</v>
      </c>
      <c r="BA919" s="171" t="str">
        <f aca="false">IF(ISNUMBER(FIND("-",AZ919)),LEFT(AZ919,FIND("-",AZ919)-1),AZ919)</f>
        <v>EF372536</v>
      </c>
      <c r="BB919" s="170" t="str">
        <f aca="false"> MEGAname &amp; "="</f>
        <v>EF372536=</v>
      </c>
      <c r="BC919" s="170" t="str">
        <f aca="false">Clear &amp; IF(span ,"Span","out")</f>
        <v>EF372536=out</v>
      </c>
      <c r="BD919" s="170" t="str">
        <f aca="false">Clear &amp; IF(span, IF(B919=".","Selected",B919),"out")</f>
        <v>EF372536=out</v>
      </c>
      <c r="BE919" s="170" t="str">
        <f aca="false">Clear &amp; Strain</f>
        <v>EF372536=HEV/SW/NL/2005-999</v>
      </c>
      <c r="BF919" s="170" t="str">
        <f aca="false">CONCATENATE(A919,"=",F919,". ",AX919,IF(AB919="","",CONCATENATE(".",AB919)))</f>
        <v>EF372536=HEV/SW/NL/2005-999. 3c.NLD.pig</v>
      </c>
      <c r="BG919" s="170" t="str">
        <f aca="false">CONCATENATE(A919,"=",F919,". ",AX919)</f>
        <v>EF372536=HEV/SW/NL/2005-999. 3c.NLD.pig</v>
      </c>
      <c r="BH919" s="170" t="str">
        <f aca="false">CONCATENATE(A919,"=",AX919)</f>
        <v>EF372536=3c.NLD.pig</v>
      </c>
      <c r="BI919" s="170" t="str">
        <f aca="false">CONCATENATE(A919,"=",ComForSubtype,D919)</f>
        <v>EF372536=3c</v>
      </c>
      <c r="BJ919" s="170" t="str">
        <f aca="false">CONCATENATE(A919,"=",E919)</f>
        <v>EF372536=3chi</v>
      </c>
      <c r="BK919" s="170" t="str">
        <f aca="false">CONCATENATE(A919,"=",C919)</f>
        <v>EF372536=3</v>
      </c>
      <c r="BL919" s="170" t="str">
        <f aca="false">CONCATENATE(D919,"=")</f>
        <v>3c=</v>
      </c>
      <c r="BM919" s="223" t="str">
        <f aca="false">IF(BA919="XX","",BA919)</f>
        <v>EF372536</v>
      </c>
      <c r="BN919" s="224" t="str">
        <f aca="false">CONCATENATE(IF(F919="","",F919),IF(G919="","",CONCATENATE(" / ",G919)))</f>
        <v>HEV/SW/NL/2005-999</v>
      </c>
      <c r="BO919" s="225" t="str">
        <f aca="false">AX919</f>
        <v>3c.NLD.pig</v>
      </c>
      <c r="BP919" s="226" t="str">
        <f aca="false">IF(V919="","",V919)</f>
        <v/>
      </c>
      <c r="BQ919" s="226" t="str">
        <f aca="false">IF(W919="","",CONCATENATE(W919,IF(LEFT(AO919,1)="s","+","")))</f>
        <v>3c</v>
      </c>
      <c r="BR919" s="226" t="str">
        <f aca="false">IF(X919="","",CONCATENATE(X919,IF(LEFT(AQ919,1)="s","+","")))</f>
        <v/>
      </c>
      <c r="BS919" s="226" t="str">
        <f aca="false">IF(Y919="","",CONCATENATE(Y919,IF(LEFT(AR919,1)="s","+","")))</f>
        <v/>
      </c>
      <c r="BT919" s="226" t="str">
        <f aca="false">IF(Z919="","",CONCATENATE(Z919,IF(LEFT(AS919,1)="s","+","")))</f>
        <v/>
      </c>
      <c r="BU919" s="227" t="str">
        <f aca="false">IF(AA919="","",CONCATENATE(AA919,IF(LEFT(AT919,1)="s","+","")))</f>
        <v/>
      </c>
      <c r="BV919" s="212"/>
      <c r="BW919" s="177" t="s">
        <v>2178</v>
      </c>
      <c r="BX919" s="170" t="str">
        <f aca="false">IF(BW919&lt;&gt;"",IF(ISNUMBER(FIND("=",BW919)),LEFT(BW919,FIND("=",BW919)-1),BW919),BW919)</f>
        <v>EF372536</v>
      </c>
      <c r="BY919" s="170" t="str">
        <f aca="false">IF(BW919&lt;&gt;"",IF(ISNUMBER(FIND("=",BW919)),RIGHT(BW919,LEN(BW919)-FIND("=",BW919)),""),"")</f>
        <v>3c</v>
      </c>
      <c r="BZ919" s="170" t="str">
        <f aca="false">IF(BX919&lt;&gt;"",IF(ISNUMBER(FIND(".",BX919)),LEFT(BX919,FIND(".",BX919)-1),BX919),BX919)</f>
        <v>EF372536</v>
      </c>
      <c r="CA919" s="170" t="str">
        <f aca="false">IF(BX919&lt;&gt;"",IF(ISNUMBER(FIND(".",BX919)),RIGHT(BX919,LEN(BX919)-FIND(".",BX919)),""),"")</f>
        <v/>
      </c>
      <c r="CB919" s="212"/>
      <c r="CC919" s="170" t="str">
        <f aca="false">A919</f>
        <v>EF372536</v>
      </c>
      <c r="CD919" s="178" t="s">
        <v>339</v>
      </c>
      <c r="CE919" s="178" t="s">
        <v>340</v>
      </c>
      <c r="CF919" s="178" t="s">
        <v>341</v>
      </c>
      <c r="CG919" s="212"/>
      <c r="CH919" s="179"/>
      <c r="CI919" s="179"/>
      <c r="CJ919" s="179"/>
      <c r="CK919" s="212"/>
      <c r="CL919" s="212"/>
      <c r="CM919" s="170" t="str">
        <f aca="false">F919</f>
        <v>HEV/SW/NL/2005-999</v>
      </c>
      <c r="CN919" s="170" t="str">
        <f aca="false">IF(G919="","",G919)</f>
        <v/>
      </c>
      <c r="CO919" s="170" t="str">
        <f aca="false">CONCATENATE(H919,":",L919)</f>
        <v>Netherlands:</v>
      </c>
      <c r="CP919" s="170" t="str">
        <f aca="false">CONCATENATE(IF(Q919="","",CONCATENATE(Q919,"-")),IF(P919="","",CONCATENATE(P919,"-")),IF(O919="","",O919))</f>
        <v>2005</v>
      </c>
      <c r="CQ919" s="170" t="str">
        <f aca="false">IF(N919="","",N919)</f>
        <v/>
      </c>
      <c r="CR919" s="170" t="n">
        <f aca="false">C919</f>
        <v>3</v>
      </c>
      <c r="CS919" s="229" t="str">
        <f aca="false">D919</f>
        <v>3c</v>
      </c>
      <c r="CT919" s="170" t="str">
        <f aca="false">CONCATENATE(CD919," strain ",CM919," ",CL919,", partial cds")</f>
        <v>Hepatitis E virus strain HEV/SW/NL/2005-999 , partial cds</v>
      </c>
    </row>
    <row r="920" customFormat="false" ht="11.9" hidden="false" customHeight="true" outlineLevel="0" collapsed="false">
      <c r="A920" s="154" t="s">
        <v>2179</v>
      </c>
      <c r="B920" s="147" t="n">
        <v>3</v>
      </c>
      <c r="C920" s="243" t="n">
        <v>3</v>
      </c>
      <c r="D920" s="149" t="s">
        <v>947</v>
      </c>
      <c r="E920" s="150" t="s">
        <v>949</v>
      </c>
      <c r="F920" s="154" t="s">
        <v>2016</v>
      </c>
      <c r="G920" s="212"/>
      <c r="H920" s="146" t="s">
        <v>537</v>
      </c>
      <c r="I920" s="153" t="s">
        <v>538</v>
      </c>
      <c r="J920" s="146" t="s">
        <v>395</v>
      </c>
      <c r="K920" s="212"/>
      <c r="L920" s="212"/>
      <c r="M920" s="157" t="s">
        <v>367</v>
      </c>
      <c r="N920" s="328" t="s">
        <v>2017</v>
      </c>
      <c r="O920" s="160" t="n">
        <v>1998</v>
      </c>
      <c r="P920" s="212"/>
      <c r="Q920" s="212"/>
      <c r="R920" s="212"/>
      <c r="S920" s="212"/>
      <c r="U920" s="161" t="s">
        <v>947</v>
      </c>
      <c r="V920" s="209"/>
      <c r="W920" s="244" t="s">
        <v>947</v>
      </c>
      <c r="X920" s="147"/>
      <c r="AB920" s="217"/>
      <c r="AC920" s="163" t="s">
        <v>354</v>
      </c>
      <c r="AH920" s="164" t="n">
        <v>134</v>
      </c>
      <c r="AI920" s="164" t="n">
        <v>375</v>
      </c>
      <c r="AJ920" s="219" t="n">
        <f aca="false">SeqEnd-SeqBeg+1</f>
        <v>242</v>
      </c>
      <c r="AK920" s="220" t="n">
        <f aca="false">AND( SeqBeg&lt;=Beg  , End &lt;=SeqEnd )</f>
        <v>0</v>
      </c>
      <c r="AL920" s="212"/>
      <c r="AM920" s="212"/>
      <c r="AN920" s="213"/>
      <c r="AO920" s="147" t="s">
        <v>2019</v>
      </c>
      <c r="AP920" s="147" t="s">
        <v>2019</v>
      </c>
      <c r="AU920" s="147" t="s">
        <v>382</v>
      </c>
      <c r="AV920" s="212"/>
      <c r="AW920" s="222" t="str">
        <f aca="false">HYPERLINK(CONCATENATE("http://www.ncbi.nlm.nih.gov/nuccore/",BM920),BM920)</f>
        <v>AF336013</v>
      </c>
      <c r="AX920" s="219" t="str">
        <f aca="false">CONCATENATE(D920,IF(I920="","",CONCATENATE(".",I920)),IF(K920="","",CONCATENATE(".",K920)),IF(M920="","",CONCATENATE(".",M920)),IF(R920="","",CONCATENATE(".",R920)),IF(U920="","","(*)"))</f>
        <v>3c.NLD.pig(*)</v>
      </c>
      <c r="AY920" s="170" t="str">
        <f aca="false">CONCATENATE(BM920,".",BN920)</f>
        <v>AF336013.NLSW105</v>
      </c>
      <c r="AZ920" s="171" t="str">
        <f aca="false">IF(AV920="",IF(ISNUMBER(FIND(".",A920)),LEFT(A920,FIND(".",A920)-1),A920),AV920)</f>
        <v>AF336013</v>
      </c>
      <c r="BA920" s="171" t="str">
        <f aca="false">IF(ISNUMBER(FIND("-",AZ920)),LEFT(AZ920,FIND("-",AZ920)-1),AZ920)</f>
        <v>AF336013</v>
      </c>
      <c r="BB920" s="170" t="str">
        <f aca="false"> MEGAname &amp; "="</f>
        <v>AF336013=</v>
      </c>
      <c r="BC920" s="170" t="str">
        <f aca="false">Clear &amp; IF(span ,"Span","out")</f>
        <v>AF336013=out</v>
      </c>
      <c r="BD920" s="170" t="str">
        <f aca="false">Clear &amp; IF(span, IF(B920=".","Selected",B920),"out")</f>
        <v>AF336013=out</v>
      </c>
      <c r="BE920" s="170" t="str">
        <f aca="false">Clear &amp; Strain</f>
        <v>AF336013=NLSW105</v>
      </c>
      <c r="BF920" s="170" t="str">
        <f aca="false">CONCATENATE(A920,"=",F920,". ",AX920,IF(AB920="","",CONCATENATE(".",AB920)))</f>
        <v>AF336013=NLSW105. 3c.NLD.pig(*)</v>
      </c>
      <c r="BG920" s="170" t="str">
        <f aca="false">CONCATENATE(A920,"=",F920,". ",AX920)</f>
        <v>AF336013=NLSW105. 3c.NLD.pig(*)</v>
      </c>
      <c r="BH920" s="170" t="str">
        <f aca="false">CONCATENATE(A920,"=",AX920)</f>
        <v>AF336013=3c.NLD.pig(*)</v>
      </c>
      <c r="BI920" s="170" t="str">
        <f aca="false">CONCATENATE(A920,"=",ComForSubtype,D920)</f>
        <v>AF336013=3c</v>
      </c>
      <c r="BJ920" s="170" t="str">
        <f aca="false">CONCATENATE(A920,"=",E920)</f>
        <v>AF336013=3chi</v>
      </c>
      <c r="BK920" s="170" t="str">
        <f aca="false">CONCATENATE(A920,"=",C920)</f>
        <v>AF336013=3</v>
      </c>
      <c r="BL920" s="170" t="str">
        <f aca="false">CONCATENATE(D920,"=")</f>
        <v>3c=</v>
      </c>
      <c r="BM920" s="223" t="str">
        <f aca="false">IF(BA920="XX","",BA920)</f>
        <v>AF336013</v>
      </c>
      <c r="BN920" s="224" t="str">
        <f aca="false">CONCATENATE(IF(F920="","",F920),IF(G920="","",CONCATENATE(" / ",G920)))</f>
        <v>NLSW105</v>
      </c>
      <c r="BO920" s="225" t="str">
        <f aca="false">AX920</f>
        <v>3c.NLD.pig(*)</v>
      </c>
      <c r="BP920" s="226" t="str">
        <f aca="false">IF(V920="","",V920)</f>
        <v/>
      </c>
      <c r="BQ920" s="226" t="str">
        <f aca="false">IF(W920="","",CONCATENATE(W920,IF(LEFT(AO920,1)="s","+","")))</f>
        <v>3c+</v>
      </c>
      <c r="BR920" s="226" t="str">
        <f aca="false">IF(X920="","",CONCATENATE(X920,IF(LEFT(AQ920,1)="s","+","")))</f>
        <v/>
      </c>
      <c r="BS920" s="226" t="str">
        <f aca="false">IF(Y920="","",CONCATENATE(Y920,IF(LEFT(AR920,1)="s","+","")))</f>
        <v/>
      </c>
      <c r="BT920" s="226" t="str">
        <f aca="false">IF(Z920="","",CONCATENATE(Z920,IF(LEFT(AS920,1)="s","+","")))</f>
        <v/>
      </c>
      <c r="BU920" s="227" t="str">
        <f aca="false">IF(AA920="","",CONCATENATE(AA920,IF(LEFT(AT920,1)="s","+","")))</f>
        <v/>
      </c>
      <c r="BV920" s="212"/>
      <c r="BW920" s="177" t="s">
        <v>2180</v>
      </c>
      <c r="BX920" s="170" t="str">
        <f aca="false">IF(BW920&lt;&gt;"",IF(ISNUMBER(FIND("=",BW920)),LEFT(BW920,FIND("=",BW920)-1),BW920),BW920)</f>
        <v>AF336013</v>
      </c>
      <c r="BY920" s="170" t="str">
        <f aca="false">IF(BW920&lt;&gt;"",IF(ISNUMBER(FIND("=",BW920)),RIGHT(BW920,LEN(BW920)-FIND("=",BW920)),""),"")</f>
        <v>3c</v>
      </c>
      <c r="BZ920" s="170" t="str">
        <f aca="false">IF(BX920&lt;&gt;"",IF(ISNUMBER(FIND(".",BX920)),LEFT(BX920,FIND(".",BX920)-1),BX920),BX920)</f>
        <v>AF336013</v>
      </c>
      <c r="CA920" s="170" t="str">
        <f aca="false">IF(BX920&lt;&gt;"",IF(ISNUMBER(FIND(".",BX920)),RIGHT(BX920,LEN(BX920)-FIND(".",BX920)),""),"")</f>
        <v/>
      </c>
      <c r="CB920" s="212"/>
      <c r="CC920" s="170" t="str">
        <f aca="false">A920</f>
        <v>AF336013</v>
      </c>
      <c r="CD920" s="178" t="s">
        <v>339</v>
      </c>
      <c r="CE920" s="178" t="s">
        <v>340</v>
      </c>
      <c r="CF920" s="178" t="s">
        <v>341</v>
      </c>
      <c r="CG920" s="212"/>
      <c r="CH920" s="179"/>
      <c r="CI920" s="179"/>
      <c r="CJ920" s="179"/>
      <c r="CK920" s="212"/>
      <c r="CL920" s="212"/>
      <c r="CM920" s="170" t="str">
        <f aca="false">F920</f>
        <v>NLSW105</v>
      </c>
      <c r="CN920" s="170" t="str">
        <f aca="false">IF(G920="","",G920)</f>
        <v/>
      </c>
      <c r="CO920" s="170" t="str">
        <f aca="false">CONCATENATE(H920,":",L920)</f>
        <v>Netherlands:</v>
      </c>
      <c r="CP920" s="170" t="str">
        <f aca="false">CONCATENATE(IF(Q920="","",CONCATENATE(Q920,"-")),IF(P920="","",CONCATENATE(P920,"-")),IF(O920="","",O920))</f>
        <v>1998</v>
      </c>
      <c r="CQ920" s="170" t="str">
        <f aca="false">IF(N920="","",N920)</f>
        <v>stool pool</v>
      </c>
      <c r="CR920" s="170" t="n">
        <f aca="false">C920</f>
        <v>3</v>
      </c>
      <c r="CS920" s="229" t="str">
        <f aca="false">D920</f>
        <v>3c</v>
      </c>
      <c r="CT920" s="170" t="str">
        <f aca="false">CONCATENATE(CD920," strain ",CM920," ",CL920,", partial cds")</f>
        <v>Hepatitis E virus strain NLSW105 , partial cds</v>
      </c>
    </row>
    <row r="921" customFormat="false" ht="11.9" hidden="false" customHeight="true" outlineLevel="0" collapsed="false">
      <c r="A921" s="154" t="s">
        <v>2181</v>
      </c>
      <c r="B921" s="147" t="n">
        <v>3</v>
      </c>
      <c r="C921" s="243" t="n">
        <v>3</v>
      </c>
      <c r="D921" s="149" t="s">
        <v>947</v>
      </c>
      <c r="E921" s="150" t="s">
        <v>949</v>
      </c>
      <c r="F921" s="154" t="s">
        <v>2022</v>
      </c>
      <c r="G921" s="212"/>
      <c r="H921" s="146" t="s">
        <v>537</v>
      </c>
      <c r="I921" s="153" t="s">
        <v>538</v>
      </c>
      <c r="J921" s="146" t="s">
        <v>395</v>
      </c>
      <c r="K921" s="212"/>
      <c r="L921" s="212"/>
      <c r="M921" s="157" t="s">
        <v>367</v>
      </c>
      <c r="N921" s="328" t="s">
        <v>2017</v>
      </c>
      <c r="O921" s="160" t="n">
        <v>1998</v>
      </c>
      <c r="P921" s="212"/>
      <c r="Q921" s="212"/>
      <c r="R921" s="212"/>
      <c r="S921" s="212"/>
      <c r="U921" s="161" t="s">
        <v>947</v>
      </c>
      <c r="V921" s="209"/>
      <c r="W921" s="244" t="s">
        <v>947</v>
      </c>
      <c r="AB921" s="217"/>
      <c r="AC921" s="163" t="s">
        <v>354</v>
      </c>
      <c r="AH921" s="164" t="n">
        <v>134</v>
      </c>
      <c r="AI921" s="164" t="n">
        <v>375</v>
      </c>
      <c r="AJ921" s="219" t="n">
        <f aca="false">SeqEnd-SeqBeg+1</f>
        <v>242</v>
      </c>
      <c r="AK921" s="220" t="n">
        <f aca="false">AND( SeqBeg&lt;=Beg  , End &lt;=SeqEnd )</f>
        <v>0</v>
      </c>
      <c r="AL921" s="212"/>
      <c r="AM921" s="212"/>
      <c r="AN921" s="213"/>
      <c r="AO921" s="147" t="s">
        <v>2182</v>
      </c>
      <c r="AP921" s="147" t="s">
        <v>2182</v>
      </c>
      <c r="AU921" s="212" t="s">
        <v>382</v>
      </c>
      <c r="AV921" s="212"/>
      <c r="AW921" s="222" t="str">
        <f aca="false">HYPERLINK(CONCATENATE("http://www.ncbi.nlm.nih.gov/nuccore/",BM921),BM921)</f>
        <v>AF336001</v>
      </c>
      <c r="AX921" s="219" t="str">
        <f aca="false">CONCATENATE(D921,IF(I921="","",CONCATENATE(".",I921)),IF(K921="","",CONCATENATE(".",K921)),IF(M921="","",CONCATENATE(".",M921)),IF(R921="","",CONCATENATE(".",R921)),IF(U921="","","(*)"))</f>
        <v>3c.NLD.pig(*)</v>
      </c>
      <c r="AY921" s="170" t="str">
        <f aca="false">CONCATENATE(BM921,".",BN921)</f>
        <v>AF336001.NLSW20</v>
      </c>
      <c r="AZ921" s="171" t="str">
        <f aca="false">IF(AV921="",IF(ISNUMBER(FIND(".",A921)),LEFT(A921,FIND(".",A921)-1),A921),AV921)</f>
        <v>AF336001</v>
      </c>
      <c r="BA921" s="171" t="str">
        <f aca="false">IF(ISNUMBER(FIND("-",AZ921)),LEFT(AZ921,FIND("-",AZ921)-1),AZ921)</f>
        <v>AF336001</v>
      </c>
      <c r="BB921" s="170" t="str">
        <f aca="false"> MEGAname &amp; "="</f>
        <v>AF336001=</v>
      </c>
      <c r="BC921" s="170" t="str">
        <f aca="false">Clear &amp; IF(span ,"Span","out")</f>
        <v>AF336001=out</v>
      </c>
      <c r="BD921" s="170" t="str">
        <f aca="false">Clear &amp; IF(span, IF(B921=".","Selected",B921),"out")</f>
        <v>AF336001=out</v>
      </c>
      <c r="BE921" s="170" t="str">
        <f aca="false">Clear &amp; Strain</f>
        <v>AF336001=NLSW20</v>
      </c>
      <c r="BF921" s="170" t="str">
        <f aca="false">CONCATENATE(A921,"=",F921,". ",AX921,IF(AB921="","",CONCATENATE(".",AB921)))</f>
        <v>AF336001=NLSW20. 3c.NLD.pig(*)</v>
      </c>
      <c r="BG921" s="170" t="str">
        <f aca="false">CONCATENATE(A921,"=",F921,". ",AX921)</f>
        <v>AF336001=NLSW20. 3c.NLD.pig(*)</v>
      </c>
      <c r="BH921" s="170" t="str">
        <f aca="false">CONCATENATE(A921,"=",AX921)</f>
        <v>AF336001=3c.NLD.pig(*)</v>
      </c>
      <c r="BI921" s="170" t="str">
        <f aca="false">CONCATENATE(A921,"=",ComForSubtype,D921)</f>
        <v>AF336001=3c</v>
      </c>
      <c r="BJ921" s="170" t="str">
        <f aca="false">CONCATENATE(A921,"=",E921)</f>
        <v>AF336001=3chi</v>
      </c>
      <c r="BK921" s="170" t="str">
        <f aca="false">CONCATENATE(A921,"=",C921)</f>
        <v>AF336001=3</v>
      </c>
      <c r="BL921" s="170" t="str">
        <f aca="false">CONCATENATE(D921,"=")</f>
        <v>3c=</v>
      </c>
      <c r="BM921" s="223" t="str">
        <f aca="false">IF(BA921="XX","",BA921)</f>
        <v>AF336001</v>
      </c>
      <c r="BN921" s="224" t="str">
        <f aca="false">CONCATENATE(IF(F921="","",F921),IF(G921="","",CONCATENATE(" / ",G921)))</f>
        <v>NLSW20</v>
      </c>
      <c r="BO921" s="225" t="str">
        <f aca="false">AX921</f>
        <v>3c.NLD.pig(*)</v>
      </c>
      <c r="BP921" s="226" t="str">
        <f aca="false">IF(V921="","",V921)</f>
        <v/>
      </c>
      <c r="BQ921" s="226" t="str">
        <f aca="false">IF(W921="","",CONCATENATE(W921,IF(LEFT(AO921,1)="s","+","")))</f>
        <v>3c+</v>
      </c>
      <c r="BR921" s="226" t="str">
        <f aca="false">IF(X921="","",CONCATENATE(X921,IF(LEFT(AQ921,1)="s","+","")))</f>
        <v/>
      </c>
      <c r="BS921" s="226" t="str">
        <f aca="false">IF(Y921="","",CONCATENATE(Y921,IF(LEFT(AR921,1)="s","+","")))</f>
        <v/>
      </c>
      <c r="BT921" s="226" t="str">
        <f aca="false">IF(Z921="","",CONCATENATE(Z921,IF(LEFT(AS921,1)="s","+","")))</f>
        <v/>
      </c>
      <c r="BU921" s="227" t="str">
        <f aca="false">IF(AA921="","",CONCATENATE(AA921,IF(LEFT(AT921,1)="s","+","")))</f>
        <v/>
      </c>
      <c r="BV921" s="212"/>
      <c r="BW921" s="177" t="s">
        <v>2183</v>
      </c>
      <c r="BX921" s="170" t="str">
        <f aca="false">IF(BW921&lt;&gt;"",IF(ISNUMBER(FIND("=",BW921)),LEFT(BW921,FIND("=",BW921)-1),BW921),BW921)</f>
        <v>AF336001</v>
      </c>
      <c r="BY921" s="170" t="str">
        <f aca="false">IF(BW921&lt;&gt;"",IF(ISNUMBER(FIND("=",BW921)),RIGHT(BW921,LEN(BW921)-FIND("=",BW921)),""),"")</f>
        <v>3c</v>
      </c>
      <c r="BZ921" s="170" t="str">
        <f aca="false">IF(BX921&lt;&gt;"",IF(ISNUMBER(FIND(".",BX921)),LEFT(BX921,FIND(".",BX921)-1),BX921),BX921)</f>
        <v>AF336001</v>
      </c>
      <c r="CA921" s="170" t="str">
        <f aca="false">IF(BX921&lt;&gt;"",IF(ISNUMBER(FIND(".",BX921)),RIGHT(BX921,LEN(BX921)-FIND(".",BX921)),""),"")</f>
        <v/>
      </c>
      <c r="CB921" s="212"/>
      <c r="CC921" s="170" t="str">
        <f aca="false">A921</f>
        <v>AF336001</v>
      </c>
      <c r="CD921" s="178" t="s">
        <v>339</v>
      </c>
      <c r="CE921" s="178" t="s">
        <v>340</v>
      </c>
      <c r="CF921" s="178" t="s">
        <v>341</v>
      </c>
      <c r="CG921" s="212"/>
      <c r="CH921" s="179"/>
      <c r="CI921" s="179"/>
      <c r="CJ921" s="179"/>
      <c r="CK921" s="212"/>
      <c r="CL921" s="212"/>
      <c r="CM921" s="170" t="str">
        <f aca="false">F921</f>
        <v>NLSW20</v>
      </c>
      <c r="CN921" s="170" t="str">
        <f aca="false">IF(G921="","",G921)</f>
        <v/>
      </c>
      <c r="CO921" s="170" t="str">
        <f aca="false">CONCATENATE(H921,":",L921)</f>
        <v>Netherlands:</v>
      </c>
      <c r="CP921" s="170" t="str">
        <f aca="false">CONCATENATE(IF(Q921="","",CONCATENATE(Q921,"-")),IF(P921="","",CONCATENATE(P921,"-")),IF(O921="","",O921))</f>
        <v>1998</v>
      </c>
      <c r="CQ921" s="170" t="str">
        <f aca="false">IF(N921="","",N921)</f>
        <v>stool pool</v>
      </c>
      <c r="CR921" s="170" t="n">
        <f aca="false">C921</f>
        <v>3</v>
      </c>
      <c r="CS921" s="229" t="str">
        <f aca="false">D921</f>
        <v>3c</v>
      </c>
      <c r="CT921" s="170" t="str">
        <f aca="false">CONCATENATE(CD921," strain ",CM921," ",CL921,", partial cds")</f>
        <v>Hepatitis E virus strain NLSW20 , partial cds</v>
      </c>
    </row>
    <row r="922" customFormat="false" ht="11.9" hidden="false" customHeight="true" outlineLevel="0" collapsed="false">
      <c r="A922" s="154" t="s">
        <v>2184</v>
      </c>
      <c r="B922" s="147" t="n">
        <v>3</v>
      </c>
      <c r="C922" s="243" t="n">
        <v>3</v>
      </c>
      <c r="D922" s="149" t="s">
        <v>947</v>
      </c>
      <c r="E922" s="150" t="s">
        <v>949</v>
      </c>
      <c r="F922" s="154" t="s">
        <v>2028</v>
      </c>
      <c r="G922" s="212"/>
      <c r="H922" s="146" t="s">
        <v>537</v>
      </c>
      <c r="I922" s="153" t="s">
        <v>538</v>
      </c>
      <c r="J922" s="146" t="s">
        <v>395</v>
      </c>
      <c r="K922" s="212"/>
      <c r="L922" s="212"/>
      <c r="M922" s="157" t="s">
        <v>367</v>
      </c>
      <c r="N922" s="328" t="s">
        <v>2017</v>
      </c>
      <c r="O922" s="160" t="n">
        <v>1998</v>
      </c>
      <c r="P922" s="212"/>
      <c r="Q922" s="212"/>
      <c r="R922" s="212"/>
      <c r="S922" s="212"/>
      <c r="U922" s="161" t="s">
        <v>947</v>
      </c>
      <c r="V922" s="209"/>
      <c r="W922" s="244" t="s">
        <v>947</v>
      </c>
      <c r="AB922" s="217"/>
      <c r="AC922" s="163" t="s">
        <v>354</v>
      </c>
      <c r="AH922" s="164" t="n">
        <v>134</v>
      </c>
      <c r="AI922" s="164" t="n">
        <v>375</v>
      </c>
      <c r="AJ922" s="219" t="n">
        <f aca="false">SeqEnd-SeqBeg+1</f>
        <v>242</v>
      </c>
      <c r="AK922" s="220" t="n">
        <f aca="false">AND( SeqBeg&lt;=Beg  , End &lt;=SeqEnd )</f>
        <v>0</v>
      </c>
      <c r="AL922" s="212"/>
      <c r="AM922" s="212"/>
      <c r="AN922" s="213"/>
      <c r="AO922" s="147" t="s">
        <v>2019</v>
      </c>
      <c r="AP922" s="147" t="s">
        <v>2019</v>
      </c>
      <c r="AU922" s="212" t="s">
        <v>382</v>
      </c>
      <c r="AV922" s="212"/>
      <c r="AW922" s="222" t="str">
        <f aca="false">HYPERLINK(CONCATENATE("http://www.ncbi.nlm.nih.gov/nuccore/",BM922),BM922)</f>
        <v>AF336004</v>
      </c>
      <c r="AX922" s="219" t="str">
        <f aca="false">CONCATENATE(D922,IF(I922="","",CONCATENATE(".",I922)),IF(K922="","",CONCATENATE(".",K922)),IF(M922="","",CONCATENATE(".",M922)),IF(R922="","",CONCATENATE(".",R922)),IF(U922="","","(*)"))</f>
        <v>3c.NLD.pig(*)</v>
      </c>
      <c r="AY922" s="170" t="str">
        <f aca="false">CONCATENATE(BM922,".",BN922)</f>
        <v>AF336004.NLSW36</v>
      </c>
      <c r="AZ922" s="171" t="str">
        <f aca="false">IF(AV922="",IF(ISNUMBER(FIND(".",A922)),LEFT(A922,FIND(".",A922)-1),A922),AV922)</f>
        <v>AF336004</v>
      </c>
      <c r="BA922" s="171" t="str">
        <f aca="false">IF(ISNUMBER(FIND("-",AZ922)),LEFT(AZ922,FIND("-",AZ922)-1),AZ922)</f>
        <v>AF336004</v>
      </c>
      <c r="BB922" s="170" t="str">
        <f aca="false"> MEGAname &amp; "="</f>
        <v>AF336004=</v>
      </c>
      <c r="BC922" s="170" t="str">
        <f aca="false">Clear &amp; IF(span ,"Span","out")</f>
        <v>AF336004=out</v>
      </c>
      <c r="BD922" s="170" t="str">
        <f aca="false">Clear &amp; IF(span, IF(B922=".","Selected",B922),"out")</f>
        <v>AF336004=out</v>
      </c>
      <c r="BE922" s="170" t="str">
        <f aca="false">Clear &amp; Strain</f>
        <v>AF336004=NLSW36</v>
      </c>
      <c r="BF922" s="170" t="str">
        <f aca="false">CONCATENATE(A922,"=",F922,". ",AX922,IF(AB922="","",CONCATENATE(".",AB922)))</f>
        <v>AF336004=NLSW36. 3c.NLD.pig(*)</v>
      </c>
      <c r="BG922" s="170" t="str">
        <f aca="false">CONCATENATE(A922,"=",F922,". ",AX922)</f>
        <v>AF336004=NLSW36. 3c.NLD.pig(*)</v>
      </c>
      <c r="BH922" s="170" t="str">
        <f aca="false">CONCATENATE(A922,"=",AX922)</f>
        <v>AF336004=3c.NLD.pig(*)</v>
      </c>
      <c r="BI922" s="170" t="str">
        <f aca="false">CONCATENATE(A922,"=",ComForSubtype,D922)</f>
        <v>AF336004=3c</v>
      </c>
      <c r="BJ922" s="170" t="str">
        <f aca="false">CONCATENATE(A922,"=",E922)</f>
        <v>AF336004=3chi</v>
      </c>
      <c r="BK922" s="170" t="str">
        <f aca="false">CONCATENATE(A922,"=",C922)</f>
        <v>AF336004=3</v>
      </c>
      <c r="BL922" s="170" t="str">
        <f aca="false">CONCATENATE(D922,"=")</f>
        <v>3c=</v>
      </c>
      <c r="BM922" s="223" t="str">
        <f aca="false">IF(BA922="XX","",BA922)</f>
        <v>AF336004</v>
      </c>
      <c r="BN922" s="224" t="str">
        <f aca="false">CONCATENATE(IF(F922="","",F922),IF(G922="","",CONCATENATE(" / ",G922)))</f>
        <v>NLSW36</v>
      </c>
      <c r="BO922" s="225" t="str">
        <f aca="false">AX922</f>
        <v>3c.NLD.pig(*)</v>
      </c>
      <c r="BP922" s="226" t="str">
        <f aca="false">IF(V922="","",V922)</f>
        <v/>
      </c>
      <c r="BQ922" s="226" t="str">
        <f aca="false">IF(W922="","",CONCATENATE(W922,IF(LEFT(AO922,1)="s","+","")))</f>
        <v>3c+</v>
      </c>
      <c r="BR922" s="226" t="str">
        <f aca="false">IF(X922="","",CONCATENATE(X922,IF(LEFT(AQ922,1)="s","+","")))</f>
        <v/>
      </c>
      <c r="BS922" s="226" t="str">
        <f aca="false">IF(Y922="","",CONCATENATE(Y922,IF(LEFT(AR922,1)="s","+","")))</f>
        <v/>
      </c>
      <c r="BT922" s="226" t="str">
        <f aca="false">IF(Z922="","",CONCATENATE(Z922,IF(LEFT(AS922,1)="s","+","")))</f>
        <v/>
      </c>
      <c r="BU922" s="227" t="str">
        <f aca="false">IF(AA922="","",CONCATENATE(AA922,IF(LEFT(AT922,1)="s","+","")))</f>
        <v/>
      </c>
      <c r="BV922" s="212"/>
      <c r="BW922" s="177" t="s">
        <v>2185</v>
      </c>
      <c r="BX922" s="170" t="str">
        <f aca="false">IF(BW922&lt;&gt;"",IF(ISNUMBER(FIND("=",BW922)),LEFT(BW922,FIND("=",BW922)-1),BW922),BW922)</f>
        <v>AF336004</v>
      </c>
      <c r="BY922" s="170" t="str">
        <f aca="false">IF(BW922&lt;&gt;"",IF(ISNUMBER(FIND("=",BW922)),RIGHT(BW922,LEN(BW922)-FIND("=",BW922)),""),"")</f>
        <v>3c</v>
      </c>
      <c r="BZ922" s="170" t="str">
        <f aca="false">IF(BX922&lt;&gt;"",IF(ISNUMBER(FIND(".",BX922)),LEFT(BX922,FIND(".",BX922)-1),BX922),BX922)</f>
        <v>AF336004</v>
      </c>
      <c r="CA922" s="170" t="str">
        <f aca="false">IF(BX922&lt;&gt;"",IF(ISNUMBER(FIND(".",BX922)),RIGHT(BX922,LEN(BX922)-FIND(".",BX922)),""),"")</f>
        <v/>
      </c>
      <c r="CB922" s="212"/>
      <c r="CC922" s="170" t="str">
        <f aca="false">A922</f>
        <v>AF336004</v>
      </c>
      <c r="CD922" s="178" t="s">
        <v>339</v>
      </c>
      <c r="CE922" s="178" t="s">
        <v>340</v>
      </c>
      <c r="CF922" s="178" t="s">
        <v>341</v>
      </c>
      <c r="CG922" s="212"/>
      <c r="CH922" s="179"/>
      <c r="CI922" s="179"/>
      <c r="CJ922" s="179"/>
      <c r="CK922" s="212"/>
      <c r="CL922" s="212"/>
      <c r="CM922" s="170" t="str">
        <f aca="false">F922</f>
        <v>NLSW36</v>
      </c>
      <c r="CN922" s="170" t="str">
        <f aca="false">IF(G922="","",G922)</f>
        <v/>
      </c>
      <c r="CO922" s="170" t="str">
        <f aca="false">CONCATENATE(H922,":",L922)</f>
        <v>Netherlands:</v>
      </c>
      <c r="CP922" s="170" t="str">
        <f aca="false">CONCATENATE(IF(Q922="","",CONCATENATE(Q922,"-")),IF(P922="","",CONCATENATE(P922,"-")),IF(O922="","",O922))</f>
        <v>1998</v>
      </c>
      <c r="CQ922" s="170" t="str">
        <f aca="false">IF(N922="","",N922)</f>
        <v>stool pool</v>
      </c>
      <c r="CR922" s="170" t="n">
        <f aca="false">C922</f>
        <v>3</v>
      </c>
      <c r="CS922" s="229" t="str">
        <f aca="false">D922</f>
        <v>3c</v>
      </c>
      <c r="CT922" s="170" t="str">
        <f aca="false">CONCATENATE(CD922," strain ",CM922," ",CL922,", partial cds")</f>
        <v>Hepatitis E virus strain NLSW36 , partial cds</v>
      </c>
    </row>
    <row r="923" customFormat="false" ht="11.9" hidden="false" customHeight="true" outlineLevel="0" collapsed="false">
      <c r="A923" s="154" t="s">
        <v>2186</v>
      </c>
      <c r="B923" s="147" t="n">
        <v>3</v>
      </c>
      <c r="C923" s="243" t="n">
        <v>3</v>
      </c>
      <c r="D923" s="149" t="s">
        <v>947</v>
      </c>
      <c r="E923" s="150" t="s">
        <v>949</v>
      </c>
      <c r="F923" s="154" t="s">
        <v>2059</v>
      </c>
      <c r="G923" s="212"/>
      <c r="H923" s="146" t="s">
        <v>537</v>
      </c>
      <c r="I923" s="153" t="s">
        <v>538</v>
      </c>
      <c r="J923" s="146" t="s">
        <v>395</v>
      </c>
      <c r="K923" s="212"/>
      <c r="L923" s="212"/>
      <c r="M923" s="157" t="s">
        <v>367</v>
      </c>
      <c r="N923" s="328" t="s">
        <v>2017</v>
      </c>
      <c r="O923" s="160" t="n">
        <v>1998</v>
      </c>
      <c r="P923" s="212"/>
      <c r="Q923" s="212"/>
      <c r="R923" s="212"/>
      <c r="S923" s="212"/>
      <c r="U923" s="161" t="s">
        <v>947</v>
      </c>
      <c r="V923" s="209"/>
      <c r="W923" s="244" t="s">
        <v>947</v>
      </c>
      <c r="X923" s="147"/>
      <c r="AB923" s="217"/>
      <c r="AC923" s="163" t="s">
        <v>354</v>
      </c>
      <c r="AH923" s="164" t="n">
        <v>134</v>
      </c>
      <c r="AI923" s="164" t="n">
        <v>375</v>
      </c>
      <c r="AJ923" s="219" t="n">
        <f aca="false">SeqEnd-SeqBeg+1</f>
        <v>242</v>
      </c>
      <c r="AK923" s="220" t="n">
        <f aca="false">AND( SeqBeg&lt;=Beg  , End &lt;=SeqEnd )</f>
        <v>0</v>
      </c>
      <c r="AL923" s="212"/>
      <c r="AM923" s="212"/>
      <c r="AN923" s="213"/>
      <c r="AO923" s="147" t="s">
        <v>2019</v>
      </c>
      <c r="AP923" s="147" t="s">
        <v>2019</v>
      </c>
      <c r="AU923" s="147" t="s">
        <v>382</v>
      </c>
      <c r="AV923" s="212"/>
      <c r="AW923" s="222" t="str">
        <f aca="false">HYPERLINK(CONCATENATE("http://www.ncbi.nlm.nih.gov/nuccore/",BM923),BM923)</f>
        <v>AF336007</v>
      </c>
      <c r="AX923" s="219" t="str">
        <f aca="false">CONCATENATE(D923,IF(I923="","",CONCATENATE(".",I923)),IF(K923="","",CONCATENATE(".",K923)),IF(M923="","",CONCATENATE(".",M923)),IF(R923="","",CONCATENATE(".",R923)),IF(U923="","","(*)"))</f>
        <v>3c.NLD.pig(*)</v>
      </c>
      <c r="AY923" s="170" t="str">
        <f aca="false">CONCATENATE(BM923,".",BN923)</f>
        <v>AF336007.NLSW68</v>
      </c>
      <c r="AZ923" s="171" t="str">
        <f aca="false">IF(AV923="",IF(ISNUMBER(FIND(".",A923)),LEFT(A923,FIND(".",A923)-1),A923),AV923)</f>
        <v>AF336007</v>
      </c>
      <c r="BA923" s="171" t="str">
        <f aca="false">IF(ISNUMBER(FIND("-",AZ923)),LEFT(AZ923,FIND("-",AZ923)-1),AZ923)</f>
        <v>AF336007</v>
      </c>
      <c r="BB923" s="170" t="str">
        <f aca="false"> MEGAname &amp; "="</f>
        <v>AF336007=</v>
      </c>
      <c r="BC923" s="170" t="str">
        <f aca="false">Clear &amp; IF(span ,"Span","out")</f>
        <v>AF336007=out</v>
      </c>
      <c r="BD923" s="170" t="str">
        <f aca="false">Clear &amp; IF(span, IF(B923=".","Selected",B923),"out")</f>
        <v>AF336007=out</v>
      </c>
      <c r="BE923" s="170" t="str">
        <f aca="false">Clear &amp; Strain</f>
        <v>AF336007=NLSW68</v>
      </c>
      <c r="BF923" s="170" t="str">
        <f aca="false">CONCATENATE(A923,"=",F923,". ",AX923,IF(AB923="","",CONCATENATE(".",AB923)))</f>
        <v>AF336007=NLSW68. 3c.NLD.pig(*)</v>
      </c>
      <c r="BG923" s="170" t="str">
        <f aca="false">CONCATENATE(A923,"=",F923,". ",AX923)</f>
        <v>AF336007=NLSW68. 3c.NLD.pig(*)</v>
      </c>
      <c r="BH923" s="170" t="str">
        <f aca="false">CONCATENATE(A923,"=",AX923)</f>
        <v>AF336007=3c.NLD.pig(*)</v>
      </c>
      <c r="BI923" s="170" t="str">
        <f aca="false">CONCATENATE(A923,"=",ComForSubtype,D923)</f>
        <v>AF336007=3c</v>
      </c>
      <c r="BJ923" s="170" t="str">
        <f aca="false">CONCATENATE(A923,"=",E923)</f>
        <v>AF336007=3chi</v>
      </c>
      <c r="BK923" s="170" t="str">
        <f aca="false">CONCATENATE(A923,"=",C923)</f>
        <v>AF336007=3</v>
      </c>
      <c r="BL923" s="170" t="str">
        <f aca="false">CONCATENATE(D923,"=")</f>
        <v>3c=</v>
      </c>
      <c r="BM923" s="223" t="str">
        <f aca="false">IF(BA923="XX","",BA923)</f>
        <v>AF336007</v>
      </c>
      <c r="BN923" s="224" t="str">
        <f aca="false">CONCATENATE(IF(F923="","",F923),IF(G923="","",CONCATENATE(" / ",G923)))</f>
        <v>NLSW68</v>
      </c>
      <c r="BO923" s="225" t="str">
        <f aca="false">AX923</f>
        <v>3c.NLD.pig(*)</v>
      </c>
      <c r="BP923" s="226" t="str">
        <f aca="false">IF(V923="","",V923)</f>
        <v/>
      </c>
      <c r="BQ923" s="226" t="str">
        <f aca="false">IF(W923="","",CONCATENATE(W923,IF(LEFT(AO923,1)="s","+","")))</f>
        <v>3c+</v>
      </c>
      <c r="BR923" s="226" t="str">
        <f aca="false">IF(X923="","",CONCATENATE(X923,IF(LEFT(AQ923,1)="s","+","")))</f>
        <v/>
      </c>
      <c r="BS923" s="226" t="str">
        <f aca="false">IF(Y923="","",CONCATENATE(Y923,IF(LEFT(AR923,1)="s","+","")))</f>
        <v/>
      </c>
      <c r="BT923" s="226" t="str">
        <f aca="false">IF(Z923="","",CONCATENATE(Z923,IF(LEFT(AS923,1)="s","+","")))</f>
        <v/>
      </c>
      <c r="BU923" s="227" t="str">
        <f aca="false">IF(AA923="","",CONCATENATE(AA923,IF(LEFT(AT923,1)="s","+","")))</f>
        <v/>
      </c>
      <c r="BV923" s="212"/>
      <c r="BW923" s="177" t="s">
        <v>2187</v>
      </c>
      <c r="BX923" s="170" t="str">
        <f aca="false">IF(BW923&lt;&gt;"",IF(ISNUMBER(FIND("=",BW923)),LEFT(BW923,FIND("=",BW923)-1),BW923),BW923)</f>
        <v>AF336007</v>
      </c>
      <c r="BY923" s="170" t="str">
        <f aca="false">IF(BW923&lt;&gt;"",IF(ISNUMBER(FIND("=",BW923)),RIGHT(BW923,LEN(BW923)-FIND("=",BW923)),""),"")</f>
        <v>3c</v>
      </c>
      <c r="BZ923" s="170" t="str">
        <f aca="false">IF(BX923&lt;&gt;"",IF(ISNUMBER(FIND(".",BX923)),LEFT(BX923,FIND(".",BX923)-1),BX923),BX923)</f>
        <v>AF336007</v>
      </c>
      <c r="CA923" s="170" t="str">
        <f aca="false">IF(BX923&lt;&gt;"",IF(ISNUMBER(FIND(".",BX923)),RIGHT(BX923,LEN(BX923)-FIND(".",BX923)),""),"")</f>
        <v/>
      </c>
      <c r="CB923" s="212"/>
      <c r="CC923" s="170" t="str">
        <f aca="false">A923</f>
        <v>AF336007</v>
      </c>
      <c r="CD923" s="178" t="s">
        <v>339</v>
      </c>
      <c r="CE923" s="178" t="s">
        <v>340</v>
      </c>
      <c r="CF923" s="178" t="s">
        <v>341</v>
      </c>
      <c r="CG923" s="212"/>
      <c r="CH923" s="179"/>
      <c r="CI923" s="179"/>
      <c r="CJ923" s="179"/>
      <c r="CK923" s="212"/>
      <c r="CL923" s="212"/>
      <c r="CM923" s="170" t="str">
        <f aca="false">F923</f>
        <v>NLSW68</v>
      </c>
      <c r="CN923" s="170" t="str">
        <f aca="false">IF(G923="","",G923)</f>
        <v/>
      </c>
      <c r="CO923" s="170" t="str">
        <f aca="false">CONCATENATE(H923,":",L923)</f>
        <v>Netherlands:</v>
      </c>
      <c r="CP923" s="170" t="str">
        <f aca="false">CONCATENATE(IF(Q923="","",CONCATENATE(Q923,"-")),IF(P923="","",CONCATENATE(P923,"-")),IF(O923="","",O923))</f>
        <v>1998</v>
      </c>
      <c r="CQ923" s="170" t="str">
        <f aca="false">IF(N923="","",N923)</f>
        <v>stool pool</v>
      </c>
      <c r="CR923" s="170" t="n">
        <f aca="false">C923</f>
        <v>3</v>
      </c>
      <c r="CS923" s="229" t="str">
        <f aca="false">D923</f>
        <v>3c</v>
      </c>
      <c r="CT923" s="170" t="str">
        <f aca="false">CONCATENATE(CD923," strain ",CM923," ",CL923,", partial cds")</f>
        <v>Hepatitis E virus strain NLSW68 , partial cds</v>
      </c>
    </row>
    <row r="924" customFormat="false" ht="11.9" hidden="false" customHeight="true" outlineLevel="0" collapsed="false">
      <c r="A924" s="154" t="s">
        <v>2188</v>
      </c>
      <c r="B924" s="147" t="n">
        <v>3</v>
      </c>
      <c r="C924" s="243" t="n">
        <v>3</v>
      </c>
      <c r="D924" s="149" t="s">
        <v>947</v>
      </c>
      <c r="E924" s="150" t="s">
        <v>949</v>
      </c>
      <c r="F924" s="154" t="s">
        <v>2031</v>
      </c>
      <c r="G924" s="212"/>
      <c r="H924" s="146" t="s">
        <v>537</v>
      </c>
      <c r="I924" s="153" t="s">
        <v>538</v>
      </c>
      <c r="J924" s="146" t="s">
        <v>395</v>
      </c>
      <c r="K924" s="212"/>
      <c r="L924" s="212"/>
      <c r="M924" s="157" t="s">
        <v>367</v>
      </c>
      <c r="N924" s="328" t="s">
        <v>2017</v>
      </c>
      <c r="O924" s="160" t="n">
        <v>1998</v>
      </c>
      <c r="P924" s="212"/>
      <c r="Q924" s="212"/>
      <c r="R924" s="212"/>
      <c r="S924" s="212"/>
      <c r="U924" s="161" t="s">
        <v>947</v>
      </c>
      <c r="V924" s="209"/>
      <c r="W924" s="244" t="s">
        <v>947</v>
      </c>
      <c r="X924" s="147"/>
      <c r="AB924" s="217"/>
      <c r="AC924" s="163" t="s">
        <v>354</v>
      </c>
      <c r="AH924" s="164" t="n">
        <v>134</v>
      </c>
      <c r="AI924" s="164" t="n">
        <v>375</v>
      </c>
      <c r="AJ924" s="219" t="n">
        <f aca="false">SeqEnd-SeqBeg+1</f>
        <v>242</v>
      </c>
      <c r="AK924" s="220" t="n">
        <f aca="false">AND( SeqBeg&lt;=Beg  , End &lt;=SeqEnd )</f>
        <v>0</v>
      </c>
      <c r="AL924" s="212"/>
      <c r="AM924" s="212"/>
      <c r="AN924" s="213"/>
      <c r="AO924" s="147" t="s">
        <v>2019</v>
      </c>
      <c r="AP924" s="147" t="s">
        <v>2019</v>
      </c>
      <c r="AU924" s="147" t="s">
        <v>382</v>
      </c>
      <c r="AV924" s="212"/>
      <c r="AW924" s="222" t="str">
        <f aca="false">HYPERLINK(CONCATENATE("http://www.ncbi.nlm.nih.gov/nuccore/",BM924),BM924)</f>
        <v>AF336012</v>
      </c>
      <c r="AX924" s="219" t="str">
        <f aca="false">CONCATENATE(D924,IF(I924="","",CONCATENATE(".",I924)),IF(K924="","",CONCATENATE(".",K924)),IF(M924="","",CONCATENATE(".",M924)),IF(R924="","",CONCATENATE(".",R924)),IF(U924="","","(*)"))</f>
        <v>3c.NLD.pig(*)</v>
      </c>
      <c r="AY924" s="170" t="str">
        <f aca="false">CONCATENATE(BM924,".",BN924)</f>
        <v>AF336012.NLSW99</v>
      </c>
      <c r="AZ924" s="171" t="str">
        <f aca="false">IF(AV924="",IF(ISNUMBER(FIND(".",A924)),LEFT(A924,FIND(".",A924)-1),A924),AV924)</f>
        <v>AF336012</v>
      </c>
      <c r="BA924" s="171" t="str">
        <f aca="false">IF(ISNUMBER(FIND("-",AZ924)),LEFT(AZ924,FIND("-",AZ924)-1),AZ924)</f>
        <v>AF336012</v>
      </c>
      <c r="BB924" s="170" t="str">
        <f aca="false"> MEGAname &amp; "="</f>
        <v>AF336012=</v>
      </c>
      <c r="BC924" s="170" t="str">
        <f aca="false">Clear &amp; IF(span ,"Span","out")</f>
        <v>AF336012=out</v>
      </c>
      <c r="BD924" s="170" t="str">
        <f aca="false">Clear &amp; IF(span, IF(B924=".","Selected",B924),"out")</f>
        <v>AF336012=out</v>
      </c>
      <c r="BE924" s="170" t="str">
        <f aca="false">Clear &amp; Strain</f>
        <v>AF336012=NLSW99</v>
      </c>
      <c r="BF924" s="170" t="str">
        <f aca="false">CONCATENATE(A924,"=",F924,". ",AX924,IF(AB924="","",CONCATENATE(".",AB924)))</f>
        <v>AF336012=NLSW99. 3c.NLD.pig(*)</v>
      </c>
      <c r="BG924" s="170" t="str">
        <f aca="false">CONCATENATE(A924,"=",F924,". ",AX924)</f>
        <v>AF336012=NLSW99. 3c.NLD.pig(*)</v>
      </c>
      <c r="BH924" s="170" t="str">
        <f aca="false">CONCATENATE(A924,"=",AX924)</f>
        <v>AF336012=3c.NLD.pig(*)</v>
      </c>
      <c r="BI924" s="170" t="str">
        <f aca="false">CONCATENATE(A924,"=",ComForSubtype,D924)</f>
        <v>AF336012=3c</v>
      </c>
      <c r="BJ924" s="170" t="str">
        <f aca="false">CONCATENATE(A924,"=",E924)</f>
        <v>AF336012=3chi</v>
      </c>
      <c r="BK924" s="170" t="str">
        <f aca="false">CONCATENATE(A924,"=",C924)</f>
        <v>AF336012=3</v>
      </c>
      <c r="BL924" s="170" t="str">
        <f aca="false">CONCATENATE(D924,"=")</f>
        <v>3c=</v>
      </c>
      <c r="BM924" s="223" t="str">
        <f aca="false">IF(BA924="XX","",BA924)</f>
        <v>AF336012</v>
      </c>
      <c r="BN924" s="224" t="str">
        <f aca="false">CONCATENATE(IF(F924="","",F924),IF(G924="","",CONCATENATE(" / ",G924)))</f>
        <v>NLSW99</v>
      </c>
      <c r="BO924" s="225" t="str">
        <f aca="false">AX924</f>
        <v>3c.NLD.pig(*)</v>
      </c>
      <c r="BP924" s="226" t="str">
        <f aca="false">IF(V924="","",V924)</f>
        <v/>
      </c>
      <c r="BQ924" s="226" t="str">
        <f aca="false">IF(W924="","",CONCATENATE(W924,IF(LEFT(AO924,1)="s","+","")))</f>
        <v>3c+</v>
      </c>
      <c r="BR924" s="226" t="str">
        <f aca="false">IF(X924="","",CONCATENATE(X924,IF(LEFT(AQ924,1)="s","+","")))</f>
        <v/>
      </c>
      <c r="BS924" s="226" t="str">
        <f aca="false">IF(Y924="","",CONCATENATE(Y924,IF(LEFT(AR924,1)="s","+","")))</f>
        <v/>
      </c>
      <c r="BT924" s="226" t="str">
        <f aca="false">IF(Z924="","",CONCATENATE(Z924,IF(LEFT(AS924,1)="s","+","")))</f>
        <v/>
      </c>
      <c r="BU924" s="227" t="str">
        <f aca="false">IF(AA924="","",CONCATENATE(AA924,IF(LEFT(AT924,1)="s","+","")))</f>
        <v/>
      </c>
      <c r="BV924" s="212"/>
      <c r="BW924" s="177" t="s">
        <v>2189</v>
      </c>
      <c r="BX924" s="170" t="str">
        <f aca="false">IF(BW924&lt;&gt;"",IF(ISNUMBER(FIND("=",BW924)),LEFT(BW924,FIND("=",BW924)-1),BW924),BW924)</f>
        <v>AF336012</v>
      </c>
      <c r="BY924" s="170" t="str">
        <f aca="false">IF(BW924&lt;&gt;"",IF(ISNUMBER(FIND("=",BW924)),RIGHT(BW924,LEN(BW924)-FIND("=",BW924)),""),"")</f>
        <v>3c</v>
      </c>
      <c r="BZ924" s="170" t="str">
        <f aca="false">IF(BX924&lt;&gt;"",IF(ISNUMBER(FIND(".",BX924)),LEFT(BX924,FIND(".",BX924)-1),BX924),BX924)</f>
        <v>AF336012</v>
      </c>
      <c r="CA924" s="170" t="str">
        <f aca="false">IF(BX924&lt;&gt;"",IF(ISNUMBER(FIND(".",BX924)),RIGHT(BX924,LEN(BX924)-FIND(".",BX924)),""),"")</f>
        <v/>
      </c>
      <c r="CB924" s="212"/>
      <c r="CC924" s="170" t="str">
        <f aca="false">A924</f>
        <v>AF336012</v>
      </c>
      <c r="CD924" s="178" t="s">
        <v>339</v>
      </c>
      <c r="CE924" s="178" t="s">
        <v>340</v>
      </c>
      <c r="CF924" s="178" t="s">
        <v>341</v>
      </c>
      <c r="CG924" s="212"/>
      <c r="CH924" s="179"/>
      <c r="CI924" s="179"/>
      <c r="CJ924" s="179"/>
      <c r="CK924" s="212"/>
      <c r="CL924" s="212"/>
      <c r="CM924" s="170" t="str">
        <f aca="false">F924</f>
        <v>NLSW99</v>
      </c>
      <c r="CN924" s="170" t="str">
        <f aca="false">IF(G924="","",G924)</f>
        <v/>
      </c>
      <c r="CO924" s="170" t="str">
        <f aca="false">CONCATENATE(H924,":",L924)</f>
        <v>Netherlands:</v>
      </c>
      <c r="CP924" s="170" t="str">
        <f aca="false">CONCATENATE(IF(Q924="","",CONCATENATE(Q924,"-")),IF(P924="","",CONCATENATE(P924,"-")),IF(O924="","",O924))</f>
        <v>1998</v>
      </c>
      <c r="CQ924" s="170" t="str">
        <f aca="false">IF(N924="","",N924)</f>
        <v>stool pool</v>
      </c>
      <c r="CR924" s="170" t="n">
        <f aca="false">C924</f>
        <v>3</v>
      </c>
      <c r="CS924" s="229" t="str">
        <f aca="false">D924</f>
        <v>3c</v>
      </c>
      <c r="CT924" s="170" t="str">
        <f aca="false">CONCATENATE(CD924," strain ",CM924," ",CL924,", partial cds")</f>
        <v>Hepatitis E virus strain NLSW99 , partial cds</v>
      </c>
    </row>
    <row r="925" customFormat="false" ht="11.9" hidden="false" customHeight="true" outlineLevel="0" collapsed="false">
      <c r="A925" s="154" t="s">
        <v>2190</v>
      </c>
      <c r="B925" s="147" t="n">
        <v>3</v>
      </c>
      <c r="C925" s="148" t="n">
        <v>3</v>
      </c>
      <c r="D925" s="149" t="s">
        <v>947</v>
      </c>
      <c r="E925" s="150" t="s">
        <v>949</v>
      </c>
      <c r="F925" s="154" t="s">
        <v>2191</v>
      </c>
      <c r="G925" s="212"/>
      <c r="H925" s="146" t="s">
        <v>405</v>
      </c>
      <c r="I925" s="153" t="s">
        <v>412</v>
      </c>
      <c r="J925" s="146" t="s">
        <v>395</v>
      </c>
      <c r="K925" s="212"/>
      <c r="L925" s="212"/>
      <c r="M925" s="157" t="s">
        <v>367</v>
      </c>
      <c r="N925" s="158" t="s">
        <v>607</v>
      </c>
      <c r="O925" s="160" t="n">
        <v>2009</v>
      </c>
      <c r="P925" s="212"/>
      <c r="Q925" s="212"/>
      <c r="R925" s="146" t="s">
        <v>84</v>
      </c>
      <c r="T925" s="214"/>
      <c r="U925" s="215"/>
      <c r="V925" s="209"/>
      <c r="W925" s="163" t="s">
        <v>947</v>
      </c>
      <c r="X925" s="209"/>
      <c r="Y925" s="209"/>
      <c r="Z925" s="209"/>
      <c r="AA925" s="216"/>
      <c r="AB925" s="217"/>
      <c r="AC925" s="163" t="s">
        <v>354</v>
      </c>
      <c r="AD925" s="209"/>
      <c r="AE925" s="209"/>
      <c r="AF925" s="209"/>
      <c r="AG925" s="218"/>
      <c r="AH925" s="164" t="n">
        <v>134</v>
      </c>
      <c r="AI925" s="164" t="n">
        <v>375</v>
      </c>
      <c r="AJ925" s="219" t="n">
        <f aca="false">SeqEnd-SeqBeg+1</f>
        <v>242</v>
      </c>
      <c r="AK925" s="220" t="n">
        <f aca="false">AND( SeqBeg&lt;=Beg  , End &lt;=SeqEnd )</f>
        <v>0</v>
      </c>
      <c r="AL925" s="212"/>
      <c r="AM925" s="212"/>
      <c r="AN925" s="213"/>
      <c r="AO925" s="147" t="s">
        <v>408</v>
      </c>
      <c r="AP925" s="147" t="s">
        <v>408</v>
      </c>
      <c r="AU925" s="147" t="s">
        <v>382</v>
      </c>
      <c r="AV925" s="212"/>
      <c r="AW925" s="222" t="str">
        <f aca="false">HYPERLINK(CONCATENATE("http://www.ncbi.nlm.nih.gov/nuccore/",BM925),BM925)</f>
        <v>JN415697</v>
      </c>
      <c r="AX925" s="219" t="str">
        <f aca="false">CONCATENATE(D925,IF(I925="","",CONCATENATE(".",I925)),IF(K925="","",CONCATENATE(".",K925)),IF(M925="","",CONCATENATE(".",M925)),IF(R925="","",CONCATENATE(".",R925)),IF(U925="","","(*)"))</f>
        <v>3c.DEU.pig.TiHo</v>
      </c>
      <c r="AY925" s="170" t="str">
        <f aca="false">CONCATENATE(BM925,".",BN925)</f>
        <v>JN415697.swine/Ger/10</v>
      </c>
      <c r="AZ925" s="171" t="str">
        <f aca="false">IF(AV925="",IF(ISNUMBER(FIND(".",A925)),LEFT(A925,FIND(".",A925)-1),A925),AV925)</f>
        <v>JN415697</v>
      </c>
      <c r="BA925" s="171" t="str">
        <f aca="false">IF(ISNUMBER(FIND("-",AZ925)),LEFT(AZ925,FIND("-",AZ925)-1),AZ925)</f>
        <v>JN415697</v>
      </c>
      <c r="BB925" s="170" t="str">
        <f aca="false"> MEGAname &amp; "="</f>
        <v>JN415697=</v>
      </c>
      <c r="BC925" s="170" t="str">
        <f aca="false">Clear &amp; IF(span ,"Span","out")</f>
        <v>JN415697=out</v>
      </c>
      <c r="BD925" s="170" t="str">
        <f aca="false">Clear &amp; IF(span, IF(B925=".","Selected",B925),"out")</f>
        <v>JN415697=out</v>
      </c>
      <c r="BE925" s="170" t="str">
        <f aca="false">Clear &amp; Strain</f>
        <v>JN415697=swine/Ger/10</v>
      </c>
      <c r="BF925" s="170" t="str">
        <f aca="false">CONCATENATE(A925,"=",F925,". ",AX925,IF(AB925="","",CONCATENATE(".",AB925)))</f>
        <v>JN415697=swine/Ger/10. 3c.DEU.pig.TiHo</v>
      </c>
      <c r="BG925" s="170" t="str">
        <f aca="false">CONCATENATE(A925,"=",F925,". ",AX925)</f>
        <v>JN415697=swine/Ger/10. 3c.DEU.pig.TiHo</v>
      </c>
      <c r="BH925" s="170" t="str">
        <f aca="false">CONCATENATE(A925,"=",AX925)</f>
        <v>JN415697=3c.DEU.pig.TiHo</v>
      </c>
      <c r="BI925" s="170" t="str">
        <f aca="false">CONCATENATE(A925,"=",ComForSubtype,D925)</f>
        <v>JN415697=3c</v>
      </c>
      <c r="BJ925" s="170" t="str">
        <f aca="false">CONCATENATE(A925,"=",E925)</f>
        <v>JN415697=3chi</v>
      </c>
      <c r="BK925" s="170" t="str">
        <f aca="false">CONCATENATE(A925,"=",C925)</f>
        <v>JN415697=3</v>
      </c>
      <c r="BL925" s="170" t="str">
        <f aca="false">CONCATENATE(D925,"=")</f>
        <v>3c=</v>
      </c>
      <c r="BM925" s="223" t="str">
        <f aca="false">IF(BA925="XX","",BA925)</f>
        <v>JN415697</v>
      </c>
      <c r="BN925" s="224" t="str">
        <f aca="false">CONCATENATE(IF(F925="","",F925),IF(G925="","",CONCATENATE(" / ",G925)))</f>
        <v>swine/Ger/10</v>
      </c>
      <c r="BO925" s="225" t="str">
        <f aca="false">AX925</f>
        <v>3c.DEU.pig.TiHo</v>
      </c>
      <c r="BP925" s="226" t="str">
        <f aca="false">IF(V925="","",V925)</f>
        <v/>
      </c>
      <c r="BQ925" s="226" t="str">
        <f aca="false">IF(W925="","",CONCATENATE(W925,IF(LEFT(AO925,1)="s","+","")))</f>
        <v>3c+</v>
      </c>
      <c r="BR925" s="226" t="str">
        <f aca="false">IF(X925="","",CONCATENATE(X925,IF(LEFT(AQ925,1)="s","+","")))</f>
        <v/>
      </c>
      <c r="BS925" s="226" t="str">
        <f aca="false">IF(Y925="","",CONCATENATE(Y925,IF(LEFT(AR925,1)="s","+","")))</f>
        <v/>
      </c>
      <c r="BT925" s="226" t="str">
        <f aca="false">IF(Z925="","",CONCATENATE(Z925,IF(LEFT(AS925,1)="s","+","")))</f>
        <v/>
      </c>
      <c r="BU925" s="227" t="str">
        <f aca="false">IF(AA925="","",CONCATENATE(AA925,IF(LEFT(AT925,1)="s","+","")))</f>
        <v/>
      </c>
      <c r="BV925" s="212"/>
      <c r="BW925" s="177" t="s">
        <v>2192</v>
      </c>
      <c r="BX925" s="170" t="str">
        <f aca="false">IF(BW925&lt;&gt;"",IF(ISNUMBER(FIND("=",BW925)),LEFT(BW925,FIND("=",BW925)-1),BW925),BW925)</f>
        <v>JN415697.swine/Ger/10</v>
      </c>
      <c r="BY925" s="170" t="str">
        <f aca="false">IF(BW925&lt;&gt;"",IF(ISNUMBER(FIND("=",BW925)),RIGHT(BW925,LEN(BW925)-FIND("=",BW925)),""),"")</f>
        <v>3c</v>
      </c>
      <c r="BZ925" s="170" t="str">
        <f aca="false">IF(BX925&lt;&gt;"",IF(ISNUMBER(FIND(".",BX925)),LEFT(BX925,FIND(".",BX925)-1),BX925),BX925)</f>
        <v>JN415697</v>
      </c>
      <c r="CA925" s="170" t="str">
        <f aca="false">IF(BX925&lt;&gt;"",IF(ISNUMBER(FIND(".",BX925)),RIGHT(BX925,LEN(BX925)-FIND(".",BX925)),""),"")</f>
        <v>swine/Ger/10</v>
      </c>
      <c r="CB925" s="212"/>
      <c r="CC925" s="170" t="str">
        <f aca="false">A925</f>
        <v>JN415697</v>
      </c>
      <c r="CD925" s="178" t="s">
        <v>339</v>
      </c>
      <c r="CE925" s="178" t="s">
        <v>340</v>
      </c>
      <c r="CF925" s="178" t="s">
        <v>341</v>
      </c>
      <c r="CG925" s="212"/>
      <c r="CH925" s="179"/>
      <c r="CI925" s="179"/>
      <c r="CJ925" s="179"/>
      <c r="CK925" s="212"/>
      <c r="CL925" s="212"/>
      <c r="CM925" s="170" t="str">
        <f aca="false">F925</f>
        <v>swine/Ger/10</v>
      </c>
      <c r="CN925" s="170" t="str">
        <f aca="false">IF(G925="","",G925)</f>
        <v/>
      </c>
      <c r="CO925" s="170" t="str">
        <f aca="false">CONCATENATE(H925,":",L925)</f>
        <v>Germany:</v>
      </c>
      <c r="CP925" s="170" t="str">
        <f aca="false">CONCATENATE(IF(Q925="","",CONCATENATE(Q925,"-")),IF(P925="","",CONCATENATE(P925,"-")),IF(O925="","",O925))</f>
        <v>2009</v>
      </c>
      <c r="CQ925" s="170" t="str">
        <f aca="false">IF(N925="","",N925)</f>
        <v>liver</v>
      </c>
      <c r="CR925" s="228" t="n">
        <f aca="false">C925</f>
        <v>3</v>
      </c>
      <c r="CS925" s="229" t="str">
        <f aca="false">D925</f>
        <v>3c</v>
      </c>
      <c r="CT925" s="170" t="str">
        <f aca="false">CONCATENATE(CD925," strain ",CM925," ",CL925,", partial cds")</f>
        <v>Hepatitis E virus strain swine/Ger/10 , partial cds</v>
      </c>
    </row>
    <row r="926" customFormat="false" ht="11.9" hidden="false" customHeight="true" outlineLevel="0" collapsed="false">
      <c r="A926" s="154" t="s">
        <v>2193</v>
      </c>
      <c r="B926" s="147" t="n">
        <v>3</v>
      </c>
      <c r="C926" s="148" t="n">
        <v>3</v>
      </c>
      <c r="D926" s="149" t="s">
        <v>947</v>
      </c>
      <c r="E926" s="150" t="s">
        <v>949</v>
      </c>
      <c r="F926" s="154" t="s">
        <v>2194</v>
      </c>
      <c r="G926" s="212"/>
      <c r="H926" s="146" t="s">
        <v>405</v>
      </c>
      <c r="I926" s="153" t="s">
        <v>412</v>
      </c>
      <c r="J926" s="146" t="s">
        <v>395</v>
      </c>
      <c r="K926" s="212"/>
      <c r="L926" s="212"/>
      <c r="M926" s="157" t="s">
        <v>367</v>
      </c>
      <c r="N926" s="158" t="s">
        <v>607</v>
      </c>
      <c r="O926" s="160" t="n">
        <v>2009</v>
      </c>
      <c r="P926" s="212"/>
      <c r="Q926" s="212"/>
      <c r="R926" s="146" t="s">
        <v>84</v>
      </c>
      <c r="T926" s="214"/>
      <c r="U926" s="215"/>
      <c r="V926" s="209"/>
      <c r="W926" s="163" t="s">
        <v>947</v>
      </c>
      <c r="X926" s="209"/>
      <c r="Y926" s="209"/>
      <c r="Z926" s="209"/>
      <c r="AA926" s="216"/>
      <c r="AB926" s="217"/>
      <c r="AC926" s="163" t="s">
        <v>354</v>
      </c>
      <c r="AD926" s="209"/>
      <c r="AE926" s="209"/>
      <c r="AF926" s="209"/>
      <c r="AG926" s="218"/>
      <c r="AH926" s="164" t="n">
        <v>134</v>
      </c>
      <c r="AI926" s="164" t="n">
        <v>375</v>
      </c>
      <c r="AJ926" s="219" t="n">
        <f aca="false">SeqEnd-SeqBeg+1</f>
        <v>242</v>
      </c>
      <c r="AK926" s="220" t="n">
        <f aca="false">AND( SeqBeg&lt;=Beg  , End &lt;=SeqEnd )</f>
        <v>0</v>
      </c>
      <c r="AL926" s="212"/>
      <c r="AM926" s="212"/>
      <c r="AN926" s="213"/>
      <c r="AO926" s="147" t="s">
        <v>419</v>
      </c>
      <c r="AP926" s="147" t="s">
        <v>419</v>
      </c>
      <c r="AU926" s="212"/>
      <c r="AV926" s="212"/>
      <c r="AW926" s="222" t="str">
        <f aca="false">HYPERLINK(CONCATENATE("http://www.ncbi.nlm.nih.gov/nuccore/",BM926),BM926)</f>
        <v>JN415698</v>
      </c>
      <c r="AX926" s="219" t="str">
        <f aca="false">CONCATENATE(D926,IF(I926="","",CONCATENATE(".",I926)),IF(K926="","",CONCATENATE(".",K926)),IF(M926="","",CONCATENATE(".",M926)),IF(R926="","",CONCATENATE(".",R926)),IF(U926="","","(*)"))</f>
        <v>3c.DEU.pig.TiHo</v>
      </c>
      <c r="AY926" s="170" t="str">
        <f aca="false">CONCATENATE(BM926,".",BN926)</f>
        <v>JN415698.swine/Ger/12</v>
      </c>
      <c r="AZ926" s="171" t="str">
        <f aca="false">IF(AV926="",IF(ISNUMBER(FIND(".",A926)),LEFT(A926,FIND(".",A926)-1),A926),AV926)</f>
        <v>JN415698</v>
      </c>
      <c r="BA926" s="171" t="str">
        <f aca="false">IF(ISNUMBER(FIND("-",AZ926)),LEFT(AZ926,FIND("-",AZ926)-1),AZ926)</f>
        <v>JN415698</v>
      </c>
      <c r="BB926" s="170" t="str">
        <f aca="false"> MEGAname &amp; "="</f>
        <v>JN415698=</v>
      </c>
      <c r="BC926" s="170" t="str">
        <f aca="false">Clear &amp; IF(span ,"Span","out")</f>
        <v>JN415698=out</v>
      </c>
      <c r="BD926" s="170" t="str">
        <f aca="false">Clear &amp; IF(span, IF(B926=".","Selected",B926),"out")</f>
        <v>JN415698=out</v>
      </c>
      <c r="BE926" s="170" t="str">
        <f aca="false">Clear &amp; Strain</f>
        <v>JN415698=swine/Ger/12</v>
      </c>
      <c r="BF926" s="170" t="str">
        <f aca="false">CONCATENATE(A926,"=",F926,". ",AX926,IF(AB926="","",CONCATENATE(".",AB926)))</f>
        <v>JN415698=swine/Ger/12. 3c.DEU.pig.TiHo</v>
      </c>
      <c r="BG926" s="170" t="str">
        <f aca="false">CONCATENATE(A926,"=",F926,". ",AX926)</f>
        <v>JN415698=swine/Ger/12. 3c.DEU.pig.TiHo</v>
      </c>
      <c r="BH926" s="170" t="str">
        <f aca="false">CONCATENATE(A926,"=",AX926)</f>
        <v>JN415698=3c.DEU.pig.TiHo</v>
      </c>
      <c r="BI926" s="170" t="str">
        <f aca="false">CONCATENATE(A926,"=",ComForSubtype,D926)</f>
        <v>JN415698=3c</v>
      </c>
      <c r="BJ926" s="170" t="str">
        <f aca="false">CONCATENATE(A926,"=",E926)</f>
        <v>JN415698=3chi</v>
      </c>
      <c r="BK926" s="170" t="str">
        <f aca="false">CONCATENATE(A926,"=",C926)</f>
        <v>JN415698=3</v>
      </c>
      <c r="BL926" s="170" t="str">
        <f aca="false">CONCATENATE(D926,"=")</f>
        <v>3c=</v>
      </c>
      <c r="BM926" s="223" t="str">
        <f aca="false">IF(BA926="XX","",BA926)</f>
        <v>JN415698</v>
      </c>
      <c r="BN926" s="224" t="str">
        <f aca="false">CONCATENATE(IF(F926="","",F926),IF(G926="","",CONCATENATE(" / ",G926)))</f>
        <v>swine/Ger/12</v>
      </c>
      <c r="BO926" s="225" t="str">
        <f aca="false">AX926</f>
        <v>3c.DEU.pig.TiHo</v>
      </c>
      <c r="BP926" s="226" t="str">
        <f aca="false">IF(V926="","",V926)</f>
        <v/>
      </c>
      <c r="BQ926" s="226" t="str">
        <f aca="false">IF(W926="","",CONCATENATE(W926,IF(LEFT(AO926,1)="s","+","")))</f>
        <v>3c</v>
      </c>
      <c r="BR926" s="226" t="str">
        <f aca="false">IF(X926="","",CONCATENATE(X926,IF(LEFT(AQ926,1)="s","+","")))</f>
        <v/>
      </c>
      <c r="BS926" s="226" t="str">
        <f aca="false">IF(Y926="","",CONCATENATE(Y926,IF(LEFT(AR926,1)="s","+","")))</f>
        <v/>
      </c>
      <c r="BT926" s="226" t="str">
        <f aca="false">IF(Z926="","",CONCATENATE(Z926,IF(LEFT(AS926,1)="s","+","")))</f>
        <v/>
      </c>
      <c r="BU926" s="227" t="str">
        <f aca="false">IF(AA926="","",CONCATENATE(AA926,IF(LEFT(AT926,1)="s","+","")))</f>
        <v/>
      </c>
      <c r="BV926" s="212"/>
      <c r="BW926" s="177" t="s">
        <v>2195</v>
      </c>
      <c r="BX926" s="170" t="str">
        <f aca="false">IF(BW926&lt;&gt;"",IF(ISNUMBER(FIND("=",BW926)),LEFT(BW926,FIND("=",BW926)-1),BW926),BW926)</f>
        <v>JN415698.swine/Ger/12</v>
      </c>
      <c r="BY926" s="170" t="str">
        <f aca="false">IF(BW926&lt;&gt;"",IF(ISNUMBER(FIND("=",BW926)),RIGHT(BW926,LEN(BW926)-FIND("=",BW926)),""),"")</f>
        <v>3c</v>
      </c>
      <c r="BZ926" s="170" t="str">
        <f aca="false">IF(BX926&lt;&gt;"",IF(ISNUMBER(FIND(".",BX926)),LEFT(BX926,FIND(".",BX926)-1),BX926),BX926)</f>
        <v>JN415698</v>
      </c>
      <c r="CA926" s="170" t="str">
        <f aca="false">IF(BX926&lt;&gt;"",IF(ISNUMBER(FIND(".",BX926)),RIGHT(BX926,LEN(BX926)-FIND(".",BX926)),""),"")</f>
        <v>swine/Ger/12</v>
      </c>
      <c r="CB926" s="212"/>
      <c r="CC926" s="170" t="str">
        <f aca="false">A926</f>
        <v>JN415698</v>
      </c>
      <c r="CD926" s="178" t="s">
        <v>339</v>
      </c>
      <c r="CE926" s="178" t="s">
        <v>340</v>
      </c>
      <c r="CF926" s="178" t="s">
        <v>341</v>
      </c>
      <c r="CG926" s="212"/>
      <c r="CH926" s="179"/>
      <c r="CI926" s="179"/>
      <c r="CJ926" s="179"/>
      <c r="CK926" s="212"/>
      <c r="CL926" s="212"/>
      <c r="CM926" s="170" t="str">
        <f aca="false">F926</f>
        <v>swine/Ger/12</v>
      </c>
      <c r="CN926" s="170" t="str">
        <f aca="false">IF(G926="","",G926)</f>
        <v/>
      </c>
      <c r="CO926" s="170" t="str">
        <f aca="false">CONCATENATE(H926,":",L926)</f>
        <v>Germany:</v>
      </c>
      <c r="CP926" s="170" t="str">
        <f aca="false">CONCATENATE(IF(Q926="","",CONCATENATE(Q926,"-")),IF(P926="","",CONCATENATE(P926,"-")),IF(O926="","",O926))</f>
        <v>2009</v>
      </c>
      <c r="CQ926" s="170" t="str">
        <f aca="false">IF(N926="","",N926)</f>
        <v>liver</v>
      </c>
      <c r="CR926" s="228" t="n">
        <f aca="false">C926</f>
        <v>3</v>
      </c>
      <c r="CS926" s="229" t="str">
        <f aca="false">D926</f>
        <v>3c</v>
      </c>
      <c r="CT926" s="170" t="str">
        <f aca="false">CONCATENATE(CD926," strain ",CM926," ",CL926,", partial cds")</f>
        <v>Hepatitis E virus strain swine/Ger/12 , partial cds</v>
      </c>
    </row>
    <row r="927" customFormat="false" ht="11.9" hidden="false" customHeight="true" outlineLevel="0" collapsed="false">
      <c r="A927" s="154" t="s">
        <v>2196</v>
      </c>
      <c r="B927" s="147" t="n">
        <v>3</v>
      </c>
      <c r="C927" s="148" t="n">
        <v>3</v>
      </c>
      <c r="D927" s="149" t="s">
        <v>947</v>
      </c>
      <c r="E927" s="150" t="s">
        <v>949</v>
      </c>
      <c r="F927" s="154" t="s">
        <v>2197</v>
      </c>
      <c r="G927" s="212"/>
      <c r="H927" s="146" t="s">
        <v>405</v>
      </c>
      <c r="I927" s="153" t="s">
        <v>412</v>
      </c>
      <c r="J927" s="146" t="s">
        <v>395</v>
      </c>
      <c r="K927" s="212"/>
      <c r="L927" s="212"/>
      <c r="M927" s="157" t="s">
        <v>367</v>
      </c>
      <c r="N927" s="158" t="s">
        <v>607</v>
      </c>
      <c r="O927" s="160" t="n">
        <v>2009</v>
      </c>
      <c r="P927" s="212"/>
      <c r="Q927" s="212"/>
      <c r="R927" s="146" t="s">
        <v>84</v>
      </c>
      <c r="T927" s="214"/>
      <c r="U927" s="215"/>
      <c r="V927" s="209"/>
      <c r="W927" s="163" t="s">
        <v>947</v>
      </c>
      <c r="X927" s="209"/>
      <c r="Y927" s="209"/>
      <c r="Z927" s="209"/>
      <c r="AA927" s="216"/>
      <c r="AB927" s="217"/>
      <c r="AC927" s="163" t="s">
        <v>354</v>
      </c>
      <c r="AD927" s="209"/>
      <c r="AE927" s="209"/>
      <c r="AF927" s="209"/>
      <c r="AG927" s="218"/>
      <c r="AH927" s="164" t="n">
        <v>134</v>
      </c>
      <c r="AI927" s="164" t="n">
        <v>375</v>
      </c>
      <c r="AJ927" s="219" t="n">
        <f aca="false">SeqEnd-SeqBeg+1</f>
        <v>242</v>
      </c>
      <c r="AK927" s="220" t="n">
        <f aca="false">AND( SeqBeg&lt;=Beg  , End &lt;=SeqEnd )</f>
        <v>0</v>
      </c>
      <c r="AL927" s="212"/>
      <c r="AM927" s="212"/>
      <c r="AN927" s="213"/>
      <c r="AO927" s="147" t="s">
        <v>419</v>
      </c>
      <c r="AP927" s="147" t="s">
        <v>419</v>
      </c>
      <c r="AV927" s="212"/>
      <c r="AW927" s="222" t="str">
        <f aca="false">HYPERLINK(CONCATENATE("http://www.ncbi.nlm.nih.gov/nuccore/",BM927),BM927)</f>
        <v>JN415701</v>
      </c>
      <c r="AX927" s="219" t="str">
        <f aca="false">CONCATENATE(D927,IF(I927="","",CONCATENATE(".",I927)),IF(K927="","",CONCATENATE(".",K927)),IF(M927="","",CONCATENATE(".",M927)),IF(R927="","",CONCATENATE(".",R927)),IF(U927="","","(*)"))</f>
        <v>3c.DEU.pig.TiHo</v>
      </c>
      <c r="AY927" s="170" t="str">
        <f aca="false">CONCATENATE(BM927,".",BN927)</f>
        <v>JN415701.swine/Ger/16</v>
      </c>
      <c r="AZ927" s="171" t="str">
        <f aca="false">IF(AV927="",IF(ISNUMBER(FIND(".",A927)),LEFT(A927,FIND(".",A927)-1),A927),AV927)</f>
        <v>JN415701</v>
      </c>
      <c r="BA927" s="171" t="str">
        <f aca="false">IF(ISNUMBER(FIND("-",AZ927)),LEFT(AZ927,FIND("-",AZ927)-1),AZ927)</f>
        <v>JN415701</v>
      </c>
      <c r="BB927" s="170" t="str">
        <f aca="false"> MEGAname &amp; "="</f>
        <v>JN415701=</v>
      </c>
      <c r="BC927" s="170" t="str">
        <f aca="false">Clear &amp; IF(span ,"Span","out")</f>
        <v>JN415701=out</v>
      </c>
      <c r="BD927" s="170" t="str">
        <f aca="false">Clear &amp; IF(span, IF(B927=".","Selected",B927),"out")</f>
        <v>JN415701=out</v>
      </c>
      <c r="BE927" s="170" t="str">
        <f aca="false">Clear &amp; Strain</f>
        <v>JN415701=swine/Ger/16</v>
      </c>
      <c r="BF927" s="170" t="str">
        <f aca="false">CONCATENATE(A927,"=",F927,". ",AX927,IF(AB927="","",CONCATENATE(".",AB927)))</f>
        <v>JN415701=swine/Ger/16. 3c.DEU.pig.TiHo</v>
      </c>
      <c r="BG927" s="170" t="str">
        <f aca="false">CONCATENATE(A927,"=",F927,". ",AX927)</f>
        <v>JN415701=swine/Ger/16. 3c.DEU.pig.TiHo</v>
      </c>
      <c r="BH927" s="170" t="str">
        <f aca="false">CONCATENATE(A927,"=",AX927)</f>
        <v>JN415701=3c.DEU.pig.TiHo</v>
      </c>
      <c r="BI927" s="170" t="str">
        <f aca="false">CONCATENATE(A927,"=",ComForSubtype,D927)</f>
        <v>JN415701=3c</v>
      </c>
      <c r="BJ927" s="170" t="str">
        <f aca="false">CONCATENATE(A927,"=",E927)</f>
        <v>JN415701=3chi</v>
      </c>
      <c r="BK927" s="170" t="str">
        <f aca="false">CONCATENATE(A927,"=",C927)</f>
        <v>JN415701=3</v>
      </c>
      <c r="BL927" s="170" t="str">
        <f aca="false">CONCATENATE(D927,"=")</f>
        <v>3c=</v>
      </c>
      <c r="BM927" s="223" t="str">
        <f aca="false">IF(BA927="XX","",BA927)</f>
        <v>JN415701</v>
      </c>
      <c r="BN927" s="224" t="str">
        <f aca="false">CONCATENATE(IF(F927="","",F927),IF(G927="","",CONCATENATE(" / ",G927)))</f>
        <v>swine/Ger/16</v>
      </c>
      <c r="BO927" s="225" t="str">
        <f aca="false">AX927</f>
        <v>3c.DEU.pig.TiHo</v>
      </c>
      <c r="BP927" s="226" t="str">
        <f aca="false">IF(V927="","",V927)</f>
        <v/>
      </c>
      <c r="BQ927" s="226" t="str">
        <f aca="false">IF(W927="","",CONCATENATE(W927,IF(LEFT(AO927,1)="s","+","")))</f>
        <v>3c</v>
      </c>
      <c r="BR927" s="226" t="str">
        <f aca="false">IF(X927="","",CONCATENATE(X927,IF(LEFT(AQ927,1)="s","+","")))</f>
        <v/>
      </c>
      <c r="BS927" s="226" t="str">
        <f aca="false">IF(Y927="","",CONCATENATE(Y927,IF(LEFT(AR927,1)="s","+","")))</f>
        <v/>
      </c>
      <c r="BT927" s="226" t="str">
        <f aca="false">IF(Z927="","",CONCATENATE(Z927,IF(LEFT(AS927,1)="s","+","")))</f>
        <v/>
      </c>
      <c r="BU927" s="227" t="str">
        <f aca="false">IF(AA927="","",CONCATENATE(AA927,IF(LEFT(AT927,1)="s","+","")))</f>
        <v/>
      </c>
      <c r="BV927" s="212"/>
      <c r="BW927" s="177" t="s">
        <v>2198</v>
      </c>
      <c r="BX927" s="170" t="str">
        <f aca="false">IF(BW927&lt;&gt;"",IF(ISNUMBER(FIND("=",BW927)),LEFT(BW927,FIND("=",BW927)-1),BW927),BW927)</f>
        <v>JN415701.swine/Ger/16</v>
      </c>
      <c r="BY927" s="170" t="str">
        <f aca="false">IF(BW927&lt;&gt;"",IF(ISNUMBER(FIND("=",BW927)),RIGHT(BW927,LEN(BW927)-FIND("=",BW927)),""),"")</f>
        <v>3c</v>
      </c>
      <c r="BZ927" s="170" t="str">
        <f aca="false">IF(BX927&lt;&gt;"",IF(ISNUMBER(FIND(".",BX927)),LEFT(BX927,FIND(".",BX927)-1),BX927),BX927)</f>
        <v>JN415701</v>
      </c>
      <c r="CA927" s="170" t="str">
        <f aca="false">IF(BX927&lt;&gt;"",IF(ISNUMBER(FIND(".",BX927)),RIGHT(BX927,LEN(BX927)-FIND(".",BX927)),""),"")</f>
        <v>swine/Ger/16</v>
      </c>
      <c r="CB927" s="212"/>
      <c r="CC927" s="170" t="str">
        <f aca="false">A927</f>
        <v>JN415701</v>
      </c>
      <c r="CD927" s="178" t="s">
        <v>339</v>
      </c>
      <c r="CE927" s="178" t="s">
        <v>340</v>
      </c>
      <c r="CF927" s="178" t="s">
        <v>341</v>
      </c>
      <c r="CG927" s="212"/>
      <c r="CH927" s="179"/>
      <c r="CI927" s="179"/>
      <c r="CJ927" s="179"/>
      <c r="CK927" s="212"/>
      <c r="CL927" s="212"/>
      <c r="CM927" s="170" t="str">
        <f aca="false">F927</f>
        <v>swine/Ger/16</v>
      </c>
      <c r="CN927" s="170" t="str">
        <f aca="false">IF(G927="","",G927)</f>
        <v/>
      </c>
      <c r="CO927" s="170" t="str">
        <f aca="false">CONCATENATE(H927,":",L927)</f>
        <v>Germany:</v>
      </c>
      <c r="CP927" s="170" t="str">
        <f aca="false">CONCATENATE(IF(Q927="","",CONCATENATE(Q927,"-")),IF(P927="","",CONCATENATE(P927,"-")),IF(O927="","",O927))</f>
        <v>2009</v>
      </c>
      <c r="CQ927" s="170" t="str">
        <f aca="false">IF(N927="","",N927)</f>
        <v>liver</v>
      </c>
      <c r="CR927" s="228" t="n">
        <f aca="false">C927</f>
        <v>3</v>
      </c>
      <c r="CS927" s="229" t="str">
        <f aca="false">D927</f>
        <v>3c</v>
      </c>
      <c r="CT927" s="170" t="str">
        <f aca="false">CONCATENATE(CD927," strain ",CM927," ",CL927,", partial cds")</f>
        <v>Hepatitis E virus strain swine/Ger/16 , partial cds</v>
      </c>
    </row>
    <row r="928" customFormat="false" ht="11.9" hidden="false" customHeight="true" outlineLevel="0" collapsed="false">
      <c r="A928" s="154" t="s">
        <v>2199</v>
      </c>
      <c r="B928" s="147" t="n">
        <v>3</v>
      </c>
      <c r="C928" s="148" t="n">
        <v>3</v>
      </c>
      <c r="D928" s="149" t="s">
        <v>947</v>
      </c>
      <c r="E928" s="150" t="s">
        <v>949</v>
      </c>
      <c r="F928" s="154" t="s">
        <v>2200</v>
      </c>
      <c r="G928" s="212"/>
      <c r="H928" s="146" t="s">
        <v>405</v>
      </c>
      <c r="I928" s="153" t="s">
        <v>412</v>
      </c>
      <c r="J928" s="146" t="s">
        <v>395</v>
      </c>
      <c r="K928" s="212"/>
      <c r="L928" s="212"/>
      <c r="M928" s="157" t="s">
        <v>367</v>
      </c>
      <c r="N928" s="158" t="s">
        <v>607</v>
      </c>
      <c r="O928" s="160" t="n">
        <v>2009</v>
      </c>
      <c r="P928" s="212"/>
      <c r="Q928" s="212"/>
      <c r="R928" s="146" t="s">
        <v>84</v>
      </c>
      <c r="T928" s="214"/>
      <c r="U928" s="215"/>
      <c r="V928" s="209"/>
      <c r="W928" s="163" t="s">
        <v>947</v>
      </c>
      <c r="X928" s="209"/>
      <c r="Y928" s="147"/>
      <c r="Z928" s="209"/>
      <c r="AA928" s="216"/>
      <c r="AB928" s="217"/>
      <c r="AC928" s="163" t="s">
        <v>354</v>
      </c>
      <c r="AD928" s="209"/>
      <c r="AE928" s="209"/>
      <c r="AF928" s="209"/>
      <c r="AG928" s="218"/>
      <c r="AH928" s="164" t="n">
        <v>134</v>
      </c>
      <c r="AI928" s="164" t="n">
        <v>375</v>
      </c>
      <c r="AJ928" s="219" t="n">
        <f aca="false">SeqEnd-SeqBeg+1</f>
        <v>242</v>
      </c>
      <c r="AK928" s="220" t="n">
        <f aca="false">AND( SeqBeg&lt;=Beg  , End &lt;=SeqEnd )</f>
        <v>0</v>
      </c>
      <c r="AL928" s="212"/>
      <c r="AM928" s="212"/>
      <c r="AN928" s="213"/>
      <c r="AO928" s="147" t="s">
        <v>419</v>
      </c>
      <c r="AP928" s="147" t="s">
        <v>419</v>
      </c>
      <c r="AV928" s="212"/>
      <c r="AW928" s="222" t="str">
        <f aca="false">HYPERLINK(CONCATENATE("http://www.ncbi.nlm.nih.gov/nuccore/",BM928),BM928)</f>
        <v>JN415702</v>
      </c>
      <c r="AX928" s="219" t="str">
        <f aca="false">CONCATENATE(D928,IF(I928="","",CONCATENATE(".",I928)),IF(K928="","",CONCATENATE(".",K928)),IF(M928="","",CONCATENATE(".",M928)),IF(R928="","",CONCATENATE(".",R928)),IF(U928="","","(*)"))</f>
        <v>3c.DEU.pig.TiHo</v>
      </c>
      <c r="AY928" s="170" t="str">
        <f aca="false">CONCATENATE(BM928,".",BN928)</f>
        <v>JN415702.swine/Ger/17</v>
      </c>
      <c r="AZ928" s="171" t="str">
        <f aca="false">IF(AV928="",IF(ISNUMBER(FIND(".",A928)),LEFT(A928,FIND(".",A928)-1),A928),AV928)</f>
        <v>JN415702</v>
      </c>
      <c r="BA928" s="171" t="str">
        <f aca="false">IF(ISNUMBER(FIND("-",AZ928)),LEFT(AZ928,FIND("-",AZ928)-1),AZ928)</f>
        <v>JN415702</v>
      </c>
      <c r="BB928" s="170" t="str">
        <f aca="false"> MEGAname &amp; "="</f>
        <v>JN415702=</v>
      </c>
      <c r="BC928" s="170" t="str">
        <f aca="false">Clear &amp; IF(span ,"Span","out")</f>
        <v>JN415702=out</v>
      </c>
      <c r="BD928" s="170" t="str">
        <f aca="false">Clear &amp; IF(span, IF(B928=".","Selected",B928),"out")</f>
        <v>JN415702=out</v>
      </c>
      <c r="BE928" s="170" t="str">
        <f aca="false">Clear &amp; Strain</f>
        <v>JN415702=swine/Ger/17</v>
      </c>
      <c r="BF928" s="170" t="str">
        <f aca="false">CONCATENATE(A928,"=",F928,". ",AX928,IF(AB928="","",CONCATENATE(".",AB928)))</f>
        <v>JN415702=swine/Ger/17. 3c.DEU.pig.TiHo</v>
      </c>
      <c r="BG928" s="170" t="str">
        <f aca="false">CONCATENATE(A928,"=",F928,". ",AX928)</f>
        <v>JN415702=swine/Ger/17. 3c.DEU.pig.TiHo</v>
      </c>
      <c r="BH928" s="170" t="str">
        <f aca="false">CONCATENATE(A928,"=",AX928)</f>
        <v>JN415702=3c.DEU.pig.TiHo</v>
      </c>
      <c r="BI928" s="170" t="str">
        <f aca="false">CONCATENATE(A928,"=",ComForSubtype,D928)</f>
        <v>JN415702=3c</v>
      </c>
      <c r="BJ928" s="170" t="str">
        <f aca="false">CONCATENATE(A928,"=",E928)</f>
        <v>JN415702=3chi</v>
      </c>
      <c r="BK928" s="170" t="str">
        <f aca="false">CONCATENATE(A928,"=",C928)</f>
        <v>JN415702=3</v>
      </c>
      <c r="BL928" s="170" t="str">
        <f aca="false">CONCATENATE(D928,"=")</f>
        <v>3c=</v>
      </c>
      <c r="BM928" s="223" t="str">
        <f aca="false">IF(BA928="XX","",BA928)</f>
        <v>JN415702</v>
      </c>
      <c r="BN928" s="224" t="str">
        <f aca="false">CONCATENATE(IF(F928="","",F928),IF(G928="","",CONCATENATE(" / ",G928)))</f>
        <v>swine/Ger/17</v>
      </c>
      <c r="BO928" s="225" t="str">
        <f aca="false">AX928</f>
        <v>3c.DEU.pig.TiHo</v>
      </c>
      <c r="BP928" s="226" t="str">
        <f aca="false">IF(V928="","",V928)</f>
        <v/>
      </c>
      <c r="BQ928" s="226" t="str">
        <f aca="false">IF(W928="","",CONCATENATE(W928,IF(LEFT(AO928,1)="s","+","")))</f>
        <v>3c</v>
      </c>
      <c r="BR928" s="226" t="str">
        <f aca="false">IF(X928="","",CONCATENATE(X928,IF(LEFT(AQ928,1)="s","+","")))</f>
        <v/>
      </c>
      <c r="BS928" s="226" t="str">
        <f aca="false">IF(Y928="","",CONCATENATE(Y928,IF(LEFT(AR928,1)="s","+","")))</f>
        <v/>
      </c>
      <c r="BT928" s="226" t="str">
        <f aca="false">IF(Z928="","",CONCATENATE(Z928,IF(LEFT(AS928,1)="s","+","")))</f>
        <v/>
      </c>
      <c r="BU928" s="227" t="str">
        <f aca="false">IF(AA928="","",CONCATENATE(AA928,IF(LEFT(AT928,1)="s","+","")))</f>
        <v/>
      </c>
      <c r="BV928" s="212"/>
      <c r="BW928" s="177" t="s">
        <v>2201</v>
      </c>
      <c r="BX928" s="170" t="str">
        <f aca="false">IF(BW928&lt;&gt;"",IF(ISNUMBER(FIND("=",BW928)),LEFT(BW928,FIND("=",BW928)-1),BW928),BW928)</f>
        <v>JN415702.swine/Ger/17</v>
      </c>
      <c r="BY928" s="170" t="str">
        <f aca="false">IF(BW928&lt;&gt;"",IF(ISNUMBER(FIND("=",BW928)),RIGHT(BW928,LEN(BW928)-FIND("=",BW928)),""),"")</f>
        <v>3c</v>
      </c>
      <c r="BZ928" s="170" t="str">
        <f aca="false">IF(BX928&lt;&gt;"",IF(ISNUMBER(FIND(".",BX928)),LEFT(BX928,FIND(".",BX928)-1),BX928),BX928)</f>
        <v>JN415702</v>
      </c>
      <c r="CA928" s="170" t="str">
        <f aca="false">IF(BX928&lt;&gt;"",IF(ISNUMBER(FIND(".",BX928)),RIGHT(BX928,LEN(BX928)-FIND(".",BX928)),""),"")</f>
        <v>swine/Ger/17</v>
      </c>
      <c r="CB928" s="212"/>
      <c r="CC928" s="170" t="str">
        <f aca="false">A928</f>
        <v>JN415702</v>
      </c>
      <c r="CD928" s="178" t="s">
        <v>339</v>
      </c>
      <c r="CE928" s="178" t="s">
        <v>340</v>
      </c>
      <c r="CF928" s="178" t="s">
        <v>341</v>
      </c>
      <c r="CG928" s="212"/>
      <c r="CH928" s="179"/>
      <c r="CI928" s="179"/>
      <c r="CJ928" s="179"/>
      <c r="CK928" s="212"/>
      <c r="CL928" s="212"/>
      <c r="CM928" s="170" t="str">
        <f aca="false">F928</f>
        <v>swine/Ger/17</v>
      </c>
      <c r="CN928" s="170" t="str">
        <f aca="false">IF(G928="","",G928)</f>
        <v/>
      </c>
      <c r="CO928" s="170" t="str">
        <f aca="false">CONCATENATE(H928,":",L928)</f>
        <v>Germany:</v>
      </c>
      <c r="CP928" s="170" t="str">
        <f aca="false">CONCATENATE(IF(Q928="","",CONCATENATE(Q928,"-")),IF(P928="","",CONCATENATE(P928,"-")),IF(O928="","",O928))</f>
        <v>2009</v>
      </c>
      <c r="CQ928" s="170" t="str">
        <f aca="false">IF(N928="","",N928)</f>
        <v>liver</v>
      </c>
      <c r="CR928" s="228" t="n">
        <f aca="false">C928</f>
        <v>3</v>
      </c>
      <c r="CS928" s="229" t="str">
        <f aca="false">D928</f>
        <v>3c</v>
      </c>
      <c r="CT928" s="170" t="str">
        <f aca="false">CONCATENATE(CD928," strain ",CM928," ",CL928,", partial cds")</f>
        <v>Hepatitis E virus strain swine/Ger/17 , partial cds</v>
      </c>
    </row>
    <row r="929" customFormat="false" ht="11.9" hidden="false" customHeight="true" outlineLevel="0" collapsed="false">
      <c r="A929" s="154" t="s">
        <v>2202</v>
      </c>
      <c r="B929" s="147" t="n">
        <v>3</v>
      </c>
      <c r="C929" s="243" t="n">
        <v>3</v>
      </c>
      <c r="D929" s="149" t="s">
        <v>947</v>
      </c>
      <c r="E929" s="150" t="s">
        <v>949</v>
      </c>
      <c r="F929" s="154" t="s">
        <v>2203</v>
      </c>
      <c r="G929" s="212"/>
      <c r="H929" s="146" t="s">
        <v>405</v>
      </c>
      <c r="I929" s="153" t="s">
        <v>412</v>
      </c>
      <c r="J929" s="146" t="s">
        <v>395</v>
      </c>
      <c r="K929" s="287" t="s">
        <v>2011</v>
      </c>
      <c r="L929" s="231" t="s">
        <v>2012</v>
      </c>
      <c r="M929" s="157" t="s">
        <v>367</v>
      </c>
      <c r="N929" s="213"/>
      <c r="O929" s="160"/>
      <c r="P929" s="212"/>
      <c r="Q929" s="212"/>
      <c r="R929" s="146" t="s">
        <v>406</v>
      </c>
      <c r="T929" s="214"/>
      <c r="U929" s="215"/>
      <c r="V929" s="209"/>
      <c r="W929" s="163" t="s">
        <v>947</v>
      </c>
      <c r="X929" s="147"/>
      <c r="Y929" s="209"/>
      <c r="Z929" s="209"/>
      <c r="AB929" s="217"/>
      <c r="AC929" s="163" t="s">
        <v>354</v>
      </c>
      <c r="AD929" s="209"/>
      <c r="AE929" s="209"/>
      <c r="AF929" s="209"/>
      <c r="AG929" s="218"/>
      <c r="AH929" s="164" t="n">
        <v>134</v>
      </c>
      <c r="AI929" s="164" t="n">
        <v>375</v>
      </c>
      <c r="AJ929" s="219" t="n">
        <f aca="false">SeqEnd-SeqBeg+1</f>
        <v>242</v>
      </c>
      <c r="AK929" s="220" t="n">
        <f aca="false">AND( SeqBeg&lt;=Beg  , End &lt;=SeqEnd )</f>
        <v>0</v>
      </c>
      <c r="AL929" s="212"/>
      <c r="AM929" s="212"/>
      <c r="AN929" s="213"/>
      <c r="AO929" s="147" t="s">
        <v>419</v>
      </c>
      <c r="AP929" s="147" t="s">
        <v>419</v>
      </c>
      <c r="AV929" s="212"/>
      <c r="AW929" s="222" t="str">
        <f aca="false">HYPERLINK(CONCATENATE("http://www.ncbi.nlm.nih.gov/nuccore/",BM929),BM929)</f>
        <v>FR846455</v>
      </c>
      <c r="AX929" s="219" t="str">
        <f aca="false">CONCATENATE(D929,IF(I929="","",CONCATENATE(".",I929)),IF(K929="","",CONCATENATE(".",K929)),IF(M929="","",CONCATENATE(".",M929)),IF(R929="","",CONCATENATE(".",R929)),IF(U929="","","(*)"))</f>
        <v>3c.DEU.BY,Reg.pig.UReg</v>
      </c>
      <c r="AY929" s="170" t="str">
        <f aca="false">CONCATENATE(BM929,".",BN929)</f>
        <v>FR846455.swR269</v>
      </c>
      <c r="AZ929" s="171" t="str">
        <f aca="false">IF(AV929="",IF(ISNUMBER(FIND(".",A929)),LEFT(A929,FIND(".",A929)-1),A929),AV929)</f>
        <v>FR846455</v>
      </c>
      <c r="BA929" s="171" t="str">
        <f aca="false">IF(ISNUMBER(FIND("-",AZ929)),LEFT(AZ929,FIND("-",AZ929)-1),AZ929)</f>
        <v>FR846455</v>
      </c>
      <c r="BB929" s="170" t="str">
        <f aca="false"> MEGAname &amp; "="</f>
        <v>FR846455=</v>
      </c>
      <c r="BC929" s="170" t="str">
        <f aca="false">Clear &amp; IF(span ,"Span","out")</f>
        <v>FR846455=out</v>
      </c>
      <c r="BD929" s="170" t="str">
        <f aca="false">Clear &amp; IF(span, IF(B929=".","Selected",B929),"out")</f>
        <v>FR846455=out</v>
      </c>
      <c r="BE929" s="170" t="str">
        <f aca="false">Clear &amp; Strain</f>
        <v>FR846455=swR269</v>
      </c>
      <c r="BF929" s="170" t="str">
        <f aca="false">CONCATENATE(A929,"=",F929,". ",AX929,IF(AB929="","",CONCATENATE(".",AB929)))</f>
        <v>FR846455=swR269. 3c.DEU.BY,Reg.pig.UReg</v>
      </c>
      <c r="BG929" s="170" t="str">
        <f aca="false">CONCATENATE(A929,"=",F929,". ",AX929)</f>
        <v>FR846455=swR269. 3c.DEU.BY,Reg.pig.UReg</v>
      </c>
      <c r="BH929" s="170" t="str">
        <f aca="false">CONCATENATE(A929,"=",AX929)</f>
        <v>FR846455=3c.DEU.BY,Reg.pig.UReg</v>
      </c>
      <c r="BI929" s="170" t="str">
        <f aca="false">CONCATENATE(A929,"=",ComForSubtype,D929)</f>
        <v>FR846455=3c</v>
      </c>
      <c r="BJ929" s="170" t="str">
        <f aca="false">CONCATENATE(A929,"=",E929)</f>
        <v>FR846455=3chi</v>
      </c>
      <c r="BK929" s="170" t="str">
        <f aca="false">CONCATENATE(A929,"=",C929)</f>
        <v>FR846455=3</v>
      </c>
      <c r="BL929" s="170" t="str">
        <f aca="false">CONCATENATE(D929,"=")</f>
        <v>3c=</v>
      </c>
      <c r="BM929" s="223" t="str">
        <f aca="false">IF(BA929="XX","",BA929)</f>
        <v>FR846455</v>
      </c>
      <c r="BN929" s="224" t="str">
        <f aca="false">CONCATENATE(IF(F929="","",F929),IF(G929="","",CONCATENATE(" / ",G929)))</f>
        <v>swR269</v>
      </c>
      <c r="BO929" s="225" t="str">
        <f aca="false">AX929</f>
        <v>3c.DEU.BY,Reg.pig.UReg</v>
      </c>
      <c r="BP929" s="226" t="str">
        <f aca="false">IF(V929="","",V929)</f>
        <v/>
      </c>
      <c r="BQ929" s="226" t="str">
        <f aca="false">IF(W929="","",CONCATENATE(W929,IF(LEFT(AO929,1)="s","+","")))</f>
        <v>3c</v>
      </c>
      <c r="BR929" s="226" t="str">
        <f aca="false">IF(X929="","",CONCATENATE(X929,IF(LEFT(AQ929,1)="s","+","")))</f>
        <v/>
      </c>
      <c r="BS929" s="226" t="str">
        <f aca="false">IF(Y929="","",CONCATENATE(Y929,IF(LEFT(AR929,1)="s","+","")))</f>
        <v/>
      </c>
      <c r="BT929" s="226" t="str">
        <f aca="false">IF(Z929="","",CONCATENATE(Z929,IF(LEFT(AS929,1)="s","+","")))</f>
        <v/>
      </c>
      <c r="BU929" s="227" t="str">
        <f aca="false">IF(AA929="","",CONCATENATE(AA929,IF(LEFT(AT929,1)="s","+","")))</f>
        <v/>
      </c>
      <c r="BV929" s="212"/>
      <c r="BW929" s="177" t="s">
        <v>2204</v>
      </c>
      <c r="BX929" s="170" t="str">
        <f aca="false">IF(BW929&lt;&gt;"",IF(ISNUMBER(FIND("=",BW929)),LEFT(BW929,FIND("=",BW929)-1),BW929),BW929)</f>
        <v>FR846455</v>
      </c>
      <c r="BY929" s="170" t="str">
        <f aca="false">IF(BW929&lt;&gt;"",IF(ISNUMBER(FIND("=",BW929)),RIGHT(BW929,LEN(BW929)-FIND("=",BW929)),""),"")</f>
        <v>3c</v>
      </c>
      <c r="BZ929" s="170" t="str">
        <f aca="false">IF(BX929&lt;&gt;"",IF(ISNUMBER(FIND(".",BX929)),LEFT(BX929,FIND(".",BX929)-1),BX929),BX929)</f>
        <v>FR846455</v>
      </c>
      <c r="CA929" s="170" t="str">
        <f aca="false">IF(BX929&lt;&gt;"",IF(ISNUMBER(FIND(".",BX929)),RIGHT(BX929,LEN(BX929)-FIND(".",BX929)),""),"")</f>
        <v/>
      </c>
      <c r="CB929" s="212"/>
      <c r="CC929" s="170" t="str">
        <f aca="false">A929</f>
        <v>FR846455</v>
      </c>
      <c r="CD929" s="178" t="s">
        <v>339</v>
      </c>
      <c r="CE929" s="178" t="s">
        <v>340</v>
      </c>
      <c r="CF929" s="178" t="s">
        <v>341</v>
      </c>
      <c r="CG929" s="212"/>
      <c r="CH929" s="179"/>
      <c r="CI929" s="179"/>
      <c r="CJ929" s="179"/>
      <c r="CK929" s="212"/>
      <c r="CL929" s="212"/>
      <c r="CM929" s="170" t="str">
        <f aca="false">F929</f>
        <v>swR269</v>
      </c>
      <c r="CN929" s="170" t="str">
        <f aca="false">IF(G929="","",G929)</f>
        <v/>
      </c>
      <c r="CO929" s="170" t="str">
        <f aca="false">CONCATENATE(H929,":",L929)</f>
        <v>Germany:Bavaria, Regensburg</v>
      </c>
      <c r="CP929" s="170" t="str">
        <f aca="false">CONCATENATE(IF(Q929="","",CONCATENATE(Q929,"-")),IF(P929="","",CONCATENATE(P929,"-")),IF(O929="","",O929))</f>
        <v/>
      </c>
      <c r="CQ929" s="170" t="str">
        <f aca="false">IF(N929="","",N929)</f>
        <v/>
      </c>
      <c r="CR929" s="170" t="n">
        <f aca="false">C929</f>
        <v>3</v>
      </c>
      <c r="CS929" s="229" t="str">
        <f aca="false">D929</f>
        <v>3c</v>
      </c>
      <c r="CT929" s="170" t="str">
        <f aca="false">CONCATENATE(CD929," strain ",CM929," ",CL929,", partial cds")</f>
        <v>Hepatitis E virus strain swR269 , partial cds</v>
      </c>
    </row>
    <row r="930" customFormat="false" ht="11.9" hidden="false" customHeight="true" outlineLevel="0" collapsed="false">
      <c r="A930" s="154" t="s">
        <v>2205</v>
      </c>
      <c r="B930" s="147" t="n">
        <v>3</v>
      </c>
      <c r="C930" s="243" t="n">
        <v>3</v>
      </c>
      <c r="D930" s="149" t="s">
        <v>947</v>
      </c>
      <c r="E930" s="150" t="s">
        <v>949</v>
      </c>
      <c r="F930" s="154" t="s">
        <v>2206</v>
      </c>
      <c r="G930" s="212"/>
      <c r="H930" s="146" t="s">
        <v>405</v>
      </c>
      <c r="I930" s="153" t="s">
        <v>412</v>
      </c>
      <c r="J930" s="146" t="s">
        <v>395</v>
      </c>
      <c r="K930" s="212"/>
      <c r="L930" s="212"/>
      <c r="M930" s="157" t="s">
        <v>348</v>
      </c>
      <c r="N930" s="213"/>
      <c r="O930" s="160"/>
      <c r="P930" s="212"/>
      <c r="Q930" s="212"/>
      <c r="R930" s="146" t="s">
        <v>406</v>
      </c>
      <c r="T930" s="214"/>
      <c r="U930" s="215"/>
      <c r="V930" s="209"/>
      <c r="W930" s="244" t="s">
        <v>947</v>
      </c>
      <c r="X930" s="147"/>
      <c r="AA930" s="250"/>
      <c r="AB930" s="217"/>
      <c r="AC930" s="163" t="s">
        <v>354</v>
      </c>
      <c r="AH930" s="164" t="n">
        <v>134</v>
      </c>
      <c r="AI930" s="164" t="n">
        <v>375</v>
      </c>
      <c r="AJ930" s="219" t="n">
        <f aca="false">SeqEnd-SeqBeg+1</f>
        <v>242</v>
      </c>
      <c r="AK930" s="220" t="n">
        <f aca="false">AND( SeqBeg&lt;=Beg  , End &lt;=SeqEnd )</f>
        <v>0</v>
      </c>
      <c r="AL930" s="212"/>
      <c r="AM930" s="212"/>
      <c r="AN930" s="213"/>
      <c r="AO930" s="147" t="s">
        <v>419</v>
      </c>
      <c r="AP930" s="147" t="s">
        <v>419</v>
      </c>
      <c r="AU930" s="212"/>
      <c r="AV930" s="212"/>
      <c r="AW930" s="222" t="str">
        <f aca="false">HYPERLINK(CONCATENATE("http://www.ncbi.nlm.nih.gov/nuccore/",BM930),BM930)</f>
        <v>EU879109</v>
      </c>
      <c r="AX930" s="219" t="str">
        <f aca="false">CONCATENATE(D930,IF(I930="","",CONCATENATE(".",I930)),IF(K930="","",CONCATENATE(".",K930)),IF(M930="","",CONCATENATE(".",M930)),IF(R930="","",CONCATENATE(".",R930)),IF(U930="","","(*)"))</f>
        <v>3c.DEU.hum.UReg</v>
      </c>
      <c r="AY930" s="170" t="str">
        <f aca="false">CONCATENATE(BM930,".",BN930)</f>
        <v>EU879109.V0703163</v>
      </c>
      <c r="AZ930" s="171" t="str">
        <f aca="false">IF(AV930="",IF(ISNUMBER(FIND(".",A930)),LEFT(A930,FIND(".",A930)-1),A930),AV930)</f>
        <v>EU879109</v>
      </c>
      <c r="BA930" s="171" t="str">
        <f aca="false">IF(ISNUMBER(FIND("-",AZ930)),LEFT(AZ930,FIND("-",AZ930)-1),AZ930)</f>
        <v>EU879109</v>
      </c>
      <c r="BB930" s="170" t="str">
        <f aca="false"> MEGAname &amp; "="</f>
        <v>EU879109=</v>
      </c>
      <c r="BC930" s="170" t="str">
        <f aca="false">Clear &amp; IF(span ,"Span","out")</f>
        <v>EU879109=out</v>
      </c>
      <c r="BD930" s="170" t="str">
        <f aca="false">Clear &amp; IF(span, IF(B930=".","Selected",B930),"out")</f>
        <v>EU879109=out</v>
      </c>
      <c r="BE930" s="170" t="str">
        <f aca="false">Clear &amp; Strain</f>
        <v>EU879109=V0703163</v>
      </c>
      <c r="BF930" s="170" t="str">
        <f aca="false">CONCATENATE(A930,"=",F930,". ",AX930,IF(AB930="","",CONCATENATE(".",AB930)))</f>
        <v>EU879109=V0703163. 3c.DEU.hum.UReg</v>
      </c>
      <c r="BG930" s="170" t="str">
        <f aca="false">CONCATENATE(A930,"=",F930,". ",AX930)</f>
        <v>EU879109=V0703163. 3c.DEU.hum.UReg</v>
      </c>
      <c r="BH930" s="170" t="str">
        <f aca="false">CONCATENATE(A930,"=",AX930)</f>
        <v>EU879109=3c.DEU.hum.UReg</v>
      </c>
      <c r="BI930" s="170" t="str">
        <f aca="false">CONCATENATE(A930,"=",ComForSubtype,D930)</f>
        <v>EU879109=3c</v>
      </c>
      <c r="BJ930" s="170" t="str">
        <f aca="false">CONCATENATE(A930,"=",E930)</f>
        <v>EU879109=3chi</v>
      </c>
      <c r="BK930" s="170" t="str">
        <f aca="false">CONCATENATE(A930,"=",C930)</f>
        <v>EU879109=3</v>
      </c>
      <c r="BL930" s="170" t="str">
        <f aca="false">CONCATENATE(D930,"=")</f>
        <v>3c=</v>
      </c>
      <c r="BM930" s="223" t="str">
        <f aca="false">IF(BA930="XX","",BA930)</f>
        <v>EU879109</v>
      </c>
      <c r="BN930" s="224" t="str">
        <f aca="false">CONCATENATE(IF(F930="","",F930),IF(G930="","",CONCATENATE(" / ",G930)))</f>
        <v>V0703163</v>
      </c>
      <c r="BO930" s="225" t="str">
        <f aca="false">AX930</f>
        <v>3c.DEU.hum.UReg</v>
      </c>
      <c r="BP930" s="226" t="str">
        <f aca="false">IF(V930="","",V930)</f>
        <v/>
      </c>
      <c r="BQ930" s="226" t="str">
        <f aca="false">IF(W930="","",CONCATENATE(W930,IF(LEFT(AO930,1)="s","+","")))</f>
        <v>3c</v>
      </c>
      <c r="BR930" s="226" t="str">
        <f aca="false">IF(X930="","",CONCATENATE(X930,IF(LEFT(AQ930,1)="s","+","")))</f>
        <v/>
      </c>
      <c r="BS930" s="226" t="str">
        <f aca="false">IF(Y930="","",CONCATENATE(Y930,IF(LEFT(AR930,1)="s","+","")))</f>
        <v/>
      </c>
      <c r="BT930" s="226" t="str">
        <f aca="false">IF(Z930="","",CONCATENATE(Z930,IF(LEFT(AS930,1)="s","+","")))</f>
        <v/>
      </c>
      <c r="BU930" s="227" t="str">
        <f aca="false">IF(AA930="","",CONCATENATE(AA930,IF(LEFT(AT930,1)="s","+","")))</f>
        <v/>
      </c>
      <c r="BV930" s="212"/>
      <c r="BW930" s="177" t="s">
        <v>2207</v>
      </c>
      <c r="BX930" s="170" t="str">
        <f aca="false">IF(BW930&lt;&gt;"",IF(ISNUMBER(FIND("=",BW930)),LEFT(BW930,FIND("=",BW930)-1),BW930),BW930)</f>
        <v>EU879109</v>
      </c>
      <c r="BY930" s="170" t="str">
        <f aca="false">IF(BW930&lt;&gt;"",IF(ISNUMBER(FIND("=",BW930)),RIGHT(BW930,LEN(BW930)-FIND("=",BW930)),""),"")</f>
        <v>3c</v>
      </c>
      <c r="BZ930" s="170" t="str">
        <f aca="false">IF(BX930&lt;&gt;"",IF(ISNUMBER(FIND(".",BX930)),LEFT(BX930,FIND(".",BX930)-1),BX930),BX930)</f>
        <v>EU879109</v>
      </c>
      <c r="CA930" s="170" t="str">
        <f aca="false">IF(BX930&lt;&gt;"",IF(ISNUMBER(FIND(".",BX930)),RIGHT(BX930,LEN(BX930)-FIND(".",BX930)),""),"")</f>
        <v/>
      </c>
      <c r="CB930" s="212"/>
      <c r="CC930" s="170" t="str">
        <f aca="false">A930</f>
        <v>EU879109</v>
      </c>
      <c r="CD930" s="178" t="s">
        <v>339</v>
      </c>
      <c r="CE930" s="178" t="s">
        <v>340</v>
      </c>
      <c r="CF930" s="178" t="s">
        <v>341</v>
      </c>
      <c r="CG930" s="212"/>
      <c r="CH930" s="179"/>
      <c r="CI930" s="179"/>
      <c r="CJ930" s="179"/>
      <c r="CK930" s="212"/>
      <c r="CL930" s="212"/>
      <c r="CM930" s="170" t="str">
        <f aca="false">F930</f>
        <v>V0703163</v>
      </c>
      <c r="CN930" s="170" t="str">
        <f aca="false">IF(G930="","",G930)</f>
        <v/>
      </c>
      <c r="CO930" s="170" t="str">
        <f aca="false">CONCATENATE(H930,":",L930)</f>
        <v>Germany:</v>
      </c>
      <c r="CP930" s="170" t="str">
        <f aca="false">CONCATENATE(IF(Q930="","",CONCATENATE(Q930,"-")),IF(P930="","",CONCATENATE(P930,"-")),IF(O930="","",O930))</f>
        <v/>
      </c>
      <c r="CQ930" s="170" t="str">
        <f aca="false">IF(N930="","",N930)</f>
        <v/>
      </c>
      <c r="CR930" s="170" t="n">
        <f aca="false">C930</f>
        <v>3</v>
      </c>
      <c r="CS930" s="229" t="str">
        <f aca="false">D930</f>
        <v>3c</v>
      </c>
      <c r="CT930" s="170" t="str">
        <f aca="false">CONCATENATE(CD930," strain ",CM930," ",CL930,", partial cds")</f>
        <v>Hepatitis E virus strain V0703163 , partial cds</v>
      </c>
    </row>
    <row r="931" customFormat="false" ht="11.9" hidden="false" customHeight="true" outlineLevel="0" collapsed="false">
      <c r="A931" s="154" t="s">
        <v>2208</v>
      </c>
      <c r="B931" s="147" t="n">
        <v>3</v>
      </c>
      <c r="C931" s="243" t="n">
        <v>3</v>
      </c>
      <c r="D931" s="149" t="s">
        <v>947</v>
      </c>
      <c r="E931" s="150" t="s">
        <v>949</v>
      </c>
      <c r="F931" s="154" t="s">
        <v>2209</v>
      </c>
      <c r="G931" s="212"/>
      <c r="H931" s="146" t="s">
        <v>405</v>
      </c>
      <c r="I931" s="153" t="s">
        <v>412</v>
      </c>
      <c r="J931" s="146" t="s">
        <v>395</v>
      </c>
      <c r="K931" s="155" t="s">
        <v>2210</v>
      </c>
      <c r="L931" s="231" t="s">
        <v>2210</v>
      </c>
      <c r="M931" s="157" t="s">
        <v>348</v>
      </c>
      <c r="N931" s="213"/>
      <c r="O931" s="160"/>
      <c r="P931" s="212"/>
      <c r="Q931" s="212"/>
      <c r="R931" s="146" t="s">
        <v>406</v>
      </c>
      <c r="T931" s="214"/>
      <c r="U931" s="215"/>
      <c r="V931" s="209"/>
      <c r="W931" s="244" t="s">
        <v>947</v>
      </c>
      <c r="AA931" s="250"/>
      <c r="AB931" s="217"/>
      <c r="AC931" s="163" t="s">
        <v>354</v>
      </c>
      <c r="AH931" s="164" t="n">
        <v>134</v>
      </c>
      <c r="AI931" s="164" t="n">
        <v>375</v>
      </c>
      <c r="AJ931" s="219" t="n">
        <f aca="false">SeqEnd-SeqBeg+1</f>
        <v>242</v>
      </c>
      <c r="AK931" s="220" t="n">
        <f aca="false">AND( SeqBeg&lt;=Beg  , End &lt;=SeqEnd )</f>
        <v>0</v>
      </c>
      <c r="AL931" s="212"/>
      <c r="AM931" s="212"/>
      <c r="AN931" s="213"/>
      <c r="AO931" s="147" t="s">
        <v>419</v>
      </c>
      <c r="AP931" s="147" t="s">
        <v>419</v>
      </c>
      <c r="AV931" s="212"/>
      <c r="AW931" s="222" t="str">
        <f aca="false">HYPERLINK(CONCATENATE("http://www.ncbi.nlm.nih.gov/nuccore/",BM931),BM931)</f>
        <v>EU879111</v>
      </c>
      <c r="AX931" s="219" t="str">
        <f aca="false">CONCATENATE(D931,IF(I931="","",CONCATENATE(".",I931)),IF(K931="","",CONCATENATE(".",K931)),IF(M931="","",CONCATENATE(".",M931)),IF(R931="","",CONCATENATE(".",R931)),IF(U931="","","(*)"))</f>
        <v>3c.DEU.Berlin.hum.UReg</v>
      </c>
      <c r="AY931" s="170" t="str">
        <f aca="false">CONCATENATE(BM931,".",BN931)</f>
        <v>EU879111.V0706586</v>
      </c>
      <c r="AZ931" s="171" t="str">
        <f aca="false">IF(AV931="",IF(ISNUMBER(FIND(".",A931)),LEFT(A931,FIND(".",A931)-1),A931),AV931)</f>
        <v>EU879111</v>
      </c>
      <c r="BA931" s="171" t="str">
        <f aca="false">IF(ISNUMBER(FIND("-",AZ931)),LEFT(AZ931,FIND("-",AZ931)-1),AZ931)</f>
        <v>EU879111</v>
      </c>
      <c r="BB931" s="170" t="str">
        <f aca="false"> MEGAname &amp; "="</f>
        <v>EU879111=</v>
      </c>
      <c r="BC931" s="170" t="str">
        <f aca="false">Clear &amp; IF(span ,"Span","out")</f>
        <v>EU879111=out</v>
      </c>
      <c r="BD931" s="170" t="str">
        <f aca="false">Clear &amp; IF(span, IF(B931=".","Selected",B931),"out")</f>
        <v>EU879111=out</v>
      </c>
      <c r="BE931" s="170" t="str">
        <f aca="false">Clear &amp; Strain</f>
        <v>EU879111=V0706586</v>
      </c>
      <c r="BF931" s="170" t="str">
        <f aca="false">CONCATENATE(A931,"=",F931,". ",AX931,IF(AB931="","",CONCATENATE(".",AB931)))</f>
        <v>EU879111=V0706586. 3c.DEU.Berlin.hum.UReg</v>
      </c>
      <c r="BG931" s="170" t="str">
        <f aca="false">CONCATENATE(A931,"=",F931,". ",AX931)</f>
        <v>EU879111=V0706586. 3c.DEU.Berlin.hum.UReg</v>
      </c>
      <c r="BH931" s="170" t="str">
        <f aca="false">CONCATENATE(A931,"=",AX931)</f>
        <v>EU879111=3c.DEU.Berlin.hum.UReg</v>
      </c>
      <c r="BI931" s="170" t="str">
        <f aca="false">CONCATENATE(A931,"=",ComForSubtype,D931)</f>
        <v>EU879111=3c</v>
      </c>
      <c r="BJ931" s="170" t="str">
        <f aca="false">CONCATENATE(A931,"=",E931)</f>
        <v>EU879111=3chi</v>
      </c>
      <c r="BK931" s="170" t="str">
        <f aca="false">CONCATENATE(A931,"=",C931)</f>
        <v>EU879111=3</v>
      </c>
      <c r="BL931" s="170" t="str">
        <f aca="false">CONCATENATE(D931,"=")</f>
        <v>3c=</v>
      </c>
      <c r="BM931" s="223" t="str">
        <f aca="false">IF(BA931="XX","",BA931)</f>
        <v>EU879111</v>
      </c>
      <c r="BN931" s="224" t="str">
        <f aca="false">CONCATENATE(IF(F931="","",F931),IF(G931="","",CONCATENATE(" / ",G931)))</f>
        <v>V0706586</v>
      </c>
      <c r="BO931" s="225" t="str">
        <f aca="false">AX931</f>
        <v>3c.DEU.Berlin.hum.UReg</v>
      </c>
      <c r="BP931" s="226" t="str">
        <f aca="false">IF(V931="","",V931)</f>
        <v/>
      </c>
      <c r="BQ931" s="226" t="str">
        <f aca="false">IF(W931="","",CONCATENATE(W931,IF(LEFT(AO931,1)="s","+","")))</f>
        <v>3c</v>
      </c>
      <c r="BR931" s="226" t="str">
        <f aca="false">IF(X931="","",CONCATENATE(X931,IF(LEFT(AQ931,1)="s","+","")))</f>
        <v/>
      </c>
      <c r="BS931" s="226" t="str">
        <f aca="false">IF(Y931="","",CONCATENATE(Y931,IF(LEFT(AR931,1)="s","+","")))</f>
        <v/>
      </c>
      <c r="BT931" s="226" t="str">
        <f aca="false">IF(Z931="","",CONCATENATE(Z931,IF(LEFT(AS931,1)="s","+","")))</f>
        <v/>
      </c>
      <c r="BU931" s="227" t="str">
        <f aca="false">IF(AA931="","",CONCATENATE(AA931,IF(LEFT(AT931,1)="s","+","")))</f>
        <v/>
      </c>
      <c r="BV931" s="212"/>
      <c r="BW931" s="177" t="s">
        <v>2211</v>
      </c>
      <c r="BX931" s="170" t="str">
        <f aca="false">IF(BW931&lt;&gt;"",IF(ISNUMBER(FIND("=",BW931)),LEFT(BW931,FIND("=",BW931)-1),BW931),BW931)</f>
        <v>EU879111</v>
      </c>
      <c r="BY931" s="170" t="str">
        <f aca="false">IF(BW931&lt;&gt;"",IF(ISNUMBER(FIND("=",BW931)),RIGHT(BW931,LEN(BW931)-FIND("=",BW931)),""),"")</f>
        <v>3c</v>
      </c>
      <c r="BZ931" s="170" t="str">
        <f aca="false">IF(BX931&lt;&gt;"",IF(ISNUMBER(FIND(".",BX931)),LEFT(BX931,FIND(".",BX931)-1),BX931),BX931)</f>
        <v>EU879111</v>
      </c>
      <c r="CA931" s="170" t="str">
        <f aca="false">IF(BX931&lt;&gt;"",IF(ISNUMBER(FIND(".",BX931)),RIGHT(BX931,LEN(BX931)-FIND(".",BX931)),""),"")</f>
        <v/>
      </c>
      <c r="CB931" s="212"/>
      <c r="CC931" s="170" t="str">
        <f aca="false">A931</f>
        <v>EU879111</v>
      </c>
      <c r="CD931" s="178" t="s">
        <v>339</v>
      </c>
      <c r="CE931" s="178" t="s">
        <v>340</v>
      </c>
      <c r="CF931" s="178" t="s">
        <v>341</v>
      </c>
      <c r="CG931" s="212"/>
      <c r="CH931" s="179"/>
      <c r="CI931" s="179"/>
      <c r="CJ931" s="179"/>
      <c r="CK931" s="212"/>
      <c r="CL931" s="212"/>
      <c r="CM931" s="170" t="str">
        <f aca="false">F931</f>
        <v>V0706586</v>
      </c>
      <c r="CN931" s="170" t="str">
        <f aca="false">IF(G931="","",G931)</f>
        <v/>
      </c>
      <c r="CO931" s="170" t="str">
        <f aca="false">CONCATENATE(H931,":",L931)</f>
        <v>Germany:Berlin</v>
      </c>
      <c r="CP931" s="170" t="str">
        <f aca="false">CONCATENATE(IF(Q931="","",CONCATENATE(Q931,"-")),IF(P931="","",CONCATENATE(P931,"-")),IF(O931="","",O931))</f>
        <v/>
      </c>
      <c r="CQ931" s="170" t="str">
        <f aca="false">IF(N931="","",N931)</f>
        <v/>
      </c>
      <c r="CR931" s="170" t="n">
        <f aca="false">C931</f>
        <v>3</v>
      </c>
      <c r="CS931" s="229" t="str">
        <f aca="false">D931</f>
        <v>3c</v>
      </c>
      <c r="CT931" s="170" t="str">
        <f aca="false">CONCATENATE(CD931," strain ",CM931," ",CL931,", partial cds")</f>
        <v>Hepatitis E virus strain V0706586 , partial cds</v>
      </c>
    </row>
    <row r="932" customFormat="false" ht="11.9" hidden="false" customHeight="true" outlineLevel="0" collapsed="false">
      <c r="A932" s="154" t="s">
        <v>2212</v>
      </c>
      <c r="B932" s="147" t="n">
        <v>3</v>
      </c>
      <c r="C932" s="243" t="n">
        <v>3</v>
      </c>
      <c r="D932" s="149" t="s">
        <v>947</v>
      </c>
      <c r="E932" s="150" t="s">
        <v>949</v>
      </c>
      <c r="F932" s="154" t="s">
        <v>2213</v>
      </c>
      <c r="G932" s="212"/>
      <c r="H932" s="146" t="s">
        <v>405</v>
      </c>
      <c r="I932" s="153" t="s">
        <v>412</v>
      </c>
      <c r="J932" s="146" t="s">
        <v>395</v>
      </c>
      <c r="K932" s="155" t="s">
        <v>2214</v>
      </c>
      <c r="L932" s="231" t="s">
        <v>2215</v>
      </c>
      <c r="M932" s="157" t="s">
        <v>348</v>
      </c>
      <c r="N932" s="213"/>
      <c r="O932" s="160"/>
      <c r="P932" s="212"/>
      <c r="Q932" s="212"/>
      <c r="R932" s="146" t="s">
        <v>406</v>
      </c>
      <c r="T932" s="214"/>
      <c r="U932" s="215"/>
      <c r="V932" s="209"/>
      <c r="W932" s="163" t="s">
        <v>947</v>
      </c>
      <c r="X932" s="209"/>
      <c r="Y932" s="209"/>
      <c r="Z932" s="209"/>
      <c r="AB932" s="217"/>
      <c r="AC932" s="163" t="s">
        <v>354</v>
      </c>
      <c r="AD932" s="209"/>
      <c r="AE932" s="209"/>
      <c r="AF932" s="209"/>
      <c r="AG932" s="218"/>
      <c r="AH932" s="164" t="n">
        <v>134</v>
      </c>
      <c r="AI932" s="164" t="n">
        <v>375</v>
      </c>
      <c r="AJ932" s="219" t="n">
        <f aca="false">SeqEnd-SeqBeg+1</f>
        <v>242</v>
      </c>
      <c r="AK932" s="220" t="n">
        <f aca="false">AND( SeqBeg&lt;=Beg  , End &lt;=SeqEnd )</f>
        <v>0</v>
      </c>
      <c r="AL932" s="212"/>
      <c r="AM932" s="212"/>
      <c r="AN932" s="213"/>
      <c r="AO932" s="147" t="s">
        <v>2216</v>
      </c>
      <c r="AP932" s="147" t="s">
        <v>2216</v>
      </c>
      <c r="AU932" s="147" t="s">
        <v>382</v>
      </c>
      <c r="AV932" s="212"/>
      <c r="AW932" s="222" t="str">
        <f aca="false">HYPERLINK(CONCATENATE("http://www.ncbi.nlm.nih.gov/nuccore/",BM932),BM932)</f>
        <v>FN994997</v>
      </c>
      <c r="AX932" s="219" t="str">
        <f aca="false">CONCATENATE(D932,IF(I932="","",CONCATENATE(".",I932)),IF(K932="","",CONCATENATE(".",K932)),IF(M932="","",CONCATENATE(".",M932)),IF(R932="","",CONCATENATE(".",R932)),IF(U932="","","(*)"))</f>
        <v>3c.DEU.NI.hum.UReg</v>
      </c>
      <c r="AY932" s="170" t="str">
        <f aca="false">CONCATENATE(BM932,".",BN932)</f>
        <v>FN994997.V1006699</v>
      </c>
      <c r="AZ932" s="171" t="str">
        <f aca="false">IF(AV932="",IF(ISNUMBER(FIND(".",A932)),LEFT(A932,FIND(".",A932)-1),A932),AV932)</f>
        <v>FN994997</v>
      </c>
      <c r="BA932" s="171" t="str">
        <f aca="false">IF(ISNUMBER(FIND("-",AZ932)),LEFT(AZ932,FIND("-",AZ932)-1),AZ932)</f>
        <v>FN994997</v>
      </c>
      <c r="BB932" s="170" t="str">
        <f aca="false"> MEGAname &amp; "="</f>
        <v>FN994997=</v>
      </c>
      <c r="BC932" s="170" t="str">
        <f aca="false">Clear &amp; IF(span ,"Span","out")</f>
        <v>FN994997=out</v>
      </c>
      <c r="BD932" s="170" t="str">
        <f aca="false">Clear &amp; IF(span, IF(B932=".","Selected",B932),"out")</f>
        <v>FN994997=out</v>
      </c>
      <c r="BE932" s="170" t="str">
        <f aca="false">Clear &amp; Strain</f>
        <v>FN994997=V1006699</v>
      </c>
      <c r="BF932" s="170" t="str">
        <f aca="false">CONCATENATE(A932,"=",F932,". ",AX932,IF(AB932="","",CONCATENATE(".",AB932)))</f>
        <v>FN994997=V1006699. 3c.DEU.NI.hum.UReg</v>
      </c>
      <c r="BG932" s="170" t="str">
        <f aca="false">CONCATENATE(A932,"=",F932,". ",AX932)</f>
        <v>FN994997=V1006699. 3c.DEU.NI.hum.UReg</v>
      </c>
      <c r="BH932" s="170" t="str">
        <f aca="false">CONCATENATE(A932,"=",AX932)</f>
        <v>FN994997=3c.DEU.NI.hum.UReg</v>
      </c>
      <c r="BI932" s="170" t="str">
        <f aca="false">CONCATENATE(A932,"=",ComForSubtype,D932)</f>
        <v>FN994997=3c</v>
      </c>
      <c r="BJ932" s="170" t="str">
        <f aca="false">CONCATENATE(A932,"=",E932)</f>
        <v>FN994997=3chi</v>
      </c>
      <c r="BK932" s="170" t="str">
        <f aca="false">CONCATENATE(A932,"=",C932)</f>
        <v>FN994997=3</v>
      </c>
      <c r="BL932" s="170" t="str">
        <f aca="false">CONCATENATE(D932,"=")</f>
        <v>3c=</v>
      </c>
      <c r="BM932" s="223" t="str">
        <f aca="false">IF(BA932="XX","",BA932)</f>
        <v>FN994997</v>
      </c>
      <c r="BN932" s="224" t="str">
        <f aca="false">CONCATENATE(IF(F932="","",F932),IF(G932="","",CONCATENATE(" / ",G932)))</f>
        <v>V1006699</v>
      </c>
      <c r="BO932" s="225" t="str">
        <f aca="false">AX932</f>
        <v>3c.DEU.NI.hum.UReg</v>
      </c>
      <c r="BP932" s="226" t="str">
        <f aca="false">IF(V932="","",V932)</f>
        <v/>
      </c>
      <c r="BQ932" s="226" t="str">
        <f aca="false">IF(W932="","",CONCATENATE(W932,IF(LEFT(AO932,1)="s","+","")))</f>
        <v>3c</v>
      </c>
      <c r="BR932" s="226" t="str">
        <f aca="false">IF(X932="","",CONCATENATE(X932,IF(LEFT(AQ932,1)="s","+","")))</f>
        <v/>
      </c>
      <c r="BS932" s="226" t="str">
        <f aca="false">IF(Y932="","",CONCATENATE(Y932,IF(LEFT(AR932,1)="s","+","")))</f>
        <v/>
      </c>
      <c r="BT932" s="226" t="str">
        <f aca="false">IF(Z932="","",CONCATENATE(Z932,IF(LEFT(AS932,1)="s","+","")))</f>
        <v/>
      </c>
      <c r="BU932" s="227" t="str">
        <f aca="false">IF(AA932="","",CONCATENATE(AA932,IF(LEFT(AT932,1)="s","+","")))</f>
        <v/>
      </c>
      <c r="BV932" s="212"/>
      <c r="BW932" s="177" t="s">
        <v>2217</v>
      </c>
      <c r="BX932" s="170" t="str">
        <f aca="false">IF(BW932&lt;&gt;"",IF(ISNUMBER(FIND("=",BW932)),LEFT(BW932,FIND("=",BW932)-1),BW932),BW932)</f>
        <v>FN994997</v>
      </c>
      <c r="BY932" s="170" t="str">
        <f aca="false">IF(BW932&lt;&gt;"",IF(ISNUMBER(FIND("=",BW932)),RIGHT(BW932,LEN(BW932)-FIND("=",BW932)),""),"")</f>
        <v>3c</v>
      </c>
      <c r="BZ932" s="170" t="str">
        <f aca="false">IF(BX932&lt;&gt;"",IF(ISNUMBER(FIND(".",BX932)),LEFT(BX932,FIND(".",BX932)-1),BX932),BX932)</f>
        <v>FN994997</v>
      </c>
      <c r="CA932" s="170" t="str">
        <f aca="false">IF(BX932&lt;&gt;"",IF(ISNUMBER(FIND(".",BX932)),RIGHT(BX932,LEN(BX932)-FIND(".",BX932)),""),"")</f>
        <v/>
      </c>
      <c r="CB932" s="212"/>
      <c r="CC932" s="170" t="str">
        <f aca="false">A932</f>
        <v>FN994997</v>
      </c>
      <c r="CD932" s="178" t="s">
        <v>339</v>
      </c>
      <c r="CE932" s="178" t="s">
        <v>340</v>
      </c>
      <c r="CF932" s="178" t="s">
        <v>341</v>
      </c>
      <c r="CG932" s="212"/>
      <c r="CH932" s="179"/>
      <c r="CI932" s="179"/>
      <c r="CJ932" s="179"/>
      <c r="CK932" s="212"/>
      <c r="CL932" s="212"/>
      <c r="CM932" s="170" t="str">
        <f aca="false">F932</f>
        <v>V1006699</v>
      </c>
      <c r="CN932" s="170" t="str">
        <f aca="false">IF(G932="","",G932)</f>
        <v/>
      </c>
      <c r="CO932" s="170" t="str">
        <f aca="false">CONCATENATE(H932,":",L932)</f>
        <v>Germany:Niedersachsen</v>
      </c>
      <c r="CP932" s="170" t="str">
        <f aca="false">CONCATENATE(IF(Q932="","",CONCATENATE(Q932,"-")),IF(P932="","",CONCATENATE(P932,"-")),IF(O932="","",O932))</f>
        <v/>
      </c>
      <c r="CQ932" s="170" t="str">
        <f aca="false">IF(N932="","",N932)</f>
        <v/>
      </c>
      <c r="CR932" s="170" t="n">
        <f aca="false">C932</f>
        <v>3</v>
      </c>
      <c r="CS932" s="229" t="str">
        <f aca="false">D932</f>
        <v>3c</v>
      </c>
      <c r="CT932" s="170" t="str">
        <f aca="false">CONCATENATE(CD932," strain ",CM932," ",CL932,", partial cds")</f>
        <v>Hepatitis E virus strain V1006699 , partial cds</v>
      </c>
    </row>
    <row r="933" customFormat="false" ht="11.9" hidden="false" customHeight="true" outlineLevel="0" collapsed="false">
      <c r="A933" s="154" t="s">
        <v>2218</v>
      </c>
      <c r="B933" s="147" t="n">
        <v>3</v>
      </c>
      <c r="C933" s="243" t="n">
        <v>3</v>
      </c>
      <c r="D933" s="149" t="s">
        <v>947</v>
      </c>
      <c r="E933" s="150" t="s">
        <v>949</v>
      </c>
      <c r="F933" s="154" t="s">
        <v>2010</v>
      </c>
      <c r="G933" s="212"/>
      <c r="H933" s="146" t="s">
        <v>405</v>
      </c>
      <c r="I933" s="153" t="s">
        <v>412</v>
      </c>
      <c r="J933" s="146" t="s">
        <v>395</v>
      </c>
      <c r="K933" s="287" t="s">
        <v>2011</v>
      </c>
      <c r="L933" s="231" t="s">
        <v>2012</v>
      </c>
      <c r="M933" s="157" t="s">
        <v>348</v>
      </c>
      <c r="N933" s="213"/>
      <c r="O933" s="160"/>
      <c r="P933" s="212"/>
      <c r="Q933" s="212"/>
      <c r="R933" s="146" t="s">
        <v>406</v>
      </c>
      <c r="T933" s="214"/>
      <c r="U933" s="215"/>
      <c r="V933" s="209"/>
      <c r="W933" s="163" t="s">
        <v>947</v>
      </c>
      <c r="X933" s="209"/>
      <c r="Y933" s="209"/>
      <c r="Z933" s="209"/>
      <c r="AB933" s="217"/>
      <c r="AC933" s="163" t="s">
        <v>354</v>
      </c>
      <c r="AD933" s="209"/>
      <c r="AE933" s="209"/>
      <c r="AF933" s="209"/>
      <c r="AG933" s="218"/>
      <c r="AH933" s="164" t="n">
        <v>134</v>
      </c>
      <c r="AI933" s="164" t="n">
        <v>375</v>
      </c>
      <c r="AJ933" s="219" t="n">
        <f aca="false">SeqEnd-SeqBeg+1</f>
        <v>242</v>
      </c>
      <c r="AK933" s="220" t="n">
        <f aca="false">AND( SeqBeg&lt;=Beg  , End &lt;=SeqEnd )</f>
        <v>0</v>
      </c>
      <c r="AL933" s="212"/>
      <c r="AM933" s="212"/>
      <c r="AN933" s="213"/>
      <c r="AO933" s="147" t="s">
        <v>419</v>
      </c>
      <c r="AP933" s="147" t="s">
        <v>419</v>
      </c>
      <c r="AV933" s="212"/>
      <c r="AW933" s="222" t="str">
        <f aca="false">HYPERLINK(CONCATENATE("http://www.ncbi.nlm.nih.gov/nuccore/",BM933),BM933)</f>
        <v>FN995000</v>
      </c>
      <c r="AX933" s="219" t="str">
        <f aca="false">CONCATENATE(D933,IF(I933="","",CONCATENATE(".",I933)),IF(K933="","",CONCATENATE(".",K933)),IF(M933="","",CONCATENATE(".",M933)),IF(R933="","",CONCATENATE(".",R933)),IF(U933="","","(*)"))</f>
        <v>3c.DEU.BY,Reg.hum.UReg</v>
      </c>
      <c r="AY933" s="170" t="str">
        <f aca="false">CONCATENATE(BM933,".",BN933)</f>
        <v>FN995000.V1007999</v>
      </c>
      <c r="AZ933" s="171" t="str">
        <f aca="false">IF(AV933="",IF(ISNUMBER(FIND(".",A933)),LEFT(A933,FIND(".",A933)-1),A933),AV933)</f>
        <v>FN995000</v>
      </c>
      <c r="BA933" s="171" t="str">
        <f aca="false">IF(ISNUMBER(FIND("-",AZ933)),LEFT(AZ933,FIND("-",AZ933)-1),AZ933)</f>
        <v>FN995000</v>
      </c>
      <c r="BB933" s="170" t="str">
        <f aca="false"> MEGAname &amp; "="</f>
        <v>FN995000=</v>
      </c>
      <c r="BC933" s="170" t="str">
        <f aca="false">Clear &amp; IF(span ,"Span","out")</f>
        <v>FN995000=out</v>
      </c>
      <c r="BD933" s="170" t="str">
        <f aca="false">Clear &amp; IF(span, IF(B933=".","Selected",B933),"out")</f>
        <v>FN995000=out</v>
      </c>
      <c r="BE933" s="170" t="str">
        <f aca="false">Clear &amp; Strain</f>
        <v>FN995000=V1007999</v>
      </c>
      <c r="BF933" s="170" t="str">
        <f aca="false">CONCATENATE(A933,"=",F933,". ",AX933,IF(AB933="","",CONCATENATE(".",AB933)))</f>
        <v>FN995000=V1007999. 3c.DEU.BY,Reg.hum.UReg</v>
      </c>
      <c r="BG933" s="170" t="str">
        <f aca="false">CONCATENATE(A933,"=",F933,". ",AX933)</f>
        <v>FN995000=V1007999. 3c.DEU.BY,Reg.hum.UReg</v>
      </c>
      <c r="BH933" s="170" t="str">
        <f aca="false">CONCATENATE(A933,"=",AX933)</f>
        <v>FN995000=3c.DEU.BY,Reg.hum.UReg</v>
      </c>
      <c r="BI933" s="170" t="str">
        <f aca="false">CONCATENATE(A933,"=",ComForSubtype,D933)</f>
        <v>FN995000=3c</v>
      </c>
      <c r="BJ933" s="170" t="str">
        <f aca="false">CONCATENATE(A933,"=",E933)</f>
        <v>FN995000=3chi</v>
      </c>
      <c r="BK933" s="170" t="str">
        <f aca="false">CONCATENATE(A933,"=",C933)</f>
        <v>FN995000=3</v>
      </c>
      <c r="BL933" s="170" t="str">
        <f aca="false">CONCATENATE(D933,"=")</f>
        <v>3c=</v>
      </c>
      <c r="BM933" s="223" t="str">
        <f aca="false">IF(BA933="XX","",BA933)</f>
        <v>FN995000</v>
      </c>
      <c r="BN933" s="224" t="str">
        <f aca="false">CONCATENATE(IF(F933="","",F933),IF(G933="","",CONCATENATE(" / ",G933)))</f>
        <v>V1007999</v>
      </c>
      <c r="BO933" s="225" t="str">
        <f aca="false">AX933</f>
        <v>3c.DEU.BY,Reg.hum.UReg</v>
      </c>
      <c r="BP933" s="226" t="str">
        <f aca="false">IF(V933="","",V933)</f>
        <v/>
      </c>
      <c r="BQ933" s="226" t="str">
        <f aca="false">IF(W933="","",CONCATENATE(W933,IF(LEFT(AO933,1)="s","+","")))</f>
        <v>3c</v>
      </c>
      <c r="BR933" s="226" t="str">
        <f aca="false">IF(X933="","",CONCATENATE(X933,IF(LEFT(AQ933,1)="s","+","")))</f>
        <v/>
      </c>
      <c r="BS933" s="226" t="str">
        <f aca="false">IF(Y933="","",CONCATENATE(Y933,IF(LEFT(AR933,1)="s","+","")))</f>
        <v/>
      </c>
      <c r="BT933" s="226" t="str">
        <f aca="false">IF(Z933="","",CONCATENATE(Z933,IF(LEFT(AS933,1)="s","+","")))</f>
        <v/>
      </c>
      <c r="BU933" s="227" t="str">
        <f aca="false">IF(AA933="","",CONCATENATE(AA933,IF(LEFT(AT933,1)="s","+","")))</f>
        <v/>
      </c>
      <c r="BV933" s="212"/>
      <c r="BW933" s="177" t="s">
        <v>2219</v>
      </c>
      <c r="BX933" s="170" t="str">
        <f aca="false">IF(BW933&lt;&gt;"",IF(ISNUMBER(FIND("=",BW933)),LEFT(BW933,FIND("=",BW933)-1),BW933),BW933)</f>
        <v>FN995000</v>
      </c>
      <c r="BY933" s="170" t="str">
        <f aca="false">IF(BW933&lt;&gt;"",IF(ISNUMBER(FIND("=",BW933)),RIGHT(BW933,LEN(BW933)-FIND("=",BW933)),""),"")</f>
        <v>3c</v>
      </c>
      <c r="BZ933" s="170" t="str">
        <f aca="false">IF(BX933&lt;&gt;"",IF(ISNUMBER(FIND(".",BX933)),LEFT(BX933,FIND(".",BX933)-1),BX933),BX933)</f>
        <v>FN995000</v>
      </c>
      <c r="CA933" s="170" t="str">
        <f aca="false">IF(BX933&lt;&gt;"",IF(ISNUMBER(FIND(".",BX933)),RIGHT(BX933,LEN(BX933)-FIND(".",BX933)),""),"")</f>
        <v/>
      </c>
      <c r="CB933" s="212"/>
      <c r="CC933" s="170" t="str">
        <f aca="false">A933</f>
        <v>FN995000</v>
      </c>
      <c r="CD933" s="178" t="s">
        <v>339</v>
      </c>
      <c r="CE933" s="178" t="s">
        <v>340</v>
      </c>
      <c r="CF933" s="178" t="s">
        <v>341</v>
      </c>
      <c r="CG933" s="212"/>
      <c r="CH933" s="179"/>
      <c r="CI933" s="179"/>
      <c r="CJ933" s="179"/>
      <c r="CK933" s="212"/>
      <c r="CL933" s="212"/>
      <c r="CM933" s="170" t="str">
        <f aca="false">F933</f>
        <v>V1007999</v>
      </c>
      <c r="CN933" s="170" t="str">
        <f aca="false">IF(G933="","",G933)</f>
        <v/>
      </c>
      <c r="CO933" s="170" t="str">
        <f aca="false">CONCATENATE(H933,":",L933)</f>
        <v>Germany:Bavaria, Regensburg</v>
      </c>
      <c r="CP933" s="170" t="str">
        <f aca="false">CONCATENATE(IF(Q933="","",CONCATENATE(Q933,"-")),IF(P933="","",CONCATENATE(P933,"-")),IF(O933="","",O933))</f>
        <v/>
      </c>
      <c r="CQ933" s="170" t="str">
        <f aca="false">IF(N933="","",N933)</f>
        <v/>
      </c>
      <c r="CR933" s="170" t="n">
        <f aca="false">C933</f>
        <v>3</v>
      </c>
      <c r="CS933" s="229" t="str">
        <f aca="false">D933</f>
        <v>3c</v>
      </c>
      <c r="CT933" s="170" t="str">
        <f aca="false">CONCATENATE(CD933," strain ",CM933," ",CL933,", partial cds")</f>
        <v>Hepatitis E virus strain V1007999 , partial cds</v>
      </c>
    </row>
    <row r="934" customFormat="false" ht="11.9" hidden="false" customHeight="true" outlineLevel="0" collapsed="false">
      <c r="A934" s="154" t="s">
        <v>2220</v>
      </c>
      <c r="B934" s="147" t="n">
        <v>3</v>
      </c>
      <c r="C934" s="243" t="n">
        <v>3</v>
      </c>
      <c r="D934" s="149" t="s">
        <v>947</v>
      </c>
      <c r="E934" s="150" t="s">
        <v>949</v>
      </c>
      <c r="F934" s="154" t="s">
        <v>2221</v>
      </c>
      <c r="G934" s="212"/>
      <c r="H934" s="146" t="s">
        <v>405</v>
      </c>
      <c r="I934" s="153" t="s">
        <v>412</v>
      </c>
      <c r="J934" s="146" t="s">
        <v>395</v>
      </c>
      <c r="K934" s="155" t="s">
        <v>711</v>
      </c>
      <c r="L934" s="231" t="s">
        <v>712</v>
      </c>
      <c r="M934" s="157" t="s">
        <v>348</v>
      </c>
      <c r="N934" s="213"/>
      <c r="O934" s="160"/>
      <c r="P934" s="212"/>
      <c r="Q934" s="212"/>
      <c r="R934" s="146" t="s">
        <v>406</v>
      </c>
      <c r="T934" s="214"/>
      <c r="U934" s="215"/>
      <c r="V934" s="209"/>
      <c r="W934" s="163" t="s">
        <v>947</v>
      </c>
      <c r="X934" s="209"/>
      <c r="Y934" s="209"/>
      <c r="Z934" s="209"/>
      <c r="AB934" s="217"/>
      <c r="AC934" s="163" t="s">
        <v>354</v>
      </c>
      <c r="AD934" s="209"/>
      <c r="AE934" s="209"/>
      <c r="AF934" s="209"/>
      <c r="AG934" s="218"/>
      <c r="AH934" s="164" t="n">
        <v>134</v>
      </c>
      <c r="AI934" s="164" t="n">
        <v>375</v>
      </c>
      <c r="AJ934" s="219" t="n">
        <f aca="false">SeqEnd-SeqBeg+1</f>
        <v>242</v>
      </c>
      <c r="AK934" s="220" t="n">
        <f aca="false">AND( SeqBeg&lt;=Beg  , End &lt;=SeqEnd )</f>
        <v>0</v>
      </c>
      <c r="AL934" s="212"/>
      <c r="AM934" s="212"/>
      <c r="AN934" s="213"/>
      <c r="AO934" s="147" t="s">
        <v>419</v>
      </c>
      <c r="AP934" s="147" t="s">
        <v>419</v>
      </c>
      <c r="AV934" s="212"/>
      <c r="AW934" s="222" t="str">
        <f aca="false">HYPERLINK(CONCATENATE("http://www.ncbi.nlm.nih.gov/nuccore/",BM934),BM934)</f>
        <v>FN985025</v>
      </c>
      <c r="AX934" s="219" t="str">
        <f aca="false">CONCATENATE(D934,IF(I934="","",CONCATENATE(".",I934)),IF(K934="","",CONCATENATE(".",K934)),IF(M934="","",CONCATENATE(".",M934)),IF(R934="","",CONCATENATE(".",R934)),IF(U934="","","(*)"))</f>
        <v>3c.DEU.BB.hum.UReg</v>
      </c>
      <c r="AY934" s="170" t="str">
        <f aca="false">CONCATENATE(BM934,".",BN934)</f>
        <v>FN985025.V1011293</v>
      </c>
      <c r="AZ934" s="171" t="str">
        <f aca="false">IF(AV934="",IF(ISNUMBER(FIND(".",A934)),LEFT(A934,FIND(".",A934)-1),A934),AV934)</f>
        <v>FN985025</v>
      </c>
      <c r="BA934" s="171" t="str">
        <f aca="false">IF(ISNUMBER(FIND("-",AZ934)),LEFT(AZ934,FIND("-",AZ934)-1),AZ934)</f>
        <v>FN985025</v>
      </c>
      <c r="BB934" s="170" t="str">
        <f aca="false"> MEGAname &amp; "="</f>
        <v>FN985025=</v>
      </c>
      <c r="BC934" s="170" t="str">
        <f aca="false">Clear &amp; IF(span ,"Span","out")</f>
        <v>FN985025=out</v>
      </c>
      <c r="BD934" s="170" t="str">
        <f aca="false">Clear &amp; IF(span, IF(B934=".","Selected",B934),"out")</f>
        <v>FN985025=out</v>
      </c>
      <c r="BE934" s="170" t="str">
        <f aca="false">Clear &amp; Strain</f>
        <v>FN985025=V1011293</v>
      </c>
      <c r="BF934" s="170" t="str">
        <f aca="false">CONCATENATE(A934,"=",F934,". ",AX934,IF(AB934="","",CONCATENATE(".",AB934)))</f>
        <v>FN985025=V1011293. 3c.DEU.BB.hum.UReg</v>
      </c>
      <c r="BG934" s="170" t="str">
        <f aca="false">CONCATENATE(A934,"=",F934,". ",AX934)</f>
        <v>FN985025=V1011293. 3c.DEU.BB.hum.UReg</v>
      </c>
      <c r="BH934" s="170" t="str">
        <f aca="false">CONCATENATE(A934,"=",AX934)</f>
        <v>FN985025=3c.DEU.BB.hum.UReg</v>
      </c>
      <c r="BI934" s="170" t="str">
        <f aca="false">CONCATENATE(A934,"=",ComForSubtype,D934)</f>
        <v>FN985025=3c</v>
      </c>
      <c r="BJ934" s="170" t="str">
        <f aca="false">CONCATENATE(A934,"=",E934)</f>
        <v>FN985025=3chi</v>
      </c>
      <c r="BK934" s="170" t="str">
        <f aca="false">CONCATENATE(A934,"=",C934)</f>
        <v>FN985025=3</v>
      </c>
      <c r="BL934" s="170" t="str">
        <f aca="false">CONCATENATE(D934,"=")</f>
        <v>3c=</v>
      </c>
      <c r="BM934" s="223" t="str">
        <f aca="false">IF(BA934="XX","",BA934)</f>
        <v>FN985025</v>
      </c>
      <c r="BN934" s="224" t="str">
        <f aca="false">CONCATENATE(IF(F934="","",F934),IF(G934="","",CONCATENATE(" / ",G934)))</f>
        <v>V1011293</v>
      </c>
      <c r="BO934" s="225" t="str">
        <f aca="false">AX934</f>
        <v>3c.DEU.BB.hum.UReg</v>
      </c>
      <c r="BP934" s="226" t="str">
        <f aca="false">IF(V934="","",V934)</f>
        <v/>
      </c>
      <c r="BQ934" s="226" t="str">
        <f aca="false">IF(W934="","",CONCATENATE(W934,IF(LEFT(AO934,1)="s","+","")))</f>
        <v>3c</v>
      </c>
      <c r="BR934" s="226" t="str">
        <f aca="false">IF(X934="","",CONCATENATE(X934,IF(LEFT(AQ934,1)="s","+","")))</f>
        <v/>
      </c>
      <c r="BS934" s="226" t="str">
        <f aca="false">IF(Y934="","",CONCATENATE(Y934,IF(LEFT(AR934,1)="s","+","")))</f>
        <v/>
      </c>
      <c r="BT934" s="226" t="str">
        <f aca="false">IF(Z934="","",CONCATENATE(Z934,IF(LEFT(AS934,1)="s","+","")))</f>
        <v/>
      </c>
      <c r="BU934" s="227" t="str">
        <f aca="false">IF(AA934="","",CONCATENATE(AA934,IF(LEFT(AT934,1)="s","+","")))</f>
        <v/>
      </c>
      <c r="BV934" s="212"/>
      <c r="BW934" s="177" t="s">
        <v>2222</v>
      </c>
      <c r="BX934" s="170" t="str">
        <f aca="false">IF(BW934&lt;&gt;"",IF(ISNUMBER(FIND("=",BW934)),LEFT(BW934,FIND("=",BW934)-1),BW934),BW934)</f>
        <v>FN985025</v>
      </c>
      <c r="BY934" s="170" t="str">
        <f aca="false">IF(BW934&lt;&gt;"",IF(ISNUMBER(FIND("=",BW934)),RIGHT(BW934,LEN(BW934)-FIND("=",BW934)),""),"")</f>
        <v>3c</v>
      </c>
      <c r="BZ934" s="170" t="str">
        <f aca="false">IF(BX934&lt;&gt;"",IF(ISNUMBER(FIND(".",BX934)),LEFT(BX934,FIND(".",BX934)-1),BX934),BX934)</f>
        <v>FN985025</v>
      </c>
      <c r="CA934" s="170" t="str">
        <f aca="false">IF(BX934&lt;&gt;"",IF(ISNUMBER(FIND(".",BX934)),RIGHT(BX934,LEN(BX934)-FIND(".",BX934)),""),"")</f>
        <v/>
      </c>
      <c r="CB934" s="212"/>
      <c r="CC934" s="170" t="str">
        <f aca="false">A934</f>
        <v>FN985025</v>
      </c>
      <c r="CD934" s="178" t="s">
        <v>339</v>
      </c>
      <c r="CE934" s="178" t="s">
        <v>340</v>
      </c>
      <c r="CF934" s="178" t="s">
        <v>341</v>
      </c>
      <c r="CG934" s="212"/>
      <c r="CH934" s="179"/>
      <c r="CI934" s="179"/>
      <c r="CJ934" s="179"/>
      <c r="CK934" s="212"/>
      <c r="CL934" s="212"/>
      <c r="CM934" s="170" t="str">
        <f aca="false">F934</f>
        <v>V1011293</v>
      </c>
      <c r="CN934" s="170" t="str">
        <f aca="false">IF(G934="","",G934)</f>
        <v/>
      </c>
      <c r="CO934" s="170" t="str">
        <f aca="false">CONCATENATE(H934,":",L934)</f>
        <v>Germany:Brandenburg</v>
      </c>
      <c r="CP934" s="170" t="str">
        <f aca="false">CONCATENATE(IF(Q934="","",CONCATENATE(Q934,"-")),IF(P934="","",CONCATENATE(P934,"-")),IF(O934="","",O934))</f>
        <v/>
      </c>
      <c r="CQ934" s="170" t="str">
        <f aca="false">IF(N934="","",N934)</f>
        <v/>
      </c>
      <c r="CR934" s="170" t="n">
        <f aca="false">C934</f>
        <v>3</v>
      </c>
      <c r="CS934" s="229" t="str">
        <f aca="false">D934</f>
        <v>3c</v>
      </c>
      <c r="CT934" s="170" t="str">
        <f aca="false">CONCATENATE(CD934," strain ",CM934," ",CL934,", partial cds")</f>
        <v>Hepatitis E virus strain V1011293 , partial cds</v>
      </c>
    </row>
    <row r="935" customFormat="false" ht="11.9" hidden="false" customHeight="true" outlineLevel="0" collapsed="false">
      <c r="A935" s="154" t="s">
        <v>2223</v>
      </c>
      <c r="B935" s="147" t="n">
        <v>3</v>
      </c>
      <c r="C935" s="243" t="n">
        <v>3</v>
      </c>
      <c r="D935" s="149" t="s">
        <v>947</v>
      </c>
      <c r="E935" s="150" t="s">
        <v>949</v>
      </c>
      <c r="F935" s="154" t="s">
        <v>2224</v>
      </c>
      <c r="G935" s="212"/>
      <c r="H935" s="146" t="s">
        <v>405</v>
      </c>
      <c r="I935" s="153" t="s">
        <v>412</v>
      </c>
      <c r="J935" s="146" t="s">
        <v>395</v>
      </c>
      <c r="K935" s="155" t="s">
        <v>787</v>
      </c>
      <c r="L935" s="231" t="s">
        <v>786</v>
      </c>
      <c r="M935" s="157" t="s">
        <v>348</v>
      </c>
      <c r="N935" s="213"/>
      <c r="O935" s="160"/>
      <c r="P935" s="212"/>
      <c r="Q935" s="212"/>
      <c r="R935" s="146" t="s">
        <v>406</v>
      </c>
      <c r="T935" s="214"/>
      <c r="U935" s="215"/>
      <c r="V935" s="209"/>
      <c r="W935" s="163" t="s">
        <v>947</v>
      </c>
      <c r="X935" s="209"/>
      <c r="Y935" s="209"/>
      <c r="Z935" s="209"/>
      <c r="AB935" s="217"/>
      <c r="AC935" s="163" t="s">
        <v>354</v>
      </c>
      <c r="AD935" s="209"/>
      <c r="AE935" s="209"/>
      <c r="AF935" s="209"/>
      <c r="AG935" s="218"/>
      <c r="AH935" s="164" t="n">
        <v>134</v>
      </c>
      <c r="AI935" s="164" t="n">
        <v>375</v>
      </c>
      <c r="AJ935" s="219" t="n">
        <f aca="false">SeqEnd-SeqBeg+1</f>
        <v>242</v>
      </c>
      <c r="AK935" s="220" t="n">
        <f aca="false">AND( SeqBeg&lt;=Beg  , End &lt;=SeqEnd )</f>
        <v>0</v>
      </c>
      <c r="AL935" s="212"/>
      <c r="AM935" s="212"/>
      <c r="AN935" s="213"/>
      <c r="AO935" s="147" t="s">
        <v>419</v>
      </c>
      <c r="AP935" s="147" t="s">
        <v>419</v>
      </c>
      <c r="AV935" s="212"/>
      <c r="AW935" s="222" t="str">
        <f aca="false">HYPERLINK(CONCATENATE("http://www.ncbi.nlm.nih.gov/nuccore/",BM935),BM935)</f>
        <v>FR728248</v>
      </c>
      <c r="AX935" s="219" t="str">
        <f aca="false">CONCATENATE(D935,IF(I935="","",CONCATENATE(".",I935)),IF(K935="","",CONCATENATE(".",K935)),IF(M935="","",CONCATENATE(".",M935)),IF(R935="","",CONCATENATE(".",R935)),IF(U935="","","(*)"))</f>
        <v>3c.DEU.NW.hum.UReg</v>
      </c>
      <c r="AY935" s="170" t="str">
        <f aca="false">CONCATENATE(BM935,".",BN935)</f>
        <v>FR728248.V1015214</v>
      </c>
      <c r="AZ935" s="171" t="str">
        <f aca="false">IF(AV935="",IF(ISNUMBER(FIND(".",A935)),LEFT(A935,FIND(".",A935)-1),A935),AV935)</f>
        <v>FR728248</v>
      </c>
      <c r="BA935" s="171" t="str">
        <f aca="false">IF(ISNUMBER(FIND("-",AZ935)),LEFT(AZ935,FIND("-",AZ935)-1),AZ935)</f>
        <v>FR728248</v>
      </c>
      <c r="BB935" s="170" t="str">
        <f aca="false"> MEGAname &amp; "="</f>
        <v>FR728248=</v>
      </c>
      <c r="BC935" s="170" t="str">
        <f aca="false">Clear &amp; IF(span ,"Span","out")</f>
        <v>FR728248=out</v>
      </c>
      <c r="BD935" s="170" t="str">
        <f aca="false">Clear &amp; IF(span, IF(B935=".","Selected",B935),"out")</f>
        <v>FR728248=out</v>
      </c>
      <c r="BE935" s="170" t="str">
        <f aca="false">Clear &amp; Strain</f>
        <v>FR728248=V1015214</v>
      </c>
      <c r="BF935" s="170" t="str">
        <f aca="false">CONCATENATE(A935,"=",F935,". ",AX935,IF(AB935="","",CONCATENATE(".",AB935)))</f>
        <v>FR728248=V1015214. 3c.DEU.NW.hum.UReg</v>
      </c>
      <c r="BG935" s="170" t="str">
        <f aca="false">CONCATENATE(A935,"=",F935,". ",AX935)</f>
        <v>FR728248=V1015214. 3c.DEU.NW.hum.UReg</v>
      </c>
      <c r="BH935" s="170" t="str">
        <f aca="false">CONCATENATE(A935,"=",AX935)</f>
        <v>FR728248=3c.DEU.NW.hum.UReg</v>
      </c>
      <c r="BI935" s="170" t="str">
        <f aca="false">CONCATENATE(A935,"=",ComForSubtype,D935)</f>
        <v>FR728248=3c</v>
      </c>
      <c r="BJ935" s="170" t="str">
        <f aca="false">CONCATENATE(A935,"=",E935)</f>
        <v>FR728248=3chi</v>
      </c>
      <c r="BK935" s="170" t="str">
        <f aca="false">CONCATENATE(A935,"=",C935)</f>
        <v>FR728248=3</v>
      </c>
      <c r="BL935" s="170" t="str">
        <f aca="false">CONCATENATE(D935,"=")</f>
        <v>3c=</v>
      </c>
      <c r="BM935" s="223" t="str">
        <f aca="false">IF(BA935="XX","",BA935)</f>
        <v>FR728248</v>
      </c>
      <c r="BN935" s="224" t="str">
        <f aca="false">CONCATENATE(IF(F935="","",F935),IF(G935="","",CONCATENATE(" / ",G935)))</f>
        <v>V1015214</v>
      </c>
      <c r="BO935" s="225" t="str">
        <f aca="false">AX935</f>
        <v>3c.DEU.NW.hum.UReg</v>
      </c>
      <c r="BP935" s="226" t="str">
        <f aca="false">IF(V935="","",V935)</f>
        <v/>
      </c>
      <c r="BQ935" s="226" t="str">
        <f aca="false">IF(W935="","",CONCATENATE(W935,IF(LEFT(AO935,1)="s","+","")))</f>
        <v>3c</v>
      </c>
      <c r="BR935" s="226" t="str">
        <f aca="false">IF(X935="","",CONCATENATE(X935,IF(LEFT(AQ935,1)="s","+","")))</f>
        <v/>
      </c>
      <c r="BS935" s="226" t="str">
        <f aca="false">IF(Y935="","",CONCATENATE(Y935,IF(LEFT(AR935,1)="s","+","")))</f>
        <v/>
      </c>
      <c r="BT935" s="226" t="str">
        <f aca="false">IF(Z935="","",CONCATENATE(Z935,IF(LEFT(AS935,1)="s","+","")))</f>
        <v/>
      </c>
      <c r="BU935" s="227" t="str">
        <f aca="false">IF(AA935="","",CONCATENATE(AA935,IF(LEFT(AT935,1)="s","+","")))</f>
        <v/>
      </c>
      <c r="BV935" s="212"/>
      <c r="BW935" s="177" t="s">
        <v>2225</v>
      </c>
      <c r="BX935" s="170" t="str">
        <f aca="false">IF(BW935&lt;&gt;"",IF(ISNUMBER(FIND("=",BW935)),LEFT(BW935,FIND("=",BW935)-1),BW935),BW935)</f>
        <v>FR728248</v>
      </c>
      <c r="BY935" s="170" t="str">
        <f aca="false">IF(BW935&lt;&gt;"",IF(ISNUMBER(FIND("=",BW935)),RIGHT(BW935,LEN(BW935)-FIND("=",BW935)),""),"")</f>
        <v>3c</v>
      </c>
      <c r="BZ935" s="170" t="str">
        <f aca="false">IF(BX935&lt;&gt;"",IF(ISNUMBER(FIND(".",BX935)),LEFT(BX935,FIND(".",BX935)-1),BX935),BX935)</f>
        <v>FR728248</v>
      </c>
      <c r="CA935" s="170" t="str">
        <f aca="false">IF(BX935&lt;&gt;"",IF(ISNUMBER(FIND(".",BX935)),RIGHT(BX935,LEN(BX935)-FIND(".",BX935)),""),"")</f>
        <v/>
      </c>
      <c r="CB935" s="212"/>
      <c r="CC935" s="170" t="str">
        <f aca="false">A935</f>
        <v>FR728248</v>
      </c>
      <c r="CD935" s="178" t="s">
        <v>339</v>
      </c>
      <c r="CE935" s="178" t="s">
        <v>340</v>
      </c>
      <c r="CF935" s="178" t="s">
        <v>341</v>
      </c>
      <c r="CG935" s="212"/>
      <c r="CH935" s="179"/>
      <c r="CI935" s="179"/>
      <c r="CJ935" s="179"/>
      <c r="CK935" s="212"/>
      <c r="CL935" s="212"/>
      <c r="CM935" s="170" t="str">
        <f aca="false">F935</f>
        <v>V1015214</v>
      </c>
      <c r="CN935" s="170" t="str">
        <f aca="false">IF(G935="","",G935)</f>
        <v/>
      </c>
      <c r="CO935" s="170" t="str">
        <f aca="false">CONCATENATE(H935,":",L935)</f>
        <v>Germany:Nordrhein-Westfalen</v>
      </c>
      <c r="CP935" s="170" t="str">
        <f aca="false">CONCATENATE(IF(Q935="","",CONCATENATE(Q935,"-")),IF(P935="","",CONCATENATE(P935,"-")),IF(O935="","",O935))</f>
        <v/>
      </c>
      <c r="CQ935" s="170" t="str">
        <f aca="false">IF(N935="","",N935)</f>
        <v/>
      </c>
      <c r="CR935" s="170" t="n">
        <f aca="false">C935</f>
        <v>3</v>
      </c>
      <c r="CS935" s="229" t="str">
        <f aca="false">D935</f>
        <v>3c</v>
      </c>
      <c r="CT935" s="170" t="str">
        <f aca="false">CONCATENATE(CD935," strain ",CM935," ",CL935,", partial cds")</f>
        <v>Hepatitis E virus strain V1015214 , partial cds</v>
      </c>
    </row>
    <row r="936" customFormat="false" ht="11.9" hidden="false" customHeight="true" outlineLevel="0" collapsed="false">
      <c r="A936" s="154" t="s">
        <v>2226</v>
      </c>
      <c r="B936" s="147" t="n">
        <v>3</v>
      </c>
      <c r="C936" s="243" t="n">
        <v>3</v>
      </c>
      <c r="D936" s="149" t="s">
        <v>947</v>
      </c>
      <c r="E936" s="150" t="s">
        <v>949</v>
      </c>
      <c r="F936" s="154" t="s">
        <v>2227</v>
      </c>
      <c r="G936" s="212"/>
      <c r="H936" s="146" t="s">
        <v>405</v>
      </c>
      <c r="I936" s="153" t="s">
        <v>412</v>
      </c>
      <c r="J936" s="146" t="s">
        <v>395</v>
      </c>
      <c r="K936" s="155" t="s">
        <v>2228</v>
      </c>
      <c r="L936" s="231" t="s">
        <v>414</v>
      </c>
      <c r="M936" s="157" t="s">
        <v>348</v>
      </c>
      <c r="N936" s="213"/>
      <c r="O936" s="160"/>
      <c r="P936" s="212"/>
      <c r="Q936" s="212"/>
      <c r="R936" s="146" t="s">
        <v>406</v>
      </c>
      <c r="T936" s="214"/>
      <c r="U936" s="215"/>
      <c r="V936" s="209"/>
      <c r="W936" s="163" t="s">
        <v>947</v>
      </c>
      <c r="X936" s="209"/>
      <c r="Y936" s="147"/>
      <c r="Z936" s="209"/>
      <c r="AB936" s="217"/>
      <c r="AC936" s="163" t="s">
        <v>354</v>
      </c>
      <c r="AD936" s="209"/>
      <c r="AE936" s="209"/>
      <c r="AF936" s="209"/>
      <c r="AG936" s="218"/>
      <c r="AH936" s="164" t="n">
        <v>134</v>
      </c>
      <c r="AI936" s="164" t="n">
        <v>375</v>
      </c>
      <c r="AJ936" s="219" t="n">
        <f aca="false">SeqEnd-SeqBeg+1</f>
        <v>242</v>
      </c>
      <c r="AK936" s="220" t="n">
        <f aca="false">AND( SeqBeg&lt;=Beg  , End &lt;=SeqEnd )</f>
        <v>0</v>
      </c>
      <c r="AL936" s="212"/>
      <c r="AM936" s="212"/>
      <c r="AN936" s="213"/>
      <c r="AO936" s="147" t="s">
        <v>419</v>
      </c>
      <c r="AP936" s="147" t="s">
        <v>419</v>
      </c>
      <c r="AV936" s="212"/>
      <c r="AW936" s="222" t="str">
        <f aca="false">HYPERLINK(CONCATENATE("http://www.ncbi.nlm.nih.gov/nuccore/",BM936),BM936)</f>
        <v>FR728253</v>
      </c>
      <c r="AX936" s="219" t="str">
        <f aca="false">CONCATENATE(D936,IF(I936="","",CONCATENATE(".",I936)),IF(K936="","",CONCATENATE(".",K936)),IF(M936="","",CONCATENATE(".",M936)),IF(R936="","",CONCATENATE(".",R936)),IF(U936="","","(*)"))</f>
        <v>3c.DEU.BY,Munich.hum.UReg</v>
      </c>
      <c r="AY936" s="170" t="str">
        <f aca="false">CONCATENATE(BM936,".",BN936)</f>
        <v>FR728253.V1020087</v>
      </c>
      <c r="AZ936" s="171" t="str">
        <f aca="false">IF(AV936="",IF(ISNUMBER(FIND(".",A936)),LEFT(A936,FIND(".",A936)-1),A936),AV936)</f>
        <v>FR728253</v>
      </c>
      <c r="BA936" s="171" t="str">
        <f aca="false">IF(ISNUMBER(FIND("-",AZ936)),LEFT(AZ936,FIND("-",AZ936)-1),AZ936)</f>
        <v>FR728253</v>
      </c>
      <c r="BB936" s="170" t="str">
        <f aca="false"> MEGAname &amp; "="</f>
        <v>FR728253=</v>
      </c>
      <c r="BC936" s="170" t="str">
        <f aca="false">Clear &amp; IF(span ,"Span","out")</f>
        <v>FR728253=out</v>
      </c>
      <c r="BD936" s="170" t="str">
        <f aca="false">Clear &amp; IF(span, IF(B936=".","Selected",B936),"out")</f>
        <v>FR728253=out</v>
      </c>
      <c r="BE936" s="170" t="str">
        <f aca="false">Clear &amp; Strain</f>
        <v>FR728253=V1020087</v>
      </c>
      <c r="BF936" s="170" t="str">
        <f aca="false">CONCATENATE(A936,"=",F936,". ",AX936,IF(AB936="","",CONCATENATE(".",AB936)))</f>
        <v>FR728253=V1020087. 3c.DEU.BY,Munich.hum.UReg</v>
      </c>
      <c r="BG936" s="170" t="str">
        <f aca="false">CONCATENATE(A936,"=",F936,". ",AX936)</f>
        <v>FR728253=V1020087. 3c.DEU.BY,Munich.hum.UReg</v>
      </c>
      <c r="BH936" s="170" t="str">
        <f aca="false">CONCATENATE(A936,"=",AX936)</f>
        <v>FR728253=3c.DEU.BY,Munich.hum.UReg</v>
      </c>
      <c r="BI936" s="170" t="str">
        <f aca="false">CONCATENATE(A936,"=",ComForSubtype,D936)</f>
        <v>FR728253=3c</v>
      </c>
      <c r="BJ936" s="170" t="str">
        <f aca="false">CONCATENATE(A936,"=",E936)</f>
        <v>FR728253=3chi</v>
      </c>
      <c r="BK936" s="170" t="str">
        <f aca="false">CONCATENATE(A936,"=",C936)</f>
        <v>FR728253=3</v>
      </c>
      <c r="BL936" s="170" t="str">
        <f aca="false">CONCATENATE(D936,"=")</f>
        <v>3c=</v>
      </c>
      <c r="BM936" s="223" t="str">
        <f aca="false">IF(BA936="XX","",BA936)</f>
        <v>FR728253</v>
      </c>
      <c r="BN936" s="224" t="str">
        <f aca="false">CONCATENATE(IF(F936="","",F936),IF(G936="","",CONCATENATE(" / ",G936)))</f>
        <v>V1020087</v>
      </c>
      <c r="BO936" s="225" t="str">
        <f aca="false">AX936</f>
        <v>3c.DEU.BY,Munich.hum.UReg</v>
      </c>
      <c r="BP936" s="226" t="str">
        <f aca="false">IF(V936="","",V936)</f>
        <v/>
      </c>
      <c r="BQ936" s="226" t="str">
        <f aca="false">IF(W936="","",CONCATENATE(W936,IF(LEFT(AO936,1)="s","+","")))</f>
        <v>3c</v>
      </c>
      <c r="BR936" s="226" t="str">
        <f aca="false">IF(X936="","",CONCATENATE(X936,IF(LEFT(AQ936,1)="s","+","")))</f>
        <v/>
      </c>
      <c r="BS936" s="226" t="str">
        <f aca="false">IF(Y936="","",CONCATENATE(Y936,IF(LEFT(AR936,1)="s","+","")))</f>
        <v/>
      </c>
      <c r="BT936" s="226" t="str">
        <f aca="false">IF(Z936="","",CONCATENATE(Z936,IF(LEFT(AS936,1)="s","+","")))</f>
        <v/>
      </c>
      <c r="BU936" s="227" t="str">
        <f aca="false">IF(AA936="","",CONCATENATE(AA936,IF(LEFT(AT936,1)="s","+","")))</f>
        <v/>
      </c>
      <c r="BV936" s="212"/>
      <c r="BW936" s="177" t="s">
        <v>2229</v>
      </c>
      <c r="BX936" s="170" t="str">
        <f aca="false">IF(BW936&lt;&gt;"",IF(ISNUMBER(FIND("=",BW936)),LEFT(BW936,FIND("=",BW936)-1),BW936),BW936)</f>
        <v>FR728253</v>
      </c>
      <c r="BY936" s="170" t="str">
        <f aca="false">IF(BW936&lt;&gt;"",IF(ISNUMBER(FIND("=",BW936)),RIGHT(BW936,LEN(BW936)-FIND("=",BW936)),""),"")</f>
        <v>3c</v>
      </c>
      <c r="BZ936" s="170" t="str">
        <f aca="false">IF(BX936&lt;&gt;"",IF(ISNUMBER(FIND(".",BX936)),LEFT(BX936,FIND(".",BX936)-1),BX936),BX936)</f>
        <v>FR728253</v>
      </c>
      <c r="CA936" s="170" t="str">
        <f aca="false">IF(BX936&lt;&gt;"",IF(ISNUMBER(FIND(".",BX936)),RIGHT(BX936,LEN(BX936)-FIND(".",BX936)),""),"")</f>
        <v/>
      </c>
      <c r="CB936" s="212"/>
      <c r="CC936" s="170" t="str">
        <f aca="false">A936</f>
        <v>FR728253</v>
      </c>
      <c r="CD936" s="178" t="s">
        <v>339</v>
      </c>
      <c r="CE936" s="178" t="s">
        <v>340</v>
      </c>
      <c r="CF936" s="178" t="s">
        <v>341</v>
      </c>
      <c r="CG936" s="212"/>
      <c r="CH936" s="179"/>
      <c r="CI936" s="179"/>
      <c r="CJ936" s="179"/>
      <c r="CK936" s="212"/>
      <c r="CL936" s="212"/>
      <c r="CM936" s="170" t="str">
        <f aca="false">F936</f>
        <v>V1020087</v>
      </c>
      <c r="CN936" s="170" t="str">
        <f aca="false">IF(G936="","",G936)</f>
        <v/>
      </c>
      <c r="CO936" s="170" t="str">
        <f aca="false">CONCATENATE(H936,":",L936)</f>
        <v>Germany:Bavaria</v>
      </c>
      <c r="CP936" s="170" t="str">
        <f aca="false">CONCATENATE(IF(Q936="","",CONCATENATE(Q936,"-")),IF(P936="","",CONCATENATE(P936,"-")),IF(O936="","",O936))</f>
        <v/>
      </c>
      <c r="CQ936" s="170" t="str">
        <f aca="false">IF(N936="","",N936)</f>
        <v/>
      </c>
      <c r="CR936" s="170" t="n">
        <f aca="false">C936</f>
        <v>3</v>
      </c>
      <c r="CS936" s="229" t="str">
        <f aca="false">D936</f>
        <v>3c</v>
      </c>
      <c r="CT936" s="170" t="str">
        <f aca="false">CONCATENATE(CD936," strain ",CM936," ",CL936,", partial cds")</f>
        <v>Hepatitis E virus strain V1020087 , partial cds</v>
      </c>
    </row>
    <row r="937" customFormat="false" ht="11.9" hidden="false" customHeight="true" outlineLevel="0" collapsed="false">
      <c r="A937" s="154" t="s">
        <v>2230</v>
      </c>
      <c r="B937" s="147" t="n">
        <v>3</v>
      </c>
      <c r="C937" s="243" t="n">
        <v>3</v>
      </c>
      <c r="D937" s="149" t="s">
        <v>947</v>
      </c>
      <c r="E937" s="150" t="s">
        <v>949</v>
      </c>
      <c r="F937" s="154" t="s">
        <v>2231</v>
      </c>
      <c r="G937" s="212"/>
      <c r="H937" s="146" t="s">
        <v>405</v>
      </c>
      <c r="I937" s="153" t="s">
        <v>412</v>
      </c>
      <c r="J937" s="146" t="s">
        <v>395</v>
      </c>
      <c r="K937" s="155" t="s">
        <v>2232</v>
      </c>
      <c r="L937" s="231" t="s">
        <v>2233</v>
      </c>
      <c r="M937" s="157" t="s">
        <v>348</v>
      </c>
      <c r="N937" s="213"/>
      <c r="O937" s="160"/>
      <c r="P937" s="212"/>
      <c r="Q937" s="212"/>
      <c r="R937" s="146" t="s">
        <v>406</v>
      </c>
      <c r="T937" s="214"/>
      <c r="U937" s="215"/>
      <c r="V937" s="209"/>
      <c r="W937" s="163" t="s">
        <v>947</v>
      </c>
      <c r="X937" s="147"/>
      <c r="Y937" s="147"/>
      <c r="Z937" s="209"/>
      <c r="AB937" s="217"/>
      <c r="AC937" s="163" t="s">
        <v>354</v>
      </c>
      <c r="AD937" s="209"/>
      <c r="AE937" s="209"/>
      <c r="AF937" s="209"/>
      <c r="AG937" s="218"/>
      <c r="AH937" s="164" t="n">
        <v>134</v>
      </c>
      <c r="AI937" s="164" t="n">
        <v>375</v>
      </c>
      <c r="AJ937" s="219" t="n">
        <f aca="false">SeqEnd-SeqBeg+1</f>
        <v>242</v>
      </c>
      <c r="AK937" s="220" t="n">
        <f aca="false">AND( SeqBeg&lt;=Beg  , End &lt;=SeqEnd )</f>
        <v>0</v>
      </c>
      <c r="AL937" s="212"/>
      <c r="AM937" s="212"/>
      <c r="AN937" s="213"/>
      <c r="AO937" s="147" t="s">
        <v>2216</v>
      </c>
      <c r="AP937" s="147" t="s">
        <v>2216</v>
      </c>
      <c r="AU937" s="147" t="s">
        <v>382</v>
      </c>
      <c r="AV937" s="212"/>
      <c r="AW937" s="222" t="str">
        <f aca="false">HYPERLINK(CONCATENATE("http://www.ncbi.nlm.nih.gov/nuccore/",BM937),BM937)</f>
        <v>FR728255</v>
      </c>
      <c r="AX937" s="219" t="str">
        <f aca="false">CONCATENATE(D937,IF(I937="","",CONCATENATE(".",I937)),IF(K937="","",CONCATENATE(".",K937)),IF(M937="","",CONCATENATE(".",M937)),IF(R937="","",CONCATENATE(".",R937)),IF(U937="","","(*)"))</f>
        <v>3c.DEU.BW,Ulm.hum.UReg</v>
      </c>
      <c r="AY937" s="170" t="str">
        <f aca="false">CONCATENATE(BM937,".",BN937)</f>
        <v>FR728255.V1023239</v>
      </c>
      <c r="AZ937" s="171" t="str">
        <f aca="false">IF(AV937="",IF(ISNUMBER(FIND(".",A937)),LEFT(A937,FIND(".",A937)-1),A937),AV937)</f>
        <v>FR728255</v>
      </c>
      <c r="BA937" s="171" t="str">
        <f aca="false">IF(ISNUMBER(FIND("-",AZ937)),LEFT(AZ937,FIND("-",AZ937)-1),AZ937)</f>
        <v>FR728255</v>
      </c>
      <c r="BB937" s="170" t="str">
        <f aca="false"> MEGAname &amp; "="</f>
        <v>FR728255=</v>
      </c>
      <c r="BC937" s="170" t="str">
        <f aca="false">Clear &amp; IF(span ,"Span","out")</f>
        <v>FR728255=out</v>
      </c>
      <c r="BD937" s="170" t="str">
        <f aca="false">Clear &amp; IF(span, IF(B937=".","Selected",B937),"out")</f>
        <v>FR728255=out</v>
      </c>
      <c r="BE937" s="170" t="str">
        <f aca="false">Clear &amp; Strain</f>
        <v>FR728255=V1023239</v>
      </c>
      <c r="BF937" s="170" t="str">
        <f aca="false">CONCATENATE(A937,"=",F937,". ",AX937,IF(AB937="","",CONCATENATE(".",AB937)))</f>
        <v>FR728255=V1023239. 3c.DEU.BW,Ulm.hum.UReg</v>
      </c>
      <c r="BG937" s="170" t="str">
        <f aca="false">CONCATENATE(A937,"=",F937,". ",AX937)</f>
        <v>FR728255=V1023239. 3c.DEU.BW,Ulm.hum.UReg</v>
      </c>
      <c r="BH937" s="170" t="str">
        <f aca="false">CONCATENATE(A937,"=",AX937)</f>
        <v>FR728255=3c.DEU.BW,Ulm.hum.UReg</v>
      </c>
      <c r="BI937" s="170" t="str">
        <f aca="false">CONCATENATE(A937,"=",ComForSubtype,D937)</f>
        <v>FR728255=3c</v>
      </c>
      <c r="BJ937" s="170" t="str">
        <f aca="false">CONCATENATE(A937,"=",E937)</f>
        <v>FR728255=3chi</v>
      </c>
      <c r="BK937" s="170" t="str">
        <f aca="false">CONCATENATE(A937,"=",C937)</f>
        <v>FR728255=3</v>
      </c>
      <c r="BL937" s="170" t="str">
        <f aca="false">CONCATENATE(D937,"=")</f>
        <v>3c=</v>
      </c>
      <c r="BM937" s="223" t="str">
        <f aca="false">IF(BA937="XX","",BA937)</f>
        <v>FR728255</v>
      </c>
      <c r="BN937" s="224" t="str">
        <f aca="false">CONCATENATE(IF(F937="","",F937),IF(G937="","",CONCATENATE(" / ",G937)))</f>
        <v>V1023239</v>
      </c>
      <c r="BO937" s="225" t="str">
        <f aca="false">AX937</f>
        <v>3c.DEU.BW,Ulm.hum.UReg</v>
      </c>
      <c r="BP937" s="226" t="str">
        <f aca="false">IF(V937="","",V937)</f>
        <v/>
      </c>
      <c r="BQ937" s="226" t="str">
        <f aca="false">IF(W937="","",CONCATENATE(W937,IF(LEFT(AO937,1)="s","+","")))</f>
        <v>3c</v>
      </c>
      <c r="BR937" s="226" t="str">
        <f aca="false">IF(X937="","",CONCATENATE(X937,IF(LEFT(AQ937,1)="s","+","")))</f>
        <v/>
      </c>
      <c r="BS937" s="226" t="str">
        <f aca="false">IF(Y937="","",CONCATENATE(Y937,IF(LEFT(AR937,1)="s","+","")))</f>
        <v/>
      </c>
      <c r="BT937" s="226" t="str">
        <f aca="false">IF(Z937="","",CONCATENATE(Z937,IF(LEFT(AS937,1)="s","+","")))</f>
        <v/>
      </c>
      <c r="BU937" s="227" t="str">
        <f aca="false">IF(AA937="","",CONCATENATE(AA937,IF(LEFT(AT937,1)="s","+","")))</f>
        <v/>
      </c>
      <c r="BV937" s="212"/>
      <c r="BW937" s="177" t="s">
        <v>2234</v>
      </c>
      <c r="BX937" s="170" t="str">
        <f aca="false">IF(BW937&lt;&gt;"",IF(ISNUMBER(FIND("=",BW937)),LEFT(BW937,FIND("=",BW937)-1),BW937),BW937)</f>
        <v>FR728255</v>
      </c>
      <c r="BY937" s="170" t="str">
        <f aca="false">IF(BW937&lt;&gt;"",IF(ISNUMBER(FIND("=",BW937)),RIGHT(BW937,LEN(BW937)-FIND("=",BW937)),""),"")</f>
        <v>3c</v>
      </c>
      <c r="BZ937" s="170" t="str">
        <f aca="false">IF(BX937&lt;&gt;"",IF(ISNUMBER(FIND(".",BX937)),LEFT(BX937,FIND(".",BX937)-1),BX937),BX937)</f>
        <v>FR728255</v>
      </c>
      <c r="CA937" s="170" t="str">
        <f aca="false">IF(BX937&lt;&gt;"",IF(ISNUMBER(FIND(".",BX937)),RIGHT(BX937,LEN(BX937)-FIND(".",BX937)),""),"")</f>
        <v/>
      </c>
      <c r="CB937" s="212"/>
      <c r="CC937" s="170" t="str">
        <f aca="false">A937</f>
        <v>FR728255</v>
      </c>
      <c r="CD937" s="178" t="s">
        <v>339</v>
      </c>
      <c r="CE937" s="178" t="s">
        <v>340</v>
      </c>
      <c r="CF937" s="178" t="s">
        <v>341</v>
      </c>
      <c r="CG937" s="212"/>
      <c r="CH937" s="179"/>
      <c r="CI937" s="179"/>
      <c r="CJ937" s="179"/>
      <c r="CK937" s="212"/>
      <c r="CL937" s="212"/>
      <c r="CM937" s="170" t="str">
        <f aca="false">F937</f>
        <v>V1023239</v>
      </c>
      <c r="CN937" s="170" t="str">
        <f aca="false">IF(G937="","",G937)</f>
        <v/>
      </c>
      <c r="CO937" s="170" t="str">
        <f aca="false">CONCATENATE(H937,":",L937)</f>
        <v>Germany:Baden-Wuerttemberg, Ulm</v>
      </c>
      <c r="CP937" s="170" t="str">
        <f aca="false">CONCATENATE(IF(Q937="","",CONCATENATE(Q937,"-")),IF(P937="","",CONCATENATE(P937,"-")),IF(O937="","",O937))</f>
        <v/>
      </c>
      <c r="CQ937" s="170" t="str">
        <f aca="false">IF(N937="","",N937)</f>
        <v/>
      </c>
      <c r="CR937" s="170" t="n">
        <f aca="false">C937</f>
        <v>3</v>
      </c>
      <c r="CS937" s="229" t="str">
        <f aca="false">D937</f>
        <v>3c</v>
      </c>
      <c r="CT937" s="170" t="str">
        <f aca="false">CONCATENATE(CD937," strain ",CM937," ",CL937,", partial cds")</f>
        <v>Hepatitis E virus strain V1023239 , partial cds</v>
      </c>
    </row>
    <row r="938" customFormat="false" ht="11.9" hidden="false" customHeight="true" outlineLevel="0" collapsed="false">
      <c r="A938" s="154" t="s">
        <v>2235</v>
      </c>
      <c r="B938" s="147" t="n">
        <v>3</v>
      </c>
      <c r="C938" s="243" t="n">
        <v>3</v>
      </c>
      <c r="D938" s="149" t="s">
        <v>947</v>
      </c>
      <c r="E938" s="150" t="s">
        <v>949</v>
      </c>
      <c r="F938" s="154" t="s">
        <v>2236</v>
      </c>
      <c r="G938" s="212"/>
      <c r="H938" s="146" t="s">
        <v>405</v>
      </c>
      <c r="I938" s="153" t="s">
        <v>412</v>
      </c>
      <c r="J938" s="146" t="s">
        <v>395</v>
      </c>
      <c r="K938" s="155" t="s">
        <v>2237</v>
      </c>
      <c r="L938" s="231" t="s">
        <v>2238</v>
      </c>
      <c r="M938" s="157" t="s">
        <v>348</v>
      </c>
      <c r="N938" s="213"/>
      <c r="O938" s="160"/>
      <c r="P938" s="212"/>
      <c r="Q938" s="212"/>
      <c r="R938" s="146" t="s">
        <v>406</v>
      </c>
      <c r="T938" s="214"/>
      <c r="U938" s="215"/>
      <c r="V938" s="209"/>
      <c r="W938" s="163" t="s">
        <v>947</v>
      </c>
      <c r="X938" s="209"/>
      <c r="Y938" s="209"/>
      <c r="Z938" s="209"/>
      <c r="AB938" s="217"/>
      <c r="AC938" s="163" t="s">
        <v>354</v>
      </c>
      <c r="AD938" s="209"/>
      <c r="AE938" s="209"/>
      <c r="AF938" s="209"/>
      <c r="AG938" s="218"/>
      <c r="AH938" s="164" t="n">
        <v>134</v>
      </c>
      <c r="AI938" s="164" t="n">
        <v>375</v>
      </c>
      <c r="AJ938" s="219" t="n">
        <f aca="false">SeqEnd-SeqBeg+1</f>
        <v>242</v>
      </c>
      <c r="AK938" s="220" t="n">
        <f aca="false">AND( SeqBeg&lt;=Beg  , End &lt;=SeqEnd )</f>
        <v>0</v>
      </c>
      <c r="AL938" s="212"/>
      <c r="AM938" s="212"/>
      <c r="AN938" s="213"/>
      <c r="AO938" s="147" t="s">
        <v>419</v>
      </c>
      <c r="AP938" s="147" t="s">
        <v>419</v>
      </c>
      <c r="AV938" s="212"/>
      <c r="AW938" s="222" t="str">
        <f aca="false">HYPERLINK(CONCATENATE("http://www.ncbi.nlm.nih.gov/nuccore/",BM938),BM938)</f>
        <v>FR846450</v>
      </c>
      <c r="AX938" s="219" t="str">
        <f aca="false">CONCATENATE(D938,IF(I938="","",CONCATENATE(".",I938)),IF(K938="","",CONCATENATE(".",K938)),IF(M938="","",CONCATENATE(".",M938)),IF(R938="","",CONCATENATE(".",R938)),IF(U938="","","(*)"))</f>
        <v>3c.DEU.BW,LB.hum.UReg</v>
      </c>
      <c r="AY938" s="170" t="str">
        <f aca="false">CONCATENATE(BM938,".",BN938)</f>
        <v>FR846450.V1024549</v>
      </c>
      <c r="AZ938" s="171" t="str">
        <f aca="false">IF(AV938="",IF(ISNUMBER(FIND(".",A938)),LEFT(A938,FIND(".",A938)-1),A938),AV938)</f>
        <v>FR846450</v>
      </c>
      <c r="BA938" s="171" t="str">
        <f aca="false">IF(ISNUMBER(FIND("-",AZ938)),LEFT(AZ938,FIND("-",AZ938)-1),AZ938)</f>
        <v>FR846450</v>
      </c>
      <c r="BB938" s="170" t="str">
        <f aca="false"> MEGAname &amp; "="</f>
        <v>FR846450=</v>
      </c>
      <c r="BC938" s="170" t="str">
        <f aca="false">Clear &amp; IF(span ,"Span","out")</f>
        <v>FR846450=out</v>
      </c>
      <c r="BD938" s="170" t="str">
        <f aca="false">Clear &amp; IF(span, IF(B938=".","Selected",B938),"out")</f>
        <v>FR846450=out</v>
      </c>
      <c r="BE938" s="170" t="str">
        <f aca="false">Clear &amp; Strain</f>
        <v>FR846450=V1024549</v>
      </c>
      <c r="BF938" s="170" t="str">
        <f aca="false">CONCATENATE(A938,"=",F938,". ",AX938,IF(AB938="","",CONCATENATE(".",AB938)))</f>
        <v>FR846450=V1024549. 3c.DEU.BW,LB.hum.UReg</v>
      </c>
      <c r="BG938" s="170" t="str">
        <f aca="false">CONCATENATE(A938,"=",F938,". ",AX938)</f>
        <v>FR846450=V1024549. 3c.DEU.BW,LB.hum.UReg</v>
      </c>
      <c r="BH938" s="170" t="str">
        <f aca="false">CONCATENATE(A938,"=",AX938)</f>
        <v>FR846450=3c.DEU.BW,LB.hum.UReg</v>
      </c>
      <c r="BI938" s="170" t="str">
        <f aca="false">CONCATENATE(A938,"=",ComForSubtype,D938)</f>
        <v>FR846450=3c</v>
      </c>
      <c r="BJ938" s="170" t="str">
        <f aca="false">CONCATENATE(A938,"=",E938)</f>
        <v>FR846450=3chi</v>
      </c>
      <c r="BK938" s="170" t="str">
        <f aca="false">CONCATENATE(A938,"=",C938)</f>
        <v>FR846450=3</v>
      </c>
      <c r="BL938" s="170" t="str">
        <f aca="false">CONCATENATE(D938,"=")</f>
        <v>3c=</v>
      </c>
      <c r="BM938" s="223" t="str">
        <f aca="false">IF(BA938="XX","",BA938)</f>
        <v>FR846450</v>
      </c>
      <c r="BN938" s="224" t="str">
        <f aca="false">CONCATENATE(IF(F938="","",F938),IF(G938="","",CONCATENATE(" / ",G938)))</f>
        <v>V1024549</v>
      </c>
      <c r="BO938" s="225" t="str">
        <f aca="false">AX938</f>
        <v>3c.DEU.BW,LB.hum.UReg</v>
      </c>
      <c r="BP938" s="226" t="str">
        <f aca="false">IF(V938="","",V938)</f>
        <v/>
      </c>
      <c r="BQ938" s="226" t="str">
        <f aca="false">IF(W938="","",CONCATENATE(W938,IF(LEFT(AO938,1)="s","+","")))</f>
        <v>3c</v>
      </c>
      <c r="BR938" s="226" t="str">
        <f aca="false">IF(X938="","",CONCATENATE(X938,IF(LEFT(AQ938,1)="s","+","")))</f>
        <v/>
      </c>
      <c r="BS938" s="226" t="str">
        <f aca="false">IF(Y938="","",CONCATENATE(Y938,IF(LEFT(AR938,1)="s","+","")))</f>
        <v/>
      </c>
      <c r="BT938" s="226" t="str">
        <f aca="false">IF(Z938="","",CONCATENATE(Z938,IF(LEFT(AS938,1)="s","+","")))</f>
        <v/>
      </c>
      <c r="BU938" s="227" t="str">
        <f aca="false">IF(AA938="","",CONCATENATE(AA938,IF(LEFT(AT938,1)="s","+","")))</f>
        <v/>
      </c>
      <c r="BV938" s="212"/>
      <c r="BW938" s="177" t="s">
        <v>2239</v>
      </c>
      <c r="BX938" s="170" t="str">
        <f aca="false">IF(BW938&lt;&gt;"",IF(ISNUMBER(FIND("=",BW938)),LEFT(BW938,FIND("=",BW938)-1),BW938),BW938)</f>
        <v>FR846450</v>
      </c>
      <c r="BY938" s="170" t="str">
        <f aca="false">IF(BW938&lt;&gt;"",IF(ISNUMBER(FIND("=",BW938)),RIGHT(BW938,LEN(BW938)-FIND("=",BW938)),""),"")</f>
        <v>3c</v>
      </c>
      <c r="BZ938" s="170" t="str">
        <f aca="false">IF(BX938&lt;&gt;"",IF(ISNUMBER(FIND(".",BX938)),LEFT(BX938,FIND(".",BX938)-1),BX938),BX938)</f>
        <v>FR846450</v>
      </c>
      <c r="CA938" s="170" t="str">
        <f aca="false">IF(BX938&lt;&gt;"",IF(ISNUMBER(FIND(".",BX938)),RIGHT(BX938,LEN(BX938)-FIND(".",BX938)),""),"")</f>
        <v/>
      </c>
      <c r="CB938" s="212"/>
      <c r="CC938" s="170" t="str">
        <f aca="false">A938</f>
        <v>FR846450</v>
      </c>
      <c r="CD938" s="178" t="s">
        <v>339</v>
      </c>
      <c r="CE938" s="178" t="s">
        <v>340</v>
      </c>
      <c r="CF938" s="178" t="s">
        <v>341</v>
      </c>
      <c r="CG938" s="212"/>
      <c r="CH938" s="179"/>
      <c r="CI938" s="179"/>
      <c r="CJ938" s="179"/>
      <c r="CK938" s="212"/>
      <c r="CL938" s="212"/>
      <c r="CM938" s="170" t="str">
        <f aca="false">F938</f>
        <v>V1024549</v>
      </c>
      <c r="CN938" s="170" t="str">
        <f aca="false">IF(G938="","",G938)</f>
        <v/>
      </c>
      <c r="CO938" s="170" t="str">
        <f aca="false">CONCATENATE(H938,":",L938)</f>
        <v>Germany:Baden-Wuerttemberg, Ludwigsburg</v>
      </c>
      <c r="CP938" s="170" t="str">
        <f aca="false">CONCATENATE(IF(Q938="","",CONCATENATE(Q938,"-")),IF(P938="","",CONCATENATE(P938,"-")),IF(O938="","",O938))</f>
        <v/>
      </c>
      <c r="CQ938" s="170" t="str">
        <f aca="false">IF(N938="","",N938)</f>
        <v/>
      </c>
      <c r="CR938" s="170" t="n">
        <f aca="false">C938</f>
        <v>3</v>
      </c>
      <c r="CS938" s="229" t="str">
        <f aca="false">D938</f>
        <v>3c</v>
      </c>
      <c r="CT938" s="170" t="str">
        <f aca="false">CONCATENATE(CD938," strain ",CM938," ",CL938,", partial cds")</f>
        <v>Hepatitis E virus strain V1024549 , partial cds</v>
      </c>
    </row>
    <row r="939" customFormat="false" ht="11.9" hidden="false" customHeight="true" outlineLevel="0" collapsed="false">
      <c r="A939" s="154" t="s">
        <v>2240</v>
      </c>
      <c r="B939" s="147" t="n">
        <v>3</v>
      </c>
      <c r="C939" s="243" t="n">
        <v>3</v>
      </c>
      <c r="D939" s="149" t="s">
        <v>947</v>
      </c>
      <c r="E939" s="150" t="s">
        <v>949</v>
      </c>
      <c r="F939" s="154" t="s">
        <v>2241</v>
      </c>
      <c r="G939" s="212"/>
      <c r="H939" s="146" t="s">
        <v>405</v>
      </c>
      <c r="I939" s="153" t="s">
        <v>412</v>
      </c>
      <c r="J939" s="146" t="s">
        <v>395</v>
      </c>
      <c r="K939" s="155" t="s">
        <v>2242</v>
      </c>
      <c r="L939" s="231" t="s">
        <v>2243</v>
      </c>
      <c r="M939" s="157" t="s">
        <v>348</v>
      </c>
      <c r="N939" s="213"/>
      <c r="O939" s="160"/>
      <c r="P939" s="212"/>
      <c r="Q939" s="212"/>
      <c r="R939" s="146" t="s">
        <v>406</v>
      </c>
      <c r="T939" s="214"/>
      <c r="U939" s="215"/>
      <c r="V939" s="209"/>
      <c r="W939" s="163" t="s">
        <v>947</v>
      </c>
      <c r="X939" s="209"/>
      <c r="Y939" s="209"/>
      <c r="Z939" s="209"/>
      <c r="AB939" s="217"/>
      <c r="AC939" s="163" t="s">
        <v>354</v>
      </c>
      <c r="AD939" s="209"/>
      <c r="AE939" s="209"/>
      <c r="AF939" s="209"/>
      <c r="AG939" s="218"/>
      <c r="AH939" s="164" t="n">
        <v>134</v>
      </c>
      <c r="AI939" s="164" t="n">
        <v>375</v>
      </c>
      <c r="AJ939" s="219" t="n">
        <f aca="false">SeqEnd-SeqBeg+1</f>
        <v>242</v>
      </c>
      <c r="AK939" s="220" t="n">
        <f aca="false">AND( SeqBeg&lt;=Beg  , End &lt;=SeqEnd )</f>
        <v>0</v>
      </c>
      <c r="AL939" s="212"/>
      <c r="AM939" s="212"/>
      <c r="AN939" s="213"/>
      <c r="AO939" s="147" t="s">
        <v>419</v>
      </c>
      <c r="AP939" s="147" t="s">
        <v>419</v>
      </c>
      <c r="AV939" s="212"/>
      <c r="AW939" s="222" t="str">
        <f aca="false">HYPERLINK(CONCATENATE("http://www.ncbi.nlm.nih.gov/nuccore/",BM939),BM939)</f>
        <v>FR846451</v>
      </c>
      <c r="AX939" s="219" t="str">
        <f aca="false">CONCATENATE(D939,IF(I939="","",CONCATENATE(".",I939)),IF(K939="","",CONCATENATE(".",K939)),IF(M939="","",CONCATENATE(".",M939)),IF(R939="","",CONCATENATE(".",R939)),IF(U939="","","(*)"))</f>
        <v>3c.DEU.RP,Mainz.hum.UReg</v>
      </c>
      <c r="AY939" s="170" t="str">
        <f aca="false">CONCATENATE(BM939,".",BN939)</f>
        <v>FR846451.V1025911</v>
      </c>
      <c r="AZ939" s="171" t="str">
        <f aca="false">IF(AV939="",IF(ISNUMBER(FIND(".",A939)),LEFT(A939,FIND(".",A939)-1),A939),AV939)</f>
        <v>FR846451</v>
      </c>
      <c r="BA939" s="171" t="str">
        <f aca="false">IF(ISNUMBER(FIND("-",AZ939)),LEFT(AZ939,FIND("-",AZ939)-1),AZ939)</f>
        <v>FR846451</v>
      </c>
      <c r="BB939" s="170" t="str">
        <f aca="false"> MEGAname &amp; "="</f>
        <v>FR846451=</v>
      </c>
      <c r="BC939" s="170" t="str">
        <f aca="false">Clear &amp; IF(span ,"Span","out")</f>
        <v>FR846451=out</v>
      </c>
      <c r="BD939" s="170" t="str">
        <f aca="false">Clear &amp; IF(span, IF(B939=".","Selected",B939),"out")</f>
        <v>FR846451=out</v>
      </c>
      <c r="BE939" s="170" t="str">
        <f aca="false">Clear &amp; Strain</f>
        <v>FR846451=V1025911</v>
      </c>
      <c r="BF939" s="170" t="str">
        <f aca="false">CONCATENATE(A939,"=",F939,". ",AX939,IF(AB939="","",CONCATENATE(".",AB939)))</f>
        <v>FR846451=V1025911. 3c.DEU.RP,Mainz.hum.UReg</v>
      </c>
      <c r="BG939" s="170" t="str">
        <f aca="false">CONCATENATE(A939,"=",F939,". ",AX939)</f>
        <v>FR846451=V1025911. 3c.DEU.RP,Mainz.hum.UReg</v>
      </c>
      <c r="BH939" s="170" t="str">
        <f aca="false">CONCATENATE(A939,"=",AX939)</f>
        <v>FR846451=3c.DEU.RP,Mainz.hum.UReg</v>
      </c>
      <c r="BI939" s="170" t="str">
        <f aca="false">CONCATENATE(A939,"=",ComForSubtype,D939)</f>
        <v>FR846451=3c</v>
      </c>
      <c r="BJ939" s="170" t="str">
        <f aca="false">CONCATENATE(A939,"=",E939)</f>
        <v>FR846451=3chi</v>
      </c>
      <c r="BK939" s="170" t="str">
        <f aca="false">CONCATENATE(A939,"=",C939)</f>
        <v>FR846451=3</v>
      </c>
      <c r="BL939" s="170" t="str">
        <f aca="false">CONCATENATE(D939,"=")</f>
        <v>3c=</v>
      </c>
      <c r="BM939" s="223" t="str">
        <f aca="false">IF(BA939="XX","",BA939)</f>
        <v>FR846451</v>
      </c>
      <c r="BN939" s="224" t="str">
        <f aca="false">CONCATENATE(IF(F939="","",F939),IF(G939="","",CONCATENATE(" / ",G939)))</f>
        <v>V1025911</v>
      </c>
      <c r="BO939" s="225" t="str">
        <f aca="false">AX939</f>
        <v>3c.DEU.RP,Mainz.hum.UReg</v>
      </c>
      <c r="BP939" s="226" t="str">
        <f aca="false">IF(V939="","",V939)</f>
        <v/>
      </c>
      <c r="BQ939" s="226" t="str">
        <f aca="false">IF(W939="","",CONCATENATE(W939,IF(LEFT(AO939,1)="s","+","")))</f>
        <v>3c</v>
      </c>
      <c r="BR939" s="226" t="str">
        <f aca="false">IF(X939="","",CONCATENATE(X939,IF(LEFT(AQ939,1)="s","+","")))</f>
        <v/>
      </c>
      <c r="BS939" s="226" t="str">
        <f aca="false">IF(Y939="","",CONCATENATE(Y939,IF(LEFT(AR939,1)="s","+","")))</f>
        <v/>
      </c>
      <c r="BT939" s="226" t="str">
        <f aca="false">IF(Z939="","",CONCATENATE(Z939,IF(LEFT(AS939,1)="s","+","")))</f>
        <v/>
      </c>
      <c r="BU939" s="227" t="str">
        <f aca="false">IF(AA939="","",CONCATENATE(AA939,IF(LEFT(AT939,1)="s","+","")))</f>
        <v/>
      </c>
      <c r="BV939" s="212"/>
      <c r="BW939" s="177" t="s">
        <v>2244</v>
      </c>
      <c r="BX939" s="170" t="str">
        <f aca="false">IF(BW939&lt;&gt;"",IF(ISNUMBER(FIND("=",BW939)),LEFT(BW939,FIND("=",BW939)-1),BW939),BW939)</f>
        <v>FR846451</v>
      </c>
      <c r="BY939" s="170" t="str">
        <f aca="false">IF(BW939&lt;&gt;"",IF(ISNUMBER(FIND("=",BW939)),RIGHT(BW939,LEN(BW939)-FIND("=",BW939)),""),"")</f>
        <v>3c</v>
      </c>
      <c r="BZ939" s="170" t="str">
        <f aca="false">IF(BX939&lt;&gt;"",IF(ISNUMBER(FIND(".",BX939)),LEFT(BX939,FIND(".",BX939)-1),BX939),BX939)</f>
        <v>FR846451</v>
      </c>
      <c r="CA939" s="170" t="str">
        <f aca="false">IF(BX939&lt;&gt;"",IF(ISNUMBER(FIND(".",BX939)),RIGHT(BX939,LEN(BX939)-FIND(".",BX939)),""),"")</f>
        <v/>
      </c>
      <c r="CB939" s="212"/>
      <c r="CC939" s="170" t="str">
        <f aca="false">A939</f>
        <v>FR846451</v>
      </c>
      <c r="CD939" s="178" t="s">
        <v>339</v>
      </c>
      <c r="CE939" s="178" t="s">
        <v>340</v>
      </c>
      <c r="CF939" s="178" t="s">
        <v>341</v>
      </c>
      <c r="CG939" s="212"/>
      <c r="CH939" s="179"/>
      <c r="CI939" s="179"/>
      <c r="CJ939" s="179"/>
      <c r="CK939" s="212"/>
      <c r="CL939" s="212"/>
      <c r="CM939" s="170" t="str">
        <f aca="false">F939</f>
        <v>V1025911</v>
      </c>
      <c r="CN939" s="170" t="str">
        <f aca="false">IF(G939="","",G939)</f>
        <v/>
      </c>
      <c r="CO939" s="170" t="str">
        <f aca="false">CONCATENATE(H939,":",L939)</f>
        <v>Germany:Rhineland-Palatinate, Mainz</v>
      </c>
      <c r="CP939" s="170" t="str">
        <f aca="false">CONCATENATE(IF(Q939="","",CONCATENATE(Q939,"-")),IF(P939="","",CONCATENATE(P939,"-")),IF(O939="","",O939))</f>
        <v/>
      </c>
      <c r="CQ939" s="170" t="str">
        <f aca="false">IF(N939="","",N939)</f>
        <v/>
      </c>
      <c r="CR939" s="170" t="n">
        <f aca="false">C939</f>
        <v>3</v>
      </c>
      <c r="CS939" s="229" t="str">
        <f aca="false">D939</f>
        <v>3c</v>
      </c>
      <c r="CT939" s="170" t="str">
        <f aca="false">CONCATENATE(CD939," strain ",CM939," ",CL939,", partial cds")</f>
        <v>Hepatitis E virus strain V1025911 , partial cds</v>
      </c>
    </row>
    <row r="940" customFormat="false" ht="11.9" hidden="false" customHeight="true" outlineLevel="0" collapsed="false">
      <c r="A940" s="208" t="s">
        <v>2245</v>
      </c>
      <c r="B940" s="147" t="n">
        <v>3</v>
      </c>
      <c r="C940" s="148" t="n">
        <v>3</v>
      </c>
      <c r="D940" s="149" t="s">
        <v>947</v>
      </c>
      <c r="E940" s="150" t="s">
        <v>949</v>
      </c>
      <c r="F940" s="210" t="s">
        <v>2246</v>
      </c>
      <c r="G940" s="212"/>
      <c r="H940" s="146" t="s">
        <v>405</v>
      </c>
      <c r="I940" s="153" t="s">
        <v>412</v>
      </c>
      <c r="J940" s="146" t="s">
        <v>395</v>
      </c>
      <c r="K940" s="212"/>
      <c r="L940" s="212"/>
      <c r="M940" s="157" t="s">
        <v>348</v>
      </c>
      <c r="N940" s="158" t="s">
        <v>400</v>
      </c>
      <c r="O940" s="159" t="n">
        <v>2011</v>
      </c>
      <c r="P940" s="160" t="s">
        <v>788</v>
      </c>
      <c r="Q940" s="212"/>
      <c r="R940" s="159" t="s">
        <v>80</v>
      </c>
      <c r="S940" s="159"/>
      <c r="T940" s="214"/>
      <c r="U940" s="215"/>
      <c r="V940" s="209"/>
      <c r="W940" s="362" t="s">
        <v>2114</v>
      </c>
      <c r="X940" s="209"/>
      <c r="Y940" s="209"/>
      <c r="Z940" s="209"/>
      <c r="AB940" s="217"/>
      <c r="AC940" s="163" t="n">
        <v>242</v>
      </c>
      <c r="AD940" s="209"/>
      <c r="AE940" s="209"/>
      <c r="AF940" s="209"/>
      <c r="AG940" s="218"/>
      <c r="AH940" s="164" t="n">
        <v>134</v>
      </c>
      <c r="AI940" s="164" t="n">
        <v>375</v>
      </c>
      <c r="AJ940" s="219" t="n">
        <f aca="false">SeqEnd-SeqBeg+1</f>
        <v>242</v>
      </c>
      <c r="AK940" s="220" t="n">
        <f aca="false">AND( SeqBeg&lt;=Beg  , End &lt;=SeqEnd )</f>
        <v>0</v>
      </c>
      <c r="AL940" s="212"/>
      <c r="AM940" s="212"/>
      <c r="AN940" s="221"/>
      <c r="AO940" s="147" t="s">
        <v>419</v>
      </c>
      <c r="AP940" s="147" t="s">
        <v>419</v>
      </c>
      <c r="AU940" s="146"/>
      <c r="AV940" s="212"/>
      <c r="AW940" s="222" t="str">
        <f aca="false">HYPERLINK(CONCATENATE("http://www.ncbi.nlm.nih.gov/nuccore/",BM940),BM940)</f>
        <v>HE605114</v>
      </c>
      <c r="AX940" s="219" t="str">
        <f aca="false">CONCATENATE(D940,IF(I940="","",CONCATENATE(".",I940)),IF(K940="","",CONCATENATE(".",K940)),IF(M940="","",CONCATENATE(".",M940)),IF(R940="","",CONCATENATE(".",R940)),IF(U940="","","(*)"))</f>
        <v>3c.DEU.hum.Ureg</v>
      </c>
      <c r="AY940" s="170" t="str">
        <f aca="false">CONCATENATE(BM940,".",BN940)</f>
        <v>HE605114.V1109172</v>
      </c>
      <c r="AZ940" s="171" t="str">
        <f aca="false">IF(AV940="",IF(ISNUMBER(FIND(".",A940)),LEFT(A940,FIND(".",A940)-1),A940),AV940)</f>
        <v>HE605114</v>
      </c>
      <c r="BA940" s="171" t="str">
        <f aca="false">IF(ISNUMBER(FIND("-",AZ940)),LEFT(AZ940,FIND("-",AZ940)-1),AZ940)</f>
        <v>HE605114</v>
      </c>
      <c r="BB940" s="170" t="str">
        <f aca="false"> MEGAname &amp; "="</f>
        <v>HE605114=</v>
      </c>
      <c r="BC940" s="170" t="str">
        <f aca="false">Clear &amp; IF(span ,"Span","out")</f>
        <v>HE605114=out</v>
      </c>
      <c r="BD940" s="170" t="str">
        <f aca="false">Clear &amp; IF(span, IF(B940=".","Selected",B940),"out")</f>
        <v>HE605114=out</v>
      </c>
      <c r="BE940" s="170" t="str">
        <f aca="false">Clear &amp; Strain</f>
        <v>HE605114=V1109172</v>
      </c>
      <c r="BF940" s="170" t="str">
        <f aca="false">CONCATENATE(A940,"=",F940,". ",AX940,IF(AB940="","",CONCATENATE(".",AB940)))</f>
        <v>HE605114=V1109172. 3c.DEU.hum.Ureg</v>
      </c>
      <c r="BG940" s="170" t="str">
        <f aca="false">CONCATENATE(A940,"=",F940,". ",AX940)</f>
        <v>HE605114=V1109172. 3c.DEU.hum.Ureg</v>
      </c>
      <c r="BH940" s="170" t="str">
        <f aca="false">CONCATENATE(A940,"=",AX940)</f>
        <v>HE605114=3c.DEU.hum.Ureg</v>
      </c>
      <c r="BI940" s="170" t="str">
        <f aca="false">CONCATENATE(A940,"=",ComForSubtype,D940)</f>
        <v>HE605114=3c</v>
      </c>
      <c r="BJ940" s="170" t="str">
        <f aca="false">CONCATENATE(A940,"=",E940)</f>
        <v>HE605114=3chi</v>
      </c>
      <c r="BK940" s="170" t="str">
        <f aca="false">CONCATENATE(A940,"=",C940)</f>
        <v>HE605114=3</v>
      </c>
      <c r="BL940" s="170" t="str">
        <f aca="false">CONCATENATE(D940,"=")</f>
        <v>3c=</v>
      </c>
      <c r="BM940" s="223" t="str">
        <f aca="false">IF(BA940="XX","",BA940)</f>
        <v>HE605114</v>
      </c>
      <c r="BN940" s="224" t="str">
        <f aca="false">CONCATENATE(IF(F940="","",F940),IF(G940="","",CONCATENATE(" / ",G940)))</f>
        <v>V1109172</v>
      </c>
      <c r="BO940" s="225" t="str">
        <f aca="false">AX940</f>
        <v>3c.DEU.hum.Ureg</v>
      </c>
      <c r="BP940" s="226" t="str">
        <f aca="false">IF(V940="","",V940)</f>
        <v/>
      </c>
      <c r="BQ940" s="226" t="str">
        <f aca="false">IF(W940="","",CONCATENATE(W940,IF(LEFT(AO940,1)="s","+","")))</f>
        <v>3c-NLD</v>
      </c>
      <c r="BR940" s="226" t="str">
        <f aca="false">IF(X940="","",CONCATENATE(X940,IF(LEFT(AQ940,1)="s","+","")))</f>
        <v/>
      </c>
      <c r="BS940" s="226" t="str">
        <f aca="false">IF(Y940="","",CONCATENATE(Y940,IF(LEFT(AR940,1)="s","+","")))</f>
        <v/>
      </c>
      <c r="BT940" s="226" t="str">
        <f aca="false">IF(Z940="","",CONCATENATE(Z940,IF(LEFT(AS940,1)="s","+","")))</f>
        <v/>
      </c>
      <c r="BU940" s="227" t="str">
        <f aca="false">IF(AA940="","",CONCATENATE(AA940,IF(LEFT(AT940,1)="s","+","")))</f>
        <v/>
      </c>
      <c r="BV940" s="212"/>
      <c r="BW940" s="177" t="s">
        <v>338</v>
      </c>
      <c r="BX940" s="170" t="str">
        <f aca="false">IF(BW940&lt;&gt;"",IF(ISNUMBER(FIND("=",BW940)),LEFT(BW940,FIND("=",BW940)-1),BW940),BW940)</f>
        <v>xx</v>
      </c>
      <c r="BY940" s="170" t="str">
        <f aca="false">IF(BW940&lt;&gt;"",IF(ISNUMBER(FIND("=",BW940)),RIGHT(BW940,LEN(BW940)-FIND("=",BW940)),""),"")</f>
        <v>Non_select</v>
      </c>
      <c r="BZ940" s="170" t="str">
        <f aca="false">IF(BX940&lt;&gt;"",IF(ISNUMBER(FIND(".",BX940)),LEFT(BX940,FIND(".",BX940)-1),BX940),BX940)</f>
        <v>xx</v>
      </c>
      <c r="CA940" s="170" t="str">
        <f aca="false">IF(BX940&lt;&gt;"",IF(ISNUMBER(FIND(".",BX940)),RIGHT(BX940,LEN(BX940)-FIND(".",BX940)),""),"")</f>
        <v/>
      </c>
      <c r="CB940" s="212"/>
      <c r="CC940" s="170" t="str">
        <f aca="false">A940</f>
        <v>HE605114</v>
      </c>
      <c r="CD940" s="178" t="s">
        <v>339</v>
      </c>
      <c r="CE940" s="178" t="s">
        <v>340</v>
      </c>
      <c r="CF940" s="178" t="s">
        <v>341</v>
      </c>
      <c r="CG940" s="212"/>
      <c r="CH940" s="212"/>
      <c r="CI940" s="212"/>
      <c r="CJ940" s="212"/>
      <c r="CK940" s="178"/>
      <c r="CL940" s="212"/>
      <c r="CM940" s="212"/>
      <c r="CN940" s="212"/>
      <c r="CO940" s="212"/>
      <c r="CP940" s="212"/>
      <c r="CQ940" s="212"/>
      <c r="CR940" s="228" t="n">
        <f aca="false">C940</f>
        <v>3</v>
      </c>
      <c r="CS940" s="229" t="str">
        <f aca="false">D940</f>
        <v>3c</v>
      </c>
      <c r="CT940" s="170" t="str">
        <f aca="false">CONCATENATE(CD940," strain ",CM940," ",CL940,", partial cds")</f>
        <v>Hepatitis E virus strain  , partial cds</v>
      </c>
    </row>
    <row r="941" customFormat="false" ht="11.9" hidden="false" customHeight="true" outlineLevel="0" collapsed="false">
      <c r="A941" s="208" t="s">
        <v>2247</v>
      </c>
      <c r="B941" s="147" t="n">
        <v>3</v>
      </c>
      <c r="C941" s="148" t="n">
        <v>3</v>
      </c>
      <c r="D941" s="149" t="s">
        <v>947</v>
      </c>
      <c r="E941" s="150" t="s">
        <v>949</v>
      </c>
      <c r="F941" s="210" t="s">
        <v>2248</v>
      </c>
      <c r="G941" s="212"/>
      <c r="H941" s="146" t="s">
        <v>405</v>
      </c>
      <c r="I941" s="153" t="s">
        <v>412</v>
      </c>
      <c r="J941" s="146" t="s">
        <v>395</v>
      </c>
      <c r="K941" s="155" t="s">
        <v>2249</v>
      </c>
      <c r="L941" s="231" t="s">
        <v>2250</v>
      </c>
      <c r="M941" s="157" t="s">
        <v>348</v>
      </c>
      <c r="N941" s="158" t="s">
        <v>362</v>
      </c>
      <c r="O941" s="159" t="n">
        <v>2011</v>
      </c>
      <c r="P941" s="160" t="s">
        <v>1946</v>
      </c>
      <c r="Q941" s="160" t="n">
        <v>20</v>
      </c>
      <c r="R941" s="146" t="s">
        <v>80</v>
      </c>
      <c r="T941" s="214"/>
      <c r="U941" s="215"/>
      <c r="V941" s="209"/>
      <c r="W941" s="217" t="s">
        <v>947</v>
      </c>
      <c r="X941" s="209"/>
      <c r="Y941" s="209"/>
      <c r="Z941" s="209"/>
      <c r="AB941" s="217"/>
      <c r="AC941" s="163" t="n">
        <v>242</v>
      </c>
      <c r="AD941" s="209"/>
      <c r="AE941" s="209"/>
      <c r="AF941" s="209"/>
      <c r="AG941" s="218"/>
      <c r="AH941" s="164" t="n">
        <v>134</v>
      </c>
      <c r="AI941" s="164" t="n">
        <v>375</v>
      </c>
      <c r="AJ941" s="219" t="n">
        <f aca="false">SeqEnd-SeqBeg+1</f>
        <v>242</v>
      </c>
      <c r="AK941" s="220" t="n">
        <f aca="false">AND( SeqBeg&lt;=Beg  , End &lt;=SeqEnd )</f>
        <v>0</v>
      </c>
      <c r="AL941" s="212"/>
      <c r="AM941" s="212"/>
      <c r="AN941" s="221"/>
      <c r="AO941" s="147" t="s">
        <v>419</v>
      </c>
      <c r="AP941" s="147" t="s">
        <v>419</v>
      </c>
      <c r="AU941" s="146"/>
      <c r="AV941" s="212"/>
      <c r="AW941" s="222" t="str">
        <f aca="false">HYPERLINK(CONCATENATE("http://www.ncbi.nlm.nih.gov/nuccore/",BM941),BM941)</f>
        <v>HF912156</v>
      </c>
      <c r="AX941" s="219" t="str">
        <f aca="false">CONCATENATE(D941,IF(I941="","",CONCATENATE(".",I941)),IF(K941="","",CONCATENATE(".",K941)),IF(M941="","",CONCATENATE(".",M941)),IF(R941="","",CONCATENATE(".",R941)),IF(U941="","","(*)"))</f>
        <v>3c.DEU.Lower Saxony.hum.Ureg</v>
      </c>
      <c r="AY941" s="170" t="str">
        <f aca="false">CONCATENATE(BM941,".",BN941)</f>
        <v>HF912156.V1114818</v>
      </c>
      <c r="AZ941" s="171" t="str">
        <f aca="false">IF(AV941="",IF(ISNUMBER(FIND(".",A941)),LEFT(A941,FIND(".",A941)-1),A941),AV941)</f>
        <v>HF912156</v>
      </c>
      <c r="BA941" s="171" t="str">
        <f aca="false">IF(ISNUMBER(FIND("-",AZ941)),LEFT(AZ941,FIND("-",AZ941)-1),AZ941)</f>
        <v>HF912156</v>
      </c>
      <c r="BB941" s="170" t="str">
        <f aca="false"> MEGAname &amp; "="</f>
        <v>HF912156=</v>
      </c>
      <c r="BC941" s="170" t="str">
        <f aca="false">Clear &amp; IF(span ,"Span","out")</f>
        <v>HF912156=out</v>
      </c>
      <c r="BD941" s="170" t="str">
        <f aca="false">Clear &amp; IF(span, IF(B941=".","Selected",B941),"out")</f>
        <v>HF912156=out</v>
      </c>
      <c r="BE941" s="170" t="str">
        <f aca="false">Clear &amp; Strain</f>
        <v>HF912156=V1114818</v>
      </c>
      <c r="BF941" s="170" t="str">
        <f aca="false">CONCATENATE(A941,"=",F941,". ",AX941,IF(AB941="","",CONCATENATE(".",AB941)))</f>
        <v>HF912156=V1114818. 3c.DEU.Lower Saxony.hum.Ureg</v>
      </c>
      <c r="BG941" s="170" t="str">
        <f aca="false">CONCATENATE(A941,"=",F941,". ",AX941)</f>
        <v>HF912156=V1114818. 3c.DEU.Lower Saxony.hum.Ureg</v>
      </c>
      <c r="BH941" s="170" t="str">
        <f aca="false">CONCATENATE(A941,"=",AX941)</f>
        <v>HF912156=3c.DEU.Lower Saxony.hum.Ureg</v>
      </c>
      <c r="BI941" s="170" t="str">
        <f aca="false">CONCATENATE(A941,"=",ComForSubtype,D941)</f>
        <v>HF912156=3c</v>
      </c>
      <c r="BJ941" s="170" t="str">
        <f aca="false">CONCATENATE(A941,"=",E941)</f>
        <v>HF912156=3chi</v>
      </c>
      <c r="BK941" s="170" t="str">
        <f aca="false">CONCATENATE(A941,"=",C941)</f>
        <v>HF912156=3</v>
      </c>
      <c r="BL941" s="170" t="str">
        <f aca="false">CONCATENATE(D941,"=")</f>
        <v>3c=</v>
      </c>
      <c r="BM941" s="223" t="str">
        <f aca="false">IF(BA941="XX","",BA941)</f>
        <v>HF912156</v>
      </c>
      <c r="BN941" s="224" t="str">
        <f aca="false">CONCATENATE(IF(F941="","",F941),IF(G941="","",CONCATENATE(" / ",G941)))</f>
        <v>V1114818</v>
      </c>
      <c r="BO941" s="225" t="str">
        <f aca="false">AX941</f>
        <v>3c.DEU.Lower Saxony.hum.Ureg</v>
      </c>
      <c r="BP941" s="226" t="str">
        <f aca="false">IF(V941="","",V941)</f>
        <v/>
      </c>
      <c r="BQ941" s="226" t="str">
        <f aca="false">IF(W941="","",CONCATENATE(W941,IF(LEFT(AO941,1)="s","+","")))</f>
        <v>3c</v>
      </c>
      <c r="BR941" s="226" t="str">
        <f aca="false">IF(X941="","",CONCATENATE(X941,IF(LEFT(AQ941,1)="s","+","")))</f>
        <v/>
      </c>
      <c r="BS941" s="226" t="str">
        <f aca="false">IF(Y941="","",CONCATENATE(Y941,IF(LEFT(AR941,1)="s","+","")))</f>
        <v/>
      </c>
      <c r="BT941" s="226" t="str">
        <f aca="false">IF(Z941="","",CONCATENATE(Z941,IF(LEFT(AS941,1)="s","+","")))</f>
        <v/>
      </c>
      <c r="BU941" s="227" t="str">
        <f aca="false">IF(AA941="","",CONCATENATE(AA941,IF(LEFT(AT941,1)="s","+","")))</f>
        <v/>
      </c>
      <c r="BV941" s="212"/>
      <c r="BW941" s="177" t="s">
        <v>338</v>
      </c>
      <c r="BX941" s="170" t="str">
        <f aca="false">IF(BW941&lt;&gt;"",IF(ISNUMBER(FIND("=",BW941)),LEFT(BW941,FIND("=",BW941)-1),BW941),BW941)</f>
        <v>xx</v>
      </c>
      <c r="BY941" s="170" t="str">
        <f aca="false">IF(BW941&lt;&gt;"",IF(ISNUMBER(FIND("=",BW941)),RIGHT(BW941,LEN(BW941)-FIND("=",BW941)),""),"")</f>
        <v>Non_select</v>
      </c>
      <c r="BZ941" s="170" t="str">
        <f aca="false">IF(BX941&lt;&gt;"",IF(ISNUMBER(FIND(".",BX941)),LEFT(BX941,FIND(".",BX941)-1),BX941),BX941)</f>
        <v>xx</v>
      </c>
      <c r="CA941" s="170" t="str">
        <f aca="false">IF(BX941&lt;&gt;"",IF(ISNUMBER(FIND(".",BX941)),RIGHT(BX941,LEN(BX941)-FIND(".",BX941)),""),"")</f>
        <v/>
      </c>
      <c r="CB941" s="212"/>
      <c r="CC941" s="170" t="str">
        <f aca="false">A941</f>
        <v>HF912156</v>
      </c>
      <c r="CD941" s="178" t="s">
        <v>339</v>
      </c>
      <c r="CE941" s="178" t="s">
        <v>340</v>
      </c>
      <c r="CF941" s="178" t="s">
        <v>341</v>
      </c>
      <c r="CG941" s="212"/>
      <c r="CH941" s="212"/>
      <c r="CI941" s="212"/>
      <c r="CJ941" s="212"/>
      <c r="CK941" s="178"/>
      <c r="CL941" s="212"/>
      <c r="CM941" s="212"/>
      <c r="CN941" s="212"/>
      <c r="CO941" s="212"/>
      <c r="CP941" s="212"/>
      <c r="CQ941" s="212"/>
      <c r="CR941" s="228" t="n">
        <f aca="false">C941</f>
        <v>3</v>
      </c>
      <c r="CS941" s="229" t="str">
        <f aca="false">D941</f>
        <v>3c</v>
      </c>
      <c r="CT941" s="170" t="str">
        <f aca="false">CONCATENATE(CD941," strain ",CM941," ",CL941,", partial cds")</f>
        <v>Hepatitis E virus strain  , partial cds</v>
      </c>
    </row>
    <row r="942" customFormat="false" ht="11.9" hidden="false" customHeight="true" outlineLevel="0" collapsed="false">
      <c r="A942" s="208" t="s">
        <v>2251</v>
      </c>
      <c r="B942" s="147" t="n">
        <v>3</v>
      </c>
      <c r="C942" s="148" t="n">
        <v>3</v>
      </c>
      <c r="D942" s="149" t="s">
        <v>947</v>
      </c>
      <c r="E942" s="150" t="s">
        <v>949</v>
      </c>
      <c r="F942" s="210" t="s">
        <v>2252</v>
      </c>
      <c r="G942" s="212"/>
      <c r="H942" s="146" t="s">
        <v>405</v>
      </c>
      <c r="I942" s="153" t="s">
        <v>412</v>
      </c>
      <c r="J942" s="146" t="s">
        <v>395</v>
      </c>
      <c r="K942" s="212"/>
      <c r="L942" s="212"/>
      <c r="M942" s="157" t="s">
        <v>348</v>
      </c>
      <c r="N942" s="158" t="s">
        <v>400</v>
      </c>
      <c r="O942" s="159" t="n">
        <v>2011</v>
      </c>
      <c r="P942" s="160" t="s">
        <v>2253</v>
      </c>
      <c r="Q942" s="212"/>
      <c r="R942" s="159" t="s">
        <v>80</v>
      </c>
      <c r="S942" s="159"/>
      <c r="T942" s="214"/>
      <c r="U942" s="215"/>
      <c r="V942" s="209"/>
      <c r="W942" s="217" t="s">
        <v>947</v>
      </c>
      <c r="X942" s="209"/>
      <c r="Y942" s="209"/>
      <c r="Z942" s="209"/>
      <c r="AB942" s="217"/>
      <c r="AC942" s="163" t="n">
        <v>242</v>
      </c>
      <c r="AD942" s="209"/>
      <c r="AE942" s="209"/>
      <c r="AF942" s="209"/>
      <c r="AG942" s="218"/>
      <c r="AH942" s="164" t="n">
        <v>134</v>
      </c>
      <c r="AI942" s="164" t="n">
        <v>375</v>
      </c>
      <c r="AJ942" s="219" t="n">
        <f aca="false">SeqEnd-SeqBeg+1</f>
        <v>242</v>
      </c>
      <c r="AK942" s="220" t="n">
        <f aca="false">AND( SeqBeg&lt;=Beg  , End &lt;=SeqEnd )</f>
        <v>0</v>
      </c>
      <c r="AL942" s="212"/>
      <c r="AM942" s="212"/>
      <c r="AN942" s="221"/>
      <c r="AO942" s="147" t="s">
        <v>408</v>
      </c>
      <c r="AP942" s="147" t="s">
        <v>408</v>
      </c>
      <c r="AU942" s="146" t="s">
        <v>382</v>
      </c>
      <c r="AV942" s="212"/>
      <c r="AW942" s="222" t="str">
        <f aca="false">HYPERLINK(CONCATENATE("http://www.ncbi.nlm.nih.gov/nuccore/",BM942),BM942)</f>
        <v>HE605115</v>
      </c>
      <c r="AX942" s="219" t="str">
        <f aca="false">CONCATENATE(D942,IF(I942="","",CONCATENATE(".",I942)),IF(K942="","",CONCATENATE(".",K942)),IF(M942="","",CONCATENATE(".",M942)),IF(R942="","",CONCATENATE(".",R942)),IF(U942="","","(*)"))</f>
        <v>3c.DEU.hum.Ureg</v>
      </c>
      <c r="AY942" s="170" t="str">
        <f aca="false">CONCATENATE(BM942,".",BN942)</f>
        <v>HE605115.V1117691</v>
      </c>
      <c r="AZ942" s="171" t="str">
        <f aca="false">IF(AV942="",IF(ISNUMBER(FIND(".",A942)),LEFT(A942,FIND(".",A942)-1),A942),AV942)</f>
        <v>HE605115</v>
      </c>
      <c r="BA942" s="171" t="str">
        <f aca="false">IF(ISNUMBER(FIND("-",AZ942)),LEFT(AZ942,FIND("-",AZ942)-1),AZ942)</f>
        <v>HE605115</v>
      </c>
      <c r="BB942" s="170" t="str">
        <f aca="false"> MEGAname &amp; "="</f>
        <v>HE605115=</v>
      </c>
      <c r="BC942" s="170" t="str">
        <f aca="false">Clear &amp; IF(span ,"Span","out")</f>
        <v>HE605115=out</v>
      </c>
      <c r="BD942" s="170" t="str">
        <f aca="false">Clear &amp; IF(span, IF(B942=".","Selected",B942),"out")</f>
        <v>HE605115=out</v>
      </c>
      <c r="BE942" s="170" t="str">
        <f aca="false">Clear &amp; Strain</f>
        <v>HE605115=V1117691</v>
      </c>
      <c r="BF942" s="170" t="str">
        <f aca="false">CONCATENATE(A942,"=",F942,". ",AX942,IF(AB942="","",CONCATENATE(".",AB942)))</f>
        <v>HE605115=V1117691. 3c.DEU.hum.Ureg</v>
      </c>
      <c r="BG942" s="170" t="str">
        <f aca="false">CONCATENATE(A942,"=",F942,". ",AX942)</f>
        <v>HE605115=V1117691. 3c.DEU.hum.Ureg</v>
      </c>
      <c r="BH942" s="170" t="str">
        <f aca="false">CONCATENATE(A942,"=",AX942)</f>
        <v>HE605115=3c.DEU.hum.Ureg</v>
      </c>
      <c r="BI942" s="170" t="str">
        <f aca="false">CONCATENATE(A942,"=",ComForSubtype,D942)</f>
        <v>HE605115=3c</v>
      </c>
      <c r="BJ942" s="170" t="str">
        <f aca="false">CONCATENATE(A942,"=",E942)</f>
        <v>HE605115=3chi</v>
      </c>
      <c r="BK942" s="170" t="str">
        <f aca="false">CONCATENATE(A942,"=",C942)</f>
        <v>HE605115=3</v>
      </c>
      <c r="BL942" s="170" t="str">
        <f aca="false">CONCATENATE(D942,"=")</f>
        <v>3c=</v>
      </c>
      <c r="BM942" s="223" t="str">
        <f aca="false">IF(BA942="XX","",BA942)</f>
        <v>HE605115</v>
      </c>
      <c r="BN942" s="224" t="str">
        <f aca="false">CONCATENATE(IF(F942="","",F942),IF(G942="","",CONCATENATE(" / ",G942)))</f>
        <v>V1117691</v>
      </c>
      <c r="BO942" s="225" t="str">
        <f aca="false">AX942</f>
        <v>3c.DEU.hum.Ureg</v>
      </c>
      <c r="BP942" s="226" t="str">
        <f aca="false">IF(V942="","",V942)</f>
        <v/>
      </c>
      <c r="BQ942" s="226" t="str">
        <f aca="false">IF(W942="","",CONCATENATE(W942,IF(LEFT(AO942,1)="s","+","")))</f>
        <v>3c+</v>
      </c>
      <c r="BR942" s="226" t="str">
        <f aca="false">IF(X942="","",CONCATENATE(X942,IF(LEFT(AQ942,1)="s","+","")))</f>
        <v/>
      </c>
      <c r="BS942" s="226" t="str">
        <f aca="false">IF(Y942="","",CONCATENATE(Y942,IF(LEFT(AR942,1)="s","+","")))</f>
        <v/>
      </c>
      <c r="BT942" s="226" t="str">
        <f aca="false">IF(Z942="","",CONCATENATE(Z942,IF(LEFT(AS942,1)="s","+","")))</f>
        <v/>
      </c>
      <c r="BU942" s="227" t="str">
        <f aca="false">IF(AA942="","",CONCATENATE(AA942,IF(LEFT(AT942,1)="s","+","")))</f>
        <v/>
      </c>
      <c r="BV942" s="212"/>
      <c r="BW942" s="177" t="s">
        <v>338</v>
      </c>
      <c r="BX942" s="170" t="str">
        <f aca="false">IF(BW942&lt;&gt;"",IF(ISNUMBER(FIND("=",BW942)),LEFT(BW942,FIND("=",BW942)-1),BW942),BW942)</f>
        <v>xx</v>
      </c>
      <c r="BY942" s="170" t="str">
        <f aca="false">IF(BW942&lt;&gt;"",IF(ISNUMBER(FIND("=",BW942)),RIGHT(BW942,LEN(BW942)-FIND("=",BW942)),""),"")</f>
        <v>Non_select</v>
      </c>
      <c r="BZ942" s="170" t="str">
        <f aca="false">IF(BX942&lt;&gt;"",IF(ISNUMBER(FIND(".",BX942)),LEFT(BX942,FIND(".",BX942)-1),BX942),BX942)</f>
        <v>xx</v>
      </c>
      <c r="CA942" s="170" t="str">
        <f aca="false">IF(BX942&lt;&gt;"",IF(ISNUMBER(FIND(".",BX942)),RIGHT(BX942,LEN(BX942)-FIND(".",BX942)),""),"")</f>
        <v/>
      </c>
      <c r="CB942" s="212"/>
      <c r="CC942" s="170" t="str">
        <f aca="false">A942</f>
        <v>HE605115</v>
      </c>
      <c r="CD942" s="178" t="s">
        <v>339</v>
      </c>
      <c r="CE942" s="178" t="s">
        <v>340</v>
      </c>
      <c r="CF942" s="178" t="s">
        <v>341</v>
      </c>
      <c r="CG942" s="212"/>
      <c r="CH942" s="212"/>
      <c r="CI942" s="212"/>
      <c r="CJ942" s="212"/>
      <c r="CK942" s="178"/>
      <c r="CL942" s="212"/>
      <c r="CM942" s="212"/>
      <c r="CN942" s="212"/>
      <c r="CO942" s="212"/>
      <c r="CP942" s="212"/>
      <c r="CQ942" s="212"/>
      <c r="CR942" s="228" t="n">
        <f aca="false">C942</f>
        <v>3</v>
      </c>
      <c r="CS942" s="229" t="str">
        <f aca="false">D942</f>
        <v>3c</v>
      </c>
      <c r="CT942" s="170" t="str">
        <f aca="false">CONCATENATE(CD942," strain ",CM942," ",CL942,", partial cds")</f>
        <v>Hepatitis E virus strain  , partial cds</v>
      </c>
    </row>
    <row r="943" s="146" customFormat="true" ht="11.9" hidden="true" customHeight="true" outlineLevel="0" collapsed="false">
      <c r="A943" s="154" t="s">
        <v>2254</v>
      </c>
      <c r="B943" s="147" t="s">
        <v>2048</v>
      </c>
      <c r="C943" s="243" t="n">
        <v>3</v>
      </c>
      <c r="D943" s="149" t="s">
        <v>947</v>
      </c>
      <c r="E943" s="150" t="s">
        <v>949</v>
      </c>
      <c r="F943" s="154" t="s">
        <v>2049</v>
      </c>
      <c r="G943" s="212"/>
      <c r="H943" s="146" t="s">
        <v>405</v>
      </c>
      <c r="I943" s="153" t="s">
        <v>412</v>
      </c>
      <c r="J943" s="146" t="s">
        <v>395</v>
      </c>
      <c r="K943" s="155" t="s">
        <v>2050</v>
      </c>
      <c r="L943" s="231" t="s">
        <v>2051</v>
      </c>
      <c r="M943" s="157" t="s">
        <v>380</v>
      </c>
      <c r="N943" s="158" t="s">
        <v>400</v>
      </c>
      <c r="O943" s="160" t="n">
        <v>2008</v>
      </c>
      <c r="P943" s="212"/>
      <c r="Q943" s="212"/>
      <c r="R943" s="146" t="s">
        <v>78</v>
      </c>
      <c r="T943" s="215"/>
      <c r="U943" s="215"/>
      <c r="V943" s="209"/>
      <c r="W943" s="217"/>
      <c r="X943" s="209"/>
      <c r="Y943" s="209"/>
      <c r="Z943" s="364" t="s">
        <v>1890</v>
      </c>
      <c r="AA943" s="250"/>
      <c r="AB943" s="217"/>
      <c r="AC943" s="217"/>
      <c r="AD943" s="209"/>
      <c r="AE943" s="209"/>
      <c r="AF943" s="164" t="s">
        <v>354</v>
      </c>
      <c r="AG943" s="218"/>
      <c r="AH943" s="164" t="n">
        <v>5424</v>
      </c>
      <c r="AI943" s="164" t="n">
        <v>5648</v>
      </c>
      <c r="AJ943" s="219" t="n">
        <f aca="false">SeqEnd-SeqBeg+1</f>
        <v>225</v>
      </c>
      <c r="AK943" s="220" t="n">
        <f aca="false">AND( SeqBeg&lt;=Beg  , End &lt;=SeqEnd )</f>
        <v>0</v>
      </c>
      <c r="AL943" s="212"/>
      <c r="AM943" s="212"/>
      <c r="AN943" s="221" t="s">
        <v>382</v>
      </c>
      <c r="AO943" s="147" t="s">
        <v>103</v>
      </c>
      <c r="AP943" s="147" t="s">
        <v>103</v>
      </c>
      <c r="AQ943" s="147" t="s">
        <v>103</v>
      </c>
      <c r="AR943" s="147" t="s">
        <v>103</v>
      </c>
      <c r="AS943" s="147" t="s">
        <v>419</v>
      </c>
      <c r="AT943" s="147" t="s">
        <v>103</v>
      </c>
      <c r="AV943" s="212"/>
      <c r="AW943" s="222" t="str">
        <f aca="false">HYPERLINK(CONCATENATE("http://www.ncbi.nlm.nih.gov/nuccore/",BM943),BM943)</f>
        <v>JQ807496</v>
      </c>
      <c r="AX943" s="219" t="str">
        <f aca="false">CONCATENATE(D943,IF(I943="","",CONCATENATE(".",I943)),IF(K943="","",CONCATENATE(".",K943)),IF(M943="","",CONCATENATE(".",M943)),IF(R943="","",CONCATENATE(".",R943)),IF(U943="","","(*)"))</f>
        <v>3c.DEU.BW,SIG.wb.FLI</v>
      </c>
      <c r="AY943" s="170" t="str">
        <f aca="false">CONCATENATE(BM943,".",BN943)</f>
        <v>JQ807496.WS08-012</v>
      </c>
      <c r="AZ943" s="171" t="str">
        <f aca="false">IF(AV943="",IF(ISNUMBER(FIND(".",A943)),LEFT(A943,FIND(".",A943)-1),A943),AV943)</f>
        <v>JQ807496</v>
      </c>
      <c r="BA943" s="171" t="str">
        <f aca="false">IF(ISNUMBER(FIND("-",AZ943)),LEFT(AZ943,FIND("-",AZ943)-1),AZ943)</f>
        <v>JQ807496</v>
      </c>
      <c r="BB943" s="170" t="str">
        <f aca="false"> MEGAname &amp; "="</f>
        <v>JQ807496=</v>
      </c>
      <c r="BC943" s="170" t="str">
        <f aca="false">Clear &amp; IF(span ,"Span","out")</f>
        <v>JQ807496=out</v>
      </c>
      <c r="BD943" s="170" t="str">
        <f aca="false">Clear &amp; IF(span, IF(B943=".","Selected",B943),"out")</f>
        <v>JQ807496=out</v>
      </c>
      <c r="BE943" s="170" t="str">
        <f aca="false">Clear &amp; Strain</f>
        <v>JQ807496=WS08-012</v>
      </c>
      <c r="BF943" s="170" t="str">
        <f aca="false">CONCATENATE(A943,"=",F943,". ",AX943,IF(AB943="","",CONCATENATE(".",AB943)))</f>
        <v>JQ807496=WS08-012. 3c.DEU.BW,SIG.wb.FLI</v>
      </c>
      <c r="BG943" s="170" t="str">
        <f aca="false">CONCATENATE(A943,"=",F943,". ",AX943)</f>
        <v>JQ807496=WS08-012. 3c.DEU.BW,SIG.wb.FLI</v>
      </c>
      <c r="BH943" s="170" t="str">
        <f aca="false">CONCATENATE(A943,"=",AX943)</f>
        <v>JQ807496=3c.DEU.BW,SIG.wb.FLI</v>
      </c>
      <c r="BI943" s="170" t="str">
        <f aca="false">CONCATENATE(A943,"=",ComForSubtype,D943)</f>
        <v>JQ807496=3c</v>
      </c>
      <c r="BJ943" s="170" t="str">
        <f aca="false">CONCATENATE(A943,"=",E943)</f>
        <v>JQ807496=3chi</v>
      </c>
      <c r="BK943" s="170" t="str">
        <f aca="false">CONCATENATE(A943,"=",C943)</f>
        <v>JQ807496=3</v>
      </c>
      <c r="BL943" s="170" t="str">
        <f aca="false">CONCATENATE(D943,"=")</f>
        <v>3c=</v>
      </c>
      <c r="BM943" s="223" t="str">
        <f aca="false">IF(BA943="XX","",BA943)</f>
        <v>JQ807496</v>
      </c>
      <c r="BN943" s="224" t="str">
        <f aca="false">CONCATENATE(IF(F943="","",F943),IF(G943="","",CONCATENATE(" / ",G943)))</f>
        <v>WS08-012</v>
      </c>
      <c r="BO943" s="225" t="str">
        <f aca="false">AX943</f>
        <v>3c.DEU.BW,SIG.wb.FLI</v>
      </c>
      <c r="BP943" s="226" t="str">
        <f aca="false">IF(V943="","",V943)</f>
        <v/>
      </c>
      <c r="BQ943" s="226" t="str">
        <f aca="false">IF(W943="","",CONCATENATE(W943,IF(LEFT(AO943,1)="s","+","")))</f>
        <v/>
      </c>
      <c r="BR943" s="226" t="str">
        <f aca="false">IF(X943="","",CONCATENATE(X943,IF(LEFT(AQ943,1)="s","+","")))</f>
        <v/>
      </c>
      <c r="BS943" s="226" t="str">
        <f aca="false">IF(Y943="","",CONCATENATE(Y943,IF(LEFT(AR943,1)="s","+","")))</f>
        <v/>
      </c>
      <c r="BT943" s="226" t="str">
        <f aca="false">IF(Z943="","",CONCATENATE(Z943,IF(LEFT(AS943,1)="s","+","")))</f>
        <v>3i</v>
      </c>
      <c r="BU943" s="227" t="str">
        <f aca="false">IF(AA943="","",CONCATENATE(AA943,IF(LEFT(AT943,1)="s","+","")))</f>
        <v/>
      </c>
      <c r="BV943" s="212"/>
      <c r="BW943" s="177" t="s">
        <v>2255</v>
      </c>
      <c r="BX943" s="170" t="str">
        <f aca="false">IF(BW943&lt;&gt;"",IF(ISNUMBER(FIND("=",BW943)),LEFT(BW943,FIND("=",BW943)-1),BW943),BW943)</f>
        <v>JQ807496</v>
      </c>
      <c r="BY943" s="170" t="str">
        <f aca="false">IF(BW943&lt;&gt;"",IF(ISNUMBER(FIND("=",BW943)),RIGHT(BW943,LEN(BW943)-FIND("=",BW943)),""),"")</f>
        <v>3c</v>
      </c>
      <c r="BZ943" s="170" t="str">
        <f aca="false">IF(BX943&lt;&gt;"",IF(ISNUMBER(FIND(".",BX943)),LEFT(BX943,FIND(".",BX943)-1),BX943),BX943)</f>
        <v>JQ807496</v>
      </c>
      <c r="CA943" s="170" t="str">
        <f aca="false">IF(BX943&lt;&gt;"",IF(ISNUMBER(FIND(".",BX943)),RIGHT(BX943,LEN(BX943)-FIND(".",BX943)),""),"")</f>
        <v/>
      </c>
      <c r="CB943" s="212"/>
      <c r="CC943" s="170" t="str">
        <f aca="false">A943</f>
        <v>JQ807496</v>
      </c>
      <c r="CD943" s="178" t="s">
        <v>339</v>
      </c>
      <c r="CE943" s="178" t="s">
        <v>340</v>
      </c>
      <c r="CF943" s="178" t="s">
        <v>341</v>
      </c>
      <c r="CG943" s="178" t="s">
        <v>592</v>
      </c>
      <c r="CH943" s="359" t="s">
        <v>2256</v>
      </c>
      <c r="CI943" s="179" t="s">
        <v>2257</v>
      </c>
      <c r="CJ943" s="359" t="s">
        <v>2258</v>
      </c>
      <c r="CK943" s="179" t="s">
        <v>2259</v>
      </c>
      <c r="CL943" s="178" t="s">
        <v>2260</v>
      </c>
      <c r="CM943" s="170" t="str">
        <f aca="false">F943</f>
        <v>WS08-012</v>
      </c>
      <c r="CN943" s="170" t="str">
        <f aca="false">IF(G943="","",G943)</f>
        <v/>
      </c>
      <c r="CO943" s="170" t="str">
        <f aca="false">CONCATENATE(H943,":",L943)</f>
        <v>Germany:Baden-Wuerttemberg, Sigmaringen</v>
      </c>
      <c r="CP943" s="170" t="str">
        <f aca="false">CONCATENATE(IF(Q943="","",CONCATENATE(Q943,"-")),IF(P943="","",CONCATENATE(P943,"-")),IF(O943="","",O943))</f>
        <v>2008</v>
      </c>
      <c r="CQ943" s="170" t="str">
        <f aca="false">IF(N943="","",N943)</f>
        <v>serum</v>
      </c>
      <c r="CR943" s="170" t="n">
        <f aca="false">C943</f>
        <v>3</v>
      </c>
      <c r="CS943" s="229" t="str">
        <f aca="false">D943</f>
        <v>3c</v>
      </c>
      <c r="CT943" s="170" t="str">
        <f aca="false">CONCATENATE(CD943," strain ",CM943," ",CL943,", partial cds")</f>
        <v>Hepatitis E virus strain WS08-012 phosphoprotein gene (ORF3), partial cds</v>
      </c>
    </row>
    <row r="944" customFormat="false" ht="11.9" hidden="false" customHeight="true" outlineLevel="0" collapsed="false">
      <c r="A944" s="154" t="s">
        <v>2261</v>
      </c>
      <c r="B944" s="147" t="n">
        <v>3</v>
      </c>
      <c r="C944" s="243" t="n">
        <v>3</v>
      </c>
      <c r="D944" s="357" t="s">
        <v>947</v>
      </c>
      <c r="E944" s="150" t="s">
        <v>949</v>
      </c>
      <c r="F944" s="154" t="s">
        <v>2262</v>
      </c>
      <c r="G944" s="212"/>
      <c r="H944" s="146" t="s">
        <v>405</v>
      </c>
      <c r="I944" s="153" t="s">
        <v>412</v>
      </c>
      <c r="J944" s="146" t="s">
        <v>395</v>
      </c>
      <c r="K944" s="212"/>
      <c r="L944" s="212"/>
      <c r="M944" s="157" t="s">
        <v>380</v>
      </c>
      <c r="N944" s="213"/>
      <c r="O944" s="160"/>
      <c r="P944" s="212"/>
      <c r="Q944" s="212"/>
      <c r="R944" s="146" t="s">
        <v>74</v>
      </c>
      <c r="T944" s="214"/>
      <c r="U944" s="215"/>
      <c r="V944" s="209"/>
      <c r="AA944" s="250" t="s">
        <v>947</v>
      </c>
      <c r="AB944" s="217"/>
      <c r="AC944" s="217"/>
      <c r="AG944" s="166" t="s">
        <v>2263</v>
      </c>
      <c r="AH944" s="164" t="n">
        <v>6543</v>
      </c>
      <c r="AI944" s="164" t="n">
        <v>6739</v>
      </c>
      <c r="AJ944" s="219" t="n">
        <f aca="false">SeqEnd-SeqBeg+1</f>
        <v>197</v>
      </c>
      <c r="AK944" s="220" t="n">
        <f aca="false">AND( SeqBeg&lt;=Beg  , End &lt;=SeqEnd )</f>
        <v>0</v>
      </c>
      <c r="AL944" s="212"/>
      <c r="AM944" s="212"/>
      <c r="AN944" s="221"/>
      <c r="AT944" s="147" t="s">
        <v>419</v>
      </c>
      <c r="AU944" s="146"/>
      <c r="AV944" s="212"/>
      <c r="AW944" s="222" t="str">
        <f aca="false">HYPERLINK(CONCATENATE("http://www.ncbi.nlm.nih.gov/nuccore/",BM944),BM944)</f>
        <v>EU035812</v>
      </c>
      <c r="AX944" s="219" t="str">
        <f aca="false">CONCATENATE(D944,IF(I944="","",CONCATENATE(".",I944)),IF(K944="","",CONCATENATE(".",K944)),IF(M944="","",CONCATENATE(".",M944)),IF(R944="","",CONCATENATE(".",R944)),IF(U944="","","(*)"))</f>
        <v>3c.DEU.wb.FIRA</v>
      </c>
      <c r="AY944" s="170" t="str">
        <f aca="false">CONCATENATE(BM944,".",BN944)</f>
        <v>EU035812.118E</v>
      </c>
      <c r="AZ944" s="171" t="str">
        <f aca="false">IF(AV944="",IF(ISNUMBER(FIND(".",A944)),LEFT(A944,FIND(".",A944)-1),A944),AV944)</f>
        <v>EU035812</v>
      </c>
      <c r="BA944" s="171" t="str">
        <f aca="false">IF(ISNUMBER(FIND("-",AZ944)),LEFT(AZ944,FIND("-",AZ944)-1),AZ944)</f>
        <v>EU035812</v>
      </c>
      <c r="BB944" s="170" t="str">
        <f aca="false"> MEGAname &amp; "="</f>
        <v>EU035812=</v>
      </c>
      <c r="BC944" s="170" t="str">
        <f aca="false">Clear &amp; IF(span ,"Span","out")</f>
        <v>EU035812=out</v>
      </c>
      <c r="BD944" s="170" t="str">
        <f aca="false">Clear &amp; IF(span, IF(B944=".","Selected",B944),"out")</f>
        <v>EU035812=out</v>
      </c>
      <c r="BE944" s="170" t="str">
        <f aca="false">Clear &amp; Strain</f>
        <v>EU035812=118E</v>
      </c>
      <c r="BF944" s="170" t="str">
        <f aca="false">CONCATENATE(A944,"=",F944,". ",AX944,IF(AB944="","",CONCATENATE(".",AB944)))</f>
        <v>EU035812=118E. 3c.DEU.wb.FIRA</v>
      </c>
      <c r="BG944" s="170" t="str">
        <f aca="false">CONCATENATE(A944,"=",F944,". ",AX944)</f>
        <v>EU035812=118E. 3c.DEU.wb.FIRA</v>
      </c>
      <c r="BH944" s="170" t="str">
        <f aca="false">CONCATENATE(A944,"=",AX944)</f>
        <v>EU035812=3c.DEU.wb.FIRA</v>
      </c>
      <c r="BI944" s="170" t="str">
        <f aca="false">CONCATENATE(A944,"=",ComForSubtype,D944)</f>
        <v>EU035812=3c</v>
      </c>
      <c r="BJ944" s="170" t="str">
        <f aca="false">CONCATENATE(A944,"=",E944)</f>
        <v>EU035812=3chi</v>
      </c>
      <c r="BK944" s="170" t="str">
        <f aca="false">CONCATENATE(A944,"=",C944)</f>
        <v>EU035812=3</v>
      </c>
      <c r="BL944" s="170" t="str">
        <f aca="false">CONCATENATE(D944,"=")</f>
        <v>3c=</v>
      </c>
      <c r="BM944" s="223" t="str">
        <f aca="false">IF(BA944="XX","",BA944)</f>
        <v>EU035812</v>
      </c>
      <c r="BN944" s="224" t="str">
        <f aca="false">CONCATENATE(IF(F944="","",F944),IF(G944="","",CONCATENATE(" / ",G944)))</f>
        <v>118E</v>
      </c>
      <c r="BO944" s="225" t="str">
        <f aca="false">AX944</f>
        <v>3c.DEU.wb.FIRA</v>
      </c>
      <c r="BP944" s="226" t="str">
        <f aca="false">IF(V944="","",V944)</f>
        <v/>
      </c>
      <c r="BQ944" s="226" t="str">
        <f aca="false">IF(W944="","",CONCATENATE(W944,IF(LEFT(AO944,1)="s","+","")))</f>
        <v/>
      </c>
      <c r="BR944" s="226" t="str">
        <f aca="false">IF(X944="","",CONCATENATE(X944,IF(LEFT(AQ944,1)="s","+","")))</f>
        <v/>
      </c>
      <c r="BS944" s="226" t="str">
        <f aca="false">IF(Y944="","",CONCATENATE(Y944,IF(LEFT(AR944,1)="s","+","")))</f>
        <v/>
      </c>
      <c r="BT944" s="226" t="str">
        <f aca="false">IF(Z944="","",CONCATENATE(Z944,IF(LEFT(AS944,1)="s","+","")))</f>
        <v/>
      </c>
      <c r="BU944" s="227" t="str">
        <f aca="false">IF(AA944="","",CONCATENATE(AA944,IF(LEFT(AT944,1)="s","+","")))</f>
        <v>3c</v>
      </c>
      <c r="BV944" s="212"/>
      <c r="BW944" s="177" t="s">
        <v>2264</v>
      </c>
      <c r="BX944" s="170" t="str">
        <f aca="false">IF(BW944&lt;&gt;"",IF(ISNUMBER(FIND("=",BW944)),LEFT(BW944,FIND("=",BW944)-1),BW944),BW944)</f>
        <v>EU035812</v>
      </c>
      <c r="BY944" s="170" t="str">
        <f aca="false">IF(BW944&lt;&gt;"",IF(ISNUMBER(FIND("=",BW944)),RIGHT(BW944,LEN(BW944)-FIND("=",BW944)),""),"")</f>
        <v>3c</v>
      </c>
      <c r="BZ944" s="170" t="str">
        <f aca="false">IF(BX944&lt;&gt;"",IF(ISNUMBER(FIND(".",BX944)),LEFT(BX944,FIND(".",BX944)-1),BX944),BX944)</f>
        <v>EU035812</v>
      </c>
      <c r="CA944" s="170" t="str">
        <f aca="false">IF(BX944&lt;&gt;"",IF(ISNUMBER(FIND(".",BX944)),RIGHT(BX944,LEN(BX944)-FIND(".",BX944)),""),"")</f>
        <v/>
      </c>
      <c r="CB944" s="212"/>
      <c r="CC944" s="170" t="str">
        <f aca="false">A944</f>
        <v>EU035812</v>
      </c>
      <c r="CD944" s="178" t="s">
        <v>339</v>
      </c>
      <c r="CE944" s="178" t="s">
        <v>340</v>
      </c>
      <c r="CF944" s="178" t="s">
        <v>341</v>
      </c>
      <c r="CG944" s="212"/>
      <c r="CH944" s="212"/>
      <c r="CI944" s="212"/>
      <c r="CJ944" s="212"/>
      <c r="CK944" s="178"/>
      <c r="CL944" s="212"/>
      <c r="CM944" s="212"/>
      <c r="CN944" s="212"/>
      <c r="CO944" s="212"/>
      <c r="CP944" s="212"/>
      <c r="CQ944" s="212"/>
      <c r="CR944" s="170" t="n">
        <f aca="false">C944</f>
        <v>3</v>
      </c>
      <c r="CS944" s="229" t="str">
        <f aca="false">D944</f>
        <v>3c</v>
      </c>
      <c r="CT944" s="170" t="str">
        <f aca="false">CONCATENATE(CD944," strain ",CM944," ",CL944,", partial cds")</f>
        <v>Hepatitis E virus strain  , partial cds</v>
      </c>
    </row>
    <row r="945" customFormat="false" ht="11.9" hidden="false" customHeight="true" outlineLevel="0" collapsed="false">
      <c r="A945" s="154" t="s">
        <v>2265</v>
      </c>
      <c r="B945" s="147" t="n">
        <v>3</v>
      </c>
      <c r="C945" s="243" t="n">
        <v>3</v>
      </c>
      <c r="D945" s="357" t="s">
        <v>947</v>
      </c>
      <c r="E945" s="150" t="s">
        <v>949</v>
      </c>
      <c r="F945" s="154" t="s">
        <v>2266</v>
      </c>
      <c r="G945" s="212"/>
      <c r="H945" s="146" t="s">
        <v>405</v>
      </c>
      <c r="I945" s="153" t="s">
        <v>412</v>
      </c>
      <c r="J945" s="146" t="s">
        <v>395</v>
      </c>
      <c r="K945" s="212"/>
      <c r="L945" s="212"/>
      <c r="M945" s="157" t="s">
        <v>380</v>
      </c>
      <c r="N945" s="213"/>
      <c r="O945" s="160"/>
      <c r="P945" s="212"/>
      <c r="Q945" s="212"/>
      <c r="R945" s="146" t="s">
        <v>74</v>
      </c>
      <c r="T945" s="214"/>
      <c r="U945" s="215"/>
      <c r="V945" s="209"/>
      <c r="AA945" s="250" t="s">
        <v>947</v>
      </c>
      <c r="AB945" s="217"/>
      <c r="AC945" s="217"/>
      <c r="AG945" s="166" t="s">
        <v>2263</v>
      </c>
      <c r="AH945" s="164" t="n">
        <v>6543</v>
      </c>
      <c r="AI945" s="164" t="n">
        <v>6739</v>
      </c>
      <c r="AJ945" s="219" t="n">
        <f aca="false">SeqEnd-SeqBeg+1</f>
        <v>197</v>
      </c>
      <c r="AK945" s="220" t="n">
        <f aca="false">AND( SeqBeg&lt;=Beg  , End &lt;=SeqEnd )</f>
        <v>0</v>
      </c>
      <c r="AL945" s="212"/>
      <c r="AM945" s="212"/>
      <c r="AN945" s="221"/>
      <c r="AT945" s="147" t="s">
        <v>419</v>
      </c>
      <c r="AU945" s="146"/>
      <c r="AV945" s="212"/>
      <c r="AW945" s="222" t="str">
        <f aca="false">HYPERLINK(CONCATENATE("http://www.ncbi.nlm.nih.gov/nuccore/",BM945),BM945)</f>
        <v>EU035813</v>
      </c>
      <c r="AX945" s="219" t="str">
        <f aca="false">CONCATENATE(D945,IF(I945="","",CONCATENATE(".",I945)),IF(K945="","",CONCATENATE(".",K945)),IF(M945="","",CONCATENATE(".",M945)),IF(R945="","",CONCATENATE(".",R945)),IF(U945="","","(*)"))</f>
        <v>3c.DEU.wb.FIRA</v>
      </c>
      <c r="AY945" s="170" t="str">
        <f aca="false">CONCATENATE(BM945,".",BN945)</f>
        <v>EU035813.119E</v>
      </c>
      <c r="AZ945" s="171" t="str">
        <f aca="false">IF(AV945="",IF(ISNUMBER(FIND(".",A945)),LEFT(A945,FIND(".",A945)-1),A945),AV945)</f>
        <v>EU035813</v>
      </c>
      <c r="BA945" s="171" t="str">
        <f aca="false">IF(ISNUMBER(FIND("-",AZ945)),LEFT(AZ945,FIND("-",AZ945)-1),AZ945)</f>
        <v>EU035813</v>
      </c>
      <c r="BB945" s="170" t="str">
        <f aca="false"> MEGAname &amp; "="</f>
        <v>EU035813=</v>
      </c>
      <c r="BC945" s="170" t="str">
        <f aca="false">Clear &amp; IF(span ,"Span","out")</f>
        <v>EU035813=out</v>
      </c>
      <c r="BD945" s="170" t="str">
        <f aca="false">Clear &amp; IF(span, IF(B945=".","Selected",B945),"out")</f>
        <v>EU035813=out</v>
      </c>
      <c r="BE945" s="170" t="str">
        <f aca="false">Clear &amp; Strain</f>
        <v>EU035813=119E</v>
      </c>
      <c r="BF945" s="170" t="str">
        <f aca="false">CONCATENATE(A945,"=",F945,". ",AX945,IF(AB945="","",CONCATENATE(".",AB945)))</f>
        <v>EU035813=119E. 3c.DEU.wb.FIRA</v>
      </c>
      <c r="BG945" s="170" t="str">
        <f aca="false">CONCATENATE(A945,"=",F945,". ",AX945)</f>
        <v>EU035813=119E. 3c.DEU.wb.FIRA</v>
      </c>
      <c r="BH945" s="170" t="str">
        <f aca="false">CONCATENATE(A945,"=",AX945)</f>
        <v>EU035813=3c.DEU.wb.FIRA</v>
      </c>
      <c r="BI945" s="170" t="str">
        <f aca="false">CONCATENATE(A945,"=",ComForSubtype,D945)</f>
        <v>EU035813=3c</v>
      </c>
      <c r="BJ945" s="170" t="str">
        <f aca="false">CONCATENATE(A945,"=",E945)</f>
        <v>EU035813=3chi</v>
      </c>
      <c r="BK945" s="170" t="str">
        <f aca="false">CONCATENATE(A945,"=",C945)</f>
        <v>EU035813=3</v>
      </c>
      <c r="BL945" s="170" t="str">
        <f aca="false">CONCATENATE(D945,"=")</f>
        <v>3c=</v>
      </c>
      <c r="BM945" s="223" t="str">
        <f aca="false">IF(BA945="XX","",BA945)</f>
        <v>EU035813</v>
      </c>
      <c r="BN945" s="224" t="str">
        <f aca="false">CONCATENATE(IF(F945="","",F945),IF(G945="","",CONCATENATE(" / ",G945)))</f>
        <v>119E</v>
      </c>
      <c r="BO945" s="225" t="str">
        <f aca="false">AX945</f>
        <v>3c.DEU.wb.FIRA</v>
      </c>
      <c r="BP945" s="226" t="str">
        <f aca="false">IF(V945="","",V945)</f>
        <v/>
      </c>
      <c r="BQ945" s="226" t="str">
        <f aca="false">IF(W945="","",CONCATENATE(W945,IF(LEFT(AO945,1)="s","+","")))</f>
        <v/>
      </c>
      <c r="BR945" s="226" t="str">
        <f aca="false">IF(X945="","",CONCATENATE(X945,IF(LEFT(AQ945,1)="s","+","")))</f>
        <v/>
      </c>
      <c r="BS945" s="226" t="str">
        <f aca="false">IF(Y945="","",CONCATENATE(Y945,IF(LEFT(AR945,1)="s","+","")))</f>
        <v/>
      </c>
      <c r="BT945" s="226" t="str">
        <f aca="false">IF(Z945="","",CONCATENATE(Z945,IF(LEFT(AS945,1)="s","+","")))</f>
        <v/>
      </c>
      <c r="BU945" s="227" t="str">
        <f aca="false">IF(AA945="","",CONCATENATE(AA945,IF(LEFT(AT945,1)="s","+","")))</f>
        <v>3c</v>
      </c>
      <c r="BV945" s="212"/>
      <c r="BW945" s="177" t="s">
        <v>2267</v>
      </c>
      <c r="BX945" s="170" t="str">
        <f aca="false">IF(BW945&lt;&gt;"",IF(ISNUMBER(FIND("=",BW945)),LEFT(BW945,FIND("=",BW945)-1),BW945),BW945)</f>
        <v>EU035813</v>
      </c>
      <c r="BY945" s="170" t="str">
        <f aca="false">IF(BW945&lt;&gt;"",IF(ISNUMBER(FIND("=",BW945)),RIGHT(BW945,LEN(BW945)-FIND("=",BW945)),""),"")</f>
        <v>3c</v>
      </c>
      <c r="BZ945" s="170" t="str">
        <f aca="false">IF(BX945&lt;&gt;"",IF(ISNUMBER(FIND(".",BX945)),LEFT(BX945,FIND(".",BX945)-1),BX945),BX945)</f>
        <v>EU035813</v>
      </c>
      <c r="CA945" s="170" t="str">
        <f aca="false">IF(BX945&lt;&gt;"",IF(ISNUMBER(FIND(".",BX945)),RIGHT(BX945,LEN(BX945)-FIND(".",BX945)),""),"")</f>
        <v/>
      </c>
      <c r="CB945" s="212"/>
      <c r="CC945" s="170" t="str">
        <f aca="false">A945</f>
        <v>EU035813</v>
      </c>
      <c r="CD945" s="178" t="s">
        <v>339</v>
      </c>
      <c r="CE945" s="178" t="s">
        <v>340</v>
      </c>
      <c r="CF945" s="178" t="s">
        <v>341</v>
      </c>
      <c r="CG945" s="212"/>
      <c r="CH945" s="212"/>
      <c r="CI945" s="212"/>
      <c r="CJ945" s="212"/>
      <c r="CK945" s="178"/>
      <c r="CL945" s="212"/>
      <c r="CM945" s="212"/>
      <c r="CN945" s="212"/>
      <c r="CO945" s="212"/>
      <c r="CP945" s="212"/>
      <c r="CQ945" s="212"/>
      <c r="CR945" s="170" t="n">
        <f aca="false">C945</f>
        <v>3</v>
      </c>
      <c r="CS945" s="229" t="str">
        <f aca="false">D945</f>
        <v>3c</v>
      </c>
      <c r="CT945" s="170" t="str">
        <f aca="false">CONCATENATE(CD945," strain ",CM945," ",CL945,", partial cds")</f>
        <v>Hepatitis E virus strain  , partial cds</v>
      </c>
    </row>
    <row r="946" customFormat="false" ht="11.9" hidden="false" customHeight="true" outlineLevel="0" collapsed="false">
      <c r="A946" s="154" t="s">
        <v>2268</v>
      </c>
      <c r="B946" s="147" t="n">
        <v>3</v>
      </c>
      <c r="C946" s="243" t="n">
        <v>3</v>
      </c>
      <c r="D946" s="149" t="s">
        <v>947</v>
      </c>
      <c r="E946" s="150" t="s">
        <v>949</v>
      </c>
      <c r="F946" s="154" t="s">
        <v>2269</v>
      </c>
      <c r="G946" s="212"/>
      <c r="H946" s="146" t="s">
        <v>758</v>
      </c>
      <c r="I946" s="153" t="s">
        <v>759</v>
      </c>
      <c r="J946" s="146" t="s">
        <v>395</v>
      </c>
      <c r="K946" s="212"/>
      <c r="L946" s="212"/>
      <c r="M946" s="157" t="s">
        <v>348</v>
      </c>
      <c r="N946" s="213"/>
      <c r="O946" s="160"/>
      <c r="P946" s="212"/>
      <c r="Q946" s="212"/>
      <c r="R946" s="212"/>
      <c r="S946" s="212"/>
      <c r="T946" s="214"/>
      <c r="U946" s="215"/>
      <c r="V946" s="209"/>
      <c r="X946" s="147"/>
      <c r="Y946" s="147"/>
      <c r="Z946" s="209"/>
      <c r="AA946" s="158" t="s">
        <v>947</v>
      </c>
      <c r="AB946" s="217"/>
      <c r="AC946" s="217"/>
      <c r="AD946" s="209"/>
      <c r="AE946" s="209"/>
      <c r="AF946" s="209"/>
      <c r="AG946" s="166" t="n">
        <v>187</v>
      </c>
      <c r="AH946" s="164" t="n">
        <v>6543</v>
      </c>
      <c r="AI946" s="164" t="n">
        <v>6731</v>
      </c>
      <c r="AJ946" s="219" t="n">
        <f aca="false">SeqEnd-SeqBeg+1</f>
        <v>189</v>
      </c>
      <c r="AK946" s="220" t="n">
        <f aca="false">AND( SeqBeg&lt;=Beg  , End &lt;=SeqEnd )</f>
        <v>0</v>
      </c>
      <c r="AL946" s="212"/>
      <c r="AM946" s="212"/>
      <c r="AN946" s="221"/>
      <c r="AO946" s="147" t="s">
        <v>103</v>
      </c>
      <c r="AP946" s="147" t="s">
        <v>103</v>
      </c>
      <c r="AQ946" s="147" t="s">
        <v>103</v>
      </c>
      <c r="AR946" s="147" t="s">
        <v>103</v>
      </c>
      <c r="AS946" s="147" t="s">
        <v>103</v>
      </c>
      <c r="AT946" s="147" t="s">
        <v>103</v>
      </c>
      <c r="AU946" s="146"/>
      <c r="AV946" s="212"/>
      <c r="AW946" s="222" t="str">
        <f aca="false">HYPERLINK(CONCATENATE("http://www.ncbi.nlm.nih.gov/nuccore/",BM946),BM946)</f>
        <v>HM054531</v>
      </c>
      <c r="AX946" s="219" t="str">
        <f aca="false">CONCATENATE(D946,IF(I946="","",CONCATENATE(".",I946)),IF(K946="","",CONCATENATE(".",K946)),IF(M946="","",CONCATENATE(".",M946)),IF(R946="","",CONCATENATE(".",R946)),IF(U946="","","(*)"))</f>
        <v>3c.FRA.hum</v>
      </c>
      <c r="AY946" s="170" t="str">
        <f aca="false">CONCATENATE(BM946,".",BN946)</f>
        <v>HM054531.TR39</v>
      </c>
      <c r="AZ946" s="171" t="str">
        <f aca="false">IF(AV946="",IF(ISNUMBER(FIND(".",A946)),LEFT(A946,FIND(".",A946)-1),A946),AV946)</f>
        <v>HM054531</v>
      </c>
      <c r="BA946" s="171" t="str">
        <f aca="false">IF(ISNUMBER(FIND("-",AZ946)),LEFT(AZ946,FIND("-",AZ946)-1),AZ946)</f>
        <v>HM054531</v>
      </c>
      <c r="BB946" s="170" t="str">
        <f aca="false"> MEGAname &amp; "="</f>
        <v>HM054531=</v>
      </c>
      <c r="BC946" s="170" t="str">
        <f aca="false">Clear &amp; IF(span ,"Span","out")</f>
        <v>HM054531=out</v>
      </c>
      <c r="BD946" s="170" t="str">
        <f aca="false">Clear &amp; IF(span, IF(B946=".","Selected",B946),"out")</f>
        <v>HM054531=out</v>
      </c>
      <c r="BE946" s="170" t="str">
        <f aca="false">Clear &amp; Strain</f>
        <v>HM054531=TR39</v>
      </c>
      <c r="BF946" s="170" t="str">
        <f aca="false">CONCATENATE(A946,"=",F946,". ",AX946,IF(AB946="","",CONCATENATE(".",AB946)))</f>
        <v>HM054531=TR39. 3c.FRA.hum</v>
      </c>
      <c r="BG946" s="170" t="str">
        <f aca="false">CONCATENATE(A946,"=",F946,". ",AX946)</f>
        <v>HM054531=TR39. 3c.FRA.hum</v>
      </c>
      <c r="BH946" s="170" t="str">
        <f aca="false">CONCATENATE(A946,"=",AX946)</f>
        <v>HM054531=3c.FRA.hum</v>
      </c>
      <c r="BI946" s="170" t="str">
        <f aca="false">CONCATENATE(A946,"=",ComForSubtype,D946)</f>
        <v>HM054531=3c</v>
      </c>
      <c r="BJ946" s="170" t="str">
        <f aca="false">CONCATENATE(A946,"=",E946)</f>
        <v>HM054531=3chi</v>
      </c>
      <c r="BK946" s="170" t="str">
        <f aca="false">CONCATENATE(A946,"=",C946)</f>
        <v>HM054531=3</v>
      </c>
      <c r="BL946" s="170" t="str">
        <f aca="false">CONCATENATE(D946,"=")</f>
        <v>3c=</v>
      </c>
      <c r="BM946" s="223" t="str">
        <f aca="false">IF(BA946="XX","",BA946)</f>
        <v>HM054531</v>
      </c>
      <c r="BN946" s="224" t="str">
        <f aca="false">CONCATENATE(IF(F946="","",F946),IF(G946="","",CONCATENATE(" / ",G946)))</f>
        <v>TR39</v>
      </c>
      <c r="BO946" s="225" t="str">
        <f aca="false">AX946</f>
        <v>3c.FRA.hum</v>
      </c>
      <c r="BP946" s="226" t="str">
        <f aca="false">IF(V946="","",V946)</f>
        <v/>
      </c>
      <c r="BQ946" s="226" t="str">
        <f aca="false">IF(W946="","",CONCATENATE(W946,IF(LEFT(AO946,1)="s","+","")))</f>
        <v/>
      </c>
      <c r="BR946" s="226" t="str">
        <f aca="false">IF(X946="","",CONCATENATE(X946,IF(LEFT(AQ946,1)="s","+","")))</f>
        <v/>
      </c>
      <c r="BS946" s="226" t="str">
        <f aca="false">IF(Y946="","",CONCATENATE(Y946,IF(LEFT(AR946,1)="s","+","")))</f>
        <v/>
      </c>
      <c r="BT946" s="226" t="str">
        <f aca="false">IF(Z946="","",CONCATENATE(Z946,IF(LEFT(AS946,1)="s","+","")))</f>
        <v/>
      </c>
      <c r="BU946" s="227" t="str">
        <f aca="false">IF(AA946="","",CONCATENATE(AA946,IF(LEFT(AT946,1)="s","+","")))</f>
        <v>3c</v>
      </c>
      <c r="BV946" s="212"/>
      <c r="BW946" s="177" t="s">
        <v>2270</v>
      </c>
      <c r="BX946" s="170" t="str">
        <f aca="false">IF(BW946&lt;&gt;"",IF(ISNUMBER(FIND("=",BW946)),LEFT(BW946,FIND("=",BW946)-1),BW946),BW946)</f>
        <v>HM054531</v>
      </c>
      <c r="BY946" s="170" t="str">
        <f aca="false">IF(BW946&lt;&gt;"",IF(ISNUMBER(FIND("=",BW946)),RIGHT(BW946,LEN(BW946)-FIND("=",BW946)),""),"")</f>
        <v>3c</v>
      </c>
      <c r="BZ946" s="170" t="str">
        <f aca="false">IF(BX946&lt;&gt;"",IF(ISNUMBER(FIND(".",BX946)),LEFT(BX946,FIND(".",BX946)-1),BX946),BX946)</f>
        <v>HM054531</v>
      </c>
      <c r="CA946" s="170" t="str">
        <f aca="false">IF(BX946&lt;&gt;"",IF(ISNUMBER(FIND(".",BX946)),RIGHT(BX946,LEN(BX946)-FIND(".",BX946)),""),"")</f>
        <v/>
      </c>
      <c r="CB946" s="212"/>
      <c r="CC946" s="170" t="str">
        <f aca="false">A946</f>
        <v>HM054531</v>
      </c>
      <c r="CD946" s="178" t="s">
        <v>339</v>
      </c>
      <c r="CE946" s="178" t="s">
        <v>340</v>
      </c>
      <c r="CF946" s="178" t="s">
        <v>341</v>
      </c>
      <c r="CG946" s="212"/>
      <c r="CH946" s="179"/>
      <c r="CI946" s="179"/>
      <c r="CJ946" s="179"/>
      <c r="CK946" s="212"/>
      <c r="CL946" s="212"/>
      <c r="CM946" s="170" t="str">
        <f aca="false">F946</f>
        <v>TR39</v>
      </c>
      <c r="CN946" s="170" t="str">
        <f aca="false">IF(G946="","",G946)</f>
        <v/>
      </c>
      <c r="CO946" s="170" t="str">
        <f aca="false">CONCATENATE(H946,":",L946)</f>
        <v>France:</v>
      </c>
      <c r="CP946" s="170" t="str">
        <f aca="false">CONCATENATE(IF(Q946="","",CONCATENATE(Q946,"-")),IF(P946="","",CONCATENATE(P946,"-")),IF(O946="","",O946))</f>
        <v/>
      </c>
      <c r="CQ946" s="170" t="str">
        <f aca="false">IF(N946="","",N946)</f>
        <v/>
      </c>
      <c r="CR946" s="170" t="n">
        <f aca="false">C946</f>
        <v>3</v>
      </c>
      <c r="CS946" s="229" t="str">
        <f aca="false">D946</f>
        <v>3c</v>
      </c>
      <c r="CT946" s="170" t="str">
        <f aca="false">CONCATENATE(CD946," strain ",CM946," ",CL946,", partial cds")</f>
        <v>Hepatitis E virus strain TR39 , partial cds</v>
      </c>
    </row>
    <row r="947" s="146" customFormat="true" ht="11.9" hidden="true" customHeight="true" outlineLevel="0" collapsed="false">
      <c r="A947" s="154" t="s">
        <v>2271</v>
      </c>
      <c r="B947" s="147" t="s">
        <v>2048</v>
      </c>
      <c r="C947" s="243" t="n">
        <v>3</v>
      </c>
      <c r="D947" s="149" t="s">
        <v>947</v>
      </c>
      <c r="E947" s="150" t="s">
        <v>949</v>
      </c>
      <c r="F947" s="154" t="s">
        <v>2049</v>
      </c>
      <c r="G947" s="212"/>
      <c r="H947" s="146" t="s">
        <v>405</v>
      </c>
      <c r="I947" s="153" t="s">
        <v>412</v>
      </c>
      <c r="J947" s="146" t="s">
        <v>395</v>
      </c>
      <c r="K947" s="155" t="s">
        <v>2050</v>
      </c>
      <c r="L947" s="231" t="s">
        <v>2051</v>
      </c>
      <c r="M947" s="157" t="s">
        <v>380</v>
      </c>
      <c r="N947" s="158" t="s">
        <v>400</v>
      </c>
      <c r="O947" s="160" t="n">
        <v>2008</v>
      </c>
      <c r="P947" s="212"/>
      <c r="Q947" s="212"/>
      <c r="R947" s="146" t="s">
        <v>78</v>
      </c>
      <c r="T947" s="215"/>
      <c r="U947" s="215"/>
      <c r="V947" s="209"/>
      <c r="W947" s="217"/>
      <c r="X947" s="209"/>
      <c r="Y947" s="209"/>
      <c r="Z947" s="209"/>
      <c r="AA947" s="250" t="s">
        <v>947</v>
      </c>
      <c r="AB947" s="217"/>
      <c r="AC947" s="217"/>
      <c r="AD947" s="209"/>
      <c r="AE947" s="209"/>
      <c r="AF947" s="209"/>
      <c r="AG947" s="166" t="s">
        <v>2272</v>
      </c>
      <c r="AH947" s="164" t="n">
        <v>6522</v>
      </c>
      <c r="AI947" s="164" t="n">
        <v>6708</v>
      </c>
      <c r="AJ947" s="219" t="n">
        <f aca="false">SeqEnd-SeqBeg+1</f>
        <v>187</v>
      </c>
      <c r="AK947" s="220" t="n">
        <f aca="false">AND( SeqBeg&lt;=Beg  , End &lt;=SeqEnd )</f>
        <v>0</v>
      </c>
      <c r="AL947" s="212"/>
      <c r="AM947" s="212"/>
      <c r="AN947" s="221" t="s">
        <v>382</v>
      </c>
      <c r="AO947" s="147" t="s">
        <v>103</v>
      </c>
      <c r="AP947" s="147" t="s">
        <v>103</v>
      </c>
      <c r="AQ947" s="147" t="s">
        <v>103</v>
      </c>
      <c r="AR947" s="147" t="s">
        <v>103</v>
      </c>
      <c r="AS947" s="147" t="s">
        <v>103</v>
      </c>
      <c r="AT947" s="147" t="s">
        <v>408</v>
      </c>
      <c r="AV947" s="212"/>
      <c r="AW947" s="222" t="str">
        <f aca="false">HYPERLINK(CONCATENATE("http://www.ncbi.nlm.nih.gov/nuccore/",BM947),BM947)</f>
        <v>HE797859</v>
      </c>
      <c r="AX947" s="219" t="str">
        <f aca="false">CONCATENATE(D947,IF(I947="","",CONCATENATE(".",I947)),IF(K947="","",CONCATENATE(".",K947)),IF(M947="","",CONCATENATE(".",M947)),IF(R947="","",CONCATENATE(".",R947)),IF(U947="","","(*)"))</f>
        <v>3c.DEU.BW,SIG.wb.FLI</v>
      </c>
      <c r="AY947" s="170" t="str">
        <f aca="false">CONCATENATE(BM947,".",BN947)</f>
        <v>HE797859.WS08-012</v>
      </c>
      <c r="AZ947" s="171" t="str">
        <f aca="false">IF(AV947="",IF(ISNUMBER(FIND(".",A947)),LEFT(A947,FIND(".",A947)-1),A947),AV947)</f>
        <v>HE797859</v>
      </c>
      <c r="BA947" s="171" t="str">
        <f aca="false">IF(ISNUMBER(FIND("-",AZ947)),LEFT(AZ947,FIND("-",AZ947)-1),AZ947)</f>
        <v>HE797859</v>
      </c>
      <c r="BB947" s="170" t="str">
        <f aca="false"> MEGAname &amp; "="</f>
        <v>HE797859=</v>
      </c>
      <c r="BC947" s="170" t="str">
        <f aca="false">Clear &amp; IF(span ,"Span","out")</f>
        <v>HE797859=out</v>
      </c>
      <c r="BD947" s="170" t="str">
        <f aca="false">Clear &amp; IF(span, IF(B947=".","Selected",B947),"out")</f>
        <v>HE797859=out</v>
      </c>
      <c r="BE947" s="170" t="str">
        <f aca="false">Clear &amp; Strain</f>
        <v>HE797859=WS08-012</v>
      </c>
      <c r="BF947" s="170" t="str">
        <f aca="false">CONCATENATE(A947,"=",F947,". ",AX947,IF(AB947="","",CONCATENATE(".",AB947)))</f>
        <v>HE797859=WS08-012. 3c.DEU.BW,SIG.wb.FLI</v>
      </c>
      <c r="BG947" s="170" t="str">
        <f aca="false">CONCATENATE(A947,"=",F947,". ",AX947)</f>
        <v>HE797859=WS08-012. 3c.DEU.BW,SIG.wb.FLI</v>
      </c>
      <c r="BH947" s="170" t="str">
        <f aca="false">CONCATENATE(A947,"=",AX947)</f>
        <v>HE797859=3c.DEU.BW,SIG.wb.FLI</v>
      </c>
      <c r="BI947" s="170" t="str">
        <f aca="false">CONCATENATE(A947,"=",ComForSubtype,D947)</f>
        <v>HE797859=3c</v>
      </c>
      <c r="BJ947" s="170" t="str">
        <f aca="false">CONCATENATE(A947,"=",E947)</f>
        <v>HE797859=3chi</v>
      </c>
      <c r="BK947" s="170" t="str">
        <f aca="false">CONCATENATE(A947,"=",C947)</f>
        <v>HE797859=3</v>
      </c>
      <c r="BL947" s="170" t="str">
        <f aca="false">CONCATENATE(D947,"=")</f>
        <v>3c=</v>
      </c>
      <c r="BM947" s="223" t="str">
        <f aca="false">IF(BA947="XX","",BA947)</f>
        <v>HE797859</v>
      </c>
      <c r="BN947" s="224" t="str">
        <f aca="false">CONCATENATE(IF(F947="","",F947),IF(G947="","",CONCATENATE(" / ",G947)))</f>
        <v>WS08-012</v>
      </c>
      <c r="BO947" s="225" t="str">
        <f aca="false">AX947</f>
        <v>3c.DEU.BW,SIG.wb.FLI</v>
      </c>
      <c r="BP947" s="226" t="str">
        <f aca="false">IF(V947="","",V947)</f>
        <v/>
      </c>
      <c r="BQ947" s="226" t="str">
        <f aca="false">IF(W947="","",CONCATENATE(W947,IF(LEFT(AO947,1)="s","+","")))</f>
        <v/>
      </c>
      <c r="BR947" s="226" t="str">
        <f aca="false">IF(X947="","",CONCATENATE(X947,IF(LEFT(AQ947,1)="s","+","")))</f>
        <v/>
      </c>
      <c r="BS947" s="226" t="str">
        <f aca="false">IF(Y947="","",CONCATENATE(Y947,IF(LEFT(AR947,1)="s","+","")))</f>
        <v/>
      </c>
      <c r="BT947" s="226" t="str">
        <f aca="false">IF(Z947="","",CONCATENATE(Z947,IF(LEFT(AS947,1)="s","+","")))</f>
        <v/>
      </c>
      <c r="BU947" s="227" t="str">
        <f aca="false">IF(AA947="","",CONCATENATE(AA947,IF(LEFT(AT947,1)="s","+","")))</f>
        <v>3c+</v>
      </c>
      <c r="BV947" s="212"/>
      <c r="BW947" s="177" t="s">
        <v>2273</v>
      </c>
      <c r="BX947" s="170" t="str">
        <f aca="false">IF(BW947&lt;&gt;"",IF(ISNUMBER(FIND("=",BW947)),LEFT(BW947,FIND("=",BW947)-1),BW947),BW947)</f>
        <v>HE797859</v>
      </c>
      <c r="BY947" s="170" t="str">
        <f aca="false">IF(BW947&lt;&gt;"",IF(ISNUMBER(FIND("=",BW947)),RIGHT(BW947,LEN(BW947)-FIND("=",BW947)),""),"")</f>
        <v>3c</v>
      </c>
      <c r="BZ947" s="170" t="str">
        <f aca="false">IF(BX947&lt;&gt;"",IF(ISNUMBER(FIND(".",BX947)),LEFT(BX947,FIND(".",BX947)-1),BX947),BX947)</f>
        <v>HE797859</v>
      </c>
      <c r="CA947" s="170" t="str">
        <f aca="false">IF(BX947&lt;&gt;"",IF(ISNUMBER(FIND(".",BX947)),RIGHT(BX947,LEN(BX947)-FIND(".",BX947)),""),"")</f>
        <v/>
      </c>
      <c r="CB947" s="212"/>
      <c r="CC947" s="170" t="str">
        <f aca="false">A947</f>
        <v>HE797859</v>
      </c>
      <c r="CD947" s="178" t="s">
        <v>339</v>
      </c>
      <c r="CE947" s="178" t="s">
        <v>340</v>
      </c>
      <c r="CF947" s="178" t="s">
        <v>341</v>
      </c>
      <c r="CG947" s="178" t="s">
        <v>592</v>
      </c>
      <c r="CH947" s="179" t="s">
        <v>2274</v>
      </c>
      <c r="CI947" s="179" t="s">
        <v>2275</v>
      </c>
      <c r="CJ947" s="179" t="s">
        <v>2276</v>
      </c>
      <c r="CK947" s="179" t="s">
        <v>2277</v>
      </c>
      <c r="CL947" s="178" t="s">
        <v>2278</v>
      </c>
      <c r="CM947" s="170" t="str">
        <f aca="false">F947</f>
        <v>WS08-012</v>
      </c>
      <c r="CN947" s="170" t="str">
        <f aca="false">IF(G947="","",G947)</f>
        <v/>
      </c>
      <c r="CO947" s="170" t="str">
        <f aca="false">CONCATENATE(H947,":",L947)</f>
        <v>Germany:Baden-Wuerttemberg, Sigmaringen</v>
      </c>
      <c r="CP947" s="170" t="str">
        <f aca="false">CONCATENATE(IF(Q947="","",CONCATENATE(Q947,"-")),IF(P947="","",CONCATENATE(P947,"-")),IF(O947="","",O947))</f>
        <v>2008</v>
      </c>
      <c r="CQ947" s="170" t="str">
        <f aca="false">IF(N947="","",N947)</f>
        <v>serum</v>
      </c>
      <c r="CR947" s="170" t="n">
        <f aca="false">C947</f>
        <v>3</v>
      </c>
      <c r="CS947" s="229" t="str">
        <f aca="false">D947</f>
        <v>3c</v>
      </c>
      <c r="CT947" s="170" t="str">
        <f aca="false">CONCATENATE(CD947," strain ",CM947," ",CL947,", partial cds")</f>
        <v>Hepatitis E virus strain WS08-012 capsid protein gene (ORF2), partial cds</v>
      </c>
    </row>
    <row r="948" customFormat="false" ht="11.9" hidden="false" customHeight="true" outlineLevel="0" collapsed="false">
      <c r="A948" s="154" t="s">
        <v>2279</v>
      </c>
      <c r="B948" s="147" t="n">
        <v>3</v>
      </c>
      <c r="C948" s="148" t="n">
        <v>3</v>
      </c>
      <c r="D948" s="149" t="s">
        <v>947</v>
      </c>
      <c r="E948" s="150" t="s">
        <v>949</v>
      </c>
      <c r="F948" s="154" t="s">
        <v>2280</v>
      </c>
      <c r="G948" s="212"/>
      <c r="H948" s="146" t="s">
        <v>405</v>
      </c>
      <c r="I948" s="153" t="s">
        <v>412</v>
      </c>
      <c r="J948" s="146" t="s">
        <v>395</v>
      </c>
      <c r="K948" s="155" t="s">
        <v>2281</v>
      </c>
      <c r="L948" s="231" t="s">
        <v>2281</v>
      </c>
      <c r="M948" s="157" t="s">
        <v>348</v>
      </c>
      <c r="N948" s="213"/>
      <c r="O948" s="160"/>
      <c r="P948" s="212"/>
      <c r="Q948" s="212"/>
      <c r="R948" s="146" t="s">
        <v>406</v>
      </c>
      <c r="T948" s="214"/>
      <c r="U948" s="215"/>
      <c r="V948" s="209"/>
      <c r="W948" s="217"/>
      <c r="X948" s="147"/>
      <c r="Y948" s="209"/>
      <c r="Z948" s="209"/>
      <c r="AA948" s="158" t="s">
        <v>947</v>
      </c>
      <c r="AB948" s="217"/>
      <c r="AC948" s="217"/>
      <c r="AD948" s="209"/>
      <c r="AE948" s="209"/>
      <c r="AF948" s="209"/>
      <c r="AG948" s="166" t="s">
        <v>418</v>
      </c>
      <c r="AH948" s="164" t="n">
        <v>7137</v>
      </c>
      <c r="AI948" s="164" t="n">
        <v>7314</v>
      </c>
      <c r="AJ948" s="219" t="n">
        <f aca="false">SeqEnd-SeqBeg+1</f>
        <v>178</v>
      </c>
      <c r="AK948" s="220" t="n">
        <f aca="false">AND( SeqBeg&lt;=Beg  , End &lt;=SeqEnd )</f>
        <v>0</v>
      </c>
      <c r="AL948" s="212"/>
      <c r="AM948" s="212"/>
      <c r="AN948" s="221"/>
      <c r="AT948" s="147" t="s">
        <v>419</v>
      </c>
      <c r="AU948" s="146"/>
      <c r="AV948" s="212"/>
      <c r="AW948" s="222" t="str">
        <f aca="false">HYPERLINK(CONCATENATE("http://www.ncbi.nlm.nih.gov/nuccore/",BM948),BM948)</f>
        <v>FR728247</v>
      </c>
      <c r="AX948" s="219" t="str">
        <f aca="false">CONCATENATE(D948,IF(I948="","",CONCATENATE(".",I948)),IF(K948="","",CONCATENATE(".",K948)),IF(M948="","",CONCATENATE(".",M948)),IF(R948="","",CONCATENATE(".",R948)),IF(U948="","","(*)"))</f>
        <v>3c.DEU.Hamburg.hum.UReg</v>
      </c>
      <c r="AY948" s="170" t="str">
        <f aca="false">CONCATENATE(BM948,".",BN948)</f>
        <v>FR728247.V1014546</v>
      </c>
      <c r="AZ948" s="171" t="str">
        <f aca="false">IF(AV948="",IF(ISNUMBER(FIND(".",A948)),LEFT(A948,FIND(".",A948)-1),A948),AV948)</f>
        <v>FR728247</v>
      </c>
      <c r="BA948" s="171" t="str">
        <f aca="false">IF(ISNUMBER(FIND("-",AZ948)),LEFT(AZ948,FIND("-",AZ948)-1),AZ948)</f>
        <v>FR728247</v>
      </c>
      <c r="BB948" s="170" t="str">
        <f aca="false"> MEGAname &amp; "="</f>
        <v>FR728247=</v>
      </c>
      <c r="BC948" s="170" t="str">
        <f aca="false">Clear &amp; IF(span ,"Span","out")</f>
        <v>FR728247=out</v>
      </c>
      <c r="BD948" s="170" t="str">
        <f aca="false">Clear &amp; IF(span, IF(B948=".","Selected",B948),"out")</f>
        <v>FR728247=out</v>
      </c>
      <c r="BE948" s="170" t="str">
        <f aca="false">Clear &amp; Strain</f>
        <v>FR728247=V1014546</v>
      </c>
      <c r="BF948" s="170" t="str">
        <f aca="false">CONCATENATE(A948,"=",F948,". ",AX948,IF(AB948="","",CONCATENATE(".",AB948)))</f>
        <v>FR728247=V1014546. 3c.DEU.Hamburg.hum.UReg</v>
      </c>
      <c r="BG948" s="170" t="str">
        <f aca="false">CONCATENATE(A948,"=",F948,". ",AX948)</f>
        <v>FR728247=V1014546. 3c.DEU.Hamburg.hum.UReg</v>
      </c>
      <c r="BH948" s="170" t="str">
        <f aca="false">CONCATENATE(A948,"=",AX948)</f>
        <v>FR728247=3c.DEU.Hamburg.hum.UReg</v>
      </c>
      <c r="BI948" s="170" t="str">
        <f aca="false">CONCATENATE(A948,"=",ComForSubtype,D948)</f>
        <v>FR728247=3c</v>
      </c>
      <c r="BJ948" s="170" t="str">
        <f aca="false">CONCATENATE(A948,"=",E948)</f>
        <v>FR728247=3chi</v>
      </c>
      <c r="BK948" s="170" t="str">
        <f aca="false">CONCATENATE(A948,"=",C948)</f>
        <v>FR728247=3</v>
      </c>
      <c r="BL948" s="170" t="str">
        <f aca="false">CONCATENATE(D948,"=")</f>
        <v>3c=</v>
      </c>
      <c r="BM948" s="223" t="str">
        <f aca="false">IF(BA948="XX","",BA948)</f>
        <v>FR728247</v>
      </c>
      <c r="BN948" s="224" t="str">
        <f aca="false">CONCATENATE(IF(F948="","",F948),IF(G948="","",CONCATENATE(" / ",G948)))</f>
        <v>V1014546</v>
      </c>
      <c r="BO948" s="225" t="str">
        <f aca="false">AX948</f>
        <v>3c.DEU.Hamburg.hum.UReg</v>
      </c>
      <c r="BP948" s="226" t="str">
        <f aca="false">IF(V948="","",V948)</f>
        <v/>
      </c>
      <c r="BQ948" s="226" t="str">
        <f aca="false">IF(W948="","",CONCATENATE(W948,IF(LEFT(AO948,1)="s","+","")))</f>
        <v/>
      </c>
      <c r="BR948" s="226" t="str">
        <f aca="false">IF(X948="","",CONCATENATE(X948,IF(LEFT(AQ948,1)="s","+","")))</f>
        <v/>
      </c>
      <c r="BS948" s="226" t="str">
        <f aca="false">IF(Y948="","",CONCATENATE(Y948,IF(LEFT(AR948,1)="s","+","")))</f>
        <v/>
      </c>
      <c r="BT948" s="226" t="str">
        <f aca="false">IF(Z948="","",CONCATENATE(Z948,IF(LEFT(AS948,1)="s","+","")))</f>
        <v/>
      </c>
      <c r="BU948" s="227" t="str">
        <f aca="false">IF(AA948="","",CONCATENATE(AA948,IF(LEFT(AT948,1)="s","+","")))</f>
        <v>3c</v>
      </c>
      <c r="BV948" s="212"/>
      <c r="BW948" s="177" t="s">
        <v>2282</v>
      </c>
      <c r="BX948" s="170" t="str">
        <f aca="false">IF(BW948&lt;&gt;"",IF(ISNUMBER(FIND("=",BW948)),LEFT(BW948,FIND("=",BW948)-1),BW948),BW948)</f>
        <v>FR728247</v>
      </c>
      <c r="BY948" s="170" t="str">
        <f aca="false">IF(BW948&lt;&gt;"",IF(ISNUMBER(FIND("=",BW948)),RIGHT(BW948,LEN(BW948)-FIND("=",BW948)),""),"")</f>
        <v>3c</v>
      </c>
      <c r="BZ948" s="170" t="str">
        <f aca="false">IF(BX948&lt;&gt;"",IF(ISNUMBER(FIND(".",BX948)),LEFT(BX948,FIND(".",BX948)-1),BX948),BX948)</f>
        <v>FR728247</v>
      </c>
      <c r="CA948" s="170" t="str">
        <f aca="false">IF(BX948&lt;&gt;"",IF(ISNUMBER(FIND(".",BX948)),RIGHT(BX948,LEN(BX948)-FIND(".",BX948)),""),"")</f>
        <v/>
      </c>
      <c r="CB948" s="212"/>
      <c r="CC948" s="170" t="str">
        <f aca="false">A948</f>
        <v>FR728247</v>
      </c>
      <c r="CD948" s="178" t="s">
        <v>339</v>
      </c>
      <c r="CE948" s="178" t="s">
        <v>340</v>
      </c>
      <c r="CF948" s="178" t="s">
        <v>341</v>
      </c>
      <c r="CG948" s="212"/>
      <c r="CH948" s="179"/>
      <c r="CI948" s="179"/>
      <c r="CJ948" s="179"/>
      <c r="CK948" s="212"/>
      <c r="CL948" s="212"/>
      <c r="CM948" s="170" t="str">
        <f aca="false">F948</f>
        <v>V1014546</v>
      </c>
      <c r="CN948" s="170" t="str">
        <f aca="false">IF(G948="","",G948)</f>
        <v/>
      </c>
      <c r="CO948" s="170" t="str">
        <f aca="false">CONCATENATE(H948,":",L948)</f>
        <v>Germany:Hamburg</v>
      </c>
      <c r="CP948" s="170" t="str">
        <f aca="false">CONCATENATE(IF(Q948="","",CONCATENATE(Q948,"-")),IF(P948="","",CONCATENATE(P948,"-")),IF(O948="","",O948))</f>
        <v/>
      </c>
      <c r="CQ948" s="170" t="str">
        <f aca="false">IF(N948="","",N948)</f>
        <v/>
      </c>
      <c r="CR948" s="228" t="n">
        <f aca="false">C948</f>
        <v>3</v>
      </c>
      <c r="CS948" s="229" t="str">
        <f aca="false">D948</f>
        <v>3c</v>
      </c>
      <c r="CT948" s="170" t="str">
        <f aca="false">CONCATENATE(CD948," strain ",CM948," ",CL948,", partial cds")</f>
        <v>Hepatitis E virus strain V1014546 , partial cds</v>
      </c>
    </row>
    <row r="949" customFormat="false" ht="11.9" hidden="false" customHeight="true" outlineLevel="0" collapsed="false">
      <c r="A949" s="154" t="s">
        <v>2283</v>
      </c>
      <c r="B949" s="147" t="n">
        <v>3</v>
      </c>
      <c r="C949" s="243" t="n">
        <v>3</v>
      </c>
      <c r="D949" s="149" t="s">
        <v>947</v>
      </c>
      <c r="E949" s="150" t="s">
        <v>949</v>
      </c>
      <c r="F949" s="154" t="s">
        <v>2224</v>
      </c>
      <c r="G949" s="212"/>
      <c r="H949" s="146" t="s">
        <v>405</v>
      </c>
      <c r="I949" s="153" t="s">
        <v>412</v>
      </c>
      <c r="J949" s="146" t="s">
        <v>395</v>
      </c>
      <c r="K949" s="155" t="s">
        <v>787</v>
      </c>
      <c r="L949" s="231" t="s">
        <v>786</v>
      </c>
      <c r="M949" s="157" t="s">
        <v>348</v>
      </c>
      <c r="N949" s="213"/>
      <c r="O949" s="160"/>
      <c r="P949" s="212"/>
      <c r="Q949" s="212"/>
      <c r="R949" s="146" t="s">
        <v>406</v>
      </c>
      <c r="T949" s="214"/>
      <c r="U949" s="215"/>
      <c r="V949" s="209"/>
      <c r="W949" s="217"/>
      <c r="X949" s="147"/>
      <c r="Y949" s="209"/>
      <c r="Z949" s="209"/>
      <c r="AA949" s="158" t="s">
        <v>947</v>
      </c>
      <c r="AB949" s="217"/>
      <c r="AC949" s="217"/>
      <c r="AD949" s="209"/>
      <c r="AE949" s="209"/>
      <c r="AF949" s="209"/>
      <c r="AG949" s="166" t="s">
        <v>2284</v>
      </c>
      <c r="AH949" s="164" t="n">
        <v>7137</v>
      </c>
      <c r="AI949" s="164" t="n">
        <v>7314</v>
      </c>
      <c r="AJ949" s="219" t="n">
        <f aca="false">SeqEnd-SeqBeg+1</f>
        <v>178</v>
      </c>
      <c r="AK949" s="220" t="n">
        <f aca="false">AND( SeqBeg&lt;=Beg  , End &lt;=SeqEnd )</f>
        <v>0</v>
      </c>
      <c r="AL949" s="212"/>
      <c r="AM949" s="212"/>
      <c r="AN949" s="221"/>
      <c r="AT949" s="147" t="s">
        <v>2285</v>
      </c>
      <c r="AU949" s="146"/>
      <c r="AV949" s="212"/>
      <c r="AW949" s="222" t="str">
        <f aca="false">HYPERLINK(CONCATENATE("http://www.ncbi.nlm.nih.gov/nuccore/",BM949),BM949)</f>
        <v>FR728249</v>
      </c>
      <c r="AX949" s="219" t="str">
        <f aca="false">CONCATENATE(D949,IF(I949="","",CONCATENATE(".",I949)),IF(K949="","",CONCATENATE(".",K949)),IF(M949="","",CONCATENATE(".",M949)),IF(R949="","",CONCATENATE(".",R949)),IF(U949="","","(*)"))</f>
        <v>3c.DEU.NW.hum.UReg</v>
      </c>
      <c r="AY949" s="170" t="str">
        <f aca="false">CONCATENATE(BM949,".",BN949)</f>
        <v>FR728249.V1015214</v>
      </c>
      <c r="AZ949" s="171" t="str">
        <f aca="false">IF(AV949="",IF(ISNUMBER(FIND(".",A949)),LEFT(A949,FIND(".",A949)-1),A949),AV949)</f>
        <v>FR728249</v>
      </c>
      <c r="BA949" s="171" t="str">
        <f aca="false">IF(ISNUMBER(FIND("-",AZ949)),LEFT(AZ949,FIND("-",AZ949)-1),AZ949)</f>
        <v>FR728249</v>
      </c>
      <c r="BB949" s="170" t="str">
        <f aca="false"> MEGAname &amp; "="</f>
        <v>FR728249=</v>
      </c>
      <c r="BC949" s="170" t="str">
        <f aca="false">Clear &amp; IF(span ,"Span","out")</f>
        <v>FR728249=out</v>
      </c>
      <c r="BD949" s="170" t="str">
        <f aca="false">Clear &amp; IF(span, IF(B949=".","Selected",B949),"out")</f>
        <v>FR728249=out</v>
      </c>
      <c r="BE949" s="170" t="str">
        <f aca="false">Clear &amp; Strain</f>
        <v>FR728249=V1015214</v>
      </c>
      <c r="BF949" s="170" t="str">
        <f aca="false">CONCATENATE(A949,"=",F949,". ",AX949,IF(AB949="","",CONCATENATE(".",AB949)))</f>
        <v>FR728249=V1015214. 3c.DEU.NW.hum.UReg</v>
      </c>
      <c r="BG949" s="170" t="str">
        <f aca="false">CONCATENATE(A949,"=",F949,". ",AX949)</f>
        <v>FR728249=V1015214. 3c.DEU.NW.hum.UReg</v>
      </c>
      <c r="BH949" s="170" t="str">
        <f aca="false">CONCATENATE(A949,"=",AX949)</f>
        <v>FR728249=3c.DEU.NW.hum.UReg</v>
      </c>
      <c r="BI949" s="170" t="str">
        <f aca="false">CONCATENATE(A949,"=",ComForSubtype,D949)</f>
        <v>FR728249=3c</v>
      </c>
      <c r="BJ949" s="170" t="str">
        <f aca="false">CONCATENATE(A949,"=",E949)</f>
        <v>FR728249=3chi</v>
      </c>
      <c r="BK949" s="170" t="str">
        <f aca="false">CONCATENATE(A949,"=",C949)</f>
        <v>FR728249=3</v>
      </c>
      <c r="BL949" s="170" t="str">
        <f aca="false">CONCATENATE(D949,"=")</f>
        <v>3c=</v>
      </c>
      <c r="BM949" s="223" t="str">
        <f aca="false">IF(BA949="XX","",BA949)</f>
        <v>FR728249</v>
      </c>
      <c r="BN949" s="224" t="str">
        <f aca="false">CONCATENATE(IF(F949="","",F949),IF(G949="","",CONCATENATE(" / ",G949)))</f>
        <v>V1015214</v>
      </c>
      <c r="BO949" s="225" t="str">
        <f aca="false">AX949</f>
        <v>3c.DEU.NW.hum.UReg</v>
      </c>
      <c r="BP949" s="226" t="str">
        <f aca="false">IF(V949="","",V949)</f>
        <v/>
      </c>
      <c r="BQ949" s="226" t="str">
        <f aca="false">IF(W949="","",CONCATENATE(W949,IF(LEFT(AO949,1)="s","+","")))</f>
        <v/>
      </c>
      <c r="BR949" s="226" t="str">
        <f aca="false">IF(X949="","",CONCATENATE(X949,IF(LEFT(AQ949,1)="s","+","")))</f>
        <v/>
      </c>
      <c r="BS949" s="226" t="str">
        <f aca="false">IF(Y949="","",CONCATENATE(Y949,IF(LEFT(AR949,1)="s","+","")))</f>
        <v/>
      </c>
      <c r="BT949" s="226" t="str">
        <f aca="false">IF(Z949="","",CONCATENATE(Z949,IF(LEFT(AS949,1)="s","+","")))</f>
        <v/>
      </c>
      <c r="BU949" s="227" t="str">
        <f aca="false">IF(AA949="","",CONCATENATE(AA949,IF(LEFT(AT949,1)="s","+","")))</f>
        <v>3c</v>
      </c>
      <c r="BV949" s="212"/>
      <c r="BW949" s="177" t="s">
        <v>2286</v>
      </c>
      <c r="BX949" s="170" t="str">
        <f aca="false">IF(BW949&lt;&gt;"",IF(ISNUMBER(FIND("=",BW949)),LEFT(BW949,FIND("=",BW949)-1),BW949),BW949)</f>
        <v>FR728249</v>
      </c>
      <c r="BY949" s="170" t="str">
        <f aca="false">IF(BW949&lt;&gt;"",IF(ISNUMBER(FIND("=",BW949)),RIGHT(BW949,LEN(BW949)-FIND("=",BW949)),""),"")</f>
        <v>3c</v>
      </c>
      <c r="BZ949" s="170" t="str">
        <f aca="false">IF(BX949&lt;&gt;"",IF(ISNUMBER(FIND(".",BX949)),LEFT(BX949,FIND(".",BX949)-1),BX949),BX949)</f>
        <v>FR728249</v>
      </c>
      <c r="CA949" s="170" t="str">
        <f aca="false">IF(BX949&lt;&gt;"",IF(ISNUMBER(FIND(".",BX949)),RIGHT(BX949,LEN(BX949)-FIND(".",BX949)),""),"")</f>
        <v/>
      </c>
      <c r="CB949" s="212"/>
      <c r="CC949" s="170" t="str">
        <f aca="false">A949</f>
        <v>FR728249</v>
      </c>
      <c r="CD949" s="178" t="s">
        <v>339</v>
      </c>
      <c r="CE949" s="178" t="s">
        <v>340</v>
      </c>
      <c r="CF949" s="178" t="s">
        <v>341</v>
      </c>
      <c r="CG949" s="212"/>
      <c r="CH949" s="179"/>
      <c r="CI949" s="179"/>
      <c r="CJ949" s="179"/>
      <c r="CK949" s="212"/>
      <c r="CL949" s="212"/>
      <c r="CM949" s="170" t="str">
        <f aca="false">F949</f>
        <v>V1015214</v>
      </c>
      <c r="CN949" s="170" t="str">
        <f aca="false">IF(G949="","",G949)</f>
        <v/>
      </c>
      <c r="CO949" s="170" t="str">
        <f aca="false">CONCATENATE(H949,":",L949)</f>
        <v>Germany:Nordrhein-Westfalen</v>
      </c>
      <c r="CP949" s="170" t="str">
        <f aca="false">CONCATENATE(IF(Q949="","",CONCATENATE(Q949,"-")),IF(P949="","",CONCATENATE(P949,"-")),IF(O949="","",O949))</f>
        <v/>
      </c>
      <c r="CQ949" s="170" t="str">
        <f aca="false">IF(N949="","",N949)</f>
        <v/>
      </c>
      <c r="CR949" s="170" t="n">
        <f aca="false">C949</f>
        <v>3</v>
      </c>
      <c r="CS949" s="229" t="str">
        <f aca="false">D949</f>
        <v>3c</v>
      </c>
      <c r="CT949" s="170" t="str">
        <f aca="false">CONCATENATE(CD949," strain ",CM949," ",CL949,", partial cds")</f>
        <v>Hepatitis E virus strain V1015214 , partial cds</v>
      </c>
    </row>
    <row r="950" customFormat="false" ht="11.9" hidden="false" customHeight="true" outlineLevel="0" collapsed="false">
      <c r="A950" s="154" t="s">
        <v>2287</v>
      </c>
      <c r="B950" s="147" t="n">
        <v>3</v>
      </c>
      <c r="C950" s="243" t="n">
        <v>3</v>
      </c>
      <c r="D950" s="149" t="s">
        <v>947</v>
      </c>
      <c r="E950" s="150" t="s">
        <v>949</v>
      </c>
      <c r="F950" s="154" t="s">
        <v>2227</v>
      </c>
      <c r="G950" s="212"/>
      <c r="H950" s="146" t="s">
        <v>405</v>
      </c>
      <c r="I950" s="153" t="s">
        <v>412</v>
      </c>
      <c r="J950" s="146" t="s">
        <v>395</v>
      </c>
      <c r="K950" s="155" t="s">
        <v>2228</v>
      </c>
      <c r="L950" s="231" t="s">
        <v>414</v>
      </c>
      <c r="M950" s="157" t="s">
        <v>348</v>
      </c>
      <c r="N950" s="213"/>
      <c r="O950" s="160"/>
      <c r="P950" s="212"/>
      <c r="Q950" s="212"/>
      <c r="R950" s="146" t="s">
        <v>406</v>
      </c>
      <c r="T950" s="214"/>
      <c r="U950" s="215"/>
      <c r="V950" s="209"/>
      <c r="X950" s="147"/>
      <c r="Y950" s="209"/>
      <c r="Z950" s="209"/>
      <c r="AA950" s="158" t="s">
        <v>947</v>
      </c>
      <c r="AB950" s="217"/>
      <c r="AC950" s="217"/>
      <c r="AD950" s="209"/>
      <c r="AE950" s="209"/>
      <c r="AF950" s="209"/>
      <c r="AG950" s="166" t="s">
        <v>2284</v>
      </c>
      <c r="AH950" s="164" t="n">
        <v>7137</v>
      </c>
      <c r="AI950" s="164" t="n">
        <v>7314</v>
      </c>
      <c r="AJ950" s="219" t="n">
        <f aca="false">SeqEnd-SeqBeg+1</f>
        <v>178</v>
      </c>
      <c r="AK950" s="220" t="n">
        <f aca="false">AND( SeqBeg&lt;=Beg  , End &lt;=SeqEnd )</f>
        <v>0</v>
      </c>
      <c r="AL950" s="212"/>
      <c r="AM950" s="212"/>
      <c r="AN950" s="221"/>
      <c r="AT950" s="147" t="s">
        <v>2285</v>
      </c>
      <c r="AU950" s="146"/>
      <c r="AV950" s="212"/>
      <c r="AW950" s="222" t="str">
        <f aca="false">HYPERLINK(CONCATENATE("http://www.ncbi.nlm.nih.gov/nuccore/",BM950),BM950)</f>
        <v>FR728254</v>
      </c>
      <c r="AX950" s="219" t="str">
        <f aca="false">CONCATENATE(D950,IF(I950="","",CONCATENATE(".",I950)),IF(K950="","",CONCATENATE(".",K950)),IF(M950="","",CONCATENATE(".",M950)),IF(R950="","",CONCATENATE(".",R950)),IF(U950="","","(*)"))</f>
        <v>3c.DEU.BY,Munich.hum.UReg</v>
      </c>
      <c r="AY950" s="170" t="str">
        <f aca="false">CONCATENATE(BM950,".",BN950)</f>
        <v>FR728254.V1020087</v>
      </c>
      <c r="AZ950" s="171" t="str">
        <f aca="false">IF(AV950="",IF(ISNUMBER(FIND(".",A950)),LEFT(A950,FIND(".",A950)-1),A950),AV950)</f>
        <v>FR728254</v>
      </c>
      <c r="BA950" s="171" t="str">
        <f aca="false">IF(ISNUMBER(FIND("-",AZ950)),LEFT(AZ950,FIND("-",AZ950)-1),AZ950)</f>
        <v>FR728254</v>
      </c>
      <c r="BB950" s="170" t="str">
        <f aca="false"> MEGAname &amp; "="</f>
        <v>FR728254=</v>
      </c>
      <c r="BC950" s="170" t="str">
        <f aca="false">Clear &amp; IF(span ,"Span","out")</f>
        <v>FR728254=out</v>
      </c>
      <c r="BD950" s="170" t="str">
        <f aca="false">Clear &amp; IF(span, IF(B950=".","Selected",B950),"out")</f>
        <v>FR728254=out</v>
      </c>
      <c r="BE950" s="170" t="str">
        <f aca="false">Clear &amp; Strain</f>
        <v>FR728254=V1020087</v>
      </c>
      <c r="BF950" s="170" t="str">
        <f aca="false">CONCATENATE(A950,"=",F950,". ",AX950,IF(AB950="","",CONCATENATE(".",AB950)))</f>
        <v>FR728254=V1020087. 3c.DEU.BY,Munich.hum.UReg</v>
      </c>
      <c r="BG950" s="170" t="str">
        <f aca="false">CONCATENATE(A950,"=",F950,". ",AX950)</f>
        <v>FR728254=V1020087. 3c.DEU.BY,Munich.hum.UReg</v>
      </c>
      <c r="BH950" s="170" t="str">
        <f aca="false">CONCATENATE(A950,"=",AX950)</f>
        <v>FR728254=3c.DEU.BY,Munich.hum.UReg</v>
      </c>
      <c r="BI950" s="170" t="str">
        <f aca="false">CONCATENATE(A950,"=",ComForSubtype,D950)</f>
        <v>FR728254=3c</v>
      </c>
      <c r="BJ950" s="170" t="str">
        <f aca="false">CONCATENATE(A950,"=",E950)</f>
        <v>FR728254=3chi</v>
      </c>
      <c r="BK950" s="170" t="str">
        <f aca="false">CONCATENATE(A950,"=",C950)</f>
        <v>FR728254=3</v>
      </c>
      <c r="BL950" s="170" t="str">
        <f aca="false">CONCATENATE(D950,"=")</f>
        <v>3c=</v>
      </c>
      <c r="BM950" s="223" t="str">
        <f aca="false">IF(BA950="XX","",BA950)</f>
        <v>FR728254</v>
      </c>
      <c r="BN950" s="224" t="str">
        <f aca="false">CONCATENATE(IF(F950="","",F950),IF(G950="","",CONCATENATE(" / ",G950)))</f>
        <v>V1020087</v>
      </c>
      <c r="BO950" s="225" t="str">
        <f aca="false">AX950</f>
        <v>3c.DEU.BY,Munich.hum.UReg</v>
      </c>
      <c r="BP950" s="226" t="str">
        <f aca="false">IF(V950="","",V950)</f>
        <v/>
      </c>
      <c r="BQ950" s="226" t="str">
        <f aca="false">IF(W950="","",CONCATENATE(W950,IF(LEFT(AO950,1)="s","+","")))</f>
        <v/>
      </c>
      <c r="BR950" s="226" t="str">
        <f aca="false">IF(X950="","",CONCATENATE(X950,IF(LEFT(AQ950,1)="s","+","")))</f>
        <v/>
      </c>
      <c r="BS950" s="226" t="str">
        <f aca="false">IF(Y950="","",CONCATENATE(Y950,IF(LEFT(AR950,1)="s","+","")))</f>
        <v/>
      </c>
      <c r="BT950" s="226" t="str">
        <f aca="false">IF(Z950="","",CONCATENATE(Z950,IF(LEFT(AS950,1)="s","+","")))</f>
        <v/>
      </c>
      <c r="BU950" s="227" t="str">
        <f aca="false">IF(AA950="","",CONCATENATE(AA950,IF(LEFT(AT950,1)="s","+","")))</f>
        <v>3c</v>
      </c>
      <c r="BV950" s="212"/>
      <c r="BW950" s="177" t="s">
        <v>2288</v>
      </c>
      <c r="BX950" s="170" t="str">
        <f aca="false">IF(BW950&lt;&gt;"",IF(ISNUMBER(FIND("=",BW950)),LEFT(BW950,FIND("=",BW950)-1),BW950),BW950)</f>
        <v>FR728254</v>
      </c>
      <c r="BY950" s="170" t="str">
        <f aca="false">IF(BW950&lt;&gt;"",IF(ISNUMBER(FIND("=",BW950)),RIGHT(BW950,LEN(BW950)-FIND("=",BW950)),""),"")</f>
        <v>3c</v>
      </c>
      <c r="BZ950" s="170" t="str">
        <f aca="false">IF(BX950&lt;&gt;"",IF(ISNUMBER(FIND(".",BX950)),LEFT(BX950,FIND(".",BX950)-1),BX950),BX950)</f>
        <v>FR728254</v>
      </c>
      <c r="CA950" s="170" t="str">
        <f aca="false">IF(BX950&lt;&gt;"",IF(ISNUMBER(FIND(".",BX950)),RIGHT(BX950,LEN(BX950)-FIND(".",BX950)),""),"")</f>
        <v/>
      </c>
      <c r="CB950" s="212"/>
      <c r="CC950" s="170" t="str">
        <f aca="false">A950</f>
        <v>FR728254</v>
      </c>
      <c r="CD950" s="178" t="s">
        <v>339</v>
      </c>
      <c r="CE950" s="178" t="s">
        <v>340</v>
      </c>
      <c r="CF950" s="178" t="s">
        <v>341</v>
      </c>
      <c r="CG950" s="212"/>
      <c r="CH950" s="179"/>
      <c r="CI950" s="179"/>
      <c r="CJ950" s="179"/>
      <c r="CK950" s="212"/>
      <c r="CL950" s="212"/>
      <c r="CM950" s="170" t="str">
        <f aca="false">F950</f>
        <v>V1020087</v>
      </c>
      <c r="CN950" s="170" t="str">
        <f aca="false">IF(G950="","",G950)</f>
        <v/>
      </c>
      <c r="CO950" s="170" t="str">
        <f aca="false">CONCATENATE(H950,":",L950)</f>
        <v>Germany:Bavaria</v>
      </c>
      <c r="CP950" s="170" t="str">
        <f aca="false">CONCATENATE(IF(Q950="","",CONCATENATE(Q950,"-")),IF(P950="","",CONCATENATE(P950,"-")),IF(O950="","",O950))</f>
        <v/>
      </c>
      <c r="CQ950" s="170" t="str">
        <f aca="false">IF(N950="","",N950)</f>
        <v/>
      </c>
      <c r="CR950" s="170" t="n">
        <f aca="false">C950</f>
        <v>3</v>
      </c>
      <c r="CS950" s="229" t="str">
        <f aca="false">D950</f>
        <v>3c</v>
      </c>
      <c r="CT950" s="170" t="str">
        <f aca="false">CONCATENATE(CD950," strain ",CM950," ",CL950,", partial cds")</f>
        <v>Hepatitis E virus strain V1020087 , partial cds</v>
      </c>
    </row>
    <row r="951" customFormat="false" ht="11.9" hidden="false" customHeight="true" outlineLevel="0" collapsed="false">
      <c r="A951" s="154" t="s">
        <v>2289</v>
      </c>
      <c r="B951" s="147" t="n">
        <v>3</v>
      </c>
      <c r="C951" s="243" t="n">
        <v>3</v>
      </c>
      <c r="D951" s="149" t="s">
        <v>947</v>
      </c>
      <c r="E951" s="150" t="s">
        <v>949</v>
      </c>
      <c r="F951" s="154" t="s">
        <v>2231</v>
      </c>
      <c r="G951" s="212"/>
      <c r="H951" s="146" t="s">
        <v>405</v>
      </c>
      <c r="I951" s="153" t="s">
        <v>412</v>
      </c>
      <c r="J951" s="146" t="s">
        <v>395</v>
      </c>
      <c r="K951" s="155" t="s">
        <v>2232</v>
      </c>
      <c r="L951" s="231" t="s">
        <v>2233</v>
      </c>
      <c r="M951" s="157" t="s">
        <v>348</v>
      </c>
      <c r="N951" s="213"/>
      <c r="O951" s="160"/>
      <c r="P951" s="212"/>
      <c r="Q951" s="212"/>
      <c r="R951" s="146" t="s">
        <v>406</v>
      </c>
      <c r="T951" s="214"/>
      <c r="U951" s="215"/>
      <c r="V951" s="209"/>
      <c r="X951" s="209"/>
      <c r="Y951" s="209"/>
      <c r="Z951" s="209"/>
      <c r="AA951" s="158" t="s">
        <v>947</v>
      </c>
      <c r="AB951" s="217"/>
      <c r="AC951" s="217"/>
      <c r="AD951" s="209"/>
      <c r="AE951" s="209"/>
      <c r="AF951" s="209"/>
      <c r="AG951" s="166" t="s">
        <v>2284</v>
      </c>
      <c r="AH951" s="164" t="n">
        <v>7137</v>
      </c>
      <c r="AI951" s="164" t="n">
        <v>7314</v>
      </c>
      <c r="AJ951" s="219" t="n">
        <f aca="false">SeqEnd-SeqBeg+1</f>
        <v>178</v>
      </c>
      <c r="AK951" s="220" t="n">
        <f aca="false">AND( SeqBeg&lt;=Beg  , End &lt;=SeqEnd )</f>
        <v>0</v>
      </c>
      <c r="AL951" s="212"/>
      <c r="AM951" s="212"/>
      <c r="AN951" s="221"/>
      <c r="AT951" s="147" t="s">
        <v>2285</v>
      </c>
      <c r="AU951" s="146"/>
      <c r="AV951" s="212"/>
      <c r="AW951" s="222" t="str">
        <f aca="false">HYPERLINK(CONCATENATE("http://www.ncbi.nlm.nih.gov/nuccore/",BM951),BM951)</f>
        <v>FR728256</v>
      </c>
      <c r="AX951" s="219" t="str">
        <f aca="false">CONCATENATE(D951,IF(I951="","",CONCATENATE(".",I951)),IF(K951="","",CONCATENATE(".",K951)),IF(M951="","",CONCATENATE(".",M951)),IF(R951="","",CONCATENATE(".",R951)),IF(U951="","","(*)"))</f>
        <v>3c.DEU.BW,Ulm.hum.UReg</v>
      </c>
      <c r="AY951" s="170" t="str">
        <f aca="false">CONCATENATE(BM951,".",BN951)</f>
        <v>FR728256.V1023239</v>
      </c>
      <c r="AZ951" s="171" t="str">
        <f aca="false">IF(AV951="",IF(ISNUMBER(FIND(".",A951)),LEFT(A951,FIND(".",A951)-1),A951),AV951)</f>
        <v>FR728256</v>
      </c>
      <c r="BA951" s="171" t="str">
        <f aca="false">IF(ISNUMBER(FIND("-",AZ951)),LEFT(AZ951,FIND("-",AZ951)-1),AZ951)</f>
        <v>FR728256</v>
      </c>
      <c r="BB951" s="170" t="str">
        <f aca="false"> MEGAname &amp; "="</f>
        <v>FR728256=</v>
      </c>
      <c r="BC951" s="170" t="str">
        <f aca="false">Clear &amp; IF(span ,"Span","out")</f>
        <v>FR728256=out</v>
      </c>
      <c r="BD951" s="170" t="str">
        <f aca="false">Clear &amp; IF(span, IF(B951=".","Selected",B951),"out")</f>
        <v>FR728256=out</v>
      </c>
      <c r="BE951" s="170" t="str">
        <f aca="false">Clear &amp; Strain</f>
        <v>FR728256=V1023239</v>
      </c>
      <c r="BF951" s="170" t="str">
        <f aca="false">CONCATENATE(A951,"=",F951,". ",AX951,IF(AB951="","",CONCATENATE(".",AB951)))</f>
        <v>FR728256=V1023239. 3c.DEU.BW,Ulm.hum.UReg</v>
      </c>
      <c r="BG951" s="170" t="str">
        <f aca="false">CONCATENATE(A951,"=",F951,". ",AX951)</f>
        <v>FR728256=V1023239. 3c.DEU.BW,Ulm.hum.UReg</v>
      </c>
      <c r="BH951" s="170" t="str">
        <f aca="false">CONCATENATE(A951,"=",AX951)</f>
        <v>FR728256=3c.DEU.BW,Ulm.hum.UReg</v>
      </c>
      <c r="BI951" s="170" t="str">
        <f aca="false">CONCATENATE(A951,"=",ComForSubtype,D951)</f>
        <v>FR728256=3c</v>
      </c>
      <c r="BJ951" s="170" t="str">
        <f aca="false">CONCATENATE(A951,"=",E951)</f>
        <v>FR728256=3chi</v>
      </c>
      <c r="BK951" s="170" t="str">
        <f aca="false">CONCATENATE(A951,"=",C951)</f>
        <v>FR728256=3</v>
      </c>
      <c r="BL951" s="170" t="str">
        <f aca="false">CONCATENATE(D951,"=")</f>
        <v>3c=</v>
      </c>
      <c r="BM951" s="223" t="str">
        <f aca="false">IF(BA951="XX","",BA951)</f>
        <v>FR728256</v>
      </c>
      <c r="BN951" s="224" t="str">
        <f aca="false">CONCATENATE(IF(F951="","",F951),IF(G951="","",CONCATENATE(" / ",G951)))</f>
        <v>V1023239</v>
      </c>
      <c r="BO951" s="225" t="str">
        <f aca="false">AX951</f>
        <v>3c.DEU.BW,Ulm.hum.UReg</v>
      </c>
      <c r="BP951" s="226" t="str">
        <f aca="false">IF(V951="","",V951)</f>
        <v/>
      </c>
      <c r="BQ951" s="226" t="str">
        <f aca="false">IF(W951="","",CONCATENATE(W951,IF(LEFT(AO951,1)="s","+","")))</f>
        <v/>
      </c>
      <c r="BR951" s="226" t="str">
        <f aca="false">IF(X951="","",CONCATENATE(X951,IF(LEFT(AQ951,1)="s","+","")))</f>
        <v/>
      </c>
      <c r="BS951" s="226" t="str">
        <f aca="false">IF(Y951="","",CONCATENATE(Y951,IF(LEFT(AR951,1)="s","+","")))</f>
        <v/>
      </c>
      <c r="BT951" s="226" t="str">
        <f aca="false">IF(Z951="","",CONCATENATE(Z951,IF(LEFT(AS951,1)="s","+","")))</f>
        <v/>
      </c>
      <c r="BU951" s="227" t="str">
        <f aca="false">IF(AA951="","",CONCATENATE(AA951,IF(LEFT(AT951,1)="s","+","")))</f>
        <v>3c</v>
      </c>
      <c r="BV951" s="212"/>
      <c r="BW951" s="177" t="s">
        <v>2290</v>
      </c>
      <c r="BX951" s="170" t="str">
        <f aca="false">IF(BW951&lt;&gt;"",IF(ISNUMBER(FIND("=",BW951)),LEFT(BW951,FIND("=",BW951)-1),BW951),BW951)</f>
        <v>FR728256</v>
      </c>
      <c r="BY951" s="170" t="str">
        <f aca="false">IF(BW951&lt;&gt;"",IF(ISNUMBER(FIND("=",BW951)),RIGHT(BW951,LEN(BW951)-FIND("=",BW951)),""),"")</f>
        <v>3c</v>
      </c>
      <c r="BZ951" s="170" t="str">
        <f aca="false">IF(BX951&lt;&gt;"",IF(ISNUMBER(FIND(".",BX951)),LEFT(BX951,FIND(".",BX951)-1),BX951),BX951)</f>
        <v>FR728256</v>
      </c>
      <c r="CA951" s="170" t="str">
        <f aca="false">IF(BX951&lt;&gt;"",IF(ISNUMBER(FIND(".",BX951)),RIGHT(BX951,LEN(BX951)-FIND(".",BX951)),""),"")</f>
        <v/>
      </c>
      <c r="CB951" s="212"/>
      <c r="CC951" s="170" t="str">
        <f aca="false">A951</f>
        <v>FR728256</v>
      </c>
      <c r="CD951" s="178" t="s">
        <v>339</v>
      </c>
      <c r="CE951" s="178" t="s">
        <v>340</v>
      </c>
      <c r="CF951" s="178" t="s">
        <v>341</v>
      </c>
      <c r="CG951" s="212"/>
      <c r="CH951" s="179"/>
      <c r="CI951" s="179"/>
      <c r="CJ951" s="179"/>
      <c r="CK951" s="212"/>
      <c r="CL951" s="212"/>
      <c r="CM951" s="170" t="str">
        <f aca="false">F951</f>
        <v>V1023239</v>
      </c>
      <c r="CN951" s="170" t="str">
        <f aca="false">IF(G951="","",G951)</f>
        <v/>
      </c>
      <c r="CO951" s="170" t="str">
        <f aca="false">CONCATENATE(H951,":",L951)</f>
        <v>Germany:Baden-Wuerttemberg, Ulm</v>
      </c>
      <c r="CP951" s="170" t="str">
        <f aca="false">CONCATENATE(IF(Q951="","",CONCATENATE(Q951,"-")),IF(P951="","",CONCATENATE(P951,"-")),IF(O951="","",O951))</f>
        <v/>
      </c>
      <c r="CQ951" s="170" t="str">
        <f aca="false">IF(N951="","",N951)</f>
        <v/>
      </c>
      <c r="CR951" s="170" t="n">
        <f aca="false">C951</f>
        <v>3</v>
      </c>
      <c r="CS951" s="229" t="str">
        <f aca="false">D951</f>
        <v>3c</v>
      </c>
      <c r="CT951" s="170" t="str">
        <f aca="false">CONCATENATE(CD951," strain ",CM951," ",CL951,", partial cds")</f>
        <v>Hepatitis E virus strain V1023239 , partial cds</v>
      </c>
    </row>
    <row r="952" customFormat="false" ht="11.9" hidden="false" customHeight="true" outlineLevel="0" collapsed="false">
      <c r="A952" s="154" t="s">
        <v>2291</v>
      </c>
      <c r="B952" s="147" t="n">
        <v>3</v>
      </c>
      <c r="C952" s="243" t="n">
        <v>3</v>
      </c>
      <c r="D952" s="149" t="s">
        <v>947</v>
      </c>
      <c r="E952" s="150" t="s">
        <v>949</v>
      </c>
      <c r="F952" s="154" t="s">
        <v>2241</v>
      </c>
      <c r="G952" s="212"/>
      <c r="H952" s="146" t="s">
        <v>405</v>
      </c>
      <c r="I952" s="153" t="s">
        <v>412</v>
      </c>
      <c r="J952" s="146" t="s">
        <v>395</v>
      </c>
      <c r="K952" s="155" t="s">
        <v>2242</v>
      </c>
      <c r="L952" s="231" t="s">
        <v>2243</v>
      </c>
      <c r="M952" s="157" t="s">
        <v>348</v>
      </c>
      <c r="N952" s="213"/>
      <c r="O952" s="160"/>
      <c r="P952" s="212"/>
      <c r="Q952" s="212"/>
      <c r="R952" s="146" t="s">
        <v>406</v>
      </c>
      <c r="T952" s="214"/>
      <c r="U952" s="215"/>
      <c r="V952" s="209"/>
      <c r="W952" s="217"/>
      <c r="X952" s="209"/>
      <c r="Y952" s="209"/>
      <c r="Z952" s="209"/>
      <c r="AA952" s="158" t="s">
        <v>947</v>
      </c>
      <c r="AB952" s="217"/>
      <c r="AC952" s="217"/>
      <c r="AD952" s="209"/>
      <c r="AE952" s="209"/>
      <c r="AF952" s="209"/>
      <c r="AG952" s="166" t="s">
        <v>2284</v>
      </c>
      <c r="AH952" s="164" t="n">
        <v>7137</v>
      </c>
      <c r="AI952" s="164" t="n">
        <v>7314</v>
      </c>
      <c r="AJ952" s="219" t="n">
        <f aca="false">SeqEnd-SeqBeg+1</f>
        <v>178</v>
      </c>
      <c r="AK952" s="220" t="n">
        <f aca="false">AND( SeqBeg&lt;=Beg  , End &lt;=SeqEnd )</f>
        <v>0</v>
      </c>
      <c r="AL952" s="212"/>
      <c r="AM952" s="212"/>
      <c r="AN952" s="221"/>
      <c r="AT952" s="147" t="s">
        <v>2285</v>
      </c>
      <c r="AU952" s="146"/>
      <c r="AV952" s="212"/>
      <c r="AW952" s="222" t="str">
        <f aca="false">HYPERLINK(CONCATENATE("http://www.ncbi.nlm.nih.gov/nuccore/",BM952),BM952)</f>
        <v>FR846452</v>
      </c>
      <c r="AX952" s="219" t="str">
        <f aca="false">CONCATENATE(D952,IF(I952="","",CONCATENATE(".",I952)),IF(K952="","",CONCATENATE(".",K952)),IF(M952="","",CONCATENATE(".",M952)),IF(R952="","",CONCATENATE(".",R952)),IF(U952="","","(*)"))</f>
        <v>3c.DEU.RP,Mainz.hum.UReg</v>
      </c>
      <c r="AY952" s="170" t="str">
        <f aca="false">CONCATENATE(BM952,".",BN952)</f>
        <v>FR846452.V1025911</v>
      </c>
      <c r="AZ952" s="171" t="str">
        <f aca="false">IF(AV952="",IF(ISNUMBER(FIND(".",A952)),LEFT(A952,FIND(".",A952)-1),A952),AV952)</f>
        <v>FR846452</v>
      </c>
      <c r="BA952" s="171" t="str">
        <f aca="false">IF(ISNUMBER(FIND("-",AZ952)),LEFT(AZ952,FIND("-",AZ952)-1),AZ952)</f>
        <v>FR846452</v>
      </c>
      <c r="BB952" s="170" t="str">
        <f aca="false"> MEGAname &amp; "="</f>
        <v>FR846452=</v>
      </c>
      <c r="BC952" s="170" t="str">
        <f aca="false">Clear &amp; IF(span ,"Span","out")</f>
        <v>FR846452=out</v>
      </c>
      <c r="BD952" s="170" t="str">
        <f aca="false">Clear &amp; IF(span, IF(B952=".","Selected",B952),"out")</f>
        <v>FR846452=out</v>
      </c>
      <c r="BE952" s="170" t="str">
        <f aca="false">Clear &amp; Strain</f>
        <v>FR846452=V1025911</v>
      </c>
      <c r="BF952" s="170" t="str">
        <f aca="false">CONCATENATE(A952,"=",F952,". ",AX952,IF(AB952="","",CONCATENATE(".",AB952)))</f>
        <v>FR846452=V1025911. 3c.DEU.RP,Mainz.hum.UReg</v>
      </c>
      <c r="BG952" s="170" t="str">
        <f aca="false">CONCATENATE(A952,"=",F952,". ",AX952)</f>
        <v>FR846452=V1025911. 3c.DEU.RP,Mainz.hum.UReg</v>
      </c>
      <c r="BH952" s="170" t="str">
        <f aca="false">CONCATENATE(A952,"=",AX952)</f>
        <v>FR846452=3c.DEU.RP,Mainz.hum.UReg</v>
      </c>
      <c r="BI952" s="170" t="str">
        <f aca="false">CONCATENATE(A952,"=",ComForSubtype,D952)</f>
        <v>FR846452=3c</v>
      </c>
      <c r="BJ952" s="170" t="str">
        <f aca="false">CONCATENATE(A952,"=",E952)</f>
        <v>FR846452=3chi</v>
      </c>
      <c r="BK952" s="170" t="str">
        <f aca="false">CONCATENATE(A952,"=",C952)</f>
        <v>FR846452=3</v>
      </c>
      <c r="BL952" s="170" t="str">
        <f aca="false">CONCATENATE(D952,"=")</f>
        <v>3c=</v>
      </c>
      <c r="BM952" s="223" t="str">
        <f aca="false">IF(BA952="XX","",BA952)</f>
        <v>FR846452</v>
      </c>
      <c r="BN952" s="224" t="str">
        <f aca="false">CONCATENATE(IF(F952="","",F952),IF(G952="","",CONCATENATE(" / ",G952)))</f>
        <v>V1025911</v>
      </c>
      <c r="BO952" s="225" t="str">
        <f aca="false">AX952</f>
        <v>3c.DEU.RP,Mainz.hum.UReg</v>
      </c>
      <c r="BP952" s="226" t="str">
        <f aca="false">IF(V952="","",V952)</f>
        <v/>
      </c>
      <c r="BQ952" s="226" t="str">
        <f aca="false">IF(W952="","",CONCATENATE(W952,IF(LEFT(AO952,1)="s","+","")))</f>
        <v/>
      </c>
      <c r="BR952" s="226" t="str">
        <f aca="false">IF(X952="","",CONCATENATE(X952,IF(LEFT(AQ952,1)="s","+","")))</f>
        <v/>
      </c>
      <c r="BS952" s="226" t="str">
        <f aca="false">IF(Y952="","",CONCATENATE(Y952,IF(LEFT(AR952,1)="s","+","")))</f>
        <v/>
      </c>
      <c r="BT952" s="226" t="str">
        <f aca="false">IF(Z952="","",CONCATENATE(Z952,IF(LEFT(AS952,1)="s","+","")))</f>
        <v/>
      </c>
      <c r="BU952" s="227" t="str">
        <f aca="false">IF(AA952="","",CONCATENATE(AA952,IF(LEFT(AT952,1)="s","+","")))</f>
        <v>3c</v>
      </c>
      <c r="BV952" s="212"/>
      <c r="BW952" s="177" t="s">
        <v>2292</v>
      </c>
      <c r="BX952" s="170" t="str">
        <f aca="false">IF(BW952&lt;&gt;"",IF(ISNUMBER(FIND("=",BW952)),LEFT(BW952,FIND("=",BW952)-1),BW952),BW952)</f>
        <v>FR846452</v>
      </c>
      <c r="BY952" s="170" t="str">
        <f aca="false">IF(BW952&lt;&gt;"",IF(ISNUMBER(FIND("=",BW952)),RIGHT(BW952,LEN(BW952)-FIND("=",BW952)),""),"")</f>
        <v>3c</v>
      </c>
      <c r="BZ952" s="170" t="str">
        <f aca="false">IF(BX952&lt;&gt;"",IF(ISNUMBER(FIND(".",BX952)),LEFT(BX952,FIND(".",BX952)-1),BX952),BX952)</f>
        <v>FR846452</v>
      </c>
      <c r="CA952" s="170" t="str">
        <f aca="false">IF(BX952&lt;&gt;"",IF(ISNUMBER(FIND(".",BX952)),RIGHT(BX952,LEN(BX952)-FIND(".",BX952)),""),"")</f>
        <v/>
      </c>
      <c r="CB952" s="212"/>
      <c r="CC952" s="170" t="str">
        <f aca="false">A952</f>
        <v>FR846452</v>
      </c>
      <c r="CD952" s="178" t="s">
        <v>339</v>
      </c>
      <c r="CE952" s="178" t="s">
        <v>340</v>
      </c>
      <c r="CF952" s="178" t="s">
        <v>341</v>
      </c>
      <c r="CG952" s="212"/>
      <c r="CH952" s="179"/>
      <c r="CI952" s="179"/>
      <c r="CJ952" s="179"/>
      <c r="CK952" s="212"/>
      <c r="CL952" s="212"/>
      <c r="CM952" s="170" t="str">
        <f aca="false">F952</f>
        <v>V1025911</v>
      </c>
      <c r="CN952" s="170" t="str">
        <f aca="false">IF(G952="","",G952)</f>
        <v/>
      </c>
      <c r="CO952" s="170" t="str">
        <f aca="false">CONCATENATE(H952,":",L952)</f>
        <v>Germany:Rhineland-Palatinate, Mainz</v>
      </c>
      <c r="CP952" s="170" t="str">
        <f aca="false">CONCATENATE(IF(Q952="","",CONCATENATE(Q952,"-")),IF(P952="","",CONCATENATE(P952,"-")),IF(O952="","",O952))</f>
        <v/>
      </c>
      <c r="CQ952" s="170" t="str">
        <f aca="false">IF(N952="","",N952)</f>
        <v/>
      </c>
      <c r="CR952" s="170" t="n">
        <f aca="false">C952</f>
        <v>3</v>
      </c>
      <c r="CS952" s="229" t="str">
        <f aca="false">D952</f>
        <v>3c</v>
      </c>
      <c r="CT952" s="170" t="str">
        <f aca="false">CONCATENATE(CD952," strain ",CM952," ",CL952,", partial cds")</f>
        <v>Hepatitis E virus strain V1025911 , partial cds</v>
      </c>
    </row>
    <row r="953" customFormat="false" ht="11.9" hidden="false" customHeight="true" outlineLevel="0" collapsed="false">
      <c r="A953" s="208" t="s">
        <v>2293</v>
      </c>
      <c r="B953" s="147" t="s">
        <v>735</v>
      </c>
      <c r="C953" s="148" t="n">
        <v>3</v>
      </c>
      <c r="D953" s="149" t="s">
        <v>947</v>
      </c>
      <c r="E953" s="150" t="s">
        <v>949</v>
      </c>
      <c r="F953" s="210" t="s">
        <v>2246</v>
      </c>
      <c r="G953" s="212"/>
      <c r="H953" s="146" t="s">
        <v>405</v>
      </c>
      <c r="I953" s="153" t="s">
        <v>412</v>
      </c>
      <c r="J953" s="146" t="s">
        <v>395</v>
      </c>
      <c r="K953" s="212"/>
      <c r="L953" s="212"/>
      <c r="M953" s="157" t="s">
        <v>348</v>
      </c>
      <c r="N953" s="158" t="s">
        <v>400</v>
      </c>
      <c r="O953" s="159" t="n">
        <v>2011</v>
      </c>
      <c r="P953" s="160" t="s">
        <v>788</v>
      </c>
      <c r="Q953" s="212"/>
      <c r="R953" s="159" t="s">
        <v>80</v>
      </c>
      <c r="S953" s="159"/>
      <c r="T953" s="214"/>
      <c r="U953" s="215"/>
      <c r="V953" s="209"/>
      <c r="W953" s="217"/>
      <c r="X953" s="209"/>
      <c r="Y953" s="209"/>
      <c r="Z953" s="209"/>
      <c r="AB953" s="217"/>
      <c r="AC953" s="217"/>
      <c r="AD953" s="209"/>
      <c r="AE953" s="209"/>
      <c r="AF953" s="209"/>
      <c r="AG953" s="218"/>
      <c r="AH953" s="164" t="n">
        <v>7137</v>
      </c>
      <c r="AI953" s="164" t="n">
        <v>7314</v>
      </c>
      <c r="AJ953" s="219" t="n">
        <f aca="false">SeqEnd-SeqBeg+1</f>
        <v>178</v>
      </c>
      <c r="AK953" s="220" t="n">
        <f aca="false">AND( SeqBeg&lt;=Beg  , End &lt;=SeqEnd )</f>
        <v>0</v>
      </c>
      <c r="AL953" s="212"/>
      <c r="AM953" s="212"/>
      <c r="AN953" s="221"/>
      <c r="AT953" s="147" t="s">
        <v>103</v>
      </c>
      <c r="AU953" s="146"/>
      <c r="AV953" s="212"/>
      <c r="AW953" s="222" t="str">
        <f aca="false">HYPERLINK(CONCATENATE("http://www.ncbi.nlm.nih.gov/nuccore/",BM953),BM953)</f>
        <v>HE605116</v>
      </c>
      <c r="AX953" s="219" t="str">
        <f aca="false">CONCATENATE(D953,IF(I953="","",CONCATENATE(".",I953)),IF(K953="","",CONCATENATE(".",K953)),IF(M953="","",CONCATENATE(".",M953)),IF(R953="","",CONCATENATE(".",R953)),IF(U953="","","(*)"))</f>
        <v>3c.DEU.hum.Ureg</v>
      </c>
      <c r="AY953" s="170" t="str">
        <f aca="false">CONCATENATE(BM953,".",BN953)</f>
        <v>HE605116.V1109172</v>
      </c>
      <c r="AZ953" s="171" t="str">
        <f aca="false">IF(AV953="",IF(ISNUMBER(FIND(".",A953)),LEFT(A953,FIND(".",A953)-1),A953),AV953)</f>
        <v>HE605116</v>
      </c>
      <c r="BA953" s="171" t="str">
        <f aca="false">IF(ISNUMBER(FIND("-",AZ953)),LEFT(AZ953,FIND("-",AZ953)-1),AZ953)</f>
        <v>HE605116</v>
      </c>
      <c r="BB953" s="170" t="str">
        <f aca="false"> MEGAname &amp; "="</f>
        <v>HE605116=</v>
      </c>
      <c r="BC953" s="170" t="str">
        <f aca="false">Clear &amp; IF(span ,"Span","out")</f>
        <v>HE605116=out</v>
      </c>
      <c r="BD953" s="170" t="str">
        <f aca="false">Clear &amp; IF(span, IF(B953=".","Selected",B953),"out")</f>
        <v>HE605116=out</v>
      </c>
      <c r="BE953" s="170" t="str">
        <f aca="false">Clear &amp; Strain</f>
        <v>HE605116=V1109172</v>
      </c>
      <c r="BF953" s="170" t="str">
        <f aca="false">CONCATENATE(A953,"=",F953,". ",AX953,IF(AB953="","",CONCATENATE(".",AB953)))</f>
        <v>HE605116=V1109172. 3c.DEU.hum.Ureg</v>
      </c>
      <c r="BG953" s="170" t="str">
        <f aca="false">CONCATENATE(A953,"=",F953,". ",AX953)</f>
        <v>HE605116=V1109172. 3c.DEU.hum.Ureg</v>
      </c>
      <c r="BH953" s="170" t="str">
        <f aca="false">CONCATENATE(A953,"=",AX953)</f>
        <v>HE605116=3c.DEU.hum.Ureg</v>
      </c>
      <c r="BI953" s="170" t="str">
        <f aca="false">CONCATENATE(A953,"=",ComForSubtype,D953)</f>
        <v>HE605116=3c</v>
      </c>
      <c r="BJ953" s="170" t="str">
        <f aca="false">CONCATENATE(A953,"=",E953)</f>
        <v>HE605116=3chi</v>
      </c>
      <c r="BK953" s="170" t="str">
        <f aca="false">CONCATENATE(A953,"=",C953)</f>
        <v>HE605116=3</v>
      </c>
      <c r="BL953" s="170" t="str">
        <f aca="false">CONCATENATE(D953,"=")</f>
        <v>3c=</v>
      </c>
      <c r="BM953" s="223" t="str">
        <f aca="false">IF(BA953="XX","",BA953)</f>
        <v>HE605116</v>
      </c>
      <c r="BN953" s="224" t="str">
        <f aca="false">CONCATENATE(IF(F953="","",F953),IF(G953="","",CONCATENATE(" / ",G953)))</f>
        <v>V1109172</v>
      </c>
      <c r="BO953" s="225" t="str">
        <f aca="false">AX953</f>
        <v>3c.DEU.hum.Ureg</v>
      </c>
      <c r="BP953" s="226" t="str">
        <f aca="false">IF(V953="","",V953)</f>
        <v/>
      </c>
      <c r="BQ953" s="226" t="str">
        <f aca="false">IF(W953="","",CONCATENATE(W953,IF(LEFT(AO953,1)="s","+","")))</f>
        <v/>
      </c>
      <c r="BR953" s="226" t="str">
        <f aca="false">IF(X953="","",CONCATENATE(X953,IF(LEFT(AQ953,1)="s","+","")))</f>
        <v/>
      </c>
      <c r="BS953" s="226" t="str">
        <f aca="false">IF(Y953="","",CONCATENATE(Y953,IF(LEFT(AR953,1)="s","+","")))</f>
        <v/>
      </c>
      <c r="BT953" s="226" t="str">
        <f aca="false">IF(Z953="","",CONCATENATE(Z953,IF(LEFT(AS953,1)="s","+","")))</f>
        <v/>
      </c>
      <c r="BU953" s="227" t="str">
        <f aca="false">IF(AA953="","",CONCATENATE(AA953,IF(LEFT(AT953,1)="s","+","")))</f>
        <v/>
      </c>
      <c r="BV953" s="212"/>
      <c r="BW953" s="177" t="s">
        <v>338</v>
      </c>
      <c r="BX953" s="170" t="str">
        <f aca="false">IF(BW953&lt;&gt;"",IF(ISNUMBER(FIND("=",BW953)),LEFT(BW953,FIND("=",BW953)-1),BW953),BW953)</f>
        <v>xx</v>
      </c>
      <c r="BY953" s="170" t="str">
        <f aca="false">IF(BW953&lt;&gt;"",IF(ISNUMBER(FIND("=",BW953)),RIGHT(BW953,LEN(BW953)-FIND("=",BW953)),""),"")</f>
        <v>Non_select</v>
      </c>
      <c r="BZ953" s="170" t="str">
        <f aca="false">IF(BX953&lt;&gt;"",IF(ISNUMBER(FIND(".",BX953)),LEFT(BX953,FIND(".",BX953)-1),BX953),BX953)</f>
        <v>xx</v>
      </c>
      <c r="CA953" s="170" t="str">
        <f aca="false">IF(BX953&lt;&gt;"",IF(ISNUMBER(FIND(".",BX953)),RIGHT(BX953,LEN(BX953)-FIND(".",BX953)),""),"")</f>
        <v/>
      </c>
      <c r="CB953" s="212"/>
      <c r="CC953" s="170" t="str">
        <f aca="false">A953</f>
        <v>HE605116</v>
      </c>
      <c r="CD953" s="178" t="s">
        <v>339</v>
      </c>
      <c r="CE953" s="178" t="s">
        <v>340</v>
      </c>
      <c r="CF953" s="178" t="s">
        <v>341</v>
      </c>
      <c r="CG953" s="212"/>
      <c r="CH953" s="212"/>
      <c r="CI953" s="212"/>
      <c r="CJ953" s="212"/>
      <c r="CK953" s="178"/>
      <c r="CL953" s="212"/>
      <c r="CM953" s="212"/>
      <c r="CN953" s="212"/>
      <c r="CO953" s="212"/>
      <c r="CP953" s="212"/>
      <c r="CQ953" s="212"/>
      <c r="CR953" s="228" t="n">
        <f aca="false">C953</f>
        <v>3</v>
      </c>
      <c r="CS953" s="229" t="str">
        <f aca="false">D953</f>
        <v>3c</v>
      </c>
      <c r="CT953" s="170" t="str">
        <f aca="false">CONCATENATE(CD953," strain ",CM953," ",CL953,", partial cds")</f>
        <v>Hepatitis E virus strain  , partial cds</v>
      </c>
    </row>
    <row r="954" customFormat="false" ht="11.9" hidden="false" customHeight="true" outlineLevel="0" collapsed="false">
      <c r="A954" s="208" t="s">
        <v>2294</v>
      </c>
      <c r="B954" s="147" t="s">
        <v>735</v>
      </c>
      <c r="C954" s="148" t="n">
        <v>3</v>
      </c>
      <c r="D954" s="149" t="s">
        <v>947</v>
      </c>
      <c r="E954" s="150" t="s">
        <v>949</v>
      </c>
      <c r="F954" s="210" t="s">
        <v>2248</v>
      </c>
      <c r="G954" s="212"/>
      <c r="H954" s="146" t="s">
        <v>405</v>
      </c>
      <c r="I954" s="153" t="s">
        <v>412</v>
      </c>
      <c r="J954" s="146" t="s">
        <v>395</v>
      </c>
      <c r="K954" s="155" t="s">
        <v>2249</v>
      </c>
      <c r="L954" s="231" t="s">
        <v>2250</v>
      </c>
      <c r="M954" s="157" t="s">
        <v>348</v>
      </c>
      <c r="N954" s="158" t="s">
        <v>362</v>
      </c>
      <c r="O954" s="159" t="n">
        <v>2011</v>
      </c>
      <c r="P954" s="160" t="s">
        <v>1946</v>
      </c>
      <c r="Q954" s="160" t="n">
        <v>20</v>
      </c>
      <c r="R954" s="146" t="s">
        <v>80</v>
      </c>
      <c r="T954" s="214"/>
      <c r="U954" s="215"/>
      <c r="V954" s="209"/>
      <c r="W954" s="217"/>
      <c r="X954" s="209"/>
      <c r="Y954" s="209"/>
      <c r="Z954" s="209"/>
      <c r="AB954" s="217"/>
      <c r="AC954" s="217"/>
      <c r="AD954" s="209"/>
      <c r="AE954" s="209"/>
      <c r="AF954" s="164" t="s">
        <v>354</v>
      </c>
      <c r="AG954" s="218"/>
      <c r="AH954" s="164" t="n">
        <v>7137</v>
      </c>
      <c r="AI954" s="164" t="n">
        <v>7314</v>
      </c>
      <c r="AJ954" s="219" t="n">
        <f aca="false">SeqEnd-SeqBeg+1</f>
        <v>178</v>
      </c>
      <c r="AK954" s="220" t="n">
        <f aca="false">AND( SeqBeg&lt;=Beg  , End &lt;=SeqEnd )</f>
        <v>0</v>
      </c>
      <c r="AL954" s="212"/>
      <c r="AM954" s="212"/>
      <c r="AN954" s="221"/>
      <c r="AT954" s="147" t="s">
        <v>103</v>
      </c>
      <c r="AU954" s="146"/>
      <c r="AV954" s="212"/>
      <c r="AW954" s="222" t="str">
        <f aca="false">HYPERLINK(CONCATENATE("http://www.ncbi.nlm.nih.gov/nuccore/",BM954),BM954)</f>
        <v>HF912157</v>
      </c>
      <c r="AX954" s="219" t="str">
        <f aca="false">CONCATENATE(D954,IF(I954="","",CONCATENATE(".",I954)),IF(K954="","",CONCATENATE(".",K954)),IF(M954="","",CONCATENATE(".",M954)),IF(R954="","",CONCATENATE(".",R954)),IF(U954="","","(*)"))</f>
        <v>3c.DEU.Lower Saxony.hum.Ureg</v>
      </c>
      <c r="AY954" s="170" t="str">
        <f aca="false">CONCATENATE(BM954,".",BN954)</f>
        <v>HF912157.V1114818</v>
      </c>
      <c r="AZ954" s="171" t="str">
        <f aca="false">IF(AV954="",IF(ISNUMBER(FIND(".",A954)),LEFT(A954,FIND(".",A954)-1),A954),AV954)</f>
        <v>HF912157</v>
      </c>
      <c r="BA954" s="171" t="str">
        <f aca="false">IF(ISNUMBER(FIND("-",AZ954)),LEFT(AZ954,FIND("-",AZ954)-1),AZ954)</f>
        <v>HF912157</v>
      </c>
      <c r="BB954" s="170" t="str">
        <f aca="false"> MEGAname &amp; "="</f>
        <v>HF912157=</v>
      </c>
      <c r="BC954" s="170" t="str">
        <f aca="false">Clear &amp; IF(span ,"Span","out")</f>
        <v>HF912157=out</v>
      </c>
      <c r="BD954" s="170" t="str">
        <f aca="false">Clear &amp; IF(span, IF(B954=".","Selected",B954),"out")</f>
        <v>HF912157=out</v>
      </c>
      <c r="BE954" s="170" t="str">
        <f aca="false">Clear &amp; Strain</f>
        <v>HF912157=V1114818</v>
      </c>
      <c r="BF954" s="170" t="str">
        <f aca="false">CONCATENATE(A954,"=",F954,". ",AX954,IF(AB954="","",CONCATENATE(".",AB954)))</f>
        <v>HF912157=V1114818. 3c.DEU.Lower Saxony.hum.Ureg</v>
      </c>
      <c r="BG954" s="170" t="str">
        <f aca="false">CONCATENATE(A954,"=",F954,". ",AX954)</f>
        <v>HF912157=V1114818. 3c.DEU.Lower Saxony.hum.Ureg</v>
      </c>
      <c r="BH954" s="170" t="str">
        <f aca="false">CONCATENATE(A954,"=",AX954)</f>
        <v>HF912157=3c.DEU.Lower Saxony.hum.Ureg</v>
      </c>
      <c r="BI954" s="170" t="str">
        <f aca="false">CONCATENATE(A954,"=",ComForSubtype,D954)</f>
        <v>HF912157=3c</v>
      </c>
      <c r="BJ954" s="170" t="str">
        <f aca="false">CONCATENATE(A954,"=",E954)</f>
        <v>HF912157=3chi</v>
      </c>
      <c r="BK954" s="170" t="str">
        <f aca="false">CONCATENATE(A954,"=",C954)</f>
        <v>HF912157=3</v>
      </c>
      <c r="BL954" s="170" t="str">
        <f aca="false">CONCATENATE(D954,"=")</f>
        <v>3c=</v>
      </c>
      <c r="BM954" s="223" t="str">
        <f aca="false">IF(BA954="XX","",BA954)</f>
        <v>HF912157</v>
      </c>
      <c r="BN954" s="224" t="str">
        <f aca="false">CONCATENATE(IF(F954="","",F954),IF(G954="","",CONCATENATE(" / ",G954)))</f>
        <v>V1114818</v>
      </c>
      <c r="BO954" s="225" t="str">
        <f aca="false">AX954</f>
        <v>3c.DEU.Lower Saxony.hum.Ureg</v>
      </c>
      <c r="BP954" s="226" t="str">
        <f aca="false">IF(V954="","",V954)</f>
        <v/>
      </c>
      <c r="BQ954" s="226" t="str">
        <f aca="false">IF(W954="","",CONCATENATE(W954,IF(LEFT(AO954,1)="s","+","")))</f>
        <v/>
      </c>
      <c r="BR954" s="226" t="str">
        <f aca="false">IF(X954="","",CONCATENATE(X954,IF(LEFT(AQ954,1)="s","+","")))</f>
        <v/>
      </c>
      <c r="BS954" s="226" t="str">
        <f aca="false">IF(Y954="","",CONCATENATE(Y954,IF(LEFT(AR954,1)="s","+","")))</f>
        <v/>
      </c>
      <c r="BT954" s="226" t="str">
        <f aca="false">IF(Z954="","",CONCATENATE(Z954,IF(LEFT(AS954,1)="s","+","")))</f>
        <v/>
      </c>
      <c r="BU954" s="227" t="str">
        <f aca="false">IF(AA954="","",CONCATENATE(AA954,IF(LEFT(AT954,1)="s","+","")))</f>
        <v/>
      </c>
      <c r="BV954" s="212"/>
      <c r="BW954" s="177" t="s">
        <v>338</v>
      </c>
      <c r="BX954" s="170" t="str">
        <f aca="false">IF(BW954&lt;&gt;"",IF(ISNUMBER(FIND("=",BW954)),LEFT(BW954,FIND("=",BW954)-1),BW954),BW954)</f>
        <v>xx</v>
      </c>
      <c r="BY954" s="170" t="str">
        <f aca="false">IF(BW954&lt;&gt;"",IF(ISNUMBER(FIND("=",BW954)),RIGHT(BW954,LEN(BW954)-FIND("=",BW954)),""),"")</f>
        <v>Non_select</v>
      </c>
      <c r="BZ954" s="170" t="str">
        <f aca="false">IF(BX954&lt;&gt;"",IF(ISNUMBER(FIND(".",BX954)),LEFT(BX954,FIND(".",BX954)-1),BX954),BX954)</f>
        <v>xx</v>
      </c>
      <c r="CA954" s="170" t="str">
        <f aca="false">IF(BX954&lt;&gt;"",IF(ISNUMBER(FIND(".",BX954)),RIGHT(BX954,LEN(BX954)-FIND(".",BX954)),""),"")</f>
        <v/>
      </c>
      <c r="CB954" s="212"/>
      <c r="CC954" s="170" t="str">
        <f aca="false">A954</f>
        <v>HF912157</v>
      </c>
      <c r="CD954" s="178" t="s">
        <v>339</v>
      </c>
      <c r="CE954" s="178" t="s">
        <v>340</v>
      </c>
      <c r="CF954" s="178" t="s">
        <v>341</v>
      </c>
      <c r="CG954" s="212"/>
      <c r="CH954" s="212"/>
      <c r="CI954" s="212"/>
      <c r="CJ954" s="212"/>
      <c r="CK954" s="178"/>
      <c r="CL954" s="212"/>
      <c r="CM954" s="212"/>
      <c r="CN954" s="212"/>
      <c r="CO954" s="212"/>
      <c r="CP954" s="212"/>
      <c r="CQ954" s="212"/>
      <c r="CR954" s="228" t="n">
        <f aca="false">C954</f>
        <v>3</v>
      </c>
      <c r="CS954" s="229" t="str">
        <f aca="false">D954</f>
        <v>3c</v>
      </c>
      <c r="CT954" s="170" t="str">
        <f aca="false">CONCATENATE(CD954," strain ",CM954," ",CL954,", partial cds")</f>
        <v>Hepatitis E virus strain  , partial cds</v>
      </c>
    </row>
    <row r="955" customFormat="false" ht="11.9" hidden="false" customHeight="true" outlineLevel="0" collapsed="false">
      <c r="A955" s="208" t="s">
        <v>2295</v>
      </c>
      <c r="B955" s="147" t="s">
        <v>735</v>
      </c>
      <c r="C955" s="148" t="n">
        <v>3</v>
      </c>
      <c r="D955" s="149" t="s">
        <v>947</v>
      </c>
      <c r="E955" s="150" t="s">
        <v>949</v>
      </c>
      <c r="F955" s="210" t="s">
        <v>2252</v>
      </c>
      <c r="G955" s="212"/>
      <c r="H955" s="146" t="s">
        <v>405</v>
      </c>
      <c r="I955" s="153" t="s">
        <v>412</v>
      </c>
      <c r="J955" s="146" t="s">
        <v>395</v>
      </c>
      <c r="K955" s="212"/>
      <c r="L955" s="212"/>
      <c r="M955" s="157" t="s">
        <v>348</v>
      </c>
      <c r="N955" s="158" t="s">
        <v>400</v>
      </c>
      <c r="O955" s="159" t="n">
        <v>2011</v>
      </c>
      <c r="P955" s="160" t="s">
        <v>2253</v>
      </c>
      <c r="Q955" s="212"/>
      <c r="R955" s="159" t="s">
        <v>80</v>
      </c>
      <c r="S955" s="159"/>
      <c r="T955" s="214"/>
      <c r="U955" s="215"/>
      <c r="V955" s="209"/>
      <c r="W955" s="217"/>
      <c r="X955" s="209"/>
      <c r="Y955" s="209"/>
      <c r="Z955" s="209"/>
      <c r="AB955" s="217"/>
      <c r="AC955" s="217"/>
      <c r="AD955" s="209"/>
      <c r="AE955" s="209"/>
      <c r="AF955" s="209"/>
      <c r="AG955" s="218"/>
      <c r="AH955" s="164" t="n">
        <v>7137</v>
      </c>
      <c r="AI955" s="164" t="n">
        <v>7314</v>
      </c>
      <c r="AJ955" s="219" t="n">
        <f aca="false">SeqEnd-SeqBeg+1</f>
        <v>178</v>
      </c>
      <c r="AK955" s="220" t="n">
        <f aca="false">AND( SeqBeg&lt;=Beg  , End &lt;=SeqEnd )</f>
        <v>0</v>
      </c>
      <c r="AL955" s="212"/>
      <c r="AM955" s="212"/>
      <c r="AN955" s="221"/>
      <c r="AT955" s="147" t="s">
        <v>103</v>
      </c>
      <c r="AU955" s="146"/>
      <c r="AV955" s="212"/>
      <c r="AW955" s="222" t="str">
        <f aca="false">HYPERLINK(CONCATENATE("http://www.ncbi.nlm.nih.gov/nuccore/",BM955),BM955)</f>
        <v>HE605117</v>
      </c>
      <c r="AX955" s="219" t="str">
        <f aca="false">CONCATENATE(D955,IF(I955="","",CONCATENATE(".",I955)),IF(K955="","",CONCATENATE(".",K955)),IF(M955="","",CONCATENATE(".",M955)),IF(R955="","",CONCATENATE(".",R955)),IF(U955="","","(*)"))</f>
        <v>3c.DEU.hum.Ureg</v>
      </c>
      <c r="AY955" s="170" t="str">
        <f aca="false">CONCATENATE(BM955,".",BN955)</f>
        <v>HE605117.V1117691</v>
      </c>
      <c r="AZ955" s="171" t="str">
        <f aca="false">IF(AV955="",IF(ISNUMBER(FIND(".",A955)),LEFT(A955,FIND(".",A955)-1),A955),AV955)</f>
        <v>HE605117</v>
      </c>
      <c r="BA955" s="171" t="str">
        <f aca="false">IF(ISNUMBER(FIND("-",AZ955)),LEFT(AZ955,FIND("-",AZ955)-1),AZ955)</f>
        <v>HE605117</v>
      </c>
      <c r="BB955" s="170" t="str">
        <f aca="false"> MEGAname &amp; "="</f>
        <v>HE605117=</v>
      </c>
      <c r="BC955" s="170" t="str">
        <f aca="false">Clear &amp; IF(span ,"Span","out")</f>
        <v>HE605117=out</v>
      </c>
      <c r="BD955" s="170" t="str">
        <f aca="false">Clear &amp; IF(span, IF(B955=".","Selected",B955),"out")</f>
        <v>HE605117=out</v>
      </c>
      <c r="BE955" s="170" t="str">
        <f aca="false">Clear &amp; Strain</f>
        <v>HE605117=V1117691</v>
      </c>
      <c r="BF955" s="170" t="str">
        <f aca="false">CONCATENATE(A955,"=",F955,". ",AX955,IF(AB955="","",CONCATENATE(".",AB955)))</f>
        <v>HE605117=V1117691. 3c.DEU.hum.Ureg</v>
      </c>
      <c r="BG955" s="170" t="str">
        <f aca="false">CONCATENATE(A955,"=",F955,". ",AX955)</f>
        <v>HE605117=V1117691. 3c.DEU.hum.Ureg</v>
      </c>
      <c r="BH955" s="170" t="str">
        <f aca="false">CONCATENATE(A955,"=",AX955)</f>
        <v>HE605117=3c.DEU.hum.Ureg</v>
      </c>
      <c r="BI955" s="170" t="str">
        <f aca="false">CONCATENATE(A955,"=",ComForSubtype,D955)</f>
        <v>HE605117=3c</v>
      </c>
      <c r="BJ955" s="170" t="str">
        <f aca="false">CONCATENATE(A955,"=",E955)</f>
        <v>HE605117=3chi</v>
      </c>
      <c r="BK955" s="170" t="str">
        <f aca="false">CONCATENATE(A955,"=",C955)</f>
        <v>HE605117=3</v>
      </c>
      <c r="BL955" s="170" t="str">
        <f aca="false">CONCATENATE(D955,"=")</f>
        <v>3c=</v>
      </c>
      <c r="BM955" s="223" t="str">
        <f aca="false">IF(BA955="XX","",BA955)</f>
        <v>HE605117</v>
      </c>
      <c r="BN955" s="224" t="str">
        <f aca="false">CONCATENATE(IF(F955="","",F955),IF(G955="","",CONCATENATE(" / ",G955)))</f>
        <v>V1117691</v>
      </c>
      <c r="BO955" s="225" t="str">
        <f aca="false">AX955</f>
        <v>3c.DEU.hum.Ureg</v>
      </c>
      <c r="BP955" s="226" t="str">
        <f aca="false">IF(V955="","",V955)</f>
        <v/>
      </c>
      <c r="BQ955" s="226" t="str">
        <f aca="false">IF(W955="","",CONCATENATE(W955,IF(LEFT(AO955,1)="s","+","")))</f>
        <v/>
      </c>
      <c r="BR955" s="226" t="str">
        <f aca="false">IF(X955="","",CONCATENATE(X955,IF(LEFT(AQ955,1)="s","+","")))</f>
        <v/>
      </c>
      <c r="BS955" s="226" t="str">
        <f aca="false">IF(Y955="","",CONCATENATE(Y955,IF(LEFT(AR955,1)="s","+","")))</f>
        <v/>
      </c>
      <c r="BT955" s="226" t="str">
        <f aca="false">IF(Z955="","",CONCATENATE(Z955,IF(LEFT(AS955,1)="s","+","")))</f>
        <v/>
      </c>
      <c r="BU955" s="227" t="str">
        <f aca="false">IF(AA955="","",CONCATENATE(AA955,IF(LEFT(AT955,1)="s","+","")))</f>
        <v/>
      </c>
      <c r="BV955" s="212"/>
      <c r="BW955" s="177" t="s">
        <v>338</v>
      </c>
      <c r="BX955" s="170" t="str">
        <f aca="false">IF(BW955&lt;&gt;"",IF(ISNUMBER(FIND("=",BW955)),LEFT(BW955,FIND("=",BW955)-1),BW955),BW955)</f>
        <v>xx</v>
      </c>
      <c r="BY955" s="170" t="str">
        <f aca="false">IF(BW955&lt;&gt;"",IF(ISNUMBER(FIND("=",BW955)),RIGHT(BW955,LEN(BW955)-FIND("=",BW955)),""),"")</f>
        <v>Non_select</v>
      </c>
      <c r="BZ955" s="170" t="str">
        <f aca="false">IF(BX955&lt;&gt;"",IF(ISNUMBER(FIND(".",BX955)),LEFT(BX955,FIND(".",BX955)-1),BX955),BX955)</f>
        <v>xx</v>
      </c>
      <c r="CA955" s="170" t="str">
        <f aca="false">IF(BX955&lt;&gt;"",IF(ISNUMBER(FIND(".",BX955)),RIGHT(BX955,LEN(BX955)-FIND(".",BX955)),""),"")</f>
        <v/>
      </c>
      <c r="CB955" s="212"/>
      <c r="CC955" s="170" t="str">
        <f aca="false">A955</f>
        <v>HE605117</v>
      </c>
      <c r="CD955" s="178" t="s">
        <v>339</v>
      </c>
      <c r="CE955" s="178" t="s">
        <v>340</v>
      </c>
      <c r="CF955" s="178" t="s">
        <v>341</v>
      </c>
      <c r="CG955" s="212"/>
      <c r="CH955" s="212"/>
      <c r="CI955" s="212"/>
      <c r="CJ955" s="212"/>
      <c r="CK955" s="178"/>
      <c r="CL955" s="212"/>
      <c r="CM955" s="212"/>
      <c r="CN955" s="212"/>
      <c r="CO955" s="212"/>
      <c r="CP955" s="212"/>
      <c r="CQ955" s="212"/>
      <c r="CR955" s="228" t="n">
        <f aca="false">C955</f>
        <v>3</v>
      </c>
      <c r="CS955" s="229" t="str">
        <f aca="false">D955</f>
        <v>3c</v>
      </c>
      <c r="CT955" s="170" t="str">
        <f aca="false">CONCATENATE(CD955," strain ",CM955," ",CL955,", partial cds")</f>
        <v>Hepatitis E virus strain  , partial cds</v>
      </c>
    </row>
    <row r="956" customFormat="false" ht="11.9" hidden="false" customHeight="true" outlineLevel="0" collapsed="false">
      <c r="A956" s="154" t="s">
        <v>2296</v>
      </c>
      <c r="B956" s="147" t="n">
        <v>3</v>
      </c>
      <c r="C956" s="243" t="n">
        <v>3</v>
      </c>
      <c r="D956" s="149" t="s">
        <v>947</v>
      </c>
      <c r="E956" s="150" t="s">
        <v>949</v>
      </c>
      <c r="F956" s="154" t="s">
        <v>2297</v>
      </c>
      <c r="G956" s="212"/>
      <c r="H956" s="146" t="s">
        <v>537</v>
      </c>
      <c r="I956" s="153" t="s">
        <v>538</v>
      </c>
      <c r="J956" s="146" t="s">
        <v>395</v>
      </c>
      <c r="K956" s="212"/>
      <c r="L956" s="212"/>
      <c r="M956" s="157" t="s">
        <v>348</v>
      </c>
      <c r="N956" s="216"/>
      <c r="O956" s="232" t="n">
        <v>2002</v>
      </c>
      <c r="P956" s="212"/>
      <c r="Q956" s="212"/>
      <c r="R956" s="212"/>
      <c r="S956" s="212"/>
      <c r="T956" s="214"/>
      <c r="U956" s="215"/>
      <c r="V956" s="209"/>
      <c r="W956" s="217"/>
      <c r="AA956" s="250" t="s">
        <v>947</v>
      </c>
      <c r="AB956" s="217"/>
      <c r="AC956" s="217"/>
      <c r="AG956" s="166" t="s">
        <v>511</v>
      </c>
      <c r="AH956" s="164" t="n">
        <v>6567</v>
      </c>
      <c r="AI956" s="164" t="n">
        <v>6714</v>
      </c>
      <c r="AJ956" s="219" t="n">
        <f aca="false">SeqEnd-SeqBeg+1</f>
        <v>148</v>
      </c>
      <c r="AK956" s="220" t="n">
        <f aca="false">AND( SeqBeg&lt;=Beg  , End &lt;=SeqEnd )</f>
        <v>0</v>
      </c>
      <c r="AL956" s="212"/>
      <c r="AM956" s="212"/>
      <c r="AN956" s="221"/>
      <c r="AT956" s="147" t="s">
        <v>103</v>
      </c>
      <c r="AU956" s="146"/>
      <c r="AV956" s="212"/>
      <c r="AW956" s="222" t="str">
        <f aca="false">HYPERLINK(CONCATENATE("http://www.ncbi.nlm.nih.gov/nuccore/",BM956),BM956)</f>
        <v>DQ200275</v>
      </c>
      <c r="AX956" s="219" t="str">
        <f aca="false">CONCATENATE(D956,IF(I956="","",CONCATENATE(".",I956)),IF(K956="","",CONCATENATE(".",K956)),IF(M956="","",CONCATENATE(".",M956)),IF(R956="","",CONCATENATE(".",R956)),IF(U956="","","(*)"))</f>
        <v>3c.NLD.hum</v>
      </c>
      <c r="AY956" s="170" t="str">
        <f aca="false">CONCATENATE(BM956,".",BN956)</f>
        <v>DQ200275.HEV/HU/NL/2002-0576</v>
      </c>
      <c r="AZ956" s="171" t="str">
        <f aca="false">IF(AV956="",IF(ISNUMBER(FIND(".",A956)),LEFT(A956,FIND(".",A956)-1),A956),AV956)</f>
        <v>DQ200275</v>
      </c>
      <c r="BA956" s="171" t="str">
        <f aca="false">IF(ISNUMBER(FIND("-",AZ956)),LEFT(AZ956,FIND("-",AZ956)-1),AZ956)</f>
        <v>DQ200275</v>
      </c>
      <c r="BB956" s="170" t="str">
        <f aca="false"> MEGAname &amp; "="</f>
        <v>DQ200275=</v>
      </c>
      <c r="BC956" s="170" t="str">
        <f aca="false">Clear &amp; IF(span ,"Span","out")</f>
        <v>DQ200275=out</v>
      </c>
      <c r="BD956" s="170" t="str">
        <f aca="false">Clear &amp; IF(span, IF(B956=".","Selected",B956),"out")</f>
        <v>DQ200275=out</v>
      </c>
      <c r="BE956" s="170" t="str">
        <f aca="false">Clear &amp; Strain</f>
        <v>DQ200275=HEV/HU/NL/2002-0576</v>
      </c>
      <c r="BF956" s="170" t="str">
        <f aca="false">CONCATENATE(A956,"=",F956,". ",AX956,IF(AB956="","",CONCATENATE(".",AB956)))</f>
        <v>DQ200275=HEV/HU/NL/2002-0576. 3c.NLD.hum</v>
      </c>
      <c r="BG956" s="170" t="str">
        <f aca="false">CONCATENATE(A956,"=",F956,". ",AX956)</f>
        <v>DQ200275=HEV/HU/NL/2002-0576. 3c.NLD.hum</v>
      </c>
      <c r="BH956" s="170" t="str">
        <f aca="false">CONCATENATE(A956,"=",AX956)</f>
        <v>DQ200275=3c.NLD.hum</v>
      </c>
      <c r="BI956" s="170" t="str">
        <f aca="false">CONCATENATE(A956,"=",ComForSubtype,D956)</f>
        <v>DQ200275=3c</v>
      </c>
      <c r="BJ956" s="170" t="str">
        <f aca="false">CONCATENATE(A956,"=",E956)</f>
        <v>DQ200275=3chi</v>
      </c>
      <c r="BK956" s="170" t="str">
        <f aca="false">CONCATENATE(A956,"=",C956)</f>
        <v>DQ200275=3</v>
      </c>
      <c r="BL956" s="170" t="str">
        <f aca="false">CONCATENATE(D956,"=")</f>
        <v>3c=</v>
      </c>
      <c r="BM956" s="223" t="str">
        <f aca="false">IF(BA956="XX","",BA956)</f>
        <v>DQ200275</v>
      </c>
      <c r="BN956" s="224" t="str">
        <f aca="false">CONCATENATE(IF(F956="","",F956),IF(G956="","",CONCATENATE(" / ",G956)))</f>
        <v>HEV/HU/NL/2002-0576</v>
      </c>
      <c r="BO956" s="225" t="str">
        <f aca="false">AX956</f>
        <v>3c.NLD.hum</v>
      </c>
      <c r="BP956" s="226" t="str">
        <f aca="false">IF(V956="","",V956)</f>
        <v/>
      </c>
      <c r="BQ956" s="226" t="str">
        <f aca="false">IF(W956="","",CONCATENATE(W956,IF(LEFT(AO956,1)="s","+","")))</f>
        <v/>
      </c>
      <c r="BR956" s="226" t="str">
        <f aca="false">IF(X956="","",CONCATENATE(X956,IF(LEFT(AQ956,1)="s","+","")))</f>
        <v/>
      </c>
      <c r="BS956" s="226" t="str">
        <f aca="false">IF(Y956="","",CONCATENATE(Y956,IF(LEFT(AR956,1)="s","+","")))</f>
        <v/>
      </c>
      <c r="BT956" s="226" t="str">
        <f aca="false">IF(Z956="","",CONCATENATE(Z956,IF(LEFT(AS956,1)="s","+","")))</f>
        <v/>
      </c>
      <c r="BU956" s="227" t="str">
        <f aca="false">IF(AA956="","",CONCATENATE(AA956,IF(LEFT(AT956,1)="s","+","")))</f>
        <v>3c</v>
      </c>
      <c r="BV956" s="212"/>
      <c r="BW956" s="177" t="s">
        <v>2298</v>
      </c>
      <c r="BX956" s="170" t="str">
        <f aca="false">IF(BW956&lt;&gt;"",IF(ISNUMBER(FIND("=",BW956)),LEFT(BW956,FIND("=",BW956)-1),BW956),BW956)</f>
        <v>DQ200275</v>
      </c>
      <c r="BY956" s="170" t="str">
        <f aca="false">IF(BW956&lt;&gt;"",IF(ISNUMBER(FIND("=",BW956)),RIGHT(BW956,LEN(BW956)-FIND("=",BW956)),""),"")</f>
        <v>3c</v>
      </c>
      <c r="BZ956" s="170" t="str">
        <f aca="false">IF(BX956&lt;&gt;"",IF(ISNUMBER(FIND(".",BX956)),LEFT(BX956,FIND(".",BX956)-1),BX956),BX956)</f>
        <v>DQ200275</v>
      </c>
      <c r="CA956" s="170" t="str">
        <f aca="false">IF(BX956&lt;&gt;"",IF(ISNUMBER(FIND(".",BX956)),RIGHT(BX956,LEN(BX956)-FIND(".",BX956)),""),"")</f>
        <v/>
      </c>
      <c r="CB956" s="212"/>
      <c r="CC956" s="170" t="str">
        <f aca="false">A956</f>
        <v>DQ200275</v>
      </c>
      <c r="CD956" s="178" t="s">
        <v>339</v>
      </c>
      <c r="CE956" s="178" t="s">
        <v>340</v>
      </c>
      <c r="CF956" s="178" t="s">
        <v>341</v>
      </c>
      <c r="CG956" s="212"/>
      <c r="CH956" s="179"/>
      <c r="CI956" s="179"/>
      <c r="CJ956" s="179"/>
      <c r="CK956" s="212"/>
      <c r="CL956" s="212"/>
      <c r="CM956" s="170" t="str">
        <f aca="false">F956</f>
        <v>HEV/HU/NL/2002-0576</v>
      </c>
      <c r="CN956" s="170" t="str">
        <f aca="false">IF(G956="","",G956)</f>
        <v/>
      </c>
      <c r="CO956" s="170" t="str">
        <f aca="false">CONCATENATE(H956,":",L956)</f>
        <v>Netherlands:</v>
      </c>
      <c r="CP956" s="170" t="str">
        <f aca="false">CONCATENATE(IF(Q956="","",CONCATENATE(Q956,"-")),IF(P956="","",CONCATENATE(P956,"-")),IF(O956="","",O956))</f>
        <v>2002</v>
      </c>
      <c r="CQ956" s="170" t="str">
        <f aca="false">IF(N956="","",N956)</f>
        <v/>
      </c>
      <c r="CR956" s="170" t="n">
        <f aca="false">C956</f>
        <v>3</v>
      </c>
      <c r="CS956" s="229" t="str">
        <f aca="false">D956</f>
        <v>3c</v>
      </c>
      <c r="CT956" s="170" t="str">
        <f aca="false">CONCATENATE(CD956," strain ",CM956," ",CL956,", partial cds")</f>
        <v>Hepatitis E virus strain HEV/HU/NL/2002-0576 , partial cds</v>
      </c>
    </row>
    <row r="957" customFormat="false" ht="11.9" hidden="false" customHeight="true" outlineLevel="0" collapsed="false">
      <c r="A957" s="154" t="s">
        <v>2299</v>
      </c>
      <c r="B957" s="147" t="n">
        <v>3</v>
      </c>
      <c r="C957" s="243" t="n">
        <v>3</v>
      </c>
      <c r="D957" s="149" t="s">
        <v>947</v>
      </c>
      <c r="E957" s="150" t="s">
        <v>949</v>
      </c>
      <c r="F957" s="154" t="s">
        <v>2300</v>
      </c>
      <c r="G957" s="212"/>
      <c r="H957" s="146" t="s">
        <v>537</v>
      </c>
      <c r="I957" s="153" t="s">
        <v>538</v>
      </c>
      <c r="J957" s="146" t="s">
        <v>395</v>
      </c>
      <c r="K957" s="212"/>
      <c r="L957" s="212"/>
      <c r="M957" s="157" t="s">
        <v>348</v>
      </c>
      <c r="N957" s="216"/>
      <c r="O957" s="232" t="n">
        <v>2002</v>
      </c>
      <c r="P957" s="212"/>
      <c r="Q957" s="212"/>
      <c r="R957" s="212"/>
      <c r="S957" s="232" t="n">
        <v>148</v>
      </c>
      <c r="T957" s="214"/>
      <c r="U957" s="215"/>
      <c r="V957" s="209"/>
      <c r="W957" s="217"/>
      <c r="AA957" s="250" t="s">
        <v>947</v>
      </c>
      <c r="AB957" s="217"/>
      <c r="AC957" s="217"/>
      <c r="AG957" s="166" t="s">
        <v>511</v>
      </c>
      <c r="AH957" s="164" t="n">
        <v>6567</v>
      </c>
      <c r="AI957" s="164" t="n">
        <v>6714</v>
      </c>
      <c r="AJ957" s="219" t="n">
        <f aca="false">SeqEnd-SeqBeg+1</f>
        <v>148</v>
      </c>
      <c r="AK957" s="220" t="n">
        <f aca="false">AND( SeqBeg&lt;=Beg  , End &lt;=SeqEnd )</f>
        <v>0</v>
      </c>
      <c r="AL957" s="212"/>
      <c r="AM957" s="212"/>
      <c r="AN957" s="221"/>
      <c r="AT957" s="147" t="s">
        <v>103</v>
      </c>
      <c r="AU957" s="146"/>
      <c r="AV957" s="212"/>
      <c r="AW957" s="222" t="str">
        <f aca="false">HYPERLINK(CONCATENATE("http://www.ncbi.nlm.nih.gov/nuccore/",BM957),BM957)</f>
        <v>AB385842</v>
      </c>
      <c r="AX957" s="219" t="str">
        <f aca="false">CONCATENATE(D957,IF(I957="","",CONCATENATE(".",I957)),IF(K957="","",CONCATENATE(".",K957)),IF(M957="","",CONCATENATE(".",M957)),IF(R957="","",CONCATENATE(".",R957)),IF(U957="","","(*)"))</f>
        <v>3c.NLD.hum</v>
      </c>
      <c r="AY957" s="170" t="str">
        <f aca="false">CONCATENATE(BM957,".",BN957)</f>
        <v>AB385842.HEV/HU/NL/2002-2520</v>
      </c>
      <c r="AZ957" s="171" t="str">
        <f aca="false">IF(AV957="",IF(ISNUMBER(FIND(".",A957)),LEFT(A957,FIND(".",A957)-1),A957),AV957)</f>
        <v>AB385842</v>
      </c>
      <c r="BA957" s="171" t="str">
        <f aca="false">IF(ISNUMBER(FIND("-",AZ957)),LEFT(AZ957,FIND("-",AZ957)-1),AZ957)</f>
        <v>AB385842</v>
      </c>
      <c r="BB957" s="170" t="str">
        <f aca="false"> MEGAname &amp; "="</f>
        <v>AB385842=</v>
      </c>
      <c r="BC957" s="170" t="str">
        <f aca="false">Clear &amp; IF(span ,"Span","out")</f>
        <v>AB385842=out</v>
      </c>
      <c r="BD957" s="170" t="str">
        <f aca="false">Clear &amp; IF(span, IF(B957=".","Selected",B957),"out")</f>
        <v>AB385842=out</v>
      </c>
      <c r="BE957" s="170" t="str">
        <f aca="false">Clear &amp; Strain</f>
        <v>AB385842=HEV/HU/NL/2002-2520</v>
      </c>
      <c r="BF957" s="170" t="str">
        <f aca="false">CONCATENATE(A957,"=",F957,". ",AX957,IF(AB957="","",CONCATENATE(".",AB957)))</f>
        <v>AB385842=HEV/HU/NL/2002-2520. 3c.NLD.hum</v>
      </c>
      <c r="BG957" s="170" t="str">
        <f aca="false">CONCATENATE(A957,"=",F957,". ",AX957)</f>
        <v>AB385842=HEV/HU/NL/2002-2520. 3c.NLD.hum</v>
      </c>
      <c r="BH957" s="170" t="str">
        <f aca="false">CONCATENATE(A957,"=",AX957)</f>
        <v>AB385842=3c.NLD.hum</v>
      </c>
      <c r="BI957" s="170" t="str">
        <f aca="false">CONCATENATE(A957,"=",ComForSubtype,D957)</f>
        <v>AB385842=3c</v>
      </c>
      <c r="BJ957" s="170" t="str">
        <f aca="false">CONCATENATE(A957,"=",E957)</f>
        <v>AB385842=3chi</v>
      </c>
      <c r="BK957" s="170" t="str">
        <f aca="false">CONCATENATE(A957,"=",C957)</f>
        <v>AB385842=3</v>
      </c>
      <c r="BL957" s="170" t="str">
        <f aca="false">CONCATENATE(D957,"=")</f>
        <v>3c=</v>
      </c>
      <c r="BM957" s="223" t="str">
        <f aca="false">IF(BA957="XX","",BA957)</f>
        <v>AB385842</v>
      </c>
      <c r="BN957" s="224" t="str">
        <f aca="false">CONCATENATE(IF(F957="","",F957),IF(G957="","",CONCATENATE(" / ",G957)))</f>
        <v>HEV/HU/NL/2002-2520</v>
      </c>
      <c r="BO957" s="225" t="str">
        <f aca="false">AX957</f>
        <v>3c.NLD.hum</v>
      </c>
      <c r="BP957" s="226" t="str">
        <f aca="false">IF(V957="","",V957)</f>
        <v/>
      </c>
      <c r="BQ957" s="226" t="str">
        <f aca="false">IF(W957="","",CONCATENATE(W957,IF(LEFT(AO957,1)="s","+","")))</f>
        <v/>
      </c>
      <c r="BR957" s="226" t="str">
        <f aca="false">IF(X957="","",CONCATENATE(X957,IF(LEFT(AQ957,1)="s","+","")))</f>
        <v/>
      </c>
      <c r="BS957" s="226" t="str">
        <f aca="false">IF(Y957="","",CONCATENATE(Y957,IF(LEFT(AR957,1)="s","+","")))</f>
        <v/>
      </c>
      <c r="BT957" s="226" t="str">
        <f aca="false">IF(Z957="","",CONCATENATE(Z957,IF(LEFT(AS957,1)="s","+","")))</f>
        <v/>
      </c>
      <c r="BU957" s="227" t="str">
        <f aca="false">IF(AA957="","",CONCATENATE(AA957,IF(LEFT(AT957,1)="s","+","")))</f>
        <v>3c</v>
      </c>
      <c r="BV957" s="212"/>
      <c r="BW957" s="177" t="s">
        <v>2301</v>
      </c>
      <c r="BX957" s="170" t="str">
        <f aca="false">IF(BW957&lt;&gt;"",IF(ISNUMBER(FIND("=",BW957)),LEFT(BW957,FIND("=",BW957)-1),BW957),BW957)</f>
        <v>AB385842</v>
      </c>
      <c r="BY957" s="170" t="str">
        <f aca="false">IF(BW957&lt;&gt;"",IF(ISNUMBER(FIND("=",BW957)),RIGHT(BW957,LEN(BW957)-FIND("=",BW957)),""),"")</f>
        <v>3c</v>
      </c>
      <c r="BZ957" s="170" t="str">
        <f aca="false">IF(BX957&lt;&gt;"",IF(ISNUMBER(FIND(".",BX957)),LEFT(BX957,FIND(".",BX957)-1),BX957),BX957)</f>
        <v>AB385842</v>
      </c>
      <c r="CA957" s="170" t="str">
        <f aca="false">IF(BX957&lt;&gt;"",IF(ISNUMBER(FIND(".",BX957)),RIGHT(BX957,LEN(BX957)-FIND(".",BX957)),""),"")</f>
        <v/>
      </c>
      <c r="CB957" s="212"/>
      <c r="CC957" s="170" t="str">
        <f aca="false">A957</f>
        <v>AB385842</v>
      </c>
      <c r="CD957" s="178" t="s">
        <v>339</v>
      </c>
      <c r="CE957" s="178" t="s">
        <v>340</v>
      </c>
      <c r="CF957" s="178" t="s">
        <v>341</v>
      </c>
      <c r="CG957" s="212"/>
      <c r="CH957" s="179"/>
      <c r="CI957" s="179"/>
      <c r="CJ957" s="179"/>
      <c r="CK957" s="212"/>
      <c r="CL957" s="212"/>
      <c r="CM957" s="170" t="str">
        <f aca="false">F957</f>
        <v>HEV/HU/NL/2002-2520</v>
      </c>
      <c r="CN957" s="170" t="str">
        <f aca="false">IF(G957="","",G957)</f>
        <v/>
      </c>
      <c r="CO957" s="170" t="str">
        <f aca="false">CONCATENATE(H957,":",L957)</f>
        <v>Netherlands:</v>
      </c>
      <c r="CP957" s="170" t="str">
        <f aca="false">CONCATENATE(IF(Q957="","",CONCATENATE(Q957,"-")),IF(P957="","",CONCATENATE(P957,"-")),IF(O957="","",O957))</f>
        <v>2002</v>
      </c>
      <c r="CQ957" s="170" t="str">
        <f aca="false">IF(N957="","",N957)</f>
        <v/>
      </c>
      <c r="CR957" s="170" t="n">
        <f aca="false">C957</f>
        <v>3</v>
      </c>
      <c r="CS957" s="229" t="str">
        <f aca="false">D957</f>
        <v>3c</v>
      </c>
      <c r="CT957" s="170" t="str">
        <f aca="false">CONCATENATE(CD957," strain ",CM957," ",CL957,", partial cds")</f>
        <v>Hepatitis E virus strain HEV/HU/NL/2002-2520 , partial cds</v>
      </c>
    </row>
    <row r="958" customFormat="false" ht="11.9" hidden="false" customHeight="true" outlineLevel="0" collapsed="false">
      <c r="A958" s="154" t="s">
        <v>2302</v>
      </c>
      <c r="B958" s="147" t="n">
        <v>3</v>
      </c>
      <c r="C958" s="243" t="n">
        <v>3</v>
      </c>
      <c r="D958" s="149" t="s">
        <v>947</v>
      </c>
      <c r="E958" s="150" t="s">
        <v>949</v>
      </c>
      <c r="F958" s="154" t="s">
        <v>2303</v>
      </c>
      <c r="G958" s="212"/>
      <c r="H958" s="146" t="s">
        <v>537</v>
      </c>
      <c r="I958" s="153" t="s">
        <v>538</v>
      </c>
      <c r="J958" s="146" t="s">
        <v>395</v>
      </c>
      <c r="K958" s="212"/>
      <c r="L958" s="212"/>
      <c r="M958" s="157" t="s">
        <v>348</v>
      </c>
      <c r="N958" s="216"/>
      <c r="O958" s="232" t="n">
        <v>2004</v>
      </c>
      <c r="P958" s="212"/>
      <c r="Q958" s="212"/>
      <c r="R958" s="212"/>
      <c r="S958" s="212"/>
      <c r="T958" s="214"/>
      <c r="U958" s="215"/>
      <c r="V958" s="209"/>
      <c r="W958" s="217"/>
      <c r="AA958" s="250" t="s">
        <v>947</v>
      </c>
      <c r="AB958" s="217"/>
      <c r="AC958" s="217"/>
      <c r="AG958" s="166" t="s">
        <v>511</v>
      </c>
      <c r="AH958" s="164" t="n">
        <v>6567</v>
      </c>
      <c r="AI958" s="164" t="n">
        <v>6714</v>
      </c>
      <c r="AJ958" s="219" t="n">
        <f aca="false">SeqEnd-SeqBeg+1</f>
        <v>148</v>
      </c>
      <c r="AK958" s="220" t="n">
        <f aca="false">AND( SeqBeg&lt;=Beg  , End &lt;=SeqEnd )</f>
        <v>0</v>
      </c>
      <c r="AL958" s="212"/>
      <c r="AM958" s="212"/>
      <c r="AN958" s="221"/>
      <c r="AT958" s="147" t="s">
        <v>103</v>
      </c>
      <c r="AU958" s="146"/>
      <c r="AV958" s="212"/>
      <c r="AW958" s="222" t="str">
        <f aca="false">HYPERLINK(CONCATENATE("http://www.ncbi.nlm.nih.gov/nuccore/",BM958),BM958)</f>
        <v>DQ200279</v>
      </c>
      <c r="AX958" s="219" t="str">
        <f aca="false">CONCATENATE(D958,IF(I958="","",CONCATENATE(".",I958)),IF(K958="","",CONCATENATE(".",K958)),IF(M958="","",CONCATENATE(".",M958)),IF(R958="","",CONCATENATE(".",R958)),IF(U958="","","(*)"))</f>
        <v>3c.NLD.hum</v>
      </c>
      <c r="AY958" s="170" t="str">
        <f aca="false">CONCATENATE(BM958,".",BN958)</f>
        <v>DQ200279.HEV/HU/NL/2004-0179</v>
      </c>
      <c r="AZ958" s="171" t="str">
        <f aca="false">IF(AV958="",IF(ISNUMBER(FIND(".",A958)),LEFT(A958,FIND(".",A958)-1),A958),AV958)</f>
        <v>DQ200279</v>
      </c>
      <c r="BA958" s="171" t="str">
        <f aca="false">IF(ISNUMBER(FIND("-",AZ958)),LEFT(AZ958,FIND("-",AZ958)-1),AZ958)</f>
        <v>DQ200279</v>
      </c>
      <c r="BB958" s="170" t="str">
        <f aca="false"> MEGAname &amp; "="</f>
        <v>DQ200279=</v>
      </c>
      <c r="BC958" s="170" t="str">
        <f aca="false">Clear &amp; IF(span ,"Span","out")</f>
        <v>DQ200279=out</v>
      </c>
      <c r="BD958" s="170" t="str">
        <f aca="false">Clear &amp; IF(span, IF(B958=".","Selected",B958),"out")</f>
        <v>DQ200279=out</v>
      </c>
      <c r="BE958" s="170" t="str">
        <f aca="false">Clear &amp; Strain</f>
        <v>DQ200279=HEV/HU/NL/2004-0179</v>
      </c>
      <c r="BF958" s="170" t="str">
        <f aca="false">CONCATENATE(A958,"=",F958,". ",AX958,IF(AB958="","",CONCATENATE(".",AB958)))</f>
        <v>DQ200279=HEV/HU/NL/2004-0179. 3c.NLD.hum</v>
      </c>
      <c r="BG958" s="170" t="str">
        <f aca="false">CONCATENATE(A958,"=",F958,". ",AX958)</f>
        <v>DQ200279=HEV/HU/NL/2004-0179. 3c.NLD.hum</v>
      </c>
      <c r="BH958" s="170" t="str">
        <f aca="false">CONCATENATE(A958,"=",AX958)</f>
        <v>DQ200279=3c.NLD.hum</v>
      </c>
      <c r="BI958" s="170" t="str">
        <f aca="false">CONCATENATE(A958,"=",ComForSubtype,D958)</f>
        <v>DQ200279=3c</v>
      </c>
      <c r="BJ958" s="170" t="str">
        <f aca="false">CONCATENATE(A958,"=",E958)</f>
        <v>DQ200279=3chi</v>
      </c>
      <c r="BK958" s="170" t="str">
        <f aca="false">CONCATENATE(A958,"=",C958)</f>
        <v>DQ200279=3</v>
      </c>
      <c r="BL958" s="170" t="str">
        <f aca="false">CONCATENATE(D958,"=")</f>
        <v>3c=</v>
      </c>
      <c r="BM958" s="223" t="str">
        <f aca="false">IF(BA958="XX","",BA958)</f>
        <v>DQ200279</v>
      </c>
      <c r="BN958" s="224" t="str">
        <f aca="false">CONCATENATE(IF(F958="","",F958),IF(G958="","",CONCATENATE(" / ",G958)))</f>
        <v>HEV/HU/NL/2004-0179</v>
      </c>
      <c r="BO958" s="225" t="str">
        <f aca="false">AX958</f>
        <v>3c.NLD.hum</v>
      </c>
      <c r="BP958" s="226" t="str">
        <f aca="false">IF(V958="","",V958)</f>
        <v/>
      </c>
      <c r="BQ958" s="226" t="str">
        <f aca="false">IF(W958="","",CONCATENATE(W958,IF(LEFT(AO958,1)="s","+","")))</f>
        <v/>
      </c>
      <c r="BR958" s="226" t="str">
        <f aca="false">IF(X958="","",CONCATENATE(X958,IF(LEFT(AQ958,1)="s","+","")))</f>
        <v/>
      </c>
      <c r="BS958" s="226" t="str">
        <f aca="false">IF(Y958="","",CONCATENATE(Y958,IF(LEFT(AR958,1)="s","+","")))</f>
        <v/>
      </c>
      <c r="BT958" s="226" t="str">
        <f aca="false">IF(Z958="","",CONCATENATE(Z958,IF(LEFT(AS958,1)="s","+","")))</f>
        <v/>
      </c>
      <c r="BU958" s="227" t="str">
        <f aca="false">IF(AA958="","",CONCATENATE(AA958,IF(LEFT(AT958,1)="s","+","")))</f>
        <v>3c</v>
      </c>
      <c r="BV958" s="212"/>
      <c r="BW958" s="177" t="s">
        <v>2304</v>
      </c>
      <c r="BX958" s="170" t="str">
        <f aca="false">IF(BW958&lt;&gt;"",IF(ISNUMBER(FIND("=",BW958)),LEFT(BW958,FIND("=",BW958)-1),BW958),BW958)</f>
        <v>DQ200279</v>
      </c>
      <c r="BY958" s="170" t="str">
        <f aca="false">IF(BW958&lt;&gt;"",IF(ISNUMBER(FIND("=",BW958)),RIGHT(BW958,LEN(BW958)-FIND("=",BW958)),""),"")</f>
        <v>3c</v>
      </c>
      <c r="BZ958" s="170" t="str">
        <f aca="false">IF(BX958&lt;&gt;"",IF(ISNUMBER(FIND(".",BX958)),LEFT(BX958,FIND(".",BX958)-1),BX958),BX958)</f>
        <v>DQ200279</v>
      </c>
      <c r="CA958" s="170" t="str">
        <f aca="false">IF(BX958&lt;&gt;"",IF(ISNUMBER(FIND(".",BX958)),RIGHT(BX958,LEN(BX958)-FIND(".",BX958)),""),"")</f>
        <v/>
      </c>
      <c r="CB958" s="212"/>
      <c r="CC958" s="170" t="str">
        <f aca="false">A958</f>
        <v>DQ200279</v>
      </c>
      <c r="CD958" s="178" t="s">
        <v>339</v>
      </c>
      <c r="CE958" s="178" t="s">
        <v>340</v>
      </c>
      <c r="CF958" s="178" t="s">
        <v>341</v>
      </c>
      <c r="CG958" s="212"/>
      <c r="CH958" s="179"/>
      <c r="CI958" s="179"/>
      <c r="CJ958" s="179"/>
      <c r="CK958" s="212"/>
      <c r="CL958" s="212"/>
      <c r="CM958" s="170" t="str">
        <f aca="false">F958</f>
        <v>HEV/HU/NL/2004-0179</v>
      </c>
      <c r="CN958" s="170" t="str">
        <f aca="false">IF(G958="","",G958)</f>
        <v/>
      </c>
      <c r="CO958" s="170" t="str">
        <f aca="false">CONCATENATE(H958,":",L958)</f>
        <v>Netherlands:</v>
      </c>
      <c r="CP958" s="170" t="str">
        <f aca="false">CONCATENATE(IF(Q958="","",CONCATENATE(Q958,"-")),IF(P958="","",CONCATENATE(P958,"-")),IF(O958="","",O958))</f>
        <v>2004</v>
      </c>
      <c r="CQ958" s="170" t="str">
        <f aca="false">IF(N958="","",N958)</f>
        <v/>
      </c>
      <c r="CR958" s="170" t="n">
        <f aca="false">C958</f>
        <v>3</v>
      </c>
      <c r="CS958" s="229" t="str">
        <f aca="false">D958</f>
        <v>3c</v>
      </c>
      <c r="CT958" s="170" t="str">
        <f aca="false">CONCATENATE(CD958," strain ",CM958," ",CL958,", partial cds")</f>
        <v>Hepatitis E virus strain HEV/HU/NL/2004-0179 , partial cds</v>
      </c>
    </row>
    <row r="959" customFormat="false" ht="11.9" hidden="false" customHeight="true" outlineLevel="0" collapsed="false">
      <c r="A959" s="154" t="s">
        <v>2305</v>
      </c>
      <c r="B959" s="147" t="n">
        <v>3</v>
      </c>
      <c r="C959" s="243" t="n">
        <v>3</v>
      </c>
      <c r="D959" s="149" t="s">
        <v>947</v>
      </c>
      <c r="E959" s="150" t="s">
        <v>949</v>
      </c>
      <c r="F959" s="154" t="s">
        <v>2306</v>
      </c>
      <c r="G959" s="212"/>
      <c r="H959" s="146" t="s">
        <v>537</v>
      </c>
      <c r="I959" s="153" t="s">
        <v>538</v>
      </c>
      <c r="J959" s="146" t="s">
        <v>395</v>
      </c>
      <c r="K959" s="212"/>
      <c r="L959" s="212"/>
      <c r="M959" s="157" t="s">
        <v>348</v>
      </c>
      <c r="N959" s="216"/>
      <c r="O959" s="232" t="n">
        <v>2004</v>
      </c>
      <c r="P959" s="212"/>
      <c r="Q959" s="212"/>
      <c r="R959" s="212"/>
      <c r="S959" s="232" t="n">
        <v>148</v>
      </c>
      <c r="T959" s="214"/>
      <c r="U959" s="215"/>
      <c r="V959" s="209"/>
      <c r="W959" s="217"/>
      <c r="AA959" s="250" t="s">
        <v>947</v>
      </c>
      <c r="AB959" s="217"/>
      <c r="AC959" s="217"/>
      <c r="AG959" s="166" t="s">
        <v>511</v>
      </c>
      <c r="AH959" s="164" t="n">
        <v>6567</v>
      </c>
      <c r="AI959" s="164" t="n">
        <v>6714</v>
      </c>
      <c r="AJ959" s="219" t="n">
        <f aca="false">SeqEnd-SeqBeg+1</f>
        <v>148</v>
      </c>
      <c r="AK959" s="220" t="n">
        <f aca="false">AND( SeqBeg&lt;=Beg  , End &lt;=SeqEnd )</f>
        <v>0</v>
      </c>
      <c r="AL959" s="212"/>
      <c r="AM959" s="212"/>
      <c r="AN959" s="221"/>
      <c r="AT959" s="147" t="s">
        <v>103</v>
      </c>
      <c r="AU959" s="146"/>
      <c r="AV959" s="212"/>
      <c r="AW959" s="222" t="str">
        <f aca="false">HYPERLINK(CONCATENATE("http://www.ncbi.nlm.nih.gov/nuccore/",BM959),BM959)</f>
        <v>AB385843</v>
      </c>
      <c r="AX959" s="219" t="str">
        <f aca="false">CONCATENATE(D959,IF(I959="","",CONCATENATE(".",I959)),IF(K959="","",CONCATENATE(".",K959)),IF(M959="","",CONCATENATE(".",M959)),IF(R959="","",CONCATENATE(".",R959)),IF(U959="","","(*)"))</f>
        <v>3c.NLD.hum</v>
      </c>
      <c r="AY959" s="170" t="str">
        <f aca="false">CONCATENATE(BM959,".",BN959)</f>
        <v>AB385843.HEV/HU/NL/2004-0247</v>
      </c>
      <c r="AZ959" s="171" t="str">
        <f aca="false">IF(AV959="",IF(ISNUMBER(FIND(".",A959)),LEFT(A959,FIND(".",A959)-1),A959),AV959)</f>
        <v>AB385843</v>
      </c>
      <c r="BA959" s="171" t="str">
        <f aca="false">IF(ISNUMBER(FIND("-",AZ959)),LEFT(AZ959,FIND("-",AZ959)-1),AZ959)</f>
        <v>AB385843</v>
      </c>
      <c r="BB959" s="170" t="str">
        <f aca="false"> MEGAname &amp; "="</f>
        <v>AB385843=</v>
      </c>
      <c r="BC959" s="170" t="str">
        <f aca="false">Clear &amp; IF(span ,"Span","out")</f>
        <v>AB385843=out</v>
      </c>
      <c r="BD959" s="170" t="str">
        <f aca="false">Clear &amp; IF(span, IF(B959=".","Selected",B959),"out")</f>
        <v>AB385843=out</v>
      </c>
      <c r="BE959" s="170" t="str">
        <f aca="false">Clear &amp; Strain</f>
        <v>AB385843=HEV/HU/NL/2004-0247</v>
      </c>
      <c r="BF959" s="170" t="str">
        <f aca="false">CONCATENATE(A959,"=",F959,". ",AX959,IF(AB959="","",CONCATENATE(".",AB959)))</f>
        <v>AB385843=HEV/HU/NL/2004-0247. 3c.NLD.hum</v>
      </c>
      <c r="BG959" s="170" t="str">
        <f aca="false">CONCATENATE(A959,"=",F959,". ",AX959)</f>
        <v>AB385843=HEV/HU/NL/2004-0247. 3c.NLD.hum</v>
      </c>
      <c r="BH959" s="170" t="str">
        <f aca="false">CONCATENATE(A959,"=",AX959)</f>
        <v>AB385843=3c.NLD.hum</v>
      </c>
      <c r="BI959" s="170" t="str">
        <f aca="false">CONCATENATE(A959,"=",ComForSubtype,D959)</f>
        <v>AB385843=3c</v>
      </c>
      <c r="BJ959" s="170" t="str">
        <f aca="false">CONCATENATE(A959,"=",E959)</f>
        <v>AB385843=3chi</v>
      </c>
      <c r="BK959" s="170" t="str">
        <f aca="false">CONCATENATE(A959,"=",C959)</f>
        <v>AB385843=3</v>
      </c>
      <c r="BL959" s="170" t="str">
        <f aca="false">CONCATENATE(D959,"=")</f>
        <v>3c=</v>
      </c>
      <c r="BM959" s="223" t="str">
        <f aca="false">IF(BA959="XX","",BA959)</f>
        <v>AB385843</v>
      </c>
      <c r="BN959" s="224" t="str">
        <f aca="false">CONCATENATE(IF(F959="","",F959),IF(G959="","",CONCATENATE(" / ",G959)))</f>
        <v>HEV/HU/NL/2004-0247</v>
      </c>
      <c r="BO959" s="225" t="str">
        <f aca="false">AX959</f>
        <v>3c.NLD.hum</v>
      </c>
      <c r="BP959" s="226" t="str">
        <f aca="false">IF(V959="","",V959)</f>
        <v/>
      </c>
      <c r="BQ959" s="226" t="str">
        <f aca="false">IF(W959="","",CONCATENATE(W959,IF(LEFT(AO959,1)="s","+","")))</f>
        <v/>
      </c>
      <c r="BR959" s="226" t="str">
        <f aca="false">IF(X959="","",CONCATENATE(X959,IF(LEFT(AQ959,1)="s","+","")))</f>
        <v/>
      </c>
      <c r="BS959" s="226" t="str">
        <f aca="false">IF(Y959="","",CONCATENATE(Y959,IF(LEFT(AR959,1)="s","+","")))</f>
        <v/>
      </c>
      <c r="BT959" s="226" t="str">
        <f aca="false">IF(Z959="","",CONCATENATE(Z959,IF(LEFT(AS959,1)="s","+","")))</f>
        <v/>
      </c>
      <c r="BU959" s="227" t="str">
        <f aca="false">IF(AA959="","",CONCATENATE(AA959,IF(LEFT(AT959,1)="s","+","")))</f>
        <v>3c</v>
      </c>
      <c r="BV959" s="212"/>
      <c r="BW959" s="177" t="s">
        <v>2307</v>
      </c>
      <c r="BX959" s="170" t="str">
        <f aca="false">IF(BW959&lt;&gt;"",IF(ISNUMBER(FIND("=",BW959)),LEFT(BW959,FIND("=",BW959)-1),BW959),BW959)</f>
        <v>AB385843</v>
      </c>
      <c r="BY959" s="170" t="str">
        <f aca="false">IF(BW959&lt;&gt;"",IF(ISNUMBER(FIND("=",BW959)),RIGHT(BW959,LEN(BW959)-FIND("=",BW959)),""),"")</f>
        <v>3c</v>
      </c>
      <c r="BZ959" s="170" t="str">
        <f aca="false">IF(BX959&lt;&gt;"",IF(ISNUMBER(FIND(".",BX959)),LEFT(BX959,FIND(".",BX959)-1),BX959),BX959)</f>
        <v>AB385843</v>
      </c>
      <c r="CA959" s="170" t="str">
        <f aca="false">IF(BX959&lt;&gt;"",IF(ISNUMBER(FIND(".",BX959)),RIGHT(BX959,LEN(BX959)-FIND(".",BX959)),""),"")</f>
        <v/>
      </c>
      <c r="CB959" s="212"/>
      <c r="CC959" s="170" t="str">
        <f aca="false">A959</f>
        <v>AB385843</v>
      </c>
      <c r="CD959" s="178" t="s">
        <v>339</v>
      </c>
      <c r="CE959" s="178" t="s">
        <v>340</v>
      </c>
      <c r="CF959" s="178" t="s">
        <v>341</v>
      </c>
      <c r="CG959" s="212"/>
      <c r="CH959" s="179"/>
      <c r="CI959" s="179"/>
      <c r="CJ959" s="179"/>
      <c r="CK959" s="212"/>
      <c r="CL959" s="212"/>
      <c r="CM959" s="170" t="str">
        <f aca="false">F959</f>
        <v>HEV/HU/NL/2004-0247</v>
      </c>
      <c r="CN959" s="170" t="str">
        <f aca="false">IF(G959="","",G959)</f>
        <v/>
      </c>
      <c r="CO959" s="170" t="str">
        <f aca="false">CONCATENATE(H959,":",L959)</f>
        <v>Netherlands:</v>
      </c>
      <c r="CP959" s="170" t="str">
        <f aca="false">CONCATENATE(IF(Q959="","",CONCATENATE(Q959,"-")),IF(P959="","",CONCATENATE(P959,"-")),IF(O958="","",O958))</f>
        <v>2004</v>
      </c>
      <c r="CQ959" s="170" t="str">
        <f aca="false">IF(N959="","",N959)</f>
        <v/>
      </c>
      <c r="CR959" s="170" t="n">
        <f aca="false">C959</f>
        <v>3</v>
      </c>
      <c r="CS959" s="229" t="str">
        <f aca="false">D959</f>
        <v>3c</v>
      </c>
      <c r="CT959" s="170" t="str">
        <f aca="false">CONCATENATE(CD959," strain ",CM959," ",CL959,", partial cds")</f>
        <v>Hepatitis E virus strain HEV/HU/NL/2004-0247 , partial cds</v>
      </c>
    </row>
    <row r="960" customFormat="false" ht="11.9" hidden="false" customHeight="true" outlineLevel="0" collapsed="false">
      <c r="A960" s="154" t="s">
        <v>2308</v>
      </c>
      <c r="B960" s="147" t="n">
        <v>3</v>
      </c>
      <c r="C960" s="243" t="n">
        <v>3</v>
      </c>
      <c r="D960" s="149" t="s">
        <v>947</v>
      </c>
      <c r="E960" s="150" t="s">
        <v>949</v>
      </c>
      <c r="F960" s="154" t="s">
        <v>2309</v>
      </c>
      <c r="G960" s="212"/>
      <c r="H960" s="146" t="s">
        <v>537</v>
      </c>
      <c r="I960" s="153" t="s">
        <v>538</v>
      </c>
      <c r="J960" s="146" t="s">
        <v>395</v>
      </c>
      <c r="K960" s="212"/>
      <c r="L960" s="212"/>
      <c r="M960" s="157" t="s">
        <v>348</v>
      </c>
      <c r="N960" s="216"/>
      <c r="O960" s="232" t="n">
        <v>2004</v>
      </c>
      <c r="P960" s="212"/>
      <c r="Q960" s="212"/>
      <c r="R960" s="212"/>
      <c r="S960" s="212"/>
      <c r="T960" s="214"/>
      <c r="U960" s="215"/>
      <c r="V960" s="209"/>
      <c r="W960" s="217"/>
      <c r="AA960" s="250" t="s">
        <v>947</v>
      </c>
      <c r="AB960" s="217"/>
      <c r="AC960" s="217"/>
      <c r="AG960" s="166" t="s">
        <v>511</v>
      </c>
      <c r="AH960" s="164" t="n">
        <v>6567</v>
      </c>
      <c r="AI960" s="164" t="n">
        <v>6714</v>
      </c>
      <c r="AJ960" s="219" t="n">
        <f aca="false">SeqEnd-SeqBeg+1</f>
        <v>148</v>
      </c>
      <c r="AK960" s="220" t="n">
        <f aca="false">AND( SeqBeg&lt;=Beg  , End &lt;=SeqEnd )</f>
        <v>0</v>
      </c>
      <c r="AL960" s="212"/>
      <c r="AM960" s="212"/>
      <c r="AN960" s="221"/>
      <c r="AT960" s="147" t="s">
        <v>103</v>
      </c>
      <c r="AU960" s="146"/>
      <c r="AV960" s="212"/>
      <c r="AW960" s="222" t="str">
        <f aca="false">HYPERLINK(CONCATENATE("http://www.ncbi.nlm.nih.gov/nuccore/",BM960),BM960)</f>
        <v>DQ200280</v>
      </c>
      <c r="AX960" s="219" t="str">
        <f aca="false">CONCATENATE(D960,IF(I960="","",CONCATENATE(".",I960)),IF(K960="","",CONCATENATE(".",K960)),IF(M960="","",CONCATENATE(".",M960)),IF(R960="","",CONCATENATE(".",R960)),IF(U960="","","(*)"))</f>
        <v>3c.NLD.hum</v>
      </c>
      <c r="AY960" s="170" t="str">
        <f aca="false">CONCATENATE(BM960,".",BN960)</f>
        <v>DQ200280.HEV/HU/NL/2004-0684</v>
      </c>
      <c r="AZ960" s="171" t="str">
        <f aca="false">IF(AV960="",IF(ISNUMBER(FIND(".",A960)),LEFT(A960,FIND(".",A960)-1),A960),AV960)</f>
        <v>DQ200280</v>
      </c>
      <c r="BA960" s="171" t="str">
        <f aca="false">IF(ISNUMBER(FIND("-",AZ960)),LEFT(AZ960,FIND("-",AZ960)-1),AZ960)</f>
        <v>DQ200280</v>
      </c>
      <c r="BB960" s="170" t="str">
        <f aca="false"> MEGAname &amp; "="</f>
        <v>DQ200280=</v>
      </c>
      <c r="BC960" s="170" t="str">
        <f aca="false">Clear &amp; IF(span ,"Span","out")</f>
        <v>DQ200280=out</v>
      </c>
      <c r="BD960" s="170" t="str">
        <f aca="false">Clear &amp; IF(span, IF(B960=".","Selected",B960),"out")</f>
        <v>DQ200280=out</v>
      </c>
      <c r="BE960" s="170" t="str">
        <f aca="false">Clear &amp; Strain</f>
        <v>DQ200280=HEV/HU/NL/2004-0684</v>
      </c>
      <c r="BF960" s="170" t="str">
        <f aca="false">CONCATENATE(A960,"=",F960,". ",AX960,IF(AB960="","",CONCATENATE(".",AB960)))</f>
        <v>DQ200280=HEV/HU/NL/2004-0684. 3c.NLD.hum</v>
      </c>
      <c r="BG960" s="170" t="str">
        <f aca="false">CONCATENATE(A960,"=",F960,". ",AX960)</f>
        <v>DQ200280=HEV/HU/NL/2004-0684. 3c.NLD.hum</v>
      </c>
      <c r="BH960" s="170" t="str">
        <f aca="false">CONCATENATE(A960,"=",AX960)</f>
        <v>DQ200280=3c.NLD.hum</v>
      </c>
      <c r="BI960" s="170" t="str">
        <f aca="false">CONCATENATE(A960,"=",ComForSubtype,D960)</f>
        <v>DQ200280=3c</v>
      </c>
      <c r="BJ960" s="170" t="str">
        <f aca="false">CONCATENATE(A960,"=",E960)</f>
        <v>DQ200280=3chi</v>
      </c>
      <c r="BK960" s="170" t="str">
        <f aca="false">CONCATENATE(A960,"=",C960)</f>
        <v>DQ200280=3</v>
      </c>
      <c r="BL960" s="170" t="str">
        <f aca="false">CONCATENATE(D960,"=")</f>
        <v>3c=</v>
      </c>
      <c r="BM960" s="223" t="str">
        <f aca="false">IF(BA960="XX","",BA960)</f>
        <v>DQ200280</v>
      </c>
      <c r="BN960" s="224" t="str">
        <f aca="false">CONCATENATE(IF(F960="","",F960),IF(G960="","",CONCATENATE(" / ",G960)))</f>
        <v>HEV/HU/NL/2004-0684</v>
      </c>
      <c r="BO960" s="225" t="str">
        <f aca="false">AX960</f>
        <v>3c.NLD.hum</v>
      </c>
      <c r="BP960" s="226" t="str">
        <f aca="false">IF(V960="","",V960)</f>
        <v/>
      </c>
      <c r="BQ960" s="226" t="str">
        <f aca="false">IF(W960="","",CONCATENATE(W960,IF(LEFT(AO960,1)="s","+","")))</f>
        <v/>
      </c>
      <c r="BR960" s="226" t="str">
        <f aca="false">IF(X960="","",CONCATENATE(X960,IF(LEFT(AQ960,1)="s","+","")))</f>
        <v/>
      </c>
      <c r="BS960" s="226" t="str">
        <f aca="false">IF(Y960="","",CONCATENATE(Y960,IF(LEFT(AR960,1)="s","+","")))</f>
        <v/>
      </c>
      <c r="BT960" s="226" t="str">
        <f aca="false">IF(Z960="","",CONCATENATE(Z960,IF(LEFT(AS960,1)="s","+","")))</f>
        <v/>
      </c>
      <c r="BU960" s="227" t="str">
        <f aca="false">IF(AA960="","",CONCATENATE(AA960,IF(LEFT(AT960,1)="s","+","")))</f>
        <v>3c</v>
      </c>
      <c r="BV960" s="212"/>
      <c r="BW960" s="177" t="s">
        <v>2310</v>
      </c>
      <c r="BX960" s="170" t="str">
        <f aca="false">IF(BW960&lt;&gt;"",IF(ISNUMBER(FIND("=",BW960)),LEFT(BW960,FIND("=",BW960)-1),BW960),BW960)</f>
        <v>DQ200280</v>
      </c>
      <c r="BY960" s="170" t="str">
        <f aca="false">IF(BW960&lt;&gt;"",IF(ISNUMBER(FIND("=",BW960)),RIGHT(BW960,LEN(BW960)-FIND("=",BW960)),""),"")</f>
        <v>3c</v>
      </c>
      <c r="BZ960" s="170" t="str">
        <f aca="false">IF(BX960&lt;&gt;"",IF(ISNUMBER(FIND(".",BX960)),LEFT(BX960,FIND(".",BX960)-1),BX960),BX960)</f>
        <v>DQ200280</v>
      </c>
      <c r="CA960" s="170" t="str">
        <f aca="false">IF(BX960&lt;&gt;"",IF(ISNUMBER(FIND(".",BX960)),RIGHT(BX960,LEN(BX960)-FIND(".",BX960)),""),"")</f>
        <v/>
      </c>
      <c r="CB960" s="212"/>
      <c r="CC960" s="170" t="str">
        <f aca="false">A960</f>
        <v>DQ200280</v>
      </c>
      <c r="CD960" s="178" t="s">
        <v>339</v>
      </c>
      <c r="CE960" s="178" t="s">
        <v>340</v>
      </c>
      <c r="CF960" s="178" t="s">
        <v>341</v>
      </c>
      <c r="CG960" s="212"/>
      <c r="CH960" s="179"/>
      <c r="CI960" s="179"/>
      <c r="CJ960" s="179"/>
      <c r="CK960" s="212"/>
      <c r="CL960" s="212"/>
      <c r="CM960" s="170" t="str">
        <f aca="false">F960</f>
        <v>HEV/HU/NL/2004-0684</v>
      </c>
      <c r="CN960" s="170" t="str">
        <f aca="false">IF(G960="","",G960)</f>
        <v/>
      </c>
      <c r="CO960" s="170" t="str">
        <f aca="false">CONCATENATE(H960,":",L960)</f>
        <v>Netherlands:</v>
      </c>
      <c r="CP960" s="170" t="str">
        <f aca="false">CONCATENATE(IF(Q960="","",CONCATENATE(Q960,"-")),IF(P960="","",CONCATENATE(P960,"-")),IF(O960="","",O960))</f>
        <v>2004</v>
      </c>
      <c r="CQ960" s="170" t="str">
        <f aca="false">IF(N960="","",N960)</f>
        <v/>
      </c>
      <c r="CR960" s="170" t="n">
        <f aca="false">C960</f>
        <v>3</v>
      </c>
      <c r="CS960" s="229" t="str">
        <f aca="false">D960</f>
        <v>3c</v>
      </c>
      <c r="CT960" s="170" t="str">
        <f aca="false">CONCATENATE(CD960," strain ",CM960," ",CL960,", partial cds")</f>
        <v>Hepatitis E virus strain HEV/HU/NL/2004-0684 , partial cds</v>
      </c>
    </row>
    <row r="961" customFormat="false" ht="11.9" hidden="false" customHeight="true" outlineLevel="0" collapsed="false">
      <c r="A961" s="154" t="s">
        <v>2311</v>
      </c>
      <c r="B961" s="147" t="n">
        <v>3</v>
      </c>
      <c r="C961" s="243" t="n">
        <v>3</v>
      </c>
      <c r="D961" s="149" t="s">
        <v>947</v>
      </c>
      <c r="E961" s="150" t="s">
        <v>949</v>
      </c>
      <c r="F961" s="154" t="s">
        <v>2312</v>
      </c>
      <c r="G961" s="212"/>
      <c r="H961" s="146" t="s">
        <v>537</v>
      </c>
      <c r="I961" s="153" t="s">
        <v>538</v>
      </c>
      <c r="J961" s="146" t="s">
        <v>395</v>
      </c>
      <c r="K961" s="212"/>
      <c r="L961" s="212"/>
      <c r="M961" s="157" t="s">
        <v>348</v>
      </c>
      <c r="N961" s="216"/>
      <c r="O961" s="232" t="n">
        <v>2004</v>
      </c>
      <c r="P961" s="212"/>
      <c r="Q961" s="212"/>
      <c r="R961" s="212"/>
      <c r="S961" s="212"/>
      <c r="T961" s="214"/>
      <c r="U961" s="215"/>
      <c r="V961" s="209"/>
      <c r="W961" s="217"/>
      <c r="AA961" s="250" t="s">
        <v>947</v>
      </c>
      <c r="AB961" s="217"/>
      <c r="AC961" s="217"/>
      <c r="AG961" s="166" t="s">
        <v>511</v>
      </c>
      <c r="AH961" s="164" t="n">
        <v>6567</v>
      </c>
      <c r="AI961" s="164" t="n">
        <v>6714</v>
      </c>
      <c r="AJ961" s="219" t="n">
        <f aca="false">SeqEnd-SeqBeg+1</f>
        <v>148</v>
      </c>
      <c r="AK961" s="220" t="n">
        <f aca="false">AND( SeqBeg&lt;=Beg  , End &lt;=SeqEnd )</f>
        <v>0</v>
      </c>
      <c r="AL961" s="212"/>
      <c r="AM961" s="212"/>
      <c r="AN961" s="221"/>
      <c r="AT961" s="147" t="s">
        <v>103</v>
      </c>
      <c r="AU961" s="146"/>
      <c r="AV961" s="212"/>
      <c r="AW961" s="222" t="str">
        <f aca="false">HYPERLINK(CONCATENATE("http://www.ncbi.nlm.nih.gov/nuccore/",BM961),BM961)</f>
        <v>DQ200282</v>
      </c>
      <c r="AX961" s="219" t="str">
        <f aca="false">CONCATENATE(D961,IF(I961="","",CONCATENATE(".",I961)),IF(K961="","",CONCATENATE(".",K961)),IF(M961="","",CONCATENATE(".",M961)),IF(R961="","",CONCATENATE(".",R961)),IF(U961="","","(*)"))</f>
        <v>3c.NLD.hum</v>
      </c>
      <c r="AY961" s="170" t="str">
        <f aca="false">CONCATENATE(BM961,".",BN961)</f>
        <v>DQ200282.HEV/HU/NL/2004-1232</v>
      </c>
      <c r="AZ961" s="171" t="str">
        <f aca="false">IF(AV961="",IF(ISNUMBER(FIND(".",A961)),LEFT(A961,FIND(".",A961)-1),A961),AV961)</f>
        <v>DQ200282</v>
      </c>
      <c r="BA961" s="171" t="str">
        <f aca="false">IF(ISNUMBER(FIND("-",AZ961)),LEFT(AZ961,FIND("-",AZ961)-1),AZ961)</f>
        <v>DQ200282</v>
      </c>
      <c r="BB961" s="170" t="str">
        <f aca="false"> MEGAname &amp; "="</f>
        <v>DQ200282=</v>
      </c>
      <c r="BC961" s="170" t="str">
        <f aca="false">Clear &amp; IF(span ,"Span","out")</f>
        <v>DQ200282=out</v>
      </c>
      <c r="BD961" s="170" t="str">
        <f aca="false">Clear &amp; IF(span, IF(B961=".","Selected",B961),"out")</f>
        <v>DQ200282=out</v>
      </c>
      <c r="BE961" s="170" t="str">
        <f aca="false">Clear &amp; Strain</f>
        <v>DQ200282=HEV/HU/NL/2004-1232</v>
      </c>
      <c r="BF961" s="170" t="str">
        <f aca="false">CONCATENATE(A961,"=",F961,". ",AX961,IF(AB961="","",CONCATENATE(".",AB961)))</f>
        <v>DQ200282=HEV/HU/NL/2004-1232. 3c.NLD.hum</v>
      </c>
      <c r="BG961" s="170" t="str">
        <f aca="false">CONCATENATE(A961,"=",F961,". ",AX961)</f>
        <v>DQ200282=HEV/HU/NL/2004-1232. 3c.NLD.hum</v>
      </c>
      <c r="BH961" s="170" t="str">
        <f aca="false">CONCATENATE(A961,"=",AX961)</f>
        <v>DQ200282=3c.NLD.hum</v>
      </c>
      <c r="BI961" s="170" t="str">
        <f aca="false">CONCATENATE(A961,"=",ComForSubtype,D961)</f>
        <v>DQ200282=3c</v>
      </c>
      <c r="BJ961" s="170" t="str">
        <f aca="false">CONCATENATE(A961,"=",E961)</f>
        <v>DQ200282=3chi</v>
      </c>
      <c r="BK961" s="170" t="str">
        <f aca="false">CONCATENATE(A961,"=",C961)</f>
        <v>DQ200282=3</v>
      </c>
      <c r="BL961" s="170" t="str">
        <f aca="false">CONCATENATE(D961,"=")</f>
        <v>3c=</v>
      </c>
      <c r="BM961" s="223" t="str">
        <f aca="false">IF(BA961="XX","",BA961)</f>
        <v>DQ200282</v>
      </c>
      <c r="BN961" s="224" t="str">
        <f aca="false">CONCATENATE(IF(F961="","",F961),IF(G961="","",CONCATENATE(" / ",G961)))</f>
        <v>HEV/HU/NL/2004-1232</v>
      </c>
      <c r="BO961" s="225" t="str">
        <f aca="false">AX961</f>
        <v>3c.NLD.hum</v>
      </c>
      <c r="BP961" s="226" t="str">
        <f aca="false">IF(V961="","",V961)</f>
        <v/>
      </c>
      <c r="BQ961" s="226" t="str">
        <f aca="false">IF(W961="","",CONCATENATE(W961,IF(LEFT(AO961,1)="s","+","")))</f>
        <v/>
      </c>
      <c r="BR961" s="226" t="str">
        <f aca="false">IF(X961="","",CONCATENATE(X961,IF(LEFT(AQ961,1)="s","+","")))</f>
        <v/>
      </c>
      <c r="BS961" s="226" t="str">
        <f aca="false">IF(Y961="","",CONCATENATE(Y961,IF(LEFT(AR961,1)="s","+","")))</f>
        <v/>
      </c>
      <c r="BT961" s="226" t="str">
        <f aca="false">IF(Z961="","",CONCATENATE(Z961,IF(LEFT(AS961,1)="s","+","")))</f>
        <v/>
      </c>
      <c r="BU961" s="227" t="str">
        <f aca="false">IF(AA961="","",CONCATENATE(AA961,IF(LEFT(AT961,1)="s","+","")))</f>
        <v>3c</v>
      </c>
      <c r="BV961" s="212"/>
      <c r="BW961" s="177" t="s">
        <v>2313</v>
      </c>
      <c r="BX961" s="170" t="str">
        <f aca="false">IF(BW961&lt;&gt;"",IF(ISNUMBER(FIND("=",BW961)),LEFT(BW961,FIND("=",BW961)-1),BW961),BW961)</f>
        <v>DQ200282</v>
      </c>
      <c r="BY961" s="170" t="str">
        <f aca="false">IF(BW961&lt;&gt;"",IF(ISNUMBER(FIND("=",BW961)),RIGHT(BW961,LEN(BW961)-FIND("=",BW961)),""),"")</f>
        <v>3c</v>
      </c>
      <c r="BZ961" s="170" t="str">
        <f aca="false">IF(BX961&lt;&gt;"",IF(ISNUMBER(FIND(".",BX961)),LEFT(BX961,FIND(".",BX961)-1),BX961),BX961)</f>
        <v>DQ200282</v>
      </c>
      <c r="CA961" s="170" t="str">
        <f aca="false">IF(BX961&lt;&gt;"",IF(ISNUMBER(FIND(".",BX961)),RIGHT(BX961,LEN(BX961)-FIND(".",BX961)),""),"")</f>
        <v/>
      </c>
      <c r="CB961" s="212"/>
      <c r="CC961" s="170" t="str">
        <f aca="false">A961</f>
        <v>DQ200282</v>
      </c>
      <c r="CD961" s="178" t="s">
        <v>339</v>
      </c>
      <c r="CE961" s="178" t="s">
        <v>340</v>
      </c>
      <c r="CF961" s="178" t="s">
        <v>341</v>
      </c>
      <c r="CG961" s="212"/>
      <c r="CH961" s="179"/>
      <c r="CI961" s="179"/>
      <c r="CJ961" s="179"/>
      <c r="CK961" s="212"/>
      <c r="CL961" s="212"/>
      <c r="CM961" s="170" t="str">
        <f aca="false">F961</f>
        <v>HEV/HU/NL/2004-1232</v>
      </c>
      <c r="CN961" s="170" t="str">
        <f aca="false">IF(G961="","",G961)</f>
        <v/>
      </c>
      <c r="CO961" s="170" t="str">
        <f aca="false">CONCATENATE(H961,":",L961)</f>
        <v>Netherlands:</v>
      </c>
      <c r="CP961" s="170" t="str">
        <f aca="false">CONCATENATE(IF(Q961="","",CONCATENATE(Q961,"-")),IF(P961="","",CONCATENATE(P961,"-")),IF(O961="","",O961))</f>
        <v>2004</v>
      </c>
      <c r="CQ961" s="170" t="str">
        <f aca="false">IF(N961="","",N961)</f>
        <v/>
      </c>
      <c r="CR961" s="170" t="n">
        <f aca="false">C961</f>
        <v>3</v>
      </c>
      <c r="CS961" s="229" t="str">
        <f aca="false">D961</f>
        <v>3c</v>
      </c>
      <c r="CT961" s="170" t="str">
        <f aca="false">CONCATENATE(CD961," strain ",CM961," ",CL961,", partial cds")</f>
        <v>Hepatitis E virus strain HEV/HU/NL/2004-1232 , partial cds</v>
      </c>
    </row>
    <row r="962" customFormat="false" ht="11.9" hidden="false" customHeight="true" outlineLevel="0" collapsed="false">
      <c r="A962" s="154" t="s">
        <v>2314</v>
      </c>
      <c r="B962" s="147" t="n">
        <v>3</v>
      </c>
      <c r="C962" s="243" t="n">
        <v>3</v>
      </c>
      <c r="D962" s="149" t="s">
        <v>947</v>
      </c>
      <c r="E962" s="150" t="s">
        <v>949</v>
      </c>
      <c r="F962" s="154" t="s">
        <v>2315</v>
      </c>
      <c r="G962" s="212"/>
      <c r="H962" s="146" t="s">
        <v>537</v>
      </c>
      <c r="I962" s="153" t="s">
        <v>538</v>
      </c>
      <c r="J962" s="146" t="s">
        <v>395</v>
      </c>
      <c r="K962" s="212"/>
      <c r="L962" s="212"/>
      <c r="M962" s="157" t="s">
        <v>348</v>
      </c>
      <c r="N962" s="216"/>
      <c r="O962" s="232" t="n">
        <v>2005</v>
      </c>
      <c r="P962" s="212"/>
      <c r="Q962" s="212"/>
      <c r="R962" s="212"/>
      <c r="S962" s="212"/>
      <c r="T962" s="214"/>
      <c r="U962" s="215"/>
      <c r="V962" s="209"/>
      <c r="W962" s="217"/>
      <c r="X962" s="147"/>
      <c r="AA962" s="250" t="s">
        <v>947</v>
      </c>
      <c r="AB962" s="217"/>
      <c r="AC962" s="217"/>
      <c r="AG962" s="166" t="s">
        <v>511</v>
      </c>
      <c r="AH962" s="164" t="n">
        <v>6567</v>
      </c>
      <c r="AI962" s="164" t="n">
        <v>6714</v>
      </c>
      <c r="AJ962" s="219" t="n">
        <f aca="false">SeqEnd-SeqBeg+1</f>
        <v>148</v>
      </c>
      <c r="AK962" s="220" t="n">
        <f aca="false">AND( SeqBeg&lt;=Beg  , End &lt;=SeqEnd )</f>
        <v>0</v>
      </c>
      <c r="AL962" s="212"/>
      <c r="AM962" s="212"/>
      <c r="AN962" s="221"/>
      <c r="AT962" s="147" t="s">
        <v>103</v>
      </c>
      <c r="AU962" s="146"/>
      <c r="AV962" s="212"/>
      <c r="AW962" s="222" t="str">
        <f aca="false">HYPERLINK(CONCATENATE("http://www.ncbi.nlm.nih.gov/nuccore/",BM962),BM962)</f>
        <v>DQ200283</v>
      </c>
      <c r="AX962" s="219" t="str">
        <f aca="false">CONCATENATE(D962,IF(I962="","",CONCATENATE(".",I962)),IF(K962="","",CONCATENATE(".",K962)),IF(M962="","",CONCATENATE(".",M962)),IF(R962="","",CONCATENATE(".",R962)),IF(U962="","","(*)"))</f>
        <v>3c.NLD.hum</v>
      </c>
      <c r="AY962" s="170" t="str">
        <f aca="false">CONCATENATE(BM962,".",BN962)</f>
        <v>DQ200283.HEV/HU/NL/2005-0182</v>
      </c>
      <c r="AZ962" s="171" t="str">
        <f aca="false">IF(AV962="",IF(ISNUMBER(FIND(".",A962)),LEFT(A962,FIND(".",A962)-1),A962),AV962)</f>
        <v>DQ200283</v>
      </c>
      <c r="BA962" s="171" t="str">
        <f aca="false">IF(ISNUMBER(FIND("-",AZ962)),LEFT(AZ962,FIND("-",AZ962)-1),AZ962)</f>
        <v>DQ200283</v>
      </c>
      <c r="BB962" s="170" t="str">
        <f aca="false"> MEGAname &amp; "="</f>
        <v>DQ200283=</v>
      </c>
      <c r="BC962" s="170" t="str">
        <f aca="false">Clear &amp; IF(span ,"Span","out")</f>
        <v>DQ200283=out</v>
      </c>
      <c r="BD962" s="170" t="str">
        <f aca="false">Clear &amp; IF(span, IF(B962=".","Selected",B962),"out")</f>
        <v>DQ200283=out</v>
      </c>
      <c r="BE962" s="170" t="str">
        <f aca="false">Clear &amp; Strain</f>
        <v>DQ200283=HEV/HU/NL/2005-0182</v>
      </c>
      <c r="BF962" s="170" t="str">
        <f aca="false">CONCATENATE(A962,"=",F962,". ",AX962,IF(AB962="","",CONCATENATE(".",AB962)))</f>
        <v>DQ200283=HEV/HU/NL/2005-0182. 3c.NLD.hum</v>
      </c>
      <c r="BG962" s="170" t="str">
        <f aca="false">CONCATENATE(A962,"=",F962,". ",AX962)</f>
        <v>DQ200283=HEV/HU/NL/2005-0182. 3c.NLD.hum</v>
      </c>
      <c r="BH962" s="170" t="str">
        <f aca="false">CONCATENATE(A962,"=",AX962)</f>
        <v>DQ200283=3c.NLD.hum</v>
      </c>
      <c r="BI962" s="170" t="str">
        <f aca="false">CONCATENATE(A962,"=",ComForSubtype,D962)</f>
        <v>DQ200283=3c</v>
      </c>
      <c r="BJ962" s="170" t="str">
        <f aca="false">CONCATENATE(A962,"=",E962)</f>
        <v>DQ200283=3chi</v>
      </c>
      <c r="BK962" s="170" t="str">
        <f aca="false">CONCATENATE(A962,"=",C962)</f>
        <v>DQ200283=3</v>
      </c>
      <c r="BL962" s="170" t="str">
        <f aca="false">CONCATENATE(D962,"=")</f>
        <v>3c=</v>
      </c>
      <c r="BM962" s="223" t="str">
        <f aca="false">IF(BA962="XX","",BA962)</f>
        <v>DQ200283</v>
      </c>
      <c r="BN962" s="224" t="str">
        <f aca="false">CONCATENATE(IF(F962="","",F962),IF(G962="","",CONCATENATE(" / ",G962)))</f>
        <v>HEV/HU/NL/2005-0182</v>
      </c>
      <c r="BO962" s="225" t="str">
        <f aca="false">AX962</f>
        <v>3c.NLD.hum</v>
      </c>
      <c r="BP962" s="226" t="str">
        <f aca="false">IF(V962="","",V962)</f>
        <v/>
      </c>
      <c r="BQ962" s="226" t="str">
        <f aca="false">IF(W962="","",CONCATENATE(W962,IF(LEFT(AO962,1)="s","+","")))</f>
        <v/>
      </c>
      <c r="BR962" s="226" t="str">
        <f aca="false">IF(X962="","",CONCATENATE(X962,IF(LEFT(AQ962,1)="s","+","")))</f>
        <v/>
      </c>
      <c r="BS962" s="226" t="str">
        <f aca="false">IF(Y962="","",CONCATENATE(Y962,IF(LEFT(AR962,1)="s","+","")))</f>
        <v/>
      </c>
      <c r="BT962" s="226" t="str">
        <f aca="false">IF(Z962="","",CONCATENATE(Z962,IF(LEFT(AS962,1)="s","+","")))</f>
        <v/>
      </c>
      <c r="BU962" s="227" t="str">
        <f aca="false">IF(AA962="","",CONCATENATE(AA962,IF(LEFT(AT962,1)="s","+","")))</f>
        <v>3c</v>
      </c>
      <c r="BV962" s="212"/>
      <c r="BW962" s="177" t="s">
        <v>2316</v>
      </c>
      <c r="BX962" s="170" t="str">
        <f aca="false">IF(BW962&lt;&gt;"",IF(ISNUMBER(FIND("=",BW962)),LEFT(BW962,FIND("=",BW962)-1),BW962),BW962)</f>
        <v>DQ200283</v>
      </c>
      <c r="BY962" s="170" t="str">
        <f aca="false">IF(BW962&lt;&gt;"",IF(ISNUMBER(FIND("=",BW962)),RIGHT(BW962,LEN(BW962)-FIND("=",BW962)),""),"")</f>
        <v>3c</v>
      </c>
      <c r="BZ962" s="170" t="str">
        <f aca="false">IF(BX962&lt;&gt;"",IF(ISNUMBER(FIND(".",BX962)),LEFT(BX962,FIND(".",BX962)-1),BX962),BX962)</f>
        <v>DQ200283</v>
      </c>
      <c r="CA962" s="170" t="str">
        <f aca="false">IF(BX962&lt;&gt;"",IF(ISNUMBER(FIND(".",BX962)),RIGHT(BX962,LEN(BX962)-FIND(".",BX962)),""),"")</f>
        <v/>
      </c>
      <c r="CB962" s="212"/>
      <c r="CC962" s="170" t="str">
        <f aca="false">A962</f>
        <v>DQ200283</v>
      </c>
      <c r="CD962" s="178" t="s">
        <v>339</v>
      </c>
      <c r="CE962" s="178" t="s">
        <v>340</v>
      </c>
      <c r="CF962" s="178" t="s">
        <v>341</v>
      </c>
      <c r="CG962" s="212"/>
      <c r="CH962" s="179"/>
      <c r="CI962" s="179"/>
      <c r="CJ962" s="179"/>
      <c r="CK962" s="212"/>
      <c r="CL962" s="212"/>
      <c r="CM962" s="170" t="str">
        <f aca="false">F962</f>
        <v>HEV/HU/NL/2005-0182</v>
      </c>
      <c r="CN962" s="170" t="str">
        <f aca="false">IF(G962="","",G962)</f>
        <v/>
      </c>
      <c r="CO962" s="170" t="str">
        <f aca="false">CONCATENATE(H962,":",L962)</f>
        <v>Netherlands:</v>
      </c>
      <c r="CP962" s="170" t="str">
        <f aca="false">CONCATENATE(IF(Q962="","",CONCATENATE(Q962,"-")),IF(P962="","",CONCATENATE(P962,"-")),IF(O962="","",O962))</f>
        <v>2005</v>
      </c>
      <c r="CQ962" s="170" t="str">
        <f aca="false">IF(N962="","",N962)</f>
        <v/>
      </c>
      <c r="CR962" s="170" t="n">
        <f aca="false">C962</f>
        <v>3</v>
      </c>
      <c r="CS962" s="229" t="str">
        <f aca="false">D962</f>
        <v>3c</v>
      </c>
      <c r="CT962" s="170" t="str">
        <f aca="false">CONCATENATE(CD962," strain ",CM962," ",CL962,", partial cds")</f>
        <v>Hepatitis E virus strain HEV/HU/NL/2005-0182 , partial cds</v>
      </c>
    </row>
    <row r="963" customFormat="false" ht="11.9" hidden="false" customHeight="true" outlineLevel="0" collapsed="false">
      <c r="A963" s="154" t="s">
        <v>2317</v>
      </c>
      <c r="B963" s="147" t="n">
        <v>3</v>
      </c>
      <c r="C963" s="243" t="n">
        <v>3</v>
      </c>
      <c r="D963" s="149" t="s">
        <v>947</v>
      </c>
      <c r="E963" s="150" t="s">
        <v>949</v>
      </c>
      <c r="F963" s="154" t="s">
        <v>2318</v>
      </c>
      <c r="G963" s="212"/>
      <c r="H963" s="146" t="s">
        <v>537</v>
      </c>
      <c r="I963" s="153" t="s">
        <v>538</v>
      </c>
      <c r="J963" s="146" t="s">
        <v>395</v>
      </c>
      <c r="K963" s="212"/>
      <c r="L963" s="212"/>
      <c r="M963" s="157" t="s">
        <v>348</v>
      </c>
      <c r="N963" s="216"/>
      <c r="O963" s="232" t="n">
        <v>2005</v>
      </c>
      <c r="P963" s="212"/>
      <c r="Q963" s="212"/>
      <c r="R963" s="212"/>
      <c r="S963" s="212"/>
      <c r="T963" s="214"/>
      <c r="U963" s="215"/>
      <c r="V963" s="209"/>
      <c r="AA963" s="250" t="s">
        <v>947</v>
      </c>
      <c r="AB963" s="217"/>
      <c r="AC963" s="217"/>
      <c r="AG963" s="166" t="s">
        <v>511</v>
      </c>
      <c r="AH963" s="164" t="n">
        <v>6567</v>
      </c>
      <c r="AI963" s="164" t="n">
        <v>6714</v>
      </c>
      <c r="AJ963" s="219" t="n">
        <f aca="false">SeqEnd-SeqBeg+1</f>
        <v>148</v>
      </c>
      <c r="AK963" s="220" t="n">
        <f aca="false">AND( SeqBeg&lt;=Beg  , End &lt;=SeqEnd )</f>
        <v>0</v>
      </c>
      <c r="AL963" s="212"/>
      <c r="AM963" s="212"/>
      <c r="AN963" s="221"/>
      <c r="AT963" s="147" t="s">
        <v>103</v>
      </c>
      <c r="AU963" s="146"/>
      <c r="AV963" s="212"/>
      <c r="AW963" s="222" t="str">
        <f aca="false">HYPERLINK(CONCATENATE("http://www.ncbi.nlm.nih.gov/nuccore/",BM963),BM963)</f>
        <v>DQ200284</v>
      </c>
      <c r="AX963" s="219" t="str">
        <f aca="false">CONCATENATE(D963,IF(I963="","",CONCATENATE(".",I963)),IF(K963="","",CONCATENATE(".",K963)),IF(M963="","",CONCATENATE(".",M963)),IF(R963="","",CONCATENATE(".",R963)),IF(U963="","","(*)"))</f>
        <v>3c.NLD.hum</v>
      </c>
      <c r="AY963" s="170" t="str">
        <f aca="false">CONCATENATE(BM963,".",BN963)</f>
        <v>DQ200284.HEV/HU/NL/2005-0397</v>
      </c>
      <c r="AZ963" s="171" t="str">
        <f aca="false">IF(AV963="",IF(ISNUMBER(FIND(".",A963)),LEFT(A963,FIND(".",A963)-1),A963),AV963)</f>
        <v>DQ200284</v>
      </c>
      <c r="BA963" s="171" t="str">
        <f aca="false">IF(ISNUMBER(FIND("-",AZ963)),LEFT(AZ963,FIND("-",AZ963)-1),AZ963)</f>
        <v>DQ200284</v>
      </c>
      <c r="BB963" s="170" t="str">
        <f aca="false"> MEGAname &amp; "="</f>
        <v>DQ200284=</v>
      </c>
      <c r="BC963" s="170" t="str">
        <f aca="false">Clear &amp; IF(span ,"Span","out")</f>
        <v>DQ200284=out</v>
      </c>
      <c r="BD963" s="170" t="str">
        <f aca="false">Clear &amp; IF(span, IF(B963=".","Selected",B963),"out")</f>
        <v>DQ200284=out</v>
      </c>
      <c r="BE963" s="170" t="str">
        <f aca="false">Clear &amp; Strain</f>
        <v>DQ200284=HEV/HU/NL/2005-0397</v>
      </c>
      <c r="BF963" s="170" t="str">
        <f aca="false">CONCATENATE(A963,"=",F963,". ",AX963,IF(AB963="","",CONCATENATE(".",AB963)))</f>
        <v>DQ200284=HEV/HU/NL/2005-0397. 3c.NLD.hum</v>
      </c>
      <c r="BG963" s="170" t="str">
        <f aca="false">CONCATENATE(A963,"=",F963,". ",AX963)</f>
        <v>DQ200284=HEV/HU/NL/2005-0397. 3c.NLD.hum</v>
      </c>
      <c r="BH963" s="170" t="str">
        <f aca="false">CONCATENATE(A963,"=",AX963)</f>
        <v>DQ200284=3c.NLD.hum</v>
      </c>
      <c r="BI963" s="170" t="str">
        <f aca="false">CONCATENATE(A963,"=",ComForSubtype,D963)</f>
        <v>DQ200284=3c</v>
      </c>
      <c r="BJ963" s="170" t="str">
        <f aca="false">CONCATENATE(A963,"=",E963)</f>
        <v>DQ200284=3chi</v>
      </c>
      <c r="BK963" s="170" t="str">
        <f aca="false">CONCATENATE(A963,"=",C963)</f>
        <v>DQ200284=3</v>
      </c>
      <c r="BL963" s="170" t="str">
        <f aca="false">CONCATENATE(D963,"=")</f>
        <v>3c=</v>
      </c>
      <c r="BM963" s="223" t="str">
        <f aca="false">IF(BA963="XX","",BA963)</f>
        <v>DQ200284</v>
      </c>
      <c r="BN963" s="224" t="str">
        <f aca="false">CONCATENATE(IF(F963="","",F963),IF(G963="","",CONCATENATE(" / ",G963)))</f>
        <v>HEV/HU/NL/2005-0397</v>
      </c>
      <c r="BO963" s="225" t="str">
        <f aca="false">AX963</f>
        <v>3c.NLD.hum</v>
      </c>
      <c r="BP963" s="226" t="str">
        <f aca="false">IF(V963="","",V963)</f>
        <v/>
      </c>
      <c r="BQ963" s="226" t="str">
        <f aca="false">IF(W963="","",CONCATENATE(W963,IF(LEFT(AO963,1)="s","+","")))</f>
        <v/>
      </c>
      <c r="BR963" s="226" t="str">
        <f aca="false">IF(X963="","",CONCATENATE(X963,IF(LEFT(AQ963,1)="s","+","")))</f>
        <v/>
      </c>
      <c r="BS963" s="226" t="str">
        <f aca="false">IF(Y963="","",CONCATENATE(Y963,IF(LEFT(AR963,1)="s","+","")))</f>
        <v/>
      </c>
      <c r="BT963" s="226" t="str">
        <f aca="false">IF(Z963="","",CONCATENATE(Z963,IF(LEFT(AS963,1)="s","+","")))</f>
        <v/>
      </c>
      <c r="BU963" s="227" t="str">
        <f aca="false">IF(AA963="","",CONCATENATE(AA963,IF(LEFT(AT963,1)="s","+","")))</f>
        <v>3c</v>
      </c>
      <c r="BV963" s="212"/>
      <c r="BW963" s="177" t="s">
        <v>2319</v>
      </c>
      <c r="BX963" s="170" t="str">
        <f aca="false">IF(BW963&lt;&gt;"",IF(ISNUMBER(FIND("=",BW963)),LEFT(BW963,FIND("=",BW963)-1),BW963),BW963)</f>
        <v>DQ200284</v>
      </c>
      <c r="BY963" s="170" t="str">
        <f aca="false">IF(BW963&lt;&gt;"",IF(ISNUMBER(FIND("=",BW963)),RIGHT(BW963,LEN(BW963)-FIND("=",BW963)),""),"")</f>
        <v>3c</v>
      </c>
      <c r="BZ963" s="170" t="str">
        <f aca="false">IF(BX963&lt;&gt;"",IF(ISNUMBER(FIND(".",BX963)),LEFT(BX963,FIND(".",BX963)-1),BX963),BX963)</f>
        <v>DQ200284</v>
      </c>
      <c r="CA963" s="170" t="str">
        <f aca="false">IF(BX963&lt;&gt;"",IF(ISNUMBER(FIND(".",BX963)),RIGHT(BX963,LEN(BX963)-FIND(".",BX963)),""),"")</f>
        <v/>
      </c>
      <c r="CB963" s="212"/>
      <c r="CC963" s="170" t="str">
        <f aca="false">A963</f>
        <v>DQ200284</v>
      </c>
      <c r="CD963" s="178" t="s">
        <v>339</v>
      </c>
      <c r="CE963" s="178" t="s">
        <v>340</v>
      </c>
      <c r="CF963" s="178" t="s">
        <v>341</v>
      </c>
      <c r="CG963" s="212"/>
      <c r="CH963" s="179"/>
      <c r="CI963" s="179"/>
      <c r="CJ963" s="179"/>
      <c r="CK963" s="212"/>
      <c r="CL963" s="212"/>
      <c r="CM963" s="170" t="str">
        <f aca="false">F963</f>
        <v>HEV/HU/NL/2005-0397</v>
      </c>
      <c r="CN963" s="170" t="str">
        <f aca="false">IF(G963="","",G963)</f>
        <v/>
      </c>
      <c r="CO963" s="170" t="str">
        <f aca="false">CONCATENATE(H963,":",L963)</f>
        <v>Netherlands:</v>
      </c>
      <c r="CP963" s="170" t="str">
        <f aca="false">CONCATENATE(IF(Q963="","",CONCATENATE(Q963,"-")),IF(P963="","",CONCATENATE(P963,"-")),IF(O963="","",O963))</f>
        <v>2005</v>
      </c>
      <c r="CQ963" s="170" t="str">
        <f aca="false">IF(N963="","",N963)</f>
        <v/>
      </c>
      <c r="CR963" s="170" t="n">
        <f aca="false">C963</f>
        <v>3</v>
      </c>
      <c r="CS963" s="229" t="str">
        <f aca="false">D963</f>
        <v>3c</v>
      </c>
      <c r="CT963" s="170" t="str">
        <f aca="false">CONCATENATE(CD963," strain ",CM963," ",CL963,", partial cds")</f>
        <v>Hepatitis E virus strain HEV/HU/NL/2005-0397 , partial cds</v>
      </c>
    </row>
    <row r="964" customFormat="false" ht="11.9" hidden="false" customHeight="true" outlineLevel="0" collapsed="false">
      <c r="A964" s="154" t="s">
        <v>2320</v>
      </c>
      <c r="B964" s="147" t="n">
        <v>3</v>
      </c>
      <c r="C964" s="243" t="n">
        <v>3</v>
      </c>
      <c r="D964" s="149" t="s">
        <v>947</v>
      </c>
      <c r="E964" s="150" t="s">
        <v>949</v>
      </c>
      <c r="F964" s="154" t="s">
        <v>2321</v>
      </c>
      <c r="G964" s="212"/>
      <c r="H964" s="146" t="s">
        <v>537</v>
      </c>
      <c r="I964" s="153" t="s">
        <v>538</v>
      </c>
      <c r="J964" s="146" t="s">
        <v>395</v>
      </c>
      <c r="K964" s="212"/>
      <c r="L964" s="212"/>
      <c r="M964" s="157" t="s">
        <v>348</v>
      </c>
      <c r="N964" s="216"/>
      <c r="O964" s="232" t="n">
        <v>2005</v>
      </c>
      <c r="P964" s="212"/>
      <c r="Q964" s="212"/>
      <c r="R964" s="212"/>
      <c r="S964" s="212"/>
      <c r="T964" s="214"/>
      <c r="U964" s="215"/>
      <c r="V964" s="209"/>
      <c r="W964" s="217"/>
      <c r="AA964" s="250" t="s">
        <v>947</v>
      </c>
      <c r="AB964" s="217"/>
      <c r="AC964" s="217"/>
      <c r="AG964" s="166" t="s">
        <v>511</v>
      </c>
      <c r="AH964" s="164" t="n">
        <v>6567</v>
      </c>
      <c r="AI964" s="164" t="n">
        <v>6714</v>
      </c>
      <c r="AJ964" s="219" t="n">
        <f aca="false">SeqEnd-SeqBeg+1</f>
        <v>148</v>
      </c>
      <c r="AK964" s="220" t="n">
        <f aca="false">AND( SeqBeg&lt;=Beg  , End &lt;=SeqEnd )</f>
        <v>0</v>
      </c>
      <c r="AL964" s="212"/>
      <c r="AM964" s="212"/>
      <c r="AN964" s="221"/>
      <c r="AT964" s="147" t="s">
        <v>103</v>
      </c>
      <c r="AU964" s="146"/>
      <c r="AV964" s="212"/>
      <c r="AW964" s="222" t="str">
        <f aca="false">HYPERLINK(CONCATENATE("http://www.ncbi.nlm.nih.gov/nuccore/",BM964),BM964)</f>
        <v>DQ200287</v>
      </c>
      <c r="AX964" s="219" t="str">
        <f aca="false">CONCATENATE(D964,IF(I964="","",CONCATENATE(".",I964)),IF(K964="","",CONCATENATE(".",K964)),IF(M964="","",CONCATENATE(".",M964)),IF(R964="","",CONCATENATE(".",R964)),IF(U964="","","(*)"))</f>
        <v>3c.NLD.hum</v>
      </c>
      <c r="AY964" s="170" t="str">
        <f aca="false">CONCATENATE(BM964,".",BN964)</f>
        <v>DQ200287.HEV/HU/NL/2005-0560</v>
      </c>
      <c r="AZ964" s="171" t="str">
        <f aca="false">IF(AV964="",IF(ISNUMBER(FIND(".",A964)),LEFT(A964,FIND(".",A964)-1),A964),AV964)</f>
        <v>DQ200287</v>
      </c>
      <c r="BA964" s="171" t="str">
        <f aca="false">IF(ISNUMBER(FIND("-",AZ964)),LEFT(AZ964,FIND("-",AZ964)-1),AZ964)</f>
        <v>DQ200287</v>
      </c>
      <c r="BB964" s="170" t="str">
        <f aca="false"> MEGAname &amp; "="</f>
        <v>DQ200287=</v>
      </c>
      <c r="BC964" s="170" t="str">
        <f aca="false">Clear &amp; IF(span ,"Span","out")</f>
        <v>DQ200287=out</v>
      </c>
      <c r="BD964" s="170" t="str">
        <f aca="false">Clear &amp; IF(span, IF(B964=".","Selected",B964),"out")</f>
        <v>DQ200287=out</v>
      </c>
      <c r="BE964" s="170" t="str">
        <f aca="false">Clear &amp; Strain</f>
        <v>DQ200287=HEV/HU/NL/2005-0560</v>
      </c>
      <c r="BF964" s="170" t="str">
        <f aca="false">CONCATENATE(A964,"=",F964,". ",AX964,IF(AB964="","",CONCATENATE(".",AB964)))</f>
        <v>DQ200287=HEV/HU/NL/2005-0560. 3c.NLD.hum</v>
      </c>
      <c r="BG964" s="170" t="str">
        <f aca="false">CONCATENATE(A964,"=",F964,". ",AX964)</f>
        <v>DQ200287=HEV/HU/NL/2005-0560. 3c.NLD.hum</v>
      </c>
      <c r="BH964" s="170" t="str">
        <f aca="false">CONCATENATE(A964,"=",AX964)</f>
        <v>DQ200287=3c.NLD.hum</v>
      </c>
      <c r="BI964" s="170" t="str">
        <f aca="false">CONCATENATE(A964,"=",ComForSubtype,D964)</f>
        <v>DQ200287=3c</v>
      </c>
      <c r="BJ964" s="170" t="str">
        <f aca="false">CONCATENATE(A964,"=",E964)</f>
        <v>DQ200287=3chi</v>
      </c>
      <c r="BK964" s="170" t="str">
        <f aca="false">CONCATENATE(A964,"=",C964)</f>
        <v>DQ200287=3</v>
      </c>
      <c r="BL964" s="170" t="str">
        <f aca="false">CONCATENATE(D964,"=")</f>
        <v>3c=</v>
      </c>
      <c r="BM964" s="223" t="str">
        <f aca="false">IF(BA964="XX","",BA964)</f>
        <v>DQ200287</v>
      </c>
      <c r="BN964" s="224" t="str">
        <f aca="false">CONCATENATE(IF(F964="","",F964),IF(G964="","",CONCATENATE(" / ",G964)))</f>
        <v>HEV/HU/NL/2005-0560</v>
      </c>
      <c r="BO964" s="225" t="str">
        <f aca="false">AX964</f>
        <v>3c.NLD.hum</v>
      </c>
      <c r="BP964" s="226" t="str">
        <f aca="false">IF(V964="","",V964)</f>
        <v/>
      </c>
      <c r="BQ964" s="226" t="str">
        <f aca="false">IF(W964="","",CONCATENATE(W964,IF(LEFT(AO964,1)="s","+","")))</f>
        <v/>
      </c>
      <c r="BR964" s="226" t="str">
        <f aca="false">IF(X964="","",CONCATENATE(X964,IF(LEFT(AQ964,1)="s","+","")))</f>
        <v/>
      </c>
      <c r="BS964" s="226" t="str">
        <f aca="false">IF(Y964="","",CONCATENATE(Y964,IF(LEFT(AR964,1)="s","+","")))</f>
        <v/>
      </c>
      <c r="BT964" s="226" t="str">
        <f aca="false">IF(Z964="","",CONCATENATE(Z964,IF(LEFT(AS964,1)="s","+","")))</f>
        <v/>
      </c>
      <c r="BU964" s="227" t="str">
        <f aca="false">IF(AA964="","",CONCATENATE(AA964,IF(LEFT(AT964,1)="s","+","")))</f>
        <v>3c</v>
      </c>
      <c r="BV964" s="212"/>
      <c r="BW964" s="177" t="s">
        <v>2322</v>
      </c>
      <c r="BX964" s="170" t="str">
        <f aca="false">IF(BW964&lt;&gt;"",IF(ISNUMBER(FIND("=",BW964)),LEFT(BW964,FIND("=",BW964)-1),BW964),BW964)</f>
        <v>DQ200287</v>
      </c>
      <c r="BY964" s="170" t="str">
        <f aca="false">IF(BW964&lt;&gt;"",IF(ISNUMBER(FIND("=",BW964)),RIGHT(BW964,LEN(BW964)-FIND("=",BW964)),""),"")</f>
        <v>3c</v>
      </c>
      <c r="BZ964" s="170" t="str">
        <f aca="false">IF(BX964&lt;&gt;"",IF(ISNUMBER(FIND(".",BX964)),LEFT(BX964,FIND(".",BX964)-1),BX964),BX964)</f>
        <v>DQ200287</v>
      </c>
      <c r="CA964" s="170" t="str">
        <f aca="false">IF(BX964&lt;&gt;"",IF(ISNUMBER(FIND(".",BX964)),RIGHT(BX964,LEN(BX964)-FIND(".",BX964)),""),"")</f>
        <v/>
      </c>
      <c r="CB964" s="212"/>
      <c r="CC964" s="170" t="str">
        <f aca="false">A964</f>
        <v>DQ200287</v>
      </c>
      <c r="CD964" s="178" t="s">
        <v>339</v>
      </c>
      <c r="CE964" s="178" t="s">
        <v>340</v>
      </c>
      <c r="CF964" s="178" t="s">
        <v>341</v>
      </c>
      <c r="CG964" s="212"/>
      <c r="CH964" s="179"/>
      <c r="CI964" s="179"/>
      <c r="CJ964" s="179"/>
      <c r="CK964" s="212"/>
      <c r="CL964" s="212"/>
      <c r="CM964" s="170" t="str">
        <f aca="false">F964</f>
        <v>HEV/HU/NL/2005-0560</v>
      </c>
      <c r="CN964" s="170" t="str">
        <f aca="false">IF(G964="","",G964)</f>
        <v/>
      </c>
      <c r="CO964" s="170" t="str">
        <f aca="false">CONCATENATE(H964,":",L964)</f>
        <v>Netherlands:</v>
      </c>
      <c r="CP964" s="170" t="str">
        <f aca="false">CONCATENATE(IF(Q964="","",CONCATENATE(Q964,"-")),IF(P964="","",CONCATENATE(P964,"-")),IF(O964="","",O964))</f>
        <v>2005</v>
      </c>
      <c r="CQ964" s="170" t="str">
        <f aca="false">IF(N964="","",N964)</f>
        <v/>
      </c>
      <c r="CR964" s="170" t="n">
        <f aca="false">C964</f>
        <v>3</v>
      </c>
      <c r="CS964" s="229" t="str">
        <f aca="false">D964</f>
        <v>3c</v>
      </c>
      <c r="CT964" s="170" t="str">
        <f aca="false">CONCATENATE(CD964," strain ",CM964," ",CL964,", partial cds")</f>
        <v>Hepatitis E virus strain HEV/HU/NL/2005-0560 , partial cds</v>
      </c>
    </row>
    <row r="965" customFormat="false" ht="11.9" hidden="false" customHeight="true" outlineLevel="0" collapsed="false">
      <c r="A965" s="154" t="s">
        <v>2323</v>
      </c>
      <c r="B965" s="147" t="n">
        <v>3</v>
      </c>
      <c r="C965" s="243" t="n">
        <v>3</v>
      </c>
      <c r="D965" s="149" t="s">
        <v>947</v>
      </c>
      <c r="E965" s="150" t="s">
        <v>949</v>
      </c>
      <c r="F965" s="154" t="s">
        <v>2324</v>
      </c>
      <c r="G965" s="212"/>
      <c r="H965" s="146" t="s">
        <v>537</v>
      </c>
      <c r="I965" s="153" t="s">
        <v>538</v>
      </c>
      <c r="J965" s="146" t="s">
        <v>395</v>
      </c>
      <c r="K965" s="212"/>
      <c r="L965" s="212"/>
      <c r="M965" s="157" t="s">
        <v>348</v>
      </c>
      <c r="N965" s="216"/>
      <c r="O965" s="232" t="n">
        <v>2005</v>
      </c>
      <c r="P965" s="212"/>
      <c r="Q965" s="212"/>
      <c r="R965" s="212"/>
      <c r="S965" s="212"/>
      <c r="T965" s="214"/>
      <c r="U965" s="215"/>
      <c r="V965" s="209"/>
      <c r="W965" s="217"/>
      <c r="X965" s="147"/>
      <c r="AA965" s="250" t="s">
        <v>947</v>
      </c>
      <c r="AB965" s="217"/>
      <c r="AC965" s="217"/>
      <c r="AG965" s="166" t="s">
        <v>511</v>
      </c>
      <c r="AH965" s="164" t="n">
        <v>6567</v>
      </c>
      <c r="AI965" s="164" t="n">
        <v>6714</v>
      </c>
      <c r="AJ965" s="219" t="n">
        <f aca="false">SeqEnd-SeqBeg+1</f>
        <v>148</v>
      </c>
      <c r="AK965" s="220" t="n">
        <f aca="false">AND( SeqBeg&lt;=Beg  , End &lt;=SeqEnd )</f>
        <v>0</v>
      </c>
      <c r="AL965" s="212"/>
      <c r="AM965" s="212"/>
      <c r="AN965" s="221"/>
      <c r="AT965" s="147" t="s">
        <v>103</v>
      </c>
      <c r="AU965" s="146"/>
      <c r="AV965" s="212"/>
      <c r="AW965" s="222" t="str">
        <f aca="false">HYPERLINK(CONCATENATE("http://www.ncbi.nlm.nih.gov/nuccore/",BM965),BM965)</f>
        <v>DQ200289</v>
      </c>
      <c r="AX965" s="219" t="str">
        <f aca="false">CONCATENATE(D965,IF(I965="","",CONCATENATE(".",I965)),IF(K965="","",CONCATENATE(".",K965)),IF(M965="","",CONCATENATE(".",M965)),IF(R965="","",CONCATENATE(".",R965)),IF(U965="","","(*)"))</f>
        <v>3c.NLD.hum</v>
      </c>
      <c r="AY965" s="170" t="str">
        <f aca="false">CONCATENATE(BM965,".",BN965)</f>
        <v>DQ200289.HEV/HU/NL/2005-0756</v>
      </c>
      <c r="AZ965" s="171" t="str">
        <f aca="false">IF(AV965="",IF(ISNUMBER(FIND(".",A965)),LEFT(A965,FIND(".",A965)-1),A965),AV965)</f>
        <v>DQ200289</v>
      </c>
      <c r="BA965" s="171" t="str">
        <f aca="false">IF(ISNUMBER(FIND("-",AZ965)),LEFT(AZ965,FIND("-",AZ965)-1),AZ965)</f>
        <v>DQ200289</v>
      </c>
      <c r="BB965" s="170" t="str">
        <f aca="false"> MEGAname &amp; "="</f>
        <v>DQ200289=</v>
      </c>
      <c r="BC965" s="170" t="str">
        <f aca="false">Clear &amp; IF(span ,"Span","out")</f>
        <v>DQ200289=out</v>
      </c>
      <c r="BD965" s="170" t="str">
        <f aca="false">Clear &amp; IF(span, IF(B965=".","Selected",B965),"out")</f>
        <v>DQ200289=out</v>
      </c>
      <c r="BE965" s="170" t="str">
        <f aca="false">Clear &amp; Strain</f>
        <v>DQ200289=HEV/HU/NL/2005-0756</v>
      </c>
      <c r="BF965" s="170" t="str">
        <f aca="false">CONCATENATE(A965,"=",F965,". ",AX965,IF(AB965="","",CONCATENATE(".",AB965)))</f>
        <v>DQ200289=HEV/HU/NL/2005-0756. 3c.NLD.hum</v>
      </c>
      <c r="BG965" s="170" t="str">
        <f aca="false">CONCATENATE(A965,"=",F965,". ",AX965)</f>
        <v>DQ200289=HEV/HU/NL/2005-0756. 3c.NLD.hum</v>
      </c>
      <c r="BH965" s="170" t="str">
        <f aca="false">CONCATENATE(A965,"=",AX965)</f>
        <v>DQ200289=3c.NLD.hum</v>
      </c>
      <c r="BI965" s="170" t="str">
        <f aca="false">CONCATENATE(A965,"=",ComForSubtype,D965)</f>
        <v>DQ200289=3c</v>
      </c>
      <c r="BJ965" s="170" t="str">
        <f aca="false">CONCATENATE(A965,"=",E965)</f>
        <v>DQ200289=3chi</v>
      </c>
      <c r="BK965" s="170" t="str">
        <f aca="false">CONCATENATE(A965,"=",C965)</f>
        <v>DQ200289=3</v>
      </c>
      <c r="BL965" s="170" t="str">
        <f aca="false">CONCATENATE(D965,"=")</f>
        <v>3c=</v>
      </c>
      <c r="BM965" s="223" t="str">
        <f aca="false">IF(BA965="XX","",BA965)</f>
        <v>DQ200289</v>
      </c>
      <c r="BN965" s="224" t="str">
        <f aca="false">CONCATENATE(IF(F965="","",F965),IF(G965="","",CONCATENATE(" / ",G965)))</f>
        <v>HEV/HU/NL/2005-0756</v>
      </c>
      <c r="BO965" s="225" t="str">
        <f aca="false">AX965</f>
        <v>3c.NLD.hum</v>
      </c>
      <c r="BP965" s="226" t="str">
        <f aca="false">IF(V965="","",V965)</f>
        <v/>
      </c>
      <c r="BQ965" s="226" t="str">
        <f aca="false">IF(W965="","",CONCATENATE(W965,IF(LEFT(AO965,1)="s","+","")))</f>
        <v/>
      </c>
      <c r="BR965" s="226" t="str">
        <f aca="false">IF(X965="","",CONCATENATE(X965,IF(LEFT(AQ965,1)="s","+","")))</f>
        <v/>
      </c>
      <c r="BS965" s="226" t="str">
        <f aca="false">IF(Y965="","",CONCATENATE(Y965,IF(LEFT(AR965,1)="s","+","")))</f>
        <v/>
      </c>
      <c r="BT965" s="226" t="str">
        <f aca="false">IF(Z965="","",CONCATENATE(Z965,IF(LEFT(AS965,1)="s","+","")))</f>
        <v/>
      </c>
      <c r="BU965" s="227" t="str">
        <f aca="false">IF(AA965="","",CONCATENATE(AA965,IF(LEFT(AT965,1)="s","+","")))</f>
        <v>3c</v>
      </c>
      <c r="BV965" s="212"/>
      <c r="BW965" s="177" t="s">
        <v>2325</v>
      </c>
      <c r="BX965" s="170" t="str">
        <f aca="false">IF(BW965&lt;&gt;"",IF(ISNUMBER(FIND("=",BW965)),LEFT(BW965,FIND("=",BW965)-1),BW965),BW965)</f>
        <v>DQ200289</v>
      </c>
      <c r="BY965" s="170" t="str">
        <f aca="false">IF(BW965&lt;&gt;"",IF(ISNUMBER(FIND("=",BW965)),RIGHT(BW965,LEN(BW965)-FIND("=",BW965)),""),"")</f>
        <v>3c</v>
      </c>
      <c r="BZ965" s="170" t="str">
        <f aca="false">IF(BX965&lt;&gt;"",IF(ISNUMBER(FIND(".",BX965)),LEFT(BX965,FIND(".",BX965)-1),BX965),BX965)</f>
        <v>DQ200289</v>
      </c>
      <c r="CA965" s="170" t="str">
        <f aca="false">IF(BX965&lt;&gt;"",IF(ISNUMBER(FIND(".",BX965)),RIGHT(BX965,LEN(BX965)-FIND(".",BX965)),""),"")</f>
        <v/>
      </c>
      <c r="CB965" s="212"/>
      <c r="CC965" s="170" t="str">
        <f aca="false">A965</f>
        <v>DQ200289</v>
      </c>
      <c r="CD965" s="178" t="s">
        <v>339</v>
      </c>
      <c r="CE965" s="178" t="s">
        <v>340</v>
      </c>
      <c r="CF965" s="178" t="s">
        <v>341</v>
      </c>
      <c r="CG965" s="212"/>
      <c r="CH965" s="179"/>
      <c r="CI965" s="179"/>
      <c r="CJ965" s="179"/>
      <c r="CK965" s="212"/>
      <c r="CL965" s="212"/>
      <c r="CM965" s="170" t="str">
        <f aca="false">F965</f>
        <v>HEV/HU/NL/2005-0756</v>
      </c>
      <c r="CN965" s="170" t="str">
        <f aca="false">IF(G965="","",G965)</f>
        <v/>
      </c>
      <c r="CO965" s="170" t="str">
        <f aca="false">CONCATENATE(H965,":",L965)</f>
        <v>Netherlands:</v>
      </c>
      <c r="CP965" s="170" t="str">
        <f aca="false">CONCATENATE(IF(Q965="","",CONCATENATE(Q965,"-")),IF(P965="","",CONCATENATE(P965,"-")),IF(O965="","",O965))</f>
        <v>2005</v>
      </c>
      <c r="CQ965" s="170" t="str">
        <f aca="false">IF(N965="","",N965)</f>
        <v/>
      </c>
      <c r="CR965" s="170" t="n">
        <f aca="false">C965</f>
        <v>3</v>
      </c>
      <c r="CS965" s="229" t="str">
        <f aca="false">D965</f>
        <v>3c</v>
      </c>
      <c r="CT965" s="170" t="str">
        <f aca="false">CONCATENATE(CD965," strain ",CM965," ",CL965,", partial cds")</f>
        <v>Hepatitis E virus strain HEV/HU/NL/2005-0756 , partial cds</v>
      </c>
    </row>
    <row r="966" customFormat="false" ht="11.9" hidden="false" customHeight="true" outlineLevel="0" collapsed="false">
      <c r="A966" s="154" t="s">
        <v>2326</v>
      </c>
      <c r="B966" s="147" t="n">
        <v>3</v>
      </c>
      <c r="C966" s="243" t="n">
        <v>3</v>
      </c>
      <c r="D966" s="149" t="s">
        <v>947</v>
      </c>
      <c r="E966" s="150" t="s">
        <v>949</v>
      </c>
      <c r="F966" s="154" t="s">
        <v>2327</v>
      </c>
      <c r="G966" s="212"/>
      <c r="H966" s="146" t="s">
        <v>537</v>
      </c>
      <c r="I966" s="153" t="s">
        <v>538</v>
      </c>
      <c r="J966" s="146" t="s">
        <v>395</v>
      </c>
      <c r="K966" s="212"/>
      <c r="L966" s="212"/>
      <c r="M966" s="157" t="s">
        <v>348</v>
      </c>
      <c r="N966" s="216"/>
      <c r="O966" s="232" t="n">
        <v>2005</v>
      </c>
      <c r="P966" s="212"/>
      <c r="Q966" s="212"/>
      <c r="R966" s="212"/>
      <c r="S966" s="212"/>
      <c r="T966" s="214"/>
      <c r="U966" s="215"/>
      <c r="V966" s="209"/>
      <c r="W966" s="217"/>
      <c r="AA966" s="250" t="s">
        <v>947</v>
      </c>
      <c r="AB966" s="217"/>
      <c r="AC966" s="217"/>
      <c r="AG966" s="166" t="s">
        <v>511</v>
      </c>
      <c r="AH966" s="164" t="n">
        <v>6567</v>
      </c>
      <c r="AI966" s="164" t="n">
        <v>6714</v>
      </c>
      <c r="AJ966" s="219" t="n">
        <f aca="false">SeqEnd-SeqBeg+1</f>
        <v>148</v>
      </c>
      <c r="AK966" s="220" t="n">
        <f aca="false">AND( SeqBeg&lt;=Beg  , End &lt;=SeqEnd )</f>
        <v>0</v>
      </c>
      <c r="AL966" s="212"/>
      <c r="AM966" s="212"/>
      <c r="AN966" s="221"/>
      <c r="AT966" s="147" t="s">
        <v>103</v>
      </c>
      <c r="AU966" s="146"/>
      <c r="AV966" s="212"/>
      <c r="AW966" s="222" t="str">
        <f aca="false">HYPERLINK(CONCATENATE("http://www.ncbi.nlm.nih.gov/nuccore/",BM966),BM966)</f>
        <v>DQ200293</v>
      </c>
      <c r="AX966" s="219" t="str">
        <f aca="false">CONCATENATE(D966,IF(I966="","",CONCATENATE(".",I966)),IF(K966="","",CONCATENATE(".",K966)),IF(M966="","",CONCATENATE(".",M966)),IF(R966="","",CONCATENATE(".",R966)),IF(U966="","","(*)"))</f>
        <v>3c.NLD.hum</v>
      </c>
      <c r="AY966" s="170" t="str">
        <f aca="false">CONCATENATE(BM966,".",BN966)</f>
        <v>DQ200293.HEV/HU/NL/2005-1169</v>
      </c>
      <c r="AZ966" s="171" t="str">
        <f aca="false">IF(AV966="",IF(ISNUMBER(FIND(".",A966)),LEFT(A966,FIND(".",A966)-1),A966),AV966)</f>
        <v>DQ200293</v>
      </c>
      <c r="BA966" s="171" t="str">
        <f aca="false">IF(ISNUMBER(FIND("-",AZ966)),LEFT(AZ966,FIND("-",AZ966)-1),AZ966)</f>
        <v>DQ200293</v>
      </c>
      <c r="BB966" s="170" t="str">
        <f aca="false"> MEGAname &amp; "="</f>
        <v>DQ200293=</v>
      </c>
      <c r="BC966" s="170" t="str">
        <f aca="false">Clear &amp; IF(span ,"Span","out")</f>
        <v>DQ200293=out</v>
      </c>
      <c r="BD966" s="170" t="str">
        <f aca="false">Clear &amp; IF(span, IF(B966=".","Selected",B966),"out")</f>
        <v>DQ200293=out</v>
      </c>
      <c r="BE966" s="170" t="str">
        <f aca="false">Clear &amp; Strain</f>
        <v>DQ200293=HEV/HU/NL/2005-1169</v>
      </c>
      <c r="BF966" s="170" t="str">
        <f aca="false">CONCATENATE(A966,"=",F966,". ",AX966,IF(AB966="","",CONCATENATE(".",AB966)))</f>
        <v>DQ200293=HEV/HU/NL/2005-1169. 3c.NLD.hum</v>
      </c>
      <c r="BG966" s="170" t="str">
        <f aca="false">CONCATENATE(A966,"=",F966,". ",AX966)</f>
        <v>DQ200293=HEV/HU/NL/2005-1169. 3c.NLD.hum</v>
      </c>
      <c r="BH966" s="170" t="str">
        <f aca="false">CONCATENATE(A966,"=",AX966)</f>
        <v>DQ200293=3c.NLD.hum</v>
      </c>
      <c r="BI966" s="170" t="str">
        <f aca="false">CONCATENATE(A966,"=",ComForSubtype,D966)</f>
        <v>DQ200293=3c</v>
      </c>
      <c r="BJ966" s="170" t="str">
        <f aca="false">CONCATENATE(A966,"=",E966)</f>
        <v>DQ200293=3chi</v>
      </c>
      <c r="BK966" s="170" t="str">
        <f aca="false">CONCATENATE(A966,"=",C966)</f>
        <v>DQ200293=3</v>
      </c>
      <c r="BL966" s="170" t="str">
        <f aca="false">CONCATENATE(D966,"=")</f>
        <v>3c=</v>
      </c>
      <c r="BM966" s="223" t="str">
        <f aca="false">IF(BA966="XX","",BA966)</f>
        <v>DQ200293</v>
      </c>
      <c r="BN966" s="224" t="str">
        <f aca="false">CONCATENATE(IF(F966="","",F966),IF(G966="","",CONCATENATE(" / ",G966)))</f>
        <v>HEV/HU/NL/2005-1169</v>
      </c>
      <c r="BO966" s="225" t="str">
        <f aca="false">AX966</f>
        <v>3c.NLD.hum</v>
      </c>
      <c r="BP966" s="226" t="str">
        <f aca="false">IF(V966="","",V966)</f>
        <v/>
      </c>
      <c r="BQ966" s="226" t="str">
        <f aca="false">IF(W966="","",CONCATENATE(W966,IF(LEFT(AO966,1)="s","+","")))</f>
        <v/>
      </c>
      <c r="BR966" s="226" t="str">
        <f aca="false">IF(X966="","",CONCATENATE(X966,IF(LEFT(AQ966,1)="s","+","")))</f>
        <v/>
      </c>
      <c r="BS966" s="226" t="str">
        <f aca="false">IF(Y966="","",CONCATENATE(Y966,IF(LEFT(AR966,1)="s","+","")))</f>
        <v/>
      </c>
      <c r="BT966" s="226" t="str">
        <f aca="false">IF(Z966="","",CONCATENATE(Z966,IF(LEFT(AS966,1)="s","+","")))</f>
        <v/>
      </c>
      <c r="BU966" s="227" t="str">
        <f aca="false">IF(AA966="","",CONCATENATE(AA966,IF(LEFT(AT966,1)="s","+","")))</f>
        <v>3c</v>
      </c>
      <c r="BV966" s="212"/>
      <c r="BW966" s="177" t="s">
        <v>2328</v>
      </c>
      <c r="BX966" s="170" t="str">
        <f aca="false">IF(BW966&lt;&gt;"",IF(ISNUMBER(FIND("=",BW966)),LEFT(BW966,FIND("=",BW966)-1),BW966),BW966)</f>
        <v>DQ200293</v>
      </c>
      <c r="BY966" s="170" t="str">
        <f aca="false">IF(BW966&lt;&gt;"",IF(ISNUMBER(FIND("=",BW966)),RIGHT(BW966,LEN(BW966)-FIND("=",BW966)),""),"")</f>
        <v>3c</v>
      </c>
      <c r="BZ966" s="170" t="str">
        <f aca="false">IF(BX966&lt;&gt;"",IF(ISNUMBER(FIND(".",BX966)),LEFT(BX966,FIND(".",BX966)-1),BX966),BX966)</f>
        <v>DQ200293</v>
      </c>
      <c r="CA966" s="170" t="str">
        <f aca="false">IF(BX966&lt;&gt;"",IF(ISNUMBER(FIND(".",BX966)),RIGHT(BX966,LEN(BX966)-FIND(".",BX966)),""),"")</f>
        <v/>
      </c>
      <c r="CB966" s="212"/>
      <c r="CC966" s="170" t="str">
        <f aca="false">A966</f>
        <v>DQ200293</v>
      </c>
      <c r="CD966" s="178" t="s">
        <v>339</v>
      </c>
      <c r="CE966" s="178" t="s">
        <v>340</v>
      </c>
      <c r="CF966" s="178" t="s">
        <v>341</v>
      </c>
      <c r="CG966" s="212"/>
      <c r="CH966" s="179"/>
      <c r="CI966" s="179"/>
      <c r="CJ966" s="179"/>
      <c r="CK966" s="212"/>
      <c r="CL966" s="212"/>
      <c r="CM966" s="170" t="str">
        <f aca="false">F966</f>
        <v>HEV/HU/NL/2005-1169</v>
      </c>
      <c r="CN966" s="170" t="str">
        <f aca="false">IF(G966="","",G966)</f>
        <v/>
      </c>
      <c r="CO966" s="170" t="str">
        <f aca="false">CONCATENATE(H966,":",L966)</f>
        <v>Netherlands:</v>
      </c>
      <c r="CP966" s="170" t="str">
        <f aca="false">CONCATENATE(IF(Q966="","",CONCATENATE(Q966,"-")),IF(P966="","",CONCATENATE(P966,"-")),IF(O966="","",O966))</f>
        <v>2005</v>
      </c>
      <c r="CQ966" s="170" t="str">
        <f aca="false">IF(N966="","",N966)</f>
        <v/>
      </c>
      <c r="CR966" s="170" t="n">
        <f aca="false">C966</f>
        <v>3</v>
      </c>
      <c r="CS966" s="229" t="str">
        <f aca="false">D966</f>
        <v>3c</v>
      </c>
      <c r="CT966" s="170" t="str">
        <f aca="false">CONCATENATE(CD966," strain ",CM966," ",CL966,", partial cds")</f>
        <v>Hepatitis E virus strain HEV/HU/NL/2005-1169 , partial cds</v>
      </c>
    </row>
    <row r="967" customFormat="false" ht="11.9" hidden="false" customHeight="true" outlineLevel="0" collapsed="false">
      <c r="A967" s="154" t="s">
        <v>2329</v>
      </c>
      <c r="B967" s="147" t="n">
        <v>3</v>
      </c>
      <c r="C967" s="243" t="n">
        <v>3</v>
      </c>
      <c r="D967" s="149" t="s">
        <v>947</v>
      </c>
      <c r="E967" s="150" t="s">
        <v>949</v>
      </c>
      <c r="F967" s="154" t="s">
        <v>2330</v>
      </c>
      <c r="G967" s="212"/>
      <c r="H967" s="146" t="s">
        <v>537</v>
      </c>
      <c r="I967" s="153" t="s">
        <v>538</v>
      </c>
      <c r="J967" s="146" t="s">
        <v>395</v>
      </c>
      <c r="K967" s="212"/>
      <c r="L967" s="212"/>
      <c r="M967" s="157" t="s">
        <v>348</v>
      </c>
      <c r="N967" s="216"/>
      <c r="O967" s="232" t="n">
        <v>2005</v>
      </c>
      <c r="P967" s="212"/>
      <c r="Q967" s="212"/>
      <c r="R967" s="212"/>
      <c r="S967" s="232" t="n">
        <v>148</v>
      </c>
      <c r="T967" s="214"/>
      <c r="U967" s="215"/>
      <c r="V967" s="209"/>
      <c r="W967" s="217"/>
      <c r="AA967" s="250" t="s">
        <v>947</v>
      </c>
      <c r="AB967" s="217"/>
      <c r="AC967" s="217"/>
      <c r="AG967" s="166" t="s">
        <v>511</v>
      </c>
      <c r="AH967" s="164" t="n">
        <v>6567</v>
      </c>
      <c r="AI967" s="164" t="n">
        <v>6714</v>
      </c>
      <c r="AJ967" s="219" t="n">
        <f aca="false">SeqEnd-SeqBeg+1</f>
        <v>148</v>
      </c>
      <c r="AK967" s="220" t="n">
        <f aca="false">AND( SeqBeg&lt;=Beg  , End &lt;=SeqEnd )</f>
        <v>0</v>
      </c>
      <c r="AL967" s="212"/>
      <c r="AM967" s="212"/>
      <c r="AN967" s="221"/>
      <c r="AT967" s="147" t="s">
        <v>103</v>
      </c>
      <c r="AU967" s="146"/>
      <c r="AV967" s="212"/>
      <c r="AW967" s="222" t="str">
        <f aca="false">HYPERLINK(CONCATENATE("http://www.ncbi.nlm.nih.gov/nuccore/",BM967),BM967)</f>
        <v>AB385844</v>
      </c>
      <c r="AX967" s="219" t="str">
        <f aca="false">CONCATENATE(D967,IF(I967="","",CONCATENATE(".",I967)),IF(K967="","",CONCATENATE(".",K967)),IF(M967="","",CONCATENATE(".",M967)),IF(R967="","",CONCATENATE(".",R967)),IF(U967="","","(*)"))</f>
        <v>3c.NLD.hum</v>
      </c>
      <c r="AY967" s="170" t="str">
        <f aca="false">CONCATENATE(BM967,".",BN967)</f>
        <v>AB385844.HEV/HU/NL/2005-5810</v>
      </c>
      <c r="AZ967" s="171" t="str">
        <f aca="false">IF(AV967="",IF(ISNUMBER(FIND(".",A967)),LEFT(A967,FIND(".",A967)-1),A967),AV967)</f>
        <v>AB385844</v>
      </c>
      <c r="BA967" s="171" t="str">
        <f aca="false">IF(ISNUMBER(FIND("-",AZ967)),LEFT(AZ967,FIND("-",AZ967)-1),AZ967)</f>
        <v>AB385844</v>
      </c>
      <c r="BB967" s="170" t="str">
        <f aca="false"> MEGAname &amp; "="</f>
        <v>AB385844=</v>
      </c>
      <c r="BC967" s="170" t="str">
        <f aca="false">Clear &amp; IF(span ,"Span","out")</f>
        <v>AB385844=out</v>
      </c>
      <c r="BD967" s="170" t="str">
        <f aca="false">Clear &amp; IF(span, IF(B967=".","Selected",B967),"out")</f>
        <v>AB385844=out</v>
      </c>
      <c r="BE967" s="170" t="str">
        <f aca="false">Clear &amp; Strain</f>
        <v>AB385844=HEV/HU/NL/2005-5810</v>
      </c>
      <c r="BF967" s="170" t="str">
        <f aca="false">CONCATENATE(A967,"=",F967,". ",AX967,IF(AB967="","",CONCATENATE(".",AB967)))</f>
        <v>AB385844=HEV/HU/NL/2005-5810. 3c.NLD.hum</v>
      </c>
      <c r="BG967" s="170" t="str">
        <f aca="false">CONCATENATE(A967,"=",F967,". ",AX967)</f>
        <v>AB385844=HEV/HU/NL/2005-5810. 3c.NLD.hum</v>
      </c>
      <c r="BH967" s="170" t="str">
        <f aca="false">CONCATENATE(A967,"=",AX967)</f>
        <v>AB385844=3c.NLD.hum</v>
      </c>
      <c r="BI967" s="170" t="str">
        <f aca="false">CONCATENATE(A967,"=",ComForSubtype,D967)</f>
        <v>AB385844=3c</v>
      </c>
      <c r="BJ967" s="170" t="str">
        <f aca="false">CONCATENATE(A967,"=",E967)</f>
        <v>AB385844=3chi</v>
      </c>
      <c r="BK967" s="170" t="str">
        <f aca="false">CONCATENATE(A967,"=",C967)</f>
        <v>AB385844=3</v>
      </c>
      <c r="BL967" s="170" t="str">
        <f aca="false">CONCATENATE(D967,"=")</f>
        <v>3c=</v>
      </c>
      <c r="BM967" s="223" t="str">
        <f aca="false">IF(BA967="XX","",BA967)</f>
        <v>AB385844</v>
      </c>
      <c r="BN967" s="224" t="str">
        <f aca="false">CONCATENATE(IF(F967="","",F967),IF(G967="","",CONCATENATE(" / ",G967)))</f>
        <v>HEV/HU/NL/2005-5810</v>
      </c>
      <c r="BO967" s="225" t="str">
        <f aca="false">AX967</f>
        <v>3c.NLD.hum</v>
      </c>
      <c r="BP967" s="226" t="str">
        <f aca="false">IF(V967="","",V967)</f>
        <v/>
      </c>
      <c r="BQ967" s="226" t="str">
        <f aca="false">IF(W967="","",CONCATENATE(W967,IF(LEFT(AO967,1)="s","+","")))</f>
        <v/>
      </c>
      <c r="BR967" s="226" t="str">
        <f aca="false">IF(X967="","",CONCATENATE(X967,IF(LEFT(AQ967,1)="s","+","")))</f>
        <v/>
      </c>
      <c r="BS967" s="226" t="str">
        <f aca="false">IF(Y967="","",CONCATENATE(Y967,IF(LEFT(AR967,1)="s","+","")))</f>
        <v/>
      </c>
      <c r="BT967" s="226" t="str">
        <f aca="false">IF(Z967="","",CONCATENATE(Z967,IF(LEFT(AS967,1)="s","+","")))</f>
        <v/>
      </c>
      <c r="BU967" s="227" t="str">
        <f aca="false">IF(AA967="","",CONCATENATE(AA967,IF(LEFT(AT967,1)="s","+","")))</f>
        <v>3c</v>
      </c>
      <c r="BV967" s="212"/>
      <c r="BW967" s="177" t="s">
        <v>2331</v>
      </c>
      <c r="BX967" s="170" t="str">
        <f aca="false">IF(BW967&lt;&gt;"",IF(ISNUMBER(FIND("=",BW967)),LEFT(BW967,FIND("=",BW967)-1),BW967),BW967)</f>
        <v>AB385844</v>
      </c>
      <c r="BY967" s="170" t="str">
        <f aca="false">IF(BW967&lt;&gt;"",IF(ISNUMBER(FIND("=",BW967)),RIGHT(BW967,LEN(BW967)-FIND("=",BW967)),""),"")</f>
        <v>3c</v>
      </c>
      <c r="BZ967" s="170" t="str">
        <f aca="false">IF(BX967&lt;&gt;"",IF(ISNUMBER(FIND(".",BX967)),LEFT(BX967,FIND(".",BX967)-1),BX967),BX967)</f>
        <v>AB385844</v>
      </c>
      <c r="CA967" s="170" t="str">
        <f aca="false">IF(BX967&lt;&gt;"",IF(ISNUMBER(FIND(".",BX967)),RIGHT(BX967,LEN(BX967)-FIND(".",BX967)),""),"")</f>
        <v/>
      </c>
      <c r="CB967" s="212"/>
      <c r="CC967" s="170" t="str">
        <f aca="false">A967</f>
        <v>AB385844</v>
      </c>
      <c r="CD967" s="178" t="s">
        <v>339</v>
      </c>
      <c r="CE967" s="178" t="s">
        <v>340</v>
      </c>
      <c r="CF967" s="178" t="s">
        <v>341</v>
      </c>
      <c r="CG967" s="212"/>
      <c r="CH967" s="179"/>
      <c r="CI967" s="179"/>
      <c r="CJ967" s="179"/>
      <c r="CK967" s="212"/>
      <c r="CL967" s="212"/>
      <c r="CM967" s="170" t="str">
        <f aca="false">F967</f>
        <v>HEV/HU/NL/2005-5810</v>
      </c>
      <c r="CN967" s="170" t="str">
        <f aca="false">IF(G967="","",G967)</f>
        <v/>
      </c>
      <c r="CO967" s="170" t="str">
        <f aca="false">CONCATENATE(H967,":",L967)</f>
        <v>Netherlands:</v>
      </c>
      <c r="CP967" s="170" t="str">
        <f aca="false">CONCATENATE(IF(Q967="","",CONCATENATE(Q967,"-")),IF(P967="","",CONCATENATE(P967,"-")),IF(O966="","",O966))</f>
        <v>2005</v>
      </c>
      <c r="CQ967" s="170" t="str">
        <f aca="false">IF(N967="","",N967)</f>
        <v/>
      </c>
      <c r="CR967" s="170" t="n">
        <f aca="false">C967</f>
        <v>3</v>
      </c>
      <c r="CS967" s="229" t="str">
        <f aca="false">D967</f>
        <v>3c</v>
      </c>
      <c r="CT967" s="170" t="str">
        <f aca="false">CONCATENATE(CD967," strain ",CM967," ",CL967,", partial cds")</f>
        <v>Hepatitis E virus strain HEV/HU/NL/2005-5810 , partial cds</v>
      </c>
    </row>
    <row r="968" customFormat="false" ht="11.9" hidden="false" customHeight="true" outlineLevel="0" collapsed="false">
      <c r="A968" s="154" t="s">
        <v>2332</v>
      </c>
      <c r="B968" s="147" t="n">
        <v>3</v>
      </c>
      <c r="C968" s="243" t="n">
        <v>3</v>
      </c>
      <c r="D968" s="149" t="s">
        <v>947</v>
      </c>
      <c r="E968" s="150" t="s">
        <v>949</v>
      </c>
      <c r="F968" s="154" t="s">
        <v>2333</v>
      </c>
      <c r="G968" s="212"/>
      <c r="H968" s="146" t="s">
        <v>537</v>
      </c>
      <c r="I968" s="153" t="s">
        <v>538</v>
      </c>
      <c r="J968" s="146" t="s">
        <v>395</v>
      </c>
      <c r="K968" s="212"/>
      <c r="L968" s="212"/>
      <c r="M968" s="157" t="s">
        <v>348</v>
      </c>
      <c r="N968" s="216"/>
      <c r="O968" s="232" t="n">
        <v>2006</v>
      </c>
      <c r="P968" s="212"/>
      <c r="Q968" s="212"/>
      <c r="R968" s="212"/>
      <c r="S968" s="232" t="n">
        <v>148</v>
      </c>
      <c r="T968" s="214"/>
      <c r="U968" s="215"/>
      <c r="V968" s="209"/>
      <c r="W968" s="217"/>
      <c r="X968" s="365"/>
      <c r="Z968" s="147"/>
      <c r="AA968" s="250" t="s">
        <v>947</v>
      </c>
      <c r="AB968" s="217"/>
      <c r="AC968" s="217"/>
      <c r="AG968" s="166" t="s">
        <v>511</v>
      </c>
      <c r="AH968" s="164" t="n">
        <v>6567</v>
      </c>
      <c r="AI968" s="164" t="n">
        <v>6714</v>
      </c>
      <c r="AJ968" s="219" t="n">
        <f aca="false">SeqEnd-SeqBeg+1</f>
        <v>148</v>
      </c>
      <c r="AK968" s="220" t="n">
        <f aca="false">AND( SeqBeg&lt;=Beg  , End &lt;=SeqEnd )</f>
        <v>0</v>
      </c>
      <c r="AL968" s="212"/>
      <c r="AM968" s="212"/>
      <c r="AN968" s="221"/>
      <c r="AT968" s="147" t="s">
        <v>103</v>
      </c>
      <c r="AU968" s="146"/>
      <c r="AV968" s="212"/>
      <c r="AW968" s="222" t="str">
        <f aca="false">HYPERLINK(CONCATENATE("http://www.ncbi.nlm.nih.gov/nuccore/",BM968),BM968)</f>
        <v>AB385847</v>
      </c>
      <c r="AX968" s="219" t="str">
        <f aca="false">CONCATENATE(D968,IF(I968="","",CONCATENATE(".",I968)),IF(K968="","",CONCATENATE(".",K968)),IF(M968="","",CONCATENATE(".",M968)),IF(R968="","",CONCATENATE(".",R968)),IF(U968="","","(*)"))</f>
        <v>3c.NLD.hum</v>
      </c>
      <c r="AY968" s="170" t="str">
        <f aca="false">CONCATENATE(BM968,".",BN968)</f>
        <v>AB385847.HEV/HU/NL/2006-0053</v>
      </c>
      <c r="AZ968" s="171" t="str">
        <f aca="false">IF(AV968="",IF(ISNUMBER(FIND(".",A968)),LEFT(A968,FIND(".",A968)-1),A968),AV968)</f>
        <v>AB385847</v>
      </c>
      <c r="BA968" s="171" t="str">
        <f aca="false">IF(ISNUMBER(FIND("-",AZ968)),LEFT(AZ968,FIND("-",AZ968)-1),AZ968)</f>
        <v>AB385847</v>
      </c>
      <c r="BB968" s="170" t="str">
        <f aca="false"> MEGAname &amp; "="</f>
        <v>AB385847=</v>
      </c>
      <c r="BC968" s="170" t="str">
        <f aca="false">Clear &amp; IF(span ,"Span","out")</f>
        <v>AB385847=out</v>
      </c>
      <c r="BD968" s="170" t="str">
        <f aca="false">Clear &amp; IF(span, IF(B968=".","Selected",B968),"out")</f>
        <v>AB385847=out</v>
      </c>
      <c r="BE968" s="170" t="str">
        <f aca="false">Clear &amp; Strain</f>
        <v>AB385847=HEV/HU/NL/2006-0053</v>
      </c>
      <c r="BF968" s="170" t="str">
        <f aca="false">CONCATENATE(A968,"=",F968,". ",AX968,IF(AB968="","",CONCATENATE(".",AB968)))</f>
        <v>AB385847=HEV/HU/NL/2006-0053. 3c.NLD.hum</v>
      </c>
      <c r="BG968" s="170" t="str">
        <f aca="false">CONCATENATE(A968,"=",F968,". ",AX968)</f>
        <v>AB385847=HEV/HU/NL/2006-0053. 3c.NLD.hum</v>
      </c>
      <c r="BH968" s="170" t="str">
        <f aca="false">CONCATENATE(A968,"=",AX968)</f>
        <v>AB385847=3c.NLD.hum</v>
      </c>
      <c r="BI968" s="170" t="str">
        <f aca="false">CONCATENATE(A968,"=",ComForSubtype,D968)</f>
        <v>AB385847=3c</v>
      </c>
      <c r="BJ968" s="170" t="str">
        <f aca="false">CONCATENATE(A968,"=",E968)</f>
        <v>AB385847=3chi</v>
      </c>
      <c r="BK968" s="170" t="str">
        <f aca="false">CONCATENATE(A968,"=",C968)</f>
        <v>AB385847=3</v>
      </c>
      <c r="BL968" s="170" t="str">
        <f aca="false">CONCATENATE(D968,"=")</f>
        <v>3c=</v>
      </c>
      <c r="BM968" s="223" t="str">
        <f aca="false">IF(BA968="XX","",BA968)</f>
        <v>AB385847</v>
      </c>
      <c r="BN968" s="224" t="str">
        <f aca="false">CONCATENATE(IF(F968="","",F968),IF(G968="","",CONCATENATE(" / ",G968)))</f>
        <v>HEV/HU/NL/2006-0053</v>
      </c>
      <c r="BO968" s="225" t="str">
        <f aca="false">AX968</f>
        <v>3c.NLD.hum</v>
      </c>
      <c r="BP968" s="226" t="str">
        <f aca="false">IF(V968="","",V968)</f>
        <v/>
      </c>
      <c r="BQ968" s="226" t="str">
        <f aca="false">IF(W968="","",CONCATENATE(W968,IF(LEFT(AO968,1)="s","+","")))</f>
        <v/>
      </c>
      <c r="BR968" s="226" t="str">
        <f aca="false">IF(X968="","",CONCATENATE(X968,IF(LEFT(AQ968,1)="s","+","")))</f>
        <v/>
      </c>
      <c r="BS968" s="226" t="str">
        <f aca="false">IF(Y968="","",CONCATENATE(Y968,IF(LEFT(AR968,1)="s","+","")))</f>
        <v/>
      </c>
      <c r="BT968" s="226" t="str">
        <f aca="false">IF(Z968="","",CONCATENATE(Z968,IF(LEFT(AS968,1)="s","+","")))</f>
        <v/>
      </c>
      <c r="BU968" s="227" t="str">
        <f aca="false">IF(AA968="","",CONCATENATE(AA968,IF(LEFT(AT968,1)="s","+","")))</f>
        <v>3c</v>
      </c>
      <c r="BV968" s="212"/>
      <c r="BW968" s="177" t="s">
        <v>2334</v>
      </c>
      <c r="BX968" s="170" t="str">
        <f aca="false">IF(BW968&lt;&gt;"",IF(ISNUMBER(FIND("=",BW968)),LEFT(BW968,FIND("=",BW968)-1),BW968),BW968)</f>
        <v>AB385847</v>
      </c>
      <c r="BY968" s="170" t="str">
        <f aca="false">IF(BW968&lt;&gt;"",IF(ISNUMBER(FIND("=",BW968)),RIGHT(BW968,LEN(BW968)-FIND("=",BW968)),""),"")</f>
        <v>3c</v>
      </c>
      <c r="BZ968" s="170" t="str">
        <f aca="false">IF(BX968&lt;&gt;"",IF(ISNUMBER(FIND(".",BX968)),LEFT(BX968,FIND(".",BX968)-1),BX968),BX968)</f>
        <v>AB385847</v>
      </c>
      <c r="CA968" s="170" t="str">
        <f aca="false">IF(BX968&lt;&gt;"",IF(ISNUMBER(FIND(".",BX968)),RIGHT(BX968,LEN(BX968)-FIND(".",BX968)),""),"")</f>
        <v/>
      </c>
      <c r="CB968" s="212"/>
      <c r="CC968" s="170" t="str">
        <f aca="false">A968</f>
        <v>AB385847</v>
      </c>
      <c r="CD968" s="178" t="s">
        <v>339</v>
      </c>
      <c r="CE968" s="178" t="s">
        <v>340</v>
      </c>
      <c r="CF968" s="178" t="s">
        <v>341</v>
      </c>
      <c r="CG968" s="212"/>
      <c r="CH968" s="179"/>
      <c r="CI968" s="179"/>
      <c r="CJ968" s="179"/>
      <c r="CK968" s="212"/>
      <c r="CL968" s="212"/>
      <c r="CM968" s="170" t="str">
        <f aca="false">F968</f>
        <v>HEV/HU/NL/2006-0053</v>
      </c>
      <c r="CN968" s="170" t="str">
        <f aca="false">IF(G968="","",G968)</f>
        <v/>
      </c>
      <c r="CO968" s="170" t="str">
        <f aca="false">CONCATENATE(H968,":",L968)</f>
        <v>Netherlands:</v>
      </c>
      <c r="CP968" s="170" t="str">
        <f aca="false">CONCATENATE(IF(Q968="","",CONCATENATE(Q968,"-")),IF(P968="","",CONCATENATE(P968,"-")),IF(O967="","",O967))</f>
        <v>2005</v>
      </c>
      <c r="CQ968" s="170" t="str">
        <f aca="false">IF(N968="","",N968)</f>
        <v/>
      </c>
      <c r="CR968" s="170" t="n">
        <f aca="false">C968</f>
        <v>3</v>
      </c>
      <c r="CS968" s="229" t="str">
        <f aca="false">D968</f>
        <v>3c</v>
      </c>
      <c r="CT968" s="170" t="str">
        <f aca="false">CONCATENATE(CD968," strain ",CM968," ",CL968,", partial cds")</f>
        <v>Hepatitis E virus strain HEV/HU/NL/2006-0053 , partial cds</v>
      </c>
    </row>
    <row r="969" customFormat="false" ht="11.9" hidden="false" customHeight="true" outlineLevel="0" collapsed="false">
      <c r="A969" s="154" t="s">
        <v>2335</v>
      </c>
      <c r="B969" s="147" t="n">
        <v>3</v>
      </c>
      <c r="C969" s="243" t="n">
        <v>3</v>
      </c>
      <c r="D969" s="149" t="s">
        <v>947</v>
      </c>
      <c r="E969" s="150" t="s">
        <v>949</v>
      </c>
      <c r="F969" s="154" t="s">
        <v>2336</v>
      </c>
      <c r="G969" s="212"/>
      <c r="H969" s="146" t="s">
        <v>537</v>
      </c>
      <c r="I969" s="153" t="s">
        <v>538</v>
      </c>
      <c r="J969" s="146" t="s">
        <v>395</v>
      </c>
      <c r="K969" s="212"/>
      <c r="L969" s="212"/>
      <c r="M969" s="157" t="s">
        <v>348</v>
      </c>
      <c r="N969" s="216"/>
      <c r="O969" s="232" t="n">
        <v>2006</v>
      </c>
      <c r="P969" s="212"/>
      <c r="Q969" s="212"/>
      <c r="R969" s="212"/>
      <c r="S969" s="232" t="n">
        <v>148</v>
      </c>
      <c r="T969" s="214"/>
      <c r="U969" s="215"/>
      <c r="V969" s="209"/>
      <c r="W969" s="217"/>
      <c r="AA969" s="250" t="s">
        <v>947</v>
      </c>
      <c r="AB969" s="217"/>
      <c r="AC969" s="217"/>
      <c r="AG969" s="166" t="s">
        <v>511</v>
      </c>
      <c r="AH969" s="164" t="n">
        <v>6567</v>
      </c>
      <c r="AI969" s="164" t="n">
        <v>6714</v>
      </c>
      <c r="AJ969" s="219" t="n">
        <f aca="false">SeqEnd-SeqBeg+1</f>
        <v>148</v>
      </c>
      <c r="AK969" s="220" t="n">
        <f aca="false">AND( SeqBeg&lt;=Beg  , End &lt;=SeqEnd )</f>
        <v>0</v>
      </c>
      <c r="AL969" s="212"/>
      <c r="AM969" s="212"/>
      <c r="AN969" s="221"/>
      <c r="AT969" s="147" t="s">
        <v>103</v>
      </c>
      <c r="AU969" s="146"/>
      <c r="AV969" s="212"/>
      <c r="AW969" s="222" t="str">
        <f aca="false">HYPERLINK(CONCATENATE("http://www.ncbi.nlm.nih.gov/nuccore/",BM969),BM969)</f>
        <v>AB385848</v>
      </c>
      <c r="AX969" s="219" t="str">
        <f aca="false">CONCATENATE(D969,IF(I969="","",CONCATENATE(".",I969)),IF(K969="","",CONCATENATE(".",K969)),IF(M969="","",CONCATENATE(".",M969)),IF(R969="","",CONCATENATE(".",R969)),IF(U969="","","(*)"))</f>
        <v>3c.NLD.hum</v>
      </c>
      <c r="AY969" s="170" t="str">
        <f aca="false">CONCATENATE(BM969,".",BN969)</f>
        <v>AB385848.HEV/HU/NL/2006-0083</v>
      </c>
      <c r="AZ969" s="171" t="str">
        <f aca="false">IF(AV969="",IF(ISNUMBER(FIND(".",A969)),LEFT(A969,FIND(".",A969)-1),A969),AV969)</f>
        <v>AB385848</v>
      </c>
      <c r="BA969" s="171" t="str">
        <f aca="false">IF(ISNUMBER(FIND("-",AZ969)),LEFT(AZ969,FIND("-",AZ969)-1),AZ969)</f>
        <v>AB385848</v>
      </c>
      <c r="BB969" s="170" t="str">
        <f aca="false"> MEGAname &amp; "="</f>
        <v>AB385848=</v>
      </c>
      <c r="BC969" s="170" t="str">
        <f aca="false">Clear &amp; IF(span ,"Span","out")</f>
        <v>AB385848=out</v>
      </c>
      <c r="BD969" s="170" t="str">
        <f aca="false">Clear &amp; IF(span, IF(B969=".","Selected",B969),"out")</f>
        <v>AB385848=out</v>
      </c>
      <c r="BE969" s="170" t="str">
        <f aca="false">Clear &amp; Strain</f>
        <v>AB385848=HEV/HU/NL/2006-0083</v>
      </c>
      <c r="BF969" s="170" t="str">
        <f aca="false">CONCATENATE(A969,"=",F969,". ",AX969,IF(AB969="","",CONCATENATE(".",AB969)))</f>
        <v>AB385848=HEV/HU/NL/2006-0083. 3c.NLD.hum</v>
      </c>
      <c r="BG969" s="170" t="str">
        <f aca="false">CONCATENATE(A969,"=",F969,". ",AX969)</f>
        <v>AB385848=HEV/HU/NL/2006-0083. 3c.NLD.hum</v>
      </c>
      <c r="BH969" s="170" t="str">
        <f aca="false">CONCATENATE(A969,"=",AX969)</f>
        <v>AB385848=3c.NLD.hum</v>
      </c>
      <c r="BI969" s="170" t="str">
        <f aca="false">CONCATENATE(A969,"=",ComForSubtype,D969)</f>
        <v>AB385848=3c</v>
      </c>
      <c r="BJ969" s="170" t="str">
        <f aca="false">CONCATENATE(A969,"=",E969)</f>
        <v>AB385848=3chi</v>
      </c>
      <c r="BK969" s="170" t="str">
        <f aca="false">CONCATENATE(A969,"=",C969)</f>
        <v>AB385848=3</v>
      </c>
      <c r="BL969" s="170" t="str">
        <f aca="false">CONCATENATE(D969,"=")</f>
        <v>3c=</v>
      </c>
      <c r="BM969" s="223" t="str">
        <f aca="false">IF(BA969="XX","",BA969)</f>
        <v>AB385848</v>
      </c>
      <c r="BN969" s="224" t="str">
        <f aca="false">CONCATENATE(IF(F969="","",F969),IF(G969="","",CONCATENATE(" / ",G969)))</f>
        <v>HEV/HU/NL/2006-0083</v>
      </c>
      <c r="BO969" s="225" t="str">
        <f aca="false">AX969</f>
        <v>3c.NLD.hum</v>
      </c>
      <c r="BP969" s="226" t="str">
        <f aca="false">IF(V969="","",V969)</f>
        <v/>
      </c>
      <c r="BQ969" s="226" t="str">
        <f aca="false">IF(W969="","",CONCATENATE(W969,IF(LEFT(AO969,1)="s","+","")))</f>
        <v/>
      </c>
      <c r="BR969" s="226" t="str">
        <f aca="false">IF(X969="","",CONCATENATE(X969,IF(LEFT(AQ969,1)="s","+","")))</f>
        <v/>
      </c>
      <c r="BS969" s="226" t="str">
        <f aca="false">IF(Y969="","",CONCATENATE(Y969,IF(LEFT(AR969,1)="s","+","")))</f>
        <v/>
      </c>
      <c r="BT969" s="226" t="str">
        <f aca="false">IF(Z969="","",CONCATENATE(Z969,IF(LEFT(AS969,1)="s","+","")))</f>
        <v/>
      </c>
      <c r="BU969" s="227" t="str">
        <f aca="false">IF(AA969="","",CONCATENATE(AA969,IF(LEFT(AT969,1)="s","+","")))</f>
        <v>3c</v>
      </c>
      <c r="BV969" s="212"/>
      <c r="BW969" s="177" t="s">
        <v>2337</v>
      </c>
      <c r="BX969" s="170" t="str">
        <f aca="false">IF(BW969&lt;&gt;"",IF(ISNUMBER(FIND("=",BW969)),LEFT(BW969,FIND("=",BW969)-1),BW969),BW969)</f>
        <v>AB385848</v>
      </c>
      <c r="BY969" s="170" t="str">
        <f aca="false">IF(BW969&lt;&gt;"",IF(ISNUMBER(FIND("=",BW969)),RIGHT(BW969,LEN(BW969)-FIND("=",BW969)),""),"")</f>
        <v>3c</v>
      </c>
      <c r="BZ969" s="170" t="str">
        <f aca="false">IF(BX969&lt;&gt;"",IF(ISNUMBER(FIND(".",BX969)),LEFT(BX969,FIND(".",BX969)-1),BX969),BX969)</f>
        <v>AB385848</v>
      </c>
      <c r="CA969" s="170" t="str">
        <f aca="false">IF(BX969&lt;&gt;"",IF(ISNUMBER(FIND(".",BX969)),RIGHT(BX969,LEN(BX969)-FIND(".",BX969)),""),"")</f>
        <v/>
      </c>
      <c r="CB969" s="212"/>
      <c r="CC969" s="170" t="str">
        <f aca="false">A969</f>
        <v>AB385848</v>
      </c>
      <c r="CD969" s="178" t="s">
        <v>339</v>
      </c>
      <c r="CE969" s="178" t="s">
        <v>340</v>
      </c>
      <c r="CF969" s="178" t="s">
        <v>341</v>
      </c>
      <c r="CG969" s="212"/>
      <c r="CH969" s="179"/>
      <c r="CI969" s="179"/>
      <c r="CJ969" s="179"/>
      <c r="CK969" s="212"/>
      <c r="CL969" s="212"/>
      <c r="CM969" s="170" t="str">
        <f aca="false">F969</f>
        <v>HEV/HU/NL/2006-0083</v>
      </c>
      <c r="CN969" s="170" t="str">
        <f aca="false">IF(G969="","",G969)</f>
        <v/>
      </c>
      <c r="CO969" s="170" t="str">
        <f aca="false">CONCATENATE(H969,":",L969)</f>
        <v>Netherlands:</v>
      </c>
      <c r="CP969" s="170" t="str">
        <f aca="false">CONCATENATE(IF(Q969="","",CONCATENATE(Q969,"-")),IF(P969="","",CONCATENATE(P969,"-")),IF(O968="","",O968))</f>
        <v>2006</v>
      </c>
      <c r="CQ969" s="170" t="str">
        <f aca="false">IF(N969="","",N969)</f>
        <v/>
      </c>
      <c r="CR969" s="170" t="n">
        <f aca="false">C969</f>
        <v>3</v>
      </c>
      <c r="CS969" s="229" t="str">
        <f aca="false">D969</f>
        <v>3c</v>
      </c>
      <c r="CT969" s="170" t="str">
        <f aca="false">CONCATENATE(CD969," strain ",CM969," ",CL969,", partial cds")</f>
        <v>Hepatitis E virus strain HEV/HU/NL/2006-0083 , partial cds</v>
      </c>
    </row>
    <row r="970" customFormat="false" ht="11.9" hidden="false" customHeight="true" outlineLevel="0" collapsed="false">
      <c r="A970" s="154" t="s">
        <v>2338</v>
      </c>
      <c r="B970" s="147" t="n">
        <v>3</v>
      </c>
      <c r="C970" s="243" t="n">
        <v>3</v>
      </c>
      <c r="D970" s="149" t="s">
        <v>947</v>
      </c>
      <c r="E970" s="150" t="s">
        <v>949</v>
      </c>
      <c r="F970" s="154" t="s">
        <v>2339</v>
      </c>
      <c r="G970" s="212"/>
      <c r="H970" s="146" t="s">
        <v>537</v>
      </c>
      <c r="I970" s="153" t="s">
        <v>538</v>
      </c>
      <c r="J970" s="146" t="s">
        <v>395</v>
      </c>
      <c r="K970" s="212"/>
      <c r="L970" s="212"/>
      <c r="M970" s="157" t="s">
        <v>348</v>
      </c>
      <c r="N970" s="216"/>
      <c r="O970" s="232" t="n">
        <v>2006</v>
      </c>
      <c r="P970" s="212"/>
      <c r="Q970" s="212"/>
      <c r="R970" s="212"/>
      <c r="S970" s="232" t="n">
        <v>148</v>
      </c>
      <c r="T970" s="214"/>
      <c r="U970" s="215"/>
      <c r="V970" s="209"/>
      <c r="W970" s="217"/>
      <c r="X970" s="147"/>
      <c r="Y970" s="147"/>
      <c r="AA970" s="250" t="s">
        <v>947</v>
      </c>
      <c r="AB970" s="217"/>
      <c r="AC970" s="217"/>
      <c r="AG970" s="166" t="s">
        <v>511</v>
      </c>
      <c r="AH970" s="164" t="n">
        <v>6567</v>
      </c>
      <c r="AI970" s="164" t="n">
        <v>6714</v>
      </c>
      <c r="AJ970" s="219" t="n">
        <f aca="false">SeqEnd-SeqBeg+1</f>
        <v>148</v>
      </c>
      <c r="AK970" s="220" t="n">
        <f aca="false">AND( SeqBeg&lt;=Beg  , End &lt;=SeqEnd )</f>
        <v>0</v>
      </c>
      <c r="AL970" s="212"/>
      <c r="AM970" s="212"/>
      <c r="AN970" s="221"/>
      <c r="AT970" s="147" t="s">
        <v>103</v>
      </c>
      <c r="AU970" s="146"/>
      <c r="AV970" s="212"/>
      <c r="AW970" s="222" t="str">
        <f aca="false">HYPERLINK(CONCATENATE("http://www.ncbi.nlm.nih.gov/nuccore/",BM970),BM970)</f>
        <v>AB385851</v>
      </c>
      <c r="AX970" s="219" t="str">
        <f aca="false">CONCATENATE(D970,IF(I970="","",CONCATENATE(".",I970)),IF(K970="","",CONCATENATE(".",K970)),IF(M970="","",CONCATENATE(".",M970)),IF(R970="","",CONCATENATE(".",R970)),IF(U970="","","(*)"))</f>
        <v>3c.NLD.hum</v>
      </c>
      <c r="AY970" s="170" t="str">
        <f aca="false">CONCATENATE(BM970,".",BN970)</f>
        <v>AB385851.HEV/HU/NL/2006-0890</v>
      </c>
      <c r="AZ970" s="171" t="str">
        <f aca="false">IF(AV970="",IF(ISNUMBER(FIND(".",A970)),LEFT(A970,FIND(".",A970)-1),A970),AV970)</f>
        <v>AB385851</v>
      </c>
      <c r="BA970" s="171" t="str">
        <f aca="false">IF(ISNUMBER(FIND("-",AZ970)),LEFT(AZ970,FIND("-",AZ970)-1),AZ970)</f>
        <v>AB385851</v>
      </c>
      <c r="BB970" s="170" t="str">
        <f aca="false"> MEGAname &amp; "="</f>
        <v>AB385851=</v>
      </c>
      <c r="BC970" s="170" t="str">
        <f aca="false">Clear &amp; IF(span ,"Span","out")</f>
        <v>AB385851=out</v>
      </c>
      <c r="BD970" s="170" t="str">
        <f aca="false">Clear &amp; IF(span, IF(B970=".","Selected",B970),"out")</f>
        <v>AB385851=out</v>
      </c>
      <c r="BE970" s="170" t="str">
        <f aca="false">Clear &amp; Strain</f>
        <v>AB385851=HEV/HU/NL/2006-0890</v>
      </c>
      <c r="BF970" s="170" t="str">
        <f aca="false">CONCATENATE(A970,"=",F970,". ",AX970,IF(AB970="","",CONCATENATE(".",AB970)))</f>
        <v>AB385851=HEV/HU/NL/2006-0890. 3c.NLD.hum</v>
      </c>
      <c r="BG970" s="170" t="str">
        <f aca="false">CONCATENATE(A970,"=",F970,". ",AX970)</f>
        <v>AB385851=HEV/HU/NL/2006-0890. 3c.NLD.hum</v>
      </c>
      <c r="BH970" s="170" t="str">
        <f aca="false">CONCATENATE(A970,"=",AX970)</f>
        <v>AB385851=3c.NLD.hum</v>
      </c>
      <c r="BI970" s="170" t="str">
        <f aca="false">CONCATENATE(A970,"=",ComForSubtype,D970)</f>
        <v>AB385851=3c</v>
      </c>
      <c r="BJ970" s="170" t="str">
        <f aca="false">CONCATENATE(A970,"=",E970)</f>
        <v>AB385851=3chi</v>
      </c>
      <c r="BK970" s="170" t="str">
        <f aca="false">CONCATENATE(A970,"=",C970)</f>
        <v>AB385851=3</v>
      </c>
      <c r="BL970" s="170" t="str">
        <f aca="false">CONCATENATE(D970,"=")</f>
        <v>3c=</v>
      </c>
      <c r="BM970" s="223" t="str">
        <f aca="false">IF(BA970="XX","",BA970)</f>
        <v>AB385851</v>
      </c>
      <c r="BN970" s="224" t="str">
        <f aca="false">CONCATENATE(IF(F970="","",F970),IF(G970="","",CONCATENATE(" / ",G970)))</f>
        <v>HEV/HU/NL/2006-0890</v>
      </c>
      <c r="BO970" s="225" t="str">
        <f aca="false">AX970</f>
        <v>3c.NLD.hum</v>
      </c>
      <c r="BP970" s="226" t="str">
        <f aca="false">IF(V970="","",V970)</f>
        <v/>
      </c>
      <c r="BQ970" s="226" t="str">
        <f aca="false">IF(W970="","",CONCATENATE(W970,IF(LEFT(AO970,1)="s","+","")))</f>
        <v/>
      </c>
      <c r="BR970" s="226" t="str">
        <f aca="false">IF(X970="","",CONCATENATE(X970,IF(LEFT(AQ970,1)="s","+","")))</f>
        <v/>
      </c>
      <c r="BS970" s="226" t="str">
        <f aca="false">IF(Y970="","",CONCATENATE(Y970,IF(LEFT(AR970,1)="s","+","")))</f>
        <v/>
      </c>
      <c r="BT970" s="226" t="str">
        <f aca="false">IF(Z970="","",CONCATENATE(Z970,IF(LEFT(AS970,1)="s","+","")))</f>
        <v/>
      </c>
      <c r="BU970" s="227" t="str">
        <f aca="false">IF(AA970="","",CONCATENATE(AA970,IF(LEFT(AT970,1)="s","+","")))</f>
        <v>3c</v>
      </c>
      <c r="BV970" s="212"/>
      <c r="BW970" s="177" t="s">
        <v>2340</v>
      </c>
      <c r="BX970" s="170" t="str">
        <f aca="false">IF(BW970&lt;&gt;"",IF(ISNUMBER(FIND("=",BW970)),LEFT(BW970,FIND("=",BW970)-1),BW970),BW970)</f>
        <v>AB385851</v>
      </c>
      <c r="BY970" s="170" t="str">
        <f aca="false">IF(BW970&lt;&gt;"",IF(ISNUMBER(FIND("=",BW970)),RIGHT(BW970,LEN(BW970)-FIND("=",BW970)),""),"")</f>
        <v>3c</v>
      </c>
      <c r="BZ970" s="170" t="str">
        <f aca="false">IF(BX970&lt;&gt;"",IF(ISNUMBER(FIND(".",BX970)),LEFT(BX970,FIND(".",BX970)-1),BX970),BX970)</f>
        <v>AB385851</v>
      </c>
      <c r="CA970" s="170" t="str">
        <f aca="false">IF(BX970&lt;&gt;"",IF(ISNUMBER(FIND(".",BX970)),RIGHT(BX970,LEN(BX970)-FIND(".",BX970)),""),"")</f>
        <v/>
      </c>
      <c r="CB970" s="212"/>
      <c r="CC970" s="170" t="str">
        <f aca="false">A970</f>
        <v>AB385851</v>
      </c>
      <c r="CD970" s="178" t="s">
        <v>339</v>
      </c>
      <c r="CE970" s="178" t="s">
        <v>340</v>
      </c>
      <c r="CF970" s="178" t="s">
        <v>341</v>
      </c>
      <c r="CG970" s="212"/>
      <c r="CH970" s="179"/>
      <c r="CI970" s="179"/>
      <c r="CJ970" s="179"/>
      <c r="CK970" s="212"/>
      <c r="CL970" s="212"/>
      <c r="CM970" s="170" t="str">
        <f aca="false">F970</f>
        <v>HEV/HU/NL/2006-0890</v>
      </c>
      <c r="CN970" s="170" t="str">
        <f aca="false">IF(G970="","",G970)</f>
        <v/>
      </c>
      <c r="CO970" s="170" t="str">
        <f aca="false">CONCATENATE(H970,":",L970)</f>
        <v>Netherlands:</v>
      </c>
      <c r="CP970" s="170" t="str">
        <f aca="false">CONCATENATE(IF(Q970="","",CONCATENATE(Q970,"-")),IF(P970="","",CONCATENATE(P970,"-")),IF(O969="","",O969))</f>
        <v>2006</v>
      </c>
      <c r="CQ970" s="170" t="str">
        <f aca="false">IF(N970="","",N970)</f>
        <v/>
      </c>
      <c r="CR970" s="170" t="n">
        <f aca="false">C970</f>
        <v>3</v>
      </c>
      <c r="CS970" s="229" t="str">
        <f aca="false">D970</f>
        <v>3c</v>
      </c>
      <c r="CT970" s="170" t="str">
        <f aca="false">CONCATENATE(CD970," strain ",CM970," ",CL970,", partial cds")</f>
        <v>Hepatitis E virus strain HEV/HU/NL/2006-0890 , partial cds</v>
      </c>
    </row>
    <row r="971" customFormat="false" ht="11.9" hidden="false" customHeight="true" outlineLevel="0" collapsed="false">
      <c r="A971" s="154" t="s">
        <v>2341</v>
      </c>
      <c r="B971" s="147" t="n">
        <v>3</v>
      </c>
      <c r="C971" s="243" t="n">
        <v>3</v>
      </c>
      <c r="D971" s="149" t="s">
        <v>947</v>
      </c>
      <c r="E971" s="150" t="s">
        <v>949</v>
      </c>
      <c r="F971" s="366" t="s">
        <v>2342</v>
      </c>
      <c r="G971" s="212"/>
      <c r="H971" s="146" t="s">
        <v>537</v>
      </c>
      <c r="I971" s="153" t="s">
        <v>538</v>
      </c>
      <c r="J971" s="146" t="s">
        <v>395</v>
      </c>
      <c r="K971" s="212"/>
      <c r="L971" s="212"/>
      <c r="M971" s="157" t="s">
        <v>348</v>
      </c>
      <c r="N971" s="216"/>
      <c r="O971" s="232" t="n">
        <v>2006</v>
      </c>
      <c r="P971" s="212"/>
      <c r="Q971" s="212"/>
      <c r="R971" s="212"/>
      <c r="S971" s="232" t="n">
        <v>148</v>
      </c>
      <c r="T971" s="214"/>
      <c r="U971" s="215"/>
      <c r="V971" s="209"/>
      <c r="W971" s="217"/>
      <c r="AA971" s="250" t="s">
        <v>947</v>
      </c>
      <c r="AB971" s="217"/>
      <c r="AC971" s="217"/>
      <c r="AG971" s="166" t="s">
        <v>511</v>
      </c>
      <c r="AH971" s="164" t="n">
        <v>6567</v>
      </c>
      <c r="AI971" s="164" t="n">
        <v>6714</v>
      </c>
      <c r="AJ971" s="219" t="n">
        <f aca="false">SeqEnd-SeqBeg+1</f>
        <v>148</v>
      </c>
      <c r="AK971" s="220" t="n">
        <f aca="false">AND( SeqBeg&lt;=Beg  , End &lt;=SeqEnd )</f>
        <v>0</v>
      </c>
      <c r="AL971" s="212"/>
      <c r="AM971" s="212"/>
      <c r="AN971" s="221"/>
      <c r="AT971" s="147" t="s">
        <v>103</v>
      </c>
      <c r="AU971" s="146"/>
      <c r="AV971" s="212"/>
      <c r="AW971" s="222" t="str">
        <f aca="false">HYPERLINK(CONCATENATE("http://www.ncbi.nlm.nih.gov/nuccore/",BM971),BM971)</f>
        <v>AB385852</v>
      </c>
      <c r="AX971" s="219" t="str">
        <f aca="false">CONCATENATE(D971,IF(I971="","",CONCATENATE(".",I971)),IF(K971="","",CONCATENATE(".",K971)),IF(M971="","",CONCATENATE(".",M971)),IF(R971="","",CONCATENATE(".",R971)),IF(U971="","","(*)"))</f>
        <v>3c.NLD.hum</v>
      </c>
      <c r="AY971" s="170" t="str">
        <f aca="false">CONCATENATE(BM971,".",BN971)</f>
        <v>AB385852.HEV/HU/NL/2006-1917</v>
      </c>
      <c r="AZ971" s="171" t="str">
        <f aca="false">IF(AV971="",IF(ISNUMBER(FIND(".",A971)),LEFT(A971,FIND(".",A971)-1),A971),AV971)</f>
        <v>AB385852</v>
      </c>
      <c r="BA971" s="171" t="str">
        <f aca="false">IF(ISNUMBER(FIND("-",AZ971)),LEFT(AZ971,FIND("-",AZ971)-1),AZ971)</f>
        <v>AB385852</v>
      </c>
      <c r="BB971" s="170" t="str">
        <f aca="false"> MEGAname &amp; "="</f>
        <v>AB385852=</v>
      </c>
      <c r="BC971" s="170" t="str">
        <f aca="false">Clear &amp; IF(span ,"Span","out")</f>
        <v>AB385852=out</v>
      </c>
      <c r="BD971" s="170" t="str">
        <f aca="false">Clear &amp; IF(span, IF(B971=".","Selected",B971),"out")</f>
        <v>AB385852=out</v>
      </c>
      <c r="BE971" s="170" t="str">
        <f aca="false">Clear &amp; Strain</f>
        <v>AB385852=HEV/HU/NL/2006-1917</v>
      </c>
      <c r="BF971" s="170" t="str">
        <f aca="false">CONCATENATE(A971,"=",F971,". ",AX971,IF(AB971="","",CONCATENATE(".",AB971)))</f>
        <v>AB385852=HEV/HU/NL/2006-1917. 3c.NLD.hum</v>
      </c>
      <c r="BG971" s="170" t="str">
        <f aca="false">CONCATENATE(A971,"=",F971,". ",AX971)</f>
        <v>AB385852=HEV/HU/NL/2006-1917. 3c.NLD.hum</v>
      </c>
      <c r="BH971" s="170" t="str">
        <f aca="false">CONCATENATE(A971,"=",AX971)</f>
        <v>AB385852=3c.NLD.hum</v>
      </c>
      <c r="BI971" s="170" t="str">
        <f aca="false">CONCATENATE(A971,"=",ComForSubtype,D971)</f>
        <v>AB385852=3c</v>
      </c>
      <c r="BJ971" s="170" t="str">
        <f aca="false">CONCATENATE(A971,"=",E971)</f>
        <v>AB385852=3chi</v>
      </c>
      <c r="BK971" s="170" t="str">
        <f aca="false">CONCATENATE(A971,"=",C971)</f>
        <v>AB385852=3</v>
      </c>
      <c r="BL971" s="170" t="str">
        <f aca="false">CONCATENATE(D971,"=")</f>
        <v>3c=</v>
      </c>
      <c r="BM971" s="223" t="str">
        <f aca="false">IF(BA971="XX","",BA971)</f>
        <v>AB385852</v>
      </c>
      <c r="BN971" s="224" t="str">
        <f aca="false">CONCATENATE(IF(F971="","",F971),IF(G971="","",CONCATENATE(" / ",G971)))</f>
        <v>HEV/HU/NL/2006-1917</v>
      </c>
      <c r="BO971" s="225" t="str">
        <f aca="false">AX971</f>
        <v>3c.NLD.hum</v>
      </c>
      <c r="BP971" s="226" t="str">
        <f aca="false">IF(V971="","",V971)</f>
        <v/>
      </c>
      <c r="BQ971" s="226" t="str">
        <f aca="false">IF(W971="","",CONCATENATE(W971,IF(LEFT(AO971,1)="s","+","")))</f>
        <v/>
      </c>
      <c r="BR971" s="226" t="str">
        <f aca="false">IF(X971="","",CONCATENATE(X971,IF(LEFT(AQ971,1)="s","+","")))</f>
        <v/>
      </c>
      <c r="BS971" s="226" t="str">
        <f aca="false">IF(Y971="","",CONCATENATE(Y971,IF(LEFT(AR971,1)="s","+","")))</f>
        <v/>
      </c>
      <c r="BT971" s="226" t="str">
        <f aca="false">IF(Z971="","",CONCATENATE(Z971,IF(LEFT(AS971,1)="s","+","")))</f>
        <v/>
      </c>
      <c r="BU971" s="227" t="str">
        <f aca="false">IF(AA971="","",CONCATENATE(AA971,IF(LEFT(AT971,1)="s","+","")))</f>
        <v>3c</v>
      </c>
      <c r="BV971" s="212"/>
      <c r="BW971" s="177" t="s">
        <v>2343</v>
      </c>
      <c r="BX971" s="170" t="str">
        <f aca="false">IF(BW971&lt;&gt;"",IF(ISNUMBER(FIND("=",BW971)),LEFT(BW971,FIND("=",BW971)-1),BW971),BW971)</f>
        <v>AB385852</v>
      </c>
      <c r="BY971" s="170" t="str">
        <f aca="false">IF(BW971&lt;&gt;"",IF(ISNUMBER(FIND("=",BW971)),RIGHT(BW971,LEN(BW971)-FIND("=",BW971)),""),"")</f>
        <v>3c</v>
      </c>
      <c r="BZ971" s="170" t="str">
        <f aca="false">IF(BX971&lt;&gt;"",IF(ISNUMBER(FIND(".",BX971)),LEFT(BX971,FIND(".",BX971)-1),BX971),BX971)</f>
        <v>AB385852</v>
      </c>
      <c r="CA971" s="170" t="str">
        <f aca="false">IF(BX971&lt;&gt;"",IF(ISNUMBER(FIND(".",BX971)),RIGHT(BX971,LEN(BX971)-FIND(".",BX971)),""),"")</f>
        <v/>
      </c>
      <c r="CB971" s="212"/>
      <c r="CC971" s="170" t="str">
        <f aca="false">A971</f>
        <v>AB385852</v>
      </c>
      <c r="CD971" s="178" t="s">
        <v>339</v>
      </c>
      <c r="CE971" s="178" t="s">
        <v>340</v>
      </c>
      <c r="CF971" s="178" t="s">
        <v>341</v>
      </c>
      <c r="CG971" s="212"/>
      <c r="CH971" s="179"/>
      <c r="CI971" s="179"/>
      <c r="CJ971" s="179"/>
      <c r="CK971" s="212"/>
      <c r="CL971" s="212"/>
      <c r="CM971" s="170" t="str">
        <f aca="false">F971</f>
        <v>HEV/HU/NL/2006-1917</v>
      </c>
      <c r="CN971" s="170" t="str">
        <f aca="false">IF(G971="","",G971)</f>
        <v/>
      </c>
      <c r="CO971" s="170" t="str">
        <f aca="false">CONCATENATE(H971,":",L971)</f>
        <v>Netherlands:</v>
      </c>
      <c r="CP971" s="170" t="str">
        <f aca="false">CONCATENATE(IF(Q971="","",CONCATENATE(Q971,"-")),IF(P971="","",CONCATENATE(P971,"-")),IF(O970="","",O970))</f>
        <v>2006</v>
      </c>
      <c r="CQ971" s="170" t="str">
        <f aca="false">IF(N971="","",N971)</f>
        <v/>
      </c>
      <c r="CR971" s="170" t="n">
        <f aca="false">C971</f>
        <v>3</v>
      </c>
      <c r="CS971" s="229" t="str">
        <f aca="false">D971</f>
        <v>3c</v>
      </c>
      <c r="CT971" s="170" t="str">
        <f aca="false">CONCATENATE(CD971," strain ",CM971," ",CL971,", partial cds")</f>
        <v>Hepatitis E virus strain HEV/HU/NL/2006-1917 , partial cds</v>
      </c>
    </row>
    <row r="972" customFormat="false" ht="11.9" hidden="false" customHeight="true" outlineLevel="0" collapsed="false">
      <c r="A972" s="154" t="s">
        <v>2344</v>
      </c>
      <c r="B972" s="147" t="n">
        <v>3</v>
      </c>
      <c r="C972" s="243" t="n">
        <v>3</v>
      </c>
      <c r="D972" s="149" t="s">
        <v>947</v>
      </c>
      <c r="E972" s="150" t="s">
        <v>949</v>
      </c>
      <c r="F972" s="154" t="s">
        <v>2126</v>
      </c>
      <c r="G972" s="212"/>
      <c r="H972" s="146" t="s">
        <v>537</v>
      </c>
      <c r="I972" s="153" t="s">
        <v>538</v>
      </c>
      <c r="J972" s="146" t="s">
        <v>395</v>
      </c>
      <c r="K972" s="212"/>
      <c r="L972" s="212"/>
      <c r="M972" s="157" t="s">
        <v>367</v>
      </c>
      <c r="N972" s="216"/>
      <c r="O972" s="160" t="n">
        <v>2005</v>
      </c>
      <c r="P972" s="212"/>
      <c r="Q972" s="212"/>
      <c r="R972" s="212"/>
      <c r="S972" s="212"/>
      <c r="T972" s="214"/>
      <c r="U972" s="215"/>
      <c r="V972" s="209"/>
      <c r="W972" s="217"/>
      <c r="AA972" s="250" t="s">
        <v>947</v>
      </c>
      <c r="AB972" s="217"/>
      <c r="AC972" s="217"/>
      <c r="AG972" s="166" t="s">
        <v>511</v>
      </c>
      <c r="AH972" s="164" t="n">
        <v>6567</v>
      </c>
      <c r="AI972" s="164" t="n">
        <v>6714</v>
      </c>
      <c r="AJ972" s="219" t="n">
        <f aca="false">SeqEnd-SeqBeg+1</f>
        <v>148</v>
      </c>
      <c r="AK972" s="220" t="n">
        <f aca="false">AND( SeqBeg&lt;=Beg  , End &lt;=SeqEnd )</f>
        <v>0</v>
      </c>
      <c r="AL972" s="212"/>
      <c r="AM972" s="212"/>
      <c r="AN972" s="221"/>
      <c r="AT972" s="147" t="s">
        <v>103</v>
      </c>
      <c r="AU972" s="146"/>
      <c r="AV972" s="212"/>
      <c r="AW972" s="222" t="str">
        <f aca="false">HYPERLINK(CONCATENATE("http://www.ncbi.nlm.nih.gov/nuccore/",BM972),BM972)</f>
        <v>EU526646</v>
      </c>
      <c r="AX972" s="219" t="str">
        <f aca="false">CONCATENATE(D972,IF(I972="","",CONCATENATE(".",I972)),IF(K972="","",CONCATENATE(".",K972)),IF(M972="","",CONCATENATE(".",M972)),IF(R972="","",CONCATENATE(".",R972)),IF(U972="","","(*)"))</f>
        <v>3c.NLD.pig</v>
      </c>
      <c r="AY972" s="170" t="str">
        <f aca="false">CONCATENATE(BM972,".",BN972)</f>
        <v>EU526646.HEV/SW/NL/2005-1001</v>
      </c>
      <c r="AZ972" s="171" t="str">
        <f aca="false">IF(AV972="",IF(ISNUMBER(FIND(".",A972)),LEFT(A972,FIND(".",A972)-1),A972),AV972)</f>
        <v>EU526646</v>
      </c>
      <c r="BA972" s="171" t="str">
        <f aca="false">IF(ISNUMBER(FIND("-",AZ972)),LEFT(AZ972,FIND("-",AZ972)-1),AZ972)</f>
        <v>EU526646</v>
      </c>
      <c r="BB972" s="170" t="str">
        <f aca="false"> MEGAname &amp; "="</f>
        <v>EU526646=</v>
      </c>
      <c r="BC972" s="170" t="str">
        <f aca="false">Clear &amp; IF(span ,"Span","out")</f>
        <v>EU526646=out</v>
      </c>
      <c r="BD972" s="170" t="str">
        <f aca="false">Clear &amp; IF(span, IF(B972=".","Selected",B972),"out")</f>
        <v>EU526646=out</v>
      </c>
      <c r="BE972" s="170" t="str">
        <f aca="false">Clear &amp; Strain</f>
        <v>EU526646=HEV/SW/NL/2005-1001</v>
      </c>
      <c r="BF972" s="170" t="str">
        <f aca="false">CONCATENATE(A972,"=",F972,". ",AX972,IF(AB972="","",CONCATENATE(".",AB972)))</f>
        <v>EU526646=HEV/SW/NL/2005-1001. 3c.NLD.pig</v>
      </c>
      <c r="BG972" s="170" t="str">
        <f aca="false">CONCATENATE(A972,"=",F972,". ",AX972)</f>
        <v>EU526646=HEV/SW/NL/2005-1001. 3c.NLD.pig</v>
      </c>
      <c r="BH972" s="170" t="str">
        <f aca="false">CONCATENATE(A972,"=",AX972)</f>
        <v>EU526646=3c.NLD.pig</v>
      </c>
      <c r="BI972" s="170" t="str">
        <f aca="false">CONCATENATE(A972,"=",ComForSubtype,D972)</f>
        <v>EU526646=3c</v>
      </c>
      <c r="BJ972" s="170" t="str">
        <f aca="false">CONCATENATE(A972,"=",E972)</f>
        <v>EU526646=3chi</v>
      </c>
      <c r="BK972" s="170" t="str">
        <f aca="false">CONCATENATE(A972,"=",C972)</f>
        <v>EU526646=3</v>
      </c>
      <c r="BL972" s="170" t="str">
        <f aca="false">CONCATENATE(D972,"=")</f>
        <v>3c=</v>
      </c>
      <c r="BM972" s="223" t="str">
        <f aca="false">IF(BA972="XX","",BA972)</f>
        <v>EU526646</v>
      </c>
      <c r="BN972" s="224" t="str">
        <f aca="false">CONCATENATE(IF(F972="","",F972),IF(G972="","",CONCATENATE(" / ",G972)))</f>
        <v>HEV/SW/NL/2005-1001</v>
      </c>
      <c r="BO972" s="225" t="str">
        <f aca="false">AX972</f>
        <v>3c.NLD.pig</v>
      </c>
      <c r="BP972" s="226" t="str">
        <f aca="false">IF(V972="","",V972)</f>
        <v/>
      </c>
      <c r="BQ972" s="226" t="str">
        <f aca="false">IF(W972="","",CONCATENATE(W972,IF(LEFT(AO972,1)="s","+","")))</f>
        <v/>
      </c>
      <c r="BR972" s="226" t="str">
        <f aca="false">IF(X972="","",CONCATENATE(X972,IF(LEFT(AQ972,1)="s","+","")))</f>
        <v/>
      </c>
      <c r="BS972" s="226" t="str">
        <f aca="false">IF(Y972="","",CONCATENATE(Y972,IF(LEFT(AR972,1)="s","+","")))</f>
        <v/>
      </c>
      <c r="BT972" s="226" t="str">
        <f aca="false">IF(Z972="","",CONCATENATE(Z972,IF(LEFT(AS972,1)="s","+","")))</f>
        <v/>
      </c>
      <c r="BU972" s="227" t="str">
        <f aca="false">IF(AA972="","",CONCATENATE(AA972,IF(LEFT(AT972,1)="s","+","")))</f>
        <v>3c</v>
      </c>
      <c r="BV972" s="212"/>
      <c r="BW972" s="177" t="s">
        <v>2345</v>
      </c>
      <c r="BX972" s="170" t="str">
        <f aca="false">IF(BW972&lt;&gt;"",IF(ISNUMBER(FIND("=",BW972)),LEFT(BW972,FIND("=",BW972)-1),BW972),BW972)</f>
        <v>EU526646</v>
      </c>
      <c r="BY972" s="170" t="str">
        <f aca="false">IF(BW972&lt;&gt;"",IF(ISNUMBER(FIND("=",BW972)),RIGHT(BW972,LEN(BW972)-FIND("=",BW972)),""),"")</f>
        <v>3c</v>
      </c>
      <c r="BZ972" s="170" t="str">
        <f aca="false">IF(BX972&lt;&gt;"",IF(ISNUMBER(FIND(".",BX972)),LEFT(BX972,FIND(".",BX972)-1),BX972),BX972)</f>
        <v>EU526646</v>
      </c>
      <c r="CA972" s="170" t="str">
        <f aca="false">IF(BX972&lt;&gt;"",IF(ISNUMBER(FIND(".",BX972)),RIGHT(BX972,LEN(BX972)-FIND(".",BX972)),""),"")</f>
        <v/>
      </c>
      <c r="CB972" s="212"/>
      <c r="CC972" s="170" t="str">
        <f aca="false">A972</f>
        <v>EU526646</v>
      </c>
      <c r="CD972" s="178" t="s">
        <v>339</v>
      </c>
      <c r="CE972" s="178" t="s">
        <v>340</v>
      </c>
      <c r="CF972" s="178" t="s">
        <v>341</v>
      </c>
      <c r="CG972" s="212"/>
      <c r="CH972" s="179"/>
      <c r="CI972" s="179"/>
      <c r="CJ972" s="179"/>
      <c r="CK972" s="212"/>
      <c r="CL972" s="212"/>
      <c r="CM972" s="170" t="str">
        <f aca="false">F972</f>
        <v>HEV/SW/NL/2005-1001</v>
      </c>
      <c r="CN972" s="170" t="str">
        <f aca="false">IF(G972="","",G972)</f>
        <v/>
      </c>
      <c r="CO972" s="170" t="str">
        <f aca="false">CONCATENATE(H972,":",L972)</f>
        <v>Netherlands:</v>
      </c>
      <c r="CP972" s="170" t="str">
        <f aca="false">CONCATENATE(IF(Q972="","",CONCATENATE(Q972,"-")),IF(P972="","",CONCATENATE(P972,"-")),IF(O972="","",O972))</f>
        <v>2005</v>
      </c>
      <c r="CQ972" s="170" t="str">
        <f aca="false">IF(N972="","",N972)</f>
        <v/>
      </c>
      <c r="CR972" s="170" t="n">
        <f aca="false">C972</f>
        <v>3</v>
      </c>
      <c r="CS972" s="229" t="str">
        <f aca="false">D972</f>
        <v>3c</v>
      </c>
      <c r="CT972" s="170" t="str">
        <f aca="false">CONCATENATE(CD972," strain ",CM972," ",CL972,", partial cds")</f>
        <v>Hepatitis E virus strain HEV/SW/NL/2005-1001 , partial cds</v>
      </c>
    </row>
    <row r="973" customFormat="false" ht="11.9" hidden="false" customHeight="true" outlineLevel="0" collapsed="false">
      <c r="A973" s="154" t="s">
        <v>2346</v>
      </c>
      <c r="B973" s="147" t="n">
        <v>3</v>
      </c>
      <c r="C973" s="243" t="n">
        <v>3</v>
      </c>
      <c r="D973" s="149" t="s">
        <v>947</v>
      </c>
      <c r="E973" s="150" t="s">
        <v>949</v>
      </c>
      <c r="F973" s="154" t="s">
        <v>2132</v>
      </c>
      <c r="G973" s="212"/>
      <c r="H973" s="146" t="s">
        <v>537</v>
      </c>
      <c r="I973" s="153" t="s">
        <v>538</v>
      </c>
      <c r="J973" s="146" t="s">
        <v>395</v>
      </c>
      <c r="K973" s="212"/>
      <c r="L973" s="212"/>
      <c r="M973" s="157" t="s">
        <v>367</v>
      </c>
      <c r="N973" s="216"/>
      <c r="O973" s="160" t="n">
        <v>2005</v>
      </c>
      <c r="P973" s="212"/>
      <c r="Q973" s="212"/>
      <c r="R973" s="212"/>
      <c r="S973" s="212"/>
      <c r="T973" s="214"/>
      <c r="U973" s="215"/>
      <c r="V973" s="209"/>
      <c r="W973" s="217"/>
      <c r="Y973" s="147"/>
      <c r="AA973" s="250" t="s">
        <v>947</v>
      </c>
      <c r="AB973" s="217"/>
      <c r="AC973" s="217"/>
      <c r="AG973" s="166" t="s">
        <v>511</v>
      </c>
      <c r="AH973" s="164" t="n">
        <v>6567</v>
      </c>
      <c r="AI973" s="164" t="n">
        <v>6714</v>
      </c>
      <c r="AJ973" s="219" t="n">
        <f aca="false">SeqEnd-SeqBeg+1</f>
        <v>148</v>
      </c>
      <c r="AK973" s="220" t="n">
        <f aca="false">AND( SeqBeg&lt;=Beg  , End &lt;=SeqEnd )</f>
        <v>0</v>
      </c>
      <c r="AL973" s="212"/>
      <c r="AM973" s="212"/>
      <c r="AN973" s="221"/>
      <c r="AT973" s="147" t="s">
        <v>103</v>
      </c>
      <c r="AU973" s="146"/>
      <c r="AV973" s="212"/>
      <c r="AW973" s="222" t="str">
        <f aca="false">HYPERLINK(CONCATENATE("http://www.ncbi.nlm.nih.gov/nuccore/",BM973),BM973)</f>
        <v>EU526640</v>
      </c>
      <c r="AX973" s="219" t="str">
        <f aca="false">CONCATENATE(D973,IF(I973="","",CONCATENATE(".",I973)),IF(K973="","",CONCATENATE(".",K973)),IF(M973="","",CONCATENATE(".",M973)),IF(R973="","",CONCATENATE(".",R973)),IF(U973="","","(*)"))</f>
        <v>3c.NLD.pig</v>
      </c>
      <c r="AY973" s="170" t="str">
        <f aca="false">CONCATENATE(BM973,".",BN973)</f>
        <v>EU526640.HEV/SW/NL/2005-1018</v>
      </c>
      <c r="AZ973" s="171" t="str">
        <f aca="false">IF(AV973="",IF(ISNUMBER(FIND(".",A973)),LEFT(A973,FIND(".",A973)-1),A973),AV973)</f>
        <v>EU526640</v>
      </c>
      <c r="BA973" s="171" t="str">
        <f aca="false">IF(ISNUMBER(FIND("-",AZ973)),LEFT(AZ973,FIND("-",AZ973)-1),AZ973)</f>
        <v>EU526640</v>
      </c>
      <c r="BB973" s="170" t="str">
        <f aca="false"> MEGAname &amp; "="</f>
        <v>EU526640=</v>
      </c>
      <c r="BC973" s="170" t="str">
        <f aca="false">Clear &amp; IF(span ,"Span","out")</f>
        <v>EU526640=out</v>
      </c>
      <c r="BD973" s="170" t="str">
        <f aca="false">Clear &amp; IF(span, IF(B973=".","Selected",B973),"out")</f>
        <v>EU526640=out</v>
      </c>
      <c r="BE973" s="170" t="str">
        <f aca="false">Clear &amp; Strain</f>
        <v>EU526640=HEV/SW/NL/2005-1018</v>
      </c>
      <c r="BF973" s="170" t="str">
        <f aca="false">CONCATENATE(A973,"=",F973,". ",AX973,IF(AB973="","",CONCATENATE(".",AB973)))</f>
        <v>EU526640=HEV/SW/NL/2005-1018. 3c.NLD.pig</v>
      </c>
      <c r="BG973" s="170" t="str">
        <f aca="false">CONCATENATE(A973,"=",F973,". ",AX973)</f>
        <v>EU526640=HEV/SW/NL/2005-1018. 3c.NLD.pig</v>
      </c>
      <c r="BH973" s="170" t="str">
        <f aca="false">CONCATENATE(A973,"=",AX973)</f>
        <v>EU526640=3c.NLD.pig</v>
      </c>
      <c r="BI973" s="170" t="str">
        <f aca="false">CONCATENATE(A973,"=",ComForSubtype,D973)</f>
        <v>EU526640=3c</v>
      </c>
      <c r="BJ973" s="170" t="str">
        <f aca="false">CONCATENATE(A973,"=",E973)</f>
        <v>EU526640=3chi</v>
      </c>
      <c r="BK973" s="170" t="str">
        <f aca="false">CONCATENATE(A973,"=",C973)</f>
        <v>EU526640=3</v>
      </c>
      <c r="BL973" s="170" t="str">
        <f aca="false">CONCATENATE(D973,"=")</f>
        <v>3c=</v>
      </c>
      <c r="BM973" s="223" t="str">
        <f aca="false">IF(BA973="XX","",BA973)</f>
        <v>EU526640</v>
      </c>
      <c r="BN973" s="224" t="str">
        <f aca="false">CONCATENATE(IF(F973="","",F973),IF(G973="","",CONCATENATE(" / ",G973)))</f>
        <v>HEV/SW/NL/2005-1018</v>
      </c>
      <c r="BO973" s="225" t="str">
        <f aca="false">AX973</f>
        <v>3c.NLD.pig</v>
      </c>
      <c r="BP973" s="226" t="str">
        <f aca="false">IF(V973="","",V973)</f>
        <v/>
      </c>
      <c r="BQ973" s="226" t="str">
        <f aca="false">IF(W973="","",CONCATENATE(W973,IF(LEFT(AO973,1)="s","+","")))</f>
        <v/>
      </c>
      <c r="BR973" s="226" t="str">
        <f aca="false">IF(X973="","",CONCATENATE(X973,IF(LEFT(AQ973,1)="s","+","")))</f>
        <v/>
      </c>
      <c r="BS973" s="226" t="str">
        <f aca="false">IF(Y973="","",CONCATENATE(Y973,IF(LEFT(AR973,1)="s","+","")))</f>
        <v/>
      </c>
      <c r="BT973" s="226" t="str">
        <f aca="false">IF(Z973="","",CONCATENATE(Z973,IF(LEFT(AS973,1)="s","+","")))</f>
        <v/>
      </c>
      <c r="BU973" s="227" t="str">
        <f aca="false">IF(AA973="","",CONCATENATE(AA973,IF(LEFT(AT973,1)="s","+","")))</f>
        <v>3c</v>
      </c>
      <c r="BV973" s="212"/>
      <c r="BW973" s="177" t="s">
        <v>2347</v>
      </c>
      <c r="BX973" s="170" t="str">
        <f aca="false">IF(BW973&lt;&gt;"",IF(ISNUMBER(FIND("=",BW973)),LEFT(BW973,FIND("=",BW973)-1),BW973),BW973)</f>
        <v>EU526640</v>
      </c>
      <c r="BY973" s="170" t="str">
        <f aca="false">IF(BW973&lt;&gt;"",IF(ISNUMBER(FIND("=",BW973)),RIGHT(BW973,LEN(BW973)-FIND("=",BW973)),""),"")</f>
        <v>3c</v>
      </c>
      <c r="BZ973" s="170" t="str">
        <f aca="false">IF(BX973&lt;&gt;"",IF(ISNUMBER(FIND(".",BX973)),LEFT(BX973,FIND(".",BX973)-1),BX973),BX973)</f>
        <v>EU526640</v>
      </c>
      <c r="CA973" s="170" t="str">
        <f aca="false">IF(BX973&lt;&gt;"",IF(ISNUMBER(FIND(".",BX973)),RIGHT(BX973,LEN(BX973)-FIND(".",BX973)),""),"")</f>
        <v/>
      </c>
      <c r="CB973" s="212"/>
      <c r="CC973" s="170" t="str">
        <f aca="false">A973</f>
        <v>EU526640</v>
      </c>
      <c r="CD973" s="178" t="s">
        <v>339</v>
      </c>
      <c r="CE973" s="178" t="s">
        <v>340</v>
      </c>
      <c r="CF973" s="178" t="s">
        <v>341</v>
      </c>
      <c r="CG973" s="212"/>
      <c r="CH973" s="179"/>
      <c r="CI973" s="179"/>
      <c r="CJ973" s="179"/>
      <c r="CK973" s="212"/>
      <c r="CL973" s="212"/>
      <c r="CM973" s="170" t="str">
        <f aca="false">F973</f>
        <v>HEV/SW/NL/2005-1018</v>
      </c>
      <c r="CN973" s="170" t="str">
        <f aca="false">IF(G973="","",G973)</f>
        <v/>
      </c>
      <c r="CO973" s="170" t="str">
        <f aca="false">CONCATENATE(H973,":",L973)</f>
        <v>Netherlands:</v>
      </c>
      <c r="CP973" s="170" t="str">
        <f aca="false">CONCATENATE(IF(Q973="","",CONCATENATE(Q973,"-")),IF(P973="","",CONCATENATE(P973,"-")),IF(O973="","",O973))</f>
        <v>2005</v>
      </c>
      <c r="CQ973" s="170" t="str">
        <f aca="false">IF(N973="","",N973)</f>
        <v/>
      </c>
      <c r="CR973" s="170" t="n">
        <f aca="false">C973</f>
        <v>3</v>
      </c>
      <c r="CS973" s="229" t="str">
        <f aca="false">D973</f>
        <v>3c</v>
      </c>
      <c r="CT973" s="170" t="str">
        <f aca="false">CONCATENATE(CD973," strain ",CM973," ",CL973,", partial cds")</f>
        <v>Hepatitis E virus strain HEV/SW/NL/2005-1018 , partial cds</v>
      </c>
    </row>
    <row r="974" customFormat="false" ht="11.9" hidden="false" customHeight="true" outlineLevel="0" collapsed="false">
      <c r="A974" s="154" t="s">
        <v>2348</v>
      </c>
      <c r="B974" s="147" t="n">
        <v>3</v>
      </c>
      <c r="C974" s="243" t="n">
        <v>3</v>
      </c>
      <c r="D974" s="149" t="s">
        <v>947</v>
      </c>
      <c r="E974" s="150" t="s">
        <v>949</v>
      </c>
      <c r="F974" s="154" t="s">
        <v>2135</v>
      </c>
      <c r="G974" s="212"/>
      <c r="H974" s="146" t="s">
        <v>537</v>
      </c>
      <c r="I974" s="153" t="s">
        <v>538</v>
      </c>
      <c r="J974" s="146" t="s">
        <v>395</v>
      </c>
      <c r="K974" s="212"/>
      <c r="L974" s="212"/>
      <c r="M974" s="157" t="s">
        <v>367</v>
      </c>
      <c r="N974" s="216"/>
      <c r="O974" s="160" t="n">
        <v>2005</v>
      </c>
      <c r="P974" s="212"/>
      <c r="Q974" s="212"/>
      <c r="R974" s="212"/>
      <c r="S974" s="212"/>
      <c r="T974" s="214"/>
      <c r="U974" s="215"/>
      <c r="V974" s="209"/>
      <c r="W974" s="217"/>
      <c r="AA974" s="250" t="s">
        <v>947</v>
      </c>
      <c r="AB974" s="217"/>
      <c r="AC974" s="217"/>
      <c r="AG974" s="166" t="s">
        <v>511</v>
      </c>
      <c r="AH974" s="164" t="n">
        <v>6567</v>
      </c>
      <c r="AI974" s="164" t="n">
        <v>6714</v>
      </c>
      <c r="AJ974" s="219" t="n">
        <f aca="false">SeqEnd-SeqBeg+1</f>
        <v>148</v>
      </c>
      <c r="AK974" s="220" t="n">
        <f aca="false">AND( SeqBeg&lt;=Beg  , End &lt;=SeqEnd )</f>
        <v>0</v>
      </c>
      <c r="AL974" s="212"/>
      <c r="AM974" s="212"/>
      <c r="AN974" s="221"/>
      <c r="AT974" s="147" t="s">
        <v>103</v>
      </c>
      <c r="AU974" s="146"/>
      <c r="AV974" s="212"/>
      <c r="AW974" s="222" t="str">
        <f aca="false">HYPERLINK(CONCATENATE("http://www.ncbi.nlm.nih.gov/nuccore/",BM974),BM974)</f>
        <v>EU526637</v>
      </c>
      <c r="AX974" s="219" t="str">
        <f aca="false">CONCATENATE(D974,IF(I974="","",CONCATENATE(".",I974)),IF(K974="","",CONCATENATE(".",K974)),IF(M974="","",CONCATENATE(".",M974)),IF(R974="","",CONCATENATE(".",R974)),IF(U974="","","(*)"))</f>
        <v>3c.NLD.pig</v>
      </c>
      <c r="AY974" s="170" t="str">
        <f aca="false">CONCATENATE(BM974,".",BN974)</f>
        <v>EU526637.HEV/SW/NL/2005-1019</v>
      </c>
      <c r="AZ974" s="171" t="str">
        <f aca="false">IF(AV974="",IF(ISNUMBER(FIND(".",A974)),LEFT(A974,FIND(".",A974)-1),A974),AV974)</f>
        <v>EU526637</v>
      </c>
      <c r="BA974" s="171" t="str">
        <f aca="false">IF(ISNUMBER(FIND("-",AZ974)),LEFT(AZ974,FIND("-",AZ974)-1),AZ974)</f>
        <v>EU526637</v>
      </c>
      <c r="BB974" s="170" t="str">
        <f aca="false"> MEGAname &amp; "="</f>
        <v>EU526637=</v>
      </c>
      <c r="BC974" s="170" t="str">
        <f aca="false">Clear &amp; IF(span ,"Span","out")</f>
        <v>EU526637=out</v>
      </c>
      <c r="BD974" s="170" t="str">
        <f aca="false">Clear &amp; IF(span, IF(B974=".","Selected",B974),"out")</f>
        <v>EU526637=out</v>
      </c>
      <c r="BE974" s="170" t="str">
        <f aca="false">Clear &amp; Strain</f>
        <v>EU526637=HEV/SW/NL/2005-1019</v>
      </c>
      <c r="BF974" s="170" t="str">
        <f aca="false">CONCATENATE(A974,"=",F974,". ",AX974,IF(AB974="","",CONCATENATE(".",AB974)))</f>
        <v>EU526637=HEV/SW/NL/2005-1019. 3c.NLD.pig</v>
      </c>
      <c r="BG974" s="170" t="str">
        <f aca="false">CONCATENATE(A974,"=",F974,". ",AX974)</f>
        <v>EU526637=HEV/SW/NL/2005-1019. 3c.NLD.pig</v>
      </c>
      <c r="BH974" s="170" t="str">
        <f aca="false">CONCATENATE(A974,"=",AX974)</f>
        <v>EU526637=3c.NLD.pig</v>
      </c>
      <c r="BI974" s="170" t="str">
        <f aca="false">CONCATENATE(A974,"=",ComForSubtype,D974)</f>
        <v>EU526637=3c</v>
      </c>
      <c r="BJ974" s="170" t="str">
        <f aca="false">CONCATENATE(A974,"=",E974)</f>
        <v>EU526637=3chi</v>
      </c>
      <c r="BK974" s="170" t="str">
        <f aca="false">CONCATENATE(A974,"=",C974)</f>
        <v>EU526637=3</v>
      </c>
      <c r="BL974" s="170" t="str">
        <f aca="false">CONCATENATE(D974,"=")</f>
        <v>3c=</v>
      </c>
      <c r="BM974" s="223" t="str">
        <f aca="false">IF(BA974="XX","",BA974)</f>
        <v>EU526637</v>
      </c>
      <c r="BN974" s="224" t="str">
        <f aca="false">CONCATENATE(IF(F974="","",F974),IF(G974="","",CONCATENATE(" / ",G974)))</f>
        <v>HEV/SW/NL/2005-1019</v>
      </c>
      <c r="BO974" s="225" t="str">
        <f aca="false">AX974</f>
        <v>3c.NLD.pig</v>
      </c>
      <c r="BP974" s="226" t="str">
        <f aca="false">IF(V974="","",V974)</f>
        <v/>
      </c>
      <c r="BQ974" s="226" t="str">
        <f aca="false">IF(W974="","",CONCATENATE(W974,IF(LEFT(AO974,1)="s","+","")))</f>
        <v/>
      </c>
      <c r="BR974" s="226" t="str">
        <f aca="false">IF(X974="","",CONCATENATE(X974,IF(LEFT(AQ974,1)="s","+","")))</f>
        <v/>
      </c>
      <c r="BS974" s="226" t="str">
        <f aca="false">IF(Y974="","",CONCATENATE(Y974,IF(LEFT(AR974,1)="s","+","")))</f>
        <v/>
      </c>
      <c r="BT974" s="226" t="str">
        <f aca="false">IF(Z974="","",CONCATENATE(Z974,IF(LEFT(AS974,1)="s","+","")))</f>
        <v/>
      </c>
      <c r="BU974" s="227" t="str">
        <f aca="false">IF(AA974="","",CONCATENATE(AA974,IF(LEFT(AT974,1)="s","+","")))</f>
        <v>3c</v>
      </c>
      <c r="BV974" s="212"/>
      <c r="BW974" s="177" t="s">
        <v>2349</v>
      </c>
      <c r="BX974" s="170" t="str">
        <f aca="false">IF(BW974&lt;&gt;"",IF(ISNUMBER(FIND("=",BW974)),LEFT(BW974,FIND("=",BW974)-1),BW974),BW974)</f>
        <v>EU526637</v>
      </c>
      <c r="BY974" s="170" t="str">
        <f aca="false">IF(BW974&lt;&gt;"",IF(ISNUMBER(FIND("=",BW974)),RIGHT(BW974,LEN(BW974)-FIND("=",BW974)),""),"")</f>
        <v>3c</v>
      </c>
      <c r="BZ974" s="170" t="str">
        <f aca="false">IF(BX974&lt;&gt;"",IF(ISNUMBER(FIND(".",BX974)),LEFT(BX974,FIND(".",BX974)-1),BX974),BX974)</f>
        <v>EU526637</v>
      </c>
      <c r="CA974" s="170" t="str">
        <f aca="false">IF(BX974&lt;&gt;"",IF(ISNUMBER(FIND(".",BX974)),RIGHT(BX974,LEN(BX974)-FIND(".",BX974)),""),"")</f>
        <v/>
      </c>
      <c r="CB974" s="212"/>
      <c r="CC974" s="170" t="str">
        <f aca="false">A974</f>
        <v>EU526637</v>
      </c>
      <c r="CD974" s="178" t="s">
        <v>339</v>
      </c>
      <c r="CE974" s="178" t="s">
        <v>340</v>
      </c>
      <c r="CF974" s="178" t="s">
        <v>341</v>
      </c>
      <c r="CG974" s="212"/>
      <c r="CH974" s="179"/>
      <c r="CI974" s="179"/>
      <c r="CJ974" s="179"/>
      <c r="CK974" s="212"/>
      <c r="CL974" s="212"/>
      <c r="CM974" s="170" t="str">
        <f aca="false">F974</f>
        <v>HEV/SW/NL/2005-1019</v>
      </c>
      <c r="CN974" s="170" t="str">
        <f aca="false">IF(G974="","",G974)</f>
        <v/>
      </c>
      <c r="CO974" s="170" t="str">
        <f aca="false">CONCATENATE(H974,":",L974)</f>
        <v>Netherlands:</v>
      </c>
      <c r="CP974" s="170" t="str">
        <f aca="false">CONCATENATE(IF(Q974="","",CONCATENATE(Q974,"-")),IF(P974="","",CONCATENATE(P974,"-")),IF(O974="","",O974))</f>
        <v>2005</v>
      </c>
      <c r="CQ974" s="170" t="str">
        <f aca="false">IF(N974="","",N974)</f>
        <v/>
      </c>
      <c r="CR974" s="170" t="n">
        <f aca="false">C974</f>
        <v>3</v>
      </c>
      <c r="CS974" s="229" t="str">
        <f aca="false">D974</f>
        <v>3c</v>
      </c>
      <c r="CT974" s="170" t="str">
        <f aca="false">CONCATENATE(CD974," strain ",CM974," ",CL974,", partial cds")</f>
        <v>Hepatitis E virus strain HEV/SW/NL/2005-1019 , partial cds</v>
      </c>
    </row>
    <row r="975" customFormat="false" ht="11.9" hidden="false" customHeight="true" outlineLevel="0" collapsed="false">
      <c r="A975" s="154" t="s">
        <v>2350</v>
      </c>
      <c r="B975" s="147" t="n">
        <v>3</v>
      </c>
      <c r="C975" s="243" t="n">
        <v>3</v>
      </c>
      <c r="D975" s="149" t="s">
        <v>947</v>
      </c>
      <c r="E975" s="150" t="s">
        <v>949</v>
      </c>
      <c r="F975" s="154" t="s">
        <v>2138</v>
      </c>
      <c r="G975" s="212"/>
      <c r="H975" s="146" t="s">
        <v>537</v>
      </c>
      <c r="I975" s="153" t="s">
        <v>538</v>
      </c>
      <c r="J975" s="146" t="s">
        <v>395</v>
      </c>
      <c r="K975" s="212"/>
      <c r="L975" s="212"/>
      <c r="M975" s="157" t="s">
        <v>367</v>
      </c>
      <c r="N975" s="216"/>
      <c r="O975" s="160" t="n">
        <v>2005</v>
      </c>
      <c r="P975" s="212"/>
      <c r="Q975" s="212"/>
      <c r="R975" s="212"/>
      <c r="S975" s="212"/>
      <c r="T975" s="214"/>
      <c r="U975" s="215"/>
      <c r="V975" s="209"/>
      <c r="W975" s="217"/>
      <c r="AA975" s="250" t="s">
        <v>947</v>
      </c>
      <c r="AB975" s="217"/>
      <c r="AC975" s="217"/>
      <c r="AG975" s="166" t="s">
        <v>511</v>
      </c>
      <c r="AH975" s="164" t="n">
        <v>6567</v>
      </c>
      <c r="AI975" s="164" t="n">
        <v>6714</v>
      </c>
      <c r="AJ975" s="219" t="n">
        <f aca="false">SeqEnd-SeqBeg+1</f>
        <v>148</v>
      </c>
      <c r="AK975" s="220" t="n">
        <f aca="false">AND( SeqBeg&lt;=Beg  , End &lt;=SeqEnd )</f>
        <v>0</v>
      </c>
      <c r="AL975" s="212"/>
      <c r="AM975" s="212"/>
      <c r="AN975" s="221"/>
      <c r="AT975" s="147" t="s">
        <v>103</v>
      </c>
      <c r="AU975" s="146"/>
      <c r="AV975" s="212"/>
      <c r="AW975" s="222" t="str">
        <f aca="false">HYPERLINK(CONCATENATE("http://www.ncbi.nlm.nih.gov/nuccore/",BM975),BM975)</f>
        <v>EU526644</v>
      </c>
      <c r="AX975" s="219" t="str">
        <f aca="false">CONCATENATE(D975,IF(I975="","",CONCATENATE(".",I975)),IF(K975="","",CONCATENATE(".",K975)),IF(M975="","",CONCATENATE(".",M975)),IF(R975="","",CONCATENATE(".",R975)),IF(U975="","","(*)"))</f>
        <v>3c.NLD.pig</v>
      </c>
      <c r="AY975" s="170" t="str">
        <f aca="false">CONCATENATE(BM975,".",BN975)</f>
        <v>EU526644.HEV/SW/NL/2005-1026</v>
      </c>
      <c r="AZ975" s="171" t="str">
        <f aca="false">IF(AV975="",IF(ISNUMBER(FIND(".",A975)),LEFT(A975,FIND(".",A975)-1),A975),AV975)</f>
        <v>EU526644</v>
      </c>
      <c r="BA975" s="171" t="str">
        <f aca="false">IF(ISNUMBER(FIND("-",AZ975)),LEFT(AZ975,FIND("-",AZ975)-1),AZ975)</f>
        <v>EU526644</v>
      </c>
      <c r="BB975" s="170" t="str">
        <f aca="false"> MEGAname &amp; "="</f>
        <v>EU526644=</v>
      </c>
      <c r="BC975" s="170" t="str">
        <f aca="false">Clear &amp; IF(span ,"Span","out")</f>
        <v>EU526644=out</v>
      </c>
      <c r="BD975" s="170" t="str">
        <f aca="false">Clear &amp; IF(span, IF(B975=".","Selected",B975),"out")</f>
        <v>EU526644=out</v>
      </c>
      <c r="BE975" s="170" t="str">
        <f aca="false">Clear &amp; Strain</f>
        <v>EU526644=HEV/SW/NL/2005-1026</v>
      </c>
      <c r="BF975" s="170" t="str">
        <f aca="false">CONCATENATE(A975,"=",F975,". ",AX975,IF(AB975="","",CONCATENATE(".",AB975)))</f>
        <v>EU526644=HEV/SW/NL/2005-1026. 3c.NLD.pig</v>
      </c>
      <c r="BG975" s="170" t="str">
        <f aca="false">CONCATENATE(A975,"=",F975,". ",AX975)</f>
        <v>EU526644=HEV/SW/NL/2005-1026. 3c.NLD.pig</v>
      </c>
      <c r="BH975" s="170" t="str">
        <f aca="false">CONCATENATE(A975,"=",AX975)</f>
        <v>EU526644=3c.NLD.pig</v>
      </c>
      <c r="BI975" s="170" t="str">
        <f aca="false">CONCATENATE(A975,"=",ComForSubtype,D975)</f>
        <v>EU526644=3c</v>
      </c>
      <c r="BJ975" s="170" t="str">
        <f aca="false">CONCATENATE(A975,"=",E975)</f>
        <v>EU526644=3chi</v>
      </c>
      <c r="BK975" s="170" t="str">
        <f aca="false">CONCATENATE(A975,"=",C975)</f>
        <v>EU526644=3</v>
      </c>
      <c r="BL975" s="170" t="str">
        <f aca="false">CONCATENATE(D975,"=")</f>
        <v>3c=</v>
      </c>
      <c r="BM975" s="223" t="str">
        <f aca="false">IF(BA975="XX","",BA975)</f>
        <v>EU526644</v>
      </c>
      <c r="BN975" s="224" t="str">
        <f aca="false">CONCATENATE(IF(F975="","",F975),IF(G975="","",CONCATENATE(" / ",G975)))</f>
        <v>HEV/SW/NL/2005-1026</v>
      </c>
      <c r="BO975" s="225" t="str">
        <f aca="false">AX975</f>
        <v>3c.NLD.pig</v>
      </c>
      <c r="BP975" s="226" t="str">
        <f aca="false">IF(V975="","",V975)</f>
        <v/>
      </c>
      <c r="BQ975" s="226" t="str">
        <f aca="false">IF(W975="","",CONCATENATE(W975,IF(LEFT(AO975,1)="s","+","")))</f>
        <v/>
      </c>
      <c r="BR975" s="226" t="str">
        <f aca="false">IF(X975="","",CONCATENATE(X975,IF(LEFT(AQ975,1)="s","+","")))</f>
        <v/>
      </c>
      <c r="BS975" s="226" t="str">
        <f aca="false">IF(Y975="","",CONCATENATE(Y975,IF(LEFT(AR975,1)="s","+","")))</f>
        <v/>
      </c>
      <c r="BT975" s="226" t="str">
        <f aca="false">IF(Z975="","",CONCATENATE(Z975,IF(LEFT(AS975,1)="s","+","")))</f>
        <v/>
      </c>
      <c r="BU975" s="227" t="str">
        <f aca="false">IF(AA975="","",CONCATENATE(AA975,IF(LEFT(AT975,1)="s","+","")))</f>
        <v>3c</v>
      </c>
      <c r="BV975" s="212"/>
      <c r="BW975" s="177" t="s">
        <v>2351</v>
      </c>
      <c r="BX975" s="170" t="str">
        <f aca="false">IF(BW975&lt;&gt;"",IF(ISNUMBER(FIND("=",BW975)),LEFT(BW975,FIND("=",BW975)-1),BW975),BW975)</f>
        <v>EU526644</v>
      </c>
      <c r="BY975" s="170" t="str">
        <f aca="false">IF(BW975&lt;&gt;"",IF(ISNUMBER(FIND("=",BW975)),RIGHT(BW975,LEN(BW975)-FIND("=",BW975)),""),"")</f>
        <v>3c</v>
      </c>
      <c r="BZ975" s="170" t="str">
        <f aca="false">IF(BX975&lt;&gt;"",IF(ISNUMBER(FIND(".",BX975)),LEFT(BX975,FIND(".",BX975)-1),BX975),BX975)</f>
        <v>EU526644</v>
      </c>
      <c r="CA975" s="170" t="str">
        <f aca="false">IF(BX975&lt;&gt;"",IF(ISNUMBER(FIND(".",BX975)),RIGHT(BX975,LEN(BX975)-FIND(".",BX975)),""),"")</f>
        <v/>
      </c>
      <c r="CB975" s="212"/>
      <c r="CC975" s="170" t="str">
        <f aca="false">A975</f>
        <v>EU526644</v>
      </c>
      <c r="CD975" s="178" t="s">
        <v>339</v>
      </c>
      <c r="CE975" s="178" t="s">
        <v>340</v>
      </c>
      <c r="CF975" s="178" t="s">
        <v>341</v>
      </c>
      <c r="CG975" s="212"/>
      <c r="CH975" s="179"/>
      <c r="CI975" s="179"/>
      <c r="CJ975" s="179"/>
      <c r="CK975" s="212"/>
      <c r="CL975" s="212"/>
      <c r="CM975" s="170" t="str">
        <f aca="false">F975</f>
        <v>HEV/SW/NL/2005-1026</v>
      </c>
      <c r="CN975" s="170" t="str">
        <f aca="false">IF(G975="","",G975)</f>
        <v/>
      </c>
      <c r="CO975" s="170" t="str">
        <f aca="false">CONCATENATE(H975,":",L975)</f>
        <v>Netherlands:</v>
      </c>
      <c r="CP975" s="170" t="str">
        <f aca="false">CONCATENATE(IF(Q975="","",CONCATENATE(Q975,"-")),IF(P975="","",CONCATENATE(P975,"-")),IF(O975="","",O975))</f>
        <v>2005</v>
      </c>
      <c r="CQ975" s="170" t="str">
        <f aca="false">IF(N975="","",N975)</f>
        <v/>
      </c>
      <c r="CR975" s="170" t="n">
        <f aca="false">C975</f>
        <v>3</v>
      </c>
      <c r="CS975" s="229" t="str">
        <f aca="false">D975</f>
        <v>3c</v>
      </c>
      <c r="CT975" s="170" t="str">
        <f aca="false">CONCATENATE(CD975," strain ",CM975," ",CL975,", partial cds")</f>
        <v>Hepatitis E virus strain HEV/SW/NL/2005-1026 , partial cds</v>
      </c>
    </row>
    <row r="976" customFormat="false" ht="11.9" hidden="false" customHeight="true" outlineLevel="0" collapsed="false">
      <c r="A976" s="154" t="s">
        <v>2352</v>
      </c>
      <c r="B976" s="147" t="n">
        <v>3</v>
      </c>
      <c r="C976" s="243" t="n">
        <v>3</v>
      </c>
      <c r="D976" s="149" t="s">
        <v>947</v>
      </c>
      <c r="E976" s="150" t="s">
        <v>949</v>
      </c>
      <c r="F976" s="154" t="s">
        <v>2141</v>
      </c>
      <c r="G976" s="212"/>
      <c r="H976" s="146" t="s">
        <v>537</v>
      </c>
      <c r="I976" s="153" t="s">
        <v>538</v>
      </c>
      <c r="J976" s="146" t="s">
        <v>395</v>
      </c>
      <c r="K976" s="212"/>
      <c r="L976" s="212"/>
      <c r="M976" s="157" t="s">
        <v>367</v>
      </c>
      <c r="N976" s="216"/>
      <c r="O976" s="160" t="n">
        <v>2005</v>
      </c>
      <c r="P976" s="212"/>
      <c r="Q976" s="212"/>
      <c r="R976" s="212"/>
      <c r="S976" s="212"/>
      <c r="T976" s="214"/>
      <c r="U976" s="215"/>
      <c r="V976" s="209"/>
      <c r="W976" s="217"/>
      <c r="X976" s="147"/>
      <c r="AA976" s="250" t="s">
        <v>947</v>
      </c>
      <c r="AB976" s="217"/>
      <c r="AC976" s="217"/>
      <c r="AG976" s="166" t="s">
        <v>511</v>
      </c>
      <c r="AH976" s="164" t="n">
        <v>6567</v>
      </c>
      <c r="AI976" s="164" t="n">
        <v>6714</v>
      </c>
      <c r="AJ976" s="219" t="n">
        <f aca="false">SeqEnd-SeqBeg+1</f>
        <v>148</v>
      </c>
      <c r="AK976" s="220" t="n">
        <f aca="false">AND( SeqBeg&lt;=Beg  , End &lt;=SeqEnd )</f>
        <v>0</v>
      </c>
      <c r="AL976" s="212"/>
      <c r="AM976" s="212"/>
      <c r="AN976" s="221"/>
      <c r="AT976" s="147" t="s">
        <v>103</v>
      </c>
      <c r="AU976" s="146"/>
      <c r="AV976" s="212"/>
      <c r="AW976" s="222" t="str">
        <f aca="false">HYPERLINK(CONCATENATE("http://www.ncbi.nlm.nih.gov/nuccore/",BM976),BM976)</f>
        <v>EU526636</v>
      </c>
      <c r="AX976" s="219" t="str">
        <f aca="false">CONCATENATE(D976,IF(I976="","",CONCATENATE(".",I976)),IF(K976="","",CONCATENATE(".",K976)),IF(M976="","",CONCATENATE(".",M976)),IF(R976="","",CONCATENATE(".",R976)),IF(U976="","","(*)"))</f>
        <v>3c.NLD.pig</v>
      </c>
      <c r="AY976" s="170" t="str">
        <f aca="false">CONCATENATE(BM976,".",BN976)</f>
        <v>EU526636.HEV/SW/NL/2005-1036</v>
      </c>
      <c r="AZ976" s="171" t="str">
        <f aca="false">IF(AV976="",IF(ISNUMBER(FIND(".",A976)),LEFT(A976,FIND(".",A976)-1),A976),AV976)</f>
        <v>EU526636</v>
      </c>
      <c r="BA976" s="171" t="str">
        <f aca="false">IF(ISNUMBER(FIND("-",AZ976)),LEFT(AZ976,FIND("-",AZ976)-1),AZ976)</f>
        <v>EU526636</v>
      </c>
      <c r="BB976" s="170" t="str">
        <f aca="false"> MEGAname &amp; "="</f>
        <v>EU526636=</v>
      </c>
      <c r="BC976" s="170" t="str">
        <f aca="false">Clear &amp; IF(span ,"Span","out")</f>
        <v>EU526636=out</v>
      </c>
      <c r="BD976" s="170" t="str">
        <f aca="false">Clear &amp; IF(span, IF(B976=".","Selected",B976),"out")</f>
        <v>EU526636=out</v>
      </c>
      <c r="BE976" s="170" t="str">
        <f aca="false">Clear &amp; Strain</f>
        <v>EU526636=HEV/SW/NL/2005-1036</v>
      </c>
      <c r="BF976" s="170" t="str">
        <f aca="false">CONCATENATE(A976,"=",F976,". ",AX976,IF(AB976="","",CONCATENATE(".",AB976)))</f>
        <v>EU526636=HEV/SW/NL/2005-1036. 3c.NLD.pig</v>
      </c>
      <c r="BG976" s="170" t="str">
        <f aca="false">CONCATENATE(A976,"=",F976,". ",AX976)</f>
        <v>EU526636=HEV/SW/NL/2005-1036. 3c.NLD.pig</v>
      </c>
      <c r="BH976" s="170" t="str">
        <f aca="false">CONCATENATE(A976,"=",AX976)</f>
        <v>EU526636=3c.NLD.pig</v>
      </c>
      <c r="BI976" s="170" t="str">
        <f aca="false">CONCATENATE(A976,"=",ComForSubtype,D976)</f>
        <v>EU526636=3c</v>
      </c>
      <c r="BJ976" s="170" t="str">
        <f aca="false">CONCATENATE(A976,"=",E976)</f>
        <v>EU526636=3chi</v>
      </c>
      <c r="BK976" s="170" t="str">
        <f aca="false">CONCATENATE(A976,"=",C976)</f>
        <v>EU526636=3</v>
      </c>
      <c r="BL976" s="170" t="str">
        <f aca="false">CONCATENATE(D976,"=")</f>
        <v>3c=</v>
      </c>
      <c r="BM976" s="223" t="str">
        <f aca="false">IF(BA976="XX","",BA976)</f>
        <v>EU526636</v>
      </c>
      <c r="BN976" s="224" t="str">
        <f aca="false">CONCATENATE(IF(F976="","",F976),IF(G976="","",CONCATENATE(" / ",G976)))</f>
        <v>HEV/SW/NL/2005-1036</v>
      </c>
      <c r="BO976" s="225" t="str">
        <f aca="false">AX976</f>
        <v>3c.NLD.pig</v>
      </c>
      <c r="BP976" s="226" t="str">
        <f aca="false">IF(V976="","",V976)</f>
        <v/>
      </c>
      <c r="BQ976" s="226" t="str">
        <f aca="false">IF(W976="","",CONCATENATE(W976,IF(LEFT(AO976,1)="s","+","")))</f>
        <v/>
      </c>
      <c r="BR976" s="226" t="str">
        <f aca="false">IF(X976="","",CONCATENATE(X976,IF(LEFT(AQ976,1)="s","+","")))</f>
        <v/>
      </c>
      <c r="BS976" s="226" t="str">
        <f aca="false">IF(Y976="","",CONCATENATE(Y976,IF(LEFT(AR976,1)="s","+","")))</f>
        <v/>
      </c>
      <c r="BT976" s="226" t="str">
        <f aca="false">IF(Z976="","",CONCATENATE(Z976,IF(LEFT(AS976,1)="s","+","")))</f>
        <v/>
      </c>
      <c r="BU976" s="227" t="str">
        <f aca="false">IF(AA976="","",CONCATENATE(AA976,IF(LEFT(AT976,1)="s","+","")))</f>
        <v>3c</v>
      </c>
      <c r="BV976" s="212"/>
      <c r="BW976" s="177" t="s">
        <v>2353</v>
      </c>
      <c r="BX976" s="170" t="str">
        <f aca="false">IF(BW976&lt;&gt;"",IF(ISNUMBER(FIND("=",BW976)),LEFT(BW976,FIND("=",BW976)-1),BW976),BW976)</f>
        <v>EU526636</v>
      </c>
      <c r="BY976" s="170" t="str">
        <f aca="false">IF(BW976&lt;&gt;"",IF(ISNUMBER(FIND("=",BW976)),RIGHT(BW976,LEN(BW976)-FIND("=",BW976)),""),"")</f>
        <v>3c</v>
      </c>
      <c r="BZ976" s="170" t="str">
        <f aca="false">IF(BX976&lt;&gt;"",IF(ISNUMBER(FIND(".",BX976)),LEFT(BX976,FIND(".",BX976)-1),BX976),BX976)</f>
        <v>EU526636</v>
      </c>
      <c r="CA976" s="170" t="str">
        <f aca="false">IF(BX976&lt;&gt;"",IF(ISNUMBER(FIND(".",BX976)),RIGHT(BX976,LEN(BX976)-FIND(".",BX976)),""),"")</f>
        <v/>
      </c>
      <c r="CB976" s="212"/>
      <c r="CC976" s="170" t="str">
        <f aca="false">A976</f>
        <v>EU526636</v>
      </c>
      <c r="CD976" s="178" t="s">
        <v>339</v>
      </c>
      <c r="CE976" s="178" t="s">
        <v>340</v>
      </c>
      <c r="CF976" s="178" t="s">
        <v>341</v>
      </c>
      <c r="CG976" s="212"/>
      <c r="CH976" s="179"/>
      <c r="CI976" s="179"/>
      <c r="CJ976" s="179"/>
      <c r="CK976" s="212"/>
      <c r="CL976" s="212"/>
      <c r="CM976" s="170" t="str">
        <f aca="false">F976</f>
        <v>HEV/SW/NL/2005-1036</v>
      </c>
      <c r="CN976" s="170" t="str">
        <f aca="false">IF(G976="","",G976)</f>
        <v/>
      </c>
      <c r="CO976" s="170" t="str">
        <f aca="false">CONCATENATE(H976,":",L976)</f>
        <v>Netherlands:</v>
      </c>
      <c r="CP976" s="170" t="str">
        <f aca="false">CONCATENATE(IF(Q976="","",CONCATENATE(Q976,"-")),IF(P976="","",CONCATENATE(P976,"-")),IF(O976="","",O976))</f>
        <v>2005</v>
      </c>
      <c r="CQ976" s="170" t="str">
        <f aca="false">IF(N976="","",N976)</f>
        <v/>
      </c>
      <c r="CR976" s="170" t="n">
        <f aca="false">C976</f>
        <v>3</v>
      </c>
      <c r="CS976" s="229" t="str">
        <f aca="false">D976</f>
        <v>3c</v>
      </c>
      <c r="CT976" s="170" t="str">
        <f aca="false">CONCATENATE(CD976," strain ",CM976," ",CL976,", partial cds")</f>
        <v>Hepatitis E virus strain HEV/SW/NL/2005-1036 , partial cds</v>
      </c>
    </row>
    <row r="977" customFormat="false" ht="11.9" hidden="false" customHeight="true" outlineLevel="0" collapsed="false">
      <c r="A977" s="154" t="s">
        <v>2354</v>
      </c>
      <c r="B977" s="147" t="n">
        <v>3</v>
      </c>
      <c r="C977" s="243" t="n">
        <v>3</v>
      </c>
      <c r="D977" s="149" t="s">
        <v>947</v>
      </c>
      <c r="E977" s="150" t="s">
        <v>949</v>
      </c>
      <c r="F977" s="154" t="s">
        <v>2355</v>
      </c>
      <c r="G977" s="212"/>
      <c r="H977" s="146" t="s">
        <v>537</v>
      </c>
      <c r="I977" s="153" t="s">
        <v>538</v>
      </c>
      <c r="J977" s="146" t="s">
        <v>395</v>
      </c>
      <c r="K977" s="212"/>
      <c r="L977" s="212"/>
      <c r="M977" s="157" t="s">
        <v>367</v>
      </c>
      <c r="N977" s="216"/>
      <c r="O977" s="160" t="n">
        <v>2005</v>
      </c>
      <c r="P977" s="212"/>
      <c r="Q977" s="212"/>
      <c r="R977" s="212"/>
      <c r="S977" s="212"/>
      <c r="T977" s="214"/>
      <c r="U977" s="215"/>
      <c r="V977" s="209"/>
      <c r="W977" s="217"/>
      <c r="AA977" s="250" t="s">
        <v>947</v>
      </c>
      <c r="AB977" s="217"/>
      <c r="AC977" s="217"/>
      <c r="AG977" s="166" t="s">
        <v>511</v>
      </c>
      <c r="AH977" s="164" t="n">
        <v>6567</v>
      </c>
      <c r="AI977" s="164" t="n">
        <v>6714</v>
      </c>
      <c r="AJ977" s="219" t="n">
        <f aca="false">SeqEnd-SeqBeg+1</f>
        <v>148</v>
      </c>
      <c r="AK977" s="220" t="n">
        <f aca="false">AND( SeqBeg&lt;=Beg  , End &lt;=SeqEnd )</f>
        <v>0</v>
      </c>
      <c r="AL977" s="212"/>
      <c r="AM977" s="212"/>
      <c r="AN977" s="221"/>
      <c r="AT977" s="147" t="s">
        <v>103</v>
      </c>
      <c r="AU977" s="146"/>
      <c r="AV977" s="212"/>
      <c r="AW977" s="222" t="str">
        <f aca="false">HYPERLINK(CONCATENATE("http://www.ncbi.nlm.nih.gov/nuccore/",BM977),BM977)</f>
        <v>EU526638</v>
      </c>
      <c r="AX977" s="219" t="str">
        <f aca="false">CONCATENATE(D977,IF(I977="","",CONCATENATE(".",I977)),IF(K977="","",CONCATENATE(".",K977)),IF(M977="","",CONCATENATE(".",M977)),IF(R977="","",CONCATENATE(".",R977)),IF(U977="","","(*)"))</f>
        <v>3c.NLD.pig</v>
      </c>
      <c r="AY977" s="170" t="str">
        <f aca="false">CONCATENATE(BM977,".",BN977)</f>
        <v>EU526638.HEV/SW/NL/2005-1042</v>
      </c>
      <c r="AZ977" s="171" t="str">
        <f aca="false">IF(AV977="",IF(ISNUMBER(FIND(".",A977)),LEFT(A977,FIND(".",A977)-1),A977),AV977)</f>
        <v>EU526638</v>
      </c>
      <c r="BA977" s="171" t="str">
        <f aca="false">IF(ISNUMBER(FIND("-",AZ977)),LEFT(AZ977,FIND("-",AZ977)-1),AZ977)</f>
        <v>EU526638</v>
      </c>
      <c r="BB977" s="170" t="str">
        <f aca="false"> MEGAname &amp; "="</f>
        <v>EU526638=</v>
      </c>
      <c r="BC977" s="170" t="str">
        <f aca="false">Clear &amp; IF(span ,"Span","out")</f>
        <v>EU526638=out</v>
      </c>
      <c r="BD977" s="170" t="str">
        <f aca="false">Clear &amp; IF(span, IF(B977=".","Selected",B977),"out")</f>
        <v>EU526638=out</v>
      </c>
      <c r="BE977" s="170" t="str">
        <f aca="false">Clear &amp; Strain</f>
        <v>EU526638=HEV/SW/NL/2005-1042</v>
      </c>
      <c r="BF977" s="170" t="str">
        <f aca="false">CONCATENATE(A977,"=",F977,". ",AX977,IF(AB977="","",CONCATENATE(".",AB977)))</f>
        <v>EU526638=HEV/SW/NL/2005-1042. 3c.NLD.pig</v>
      </c>
      <c r="BG977" s="170" t="str">
        <f aca="false">CONCATENATE(A977,"=",F977,". ",AX977)</f>
        <v>EU526638=HEV/SW/NL/2005-1042. 3c.NLD.pig</v>
      </c>
      <c r="BH977" s="170" t="str">
        <f aca="false">CONCATENATE(A977,"=",AX977)</f>
        <v>EU526638=3c.NLD.pig</v>
      </c>
      <c r="BI977" s="170" t="str">
        <f aca="false">CONCATENATE(A977,"=",ComForSubtype,D977)</f>
        <v>EU526638=3c</v>
      </c>
      <c r="BJ977" s="170" t="str">
        <f aca="false">CONCATENATE(A977,"=",E977)</f>
        <v>EU526638=3chi</v>
      </c>
      <c r="BK977" s="170" t="str">
        <f aca="false">CONCATENATE(A977,"=",C977)</f>
        <v>EU526638=3</v>
      </c>
      <c r="BL977" s="170" t="str">
        <f aca="false">CONCATENATE(D977,"=")</f>
        <v>3c=</v>
      </c>
      <c r="BM977" s="223" t="str">
        <f aca="false">IF(BA977="XX","",BA977)</f>
        <v>EU526638</v>
      </c>
      <c r="BN977" s="224" t="str">
        <f aca="false">CONCATENATE(IF(F977="","",F977),IF(G977="","",CONCATENATE(" / ",G977)))</f>
        <v>HEV/SW/NL/2005-1042</v>
      </c>
      <c r="BO977" s="225" t="str">
        <f aca="false">AX977</f>
        <v>3c.NLD.pig</v>
      </c>
      <c r="BP977" s="226" t="str">
        <f aca="false">IF(V977="","",V977)</f>
        <v/>
      </c>
      <c r="BQ977" s="226" t="str">
        <f aca="false">IF(W977="","",CONCATENATE(W977,IF(LEFT(AO977,1)="s","+","")))</f>
        <v/>
      </c>
      <c r="BR977" s="226" t="str">
        <f aca="false">IF(X977="","",CONCATENATE(X977,IF(LEFT(AQ977,1)="s","+","")))</f>
        <v/>
      </c>
      <c r="BS977" s="226" t="str">
        <f aca="false">IF(Y977="","",CONCATENATE(Y977,IF(LEFT(AR977,1)="s","+","")))</f>
        <v/>
      </c>
      <c r="BT977" s="226" t="str">
        <f aca="false">IF(Z977="","",CONCATENATE(Z977,IF(LEFT(AS977,1)="s","+","")))</f>
        <v/>
      </c>
      <c r="BU977" s="227" t="str">
        <f aca="false">IF(AA977="","",CONCATENATE(AA977,IF(LEFT(AT977,1)="s","+","")))</f>
        <v>3c</v>
      </c>
      <c r="BV977" s="212"/>
      <c r="BW977" s="177" t="s">
        <v>2356</v>
      </c>
      <c r="BX977" s="170" t="str">
        <f aca="false">IF(BW977&lt;&gt;"",IF(ISNUMBER(FIND("=",BW977)),LEFT(BW977,FIND("=",BW977)-1),BW977),BW977)</f>
        <v>EU526638</v>
      </c>
      <c r="BY977" s="170" t="str">
        <f aca="false">IF(BW977&lt;&gt;"",IF(ISNUMBER(FIND("=",BW977)),RIGHT(BW977,LEN(BW977)-FIND("=",BW977)),""),"")</f>
        <v>3c</v>
      </c>
      <c r="BZ977" s="170" t="str">
        <f aca="false">IF(BX977&lt;&gt;"",IF(ISNUMBER(FIND(".",BX977)),LEFT(BX977,FIND(".",BX977)-1),BX977),BX977)</f>
        <v>EU526638</v>
      </c>
      <c r="CA977" s="170" t="str">
        <f aca="false">IF(BX977&lt;&gt;"",IF(ISNUMBER(FIND(".",BX977)),RIGHT(BX977,LEN(BX977)-FIND(".",BX977)),""),"")</f>
        <v/>
      </c>
      <c r="CB977" s="212"/>
      <c r="CC977" s="170" t="str">
        <f aca="false">A977</f>
        <v>EU526638</v>
      </c>
      <c r="CD977" s="178" t="s">
        <v>339</v>
      </c>
      <c r="CE977" s="178" t="s">
        <v>340</v>
      </c>
      <c r="CF977" s="178" t="s">
        <v>341</v>
      </c>
      <c r="CG977" s="212"/>
      <c r="CH977" s="179"/>
      <c r="CI977" s="179"/>
      <c r="CJ977" s="179"/>
      <c r="CK977" s="212"/>
      <c r="CL977" s="212"/>
      <c r="CM977" s="170" t="str">
        <f aca="false">F977</f>
        <v>HEV/SW/NL/2005-1042</v>
      </c>
      <c r="CN977" s="170" t="str">
        <f aca="false">IF(G977="","",G977)</f>
        <v/>
      </c>
      <c r="CO977" s="170" t="str">
        <f aca="false">CONCATENATE(H977,":",L977)</f>
        <v>Netherlands:</v>
      </c>
      <c r="CP977" s="170" t="str">
        <f aca="false">CONCATENATE(IF(Q977="","",CONCATENATE(Q977,"-")),IF(P977="","",CONCATENATE(P977,"-")),IF(O977="","",O977))</f>
        <v>2005</v>
      </c>
      <c r="CQ977" s="170" t="str">
        <f aca="false">IF(N977="","",N977)</f>
        <v/>
      </c>
      <c r="CR977" s="170" t="n">
        <f aca="false">C977</f>
        <v>3</v>
      </c>
      <c r="CS977" s="229" t="str">
        <f aca="false">D977</f>
        <v>3c</v>
      </c>
      <c r="CT977" s="170" t="str">
        <f aca="false">CONCATENATE(CD977," strain ",CM977," ",CL977,", partial cds")</f>
        <v>Hepatitis E virus strain HEV/SW/NL/2005-1042 , partial cds</v>
      </c>
    </row>
    <row r="978" customFormat="false" ht="11.9" hidden="false" customHeight="true" outlineLevel="0" collapsed="false">
      <c r="A978" s="154" t="s">
        <v>2357</v>
      </c>
      <c r="B978" s="147" t="n">
        <v>3</v>
      </c>
      <c r="C978" s="243" t="n">
        <v>3</v>
      </c>
      <c r="D978" s="149" t="s">
        <v>947</v>
      </c>
      <c r="E978" s="150" t="s">
        <v>949</v>
      </c>
      <c r="F978" s="154" t="s">
        <v>2147</v>
      </c>
      <c r="G978" s="212"/>
      <c r="H978" s="146" t="s">
        <v>537</v>
      </c>
      <c r="I978" s="153" t="s">
        <v>538</v>
      </c>
      <c r="J978" s="146" t="s">
        <v>395</v>
      </c>
      <c r="K978" s="212"/>
      <c r="L978" s="212"/>
      <c r="M978" s="157" t="s">
        <v>367</v>
      </c>
      <c r="N978" s="216"/>
      <c r="O978" s="160" t="n">
        <v>2005</v>
      </c>
      <c r="P978" s="212"/>
      <c r="Q978" s="212"/>
      <c r="R978" s="212"/>
      <c r="S978" s="212"/>
      <c r="T978" s="214"/>
      <c r="U978" s="215"/>
      <c r="V978" s="209"/>
      <c r="W978" s="217"/>
      <c r="AA978" s="250" t="s">
        <v>947</v>
      </c>
      <c r="AB978" s="217"/>
      <c r="AC978" s="217"/>
      <c r="AG978" s="166" t="s">
        <v>511</v>
      </c>
      <c r="AH978" s="164" t="n">
        <v>6567</v>
      </c>
      <c r="AI978" s="164" t="n">
        <v>6714</v>
      </c>
      <c r="AJ978" s="219" t="n">
        <f aca="false">SeqEnd-SeqBeg+1</f>
        <v>148</v>
      </c>
      <c r="AK978" s="220" t="n">
        <f aca="false">AND( SeqBeg&lt;=Beg  , End &lt;=SeqEnd )</f>
        <v>0</v>
      </c>
      <c r="AL978" s="212"/>
      <c r="AM978" s="212"/>
      <c r="AN978" s="221"/>
      <c r="AT978" s="147" t="s">
        <v>103</v>
      </c>
      <c r="AU978" s="146"/>
      <c r="AV978" s="212"/>
      <c r="AW978" s="222" t="str">
        <f aca="false">HYPERLINK(CONCATENATE("http://www.ncbi.nlm.nih.gov/nuccore/",BM978),BM978)</f>
        <v>EU526647</v>
      </c>
      <c r="AX978" s="219" t="str">
        <f aca="false">CONCATENATE(D978,IF(I978="","",CONCATENATE(".",I978)),IF(K978="","",CONCATENATE(".",K978)),IF(M978="","",CONCATENATE(".",M978)),IF(R978="","",CONCATENATE(".",R978)),IF(U978="","","(*)"))</f>
        <v>3c.NLD.pig</v>
      </c>
      <c r="AY978" s="170" t="str">
        <f aca="false">CONCATENATE(BM978,".",BN978)</f>
        <v>EU526647.HEV/SW/NL/2005-1055</v>
      </c>
      <c r="AZ978" s="171" t="str">
        <f aca="false">IF(AV978="",IF(ISNUMBER(FIND(".",A978)),LEFT(A978,FIND(".",A978)-1),A978),AV978)</f>
        <v>EU526647</v>
      </c>
      <c r="BA978" s="171" t="str">
        <f aca="false">IF(ISNUMBER(FIND("-",AZ978)),LEFT(AZ978,FIND("-",AZ978)-1),AZ978)</f>
        <v>EU526647</v>
      </c>
      <c r="BB978" s="170" t="str">
        <f aca="false"> MEGAname &amp; "="</f>
        <v>EU526647=</v>
      </c>
      <c r="BC978" s="170" t="str">
        <f aca="false">Clear &amp; IF(span ,"Span","out")</f>
        <v>EU526647=out</v>
      </c>
      <c r="BD978" s="170" t="str">
        <f aca="false">Clear &amp; IF(span, IF(B978=".","Selected",B978),"out")</f>
        <v>EU526647=out</v>
      </c>
      <c r="BE978" s="170" t="str">
        <f aca="false">Clear &amp; Strain</f>
        <v>EU526647=HEV/SW/NL/2005-1055</v>
      </c>
      <c r="BF978" s="170" t="str">
        <f aca="false">CONCATENATE(A978,"=",F978,". ",AX978,IF(AB978="","",CONCATENATE(".",AB978)))</f>
        <v>EU526647=HEV/SW/NL/2005-1055. 3c.NLD.pig</v>
      </c>
      <c r="BG978" s="170" t="str">
        <f aca="false">CONCATENATE(A978,"=",F978,". ",AX978)</f>
        <v>EU526647=HEV/SW/NL/2005-1055. 3c.NLD.pig</v>
      </c>
      <c r="BH978" s="170" t="str">
        <f aca="false">CONCATENATE(A978,"=",AX978)</f>
        <v>EU526647=3c.NLD.pig</v>
      </c>
      <c r="BI978" s="170" t="str">
        <f aca="false">CONCATENATE(A978,"=",ComForSubtype,D978)</f>
        <v>EU526647=3c</v>
      </c>
      <c r="BJ978" s="170" t="str">
        <f aca="false">CONCATENATE(A978,"=",E978)</f>
        <v>EU526647=3chi</v>
      </c>
      <c r="BK978" s="170" t="str">
        <f aca="false">CONCATENATE(A978,"=",C978)</f>
        <v>EU526647=3</v>
      </c>
      <c r="BL978" s="170" t="str">
        <f aca="false">CONCATENATE(D978,"=")</f>
        <v>3c=</v>
      </c>
      <c r="BM978" s="223" t="str">
        <f aca="false">IF(BA978="XX","",BA978)</f>
        <v>EU526647</v>
      </c>
      <c r="BN978" s="224" t="str">
        <f aca="false">CONCATENATE(IF(F978="","",F978),IF(G978="","",CONCATENATE(" / ",G978)))</f>
        <v>HEV/SW/NL/2005-1055</v>
      </c>
      <c r="BO978" s="225" t="str">
        <f aca="false">AX978</f>
        <v>3c.NLD.pig</v>
      </c>
      <c r="BP978" s="226" t="str">
        <f aca="false">IF(V978="","",V978)</f>
        <v/>
      </c>
      <c r="BQ978" s="226" t="str">
        <f aca="false">IF(W978="","",CONCATENATE(W978,IF(LEFT(AO978,1)="s","+","")))</f>
        <v/>
      </c>
      <c r="BR978" s="226" t="str">
        <f aca="false">IF(X978="","",CONCATENATE(X978,IF(LEFT(AQ978,1)="s","+","")))</f>
        <v/>
      </c>
      <c r="BS978" s="226" t="str">
        <f aca="false">IF(Y978="","",CONCATENATE(Y978,IF(LEFT(AR978,1)="s","+","")))</f>
        <v/>
      </c>
      <c r="BT978" s="226" t="str">
        <f aca="false">IF(Z978="","",CONCATENATE(Z978,IF(LEFT(AS978,1)="s","+","")))</f>
        <v/>
      </c>
      <c r="BU978" s="227" t="str">
        <f aca="false">IF(AA978="","",CONCATENATE(AA978,IF(LEFT(AT978,1)="s","+","")))</f>
        <v>3c</v>
      </c>
      <c r="BV978" s="212"/>
      <c r="BW978" s="177" t="s">
        <v>2358</v>
      </c>
      <c r="BX978" s="170" t="str">
        <f aca="false">IF(BW978&lt;&gt;"",IF(ISNUMBER(FIND("=",BW978)),LEFT(BW978,FIND("=",BW978)-1),BW978),BW978)</f>
        <v>EU526647</v>
      </c>
      <c r="BY978" s="170" t="str">
        <f aca="false">IF(BW978&lt;&gt;"",IF(ISNUMBER(FIND("=",BW978)),RIGHT(BW978,LEN(BW978)-FIND("=",BW978)),""),"")</f>
        <v>3c</v>
      </c>
      <c r="BZ978" s="170" t="str">
        <f aca="false">IF(BX978&lt;&gt;"",IF(ISNUMBER(FIND(".",BX978)),LEFT(BX978,FIND(".",BX978)-1),BX978),BX978)</f>
        <v>EU526647</v>
      </c>
      <c r="CA978" s="170" t="str">
        <f aca="false">IF(BX978&lt;&gt;"",IF(ISNUMBER(FIND(".",BX978)),RIGHT(BX978,LEN(BX978)-FIND(".",BX978)),""),"")</f>
        <v/>
      </c>
      <c r="CB978" s="212"/>
      <c r="CC978" s="170" t="str">
        <f aca="false">A978</f>
        <v>EU526647</v>
      </c>
      <c r="CD978" s="178" t="s">
        <v>339</v>
      </c>
      <c r="CE978" s="178" t="s">
        <v>340</v>
      </c>
      <c r="CF978" s="178" t="s">
        <v>341</v>
      </c>
      <c r="CG978" s="212"/>
      <c r="CH978" s="179"/>
      <c r="CI978" s="179"/>
      <c r="CJ978" s="179"/>
      <c r="CK978" s="212"/>
      <c r="CL978" s="212"/>
      <c r="CM978" s="170" t="str">
        <f aca="false">F978</f>
        <v>HEV/SW/NL/2005-1055</v>
      </c>
      <c r="CN978" s="170" t="str">
        <f aca="false">IF(G978="","",G978)</f>
        <v/>
      </c>
      <c r="CO978" s="170" t="str">
        <f aca="false">CONCATENATE(H978,":",L978)</f>
        <v>Netherlands:</v>
      </c>
      <c r="CP978" s="170" t="str">
        <f aca="false">CONCATENATE(IF(Q978="","",CONCATENATE(Q978,"-")),IF(P978="","",CONCATENATE(P978,"-")),IF(O978="","",O978))</f>
        <v>2005</v>
      </c>
      <c r="CQ978" s="170" t="str">
        <f aca="false">IF(N978="","",N978)</f>
        <v/>
      </c>
      <c r="CR978" s="170" t="n">
        <f aca="false">C978</f>
        <v>3</v>
      </c>
      <c r="CS978" s="229" t="str">
        <f aca="false">D978</f>
        <v>3c</v>
      </c>
      <c r="CT978" s="170" t="str">
        <f aca="false">CONCATENATE(CD978," strain ",CM978," ",CL978,", partial cds")</f>
        <v>Hepatitis E virus strain HEV/SW/NL/2005-1055 , partial cds</v>
      </c>
    </row>
    <row r="979" customFormat="false" ht="11.9" hidden="false" customHeight="true" outlineLevel="0" collapsed="false">
      <c r="A979" s="154" t="s">
        <v>2359</v>
      </c>
      <c r="B979" s="147" t="n">
        <v>3</v>
      </c>
      <c r="C979" s="243" t="n">
        <v>3</v>
      </c>
      <c r="D979" s="149" t="s">
        <v>947</v>
      </c>
      <c r="E979" s="150" t="s">
        <v>949</v>
      </c>
      <c r="F979" s="154" t="s">
        <v>2153</v>
      </c>
      <c r="G979" s="212"/>
      <c r="H979" s="146" t="s">
        <v>537</v>
      </c>
      <c r="I979" s="153" t="s">
        <v>538</v>
      </c>
      <c r="J979" s="146" t="s">
        <v>395</v>
      </c>
      <c r="K979" s="212"/>
      <c r="L979" s="212"/>
      <c r="M979" s="157" t="s">
        <v>367</v>
      </c>
      <c r="N979" s="216"/>
      <c r="O979" s="160" t="n">
        <v>2005</v>
      </c>
      <c r="P979" s="212"/>
      <c r="Q979" s="212"/>
      <c r="R979" s="212"/>
      <c r="S979" s="212"/>
      <c r="T979" s="214"/>
      <c r="U979" s="215"/>
      <c r="V979" s="209"/>
      <c r="W979" s="217"/>
      <c r="AA979" s="250" t="s">
        <v>947</v>
      </c>
      <c r="AB979" s="217"/>
      <c r="AC979" s="217"/>
      <c r="AG979" s="166" t="s">
        <v>511</v>
      </c>
      <c r="AH979" s="164" t="n">
        <v>6567</v>
      </c>
      <c r="AI979" s="164" t="n">
        <v>6714</v>
      </c>
      <c r="AJ979" s="219" t="n">
        <f aca="false">SeqEnd-SeqBeg+1</f>
        <v>148</v>
      </c>
      <c r="AK979" s="220" t="n">
        <f aca="false">AND( SeqBeg&lt;=Beg  , End &lt;=SeqEnd )</f>
        <v>0</v>
      </c>
      <c r="AL979" s="212"/>
      <c r="AM979" s="212"/>
      <c r="AN979" s="221"/>
      <c r="AT979" s="147" t="s">
        <v>103</v>
      </c>
      <c r="AU979" s="146"/>
      <c r="AV979" s="212"/>
      <c r="AW979" s="222" t="str">
        <f aca="false">HYPERLINK(CONCATENATE("http://www.ncbi.nlm.nih.gov/nuccore/",BM979),BM979)</f>
        <v>EU526639</v>
      </c>
      <c r="AX979" s="219" t="str">
        <f aca="false">CONCATENATE(D979,IF(I979="","",CONCATENATE(".",I979)),IF(K979="","",CONCATENATE(".",K979)),IF(M979="","",CONCATENATE(".",M979)),IF(R979="","",CONCATENATE(".",R979)),IF(U979="","","(*)"))</f>
        <v>3c.NLD.pig</v>
      </c>
      <c r="AY979" s="170" t="str">
        <f aca="false">CONCATENATE(BM979,".",BN979)</f>
        <v>EU526639.HEV/SW/NL/2005-1068</v>
      </c>
      <c r="AZ979" s="171" t="str">
        <f aca="false">IF(AV979="",IF(ISNUMBER(FIND(".",A979)),LEFT(A979,FIND(".",A979)-1),A979),AV979)</f>
        <v>EU526639</v>
      </c>
      <c r="BA979" s="171" t="str">
        <f aca="false">IF(ISNUMBER(FIND("-",AZ979)),LEFT(AZ979,FIND("-",AZ979)-1),AZ979)</f>
        <v>EU526639</v>
      </c>
      <c r="BB979" s="170" t="str">
        <f aca="false"> MEGAname &amp; "="</f>
        <v>EU526639=</v>
      </c>
      <c r="BC979" s="170" t="str">
        <f aca="false">Clear &amp; IF(span ,"Span","out")</f>
        <v>EU526639=out</v>
      </c>
      <c r="BD979" s="170" t="str">
        <f aca="false">Clear &amp; IF(span, IF(B979=".","Selected",B979),"out")</f>
        <v>EU526639=out</v>
      </c>
      <c r="BE979" s="170" t="str">
        <f aca="false">Clear &amp; Strain</f>
        <v>EU526639=HEV/SW/NL/2005-1068</v>
      </c>
      <c r="BF979" s="170" t="str">
        <f aca="false">CONCATENATE(A979,"=",F979,". ",AX979,IF(AB979="","",CONCATENATE(".",AB979)))</f>
        <v>EU526639=HEV/SW/NL/2005-1068. 3c.NLD.pig</v>
      </c>
      <c r="BG979" s="170" t="str">
        <f aca="false">CONCATENATE(A979,"=",F979,". ",AX979)</f>
        <v>EU526639=HEV/SW/NL/2005-1068. 3c.NLD.pig</v>
      </c>
      <c r="BH979" s="170" t="str">
        <f aca="false">CONCATENATE(A979,"=",AX979)</f>
        <v>EU526639=3c.NLD.pig</v>
      </c>
      <c r="BI979" s="170" t="str">
        <f aca="false">CONCATENATE(A979,"=",ComForSubtype,D979)</f>
        <v>EU526639=3c</v>
      </c>
      <c r="BJ979" s="170" t="str">
        <f aca="false">CONCATENATE(A979,"=",E979)</f>
        <v>EU526639=3chi</v>
      </c>
      <c r="BK979" s="170" t="str">
        <f aca="false">CONCATENATE(A979,"=",C979)</f>
        <v>EU526639=3</v>
      </c>
      <c r="BL979" s="170" t="str">
        <f aca="false">CONCATENATE(D979,"=")</f>
        <v>3c=</v>
      </c>
      <c r="BM979" s="223" t="str">
        <f aca="false">IF(BA979="XX","",BA979)</f>
        <v>EU526639</v>
      </c>
      <c r="BN979" s="224" t="str">
        <f aca="false">CONCATENATE(IF(F979="","",F979),IF(G979="","",CONCATENATE(" / ",G979)))</f>
        <v>HEV/SW/NL/2005-1068</v>
      </c>
      <c r="BO979" s="225" t="str">
        <f aca="false">AX979</f>
        <v>3c.NLD.pig</v>
      </c>
      <c r="BP979" s="226" t="str">
        <f aca="false">IF(V979="","",V979)</f>
        <v/>
      </c>
      <c r="BQ979" s="226" t="str">
        <f aca="false">IF(W979="","",CONCATENATE(W979,IF(LEFT(AO979,1)="s","+","")))</f>
        <v/>
      </c>
      <c r="BR979" s="226" t="str">
        <f aca="false">IF(X979="","",CONCATENATE(X979,IF(LEFT(AQ979,1)="s","+","")))</f>
        <v/>
      </c>
      <c r="BS979" s="226" t="str">
        <f aca="false">IF(Y979="","",CONCATENATE(Y979,IF(LEFT(AR979,1)="s","+","")))</f>
        <v/>
      </c>
      <c r="BT979" s="226" t="str">
        <f aca="false">IF(Z979="","",CONCATENATE(Z979,IF(LEFT(AS979,1)="s","+","")))</f>
        <v/>
      </c>
      <c r="BU979" s="227" t="str">
        <f aca="false">IF(AA979="","",CONCATENATE(AA979,IF(LEFT(AT979,1)="s","+","")))</f>
        <v>3c</v>
      </c>
      <c r="BV979" s="212"/>
      <c r="BW979" s="177" t="s">
        <v>2360</v>
      </c>
      <c r="BX979" s="170" t="str">
        <f aca="false">IF(BW979&lt;&gt;"",IF(ISNUMBER(FIND("=",BW979)),LEFT(BW979,FIND("=",BW979)-1),BW979),BW979)</f>
        <v>EU526639</v>
      </c>
      <c r="BY979" s="170" t="str">
        <f aca="false">IF(BW979&lt;&gt;"",IF(ISNUMBER(FIND("=",BW979)),RIGHT(BW979,LEN(BW979)-FIND("=",BW979)),""),"")</f>
        <v>3c</v>
      </c>
      <c r="BZ979" s="170" t="str">
        <f aca="false">IF(BX979&lt;&gt;"",IF(ISNUMBER(FIND(".",BX979)),LEFT(BX979,FIND(".",BX979)-1),BX979),BX979)</f>
        <v>EU526639</v>
      </c>
      <c r="CA979" s="170" t="str">
        <f aca="false">IF(BX979&lt;&gt;"",IF(ISNUMBER(FIND(".",BX979)),RIGHT(BX979,LEN(BX979)-FIND(".",BX979)),""),"")</f>
        <v/>
      </c>
      <c r="CB979" s="212"/>
      <c r="CC979" s="170" t="str">
        <f aca="false">A979</f>
        <v>EU526639</v>
      </c>
      <c r="CD979" s="178" t="s">
        <v>339</v>
      </c>
      <c r="CE979" s="178" t="s">
        <v>340</v>
      </c>
      <c r="CF979" s="178" t="s">
        <v>341</v>
      </c>
      <c r="CG979" s="212"/>
      <c r="CH979" s="179"/>
      <c r="CI979" s="179"/>
      <c r="CJ979" s="179"/>
      <c r="CK979" s="212"/>
      <c r="CL979" s="212"/>
      <c r="CM979" s="170" t="str">
        <f aca="false">F979</f>
        <v>HEV/SW/NL/2005-1068</v>
      </c>
      <c r="CN979" s="170" t="str">
        <f aca="false">IF(G979="","",G979)</f>
        <v/>
      </c>
      <c r="CO979" s="170" t="str">
        <f aca="false">CONCATENATE(H979,":",L979)</f>
        <v>Netherlands:</v>
      </c>
      <c r="CP979" s="170" t="str">
        <f aca="false">CONCATENATE(IF(Q979="","",CONCATENATE(Q979,"-")),IF(P979="","",CONCATENATE(P979,"-")),IF(O979="","",O979))</f>
        <v>2005</v>
      </c>
      <c r="CQ979" s="170" t="str">
        <f aca="false">IF(N979="","",N979)</f>
        <v/>
      </c>
      <c r="CR979" s="170" t="n">
        <f aca="false">C979</f>
        <v>3</v>
      </c>
      <c r="CS979" s="229" t="str">
        <f aca="false">D979</f>
        <v>3c</v>
      </c>
      <c r="CT979" s="170" t="str">
        <f aca="false">CONCATENATE(CD979," strain ",CM979," ",CL979,", partial cds")</f>
        <v>Hepatitis E virus strain HEV/SW/NL/2005-1068 , partial cds</v>
      </c>
    </row>
    <row r="980" customFormat="false" ht="11.9" hidden="false" customHeight="true" outlineLevel="0" collapsed="false">
      <c r="A980" s="154" t="s">
        <v>2361</v>
      </c>
      <c r="B980" s="147" t="n">
        <v>3</v>
      </c>
      <c r="C980" s="243" t="n">
        <v>3</v>
      </c>
      <c r="D980" s="149" t="s">
        <v>947</v>
      </c>
      <c r="E980" s="150" t="s">
        <v>949</v>
      </c>
      <c r="F980" s="154" t="s">
        <v>2156</v>
      </c>
      <c r="G980" s="212"/>
      <c r="H980" s="146" t="s">
        <v>537</v>
      </c>
      <c r="I980" s="153" t="s">
        <v>538</v>
      </c>
      <c r="J980" s="146" t="s">
        <v>395</v>
      </c>
      <c r="K980" s="212"/>
      <c r="L980" s="212"/>
      <c r="M980" s="157" t="s">
        <v>367</v>
      </c>
      <c r="N980" s="216"/>
      <c r="O980" s="160" t="n">
        <v>2005</v>
      </c>
      <c r="P980" s="212"/>
      <c r="Q980" s="212"/>
      <c r="R980" s="212"/>
      <c r="S980" s="212"/>
      <c r="T980" s="214"/>
      <c r="U980" s="215"/>
      <c r="V980" s="209"/>
      <c r="W980" s="217"/>
      <c r="AA980" s="250" t="s">
        <v>947</v>
      </c>
      <c r="AB980" s="217"/>
      <c r="AC980" s="217"/>
      <c r="AG980" s="166" t="s">
        <v>511</v>
      </c>
      <c r="AH980" s="164" t="n">
        <v>6567</v>
      </c>
      <c r="AI980" s="164" t="n">
        <v>6714</v>
      </c>
      <c r="AJ980" s="219" t="n">
        <f aca="false">SeqEnd-SeqBeg+1</f>
        <v>148</v>
      </c>
      <c r="AK980" s="220" t="n">
        <f aca="false">AND( SeqBeg&lt;=Beg  , End &lt;=SeqEnd )</f>
        <v>0</v>
      </c>
      <c r="AL980" s="212"/>
      <c r="AM980" s="212"/>
      <c r="AN980" s="221"/>
      <c r="AT980" s="147" t="s">
        <v>103</v>
      </c>
      <c r="AU980" s="146"/>
      <c r="AV980" s="212"/>
      <c r="AW980" s="222" t="str">
        <f aca="false">HYPERLINK(CONCATENATE("http://www.ncbi.nlm.nih.gov/nuccore/",BM980),BM980)</f>
        <v>EU526634</v>
      </c>
      <c r="AX980" s="219" t="str">
        <f aca="false">CONCATENATE(D980,IF(I980="","",CONCATENATE(".",I980)),IF(K980="","",CONCATENATE(".",K980)),IF(M980="","",CONCATENATE(".",M980)),IF(R980="","",CONCATENATE(".",R980)),IF(U980="","","(*)"))</f>
        <v>3c.NLD.pig</v>
      </c>
      <c r="AY980" s="170" t="str">
        <f aca="false">CONCATENATE(BM980,".",BN980)</f>
        <v>EU526634.HEV/SW/NL/2005-977</v>
      </c>
      <c r="AZ980" s="171" t="str">
        <f aca="false">IF(AV980="",IF(ISNUMBER(FIND(".",A980)),LEFT(A980,FIND(".",A980)-1),A980),AV980)</f>
        <v>EU526634</v>
      </c>
      <c r="BA980" s="171" t="str">
        <f aca="false">IF(ISNUMBER(FIND("-",AZ980)),LEFT(AZ980,FIND("-",AZ980)-1),AZ980)</f>
        <v>EU526634</v>
      </c>
      <c r="BB980" s="170" t="str">
        <f aca="false"> MEGAname &amp; "="</f>
        <v>EU526634=</v>
      </c>
      <c r="BC980" s="170" t="str">
        <f aca="false">Clear &amp; IF(span ,"Span","out")</f>
        <v>EU526634=out</v>
      </c>
      <c r="BD980" s="170" t="str">
        <f aca="false">Clear &amp; IF(span, IF(B980=".","Selected",B980),"out")</f>
        <v>EU526634=out</v>
      </c>
      <c r="BE980" s="170" t="str">
        <f aca="false">Clear &amp; Strain</f>
        <v>EU526634=HEV/SW/NL/2005-977</v>
      </c>
      <c r="BF980" s="170" t="str">
        <f aca="false">CONCATENATE(A980,"=",F980,". ",AX980,IF(AB980="","",CONCATENATE(".",AB980)))</f>
        <v>EU526634=HEV/SW/NL/2005-977. 3c.NLD.pig</v>
      </c>
      <c r="BG980" s="170" t="str">
        <f aca="false">CONCATENATE(A980,"=",F980,". ",AX980)</f>
        <v>EU526634=HEV/SW/NL/2005-977. 3c.NLD.pig</v>
      </c>
      <c r="BH980" s="170" t="str">
        <f aca="false">CONCATENATE(A980,"=",AX980)</f>
        <v>EU526634=3c.NLD.pig</v>
      </c>
      <c r="BI980" s="170" t="str">
        <f aca="false">CONCATENATE(A980,"=",ComForSubtype,D980)</f>
        <v>EU526634=3c</v>
      </c>
      <c r="BJ980" s="170" t="str">
        <f aca="false">CONCATENATE(A980,"=",E980)</f>
        <v>EU526634=3chi</v>
      </c>
      <c r="BK980" s="170" t="str">
        <f aca="false">CONCATENATE(A980,"=",C980)</f>
        <v>EU526634=3</v>
      </c>
      <c r="BL980" s="170" t="str">
        <f aca="false">CONCATENATE(D980,"=")</f>
        <v>3c=</v>
      </c>
      <c r="BM980" s="223" t="str">
        <f aca="false">IF(BA980="XX","",BA980)</f>
        <v>EU526634</v>
      </c>
      <c r="BN980" s="224" t="str">
        <f aca="false">CONCATENATE(IF(F980="","",F980),IF(G980="","",CONCATENATE(" / ",G980)))</f>
        <v>HEV/SW/NL/2005-977</v>
      </c>
      <c r="BO980" s="225" t="str">
        <f aca="false">AX980</f>
        <v>3c.NLD.pig</v>
      </c>
      <c r="BP980" s="226" t="str">
        <f aca="false">IF(V980="","",V980)</f>
        <v/>
      </c>
      <c r="BQ980" s="226" t="str">
        <f aca="false">IF(W980="","",CONCATENATE(W980,IF(LEFT(AO980,1)="s","+","")))</f>
        <v/>
      </c>
      <c r="BR980" s="226" t="str">
        <f aca="false">IF(X980="","",CONCATENATE(X980,IF(LEFT(AQ980,1)="s","+","")))</f>
        <v/>
      </c>
      <c r="BS980" s="226" t="str">
        <f aca="false">IF(Y980="","",CONCATENATE(Y980,IF(LEFT(AR980,1)="s","+","")))</f>
        <v/>
      </c>
      <c r="BT980" s="226" t="str">
        <f aca="false">IF(Z980="","",CONCATENATE(Z980,IF(LEFT(AS980,1)="s","+","")))</f>
        <v/>
      </c>
      <c r="BU980" s="227" t="str">
        <f aca="false">IF(AA980="","",CONCATENATE(AA980,IF(LEFT(AT980,1)="s","+","")))</f>
        <v>3c</v>
      </c>
      <c r="BV980" s="212"/>
      <c r="BW980" s="177" t="s">
        <v>2362</v>
      </c>
      <c r="BX980" s="170" t="str">
        <f aca="false">IF(BW980&lt;&gt;"",IF(ISNUMBER(FIND("=",BW980)),LEFT(BW980,FIND("=",BW980)-1),BW980),BW980)</f>
        <v>EU526634</v>
      </c>
      <c r="BY980" s="170" t="str">
        <f aca="false">IF(BW980&lt;&gt;"",IF(ISNUMBER(FIND("=",BW980)),RIGHT(BW980,LEN(BW980)-FIND("=",BW980)),""),"")</f>
        <v>3c</v>
      </c>
      <c r="BZ980" s="170" t="str">
        <f aca="false">IF(BX980&lt;&gt;"",IF(ISNUMBER(FIND(".",BX980)),LEFT(BX980,FIND(".",BX980)-1),BX980),BX980)</f>
        <v>EU526634</v>
      </c>
      <c r="CA980" s="170" t="str">
        <f aca="false">IF(BX980&lt;&gt;"",IF(ISNUMBER(FIND(".",BX980)),RIGHT(BX980,LEN(BX980)-FIND(".",BX980)),""),"")</f>
        <v/>
      </c>
      <c r="CB980" s="212"/>
      <c r="CC980" s="170" t="str">
        <f aca="false">A980</f>
        <v>EU526634</v>
      </c>
      <c r="CD980" s="178" t="s">
        <v>339</v>
      </c>
      <c r="CE980" s="178" t="s">
        <v>340</v>
      </c>
      <c r="CF980" s="178" t="s">
        <v>341</v>
      </c>
      <c r="CG980" s="212"/>
      <c r="CH980" s="179"/>
      <c r="CI980" s="179"/>
      <c r="CJ980" s="179"/>
      <c r="CK980" s="212"/>
      <c r="CL980" s="212"/>
      <c r="CM980" s="170" t="str">
        <f aca="false">F980</f>
        <v>HEV/SW/NL/2005-977</v>
      </c>
      <c r="CN980" s="170" t="str">
        <f aca="false">IF(G980="","",G980)</f>
        <v/>
      </c>
      <c r="CO980" s="170" t="str">
        <f aca="false">CONCATENATE(H980,":",L980)</f>
        <v>Netherlands:</v>
      </c>
      <c r="CP980" s="170" t="str">
        <f aca="false">CONCATENATE(IF(Q980="","",CONCATENATE(Q980,"-")),IF(P980="","",CONCATENATE(P980,"-")),IF(O980="","",O980))</f>
        <v>2005</v>
      </c>
      <c r="CQ980" s="170" t="str">
        <f aca="false">IF(N980="","",N980)</f>
        <v/>
      </c>
      <c r="CR980" s="170" t="n">
        <f aca="false">C980</f>
        <v>3</v>
      </c>
      <c r="CS980" s="229" t="str">
        <f aca="false">D980</f>
        <v>3c</v>
      </c>
      <c r="CT980" s="170" t="str">
        <f aca="false">CONCATENATE(CD980," strain ",CM980," ",CL980,", partial cds")</f>
        <v>Hepatitis E virus strain HEV/SW/NL/2005-977 , partial cds</v>
      </c>
    </row>
    <row r="981" customFormat="false" ht="11.9" hidden="false" customHeight="true" outlineLevel="0" collapsed="false">
      <c r="A981" s="154" t="s">
        <v>2363</v>
      </c>
      <c r="B981" s="147" t="n">
        <v>3</v>
      </c>
      <c r="C981" s="243" t="n">
        <v>3</v>
      </c>
      <c r="D981" s="149" t="s">
        <v>947</v>
      </c>
      <c r="E981" s="150" t="s">
        <v>949</v>
      </c>
      <c r="F981" s="154" t="s">
        <v>2162</v>
      </c>
      <c r="G981" s="212"/>
      <c r="H981" s="146" t="s">
        <v>537</v>
      </c>
      <c r="I981" s="153" t="s">
        <v>538</v>
      </c>
      <c r="J981" s="146" t="s">
        <v>395</v>
      </c>
      <c r="K981" s="212"/>
      <c r="L981" s="212"/>
      <c r="M981" s="157" t="s">
        <v>367</v>
      </c>
      <c r="N981" s="216"/>
      <c r="O981" s="160" t="n">
        <v>2005</v>
      </c>
      <c r="P981" s="212"/>
      <c r="Q981" s="212"/>
      <c r="R981" s="212"/>
      <c r="S981" s="212"/>
      <c r="T981" s="214"/>
      <c r="U981" s="215"/>
      <c r="V981" s="209"/>
      <c r="W981" s="217"/>
      <c r="AA981" s="250" t="s">
        <v>947</v>
      </c>
      <c r="AB981" s="217"/>
      <c r="AC981" s="217"/>
      <c r="AG981" s="166" t="s">
        <v>511</v>
      </c>
      <c r="AH981" s="164" t="n">
        <v>6567</v>
      </c>
      <c r="AI981" s="164" t="n">
        <v>6714</v>
      </c>
      <c r="AJ981" s="219" t="n">
        <f aca="false">SeqEnd-SeqBeg+1</f>
        <v>148</v>
      </c>
      <c r="AK981" s="220" t="n">
        <f aca="false">AND( SeqBeg&lt;=Beg  , End &lt;=SeqEnd )</f>
        <v>0</v>
      </c>
      <c r="AL981" s="212"/>
      <c r="AM981" s="212"/>
      <c r="AN981" s="221"/>
      <c r="AT981" s="147" t="s">
        <v>103</v>
      </c>
      <c r="AU981" s="146"/>
      <c r="AV981" s="212"/>
      <c r="AW981" s="222" t="str">
        <f aca="false">HYPERLINK(CONCATENATE("http://www.ncbi.nlm.nih.gov/nuccore/",BM981),BM981)</f>
        <v>EU526645</v>
      </c>
      <c r="AX981" s="219" t="str">
        <f aca="false">CONCATENATE(D981,IF(I981="","",CONCATENATE(".",I981)),IF(K981="","",CONCATENATE(".",K981)),IF(M981="","",CONCATENATE(".",M981)),IF(R981="","",CONCATENATE(".",R981)),IF(U981="","","(*)"))</f>
        <v>3c.NLD.pig</v>
      </c>
      <c r="AY981" s="170" t="str">
        <f aca="false">CONCATENATE(BM981,".",BN981)</f>
        <v>EU526645.HEV/SW/NL/2005-985</v>
      </c>
      <c r="AZ981" s="171" t="str">
        <f aca="false">IF(AV981="",IF(ISNUMBER(FIND(".",A981)),LEFT(A981,FIND(".",A981)-1),A981),AV981)</f>
        <v>EU526645</v>
      </c>
      <c r="BA981" s="171" t="str">
        <f aca="false">IF(ISNUMBER(FIND("-",AZ981)),LEFT(AZ981,FIND("-",AZ981)-1),AZ981)</f>
        <v>EU526645</v>
      </c>
      <c r="BB981" s="170" t="str">
        <f aca="false"> MEGAname &amp; "="</f>
        <v>EU526645=</v>
      </c>
      <c r="BC981" s="170" t="str">
        <f aca="false">Clear &amp; IF(span ,"Span","out")</f>
        <v>EU526645=out</v>
      </c>
      <c r="BD981" s="170" t="str">
        <f aca="false">Clear &amp; IF(span, IF(B981=".","Selected",B981),"out")</f>
        <v>EU526645=out</v>
      </c>
      <c r="BE981" s="170" t="str">
        <f aca="false">Clear &amp; Strain</f>
        <v>EU526645=HEV/SW/NL/2005-985</v>
      </c>
      <c r="BF981" s="170" t="str">
        <f aca="false">CONCATENATE(A981,"=",F981,". ",AX981,IF(AB981="","",CONCATENATE(".",AB981)))</f>
        <v>EU526645=HEV/SW/NL/2005-985. 3c.NLD.pig</v>
      </c>
      <c r="BG981" s="170" t="str">
        <f aca="false">CONCATENATE(A981,"=",F981,". ",AX981)</f>
        <v>EU526645=HEV/SW/NL/2005-985. 3c.NLD.pig</v>
      </c>
      <c r="BH981" s="170" t="str">
        <f aca="false">CONCATENATE(A981,"=",AX981)</f>
        <v>EU526645=3c.NLD.pig</v>
      </c>
      <c r="BI981" s="170" t="str">
        <f aca="false">CONCATENATE(A981,"=",ComForSubtype,D981)</f>
        <v>EU526645=3c</v>
      </c>
      <c r="BJ981" s="170" t="str">
        <f aca="false">CONCATENATE(A981,"=",E981)</f>
        <v>EU526645=3chi</v>
      </c>
      <c r="BK981" s="170" t="str">
        <f aca="false">CONCATENATE(A981,"=",C981)</f>
        <v>EU526645=3</v>
      </c>
      <c r="BL981" s="170" t="str">
        <f aca="false">CONCATENATE(D981,"=")</f>
        <v>3c=</v>
      </c>
      <c r="BM981" s="223" t="str">
        <f aca="false">IF(BA981="XX","",BA981)</f>
        <v>EU526645</v>
      </c>
      <c r="BN981" s="224" t="str">
        <f aca="false">CONCATENATE(IF(F981="","",F981),IF(G981="","",CONCATENATE(" / ",G981)))</f>
        <v>HEV/SW/NL/2005-985</v>
      </c>
      <c r="BO981" s="225" t="str">
        <f aca="false">AX981</f>
        <v>3c.NLD.pig</v>
      </c>
      <c r="BP981" s="226" t="str">
        <f aca="false">IF(V981="","",V981)</f>
        <v/>
      </c>
      <c r="BQ981" s="226" t="str">
        <f aca="false">IF(W981="","",CONCATENATE(W981,IF(LEFT(AO981,1)="s","+","")))</f>
        <v/>
      </c>
      <c r="BR981" s="226" t="str">
        <f aca="false">IF(X981="","",CONCATENATE(X981,IF(LEFT(AQ981,1)="s","+","")))</f>
        <v/>
      </c>
      <c r="BS981" s="226" t="str">
        <f aca="false">IF(Y981="","",CONCATENATE(Y981,IF(LEFT(AR981,1)="s","+","")))</f>
        <v/>
      </c>
      <c r="BT981" s="226" t="str">
        <f aca="false">IF(Z981="","",CONCATENATE(Z981,IF(LEFT(AS981,1)="s","+","")))</f>
        <v/>
      </c>
      <c r="BU981" s="227" t="str">
        <f aca="false">IF(AA981="","",CONCATENATE(AA981,IF(LEFT(AT981,1)="s","+","")))</f>
        <v>3c</v>
      </c>
      <c r="BV981" s="212"/>
      <c r="BW981" s="177" t="s">
        <v>2364</v>
      </c>
      <c r="BX981" s="170" t="str">
        <f aca="false">IF(BW981&lt;&gt;"",IF(ISNUMBER(FIND("=",BW981)),LEFT(BW981,FIND("=",BW981)-1),BW981),BW981)</f>
        <v>EU526645</v>
      </c>
      <c r="BY981" s="170" t="str">
        <f aca="false">IF(BW981&lt;&gt;"",IF(ISNUMBER(FIND("=",BW981)),RIGHT(BW981,LEN(BW981)-FIND("=",BW981)),""),"")</f>
        <v>3c</v>
      </c>
      <c r="BZ981" s="170" t="str">
        <f aca="false">IF(BX981&lt;&gt;"",IF(ISNUMBER(FIND(".",BX981)),LEFT(BX981,FIND(".",BX981)-1),BX981),BX981)</f>
        <v>EU526645</v>
      </c>
      <c r="CA981" s="170" t="str">
        <f aca="false">IF(BX981&lt;&gt;"",IF(ISNUMBER(FIND(".",BX981)),RIGHT(BX981,LEN(BX981)-FIND(".",BX981)),""),"")</f>
        <v/>
      </c>
      <c r="CB981" s="212"/>
      <c r="CC981" s="170" t="str">
        <f aca="false">A981</f>
        <v>EU526645</v>
      </c>
      <c r="CD981" s="178" t="s">
        <v>339</v>
      </c>
      <c r="CE981" s="178" t="s">
        <v>340</v>
      </c>
      <c r="CF981" s="178" t="s">
        <v>341</v>
      </c>
      <c r="CG981" s="212"/>
      <c r="CH981" s="179"/>
      <c r="CI981" s="179"/>
      <c r="CJ981" s="179"/>
      <c r="CK981" s="212"/>
      <c r="CL981" s="212"/>
      <c r="CM981" s="170" t="str">
        <f aca="false">F981</f>
        <v>HEV/SW/NL/2005-985</v>
      </c>
      <c r="CN981" s="170" t="str">
        <f aca="false">IF(G981="","",G981)</f>
        <v/>
      </c>
      <c r="CO981" s="170" t="str">
        <f aca="false">CONCATENATE(H981,":",L981)</f>
        <v>Netherlands:</v>
      </c>
      <c r="CP981" s="170" t="str">
        <f aca="false">CONCATENATE(IF(Q981="","",CONCATENATE(Q981,"-")),IF(P981="","",CONCATENATE(P981,"-")),IF(O981="","",O981))</f>
        <v>2005</v>
      </c>
      <c r="CQ981" s="170" t="str">
        <f aca="false">IF(N981="","",N981)</f>
        <v/>
      </c>
      <c r="CR981" s="170" t="n">
        <f aca="false">C981</f>
        <v>3</v>
      </c>
      <c r="CS981" s="229" t="str">
        <f aca="false">D981</f>
        <v>3c</v>
      </c>
      <c r="CT981" s="170" t="str">
        <f aca="false">CONCATENATE(CD981," strain ",CM981," ",CL981,", partial cds")</f>
        <v>Hepatitis E virus strain HEV/SW/NL/2005-985 , partial cds</v>
      </c>
    </row>
    <row r="982" customFormat="false" ht="11.9" hidden="false" customHeight="true" outlineLevel="0" collapsed="false">
      <c r="A982" s="154" t="s">
        <v>2365</v>
      </c>
      <c r="B982" s="147" t="n">
        <v>3</v>
      </c>
      <c r="C982" s="243" t="n">
        <v>3</v>
      </c>
      <c r="D982" s="149" t="s">
        <v>947</v>
      </c>
      <c r="E982" s="150" t="s">
        <v>949</v>
      </c>
      <c r="F982" s="154" t="s">
        <v>2168</v>
      </c>
      <c r="G982" s="212"/>
      <c r="H982" s="146" t="s">
        <v>537</v>
      </c>
      <c r="I982" s="153" t="s">
        <v>538</v>
      </c>
      <c r="J982" s="146" t="s">
        <v>395</v>
      </c>
      <c r="K982" s="212"/>
      <c r="L982" s="212"/>
      <c r="M982" s="157" t="s">
        <v>367</v>
      </c>
      <c r="N982" s="216"/>
      <c r="O982" s="160" t="n">
        <v>2005</v>
      </c>
      <c r="P982" s="212"/>
      <c r="Q982" s="212"/>
      <c r="R982" s="212"/>
      <c r="S982" s="212"/>
      <c r="T982" s="214"/>
      <c r="U982" s="215"/>
      <c r="V982" s="209"/>
      <c r="W982" s="217"/>
      <c r="AA982" s="250" t="s">
        <v>947</v>
      </c>
      <c r="AB982" s="217"/>
      <c r="AC982" s="217"/>
      <c r="AG982" s="166" t="s">
        <v>511</v>
      </c>
      <c r="AH982" s="164" t="n">
        <v>6567</v>
      </c>
      <c r="AI982" s="164" t="n">
        <v>6714</v>
      </c>
      <c r="AJ982" s="219" t="n">
        <f aca="false">SeqEnd-SeqBeg+1</f>
        <v>148</v>
      </c>
      <c r="AK982" s="220" t="n">
        <f aca="false">AND( SeqBeg&lt;=Beg  , End &lt;=SeqEnd )</f>
        <v>0</v>
      </c>
      <c r="AL982" s="212"/>
      <c r="AM982" s="212"/>
      <c r="AN982" s="221"/>
      <c r="AT982" s="147" t="s">
        <v>103</v>
      </c>
      <c r="AU982" s="146"/>
      <c r="AV982" s="212"/>
      <c r="AW982" s="222" t="str">
        <f aca="false">HYPERLINK(CONCATENATE("http://www.ncbi.nlm.nih.gov/nuccore/",BM982),BM982)</f>
        <v>EU526633</v>
      </c>
      <c r="AX982" s="219" t="str">
        <f aca="false">CONCATENATE(D982,IF(I982="","",CONCATENATE(".",I982)),IF(K982="","",CONCATENATE(".",K982)),IF(M982="","",CONCATENATE(".",M982)),IF(R982="","",CONCATENATE(".",R982)),IF(U982="","","(*)"))</f>
        <v>3c.NLD.pig</v>
      </c>
      <c r="AY982" s="170" t="str">
        <f aca="false">CONCATENATE(BM982,".",BN982)</f>
        <v>EU526633.HEV/SW/NL/2005-990</v>
      </c>
      <c r="AZ982" s="171" t="str">
        <f aca="false">IF(AV982="",IF(ISNUMBER(FIND(".",A982)),LEFT(A982,FIND(".",A982)-1),A982),AV982)</f>
        <v>EU526633</v>
      </c>
      <c r="BA982" s="171" t="str">
        <f aca="false">IF(ISNUMBER(FIND("-",AZ982)),LEFT(AZ982,FIND("-",AZ982)-1),AZ982)</f>
        <v>EU526633</v>
      </c>
      <c r="BB982" s="170" t="str">
        <f aca="false"> MEGAname &amp; "="</f>
        <v>EU526633=</v>
      </c>
      <c r="BC982" s="170" t="str">
        <f aca="false">Clear &amp; IF(span ,"Span","out")</f>
        <v>EU526633=out</v>
      </c>
      <c r="BD982" s="170" t="str">
        <f aca="false">Clear &amp; IF(span, IF(B982=".","Selected",B982),"out")</f>
        <v>EU526633=out</v>
      </c>
      <c r="BE982" s="170" t="str">
        <f aca="false">Clear &amp; Strain</f>
        <v>EU526633=HEV/SW/NL/2005-990</v>
      </c>
      <c r="BF982" s="170" t="str">
        <f aca="false">CONCATENATE(A982,"=",F982,". ",AX982,IF(AB982="","",CONCATENATE(".",AB982)))</f>
        <v>EU526633=HEV/SW/NL/2005-990. 3c.NLD.pig</v>
      </c>
      <c r="BG982" s="170" t="str">
        <f aca="false">CONCATENATE(A982,"=",F982,". ",AX982)</f>
        <v>EU526633=HEV/SW/NL/2005-990. 3c.NLD.pig</v>
      </c>
      <c r="BH982" s="170" t="str">
        <f aca="false">CONCATENATE(A982,"=",AX982)</f>
        <v>EU526633=3c.NLD.pig</v>
      </c>
      <c r="BI982" s="170" t="str">
        <f aca="false">CONCATENATE(A982,"=",ComForSubtype,D982)</f>
        <v>EU526633=3c</v>
      </c>
      <c r="BJ982" s="170" t="str">
        <f aca="false">CONCATENATE(A982,"=",E982)</f>
        <v>EU526633=3chi</v>
      </c>
      <c r="BK982" s="170" t="str">
        <f aca="false">CONCATENATE(A982,"=",C982)</f>
        <v>EU526633=3</v>
      </c>
      <c r="BL982" s="170" t="str">
        <f aca="false">CONCATENATE(D982,"=")</f>
        <v>3c=</v>
      </c>
      <c r="BM982" s="223" t="str">
        <f aca="false">IF(BA982="XX","",BA982)</f>
        <v>EU526633</v>
      </c>
      <c r="BN982" s="224" t="str">
        <f aca="false">CONCATENATE(IF(F982="","",F982),IF(G982="","",CONCATENATE(" / ",G982)))</f>
        <v>HEV/SW/NL/2005-990</v>
      </c>
      <c r="BO982" s="225" t="str">
        <f aca="false">AX982</f>
        <v>3c.NLD.pig</v>
      </c>
      <c r="BP982" s="226" t="str">
        <f aca="false">IF(V982="","",V982)</f>
        <v/>
      </c>
      <c r="BQ982" s="226" t="str">
        <f aca="false">IF(W982="","",CONCATENATE(W982,IF(LEFT(AO982,1)="s","+","")))</f>
        <v/>
      </c>
      <c r="BR982" s="226" t="str">
        <f aca="false">IF(X982="","",CONCATENATE(X982,IF(LEFT(AQ982,1)="s","+","")))</f>
        <v/>
      </c>
      <c r="BS982" s="226" t="str">
        <f aca="false">IF(Y982="","",CONCATENATE(Y982,IF(LEFT(AR982,1)="s","+","")))</f>
        <v/>
      </c>
      <c r="BT982" s="226" t="str">
        <f aca="false">IF(Z982="","",CONCATENATE(Z982,IF(LEFT(AS982,1)="s","+","")))</f>
        <v/>
      </c>
      <c r="BU982" s="227" t="str">
        <f aca="false">IF(AA982="","",CONCATENATE(AA982,IF(LEFT(AT982,1)="s","+","")))</f>
        <v>3c</v>
      </c>
      <c r="BV982" s="212"/>
      <c r="BW982" s="177" t="s">
        <v>2366</v>
      </c>
      <c r="BX982" s="170" t="str">
        <f aca="false">IF(BW982&lt;&gt;"",IF(ISNUMBER(FIND("=",BW982)),LEFT(BW982,FIND("=",BW982)-1),BW982),BW982)</f>
        <v>EU526633</v>
      </c>
      <c r="BY982" s="170" t="str">
        <f aca="false">IF(BW982&lt;&gt;"",IF(ISNUMBER(FIND("=",BW982)),RIGHT(BW982,LEN(BW982)-FIND("=",BW982)),""),"")</f>
        <v>3c</v>
      </c>
      <c r="BZ982" s="170" t="str">
        <f aca="false">IF(BX982&lt;&gt;"",IF(ISNUMBER(FIND(".",BX982)),LEFT(BX982,FIND(".",BX982)-1),BX982),BX982)</f>
        <v>EU526633</v>
      </c>
      <c r="CA982" s="170" t="str">
        <f aca="false">IF(BX982&lt;&gt;"",IF(ISNUMBER(FIND(".",BX982)),RIGHT(BX982,LEN(BX982)-FIND(".",BX982)),""),"")</f>
        <v/>
      </c>
      <c r="CB982" s="212"/>
      <c r="CC982" s="170" t="str">
        <f aca="false">A982</f>
        <v>EU526633</v>
      </c>
      <c r="CD982" s="178" t="s">
        <v>339</v>
      </c>
      <c r="CE982" s="178" t="s">
        <v>340</v>
      </c>
      <c r="CF982" s="178" t="s">
        <v>341</v>
      </c>
      <c r="CG982" s="212"/>
      <c r="CH982" s="179"/>
      <c r="CI982" s="179"/>
      <c r="CJ982" s="179"/>
      <c r="CK982" s="212"/>
      <c r="CL982" s="212"/>
      <c r="CM982" s="170" t="str">
        <f aca="false">F982</f>
        <v>HEV/SW/NL/2005-990</v>
      </c>
      <c r="CN982" s="170" t="str">
        <f aca="false">IF(G982="","",G982)</f>
        <v/>
      </c>
      <c r="CO982" s="170" t="str">
        <f aca="false">CONCATENATE(H982,":",L982)</f>
        <v>Netherlands:</v>
      </c>
      <c r="CP982" s="170" t="str">
        <f aca="false">CONCATENATE(IF(Q982="","",CONCATENATE(Q982,"-")),IF(P982="","",CONCATENATE(P982,"-")),IF(O982="","",O982))</f>
        <v>2005</v>
      </c>
      <c r="CQ982" s="170" t="str">
        <f aca="false">IF(N982="","",N982)</f>
        <v/>
      </c>
      <c r="CR982" s="170" t="n">
        <f aca="false">C982</f>
        <v>3</v>
      </c>
      <c r="CS982" s="229" t="str">
        <f aca="false">D982</f>
        <v>3c</v>
      </c>
      <c r="CT982" s="170" t="str">
        <f aca="false">CONCATENATE(CD982," strain ",CM982," ",CL982,", partial cds")</f>
        <v>Hepatitis E virus strain HEV/SW/NL/2005-990 , partial cds</v>
      </c>
    </row>
    <row r="983" customFormat="false" ht="11.9" hidden="false" customHeight="true" outlineLevel="0" collapsed="false">
      <c r="A983" s="154" t="s">
        <v>2367</v>
      </c>
      <c r="B983" s="147" t="n">
        <v>3</v>
      </c>
      <c r="C983" s="243" t="n">
        <v>3</v>
      </c>
      <c r="D983" s="149" t="s">
        <v>947</v>
      </c>
      <c r="E983" s="150" t="s">
        <v>949</v>
      </c>
      <c r="F983" s="154" t="s">
        <v>2171</v>
      </c>
      <c r="G983" s="212"/>
      <c r="H983" s="146" t="s">
        <v>537</v>
      </c>
      <c r="I983" s="153" t="s">
        <v>538</v>
      </c>
      <c r="J983" s="146" t="s">
        <v>395</v>
      </c>
      <c r="K983" s="212"/>
      <c r="L983" s="212"/>
      <c r="M983" s="157" t="s">
        <v>367</v>
      </c>
      <c r="N983" s="216"/>
      <c r="O983" s="160" t="n">
        <v>2005</v>
      </c>
      <c r="P983" s="212"/>
      <c r="Q983" s="212"/>
      <c r="R983" s="212"/>
      <c r="S983" s="212"/>
      <c r="T983" s="214"/>
      <c r="U983" s="215"/>
      <c r="V983" s="209"/>
      <c r="W983" s="217"/>
      <c r="X983" s="147"/>
      <c r="AA983" s="250" t="s">
        <v>947</v>
      </c>
      <c r="AB983" s="217"/>
      <c r="AC983" s="217"/>
      <c r="AG983" s="166" t="s">
        <v>511</v>
      </c>
      <c r="AH983" s="164" t="n">
        <v>6567</v>
      </c>
      <c r="AI983" s="164" t="n">
        <v>6714</v>
      </c>
      <c r="AJ983" s="219" t="n">
        <f aca="false">SeqEnd-SeqBeg+1</f>
        <v>148</v>
      </c>
      <c r="AK983" s="220" t="n">
        <f aca="false">AND( SeqBeg&lt;=Beg  , End &lt;=SeqEnd )</f>
        <v>0</v>
      </c>
      <c r="AL983" s="212"/>
      <c r="AM983" s="212"/>
      <c r="AN983" s="221"/>
      <c r="AT983" s="147" t="s">
        <v>103</v>
      </c>
      <c r="AU983" s="146"/>
      <c r="AV983" s="212"/>
      <c r="AW983" s="222" t="str">
        <f aca="false">HYPERLINK(CONCATENATE("http://www.ncbi.nlm.nih.gov/nuccore/",BM983),BM983)</f>
        <v>EU526643</v>
      </c>
      <c r="AX983" s="219" t="str">
        <f aca="false">CONCATENATE(D983,IF(I983="","",CONCATENATE(".",I983)),IF(K983="","",CONCATENATE(".",K983)),IF(M983="","",CONCATENATE(".",M983)),IF(R983="","",CONCATENATE(".",R983)),IF(U983="","","(*)"))</f>
        <v>3c.NLD.pig</v>
      </c>
      <c r="AY983" s="170" t="str">
        <f aca="false">CONCATENATE(BM983,".",BN983)</f>
        <v>EU526643.HEV/SW/NL/2005-994</v>
      </c>
      <c r="AZ983" s="171" t="str">
        <f aca="false">IF(AV983="",IF(ISNUMBER(FIND(".",A983)),LEFT(A983,FIND(".",A983)-1),A983),AV983)</f>
        <v>EU526643</v>
      </c>
      <c r="BA983" s="171" t="str">
        <f aca="false">IF(ISNUMBER(FIND("-",AZ983)),LEFT(AZ983,FIND("-",AZ983)-1),AZ983)</f>
        <v>EU526643</v>
      </c>
      <c r="BB983" s="170" t="str">
        <f aca="false"> MEGAname &amp; "="</f>
        <v>EU526643=</v>
      </c>
      <c r="BC983" s="170" t="str">
        <f aca="false">Clear &amp; IF(span ,"Span","out")</f>
        <v>EU526643=out</v>
      </c>
      <c r="BD983" s="170" t="str">
        <f aca="false">Clear &amp; IF(span, IF(B983=".","Selected",B983),"out")</f>
        <v>EU526643=out</v>
      </c>
      <c r="BE983" s="170" t="str">
        <f aca="false">Clear &amp; Strain</f>
        <v>EU526643=HEV/SW/NL/2005-994</v>
      </c>
      <c r="BF983" s="170" t="str">
        <f aca="false">CONCATENATE(A983,"=",F983,". ",AX983,IF(AB983="","",CONCATENATE(".",AB983)))</f>
        <v>EU526643=HEV/SW/NL/2005-994. 3c.NLD.pig</v>
      </c>
      <c r="BG983" s="170" t="str">
        <f aca="false">CONCATENATE(A983,"=",F983,". ",AX983)</f>
        <v>EU526643=HEV/SW/NL/2005-994. 3c.NLD.pig</v>
      </c>
      <c r="BH983" s="170" t="str">
        <f aca="false">CONCATENATE(A983,"=",AX983)</f>
        <v>EU526643=3c.NLD.pig</v>
      </c>
      <c r="BI983" s="170" t="str">
        <f aca="false">CONCATENATE(A983,"=",ComForSubtype,D983)</f>
        <v>EU526643=3c</v>
      </c>
      <c r="BJ983" s="170" t="str">
        <f aca="false">CONCATENATE(A983,"=",E983)</f>
        <v>EU526643=3chi</v>
      </c>
      <c r="BK983" s="170" t="str">
        <f aca="false">CONCATENATE(A983,"=",C983)</f>
        <v>EU526643=3</v>
      </c>
      <c r="BL983" s="170" t="str">
        <f aca="false">CONCATENATE(D983,"=")</f>
        <v>3c=</v>
      </c>
      <c r="BM983" s="223" t="str">
        <f aca="false">IF(BA983="XX","",BA983)</f>
        <v>EU526643</v>
      </c>
      <c r="BN983" s="224" t="str">
        <f aca="false">CONCATENATE(IF(F983="","",F983),IF(G983="","",CONCATENATE(" / ",G983)))</f>
        <v>HEV/SW/NL/2005-994</v>
      </c>
      <c r="BO983" s="225" t="str">
        <f aca="false">AX983</f>
        <v>3c.NLD.pig</v>
      </c>
      <c r="BP983" s="226" t="str">
        <f aca="false">IF(V983="","",V983)</f>
        <v/>
      </c>
      <c r="BQ983" s="226" t="str">
        <f aca="false">IF(W983="","",CONCATENATE(W983,IF(LEFT(AO983,1)="s","+","")))</f>
        <v/>
      </c>
      <c r="BR983" s="226" t="str">
        <f aca="false">IF(X983="","",CONCATENATE(X983,IF(LEFT(AQ983,1)="s","+","")))</f>
        <v/>
      </c>
      <c r="BS983" s="226" t="str">
        <f aca="false">IF(Y983="","",CONCATENATE(Y983,IF(LEFT(AR983,1)="s","+","")))</f>
        <v/>
      </c>
      <c r="BT983" s="226" t="str">
        <f aca="false">IF(Z983="","",CONCATENATE(Z983,IF(LEFT(AS983,1)="s","+","")))</f>
        <v/>
      </c>
      <c r="BU983" s="227" t="str">
        <f aca="false">IF(AA983="","",CONCATENATE(AA983,IF(LEFT(AT983,1)="s","+","")))</f>
        <v>3c</v>
      </c>
      <c r="BV983" s="212"/>
      <c r="BW983" s="177" t="s">
        <v>2368</v>
      </c>
      <c r="BX983" s="170" t="str">
        <f aca="false">IF(BW983&lt;&gt;"",IF(ISNUMBER(FIND("=",BW983)),LEFT(BW983,FIND("=",BW983)-1),BW983),BW983)</f>
        <v>EU526643</v>
      </c>
      <c r="BY983" s="170" t="str">
        <f aca="false">IF(BW983&lt;&gt;"",IF(ISNUMBER(FIND("=",BW983)),RIGHT(BW983,LEN(BW983)-FIND("=",BW983)),""),"")</f>
        <v>3c</v>
      </c>
      <c r="BZ983" s="170" t="str">
        <f aca="false">IF(BX983&lt;&gt;"",IF(ISNUMBER(FIND(".",BX983)),LEFT(BX983,FIND(".",BX983)-1),BX983),BX983)</f>
        <v>EU526643</v>
      </c>
      <c r="CA983" s="170" t="str">
        <f aca="false">IF(BX983&lt;&gt;"",IF(ISNUMBER(FIND(".",BX983)),RIGHT(BX983,LEN(BX983)-FIND(".",BX983)),""),"")</f>
        <v/>
      </c>
      <c r="CB983" s="212"/>
      <c r="CC983" s="170" t="str">
        <f aca="false">A983</f>
        <v>EU526643</v>
      </c>
      <c r="CD983" s="178" t="s">
        <v>339</v>
      </c>
      <c r="CE983" s="178" t="s">
        <v>340</v>
      </c>
      <c r="CF983" s="178" t="s">
        <v>341</v>
      </c>
      <c r="CG983" s="212"/>
      <c r="CH983" s="179"/>
      <c r="CI983" s="179"/>
      <c r="CJ983" s="179"/>
      <c r="CK983" s="212"/>
      <c r="CL983" s="212"/>
      <c r="CM983" s="170" t="str">
        <f aca="false">F983</f>
        <v>HEV/SW/NL/2005-994</v>
      </c>
      <c r="CN983" s="170" t="str">
        <f aca="false">IF(G983="","",G983)</f>
        <v/>
      </c>
      <c r="CO983" s="170" t="str">
        <f aca="false">CONCATENATE(H983,":",L983)</f>
        <v>Netherlands:</v>
      </c>
      <c r="CP983" s="170" t="str">
        <f aca="false">CONCATENATE(IF(Q983="","",CONCATENATE(Q983,"-")),IF(P983="","",CONCATENATE(P983,"-")),IF(O983="","",O983))</f>
        <v>2005</v>
      </c>
      <c r="CQ983" s="170" t="str">
        <f aca="false">IF(N983="","",N983)</f>
        <v/>
      </c>
      <c r="CR983" s="170" t="n">
        <f aca="false">C983</f>
        <v>3</v>
      </c>
      <c r="CS983" s="229" t="str">
        <f aca="false">D983</f>
        <v>3c</v>
      </c>
      <c r="CT983" s="170" t="str">
        <f aca="false">CONCATENATE(CD983," strain ",CM983," ",CL983,", partial cds")</f>
        <v>Hepatitis E virus strain HEV/SW/NL/2005-994 , partial cds</v>
      </c>
    </row>
    <row r="984" customFormat="false" ht="11.9" hidden="false" customHeight="true" outlineLevel="0" collapsed="false">
      <c r="A984" s="154" t="s">
        <v>2369</v>
      </c>
      <c r="B984" s="147" t="n">
        <v>3</v>
      </c>
      <c r="C984" s="243" t="n">
        <v>3</v>
      </c>
      <c r="D984" s="149" t="s">
        <v>947</v>
      </c>
      <c r="E984" s="150" t="s">
        <v>949</v>
      </c>
      <c r="F984" s="154" t="s">
        <v>2177</v>
      </c>
      <c r="G984" s="212"/>
      <c r="H984" s="146" t="s">
        <v>537</v>
      </c>
      <c r="I984" s="153" t="s">
        <v>538</v>
      </c>
      <c r="J984" s="146" t="s">
        <v>395</v>
      </c>
      <c r="K984" s="212"/>
      <c r="L984" s="212"/>
      <c r="M984" s="157" t="s">
        <v>367</v>
      </c>
      <c r="N984" s="216"/>
      <c r="O984" s="160" t="n">
        <v>2005</v>
      </c>
      <c r="P984" s="212"/>
      <c r="Q984" s="212"/>
      <c r="R984" s="212"/>
      <c r="S984" s="212"/>
      <c r="T984" s="214"/>
      <c r="U984" s="215"/>
      <c r="V984" s="209"/>
      <c r="W984" s="217"/>
      <c r="Y984" s="147"/>
      <c r="AA984" s="250" t="s">
        <v>947</v>
      </c>
      <c r="AB984" s="217"/>
      <c r="AC984" s="217"/>
      <c r="AG984" s="166" t="s">
        <v>511</v>
      </c>
      <c r="AH984" s="164" t="n">
        <v>6567</v>
      </c>
      <c r="AI984" s="164" t="n">
        <v>6714</v>
      </c>
      <c r="AJ984" s="219" t="n">
        <f aca="false">SeqEnd-SeqBeg+1</f>
        <v>148</v>
      </c>
      <c r="AK984" s="220" t="n">
        <f aca="false">AND( SeqBeg&lt;=Beg  , End &lt;=SeqEnd )</f>
        <v>0</v>
      </c>
      <c r="AL984" s="212"/>
      <c r="AM984" s="212"/>
      <c r="AN984" s="221"/>
      <c r="AT984" s="147" t="s">
        <v>103</v>
      </c>
      <c r="AU984" s="146"/>
      <c r="AV984" s="212"/>
      <c r="AW984" s="222" t="str">
        <f aca="false">HYPERLINK(CONCATENATE("http://www.ncbi.nlm.nih.gov/nuccore/",BM984),BM984)</f>
        <v>EU526641</v>
      </c>
      <c r="AX984" s="219" t="str">
        <f aca="false">CONCATENATE(D984,IF(I984="","",CONCATENATE(".",I984)),IF(K984="","",CONCATENATE(".",K984)),IF(M984="","",CONCATENATE(".",M984)),IF(R984="","",CONCATENATE(".",R984)),IF(U984="","","(*)"))</f>
        <v>3c.NLD.pig</v>
      </c>
      <c r="AY984" s="170" t="str">
        <f aca="false">CONCATENATE(BM984,".",BN984)</f>
        <v>EU526641.HEV/SW/NL/2005-999</v>
      </c>
      <c r="AZ984" s="171" t="str">
        <f aca="false">IF(AV984="",IF(ISNUMBER(FIND(".",A984)),LEFT(A984,FIND(".",A984)-1),A984),AV984)</f>
        <v>EU526641</v>
      </c>
      <c r="BA984" s="171" t="str">
        <f aca="false">IF(ISNUMBER(FIND("-",AZ984)),LEFT(AZ984,FIND("-",AZ984)-1),AZ984)</f>
        <v>EU526641</v>
      </c>
      <c r="BB984" s="170" t="str">
        <f aca="false"> MEGAname &amp; "="</f>
        <v>EU526641=</v>
      </c>
      <c r="BC984" s="170" t="str">
        <f aca="false">Clear &amp; IF(span ,"Span","out")</f>
        <v>EU526641=out</v>
      </c>
      <c r="BD984" s="170" t="str">
        <f aca="false">Clear &amp; IF(span, IF(B984=".","Selected",B984),"out")</f>
        <v>EU526641=out</v>
      </c>
      <c r="BE984" s="170" t="str">
        <f aca="false">Clear &amp; Strain</f>
        <v>EU526641=HEV/SW/NL/2005-999</v>
      </c>
      <c r="BF984" s="170" t="str">
        <f aca="false">CONCATENATE(A984,"=",F984,". ",AX984,IF(AB984="","",CONCATENATE(".",AB984)))</f>
        <v>EU526641=HEV/SW/NL/2005-999. 3c.NLD.pig</v>
      </c>
      <c r="BG984" s="170" t="str">
        <f aca="false">CONCATENATE(A984,"=",F984,". ",AX984)</f>
        <v>EU526641=HEV/SW/NL/2005-999. 3c.NLD.pig</v>
      </c>
      <c r="BH984" s="170" t="str">
        <f aca="false">CONCATENATE(A984,"=",AX984)</f>
        <v>EU526641=3c.NLD.pig</v>
      </c>
      <c r="BI984" s="170" t="str">
        <f aca="false">CONCATENATE(A984,"=",ComForSubtype,D984)</f>
        <v>EU526641=3c</v>
      </c>
      <c r="BJ984" s="170" t="str">
        <f aca="false">CONCATENATE(A984,"=",E984)</f>
        <v>EU526641=3chi</v>
      </c>
      <c r="BK984" s="170" t="str">
        <f aca="false">CONCATENATE(A984,"=",C984)</f>
        <v>EU526641=3</v>
      </c>
      <c r="BL984" s="170" t="str">
        <f aca="false">CONCATENATE(D984,"=")</f>
        <v>3c=</v>
      </c>
      <c r="BM984" s="223" t="str">
        <f aca="false">IF(BA984="XX","",BA984)</f>
        <v>EU526641</v>
      </c>
      <c r="BN984" s="224" t="str">
        <f aca="false">CONCATENATE(IF(F984="","",F984),IF(G984="","",CONCATENATE(" / ",G984)))</f>
        <v>HEV/SW/NL/2005-999</v>
      </c>
      <c r="BO984" s="225" t="str">
        <f aca="false">AX984</f>
        <v>3c.NLD.pig</v>
      </c>
      <c r="BP984" s="226" t="str">
        <f aca="false">IF(V984="","",V984)</f>
        <v/>
      </c>
      <c r="BQ984" s="226" t="str">
        <f aca="false">IF(W984="","",CONCATENATE(W984,IF(LEFT(AO984,1)="s","+","")))</f>
        <v/>
      </c>
      <c r="BR984" s="226" t="str">
        <f aca="false">IF(X984="","",CONCATENATE(X984,IF(LEFT(AQ984,1)="s","+","")))</f>
        <v/>
      </c>
      <c r="BS984" s="226" t="str">
        <f aca="false">IF(Y984="","",CONCATENATE(Y984,IF(LEFT(AR984,1)="s","+","")))</f>
        <v/>
      </c>
      <c r="BT984" s="226" t="str">
        <f aca="false">IF(Z984="","",CONCATENATE(Z984,IF(LEFT(AS984,1)="s","+","")))</f>
        <v/>
      </c>
      <c r="BU984" s="227" t="str">
        <f aca="false">IF(AA984="","",CONCATENATE(AA984,IF(LEFT(AT984,1)="s","+","")))</f>
        <v>3c</v>
      </c>
      <c r="BV984" s="212"/>
      <c r="BW984" s="177" t="s">
        <v>2370</v>
      </c>
      <c r="BX984" s="170" t="str">
        <f aca="false">IF(BW984&lt;&gt;"",IF(ISNUMBER(FIND("=",BW984)),LEFT(BW984,FIND("=",BW984)-1),BW984),BW984)</f>
        <v>EU526641</v>
      </c>
      <c r="BY984" s="170" t="str">
        <f aca="false">IF(BW984&lt;&gt;"",IF(ISNUMBER(FIND("=",BW984)),RIGHT(BW984,LEN(BW984)-FIND("=",BW984)),""),"")</f>
        <v>3c</v>
      </c>
      <c r="BZ984" s="170" t="str">
        <f aca="false">IF(BX984&lt;&gt;"",IF(ISNUMBER(FIND(".",BX984)),LEFT(BX984,FIND(".",BX984)-1),BX984),BX984)</f>
        <v>EU526641</v>
      </c>
      <c r="CA984" s="170" t="str">
        <f aca="false">IF(BX984&lt;&gt;"",IF(ISNUMBER(FIND(".",BX984)),RIGHT(BX984,LEN(BX984)-FIND(".",BX984)),""),"")</f>
        <v/>
      </c>
      <c r="CB984" s="212"/>
      <c r="CC984" s="170" t="str">
        <f aca="false">A984</f>
        <v>EU526641</v>
      </c>
      <c r="CD984" s="178" t="s">
        <v>339</v>
      </c>
      <c r="CE984" s="178" t="s">
        <v>340</v>
      </c>
      <c r="CF984" s="178" t="s">
        <v>341</v>
      </c>
      <c r="CG984" s="212"/>
      <c r="CH984" s="179"/>
      <c r="CI984" s="179"/>
      <c r="CJ984" s="179"/>
      <c r="CK984" s="212"/>
      <c r="CL984" s="212"/>
      <c r="CM984" s="170" t="str">
        <f aca="false">F984</f>
        <v>HEV/SW/NL/2005-999</v>
      </c>
      <c r="CN984" s="170" t="str">
        <f aca="false">IF(G984="","",G984)</f>
        <v/>
      </c>
      <c r="CO984" s="170" t="str">
        <f aca="false">CONCATENATE(H984,":",L984)</f>
        <v>Netherlands:</v>
      </c>
      <c r="CP984" s="170" t="str">
        <f aca="false">CONCATENATE(IF(Q984="","",CONCATENATE(Q984,"-")),IF(P984="","",CONCATENATE(P984,"-")),IF(O984="","",O984))</f>
        <v>2005</v>
      </c>
      <c r="CQ984" s="170" t="str">
        <f aca="false">IF(N984="","",N984)</f>
        <v/>
      </c>
      <c r="CR984" s="170" t="n">
        <f aca="false">C984</f>
        <v>3</v>
      </c>
      <c r="CS984" s="229" t="str">
        <f aca="false">D984</f>
        <v>3c</v>
      </c>
      <c r="CT984" s="170" t="str">
        <f aca="false">CONCATENATE(CD984," strain ",CM984," ",CL984,", partial cds")</f>
        <v>Hepatitis E virus strain HEV/SW/NL/2005-999 , partial cds</v>
      </c>
    </row>
    <row r="985" customFormat="false" ht="11.9" hidden="false" customHeight="true" outlineLevel="0" collapsed="false">
      <c r="A985" s="235" t="s">
        <v>2371</v>
      </c>
      <c r="B985" s="147" t="n">
        <v>3</v>
      </c>
      <c r="C985" s="356" t="n">
        <v>3</v>
      </c>
      <c r="D985" s="246" t="s">
        <v>947</v>
      </c>
      <c r="E985" s="150" t="s">
        <v>949</v>
      </c>
      <c r="F985" s="235" t="s">
        <v>2372</v>
      </c>
      <c r="G985" s="212"/>
      <c r="H985" s="235" t="s">
        <v>537</v>
      </c>
      <c r="I985" s="236" t="s">
        <v>538</v>
      </c>
      <c r="J985" s="235" t="s">
        <v>395</v>
      </c>
      <c r="K985" s="212"/>
      <c r="L985" s="212"/>
      <c r="M985" s="157" t="s">
        <v>367</v>
      </c>
      <c r="N985" s="216"/>
      <c r="O985" s="212" t="n">
        <v>2006</v>
      </c>
      <c r="P985" s="159"/>
      <c r="Q985" s="159"/>
      <c r="R985" s="237"/>
      <c r="S985" s="237"/>
      <c r="T985" s="214"/>
      <c r="U985" s="215"/>
      <c r="V985" s="209"/>
      <c r="W985" s="217"/>
      <c r="AA985" s="250" t="s">
        <v>947</v>
      </c>
      <c r="AB985" s="217"/>
      <c r="AC985" s="217"/>
      <c r="AG985" s="166" t="s">
        <v>511</v>
      </c>
      <c r="AH985" s="164" t="n">
        <v>6567</v>
      </c>
      <c r="AI985" s="164" t="n">
        <v>6714</v>
      </c>
      <c r="AJ985" s="219" t="n">
        <f aca="false">SeqEnd-SeqBeg+1</f>
        <v>148</v>
      </c>
      <c r="AK985" s="220" t="n">
        <f aca="false">AND( SeqBeg&lt;=Beg  , End &lt;=SeqEnd )</f>
        <v>0</v>
      </c>
      <c r="AL985" s="237"/>
      <c r="AM985" s="237"/>
      <c r="AN985" s="221"/>
      <c r="AO985" s="164"/>
      <c r="AP985" s="164"/>
      <c r="AQ985" s="164"/>
      <c r="AR985" s="164"/>
      <c r="AS985" s="164"/>
      <c r="AT985" s="164" t="s">
        <v>103</v>
      </c>
      <c r="AU985" s="237"/>
      <c r="AV985" s="237"/>
      <c r="AW985" s="222" t="str">
        <f aca="false">HYPERLINK(CONCATENATE("http://www.ncbi.nlm.nih.gov/nuccore/",BM985),BM985)</f>
        <v>EU526635</v>
      </c>
      <c r="AX985" s="219" t="str">
        <f aca="false">CONCATENATE(D985,IF(I985="","",CONCATENATE(".",I985)),IF(K985="","",CONCATENATE(".",K985)),IF(M985="","",CONCATENATE(".",M985)),IF(R985="","",CONCATENATE(".",R985)),IF(U985="","","(*)"))</f>
        <v>3c.NLD.pig</v>
      </c>
      <c r="AY985" s="238" t="str">
        <f aca="false">CONCATENATE(BM985,".",BN985)</f>
        <v>EU526635.HEV/SW/NL/2006-659603</v>
      </c>
      <c r="AZ985" s="239" t="str">
        <f aca="false">IF(AV985="",IF(ISNUMBER(FIND(".",A985)),LEFT(A985,FIND(".",A985)-1),A985),AV985)</f>
        <v>EU526635</v>
      </c>
      <c r="BA985" s="239" t="str">
        <f aca="false">IF(ISNUMBER(FIND("-",AZ985)),LEFT(AZ985,FIND("-",AZ985)-1),AZ985)</f>
        <v>EU526635</v>
      </c>
      <c r="BB985" s="170" t="str">
        <f aca="false"> MEGAname &amp; "="</f>
        <v>EU526635=</v>
      </c>
      <c r="BC985" s="170" t="str">
        <f aca="false">Clear &amp; IF(span ,"Span","out")</f>
        <v>EU526635=out</v>
      </c>
      <c r="BD985" s="170" t="str">
        <f aca="false">Clear &amp; IF(span, IF(B985=".","Selected",B985),"out")</f>
        <v>EU526635=out</v>
      </c>
      <c r="BE985" s="170" t="str">
        <f aca="false">Clear &amp; Strain</f>
        <v>EU526635=HEV/SW/NL/2006-659603</v>
      </c>
      <c r="BF985" s="238" t="str">
        <f aca="false">CONCATENATE(A985,"=",F985,". ",AX985,IF(AB985="","",CONCATENATE(".",AB985)))</f>
        <v>EU526635=HEV/SW/NL/2006-659603. 3c.NLD.pig</v>
      </c>
      <c r="BG985" s="238" t="str">
        <f aca="false">CONCATENATE(A985,"=",F985,". ",AX985)</f>
        <v>EU526635=HEV/SW/NL/2006-659603. 3c.NLD.pig</v>
      </c>
      <c r="BH985" s="238" t="str">
        <f aca="false">CONCATENATE(A985,"=",AX985)</f>
        <v>EU526635=3c.NLD.pig</v>
      </c>
      <c r="BI985" s="238" t="str">
        <f aca="false">CONCATENATE(A985,"=",ComForSubtype,D985)</f>
        <v>EU526635=3c</v>
      </c>
      <c r="BJ985" s="238" t="str">
        <f aca="false">CONCATENATE(A985,"=",E985)</f>
        <v>EU526635=3chi</v>
      </c>
      <c r="BK985" s="238" t="str">
        <f aca="false">CONCATENATE(A985,"=",C985)</f>
        <v>EU526635=3</v>
      </c>
      <c r="BL985" s="238" t="str">
        <f aca="false">CONCATENATE(D985,"=")</f>
        <v>3c=</v>
      </c>
      <c r="BM985" s="223" t="str">
        <f aca="false">IF(BA985="XX","",BA985)</f>
        <v>EU526635</v>
      </c>
      <c r="BN985" s="224" t="str">
        <f aca="false">CONCATENATE(IF(F985="","",F985),IF(G985="","",CONCATENATE(" / ",G985)))</f>
        <v>HEV/SW/NL/2006-659603</v>
      </c>
      <c r="BO985" s="225" t="str">
        <f aca="false">AX985</f>
        <v>3c.NLD.pig</v>
      </c>
      <c r="BP985" s="226" t="str">
        <f aca="false">IF(V985="","",V985)</f>
        <v/>
      </c>
      <c r="BQ985" s="226" t="str">
        <f aca="false">IF(W985="","",CONCATENATE(W985,IF(LEFT(AO985,1)="s","+","")))</f>
        <v/>
      </c>
      <c r="BR985" s="226" t="str">
        <f aca="false">IF(X985="","",CONCATENATE(X985,IF(LEFT(AQ985,1)="s","+","")))</f>
        <v/>
      </c>
      <c r="BS985" s="226" t="str">
        <f aca="false">IF(Y985="","",CONCATENATE(Y985,IF(LEFT(AR985,1)="s","+","")))</f>
        <v/>
      </c>
      <c r="BT985" s="226" t="str">
        <f aca="false">IF(Z985="","",CONCATENATE(Z985,IF(LEFT(AS985,1)="s","+","")))</f>
        <v/>
      </c>
      <c r="BU985" s="227" t="str">
        <f aca="false">IF(AA985="","",CONCATENATE(AA985,IF(LEFT(AT985,1)="s","+","")))</f>
        <v>3c</v>
      </c>
      <c r="BV985" s="240"/>
      <c r="BW985" s="240" t="s">
        <v>2373</v>
      </c>
      <c r="BX985" s="238" t="str">
        <f aca="false">IF(BW985&lt;&gt;"",IF(ISNUMBER(FIND("=",BW985)),LEFT(BW985,FIND("=",BW985)-1),BW985),BW985)</f>
        <v>EU526635</v>
      </c>
      <c r="BY985" s="238" t="str">
        <f aca="false">IF(BW985&lt;&gt;"",IF(ISNUMBER(FIND("=",BW985)),RIGHT(BW985,LEN(BW985)-FIND("=",BW985)),""),"")</f>
        <v>3c</v>
      </c>
      <c r="BZ985" s="238" t="str">
        <f aca="false">IF(BX985&lt;&gt;"",IF(ISNUMBER(FIND(".",BX985)),LEFT(BX985,FIND(".",BX985)-1),BX985),BX985)</f>
        <v>EU526635</v>
      </c>
      <c r="CA985" s="238" t="str">
        <f aca="false">IF(BX985&lt;&gt;"",IF(ISNUMBER(FIND(".",BX985)),RIGHT(BX985,LEN(BX985)-FIND(".",BX985)),""),"")</f>
        <v/>
      </c>
      <c r="CB985" s="240"/>
      <c r="CC985" s="238" t="str">
        <f aca="false">A985</f>
        <v>EU526635</v>
      </c>
      <c r="CD985" s="241" t="s">
        <v>339</v>
      </c>
      <c r="CE985" s="241" t="s">
        <v>340</v>
      </c>
      <c r="CF985" s="241" t="s">
        <v>341</v>
      </c>
      <c r="CG985" s="241"/>
      <c r="CH985" s="363"/>
      <c r="CI985" s="363"/>
      <c r="CJ985" s="363"/>
      <c r="CK985" s="363"/>
      <c r="CL985" s="241"/>
      <c r="CM985" s="238" t="str">
        <f aca="false">F985</f>
        <v>HEV/SW/NL/2006-659603</v>
      </c>
      <c r="CN985" s="238" t="str">
        <f aca="false">IF(G985="","",G985)</f>
        <v/>
      </c>
      <c r="CO985" s="238" t="str">
        <f aca="false">CONCATENATE(H985,":",L985)</f>
        <v>Netherlands:</v>
      </c>
      <c r="CP985" s="238" t="str">
        <f aca="false">CONCATENATE(IF(Q985="","",CONCATENATE(Q985,"-")),IF(P985="","",CONCATENATE(P985,"-")),IF(O985="","",O985))</f>
        <v>2006</v>
      </c>
      <c r="CQ985" s="238" t="str">
        <f aca="false">IF(N985="","",N985)</f>
        <v/>
      </c>
      <c r="CR985" s="238" t="n">
        <f aca="false">C985</f>
        <v>3</v>
      </c>
      <c r="CS985" s="242" t="str">
        <f aca="false">D985</f>
        <v>3c</v>
      </c>
      <c r="CT985" s="170" t="str">
        <f aca="false">CONCATENATE(CD985," strain ",CM985," ",CL985,", partial cds")</f>
        <v>Hepatitis E virus strain HEV/SW/NL/2006-659603 , partial cds</v>
      </c>
    </row>
    <row r="986" customFormat="false" ht="11.9" hidden="false" customHeight="true" outlineLevel="0" collapsed="false">
      <c r="A986" s="154" t="s">
        <v>2374</v>
      </c>
      <c r="B986" s="147" t="n">
        <v>3</v>
      </c>
      <c r="C986" s="243" t="n">
        <v>3</v>
      </c>
      <c r="D986" s="149" t="s">
        <v>947</v>
      </c>
      <c r="E986" s="150" t="s">
        <v>949</v>
      </c>
      <c r="F986" s="154" t="s">
        <v>2375</v>
      </c>
      <c r="G986" s="212"/>
      <c r="H986" s="146" t="s">
        <v>537</v>
      </c>
      <c r="I986" s="153" t="s">
        <v>538</v>
      </c>
      <c r="J986" s="146" t="s">
        <v>395</v>
      </c>
      <c r="K986" s="212"/>
      <c r="L986" s="212"/>
      <c r="M986" s="157" t="s">
        <v>380</v>
      </c>
      <c r="N986" s="216"/>
      <c r="O986" s="160" t="n">
        <v>2005</v>
      </c>
      <c r="P986" s="212"/>
      <c r="Q986" s="212"/>
      <c r="R986" s="212"/>
      <c r="S986" s="212"/>
      <c r="T986" s="214"/>
      <c r="U986" s="215"/>
      <c r="V986" s="209"/>
      <c r="W986" s="217"/>
      <c r="Y986" s="147"/>
      <c r="AA986" s="250" t="s">
        <v>947</v>
      </c>
      <c r="AB986" s="217"/>
      <c r="AC986" s="217"/>
      <c r="AG986" s="166" t="s">
        <v>511</v>
      </c>
      <c r="AH986" s="164" t="n">
        <v>6567</v>
      </c>
      <c r="AI986" s="164" t="n">
        <v>6714</v>
      </c>
      <c r="AJ986" s="219" t="n">
        <f aca="false">SeqEnd-SeqBeg+1</f>
        <v>148</v>
      </c>
      <c r="AK986" s="220" t="n">
        <f aca="false">AND( SeqBeg&lt;=Beg  , End &lt;=SeqEnd )</f>
        <v>0</v>
      </c>
      <c r="AL986" s="212"/>
      <c r="AM986" s="212"/>
      <c r="AN986" s="221"/>
      <c r="AT986" s="147" t="s">
        <v>103</v>
      </c>
      <c r="AU986" s="146"/>
      <c r="AV986" s="212"/>
      <c r="AW986" s="222" t="str">
        <f aca="false">HYPERLINK(CONCATENATE("http://www.ncbi.nlm.nih.gov/nuccore/",BM986),BM986)</f>
        <v>EU526642</v>
      </c>
      <c r="AX986" s="219" t="str">
        <f aca="false">CONCATENATE(D986,IF(I986="","",CONCATENATE(".",I986)),IF(K986="","",CONCATENATE(".",K986)),IF(M986="","",CONCATENATE(".",M986)),IF(R986="","",CONCATENATE(".",R986)),IF(U986="","","(*)"))</f>
        <v>3c.NLD.wb</v>
      </c>
      <c r="AY986" s="170" t="str">
        <f aca="false">CONCATENATE(BM986,".",BN986)</f>
        <v>EU526642.HEV/WB/NL/2005-21</v>
      </c>
      <c r="AZ986" s="171" t="str">
        <f aca="false">IF(AV986="",IF(ISNUMBER(FIND(".",A986)),LEFT(A986,FIND(".",A986)-1),A986),AV986)</f>
        <v>EU526642</v>
      </c>
      <c r="BA986" s="171" t="str">
        <f aca="false">IF(ISNUMBER(FIND("-",AZ986)),LEFT(AZ986,FIND("-",AZ986)-1),AZ986)</f>
        <v>EU526642</v>
      </c>
      <c r="BB986" s="170" t="str">
        <f aca="false"> MEGAname &amp; "="</f>
        <v>EU526642=</v>
      </c>
      <c r="BC986" s="170" t="str">
        <f aca="false">Clear &amp; IF(span ,"Span","out")</f>
        <v>EU526642=out</v>
      </c>
      <c r="BD986" s="170" t="str">
        <f aca="false">Clear &amp; IF(span, IF(B986=".","Selected",B986),"out")</f>
        <v>EU526642=out</v>
      </c>
      <c r="BE986" s="170" t="str">
        <f aca="false">Clear &amp; Strain</f>
        <v>EU526642=HEV/WB/NL/2005-21</v>
      </c>
      <c r="BF986" s="170" t="str">
        <f aca="false">CONCATENATE(A986,"=",F986,". ",AX986,IF(AB986="","",CONCATENATE(".",AB986)))</f>
        <v>EU526642=HEV/WB/NL/2005-21. 3c.NLD.wb</v>
      </c>
      <c r="BG986" s="170" t="str">
        <f aca="false">CONCATENATE(A986,"=",F986,". ",AX986)</f>
        <v>EU526642=HEV/WB/NL/2005-21. 3c.NLD.wb</v>
      </c>
      <c r="BH986" s="170" t="str">
        <f aca="false">CONCATENATE(A986,"=",AX986)</f>
        <v>EU526642=3c.NLD.wb</v>
      </c>
      <c r="BI986" s="170" t="str">
        <f aca="false">CONCATENATE(A986,"=",ComForSubtype,D986)</f>
        <v>EU526642=3c</v>
      </c>
      <c r="BJ986" s="170" t="str">
        <f aca="false">CONCATENATE(A986,"=",E986)</f>
        <v>EU526642=3chi</v>
      </c>
      <c r="BK986" s="170" t="str">
        <f aca="false">CONCATENATE(A986,"=",C986)</f>
        <v>EU526642=3</v>
      </c>
      <c r="BL986" s="170" t="str">
        <f aca="false">CONCATENATE(D986,"=")</f>
        <v>3c=</v>
      </c>
      <c r="BM986" s="223" t="str">
        <f aca="false">IF(BA986="XX","",BA986)</f>
        <v>EU526642</v>
      </c>
      <c r="BN986" s="224" t="str">
        <f aca="false">CONCATENATE(IF(F986="","",F986),IF(G986="","",CONCATENATE(" / ",G986)))</f>
        <v>HEV/WB/NL/2005-21</v>
      </c>
      <c r="BO986" s="225" t="str">
        <f aca="false">AX986</f>
        <v>3c.NLD.wb</v>
      </c>
      <c r="BP986" s="226" t="str">
        <f aca="false">IF(V986="","",V986)</f>
        <v/>
      </c>
      <c r="BQ986" s="226" t="str">
        <f aca="false">IF(W986="","",CONCATENATE(W986,IF(LEFT(AO986,1)="s","+","")))</f>
        <v/>
      </c>
      <c r="BR986" s="226" t="str">
        <f aca="false">IF(X986="","",CONCATENATE(X986,IF(LEFT(AQ986,1)="s","+","")))</f>
        <v/>
      </c>
      <c r="BS986" s="226" t="str">
        <f aca="false">IF(Y986="","",CONCATENATE(Y986,IF(LEFT(AR986,1)="s","+","")))</f>
        <v/>
      </c>
      <c r="BT986" s="226" t="str">
        <f aca="false">IF(Z986="","",CONCATENATE(Z986,IF(LEFT(AS986,1)="s","+","")))</f>
        <v/>
      </c>
      <c r="BU986" s="227" t="str">
        <f aca="false">IF(AA986="","",CONCATENATE(AA986,IF(LEFT(AT986,1)="s","+","")))</f>
        <v>3c</v>
      </c>
      <c r="BV986" s="212"/>
      <c r="BW986" s="177" t="s">
        <v>2376</v>
      </c>
      <c r="BX986" s="170" t="str">
        <f aca="false">IF(BW986&lt;&gt;"",IF(ISNUMBER(FIND("=",BW986)),LEFT(BW986,FIND("=",BW986)-1),BW986),BW986)</f>
        <v>EU526642</v>
      </c>
      <c r="BY986" s="170" t="str">
        <f aca="false">IF(BW986&lt;&gt;"",IF(ISNUMBER(FIND("=",BW986)),RIGHT(BW986,LEN(BW986)-FIND("=",BW986)),""),"")</f>
        <v>3c</v>
      </c>
      <c r="BZ986" s="170" t="str">
        <f aca="false">IF(BX986&lt;&gt;"",IF(ISNUMBER(FIND(".",BX986)),LEFT(BX986,FIND(".",BX986)-1),BX986),BX986)</f>
        <v>EU526642</v>
      </c>
      <c r="CA986" s="170" t="str">
        <f aca="false">IF(BX986&lt;&gt;"",IF(ISNUMBER(FIND(".",BX986)),RIGHT(BX986,LEN(BX986)-FIND(".",BX986)),""),"")</f>
        <v/>
      </c>
      <c r="CB986" s="212"/>
      <c r="CC986" s="170" t="str">
        <f aca="false">A986</f>
        <v>EU526642</v>
      </c>
      <c r="CD986" s="178" t="s">
        <v>339</v>
      </c>
      <c r="CE986" s="178" t="s">
        <v>340</v>
      </c>
      <c r="CF986" s="178" t="s">
        <v>341</v>
      </c>
      <c r="CG986" s="212"/>
      <c r="CH986" s="179"/>
      <c r="CI986" s="179"/>
      <c r="CJ986" s="179"/>
      <c r="CK986" s="212"/>
      <c r="CL986" s="212"/>
      <c r="CM986" s="170" t="str">
        <f aca="false">F986</f>
        <v>HEV/WB/NL/2005-21</v>
      </c>
      <c r="CN986" s="170" t="str">
        <f aca="false">IF(G986="","",G986)</f>
        <v/>
      </c>
      <c r="CO986" s="170" t="str">
        <f aca="false">CONCATENATE(H986,":",L986)</f>
        <v>Netherlands:</v>
      </c>
      <c r="CP986" s="170" t="str">
        <f aca="false">CONCATENATE(IF(Q986="","",CONCATENATE(Q986,"-")),IF(P986="","",CONCATENATE(P986,"-")),IF(O986="","",O986))</f>
        <v>2005</v>
      </c>
      <c r="CQ986" s="170" t="str">
        <f aca="false">IF(N986="","",N986)</f>
        <v/>
      </c>
      <c r="CR986" s="170" t="n">
        <f aca="false">C986</f>
        <v>3</v>
      </c>
      <c r="CS986" s="229" t="str">
        <f aca="false">D986</f>
        <v>3c</v>
      </c>
      <c r="CT986" s="170" t="str">
        <f aca="false">CONCATENATE(CD986," strain ",CM986," ",CL986,", partial cds")</f>
        <v>Hepatitis E virus strain HEV/WB/NL/2005-21 , partial cds</v>
      </c>
    </row>
    <row r="987" customFormat="false" ht="11.9" hidden="false" customHeight="true" outlineLevel="0" collapsed="false">
      <c r="A987" s="154" t="s">
        <v>2377</v>
      </c>
      <c r="B987" s="147" t="n">
        <v>3</v>
      </c>
      <c r="C987" s="148" t="n">
        <v>3</v>
      </c>
      <c r="D987" s="149" t="s">
        <v>947</v>
      </c>
      <c r="E987" s="150" t="s">
        <v>949</v>
      </c>
      <c r="F987" s="154" t="s">
        <v>2378</v>
      </c>
      <c r="G987" s="212"/>
      <c r="H987" s="146" t="s">
        <v>537</v>
      </c>
      <c r="I987" s="153" t="s">
        <v>538</v>
      </c>
      <c r="J987" s="146" t="s">
        <v>395</v>
      </c>
      <c r="K987" s="212"/>
      <c r="L987" s="212"/>
      <c r="M987" s="157" t="s">
        <v>367</v>
      </c>
      <c r="N987" s="216"/>
      <c r="O987" s="160" t="n">
        <v>2008</v>
      </c>
      <c r="P987" s="212"/>
      <c r="Q987" s="212"/>
      <c r="R987" s="212"/>
      <c r="S987" s="212"/>
      <c r="T987" s="214"/>
      <c r="U987" s="215"/>
      <c r="V987" s="209"/>
      <c r="W987" s="217"/>
      <c r="X987" s="147"/>
      <c r="Y987" s="209"/>
      <c r="Z987" s="209"/>
      <c r="AA987" s="158" t="s">
        <v>947</v>
      </c>
      <c r="AB987" s="217"/>
      <c r="AC987" s="217"/>
      <c r="AD987" s="209"/>
      <c r="AE987" s="209"/>
      <c r="AF987" s="209"/>
      <c r="AG987" s="166" t="s">
        <v>511</v>
      </c>
      <c r="AH987" s="164" t="n">
        <v>6567</v>
      </c>
      <c r="AI987" s="164" t="n">
        <v>6714</v>
      </c>
      <c r="AJ987" s="219" t="n">
        <f aca="false">SeqEnd-SeqBeg+1</f>
        <v>148</v>
      </c>
      <c r="AK987" s="220" t="n">
        <f aca="false">AND( SeqBeg&lt;=Beg  , End &lt;=SeqEnd )</f>
        <v>0</v>
      </c>
      <c r="AL987" s="212"/>
      <c r="AM987" s="212"/>
      <c r="AN987" s="221"/>
      <c r="AT987" s="147" t="s">
        <v>103</v>
      </c>
      <c r="AU987" s="146"/>
      <c r="AV987" s="212"/>
      <c r="AW987" s="222" t="str">
        <f aca="false">HYPERLINK(CONCATENATE("http://www.ncbi.nlm.nih.gov/nuccore/",BM987),BM987)</f>
        <v>HQ842716</v>
      </c>
      <c r="AX987" s="219" t="str">
        <f aca="false">CONCATENATE(D987,IF(I987="","",CONCATENATE(".",I987)),IF(K987="","",CONCATENATE(".",K987)),IF(M987="","",CONCATENATE(".",M987)),IF(R987="","",CONCATENATE(".",R987)),IF(U987="","","(*)"))</f>
        <v>3c.NLD.pig</v>
      </c>
      <c r="AY987" s="170" t="str">
        <f aca="false">CONCATENATE(BM987,".",BN987)</f>
        <v>HQ842716.NLSW664HEV2008</v>
      </c>
      <c r="AZ987" s="171" t="str">
        <f aca="false">IF(AV987="",IF(ISNUMBER(FIND(".",A987)),LEFT(A987,FIND(".",A987)-1),A987),AV987)</f>
        <v>HQ842716</v>
      </c>
      <c r="BA987" s="171" t="str">
        <f aca="false">IF(ISNUMBER(FIND("-",AZ987)),LEFT(AZ987,FIND("-",AZ987)-1),AZ987)</f>
        <v>HQ842716</v>
      </c>
      <c r="BB987" s="170" t="str">
        <f aca="false"> MEGAname &amp; "="</f>
        <v>HQ842716=</v>
      </c>
      <c r="BC987" s="170" t="str">
        <f aca="false">Clear &amp; IF(span ,"Span","out")</f>
        <v>HQ842716=out</v>
      </c>
      <c r="BD987" s="170" t="str">
        <f aca="false">Clear &amp; IF(span, IF(B987=".","Selected",B987),"out")</f>
        <v>HQ842716=out</v>
      </c>
      <c r="BE987" s="170" t="str">
        <f aca="false">Clear &amp; Strain</f>
        <v>HQ842716=NLSW664HEV2008</v>
      </c>
      <c r="BF987" s="170" t="str">
        <f aca="false">CONCATENATE(A987,"=",F987,". ",AX987,IF(AB987="","",CONCATENATE(".",AB987)))</f>
        <v>HQ842716=NLSW664HEV2008. 3c.NLD.pig</v>
      </c>
      <c r="BG987" s="170" t="str">
        <f aca="false">CONCATENATE(A987,"=",F987,". ",AX987)</f>
        <v>HQ842716=NLSW664HEV2008. 3c.NLD.pig</v>
      </c>
      <c r="BH987" s="170" t="str">
        <f aca="false">CONCATENATE(A987,"=",AX987)</f>
        <v>HQ842716=3c.NLD.pig</v>
      </c>
      <c r="BI987" s="170" t="str">
        <f aca="false">CONCATENATE(A987,"=",ComForSubtype,D987)</f>
        <v>HQ842716=3c</v>
      </c>
      <c r="BJ987" s="170" t="str">
        <f aca="false">CONCATENATE(A987,"=",E987)</f>
        <v>HQ842716=3chi</v>
      </c>
      <c r="BK987" s="170" t="str">
        <f aca="false">CONCATENATE(A987,"=",C987)</f>
        <v>HQ842716=3</v>
      </c>
      <c r="BL987" s="170" t="str">
        <f aca="false">CONCATENATE(D987,"=")</f>
        <v>3c=</v>
      </c>
      <c r="BM987" s="223" t="str">
        <f aca="false">IF(BA987="XX","",BA987)</f>
        <v>HQ842716</v>
      </c>
      <c r="BN987" s="224" t="str">
        <f aca="false">CONCATENATE(IF(F987="","",F987),IF(G987="","",CONCATENATE(" / ",G987)))</f>
        <v>NLSW664HEV2008</v>
      </c>
      <c r="BO987" s="225" t="str">
        <f aca="false">AX987</f>
        <v>3c.NLD.pig</v>
      </c>
      <c r="BP987" s="226" t="str">
        <f aca="false">IF(V987="","",V987)</f>
        <v/>
      </c>
      <c r="BQ987" s="226" t="str">
        <f aca="false">IF(W987="","",CONCATENATE(W987,IF(LEFT(AO987,1)="s","+","")))</f>
        <v/>
      </c>
      <c r="BR987" s="226" t="str">
        <f aca="false">IF(X987="","",CONCATENATE(X987,IF(LEFT(AQ987,1)="s","+","")))</f>
        <v/>
      </c>
      <c r="BS987" s="226" t="str">
        <f aca="false">IF(Y987="","",CONCATENATE(Y987,IF(LEFT(AR987,1)="s","+","")))</f>
        <v/>
      </c>
      <c r="BT987" s="226" t="str">
        <f aca="false">IF(Z987="","",CONCATENATE(Z987,IF(LEFT(AS987,1)="s","+","")))</f>
        <v/>
      </c>
      <c r="BU987" s="227" t="str">
        <f aca="false">IF(AA987="","",CONCATENATE(AA987,IF(LEFT(AT987,1)="s","+","")))</f>
        <v>3c</v>
      </c>
      <c r="BV987" s="212"/>
      <c r="BW987" s="177" t="s">
        <v>2379</v>
      </c>
      <c r="BX987" s="170" t="str">
        <f aca="false">IF(BW987&lt;&gt;"",IF(ISNUMBER(FIND("=",BW987)),LEFT(BW987,FIND("=",BW987)-1),BW987),BW987)</f>
        <v>HQ842716</v>
      </c>
      <c r="BY987" s="170" t="str">
        <f aca="false">IF(BW987&lt;&gt;"",IF(ISNUMBER(FIND("=",BW987)),RIGHT(BW987,LEN(BW987)-FIND("=",BW987)),""),"")</f>
        <v>3c</v>
      </c>
      <c r="BZ987" s="170" t="str">
        <f aca="false">IF(BX987&lt;&gt;"",IF(ISNUMBER(FIND(".",BX987)),LEFT(BX987,FIND(".",BX987)-1),BX987),BX987)</f>
        <v>HQ842716</v>
      </c>
      <c r="CA987" s="170" t="str">
        <f aca="false">IF(BX987&lt;&gt;"",IF(ISNUMBER(FIND(".",BX987)),RIGHT(BX987,LEN(BX987)-FIND(".",BX987)),""),"")</f>
        <v/>
      </c>
      <c r="CB987" s="212"/>
      <c r="CC987" s="170" t="str">
        <f aca="false">A987</f>
        <v>HQ842716</v>
      </c>
      <c r="CD987" s="178" t="s">
        <v>339</v>
      </c>
      <c r="CE987" s="178" t="s">
        <v>340</v>
      </c>
      <c r="CF987" s="178" t="s">
        <v>341</v>
      </c>
      <c r="CG987" s="212"/>
      <c r="CH987" s="179"/>
      <c r="CI987" s="179"/>
      <c r="CJ987" s="179"/>
      <c r="CK987" s="212"/>
      <c r="CL987" s="212"/>
      <c r="CM987" s="170" t="str">
        <f aca="false">F987</f>
        <v>NLSW664HEV2008</v>
      </c>
      <c r="CN987" s="170" t="str">
        <f aca="false">IF(G987="","",G987)</f>
        <v/>
      </c>
      <c r="CO987" s="170" t="str">
        <f aca="false">CONCATENATE(H987,":",L987)</f>
        <v>Netherlands:</v>
      </c>
      <c r="CP987" s="170" t="str">
        <f aca="false">CONCATENATE(IF(Q987="","",CONCATENATE(Q987,"-")),IF(P987="","",CONCATENATE(P987,"-")),IF(O987="","",O987))</f>
        <v>2008</v>
      </c>
      <c r="CQ987" s="170" t="str">
        <f aca="false">IF(N987="","",N987)</f>
        <v/>
      </c>
      <c r="CR987" s="228" t="n">
        <f aca="false">C987</f>
        <v>3</v>
      </c>
      <c r="CS987" s="229" t="str">
        <f aca="false">D987</f>
        <v>3c</v>
      </c>
      <c r="CT987" s="170" t="str">
        <f aca="false">CONCATENATE(CD987," strain ",CM987," ",CL987,", partial cds")</f>
        <v>Hepatitis E virus strain NLSW664HEV2008 , partial cds</v>
      </c>
    </row>
    <row r="988" customFormat="false" ht="11.9" hidden="false" customHeight="true" outlineLevel="0" collapsed="false">
      <c r="A988" s="235" t="s">
        <v>2380</v>
      </c>
      <c r="B988" s="147" t="n">
        <v>3</v>
      </c>
      <c r="C988" s="245" t="n">
        <v>3</v>
      </c>
      <c r="D988" s="246" t="s">
        <v>947</v>
      </c>
      <c r="E988" s="150" t="s">
        <v>949</v>
      </c>
      <c r="F988" s="235" t="s">
        <v>2381</v>
      </c>
      <c r="G988" s="221"/>
      <c r="H988" s="235" t="s">
        <v>537</v>
      </c>
      <c r="I988" s="236" t="s">
        <v>538</v>
      </c>
      <c r="J988" s="235" t="s">
        <v>395</v>
      </c>
      <c r="L988" s="231"/>
      <c r="M988" s="157" t="s">
        <v>367</v>
      </c>
      <c r="O988" s="160" t="n">
        <v>2008</v>
      </c>
      <c r="P988" s="159"/>
      <c r="Q988" s="159"/>
      <c r="R988" s="237"/>
      <c r="S988" s="237"/>
      <c r="V988" s="158"/>
      <c r="AA988" s="158" t="s">
        <v>947</v>
      </c>
      <c r="AB988" s="251"/>
      <c r="AG988" s="166" t="s">
        <v>511</v>
      </c>
      <c r="AH988" s="164" t="n">
        <v>6567</v>
      </c>
      <c r="AI988" s="164" t="n">
        <v>6714</v>
      </c>
      <c r="AJ988" s="219" t="n">
        <f aca="false">SeqEnd-SeqBeg+1</f>
        <v>148</v>
      </c>
      <c r="AK988" s="220" t="n">
        <f aca="false">AND( SeqBeg&lt;=Beg  , End &lt;=SeqEnd )</f>
        <v>0</v>
      </c>
      <c r="AL988" s="237"/>
      <c r="AM988" s="237"/>
      <c r="AN988" s="221"/>
      <c r="AO988" s="164"/>
      <c r="AP988" s="164"/>
      <c r="AQ988" s="164"/>
      <c r="AR988" s="164"/>
      <c r="AS988" s="164"/>
      <c r="AT988" s="164" t="s">
        <v>103</v>
      </c>
      <c r="AU988" s="237"/>
      <c r="AV988" s="237"/>
      <c r="AW988" s="222" t="str">
        <f aca="false">HYPERLINK(CONCATENATE("http://www.ncbi.nlm.nih.gov/nuccore/",BM988),BM988)</f>
        <v>HQ842717</v>
      </c>
      <c r="AX988" s="219" t="str">
        <f aca="false">CONCATENATE(D988,IF(I988="","",CONCATENATE(".",I988)),IF(K988="","",CONCATENATE(".",K988)),IF(M988="","",CONCATENATE(".",M988)),IF(R988="","",CONCATENATE(".",R988)),IF(U988="","","(*)"))</f>
        <v>3c.NLD.pig</v>
      </c>
      <c r="AY988" s="238" t="str">
        <f aca="false">CONCATENATE(BM988,".",BN988)</f>
        <v>HQ842717.NLSW708HEV2008</v>
      </c>
      <c r="AZ988" s="239" t="str">
        <f aca="false">IF(AV988="",IF(ISNUMBER(FIND(".",A988)),LEFT(A988,FIND(".",A988)-1),A988),AV988)</f>
        <v>HQ842717</v>
      </c>
      <c r="BA988" s="239" t="str">
        <f aca="false">IF(ISNUMBER(FIND("-",AZ988)),LEFT(AZ988,FIND("-",AZ988)-1),AZ988)</f>
        <v>HQ842717</v>
      </c>
      <c r="BB988" s="170" t="str">
        <f aca="false"> MEGAname &amp; "="</f>
        <v>HQ842717=</v>
      </c>
      <c r="BC988" s="170" t="str">
        <f aca="false">Clear &amp; IF(span ,"Span","out")</f>
        <v>HQ842717=out</v>
      </c>
      <c r="BD988" s="170" t="str">
        <f aca="false">Clear &amp; IF(span, IF(B988=".","Selected",B988),"out")</f>
        <v>HQ842717=out</v>
      </c>
      <c r="BE988" s="170" t="str">
        <f aca="false">Clear &amp; Strain</f>
        <v>HQ842717=NLSW708HEV2008</v>
      </c>
      <c r="BF988" s="238" t="str">
        <f aca="false">CONCATENATE(A988,"=",F988,". ",AX988,IF(AB988="","",CONCATENATE(".",AB988)))</f>
        <v>HQ842717=NLSW708HEV2008. 3c.NLD.pig</v>
      </c>
      <c r="BG988" s="238" t="str">
        <f aca="false">CONCATENATE(A988,"=",F988,". ",AX988)</f>
        <v>HQ842717=NLSW708HEV2008. 3c.NLD.pig</v>
      </c>
      <c r="BH988" s="238" t="str">
        <f aca="false">CONCATENATE(A988,"=",AX988)</f>
        <v>HQ842717=3c.NLD.pig</v>
      </c>
      <c r="BI988" s="238" t="str">
        <f aca="false">CONCATENATE(A988,"=",ComForSubtype,D988)</f>
        <v>HQ842717=3c</v>
      </c>
      <c r="BJ988" s="238" t="str">
        <f aca="false">CONCATENATE(A988,"=",E988)</f>
        <v>HQ842717=3chi</v>
      </c>
      <c r="BK988" s="238" t="str">
        <f aca="false">CONCATENATE(A988,"=",C988)</f>
        <v>HQ842717=3</v>
      </c>
      <c r="BL988" s="238" t="str">
        <f aca="false">CONCATENATE(D988,"=")</f>
        <v>3c=</v>
      </c>
      <c r="BM988" s="223" t="str">
        <f aca="false">IF(BA988="XX","",BA988)</f>
        <v>HQ842717</v>
      </c>
      <c r="BN988" s="224" t="str">
        <f aca="false">CONCATENATE(IF(F988="","",F988),IF(G988="","",CONCATENATE(" / ",G988)))</f>
        <v>NLSW708HEV2008</v>
      </c>
      <c r="BO988" s="225" t="str">
        <f aca="false">AX988</f>
        <v>3c.NLD.pig</v>
      </c>
      <c r="BP988" s="226" t="str">
        <f aca="false">IF(V988="","",V988)</f>
        <v/>
      </c>
      <c r="BQ988" s="226" t="str">
        <f aca="false">IF(W988="","",CONCATENATE(W988,IF(LEFT(AO988,1)="s","+","")))</f>
        <v/>
      </c>
      <c r="BR988" s="226" t="str">
        <f aca="false">IF(X988="","",CONCATENATE(X988,IF(LEFT(AQ988,1)="s","+","")))</f>
        <v/>
      </c>
      <c r="BS988" s="226" t="str">
        <f aca="false">IF(Y988="","",CONCATENATE(Y988,IF(LEFT(AR988,1)="s","+","")))</f>
        <v/>
      </c>
      <c r="BT988" s="226" t="str">
        <f aca="false">IF(Z988="","",CONCATENATE(Z988,IF(LEFT(AS988,1)="s","+","")))</f>
        <v/>
      </c>
      <c r="BU988" s="227" t="str">
        <f aca="false">IF(AA988="","",CONCATENATE(AA988,IF(LEFT(AT988,1)="s","+","")))</f>
        <v>3c</v>
      </c>
      <c r="BV988" s="240"/>
      <c r="BW988" s="240" t="s">
        <v>2382</v>
      </c>
      <c r="BX988" s="238" t="str">
        <f aca="false">IF(BW988&lt;&gt;"",IF(ISNUMBER(FIND("=",BW988)),LEFT(BW988,FIND("=",BW988)-1),BW988),BW988)</f>
        <v>HQ842717</v>
      </c>
      <c r="BY988" s="238" t="str">
        <f aca="false">IF(BW988&lt;&gt;"",IF(ISNUMBER(FIND("=",BW988)),RIGHT(BW988,LEN(BW988)-FIND("=",BW988)),""),"")</f>
        <v>3c</v>
      </c>
      <c r="BZ988" s="238" t="str">
        <f aca="false">IF(BX988&lt;&gt;"",IF(ISNUMBER(FIND(".",BX988)),LEFT(BX988,FIND(".",BX988)-1),BX988),BX988)</f>
        <v>HQ842717</v>
      </c>
      <c r="CA988" s="238" t="str">
        <f aca="false">IF(BX988&lt;&gt;"",IF(ISNUMBER(FIND(".",BX988)),RIGHT(BX988,LEN(BX988)-FIND(".",BX988)),""),"")</f>
        <v/>
      </c>
      <c r="CB988" s="240"/>
      <c r="CC988" s="238" t="str">
        <f aca="false">A988</f>
        <v>HQ842717</v>
      </c>
      <c r="CD988" s="241" t="s">
        <v>339</v>
      </c>
      <c r="CE988" s="241" t="s">
        <v>340</v>
      </c>
      <c r="CF988" s="241" t="s">
        <v>341</v>
      </c>
      <c r="CG988" s="241"/>
      <c r="CH988" s="363"/>
      <c r="CI988" s="363"/>
      <c r="CJ988" s="363"/>
      <c r="CK988" s="363"/>
      <c r="CL988" s="241"/>
      <c r="CM988" s="238" t="str">
        <f aca="false">F988</f>
        <v>NLSW708HEV2008</v>
      </c>
      <c r="CN988" s="238" t="str">
        <f aca="false">IF(G988="","",G988)</f>
        <v/>
      </c>
      <c r="CO988" s="238" t="str">
        <f aca="false">CONCATENATE(H988,":",L988)</f>
        <v>Netherlands:</v>
      </c>
      <c r="CP988" s="238" t="str">
        <f aca="false">CONCATENATE(IF(Q988="","",CONCATENATE(Q988,"-")),IF(P988="","",CONCATENATE(P988,"-")),IF(O988="","",O988))</f>
        <v>2008</v>
      </c>
      <c r="CQ988" s="238" t="str">
        <f aca="false">IF(N988="","",N988)</f>
        <v/>
      </c>
      <c r="CR988" s="238" t="n">
        <f aca="false">C988</f>
        <v>3</v>
      </c>
      <c r="CS988" s="242" t="str">
        <f aca="false">D988</f>
        <v>3c</v>
      </c>
      <c r="CT988" s="170" t="str">
        <f aca="false">CONCATENATE(CD988," strain ",CM988," ",CL988,", partial cds")</f>
        <v>Hepatitis E virus strain NLSW708HEV2008 , partial cds</v>
      </c>
    </row>
    <row r="989" customFormat="false" ht="11.9" hidden="false" customHeight="true" outlineLevel="0" collapsed="false">
      <c r="A989" s="154" t="s">
        <v>2383</v>
      </c>
      <c r="B989" s="147" t="n">
        <v>3</v>
      </c>
      <c r="C989" s="148" t="n">
        <v>3</v>
      </c>
      <c r="D989" s="149" t="s">
        <v>947</v>
      </c>
      <c r="E989" s="150" t="s">
        <v>949</v>
      </c>
      <c r="F989" s="154" t="s">
        <v>2384</v>
      </c>
      <c r="G989" s="212"/>
      <c r="H989" s="146" t="s">
        <v>537</v>
      </c>
      <c r="I989" s="153" t="s">
        <v>538</v>
      </c>
      <c r="J989" s="146" t="s">
        <v>395</v>
      </c>
      <c r="K989" s="212"/>
      <c r="L989" s="212"/>
      <c r="M989" s="157" t="s">
        <v>367</v>
      </c>
      <c r="N989" s="216"/>
      <c r="O989" s="160" t="n">
        <v>2008</v>
      </c>
      <c r="P989" s="212"/>
      <c r="Q989" s="212"/>
      <c r="R989" s="212"/>
      <c r="S989" s="212"/>
      <c r="T989" s="214"/>
      <c r="U989" s="215"/>
      <c r="V989" s="209"/>
      <c r="W989" s="217"/>
      <c r="X989" s="209"/>
      <c r="Y989" s="209"/>
      <c r="Z989" s="209"/>
      <c r="AA989" s="158" t="s">
        <v>947</v>
      </c>
      <c r="AB989" s="217"/>
      <c r="AC989" s="217"/>
      <c r="AD989" s="209"/>
      <c r="AE989" s="209"/>
      <c r="AF989" s="209"/>
      <c r="AG989" s="166" t="s">
        <v>511</v>
      </c>
      <c r="AH989" s="164" t="n">
        <v>6567</v>
      </c>
      <c r="AI989" s="164" t="n">
        <v>6714</v>
      </c>
      <c r="AJ989" s="219" t="n">
        <f aca="false">SeqEnd-SeqBeg+1</f>
        <v>148</v>
      </c>
      <c r="AK989" s="220" t="n">
        <f aca="false">AND( SeqBeg&lt;=Beg  , End &lt;=SeqEnd )</f>
        <v>0</v>
      </c>
      <c r="AL989" s="212"/>
      <c r="AM989" s="212"/>
      <c r="AN989" s="221"/>
      <c r="AT989" s="147" t="s">
        <v>103</v>
      </c>
      <c r="AU989" s="146"/>
      <c r="AV989" s="212"/>
      <c r="AW989" s="222" t="str">
        <f aca="false">HYPERLINK(CONCATENATE("http://www.ncbi.nlm.nih.gov/nuccore/",BM989),BM989)</f>
        <v>HQ842731</v>
      </c>
      <c r="AX989" s="219" t="str">
        <f aca="false">CONCATENATE(D989,IF(I989="","",CONCATENATE(".",I989)),IF(K989="","",CONCATENATE(".",K989)),IF(M989="","",CONCATENATE(".",M989)),IF(R989="","",CONCATENATE(".",R989)),IF(U989="","","(*)"))</f>
        <v>3c.NLD.pig</v>
      </c>
      <c r="AY989" s="170" t="str">
        <f aca="false">CONCATENATE(BM989,".",BN989)</f>
        <v>HQ842731.NLSW927HEV2008</v>
      </c>
      <c r="AZ989" s="171" t="str">
        <f aca="false">IF(AV989="",IF(ISNUMBER(FIND(".",A989)),LEFT(A989,FIND(".",A989)-1),A989),AV989)</f>
        <v>HQ842731</v>
      </c>
      <c r="BA989" s="171" t="str">
        <f aca="false">IF(ISNUMBER(FIND("-",AZ989)),LEFT(AZ989,FIND("-",AZ989)-1),AZ989)</f>
        <v>HQ842731</v>
      </c>
      <c r="BB989" s="170" t="str">
        <f aca="false"> MEGAname &amp; "="</f>
        <v>HQ842731=</v>
      </c>
      <c r="BC989" s="170" t="str">
        <f aca="false">Clear &amp; IF(span ,"Span","out")</f>
        <v>HQ842731=out</v>
      </c>
      <c r="BD989" s="170" t="str">
        <f aca="false">Clear &amp; IF(span, IF(B989=".","Selected",B989),"out")</f>
        <v>HQ842731=out</v>
      </c>
      <c r="BE989" s="170" t="str">
        <f aca="false">Clear &amp; Strain</f>
        <v>HQ842731=NLSW927HEV2008</v>
      </c>
      <c r="BF989" s="170" t="str">
        <f aca="false">CONCATENATE(A989,"=",F989,". ",AX989,IF(AB989="","",CONCATENATE(".",AB989)))</f>
        <v>HQ842731=NLSW927HEV2008. 3c.NLD.pig</v>
      </c>
      <c r="BG989" s="170" t="str">
        <f aca="false">CONCATENATE(A989,"=",F989,". ",AX989)</f>
        <v>HQ842731=NLSW927HEV2008. 3c.NLD.pig</v>
      </c>
      <c r="BH989" s="170" t="str">
        <f aca="false">CONCATENATE(A989,"=",AX989)</f>
        <v>HQ842731=3c.NLD.pig</v>
      </c>
      <c r="BI989" s="170" t="str">
        <f aca="false">CONCATENATE(A989,"=",ComForSubtype,D989)</f>
        <v>HQ842731=3c</v>
      </c>
      <c r="BJ989" s="170" t="str">
        <f aca="false">CONCATENATE(A989,"=",E989)</f>
        <v>HQ842731=3chi</v>
      </c>
      <c r="BK989" s="170" t="str">
        <f aca="false">CONCATENATE(A989,"=",C989)</f>
        <v>HQ842731=3</v>
      </c>
      <c r="BL989" s="170" t="str">
        <f aca="false">CONCATENATE(D989,"=")</f>
        <v>3c=</v>
      </c>
      <c r="BM989" s="223" t="str">
        <f aca="false">IF(BA989="XX","",BA989)</f>
        <v>HQ842731</v>
      </c>
      <c r="BN989" s="224" t="str">
        <f aca="false">CONCATENATE(IF(F989="","",F989),IF(G989="","",CONCATENATE(" / ",G989)))</f>
        <v>NLSW927HEV2008</v>
      </c>
      <c r="BO989" s="225" t="str">
        <f aca="false">AX989</f>
        <v>3c.NLD.pig</v>
      </c>
      <c r="BP989" s="226" t="str">
        <f aca="false">IF(V989="","",V989)</f>
        <v/>
      </c>
      <c r="BQ989" s="226" t="str">
        <f aca="false">IF(W989="","",CONCATENATE(W989,IF(LEFT(AO989,1)="s","+","")))</f>
        <v/>
      </c>
      <c r="BR989" s="226" t="str">
        <f aca="false">IF(X989="","",CONCATENATE(X989,IF(LEFT(AQ989,1)="s","+","")))</f>
        <v/>
      </c>
      <c r="BS989" s="226" t="str">
        <f aca="false">IF(Y989="","",CONCATENATE(Y989,IF(LEFT(AR989,1)="s","+","")))</f>
        <v/>
      </c>
      <c r="BT989" s="226" t="str">
        <f aca="false">IF(Z989="","",CONCATENATE(Z989,IF(LEFT(AS989,1)="s","+","")))</f>
        <v/>
      </c>
      <c r="BU989" s="227" t="str">
        <f aca="false">IF(AA989="","",CONCATENATE(AA989,IF(LEFT(AT989,1)="s","+","")))</f>
        <v>3c</v>
      </c>
      <c r="BV989" s="212"/>
      <c r="BW989" s="177" t="s">
        <v>2385</v>
      </c>
      <c r="BX989" s="170" t="str">
        <f aca="false">IF(BW989&lt;&gt;"",IF(ISNUMBER(FIND("=",BW989)),LEFT(BW989,FIND("=",BW989)-1),BW989),BW989)</f>
        <v>HQ842731</v>
      </c>
      <c r="BY989" s="170" t="str">
        <f aca="false">IF(BW989&lt;&gt;"",IF(ISNUMBER(FIND("=",BW989)),RIGHT(BW989,LEN(BW989)-FIND("=",BW989)),""),"")</f>
        <v>3c</v>
      </c>
      <c r="BZ989" s="170" t="str">
        <f aca="false">IF(BX989&lt;&gt;"",IF(ISNUMBER(FIND(".",BX989)),LEFT(BX989,FIND(".",BX989)-1),BX989),BX989)</f>
        <v>HQ842731</v>
      </c>
      <c r="CA989" s="170" t="str">
        <f aca="false">IF(BX989&lt;&gt;"",IF(ISNUMBER(FIND(".",BX989)),RIGHT(BX989,LEN(BX989)-FIND(".",BX989)),""),"")</f>
        <v/>
      </c>
      <c r="CB989" s="212"/>
      <c r="CC989" s="170" t="str">
        <f aca="false">A989</f>
        <v>HQ842731</v>
      </c>
      <c r="CD989" s="178" t="s">
        <v>339</v>
      </c>
      <c r="CE989" s="178" t="s">
        <v>340</v>
      </c>
      <c r="CF989" s="178" t="s">
        <v>341</v>
      </c>
      <c r="CG989" s="212"/>
      <c r="CH989" s="179"/>
      <c r="CI989" s="179"/>
      <c r="CJ989" s="179"/>
      <c r="CK989" s="212"/>
      <c r="CL989" s="212"/>
      <c r="CM989" s="170" t="str">
        <f aca="false">F989</f>
        <v>NLSW927HEV2008</v>
      </c>
      <c r="CN989" s="170" t="str">
        <f aca="false">IF(G989="","",G989)</f>
        <v/>
      </c>
      <c r="CO989" s="170" t="str">
        <f aca="false">CONCATENATE(H989,":",L989)</f>
        <v>Netherlands:</v>
      </c>
      <c r="CP989" s="170" t="str">
        <f aca="false">CONCATENATE(IF(Q989="","",CONCATENATE(Q989,"-")),IF(P989="","",CONCATENATE(P989,"-")),IF(O989="","",O989))</f>
        <v>2008</v>
      </c>
      <c r="CQ989" s="170" t="str">
        <f aca="false">IF(N989="","",N989)</f>
        <v/>
      </c>
      <c r="CR989" s="228" t="n">
        <f aca="false">C989</f>
        <v>3</v>
      </c>
      <c r="CS989" s="229" t="str">
        <f aca="false">D989</f>
        <v>3c</v>
      </c>
      <c r="CT989" s="170" t="str">
        <f aca="false">CONCATENATE(CD989," strain ",CM989," ",CL989,", partial cds")</f>
        <v>Hepatitis E virus strain NLSW927HEV2008 , partial cds</v>
      </c>
    </row>
    <row r="990" customFormat="false" ht="11.9" hidden="false" customHeight="true" outlineLevel="0" collapsed="false">
      <c r="A990" s="154" t="s">
        <v>2386</v>
      </c>
      <c r="B990" s="147" t="n">
        <v>3</v>
      </c>
      <c r="C990" s="243" t="n">
        <v>3</v>
      </c>
      <c r="D990" s="149" t="s">
        <v>947</v>
      </c>
      <c r="E990" s="150" t="s">
        <v>949</v>
      </c>
      <c r="F990" s="249" t="s">
        <v>2387</v>
      </c>
      <c r="G990" s="212"/>
      <c r="H990" s="146" t="s">
        <v>537</v>
      </c>
      <c r="I990" s="153" t="s">
        <v>538</v>
      </c>
      <c r="J990" s="146" t="s">
        <v>395</v>
      </c>
      <c r="K990" s="212"/>
      <c r="L990" s="212"/>
      <c r="M990" s="157" t="s">
        <v>367</v>
      </c>
      <c r="N990" s="216" t="s">
        <v>607</v>
      </c>
      <c r="O990" s="160"/>
      <c r="P990" s="212"/>
      <c r="Q990" s="212"/>
      <c r="R990" s="212"/>
      <c r="S990" s="212"/>
      <c r="T990" s="214"/>
      <c r="U990" s="215"/>
      <c r="V990" s="209"/>
      <c r="W990" s="217"/>
      <c r="AA990" s="250" t="s">
        <v>947</v>
      </c>
      <c r="AB990" s="217"/>
      <c r="AC990" s="217"/>
      <c r="AG990" s="166" t="s">
        <v>511</v>
      </c>
      <c r="AH990" s="164" t="n">
        <v>6567</v>
      </c>
      <c r="AI990" s="164" t="n">
        <v>6714</v>
      </c>
      <c r="AJ990" s="219" t="n">
        <f aca="false">SeqEnd-SeqBeg+1</f>
        <v>148</v>
      </c>
      <c r="AK990" s="220" t="n">
        <f aca="false">AND( SeqBeg&lt;=Beg  , End &lt;=SeqEnd )</f>
        <v>0</v>
      </c>
      <c r="AL990" s="212"/>
      <c r="AM990" s="212"/>
      <c r="AN990" s="221"/>
      <c r="AT990" s="147" t="s">
        <v>103</v>
      </c>
      <c r="AU990" s="146"/>
      <c r="AV990" s="212"/>
      <c r="AW990" s="222" t="str">
        <f aca="false">HYPERLINK(CONCATENATE("http://www.ncbi.nlm.nih.gov/nuccore/",BM990),BM990)</f>
        <v>DQ916142</v>
      </c>
      <c r="AX990" s="219" t="str">
        <f aca="false">CONCATENATE(D990,IF(I990="","",CONCATENATE(".",I990)),IF(K990="","",CONCATENATE(".",K990)),IF(M990="","",CONCATENATE(".",M990)),IF(R990="","",CONCATENATE(".",R990)),IF(U990="","","(*)"))</f>
        <v>3c.NLD.pig</v>
      </c>
      <c r="AY990" s="170" t="str">
        <f aca="false">CONCATENATE(BM990,".",BN990)</f>
        <v>DQ916142.NLSWLiver21</v>
      </c>
      <c r="AZ990" s="171" t="str">
        <f aca="false">IF(AV990="",IF(ISNUMBER(FIND(".",A990)),LEFT(A990,FIND(".",A990)-1),A990),AV990)</f>
        <v>DQ916142</v>
      </c>
      <c r="BA990" s="171" t="str">
        <f aca="false">IF(ISNUMBER(FIND("-",AZ990)),LEFT(AZ990,FIND("-",AZ990)-1),AZ990)</f>
        <v>DQ916142</v>
      </c>
      <c r="BB990" s="170" t="str">
        <f aca="false"> MEGAname &amp; "="</f>
        <v>DQ916142=</v>
      </c>
      <c r="BC990" s="170" t="str">
        <f aca="false">Clear &amp; IF(span ,"Span","out")</f>
        <v>DQ916142=out</v>
      </c>
      <c r="BD990" s="170" t="str">
        <f aca="false">Clear &amp; IF(span, IF(B990=".","Selected",B990),"out")</f>
        <v>DQ916142=out</v>
      </c>
      <c r="BE990" s="170" t="str">
        <f aca="false">Clear &amp; Strain</f>
        <v>DQ916142=NLSWLiver21</v>
      </c>
      <c r="BF990" s="170" t="str">
        <f aca="false">CONCATENATE(A990,"=",F990,". ",AX990,IF(AB990="","",CONCATENATE(".",AB990)))</f>
        <v>DQ916142=NLSWLiver21. 3c.NLD.pig</v>
      </c>
      <c r="BG990" s="170" t="str">
        <f aca="false">CONCATENATE(A990,"=",F990,". ",AX990)</f>
        <v>DQ916142=NLSWLiver21. 3c.NLD.pig</v>
      </c>
      <c r="BH990" s="170" t="str">
        <f aca="false">CONCATENATE(A990,"=",AX990)</f>
        <v>DQ916142=3c.NLD.pig</v>
      </c>
      <c r="BI990" s="170" t="str">
        <f aca="false">CONCATENATE(A990,"=",ComForSubtype,D990)</f>
        <v>DQ916142=3c</v>
      </c>
      <c r="BJ990" s="170" t="str">
        <f aca="false">CONCATENATE(A990,"=",E990)</f>
        <v>DQ916142=3chi</v>
      </c>
      <c r="BK990" s="170" t="str">
        <f aca="false">CONCATENATE(A990,"=",C990)</f>
        <v>DQ916142=3</v>
      </c>
      <c r="BL990" s="170" t="str">
        <f aca="false">CONCATENATE(D990,"=")</f>
        <v>3c=</v>
      </c>
      <c r="BM990" s="223" t="str">
        <f aca="false">IF(BA990="XX","",BA990)</f>
        <v>DQ916142</v>
      </c>
      <c r="BN990" s="224" t="str">
        <f aca="false">CONCATENATE(IF(F990="","",F990),IF(G990="","",CONCATENATE(" / ",G990)))</f>
        <v>NLSWLiver21</v>
      </c>
      <c r="BO990" s="225" t="str">
        <f aca="false">AX990</f>
        <v>3c.NLD.pig</v>
      </c>
      <c r="BP990" s="226" t="str">
        <f aca="false">IF(V990="","",V990)</f>
        <v/>
      </c>
      <c r="BQ990" s="226" t="str">
        <f aca="false">IF(W990="","",CONCATENATE(W990,IF(LEFT(AO990,1)="s","+","")))</f>
        <v/>
      </c>
      <c r="BR990" s="226" t="str">
        <f aca="false">IF(X990="","",CONCATENATE(X990,IF(LEFT(AQ990,1)="s","+","")))</f>
        <v/>
      </c>
      <c r="BS990" s="226" t="str">
        <f aca="false">IF(Y990="","",CONCATENATE(Y990,IF(LEFT(AR990,1)="s","+","")))</f>
        <v/>
      </c>
      <c r="BT990" s="226" t="str">
        <f aca="false">IF(Z990="","",CONCATENATE(Z990,IF(LEFT(AS990,1)="s","+","")))</f>
        <v/>
      </c>
      <c r="BU990" s="227" t="str">
        <f aca="false">IF(AA990="","",CONCATENATE(AA990,IF(LEFT(AT990,1)="s","+","")))</f>
        <v>3c</v>
      </c>
      <c r="BV990" s="212"/>
      <c r="BW990" s="177" t="s">
        <v>2388</v>
      </c>
      <c r="BX990" s="170" t="str">
        <f aca="false">IF(BW990&lt;&gt;"",IF(ISNUMBER(FIND("=",BW990)),LEFT(BW990,FIND("=",BW990)-1),BW990),BW990)</f>
        <v>DQ916142</v>
      </c>
      <c r="BY990" s="170" t="str">
        <f aca="false">IF(BW990&lt;&gt;"",IF(ISNUMBER(FIND("=",BW990)),RIGHT(BW990,LEN(BW990)-FIND("=",BW990)),""),"")</f>
        <v>3c</v>
      </c>
      <c r="BZ990" s="170" t="str">
        <f aca="false">IF(BX990&lt;&gt;"",IF(ISNUMBER(FIND(".",BX990)),LEFT(BX990,FIND(".",BX990)-1),BX990),BX990)</f>
        <v>DQ916142</v>
      </c>
      <c r="CA990" s="170" t="str">
        <f aca="false">IF(BX990&lt;&gt;"",IF(ISNUMBER(FIND(".",BX990)),RIGHT(BX990,LEN(BX990)-FIND(".",BX990)),""),"")</f>
        <v/>
      </c>
      <c r="CB990" s="212"/>
      <c r="CC990" s="170" t="str">
        <f aca="false">A990</f>
        <v>DQ916142</v>
      </c>
      <c r="CD990" s="178" t="s">
        <v>339</v>
      </c>
      <c r="CE990" s="178" t="s">
        <v>340</v>
      </c>
      <c r="CF990" s="178" t="s">
        <v>341</v>
      </c>
      <c r="CG990" s="212"/>
      <c r="CH990" s="179"/>
      <c r="CI990" s="179"/>
      <c r="CJ990" s="179"/>
      <c r="CK990" s="212"/>
      <c r="CL990" s="212"/>
      <c r="CM990" s="170" t="str">
        <f aca="false">F990</f>
        <v>NLSWLiver21</v>
      </c>
      <c r="CN990" s="170" t="str">
        <f aca="false">IF(G990="","",G990)</f>
        <v/>
      </c>
      <c r="CO990" s="170" t="str">
        <f aca="false">CONCATENATE(H990,":",L990)</f>
        <v>Netherlands:</v>
      </c>
      <c r="CP990" s="170" t="str">
        <f aca="false">CONCATENATE(IF(Q990="","",CONCATENATE(Q990,"-")),IF(P990="","",CONCATENATE(P990,"-")),IF(O990="","",O990))</f>
        <v/>
      </c>
      <c r="CQ990" s="170" t="str">
        <f aca="false">IF(N990="","",N990)</f>
        <v>liver</v>
      </c>
      <c r="CR990" s="170" t="n">
        <f aca="false">C990</f>
        <v>3</v>
      </c>
      <c r="CS990" s="229" t="str">
        <f aca="false">D990</f>
        <v>3c</v>
      </c>
      <c r="CT990" s="170" t="str">
        <f aca="false">CONCATENATE(CD990," strain ",CM990," ",CL990,", partial cds")</f>
        <v>Hepatitis E virus strain NLSWLiver21 , partial cds</v>
      </c>
    </row>
    <row r="991" customFormat="false" ht="11.9" hidden="false" customHeight="true" outlineLevel="0" collapsed="false">
      <c r="A991" s="154" t="s">
        <v>2389</v>
      </c>
      <c r="B991" s="147" t="n">
        <v>3</v>
      </c>
      <c r="C991" s="243" t="n">
        <v>3</v>
      </c>
      <c r="D991" s="149" t="s">
        <v>947</v>
      </c>
      <c r="E991" s="150" t="s">
        <v>949</v>
      </c>
      <c r="F991" s="154" t="s">
        <v>2390</v>
      </c>
      <c r="G991" s="212"/>
      <c r="H991" s="146" t="s">
        <v>405</v>
      </c>
      <c r="I991" s="153" t="s">
        <v>412</v>
      </c>
      <c r="J991" s="146" t="s">
        <v>395</v>
      </c>
      <c r="K991" s="155" t="s">
        <v>711</v>
      </c>
      <c r="L991" s="231" t="s">
        <v>712</v>
      </c>
      <c r="M991" s="157" t="s">
        <v>380</v>
      </c>
      <c r="N991" s="213"/>
      <c r="O991" s="160"/>
      <c r="P991" s="212"/>
      <c r="Q991" s="212"/>
      <c r="R991" s="146" t="s">
        <v>74</v>
      </c>
      <c r="T991" s="214"/>
      <c r="U991" s="215"/>
      <c r="V991" s="209"/>
      <c r="W991" s="217"/>
      <c r="AA991" s="250" t="s">
        <v>947</v>
      </c>
      <c r="AB991" s="217"/>
      <c r="AC991" s="217"/>
      <c r="AG991" s="166" t="s">
        <v>511</v>
      </c>
      <c r="AH991" s="164" t="n">
        <v>6567</v>
      </c>
      <c r="AI991" s="164" t="n">
        <v>6714</v>
      </c>
      <c r="AJ991" s="219" t="n">
        <f aca="false">SeqEnd-SeqBeg+1</f>
        <v>148</v>
      </c>
      <c r="AK991" s="220" t="n">
        <f aca="false">AND( SeqBeg&lt;=Beg  , End &lt;=SeqEnd )</f>
        <v>0</v>
      </c>
      <c r="AL991" s="212"/>
      <c r="AM991" s="212"/>
      <c r="AN991" s="221"/>
      <c r="AT991" s="147" t="s">
        <v>419</v>
      </c>
      <c r="AU991" s="146"/>
      <c r="AV991" s="212"/>
      <c r="AW991" s="222" t="str">
        <f aca="false">HYPERLINK(CONCATENATE("http://www.ncbi.nlm.nih.gov/nuccore/",BM991),BM991)</f>
        <v>FJ748517</v>
      </c>
      <c r="AX991" s="219" t="str">
        <f aca="false">CONCATENATE(D991,IF(I991="","",CONCATENATE(".",I991)),IF(K991="","",CONCATENATE(".",K991)),IF(M991="","",CONCATENATE(".",M991)),IF(R991="","",CONCATENATE(".",R991)),IF(U991="","","(*)"))</f>
        <v>3c.DEU.BB.wb.FIRA</v>
      </c>
      <c r="AY991" s="170" t="str">
        <f aca="false">CONCATENATE(BM991,".",BN991)</f>
        <v>FJ748517.wbGER25</v>
      </c>
      <c r="AZ991" s="171" t="str">
        <f aca="false">IF(AV991="",IF(ISNUMBER(FIND(".",A991)),LEFT(A991,FIND(".",A991)-1),A991),AV991)</f>
        <v>FJ748517</v>
      </c>
      <c r="BA991" s="171" t="str">
        <f aca="false">IF(ISNUMBER(FIND("-",AZ991)),LEFT(AZ991,FIND("-",AZ991)-1),AZ991)</f>
        <v>FJ748517</v>
      </c>
      <c r="BB991" s="170" t="str">
        <f aca="false"> MEGAname &amp; "="</f>
        <v>FJ748517=</v>
      </c>
      <c r="BC991" s="170" t="str">
        <f aca="false">Clear &amp; IF(span ,"Span","out")</f>
        <v>FJ748517=out</v>
      </c>
      <c r="BD991" s="170" t="str">
        <f aca="false">Clear &amp; IF(span, IF(B991=".","Selected",B991),"out")</f>
        <v>FJ748517=out</v>
      </c>
      <c r="BE991" s="170" t="str">
        <f aca="false">Clear &amp; Strain</f>
        <v>FJ748517=wbGER25</v>
      </c>
      <c r="BF991" s="170" t="str">
        <f aca="false">CONCATENATE(A991,"=",F991,". ",AX991,IF(AB991="","",CONCATENATE(".",AB991)))</f>
        <v>FJ748517=wbGER25. 3c.DEU.BB.wb.FIRA</v>
      </c>
      <c r="BG991" s="170" t="str">
        <f aca="false">CONCATENATE(A991,"=",F991,". ",AX991)</f>
        <v>FJ748517=wbGER25. 3c.DEU.BB.wb.FIRA</v>
      </c>
      <c r="BH991" s="170" t="str">
        <f aca="false">CONCATENATE(A991,"=",AX991)</f>
        <v>FJ748517=3c.DEU.BB.wb.FIRA</v>
      </c>
      <c r="BI991" s="170" t="str">
        <f aca="false">CONCATENATE(A991,"=",ComForSubtype,D991)</f>
        <v>FJ748517=3c</v>
      </c>
      <c r="BJ991" s="170" t="str">
        <f aca="false">CONCATENATE(A991,"=",E991)</f>
        <v>FJ748517=3chi</v>
      </c>
      <c r="BK991" s="170" t="str">
        <f aca="false">CONCATENATE(A991,"=",C991)</f>
        <v>FJ748517=3</v>
      </c>
      <c r="BL991" s="170" t="str">
        <f aca="false">CONCATENATE(D991,"=")</f>
        <v>3c=</v>
      </c>
      <c r="BM991" s="223" t="str">
        <f aca="false">IF(BA991="XX","",BA991)</f>
        <v>FJ748517</v>
      </c>
      <c r="BN991" s="224" t="str">
        <f aca="false">CONCATENATE(IF(F991="","",F991),IF(G991="","",CONCATENATE(" / ",G991)))</f>
        <v>wbGER25</v>
      </c>
      <c r="BO991" s="225" t="str">
        <f aca="false">AX991</f>
        <v>3c.DEU.BB.wb.FIRA</v>
      </c>
      <c r="BP991" s="226" t="str">
        <f aca="false">IF(V991="","",V991)</f>
        <v/>
      </c>
      <c r="BQ991" s="226" t="str">
        <f aca="false">IF(W991="","",CONCATENATE(W991,IF(LEFT(AO991,1)="s","+","")))</f>
        <v/>
      </c>
      <c r="BR991" s="226" t="str">
        <f aca="false">IF(X991="","",CONCATENATE(X991,IF(LEFT(AQ991,1)="s","+","")))</f>
        <v/>
      </c>
      <c r="BS991" s="226" t="str">
        <f aca="false">IF(Y991="","",CONCATENATE(Y991,IF(LEFT(AR991,1)="s","+","")))</f>
        <v/>
      </c>
      <c r="BT991" s="226" t="str">
        <f aca="false">IF(Z991="","",CONCATENATE(Z991,IF(LEFT(AS991,1)="s","+","")))</f>
        <v/>
      </c>
      <c r="BU991" s="227" t="str">
        <f aca="false">IF(AA991="","",CONCATENATE(AA991,IF(LEFT(AT991,1)="s","+","")))</f>
        <v>3c</v>
      </c>
      <c r="BV991" s="212"/>
      <c r="BW991" s="177" t="s">
        <v>2391</v>
      </c>
      <c r="BX991" s="170" t="str">
        <f aca="false">IF(BW991&lt;&gt;"",IF(ISNUMBER(FIND("=",BW991)),LEFT(BW991,FIND("=",BW991)-1),BW991),BW991)</f>
        <v>FJ748517</v>
      </c>
      <c r="BY991" s="170" t="str">
        <f aca="false">IF(BW991&lt;&gt;"",IF(ISNUMBER(FIND("=",BW991)),RIGHT(BW991,LEN(BW991)-FIND("=",BW991)),""),"")</f>
        <v>3c</v>
      </c>
      <c r="BZ991" s="170" t="str">
        <f aca="false">IF(BX991&lt;&gt;"",IF(ISNUMBER(FIND(".",BX991)),LEFT(BX991,FIND(".",BX991)-1),BX991),BX991)</f>
        <v>FJ748517</v>
      </c>
      <c r="CA991" s="170" t="str">
        <f aca="false">IF(BX991&lt;&gt;"",IF(ISNUMBER(FIND(".",BX991)),RIGHT(BX991,LEN(BX991)-FIND(".",BX991)),""),"")</f>
        <v/>
      </c>
      <c r="CB991" s="212"/>
      <c r="CC991" s="170" t="str">
        <f aca="false">A991</f>
        <v>FJ748517</v>
      </c>
      <c r="CD991" s="178" t="s">
        <v>339</v>
      </c>
      <c r="CE991" s="178" t="s">
        <v>340</v>
      </c>
      <c r="CF991" s="178" t="s">
        <v>341</v>
      </c>
      <c r="CG991" s="212"/>
      <c r="CH991" s="179"/>
      <c r="CI991" s="179"/>
      <c r="CJ991" s="179"/>
      <c r="CK991" s="212"/>
      <c r="CL991" s="212"/>
      <c r="CM991" s="170" t="str">
        <f aca="false">F991</f>
        <v>wbGER25</v>
      </c>
      <c r="CN991" s="170" t="str">
        <f aca="false">IF(G991="","",G991)</f>
        <v/>
      </c>
      <c r="CO991" s="170" t="str">
        <f aca="false">CONCATENATE(H991,":",L991)</f>
        <v>Germany:Brandenburg</v>
      </c>
      <c r="CP991" s="170" t="str">
        <f aca="false">CONCATENATE(IF(Q991="","",CONCATENATE(Q991,"-")),IF(P991="","",CONCATENATE(P991,"-")),IF(O991="","",O991))</f>
        <v/>
      </c>
      <c r="CQ991" s="170" t="str">
        <f aca="false">IF(N991="","",N991)</f>
        <v/>
      </c>
      <c r="CR991" s="170" t="n">
        <f aca="false">C991</f>
        <v>3</v>
      </c>
      <c r="CS991" s="229" t="str">
        <f aca="false">D991</f>
        <v>3c</v>
      </c>
      <c r="CT991" s="170" t="str">
        <f aca="false">CONCATENATE(CD991," strain ",CM991," ",CL991,", partial cds")</f>
        <v>Hepatitis E virus strain wbGER25 , partial cds</v>
      </c>
    </row>
    <row r="992" customFormat="false" ht="11.9" hidden="false" customHeight="true" outlineLevel="0" collapsed="false">
      <c r="A992" s="154" t="s">
        <v>2392</v>
      </c>
      <c r="B992" s="147" t="n">
        <v>3</v>
      </c>
      <c r="C992" s="243" t="n">
        <v>3</v>
      </c>
      <c r="D992" s="149" t="s">
        <v>947</v>
      </c>
      <c r="E992" s="150" t="s">
        <v>949</v>
      </c>
      <c r="F992" s="154" t="s">
        <v>129</v>
      </c>
      <c r="G992" s="212"/>
      <c r="H992" s="146" t="s">
        <v>405</v>
      </c>
      <c r="I992" s="153" t="s">
        <v>412</v>
      </c>
      <c r="J992" s="146" t="s">
        <v>395</v>
      </c>
      <c r="K992" s="155" t="s">
        <v>711</v>
      </c>
      <c r="L992" s="231" t="s">
        <v>712</v>
      </c>
      <c r="M992" s="157" t="s">
        <v>380</v>
      </c>
      <c r="N992" s="213"/>
      <c r="O992" s="160"/>
      <c r="P992" s="212"/>
      <c r="Q992" s="212"/>
      <c r="R992" s="146" t="s">
        <v>74</v>
      </c>
      <c r="T992" s="214"/>
      <c r="U992" s="215"/>
      <c r="V992" s="209"/>
      <c r="AA992" s="250" t="s">
        <v>947</v>
      </c>
      <c r="AB992" s="217"/>
      <c r="AC992" s="217"/>
      <c r="AG992" s="166" t="s">
        <v>511</v>
      </c>
      <c r="AH992" s="164" t="n">
        <v>6567</v>
      </c>
      <c r="AI992" s="164" t="n">
        <v>6714</v>
      </c>
      <c r="AJ992" s="219" t="n">
        <f aca="false">SeqEnd-SeqBeg+1</f>
        <v>148</v>
      </c>
      <c r="AK992" s="220" t="n">
        <f aca="false">AND( SeqBeg&lt;=Beg  , End &lt;=SeqEnd )</f>
        <v>0</v>
      </c>
      <c r="AL992" s="212"/>
      <c r="AM992" s="212"/>
      <c r="AN992" s="221"/>
      <c r="AT992" s="147" t="s">
        <v>103</v>
      </c>
      <c r="AU992" s="146"/>
      <c r="AV992" s="212"/>
      <c r="AW992" s="222" t="str">
        <f aca="false">HYPERLINK(CONCATENATE("http://www.ncbi.nlm.nih.gov/nuccore/",BM992),BM992)</f>
        <v>FJ748518</v>
      </c>
      <c r="AX992" s="219" t="str">
        <f aca="false">CONCATENATE(D992,IF(I992="","",CONCATENATE(".",I992)),IF(K992="","",CONCATENATE(".",K992)),IF(M992="","",CONCATENATE(".",M992)),IF(R992="","",CONCATENATE(".",R992)),IF(U992="","","(*)"))</f>
        <v>3c.DEU.BB.wb.FIRA</v>
      </c>
      <c r="AY992" s="170" t="str">
        <f aca="false">CONCATENATE(BM992,".",BN992)</f>
        <v>FJ748518.wbGER27</v>
      </c>
      <c r="AZ992" s="171" t="str">
        <f aca="false">IF(AV992="",IF(ISNUMBER(FIND(".",A992)),LEFT(A992,FIND(".",A992)-1),A992),AV992)</f>
        <v>FJ748518</v>
      </c>
      <c r="BA992" s="171" t="str">
        <f aca="false">IF(ISNUMBER(FIND("-",AZ992)),LEFT(AZ992,FIND("-",AZ992)-1),AZ992)</f>
        <v>FJ748518</v>
      </c>
      <c r="BB992" s="170" t="str">
        <f aca="false"> MEGAname &amp; "="</f>
        <v>FJ748518=</v>
      </c>
      <c r="BC992" s="170" t="str">
        <f aca="false">Clear &amp; IF(span ,"Span","out")</f>
        <v>FJ748518=out</v>
      </c>
      <c r="BD992" s="170" t="str">
        <f aca="false">Clear &amp; IF(span, IF(B992=".","Selected",B992),"out")</f>
        <v>FJ748518=out</v>
      </c>
      <c r="BE992" s="170" t="str">
        <f aca="false">Clear &amp; Strain</f>
        <v>FJ748518=wbGER27</v>
      </c>
      <c r="BF992" s="170" t="str">
        <f aca="false">CONCATENATE(A992,"=",F992,". ",AX992,IF(AB992="","",CONCATENATE(".",AB992)))</f>
        <v>FJ748518=wbGER27. 3c.DEU.BB.wb.FIRA</v>
      </c>
      <c r="BG992" s="170" t="str">
        <f aca="false">CONCATENATE(A992,"=",F992,". ",AX992)</f>
        <v>FJ748518=wbGER27. 3c.DEU.BB.wb.FIRA</v>
      </c>
      <c r="BH992" s="170" t="str">
        <f aca="false">CONCATENATE(A992,"=",AX992)</f>
        <v>FJ748518=3c.DEU.BB.wb.FIRA</v>
      </c>
      <c r="BI992" s="170" t="str">
        <f aca="false">CONCATENATE(A992,"=",ComForSubtype,D992)</f>
        <v>FJ748518=3c</v>
      </c>
      <c r="BJ992" s="170" t="str">
        <f aca="false">CONCATENATE(A992,"=",E992)</f>
        <v>FJ748518=3chi</v>
      </c>
      <c r="BK992" s="170" t="str">
        <f aca="false">CONCATENATE(A992,"=",C992)</f>
        <v>FJ748518=3</v>
      </c>
      <c r="BL992" s="170" t="str">
        <f aca="false">CONCATENATE(D992,"=")</f>
        <v>3c=</v>
      </c>
      <c r="BM992" s="223" t="str">
        <f aca="false">IF(BA992="XX","",BA992)</f>
        <v>FJ748518</v>
      </c>
      <c r="BN992" s="224" t="str">
        <f aca="false">CONCATENATE(IF(F992="","",F992),IF(G992="","",CONCATENATE(" / ",G992)))</f>
        <v>wbGER27</v>
      </c>
      <c r="BO992" s="225" t="str">
        <f aca="false">AX992</f>
        <v>3c.DEU.BB.wb.FIRA</v>
      </c>
      <c r="BP992" s="226" t="str">
        <f aca="false">IF(V992="","",V992)</f>
        <v/>
      </c>
      <c r="BQ992" s="226" t="str">
        <f aca="false">IF(W992="","",CONCATENATE(W992,IF(LEFT(AO992,1)="s","+","")))</f>
        <v/>
      </c>
      <c r="BR992" s="226" t="str">
        <f aca="false">IF(X992="","",CONCATENATE(X992,IF(LEFT(AQ992,1)="s","+","")))</f>
        <v/>
      </c>
      <c r="BS992" s="226" t="str">
        <f aca="false">IF(Y992="","",CONCATENATE(Y992,IF(LEFT(AR992,1)="s","+","")))</f>
        <v/>
      </c>
      <c r="BT992" s="226" t="str">
        <f aca="false">IF(Z992="","",CONCATENATE(Z992,IF(LEFT(AS992,1)="s","+","")))</f>
        <v/>
      </c>
      <c r="BU992" s="227" t="str">
        <f aca="false">IF(AA992="","",CONCATENATE(AA992,IF(LEFT(AT992,1)="s","+","")))</f>
        <v>3c</v>
      </c>
      <c r="BV992" s="212"/>
      <c r="BW992" s="177" t="s">
        <v>2393</v>
      </c>
      <c r="BX992" s="170" t="str">
        <f aca="false">IF(BW992&lt;&gt;"",IF(ISNUMBER(FIND("=",BW992)),LEFT(BW992,FIND("=",BW992)-1),BW992),BW992)</f>
        <v>FJ748518</v>
      </c>
      <c r="BY992" s="170" t="str">
        <f aca="false">IF(BW992&lt;&gt;"",IF(ISNUMBER(FIND("=",BW992)),RIGHT(BW992,LEN(BW992)-FIND("=",BW992)),""),"")</f>
        <v>3c</v>
      </c>
      <c r="BZ992" s="170" t="str">
        <f aca="false">IF(BX992&lt;&gt;"",IF(ISNUMBER(FIND(".",BX992)),LEFT(BX992,FIND(".",BX992)-1),BX992),BX992)</f>
        <v>FJ748518</v>
      </c>
      <c r="CA992" s="170" t="str">
        <f aca="false">IF(BX992&lt;&gt;"",IF(ISNUMBER(FIND(".",BX992)),RIGHT(BX992,LEN(BX992)-FIND(".",BX992)),""),"")</f>
        <v/>
      </c>
      <c r="CB992" s="212"/>
      <c r="CC992" s="170" t="str">
        <f aca="false">A992</f>
        <v>FJ748518</v>
      </c>
      <c r="CD992" s="178" t="s">
        <v>339</v>
      </c>
      <c r="CE992" s="178" t="s">
        <v>340</v>
      </c>
      <c r="CF992" s="178" t="s">
        <v>341</v>
      </c>
      <c r="CG992" s="212"/>
      <c r="CH992" s="179"/>
      <c r="CI992" s="179"/>
      <c r="CJ992" s="179"/>
      <c r="CK992" s="212"/>
      <c r="CL992" s="212"/>
      <c r="CM992" s="170" t="str">
        <f aca="false">F992</f>
        <v>wbGER27</v>
      </c>
      <c r="CN992" s="170" t="str">
        <f aca="false">IF(G992="","",G992)</f>
        <v/>
      </c>
      <c r="CO992" s="170" t="str">
        <f aca="false">CONCATENATE(H992,":",L992)</f>
        <v>Germany:Brandenburg</v>
      </c>
      <c r="CP992" s="170" t="str">
        <f aca="false">CONCATENATE(IF(Q992="","",CONCATENATE(Q992,"-")),IF(P992="","",CONCATENATE(P992,"-")),IF(O992="","",O992))</f>
        <v/>
      </c>
      <c r="CQ992" s="170" t="str">
        <f aca="false">IF(N992="","",N992)</f>
        <v/>
      </c>
      <c r="CR992" s="170" t="n">
        <f aca="false">C992</f>
        <v>3</v>
      </c>
      <c r="CS992" s="229" t="str">
        <f aca="false">D992</f>
        <v>3c</v>
      </c>
      <c r="CT992" s="170" t="str">
        <f aca="false">CONCATENATE(CD992," strain ",CM992," ",CL992,", partial cds")</f>
        <v>Hepatitis E virus strain wbGER27 , partial cds</v>
      </c>
    </row>
    <row r="993" customFormat="false" ht="11.9" hidden="false" customHeight="true" outlineLevel="0" collapsed="false">
      <c r="A993" s="235" t="s">
        <v>2394</v>
      </c>
      <c r="B993" s="147" t="n">
        <v>3</v>
      </c>
      <c r="C993" s="243" t="n">
        <v>3</v>
      </c>
      <c r="D993" s="149" t="s">
        <v>947</v>
      </c>
      <c r="E993" s="150" t="s">
        <v>949</v>
      </c>
      <c r="F993" s="154" t="s">
        <v>2395</v>
      </c>
      <c r="G993" s="212"/>
      <c r="H993" s="146" t="s">
        <v>405</v>
      </c>
      <c r="I993" s="153" t="s">
        <v>412</v>
      </c>
      <c r="J993" s="146" t="s">
        <v>395</v>
      </c>
      <c r="K993" s="155" t="s">
        <v>711</v>
      </c>
      <c r="L993" s="231" t="s">
        <v>712</v>
      </c>
      <c r="M993" s="157" t="s">
        <v>380</v>
      </c>
      <c r="N993" s="213"/>
      <c r="O993" s="212"/>
      <c r="P993" s="159"/>
      <c r="Q993" s="159"/>
      <c r="R993" s="237" t="s">
        <v>74</v>
      </c>
      <c r="S993" s="237"/>
      <c r="T993" s="214"/>
      <c r="U993" s="215"/>
      <c r="V993" s="209"/>
      <c r="W993" s="217"/>
      <c r="AA993" s="250" t="s">
        <v>947</v>
      </c>
      <c r="AB993" s="217"/>
      <c r="AC993" s="217"/>
      <c r="AG993" s="166" t="s">
        <v>511</v>
      </c>
      <c r="AH993" s="164" t="n">
        <v>6567</v>
      </c>
      <c r="AI993" s="164" t="n">
        <v>6714</v>
      </c>
      <c r="AJ993" s="219" t="n">
        <f aca="false">SeqEnd-SeqBeg+1</f>
        <v>148</v>
      </c>
      <c r="AK993" s="220" t="n">
        <f aca="false">AND( SeqBeg&lt;=Beg  , End &lt;=SeqEnd )</f>
        <v>0</v>
      </c>
      <c r="AL993" s="237"/>
      <c r="AM993" s="237"/>
      <c r="AN993" s="221"/>
      <c r="AO993" s="164"/>
      <c r="AP993" s="164"/>
      <c r="AQ993" s="164"/>
      <c r="AR993" s="164"/>
      <c r="AS993" s="164"/>
      <c r="AT993" s="164" t="s">
        <v>419</v>
      </c>
      <c r="AU993" s="237"/>
      <c r="AV993" s="237"/>
      <c r="AW993" s="222" t="str">
        <f aca="false">HYPERLINK(CONCATENATE("http://www.ncbi.nlm.nih.gov/nuccore/",BM993),BM993)</f>
        <v>FJ748519</v>
      </c>
      <c r="AX993" s="219" t="str">
        <f aca="false">CONCATENATE(D993,IF(I993="","",CONCATENATE(".",I993)),IF(K993="","",CONCATENATE(".",K993)),IF(M993="","",CONCATENATE(".",M993)),IF(R993="","",CONCATENATE(".",R993)),IF(U993="","","(*)"))</f>
        <v>3c.DEU.BB.wb.FIRA</v>
      </c>
      <c r="AY993" s="238" t="str">
        <f aca="false">CONCATENATE(BM993,".",BN993)</f>
        <v>FJ748519.wbGER28</v>
      </c>
      <c r="AZ993" s="239" t="str">
        <f aca="false">IF(AV993="",IF(ISNUMBER(FIND(".",A993)),LEFT(A993,FIND(".",A993)-1),A993),AV993)</f>
        <v>FJ748519</v>
      </c>
      <c r="BA993" s="239" t="str">
        <f aca="false">IF(ISNUMBER(FIND("-",AZ993)),LEFT(AZ993,FIND("-",AZ993)-1),AZ993)</f>
        <v>FJ748519</v>
      </c>
      <c r="BB993" s="170" t="str">
        <f aca="false"> MEGAname &amp; "="</f>
        <v>FJ748519=</v>
      </c>
      <c r="BC993" s="170" t="str">
        <f aca="false">Clear &amp; IF(span ,"Span","out")</f>
        <v>FJ748519=out</v>
      </c>
      <c r="BD993" s="170" t="str">
        <f aca="false">Clear &amp; IF(span, IF(B993=".","Selected",B993),"out")</f>
        <v>FJ748519=out</v>
      </c>
      <c r="BE993" s="170" t="str">
        <f aca="false">Clear &amp; Strain</f>
        <v>FJ748519=wbGER28</v>
      </c>
      <c r="BF993" s="238" t="str">
        <f aca="false">CONCATENATE(A993,"=",F993,". ",AX993,IF(AB993="","",CONCATENATE(".",AB993)))</f>
        <v>FJ748519=wbGER28. 3c.DEU.BB.wb.FIRA</v>
      </c>
      <c r="BG993" s="238" t="str">
        <f aca="false">CONCATENATE(A993,"=",F993,". ",AX993)</f>
        <v>FJ748519=wbGER28. 3c.DEU.BB.wb.FIRA</v>
      </c>
      <c r="BH993" s="238" t="str">
        <f aca="false">CONCATENATE(A993,"=",AX993)</f>
        <v>FJ748519=3c.DEU.BB.wb.FIRA</v>
      </c>
      <c r="BI993" s="238" t="str">
        <f aca="false">CONCATENATE(A993,"=",ComForSubtype,D993)</f>
        <v>FJ748519=3c</v>
      </c>
      <c r="BJ993" s="238" t="str">
        <f aca="false">CONCATENATE(A993,"=",E993)</f>
        <v>FJ748519=3chi</v>
      </c>
      <c r="BK993" s="238" t="str">
        <f aca="false">CONCATENATE(A993,"=",C993)</f>
        <v>FJ748519=3</v>
      </c>
      <c r="BL993" s="238" t="str">
        <f aca="false">CONCATENATE(D993,"=")</f>
        <v>3c=</v>
      </c>
      <c r="BM993" s="223" t="str">
        <f aca="false">IF(BA993="XX","",BA993)</f>
        <v>FJ748519</v>
      </c>
      <c r="BN993" s="224" t="str">
        <f aca="false">CONCATENATE(IF(F993="","",F993),IF(G993="","",CONCATENATE(" / ",G993)))</f>
        <v>wbGER28</v>
      </c>
      <c r="BO993" s="225" t="str">
        <f aca="false">AX993</f>
        <v>3c.DEU.BB.wb.FIRA</v>
      </c>
      <c r="BP993" s="226" t="str">
        <f aca="false">IF(V993="","",V993)</f>
        <v/>
      </c>
      <c r="BQ993" s="226" t="str">
        <f aca="false">IF(W993="","",CONCATENATE(W993,IF(LEFT(AO993,1)="s","+","")))</f>
        <v/>
      </c>
      <c r="BR993" s="226" t="str">
        <f aca="false">IF(X993="","",CONCATENATE(X993,IF(LEFT(AQ993,1)="s","+","")))</f>
        <v/>
      </c>
      <c r="BS993" s="226" t="str">
        <f aca="false">IF(Y993="","",CONCATENATE(Y993,IF(LEFT(AR993,1)="s","+","")))</f>
        <v/>
      </c>
      <c r="BT993" s="226" t="str">
        <f aca="false">IF(Z993="","",CONCATENATE(Z993,IF(LEFT(AS993,1)="s","+","")))</f>
        <v/>
      </c>
      <c r="BU993" s="227" t="str">
        <f aca="false">IF(AA993="","",CONCATENATE(AA993,IF(LEFT(AT993,1)="s","+","")))</f>
        <v>3c</v>
      </c>
      <c r="BV993" s="240"/>
      <c r="BW993" s="240" t="s">
        <v>2396</v>
      </c>
      <c r="BX993" s="238" t="str">
        <f aca="false">IF(BW993&lt;&gt;"",IF(ISNUMBER(FIND("=",BW993)),LEFT(BW993,FIND("=",BW993)-1),BW993),BW993)</f>
        <v>FJ748519</v>
      </c>
      <c r="BY993" s="238" t="str">
        <f aca="false">IF(BW993&lt;&gt;"",IF(ISNUMBER(FIND("=",BW993)),RIGHT(BW993,LEN(BW993)-FIND("=",BW993)),""),"")</f>
        <v>3c</v>
      </c>
      <c r="BZ993" s="238" t="str">
        <f aca="false">IF(BX993&lt;&gt;"",IF(ISNUMBER(FIND(".",BX993)),LEFT(BX993,FIND(".",BX993)-1),BX993),BX993)</f>
        <v>FJ748519</v>
      </c>
      <c r="CA993" s="238" t="str">
        <f aca="false">IF(BX993&lt;&gt;"",IF(ISNUMBER(FIND(".",BX993)),RIGHT(BX993,LEN(BX993)-FIND(".",BX993)),""),"")</f>
        <v/>
      </c>
      <c r="CB993" s="240"/>
      <c r="CC993" s="238" t="str">
        <f aca="false">A993</f>
        <v>FJ748519</v>
      </c>
      <c r="CD993" s="241" t="s">
        <v>339</v>
      </c>
      <c r="CE993" s="241" t="s">
        <v>340</v>
      </c>
      <c r="CF993" s="241" t="s">
        <v>341</v>
      </c>
      <c r="CG993" s="241"/>
      <c r="CH993" s="363"/>
      <c r="CI993" s="363"/>
      <c r="CJ993" s="363"/>
      <c r="CK993" s="363"/>
      <c r="CL993" s="241"/>
      <c r="CM993" s="238" t="str">
        <f aca="false">F993</f>
        <v>wbGER28</v>
      </c>
      <c r="CN993" s="238" t="str">
        <f aca="false">IF(G993="","",G993)</f>
        <v/>
      </c>
      <c r="CO993" s="238" t="str">
        <f aca="false">CONCATENATE(H993,":",L993)</f>
        <v>Germany:Brandenburg</v>
      </c>
      <c r="CP993" s="238" t="str">
        <f aca="false">CONCATENATE(IF(Q993="","",CONCATENATE(Q993,"-")),IF(P993="","",CONCATENATE(P993,"-")),IF(O993="","",O993))</f>
        <v/>
      </c>
      <c r="CQ993" s="238" t="str">
        <f aca="false">IF(N993="","",N993)</f>
        <v/>
      </c>
      <c r="CR993" s="238" t="n">
        <f aca="false">C993</f>
        <v>3</v>
      </c>
      <c r="CS993" s="242" t="str">
        <f aca="false">D993</f>
        <v>3c</v>
      </c>
      <c r="CT993" s="170" t="str">
        <f aca="false">CONCATENATE(CD993," strain ",CM993," ",CL993,", partial cds")</f>
        <v>Hepatitis E virus strain wbGER28 , partial cds</v>
      </c>
    </row>
    <row r="994" customFormat="false" ht="11.9" hidden="false" customHeight="true" outlineLevel="0" collapsed="false">
      <c r="A994" s="154" t="s">
        <v>2397</v>
      </c>
      <c r="B994" s="147" t="n">
        <v>3</v>
      </c>
      <c r="C994" s="243" t="n">
        <v>3</v>
      </c>
      <c r="D994" s="149" t="s">
        <v>947</v>
      </c>
      <c r="E994" s="150" t="s">
        <v>949</v>
      </c>
      <c r="F994" s="154" t="s">
        <v>2398</v>
      </c>
      <c r="G994" s="212"/>
      <c r="H994" s="146" t="s">
        <v>405</v>
      </c>
      <c r="I994" s="153" t="s">
        <v>412</v>
      </c>
      <c r="J994" s="146" t="s">
        <v>395</v>
      </c>
      <c r="K994" s="155" t="s">
        <v>711</v>
      </c>
      <c r="L994" s="231" t="s">
        <v>712</v>
      </c>
      <c r="M994" s="157" t="s">
        <v>380</v>
      </c>
      <c r="N994" s="213"/>
      <c r="O994" s="160"/>
      <c r="P994" s="212"/>
      <c r="Q994" s="212"/>
      <c r="R994" s="146" t="s">
        <v>74</v>
      </c>
      <c r="T994" s="214"/>
      <c r="U994" s="215"/>
      <c r="V994" s="209"/>
      <c r="W994" s="217"/>
      <c r="AA994" s="250" t="s">
        <v>947</v>
      </c>
      <c r="AB994" s="217"/>
      <c r="AC994" s="217"/>
      <c r="AG994" s="166" t="s">
        <v>511</v>
      </c>
      <c r="AH994" s="164" t="n">
        <v>6567</v>
      </c>
      <c r="AI994" s="164" t="n">
        <v>6714</v>
      </c>
      <c r="AJ994" s="219" t="n">
        <f aca="false">SeqEnd-SeqBeg+1</f>
        <v>148</v>
      </c>
      <c r="AK994" s="220" t="n">
        <f aca="false">AND( SeqBeg&lt;=Beg  , End &lt;=SeqEnd )</f>
        <v>0</v>
      </c>
      <c r="AL994" s="212"/>
      <c r="AM994" s="212"/>
      <c r="AN994" s="221"/>
      <c r="AT994" s="147" t="s">
        <v>419</v>
      </c>
      <c r="AU994" s="146"/>
      <c r="AV994" s="212"/>
      <c r="AW994" s="222" t="str">
        <f aca="false">HYPERLINK(CONCATENATE("http://www.ncbi.nlm.nih.gov/nuccore/",BM994),BM994)</f>
        <v>FJ748520</v>
      </c>
      <c r="AX994" s="219" t="str">
        <f aca="false">CONCATENATE(D994,IF(I994="","",CONCATENATE(".",I994)),IF(K994="","",CONCATENATE(".",K994)),IF(M994="","",CONCATENATE(".",M994)),IF(R994="","",CONCATENATE(".",R994)),IF(U994="","","(*)"))</f>
        <v>3c.DEU.BB.wb.FIRA</v>
      </c>
      <c r="AY994" s="170" t="str">
        <f aca="false">CONCATENATE(BM994,".",BN994)</f>
        <v>FJ748520.wbGER29</v>
      </c>
      <c r="AZ994" s="171" t="str">
        <f aca="false">IF(AV994="",IF(ISNUMBER(FIND(".",A994)),LEFT(A994,FIND(".",A994)-1),A994),AV994)</f>
        <v>FJ748520</v>
      </c>
      <c r="BA994" s="171" t="str">
        <f aca="false">IF(ISNUMBER(FIND("-",AZ994)),LEFT(AZ994,FIND("-",AZ994)-1),AZ994)</f>
        <v>FJ748520</v>
      </c>
      <c r="BB994" s="170" t="str">
        <f aca="false"> MEGAname &amp; "="</f>
        <v>FJ748520=</v>
      </c>
      <c r="BC994" s="170" t="str">
        <f aca="false">Clear &amp; IF(span ,"Span","out")</f>
        <v>FJ748520=out</v>
      </c>
      <c r="BD994" s="170" t="str">
        <f aca="false">Clear &amp; IF(span, IF(B994=".","Selected",B994),"out")</f>
        <v>FJ748520=out</v>
      </c>
      <c r="BE994" s="170" t="str">
        <f aca="false">Clear &amp; Strain</f>
        <v>FJ748520=wbGER29</v>
      </c>
      <c r="BF994" s="170" t="str">
        <f aca="false">CONCATENATE(A994,"=",F994,". ",AX994,IF(AB994="","",CONCATENATE(".",AB994)))</f>
        <v>FJ748520=wbGER29. 3c.DEU.BB.wb.FIRA</v>
      </c>
      <c r="BG994" s="170" t="str">
        <f aca="false">CONCATENATE(A994,"=",F994,". ",AX994)</f>
        <v>FJ748520=wbGER29. 3c.DEU.BB.wb.FIRA</v>
      </c>
      <c r="BH994" s="170" t="str">
        <f aca="false">CONCATENATE(A994,"=",AX994)</f>
        <v>FJ748520=3c.DEU.BB.wb.FIRA</v>
      </c>
      <c r="BI994" s="170" t="str">
        <f aca="false">CONCATENATE(A994,"=",ComForSubtype,D994)</f>
        <v>FJ748520=3c</v>
      </c>
      <c r="BJ994" s="170" t="str">
        <f aca="false">CONCATENATE(A994,"=",E994)</f>
        <v>FJ748520=3chi</v>
      </c>
      <c r="BK994" s="170" t="str">
        <f aca="false">CONCATENATE(A994,"=",C994)</f>
        <v>FJ748520=3</v>
      </c>
      <c r="BL994" s="170" t="str">
        <f aca="false">CONCATENATE(D994,"=")</f>
        <v>3c=</v>
      </c>
      <c r="BM994" s="223" t="str">
        <f aca="false">IF(BA994="XX","",BA994)</f>
        <v>FJ748520</v>
      </c>
      <c r="BN994" s="224" t="str">
        <f aca="false">CONCATENATE(IF(F994="","",F994),IF(G994="","",CONCATENATE(" / ",G994)))</f>
        <v>wbGER29</v>
      </c>
      <c r="BO994" s="225" t="str">
        <f aca="false">AX994</f>
        <v>3c.DEU.BB.wb.FIRA</v>
      </c>
      <c r="BP994" s="226" t="str">
        <f aca="false">IF(V994="","",V994)</f>
        <v/>
      </c>
      <c r="BQ994" s="226" t="str">
        <f aca="false">IF(W994="","",CONCATENATE(W994,IF(LEFT(AO994,1)="s","+","")))</f>
        <v/>
      </c>
      <c r="BR994" s="226" t="str">
        <f aca="false">IF(X994="","",CONCATENATE(X994,IF(LEFT(AQ994,1)="s","+","")))</f>
        <v/>
      </c>
      <c r="BS994" s="226" t="str">
        <f aca="false">IF(Y994="","",CONCATENATE(Y994,IF(LEFT(AR994,1)="s","+","")))</f>
        <v/>
      </c>
      <c r="BT994" s="226" t="str">
        <f aca="false">IF(Z994="","",CONCATENATE(Z994,IF(LEFT(AS994,1)="s","+","")))</f>
        <v/>
      </c>
      <c r="BU994" s="227" t="str">
        <f aca="false">IF(AA994="","",CONCATENATE(AA994,IF(LEFT(AT994,1)="s","+","")))</f>
        <v>3c</v>
      </c>
      <c r="BV994" s="212"/>
      <c r="BW994" s="177" t="s">
        <v>2399</v>
      </c>
      <c r="BX994" s="170" t="str">
        <f aca="false">IF(BW994&lt;&gt;"",IF(ISNUMBER(FIND("=",BW994)),LEFT(BW994,FIND("=",BW994)-1),BW994),BW994)</f>
        <v>FJ748520</v>
      </c>
      <c r="BY994" s="170" t="str">
        <f aca="false">IF(BW994&lt;&gt;"",IF(ISNUMBER(FIND("=",BW994)),RIGHT(BW994,LEN(BW994)-FIND("=",BW994)),""),"")</f>
        <v>3c</v>
      </c>
      <c r="BZ994" s="170" t="str">
        <f aca="false">IF(BX994&lt;&gt;"",IF(ISNUMBER(FIND(".",BX994)),LEFT(BX994,FIND(".",BX994)-1),BX994),BX994)</f>
        <v>FJ748520</v>
      </c>
      <c r="CA994" s="170" t="str">
        <f aca="false">IF(BX994&lt;&gt;"",IF(ISNUMBER(FIND(".",BX994)),RIGHT(BX994,LEN(BX994)-FIND(".",BX994)),""),"")</f>
        <v/>
      </c>
      <c r="CB994" s="212"/>
      <c r="CC994" s="170" t="str">
        <f aca="false">A994</f>
        <v>FJ748520</v>
      </c>
      <c r="CD994" s="178" t="s">
        <v>339</v>
      </c>
      <c r="CE994" s="178" t="s">
        <v>340</v>
      </c>
      <c r="CF994" s="178" t="s">
        <v>341</v>
      </c>
      <c r="CG994" s="212"/>
      <c r="CH994" s="179"/>
      <c r="CI994" s="179"/>
      <c r="CJ994" s="179"/>
      <c r="CK994" s="212"/>
      <c r="CL994" s="212"/>
      <c r="CM994" s="170" t="str">
        <f aca="false">F994</f>
        <v>wbGER29</v>
      </c>
      <c r="CN994" s="170" t="str">
        <f aca="false">IF(G994="","",G994)</f>
        <v/>
      </c>
      <c r="CO994" s="170" t="str">
        <f aca="false">CONCATENATE(H994,":",L994)</f>
        <v>Germany:Brandenburg</v>
      </c>
      <c r="CP994" s="170" t="str">
        <f aca="false">CONCATENATE(IF(Q994="","",CONCATENATE(Q994,"-")),IF(P994="","",CONCATENATE(P994,"-")),IF(O994="","",O994))</f>
        <v/>
      </c>
      <c r="CQ994" s="170" t="str">
        <f aca="false">IF(N994="","",N994)</f>
        <v/>
      </c>
      <c r="CR994" s="170" t="n">
        <f aca="false">C994</f>
        <v>3</v>
      </c>
      <c r="CS994" s="229" t="str">
        <f aca="false">D994</f>
        <v>3c</v>
      </c>
      <c r="CT994" s="170" t="str">
        <f aca="false">CONCATENATE(CD994," strain ",CM994," ",CL994,", partial cds")</f>
        <v>Hepatitis E virus strain wbGER29 , partial cds</v>
      </c>
    </row>
    <row r="995" customFormat="false" ht="11.9" hidden="false" customHeight="true" outlineLevel="0" collapsed="false">
      <c r="A995" s="154" t="s">
        <v>2400</v>
      </c>
      <c r="B995" s="147" t="n">
        <v>3</v>
      </c>
      <c r="C995" s="243" t="n">
        <v>3</v>
      </c>
      <c r="D995" s="149" t="s">
        <v>947</v>
      </c>
      <c r="E995" s="150" t="s">
        <v>949</v>
      </c>
      <c r="F995" s="154" t="s">
        <v>2401</v>
      </c>
      <c r="G995" s="212"/>
      <c r="H995" s="146" t="s">
        <v>405</v>
      </c>
      <c r="I995" s="153" t="s">
        <v>412</v>
      </c>
      <c r="J995" s="146" t="s">
        <v>395</v>
      </c>
      <c r="K995" s="155" t="s">
        <v>711</v>
      </c>
      <c r="L995" s="231" t="s">
        <v>712</v>
      </c>
      <c r="M995" s="157" t="s">
        <v>380</v>
      </c>
      <c r="N995" s="213"/>
      <c r="O995" s="160"/>
      <c r="P995" s="212"/>
      <c r="Q995" s="212"/>
      <c r="R995" s="146" t="s">
        <v>74</v>
      </c>
      <c r="T995" s="214"/>
      <c r="U995" s="215"/>
      <c r="V995" s="209"/>
      <c r="W995" s="217"/>
      <c r="AA995" s="250" t="s">
        <v>947</v>
      </c>
      <c r="AB995" s="217"/>
      <c r="AC995" s="217"/>
      <c r="AG995" s="166" t="s">
        <v>511</v>
      </c>
      <c r="AH995" s="164" t="n">
        <v>6567</v>
      </c>
      <c r="AI995" s="164" t="n">
        <v>6714</v>
      </c>
      <c r="AJ995" s="219" t="n">
        <f aca="false">SeqEnd-SeqBeg+1</f>
        <v>148</v>
      </c>
      <c r="AK995" s="220" t="n">
        <f aca="false">AND( SeqBeg&lt;=Beg  , End &lt;=SeqEnd )</f>
        <v>0</v>
      </c>
      <c r="AL995" s="212"/>
      <c r="AM995" s="212"/>
      <c r="AN995" s="221"/>
      <c r="AT995" s="147" t="s">
        <v>419</v>
      </c>
      <c r="AU995" s="146"/>
      <c r="AV995" s="212"/>
      <c r="AW995" s="222" t="str">
        <f aca="false">HYPERLINK(CONCATENATE("http://www.ncbi.nlm.nih.gov/nuccore/",BM995),BM995)</f>
        <v>FJ748521</v>
      </c>
      <c r="AX995" s="219" t="str">
        <f aca="false">CONCATENATE(D995,IF(I995="","",CONCATENATE(".",I995)),IF(K995="","",CONCATENATE(".",K995)),IF(M995="","",CONCATENATE(".",M995)),IF(R995="","",CONCATENATE(".",R995)),IF(U995="","","(*)"))</f>
        <v>3c.DEU.BB.wb.FIRA</v>
      </c>
      <c r="AY995" s="170" t="str">
        <f aca="false">CONCATENATE(BM995,".",BN995)</f>
        <v>FJ748521.wbGER31</v>
      </c>
      <c r="AZ995" s="171" t="str">
        <f aca="false">IF(AV995="",IF(ISNUMBER(FIND(".",A995)),LEFT(A995,FIND(".",A995)-1),A995),AV995)</f>
        <v>FJ748521</v>
      </c>
      <c r="BA995" s="171" t="str">
        <f aca="false">IF(ISNUMBER(FIND("-",AZ995)),LEFT(AZ995,FIND("-",AZ995)-1),AZ995)</f>
        <v>FJ748521</v>
      </c>
      <c r="BB995" s="170" t="str">
        <f aca="false"> MEGAname &amp; "="</f>
        <v>FJ748521=</v>
      </c>
      <c r="BC995" s="170" t="str">
        <f aca="false">Clear &amp; IF(span ,"Span","out")</f>
        <v>FJ748521=out</v>
      </c>
      <c r="BD995" s="170" t="str">
        <f aca="false">Clear &amp; IF(span, IF(B995=".","Selected",B995),"out")</f>
        <v>FJ748521=out</v>
      </c>
      <c r="BE995" s="170" t="str">
        <f aca="false">Clear &amp; Strain</f>
        <v>FJ748521=wbGER31</v>
      </c>
      <c r="BF995" s="170" t="str">
        <f aca="false">CONCATENATE(A995,"=",F995,". ",AX995,IF(AB995="","",CONCATENATE(".",AB995)))</f>
        <v>FJ748521=wbGER31. 3c.DEU.BB.wb.FIRA</v>
      </c>
      <c r="BG995" s="170" t="str">
        <f aca="false">CONCATENATE(A995,"=",F995,". ",AX995)</f>
        <v>FJ748521=wbGER31. 3c.DEU.BB.wb.FIRA</v>
      </c>
      <c r="BH995" s="170" t="str">
        <f aca="false">CONCATENATE(A995,"=",AX995)</f>
        <v>FJ748521=3c.DEU.BB.wb.FIRA</v>
      </c>
      <c r="BI995" s="170" t="str">
        <f aca="false">CONCATENATE(A995,"=",ComForSubtype,D995)</f>
        <v>FJ748521=3c</v>
      </c>
      <c r="BJ995" s="170" t="str">
        <f aca="false">CONCATENATE(A995,"=",E995)</f>
        <v>FJ748521=3chi</v>
      </c>
      <c r="BK995" s="170" t="str">
        <f aca="false">CONCATENATE(A995,"=",C995)</f>
        <v>FJ748521=3</v>
      </c>
      <c r="BL995" s="170" t="str">
        <f aca="false">CONCATENATE(D995,"=")</f>
        <v>3c=</v>
      </c>
      <c r="BM995" s="223" t="str">
        <f aca="false">IF(BA995="XX","",BA995)</f>
        <v>FJ748521</v>
      </c>
      <c r="BN995" s="224" t="str">
        <f aca="false">CONCATENATE(IF(F995="","",F995),IF(G995="","",CONCATENATE(" / ",G995)))</f>
        <v>wbGER31</v>
      </c>
      <c r="BO995" s="225" t="str">
        <f aca="false">AX995</f>
        <v>3c.DEU.BB.wb.FIRA</v>
      </c>
      <c r="BP995" s="226" t="str">
        <f aca="false">IF(V995="","",V995)</f>
        <v/>
      </c>
      <c r="BQ995" s="226" t="str">
        <f aca="false">IF(W995="","",CONCATENATE(W995,IF(LEFT(AO995,1)="s","+","")))</f>
        <v/>
      </c>
      <c r="BR995" s="226" t="str">
        <f aca="false">IF(X995="","",CONCATENATE(X995,IF(LEFT(AQ995,1)="s","+","")))</f>
        <v/>
      </c>
      <c r="BS995" s="226" t="str">
        <f aca="false">IF(Y995="","",CONCATENATE(Y995,IF(LEFT(AR995,1)="s","+","")))</f>
        <v/>
      </c>
      <c r="BT995" s="226" t="str">
        <f aca="false">IF(Z995="","",CONCATENATE(Z995,IF(LEFT(AS995,1)="s","+","")))</f>
        <v/>
      </c>
      <c r="BU995" s="227" t="str">
        <f aca="false">IF(AA995="","",CONCATENATE(AA995,IF(LEFT(AT995,1)="s","+","")))</f>
        <v>3c</v>
      </c>
      <c r="BV995" s="212"/>
      <c r="BW995" s="177" t="s">
        <v>2402</v>
      </c>
      <c r="BX995" s="170" t="str">
        <f aca="false">IF(BW995&lt;&gt;"",IF(ISNUMBER(FIND("=",BW995)),LEFT(BW995,FIND("=",BW995)-1),BW995),BW995)</f>
        <v>FJ748521</v>
      </c>
      <c r="BY995" s="170" t="str">
        <f aca="false">IF(BW995&lt;&gt;"",IF(ISNUMBER(FIND("=",BW995)),RIGHT(BW995,LEN(BW995)-FIND("=",BW995)),""),"")</f>
        <v>3c</v>
      </c>
      <c r="BZ995" s="170" t="str">
        <f aca="false">IF(BX995&lt;&gt;"",IF(ISNUMBER(FIND(".",BX995)),LEFT(BX995,FIND(".",BX995)-1),BX995),BX995)</f>
        <v>FJ748521</v>
      </c>
      <c r="CA995" s="170" t="str">
        <f aca="false">IF(BX995&lt;&gt;"",IF(ISNUMBER(FIND(".",BX995)),RIGHT(BX995,LEN(BX995)-FIND(".",BX995)),""),"")</f>
        <v/>
      </c>
      <c r="CB995" s="212"/>
      <c r="CC995" s="170" t="str">
        <f aca="false">A995</f>
        <v>FJ748521</v>
      </c>
      <c r="CD995" s="178" t="s">
        <v>339</v>
      </c>
      <c r="CE995" s="178" t="s">
        <v>340</v>
      </c>
      <c r="CF995" s="178" t="s">
        <v>341</v>
      </c>
      <c r="CG995" s="212"/>
      <c r="CH995" s="179"/>
      <c r="CI995" s="179"/>
      <c r="CJ995" s="179"/>
      <c r="CK995" s="212"/>
      <c r="CL995" s="212"/>
      <c r="CM995" s="170" t="str">
        <f aca="false">F995</f>
        <v>wbGER31</v>
      </c>
      <c r="CN995" s="170" t="str">
        <f aca="false">IF(G995="","",G995)</f>
        <v/>
      </c>
      <c r="CO995" s="170" t="str">
        <f aca="false">CONCATENATE(H995,":",L995)</f>
        <v>Germany:Brandenburg</v>
      </c>
      <c r="CP995" s="170" t="str">
        <f aca="false">CONCATENATE(IF(Q995="","",CONCATENATE(Q995,"-")),IF(P995="","",CONCATENATE(P995,"-")),IF(O995="","",O995))</f>
        <v/>
      </c>
      <c r="CQ995" s="170" t="str">
        <f aca="false">IF(N995="","",N995)</f>
        <v/>
      </c>
      <c r="CR995" s="170" t="n">
        <f aca="false">C995</f>
        <v>3</v>
      </c>
      <c r="CS995" s="229" t="str">
        <f aca="false">D995</f>
        <v>3c</v>
      </c>
      <c r="CT995" s="170" t="str">
        <f aca="false">CONCATENATE(CD995," strain ",CM995," ",CL995,", partial cds")</f>
        <v>Hepatitis E virus strain wbGER31 , partial cds</v>
      </c>
    </row>
    <row r="996" customFormat="false" ht="11.9" hidden="false" customHeight="true" outlineLevel="0" collapsed="false">
      <c r="A996" s="154" t="s">
        <v>2403</v>
      </c>
      <c r="B996" s="147" t="n">
        <v>3</v>
      </c>
      <c r="C996" s="243" t="n">
        <v>3</v>
      </c>
      <c r="D996" s="149" t="s">
        <v>947</v>
      </c>
      <c r="E996" s="150" t="s">
        <v>949</v>
      </c>
      <c r="F996" s="154" t="s">
        <v>2404</v>
      </c>
      <c r="G996" s="212"/>
      <c r="H996" s="146" t="s">
        <v>405</v>
      </c>
      <c r="I996" s="153" t="s">
        <v>412</v>
      </c>
      <c r="J996" s="146" t="s">
        <v>395</v>
      </c>
      <c r="K996" s="155" t="s">
        <v>711</v>
      </c>
      <c r="L996" s="231" t="s">
        <v>712</v>
      </c>
      <c r="M996" s="157" t="s">
        <v>380</v>
      </c>
      <c r="N996" s="213"/>
      <c r="O996" s="160"/>
      <c r="P996" s="212"/>
      <c r="Q996" s="212"/>
      <c r="R996" s="146" t="s">
        <v>74</v>
      </c>
      <c r="T996" s="214"/>
      <c r="U996" s="215"/>
      <c r="V996" s="209"/>
      <c r="W996" s="217"/>
      <c r="Z996" s="147"/>
      <c r="AA996" s="250" t="s">
        <v>947</v>
      </c>
      <c r="AB996" s="217"/>
      <c r="AC996" s="217"/>
      <c r="AG996" s="166" t="s">
        <v>511</v>
      </c>
      <c r="AH996" s="164" t="n">
        <v>6573</v>
      </c>
      <c r="AI996" s="164" t="n">
        <v>6720</v>
      </c>
      <c r="AJ996" s="219" t="n">
        <f aca="false">SeqEnd-SeqBeg+1</f>
        <v>148</v>
      </c>
      <c r="AK996" s="220" t="n">
        <f aca="false">AND( SeqBeg&lt;=Beg  , End &lt;=SeqEnd )</f>
        <v>0</v>
      </c>
      <c r="AL996" s="212"/>
      <c r="AM996" s="212"/>
      <c r="AN996" s="221"/>
      <c r="AT996" s="147" t="s">
        <v>419</v>
      </c>
      <c r="AU996" s="146"/>
      <c r="AV996" s="212"/>
      <c r="AW996" s="222" t="str">
        <f aca="false">HYPERLINK(CONCATENATE("http://www.ncbi.nlm.nih.gov/nuccore/",BM996),BM996)</f>
        <v>FJ748522</v>
      </c>
      <c r="AX996" s="219" t="str">
        <f aca="false">CONCATENATE(D996,IF(I996="","",CONCATENATE(".",I996)),IF(K996="","",CONCATENATE(".",K996)),IF(M996="","",CONCATENATE(".",M996)),IF(R996="","",CONCATENATE(".",R996)),IF(U996="","","(*)"))</f>
        <v>3c.DEU.BB.wb.FIRA</v>
      </c>
      <c r="AY996" s="170" t="str">
        <f aca="false">CONCATENATE(BM996,".",BN996)</f>
        <v>FJ748522.wbGER32</v>
      </c>
      <c r="AZ996" s="171" t="str">
        <f aca="false">IF(AV996="",IF(ISNUMBER(FIND(".",A996)),LEFT(A996,FIND(".",A996)-1),A996),AV996)</f>
        <v>FJ748522</v>
      </c>
      <c r="BA996" s="171" t="str">
        <f aca="false">IF(ISNUMBER(FIND("-",AZ996)),LEFT(AZ996,FIND("-",AZ996)-1),AZ996)</f>
        <v>FJ748522</v>
      </c>
      <c r="BB996" s="170" t="str">
        <f aca="false"> MEGAname &amp; "="</f>
        <v>FJ748522=</v>
      </c>
      <c r="BC996" s="170" t="str">
        <f aca="false">Clear &amp; IF(span ,"Span","out")</f>
        <v>FJ748522=out</v>
      </c>
      <c r="BD996" s="170" t="str">
        <f aca="false">Clear &amp; IF(span, IF(B996=".","Selected",B996),"out")</f>
        <v>FJ748522=out</v>
      </c>
      <c r="BE996" s="170" t="str">
        <f aca="false">Clear &amp; Strain</f>
        <v>FJ748522=wbGER32</v>
      </c>
      <c r="BF996" s="170" t="str">
        <f aca="false">CONCATENATE(A996,"=",F996,". ",AX996,IF(AB996="","",CONCATENATE(".",AB996)))</f>
        <v>FJ748522=wbGER32. 3c.DEU.BB.wb.FIRA</v>
      </c>
      <c r="BG996" s="170" t="str">
        <f aca="false">CONCATENATE(A996,"=",F996,". ",AX996)</f>
        <v>FJ748522=wbGER32. 3c.DEU.BB.wb.FIRA</v>
      </c>
      <c r="BH996" s="170" t="str">
        <f aca="false">CONCATENATE(A996,"=",AX996)</f>
        <v>FJ748522=3c.DEU.BB.wb.FIRA</v>
      </c>
      <c r="BI996" s="170" t="str">
        <f aca="false">CONCATENATE(A996,"=",ComForSubtype,D996)</f>
        <v>FJ748522=3c</v>
      </c>
      <c r="BJ996" s="170" t="str">
        <f aca="false">CONCATENATE(A996,"=",E996)</f>
        <v>FJ748522=3chi</v>
      </c>
      <c r="BK996" s="170" t="str">
        <f aca="false">CONCATENATE(A996,"=",C996)</f>
        <v>FJ748522=3</v>
      </c>
      <c r="BL996" s="170" t="str">
        <f aca="false">CONCATENATE(D996,"=")</f>
        <v>3c=</v>
      </c>
      <c r="BM996" s="223" t="str">
        <f aca="false">IF(BA996="XX","",BA996)</f>
        <v>FJ748522</v>
      </c>
      <c r="BN996" s="224" t="str">
        <f aca="false">CONCATENATE(IF(F996="","",F996),IF(G996="","",CONCATENATE(" / ",G996)))</f>
        <v>wbGER32</v>
      </c>
      <c r="BO996" s="225" t="str">
        <f aca="false">AX996</f>
        <v>3c.DEU.BB.wb.FIRA</v>
      </c>
      <c r="BP996" s="226" t="str">
        <f aca="false">IF(V996="","",V996)</f>
        <v/>
      </c>
      <c r="BQ996" s="226" t="str">
        <f aca="false">IF(W996="","",CONCATENATE(W996,IF(LEFT(AO996,1)="s","+","")))</f>
        <v/>
      </c>
      <c r="BR996" s="226" t="str">
        <f aca="false">IF(X996="","",CONCATENATE(X996,IF(LEFT(AQ996,1)="s","+","")))</f>
        <v/>
      </c>
      <c r="BS996" s="226" t="str">
        <f aca="false">IF(Y996="","",CONCATENATE(Y996,IF(LEFT(AR996,1)="s","+","")))</f>
        <v/>
      </c>
      <c r="BT996" s="226" t="str">
        <f aca="false">IF(Z996="","",CONCATENATE(Z996,IF(LEFT(AS996,1)="s","+","")))</f>
        <v/>
      </c>
      <c r="BU996" s="227" t="str">
        <f aca="false">IF(AA996="","",CONCATENATE(AA996,IF(LEFT(AT996,1)="s","+","")))</f>
        <v>3c</v>
      </c>
      <c r="BV996" s="212"/>
      <c r="BW996" s="177" t="s">
        <v>2405</v>
      </c>
      <c r="BX996" s="170" t="str">
        <f aca="false">IF(BW996&lt;&gt;"",IF(ISNUMBER(FIND("=",BW996)),LEFT(BW996,FIND("=",BW996)-1),BW996),BW996)</f>
        <v>FJ748522</v>
      </c>
      <c r="BY996" s="170" t="str">
        <f aca="false">IF(BW996&lt;&gt;"",IF(ISNUMBER(FIND("=",BW996)),RIGHT(BW996,LEN(BW996)-FIND("=",BW996)),""),"")</f>
        <v>3c</v>
      </c>
      <c r="BZ996" s="170" t="str">
        <f aca="false">IF(BX996&lt;&gt;"",IF(ISNUMBER(FIND(".",BX996)),LEFT(BX996,FIND(".",BX996)-1),BX996),BX996)</f>
        <v>FJ748522</v>
      </c>
      <c r="CA996" s="170" t="str">
        <f aca="false">IF(BX996&lt;&gt;"",IF(ISNUMBER(FIND(".",BX996)),RIGHT(BX996,LEN(BX996)-FIND(".",BX996)),""),"")</f>
        <v/>
      </c>
      <c r="CB996" s="212"/>
      <c r="CC996" s="170" t="str">
        <f aca="false">A996</f>
        <v>FJ748522</v>
      </c>
      <c r="CD996" s="178" t="s">
        <v>339</v>
      </c>
      <c r="CE996" s="178" t="s">
        <v>340</v>
      </c>
      <c r="CF996" s="178" t="s">
        <v>341</v>
      </c>
      <c r="CG996" s="212"/>
      <c r="CH996" s="179"/>
      <c r="CI996" s="179"/>
      <c r="CJ996" s="179"/>
      <c r="CK996" s="212"/>
      <c r="CL996" s="212"/>
      <c r="CM996" s="170" t="str">
        <f aca="false">F996</f>
        <v>wbGER32</v>
      </c>
      <c r="CN996" s="170" t="str">
        <f aca="false">IF(G996="","",G996)</f>
        <v/>
      </c>
      <c r="CO996" s="170" t="str">
        <f aca="false">CONCATENATE(H996,":",L996)</f>
        <v>Germany:Brandenburg</v>
      </c>
      <c r="CP996" s="170" t="str">
        <f aca="false">CONCATENATE(IF(Q996="","",CONCATENATE(Q996,"-")),IF(P996="","",CONCATENATE(P996,"-")),IF(O996="","",O996))</f>
        <v/>
      </c>
      <c r="CQ996" s="170" t="str">
        <f aca="false">IF(N996="","",N996)</f>
        <v/>
      </c>
      <c r="CR996" s="170" t="n">
        <f aca="false">C996</f>
        <v>3</v>
      </c>
      <c r="CS996" s="229" t="str">
        <f aca="false">D996</f>
        <v>3c</v>
      </c>
      <c r="CT996" s="170" t="str">
        <f aca="false">CONCATENATE(CD996," strain ",CM996," ",CL996,", partial cds")</f>
        <v>Hepatitis E virus strain wbGER32 , partial cds</v>
      </c>
    </row>
    <row r="997" customFormat="false" ht="11.9" hidden="false" customHeight="true" outlineLevel="0" collapsed="false">
      <c r="A997" s="154" t="s">
        <v>2406</v>
      </c>
      <c r="B997" s="147" t="n">
        <v>3</v>
      </c>
      <c r="C997" s="243" t="n">
        <v>3</v>
      </c>
      <c r="D997" s="149" t="s">
        <v>947</v>
      </c>
      <c r="E997" s="150" t="s">
        <v>949</v>
      </c>
      <c r="F997" s="154" t="s">
        <v>2407</v>
      </c>
      <c r="G997" s="212"/>
      <c r="H997" s="146" t="s">
        <v>405</v>
      </c>
      <c r="I997" s="153" t="s">
        <v>412</v>
      </c>
      <c r="J997" s="146" t="s">
        <v>395</v>
      </c>
      <c r="K997" s="155" t="s">
        <v>711</v>
      </c>
      <c r="L997" s="231" t="s">
        <v>712</v>
      </c>
      <c r="M997" s="157" t="s">
        <v>380</v>
      </c>
      <c r="N997" s="213"/>
      <c r="O997" s="160"/>
      <c r="P997" s="212"/>
      <c r="Q997" s="212"/>
      <c r="R997" s="146" t="s">
        <v>74</v>
      </c>
      <c r="T997" s="214"/>
      <c r="U997" s="215"/>
      <c r="V997" s="209"/>
      <c r="W997" s="217"/>
      <c r="Z997" s="147"/>
      <c r="AA997" s="250" t="s">
        <v>947</v>
      </c>
      <c r="AB997" s="217"/>
      <c r="AC997" s="217"/>
      <c r="AG997" s="166" t="s">
        <v>511</v>
      </c>
      <c r="AH997" s="164" t="n">
        <v>6567</v>
      </c>
      <c r="AI997" s="164" t="n">
        <v>6714</v>
      </c>
      <c r="AJ997" s="219" t="n">
        <f aca="false">SeqEnd-SeqBeg+1</f>
        <v>148</v>
      </c>
      <c r="AK997" s="220" t="n">
        <f aca="false">AND( SeqBeg&lt;=Beg  , End &lt;=SeqEnd )</f>
        <v>0</v>
      </c>
      <c r="AL997" s="212"/>
      <c r="AM997" s="212"/>
      <c r="AN997" s="221"/>
      <c r="AT997" s="147" t="s">
        <v>419</v>
      </c>
      <c r="AU997" s="146"/>
      <c r="AV997" s="212"/>
      <c r="AW997" s="222" t="str">
        <f aca="false">HYPERLINK(CONCATENATE("http://www.ncbi.nlm.nih.gov/nuccore/",BM997),BM997)</f>
        <v>FJ748523</v>
      </c>
      <c r="AX997" s="219" t="str">
        <f aca="false">CONCATENATE(D997,IF(I997="","",CONCATENATE(".",I997)),IF(K997="","",CONCATENATE(".",K997)),IF(M997="","",CONCATENATE(".",M997)),IF(R997="","",CONCATENATE(".",R997)),IF(U997="","","(*)"))</f>
        <v>3c.DEU.BB.wb.FIRA</v>
      </c>
      <c r="AY997" s="170" t="str">
        <f aca="false">CONCATENATE(BM997,".",BN997)</f>
        <v>FJ748523.wbGER36</v>
      </c>
      <c r="AZ997" s="171" t="str">
        <f aca="false">IF(AV997="",IF(ISNUMBER(FIND(".",A997)),LEFT(A997,FIND(".",A997)-1),A997),AV997)</f>
        <v>FJ748523</v>
      </c>
      <c r="BA997" s="171" t="str">
        <f aca="false">IF(ISNUMBER(FIND("-",AZ997)),LEFT(AZ997,FIND("-",AZ997)-1),AZ997)</f>
        <v>FJ748523</v>
      </c>
      <c r="BB997" s="170" t="str">
        <f aca="false"> MEGAname &amp; "="</f>
        <v>FJ748523=</v>
      </c>
      <c r="BC997" s="170" t="str">
        <f aca="false">Clear &amp; IF(span ,"Span","out")</f>
        <v>FJ748523=out</v>
      </c>
      <c r="BD997" s="170" t="str">
        <f aca="false">Clear &amp; IF(span, IF(B997=".","Selected",B997),"out")</f>
        <v>FJ748523=out</v>
      </c>
      <c r="BE997" s="170" t="str">
        <f aca="false">Clear &amp; Strain</f>
        <v>FJ748523=wbGER36</v>
      </c>
      <c r="BF997" s="170" t="str">
        <f aca="false">CONCATENATE(A997,"=",F997,". ",AX997,IF(AB997="","",CONCATENATE(".",AB997)))</f>
        <v>FJ748523=wbGER36. 3c.DEU.BB.wb.FIRA</v>
      </c>
      <c r="BG997" s="170" t="str">
        <f aca="false">CONCATENATE(A997,"=",F997,". ",AX997)</f>
        <v>FJ748523=wbGER36. 3c.DEU.BB.wb.FIRA</v>
      </c>
      <c r="BH997" s="170" t="str">
        <f aca="false">CONCATENATE(A997,"=",AX997)</f>
        <v>FJ748523=3c.DEU.BB.wb.FIRA</v>
      </c>
      <c r="BI997" s="170" t="str">
        <f aca="false">CONCATENATE(A997,"=",ComForSubtype,D997)</f>
        <v>FJ748523=3c</v>
      </c>
      <c r="BJ997" s="170" t="str">
        <f aca="false">CONCATENATE(A997,"=",E997)</f>
        <v>FJ748523=3chi</v>
      </c>
      <c r="BK997" s="170" t="str">
        <f aca="false">CONCATENATE(A997,"=",C997)</f>
        <v>FJ748523=3</v>
      </c>
      <c r="BL997" s="170" t="str">
        <f aca="false">CONCATENATE(D997,"=")</f>
        <v>3c=</v>
      </c>
      <c r="BM997" s="223" t="str">
        <f aca="false">IF(BA997="XX","",BA997)</f>
        <v>FJ748523</v>
      </c>
      <c r="BN997" s="224" t="str">
        <f aca="false">CONCATENATE(IF(F997="","",F997),IF(G997="","",CONCATENATE(" / ",G997)))</f>
        <v>wbGER36</v>
      </c>
      <c r="BO997" s="225" t="str">
        <f aca="false">AX997</f>
        <v>3c.DEU.BB.wb.FIRA</v>
      </c>
      <c r="BP997" s="226" t="str">
        <f aca="false">IF(V997="","",V997)</f>
        <v/>
      </c>
      <c r="BQ997" s="226" t="str">
        <f aca="false">IF(W997="","",CONCATENATE(W997,IF(LEFT(AO997,1)="s","+","")))</f>
        <v/>
      </c>
      <c r="BR997" s="226" t="str">
        <f aca="false">IF(X997="","",CONCATENATE(X997,IF(LEFT(AQ997,1)="s","+","")))</f>
        <v/>
      </c>
      <c r="BS997" s="226" t="str">
        <f aca="false">IF(Y997="","",CONCATENATE(Y997,IF(LEFT(AR997,1)="s","+","")))</f>
        <v/>
      </c>
      <c r="BT997" s="226" t="str">
        <f aca="false">IF(Z997="","",CONCATENATE(Z997,IF(LEFT(AS997,1)="s","+","")))</f>
        <v/>
      </c>
      <c r="BU997" s="227" t="str">
        <f aca="false">IF(AA997="","",CONCATENATE(AA997,IF(LEFT(AT997,1)="s","+","")))</f>
        <v>3c</v>
      </c>
      <c r="BV997" s="212"/>
      <c r="BW997" s="177" t="s">
        <v>2408</v>
      </c>
      <c r="BX997" s="170" t="str">
        <f aca="false">IF(BW997&lt;&gt;"",IF(ISNUMBER(FIND("=",BW997)),LEFT(BW997,FIND("=",BW997)-1),BW997),BW997)</f>
        <v>FJ748523</v>
      </c>
      <c r="BY997" s="170" t="str">
        <f aca="false">IF(BW997&lt;&gt;"",IF(ISNUMBER(FIND("=",BW997)),RIGHT(BW997,LEN(BW997)-FIND("=",BW997)),""),"")</f>
        <v>3c</v>
      </c>
      <c r="BZ997" s="170" t="str">
        <f aca="false">IF(BX997&lt;&gt;"",IF(ISNUMBER(FIND(".",BX997)),LEFT(BX997,FIND(".",BX997)-1),BX997),BX997)</f>
        <v>FJ748523</v>
      </c>
      <c r="CA997" s="170" t="str">
        <f aca="false">IF(BX997&lt;&gt;"",IF(ISNUMBER(FIND(".",BX997)),RIGHT(BX997,LEN(BX997)-FIND(".",BX997)),""),"")</f>
        <v/>
      </c>
      <c r="CB997" s="212"/>
      <c r="CC997" s="170" t="str">
        <f aca="false">A997</f>
        <v>FJ748523</v>
      </c>
      <c r="CD997" s="178" t="s">
        <v>339</v>
      </c>
      <c r="CE997" s="178" t="s">
        <v>340</v>
      </c>
      <c r="CF997" s="178" t="s">
        <v>341</v>
      </c>
      <c r="CG997" s="212"/>
      <c r="CH997" s="179"/>
      <c r="CI997" s="179"/>
      <c r="CJ997" s="179"/>
      <c r="CK997" s="212"/>
      <c r="CL997" s="212"/>
      <c r="CM997" s="170" t="str">
        <f aca="false">F997</f>
        <v>wbGER36</v>
      </c>
      <c r="CN997" s="170" t="str">
        <f aca="false">IF(G997="","",G997)</f>
        <v/>
      </c>
      <c r="CO997" s="170" t="str">
        <f aca="false">CONCATENATE(H997,":",L997)</f>
        <v>Germany:Brandenburg</v>
      </c>
      <c r="CP997" s="170" t="str">
        <f aca="false">CONCATENATE(IF(Q997="","",CONCATENATE(Q997,"-")),IF(P997="","",CONCATENATE(P997,"-")),IF(O997="","",O997))</f>
        <v/>
      </c>
      <c r="CQ997" s="170" t="str">
        <f aca="false">IF(N997="","",N997)</f>
        <v/>
      </c>
      <c r="CR997" s="170" t="n">
        <f aca="false">C997</f>
        <v>3</v>
      </c>
      <c r="CS997" s="229" t="str">
        <f aca="false">D997</f>
        <v>3c</v>
      </c>
      <c r="CT997" s="170" t="str">
        <f aca="false">CONCATENATE(CD997," strain ",CM997," ",CL997,", partial cds")</f>
        <v>Hepatitis E virus strain wbGER36 , partial cds</v>
      </c>
    </row>
    <row r="998" customFormat="false" ht="11.9" hidden="false" customHeight="true" outlineLevel="0" collapsed="false">
      <c r="A998" s="154" t="s">
        <v>2409</v>
      </c>
      <c r="B998" s="147" t="n">
        <v>3</v>
      </c>
      <c r="C998" s="243" t="n">
        <v>3</v>
      </c>
      <c r="D998" s="149" t="s">
        <v>947</v>
      </c>
      <c r="E998" s="150" t="s">
        <v>949</v>
      </c>
      <c r="F998" s="154" t="s">
        <v>2410</v>
      </c>
      <c r="G998" s="212"/>
      <c r="H998" s="146" t="s">
        <v>405</v>
      </c>
      <c r="I998" s="153" t="s">
        <v>412</v>
      </c>
      <c r="J998" s="146" t="s">
        <v>395</v>
      </c>
      <c r="K998" s="155" t="s">
        <v>711</v>
      </c>
      <c r="L998" s="231" t="s">
        <v>712</v>
      </c>
      <c r="M998" s="157" t="s">
        <v>380</v>
      </c>
      <c r="N998" s="213"/>
      <c r="O998" s="160"/>
      <c r="P998" s="212"/>
      <c r="Q998" s="212"/>
      <c r="R998" s="146" t="s">
        <v>74</v>
      </c>
      <c r="T998" s="214"/>
      <c r="U998" s="215"/>
      <c r="V998" s="209"/>
      <c r="AA998" s="250" t="s">
        <v>947</v>
      </c>
      <c r="AB998" s="217"/>
      <c r="AC998" s="217"/>
      <c r="AG998" s="166" t="s">
        <v>511</v>
      </c>
      <c r="AH998" s="164" t="n">
        <v>6567</v>
      </c>
      <c r="AI998" s="164" t="n">
        <v>6714</v>
      </c>
      <c r="AJ998" s="219" t="n">
        <f aca="false">SeqEnd-SeqBeg+1</f>
        <v>148</v>
      </c>
      <c r="AK998" s="220" t="n">
        <f aca="false">AND( SeqBeg&lt;=Beg  , End &lt;=SeqEnd )</f>
        <v>0</v>
      </c>
      <c r="AL998" s="212"/>
      <c r="AM998" s="212"/>
      <c r="AN998" s="221"/>
      <c r="AT998" s="147" t="s">
        <v>419</v>
      </c>
      <c r="AU998" s="146"/>
      <c r="AV998" s="212"/>
      <c r="AW998" s="222" t="str">
        <f aca="false">HYPERLINK(CONCATENATE("http://www.ncbi.nlm.nih.gov/nuccore/",BM998),BM998)</f>
        <v>FJ748524</v>
      </c>
      <c r="AX998" s="219" t="str">
        <f aca="false">CONCATENATE(D998,IF(I998="","",CONCATENATE(".",I998)),IF(K998="","",CONCATENATE(".",K998)),IF(M998="","",CONCATENATE(".",M998)),IF(R998="","",CONCATENATE(".",R998)),IF(U998="","","(*)"))</f>
        <v>3c.DEU.BB.wb.FIRA</v>
      </c>
      <c r="AY998" s="170" t="str">
        <f aca="false">CONCATENATE(BM998,".",BN998)</f>
        <v>FJ748524.wbGER37</v>
      </c>
      <c r="AZ998" s="171" t="str">
        <f aca="false">IF(AV998="",IF(ISNUMBER(FIND(".",A998)),LEFT(A998,FIND(".",A998)-1),A998),AV998)</f>
        <v>FJ748524</v>
      </c>
      <c r="BA998" s="171" t="str">
        <f aca="false">IF(ISNUMBER(FIND("-",AZ998)),LEFT(AZ998,FIND("-",AZ998)-1),AZ998)</f>
        <v>FJ748524</v>
      </c>
      <c r="BB998" s="170" t="str">
        <f aca="false"> MEGAname &amp; "="</f>
        <v>FJ748524=</v>
      </c>
      <c r="BC998" s="170" t="str">
        <f aca="false">Clear &amp; IF(span ,"Span","out")</f>
        <v>FJ748524=out</v>
      </c>
      <c r="BD998" s="170" t="str">
        <f aca="false">Clear &amp; IF(span, IF(B998=".","Selected",B998),"out")</f>
        <v>FJ748524=out</v>
      </c>
      <c r="BE998" s="170" t="str">
        <f aca="false">Clear &amp; Strain</f>
        <v>FJ748524=wbGER37</v>
      </c>
      <c r="BF998" s="170" t="str">
        <f aca="false">CONCATENATE(A998,"=",F998,". ",AX998,IF(AB998="","",CONCATENATE(".",AB998)))</f>
        <v>FJ748524=wbGER37. 3c.DEU.BB.wb.FIRA</v>
      </c>
      <c r="BG998" s="170" t="str">
        <f aca="false">CONCATENATE(A998,"=",F998,". ",AX998)</f>
        <v>FJ748524=wbGER37. 3c.DEU.BB.wb.FIRA</v>
      </c>
      <c r="BH998" s="170" t="str">
        <f aca="false">CONCATENATE(A998,"=",AX998)</f>
        <v>FJ748524=3c.DEU.BB.wb.FIRA</v>
      </c>
      <c r="BI998" s="170" t="str">
        <f aca="false">CONCATENATE(A998,"=",ComForSubtype,D998)</f>
        <v>FJ748524=3c</v>
      </c>
      <c r="BJ998" s="170" t="str">
        <f aca="false">CONCATENATE(A998,"=",E998)</f>
        <v>FJ748524=3chi</v>
      </c>
      <c r="BK998" s="170" t="str">
        <f aca="false">CONCATENATE(A998,"=",C998)</f>
        <v>FJ748524=3</v>
      </c>
      <c r="BL998" s="170" t="str">
        <f aca="false">CONCATENATE(D998,"=")</f>
        <v>3c=</v>
      </c>
      <c r="BM998" s="223" t="str">
        <f aca="false">IF(BA998="XX","",BA998)</f>
        <v>FJ748524</v>
      </c>
      <c r="BN998" s="224" t="str">
        <f aca="false">CONCATENATE(IF(F998="","",F998),IF(G998="","",CONCATENATE(" / ",G998)))</f>
        <v>wbGER37</v>
      </c>
      <c r="BO998" s="225" t="str">
        <f aca="false">AX998</f>
        <v>3c.DEU.BB.wb.FIRA</v>
      </c>
      <c r="BP998" s="226" t="str">
        <f aca="false">IF(V998="","",V998)</f>
        <v/>
      </c>
      <c r="BQ998" s="226" t="str">
        <f aca="false">IF(W998="","",CONCATENATE(W998,IF(LEFT(AO998,1)="s","+","")))</f>
        <v/>
      </c>
      <c r="BR998" s="226" t="str">
        <f aca="false">IF(X998="","",CONCATENATE(X998,IF(LEFT(AQ998,1)="s","+","")))</f>
        <v/>
      </c>
      <c r="BS998" s="226" t="str">
        <f aca="false">IF(Y998="","",CONCATENATE(Y998,IF(LEFT(AR998,1)="s","+","")))</f>
        <v/>
      </c>
      <c r="BT998" s="226" t="str">
        <f aca="false">IF(Z998="","",CONCATENATE(Z998,IF(LEFT(AS998,1)="s","+","")))</f>
        <v/>
      </c>
      <c r="BU998" s="227" t="str">
        <f aca="false">IF(AA998="","",CONCATENATE(AA998,IF(LEFT(AT998,1)="s","+","")))</f>
        <v>3c</v>
      </c>
      <c r="BV998" s="212"/>
      <c r="BW998" s="177" t="s">
        <v>2411</v>
      </c>
      <c r="BX998" s="170" t="str">
        <f aca="false">IF(BW998&lt;&gt;"",IF(ISNUMBER(FIND("=",BW998)),LEFT(BW998,FIND("=",BW998)-1),BW998),BW998)</f>
        <v>FJ748524</v>
      </c>
      <c r="BY998" s="170" t="str">
        <f aca="false">IF(BW998&lt;&gt;"",IF(ISNUMBER(FIND("=",BW998)),RIGHT(BW998,LEN(BW998)-FIND("=",BW998)),""),"")</f>
        <v>3c</v>
      </c>
      <c r="BZ998" s="170" t="str">
        <f aca="false">IF(BX998&lt;&gt;"",IF(ISNUMBER(FIND(".",BX998)),LEFT(BX998,FIND(".",BX998)-1),BX998),BX998)</f>
        <v>FJ748524</v>
      </c>
      <c r="CA998" s="170" t="str">
        <f aca="false">IF(BX998&lt;&gt;"",IF(ISNUMBER(FIND(".",BX998)),RIGHT(BX998,LEN(BX998)-FIND(".",BX998)),""),"")</f>
        <v/>
      </c>
      <c r="CB998" s="212"/>
      <c r="CC998" s="170" t="str">
        <f aca="false">A998</f>
        <v>FJ748524</v>
      </c>
      <c r="CD998" s="178" t="s">
        <v>339</v>
      </c>
      <c r="CE998" s="178" t="s">
        <v>340</v>
      </c>
      <c r="CF998" s="178" t="s">
        <v>341</v>
      </c>
      <c r="CG998" s="212"/>
      <c r="CH998" s="179"/>
      <c r="CI998" s="179"/>
      <c r="CJ998" s="179"/>
      <c r="CK998" s="212"/>
      <c r="CL998" s="212"/>
      <c r="CM998" s="170" t="str">
        <f aca="false">F998</f>
        <v>wbGER37</v>
      </c>
      <c r="CN998" s="170" t="str">
        <f aca="false">IF(G998="","",G998)</f>
        <v/>
      </c>
      <c r="CO998" s="170" t="str">
        <f aca="false">CONCATENATE(H998,":",L998)</f>
        <v>Germany:Brandenburg</v>
      </c>
      <c r="CP998" s="170" t="str">
        <f aca="false">CONCATENATE(IF(Q998="","",CONCATENATE(Q998,"-")),IF(P998="","",CONCATENATE(P998,"-")),IF(O998="","",O998))</f>
        <v/>
      </c>
      <c r="CQ998" s="170" t="str">
        <f aca="false">IF(N998="","",N998)</f>
        <v/>
      </c>
      <c r="CR998" s="170" t="n">
        <f aca="false">C998</f>
        <v>3</v>
      </c>
      <c r="CS998" s="229" t="str">
        <f aca="false">D998</f>
        <v>3c</v>
      </c>
      <c r="CT998" s="170" t="str">
        <f aca="false">CONCATENATE(CD998," strain ",CM998," ",CL998,", partial cds")</f>
        <v>Hepatitis E virus strain wbGER37 , partial cds</v>
      </c>
    </row>
    <row r="999" customFormat="false" ht="11.9" hidden="false" customHeight="true" outlineLevel="0" collapsed="false">
      <c r="A999" s="154" t="s">
        <v>2412</v>
      </c>
      <c r="B999" s="147" t="n">
        <v>3</v>
      </c>
      <c r="C999" s="243" t="n">
        <v>3</v>
      </c>
      <c r="D999" s="149" t="s">
        <v>947</v>
      </c>
      <c r="E999" s="150" t="s">
        <v>949</v>
      </c>
      <c r="F999" s="154" t="s">
        <v>2413</v>
      </c>
      <c r="G999" s="221"/>
      <c r="H999" s="146" t="s">
        <v>405</v>
      </c>
      <c r="I999" s="153" t="s">
        <v>412</v>
      </c>
      <c r="J999" s="146" t="s">
        <v>395</v>
      </c>
      <c r="K999" s="155" t="s">
        <v>711</v>
      </c>
      <c r="L999" s="231" t="s">
        <v>712</v>
      </c>
      <c r="M999" s="157" t="s">
        <v>380</v>
      </c>
      <c r="O999" s="160"/>
      <c r="R999" s="146" t="s">
        <v>74</v>
      </c>
      <c r="V999" s="158"/>
      <c r="AA999" s="250" t="s">
        <v>947</v>
      </c>
      <c r="AB999" s="251"/>
      <c r="AG999" s="166" t="s">
        <v>511</v>
      </c>
      <c r="AH999" s="164" t="n">
        <v>6567</v>
      </c>
      <c r="AI999" s="164" t="n">
        <v>6714</v>
      </c>
      <c r="AJ999" s="219" t="n">
        <f aca="false">SeqEnd-SeqBeg+1</f>
        <v>148</v>
      </c>
      <c r="AK999" s="220" t="n">
        <f aca="false">AND( SeqBeg&lt;=Beg  , End &lt;=SeqEnd )</f>
        <v>0</v>
      </c>
      <c r="AN999" s="221"/>
      <c r="AT999" s="147" t="s">
        <v>419</v>
      </c>
      <c r="AU999" s="146"/>
      <c r="AW999" s="222" t="str">
        <f aca="false">HYPERLINK(CONCATENATE("http://www.ncbi.nlm.nih.gov/nuccore/",BM999),BM999)</f>
        <v>FJ748525</v>
      </c>
      <c r="AX999" s="219" t="str">
        <f aca="false">CONCATENATE(D999,IF(I999="","",CONCATENATE(".",I999)),IF(K999="","",CONCATENATE(".",K999)),IF(M999="","",CONCATENATE(".",M999)),IF(R999="","",CONCATENATE(".",R999)),IF(U999="","","(*)"))</f>
        <v>3c.DEU.BB.wb.FIRA</v>
      </c>
      <c r="AY999" s="170" t="str">
        <f aca="false">CONCATENATE(BM999,".",BN999)</f>
        <v>FJ748525.wbGER38</v>
      </c>
      <c r="AZ999" s="171" t="str">
        <f aca="false">IF(AV999="",IF(ISNUMBER(FIND(".",A999)),LEFT(A999,FIND(".",A999)-1),A999),AV999)</f>
        <v>FJ748525</v>
      </c>
      <c r="BA999" s="171" t="str">
        <f aca="false">IF(ISNUMBER(FIND("-",AZ999)),LEFT(AZ999,FIND("-",AZ999)-1),AZ999)</f>
        <v>FJ748525</v>
      </c>
      <c r="BB999" s="170" t="str">
        <f aca="false"> MEGAname &amp; "="</f>
        <v>FJ748525=</v>
      </c>
      <c r="BC999" s="170" t="str">
        <f aca="false">Clear &amp; IF(span ,"Span","out")</f>
        <v>FJ748525=out</v>
      </c>
      <c r="BD999" s="170" t="str">
        <f aca="false">Clear &amp; IF(span, IF(B999=".","Selected",B999),"out")</f>
        <v>FJ748525=out</v>
      </c>
      <c r="BE999" s="170" t="str">
        <f aca="false">Clear &amp; Strain</f>
        <v>FJ748525=wbGER38</v>
      </c>
      <c r="BF999" s="170" t="str">
        <f aca="false">CONCATENATE(A999,"=",F999,". ",AX999,IF(AB999="","",CONCATENATE(".",AB999)))</f>
        <v>FJ748525=wbGER38. 3c.DEU.BB.wb.FIRA</v>
      </c>
      <c r="BG999" s="170" t="str">
        <f aca="false">CONCATENATE(A999,"=",F999,". ",AX999)</f>
        <v>FJ748525=wbGER38. 3c.DEU.BB.wb.FIRA</v>
      </c>
      <c r="BH999" s="170" t="str">
        <f aca="false">CONCATENATE(A999,"=",AX999)</f>
        <v>FJ748525=3c.DEU.BB.wb.FIRA</v>
      </c>
      <c r="BI999" s="170" t="str">
        <f aca="false">CONCATENATE(A999,"=",ComForSubtype,D999)</f>
        <v>FJ748525=3c</v>
      </c>
      <c r="BJ999" s="170" t="str">
        <f aca="false">CONCATENATE(A999,"=",E999)</f>
        <v>FJ748525=3chi</v>
      </c>
      <c r="BK999" s="170" t="str">
        <f aca="false">CONCATENATE(A999,"=",C999)</f>
        <v>FJ748525=3</v>
      </c>
      <c r="BL999" s="170" t="str">
        <f aca="false">CONCATENATE(D999,"=")</f>
        <v>3c=</v>
      </c>
      <c r="BM999" s="223" t="str">
        <f aca="false">IF(BA999="XX","",BA999)</f>
        <v>FJ748525</v>
      </c>
      <c r="BN999" s="224" t="str">
        <f aca="false">CONCATENATE(IF(F999="","",F999),IF(G999="","",CONCATENATE(" / ",G999)))</f>
        <v>wbGER38</v>
      </c>
      <c r="BO999" s="225" t="str">
        <f aca="false">AX999</f>
        <v>3c.DEU.BB.wb.FIRA</v>
      </c>
      <c r="BP999" s="226" t="str">
        <f aca="false">IF(V999="","",V999)</f>
        <v/>
      </c>
      <c r="BQ999" s="226" t="str">
        <f aca="false">IF(W999="","",CONCATENATE(W999,IF(LEFT(AO999,1)="s","+","")))</f>
        <v/>
      </c>
      <c r="BR999" s="226" t="str">
        <f aca="false">IF(X999="","",CONCATENATE(X999,IF(LEFT(AQ999,1)="s","+","")))</f>
        <v/>
      </c>
      <c r="BS999" s="226" t="str">
        <f aca="false">IF(Y999="","",CONCATENATE(Y999,IF(LEFT(AR999,1)="s","+","")))</f>
        <v/>
      </c>
      <c r="BT999" s="226" t="str">
        <f aca="false">IF(Z999="","",CONCATENATE(Z999,IF(LEFT(AS999,1)="s","+","")))</f>
        <v/>
      </c>
      <c r="BU999" s="227" t="str">
        <f aca="false">IF(AA999="","",CONCATENATE(AA999,IF(LEFT(AT999,1)="s","+","")))</f>
        <v>3c</v>
      </c>
      <c r="BW999" s="177" t="s">
        <v>2414</v>
      </c>
      <c r="BX999" s="170" t="str">
        <f aca="false">IF(BW999&lt;&gt;"",IF(ISNUMBER(FIND("=",BW999)),LEFT(BW999,FIND("=",BW999)-1),BW999),BW999)</f>
        <v>FJ748525</v>
      </c>
      <c r="BY999" s="170" t="str">
        <f aca="false">IF(BW999&lt;&gt;"",IF(ISNUMBER(FIND("=",BW999)),RIGHT(BW999,LEN(BW999)-FIND("=",BW999)),""),"")</f>
        <v>3c</v>
      </c>
      <c r="BZ999" s="170" t="str">
        <f aca="false">IF(BX999&lt;&gt;"",IF(ISNUMBER(FIND(".",BX999)),LEFT(BX999,FIND(".",BX999)-1),BX999),BX999)</f>
        <v>FJ748525</v>
      </c>
      <c r="CA999" s="170" t="str">
        <f aca="false">IF(BX999&lt;&gt;"",IF(ISNUMBER(FIND(".",BX999)),RIGHT(BX999,LEN(BX999)-FIND(".",BX999)),""),"")</f>
        <v/>
      </c>
      <c r="CC999" s="170" t="str">
        <f aca="false">A999</f>
        <v>FJ748525</v>
      </c>
      <c r="CD999" s="178" t="s">
        <v>339</v>
      </c>
      <c r="CE999" s="178" t="s">
        <v>340</v>
      </c>
      <c r="CF999" s="178" t="s">
        <v>341</v>
      </c>
      <c r="CH999" s="179"/>
      <c r="CI999" s="179"/>
      <c r="CJ999" s="179"/>
      <c r="CM999" s="170" t="str">
        <f aca="false">F999</f>
        <v>wbGER38</v>
      </c>
      <c r="CN999" s="170" t="str">
        <f aca="false">IF(G999="","",G999)</f>
        <v/>
      </c>
      <c r="CO999" s="170" t="str">
        <f aca="false">CONCATENATE(H999,":",L999)</f>
        <v>Germany:Brandenburg</v>
      </c>
      <c r="CP999" s="170" t="str">
        <f aca="false">CONCATENATE(IF(Q999="","",CONCATENATE(Q999,"-")),IF(P999="","",CONCATENATE(P999,"-")),IF(O999="","",O999))</f>
        <v/>
      </c>
      <c r="CQ999" s="170" t="str">
        <f aca="false">IF(N999="","",N999)</f>
        <v/>
      </c>
      <c r="CR999" s="170" t="n">
        <f aca="false">C999</f>
        <v>3</v>
      </c>
      <c r="CS999" s="229" t="str">
        <f aca="false">D999</f>
        <v>3c</v>
      </c>
      <c r="CT999" s="170" t="str">
        <f aca="false">CONCATENATE(CD999," strain ",CM999," ",CL999,", partial cds")</f>
        <v>Hepatitis E virus strain wbGER38 , partial cds</v>
      </c>
    </row>
    <row r="1000" s="146" customFormat="true" ht="11.9" hidden="true" customHeight="true" outlineLevel="0" collapsed="false">
      <c r="A1000" s="154" t="s">
        <v>2415</v>
      </c>
      <c r="B1000" s="147" t="s">
        <v>371</v>
      </c>
      <c r="C1000" s="148" t="n">
        <v>3</v>
      </c>
      <c r="D1000" s="149" t="s">
        <v>947</v>
      </c>
      <c r="E1000" s="150" t="s">
        <v>949</v>
      </c>
      <c r="F1000" s="154" t="s">
        <v>1993</v>
      </c>
      <c r="G1000" s="221" t="s">
        <v>109</v>
      </c>
      <c r="H1000" s="146" t="s">
        <v>405</v>
      </c>
      <c r="I1000" s="153" t="s">
        <v>412</v>
      </c>
      <c r="J1000" s="146" t="s">
        <v>395</v>
      </c>
      <c r="K1000" s="212"/>
      <c r="L1000" s="212"/>
      <c r="M1000" s="157" t="s">
        <v>348</v>
      </c>
      <c r="N1000" s="158" t="s">
        <v>2416</v>
      </c>
      <c r="O1000" s="212"/>
      <c r="P1000" s="212"/>
      <c r="Q1000" s="212"/>
      <c r="R1000" s="146" t="s">
        <v>74</v>
      </c>
      <c r="T1000" s="215"/>
      <c r="U1000" s="215"/>
      <c r="V1000" s="209"/>
      <c r="W1000" s="217"/>
      <c r="X1000" s="209"/>
      <c r="Y1000" s="209"/>
      <c r="Z1000" s="209"/>
      <c r="AA1000" s="216"/>
      <c r="AB1000" s="251" t="s">
        <v>278</v>
      </c>
      <c r="AC1000" s="163" t="s">
        <v>354</v>
      </c>
      <c r="AD1000" s="164" t="s">
        <v>354</v>
      </c>
      <c r="AE1000" s="164" t="s">
        <v>354</v>
      </c>
      <c r="AF1000" s="164" t="s">
        <v>354</v>
      </c>
      <c r="AG1000" s="166" t="s">
        <v>354</v>
      </c>
      <c r="AH1000" s="212"/>
      <c r="AI1000" s="212"/>
      <c r="AJ1000" s="219" t="n">
        <f aca="false">SeqEnd-SeqBeg+1</f>
        <v>1</v>
      </c>
      <c r="AK1000" s="220" t="n">
        <f aca="false">AND( SeqBeg&lt;=Beg  , End &lt;=SeqEnd )</f>
        <v>0</v>
      </c>
      <c r="AL1000" s="212"/>
      <c r="AM1000" s="212"/>
      <c r="AN1000" s="221"/>
      <c r="AO1000" s="147" t="s">
        <v>103</v>
      </c>
      <c r="AP1000" s="147" t="s">
        <v>103</v>
      </c>
      <c r="AQ1000" s="147" t="s">
        <v>103</v>
      </c>
      <c r="AR1000" s="147" t="s">
        <v>103</v>
      </c>
      <c r="AS1000" s="147" t="s">
        <v>103</v>
      </c>
      <c r="AT1000" s="147" t="s">
        <v>103</v>
      </c>
      <c r="AV1000" s="212"/>
      <c r="AW1000" s="222" t="str">
        <f aca="false">HYPERLINK(CONCATENATE("http://www.ncbi.nlm.nih.gov/nuccore/",BM1000),BM1000)</f>
        <v>KC618403</v>
      </c>
      <c r="AX1000" s="219" t="str">
        <f aca="false">CONCATENATE(D1000,IF(I1000="","",CONCATENATE(".",I1000)),IF(K1000="","",CONCATENATE(".",K1000)),IF(M1000="","",CONCATENATE(".",M1000)),IF(R1000="","",CONCATENATE(".",R1000)),IF(U1000="","","(*)"))</f>
        <v>3c.DEU.hum.FIRA</v>
      </c>
      <c r="AY1000" s="170" t="str">
        <f aca="false">CONCATENATE(BM1000,".",BN1000)</f>
        <v>KC618403.47832 / c</v>
      </c>
      <c r="AZ1000" s="171" t="str">
        <f aca="false">IF(AV1000="",IF(ISNUMBER(FIND(".",A1000)),LEFT(A1000,FIND(".",A1000)-1),A1000),AV1000)</f>
        <v>KC618403</v>
      </c>
      <c r="BA1000" s="171" t="str">
        <f aca="false">IF(ISNUMBER(FIND("-",AZ1000)),LEFT(AZ1000,FIND("-",AZ1000)-1),AZ1000)</f>
        <v>KC618403</v>
      </c>
      <c r="BB1000" s="170" t="str">
        <f aca="false"> MEGAname &amp; "="</f>
        <v>KC618403=</v>
      </c>
      <c r="BC1000" s="170" t="str">
        <f aca="false">Clear &amp; IF(span ,"Span","out")</f>
        <v>KC618403=out</v>
      </c>
      <c r="BD1000" s="170" t="str">
        <f aca="false">Clear &amp; IF(span, IF(B1000=".","Selected",B1000),"out")</f>
        <v>KC618403=out</v>
      </c>
      <c r="BE1000" s="170" t="str">
        <f aca="false">Clear &amp; Strain</f>
        <v>KC618403=47832</v>
      </c>
      <c r="BF1000" s="170" t="str">
        <f aca="false">CONCATENATE(A1000,"=",F1000,". ",AX1000,IF(AB1000="","",CONCATENATE(".",AB1000)))</f>
        <v>KC618403=47832. 3c.DEU.hum.FIRA.CG</v>
      </c>
      <c r="BG1000" s="170" t="str">
        <f aca="false">CONCATENATE(A1000,"=",F1000,". ",AX1000)</f>
        <v>KC618403=47832. 3c.DEU.hum.FIRA</v>
      </c>
      <c r="BH1000" s="170" t="str">
        <f aca="false">CONCATENATE(A1000,"=",AX1000)</f>
        <v>KC618403=3c.DEU.hum.FIRA</v>
      </c>
      <c r="BI1000" s="170" t="str">
        <f aca="false">CONCATENATE(A1000,"=",ComForSubtype,D1000)</f>
        <v>KC618403=3c</v>
      </c>
      <c r="BJ1000" s="170" t="str">
        <f aca="false">CONCATENATE(A1000,"=",E1000)</f>
        <v>KC618403=3chi</v>
      </c>
      <c r="BK1000" s="170" t="str">
        <f aca="false">CONCATENATE(A1000,"=",C1000)</f>
        <v>KC618403=3</v>
      </c>
      <c r="BL1000" s="170" t="str">
        <f aca="false">CONCATENATE(D1000,"=")</f>
        <v>3c=</v>
      </c>
      <c r="BM1000" s="223" t="str">
        <f aca="false">IF(BA1000="XX","",BA1000)</f>
        <v>KC618403</v>
      </c>
      <c r="BN1000" s="224" t="str">
        <f aca="false">CONCATENATE(IF(F1000="","",F1000),IF(G1000="","",CONCATENATE(" / ",G1000)))</f>
        <v>47832 / c</v>
      </c>
      <c r="BO1000" s="225" t="str">
        <f aca="false">AX1000</f>
        <v>3c.DEU.hum.FIRA</v>
      </c>
      <c r="BP1000" s="226" t="str">
        <f aca="false">IF(V1000="","",V1000)</f>
        <v/>
      </c>
      <c r="BQ1000" s="226" t="str">
        <f aca="false">IF(W1000="","",CONCATENATE(W1000,IF(LEFT(AO1000,1)="s","+","")))</f>
        <v/>
      </c>
      <c r="BR1000" s="226" t="str">
        <f aca="false">IF(X1000="","",CONCATENATE(X1000,IF(LEFT(AQ1000,1)="s","+","")))</f>
        <v/>
      </c>
      <c r="BS1000" s="226" t="str">
        <f aca="false">IF(Y1000="","",CONCATENATE(Y1000,IF(LEFT(AR1000,1)="s","+","")))</f>
        <v/>
      </c>
      <c r="BT1000" s="226" t="str">
        <f aca="false">IF(Z1000="","",CONCATENATE(Z1000,IF(LEFT(AS1000,1)="s","+","")))</f>
        <v/>
      </c>
      <c r="BU1000" s="227" t="str">
        <f aca="false">IF(AA1000="","",CONCATENATE(AA1000,IF(LEFT(AT1000,1)="s","+","")))</f>
        <v/>
      </c>
      <c r="BV1000" s="212"/>
      <c r="BW1000" s="177" t="s">
        <v>338</v>
      </c>
      <c r="BX1000" s="170" t="str">
        <f aca="false">IF(BW1000&lt;&gt;"",IF(ISNUMBER(FIND("=",BW1000)),LEFT(BW1000,FIND("=",BW1000)-1),BW1000),BW1000)</f>
        <v>xx</v>
      </c>
      <c r="BY1000" s="170" t="str">
        <f aca="false">IF(BW1000&lt;&gt;"",IF(ISNUMBER(FIND("=",BW1000)),RIGHT(BW1000,LEN(BW1000)-FIND("=",BW1000)),""),"")</f>
        <v>Non_select</v>
      </c>
      <c r="BZ1000" s="170" t="str">
        <f aca="false">IF(BX1000&lt;&gt;"",IF(ISNUMBER(FIND(".",BX1000)),LEFT(BX1000,FIND(".",BX1000)-1),BX1000),BX1000)</f>
        <v>xx</v>
      </c>
      <c r="CA1000" s="170" t="str">
        <f aca="false">IF(BX1000&lt;&gt;"",IF(ISNUMBER(FIND(".",BX1000)),RIGHT(BX1000,LEN(BX1000)-FIND(".",BX1000)),""),"")</f>
        <v/>
      </c>
      <c r="CB1000" s="212"/>
      <c r="CC1000" s="170" t="str">
        <f aca="false">A1000</f>
        <v>KC618403</v>
      </c>
      <c r="CD1000" s="178" t="s">
        <v>339</v>
      </c>
      <c r="CE1000" s="178" t="s">
        <v>340</v>
      </c>
      <c r="CF1000" s="178" t="s">
        <v>341</v>
      </c>
      <c r="CG1000" s="212"/>
      <c r="CH1000" s="212"/>
      <c r="CI1000" s="212"/>
      <c r="CJ1000" s="212"/>
      <c r="CK1000" s="178"/>
      <c r="CL1000" s="212"/>
      <c r="CM1000" s="212"/>
      <c r="CN1000" s="212"/>
      <c r="CO1000" s="212"/>
      <c r="CP1000" s="212"/>
      <c r="CQ1000" s="212"/>
      <c r="CR1000" s="228" t="n">
        <f aca="false">C1000</f>
        <v>3</v>
      </c>
      <c r="CS1000" s="229" t="str">
        <f aca="false">D1000</f>
        <v>3c</v>
      </c>
      <c r="CT1000" s="170" t="str">
        <f aca="false">CONCATENATE(CD1000," strain ",CM1000," ",CL1000,", partial cds")</f>
        <v>Hepatitis E virus strain  , partial cds</v>
      </c>
    </row>
    <row r="1001" customFormat="false" ht="11.9" hidden="false" customHeight="true" outlineLevel="0" collapsed="false">
      <c r="A1001" s="208" t="s">
        <v>2417</v>
      </c>
      <c r="B1001" s="147" t="n">
        <v>3</v>
      </c>
      <c r="C1001" s="147" t="n">
        <v>3</v>
      </c>
      <c r="D1001" s="149" t="s">
        <v>2418</v>
      </c>
      <c r="E1001" s="150" t="s">
        <v>949</v>
      </c>
      <c r="F1001" s="210" t="s">
        <v>2419</v>
      </c>
      <c r="G1001" s="212"/>
      <c r="H1001" s="146" t="s">
        <v>758</v>
      </c>
      <c r="I1001" s="153" t="s">
        <v>759</v>
      </c>
      <c r="J1001" s="146" t="s">
        <v>395</v>
      </c>
      <c r="K1001" s="212"/>
      <c r="L1001" s="212"/>
      <c r="M1001" s="157" t="s">
        <v>348</v>
      </c>
      <c r="N1001" s="213"/>
      <c r="O1001" s="159" t="n">
        <v>2007</v>
      </c>
      <c r="P1001" s="212"/>
      <c r="Q1001" s="212"/>
      <c r="R1001" s="212"/>
      <c r="S1001" s="212"/>
      <c r="T1001" s="214" t="s">
        <v>353</v>
      </c>
      <c r="U1001" s="215"/>
      <c r="V1001" s="158" t="s">
        <v>2418</v>
      </c>
      <c r="W1001" s="163" t="s">
        <v>2418</v>
      </c>
      <c r="X1001" s="209"/>
      <c r="Y1001" s="209"/>
      <c r="Z1001" s="209"/>
      <c r="AA1001" s="216"/>
      <c r="AB1001" s="251" t="s">
        <v>278</v>
      </c>
      <c r="AC1001" s="163" t="s">
        <v>456</v>
      </c>
      <c r="AD1001" s="164" t="s">
        <v>354</v>
      </c>
      <c r="AE1001" s="164" t="s">
        <v>354</v>
      </c>
      <c r="AF1001" s="164" t="s">
        <v>354</v>
      </c>
      <c r="AG1001" s="166" t="s">
        <v>354</v>
      </c>
      <c r="AH1001" s="164" t="n">
        <v>71</v>
      </c>
      <c r="AI1001" s="164" t="n">
        <v>7596</v>
      </c>
      <c r="AJ1001" s="219" t="n">
        <f aca="false">SeqEnd-SeqBeg+1</f>
        <v>7526</v>
      </c>
      <c r="AK1001" s="220" t="n">
        <f aca="false">AND( SeqBeg&lt;=Beg  , End &lt;=SeqEnd )</f>
        <v>1</v>
      </c>
      <c r="AL1001" s="166" t="s">
        <v>949</v>
      </c>
      <c r="AM1001" s="212"/>
      <c r="AN1001" s="221"/>
      <c r="AO1001" s="147" t="s">
        <v>2000</v>
      </c>
      <c r="AP1001" s="147" t="s">
        <v>2000</v>
      </c>
      <c r="AQ1001" s="147" t="s">
        <v>2000</v>
      </c>
      <c r="AR1001" s="147" t="s">
        <v>2000</v>
      </c>
      <c r="AS1001" s="147" t="s">
        <v>2000</v>
      </c>
      <c r="AT1001" s="147" t="s">
        <v>2000</v>
      </c>
      <c r="AU1001" s="164" t="s">
        <v>382</v>
      </c>
      <c r="AV1001" s="212"/>
      <c r="AW1001" s="222" t="str">
        <f aca="false">HYPERLINK(CONCATENATE("http://www.ncbi.nlm.nih.gov/nuccore/",BM1001),BM1001)</f>
        <v>JQ013794</v>
      </c>
      <c r="AX1001" s="219" t="str">
        <f aca="false">CONCATENATE(D1001,IF(I1001="","",CONCATENATE(".",I1001)),IF(K1001="","",CONCATENATE(".",K1001)),IF(M1001="","",CONCATENATE(".",M1001)),IF(R1001="","",CONCATENATE(".",R1001)),IF(U1001="","","(*)"))</f>
        <v>3h.FRA.hum</v>
      </c>
      <c r="AY1001" s="170" t="str">
        <f aca="false">CONCATENATE(BM1001,".",BN1001)</f>
        <v>JQ013794.TR19</v>
      </c>
      <c r="AZ1001" s="171" t="str">
        <f aca="false">IF(AV1001="",IF(ISNUMBER(FIND(".",A1001)),LEFT(A1001,FIND(".",A1001)-1),A1001),AV1001)</f>
        <v>JQ013794</v>
      </c>
      <c r="BA1001" s="171" t="str">
        <f aca="false">IF(ISNUMBER(FIND("-",AZ1001)),LEFT(AZ1001,FIND("-",AZ1001)-1),AZ1001)</f>
        <v>JQ013794</v>
      </c>
      <c r="BB1001" s="170" t="str">
        <f aca="false"> MEGAname &amp; "="</f>
        <v>JQ013794=</v>
      </c>
      <c r="BC1001" s="170" t="str">
        <f aca="false">Clear &amp; IF(span ,"Span","out")</f>
        <v>JQ013794=Span</v>
      </c>
      <c r="BD1001" s="170" t="str">
        <f aca="false">Clear &amp; IF(span, IF(B1001=".","Selected",B1001),"out")</f>
        <v>JQ013794=3</v>
      </c>
      <c r="BE1001" s="170" t="str">
        <f aca="false">Clear &amp; Strain</f>
        <v>JQ013794=TR19</v>
      </c>
      <c r="BF1001" s="170" t="str">
        <f aca="false">CONCATENATE(A1001,"=",F1001,". ",AX1001,IF(AB1001="","",CONCATENATE(".",AB1001)))</f>
        <v>JQ013794=TR19. 3h.FRA.hum.CG</v>
      </c>
      <c r="BG1001" s="170" t="str">
        <f aca="false">CONCATENATE(A1001,"=",F1001,". ",AX1001)</f>
        <v>JQ013794=TR19. 3h.FRA.hum</v>
      </c>
      <c r="BH1001" s="170" t="str">
        <f aca="false">CONCATENATE(A1001,"=",AX1001)</f>
        <v>JQ013794=3h.FRA.hum</v>
      </c>
      <c r="BI1001" s="170" t="str">
        <f aca="false">CONCATENATE(A1001,"=",ComForSubtype,D1001)</f>
        <v>JQ013794=3h</v>
      </c>
      <c r="BJ1001" s="170" t="str">
        <f aca="false">CONCATENATE(A1001,"=",E1001)</f>
        <v>JQ013794=3chi</v>
      </c>
      <c r="BK1001" s="170" t="str">
        <f aca="false">CONCATENATE(A1001,"=",C1001)</f>
        <v>JQ013794=3</v>
      </c>
      <c r="BL1001" s="170" t="str">
        <f aca="false">CONCATENATE(D1001,"=")</f>
        <v>3h=</v>
      </c>
      <c r="BM1001" s="223" t="str">
        <f aca="false">IF(BA1001="XX","",BA1001)</f>
        <v>JQ013794</v>
      </c>
      <c r="BN1001" s="224" t="str">
        <f aca="false">CONCATENATE(IF(F1001="","",F1001),IF(G1001="","",CONCATENATE(" / ",G1001)))</f>
        <v>TR19</v>
      </c>
      <c r="BO1001" s="225" t="str">
        <f aca="false">AX1001</f>
        <v>3h.FRA.hum</v>
      </c>
      <c r="BP1001" s="226" t="str">
        <f aca="false">IF(V1001="","",V1001)</f>
        <v>3h</v>
      </c>
      <c r="BQ1001" s="226" t="str">
        <f aca="false">IF(W1001="","",CONCATENATE(W1001,IF(LEFT(AO1001,1)="s","+","")))</f>
        <v>3h+</v>
      </c>
      <c r="BR1001" s="226" t="str">
        <f aca="false">IF(X1001="","",CONCATENATE(X1001,IF(LEFT(AQ1001,1)="s","+","")))</f>
        <v/>
      </c>
      <c r="BS1001" s="226" t="str">
        <f aca="false">IF(Y1001="","",CONCATENATE(Y1001,IF(LEFT(AR1001,1)="s","+","")))</f>
        <v/>
      </c>
      <c r="BT1001" s="226" t="str">
        <f aca="false">IF(Z1001="","",CONCATENATE(Z1001,IF(LEFT(AS1001,1)="s","+","")))</f>
        <v/>
      </c>
      <c r="BU1001" s="227" t="str">
        <f aca="false">IF(AA1001="","",CONCATENATE(AA1001,IF(LEFT(AT1001,1)="s","+","")))</f>
        <v/>
      </c>
      <c r="BV1001" s="212"/>
      <c r="BW1001" s="177" t="s">
        <v>338</v>
      </c>
      <c r="BX1001" s="170" t="str">
        <f aca="false">IF(BW1001&lt;&gt;"",IF(ISNUMBER(FIND("=",BW1001)),LEFT(BW1001,FIND("=",BW1001)-1),BW1001),BW1001)</f>
        <v>xx</v>
      </c>
      <c r="BY1001" s="170" t="str">
        <f aca="false">IF(BW1001&lt;&gt;"",IF(ISNUMBER(FIND("=",BW1001)),RIGHT(BW1001,LEN(BW1001)-FIND("=",BW1001)),""),"")</f>
        <v>Non_select</v>
      </c>
      <c r="BZ1001" s="170" t="str">
        <f aca="false">IF(BX1001&lt;&gt;"",IF(ISNUMBER(FIND(".",BX1001)),LEFT(BX1001,FIND(".",BX1001)-1),BX1001),BX1001)</f>
        <v>xx</v>
      </c>
      <c r="CA1001" s="170" t="str">
        <f aca="false">IF(BX1001&lt;&gt;"",IF(ISNUMBER(FIND(".",BX1001)),RIGHT(BX1001,LEN(BX1001)-FIND(".",BX1001)),""),"")</f>
        <v/>
      </c>
      <c r="CB1001" s="212"/>
      <c r="CC1001" s="170" t="str">
        <f aca="false">A1001</f>
        <v>JQ013794</v>
      </c>
      <c r="CD1001" s="178" t="s">
        <v>339</v>
      </c>
      <c r="CE1001" s="178" t="s">
        <v>340</v>
      </c>
      <c r="CF1001" s="178" t="s">
        <v>341</v>
      </c>
      <c r="CG1001" s="212"/>
      <c r="CH1001" s="212"/>
      <c r="CI1001" s="212"/>
      <c r="CJ1001" s="212"/>
      <c r="CK1001" s="178"/>
      <c r="CL1001" s="212"/>
      <c r="CM1001" s="212"/>
      <c r="CN1001" s="212"/>
      <c r="CO1001" s="212"/>
      <c r="CP1001" s="212"/>
      <c r="CQ1001" s="212"/>
      <c r="CR1001" s="170" t="n">
        <f aca="false">C1001</f>
        <v>3</v>
      </c>
      <c r="CS1001" s="229" t="str">
        <f aca="false">D1001</f>
        <v>3h</v>
      </c>
      <c r="CT1001" s="170" t="str">
        <f aca="false">CONCATENATE(CD1001," strain ",CM1001," ",CL1001,", partial cds")</f>
        <v>Hepatitis E virus strain  , partial cds</v>
      </c>
    </row>
    <row r="1002" customFormat="false" ht="11.9" hidden="false" customHeight="true" outlineLevel="0" collapsed="false">
      <c r="A1002" s="296" t="s">
        <v>2420</v>
      </c>
      <c r="B1002" s="147" t="n">
        <v>3</v>
      </c>
      <c r="C1002" s="297" t="n">
        <v>3</v>
      </c>
      <c r="D1002" s="367" t="s">
        <v>2418</v>
      </c>
      <c r="E1002" s="150" t="s">
        <v>949</v>
      </c>
      <c r="F1002" s="296" t="s">
        <v>2421</v>
      </c>
      <c r="G1002" s="299"/>
      <c r="H1002" s="296" t="s">
        <v>2422</v>
      </c>
      <c r="I1002" s="300" t="s">
        <v>2423</v>
      </c>
      <c r="J1002" s="296" t="s">
        <v>337</v>
      </c>
      <c r="K1002" s="301"/>
      <c r="L1002" s="302"/>
      <c r="M1002" s="303" t="s">
        <v>367</v>
      </c>
      <c r="N1002" s="304"/>
      <c r="O1002" s="296" t="n">
        <v>2006</v>
      </c>
      <c r="P1002" s="305"/>
      <c r="Q1002" s="305"/>
      <c r="R1002" s="296"/>
      <c r="S1002" s="232" t="n">
        <v>7237</v>
      </c>
      <c r="T1002" s="214" t="s">
        <v>353</v>
      </c>
      <c r="U1002" s="306"/>
      <c r="V1002" s="304" t="s">
        <v>2418</v>
      </c>
      <c r="W1002" s="307" t="s">
        <v>2418</v>
      </c>
      <c r="X1002" s="308" t="s">
        <v>2418</v>
      </c>
      <c r="Y1002" s="308" t="s">
        <v>2418</v>
      </c>
      <c r="Z1002" s="309" t="s">
        <v>2418</v>
      </c>
      <c r="AA1002" s="310" t="s">
        <v>2418</v>
      </c>
      <c r="AB1002" s="303" t="s">
        <v>278</v>
      </c>
      <c r="AC1002" s="163" t="s">
        <v>354</v>
      </c>
      <c r="AD1002" s="164" t="s">
        <v>354</v>
      </c>
      <c r="AE1002" s="164" t="s">
        <v>354</v>
      </c>
      <c r="AF1002" s="164" t="s">
        <v>354</v>
      </c>
      <c r="AG1002" s="166" t="s">
        <v>354</v>
      </c>
      <c r="AH1002" s="312" t="n">
        <v>11</v>
      </c>
      <c r="AI1002" s="368" t="n">
        <v>7519</v>
      </c>
      <c r="AJ1002" s="219" t="n">
        <f aca="false">SeqEnd-SeqBeg+1</f>
        <v>7509</v>
      </c>
      <c r="AK1002" s="220" t="n">
        <f aca="false">AND( SeqBeg&lt;=Beg  , End &lt;=SeqEnd )</f>
        <v>1</v>
      </c>
      <c r="AL1002" s="166" t="s">
        <v>2424</v>
      </c>
      <c r="AM1002" s="296"/>
      <c r="AN1002" s="314"/>
      <c r="AO1002" s="315" t="s">
        <v>2425</v>
      </c>
      <c r="AP1002" s="315" t="s">
        <v>2425</v>
      </c>
      <c r="AQ1002" s="315" t="s">
        <v>2425</v>
      </c>
      <c r="AR1002" s="315" t="s">
        <v>2425</v>
      </c>
      <c r="AS1002" s="315" t="s">
        <v>2425</v>
      </c>
      <c r="AT1002" s="315" t="s">
        <v>2425</v>
      </c>
      <c r="AU1002" s="315" t="s">
        <v>382</v>
      </c>
      <c r="AV1002" s="296"/>
      <c r="AW1002" s="316" t="str">
        <f aca="false">HYPERLINK(CONCATENATE("http://www.ncbi.nlm.nih.gov/nuccore/",BM1002),BM1002)</f>
        <v>AB290312</v>
      </c>
      <c r="AX1002" s="317" t="str">
        <f aca="false">CONCATENATE(D1002,IF(I1002="","",CONCATENATE(".",I1002)),IF(K1002="","",CONCATENATE(".",K1002)),IF(M1002="","",CONCATENATE(".",M1002)),IF(R1002="","",CONCATENATE(".",R1002)),IF(U1002="","","(*)"))</f>
        <v>3h.MNG.pig</v>
      </c>
      <c r="AY1002" s="318" t="str">
        <f aca="false">CONCATENATE(BM1002,".",BN1002)</f>
        <v>AB290312.swMN06-A1288</v>
      </c>
      <c r="AZ1002" s="319" t="str">
        <f aca="false">IF(AV1002="",IF(ISNUMBER(FIND(".",A1002)),LEFT(A1002,FIND(".",A1002)-1),A1002),AV1002)</f>
        <v>AB290312</v>
      </c>
      <c r="BA1002" s="319" t="str">
        <f aca="false">IF(ISNUMBER(FIND("-",AZ1002)),LEFT(AZ1002,FIND("-",AZ1002)-1),AZ1002)</f>
        <v>AB290312</v>
      </c>
      <c r="BB1002" s="170" t="str">
        <f aca="false"> MEGAname &amp; "="</f>
        <v>AB290312=</v>
      </c>
      <c r="BC1002" s="170" t="str">
        <f aca="false">Clear &amp; IF(span ,"Span","out")</f>
        <v>AB290312=Span</v>
      </c>
      <c r="BD1002" s="170" t="str">
        <f aca="false">Clear &amp; IF(span, IF(B1002=".","Selected",B1002),"out")</f>
        <v>AB290312=3</v>
      </c>
      <c r="BE1002" s="170" t="str">
        <f aca="false">Clear &amp; Strain</f>
        <v>AB290312=swMN06-A1288</v>
      </c>
      <c r="BF1002" s="318" t="str">
        <f aca="false">CONCATENATE(A1002,"=",F1002,". ",AX1002,IF(AB1002="","",CONCATENATE(".",AB1002)))</f>
        <v>AB290312=swMN06-A1288. 3h.MNG.pig.CG</v>
      </c>
      <c r="BG1002" s="318" t="str">
        <f aca="false">CONCATENATE(A1002,"=",F1002,". ",AX1002)</f>
        <v>AB290312=swMN06-A1288. 3h.MNG.pig</v>
      </c>
      <c r="BH1002" s="318" t="str">
        <f aca="false">CONCATENATE(A1002,"=",AX1002)</f>
        <v>AB290312=3h.MNG.pig</v>
      </c>
      <c r="BI1002" s="318" t="str">
        <f aca="false">CONCATENATE(A1002,"=",ComForSubtype,D1002)</f>
        <v>AB290312=3h</v>
      </c>
      <c r="BJ1002" s="318" t="str">
        <f aca="false">CONCATENATE(A1002,"=",E1002)</f>
        <v>AB290312=3chi</v>
      </c>
      <c r="BK1002" s="318" t="str">
        <f aca="false">CONCATENATE(A1002,"=",C1002)</f>
        <v>AB290312=3</v>
      </c>
      <c r="BL1002" s="318" t="str">
        <f aca="false">CONCATENATE(D1002,"=")</f>
        <v>3h=</v>
      </c>
      <c r="BM1002" s="320" t="str">
        <f aca="false">IF(BA1002="XX","",BA1002)</f>
        <v>AB290312</v>
      </c>
      <c r="BN1002" s="321" t="str">
        <f aca="false">CONCATENATE(IF(F1002="","",F1002),IF(G1002="","",CONCATENATE(" / ",G1002)))</f>
        <v>swMN06-A1288</v>
      </c>
      <c r="BO1002" s="322" t="str">
        <f aca="false">AX1002</f>
        <v>3h.MNG.pig</v>
      </c>
      <c r="BP1002" s="323" t="str">
        <f aca="false">IF(V1002="","",V1002)</f>
        <v>3h</v>
      </c>
      <c r="BQ1002" s="323" t="str">
        <f aca="false">IF(W1002="","",CONCATENATE(W1002,IF(LEFT(AO1002,1)="s","+","")))</f>
        <v>3h+</v>
      </c>
      <c r="BR1002" s="323" t="str">
        <f aca="false">IF(X1002="","",CONCATENATE(X1002,IF(LEFT(AQ1002,1)="s","+","")))</f>
        <v>3h+</v>
      </c>
      <c r="BS1002" s="323" t="str">
        <f aca="false">IF(Y1002="","",CONCATENATE(Y1002,IF(LEFT(AR1002,1)="s","+","")))</f>
        <v>3h+</v>
      </c>
      <c r="BT1002" s="323" t="str">
        <f aca="false">IF(Z1002="","",CONCATENATE(Z1002,IF(LEFT(AS1002,1)="s","+","")))</f>
        <v>3h+</v>
      </c>
      <c r="BU1002" s="324" t="str">
        <f aca="false">IF(AA1002="","",CONCATENATE(AA1002,IF(LEFT(AT1002,1)="s","+","")))</f>
        <v>3h+</v>
      </c>
      <c r="BV1002" s="318"/>
      <c r="BW1002" s="318" t="s">
        <v>2426</v>
      </c>
      <c r="BX1002" s="318" t="str">
        <f aca="false">IF(BW1002&lt;&gt;"",IF(ISNUMBER(FIND("=",BW1002)),LEFT(BW1002,FIND("=",BW1002)-1),BW1002),BW1002)</f>
        <v>AB290312</v>
      </c>
      <c r="BY1002" s="318" t="str">
        <f aca="false">IF(BW1002&lt;&gt;"",IF(ISNUMBER(FIND("=",BW1002)),RIGHT(BW1002,LEN(BW1002)-FIND("=",BW1002)),""),"")</f>
        <v>3h</v>
      </c>
      <c r="BZ1002" s="318" t="str">
        <f aca="false">IF(BX1002&lt;&gt;"",IF(ISNUMBER(FIND(".",BX1002)),LEFT(BX1002,FIND(".",BX1002)-1),BX1002),BX1002)</f>
        <v>AB290312</v>
      </c>
      <c r="CA1002" s="318" t="str">
        <f aca="false">IF(BX1002&lt;&gt;"",IF(ISNUMBER(FIND(".",BX1002)),RIGHT(BX1002,LEN(BX1002)-FIND(".",BX1002)),""),"")</f>
        <v/>
      </c>
      <c r="CB1002" s="318"/>
      <c r="CC1002" s="318" t="str">
        <f aca="false">A1002</f>
        <v>AB290312</v>
      </c>
      <c r="CD1002" s="325" t="s">
        <v>339</v>
      </c>
      <c r="CE1002" s="325" t="s">
        <v>340</v>
      </c>
      <c r="CF1002" s="325" t="s">
        <v>341</v>
      </c>
      <c r="CG1002" s="325"/>
      <c r="CH1002" s="326"/>
      <c r="CI1002" s="326"/>
      <c r="CJ1002" s="326"/>
      <c r="CK1002" s="326"/>
      <c r="CL1002" s="325"/>
      <c r="CM1002" s="318" t="str">
        <f aca="false">F1002</f>
        <v>swMN06-A1288</v>
      </c>
      <c r="CN1002" s="318" t="str">
        <f aca="false">IF(G1002="","",G1002)</f>
        <v/>
      </c>
      <c r="CO1002" s="318" t="str">
        <f aca="false">CONCATENATE(H1002,":",L1002)</f>
        <v>Mongolia:</v>
      </c>
      <c r="CP1002" s="318" t="str">
        <f aca="false">CONCATENATE(IF(Q1002="","",CONCATENATE(Q1002,"-")),IF(P1002="","",CONCATENATE(P1002,"-")),IF(O1002="","",O1002))</f>
        <v>2006</v>
      </c>
      <c r="CQ1002" s="318" t="str">
        <f aca="false">IF(N1002="","",N1002)</f>
        <v/>
      </c>
      <c r="CR1002" s="318" t="n">
        <f aca="false">C1002</f>
        <v>3</v>
      </c>
      <c r="CS1002" s="327" t="str">
        <f aca="false">D1002</f>
        <v>3h</v>
      </c>
      <c r="CT1002" s="318" t="str">
        <f aca="false">CONCATENATE(CD1002," strain ",CM1002," ",CL1002,", partial cds")</f>
        <v>Hepatitis E virus strain swMN06-A1288 , partial cds</v>
      </c>
    </row>
    <row r="1003" customFormat="false" ht="11.9" hidden="false" customHeight="true" outlineLevel="0" collapsed="false">
      <c r="A1003" s="208" t="s">
        <v>2427</v>
      </c>
      <c r="B1003" s="147" t="n">
        <v>3</v>
      </c>
      <c r="C1003" s="147" t="n">
        <v>3</v>
      </c>
      <c r="D1003" s="149" t="s">
        <v>2418</v>
      </c>
      <c r="E1003" s="150" t="s">
        <v>949</v>
      </c>
      <c r="F1003" s="210" t="s">
        <v>2428</v>
      </c>
      <c r="G1003" s="212"/>
      <c r="H1003" s="146" t="s">
        <v>758</v>
      </c>
      <c r="I1003" s="153" t="s">
        <v>759</v>
      </c>
      <c r="J1003" s="146" t="s">
        <v>395</v>
      </c>
      <c r="K1003" s="212"/>
      <c r="L1003" s="212"/>
      <c r="M1003" s="157" t="s">
        <v>367</v>
      </c>
      <c r="N1003" s="158" t="s">
        <v>362</v>
      </c>
      <c r="O1003" s="159" t="n">
        <v>2006</v>
      </c>
      <c r="P1003" s="212"/>
      <c r="Q1003" s="212"/>
      <c r="R1003" s="212"/>
      <c r="S1003" s="212"/>
      <c r="T1003" s="214" t="s">
        <v>353</v>
      </c>
      <c r="U1003" s="215"/>
      <c r="V1003" s="158" t="s">
        <v>2418</v>
      </c>
      <c r="W1003" s="163" t="s">
        <v>2418</v>
      </c>
      <c r="X1003" s="209"/>
      <c r="Y1003" s="209"/>
      <c r="Z1003" s="209"/>
      <c r="AA1003" s="216"/>
      <c r="AB1003" s="251" t="s">
        <v>278</v>
      </c>
      <c r="AC1003" s="163" t="s">
        <v>456</v>
      </c>
      <c r="AD1003" s="164" t="s">
        <v>354</v>
      </c>
      <c r="AE1003" s="164" t="s">
        <v>354</v>
      </c>
      <c r="AF1003" s="164" t="s">
        <v>354</v>
      </c>
      <c r="AG1003" s="166" t="s">
        <v>354</v>
      </c>
      <c r="AH1003" s="164" t="n">
        <v>10</v>
      </c>
      <c r="AI1003" s="164" t="n">
        <v>7492</v>
      </c>
      <c r="AJ1003" s="219" t="n">
        <f aca="false">SeqEnd-SeqBeg+1</f>
        <v>7483</v>
      </c>
      <c r="AK1003" s="220" t="n">
        <f aca="false">AND( SeqBeg&lt;=Beg  , End &lt;=SeqEnd )</f>
        <v>1</v>
      </c>
      <c r="AL1003" s="166" t="s">
        <v>949</v>
      </c>
      <c r="AM1003" s="212"/>
      <c r="AN1003" s="221"/>
      <c r="AO1003" s="147" t="s">
        <v>2000</v>
      </c>
      <c r="AP1003" s="147" t="s">
        <v>2000</v>
      </c>
      <c r="AQ1003" s="147" t="s">
        <v>2000</v>
      </c>
      <c r="AR1003" s="147" t="s">
        <v>2000</v>
      </c>
      <c r="AS1003" s="147" t="s">
        <v>2000</v>
      </c>
      <c r="AT1003" s="147" t="s">
        <v>2000</v>
      </c>
      <c r="AU1003" s="164" t="s">
        <v>382</v>
      </c>
      <c r="AV1003" s="212"/>
      <c r="AW1003" s="222" t="str">
        <f aca="false">HYPERLINK(CONCATENATE("http://www.ncbi.nlm.nih.gov/nuccore/",BM1003),BM1003)</f>
        <v>JQ953664</v>
      </c>
      <c r="AX1003" s="219" t="str">
        <f aca="false">CONCATENATE(D1003,IF(I1003="","",CONCATENATE(".",I1003)),IF(K1003="","",CONCATENATE(".",K1003)),IF(M1003="","",CONCATENATE(".",M1003)),IF(R1003="","",CONCATENATE(".",R1003)),IF(U1003="","","(*)"))</f>
        <v>3h.FRA.pig</v>
      </c>
      <c r="AY1003" s="170" t="str">
        <f aca="false">CONCATENATE(BM1003,".",BN1003)</f>
        <v>JQ953664.FR-SHEV3c-like</v>
      </c>
      <c r="AZ1003" s="171" t="str">
        <f aca="false">IF(AV1003="",IF(ISNUMBER(FIND(".",A1003)),LEFT(A1003,FIND(".",A1003)-1),A1003),AV1003)</f>
        <v>JQ953664</v>
      </c>
      <c r="BA1003" s="171" t="str">
        <f aca="false">IF(ISNUMBER(FIND("-",AZ1003)),LEFT(AZ1003,FIND("-",AZ1003)-1),AZ1003)</f>
        <v>JQ953664</v>
      </c>
      <c r="BB1003" s="170" t="str">
        <f aca="false"> MEGAname &amp; "="</f>
        <v>JQ953664=</v>
      </c>
      <c r="BC1003" s="170" t="str">
        <f aca="false">Clear &amp; IF(span ,"Span","out")</f>
        <v>JQ953664=Span</v>
      </c>
      <c r="BD1003" s="170" t="str">
        <f aca="false">Clear &amp; IF(span, IF(B1003=".","Selected",B1003),"out")</f>
        <v>JQ953664=3</v>
      </c>
      <c r="BE1003" s="170" t="str">
        <f aca="false">Clear &amp; Strain</f>
        <v>JQ953664=FR-SHEV3c-like</v>
      </c>
      <c r="BF1003" s="170" t="str">
        <f aca="false">CONCATENATE(A1003,"=",F1003,". ",AX1003,IF(AB1003="","",CONCATENATE(".",AB1003)))</f>
        <v>JQ953664=FR-SHEV3c-like. 3h.FRA.pig.CG</v>
      </c>
      <c r="BG1003" s="170" t="str">
        <f aca="false">CONCATENATE(A1003,"=",F1003,". ",AX1003)</f>
        <v>JQ953664=FR-SHEV3c-like. 3h.FRA.pig</v>
      </c>
      <c r="BH1003" s="170" t="str">
        <f aca="false">CONCATENATE(A1003,"=",AX1003)</f>
        <v>JQ953664=3h.FRA.pig</v>
      </c>
      <c r="BI1003" s="170" t="str">
        <f aca="false">CONCATENATE(A1003,"=",ComForSubtype,D1003)</f>
        <v>JQ953664=3h</v>
      </c>
      <c r="BJ1003" s="170" t="str">
        <f aca="false">CONCATENATE(A1003,"=",E1003)</f>
        <v>JQ953664=3chi</v>
      </c>
      <c r="BK1003" s="170" t="str">
        <f aca="false">CONCATENATE(A1003,"=",C1003)</f>
        <v>JQ953664=3</v>
      </c>
      <c r="BL1003" s="170" t="str">
        <f aca="false">CONCATENATE(D1003,"=")</f>
        <v>3h=</v>
      </c>
      <c r="BM1003" s="223" t="str">
        <f aca="false">IF(BA1003="XX","",BA1003)</f>
        <v>JQ953664</v>
      </c>
      <c r="BN1003" s="224" t="str">
        <f aca="false">CONCATENATE(IF(F1003="","",F1003),IF(G1003="","",CONCATENATE(" / ",G1003)))</f>
        <v>FR-SHEV3c-like</v>
      </c>
      <c r="BO1003" s="225" t="str">
        <f aca="false">AX1003</f>
        <v>3h.FRA.pig</v>
      </c>
      <c r="BP1003" s="226" t="str">
        <f aca="false">IF(V1003="","",V1003)</f>
        <v>3h</v>
      </c>
      <c r="BQ1003" s="226" t="str">
        <f aca="false">IF(W1003="","",CONCATENATE(W1003,IF(LEFT(AO1003,1)="s","+","")))</f>
        <v>3h+</v>
      </c>
      <c r="BR1003" s="226" t="str">
        <f aca="false">IF(X1003="","",CONCATENATE(X1003,IF(LEFT(AQ1003,1)="s","+","")))</f>
        <v/>
      </c>
      <c r="BS1003" s="226" t="str">
        <f aca="false">IF(Y1003="","",CONCATENATE(Y1003,IF(LEFT(AR1003,1)="s","+","")))</f>
        <v/>
      </c>
      <c r="BT1003" s="226" t="str">
        <f aca="false">IF(Z1003="","",CONCATENATE(Z1003,IF(LEFT(AS1003,1)="s","+","")))</f>
        <v/>
      </c>
      <c r="BU1003" s="227" t="str">
        <f aca="false">IF(AA1003="","",CONCATENATE(AA1003,IF(LEFT(AT1003,1)="s","+","")))</f>
        <v/>
      </c>
      <c r="BV1003" s="212"/>
      <c r="BW1003" s="177" t="s">
        <v>338</v>
      </c>
      <c r="BX1003" s="170" t="str">
        <f aca="false">IF(BW1003&lt;&gt;"",IF(ISNUMBER(FIND("=",BW1003)),LEFT(BW1003,FIND("=",BW1003)-1),BW1003),BW1003)</f>
        <v>xx</v>
      </c>
      <c r="BY1003" s="170" t="str">
        <f aca="false">IF(BW1003&lt;&gt;"",IF(ISNUMBER(FIND("=",BW1003)),RIGHT(BW1003,LEN(BW1003)-FIND("=",BW1003)),""),"")</f>
        <v>Non_select</v>
      </c>
      <c r="BZ1003" s="170" t="str">
        <f aca="false">IF(BX1003&lt;&gt;"",IF(ISNUMBER(FIND(".",BX1003)),LEFT(BX1003,FIND(".",BX1003)-1),BX1003),BX1003)</f>
        <v>xx</v>
      </c>
      <c r="CA1003" s="170" t="str">
        <f aca="false">IF(BX1003&lt;&gt;"",IF(ISNUMBER(FIND(".",BX1003)),RIGHT(BX1003,LEN(BX1003)-FIND(".",BX1003)),""),"")</f>
        <v/>
      </c>
      <c r="CB1003" s="212"/>
      <c r="CC1003" s="170" t="str">
        <f aca="false">A1003</f>
        <v>JQ953664</v>
      </c>
      <c r="CD1003" s="178" t="s">
        <v>339</v>
      </c>
      <c r="CE1003" s="178" t="s">
        <v>340</v>
      </c>
      <c r="CF1003" s="178" t="s">
        <v>341</v>
      </c>
      <c r="CG1003" s="212"/>
      <c r="CH1003" s="212"/>
      <c r="CI1003" s="212"/>
      <c r="CJ1003" s="212"/>
      <c r="CK1003" s="178"/>
      <c r="CL1003" s="212"/>
      <c r="CM1003" s="212"/>
      <c r="CN1003" s="212"/>
      <c r="CO1003" s="212"/>
      <c r="CP1003" s="212"/>
      <c r="CQ1003" s="212"/>
      <c r="CR1003" s="170" t="n">
        <f aca="false">C1003</f>
        <v>3</v>
      </c>
      <c r="CS1003" s="229" t="str">
        <f aca="false">D1003</f>
        <v>3h</v>
      </c>
      <c r="CT1003" s="170" t="str">
        <f aca="false">CONCATENATE(CD1003," strain ",CM1003," ",CL1003,", partial cds")</f>
        <v>Hepatitis E virus strain  , partial cds</v>
      </c>
    </row>
    <row r="1004" s="146" customFormat="true" ht="11.9" hidden="false" customHeight="true" outlineLevel="0" collapsed="false">
      <c r="A1004" s="208" t="s">
        <v>2429</v>
      </c>
      <c r="B1004" s="147" t="n">
        <v>3</v>
      </c>
      <c r="C1004" s="148" t="n">
        <v>3</v>
      </c>
      <c r="D1004" s="149" t="s">
        <v>2418</v>
      </c>
      <c r="E1004" s="150" t="s">
        <v>949</v>
      </c>
      <c r="F1004" s="230" t="s">
        <v>2419</v>
      </c>
      <c r="G1004" s="212"/>
      <c r="H1004" s="146" t="s">
        <v>758</v>
      </c>
      <c r="I1004" s="153" t="s">
        <v>759</v>
      </c>
      <c r="J1004" s="146" t="s">
        <v>395</v>
      </c>
      <c r="K1004" s="230" t="s">
        <v>760</v>
      </c>
      <c r="L1004" s="231" t="s">
        <v>760</v>
      </c>
      <c r="M1004" s="157" t="s">
        <v>348</v>
      </c>
      <c r="N1004" s="213"/>
      <c r="O1004" s="159" t="n">
        <v>2009</v>
      </c>
      <c r="P1004" s="160" t="s">
        <v>1967</v>
      </c>
      <c r="Q1004" s="212"/>
      <c r="R1004" s="212"/>
      <c r="S1004" s="212"/>
      <c r="T1004" s="214" t="s">
        <v>353</v>
      </c>
      <c r="U1004" s="215"/>
      <c r="V1004" s="209"/>
      <c r="W1004" s="217"/>
      <c r="X1004" s="209"/>
      <c r="Y1004" s="209"/>
      <c r="Z1004" s="209" t="s">
        <v>2418</v>
      </c>
      <c r="AA1004" s="209" t="s">
        <v>2418</v>
      </c>
      <c r="AB1004" s="217"/>
      <c r="AC1004" s="217"/>
      <c r="AD1004" s="209"/>
      <c r="AE1004" s="209"/>
      <c r="AF1004" s="218" t="s">
        <v>354</v>
      </c>
      <c r="AG1004" s="218" t="s">
        <v>354</v>
      </c>
      <c r="AH1004" s="164" t="n">
        <v>5391</v>
      </c>
      <c r="AI1004" s="164" t="n">
        <v>7248</v>
      </c>
      <c r="AJ1004" s="219" t="n">
        <f aca="false">SeqEnd-SeqBeg+1</f>
        <v>1858</v>
      </c>
      <c r="AK1004" s="220" t="n">
        <f aca="false">AND( SeqBeg&lt;=Beg  , End &lt;=SeqEnd )</f>
        <v>0</v>
      </c>
      <c r="AL1004" s="166" t="s">
        <v>949</v>
      </c>
      <c r="AM1004" s="212"/>
      <c r="AN1004" s="221"/>
      <c r="AO1004" s="147" t="s">
        <v>103</v>
      </c>
      <c r="AP1004" s="147" t="s">
        <v>103</v>
      </c>
      <c r="AQ1004" s="147" t="s">
        <v>103</v>
      </c>
      <c r="AR1004" s="147" t="s">
        <v>103</v>
      </c>
      <c r="AS1004" s="147" t="s">
        <v>103</v>
      </c>
      <c r="AT1004" s="147" t="s">
        <v>103</v>
      </c>
      <c r="AV1004" s="212"/>
      <c r="AW1004" s="222" t="str">
        <f aca="false">HYPERLINK(CONCATENATE("http://www.ncbi.nlm.nih.gov/nuccore/",BM1004),BM1004)</f>
        <v>JN398372</v>
      </c>
      <c r="AX1004" s="219" t="str">
        <f aca="false">CONCATENATE(D1004,IF(I1004="","",CONCATENATE(".",I1004)),IF(K1004="","",CONCATENATE(".",K1004)),IF(M1004="","",CONCATENATE(".",M1004)),IF(R1004="","",CONCATENATE(".",R1004)),IF(U1004="","","(*)"))</f>
        <v>3h.FRA.Toulouse .hum</v>
      </c>
      <c r="AY1004" s="170" t="str">
        <f aca="false">CONCATENATE(BM1004,".",BN1004)</f>
        <v>JN398372.TR19</v>
      </c>
      <c r="AZ1004" s="171" t="str">
        <f aca="false">IF(AV1004="",IF(ISNUMBER(FIND(".",A1004)),LEFT(A1004,FIND(".",A1004)-1),A1004),AV1004)</f>
        <v>JN398372</v>
      </c>
      <c r="BA1004" s="171" t="str">
        <f aca="false">IF(ISNUMBER(FIND("-",AZ1004)),LEFT(AZ1004,FIND("-",AZ1004)-1),AZ1004)</f>
        <v>JN398372</v>
      </c>
      <c r="BB1004" s="170" t="str">
        <f aca="false"> MEGAname &amp; "="</f>
        <v>JN398372=</v>
      </c>
      <c r="BC1004" s="170" t="str">
        <f aca="false">Clear &amp; IF(span ,"Span","out")</f>
        <v>JN398372=out</v>
      </c>
      <c r="BD1004" s="170" t="str">
        <f aca="false">Clear &amp; IF(span, IF(B1004=".","Selected",B1004),"out")</f>
        <v>JN398372=out</v>
      </c>
      <c r="BE1004" s="170" t="str">
        <f aca="false">Clear &amp; Strain</f>
        <v>JN398372=TR19</v>
      </c>
      <c r="BF1004" s="170" t="str">
        <f aca="false">CONCATENATE(A1004,"=",F1004,". ",AX1004,IF(AB1004="","",CONCATENATE(".",AB1004)))</f>
        <v>JN398372=TR19. 3h.FRA.Toulouse .hum</v>
      </c>
      <c r="BG1004" s="170" t="str">
        <f aca="false">CONCATENATE(A1004,"=",F1004,". ",AX1004)</f>
        <v>JN398372=TR19. 3h.FRA.Toulouse .hum</v>
      </c>
      <c r="BH1004" s="170" t="str">
        <f aca="false">CONCATENATE(A1004,"=",AX1004)</f>
        <v>JN398372=3h.FRA.Toulouse .hum</v>
      </c>
      <c r="BI1004" s="170" t="str">
        <f aca="false">CONCATENATE(A1004,"=",ComForSubtype,D1004)</f>
        <v>JN398372=3h</v>
      </c>
      <c r="BJ1004" s="170" t="str">
        <f aca="false">CONCATENATE(A1004,"=",E1004)</f>
        <v>JN398372=3chi</v>
      </c>
      <c r="BK1004" s="170" t="str">
        <f aca="false">CONCATENATE(A1004,"=",C1004)</f>
        <v>JN398372=3</v>
      </c>
      <c r="BL1004" s="170" t="str">
        <f aca="false">CONCATENATE(D1004,"=")</f>
        <v>3h=</v>
      </c>
      <c r="BM1004" s="223" t="str">
        <f aca="false">IF(BA1004="XX","",BA1004)</f>
        <v>JN398372</v>
      </c>
      <c r="BN1004" s="224" t="str">
        <f aca="false">CONCATENATE(IF(F1004="","",F1004),IF(G1004="","",CONCATENATE(" / ",G1004)))</f>
        <v>TR19</v>
      </c>
      <c r="BO1004" s="225" t="str">
        <f aca="false">AX1004</f>
        <v>3h.FRA.Toulouse .hum</v>
      </c>
      <c r="BP1004" s="226" t="str">
        <f aca="false">IF(V1004="","",V1004)</f>
        <v/>
      </c>
      <c r="BQ1004" s="226" t="str">
        <f aca="false">IF(W1004="","",CONCATENATE(W1004,IF(LEFT(AO1004,1)="s","+","")))</f>
        <v/>
      </c>
      <c r="BR1004" s="226" t="str">
        <f aca="false">IF(X1004="","",CONCATENATE(X1004,IF(LEFT(AQ1004,1)="s","+","")))</f>
        <v/>
      </c>
      <c r="BS1004" s="226" t="str">
        <f aca="false">IF(Y1004="","",CONCATENATE(Y1004,IF(LEFT(AR1004,1)="s","+","")))</f>
        <v/>
      </c>
      <c r="BT1004" s="226" t="str">
        <f aca="false">IF(Z1004="","",CONCATENATE(Z1004,IF(LEFT(AS1004,1)="s","+","")))</f>
        <v>3h</v>
      </c>
      <c r="BU1004" s="227" t="str">
        <f aca="false">IF(AA1004="","",CONCATENATE(AA1004,IF(LEFT(AT1004,1)="s","+","")))</f>
        <v>3h</v>
      </c>
      <c r="BV1004" s="212"/>
      <c r="BW1004" s="177" t="s">
        <v>338</v>
      </c>
      <c r="BX1004" s="170" t="str">
        <f aca="false">IF(BW1004&lt;&gt;"",IF(ISNUMBER(FIND("=",BW1004)),LEFT(BW1004,FIND("=",BW1004)-1),BW1004),BW1004)</f>
        <v>xx</v>
      </c>
      <c r="BY1004" s="170" t="str">
        <f aca="false">IF(BW1004&lt;&gt;"",IF(ISNUMBER(FIND("=",BW1004)),RIGHT(BW1004,LEN(BW1004)-FIND("=",BW1004)),""),"")</f>
        <v>Non_select</v>
      </c>
      <c r="BZ1004" s="170" t="str">
        <f aca="false">IF(BX1004&lt;&gt;"",IF(ISNUMBER(FIND(".",BX1004)),LEFT(BX1004,FIND(".",BX1004)-1),BX1004),BX1004)</f>
        <v>xx</v>
      </c>
      <c r="CA1004" s="170" t="str">
        <f aca="false">IF(BX1004&lt;&gt;"",IF(ISNUMBER(FIND(".",BX1004)),RIGHT(BX1004,LEN(BX1004)-FIND(".",BX1004)),""),"")</f>
        <v/>
      </c>
      <c r="CB1004" s="212"/>
      <c r="CC1004" s="170" t="str">
        <f aca="false">A1004</f>
        <v>JN398372</v>
      </c>
      <c r="CD1004" s="178" t="s">
        <v>339</v>
      </c>
      <c r="CE1004" s="178" t="s">
        <v>340</v>
      </c>
      <c r="CF1004" s="178" t="s">
        <v>341</v>
      </c>
      <c r="CG1004" s="212"/>
      <c r="CH1004" s="212"/>
      <c r="CI1004" s="212"/>
      <c r="CJ1004" s="212"/>
      <c r="CK1004" s="178"/>
      <c r="CL1004" s="212"/>
      <c r="CM1004" s="212"/>
      <c r="CN1004" s="212"/>
      <c r="CO1004" s="212"/>
      <c r="CP1004" s="212"/>
      <c r="CQ1004" s="212"/>
      <c r="CR1004" s="228" t="n">
        <f aca="false">C1004</f>
        <v>3</v>
      </c>
      <c r="CS1004" s="229" t="str">
        <f aca="false">D1004</f>
        <v>3h</v>
      </c>
      <c r="CT1004" s="170" t="str">
        <f aca="false">CONCATENATE(CD1004," strain ",CM1004," ",CL1004,", partial cds")</f>
        <v>Hepatitis E virus strain  , partial cds</v>
      </c>
    </row>
    <row r="1005" s="146" customFormat="true" ht="11.9" hidden="false" customHeight="true" outlineLevel="0" collapsed="false">
      <c r="A1005" s="208" t="s">
        <v>2430</v>
      </c>
      <c r="B1005" s="147" t="n">
        <v>3</v>
      </c>
      <c r="C1005" s="148" t="n">
        <v>3</v>
      </c>
      <c r="D1005" s="149" t="s">
        <v>2418</v>
      </c>
      <c r="E1005" s="150" t="s">
        <v>949</v>
      </c>
      <c r="F1005" s="154" t="s">
        <v>757</v>
      </c>
      <c r="G1005" s="221" t="n">
        <v>2</v>
      </c>
      <c r="H1005" s="146" t="s">
        <v>758</v>
      </c>
      <c r="I1005" s="153" t="s">
        <v>759</v>
      </c>
      <c r="J1005" s="154" t="s">
        <v>395</v>
      </c>
      <c r="K1005" s="155" t="s">
        <v>760</v>
      </c>
      <c r="L1005" s="231" t="s">
        <v>760</v>
      </c>
      <c r="M1005" s="157" t="s">
        <v>348</v>
      </c>
      <c r="N1005" s="213"/>
      <c r="O1005" s="212"/>
      <c r="P1005" s="212"/>
      <c r="Q1005" s="212"/>
      <c r="R1005" s="212"/>
      <c r="S1005" s="212"/>
      <c r="T1005" s="214" t="s">
        <v>353</v>
      </c>
      <c r="U1005" s="215"/>
      <c r="V1005" s="209"/>
      <c r="W1005" s="217"/>
      <c r="X1005" s="209" t="s">
        <v>2418</v>
      </c>
      <c r="Y1005" s="209"/>
      <c r="Z1005" s="209"/>
      <c r="AA1005" s="216"/>
      <c r="AB1005" s="217"/>
      <c r="AC1005" s="217"/>
      <c r="AD1005" s="164" t="s">
        <v>354</v>
      </c>
      <c r="AE1005" s="209"/>
      <c r="AF1005" s="209"/>
      <c r="AG1005" s="218"/>
      <c r="AH1005" s="164" t="n">
        <v>1813</v>
      </c>
      <c r="AI1005" s="164" t="n">
        <v>3075</v>
      </c>
      <c r="AJ1005" s="219" t="n">
        <f aca="false">SeqEnd-SeqBeg+1</f>
        <v>1263</v>
      </c>
      <c r="AK1005" s="220" t="n">
        <f aca="false">AND( SeqBeg&lt;=Beg  , End &lt;=SeqEnd )</f>
        <v>0</v>
      </c>
      <c r="AL1005" s="212"/>
      <c r="AM1005" s="212"/>
      <c r="AN1005" s="221"/>
      <c r="AO1005" s="147" t="s">
        <v>103</v>
      </c>
      <c r="AP1005" s="147" t="s">
        <v>103</v>
      </c>
      <c r="AQ1005" s="147" t="s">
        <v>103</v>
      </c>
      <c r="AR1005" s="147" t="s">
        <v>103</v>
      </c>
      <c r="AS1005" s="147" t="s">
        <v>103</v>
      </c>
      <c r="AT1005" s="147" t="s">
        <v>103</v>
      </c>
      <c r="AV1005" s="212"/>
      <c r="AW1005" s="222" t="str">
        <f aca="false">HYPERLINK(CONCATENATE("http://www.ncbi.nlm.nih.gov/nuccore/",BM1005),BM1005)</f>
        <v>KC912038</v>
      </c>
      <c r="AX1005" s="219" t="str">
        <f aca="false">CONCATENATE(D1005,IF(I1005="","",CONCATENATE(".",I1005)),IF(K1005="","",CONCATENATE(".",K1005)),IF(M1005="","",CONCATENATE(".",M1005)),IF(R1005="","",CONCATENATE(".",R1005)),IF(U1005="","","(*)"))</f>
        <v>3h.FRA.Toulouse .hum</v>
      </c>
      <c r="AY1005" s="170" t="str">
        <f aca="false">CONCATENATE(BM1005,".",BN1005)</f>
        <v>KC912038.TR23 / 2</v>
      </c>
      <c r="AZ1005" s="171" t="str">
        <f aca="false">IF(AV1005="",IF(ISNUMBER(FIND(".",A1005)),LEFT(A1005,FIND(".",A1005)-1),A1005),AV1005)</f>
        <v>KC912038</v>
      </c>
      <c r="BA1005" s="171" t="str">
        <f aca="false">IF(ISNUMBER(FIND("-",AZ1005)),LEFT(AZ1005,FIND("-",AZ1005)-1),AZ1005)</f>
        <v>KC912038</v>
      </c>
      <c r="BB1005" s="170" t="str">
        <f aca="false"> MEGAname &amp; "="</f>
        <v>KC912038=</v>
      </c>
      <c r="BC1005" s="170" t="str">
        <f aca="false">Clear &amp; IF(span ,"Span","out")</f>
        <v>KC912038=out</v>
      </c>
      <c r="BD1005" s="170" t="str">
        <f aca="false">Clear &amp; IF(span, IF(B1005=".","Selected",B1005),"out")</f>
        <v>KC912038=out</v>
      </c>
      <c r="BE1005" s="170" t="str">
        <f aca="false">Clear &amp; Strain</f>
        <v>KC912038=TR23</v>
      </c>
      <c r="BF1005" s="170" t="str">
        <f aca="false">CONCATENATE(A1005,"=",F1005,". ",AX1005,IF(AB1005="","",CONCATENATE(".",AB1005)))</f>
        <v>KC912038=TR23. 3h.FRA.Toulouse .hum</v>
      </c>
      <c r="BG1005" s="170" t="str">
        <f aca="false">CONCATENATE(A1005,"=",F1005,". ",AX1005)</f>
        <v>KC912038=TR23. 3h.FRA.Toulouse .hum</v>
      </c>
      <c r="BH1005" s="170" t="str">
        <f aca="false">CONCATENATE(A1005,"=",AX1005)</f>
        <v>KC912038=3h.FRA.Toulouse .hum</v>
      </c>
      <c r="BI1005" s="170" t="str">
        <f aca="false">CONCATENATE(A1005,"=",ComForSubtype,D1005)</f>
        <v>KC912038=3h</v>
      </c>
      <c r="BJ1005" s="170" t="str">
        <f aca="false">CONCATENATE(A1005,"=",E1005)</f>
        <v>KC912038=3chi</v>
      </c>
      <c r="BK1005" s="170" t="str">
        <f aca="false">CONCATENATE(A1005,"=",C1005)</f>
        <v>KC912038=3</v>
      </c>
      <c r="BL1005" s="170" t="str">
        <f aca="false">CONCATENATE(D1005,"=")</f>
        <v>3h=</v>
      </c>
      <c r="BM1005" s="223" t="str">
        <f aca="false">IF(BA1005="XX","",BA1005)</f>
        <v>KC912038</v>
      </c>
      <c r="BN1005" s="224" t="str">
        <f aca="false">CONCATENATE(IF(F1005="","",F1005),IF(G1005="","",CONCATENATE(" / ",G1005)))</f>
        <v>TR23 / 2</v>
      </c>
      <c r="BO1005" s="225" t="str">
        <f aca="false">AX1005</f>
        <v>3h.FRA.Toulouse .hum</v>
      </c>
      <c r="BP1005" s="226" t="str">
        <f aca="false">IF(V1005="","",V1005)</f>
        <v/>
      </c>
      <c r="BQ1005" s="226" t="str">
        <f aca="false">IF(W1005="","",CONCATENATE(W1005,IF(LEFT(AO1005,1)="s","+","")))</f>
        <v/>
      </c>
      <c r="BR1005" s="226" t="str">
        <f aca="false">IF(X1005="","",CONCATENATE(X1005,IF(LEFT(AQ1005,1)="s","+","")))</f>
        <v>3h</v>
      </c>
      <c r="BS1005" s="226" t="str">
        <f aca="false">IF(Y1005="","",CONCATENATE(Y1005,IF(LEFT(AR1005,1)="s","+","")))</f>
        <v/>
      </c>
      <c r="BT1005" s="226" t="str">
        <f aca="false">IF(Z1005="","",CONCATENATE(Z1005,IF(LEFT(AS1005,1)="s","+","")))</f>
        <v/>
      </c>
      <c r="BU1005" s="227" t="str">
        <f aca="false">IF(AA1005="","",CONCATENATE(AA1005,IF(LEFT(AT1005,1)="s","+","")))</f>
        <v/>
      </c>
      <c r="BV1005" s="212"/>
      <c r="BW1005" s="177" t="s">
        <v>338</v>
      </c>
      <c r="BX1005" s="170" t="str">
        <f aca="false">IF(BW1005&lt;&gt;"",IF(ISNUMBER(FIND("=",BW1005)),LEFT(BW1005,FIND("=",BW1005)-1),BW1005),BW1005)</f>
        <v>xx</v>
      </c>
      <c r="BY1005" s="170" t="str">
        <f aca="false">IF(BW1005&lt;&gt;"",IF(ISNUMBER(FIND("=",BW1005)),RIGHT(BW1005,LEN(BW1005)-FIND("=",BW1005)),""),"")</f>
        <v>Non_select</v>
      </c>
      <c r="BZ1005" s="170" t="str">
        <f aca="false">IF(BX1005&lt;&gt;"",IF(ISNUMBER(FIND(".",BX1005)),LEFT(BX1005,FIND(".",BX1005)-1),BX1005),BX1005)</f>
        <v>xx</v>
      </c>
      <c r="CA1005" s="170" t="str">
        <f aca="false">IF(BX1005&lt;&gt;"",IF(ISNUMBER(FIND(".",BX1005)),RIGHT(BX1005,LEN(BX1005)-FIND(".",BX1005)),""),"")</f>
        <v/>
      </c>
      <c r="CB1005" s="212"/>
      <c r="CC1005" s="170" t="str">
        <f aca="false">A1005</f>
        <v>KC912038</v>
      </c>
      <c r="CD1005" s="178" t="s">
        <v>339</v>
      </c>
      <c r="CE1005" s="178" t="s">
        <v>340</v>
      </c>
      <c r="CF1005" s="178" t="s">
        <v>341</v>
      </c>
      <c r="CG1005" s="212"/>
      <c r="CH1005" s="212"/>
      <c r="CI1005" s="212"/>
      <c r="CJ1005" s="212"/>
      <c r="CK1005" s="178"/>
      <c r="CL1005" s="212"/>
      <c r="CM1005" s="212"/>
      <c r="CN1005" s="212"/>
      <c r="CO1005" s="212"/>
      <c r="CP1005" s="212"/>
      <c r="CQ1005" s="212"/>
      <c r="CR1005" s="228" t="n">
        <f aca="false">C1005</f>
        <v>3</v>
      </c>
      <c r="CS1005" s="229" t="str">
        <f aca="false">D1005</f>
        <v>3h</v>
      </c>
      <c r="CT1005" s="170" t="str">
        <f aca="false">CONCATENATE(CD1005," strain ",CM1005," ",CL1005,", partial cds")</f>
        <v>Hepatitis E virus strain  , partial cds</v>
      </c>
    </row>
    <row r="1006" s="146" customFormat="true" ht="11.9" hidden="false" customHeight="true" outlineLevel="0" collapsed="false">
      <c r="A1006" s="208" t="s">
        <v>2431</v>
      </c>
      <c r="B1006" s="147" t="n">
        <v>3</v>
      </c>
      <c r="C1006" s="148" t="n">
        <v>3</v>
      </c>
      <c r="D1006" s="149" t="s">
        <v>2418</v>
      </c>
      <c r="E1006" s="150" t="s">
        <v>949</v>
      </c>
      <c r="F1006" s="154" t="s">
        <v>2432</v>
      </c>
      <c r="G1006" s="212"/>
      <c r="H1006" s="146" t="s">
        <v>2433</v>
      </c>
      <c r="I1006" s="153" t="s">
        <v>2434</v>
      </c>
      <c r="J1006" s="154" t="s">
        <v>360</v>
      </c>
      <c r="K1006" s="212"/>
      <c r="L1006" s="212"/>
      <c r="M1006" s="157" t="s">
        <v>367</v>
      </c>
      <c r="N1006" s="158" t="s">
        <v>607</v>
      </c>
      <c r="O1006" s="159" t="n">
        <v>2010</v>
      </c>
      <c r="P1006" s="160" t="n">
        <v>12</v>
      </c>
      <c r="Q1006" s="160" t="n">
        <v>6</v>
      </c>
      <c r="R1006" s="212"/>
      <c r="S1006" s="212"/>
      <c r="T1006" s="214" t="s">
        <v>353</v>
      </c>
      <c r="U1006" s="215"/>
      <c r="V1006" s="209"/>
      <c r="W1006" s="217"/>
      <c r="X1006" s="209"/>
      <c r="Y1006" s="209"/>
      <c r="Z1006" s="209"/>
      <c r="AA1006" s="216" t="s">
        <v>2418</v>
      </c>
      <c r="AB1006" s="217"/>
      <c r="AC1006" s="217"/>
      <c r="AD1006" s="209"/>
      <c r="AE1006" s="209"/>
      <c r="AF1006" s="209"/>
      <c r="AG1006" s="166" t="n">
        <v>1052</v>
      </c>
      <c r="AH1006" s="164" t="n">
        <v>5522</v>
      </c>
      <c r="AI1006" s="164" t="n">
        <v>6542</v>
      </c>
      <c r="AJ1006" s="219" t="n">
        <f aca="false">SeqEnd-SeqBeg+1</f>
        <v>1021</v>
      </c>
      <c r="AK1006" s="220" t="n">
        <f aca="false">AND( SeqBeg&lt;=Beg  , End &lt;=SeqEnd )</f>
        <v>0</v>
      </c>
      <c r="AL1006" s="166" t="s">
        <v>949</v>
      </c>
      <c r="AM1006" s="212"/>
      <c r="AN1006" s="221"/>
      <c r="AO1006" s="147" t="s">
        <v>103</v>
      </c>
      <c r="AP1006" s="147" t="s">
        <v>103</v>
      </c>
      <c r="AQ1006" s="147" t="s">
        <v>103</v>
      </c>
      <c r="AR1006" s="147" t="s">
        <v>103</v>
      </c>
      <c r="AS1006" s="147" t="s">
        <v>103</v>
      </c>
      <c r="AT1006" s="147" t="s">
        <v>103</v>
      </c>
      <c r="AV1006" s="212"/>
      <c r="AW1006" s="222" t="str">
        <f aca="false">HYPERLINK(CONCATENATE("http://www.ncbi.nlm.nih.gov/nuccore/",BM1006),BM1006)</f>
        <v>JX507129</v>
      </c>
      <c r="AX1006" s="219" t="str">
        <f aca="false">CONCATENATE(D1006,IF(I1006="","",CONCATENATE(".",I1006)),IF(K1006="","",CONCATENATE(".",K1006)),IF(M1006="","",CONCATENATE(".",M1006)),IF(R1006="","",CONCATENATE(".",R1006)),IF(U1006="","","(*)"))</f>
        <v>3h.MDG.pig</v>
      </c>
      <c r="AY1006" s="170" t="str">
        <f aca="false">CONCATENATE(BM1006,".",BN1006)</f>
        <v>JX507129.swHEV-MG-121</v>
      </c>
      <c r="AZ1006" s="171" t="str">
        <f aca="false">IF(AV1006="",IF(ISNUMBER(FIND(".",A1006)),LEFT(A1006,FIND(".",A1006)-1),A1006),AV1006)</f>
        <v>JX507129</v>
      </c>
      <c r="BA1006" s="171" t="str">
        <f aca="false">IF(ISNUMBER(FIND("-",AZ1006)),LEFT(AZ1006,FIND("-",AZ1006)-1),AZ1006)</f>
        <v>JX507129</v>
      </c>
      <c r="BB1006" s="170" t="str">
        <f aca="false"> MEGAname &amp; "="</f>
        <v>JX507129=</v>
      </c>
      <c r="BC1006" s="170" t="str">
        <f aca="false">Clear &amp; IF(span ,"Span","out")</f>
        <v>JX507129=out</v>
      </c>
      <c r="BD1006" s="170" t="str">
        <f aca="false">Clear &amp; IF(span, IF(B1006=".","Selected",B1006),"out")</f>
        <v>JX507129=out</v>
      </c>
      <c r="BE1006" s="170" t="str">
        <f aca="false">Clear &amp; Strain</f>
        <v>JX507129=swHEV-MG-121</v>
      </c>
      <c r="BF1006" s="170" t="str">
        <f aca="false">CONCATENATE(A1006,"=",F1006,". ",AX1006,IF(AB1006="","",CONCATENATE(".",AB1006)))</f>
        <v>JX507129=swHEV-MG-121. 3h.MDG.pig</v>
      </c>
      <c r="BG1006" s="170" t="str">
        <f aca="false">CONCATENATE(A1006,"=",F1006,". ",AX1006)</f>
        <v>JX507129=swHEV-MG-121. 3h.MDG.pig</v>
      </c>
      <c r="BH1006" s="170" t="str">
        <f aca="false">CONCATENATE(A1006,"=",AX1006)</f>
        <v>JX507129=3h.MDG.pig</v>
      </c>
      <c r="BI1006" s="170" t="str">
        <f aca="false">CONCATENATE(A1006,"=",ComForSubtype,D1006)</f>
        <v>JX507129=3h</v>
      </c>
      <c r="BJ1006" s="170" t="str">
        <f aca="false">CONCATENATE(A1006,"=",E1006)</f>
        <v>JX507129=3chi</v>
      </c>
      <c r="BK1006" s="170" t="str">
        <f aca="false">CONCATENATE(A1006,"=",C1006)</f>
        <v>JX507129=3</v>
      </c>
      <c r="BL1006" s="170" t="str">
        <f aca="false">CONCATENATE(D1006,"=")</f>
        <v>3h=</v>
      </c>
      <c r="BM1006" s="223" t="str">
        <f aca="false">IF(BA1006="XX","",BA1006)</f>
        <v>JX507129</v>
      </c>
      <c r="BN1006" s="224" t="str">
        <f aca="false">CONCATENATE(IF(F1006="","",F1006),IF(G1006="","",CONCATENATE(" / ",G1006)))</f>
        <v>swHEV-MG-121</v>
      </c>
      <c r="BO1006" s="225" t="str">
        <f aca="false">AX1006</f>
        <v>3h.MDG.pig</v>
      </c>
      <c r="BP1006" s="226" t="str">
        <f aca="false">IF(V1006="","",V1006)</f>
        <v/>
      </c>
      <c r="BQ1006" s="226" t="str">
        <f aca="false">IF(W1006="","",CONCATENATE(W1006,IF(LEFT(AO1006,1)="s","+","")))</f>
        <v/>
      </c>
      <c r="BR1006" s="226" t="str">
        <f aca="false">IF(X1006="","",CONCATENATE(X1006,IF(LEFT(AQ1006,1)="s","+","")))</f>
        <v/>
      </c>
      <c r="BS1006" s="226" t="str">
        <f aca="false">IF(Y1006="","",CONCATENATE(Y1006,IF(LEFT(AR1006,1)="s","+","")))</f>
        <v/>
      </c>
      <c r="BT1006" s="226" t="str">
        <f aca="false">IF(Z1006="","",CONCATENATE(Z1006,IF(LEFT(AS1006,1)="s","+","")))</f>
        <v/>
      </c>
      <c r="BU1006" s="227" t="str">
        <f aca="false">IF(AA1006="","",CONCATENATE(AA1006,IF(LEFT(AT1006,1)="s","+","")))</f>
        <v>3h</v>
      </c>
      <c r="BV1006" s="212"/>
      <c r="BW1006" s="177" t="s">
        <v>338</v>
      </c>
      <c r="BX1006" s="170" t="str">
        <f aca="false">IF(BW1006&lt;&gt;"",IF(ISNUMBER(FIND("=",BW1006)),LEFT(BW1006,FIND("=",BW1006)-1),BW1006),BW1006)</f>
        <v>xx</v>
      </c>
      <c r="BY1006" s="170" t="str">
        <f aca="false">IF(BW1006&lt;&gt;"",IF(ISNUMBER(FIND("=",BW1006)),RIGHT(BW1006,LEN(BW1006)-FIND("=",BW1006)),""),"")</f>
        <v>Non_select</v>
      </c>
      <c r="BZ1006" s="170" t="str">
        <f aca="false">IF(BX1006&lt;&gt;"",IF(ISNUMBER(FIND(".",BX1006)),LEFT(BX1006,FIND(".",BX1006)-1),BX1006),BX1006)</f>
        <v>xx</v>
      </c>
      <c r="CA1006" s="170" t="str">
        <f aca="false">IF(BX1006&lt;&gt;"",IF(ISNUMBER(FIND(".",BX1006)),RIGHT(BX1006,LEN(BX1006)-FIND(".",BX1006)),""),"")</f>
        <v/>
      </c>
      <c r="CB1006" s="212"/>
      <c r="CC1006" s="170" t="str">
        <f aca="false">A1006</f>
        <v>JX507129</v>
      </c>
      <c r="CD1006" s="178" t="s">
        <v>339</v>
      </c>
      <c r="CE1006" s="178" t="s">
        <v>340</v>
      </c>
      <c r="CF1006" s="178" t="s">
        <v>341</v>
      </c>
      <c r="CG1006" s="212"/>
      <c r="CH1006" s="212"/>
      <c r="CI1006" s="212"/>
      <c r="CJ1006" s="212"/>
      <c r="CK1006" s="178"/>
      <c r="CL1006" s="212"/>
      <c r="CM1006" s="212"/>
      <c r="CN1006" s="212"/>
      <c r="CO1006" s="212"/>
      <c r="CP1006" s="212"/>
      <c r="CQ1006" s="212"/>
      <c r="CR1006" s="228" t="n">
        <f aca="false">C1006</f>
        <v>3</v>
      </c>
      <c r="CS1006" s="229" t="str">
        <f aca="false">D1006</f>
        <v>3h</v>
      </c>
      <c r="CT1006" s="170" t="str">
        <f aca="false">CONCATENATE(CD1006," strain ",CM1006," ",CL1006,", partial cds")</f>
        <v>Hepatitis E virus strain  , partial cds</v>
      </c>
    </row>
    <row r="1007" s="146" customFormat="true" ht="11.9" hidden="false" customHeight="true" outlineLevel="0" collapsed="false">
      <c r="A1007" s="208" t="s">
        <v>2435</v>
      </c>
      <c r="B1007" s="147" t="n">
        <v>3</v>
      </c>
      <c r="C1007" s="148" t="n">
        <v>3</v>
      </c>
      <c r="D1007" s="149" t="s">
        <v>2418</v>
      </c>
      <c r="E1007" s="150" t="s">
        <v>949</v>
      </c>
      <c r="F1007" s="154" t="s">
        <v>2436</v>
      </c>
      <c r="G1007" s="212"/>
      <c r="H1007" s="146" t="s">
        <v>2433</v>
      </c>
      <c r="I1007" s="153" t="s">
        <v>2434</v>
      </c>
      <c r="J1007" s="154" t="s">
        <v>360</v>
      </c>
      <c r="K1007" s="212"/>
      <c r="L1007" s="212"/>
      <c r="M1007" s="157" t="s">
        <v>367</v>
      </c>
      <c r="N1007" s="158" t="s">
        <v>607</v>
      </c>
      <c r="O1007" s="159" t="n">
        <v>2010</v>
      </c>
      <c r="P1007" s="160" t="n">
        <v>12</v>
      </c>
      <c r="Q1007" s="160" t="n">
        <v>2</v>
      </c>
      <c r="R1007" s="212"/>
      <c r="S1007" s="212"/>
      <c r="T1007" s="214" t="s">
        <v>353</v>
      </c>
      <c r="U1007" s="215"/>
      <c r="V1007" s="209"/>
      <c r="W1007" s="217"/>
      <c r="X1007" s="209"/>
      <c r="Y1007" s="209"/>
      <c r="Z1007" s="209"/>
      <c r="AA1007" s="216" t="s">
        <v>2418</v>
      </c>
      <c r="AB1007" s="217"/>
      <c r="AC1007" s="217"/>
      <c r="AD1007" s="209"/>
      <c r="AE1007" s="209"/>
      <c r="AF1007" s="209"/>
      <c r="AG1007" s="166" t="n">
        <v>1052</v>
      </c>
      <c r="AH1007" s="164" t="n">
        <v>5523</v>
      </c>
      <c r="AI1007" s="164" t="n">
        <v>6542</v>
      </c>
      <c r="AJ1007" s="219" t="n">
        <f aca="false">SeqEnd-SeqBeg+1</f>
        <v>1020</v>
      </c>
      <c r="AK1007" s="220" t="n">
        <f aca="false">AND( SeqBeg&lt;=Beg  , End &lt;=SeqEnd )</f>
        <v>0</v>
      </c>
      <c r="AL1007" s="166" t="s">
        <v>949</v>
      </c>
      <c r="AM1007" s="212"/>
      <c r="AN1007" s="221"/>
      <c r="AO1007" s="147" t="s">
        <v>103</v>
      </c>
      <c r="AP1007" s="147" t="s">
        <v>103</v>
      </c>
      <c r="AQ1007" s="147" t="s">
        <v>103</v>
      </c>
      <c r="AR1007" s="147" t="s">
        <v>103</v>
      </c>
      <c r="AS1007" s="147" t="s">
        <v>103</v>
      </c>
      <c r="AT1007" s="147" t="s">
        <v>103</v>
      </c>
      <c r="AV1007" s="212"/>
      <c r="AW1007" s="222" t="str">
        <f aca="false">HYPERLINK(CONCATENATE("http://www.ncbi.nlm.nih.gov/nuccore/",BM1007),BM1007)</f>
        <v>JX507128</v>
      </c>
      <c r="AX1007" s="219" t="str">
        <f aca="false">CONCATENATE(D1007,IF(I1007="","",CONCATENATE(".",I1007)),IF(K1007="","",CONCATENATE(".",K1007)),IF(M1007="","",CONCATENATE(".",M1007)),IF(R1007="","",CONCATENATE(".",R1007)),IF(U1007="","","(*)"))</f>
        <v>3h.MDG.pig</v>
      </c>
      <c r="AY1007" s="170" t="str">
        <f aca="false">CONCATENATE(BM1007,".",BN1007)</f>
        <v>JX507128.swHEV-MG-104</v>
      </c>
      <c r="AZ1007" s="171" t="str">
        <f aca="false">IF(AV1007="",IF(ISNUMBER(FIND(".",A1007)),LEFT(A1007,FIND(".",A1007)-1),A1007),AV1007)</f>
        <v>JX507128</v>
      </c>
      <c r="BA1007" s="171" t="str">
        <f aca="false">IF(ISNUMBER(FIND("-",AZ1007)),LEFT(AZ1007,FIND("-",AZ1007)-1),AZ1007)</f>
        <v>JX507128</v>
      </c>
      <c r="BB1007" s="170" t="str">
        <f aca="false"> MEGAname &amp; "="</f>
        <v>JX507128=</v>
      </c>
      <c r="BC1007" s="170" t="str">
        <f aca="false">Clear &amp; IF(span ,"Span","out")</f>
        <v>JX507128=out</v>
      </c>
      <c r="BD1007" s="170" t="str">
        <f aca="false">Clear &amp; IF(span, IF(B1007=".","Selected",B1007),"out")</f>
        <v>JX507128=out</v>
      </c>
      <c r="BE1007" s="170" t="str">
        <f aca="false">Clear &amp; Strain</f>
        <v>JX507128=swHEV-MG-104</v>
      </c>
      <c r="BF1007" s="170" t="str">
        <f aca="false">CONCATENATE(A1007,"=",F1007,". ",AX1007,IF(AB1007="","",CONCATENATE(".",AB1007)))</f>
        <v>JX507128=swHEV-MG-104. 3h.MDG.pig</v>
      </c>
      <c r="BG1007" s="170" t="str">
        <f aca="false">CONCATENATE(A1007,"=",F1007,". ",AX1007)</f>
        <v>JX507128=swHEV-MG-104. 3h.MDG.pig</v>
      </c>
      <c r="BH1007" s="170" t="str">
        <f aca="false">CONCATENATE(A1007,"=",AX1007)</f>
        <v>JX507128=3h.MDG.pig</v>
      </c>
      <c r="BI1007" s="170" t="str">
        <f aca="false">CONCATENATE(A1007,"=",ComForSubtype,D1007)</f>
        <v>JX507128=3h</v>
      </c>
      <c r="BJ1007" s="170" t="str">
        <f aca="false">CONCATENATE(A1007,"=",E1007)</f>
        <v>JX507128=3chi</v>
      </c>
      <c r="BK1007" s="170" t="str">
        <f aca="false">CONCATENATE(A1007,"=",C1007)</f>
        <v>JX507128=3</v>
      </c>
      <c r="BL1007" s="170" t="str">
        <f aca="false">CONCATENATE(D1007,"=")</f>
        <v>3h=</v>
      </c>
      <c r="BM1007" s="223" t="str">
        <f aca="false">IF(BA1007="XX","",BA1007)</f>
        <v>JX507128</v>
      </c>
      <c r="BN1007" s="224" t="str">
        <f aca="false">CONCATENATE(IF(F1007="","",F1007),IF(G1007="","",CONCATENATE(" / ",G1007)))</f>
        <v>swHEV-MG-104</v>
      </c>
      <c r="BO1007" s="225" t="str">
        <f aca="false">AX1007</f>
        <v>3h.MDG.pig</v>
      </c>
      <c r="BP1007" s="226" t="str">
        <f aca="false">IF(V1007="","",V1007)</f>
        <v/>
      </c>
      <c r="BQ1007" s="226" t="str">
        <f aca="false">IF(W1007="","",CONCATENATE(W1007,IF(LEFT(AO1007,1)="s","+","")))</f>
        <v/>
      </c>
      <c r="BR1007" s="226" t="str">
        <f aca="false">IF(X1007="","",CONCATENATE(X1007,IF(LEFT(AQ1007,1)="s","+","")))</f>
        <v/>
      </c>
      <c r="BS1007" s="226" t="str">
        <f aca="false">IF(Y1007="","",CONCATENATE(Y1007,IF(LEFT(AR1007,1)="s","+","")))</f>
        <v/>
      </c>
      <c r="BT1007" s="226" t="str">
        <f aca="false">IF(Z1007="","",CONCATENATE(Z1007,IF(LEFT(AS1007,1)="s","+","")))</f>
        <v/>
      </c>
      <c r="BU1007" s="227" t="str">
        <f aca="false">IF(AA1007="","",CONCATENATE(AA1007,IF(LEFT(AT1007,1)="s","+","")))</f>
        <v>3h</v>
      </c>
      <c r="BV1007" s="212"/>
      <c r="BW1007" s="177" t="s">
        <v>338</v>
      </c>
      <c r="BX1007" s="170" t="str">
        <f aca="false">IF(BW1007&lt;&gt;"",IF(ISNUMBER(FIND("=",BW1007)),LEFT(BW1007,FIND("=",BW1007)-1),BW1007),BW1007)</f>
        <v>xx</v>
      </c>
      <c r="BY1007" s="170" t="str">
        <f aca="false">IF(BW1007&lt;&gt;"",IF(ISNUMBER(FIND("=",BW1007)),RIGHT(BW1007,LEN(BW1007)-FIND("=",BW1007)),""),"")</f>
        <v>Non_select</v>
      </c>
      <c r="BZ1007" s="170" t="str">
        <f aca="false">IF(BX1007&lt;&gt;"",IF(ISNUMBER(FIND(".",BX1007)),LEFT(BX1007,FIND(".",BX1007)-1),BX1007),BX1007)</f>
        <v>xx</v>
      </c>
      <c r="CA1007" s="170" t="str">
        <f aca="false">IF(BX1007&lt;&gt;"",IF(ISNUMBER(FIND(".",BX1007)),RIGHT(BX1007,LEN(BX1007)-FIND(".",BX1007)),""),"")</f>
        <v/>
      </c>
      <c r="CB1007" s="212"/>
      <c r="CC1007" s="170" t="str">
        <f aca="false">A1007</f>
        <v>JX507128</v>
      </c>
      <c r="CD1007" s="178" t="s">
        <v>339</v>
      </c>
      <c r="CE1007" s="178" t="s">
        <v>340</v>
      </c>
      <c r="CF1007" s="178" t="s">
        <v>341</v>
      </c>
      <c r="CG1007" s="212"/>
      <c r="CH1007" s="212"/>
      <c r="CI1007" s="212"/>
      <c r="CJ1007" s="212"/>
      <c r="CK1007" s="178"/>
      <c r="CL1007" s="212"/>
      <c r="CM1007" s="212"/>
      <c r="CN1007" s="212"/>
      <c r="CO1007" s="212"/>
      <c r="CP1007" s="212"/>
      <c r="CQ1007" s="212"/>
      <c r="CR1007" s="228" t="n">
        <f aca="false">C1007</f>
        <v>3</v>
      </c>
      <c r="CS1007" s="229" t="str">
        <f aca="false">D1007</f>
        <v>3h</v>
      </c>
      <c r="CT1007" s="170" t="str">
        <f aca="false">CONCATENATE(CD1007," strain ",CM1007," ",CL1007,", partial cds")</f>
        <v>Hepatitis E virus strain  , partial cds</v>
      </c>
    </row>
    <row r="1008" s="146" customFormat="true" ht="11.9" hidden="false" customHeight="true" outlineLevel="0" collapsed="false">
      <c r="A1008" s="208" t="s">
        <v>2437</v>
      </c>
      <c r="B1008" s="147" t="n">
        <v>3</v>
      </c>
      <c r="C1008" s="148" t="n">
        <v>3</v>
      </c>
      <c r="D1008" s="149" t="s">
        <v>2418</v>
      </c>
      <c r="E1008" s="150" t="s">
        <v>949</v>
      </c>
      <c r="F1008" s="154" t="s">
        <v>2438</v>
      </c>
      <c r="G1008" s="212"/>
      <c r="H1008" s="146" t="s">
        <v>2433</v>
      </c>
      <c r="I1008" s="153" t="s">
        <v>2434</v>
      </c>
      <c r="J1008" s="154" t="s">
        <v>360</v>
      </c>
      <c r="K1008" s="212"/>
      <c r="L1008" s="212"/>
      <c r="M1008" s="157" t="s">
        <v>367</v>
      </c>
      <c r="N1008" s="158" t="s">
        <v>607</v>
      </c>
      <c r="O1008" s="159" t="n">
        <v>2010</v>
      </c>
      <c r="P1008" s="160" t="n">
        <v>12</v>
      </c>
      <c r="Q1008" s="160" t="n">
        <v>15</v>
      </c>
      <c r="R1008" s="212"/>
      <c r="S1008" s="212"/>
      <c r="T1008" s="214" t="s">
        <v>353</v>
      </c>
      <c r="U1008" s="215"/>
      <c r="V1008" s="209"/>
      <c r="W1008" s="217"/>
      <c r="X1008" s="209"/>
      <c r="Y1008" s="209"/>
      <c r="Z1008" s="209"/>
      <c r="AA1008" s="216" t="s">
        <v>2418</v>
      </c>
      <c r="AB1008" s="217"/>
      <c r="AC1008" s="217"/>
      <c r="AD1008" s="209"/>
      <c r="AE1008" s="209"/>
      <c r="AF1008" s="209"/>
      <c r="AG1008" s="166" t="n">
        <v>1052</v>
      </c>
      <c r="AH1008" s="164" t="n">
        <v>5550</v>
      </c>
      <c r="AI1008" s="164" t="n">
        <v>6564</v>
      </c>
      <c r="AJ1008" s="219" t="n">
        <f aca="false">SeqEnd-SeqBeg+1</f>
        <v>1015</v>
      </c>
      <c r="AK1008" s="220" t="n">
        <f aca="false">AND( SeqBeg&lt;=Beg  , End &lt;=SeqEnd )</f>
        <v>0</v>
      </c>
      <c r="AL1008" s="166" t="s">
        <v>949</v>
      </c>
      <c r="AM1008" s="212"/>
      <c r="AN1008" s="221"/>
      <c r="AO1008" s="147" t="s">
        <v>103</v>
      </c>
      <c r="AP1008" s="147" t="s">
        <v>103</v>
      </c>
      <c r="AQ1008" s="147" t="s">
        <v>103</v>
      </c>
      <c r="AR1008" s="147" t="s">
        <v>103</v>
      </c>
      <c r="AS1008" s="147" t="s">
        <v>103</v>
      </c>
      <c r="AT1008" s="147" t="s">
        <v>103</v>
      </c>
      <c r="AV1008" s="212"/>
      <c r="AW1008" s="222" t="str">
        <f aca="false">HYPERLINK(CONCATENATE("http://www.ncbi.nlm.nih.gov/nuccore/",BM1008),BM1008)</f>
        <v>JX507130</v>
      </c>
      <c r="AX1008" s="219" t="str">
        <f aca="false">CONCATENATE(D1008,IF(I1008="","",CONCATENATE(".",I1008)),IF(K1008="","",CONCATENATE(".",K1008)),IF(M1008="","",CONCATENATE(".",M1008)),IF(R1008="","",CONCATENATE(".",R1008)),IF(U1008="","","(*)"))</f>
        <v>3h.MDG.pig</v>
      </c>
      <c r="AY1008" s="170" t="str">
        <f aca="false">CONCATENATE(BM1008,".",BN1008)</f>
        <v>JX507130.swHEV-MG-190</v>
      </c>
      <c r="AZ1008" s="171" t="str">
        <f aca="false">IF(AV1008="",IF(ISNUMBER(FIND(".",A1008)),LEFT(A1008,FIND(".",A1008)-1),A1008),AV1008)</f>
        <v>JX507130</v>
      </c>
      <c r="BA1008" s="171" t="str">
        <f aca="false">IF(ISNUMBER(FIND("-",AZ1008)),LEFT(AZ1008,FIND("-",AZ1008)-1),AZ1008)</f>
        <v>JX507130</v>
      </c>
      <c r="BB1008" s="170" t="str">
        <f aca="false"> MEGAname &amp; "="</f>
        <v>JX507130=</v>
      </c>
      <c r="BC1008" s="170" t="str">
        <f aca="false">Clear &amp; IF(span ,"Span","out")</f>
        <v>JX507130=out</v>
      </c>
      <c r="BD1008" s="170" t="str">
        <f aca="false">Clear &amp; IF(span, IF(B1008=".","Selected",B1008),"out")</f>
        <v>JX507130=out</v>
      </c>
      <c r="BE1008" s="170" t="str">
        <f aca="false">Clear &amp; Strain</f>
        <v>JX507130=swHEV-MG-190</v>
      </c>
      <c r="BF1008" s="170" t="str">
        <f aca="false">CONCATENATE(A1008,"=",F1008,". ",AX1008,IF(AB1008="","",CONCATENATE(".",AB1008)))</f>
        <v>JX507130=swHEV-MG-190. 3h.MDG.pig</v>
      </c>
      <c r="BG1008" s="170" t="str">
        <f aca="false">CONCATENATE(A1008,"=",F1008,". ",AX1008)</f>
        <v>JX507130=swHEV-MG-190. 3h.MDG.pig</v>
      </c>
      <c r="BH1008" s="170" t="str">
        <f aca="false">CONCATENATE(A1008,"=",AX1008)</f>
        <v>JX507130=3h.MDG.pig</v>
      </c>
      <c r="BI1008" s="170" t="str">
        <f aca="false">CONCATENATE(A1008,"=",ComForSubtype,D1008)</f>
        <v>JX507130=3h</v>
      </c>
      <c r="BJ1008" s="170" t="str">
        <f aca="false">CONCATENATE(A1008,"=",E1008)</f>
        <v>JX507130=3chi</v>
      </c>
      <c r="BK1008" s="170" t="str">
        <f aca="false">CONCATENATE(A1008,"=",C1008)</f>
        <v>JX507130=3</v>
      </c>
      <c r="BL1008" s="170" t="str">
        <f aca="false">CONCATENATE(D1008,"=")</f>
        <v>3h=</v>
      </c>
      <c r="BM1008" s="223" t="str">
        <f aca="false">IF(BA1008="XX","",BA1008)</f>
        <v>JX507130</v>
      </c>
      <c r="BN1008" s="224" t="str">
        <f aca="false">CONCATENATE(IF(F1008="","",F1008),IF(G1008="","",CONCATENATE(" / ",G1008)))</f>
        <v>swHEV-MG-190</v>
      </c>
      <c r="BO1008" s="225" t="str">
        <f aca="false">AX1008</f>
        <v>3h.MDG.pig</v>
      </c>
      <c r="BP1008" s="226" t="str">
        <f aca="false">IF(V1008="","",V1008)</f>
        <v/>
      </c>
      <c r="BQ1008" s="226" t="str">
        <f aca="false">IF(W1008="","",CONCATENATE(W1008,IF(LEFT(AO1008,1)="s","+","")))</f>
        <v/>
      </c>
      <c r="BR1008" s="226" t="str">
        <f aca="false">IF(X1008="","",CONCATENATE(X1008,IF(LEFT(AQ1008,1)="s","+","")))</f>
        <v/>
      </c>
      <c r="BS1008" s="226" t="str">
        <f aca="false">IF(Y1008="","",CONCATENATE(Y1008,IF(LEFT(AR1008,1)="s","+","")))</f>
        <v/>
      </c>
      <c r="BT1008" s="226" t="str">
        <f aca="false">IF(Z1008="","",CONCATENATE(Z1008,IF(LEFT(AS1008,1)="s","+","")))</f>
        <v/>
      </c>
      <c r="BU1008" s="227" t="str">
        <f aca="false">IF(AA1008="","",CONCATENATE(AA1008,IF(LEFT(AT1008,1)="s","+","")))</f>
        <v>3h</v>
      </c>
      <c r="BV1008" s="212"/>
      <c r="BW1008" s="177" t="s">
        <v>338</v>
      </c>
      <c r="BX1008" s="170" t="str">
        <f aca="false">IF(BW1008&lt;&gt;"",IF(ISNUMBER(FIND("=",BW1008)),LEFT(BW1008,FIND("=",BW1008)-1),BW1008),BW1008)</f>
        <v>xx</v>
      </c>
      <c r="BY1008" s="170" t="str">
        <f aca="false">IF(BW1008&lt;&gt;"",IF(ISNUMBER(FIND("=",BW1008)),RIGHT(BW1008,LEN(BW1008)-FIND("=",BW1008)),""),"")</f>
        <v>Non_select</v>
      </c>
      <c r="BZ1008" s="170" t="str">
        <f aca="false">IF(BX1008&lt;&gt;"",IF(ISNUMBER(FIND(".",BX1008)),LEFT(BX1008,FIND(".",BX1008)-1),BX1008),BX1008)</f>
        <v>xx</v>
      </c>
      <c r="CA1008" s="170" t="str">
        <f aca="false">IF(BX1008&lt;&gt;"",IF(ISNUMBER(FIND(".",BX1008)),RIGHT(BX1008,LEN(BX1008)-FIND(".",BX1008)),""),"")</f>
        <v/>
      </c>
      <c r="CB1008" s="212"/>
      <c r="CC1008" s="170" t="str">
        <f aca="false">A1008</f>
        <v>JX507130</v>
      </c>
      <c r="CD1008" s="178" t="s">
        <v>339</v>
      </c>
      <c r="CE1008" s="178" t="s">
        <v>340</v>
      </c>
      <c r="CF1008" s="178" t="s">
        <v>341</v>
      </c>
      <c r="CG1008" s="212"/>
      <c r="CH1008" s="212"/>
      <c r="CI1008" s="212"/>
      <c r="CJ1008" s="212"/>
      <c r="CK1008" s="178"/>
      <c r="CL1008" s="212"/>
      <c r="CM1008" s="212"/>
      <c r="CN1008" s="212"/>
      <c r="CO1008" s="212"/>
      <c r="CP1008" s="212"/>
      <c r="CQ1008" s="212"/>
      <c r="CR1008" s="228" t="n">
        <f aca="false">C1008</f>
        <v>3</v>
      </c>
      <c r="CS1008" s="229" t="str">
        <f aca="false">D1008</f>
        <v>3h</v>
      </c>
      <c r="CT1008" s="170" t="str">
        <f aca="false">CONCATENATE(CD1008," strain ",CM1008," ",CL1008,", partial cds")</f>
        <v>Hepatitis E virus strain  , partial cds</v>
      </c>
    </row>
    <row r="1009" customFormat="false" ht="11.9" hidden="false" customHeight="true" outlineLevel="0" collapsed="false">
      <c r="A1009" s="235" t="s">
        <v>2439</v>
      </c>
      <c r="B1009" s="147" t="n">
        <v>3</v>
      </c>
      <c r="C1009" s="356" t="n">
        <v>3</v>
      </c>
      <c r="D1009" s="246" t="s">
        <v>2418</v>
      </c>
      <c r="E1009" s="249" t="s">
        <v>949</v>
      </c>
      <c r="F1009" s="235" t="s">
        <v>2440</v>
      </c>
      <c r="G1009" s="212"/>
      <c r="H1009" s="235" t="s">
        <v>405</v>
      </c>
      <c r="I1009" s="236" t="s">
        <v>412</v>
      </c>
      <c r="J1009" s="235" t="s">
        <v>395</v>
      </c>
      <c r="K1009" s="155" t="s">
        <v>2441</v>
      </c>
      <c r="L1009" s="231" t="s">
        <v>2442</v>
      </c>
      <c r="M1009" s="157" t="s">
        <v>380</v>
      </c>
      <c r="N1009" s="213"/>
      <c r="O1009" s="212"/>
      <c r="P1009" s="159"/>
      <c r="Q1009" s="159"/>
      <c r="R1009" s="237" t="s">
        <v>76</v>
      </c>
      <c r="S1009" s="237"/>
      <c r="T1009" s="214" t="s">
        <v>353</v>
      </c>
      <c r="U1009" s="215"/>
      <c r="V1009" s="209"/>
      <c r="W1009" s="163" t="s">
        <v>2418</v>
      </c>
      <c r="AB1009" s="217"/>
      <c r="AC1009" s="217" t="n">
        <v>847</v>
      </c>
      <c r="AH1009" s="164" t="n">
        <v>189</v>
      </c>
      <c r="AI1009" s="164" t="n">
        <v>1035</v>
      </c>
      <c r="AJ1009" s="219" t="n">
        <f aca="false">SeqEnd-SeqBeg+1</f>
        <v>847</v>
      </c>
      <c r="AK1009" s="220" t="n">
        <f aca="false">AND( SeqBeg&lt;=Beg  , End &lt;=SeqEnd )</f>
        <v>0</v>
      </c>
      <c r="AL1009" s="237"/>
      <c r="AM1009" s="237"/>
      <c r="AN1009" s="213"/>
      <c r="AO1009" s="164" t="s">
        <v>2443</v>
      </c>
      <c r="AP1009" s="164" t="s">
        <v>2443</v>
      </c>
      <c r="AQ1009" s="164" t="s">
        <v>103</v>
      </c>
      <c r="AR1009" s="164" t="s">
        <v>103</v>
      </c>
      <c r="AS1009" s="164" t="s">
        <v>103</v>
      </c>
      <c r="AT1009" s="164" t="s">
        <v>103</v>
      </c>
      <c r="AU1009" s="164" t="s">
        <v>382</v>
      </c>
      <c r="AV1009" s="237"/>
      <c r="AW1009" s="222" t="str">
        <f aca="false">HYPERLINK(CONCATENATE("http://www.ncbi.nlm.nih.gov/nuccore/",BM1009),BM1009)</f>
        <v>FJ998009</v>
      </c>
      <c r="AX1009" s="219" t="str">
        <f aca="false">CONCATENATE(D1009,IF(I1009="","",CONCATENATE(".",I1009)),IF(K1009="","",CONCATENATE(".",K1009)),IF(M1009="","",CONCATENATE(".",M1009)),IF(R1009="","",CONCATENATE(".",R1009)),IF(U1009="","","(*)"))</f>
        <v>3h.DEU.BW,BB.wb.RKI</v>
      </c>
      <c r="AY1009" s="238" t="str">
        <f aca="false">CONCATENATE(BM1009,".",BN1009)</f>
        <v>FJ998009.BW05</v>
      </c>
      <c r="AZ1009" s="239" t="str">
        <f aca="false">IF(AV1009="",IF(ISNUMBER(FIND(".",A1009)),LEFT(A1009,FIND(".",A1009)-1),A1009),AV1009)</f>
        <v>FJ998009</v>
      </c>
      <c r="BA1009" s="239" t="str">
        <f aca="false">IF(ISNUMBER(FIND("-",AZ1009)),LEFT(AZ1009,FIND("-",AZ1009)-1),AZ1009)</f>
        <v>FJ998009</v>
      </c>
      <c r="BB1009" s="170" t="str">
        <f aca="false"> MEGAname &amp; "="</f>
        <v>FJ998009=</v>
      </c>
      <c r="BC1009" s="170" t="str">
        <f aca="false">Clear &amp; IF(span ,"Span","out")</f>
        <v>FJ998009=out</v>
      </c>
      <c r="BD1009" s="170" t="str">
        <f aca="false">Clear &amp; IF(span, IF(B1009=".","Selected",B1009),"out")</f>
        <v>FJ998009=out</v>
      </c>
      <c r="BE1009" s="170" t="str">
        <f aca="false">Clear &amp; Strain</f>
        <v>FJ998009=BW05</v>
      </c>
      <c r="BF1009" s="238" t="str">
        <f aca="false">CONCATENATE(A1009,"=",F1009,". ",AX1009,IF(AB1009="","",CONCATENATE(".",AB1009)))</f>
        <v>FJ998009=BW05. 3h.DEU.BW,BB.wb.RKI</v>
      </c>
      <c r="BG1009" s="238" t="str">
        <f aca="false">CONCATENATE(A1009,"=",F1009,". ",AX1009)</f>
        <v>FJ998009=BW05. 3h.DEU.BW,BB.wb.RKI</v>
      </c>
      <c r="BH1009" s="238" t="str">
        <f aca="false">CONCATENATE(A1009,"=",AX1009)</f>
        <v>FJ998009=3h.DEU.BW,BB.wb.RKI</v>
      </c>
      <c r="BI1009" s="238" t="str">
        <f aca="false">CONCATENATE(A1009,"=",ComForSubtype,D1009)</f>
        <v>FJ998009=3h</v>
      </c>
      <c r="BJ1009" s="238" t="str">
        <f aca="false">CONCATENATE(A1009,"=",E1009)</f>
        <v>FJ998009=3chi</v>
      </c>
      <c r="BK1009" s="238" t="str">
        <f aca="false">CONCATENATE(A1009,"=",C1009)</f>
        <v>FJ998009=3</v>
      </c>
      <c r="BL1009" s="238" t="str">
        <f aca="false">CONCATENATE(D1009,"=")</f>
        <v>3h=</v>
      </c>
      <c r="BM1009" s="223" t="str">
        <f aca="false">IF(BA1009="XX","",BA1009)</f>
        <v>FJ998009</v>
      </c>
      <c r="BN1009" s="224" t="str">
        <f aca="false">CONCATENATE(IF(F1009="","",F1009),IF(G1009="","",CONCATENATE(" / ",G1009)))</f>
        <v>BW05</v>
      </c>
      <c r="BO1009" s="225" t="str">
        <f aca="false">AX1009</f>
        <v>3h.DEU.BW,BB.wb.RKI</v>
      </c>
      <c r="BP1009" s="226" t="str">
        <f aca="false">IF(V1009="","",V1009)</f>
        <v/>
      </c>
      <c r="BQ1009" s="226" t="str">
        <f aca="false">IF(W1009="","",CONCATENATE(W1009,IF(LEFT(AO1009,1)="s","+","")))</f>
        <v>3h</v>
      </c>
      <c r="BR1009" s="226" t="str">
        <f aca="false">IF(X1009="","",CONCATENATE(X1009,IF(LEFT(AQ1009,1)="s","+","")))</f>
        <v/>
      </c>
      <c r="BS1009" s="226" t="str">
        <f aca="false">IF(Y1009="","",CONCATENATE(Y1009,IF(LEFT(AR1009,1)="s","+","")))</f>
        <v/>
      </c>
      <c r="BT1009" s="226" t="str">
        <f aca="false">IF(Z1009="","",CONCATENATE(Z1009,IF(LEFT(AS1009,1)="s","+","")))</f>
        <v/>
      </c>
      <c r="BU1009" s="227" t="str">
        <f aca="false">IF(AA1009="","",CONCATENATE(AA1009,IF(LEFT(AT1009,1)="s","+","")))</f>
        <v/>
      </c>
      <c r="BV1009" s="240"/>
      <c r="BW1009" s="240" t="s">
        <v>2444</v>
      </c>
      <c r="BX1009" s="238" t="str">
        <f aca="false">IF(BW1009&lt;&gt;"",IF(ISNUMBER(FIND("=",BW1009)),LEFT(BW1009,FIND("=",BW1009)-1),BW1009),BW1009)</f>
        <v>FJ998009</v>
      </c>
      <c r="BY1009" s="238" t="str">
        <f aca="false">IF(BW1009&lt;&gt;"",IF(ISNUMBER(FIND("=",BW1009)),RIGHT(BW1009,LEN(BW1009)-FIND("=",BW1009)),""),"")</f>
        <v>3h</v>
      </c>
      <c r="BZ1009" s="238" t="str">
        <f aca="false">IF(BX1009&lt;&gt;"",IF(ISNUMBER(FIND(".",BX1009)),LEFT(BX1009,FIND(".",BX1009)-1),BX1009),BX1009)</f>
        <v>FJ998009</v>
      </c>
      <c r="CA1009" s="238" t="str">
        <f aca="false">IF(BX1009&lt;&gt;"",IF(ISNUMBER(FIND(".",BX1009)),RIGHT(BX1009,LEN(BX1009)-FIND(".",BX1009)),""),"")</f>
        <v/>
      </c>
      <c r="CB1009" s="240"/>
      <c r="CC1009" s="238" t="str">
        <f aca="false">A1009</f>
        <v>FJ998009</v>
      </c>
      <c r="CD1009" s="241" t="s">
        <v>339</v>
      </c>
      <c r="CE1009" s="241" t="s">
        <v>340</v>
      </c>
      <c r="CF1009" s="241" t="s">
        <v>341</v>
      </c>
      <c r="CG1009" s="241"/>
      <c r="CH1009" s="241"/>
      <c r="CI1009" s="241"/>
      <c r="CJ1009" s="241"/>
      <c r="CK1009" s="241"/>
      <c r="CL1009" s="241"/>
      <c r="CM1009" s="238"/>
      <c r="CN1009" s="238"/>
      <c r="CO1009" s="238"/>
      <c r="CP1009" s="238"/>
      <c r="CQ1009" s="238"/>
      <c r="CR1009" s="238" t="n">
        <f aca="false">C1009</f>
        <v>3</v>
      </c>
      <c r="CS1009" s="242" t="str">
        <f aca="false">D1009</f>
        <v>3h</v>
      </c>
      <c r="CT1009" s="170" t="str">
        <f aca="false">CONCATENATE(CD1009," strain ",CM1009," ",CL1009,", partial cds")</f>
        <v>Hepatitis E virus strain  , partial cds</v>
      </c>
    </row>
    <row r="1010" customFormat="false" ht="11.9" hidden="false" customHeight="true" outlineLevel="0" collapsed="false">
      <c r="A1010" s="154" t="s">
        <v>2445</v>
      </c>
      <c r="B1010" s="147" t="n">
        <v>3</v>
      </c>
      <c r="C1010" s="243" t="n">
        <v>3</v>
      </c>
      <c r="D1010" s="149" t="s">
        <v>2418</v>
      </c>
      <c r="E1010" s="150" t="s">
        <v>949</v>
      </c>
      <c r="F1010" s="154" t="s">
        <v>2446</v>
      </c>
      <c r="G1010" s="212"/>
      <c r="H1010" s="146" t="s">
        <v>758</v>
      </c>
      <c r="I1010" s="153" t="s">
        <v>759</v>
      </c>
      <c r="J1010" s="146" t="s">
        <v>395</v>
      </c>
      <c r="K1010" s="212"/>
      <c r="L1010" s="212"/>
      <c r="M1010" s="157" t="s">
        <v>348</v>
      </c>
      <c r="N1010" s="213"/>
      <c r="O1010" s="160"/>
      <c r="P1010" s="212"/>
      <c r="Q1010" s="212"/>
      <c r="R1010" s="212"/>
      <c r="S1010" s="212"/>
      <c r="T1010" s="214"/>
      <c r="U1010" s="215"/>
      <c r="V1010" s="209"/>
      <c r="W1010" s="217"/>
      <c r="X1010" s="249" t="s">
        <v>2418</v>
      </c>
      <c r="AB1010" s="217"/>
      <c r="AC1010" s="217"/>
      <c r="AD1010" s="164" t="n">
        <v>435</v>
      </c>
      <c r="AH1010" s="164" t="n">
        <v>2091</v>
      </c>
      <c r="AI1010" s="164" t="n">
        <v>2525</v>
      </c>
      <c r="AJ1010" s="219" t="n">
        <f aca="false">SeqEnd-SeqBeg+1</f>
        <v>435</v>
      </c>
      <c r="AK1010" s="220" t="n">
        <f aca="false">AND( SeqBeg&lt;=Beg  , End &lt;=SeqEnd )</f>
        <v>0</v>
      </c>
      <c r="AL1010" s="212"/>
      <c r="AM1010" s="212"/>
      <c r="AN1010" s="221"/>
      <c r="AO1010" s="147" t="s">
        <v>103</v>
      </c>
      <c r="AP1010" s="147" t="s">
        <v>103</v>
      </c>
      <c r="AQ1010" s="147" t="s">
        <v>2000</v>
      </c>
      <c r="AR1010" s="147" t="s">
        <v>103</v>
      </c>
      <c r="AS1010" s="147" t="s">
        <v>103</v>
      </c>
      <c r="AT1010" s="147" t="s">
        <v>103</v>
      </c>
      <c r="AU1010" s="146"/>
      <c r="AV1010" s="212"/>
      <c r="AW1010" s="222" t="str">
        <f aca="false">HYPERLINK(CONCATENATE("http://www.ncbi.nlm.nih.gov/nuccore/",BM1010),BM1010)</f>
        <v>EU495188</v>
      </c>
      <c r="AX1010" s="219" t="str">
        <f aca="false">CONCATENATE(D1010,IF(I1010="","",CONCATENATE(".",I1010)),IF(K1010="","",CONCATENATE(".",K1010)),IF(M1010="","",CONCATENATE(".",M1010)),IF(R1010="","",CONCATENATE(".",R1010)),IF(U1010="","","(*)"))</f>
        <v>3h.FRA.hum</v>
      </c>
      <c r="AY1010" s="170" t="str">
        <f aca="false">CONCATENATE(BM1010,".",BN1010)</f>
        <v>EU495188.TLS40</v>
      </c>
      <c r="AZ1010" s="171" t="str">
        <f aca="false">IF(AV1010="",IF(ISNUMBER(FIND(".",A1010)),LEFT(A1010,FIND(".",A1010)-1),A1010),AV1010)</f>
        <v>EU495188</v>
      </c>
      <c r="BA1010" s="171" t="str">
        <f aca="false">IF(ISNUMBER(FIND("-",AZ1010)),LEFT(AZ1010,FIND("-",AZ1010)-1),AZ1010)</f>
        <v>EU495188</v>
      </c>
      <c r="BB1010" s="170" t="str">
        <f aca="false"> MEGAname &amp; "="</f>
        <v>EU495188=</v>
      </c>
      <c r="BC1010" s="170" t="str">
        <f aca="false">Clear &amp; IF(span ,"Span","out")</f>
        <v>EU495188=out</v>
      </c>
      <c r="BD1010" s="170" t="str">
        <f aca="false">Clear &amp; IF(span, IF(B1010=".","Selected",B1010),"out")</f>
        <v>EU495188=out</v>
      </c>
      <c r="BE1010" s="170" t="str">
        <f aca="false">Clear &amp; Strain</f>
        <v>EU495188=TLS40</v>
      </c>
      <c r="BF1010" s="170" t="str">
        <f aca="false">CONCATENATE(A1010,"=",F1010,". ",AX1010,IF(AB1010="","",CONCATENATE(".",AB1010)))</f>
        <v>EU495188=TLS40. 3h.FRA.hum</v>
      </c>
      <c r="BG1010" s="170" t="str">
        <f aca="false">CONCATENATE(A1010,"=",F1010,". ",AX1010)</f>
        <v>EU495188=TLS40. 3h.FRA.hum</v>
      </c>
      <c r="BH1010" s="170" t="str">
        <f aca="false">CONCATENATE(A1010,"=",AX1010)</f>
        <v>EU495188=3h.FRA.hum</v>
      </c>
      <c r="BI1010" s="170" t="str">
        <f aca="false">CONCATENATE(A1010,"=",ComForSubtype,D1010)</f>
        <v>EU495188=3h</v>
      </c>
      <c r="BJ1010" s="170" t="str">
        <f aca="false">CONCATENATE(A1010,"=",E1010)</f>
        <v>EU495188=3chi</v>
      </c>
      <c r="BK1010" s="170" t="str">
        <f aca="false">CONCATENATE(A1010,"=",C1010)</f>
        <v>EU495188=3</v>
      </c>
      <c r="BL1010" s="170" t="str">
        <f aca="false">CONCATENATE(D1010,"=")</f>
        <v>3h=</v>
      </c>
      <c r="BM1010" s="223" t="str">
        <f aca="false">IF(BA1010="XX","",BA1010)</f>
        <v>EU495188</v>
      </c>
      <c r="BN1010" s="224" t="str">
        <f aca="false">CONCATENATE(IF(F1010="","",F1010),IF(G1010="","",CONCATENATE(" / ",G1010)))</f>
        <v>TLS40</v>
      </c>
      <c r="BO1010" s="225" t="str">
        <f aca="false">AX1010</f>
        <v>3h.FRA.hum</v>
      </c>
      <c r="BP1010" s="226" t="str">
        <f aca="false">IF(V1010="","",V1010)</f>
        <v/>
      </c>
      <c r="BQ1010" s="226" t="str">
        <f aca="false">IF(W1010="","",CONCATENATE(W1010,IF(LEFT(AO1010,1)="s","+","")))</f>
        <v/>
      </c>
      <c r="BR1010" s="226" t="str">
        <f aca="false">IF(X1010="","",CONCATENATE(X1010,IF(LEFT(AQ1010,1)="s","+","")))</f>
        <v>3h+</v>
      </c>
      <c r="BS1010" s="226" t="str">
        <f aca="false">IF(Y1010="","",CONCATENATE(Y1010,IF(LEFT(AR1010,1)="s","+","")))</f>
        <v/>
      </c>
      <c r="BT1010" s="226" t="str">
        <f aca="false">IF(Z1010="","",CONCATENATE(Z1010,IF(LEFT(AS1010,1)="s","+","")))</f>
        <v/>
      </c>
      <c r="BU1010" s="227" t="str">
        <f aca="false">IF(AA1010="","",CONCATENATE(AA1010,IF(LEFT(AT1010,1)="s","+","")))</f>
        <v/>
      </c>
      <c r="BV1010" s="212"/>
      <c r="BW1010" s="177" t="s">
        <v>2447</v>
      </c>
      <c r="BX1010" s="170" t="str">
        <f aca="false">IF(BW1010&lt;&gt;"",IF(ISNUMBER(FIND("=",BW1010)),LEFT(BW1010,FIND("=",BW1010)-1),BW1010),BW1010)</f>
        <v>EU495188</v>
      </c>
      <c r="BY1010" s="170" t="str">
        <f aca="false">IF(BW1010&lt;&gt;"",IF(ISNUMBER(FIND("=",BW1010)),RIGHT(BW1010,LEN(BW1010)-FIND("=",BW1010)),""),"")</f>
        <v>3h</v>
      </c>
      <c r="BZ1010" s="170" t="str">
        <f aca="false">IF(BX1010&lt;&gt;"",IF(ISNUMBER(FIND(".",BX1010)),LEFT(BX1010,FIND(".",BX1010)-1),BX1010),BX1010)</f>
        <v>EU495188</v>
      </c>
      <c r="CA1010" s="170" t="str">
        <f aca="false">IF(BX1010&lt;&gt;"",IF(ISNUMBER(FIND(".",BX1010)),RIGHT(BX1010,LEN(BX1010)-FIND(".",BX1010)),""),"")</f>
        <v/>
      </c>
      <c r="CB1010" s="212"/>
      <c r="CC1010" s="170" t="str">
        <f aca="false">A1010</f>
        <v>EU495188</v>
      </c>
      <c r="CD1010" s="178" t="s">
        <v>339</v>
      </c>
      <c r="CE1010" s="178" t="s">
        <v>340</v>
      </c>
      <c r="CF1010" s="178" t="s">
        <v>341</v>
      </c>
      <c r="CG1010" s="212"/>
      <c r="CH1010" s="179"/>
      <c r="CI1010" s="179"/>
      <c r="CJ1010" s="179"/>
      <c r="CK1010" s="212"/>
      <c r="CL1010" s="212"/>
      <c r="CM1010" s="170" t="str">
        <f aca="false">F1010</f>
        <v>TLS40</v>
      </c>
      <c r="CN1010" s="170" t="str">
        <f aca="false">IF(G1010="","",G1010)</f>
        <v/>
      </c>
      <c r="CO1010" s="170" t="str">
        <f aca="false">CONCATENATE(H1010,":",L1010)</f>
        <v>France:</v>
      </c>
      <c r="CP1010" s="170" t="str">
        <f aca="false">CONCATENATE(IF(Q1010="","",CONCATENATE(Q1010,"-")),IF(P1010="","",CONCATENATE(P1010,"-")),IF(O1010="","",O1010))</f>
        <v/>
      </c>
      <c r="CQ1010" s="170" t="str">
        <f aca="false">IF(N1010="","",N1010)</f>
        <v/>
      </c>
      <c r="CR1010" s="170" t="n">
        <f aca="false">C1010</f>
        <v>3</v>
      </c>
      <c r="CS1010" s="229" t="str">
        <f aca="false">D1010</f>
        <v>3h</v>
      </c>
      <c r="CT1010" s="170" t="str">
        <f aca="false">CONCATENATE(CD1010," strain ",CM1010," ",CL1010,", partial cds")</f>
        <v>Hepatitis E virus strain TLS40 , partial cds</v>
      </c>
    </row>
    <row r="1011" customFormat="false" ht="11.9" hidden="false" customHeight="true" outlineLevel="0" collapsed="false">
      <c r="A1011" s="154" t="s">
        <v>2448</v>
      </c>
      <c r="B1011" s="147" t="n">
        <v>3</v>
      </c>
      <c r="C1011" s="243" t="n">
        <v>3</v>
      </c>
      <c r="D1011" s="149" t="s">
        <v>2418</v>
      </c>
      <c r="E1011" s="150" t="s">
        <v>949</v>
      </c>
      <c r="F1011" s="154" t="s">
        <v>2449</v>
      </c>
      <c r="G1011" s="212"/>
      <c r="H1011" s="146" t="s">
        <v>2450</v>
      </c>
      <c r="I1011" s="153" t="s">
        <v>2451</v>
      </c>
      <c r="J1011" s="146" t="s">
        <v>337</v>
      </c>
      <c r="K1011" s="212"/>
      <c r="L1011" s="212"/>
      <c r="M1011" s="157" t="s">
        <v>367</v>
      </c>
      <c r="N1011" s="213"/>
      <c r="O1011" s="160"/>
      <c r="P1011" s="212"/>
      <c r="Q1011" s="212"/>
      <c r="R1011" s="212"/>
      <c r="S1011" s="212"/>
      <c r="U1011" s="161" t="s">
        <v>2418</v>
      </c>
      <c r="V1011" s="209"/>
      <c r="W1011" s="163" t="s">
        <v>2418</v>
      </c>
      <c r="AB1011" s="217"/>
      <c r="AC1011" s="217" t="n">
        <v>402</v>
      </c>
      <c r="AH1011" s="164" t="n">
        <v>73</v>
      </c>
      <c r="AI1011" s="164" t="n">
        <v>474</v>
      </c>
      <c r="AJ1011" s="219" t="n">
        <f aca="false">SeqEnd-SeqBeg+1</f>
        <v>402</v>
      </c>
      <c r="AK1011" s="220" t="n">
        <f aca="false">AND( SeqBeg&lt;=Beg  , End &lt;=SeqEnd )</f>
        <v>1</v>
      </c>
      <c r="AL1011" s="212"/>
      <c r="AM1011" s="212"/>
      <c r="AN1011" s="213"/>
      <c r="AO1011" s="147" t="s">
        <v>2019</v>
      </c>
      <c r="AP1011" s="147" t="s">
        <v>2019</v>
      </c>
      <c r="AU1011" s="147" t="s">
        <v>382</v>
      </c>
      <c r="AV1011" s="212"/>
      <c r="AW1011" s="222" t="str">
        <f aca="false">HYPERLINK(CONCATENATE("http://www.ncbi.nlm.nih.gov/nuccore/",BM1011),BM1011)</f>
        <v>AF215661S1</v>
      </c>
      <c r="AX1011" s="219" t="str">
        <f aca="false">CONCATENATE(D1011,IF(I1011="","",CONCATENATE(".",I1011)),IF(K1011="","",CONCATENATE(".",K1011)),IF(M1011="","",CONCATENATE(".",M1011)),IF(R1011="","",CONCATENATE(".",R1011)),IF(U1011="","","(*)"))</f>
        <v>3h.NZL.pig(*)</v>
      </c>
      <c r="AY1011" s="170" t="str">
        <f aca="false">CONCATENATE(BM1011,".",BN1011)</f>
        <v>AF215661S1.swNZ</v>
      </c>
      <c r="AZ1011" s="171" t="str">
        <f aca="false">IF(AV1011="",IF(ISNUMBER(FIND(".",A1011)),LEFT(A1011,FIND(".",A1011)-1),A1011),AV1011)</f>
        <v>AF215661S1</v>
      </c>
      <c r="BA1011" s="171" t="str">
        <f aca="false">IF(ISNUMBER(FIND("-",AZ1011)),LEFT(AZ1011,FIND("-",AZ1011)-1),AZ1011)</f>
        <v>AF215661S1</v>
      </c>
      <c r="BB1011" s="170" t="str">
        <f aca="false"> MEGAname &amp; "="</f>
        <v>AF215661S1=</v>
      </c>
      <c r="BC1011" s="170" t="str">
        <f aca="false">Clear &amp; IF(span ,"Span","out")</f>
        <v>AF215661S1=Span</v>
      </c>
      <c r="BD1011" s="170" t="str">
        <f aca="false">Clear &amp; IF(span, IF(B1011=".","Selected",B1011),"out")</f>
        <v>AF215661S1=3</v>
      </c>
      <c r="BE1011" s="170" t="str">
        <f aca="false">Clear &amp; Strain</f>
        <v>AF215661S1=swNZ</v>
      </c>
      <c r="BF1011" s="170" t="str">
        <f aca="false">CONCATENATE(A1011,"=",F1011,". ",AX1011,IF(AB1011="","",CONCATENATE(".",AB1011)))</f>
        <v>AF215661S1=swNZ. 3h.NZL.pig(*)</v>
      </c>
      <c r="BG1011" s="170" t="str">
        <f aca="false">CONCATENATE(A1011,"=",F1011,". ",AX1011)</f>
        <v>AF215661S1=swNZ. 3h.NZL.pig(*)</v>
      </c>
      <c r="BH1011" s="170" t="str">
        <f aca="false">CONCATENATE(A1011,"=",AX1011)</f>
        <v>AF215661S1=3h.NZL.pig(*)</v>
      </c>
      <c r="BI1011" s="170" t="str">
        <f aca="false">CONCATENATE(A1011,"=",ComForSubtype,D1011)</f>
        <v>AF215661S1=3h</v>
      </c>
      <c r="BJ1011" s="170" t="str">
        <f aca="false">CONCATENATE(A1011,"=",E1011)</f>
        <v>AF215661S1=3chi</v>
      </c>
      <c r="BK1011" s="170" t="str">
        <f aca="false">CONCATENATE(A1011,"=",C1011)</f>
        <v>AF215661S1=3</v>
      </c>
      <c r="BL1011" s="170" t="str">
        <f aca="false">CONCATENATE(D1011,"=")</f>
        <v>3h=</v>
      </c>
      <c r="BM1011" s="223" t="str">
        <f aca="false">IF(BA1011="XX","",BA1011)</f>
        <v>AF215661S1</v>
      </c>
      <c r="BN1011" s="224" t="str">
        <f aca="false">CONCATENATE(IF(F1011="","",F1011),IF(G1011="","",CONCATENATE(" / ",G1011)))</f>
        <v>swNZ</v>
      </c>
      <c r="BO1011" s="225" t="str">
        <f aca="false">AX1011</f>
        <v>3h.NZL.pig(*)</v>
      </c>
      <c r="BP1011" s="226" t="str">
        <f aca="false">IF(V1011="","",V1011)</f>
        <v/>
      </c>
      <c r="BQ1011" s="226" t="str">
        <f aca="false">IF(W1011="","",CONCATENATE(W1011,IF(LEFT(AO1011,1)="s","+","")))</f>
        <v>3h+</v>
      </c>
      <c r="BR1011" s="226" t="str">
        <f aca="false">IF(X1011="","",CONCATENATE(X1011,IF(LEFT(AQ1011,1)="s","+","")))</f>
        <v/>
      </c>
      <c r="BS1011" s="226" t="str">
        <f aca="false">IF(Y1011="","",CONCATENATE(Y1011,IF(LEFT(AR1011,1)="s","+","")))</f>
        <v/>
      </c>
      <c r="BT1011" s="226" t="str">
        <f aca="false">IF(Z1011="","",CONCATENATE(Z1011,IF(LEFT(AS1011,1)="s","+","")))</f>
        <v/>
      </c>
      <c r="BU1011" s="227" t="str">
        <f aca="false">IF(AA1011="","",CONCATENATE(AA1011,IF(LEFT(AT1011,1)="s","+","")))</f>
        <v/>
      </c>
      <c r="BV1011" s="212"/>
      <c r="BW1011" s="177" t="s">
        <v>2452</v>
      </c>
      <c r="BX1011" s="170" t="str">
        <f aca="false">IF(BW1011&lt;&gt;"",IF(ISNUMBER(FIND("=",BW1011)),LEFT(BW1011,FIND("=",BW1011)-1),BW1011),BW1011)</f>
        <v>AF215661S1</v>
      </c>
      <c r="BY1011" s="170" t="str">
        <f aca="false">IF(BW1011&lt;&gt;"",IF(ISNUMBER(FIND("=",BW1011)),RIGHT(BW1011,LEN(BW1011)-FIND("=",BW1011)),""),"")</f>
        <v>3h</v>
      </c>
      <c r="BZ1011" s="170" t="str">
        <f aca="false">IF(BX1011&lt;&gt;"",IF(ISNUMBER(FIND(".",BX1011)),LEFT(BX1011,FIND(".",BX1011)-1),BX1011),BX1011)</f>
        <v>AF215661S1</v>
      </c>
      <c r="CA1011" s="170" t="str">
        <f aca="false">IF(BX1011&lt;&gt;"",IF(ISNUMBER(FIND(".",BX1011)),RIGHT(BX1011,LEN(BX1011)-FIND(".",BX1011)),""),"")</f>
        <v/>
      </c>
      <c r="CB1011" s="212"/>
      <c r="CC1011" s="170" t="str">
        <f aca="false">A1011</f>
        <v>AF215661S1</v>
      </c>
      <c r="CD1011" s="178" t="s">
        <v>339</v>
      </c>
      <c r="CE1011" s="178" t="s">
        <v>340</v>
      </c>
      <c r="CF1011" s="178" t="s">
        <v>341</v>
      </c>
      <c r="CG1011" s="212"/>
      <c r="CH1011" s="179"/>
      <c r="CI1011" s="179"/>
      <c r="CJ1011" s="179"/>
      <c r="CK1011" s="212"/>
      <c r="CL1011" s="212"/>
      <c r="CM1011" s="170" t="str">
        <f aca="false">F1011</f>
        <v>swNZ</v>
      </c>
      <c r="CN1011" s="170" t="str">
        <f aca="false">IF(G1011="","",G1011)</f>
        <v/>
      </c>
      <c r="CO1011" s="170" t="str">
        <f aca="false">CONCATENATE(H1011,":",L1011)</f>
        <v>NewZelanda:</v>
      </c>
      <c r="CP1011" s="170" t="str">
        <f aca="false">CONCATENATE(IF(Q1011="","",CONCATENATE(Q1011,"-")),IF(P1011="","",CONCATENATE(P1011,"-")),IF(O1011="","",O1011))</f>
        <v/>
      </c>
      <c r="CQ1011" s="170" t="str">
        <f aca="false">IF(N1011="","",N1011)</f>
        <v/>
      </c>
      <c r="CR1011" s="170" t="n">
        <f aca="false">C1011</f>
        <v>3</v>
      </c>
      <c r="CS1011" s="229" t="str">
        <f aca="false">D1011</f>
        <v>3h</v>
      </c>
      <c r="CT1011" s="170" t="str">
        <f aca="false">CONCATENATE(CD1011," strain ",CM1011," ",CL1011,", partial cds")</f>
        <v>Hepatitis E virus strain swNZ , partial cds</v>
      </c>
    </row>
    <row r="1012" s="146" customFormat="true" ht="11.9" hidden="false" customHeight="true" outlineLevel="0" collapsed="false">
      <c r="A1012" s="208" t="s">
        <v>2453</v>
      </c>
      <c r="B1012" s="147" t="n">
        <v>3</v>
      </c>
      <c r="C1012" s="148" t="n">
        <v>3</v>
      </c>
      <c r="D1012" s="149" t="s">
        <v>2418</v>
      </c>
      <c r="E1012" s="150" t="s">
        <v>949</v>
      </c>
      <c r="F1012" s="210" t="s">
        <v>2454</v>
      </c>
      <c r="G1012" s="212"/>
      <c r="H1012" s="146" t="s">
        <v>405</v>
      </c>
      <c r="I1012" s="153" t="s">
        <v>2455</v>
      </c>
      <c r="J1012" s="146" t="s">
        <v>360</v>
      </c>
      <c r="K1012" s="212"/>
      <c r="L1012" s="212"/>
      <c r="M1012" s="157" t="s">
        <v>367</v>
      </c>
      <c r="N1012" s="158" t="s">
        <v>607</v>
      </c>
      <c r="O1012" s="159" t="n">
        <v>2012</v>
      </c>
      <c r="P1012" s="212"/>
      <c r="Q1012" s="212"/>
      <c r="R1012" s="212"/>
      <c r="S1012" s="212"/>
      <c r="T1012" s="214"/>
      <c r="U1012" s="215"/>
      <c r="V1012" s="209"/>
      <c r="W1012" s="217"/>
      <c r="X1012" s="209"/>
      <c r="Y1012" s="209"/>
      <c r="Z1012" s="209"/>
      <c r="AA1012" s="149" t="s">
        <v>2456</v>
      </c>
      <c r="AB1012" s="217"/>
      <c r="AC1012" s="217"/>
      <c r="AD1012" s="209"/>
      <c r="AE1012" s="209"/>
      <c r="AF1012" s="209"/>
      <c r="AG1012" s="218" t="n">
        <v>373</v>
      </c>
      <c r="AH1012" s="164" t="n">
        <v>6197</v>
      </c>
      <c r="AI1012" s="164" t="n">
        <v>6569</v>
      </c>
      <c r="AJ1012" s="219" t="n">
        <f aca="false">SeqEnd-SeqBeg+1</f>
        <v>373</v>
      </c>
      <c r="AK1012" s="220" t="n">
        <f aca="false">AND( SeqBeg&lt;=Beg  , End &lt;=SeqEnd )</f>
        <v>0</v>
      </c>
      <c r="AL1012" s="166" t="s">
        <v>949</v>
      </c>
      <c r="AM1012" s="212"/>
      <c r="AN1012" s="221"/>
      <c r="AO1012" s="147" t="s">
        <v>103</v>
      </c>
      <c r="AP1012" s="147" t="s">
        <v>103</v>
      </c>
      <c r="AQ1012" s="147" t="s">
        <v>103</v>
      </c>
      <c r="AR1012" s="147" t="s">
        <v>103</v>
      </c>
      <c r="AS1012" s="147" t="s">
        <v>103</v>
      </c>
      <c r="AT1012" s="147" t="s">
        <v>103</v>
      </c>
      <c r="AV1012" s="212"/>
      <c r="AW1012" s="222" t="str">
        <f aca="false">HYPERLINK(CONCATENATE("http://www.ncbi.nlm.nih.gov/nuccore/",BM1012),BM1012)</f>
        <v>KC012635</v>
      </c>
      <c r="AX1012" s="219" t="str">
        <f aca="false">CONCATENATE(D1012,IF(I1012="","",CONCATENATE(".",I1012)),IF(K1012="","",CONCATENATE(".",K1012)),IF(M1012="","",CONCATENATE(".",M1012)),IF(R1012="","",CONCATENATE(".",R1012)),IF(U1012="","","(*)"))</f>
        <v>3h.Cameroon.pig</v>
      </c>
      <c r="AY1012" s="170" t="str">
        <f aca="false">CONCATENATE(BM1012,".",BN1012)</f>
        <v>KC012635.Yaounde94</v>
      </c>
      <c r="AZ1012" s="171" t="str">
        <f aca="false">IF(AV1012="",IF(ISNUMBER(FIND(".",A1012)),LEFT(A1012,FIND(".",A1012)-1),A1012),AV1012)</f>
        <v>KC012635</v>
      </c>
      <c r="BA1012" s="171" t="str">
        <f aca="false">IF(ISNUMBER(FIND("-",AZ1012)),LEFT(AZ1012,FIND("-",AZ1012)-1),AZ1012)</f>
        <v>KC012635</v>
      </c>
      <c r="BB1012" s="170" t="str">
        <f aca="false"> MEGAname &amp; "="</f>
        <v>KC012635=</v>
      </c>
      <c r="BC1012" s="170" t="str">
        <f aca="false">Clear &amp; IF(span ,"Span","out")</f>
        <v>KC012635=out</v>
      </c>
      <c r="BD1012" s="170" t="str">
        <f aca="false">Clear &amp; IF(span, IF(B1012=".","Selected",B1012),"out")</f>
        <v>KC012635=out</v>
      </c>
      <c r="BE1012" s="170" t="str">
        <f aca="false">Clear &amp; Strain</f>
        <v>KC012635=Yaounde94</v>
      </c>
      <c r="BF1012" s="170" t="str">
        <f aca="false">CONCATENATE(A1012,"=",F1012,". ",AX1012,IF(AB1012="","",CONCATENATE(".",AB1012)))</f>
        <v>KC012635=Yaounde94. 3h.Cameroon.pig</v>
      </c>
      <c r="BG1012" s="170" t="str">
        <f aca="false">CONCATENATE(A1012,"=",F1012,". ",AX1012)</f>
        <v>KC012635=Yaounde94. 3h.Cameroon.pig</v>
      </c>
      <c r="BH1012" s="170" t="str">
        <f aca="false">CONCATENATE(A1012,"=",AX1012)</f>
        <v>KC012635=3h.Cameroon.pig</v>
      </c>
      <c r="BI1012" s="170" t="str">
        <f aca="false">CONCATENATE(A1012,"=",ComForSubtype,D1012)</f>
        <v>KC012635=3h</v>
      </c>
      <c r="BJ1012" s="170" t="str">
        <f aca="false">CONCATENATE(A1012,"=",E1012)</f>
        <v>KC012635=3chi</v>
      </c>
      <c r="BK1012" s="170" t="str">
        <f aca="false">CONCATENATE(A1012,"=",C1012)</f>
        <v>KC012635=3</v>
      </c>
      <c r="BL1012" s="170" t="str">
        <f aca="false">CONCATENATE(D1012,"=")</f>
        <v>3h=</v>
      </c>
      <c r="BM1012" s="223" t="str">
        <f aca="false">IF(BA1012="XX","",BA1012)</f>
        <v>KC012635</v>
      </c>
      <c r="BN1012" s="224" t="str">
        <f aca="false">CONCATENATE(IF(F1012="","",F1012),IF(G1012="","",CONCATENATE(" / ",G1012)))</f>
        <v>Yaounde94</v>
      </c>
      <c r="BO1012" s="225" t="str">
        <f aca="false">AX1012</f>
        <v>3h.Cameroon.pig</v>
      </c>
      <c r="BP1012" s="226" t="str">
        <f aca="false">IF(V1012="","",V1012)</f>
        <v/>
      </c>
      <c r="BQ1012" s="226" t="str">
        <f aca="false">IF(W1012="","",CONCATENATE(W1012,IF(LEFT(AO1012,1)="s","+","")))</f>
        <v/>
      </c>
      <c r="BR1012" s="226" t="str">
        <f aca="false">IF(X1012="","",CONCATENATE(X1012,IF(LEFT(AQ1012,1)="s","+","")))</f>
        <v/>
      </c>
      <c r="BS1012" s="226" t="str">
        <f aca="false">IF(Y1012="","",CONCATENATE(Y1012,IF(LEFT(AR1012,1)="s","+","")))</f>
        <v/>
      </c>
      <c r="BT1012" s="226" t="str">
        <f aca="false">IF(Z1012="","",CONCATENATE(Z1012,IF(LEFT(AS1012,1)="s","+","")))</f>
        <v/>
      </c>
      <c r="BU1012" s="227" t="str">
        <f aca="false">IF(AA1012="","",CONCATENATE(AA1012,IF(LEFT(AT1012,1)="s","+","")))</f>
        <v>3h?</v>
      </c>
      <c r="BV1012" s="212"/>
      <c r="BW1012" s="177" t="s">
        <v>338</v>
      </c>
      <c r="BX1012" s="170" t="str">
        <f aca="false">IF(BW1012&lt;&gt;"",IF(ISNUMBER(FIND("=",BW1012)),LEFT(BW1012,FIND("=",BW1012)-1),BW1012),BW1012)</f>
        <v>xx</v>
      </c>
      <c r="BY1012" s="170" t="str">
        <f aca="false">IF(BW1012&lt;&gt;"",IF(ISNUMBER(FIND("=",BW1012)),RIGHT(BW1012,LEN(BW1012)-FIND("=",BW1012)),""),"")</f>
        <v>Non_select</v>
      </c>
      <c r="BZ1012" s="170" t="str">
        <f aca="false">IF(BX1012&lt;&gt;"",IF(ISNUMBER(FIND(".",BX1012)),LEFT(BX1012,FIND(".",BX1012)-1),BX1012),BX1012)</f>
        <v>xx</v>
      </c>
      <c r="CA1012" s="170" t="str">
        <f aca="false">IF(BX1012&lt;&gt;"",IF(ISNUMBER(FIND(".",BX1012)),RIGHT(BX1012,LEN(BX1012)-FIND(".",BX1012)),""),"")</f>
        <v/>
      </c>
      <c r="CB1012" s="212"/>
      <c r="CC1012" s="170" t="str">
        <f aca="false">A1012</f>
        <v>KC012635</v>
      </c>
      <c r="CD1012" s="178" t="s">
        <v>339</v>
      </c>
      <c r="CE1012" s="178" t="s">
        <v>340</v>
      </c>
      <c r="CF1012" s="178" t="s">
        <v>341</v>
      </c>
      <c r="CG1012" s="212"/>
      <c r="CH1012" s="212"/>
      <c r="CI1012" s="212"/>
      <c r="CJ1012" s="212"/>
      <c r="CK1012" s="178"/>
      <c r="CL1012" s="212"/>
      <c r="CM1012" s="212"/>
      <c r="CN1012" s="212"/>
      <c r="CO1012" s="212"/>
      <c r="CP1012" s="212"/>
      <c r="CQ1012" s="212"/>
      <c r="CR1012" s="228" t="n">
        <f aca="false">C1012</f>
        <v>3</v>
      </c>
      <c r="CS1012" s="229" t="str">
        <f aca="false">D1012</f>
        <v>3h</v>
      </c>
      <c r="CT1012" s="170" t="str">
        <f aca="false">CONCATENATE(CD1012," strain ",CM1012," ",CL1012,", partial cds")</f>
        <v>Hepatitis E virus strain  , partial cds</v>
      </c>
    </row>
    <row r="1013" s="146" customFormat="true" ht="11.9" hidden="false" customHeight="true" outlineLevel="0" collapsed="false">
      <c r="A1013" s="208" t="s">
        <v>2457</v>
      </c>
      <c r="B1013" s="147" t="n">
        <v>3</v>
      </c>
      <c r="C1013" s="148" t="n">
        <v>3</v>
      </c>
      <c r="D1013" s="149" t="s">
        <v>2418</v>
      </c>
      <c r="E1013" s="150" t="s">
        <v>949</v>
      </c>
      <c r="F1013" s="210" t="s">
        <v>2458</v>
      </c>
      <c r="G1013" s="212"/>
      <c r="H1013" s="146" t="s">
        <v>405</v>
      </c>
      <c r="I1013" s="153" t="s">
        <v>2455</v>
      </c>
      <c r="J1013" s="146" t="s">
        <v>360</v>
      </c>
      <c r="K1013" s="212"/>
      <c r="L1013" s="212"/>
      <c r="M1013" s="157" t="s">
        <v>367</v>
      </c>
      <c r="N1013" s="158" t="s">
        <v>607</v>
      </c>
      <c r="O1013" s="159" t="n">
        <v>2012</v>
      </c>
      <c r="P1013" s="212"/>
      <c r="Q1013" s="212"/>
      <c r="R1013" s="212"/>
      <c r="S1013" s="212"/>
      <c r="T1013" s="214"/>
      <c r="U1013" s="215"/>
      <c r="V1013" s="209"/>
      <c r="W1013" s="217"/>
      <c r="X1013" s="209"/>
      <c r="Y1013" s="209"/>
      <c r="Z1013" s="209"/>
      <c r="AA1013" s="149" t="s">
        <v>2456</v>
      </c>
      <c r="AB1013" s="217"/>
      <c r="AC1013" s="217"/>
      <c r="AD1013" s="209"/>
      <c r="AE1013" s="209"/>
      <c r="AF1013" s="209"/>
      <c r="AG1013" s="218" t="n">
        <v>373</v>
      </c>
      <c r="AH1013" s="164" t="n">
        <v>6197</v>
      </c>
      <c r="AI1013" s="164" t="n">
        <v>6569</v>
      </c>
      <c r="AJ1013" s="219" t="n">
        <f aca="false">SeqEnd-SeqBeg+1</f>
        <v>373</v>
      </c>
      <c r="AK1013" s="220" t="n">
        <f aca="false">AND( SeqBeg&lt;=Beg  , End &lt;=SeqEnd )</f>
        <v>0</v>
      </c>
      <c r="AL1013" s="166" t="s">
        <v>949</v>
      </c>
      <c r="AM1013" s="212"/>
      <c r="AN1013" s="221"/>
      <c r="AO1013" s="147" t="s">
        <v>103</v>
      </c>
      <c r="AP1013" s="147" t="s">
        <v>103</v>
      </c>
      <c r="AQ1013" s="147" t="s">
        <v>103</v>
      </c>
      <c r="AR1013" s="147" t="s">
        <v>103</v>
      </c>
      <c r="AS1013" s="147" t="s">
        <v>103</v>
      </c>
      <c r="AT1013" s="147" t="s">
        <v>103</v>
      </c>
      <c r="AV1013" s="212"/>
      <c r="AW1013" s="222" t="str">
        <f aca="false">HYPERLINK(CONCATENATE("http://www.ncbi.nlm.nih.gov/nuccore/",BM1013),BM1013)</f>
        <v>KC012634</v>
      </c>
      <c r="AX1013" s="219" t="str">
        <f aca="false">CONCATENATE(D1013,IF(I1013="","",CONCATENATE(".",I1013)),IF(K1013="","",CONCATENATE(".",K1013)),IF(M1013="","",CONCATENATE(".",M1013)),IF(R1013="","",CONCATENATE(".",R1013)),IF(U1013="","","(*)"))</f>
        <v>3h.Cameroon.pig</v>
      </c>
      <c r="AY1013" s="170" t="str">
        <f aca="false">CONCATENATE(BM1013,".",BN1013)</f>
        <v>KC012634.Yaounde96</v>
      </c>
      <c r="AZ1013" s="171" t="str">
        <f aca="false">IF(AV1013="",IF(ISNUMBER(FIND(".",A1013)),LEFT(A1013,FIND(".",A1013)-1),A1013),AV1013)</f>
        <v>KC012634</v>
      </c>
      <c r="BA1013" s="171" t="str">
        <f aca="false">IF(ISNUMBER(FIND("-",AZ1013)),LEFT(AZ1013,FIND("-",AZ1013)-1),AZ1013)</f>
        <v>KC012634</v>
      </c>
      <c r="BB1013" s="170" t="str">
        <f aca="false"> MEGAname &amp; "="</f>
        <v>KC012634=</v>
      </c>
      <c r="BC1013" s="170" t="str">
        <f aca="false">Clear &amp; IF(span ,"Span","out")</f>
        <v>KC012634=out</v>
      </c>
      <c r="BD1013" s="170" t="str">
        <f aca="false">Clear &amp; IF(span, IF(B1013=".","Selected",B1013),"out")</f>
        <v>KC012634=out</v>
      </c>
      <c r="BE1013" s="170" t="str">
        <f aca="false">Clear &amp; Strain</f>
        <v>KC012634=Yaounde96</v>
      </c>
      <c r="BF1013" s="170" t="str">
        <f aca="false">CONCATENATE(A1013,"=",F1013,". ",AX1013,IF(AB1013="","",CONCATENATE(".",AB1013)))</f>
        <v>KC012634=Yaounde96. 3h.Cameroon.pig</v>
      </c>
      <c r="BG1013" s="170" t="str">
        <f aca="false">CONCATENATE(A1013,"=",F1013,". ",AX1013)</f>
        <v>KC012634=Yaounde96. 3h.Cameroon.pig</v>
      </c>
      <c r="BH1013" s="170" t="str">
        <f aca="false">CONCATENATE(A1013,"=",AX1013)</f>
        <v>KC012634=3h.Cameroon.pig</v>
      </c>
      <c r="BI1013" s="170" t="str">
        <f aca="false">CONCATENATE(A1013,"=",ComForSubtype,D1013)</f>
        <v>KC012634=3h</v>
      </c>
      <c r="BJ1013" s="170" t="str">
        <f aca="false">CONCATENATE(A1013,"=",E1013)</f>
        <v>KC012634=3chi</v>
      </c>
      <c r="BK1013" s="170" t="str">
        <f aca="false">CONCATENATE(A1013,"=",C1013)</f>
        <v>KC012634=3</v>
      </c>
      <c r="BL1013" s="170" t="str">
        <f aca="false">CONCATENATE(D1013,"=")</f>
        <v>3h=</v>
      </c>
      <c r="BM1013" s="223" t="str">
        <f aca="false">IF(BA1013="XX","",BA1013)</f>
        <v>KC012634</v>
      </c>
      <c r="BN1013" s="224" t="str">
        <f aca="false">CONCATENATE(IF(F1013="","",F1013),IF(G1013="","",CONCATENATE(" / ",G1013)))</f>
        <v>Yaounde96</v>
      </c>
      <c r="BO1013" s="225" t="str">
        <f aca="false">AX1013</f>
        <v>3h.Cameroon.pig</v>
      </c>
      <c r="BP1013" s="226" t="str">
        <f aca="false">IF(V1013="","",V1013)</f>
        <v/>
      </c>
      <c r="BQ1013" s="226" t="str">
        <f aca="false">IF(W1013="","",CONCATENATE(W1013,IF(LEFT(AO1013,1)="s","+","")))</f>
        <v/>
      </c>
      <c r="BR1013" s="226" t="str">
        <f aca="false">IF(X1013="","",CONCATENATE(X1013,IF(LEFT(AQ1013,1)="s","+","")))</f>
        <v/>
      </c>
      <c r="BS1013" s="226" t="str">
        <f aca="false">IF(Y1013="","",CONCATENATE(Y1013,IF(LEFT(AR1013,1)="s","+","")))</f>
        <v/>
      </c>
      <c r="BT1013" s="226" t="str">
        <f aca="false">IF(Z1013="","",CONCATENATE(Z1013,IF(LEFT(AS1013,1)="s","+","")))</f>
        <v/>
      </c>
      <c r="BU1013" s="227" t="str">
        <f aca="false">IF(AA1013="","",CONCATENATE(AA1013,IF(LEFT(AT1013,1)="s","+","")))</f>
        <v>3h?</v>
      </c>
      <c r="BV1013" s="212"/>
      <c r="BW1013" s="177" t="s">
        <v>338</v>
      </c>
      <c r="BX1013" s="170" t="str">
        <f aca="false">IF(BW1013&lt;&gt;"",IF(ISNUMBER(FIND("=",BW1013)),LEFT(BW1013,FIND("=",BW1013)-1),BW1013),BW1013)</f>
        <v>xx</v>
      </c>
      <c r="BY1013" s="170" t="str">
        <f aca="false">IF(BW1013&lt;&gt;"",IF(ISNUMBER(FIND("=",BW1013)),RIGHT(BW1013,LEN(BW1013)-FIND("=",BW1013)),""),"")</f>
        <v>Non_select</v>
      </c>
      <c r="BZ1013" s="170" t="str">
        <f aca="false">IF(BX1013&lt;&gt;"",IF(ISNUMBER(FIND(".",BX1013)),LEFT(BX1013,FIND(".",BX1013)-1),BX1013),BX1013)</f>
        <v>xx</v>
      </c>
      <c r="CA1013" s="170" t="str">
        <f aca="false">IF(BX1013&lt;&gt;"",IF(ISNUMBER(FIND(".",BX1013)),RIGHT(BX1013,LEN(BX1013)-FIND(".",BX1013)),""),"")</f>
        <v/>
      </c>
      <c r="CB1013" s="212"/>
      <c r="CC1013" s="170" t="str">
        <f aca="false">A1013</f>
        <v>KC012634</v>
      </c>
      <c r="CD1013" s="178" t="s">
        <v>339</v>
      </c>
      <c r="CE1013" s="178" t="s">
        <v>340</v>
      </c>
      <c r="CF1013" s="178" t="s">
        <v>341</v>
      </c>
      <c r="CG1013" s="212"/>
      <c r="CH1013" s="212"/>
      <c r="CI1013" s="212"/>
      <c r="CJ1013" s="212"/>
      <c r="CK1013" s="178"/>
      <c r="CL1013" s="212"/>
      <c r="CM1013" s="212"/>
      <c r="CN1013" s="212"/>
      <c r="CO1013" s="212"/>
      <c r="CP1013" s="212"/>
      <c r="CQ1013" s="212"/>
      <c r="CR1013" s="228" t="n">
        <f aca="false">C1013</f>
        <v>3</v>
      </c>
      <c r="CS1013" s="229" t="str">
        <f aca="false">D1013</f>
        <v>3h</v>
      </c>
      <c r="CT1013" s="170" t="str">
        <f aca="false">CONCATENATE(CD1013," strain ",CM1013," ",CL1013,", partial cds")</f>
        <v>Hepatitis E virus strain  , partial cds</v>
      </c>
    </row>
    <row r="1014" customFormat="false" ht="11.9" hidden="false" customHeight="true" outlineLevel="0" collapsed="false">
      <c r="A1014" s="154" t="s">
        <v>2459</v>
      </c>
      <c r="B1014" s="147" t="n">
        <v>3</v>
      </c>
      <c r="C1014" s="243" t="n">
        <v>3</v>
      </c>
      <c r="D1014" s="149" t="s">
        <v>2418</v>
      </c>
      <c r="E1014" s="150" t="s">
        <v>949</v>
      </c>
      <c r="F1014" s="154" t="s">
        <v>2460</v>
      </c>
      <c r="G1014" s="212"/>
      <c r="H1014" s="146" t="s">
        <v>2006</v>
      </c>
      <c r="I1014" s="153" t="s">
        <v>2007</v>
      </c>
      <c r="J1014" s="146" t="s">
        <v>395</v>
      </c>
      <c r="K1014" s="212"/>
      <c r="L1014" s="212"/>
      <c r="M1014" s="157" t="s">
        <v>348</v>
      </c>
      <c r="N1014" s="213"/>
      <c r="O1014" s="160"/>
      <c r="P1014" s="212"/>
      <c r="Q1014" s="212"/>
      <c r="R1014" s="212"/>
      <c r="S1014" s="212"/>
      <c r="U1014" s="161" t="s">
        <v>2418</v>
      </c>
      <c r="V1014" s="209"/>
      <c r="W1014" s="163" t="s">
        <v>2418</v>
      </c>
      <c r="AA1014" s="250"/>
      <c r="AB1014" s="217"/>
      <c r="AC1014" s="163" t="n">
        <v>371</v>
      </c>
      <c r="AH1014" s="164" t="n">
        <v>89</v>
      </c>
      <c r="AI1014" s="164" t="n">
        <v>459</v>
      </c>
      <c r="AJ1014" s="219" t="n">
        <f aca="false">SeqEnd-SeqBeg+1</f>
        <v>371</v>
      </c>
      <c r="AK1014" s="220" t="n">
        <f aca="false">AND( SeqBeg&lt;=Beg  , End &lt;=SeqEnd )</f>
        <v>1</v>
      </c>
      <c r="AL1014" s="212"/>
      <c r="AM1014" s="212"/>
      <c r="AN1014" s="213"/>
      <c r="AO1014" s="147" t="s">
        <v>2019</v>
      </c>
      <c r="AP1014" s="147" t="s">
        <v>2019</v>
      </c>
      <c r="AU1014" s="147" t="s">
        <v>382</v>
      </c>
      <c r="AV1014" s="212"/>
      <c r="AW1014" s="222" t="str">
        <f aca="false">HYPERLINK(CONCATENATE("http://www.ncbi.nlm.nih.gov/nuccore/",BM1014),BM1014)</f>
        <v>AF110387</v>
      </c>
      <c r="AX1014" s="219" t="str">
        <f aca="false">CONCATENATE(D1014,IF(I1014="","",CONCATENATE(".",I1014)),IF(K1014="","",CONCATENATE(".",K1014)),IF(M1014="","",CONCATENATE(".",M1014)),IF(R1014="","",CONCATENATE(".",R1014)),IF(U1014="","","(*)"))</f>
        <v>3h.ITA.hum(*)</v>
      </c>
      <c r="AY1014" s="170" t="str">
        <f aca="false">CONCATENATE(BM1014,".",BN1014)</f>
        <v>AF110387.It1</v>
      </c>
      <c r="AZ1014" s="171" t="str">
        <f aca="false">IF(AV1014="",IF(ISNUMBER(FIND(".",A1014)),LEFT(A1014,FIND(".",A1014)-1),A1014),AV1014)</f>
        <v>AF110387</v>
      </c>
      <c r="BA1014" s="171" t="str">
        <f aca="false">IF(ISNUMBER(FIND("-",AZ1014)),LEFT(AZ1014,FIND("-",AZ1014)-1),AZ1014)</f>
        <v>AF110387</v>
      </c>
      <c r="BB1014" s="170" t="str">
        <f aca="false"> MEGAname &amp; "="</f>
        <v>AF110387=</v>
      </c>
      <c r="BC1014" s="170" t="str">
        <f aca="false">Clear &amp; IF(span ,"Span","out")</f>
        <v>AF110387=Span</v>
      </c>
      <c r="BD1014" s="170" t="str">
        <f aca="false">Clear &amp; IF(span, IF(B1014=".","Selected",B1014),"out")</f>
        <v>AF110387=3</v>
      </c>
      <c r="BE1014" s="170" t="str">
        <f aca="false">Clear &amp; Strain</f>
        <v>AF110387=It1</v>
      </c>
      <c r="BF1014" s="170" t="str">
        <f aca="false">CONCATENATE(A1014,"=",F1014,". ",AX1014,IF(AB1014="","",CONCATENATE(".",AB1014)))</f>
        <v>AF110387=It1. 3h.ITA.hum(*)</v>
      </c>
      <c r="BG1014" s="170" t="str">
        <f aca="false">CONCATENATE(A1014,"=",F1014,". ",AX1014)</f>
        <v>AF110387=It1. 3h.ITA.hum(*)</v>
      </c>
      <c r="BH1014" s="170" t="str">
        <f aca="false">CONCATENATE(A1014,"=",AX1014)</f>
        <v>AF110387=3h.ITA.hum(*)</v>
      </c>
      <c r="BI1014" s="170" t="str">
        <f aca="false">CONCATENATE(A1014,"=",ComForSubtype,D1014)</f>
        <v>AF110387=3h</v>
      </c>
      <c r="BJ1014" s="170" t="str">
        <f aca="false">CONCATENATE(A1014,"=",E1014)</f>
        <v>AF110387=3chi</v>
      </c>
      <c r="BK1014" s="170" t="str">
        <f aca="false">CONCATENATE(A1014,"=",C1014)</f>
        <v>AF110387=3</v>
      </c>
      <c r="BL1014" s="170" t="str">
        <f aca="false">CONCATENATE(D1014,"=")</f>
        <v>3h=</v>
      </c>
      <c r="BM1014" s="223" t="str">
        <f aca="false">IF(BA1014="XX","",BA1014)</f>
        <v>AF110387</v>
      </c>
      <c r="BN1014" s="224" t="str">
        <f aca="false">CONCATENATE(IF(F1014="","",F1014),IF(G1014="","",CONCATENATE(" / ",G1014)))</f>
        <v>It1</v>
      </c>
      <c r="BO1014" s="225" t="str">
        <f aca="false">AX1014</f>
        <v>3h.ITA.hum(*)</v>
      </c>
      <c r="BP1014" s="226" t="str">
        <f aca="false">IF(V1014="","",V1014)</f>
        <v/>
      </c>
      <c r="BQ1014" s="226" t="str">
        <f aca="false">IF(W1014="","",CONCATENATE(W1014,IF(LEFT(AO1014,1)="s","+","")))</f>
        <v>3h+</v>
      </c>
      <c r="BR1014" s="226" t="str">
        <f aca="false">IF(X1014="","",CONCATENATE(X1014,IF(LEFT(AQ1014,1)="s","+","")))</f>
        <v/>
      </c>
      <c r="BS1014" s="226" t="str">
        <f aca="false">IF(Y1014="","",CONCATENATE(Y1014,IF(LEFT(AR1014,1)="s","+","")))</f>
        <v/>
      </c>
      <c r="BT1014" s="226" t="str">
        <f aca="false">IF(Z1014="","",CONCATENATE(Z1014,IF(LEFT(AS1014,1)="s","+","")))</f>
        <v/>
      </c>
      <c r="BU1014" s="227" t="str">
        <f aca="false">IF(AA1014="","",CONCATENATE(AA1014,IF(LEFT(AT1014,1)="s","+","")))</f>
        <v/>
      </c>
      <c r="BV1014" s="212"/>
      <c r="BW1014" s="177" t="s">
        <v>2461</v>
      </c>
      <c r="BX1014" s="170" t="str">
        <f aca="false">IF(BW1014&lt;&gt;"",IF(ISNUMBER(FIND("=",BW1014)),LEFT(BW1014,FIND("=",BW1014)-1),BW1014),BW1014)</f>
        <v>AF110387</v>
      </c>
      <c r="BY1014" s="170" t="str">
        <f aca="false">IF(BW1014&lt;&gt;"",IF(ISNUMBER(FIND("=",BW1014)),RIGHT(BW1014,LEN(BW1014)-FIND("=",BW1014)),""),"")</f>
        <v>3h</v>
      </c>
      <c r="BZ1014" s="170" t="str">
        <f aca="false">IF(BX1014&lt;&gt;"",IF(ISNUMBER(FIND(".",BX1014)),LEFT(BX1014,FIND(".",BX1014)-1),BX1014),BX1014)</f>
        <v>AF110387</v>
      </c>
      <c r="CA1014" s="170" t="str">
        <f aca="false">IF(BX1014&lt;&gt;"",IF(ISNUMBER(FIND(".",BX1014)),RIGHT(BX1014,LEN(BX1014)-FIND(".",BX1014)),""),"")</f>
        <v/>
      </c>
      <c r="CB1014" s="212"/>
      <c r="CC1014" s="170" t="str">
        <f aca="false">A1014</f>
        <v>AF110387</v>
      </c>
      <c r="CD1014" s="178" t="s">
        <v>339</v>
      </c>
      <c r="CE1014" s="178" t="s">
        <v>340</v>
      </c>
      <c r="CF1014" s="178" t="s">
        <v>341</v>
      </c>
      <c r="CG1014" s="212"/>
      <c r="CH1014" s="179"/>
      <c r="CI1014" s="179"/>
      <c r="CJ1014" s="179"/>
      <c r="CK1014" s="212"/>
      <c r="CL1014" s="212"/>
      <c r="CM1014" s="170" t="str">
        <f aca="false">F1014</f>
        <v>It1</v>
      </c>
      <c r="CN1014" s="170" t="str">
        <f aca="false">IF(G1014="","",G1014)</f>
        <v/>
      </c>
      <c r="CO1014" s="170" t="str">
        <f aca="false">CONCATENATE(H1014,":",L1014)</f>
        <v>Italy:</v>
      </c>
      <c r="CP1014" s="170" t="str">
        <f aca="false">CONCATENATE(IF(Q1014="","",CONCATENATE(Q1014,"-")),IF(P1014="","",CONCATENATE(P1014,"-")),IF(O1014="","",O1014))</f>
        <v/>
      </c>
      <c r="CQ1014" s="170" t="str">
        <f aca="false">IF(N1014="","",N1014)</f>
        <v/>
      </c>
      <c r="CR1014" s="170" t="n">
        <f aca="false">C1014</f>
        <v>3</v>
      </c>
      <c r="CS1014" s="229" t="str">
        <f aca="false">D1014</f>
        <v>3h</v>
      </c>
      <c r="CT1014" s="170" t="str">
        <f aca="false">CONCATENATE(CD1014," strain ",CM1014," ",CL1014,", partial cds")</f>
        <v>Hepatitis E virus strain It1 , partial cds</v>
      </c>
    </row>
    <row r="1015" customFormat="false" ht="11.9" hidden="false" customHeight="true" outlineLevel="0" collapsed="false">
      <c r="A1015" s="154" t="s">
        <v>2462</v>
      </c>
      <c r="B1015" s="147" t="n">
        <v>3</v>
      </c>
      <c r="C1015" s="243" t="n">
        <v>3</v>
      </c>
      <c r="D1015" s="149" t="s">
        <v>2418</v>
      </c>
      <c r="E1015" s="150" t="s">
        <v>949</v>
      </c>
      <c r="F1015" s="154" t="s">
        <v>2446</v>
      </c>
      <c r="G1015" s="212"/>
      <c r="H1015" s="146" t="s">
        <v>758</v>
      </c>
      <c r="I1015" s="153" t="s">
        <v>759</v>
      </c>
      <c r="J1015" s="146" t="s">
        <v>395</v>
      </c>
      <c r="K1015" s="212"/>
      <c r="L1015" s="212"/>
      <c r="M1015" s="157" t="s">
        <v>348</v>
      </c>
      <c r="N1015" s="213"/>
      <c r="O1015" s="160"/>
      <c r="P1015" s="212"/>
      <c r="Q1015" s="212"/>
      <c r="R1015" s="212"/>
      <c r="S1015" s="212"/>
      <c r="T1015" s="214"/>
      <c r="U1015" s="215"/>
      <c r="V1015" s="209"/>
      <c r="W1015" s="217"/>
      <c r="X1015" s="209"/>
      <c r="Y1015" s="249" t="s">
        <v>2418</v>
      </c>
      <c r="Z1015" s="209"/>
      <c r="AB1015" s="217"/>
      <c r="AC1015" s="217"/>
      <c r="AD1015" s="209"/>
      <c r="AE1015" s="164" t="s">
        <v>354</v>
      </c>
      <c r="AF1015" s="209"/>
      <c r="AG1015" s="218"/>
      <c r="AH1015" s="164" t="n">
        <v>4454</v>
      </c>
      <c r="AI1015" s="164" t="n">
        <v>4823</v>
      </c>
      <c r="AJ1015" s="219" t="n">
        <f aca="false">SeqEnd-SeqBeg+1</f>
        <v>370</v>
      </c>
      <c r="AK1015" s="220" t="n">
        <f aca="false">AND( SeqBeg&lt;=Beg  , End &lt;=SeqEnd )</f>
        <v>0</v>
      </c>
      <c r="AL1015" s="212"/>
      <c r="AM1015" s="212"/>
      <c r="AN1015" s="221"/>
      <c r="AO1015" s="147" t="s">
        <v>103</v>
      </c>
      <c r="AP1015" s="147" t="s">
        <v>103</v>
      </c>
      <c r="AQ1015" s="147" t="s">
        <v>103</v>
      </c>
      <c r="AR1015" s="147" t="s">
        <v>2000</v>
      </c>
      <c r="AS1015" s="147" t="s">
        <v>103</v>
      </c>
      <c r="AT1015" s="147" t="s">
        <v>103</v>
      </c>
      <c r="AU1015" s="146"/>
      <c r="AV1015" s="212"/>
      <c r="AW1015" s="222" t="str">
        <f aca="false">HYPERLINK(CONCATENATE("http://www.ncbi.nlm.nih.gov/nuccore/",BM1015),BM1015)</f>
        <v>EU495144</v>
      </c>
      <c r="AX1015" s="219" t="str">
        <f aca="false">CONCATENATE(D1015,IF(I1015="","",CONCATENATE(".",I1015)),IF(K1015="","",CONCATENATE(".",K1015)),IF(M1015="","",CONCATENATE(".",M1015)),IF(R1015="","",CONCATENATE(".",R1015)),IF(U1015="","","(*)"))</f>
        <v>3h.FRA.hum</v>
      </c>
      <c r="AY1015" s="170" t="str">
        <f aca="false">CONCATENATE(BM1015,".",BN1015)</f>
        <v>EU495144.TLS40</v>
      </c>
      <c r="AZ1015" s="171" t="str">
        <f aca="false">IF(AV1015="",IF(ISNUMBER(FIND(".",A1015)),LEFT(A1015,FIND(".",A1015)-1),A1015),AV1015)</f>
        <v>EU495144</v>
      </c>
      <c r="BA1015" s="171" t="str">
        <f aca="false">IF(ISNUMBER(FIND("-",AZ1015)),LEFT(AZ1015,FIND("-",AZ1015)-1),AZ1015)</f>
        <v>EU495144</v>
      </c>
      <c r="BB1015" s="170" t="str">
        <f aca="false"> MEGAname &amp; "="</f>
        <v>EU495144=</v>
      </c>
      <c r="BC1015" s="170" t="str">
        <f aca="false">Clear &amp; IF(span ,"Span","out")</f>
        <v>EU495144=out</v>
      </c>
      <c r="BD1015" s="170" t="str">
        <f aca="false">Clear &amp; IF(span, IF(B1015=".","Selected",B1015),"out")</f>
        <v>EU495144=out</v>
      </c>
      <c r="BE1015" s="170" t="str">
        <f aca="false">Clear &amp; Strain</f>
        <v>EU495144=TLS40</v>
      </c>
      <c r="BF1015" s="170" t="str">
        <f aca="false">CONCATENATE(A1015,"=",F1015,". ",AX1015,IF(AB1015="","",CONCATENATE(".",AB1015)))</f>
        <v>EU495144=TLS40. 3h.FRA.hum</v>
      </c>
      <c r="BG1015" s="170" t="str">
        <f aca="false">CONCATENATE(A1015,"=",F1015,". ",AX1015)</f>
        <v>EU495144=TLS40. 3h.FRA.hum</v>
      </c>
      <c r="BH1015" s="170" t="str">
        <f aca="false">CONCATENATE(A1015,"=",AX1015)</f>
        <v>EU495144=3h.FRA.hum</v>
      </c>
      <c r="BI1015" s="170" t="str">
        <f aca="false">CONCATENATE(A1015,"=",ComForSubtype,D1015)</f>
        <v>EU495144=3h</v>
      </c>
      <c r="BJ1015" s="170" t="str">
        <f aca="false">CONCATENATE(A1015,"=",E1015)</f>
        <v>EU495144=3chi</v>
      </c>
      <c r="BK1015" s="170" t="str">
        <f aca="false">CONCATENATE(A1015,"=",C1015)</f>
        <v>EU495144=3</v>
      </c>
      <c r="BL1015" s="170" t="str">
        <f aca="false">CONCATENATE(D1015,"=")</f>
        <v>3h=</v>
      </c>
      <c r="BM1015" s="223" t="str">
        <f aca="false">IF(BA1015="XX","",BA1015)</f>
        <v>EU495144</v>
      </c>
      <c r="BN1015" s="224" t="str">
        <f aca="false">CONCATENATE(IF(F1015="","",F1015),IF(G1015="","",CONCATENATE(" / ",G1015)))</f>
        <v>TLS40</v>
      </c>
      <c r="BO1015" s="225" t="str">
        <f aca="false">AX1015</f>
        <v>3h.FRA.hum</v>
      </c>
      <c r="BP1015" s="226" t="str">
        <f aca="false">IF(V1015="","",V1015)</f>
        <v/>
      </c>
      <c r="BQ1015" s="226" t="str">
        <f aca="false">IF(W1015="","",CONCATENATE(W1015,IF(LEFT(AO1015,1)="s","+","")))</f>
        <v/>
      </c>
      <c r="BR1015" s="226" t="str">
        <f aca="false">IF(X1015="","",CONCATENATE(X1015,IF(LEFT(AQ1015,1)="s","+","")))</f>
        <v/>
      </c>
      <c r="BS1015" s="226" t="str">
        <f aca="false">IF(Y1015="","",CONCATENATE(Y1015,IF(LEFT(AR1015,1)="s","+","")))</f>
        <v>3h+</v>
      </c>
      <c r="BT1015" s="226" t="str">
        <f aca="false">IF(Z1015="","",CONCATENATE(Z1015,IF(LEFT(AS1015,1)="s","+","")))</f>
        <v/>
      </c>
      <c r="BU1015" s="227" t="str">
        <f aca="false">IF(AA1015="","",CONCATENATE(AA1015,IF(LEFT(AT1015,1)="s","+","")))</f>
        <v/>
      </c>
      <c r="BV1015" s="212"/>
      <c r="BW1015" s="177" t="s">
        <v>2463</v>
      </c>
      <c r="BX1015" s="170" t="str">
        <f aca="false">IF(BW1015&lt;&gt;"",IF(ISNUMBER(FIND("=",BW1015)),LEFT(BW1015,FIND("=",BW1015)-1),BW1015),BW1015)</f>
        <v>EU495144</v>
      </c>
      <c r="BY1015" s="170" t="str">
        <f aca="false">IF(BW1015&lt;&gt;"",IF(ISNUMBER(FIND("=",BW1015)),RIGHT(BW1015,LEN(BW1015)-FIND("=",BW1015)),""),"")</f>
        <v>3h</v>
      </c>
      <c r="BZ1015" s="170" t="str">
        <f aca="false">IF(BX1015&lt;&gt;"",IF(ISNUMBER(FIND(".",BX1015)),LEFT(BX1015,FIND(".",BX1015)-1),BX1015),BX1015)</f>
        <v>EU495144</v>
      </c>
      <c r="CA1015" s="170" t="str">
        <f aca="false">IF(BX1015&lt;&gt;"",IF(ISNUMBER(FIND(".",BX1015)),RIGHT(BX1015,LEN(BX1015)-FIND(".",BX1015)),""),"")</f>
        <v/>
      </c>
      <c r="CB1015" s="212"/>
      <c r="CC1015" s="170" t="str">
        <f aca="false">A1015</f>
        <v>EU495144</v>
      </c>
      <c r="CD1015" s="178" t="s">
        <v>339</v>
      </c>
      <c r="CE1015" s="178" t="s">
        <v>340</v>
      </c>
      <c r="CF1015" s="178" t="s">
        <v>341</v>
      </c>
      <c r="CG1015" s="212"/>
      <c r="CH1015" s="179"/>
      <c r="CI1015" s="179"/>
      <c r="CJ1015" s="179"/>
      <c r="CK1015" s="212"/>
      <c r="CL1015" s="212"/>
      <c r="CM1015" s="170" t="str">
        <f aca="false">F1015</f>
        <v>TLS40</v>
      </c>
      <c r="CN1015" s="170" t="str">
        <f aca="false">IF(G1015="","",G1015)</f>
        <v/>
      </c>
      <c r="CO1015" s="170" t="str">
        <f aca="false">CONCATENATE(H1015,":",L1015)</f>
        <v>France:</v>
      </c>
      <c r="CP1015" s="170" t="str">
        <f aca="false">CONCATENATE(IF(Q1015="","",CONCATENATE(Q1015,"-")),IF(P1015="","",CONCATENATE(P1015,"-")),IF(O1015="","",O1015))</f>
        <v/>
      </c>
      <c r="CQ1015" s="170" t="str">
        <f aca="false">IF(N1015="","",N1015)</f>
        <v/>
      </c>
      <c r="CR1015" s="170" t="n">
        <f aca="false">C1015</f>
        <v>3</v>
      </c>
      <c r="CS1015" s="229" t="str">
        <f aca="false">D1015</f>
        <v>3h</v>
      </c>
      <c r="CT1015" s="170" t="str">
        <f aca="false">CONCATENATE(CD1015," strain ",CM1015," ",CL1015,", partial cds")</f>
        <v>Hepatitis E virus strain TLS40 , partial cds</v>
      </c>
    </row>
    <row r="1016" s="146" customFormat="true" ht="11.9" hidden="false" customHeight="true" outlineLevel="0" collapsed="false">
      <c r="A1016" s="154" t="s">
        <v>2464</v>
      </c>
      <c r="B1016" s="147" t="n">
        <v>3</v>
      </c>
      <c r="C1016" s="243" t="n">
        <v>3</v>
      </c>
      <c r="D1016" s="149" t="s">
        <v>2418</v>
      </c>
      <c r="E1016" s="150" t="s">
        <v>949</v>
      </c>
      <c r="F1016" s="154" t="s">
        <v>2446</v>
      </c>
      <c r="G1016" s="212"/>
      <c r="H1016" s="146" t="s">
        <v>758</v>
      </c>
      <c r="I1016" s="153" t="s">
        <v>759</v>
      </c>
      <c r="J1016" s="146" t="s">
        <v>395</v>
      </c>
      <c r="K1016" s="212"/>
      <c r="L1016" s="212"/>
      <c r="M1016" s="157" t="s">
        <v>348</v>
      </c>
      <c r="N1016" s="213"/>
      <c r="O1016" s="160"/>
      <c r="P1016" s="212"/>
      <c r="Q1016" s="212"/>
      <c r="R1016" s="212"/>
      <c r="S1016" s="212"/>
      <c r="T1016" s="214"/>
      <c r="U1016" s="215"/>
      <c r="V1016" s="209"/>
      <c r="W1016" s="217"/>
      <c r="X1016" s="147"/>
      <c r="Y1016" s="209"/>
      <c r="Z1016" s="209"/>
      <c r="AA1016" s="158" t="s">
        <v>2418</v>
      </c>
      <c r="AB1016" s="217"/>
      <c r="AC1016" s="217"/>
      <c r="AD1016" s="209"/>
      <c r="AE1016" s="209"/>
      <c r="AF1016" s="209"/>
      <c r="AG1016" s="166" t="s">
        <v>2060</v>
      </c>
      <c r="AH1016" s="164" t="n">
        <v>6239</v>
      </c>
      <c r="AI1016" s="164" t="n">
        <v>6542</v>
      </c>
      <c r="AJ1016" s="219" t="n">
        <f aca="false">SeqEnd-SeqBeg+1</f>
        <v>304</v>
      </c>
      <c r="AK1016" s="220" t="n">
        <f aca="false">AND( SeqBeg&lt;=Beg  , End &lt;=SeqEnd )</f>
        <v>0</v>
      </c>
      <c r="AL1016" s="166" t="s">
        <v>949</v>
      </c>
      <c r="AM1016" s="212"/>
      <c r="AN1016" s="221"/>
      <c r="AO1016" s="147" t="s">
        <v>103</v>
      </c>
      <c r="AP1016" s="147" t="s">
        <v>103</v>
      </c>
      <c r="AQ1016" s="147" t="s">
        <v>103</v>
      </c>
      <c r="AR1016" s="147" t="s">
        <v>103</v>
      </c>
      <c r="AS1016" s="147" t="s">
        <v>103</v>
      </c>
      <c r="AT1016" s="147" t="s">
        <v>2000</v>
      </c>
      <c r="AV1016" s="212"/>
      <c r="AW1016" s="222" t="str">
        <f aca="false">HYPERLINK(CONCATENATE("http://www.ncbi.nlm.nih.gov/nuccore/",BM1016),BM1016)</f>
        <v>EU495232</v>
      </c>
      <c r="AX1016" s="219" t="str">
        <f aca="false">CONCATENATE(D1016,IF(I1016="","",CONCATENATE(".",I1016)),IF(K1016="","",CONCATENATE(".",K1016)),IF(M1016="","",CONCATENATE(".",M1016)),IF(R1016="","",CONCATENATE(".",R1016)),IF(U1016="","","(*)"))</f>
        <v>3h.FRA.hum</v>
      </c>
      <c r="AY1016" s="170" t="str">
        <f aca="false">CONCATENATE(BM1016,".",BN1016)</f>
        <v>EU495232.TLS40</v>
      </c>
      <c r="AZ1016" s="171" t="str">
        <f aca="false">IF(AV1016="",IF(ISNUMBER(FIND(".",A1016)),LEFT(A1016,FIND(".",A1016)-1),A1016),AV1016)</f>
        <v>EU495232</v>
      </c>
      <c r="BA1016" s="171" t="str">
        <f aca="false">IF(ISNUMBER(FIND("-",AZ1016)),LEFT(AZ1016,FIND("-",AZ1016)-1),AZ1016)</f>
        <v>EU495232</v>
      </c>
      <c r="BB1016" s="170" t="str">
        <f aca="false"> MEGAname &amp; "="</f>
        <v>EU495232=</v>
      </c>
      <c r="BC1016" s="170" t="str">
        <f aca="false">Clear &amp; IF(span ,"Span","out")</f>
        <v>EU495232=out</v>
      </c>
      <c r="BD1016" s="170" t="str">
        <f aca="false">Clear &amp; IF(span, IF(B1016=".","Selected",B1016),"out")</f>
        <v>EU495232=out</v>
      </c>
      <c r="BE1016" s="170" t="str">
        <f aca="false">Clear &amp; Strain</f>
        <v>EU495232=TLS40</v>
      </c>
      <c r="BF1016" s="170" t="str">
        <f aca="false">CONCATENATE(A1016,"=",F1016,". ",AX1016,IF(AB1016="","",CONCATENATE(".",AB1016)))</f>
        <v>EU495232=TLS40. 3h.FRA.hum</v>
      </c>
      <c r="BG1016" s="170" t="str">
        <f aca="false">CONCATENATE(A1016,"=",F1016,". ",AX1016)</f>
        <v>EU495232=TLS40. 3h.FRA.hum</v>
      </c>
      <c r="BH1016" s="170" t="str">
        <f aca="false">CONCATENATE(A1016,"=",AX1016)</f>
        <v>EU495232=3h.FRA.hum</v>
      </c>
      <c r="BI1016" s="170" t="str">
        <f aca="false">CONCATENATE(A1016,"=",ComForSubtype,D1016)</f>
        <v>EU495232=3h</v>
      </c>
      <c r="BJ1016" s="170" t="str">
        <f aca="false">CONCATENATE(A1016,"=",E1016)</f>
        <v>EU495232=3chi</v>
      </c>
      <c r="BK1016" s="170" t="str">
        <f aca="false">CONCATENATE(A1016,"=",C1016)</f>
        <v>EU495232=3</v>
      </c>
      <c r="BL1016" s="170" t="str">
        <f aca="false">CONCATENATE(D1016,"=")</f>
        <v>3h=</v>
      </c>
      <c r="BM1016" s="223" t="str">
        <f aca="false">IF(BA1016="XX","",BA1016)</f>
        <v>EU495232</v>
      </c>
      <c r="BN1016" s="224" t="str">
        <f aca="false">CONCATENATE(IF(F1016="","",F1016),IF(G1016="","",CONCATENATE(" / ",G1016)))</f>
        <v>TLS40</v>
      </c>
      <c r="BO1016" s="225" t="str">
        <f aca="false">AX1016</f>
        <v>3h.FRA.hum</v>
      </c>
      <c r="BP1016" s="226" t="str">
        <f aca="false">IF(V1016="","",V1016)</f>
        <v/>
      </c>
      <c r="BQ1016" s="226" t="str">
        <f aca="false">IF(W1016="","",CONCATENATE(W1016,IF(LEFT(AO1016,1)="s","+","")))</f>
        <v/>
      </c>
      <c r="BR1016" s="226" t="str">
        <f aca="false">IF(X1016="","",CONCATENATE(X1016,IF(LEFT(AQ1016,1)="s","+","")))</f>
        <v/>
      </c>
      <c r="BS1016" s="226" t="str">
        <f aca="false">IF(Y1016="","",CONCATENATE(Y1016,IF(LEFT(AR1016,1)="s","+","")))</f>
        <v/>
      </c>
      <c r="BT1016" s="226" t="str">
        <f aca="false">IF(Z1016="","",CONCATENATE(Z1016,IF(LEFT(AS1016,1)="s","+","")))</f>
        <v/>
      </c>
      <c r="BU1016" s="227" t="str">
        <f aca="false">IF(AA1016="","",CONCATENATE(AA1016,IF(LEFT(AT1016,1)="s","+","")))</f>
        <v>3h+</v>
      </c>
      <c r="BV1016" s="212"/>
      <c r="BW1016" s="177" t="s">
        <v>2465</v>
      </c>
      <c r="BX1016" s="170" t="str">
        <f aca="false">IF(BW1016&lt;&gt;"",IF(ISNUMBER(FIND("=",BW1016)),LEFT(BW1016,FIND("=",BW1016)-1),BW1016),BW1016)</f>
        <v>EU495232</v>
      </c>
      <c r="BY1016" s="170" t="str">
        <f aca="false">IF(BW1016&lt;&gt;"",IF(ISNUMBER(FIND("=",BW1016)),RIGHT(BW1016,LEN(BW1016)-FIND("=",BW1016)),""),"")</f>
        <v>3h</v>
      </c>
      <c r="BZ1016" s="170" t="str">
        <f aca="false">IF(BX1016&lt;&gt;"",IF(ISNUMBER(FIND(".",BX1016)),LEFT(BX1016,FIND(".",BX1016)-1),BX1016),BX1016)</f>
        <v>EU495232</v>
      </c>
      <c r="CA1016" s="170" t="str">
        <f aca="false">IF(BX1016&lt;&gt;"",IF(ISNUMBER(FIND(".",BX1016)),RIGHT(BX1016,LEN(BX1016)-FIND(".",BX1016)),""),"")</f>
        <v/>
      </c>
      <c r="CB1016" s="212"/>
      <c r="CC1016" s="170" t="str">
        <f aca="false">A1016</f>
        <v>EU495232</v>
      </c>
      <c r="CD1016" s="178" t="s">
        <v>339</v>
      </c>
      <c r="CE1016" s="178" t="s">
        <v>340</v>
      </c>
      <c r="CF1016" s="178" t="s">
        <v>341</v>
      </c>
      <c r="CG1016" s="212"/>
      <c r="CH1016" s="179"/>
      <c r="CI1016" s="179"/>
      <c r="CJ1016" s="179"/>
      <c r="CK1016" s="212"/>
      <c r="CL1016" s="212"/>
      <c r="CM1016" s="170" t="str">
        <f aca="false">F1016</f>
        <v>TLS40</v>
      </c>
      <c r="CN1016" s="170" t="str">
        <f aca="false">IF(G1016="","",G1016)</f>
        <v/>
      </c>
      <c r="CO1016" s="170" t="str">
        <f aca="false">CONCATENATE(H1016,":",L1016)</f>
        <v>France:</v>
      </c>
      <c r="CP1016" s="170" t="str">
        <f aca="false">CONCATENATE(IF(Q1016="","",CONCATENATE(Q1016,"-")),IF(P1016="","",CONCATENATE(P1016,"-")),IF(O1016="","",O1016))</f>
        <v/>
      </c>
      <c r="CQ1016" s="170" t="str">
        <f aca="false">IF(N1016="","",N1016)</f>
        <v/>
      </c>
      <c r="CR1016" s="170" t="n">
        <f aca="false">C1016</f>
        <v>3</v>
      </c>
      <c r="CS1016" s="229" t="str">
        <f aca="false">D1016</f>
        <v>3h</v>
      </c>
      <c r="CT1016" s="170" t="str">
        <f aca="false">CONCATENATE(CD1016," strain ",CM1016," ",CL1016,", partial cds")</f>
        <v>Hepatitis E virus strain TLS40 , partial cds</v>
      </c>
    </row>
    <row r="1017" customFormat="false" ht="11.9" hidden="false" customHeight="true" outlineLevel="0" collapsed="false">
      <c r="A1017" s="154" t="s">
        <v>2466</v>
      </c>
      <c r="B1017" s="147" t="n">
        <v>3</v>
      </c>
      <c r="C1017" s="148" t="n">
        <v>3</v>
      </c>
      <c r="D1017" s="149" t="s">
        <v>2418</v>
      </c>
      <c r="E1017" s="150" t="s">
        <v>949</v>
      </c>
      <c r="F1017" s="154" t="s">
        <v>2467</v>
      </c>
      <c r="G1017" s="212"/>
      <c r="H1017" s="146" t="s">
        <v>758</v>
      </c>
      <c r="I1017" s="153" t="s">
        <v>759</v>
      </c>
      <c r="J1017" s="146" t="s">
        <v>395</v>
      </c>
      <c r="K1017" s="212"/>
      <c r="L1017" s="212"/>
      <c r="M1017" s="157" t="s">
        <v>348</v>
      </c>
      <c r="N1017" s="213"/>
      <c r="O1017" s="160"/>
      <c r="P1017" s="212"/>
      <c r="Q1017" s="212"/>
      <c r="R1017" s="212"/>
      <c r="S1017" s="212"/>
      <c r="T1017" s="214"/>
      <c r="U1017" s="215"/>
      <c r="V1017" s="209"/>
      <c r="W1017" s="217"/>
      <c r="X1017" s="209"/>
      <c r="Y1017" s="209"/>
      <c r="Z1017" s="209"/>
      <c r="AA1017" s="158" t="s">
        <v>2418</v>
      </c>
      <c r="AB1017" s="217"/>
      <c r="AC1017" s="217"/>
      <c r="AD1017" s="209"/>
      <c r="AE1017" s="209"/>
      <c r="AF1017" s="209"/>
      <c r="AG1017" s="166" t="s">
        <v>2060</v>
      </c>
      <c r="AH1017" s="164" t="n">
        <v>6294</v>
      </c>
      <c r="AI1017" s="164" t="n">
        <v>6565</v>
      </c>
      <c r="AJ1017" s="219" t="n">
        <f aca="false">SeqEnd-SeqBeg+1</f>
        <v>272</v>
      </c>
      <c r="AK1017" s="220" t="n">
        <f aca="false">AND( SeqBeg&lt;=Beg  , End &lt;=SeqEnd )</f>
        <v>0</v>
      </c>
      <c r="AL1017" s="212"/>
      <c r="AM1017" s="212"/>
      <c r="AN1017" s="221"/>
      <c r="AT1017" s="147" t="s">
        <v>2000</v>
      </c>
      <c r="AU1017" s="146"/>
      <c r="AV1017" s="212"/>
      <c r="AW1017" s="222" t="str">
        <f aca="false">HYPERLINK(CONCATENATE("http://www.ncbi.nlm.nih.gov/nuccore/",BM1017),BM1017)</f>
        <v>HQ682232</v>
      </c>
      <c r="AX1017" s="219" t="str">
        <f aca="false">CONCATENATE(D1017,IF(I1017="","",CONCATENATE(".",I1017)),IF(K1017="","",CONCATENATE(".",K1017)),IF(M1017="","",CONCATENATE(".",M1017)),IF(R1017="","",CONCATENATE(".",R1017)),IF(U1017="","","(*)"))</f>
        <v>3h.FRA.hum</v>
      </c>
      <c r="AY1017" s="170" t="str">
        <f aca="false">CONCATENATE(BM1017,".",BN1017)</f>
        <v>HQ682232.Fr-10Y56</v>
      </c>
      <c r="AZ1017" s="171" t="str">
        <f aca="false">IF(AV1017="",IF(ISNUMBER(FIND(".",A1017)),LEFT(A1017,FIND(".",A1017)-1),A1017),AV1017)</f>
        <v>HQ682232</v>
      </c>
      <c r="BA1017" s="171" t="str">
        <f aca="false">IF(ISNUMBER(FIND("-",AZ1017)),LEFT(AZ1017,FIND("-",AZ1017)-1),AZ1017)</f>
        <v>HQ682232</v>
      </c>
      <c r="BB1017" s="170" t="str">
        <f aca="false"> MEGAname &amp; "="</f>
        <v>HQ682232=</v>
      </c>
      <c r="BC1017" s="170" t="str">
        <f aca="false">Clear &amp; IF(span ,"Span","out")</f>
        <v>HQ682232=out</v>
      </c>
      <c r="BD1017" s="170" t="str">
        <f aca="false">Clear &amp; IF(span, IF(B1017=".","Selected",B1017),"out")</f>
        <v>HQ682232=out</v>
      </c>
      <c r="BE1017" s="170" t="str">
        <f aca="false">Clear &amp; Strain</f>
        <v>HQ682232=Fr-10Y56</v>
      </c>
      <c r="BF1017" s="170" t="str">
        <f aca="false">CONCATENATE(A1017,"=",F1017,". ",AX1017,IF(AB1017="","",CONCATENATE(".",AB1017)))</f>
        <v>HQ682232=Fr-10Y56. 3h.FRA.hum</v>
      </c>
      <c r="BG1017" s="170" t="str">
        <f aca="false">CONCATENATE(A1017,"=",F1017,". ",AX1017)</f>
        <v>HQ682232=Fr-10Y56. 3h.FRA.hum</v>
      </c>
      <c r="BH1017" s="170" t="str">
        <f aca="false">CONCATENATE(A1017,"=",AX1017)</f>
        <v>HQ682232=3h.FRA.hum</v>
      </c>
      <c r="BI1017" s="170" t="str">
        <f aca="false">CONCATENATE(A1017,"=",ComForSubtype,D1017)</f>
        <v>HQ682232=3h</v>
      </c>
      <c r="BJ1017" s="170" t="str">
        <f aca="false">CONCATENATE(A1017,"=",E1017)</f>
        <v>HQ682232=3chi</v>
      </c>
      <c r="BK1017" s="170" t="str">
        <f aca="false">CONCATENATE(A1017,"=",C1017)</f>
        <v>HQ682232=3</v>
      </c>
      <c r="BL1017" s="170" t="str">
        <f aca="false">CONCATENATE(D1017,"=")</f>
        <v>3h=</v>
      </c>
      <c r="BM1017" s="223" t="str">
        <f aca="false">IF(BA1017="XX","",BA1017)</f>
        <v>HQ682232</v>
      </c>
      <c r="BN1017" s="224" t="str">
        <f aca="false">CONCATENATE(IF(F1017="","",F1017),IF(G1017="","",CONCATENATE(" / ",G1017)))</f>
        <v>Fr-10Y56</v>
      </c>
      <c r="BO1017" s="225" t="str">
        <f aca="false">AX1017</f>
        <v>3h.FRA.hum</v>
      </c>
      <c r="BP1017" s="226" t="str">
        <f aca="false">IF(V1017="","",V1017)</f>
        <v/>
      </c>
      <c r="BQ1017" s="226" t="str">
        <f aca="false">IF(W1017="","",CONCATENATE(W1017,IF(LEFT(AO1017,1)="s","+","")))</f>
        <v/>
      </c>
      <c r="BR1017" s="226" t="str">
        <f aca="false">IF(X1017="","",CONCATENATE(X1017,IF(LEFT(AQ1017,1)="s","+","")))</f>
        <v/>
      </c>
      <c r="BS1017" s="226" t="str">
        <f aca="false">IF(Y1017="","",CONCATENATE(Y1017,IF(LEFT(AR1017,1)="s","+","")))</f>
        <v/>
      </c>
      <c r="BT1017" s="226" t="str">
        <f aca="false">IF(Z1017="","",CONCATENATE(Z1017,IF(LEFT(AS1017,1)="s","+","")))</f>
        <v/>
      </c>
      <c r="BU1017" s="227" t="str">
        <f aca="false">IF(AA1017="","",CONCATENATE(AA1017,IF(LEFT(AT1017,1)="s","+","")))</f>
        <v>3h+</v>
      </c>
      <c r="BV1017" s="212"/>
      <c r="BW1017" s="177" t="s">
        <v>2468</v>
      </c>
      <c r="BX1017" s="170" t="str">
        <f aca="false">IF(BW1017&lt;&gt;"",IF(ISNUMBER(FIND("=",BW1017)),LEFT(BW1017,FIND("=",BW1017)-1),BW1017),BW1017)</f>
        <v>HQ682232</v>
      </c>
      <c r="BY1017" s="170" t="str">
        <f aca="false">IF(BW1017&lt;&gt;"",IF(ISNUMBER(FIND("=",BW1017)),RIGHT(BW1017,LEN(BW1017)-FIND("=",BW1017)),""),"")</f>
        <v>3h</v>
      </c>
      <c r="BZ1017" s="170" t="str">
        <f aca="false">IF(BX1017&lt;&gt;"",IF(ISNUMBER(FIND(".",BX1017)),LEFT(BX1017,FIND(".",BX1017)-1),BX1017),BX1017)</f>
        <v>HQ682232</v>
      </c>
      <c r="CA1017" s="170" t="str">
        <f aca="false">IF(BX1017&lt;&gt;"",IF(ISNUMBER(FIND(".",BX1017)),RIGHT(BX1017,LEN(BX1017)-FIND(".",BX1017)),""),"")</f>
        <v/>
      </c>
      <c r="CB1017" s="212"/>
      <c r="CC1017" s="170" t="str">
        <f aca="false">A1017</f>
        <v>HQ682232</v>
      </c>
      <c r="CD1017" s="178" t="s">
        <v>339</v>
      </c>
      <c r="CE1017" s="178" t="s">
        <v>340</v>
      </c>
      <c r="CF1017" s="178" t="s">
        <v>341</v>
      </c>
      <c r="CG1017" s="212"/>
      <c r="CH1017" s="179"/>
      <c r="CI1017" s="179"/>
      <c r="CJ1017" s="179"/>
      <c r="CK1017" s="212"/>
      <c r="CL1017" s="212"/>
      <c r="CM1017" s="170" t="str">
        <f aca="false">F1017</f>
        <v>Fr-10Y56</v>
      </c>
      <c r="CN1017" s="170" t="str">
        <f aca="false">IF(G1017="","",G1017)</f>
        <v/>
      </c>
      <c r="CO1017" s="170" t="str">
        <f aca="false">CONCATENATE(H1017,":",L1017)</f>
        <v>France:</v>
      </c>
      <c r="CP1017" s="170" t="str">
        <f aca="false">CONCATENATE(IF(Q1017="","",CONCATENATE(Q1017,"-")),IF(P1017="","",CONCATENATE(P1017,"-")),IF(O1017="","",O1017))</f>
        <v/>
      </c>
      <c r="CQ1017" s="170" t="str">
        <f aca="false">IF(N1017="","",N1017)</f>
        <v/>
      </c>
      <c r="CR1017" s="228" t="n">
        <f aca="false">C1017</f>
        <v>3</v>
      </c>
      <c r="CS1017" s="229" t="str">
        <f aca="false">D1017</f>
        <v>3h</v>
      </c>
      <c r="CT1017" s="170" t="str">
        <f aca="false">CONCATENATE(CD1017," strain ",CM1017," ",CL1017,", partial cds")</f>
        <v>Hepatitis E virus strain Fr-10Y56 , partial cds</v>
      </c>
    </row>
    <row r="1018" customFormat="false" ht="11.9" hidden="false" customHeight="true" outlineLevel="0" collapsed="false">
      <c r="A1018" s="208" t="s">
        <v>2469</v>
      </c>
      <c r="B1018" s="147" t="n">
        <v>3</v>
      </c>
      <c r="C1018" s="148" t="n">
        <v>3</v>
      </c>
      <c r="D1018" s="149" t="s">
        <v>2418</v>
      </c>
      <c r="E1018" s="150" t="s">
        <v>949</v>
      </c>
      <c r="F1018" s="210" t="s">
        <v>2470</v>
      </c>
      <c r="G1018" s="212"/>
      <c r="H1018" s="146" t="s">
        <v>423</v>
      </c>
      <c r="I1018" s="153" t="s">
        <v>424</v>
      </c>
      <c r="J1018" s="212" t="s">
        <v>425</v>
      </c>
      <c r="K1018" s="212"/>
      <c r="L1018" s="212"/>
      <c r="M1018" s="157" t="s">
        <v>348</v>
      </c>
      <c r="N1018" s="213"/>
      <c r="O1018" s="159" t="n">
        <v>2010</v>
      </c>
      <c r="P1018" s="212"/>
      <c r="Q1018" s="212"/>
      <c r="R1018" s="212"/>
      <c r="S1018" s="212"/>
      <c r="T1018" s="214"/>
      <c r="U1018" s="215"/>
      <c r="V1018" s="209"/>
      <c r="W1018" s="217"/>
      <c r="X1018" s="209"/>
      <c r="Y1018" s="209"/>
      <c r="Z1018" s="209"/>
      <c r="AA1018" s="216"/>
      <c r="AB1018" s="217"/>
      <c r="AC1018" s="163" t="s">
        <v>354</v>
      </c>
      <c r="AD1018" s="209"/>
      <c r="AE1018" s="209"/>
      <c r="AF1018" s="209"/>
      <c r="AG1018" s="218"/>
      <c r="AH1018" s="164" t="n">
        <v>134</v>
      </c>
      <c r="AI1018" s="164" t="n">
        <v>343</v>
      </c>
      <c r="AJ1018" s="219" t="n">
        <f aca="false">SeqEnd-SeqBeg+1</f>
        <v>210</v>
      </c>
      <c r="AK1018" s="220" t="n">
        <f aca="false">AND( SeqBeg&lt;=Beg  , End &lt;=SeqEnd )</f>
        <v>0</v>
      </c>
      <c r="AL1018" s="212"/>
      <c r="AM1018" s="212"/>
      <c r="AN1018" s="221"/>
      <c r="AO1018" s="147" t="s">
        <v>103</v>
      </c>
      <c r="AT1018" s="0"/>
      <c r="AU1018" s="146"/>
      <c r="AV1018" s="212"/>
      <c r="AW1018" s="222" t="str">
        <f aca="false">HYPERLINK(CONCATENATE("http://www.ncbi.nlm.nih.gov/nuccore/",BM1018),BM1018)</f>
        <v>JX880215</v>
      </c>
      <c r="AX1018" s="219" t="str">
        <f aca="false">CONCATENATE(D1018,IF(I1018="","",CONCATENATE(".",I1018)),IF(K1018="","",CONCATENATE(".",K1018)),IF(M1018="","",CONCATENATE(".",M1018)),IF(R1018="","",CONCATENATE(".",R1018)),IF(U1018="","","(*)"))</f>
        <v>3h.URY.hum</v>
      </c>
      <c r="AY1018" s="170" t="str">
        <f aca="false">CONCATENATE(BM1018,".",BN1018)</f>
        <v>JX880215.He_Uy10</v>
      </c>
      <c r="AZ1018" s="171" t="str">
        <f aca="false">IF(AV1018="",IF(ISNUMBER(FIND(".",A1018)),LEFT(A1018,FIND(".",A1018)-1),A1018),AV1018)</f>
        <v>JX880215</v>
      </c>
      <c r="BA1018" s="171" t="str">
        <f aca="false">IF(ISNUMBER(FIND("-",AZ1018)),LEFT(AZ1018,FIND("-",AZ1018)-1),AZ1018)</f>
        <v>JX880215</v>
      </c>
      <c r="BB1018" s="170" t="str">
        <f aca="false"> MEGAname &amp; "="</f>
        <v>JX880215=</v>
      </c>
      <c r="BC1018" s="170" t="str">
        <f aca="false">Clear &amp; IF(span ,"Span","out")</f>
        <v>JX880215=out</v>
      </c>
      <c r="BD1018" s="170" t="str">
        <f aca="false">Clear &amp; IF(span, IF(B1018=".","Selected",B1018),"out")</f>
        <v>JX880215=out</v>
      </c>
      <c r="BE1018" s="170" t="str">
        <f aca="false">Clear &amp; Strain</f>
        <v>JX880215=He_Uy10</v>
      </c>
      <c r="BF1018" s="170" t="str">
        <f aca="false">CONCATENATE(A1018,"=",F1018,". ",AX1018,IF(AB1018="","",CONCATENATE(".",AB1018)))</f>
        <v>JX880215=He_Uy10. 3h.URY.hum</v>
      </c>
      <c r="BG1018" s="170" t="str">
        <f aca="false">CONCATENATE(A1018,"=",F1018,". ",AX1018)</f>
        <v>JX880215=He_Uy10. 3h.URY.hum</v>
      </c>
      <c r="BH1018" s="170" t="str">
        <f aca="false">CONCATENATE(A1018,"=",AX1018)</f>
        <v>JX880215=3h.URY.hum</v>
      </c>
      <c r="BI1018" s="170" t="str">
        <f aca="false">CONCATENATE(A1018,"=",ComForSubtype,D1018)</f>
        <v>JX880215=3h</v>
      </c>
      <c r="BJ1018" s="170" t="str">
        <f aca="false">CONCATENATE(A1018,"=",E1018)</f>
        <v>JX880215=3chi</v>
      </c>
      <c r="BK1018" s="170" t="str">
        <f aca="false">CONCATENATE(A1018,"=",C1018)</f>
        <v>JX880215=3</v>
      </c>
      <c r="BL1018" s="170" t="str">
        <f aca="false">CONCATENATE(D1018,"=")</f>
        <v>3h=</v>
      </c>
      <c r="BM1018" s="223" t="str">
        <f aca="false">IF(BA1018="XX","",BA1018)</f>
        <v>JX880215</v>
      </c>
      <c r="BN1018" s="224" t="str">
        <f aca="false">CONCATENATE(IF(F1018="","",F1018),IF(G1018="","",CONCATENATE(" / ",G1018)))</f>
        <v>He_Uy10</v>
      </c>
      <c r="BO1018" s="225" t="str">
        <f aca="false">AX1018</f>
        <v>3h.URY.hum</v>
      </c>
      <c r="BP1018" s="226" t="str">
        <f aca="false">IF(V1018="","",V1018)</f>
        <v/>
      </c>
      <c r="BQ1018" s="226" t="str">
        <f aca="false">IF(W1018="","",CONCATENATE(W1018,IF(LEFT(AO1018,1)="s","+","")))</f>
        <v/>
      </c>
      <c r="BR1018" s="226" t="str">
        <f aca="false">IF(X1018="","",CONCATENATE(X1018,IF(LEFT(AQ1018,1)="s","+","")))</f>
        <v/>
      </c>
      <c r="BS1018" s="226" t="str">
        <f aca="false">IF(Y1018="","",CONCATENATE(Y1018,IF(LEFT(AR1018,1)="s","+","")))</f>
        <v/>
      </c>
      <c r="BT1018" s="226" t="str">
        <f aca="false">IF(Z1018="","",CONCATENATE(Z1018,IF(LEFT(AS1018,1)="s","+","")))</f>
        <v/>
      </c>
      <c r="BU1018" s="227" t="str">
        <f aca="false">IF(AA1018="","",CONCATENATE(AA1018,IF(LEFT(AT1018,1)="s","+","")))</f>
        <v/>
      </c>
      <c r="BV1018" s="212"/>
      <c r="BW1018" s="177" t="s">
        <v>338</v>
      </c>
      <c r="BX1018" s="170" t="str">
        <f aca="false">IF(BW1018&lt;&gt;"",IF(ISNUMBER(FIND("=",BW1018)),LEFT(BW1018,FIND("=",BW1018)-1),BW1018),BW1018)</f>
        <v>xx</v>
      </c>
      <c r="BY1018" s="170" t="str">
        <f aca="false">IF(BW1018&lt;&gt;"",IF(ISNUMBER(FIND("=",BW1018)),RIGHT(BW1018,LEN(BW1018)-FIND("=",BW1018)),""),"")</f>
        <v>Non_select</v>
      </c>
      <c r="BZ1018" s="170" t="str">
        <f aca="false">IF(BX1018&lt;&gt;"",IF(ISNUMBER(FIND(".",BX1018)),LEFT(BX1018,FIND(".",BX1018)-1),BX1018),BX1018)</f>
        <v>xx</v>
      </c>
      <c r="CA1018" s="170" t="str">
        <f aca="false">IF(BX1018&lt;&gt;"",IF(ISNUMBER(FIND(".",BX1018)),RIGHT(BX1018,LEN(BX1018)-FIND(".",BX1018)),""),"")</f>
        <v/>
      </c>
      <c r="CB1018" s="212"/>
      <c r="CC1018" s="170" t="str">
        <f aca="false">A1018</f>
        <v>JX880215</v>
      </c>
      <c r="CD1018" s="178" t="s">
        <v>339</v>
      </c>
      <c r="CE1018" s="178" t="s">
        <v>340</v>
      </c>
      <c r="CF1018" s="178" t="s">
        <v>341</v>
      </c>
      <c r="CG1018" s="212"/>
      <c r="CH1018" s="212"/>
      <c r="CI1018" s="212"/>
      <c r="CJ1018" s="212"/>
      <c r="CK1018" s="178"/>
      <c r="CL1018" s="212"/>
      <c r="CM1018" s="212"/>
      <c r="CN1018" s="212"/>
      <c r="CO1018" s="212"/>
      <c r="CP1018" s="212"/>
      <c r="CQ1018" s="212"/>
      <c r="CR1018" s="228" t="n">
        <f aca="false">C1018</f>
        <v>3</v>
      </c>
      <c r="CS1018" s="229" t="str">
        <f aca="false">D1018</f>
        <v>3h</v>
      </c>
      <c r="CT1018" s="170" t="str">
        <f aca="false">CONCATENATE(CD1018," strain ",CM1018," ",CL1018,", partial cds")</f>
        <v>Hepatitis E virus strain  , partial cds</v>
      </c>
    </row>
    <row r="1019" customFormat="false" ht="11.9" hidden="false" customHeight="true" outlineLevel="0" collapsed="false">
      <c r="A1019" s="208" t="s">
        <v>2471</v>
      </c>
      <c r="B1019" s="147" t="n">
        <v>3</v>
      </c>
      <c r="C1019" s="148" t="n">
        <v>3</v>
      </c>
      <c r="D1019" s="149" t="s">
        <v>2418</v>
      </c>
      <c r="E1019" s="150" t="s">
        <v>949</v>
      </c>
      <c r="F1019" s="210" t="s">
        <v>2472</v>
      </c>
      <c r="G1019" s="212"/>
      <c r="H1019" s="146" t="s">
        <v>423</v>
      </c>
      <c r="I1019" s="153" t="s">
        <v>424</v>
      </c>
      <c r="J1019" s="212" t="s">
        <v>425</v>
      </c>
      <c r="K1019" s="212"/>
      <c r="L1019" s="212"/>
      <c r="M1019" s="157" t="s">
        <v>348</v>
      </c>
      <c r="N1019" s="213"/>
      <c r="O1019" s="159" t="n">
        <v>2010</v>
      </c>
      <c r="P1019" s="212"/>
      <c r="Q1019" s="212"/>
      <c r="R1019" s="212"/>
      <c r="S1019" s="212"/>
      <c r="T1019" s="214"/>
      <c r="U1019" s="215"/>
      <c r="V1019" s="209"/>
      <c r="W1019" s="217"/>
      <c r="X1019" s="209"/>
      <c r="Y1019" s="209"/>
      <c r="Z1019" s="209"/>
      <c r="AA1019" s="216"/>
      <c r="AB1019" s="217"/>
      <c r="AC1019" s="163" t="s">
        <v>354</v>
      </c>
      <c r="AD1019" s="209"/>
      <c r="AE1019" s="209"/>
      <c r="AF1019" s="209"/>
      <c r="AG1019" s="218"/>
      <c r="AH1019" s="164" t="n">
        <v>134</v>
      </c>
      <c r="AI1019" s="164" t="n">
        <v>343</v>
      </c>
      <c r="AJ1019" s="219" t="n">
        <f aca="false">SeqEnd-SeqBeg+1</f>
        <v>210</v>
      </c>
      <c r="AK1019" s="220" t="n">
        <f aca="false">AND( SeqBeg&lt;=Beg  , End &lt;=SeqEnd )</f>
        <v>0</v>
      </c>
      <c r="AL1019" s="212"/>
      <c r="AM1019" s="212"/>
      <c r="AN1019" s="221"/>
      <c r="AO1019" s="147" t="s">
        <v>103</v>
      </c>
      <c r="AT1019" s="0"/>
      <c r="AU1019" s="146"/>
      <c r="AV1019" s="212"/>
      <c r="AW1019" s="222" t="str">
        <f aca="false">HYPERLINK(CONCATENATE("http://www.ncbi.nlm.nih.gov/nuccore/",BM1019),BM1019)</f>
        <v>JX880216</v>
      </c>
      <c r="AX1019" s="219" t="str">
        <f aca="false">CONCATENATE(D1019,IF(I1019="","",CONCATENATE(".",I1019)),IF(K1019="","",CONCATENATE(".",K1019)),IF(M1019="","",CONCATENATE(".",M1019)),IF(R1019="","",CONCATENATE(".",R1019)),IF(U1019="","","(*)"))</f>
        <v>3h.URY.hum</v>
      </c>
      <c r="AY1019" s="170" t="str">
        <f aca="false">CONCATENATE(BM1019,".",BN1019)</f>
        <v>JX880216.He_Uy11</v>
      </c>
      <c r="AZ1019" s="171" t="str">
        <f aca="false">IF(AV1019="",IF(ISNUMBER(FIND(".",A1019)),LEFT(A1019,FIND(".",A1019)-1),A1019),AV1019)</f>
        <v>JX880216</v>
      </c>
      <c r="BA1019" s="171" t="str">
        <f aca="false">IF(ISNUMBER(FIND("-",AZ1019)),LEFT(AZ1019,FIND("-",AZ1019)-1),AZ1019)</f>
        <v>JX880216</v>
      </c>
      <c r="BB1019" s="170" t="str">
        <f aca="false"> MEGAname &amp; "="</f>
        <v>JX880216=</v>
      </c>
      <c r="BC1019" s="170" t="str">
        <f aca="false">Clear &amp; IF(span ,"Span","out")</f>
        <v>JX880216=out</v>
      </c>
      <c r="BD1019" s="170" t="str">
        <f aca="false">Clear &amp; IF(span, IF(B1019=".","Selected",B1019),"out")</f>
        <v>JX880216=out</v>
      </c>
      <c r="BE1019" s="170" t="str">
        <f aca="false">Clear &amp; Strain</f>
        <v>JX880216=He_Uy11</v>
      </c>
      <c r="BF1019" s="170" t="str">
        <f aca="false">CONCATENATE(A1019,"=",F1019,". ",AX1019,IF(AB1019="","",CONCATENATE(".",AB1019)))</f>
        <v>JX880216=He_Uy11. 3h.URY.hum</v>
      </c>
      <c r="BG1019" s="170" t="str">
        <f aca="false">CONCATENATE(A1019,"=",F1019,". ",AX1019)</f>
        <v>JX880216=He_Uy11. 3h.URY.hum</v>
      </c>
      <c r="BH1019" s="170" t="str">
        <f aca="false">CONCATENATE(A1019,"=",AX1019)</f>
        <v>JX880216=3h.URY.hum</v>
      </c>
      <c r="BI1019" s="170" t="str">
        <f aca="false">CONCATENATE(A1019,"=",ComForSubtype,D1019)</f>
        <v>JX880216=3h</v>
      </c>
      <c r="BJ1019" s="170" t="str">
        <f aca="false">CONCATENATE(A1019,"=",E1019)</f>
        <v>JX880216=3chi</v>
      </c>
      <c r="BK1019" s="170" t="str">
        <f aca="false">CONCATENATE(A1019,"=",C1019)</f>
        <v>JX880216=3</v>
      </c>
      <c r="BL1019" s="170" t="str">
        <f aca="false">CONCATENATE(D1019,"=")</f>
        <v>3h=</v>
      </c>
      <c r="BM1019" s="223" t="str">
        <f aca="false">IF(BA1019="XX","",BA1019)</f>
        <v>JX880216</v>
      </c>
      <c r="BN1019" s="224" t="str">
        <f aca="false">CONCATENATE(IF(F1019="","",F1019),IF(G1019="","",CONCATENATE(" / ",G1019)))</f>
        <v>He_Uy11</v>
      </c>
      <c r="BO1019" s="225" t="str">
        <f aca="false">AX1019</f>
        <v>3h.URY.hum</v>
      </c>
      <c r="BP1019" s="226" t="str">
        <f aca="false">IF(V1019="","",V1019)</f>
        <v/>
      </c>
      <c r="BQ1019" s="226" t="str">
        <f aca="false">IF(W1019="","",CONCATENATE(W1019,IF(LEFT(AO1019,1)="s","+","")))</f>
        <v/>
      </c>
      <c r="BR1019" s="226" t="str">
        <f aca="false">IF(X1019="","",CONCATENATE(X1019,IF(LEFT(AQ1019,1)="s","+","")))</f>
        <v/>
      </c>
      <c r="BS1019" s="226" t="str">
        <f aca="false">IF(Y1019="","",CONCATENATE(Y1019,IF(LEFT(AR1019,1)="s","+","")))</f>
        <v/>
      </c>
      <c r="BT1019" s="226" t="str">
        <f aca="false">IF(Z1019="","",CONCATENATE(Z1019,IF(LEFT(AS1019,1)="s","+","")))</f>
        <v/>
      </c>
      <c r="BU1019" s="227" t="str">
        <f aca="false">IF(AA1019="","",CONCATENATE(AA1019,IF(LEFT(AT1019,1)="s","+","")))</f>
        <v/>
      </c>
      <c r="BV1019" s="212"/>
      <c r="BW1019" s="177" t="s">
        <v>338</v>
      </c>
      <c r="BX1019" s="170" t="str">
        <f aca="false">IF(BW1019&lt;&gt;"",IF(ISNUMBER(FIND("=",BW1019)),LEFT(BW1019,FIND("=",BW1019)-1),BW1019),BW1019)</f>
        <v>xx</v>
      </c>
      <c r="BY1019" s="170" t="str">
        <f aca="false">IF(BW1019&lt;&gt;"",IF(ISNUMBER(FIND("=",BW1019)),RIGHT(BW1019,LEN(BW1019)-FIND("=",BW1019)),""),"")</f>
        <v>Non_select</v>
      </c>
      <c r="BZ1019" s="170" t="str">
        <f aca="false">IF(BX1019&lt;&gt;"",IF(ISNUMBER(FIND(".",BX1019)),LEFT(BX1019,FIND(".",BX1019)-1),BX1019),BX1019)</f>
        <v>xx</v>
      </c>
      <c r="CA1019" s="170" t="str">
        <f aca="false">IF(BX1019&lt;&gt;"",IF(ISNUMBER(FIND(".",BX1019)),RIGHT(BX1019,LEN(BX1019)-FIND(".",BX1019)),""),"")</f>
        <v/>
      </c>
      <c r="CB1019" s="212"/>
      <c r="CC1019" s="170" t="str">
        <f aca="false">A1019</f>
        <v>JX880216</v>
      </c>
      <c r="CD1019" s="178" t="s">
        <v>339</v>
      </c>
      <c r="CE1019" s="178" t="s">
        <v>340</v>
      </c>
      <c r="CF1019" s="178" t="s">
        <v>341</v>
      </c>
      <c r="CG1019" s="212"/>
      <c r="CH1019" s="212"/>
      <c r="CI1019" s="212"/>
      <c r="CJ1019" s="212"/>
      <c r="CK1019" s="178"/>
      <c r="CL1019" s="212"/>
      <c r="CM1019" s="212"/>
      <c r="CN1019" s="212"/>
      <c r="CO1019" s="212"/>
      <c r="CP1019" s="212"/>
      <c r="CQ1019" s="212"/>
      <c r="CR1019" s="228" t="n">
        <f aca="false">C1019</f>
        <v>3</v>
      </c>
      <c r="CS1019" s="229" t="str">
        <f aca="false">D1019</f>
        <v>3h</v>
      </c>
      <c r="CT1019" s="170" t="str">
        <f aca="false">CONCATENATE(CD1019," strain ",CM1019," ",CL1019,", partial cds")</f>
        <v>Hepatitis E virus strain  , partial cds</v>
      </c>
    </row>
    <row r="1020" customFormat="false" ht="11.9" hidden="false" customHeight="true" outlineLevel="0" collapsed="false">
      <c r="A1020" s="208" t="s">
        <v>2473</v>
      </c>
      <c r="B1020" s="147" t="n">
        <v>3</v>
      </c>
      <c r="C1020" s="148" t="n">
        <v>3</v>
      </c>
      <c r="D1020" s="149" t="s">
        <v>2418</v>
      </c>
      <c r="E1020" s="150" t="s">
        <v>949</v>
      </c>
      <c r="F1020" s="210" t="s">
        <v>2474</v>
      </c>
      <c r="G1020" s="212"/>
      <c r="H1020" s="146" t="s">
        <v>423</v>
      </c>
      <c r="I1020" s="153" t="s">
        <v>424</v>
      </c>
      <c r="J1020" s="212" t="s">
        <v>425</v>
      </c>
      <c r="K1020" s="212"/>
      <c r="L1020" s="212"/>
      <c r="M1020" s="157" t="s">
        <v>348</v>
      </c>
      <c r="N1020" s="213"/>
      <c r="O1020" s="159" t="n">
        <v>2010</v>
      </c>
      <c r="P1020" s="212"/>
      <c r="Q1020" s="212"/>
      <c r="R1020" s="212"/>
      <c r="S1020" s="212"/>
      <c r="T1020" s="214"/>
      <c r="U1020" s="215"/>
      <c r="V1020" s="209"/>
      <c r="W1020" s="217"/>
      <c r="X1020" s="209"/>
      <c r="Y1020" s="209"/>
      <c r="Z1020" s="209"/>
      <c r="AA1020" s="216"/>
      <c r="AB1020" s="217"/>
      <c r="AC1020" s="163" t="s">
        <v>354</v>
      </c>
      <c r="AD1020" s="209"/>
      <c r="AE1020" s="209"/>
      <c r="AF1020" s="209"/>
      <c r="AG1020" s="218"/>
      <c r="AH1020" s="164" t="n">
        <v>134</v>
      </c>
      <c r="AI1020" s="164" t="n">
        <v>343</v>
      </c>
      <c r="AJ1020" s="219" t="n">
        <f aca="false">SeqEnd-SeqBeg+1</f>
        <v>210</v>
      </c>
      <c r="AK1020" s="220" t="n">
        <f aca="false">AND( SeqBeg&lt;=Beg  , End &lt;=SeqEnd )</f>
        <v>0</v>
      </c>
      <c r="AL1020" s="212"/>
      <c r="AM1020" s="212"/>
      <c r="AN1020" s="221"/>
      <c r="AO1020" s="147" t="s">
        <v>103</v>
      </c>
      <c r="AT1020" s="0"/>
      <c r="AU1020" s="146"/>
      <c r="AV1020" s="212"/>
      <c r="AW1020" s="222" t="str">
        <f aca="false">HYPERLINK(CONCATENATE("http://www.ncbi.nlm.nih.gov/nuccore/",BM1020),BM1020)</f>
        <v>JX880219</v>
      </c>
      <c r="AX1020" s="219" t="str">
        <f aca="false">CONCATENATE(D1020,IF(I1020="","",CONCATENATE(".",I1020)),IF(K1020="","",CONCATENATE(".",K1020)),IF(M1020="","",CONCATENATE(".",M1020)),IF(R1020="","",CONCATENATE(".",R1020)),IF(U1020="","","(*)"))</f>
        <v>3h.URY.hum</v>
      </c>
      <c r="AY1020" s="170" t="str">
        <f aca="false">CONCATENATE(BM1020,".",BN1020)</f>
        <v>JX880219.He_Uy15</v>
      </c>
      <c r="AZ1020" s="171" t="str">
        <f aca="false">IF(AV1020="",IF(ISNUMBER(FIND(".",A1020)),LEFT(A1020,FIND(".",A1020)-1),A1020),AV1020)</f>
        <v>JX880219</v>
      </c>
      <c r="BA1020" s="171" t="str">
        <f aca="false">IF(ISNUMBER(FIND("-",AZ1020)),LEFT(AZ1020,FIND("-",AZ1020)-1),AZ1020)</f>
        <v>JX880219</v>
      </c>
      <c r="BB1020" s="170" t="str">
        <f aca="false"> MEGAname &amp; "="</f>
        <v>JX880219=</v>
      </c>
      <c r="BC1020" s="170" t="str">
        <f aca="false">Clear &amp; IF(span ,"Span","out")</f>
        <v>JX880219=out</v>
      </c>
      <c r="BD1020" s="170" t="str">
        <f aca="false">Clear &amp; IF(span, IF(B1020=".","Selected",B1020),"out")</f>
        <v>JX880219=out</v>
      </c>
      <c r="BE1020" s="170" t="str">
        <f aca="false">Clear &amp; Strain</f>
        <v>JX880219=He_Uy15</v>
      </c>
      <c r="BF1020" s="170" t="str">
        <f aca="false">CONCATENATE(A1020,"=",F1020,". ",AX1020,IF(AB1020="","",CONCATENATE(".",AB1020)))</f>
        <v>JX880219=He_Uy15. 3h.URY.hum</v>
      </c>
      <c r="BG1020" s="170" t="str">
        <f aca="false">CONCATENATE(A1020,"=",F1020,". ",AX1020)</f>
        <v>JX880219=He_Uy15. 3h.URY.hum</v>
      </c>
      <c r="BH1020" s="170" t="str">
        <f aca="false">CONCATENATE(A1020,"=",AX1020)</f>
        <v>JX880219=3h.URY.hum</v>
      </c>
      <c r="BI1020" s="170" t="str">
        <f aca="false">CONCATENATE(A1020,"=",ComForSubtype,D1020)</f>
        <v>JX880219=3h</v>
      </c>
      <c r="BJ1020" s="170" t="str">
        <f aca="false">CONCATENATE(A1020,"=",E1020)</f>
        <v>JX880219=3chi</v>
      </c>
      <c r="BK1020" s="170" t="str">
        <f aca="false">CONCATENATE(A1020,"=",C1020)</f>
        <v>JX880219=3</v>
      </c>
      <c r="BL1020" s="170" t="str">
        <f aca="false">CONCATENATE(D1020,"=")</f>
        <v>3h=</v>
      </c>
      <c r="BM1020" s="223" t="str">
        <f aca="false">IF(BA1020="XX","",BA1020)</f>
        <v>JX880219</v>
      </c>
      <c r="BN1020" s="224" t="str">
        <f aca="false">CONCATENATE(IF(F1020="","",F1020),IF(G1020="","",CONCATENATE(" / ",G1020)))</f>
        <v>He_Uy15</v>
      </c>
      <c r="BO1020" s="225" t="str">
        <f aca="false">AX1020</f>
        <v>3h.URY.hum</v>
      </c>
      <c r="BP1020" s="226" t="str">
        <f aca="false">IF(V1020="","",V1020)</f>
        <v/>
      </c>
      <c r="BQ1020" s="226" t="str">
        <f aca="false">IF(W1020="","",CONCATENATE(W1020,IF(LEFT(AO1020,1)="s","+","")))</f>
        <v/>
      </c>
      <c r="BR1020" s="226" t="str">
        <f aca="false">IF(X1020="","",CONCATENATE(X1020,IF(LEFT(AQ1020,1)="s","+","")))</f>
        <v/>
      </c>
      <c r="BS1020" s="226" t="str">
        <f aca="false">IF(Y1020="","",CONCATENATE(Y1020,IF(LEFT(AR1020,1)="s","+","")))</f>
        <v/>
      </c>
      <c r="BT1020" s="226" t="str">
        <f aca="false">IF(Z1020="","",CONCATENATE(Z1020,IF(LEFT(AS1020,1)="s","+","")))</f>
        <v/>
      </c>
      <c r="BU1020" s="227" t="str">
        <f aca="false">IF(AA1020="","",CONCATENATE(AA1020,IF(LEFT(AT1020,1)="s","+","")))</f>
        <v/>
      </c>
      <c r="BV1020" s="212"/>
      <c r="BW1020" s="177" t="s">
        <v>338</v>
      </c>
      <c r="BX1020" s="170" t="str">
        <f aca="false">IF(BW1020&lt;&gt;"",IF(ISNUMBER(FIND("=",BW1020)),LEFT(BW1020,FIND("=",BW1020)-1),BW1020),BW1020)</f>
        <v>xx</v>
      </c>
      <c r="BY1020" s="170" t="str">
        <f aca="false">IF(BW1020&lt;&gt;"",IF(ISNUMBER(FIND("=",BW1020)),RIGHT(BW1020,LEN(BW1020)-FIND("=",BW1020)),""),"")</f>
        <v>Non_select</v>
      </c>
      <c r="BZ1020" s="170" t="str">
        <f aca="false">IF(BX1020&lt;&gt;"",IF(ISNUMBER(FIND(".",BX1020)),LEFT(BX1020,FIND(".",BX1020)-1),BX1020),BX1020)</f>
        <v>xx</v>
      </c>
      <c r="CA1020" s="170" t="str">
        <f aca="false">IF(BX1020&lt;&gt;"",IF(ISNUMBER(FIND(".",BX1020)),RIGHT(BX1020,LEN(BX1020)-FIND(".",BX1020)),""),"")</f>
        <v/>
      </c>
      <c r="CB1020" s="212"/>
      <c r="CC1020" s="170" t="str">
        <f aca="false">A1020</f>
        <v>JX880219</v>
      </c>
      <c r="CD1020" s="178" t="s">
        <v>339</v>
      </c>
      <c r="CE1020" s="178" t="s">
        <v>340</v>
      </c>
      <c r="CF1020" s="178" t="s">
        <v>341</v>
      </c>
      <c r="CG1020" s="212"/>
      <c r="CH1020" s="212"/>
      <c r="CI1020" s="212"/>
      <c r="CJ1020" s="212"/>
      <c r="CK1020" s="178"/>
      <c r="CL1020" s="212"/>
      <c r="CM1020" s="212"/>
      <c r="CN1020" s="212"/>
      <c r="CO1020" s="212"/>
      <c r="CP1020" s="212"/>
      <c r="CQ1020" s="212"/>
      <c r="CR1020" s="228" t="n">
        <f aca="false">C1020</f>
        <v>3</v>
      </c>
      <c r="CS1020" s="229" t="str">
        <f aca="false">D1020</f>
        <v>3h</v>
      </c>
      <c r="CT1020" s="170" t="str">
        <f aca="false">CONCATENATE(CD1020," strain ",CM1020," ",CL1020,", partial cds")</f>
        <v>Hepatitis E virus strain  , partial cds</v>
      </c>
    </row>
    <row r="1021" customFormat="false" ht="11.9" hidden="false" customHeight="true" outlineLevel="0" collapsed="false">
      <c r="A1021" s="208" t="s">
        <v>2475</v>
      </c>
      <c r="B1021" s="147" t="n">
        <v>3</v>
      </c>
      <c r="C1021" s="148" t="n">
        <v>3</v>
      </c>
      <c r="D1021" s="149" t="s">
        <v>2418</v>
      </c>
      <c r="E1021" s="150" t="s">
        <v>949</v>
      </c>
      <c r="F1021" s="210" t="s">
        <v>2476</v>
      </c>
      <c r="G1021" s="212"/>
      <c r="H1021" s="146" t="s">
        <v>423</v>
      </c>
      <c r="I1021" s="153" t="s">
        <v>424</v>
      </c>
      <c r="J1021" s="212" t="s">
        <v>425</v>
      </c>
      <c r="K1021" s="212"/>
      <c r="L1021" s="212"/>
      <c r="M1021" s="157" t="s">
        <v>348</v>
      </c>
      <c r="N1021" s="213"/>
      <c r="O1021" s="159" t="n">
        <v>2010</v>
      </c>
      <c r="P1021" s="212"/>
      <c r="Q1021" s="212"/>
      <c r="R1021" s="212"/>
      <c r="S1021" s="212"/>
      <c r="T1021" s="214"/>
      <c r="U1021" s="215"/>
      <c r="V1021" s="209"/>
      <c r="W1021" s="217"/>
      <c r="X1021" s="209"/>
      <c r="Y1021" s="209"/>
      <c r="Z1021" s="209"/>
      <c r="AA1021" s="216"/>
      <c r="AB1021" s="217"/>
      <c r="AC1021" s="163" t="s">
        <v>354</v>
      </c>
      <c r="AD1021" s="209"/>
      <c r="AE1021" s="209"/>
      <c r="AF1021" s="209"/>
      <c r="AG1021" s="218"/>
      <c r="AH1021" s="164" t="n">
        <v>134</v>
      </c>
      <c r="AI1021" s="164" t="n">
        <v>343</v>
      </c>
      <c r="AJ1021" s="219" t="n">
        <f aca="false">SeqEnd-SeqBeg+1</f>
        <v>210</v>
      </c>
      <c r="AK1021" s="220" t="n">
        <f aca="false">AND( SeqBeg&lt;=Beg  , End &lt;=SeqEnd )</f>
        <v>0</v>
      </c>
      <c r="AL1021" s="212"/>
      <c r="AM1021" s="212"/>
      <c r="AN1021" s="221"/>
      <c r="AO1021" s="147" t="s">
        <v>103</v>
      </c>
      <c r="AT1021" s="0"/>
      <c r="AU1021" s="146"/>
      <c r="AV1021" s="212"/>
      <c r="AW1021" s="222" t="str">
        <f aca="false">HYPERLINK(CONCATENATE("http://www.ncbi.nlm.nih.gov/nuccore/",BM1021),BM1021)</f>
        <v>JX880211</v>
      </c>
      <c r="AX1021" s="219" t="str">
        <f aca="false">CONCATENATE(D1021,IF(I1021="","",CONCATENATE(".",I1021)),IF(K1021="","",CONCATENATE(".",K1021)),IF(M1021="","",CONCATENATE(".",M1021)),IF(R1021="","",CONCATENATE(".",R1021)),IF(U1021="","","(*)"))</f>
        <v>3h.URY.hum</v>
      </c>
      <c r="AY1021" s="170" t="str">
        <f aca="false">CONCATENATE(BM1021,".",BN1021)</f>
        <v>JX880211.He_Uy3</v>
      </c>
      <c r="AZ1021" s="171" t="str">
        <f aca="false">IF(AV1021="",IF(ISNUMBER(FIND(".",A1021)),LEFT(A1021,FIND(".",A1021)-1),A1021),AV1021)</f>
        <v>JX880211</v>
      </c>
      <c r="BA1021" s="171" t="str">
        <f aca="false">IF(ISNUMBER(FIND("-",AZ1021)),LEFT(AZ1021,FIND("-",AZ1021)-1),AZ1021)</f>
        <v>JX880211</v>
      </c>
      <c r="BB1021" s="170" t="str">
        <f aca="false"> MEGAname &amp; "="</f>
        <v>JX880211=</v>
      </c>
      <c r="BC1021" s="170" t="str">
        <f aca="false">Clear &amp; IF(span ,"Span","out")</f>
        <v>JX880211=out</v>
      </c>
      <c r="BD1021" s="170" t="str">
        <f aca="false">Clear &amp; IF(span, IF(B1021=".","Selected",B1021),"out")</f>
        <v>JX880211=out</v>
      </c>
      <c r="BE1021" s="170" t="str">
        <f aca="false">Clear &amp; Strain</f>
        <v>JX880211=He_Uy3</v>
      </c>
      <c r="BF1021" s="170" t="str">
        <f aca="false">CONCATENATE(A1021,"=",F1021,". ",AX1021,IF(AB1021="","",CONCATENATE(".",AB1021)))</f>
        <v>JX880211=He_Uy3. 3h.URY.hum</v>
      </c>
      <c r="BG1021" s="170" t="str">
        <f aca="false">CONCATENATE(A1021,"=",F1021,". ",AX1021)</f>
        <v>JX880211=He_Uy3. 3h.URY.hum</v>
      </c>
      <c r="BH1021" s="170" t="str">
        <f aca="false">CONCATENATE(A1021,"=",AX1021)</f>
        <v>JX880211=3h.URY.hum</v>
      </c>
      <c r="BI1021" s="170" t="str">
        <f aca="false">CONCATENATE(A1021,"=",ComForSubtype,D1021)</f>
        <v>JX880211=3h</v>
      </c>
      <c r="BJ1021" s="170" t="str">
        <f aca="false">CONCATENATE(A1021,"=",E1021)</f>
        <v>JX880211=3chi</v>
      </c>
      <c r="BK1021" s="170" t="str">
        <f aca="false">CONCATENATE(A1021,"=",C1021)</f>
        <v>JX880211=3</v>
      </c>
      <c r="BL1021" s="170" t="str">
        <f aca="false">CONCATENATE(D1021,"=")</f>
        <v>3h=</v>
      </c>
      <c r="BM1021" s="223" t="str">
        <f aca="false">IF(BA1021="XX","",BA1021)</f>
        <v>JX880211</v>
      </c>
      <c r="BN1021" s="224" t="str">
        <f aca="false">CONCATENATE(IF(F1021="","",F1021),IF(G1021="","",CONCATENATE(" / ",G1021)))</f>
        <v>He_Uy3</v>
      </c>
      <c r="BO1021" s="225" t="str">
        <f aca="false">AX1021</f>
        <v>3h.URY.hum</v>
      </c>
      <c r="BP1021" s="226" t="str">
        <f aca="false">IF(V1021="","",V1021)</f>
        <v/>
      </c>
      <c r="BQ1021" s="226" t="str">
        <f aca="false">IF(W1021="","",CONCATENATE(W1021,IF(LEFT(AO1021,1)="s","+","")))</f>
        <v/>
      </c>
      <c r="BR1021" s="226" t="str">
        <f aca="false">IF(X1021="","",CONCATENATE(X1021,IF(LEFT(AQ1021,1)="s","+","")))</f>
        <v/>
      </c>
      <c r="BS1021" s="226" t="str">
        <f aca="false">IF(Y1021="","",CONCATENATE(Y1021,IF(LEFT(AR1021,1)="s","+","")))</f>
        <v/>
      </c>
      <c r="BT1021" s="226" t="str">
        <f aca="false">IF(Z1021="","",CONCATENATE(Z1021,IF(LEFT(AS1021,1)="s","+","")))</f>
        <v/>
      </c>
      <c r="BU1021" s="227" t="str">
        <f aca="false">IF(AA1021="","",CONCATENATE(AA1021,IF(LEFT(AT1021,1)="s","+","")))</f>
        <v/>
      </c>
      <c r="BV1021" s="212"/>
      <c r="BW1021" s="177" t="s">
        <v>338</v>
      </c>
      <c r="BX1021" s="170" t="str">
        <f aca="false">IF(BW1021&lt;&gt;"",IF(ISNUMBER(FIND("=",BW1021)),LEFT(BW1021,FIND("=",BW1021)-1),BW1021),BW1021)</f>
        <v>xx</v>
      </c>
      <c r="BY1021" s="170" t="str">
        <f aca="false">IF(BW1021&lt;&gt;"",IF(ISNUMBER(FIND("=",BW1021)),RIGHT(BW1021,LEN(BW1021)-FIND("=",BW1021)),""),"")</f>
        <v>Non_select</v>
      </c>
      <c r="BZ1021" s="170" t="str">
        <f aca="false">IF(BX1021&lt;&gt;"",IF(ISNUMBER(FIND(".",BX1021)),LEFT(BX1021,FIND(".",BX1021)-1),BX1021),BX1021)</f>
        <v>xx</v>
      </c>
      <c r="CA1021" s="170" t="str">
        <f aca="false">IF(BX1021&lt;&gt;"",IF(ISNUMBER(FIND(".",BX1021)),RIGHT(BX1021,LEN(BX1021)-FIND(".",BX1021)),""),"")</f>
        <v/>
      </c>
      <c r="CB1021" s="212"/>
      <c r="CC1021" s="170" t="str">
        <f aca="false">A1021</f>
        <v>JX880211</v>
      </c>
      <c r="CD1021" s="178" t="s">
        <v>339</v>
      </c>
      <c r="CE1021" s="178" t="s">
        <v>340</v>
      </c>
      <c r="CF1021" s="178" t="s">
        <v>341</v>
      </c>
      <c r="CG1021" s="212"/>
      <c r="CH1021" s="212"/>
      <c r="CI1021" s="212"/>
      <c r="CJ1021" s="212"/>
      <c r="CK1021" s="178"/>
      <c r="CL1021" s="212"/>
      <c r="CM1021" s="212"/>
      <c r="CN1021" s="212"/>
      <c r="CO1021" s="212"/>
      <c r="CP1021" s="212"/>
      <c r="CQ1021" s="212"/>
      <c r="CR1021" s="228" t="n">
        <f aca="false">C1021</f>
        <v>3</v>
      </c>
      <c r="CS1021" s="229" t="str">
        <f aca="false">D1021</f>
        <v>3h</v>
      </c>
      <c r="CT1021" s="170" t="str">
        <f aca="false">CONCATENATE(CD1021," strain ",CM1021," ",CL1021,", partial cds")</f>
        <v>Hepatitis E virus strain  , partial cds</v>
      </c>
    </row>
    <row r="1022" customFormat="false" ht="11.9" hidden="false" customHeight="true" outlineLevel="0" collapsed="false">
      <c r="A1022" s="208" t="s">
        <v>2477</v>
      </c>
      <c r="B1022" s="147" t="n">
        <v>3</v>
      </c>
      <c r="C1022" s="148" t="n">
        <v>3</v>
      </c>
      <c r="D1022" s="149" t="s">
        <v>2418</v>
      </c>
      <c r="E1022" s="150" t="s">
        <v>949</v>
      </c>
      <c r="F1022" s="210" t="s">
        <v>2478</v>
      </c>
      <c r="G1022" s="212"/>
      <c r="H1022" s="146" t="s">
        <v>423</v>
      </c>
      <c r="I1022" s="153" t="s">
        <v>424</v>
      </c>
      <c r="J1022" s="212" t="s">
        <v>425</v>
      </c>
      <c r="K1022" s="212"/>
      <c r="L1022" s="212"/>
      <c r="M1022" s="157" t="s">
        <v>348</v>
      </c>
      <c r="N1022" s="213"/>
      <c r="O1022" s="159" t="n">
        <v>2010</v>
      </c>
      <c r="P1022" s="212"/>
      <c r="Q1022" s="212"/>
      <c r="R1022" s="212"/>
      <c r="S1022" s="212"/>
      <c r="T1022" s="214"/>
      <c r="U1022" s="215"/>
      <c r="V1022" s="209"/>
      <c r="W1022" s="217"/>
      <c r="X1022" s="209"/>
      <c r="Y1022" s="209"/>
      <c r="Z1022" s="209"/>
      <c r="AA1022" s="216"/>
      <c r="AB1022" s="217"/>
      <c r="AC1022" s="163" t="s">
        <v>354</v>
      </c>
      <c r="AD1022" s="209"/>
      <c r="AE1022" s="209"/>
      <c r="AF1022" s="209"/>
      <c r="AG1022" s="218"/>
      <c r="AH1022" s="164" t="n">
        <v>134</v>
      </c>
      <c r="AI1022" s="164" t="n">
        <v>343</v>
      </c>
      <c r="AJ1022" s="219" t="n">
        <f aca="false">SeqEnd-SeqBeg+1</f>
        <v>210</v>
      </c>
      <c r="AK1022" s="220" t="n">
        <f aca="false">AND( SeqBeg&lt;=Beg  , End &lt;=SeqEnd )</f>
        <v>0</v>
      </c>
      <c r="AL1022" s="212"/>
      <c r="AM1022" s="212"/>
      <c r="AN1022" s="221"/>
      <c r="AO1022" s="147" t="s">
        <v>103</v>
      </c>
      <c r="AT1022" s="0"/>
      <c r="AU1022" s="146"/>
      <c r="AV1022" s="212"/>
      <c r="AW1022" s="222" t="str">
        <f aca="false">HYPERLINK(CONCATENATE("http://www.ncbi.nlm.nih.gov/nuccore/",BM1022),BM1022)</f>
        <v>JX880212</v>
      </c>
      <c r="AX1022" s="219" t="str">
        <f aca="false">CONCATENATE(D1022,IF(I1022="","",CONCATENATE(".",I1022)),IF(K1022="","",CONCATENATE(".",K1022)),IF(M1022="","",CONCATENATE(".",M1022)),IF(R1022="","",CONCATENATE(".",R1022)),IF(U1022="","","(*)"))</f>
        <v>3h.URY.hum</v>
      </c>
      <c r="AY1022" s="170" t="str">
        <f aca="false">CONCATENATE(BM1022,".",BN1022)</f>
        <v>JX880212.He_Uy4</v>
      </c>
      <c r="AZ1022" s="171" t="str">
        <f aca="false">IF(AV1022="",IF(ISNUMBER(FIND(".",A1022)),LEFT(A1022,FIND(".",A1022)-1),A1022),AV1022)</f>
        <v>JX880212</v>
      </c>
      <c r="BA1022" s="171" t="str">
        <f aca="false">IF(ISNUMBER(FIND("-",AZ1022)),LEFT(AZ1022,FIND("-",AZ1022)-1),AZ1022)</f>
        <v>JX880212</v>
      </c>
      <c r="BB1022" s="170" t="str">
        <f aca="false"> MEGAname &amp; "="</f>
        <v>JX880212=</v>
      </c>
      <c r="BC1022" s="170" t="str">
        <f aca="false">Clear &amp; IF(span ,"Span","out")</f>
        <v>JX880212=out</v>
      </c>
      <c r="BD1022" s="170" t="str">
        <f aca="false">Clear &amp; IF(span, IF(B1022=".","Selected",B1022),"out")</f>
        <v>JX880212=out</v>
      </c>
      <c r="BE1022" s="170" t="str">
        <f aca="false">Clear &amp; Strain</f>
        <v>JX880212=He_Uy4</v>
      </c>
      <c r="BF1022" s="170" t="str">
        <f aca="false">CONCATENATE(A1022,"=",F1022,". ",AX1022,IF(AB1022="","",CONCATENATE(".",AB1022)))</f>
        <v>JX880212=He_Uy4. 3h.URY.hum</v>
      </c>
      <c r="BG1022" s="170" t="str">
        <f aca="false">CONCATENATE(A1022,"=",F1022,". ",AX1022)</f>
        <v>JX880212=He_Uy4. 3h.URY.hum</v>
      </c>
      <c r="BH1022" s="170" t="str">
        <f aca="false">CONCATENATE(A1022,"=",AX1022)</f>
        <v>JX880212=3h.URY.hum</v>
      </c>
      <c r="BI1022" s="170" t="str">
        <f aca="false">CONCATENATE(A1022,"=",ComForSubtype,D1022)</f>
        <v>JX880212=3h</v>
      </c>
      <c r="BJ1022" s="170" t="str">
        <f aca="false">CONCATENATE(A1022,"=",E1022)</f>
        <v>JX880212=3chi</v>
      </c>
      <c r="BK1022" s="170" t="str">
        <f aca="false">CONCATENATE(A1022,"=",C1022)</f>
        <v>JX880212=3</v>
      </c>
      <c r="BL1022" s="170" t="str">
        <f aca="false">CONCATENATE(D1022,"=")</f>
        <v>3h=</v>
      </c>
      <c r="BM1022" s="223" t="str">
        <f aca="false">IF(BA1022="XX","",BA1022)</f>
        <v>JX880212</v>
      </c>
      <c r="BN1022" s="224" t="str">
        <f aca="false">CONCATENATE(IF(F1022="","",F1022),IF(G1022="","",CONCATENATE(" / ",G1022)))</f>
        <v>He_Uy4</v>
      </c>
      <c r="BO1022" s="225" t="str">
        <f aca="false">AX1022</f>
        <v>3h.URY.hum</v>
      </c>
      <c r="BP1022" s="226" t="str">
        <f aca="false">IF(V1022="","",V1022)</f>
        <v/>
      </c>
      <c r="BQ1022" s="226" t="str">
        <f aca="false">IF(W1022="","",CONCATENATE(W1022,IF(LEFT(AO1022,1)="s","+","")))</f>
        <v/>
      </c>
      <c r="BR1022" s="226" t="str">
        <f aca="false">IF(X1022="","",CONCATENATE(X1022,IF(LEFT(AQ1022,1)="s","+","")))</f>
        <v/>
      </c>
      <c r="BS1022" s="226" t="str">
        <f aca="false">IF(Y1022="","",CONCATENATE(Y1022,IF(LEFT(AR1022,1)="s","+","")))</f>
        <v/>
      </c>
      <c r="BT1022" s="226" t="str">
        <f aca="false">IF(Z1022="","",CONCATENATE(Z1022,IF(LEFT(AS1022,1)="s","+","")))</f>
        <v/>
      </c>
      <c r="BU1022" s="227" t="str">
        <f aca="false">IF(AA1022="","",CONCATENATE(AA1022,IF(LEFT(AT1022,1)="s","+","")))</f>
        <v/>
      </c>
      <c r="BV1022" s="212"/>
      <c r="BW1022" s="177" t="s">
        <v>338</v>
      </c>
      <c r="BX1022" s="170" t="str">
        <f aca="false">IF(BW1022&lt;&gt;"",IF(ISNUMBER(FIND("=",BW1022)),LEFT(BW1022,FIND("=",BW1022)-1),BW1022),BW1022)</f>
        <v>xx</v>
      </c>
      <c r="BY1022" s="170" t="str">
        <f aca="false">IF(BW1022&lt;&gt;"",IF(ISNUMBER(FIND("=",BW1022)),RIGHT(BW1022,LEN(BW1022)-FIND("=",BW1022)),""),"")</f>
        <v>Non_select</v>
      </c>
      <c r="BZ1022" s="170" t="str">
        <f aca="false">IF(BX1022&lt;&gt;"",IF(ISNUMBER(FIND(".",BX1022)),LEFT(BX1022,FIND(".",BX1022)-1),BX1022),BX1022)</f>
        <v>xx</v>
      </c>
      <c r="CA1022" s="170" t="str">
        <f aca="false">IF(BX1022&lt;&gt;"",IF(ISNUMBER(FIND(".",BX1022)),RIGHT(BX1022,LEN(BX1022)-FIND(".",BX1022)),""),"")</f>
        <v/>
      </c>
      <c r="CB1022" s="212"/>
      <c r="CC1022" s="170" t="str">
        <f aca="false">A1022</f>
        <v>JX880212</v>
      </c>
      <c r="CD1022" s="178" t="s">
        <v>339</v>
      </c>
      <c r="CE1022" s="178" t="s">
        <v>340</v>
      </c>
      <c r="CF1022" s="178" t="s">
        <v>341</v>
      </c>
      <c r="CG1022" s="212"/>
      <c r="CH1022" s="212"/>
      <c r="CI1022" s="212"/>
      <c r="CJ1022" s="212"/>
      <c r="CK1022" s="178"/>
      <c r="CL1022" s="212"/>
      <c r="CM1022" s="212"/>
      <c r="CN1022" s="212"/>
      <c r="CO1022" s="212"/>
      <c r="CP1022" s="212"/>
      <c r="CQ1022" s="212"/>
      <c r="CR1022" s="228" t="n">
        <f aca="false">C1022</f>
        <v>3</v>
      </c>
      <c r="CS1022" s="229" t="str">
        <f aca="false">D1022</f>
        <v>3h</v>
      </c>
      <c r="CT1022" s="170" t="str">
        <f aca="false">CONCATENATE(CD1022," strain ",CM1022," ",CL1022,", partial cds")</f>
        <v>Hepatitis E virus strain  , partial cds</v>
      </c>
    </row>
    <row r="1023" customFormat="false" ht="11.9" hidden="false" customHeight="true" outlineLevel="0" collapsed="false">
      <c r="A1023" s="208" t="s">
        <v>2479</v>
      </c>
      <c r="B1023" s="147" t="n">
        <v>3</v>
      </c>
      <c r="C1023" s="148" t="n">
        <v>3</v>
      </c>
      <c r="D1023" s="149" t="s">
        <v>2418</v>
      </c>
      <c r="E1023" s="150" t="s">
        <v>949</v>
      </c>
      <c r="F1023" s="210" t="s">
        <v>2478</v>
      </c>
      <c r="G1023" s="212"/>
      <c r="H1023" s="146" t="s">
        <v>423</v>
      </c>
      <c r="I1023" s="153" t="s">
        <v>424</v>
      </c>
      <c r="J1023" s="212" t="s">
        <v>425</v>
      </c>
      <c r="K1023" s="212"/>
      <c r="L1023" s="212"/>
      <c r="M1023" s="157" t="s">
        <v>348</v>
      </c>
      <c r="N1023" s="213"/>
      <c r="O1023" s="159" t="n">
        <v>2010</v>
      </c>
      <c r="P1023" s="212"/>
      <c r="Q1023" s="212"/>
      <c r="R1023" s="212"/>
      <c r="S1023" s="212"/>
      <c r="T1023" s="214"/>
      <c r="U1023" s="215"/>
      <c r="V1023" s="209"/>
      <c r="W1023" s="217"/>
      <c r="X1023" s="209"/>
      <c r="Y1023" s="209"/>
      <c r="Z1023" s="209"/>
      <c r="AA1023" s="216"/>
      <c r="AB1023" s="217"/>
      <c r="AC1023" s="163" t="s">
        <v>354</v>
      </c>
      <c r="AD1023" s="209"/>
      <c r="AE1023" s="209"/>
      <c r="AF1023" s="209"/>
      <c r="AG1023" s="218"/>
      <c r="AH1023" s="164" t="n">
        <v>134</v>
      </c>
      <c r="AI1023" s="164" t="n">
        <v>343</v>
      </c>
      <c r="AJ1023" s="219" t="n">
        <f aca="false">SeqEnd-SeqBeg+1</f>
        <v>210</v>
      </c>
      <c r="AK1023" s="220" t="n">
        <f aca="false">AND( SeqBeg&lt;=Beg  , End &lt;=SeqEnd )</f>
        <v>0</v>
      </c>
      <c r="AL1023" s="212"/>
      <c r="AM1023" s="212"/>
      <c r="AN1023" s="221"/>
      <c r="AO1023" s="147" t="s">
        <v>103</v>
      </c>
      <c r="AT1023" s="0"/>
      <c r="AU1023" s="146"/>
      <c r="AV1023" s="212"/>
      <c r="AW1023" s="222" t="str">
        <f aca="false">HYPERLINK(CONCATENATE("http://www.ncbi.nlm.nih.gov/nuccore/",BM1023),BM1023)</f>
        <v>JX880213</v>
      </c>
      <c r="AX1023" s="219" t="str">
        <f aca="false">CONCATENATE(D1023,IF(I1023="","",CONCATENATE(".",I1023)),IF(K1023="","",CONCATENATE(".",K1023)),IF(M1023="","",CONCATENATE(".",M1023)),IF(R1023="","",CONCATENATE(".",R1023)),IF(U1023="","","(*)"))</f>
        <v>3h.URY.hum</v>
      </c>
      <c r="AY1023" s="170" t="str">
        <f aca="false">CONCATENATE(BM1023,".",BN1023)</f>
        <v>JX880213.He_Uy4</v>
      </c>
      <c r="AZ1023" s="171" t="str">
        <f aca="false">IF(AV1023="",IF(ISNUMBER(FIND(".",A1023)),LEFT(A1023,FIND(".",A1023)-1),A1023),AV1023)</f>
        <v>JX880213</v>
      </c>
      <c r="BA1023" s="171" t="str">
        <f aca="false">IF(ISNUMBER(FIND("-",AZ1023)),LEFT(AZ1023,FIND("-",AZ1023)-1),AZ1023)</f>
        <v>JX880213</v>
      </c>
      <c r="BB1023" s="170" t="str">
        <f aca="false"> MEGAname &amp; "="</f>
        <v>JX880213=</v>
      </c>
      <c r="BC1023" s="170" t="str">
        <f aca="false">Clear &amp; IF(span ,"Span","out")</f>
        <v>JX880213=out</v>
      </c>
      <c r="BD1023" s="170" t="str">
        <f aca="false">Clear &amp; IF(span, IF(B1023=".","Selected",B1023),"out")</f>
        <v>JX880213=out</v>
      </c>
      <c r="BE1023" s="170" t="str">
        <f aca="false">Clear &amp; Strain</f>
        <v>JX880213=He_Uy4</v>
      </c>
      <c r="BF1023" s="170" t="str">
        <f aca="false">CONCATENATE(A1023,"=",F1023,". ",AX1023,IF(AB1023="","",CONCATENATE(".",AB1023)))</f>
        <v>JX880213=He_Uy4. 3h.URY.hum</v>
      </c>
      <c r="BG1023" s="170" t="str">
        <f aca="false">CONCATENATE(A1023,"=",F1023,". ",AX1023)</f>
        <v>JX880213=He_Uy4. 3h.URY.hum</v>
      </c>
      <c r="BH1023" s="170" t="str">
        <f aca="false">CONCATENATE(A1023,"=",AX1023)</f>
        <v>JX880213=3h.URY.hum</v>
      </c>
      <c r="BI1023" s="170" t="str">
        <f aca="false">CONCATENATE(A1023,"=",ComForSubtype,D1023)</f>
        <v>JX880213=3h</v>
      </c>
      <c r="BJ1023" s="170" t="str">
        <f aca="false">CONCATENATE(A1023,"=",E1023)</f>
        <v>JX880213=3chi</v>
      </c>
      <c r="BK1023" s="170" t="str">
        <f aca="false">CONCATENATE(A1023,"=",C1023)</f>
        <v>JX880213=3</v>
      </c>
      <c r="BL1023" s="170" t="str">
        <f aca="false">CONCATENATE(D1023,"=")</f>
        <v>3h=</v>
      </c>
      <c r="BM1023" s="223" t="str">
        <f aca="false">IF(BA1023="XX","",BA1023)</f>
        <v>JX880213</v>
      </c>
      <c r="BN1023" s="224" t="str">
        <f aca="false">CONCATENATE(IF(F1023="","",F1023),IF(G1023="","",CONCATENATE(" / ",G1023)))</f>
        <v>He_Uy4</v>
      </c>
      <c r="BO1023" s="225" t="str">
        <f aca="false">AX1023</f>
        <v>3h.URY.hum</v>
      </c>
      <c r="BP1023" s="226" t="str">
        <f aca="false">IF(V1023="","",V1023)</f>
        <v/>
      </c>
      <c r="BQ1023" s="226" t="str">
        <f aca="false">IF(W1023="","",CONCATENATE(W1023,IF(LEFT(AO1023,1)="s","+","")))</f>
        <v/>
      </c>
      <c r="BR1023" s="226" t="str">
        <f aca="false">IF(X1023="","",CONCATENATE(X1023,IF(LEFT(AQ1023,1)="s","+","")))</f>
        <v/>
      </c>
      <c r="BS1023" s="226" t="str">
        <f aca="false">IF(Y1023="","",CONCATENATE(Y1023,IF(LEFT(AR1023,1)="s","+","")))</f>
        <v/>
      </c>
      <c r="BT1023" s="226" t="str">
        <f aca="false">IF(Z1023="","",CONCATENATE(Z1023,IF(LEFT(AS1023,1)="s","+","")))</f>
        <v/>
      </c>
      <c r="BU1023" s="227" t="str">
        <f aca="false">IF(AA1023="","",CONCATENATE(AA1023,IF(LEFT(AT1023,1)="s","+","")))</f>
        <v/>
      </c>
      <c r="BV1023" s="212"/>
      <c r="BW1023" s="177" t="s">
        <v>338</v>
      </c>
      <c r="BX1023" s="170" t="str">
        <f aca="false">IF(BW1023&lt;&gt;"",IF(ISNUMBER(FIND("=",BW1023)),LEFT(BW1023,FIND("=",BW1023)-1),BW1023),BW1023)</f>
        <v>xx</v>
      </c>
      <c r="BY1023" s="170" t="str">
        <f aca="false">IF(BW1023&lt;&gt;"",IF(ISNUMBER(FIND("=",BW1023)),RIGHT(BW1023,LEN(BW1023)-FIND("=",BW1023)),""),"")</f>
        <v>Non_select</v>
      </c>
      <c r="BZ1023" s="170" t="str">
        <f aca="false">IF(BX1023&lt;&gt;"",IF(ISNUMBER(FIND(".",BX1023)),LEFT(BX1023,FIND(".",BX1023)-1),BX1023),BX1023)</f>
        <v>xx</v>
      </c>
      <c r="CA1023" s="170" t="str">
        <f aca="false">IF(BX1023&lt;&gt;"",IF(ISNUMBER(FIND(".",BX1023)),RIGHT(BX1023,LEN(BX1023)-FIND(".",BX1023)),""),"")</f>
        <v/>
      </c>
      <c r="CB1023" s="212"/>
      <c r="CC1023" s="170" t="str">
        <f aca="false">A1023</f>
        <v>JX880213</v>
      </c>
      <c r="CD1023" s="178" t="s">
        <v>339</v>
      </c>
      <c r="CE1023" s="178" t="s">
        <v>340</v>
      </c>
      <c r="CF1023" s="178" t="s">
        <v>341</v>
      </c>
      <c r="CG1023" s="212"/>
      <c r="CH1023" s="212"/>
      <c r="CI1023" s="212"/>
      <c r="CJ1023" s="212"/>
      <c r="CK1023" s="178"/>
      <c r="CL1023" s="212"/>
      <c r="CM1023" s="212"/>
      <c r="CN1023" s="212"/>
      <c r="CO1023" s="212"/>
      <c r="CP1023" s="212"/>
      <c r="CQ1023" s="212"/>
      <c r="CR1023" s="228" t="n">
        <f aca="false">C1023</f>
        <v>3</v>
      </c>
      <c r="CS1023" s="229" t="str">
        <f aca="false">D1023</f>
        <v>3h</v>
      </c>
      <c r="CT1023" s="170" t="str">
        <f aca="false">CONCATENATE(CD1023," strain ",CM1023," ",CL1023,", partial cds")</f>
        <v>Hepatitis E virus strain  , partial cds</v>
      </c>
    </row>
    <row r="1024" customFormat="false" ht="11.9" hidden="false" customHeight="true" outlineLevel="0" collapsed="false">
      <c r="A1024" s="208" t="s">
        <v>2480</v>
      </c>
      <c r="B1024" s="147" t="n">
        <v>3</v>
      </c>
      <c r="C1024" s="148" t="n">
        <v>3</v>
      </c>
      <c r="D1024" s="149" t="s">
        <v>2418</v>
      </c>
      <c r="E1024" s="150" t="s">
        <v>949</v>
      </c>
      <c r="F1024" s="210" t="s">
        <v>2481</v>
      </c>
      <c r="G1024" s="212"/>
      <c r="H1024" s="146" t="s">
        <v>423</v>
      </c>
      <c r="I1024" s="153" t="s">
        <v>424</v>
      </c>
      <c r="J1024" s="212" t="s">
        <v>425</v>
      </c>
      <c r="K1024" s="212"/>
      <c r="L1024" s="212"/>
      <c r="M1024" s="157" t="s">
        <v>348</v>
      </c>
      <c r="N1024" s="213"/>
      <c r="O1024" s="159" t="n">
        <v>2010</v>
      </c>
      <c r="P1024" s="212"/>
      <c r="Q1024" s="212"/>
      <c r="R1024" s="212"/>
      <c r="S1024" s="212"/>
      <c r="T1024" s="214"/>
      <c r="U1024" s="215"/>
      <c r="V1024" s="209"/>
      <c r="W1024" s="217"/>
      <c r="X1024" s="209"/>
      <c r="Y1024" s="209"/>
      <c r="Z1024" s="209"/>
      <c r="AA1024" s="216"/>
      <c r="AB1024" s="217"/>
      <c r="AC1024" s="163" t="s">
        <v>354</v>
      </c>
      <c r="AD1024" s="209"/>
      <c r="AE1024" s="209"/>
      <c r="AF1024" s="209"/>
      <c r="AG1024" s="218"/>
      <c r="AH1024" s="164" t="n">
        <v>134</v>
      </c>
      <c r="AI1024" s="164" t="n">
        <v>343</v>
      </c>
      <c r="AJ1024" s="219" t="n">
        <f aca="false">SeqEnd-SeqBeg+1</f>
        <v>210</v>
      </c>
      <c r="AK1024" s="220" t="n">
        <f aca="false">AND( SeqBeg&lt;=Beg  , End &lt;=SeqEnd )</f>
        <v>0</v>
      </c>
      <c r="AL1024" s="212"/>
      <c r="AM1024" s="212"/>
      <c r="AN1024" s="221"/>
      <c r="AO1024" s="147" t="s">
        <v>103</v>
      </c>
      <c r="AT1024" s="0"/>
      <c r="AU1024" s="146"/>
      <c r="AV1024" s="212"/>
      <c r="AW1024" s="222" t="str">
        <f aca="false">HYPERLINK(CONCATENATE("http://www.ncbi.nlm.nih.gov/nuccore/",BM1024),BM1024)</f>
        <v>JX880214</v>
      </c>
      <c r="AX1024" s="219" t="str">
        <f aca="false">CONCATENATE(D1024,IF(I1024="","",CONCATENATE(".",I1024)),IF(K1024="","",CONCATENATE(".",K1024)),IF(M1024="","",CONCATENATE(".",M1024)),IF(R1024="","",CONCATENATE(".",R1024)),IF(U1024="","","(*)"))</f>
        <v>3h.URY.hum</v>
      </c>
      <c r="AY1024" s="170" t="str">
        <f aca="false">CONCATENATE(BM1024,".",BN1024)</f>
        <v>JX880214.He_Uy8</v>
      </c>
      <c r="AZ1024" s="171" t="str">
        <f aca="false">IF(AV1024="",IF(ISNUMBER(FIND(".",A1024)),LEFT(A1024,FIND(".",A1024)-1),A1024),AV1024)</f>
        <v>JX880214</v>
      </c>
      <c r="BA1024" s="171" t="str">
        <f aca="false">IF(ISNUMBER(FIND("-",AZ1024)),LEFT(AZ1024,FIND("-",AZ1024)-1),AZ1024)</f>
        <v>JX880214</v>
      </c>
      <c r="BB1024" s="170" t="str">
        <f aca="false"> MEGAname &amp; "="</f>
        <v>JX880214=</v>
      </c>
      <c r="BC1024" s="170" t="str">
        <f aca="false">Clear &amp; IF(span ,"Span","out")</f>
        <v>JX880214=out</v>
      </c>
      <c r="BD1024" s="170" t="str">
        <f aca="false">Clear &amp; IF(span, IF(B1024=".","Selected",B1024),"out")</f>
        <v>JX880214=out</v>
      </c>
      <c r="BE1024" s="170" t="str">
        <f aca="false">Clear &amp; Strain</f>
        <v>JX880214=He_Uy8</v>
      </c>
      <c r="BF1024" s="170" t="str">
        <f aca="false">CONCATENATE(A1024,"=",F1024,". ",AX1024,IF(AB1024="","",CONCATENATE(".",AB1024)))</f>
        <v>JX880214=He_Uy8. 3h.URY.hum</v>
      </c>
      <c r="BG1024" s="170" t="str">
        <f aca="false">CONCATENATE(A1024,"=",F1024,". ",AX1024)</f>
        <v>JX880214=He_Uy8. 3h.URY.hum</v>
      </c>
      <c r="BH1024" s="170" t="str">
        <f aca="false">CONCATENATE(A1024,"=",AX1024)</f>
        <v>JX880214=3h.URY.hum</v>
      </c>
      <c r="BI1024" s="170" t="str">
        <f aca="false">CONCATENATE(A1024,"=",ComForSubtype,D1024)</f>
        <v>JX880214=3h</v>
      </c>
      <c r="BJ1024" s="170" t="str">
        <f aca="false">CONCATENATE(A1024,"=",E1024)</f>
        <v>JX880214=3chi</v>
      </c>
      <c r="BK1024" s="170" t="str">
        <f aca="false">CONCATENATE(A1024,"=",C1024)</f>
        <v>JX880214=3</v>
      </c>
      <c r="BL1024" s="170" t="str">
        <f aca="false">CONCATENATE(D1024,"=")</f>
        <v>3h=</v>
      </c>
      <c r="BM1024" s="223" t="str">
        <f aca="false">IF(BA1024="XX","",BA1024)</f>
        <v>JX880214</v>
      </c>
      <c r="BN1024" s="224" t="str">
        <f aca="false">CONCATENATE(IF(F1024="","",F1024),IF(G1024="","",CONCATENATE(" / ",G1024)))</f>
        <v>He_Uy8</v>
      </c>
      <c r="BO1024" s="225" t="str">
        <f aca="false">AX1024</f>
        <v>3h.URY.hum</v>
      </c>
      <c r="BP1024" s="226" t="str">
        <f aca="false">IF(V1024="","",V1024)</f>
        <v/>
      </c>
      <c r="BQ1024" s="226" t="str">
        <f aca="false">IF(W1024="","",CONCATENATE(W1024,IF(LEFT(AO1024,1)="s","+","")))</f>
        <v/>
      </c>
      <c r="BR1024" s="226" t="str">
        <f aca="false">IF(X1024="","",CONCATENATE(X1024,IF(LEFT(AQ1024,1)="s","+","")))</f>
        <v/>
      </c>
      <c r="BS1024" s="226" t="str">
        <f aca="false">IF(Y1024="","",CONCATENATE(Y1024,IF(LEFT(AR1024,1)="s","+","")))</f>
        <v/>
      </c>
      <c r="BT1024" s="226" t="str">
        <f aca="false">IF(Z1024="","",CONCATENATE(Z1024,IF(LEFT(AS1024,1)="s","+","")))</f>
        <v/>
      </c>
      <c r="BU1024" s="227" t="str">
        <f aca="false">IF(AA1024="","",CONCATENATE(AA1024,IF(LEFT(AT1024,1)="s","+","")))</f>
        <v/>
      </c>
      <c r="BV1024" s="212"/>
      <c r="BW1024" s="177" t="s">
        <v>338</v>
      </c>
      <c r="BX1024" s="170" t="str">
        <f aca="false">IF(BW1024&lt;&gt;"",IF(ISNUMBER(FIND("=",BW1024)),LEFT(BW1024,FIND("=",BW1024)-1),BW1024),BW1024)</f>
        <v>xx</v>
      </c>
      <c r="BY1024" s="170" t="str">
        <f aca="false">IF(BW1024&lt;&gt;"",IF(ISNUMBER(FIND("=",BW1024)),RIGHT(BW1024,LEN(BW1024)-FIND("=",BW1024)),""),"")</f>
        <v>Non_select</v>
      </c>
      <c r="BZ1024" s="170" t="str">
        <f aca="false">IF(BX1024&lt;&gt;"",IF(ISNUMBER(FIND(".",BX1024)),LEFT(BX1024,FIND(".",BX1024)-1),BX1024),BX1024)</f>
        <v>xx</v>
      </c>
      <c r="CA1024" s="170" t="str">
        <f aca="false">IF(BX1024&lt;&gt;"",IF(ISNUMBER(FIND(".",BX1024)),RIGHT(BX1024,LEN(BX1024)-FIND(".",BX1024)),""),"")</f>
        <v/>
      </c>
      <c r="CB1024" s="212"/>
      <c r="CC1024" s="170" t="str">
        <f aca="false">A1024</f>
        <v>JX880214</v>
      </c>
      <c r="CD1024" s="178" t="s">
        <v>339</v>
      </c>
      <c r="CE1024" s="178" t="s">
        <v>340</v>
      </c>
      <c r="CF1024" s="178" t="s">
        <v>341</v>
      </c>
      <c r="CG1024" s="212"/>
      <c r="CH1024" s="212"/>
      <c r="CI1024" s="212"/>
      <c r="CJ1024" s="212"/>
      <c r="CK1024" s="178"/>
      <c r="CL1024" s="212"/>
      <c r="CM1024" s="212"/>
      <c r="CN1024" s="212"/>
      <c r="CO1024" s="212"/>
      <c r="CP1024" s="212"/>
      <c r="CQ1024" s="212"/>
      <c r="CR1024" s="228" t="n">
        <f aca="false">C1024</f>
        <v>3</v>
      </c>
      <c r="CS1024" s="229" t="str">
        <f aca="false">D1024</f>
        <v>3h</v>
      </c>
      <c r="CT1024" s="170" t="str">
        <f aca="false">CONCATENATE(CD1024," strain ",CM1024," ",CL1024,", partial cds")</f>
        <v>Hepatitis E virus strain  , partial cds</v>
      </c>
    </row>
    <row r="1025" customFormat="false" ht="11.9" hidden="false" customHeight="true" outlineLevel="0" collapsed="false">
      <c r="A1025" s="154" t="s">
        <v>2482</v>
      </c>
      <c r="B1025" s="147" t="n">
        <v>3</v>
      </c>
      <c r="C1025" s="243" t="n">
        <v>3</v>
      </c>
      <c r="D1025" s="149" t="s">
        <v>2418</v>
      </c>
      <c r="E1025" s="150" t="s">
        <v>949</v>
      </c>
      <c r="F1025" s="154" t="s">
        <v>2483</v>
      </c>
      <c r="G1025" s="212"/>
      <c r="H1025" s="146" t="s">
        <v>405</v>
      </c>
      <c r="I1025" s="153" t="s">
        <v>412</v>
      </c>
      <c r="J1025" s="146" t="s">
        <v>395</v>
      </c>
      <c r="K1025" s="212"/>
      <c r="L1025" s="212"/>
      <c r="M1025" s="157" t="s">
        <v>380</v>
      </c>
      <c r="N1025" s="213"/>
      <c r="O1025" s="160"/>
      <c r="P1025" s="212"/>
      <c r="Q1025" s="212"/>
      <c r="R1025" s="146" t="s">
        <v>74</v>
      </c>
      <c r="T1025" s="214"/>
      <c r="U1025" s="215"/>
      <c r="V1025" s="209"/>
      <c r="AA1025" s="250" t="s">
        <v>2484</v>
      </c>
      <c r="AB1025" s="217"/>
      <c r="AC1025" s="217"/>
      <c r="AG1025" s="166" t="s">
        <v>511</v>
      </c>
      <c r="AH1025" s="164" t="n">
        <v>6543</v>
      </c>
      <c r="AI1025" s="164" t="n">
        <v>6739</v>
      </c>
      <c r="AJ1025" s="219" t="n">
        <f aca="false">SeqEnd-SeqBeg+1</f>
        <v>197</v>
      </c>
      <c r="AK1025" s="220" t="n">
        <f aca="false">AND( SeqBeg&lt;=Beg  , End &lt;=SeqEnd )</f>
        <v>0</v>
      </c>
      <c r="AL1025" s="212"/>
      <c r="AM1025" s="212"/>
      <c r="AN1025" s="221"/>
      <c r="AT1025" s="147" t="s">
        <v>419</v>
      </c>
      <c r="AU1025" s="146"/>
      <c r="AV1025" s="212"/>
      <c r="AW1025" s="222" t="str">
        <f aca="false">HYPERLINK(CONCATENATE("http://www.ncbi.nlm.nih.gov/nuccore/",BM1025),BM1025)</f>
        <v>EU035811</v>
      </c>
      <c r="AX1025" s="219" t="str">
        <f aca="false">CONCATENATE(D1025,IF(I1025="","",CONCATENATE(".",I1025)),IF(K1025="","",CONCATENATE(".",K1025)),IF(M1025="","",CONCATENATE(".",M1025)),IF(R1025="","",CONCATENATE(".",R1025)),IF(U1025="","","(*)"))</f>
        <v>3h.DEU.wb.FIRA</v>
      </c>
      <c r="AY1025" s="170" t="str">
        <f aca="false">CONCATENATE(BM1025,".",BN1025)</f>
        <v>EU035811.108S</v>
      </c>
      <c r="AZ1025" s="171" t="str">
        <f aca="false">IF(AV1025="",IF(ISNUMBER(FIND(".",A1025)),LEFT(A1025,FIND(".",A1025)-1),A1025),AV1025)</f>
        <v>EU035811</v>
      </c>
      <c r="BA1025" s="171" t="str">
        <f aca="false">IF(ISNUMBER(FIND("-",AZ1025)),LEFT(AZ1025,FIND("-",AZ1025)-1),AZ1025)</f>
        <v>EU035811</v>
      </c>
      <c r="BB1025" s="170" t="str">
        <f aca="false"> MEGAname &amp; "="</f>
        <v>EU035811=</v>
      </c>
      <c r="BC1025" s="170" t="str">
        <f aca="false">Clear &amp; IF(span ,"Span","out")</f>
        <v>EU035811=out</v>
      </c>
      <c r="BD1025" s="170" t="str">
        <f aca="false">Clear &amp; IF(span, IF(B1025=".","Selected",B1025),"out")</f>
        <v>EU035811=out</v>
      </c>
      <c r="BE1025" s="170" t="str">
        <f aca="false">Clear &amp; Strain</f>
        <v>EU035811=108S</v>
      </c>
      <c r="BF1025" s="170" t="str">
        <f aca="false">CONCATENATE(A1025,"=",F1025,". ",AX1025,IF(AB1025="","",CONCATENATE(".",AB1025)))</f>
        <v>EU035811=108S. 3h.DEU.wb.FIRA</v>
      </c>
      <c r="BG1025" s="170" t="str">
        <f aca="false">CONCATENATE(A1025,"=",F1025,". ",AX1025)</f>
        <v>EU035811=108S. 3h.DEU.wb.FIRA</v>
      </c>
      <c r="BH1025" s="170" t="str">
        <f aca="false">CONCATENATE(A1025,"=",AX1025)</f>
        <v>EU035811=3h.DEU.wb.FIRA</v>
      </c>
      <c r="BI1025" s="170" t="str">
        <f aca="false">CONCATENATE(A1025,"=",ComForSubtype,D1025)</f>
        <v>EU035811=3h</v>
      </c>
      <c r="BJ1025" s="170" t="str">
        <f aca="false">CONCATENATE(A1025,"=",E1025)</f>
        <v>EU035811=3chi</v>
      </c>
      <c r="BK1025" s="170" t="str">
        <f aca="false">CONCATENATE(A1025,"=",C1025)</f>
        <v>EU035811=3</v>
      </c>
      <c r="BL1025" s="170" t="str">
        <f aca="false">CONCATENATE(D1025,"=")</f>
        <v>3h=</v>
      </c>
      <c r="BM1025" s="223" t="str">
        <f aca="false">IF(BA1025="XX","",BA1025)</f>
        <v>EU035811</v>
      </c>
      <c r="BN1025" s="224" t="str">
        <f aca="false">CONCATENATE(IF(F1025="","",F1025),IF(G1025="","",CONCATENATE(" / ",G1025)))</f>
        <v>108S</v>
      </c>
      <c r="BO1025" s="225" t="str">
        <f aca="false">AX1025</f>
        <v>3h.DEU.wb.FIRA</v>
      </c>
      <c r="BP1025" s="226" t="str">
        <f aca="false">IF(V1025="","",V1025)</f>
        <v/>
      </c>
      <c r="BQ1025" s="226" t="str">
        <f aca="false">IF(W1025="","",CONCATENATE(W1025,IF(LEFT(AO1025,1)="s","+","")))</f>
        <v/>
      </c>
      <c r="BR1025" s="226" t="str">
        <f aca="false">IF(X1025="","",CONCATENATE(X1025,IF(LEFT(AQ1025,1)="s","+","")))</f>
        <v/>
      </c>
      <c r="BS1025" s="226" t="str">
        <f aca="false">IF(Y1025="","",CONCATENATE(Y1025,IF(LEFT(AR1025,1)="s","+","")))</f>
        <v/>
      </c>
      <c r="BT1025" s="226" t="str">
        <f aca="false">IF(Z1025="","",CONCATENATE(Z1025,IF(LEFT(AS1025,1)="s","+","")))</f>
        <v/>
      </c>
      <c r="BU1025" s="227" t="str">
        <f aca="false">IF(AA1025="","",CONCATENATE(AA1025,IF(LEFT(AT1025,1)="s","+","")))</f>
        <v>3hc</v>
      </c>
      <c r="BV1025" s="212"/>
      <c r="BW1025" s="177" t="s">
        <v>2485</v>
      </c>
      <c r="BX1025" s="170" t="str">
        <f aca="false">IF(BW1025&lt;&gt;"",IF(ISNUMBER(FIND("=",BW1025)),LEFT(BW1025,FIND("=",BW1025)-1),BW1025),BW1025)</f>
        <v>EU035811</v>
      </c>
      <c r="BY1025" s="170" t="str">
        <f aca="false">IF(BW1025&lt;&gt;"",IF(ISNUMBER(FIND("=",BW1025)),RIGHT(BW1025,LEN(BW1025)-FIND("=",BW1025)),""),"")</f>
        <v>3h</v>
      </c>
      <c r="BZ1025" s="170" t="str">
        <f aca="false">IF(BX1025&lt;&gt;"",IF(ISNUMBER(FIND(".",BX1025)),LEFT(BX1025,FIND(".",BX1025)-1),BX1025),BX1025)</f>
        <v>EU035811</v>
      </c>
      <c r="CA1025" s="170" t="str">
        <f aca="false">IF(BX1025&lt;&gt;"",IF(ISNUMBER(FIND(".",BX1025)),RIGHT(BX1025,LEN(BX1025)-FIND(".",BX1025)),""),"")</f>
        <v/>
      </c>
      <c r="CB1025" s="212"/>
      <c r="CC1025" s="170" t="str">
        <f aca="false">A1025</f>
        <v>EU035811</v>
      </c>
      <c r="CD1025" s="178" t="s">
        <v>339</v>
      </c>
      <c r="CE1025" s="178" t="s">
        <v>340</v>
      </c>
      <c r="CF1025" s="178" t="s">
        <v>341</v>
      </c>
      <c r="CG1025" s="212"/>
      <c r="CH1025" s="212"/>
      <c r="CI1025" s="212"/>
      <c r="CJ1025" s="212"/>
      <c r="CK1025" s="178"/>
      <c r="CL1025" s="212"/>
      <c r="CM1025" s="212"/>
      <c r="CN1025" s="212"/>
      <c r="CO1025" s="212"/>
      <c r="CP1025" s="212"/>
      <c r="CQ1025" s="212"/>
      <c r="CR1025" s="170" t="n">
        <f aca="false">C1025</f>
        <v>3</v>
      </c>
      <c r="CS1025" s="229" t="str">
        <f aca="false">D1025</f>
        <v>3h</v>
      </c>
      <c r="CT1025" s="170" t="str">
        <f aca="false">CONCATENATE(CD1025," strain ",CM1025," ",CL1025,", partial cds")</f>
        <v>Hepatitis E virus strain  , partial cds</v>
      </c>
    </row>
    <row r="1026" customFormat="false" ht="11.9" hidden="false" customHeight="true" outlineLevel="0" collapsed="false">
      <c r="A1026" s="154" t="s">
        <v>2486</v>
      </c>
      <c r="B1026" s="147" t="n">
        <v>3</v>
      </c>
      <c r="C1026" s="243" t="n">
        <v>3</v>
      </c>
      <c r="D1026" s="149" t="s">
        <v>2418</v>
      </c>
      <c r="E1026" s="150" t="s">
        <v>949</v>
      </c>
      <c r="F1026" s="154" t="s">
        <v>2487</v>
      </c>
      <c r="G1026" s="212"/>
      <c r="H1026" s="146" t="s">
        <v>405</v>
      </c>
      <c r="I1026" s="153" t="s">
        <v>412</v>
      </c>
      <c r="J1026" s="146" t="s">
        <v>395</v>
      </c>
      <c r="K1026" s="212"/>
      <c r="L1026" s="212"/>
      <c r="M1026" s="157" t="s">
        <v>380</v>
      </c>
      <c r="N1026" s="213"/>
      <c r="O1026" s="160"/>
      <c r="P1026" s="212"/>
      <c r="Q1026" s="212"/>
      <c r="R1026" s="146" t="s">
        <v>74</v>
      </c>
      <c r="T1026" s="214"/>
      <c r="U1026" s="215"/>
      <c r="V1026" s="209"/>
      <c r="W1026" s="217"/>
      <c r="Y1026" s="147"/>
      <c r="AA1026" s="250" t="s">
        <v>2484</v>
      </c>
      <c r="AB1026" s="217"/>
      <c r="AC1026" s="217"/>
      <c r="AG1026" s="166" t="s">
        <v>511</v>
      </c>
      <c r="AH1026" s="164" t="n">
        <v>6543</v>
      </c>
      <c r="AI1026" s="164" t="n">
        <v>6739</v>
      </c>
      <c r="AJ1026" s="219" t="n">
        <f aca="false">SeqEnd-SeqBeg+1</f>
        <v>197</v>
      </c>
      <c r="AK1026" s="220" t="n">
        <f aca="false">AND( SeqBeg&lt;=Beg  , End &lt;=SeqEnd )</f>
        <v>0</v>
      </c>
      <c r="AL1026" s="212"/>
      <c r="AM1026" s="212"/>
      <c r="AN1026" s="221"/>
      <c r="AT1026" s="147" t="s">
        <v>419</v>
      </c>
      <c r="AU1026" s="146"/>
      <c r="AV1026" s="212"/>
      <c r="AW1026" s="222" t="str">
        <f aca="false">HYPERLINK(CONCATENATE("http://www.ncbi.nlm.nih.gov/nuccore/",BM1026),BM1026)</f>
        <v>EU035815</v>
      </c>
      <c r="AX1026" s="219" t="str">
        <f aca="false">CONCATENATE(D1026,IF(I1026="","",CONCATENATE(".",I1026)),IF(K1026="","",CONCATENATE(".",K1026)),IF(M1026="","",CONCATENATE(".",M1026)),IF(R1026="","",CONCATENATE(".",R1026)),IF(U1026="","","(*)"))</f>
        <v>3h.DEU.wb.FIRA</v>
      </c>
      <c r="AY1026" s="170" t="str">
        <f aca="false">CONCATENATE(BM1026,".",BN1026)</f>
        <v>EU035815.12464E</v>
      </c>
      <c r="AZ1026" s="171" t="str">
        <f aca="false">IF(AV1026="",IF(ISNUMBER(FIND(".",A1026)),LEFT(A1026,FIND(".",A1026)-1),A1026),AV1026)</f>
        <v>EU035815</v>
      </c>
      <c r="BA1026" s="171" t="str">
        <f aca="false">IF(ISNUMBER(FIND("-",AZ1026)),LEFT(AZ1026,FIND("-",AZ1026)-1),AZ1026)</f>
        <v>EU035815</v>
      </c>
      <c r="BB1026" s="170" t="str">
        <f aca="false"> MEGAname &amp; "="</f>
        <v>EU035815=</v>
      </c>
      <c r="BC1026" s="170" t="str">
        <f aca="false">Clear &amp; IF(span ,"Span","out")</f>
        <v>EU035815=out</v>
      </c>
      <c r="BD1026" s="170" t="str">
        <f aca="false">Clear &amp; IF(span, IF(B1026=".","Selected",B1026),"out")</f>
        <v>EU035815=out</v>
      </c>
      <c r="BE1026" s="170" t="str">
        <f aca="false">Clear &amp; Strain</f>
        <v>EU035815=12464E</v>
      </c>
      <c r="BF1026" s="170" t="str">
        <f aca="false">CONCATENATE(A1026,"=",F1026,". ",AX1026,IF(AB1026="","",CONCATENATE(".",AB1026)))</f>
        <v>EU035815=12464E. 3h.DEU.wb.FIRA</v>
      </c>
      <c r="BG1026" s="170" t="str">
        <f aca="false">CONCATENATE(A1026,"=",F1026,". ",AX1026)</f>
        <v>EU035815=12464E. 3h.DEU.wb.FIRA</v>
      </c>
      <c r="BH1026" s="170" t="str">
        <f aca="false">CONCATENATE(A1026,"=",AX1026)</f>
        <v>EU035815=3h.DEU.wb.FIRA</v>
      </c>
      <c r="BI1026" s="170" t="str">
        <f aca="false">CONCATENATE(A1026,"=",ComForSubtype,D1026)</f>
        <v>EU035815=3h</v>
      </c>
      <c r="BJ1026" s="170" t="str">
        <f aca="false">CONCATENATE(A1026,"=",E1026)</f>
        <v>EU035815=3chi</v>
      </c>
      <c r="BK1026" s="170" t="str">
        <f aca="false">CONCATENATE(A1026,"=",C1026)</f>
        <v>EU035815=3</v>
      </c>
      <c r="BL1026" s="170" t="str">
        <f aca="false">CONCATENATE(D1026,"=")</f>
        <v>3h=</v>
      </c>
      <c r="BM1026" s="223" t="str">
        <f aca="false">IF(BA1026="XX","",BA1026)</f>
        <v>EU035815</v>
      </c>
      <c r="BN1026" s="224" t="str">
        <f aca="false">CONCATENATE(IF(F1026="","",F1026),IF(G1026="","",CONCATENATE(" / ",G1026)))</f>
        <v>12464E</v>
      </c>
      <c r="BO1026" s="225" t="str">
        <f aca="false">AX1026</f>
        <v>3h.DEU.wb.FIRA</v>
      </c>
      <c r="BP1026" s="226" t="str">
        <f aca="false">IF(V1026="","",V1026)</f>
        <v/>
      </c>
      <c r="BQ1026" s="226" t="str">
        <f aca="false">IF(W1026="","",CONCATENATE(W1026,IF(LEFT(AO1026,1)="s","+","")))</f>
        <v/>
      </c>
      <c r="BR1026" s="226" t="str">
        <f aca="false">IF(X1026="","",CONCATENATE(X1026,IF(LEFT(AQ1026,1)="s","+","")))</f>
        <v/>
      </c>
      <c r="BS1026" s="226" t="str">
        <f aca="false">IF(Y1026="","",CONCATENATE(Y1026,IF(LEFT(AR1026,1)="s","+","")))</f>
        <v/>
      </c>
      <c r="BT1026" s="226" t="str">
        <f aca="false">IF(Z1026="","",CONCATENATE(Z1026,IF(LEFT(AS1026,1)="s","+","")))</f>
        <v/>
      </c>
      <c r="BU1026" s="227" t="str">
        <f aca="false">IF(AA1026="","",CONCATENATE(AA1026,IF(LEFT(AT1026,1)="s","+","")))</f>
        <v>3hc</v>
      </c>
      <c r="BV1026" s="212"/>
      <c r="BW1026" s="177" t="s">
        <v>2488</v>
      </c>
      <c r="BX1026" s="170" t="str">
        <f aca="false">IF(BW1026&lt;&gt;"",IF(ISNUMBER(FIND("=",BW1026)),LEFT(BW1026,FIND("=",BW1026)-1),BW1026),BW1026)</f>
        <v>EU035815</v>
      </c>
      <c r="BY1026" s="170" t="str">
        <f aca="false">IF(BW1026&lt;&gt;"",IF(ISNUMBER(FIND("=",BW1026)),RIGHT(BW1026,LEN(BW1026)-FIND("=",BW1026)),""),"")</f>
        <v>3h</v>
      </c>
      <c r="BZ1026" s="170" t="str">
        <f aca="false">IF(BX1026&lt;&gt;"",IF(ISNUMBER(FIND(".",BX1026)),LEFT(BX1026,FIND(".",BX1026)-1),BX1026),BX1026)</f>
        <v>EU035815</v>
      </c>
      <c r="CA1026" s="170" t="str">
        <f aca="false">IF(BX1026&lt;&gt;"",IF(ISNUMBER(FIND(".",BX1026)),RIGHT(BX1026,LEN(BX1026)-FIND(".",BX1026)),""),"")</f>
        <v/>
      </c>
      <c r="CB1026" s="212"/>
      <c r="CC1026" s="170" t="str">
        <f aca="false">A1026</f>
        <v>EU035815</v>
      </c>
      <c r="CD1026" s="178" t="s">
        <v>339</v>
      </c>
      <c r="CE1026" s="178" t="s">
        <v>340</v>
      </c>
      <c r="CF1026" s="178" t="s">
        <v>341</v>
      </c>
      <c r="CG1026" s="212"/>
      <c r="CH1026" s="212"/>
      <c r="CI1026" s="212"/>
      <c r="CJ1026" s="212"/>
      <c r="CK1026" s="178"/>
      <c r="CL1026" s="212"/>
      <c r="CM1026" s="212"/>
      <c r="CN1026" s="212"/>
      <c r="CO1026" s="212"/>
      <c r="CP1026" s="212"/>
      <c r="CQ1026" s="212"/>
      <c r="CR1026" s="170" t="n">
        <f aca="false">C1026</f>
        <v>3</v>
      </c>
      <c r="CS1026" s="229" t="str">
        <f aca="false">D1026</f>
        <v>3h</v>
      </c>
      <c r="CT1026" s="170" t="str">
        <f aca="false">CONCATENATE(CD1026," strain ",CM1026," ",CL1026,", partial cds")</f>
        <v>Hepatitis E virus strain  , partial cds</v>
      </c>
    </row>
    <row r="1027" customFormat="false" ht="11.9" hidden="false" customHeight="true" outlineLevel="0" collapsed="false">
      <c r="A1027" s="154" t="s">
        <v>2489</v>
      </c>
      <c r="B1027" s="147" t="n">
        <v>3</v>
      </c>
      <c r="C1027" s="243" t="n">
        <v>3</v>
      </c>
      <c r="D1027" s="149" t="s">
        <v>2418</v>
      </c>
      <c r="E1027" s="150" t="s">
        <v>949</v>
      </c>
      <c r="F1027" s="154" t="s">
        <v>2490</v>
      </c>
      <c r="G1027" s="212"/>
      <c r="H1027" s="146" t="s">
        <v>405</v>
      </c>
      <c r="I1027" s="153" t="s">
        <v>412</v>
      </c>
      <c r="J1027" s="146" t="s">
        <v>395</v>
      </c>
      <c r="K1027" s="212"/>
      <c r="L1027" s="212"/>
      <c r="M1027" s="157" t="s">
        <v>380</v>
      </c>
      <c r="N1027" s="213"/>
      <c r="O1027" s="160"/>
      <c r="P1027" s="212"/>
      <c r="Q1027" s="212"/>
      <c r="R1027" s="146" t="s">
        <v>74</v>
      </c>
      <c r="T1027" s="214"/>
      <c r="U1027" s="215"/>
      <c r="V1027" s="209"/>
      <c r="W1027" s="217"/>
      <c r="AA1027" s="250" t="s">
        <v>2484</v>
      </c>
      <c r="AB1027" s="217"/>
      <c r="AC1027" s="217"/>
      <c r="AG1027" s="166" t="s">
        <v>511</v>
      </c>
      <c r="AH1027" s="164" t="n">
        <v>6543</v>
      </c>
      <c r="AI1027" s="164" t="n">
        <v>6739</v>
      </c>
      <c r="AJ1027" s="219" t="n">
        <f aca="false">SeqEnd-SeqBeg+1</f>
        <v>197</v>
      </c>
      <c r="AK1027" s="220" t="n">
        <f aca="false">AND( SeqBeg&lt;=Beg  , End &lt;=SeqEnd )</f>
        <v>0</v>
      </c>
      <c r="AL1027" s="212"/>
      <c r="AM1027" s="212"/>
      <c r="AN1027" s="221"/>
      <c r="AT1027" s="147" t="s">
        <v>419</v>
      </c>
      <c r="AU1027" s="146"/>
      <c r="AV1027" s="212"/>
      <c r="AW1027" s="222" t="str">
        <f aca="false">HYPERLINK(CONCATENATE("http://www.ncbi.nlm.nih.gov/nuccore/",BM1027),BM1027)</f>
        <v>EU035814</v>
      </c>
      <c r="AX1027" s="219" t="str">
        <f aca="false">CONCATENATE(D1027,IF(I1027="","",CONCATENATE(".",I1027)),IF(K1027="","",CONCATENATE(".",K1027)),IF(M1027="","",CONCATENATE(".",M1027)),IF(R1027="","",CONCATENATE(".",R1027)),IF(U1027="","","(*)"))</f>
        <v>3h.DEU.wb.FIRA</v>
      </c>
      <c r="AY1027" s="170" t="str">
        <f aca="false">CONCATENATE(BM1027,".",BN1027)</f>
        <v>EU035814.149E</v>
      </c>
      <c r="AZ1027" s="171" t="str">
        <f aca="false">IF(AV1027="",IF(ISNUMBER(FIND(".",A1027)),LEFT(A1027,FIND(".",A1027)-1),A1027),AV1027)</f>
        <v>EU035814</v>
      </c>
      <c r="BA1027" s="171" t="str">
        <f aca="false">IF(ISNUMBER(FIND("-",AZ1027)),LEFT(AZ1027,FIND("-",AZ1027)-1),AZ1027)</f>
        <v>EU035814</v>
      </c>
      <c r="BB1027" s="170" t="str">
        <f aca="false"> MEGAname &amp; "="</f>
        <v>EU035814=</v>
      </c>
      <c r="BC1027" s="170" t="str">
        <f aca="false">Clear &amp; IF(span ,"Span","out")</f>
        <v>EU035814=out</v>
      </c>
      <c r="BD1027" s="170" t="str">
        <f aca="false">Clear &amp; IF(span, IF(B1027=".","Selected",B1027),"out")</f>
        <v>EU035814=out</v>
      </c>
      <c r="BE1027" s="170" t="str">
        <f aca="false">Clear &amp; Strain</f>
        <v>EU035814=149E</v>
      </c>
      <c r="BF1027" s="170" t="str">
        <f aca="false">CONCATENATE(A1027,"=",F1027,". ",AX1027,IF(AB1027="","",CONCATENATE(".",AB1027)))</f>
        <v>EU035814=149E. 3h.DEU.wb.FIRA</v>
      </c>
      <c r="BG1027" s="170" t="str">
        <f aca="false">CONCATENATE(A1027,"=",F1027,". ",AX1027)</f>
        <v>EU035814=149E. 3h.DEU.wb.FIRA</v>
      </c>
      <c r="BH1027" s="170" t="str">
        <f aca="false">CONCATENATE(A1027,"=",AX1027)</f>
        <v>EU035814=3h.DEU.wb.FIRA</v>
      </c>
      <c r="BI1027" s="170" t="str">
        <f aca="false">CONCATENATE(A1027,"=",ComForSubtype,D1027)</f>
        <v>EU035814=3h</v>
      </c>
      <c r="BJ1027" s="170" t="str">
        <f aca="false">CONCATENATE(A1027,"=",E1027)</f>
        <v>EU035814=3chi</v>
      </c>
      <c r="BK1027" s="170" t="str">
        <f aca="false">CONCATENATE(A1027,"=",C1027)</f>
        <v>EU035814=3</v>
      </c>
      <c r="BL1027" s="170" t="str">
        <f aca="false">CONCATENATE(D1027,"=")</f>
        <v>3h=</v>
      </c>
      <c r="BM1027" s="223" t="str">
        <f aca="false">IF(BA1027="XX","",BA1027)</f>
        <v>EU035814</v>
      </c>
      <c r="BN1027" s="224" t="str">
        <f aca="false">CONCATENATE(IF(F1027="","",F1027),IF(G1027="","",CONCATENATE(" / ",G1027)))</f>
        <v>149E</v>
      </c>
      <c r="BO1027" s="225" t="str">
        <f aca="false">AX1027</f>
        <v>3h.DEU.wb.FIRA</v>
      </c>
      <c r="BP1027" s="226" t="str">
        <f aca="false">IF(V1027="","",V1027)</f>
        <v/>
      </c>
      <c r="BQ1027" s="226" t="str">
        <f aca="false">IF(W1027="","",CONCATENATE(W1027,IF(LEFT(AO1027,1)="s","+","")))</f>
        <v/>
      </c>
      <c r="BR1027" s="226" t="str">
        <f aca="false">IF(X1027="","",CONCATENATE(X1027,IF(LEFT(AQ1027,1)="s","+","")))</f>
        <v/>
      </c>
      <c r="BS1027" s="226" t="str">
        <f aca="false">IF(Y1027="","",CONCATENATE(Y1027,IF(LEFT(AR1027,1)="s","+","")))</f>
        <v/>
      </c>
      <c r="BT1027" s="226" t="str">
        <f aca="false">IF(Z1027="","",CONCATENATE(Z1027,IF(LEFT(AS1027,1)="s","+","")))</f>
        <v/>
      </c>
      <c r="BU1027" s="227" t="str">
        <f aca="false">IF(AA1027="","",CONCATENATE(AA1027,IF(LEFT(AT1027,1)="s","+","")))</f>
        <v>3hc</v>
      </c>
      <c r="BV1027" s="212"/>
      <c r="BW1027" s="177" t="s">
        <v>2491</v>
      </c>
      <c r="BX1027" s="170" t="str">
        <f aca="false">IF(BW1027&lt;&gt;"",IF(ISNUMBER(FIND("=",BW1027)),LEFT(BW1027,FIND("=",BW1027)-1),BW1027),BW1027)</f>
        <v>EU035814</v>
      </c>
      <c r="BY1027" s="170" t="str">
        <f aca="false">IF(BW1027&lt;&gt;"",IF(ISNUMBER(FIND("=",BW1027)),RIGHT(BW1027,LEN(BW1027)-FIND("=",BW1027)),""),"")</f>
        <v>3h</v>
      </c>
      <c r="BZ1027" s="170" t="str">
        <f aca="false">IF(BX1027&lt;&gt;"",IF(ISNUMBER(FIND(".",BX1027)),LEFT(BX1027,FIND(".",BX1027)-1),BX1027),BX1027)</f>
        <v>EU035814</v>
      </c>
      <c r="CA1027" s="170" t="str">
        <f aca="false">IF(BX1027&lt;&gt;"",IF(ISNUMBER(FIND(".",BX1027)),RIGHT(BX1027,LEN(BX1027)-FIND(".",BX1027)),""),"")</f>
        <v/>
      </c>
      <c r="CB1027" s="212"/>
      <c r="CC1027" s="170" t="str">
        <f aca="false">A1027</f>
        <v>EU035814</v>
      </c>
      <c r="CD1027" s="178" t="s">
        <v>339</v>
      </c>
      <c r="CE1027" s="178" t="s">
        <v>340</v>
      </c>
      <c r="CF1027" s="178" t="s">
        <v>341</v>
      </c>
      <c r="CG1027" s="212"/>
      <c r="CH1027" s="212"/>
      <c r="CI1027" s="212"/>
      <c r="CJ1027" s="212"/>
      <c r="CK1027" s="178"/>
      <c r="CL1027" s="212"/>
      <c r="CM1027" s="212"/>
      <c r="CN1027" s="212"/>
      <c r="CO1027" s="212"/>
      <c r="CP1027" s="212"/>
      <c r="CQ1027" s="212"/>
      <c r="CR1027" s="170" t="n">
        <f aca="false">C1027</f>
        <v>3</v>
      </c>
      <c r="CS1027" s="229" t="str">
        <f aca="false">D1027</f>
        <v>3h</v>
      </c>
      <c r="CT1027" s="170" t="str">
        <f aca="false">CONCATENATE(CD1027," strain ",CM1027," ",CL1027,", partial cds")</f>
        <v>Hepatitis E virus strain  , partial cds</v>
      </c>
    </row>
    <row r="1028" customFormat="false" ht="11.9" hidden="false" customHeight="true" outlineLevel="0" collapsed="false">
      <c r="A1028" s="154" t="s">
        <v>2492</v>
      </c>
      <c r="B1028" s="147" t="n">
        <v>3</v>
      </c>
      <c r="C1028" s="243" t="n">
        <v>3</v>
      </c>
      <c r="D1028" s="149" t="s">
        <v>2418</v>
      </c>
      <c r="E1028" s="150" t="s">
        <v>949</v>
      </c>
      <c r="F1028" s="247" t="s">
        <v>2449</v>
      </c>
      <c r="G1028" s="212"/>
      <c r="H1028" s="146" t="s">
        <v>2450</v>
      </c>
      <c r="I1028" s="153" t="s">
        <v>2451</v>
      </c>
      <c r="J1028" s="146" t="s">
        <v>337</v>
      </c>
      <c r="K1028" s="212"/>
      <c r="L1028" s="212"/>
      <c r="M1028" s="157" t="s">
        <v>367</v>
      </c>
      <c r="N1028" s="213"/>
      <c r="O1028" s="160"/>
      <c r="P1028" s="212"/>
      <c r="Q1028" s="212"/>
      <c r="R1028" s="212"/>
      <c r="S1028" s="212"/>
      <c r="U1028" s="161" t="s">
        <v>2418</v>
      </c>
      <c r="V1028" s="209"/>
      <c r="AA1028" s="250" t="s">
        <v>2418</v>
      </c>
      <c r="AB1028" s="217"/>
      <c r="AC1028" s="217"/>
      <c r="AG1028" s="166" t="s">
        <v>511</v>
      </c>
      <c r="AH1028" s="164" t="n">
        <v>6573</v>
      </c>
      <c r="AI1028" s="164" t="n">
        <v>6740</v>
      </c>
      <c r="AJ1028" s="219" t="n">
        <f aca="false">SeqEnd-SeqBeg+1</f>
        <v>168</v>
      </c>
      <c r="AK1028" s="220" t="n">
        <f aca="false">AND( SeqBeg&lt;=Beg  , End &lt;=SeqEnd )</f>
        <v>0</v>
      </c>
      <c r="AL1028" s="212"/>
      <c r="AM1028" s="212"/>
      <c r="AN1028" s="221"/>
      <c r="AT1028" s="147" t="s">
        <v>2493</v>
      </c>
      <c r="AU1028" s="146"/>
      <c r="AV1028" s="212"/>
      <c r="AW1028" s="222" t="str">
        <f aca="false">HYPERLINK(CONCATENATE("http://www.ncbi.nlm.nih.gov/nuccore/",BM1028),BM1028)</f>
        <v>AF200704</v>
      </c>
      <c r="AX1028" s="219" t="str">
        <f aca="false">CONCATENATE(D1028,IF(I1028="","",CONCATENATE(".",I1028)),IF(K1028="","",CONCATENATE(".",K1028)),IF(M1028="","",CONCATENATE(".",M1028)),IF(R1028="","",CONCATENATE(".",R1028)),IF(U1028="","","(*)"))</f>
        <v>3h.NZL.pig(*)</v>
      </c>
      <c r="AY1028" s="170" t="str">
        <f aca="false">CONCATENATE(BM1028,".",BN1028)</f>
        <v>AF200704.swNZ</v>
      </c>
      <c r="AZ1028" s="171" t="str">
        <f aca="false">IF(AV1028="",IF(ISNUMBER(FIND(".",A1028)),LEFT(A1028,FIND(".",A1028)-1),A1028),AV1028)</f>
        <v>AF200704</v>
      </c>
      <c r="BA1028" s="171" t="str">
        <f aca="false">IF(ISNUMBER(FIND("-",AZ1028)),LEFT(AZ1028,FIND("-",AZ1028)-1),AZ1028)</f>
        <v>AF200704</v>
      </c>
      <c r="BB1028" s="170" t="str">
        <f aca="false"> MEGAname &amp; "="</f>
        <v>AF200704=</v>
      </c>
      <c r="BC1028" s="170" t="str">
        <f aca="false">Clear &amp; IF(span ,"Span","out")</f>
        <v>AF200704=out</v>
      </c>
      <c r="BD1028" s="170" t="str">
        <f aca="false">Clear &amp; IF(span, IF(B1028=".","Selected",B1028),"out")</f>
        <v>AF200704=out</v>
      </c>
      <c r="BE1028" s="170" t="str">
        <f aca="false">Clear &amp; Strain</f>
        <v>AF200704=swNZ</v>
      </c>
      <c r="BF1028" s="170" t="str">
        <f aca="false">CONCATENATE(A1028,"=",F1028,". ",AX1028,IF(AB1028="","",CONCATENATE(".",AB1028)))</f>
        <v>AF200704=swNZ. 3h.NZL.pig(*)</v>
      </c>
      <c r="BG1028" s="170" t="str">
        <f aca="false">CONCATENATE(A1028,"=",F1028,". ",AX1028)</f>
        <v>AF200704=swNZ. 3h.NZL.pig(*)</v>
      </c>
      <c r="BH1028" s="170" t="str">
        <f aca="false">CONCATENATE(A1028,"=",AX1028)</f>
        <v>AF200704=3h.NZL.pig(*)</v>
      </c>
      <c r="BI1028" s="170" t="str">
        <f aca="false">CONCATENATE(A1028,"=",ComForSubtype,D1028)</f>
        <v>AF200704=3h</v>
      </c>
      <c r="BJ1028" s="170" t="str">
        <f aca="false">CONCATENATE(A1028,"=",E1028)</f>
        <v>AF200704=3chi</v>
      </c>
      <c r="BK1028" s="170" t="str">
        <f aca="false">CONCATENATE(A1028,"=",C1028)</f>
        <v>AF200704=3</v>
      </c>
      <c r="BL1028" s="170" t="str">
        <f aca="false">CONCATENATE(D1028,"=")</f>
        <v>3h=</v>
      </c>
      <c r="BM1028" s="223" t="str">
        <f aca="false">IF(BA1028="XX","",BA1028)</f>
        <v>AF200704</v>
      </c>
      <c r="BN1028" s="224" t="str">
        <f aca="false">CONCATENATE(IF(F1028="","",F1028),IF(G1028="","",CONCATENATE(" / ",G1028)))</f>
        <v>swNZ</v>
      </c>
      <c r="BO1028" s="225" t="str">
        <f aca="false">AX1028</f>
        <v>3h.NZL.pig(*)</v>
      </c>
      <c r="BP1028" s="226" t="str">
        <f aca="false">IF(V1028="","",V1028)</f>
        <v/>
      </c>
      <c r="BQ1028" s="226" t="str">
        <f aca="false">IF(W1028="","",CONCATENATE(W1028,IF(LEFT(AO1028,1)="s","+","")))</f>
        <v/>
      </c>
      <c r="BR1028" s="226" t="str">
        <f aca="false">IF(X1028="","",CONCATENATE(X1028,IF(LEFT(AQ1028,1)="s","+","")))</f>
        <v/>
      </c>
      <c r="BS1028" s="226" t="str">
        <f aca="false">IF(Y1028="","",CONCATENATE(Y1028,IF(LEFT(AR1028,1)="s","+","")))</f>
        <v/>
      </c>
      <c r="BT1028" s="226" t="str">
        <f aca="false">IF(Z1028="","",CONCATENATE(Z1028,IF(LEFT(AS1028,1)="s","+","")))</f>
        <v/>
      </c>
      <c r="BU1028" s="227" t="str">
        <f aca="false">IF(AA1028="","",CONCATENATE(AA1028,IF(LEFT(AT1028,1)="s","+","")))</f>
        <v>3h+</v>
      </c>
      <c r="BV1028" s="212"/>
      <c r="BW1028" s="177" t="s">
        <v>2494</v>
      </c>
      <c r="BX1028" s="170" t="str">
        <f aca="false">IF(BW1028&lt;&gt;"",IF(ISNUMBER(FIND("=",BW1028)),LEFT(BW1028,FIND("=",BW1028)-1),BW1028),BW1028)</f>
        <v>AF200704</v>
      </c>
      <c r="BY1028" s="170" t="str">
        <f aca="false">IF(BW1028&lt;&gt;"",IF(ISNUMBER(FIND("=",BW1028)),RIGHT(BW1028,LEN(BW1028)-FIND("=",BW1028)),""),"")</f>
        <v>3h</v>
      </c>
      <c r="BZ1028" s="170" t="str">
        <f aca="false">IF(BX1028&lt;&gt;"",IF(ISNUMBER(FIND(".",BX1028)),LEFT(BX1028,FIND(".",BX1028)-1),BX1028),BX1028)</f>
        <v>AF200704</v>
      </c>
      <c r="CA1028" s="170" t="str">
        <f aca="false">IF(BX1028&lt;&gt;"",IF(ISNUMBER(FIND(".",BX1028)),RIGHT(BX1028,LEN(BX1028)-FIND(".",BX1028)),""),"")</f>
        <v/>
      </c>
      <c r="CB1028" s="212"/>
      <c r="CC1028" s="170" t="str">
        <f aca="false">A1028</f>
        <v>AF200704</v>
      </c>
      <c r="CD1028" s="178" t="s">
        <v>339</v>
      </c>
      <c r="CE1028" s="178" t="s">
        <v>340</v>
      </c>
      <c r="CF1028" s="178" t="s">
        <v>341</v>
      </c>
      <c r="CG1028" s="212"/>
      <c r="CH1028" s="179"/>
      <c r="CI1028" s="179"/>
      <c r="CJ1028" s="179"/>
      <c r="CK1028" s="212"/>
      <c r="CL1028" s="212"/>
      <c r="CM1028" s="170" t="str">
        <f aca="false">F1028</f>
        <v>swNZ</v>
      </c>
      <c r="CN1028" s="170" t="str">
        <f aca="false">IF(G1028="","",G1028)</f>
        <v/>
      </c>
      <c r="CO1028" s="170" t="str">
        <f aca="false">CONCATENATE(H1028,":",L1028)</f>
        <v>NewZelanda:</v>
      </c>
      <c r="CP1028" s="170" t="str">
        <f aca="false">CONCATENATE(IF(Q1028="","",CONCATENATE(Q1028,"-")),IF(P1028="","",CONCATENATE(P1028,"-")),IF(O1028="","",O1028))</f>
        <v/>
      </c>
      <c r="CQ1028" s="170" t="str">
        <f aca="false">IF(N1028="","",N1028)</f>
        <v/>
      </c>
      <c r="CR1028" s="170" t="n">
        <f aca="false">C1028</f>
        <v>3</v>
      </c>
      <c r="CS1028" s="229" t="str">
        <f aca="false">D1028</f>
        <v>3h</v>
      </c>
      <c r="CT1028" s="170" t="str">
        <f aca="false">CONCATENATE(CD1028," strain ",CM1028," ",CL1028,", partial cds")</f>
        <v>Hepatitis E virus strain swNZ , partial cds</v>
      </c>
    </row>
    <row r="1029" customFormat="false" ht="11.9" hidden="false" customHeight="true" outlineLevel="0" collapsed="false">
      <c r="A1029" s="154" t="s">
        <v>2495</v>
      </c>
      <c r="B1029" s="147" t="n">
        <v>3</v>
      </c>
      <c r="C1029" s="243" t="n">
        <v>3</v>
      </c>
      <c r="D1029" s="149" t="s">
        <v>2418</v>
      </c>
      <c r="E1029" s="150" t="s">
        <v>949</v>
      </c>
      <c r="F1029" s="154" t="s">
        <v>2496</v>
      </c>
      <c r="G1029" s="212"/>
      <c r="H1029" s="146" t="s">
        <v>393</v>
      </c>
      <c r="I1029" s="236" t="s">
        <v>394</v>
      </c>
      <c r="J1029" s="235" t="s">
        <v>395</v>
      </c>
      <c r="K1029" s="212"/>
      <c r="L1029" s="231" t="s">
        <v>396</v>
      </c>
      <c r="M1029" s="157" t="s">
        <v>397</v>
      </c>
      <c r="N1029" s="213"/>
      <c r="O1029" s="160"/>
      <c r="P1029" s="212"/>
      <c r="Q1029" s="212"/>
      <c r="R1029" s="212"/>
      <c r="S1029" s="212"/>
      <c r="T1029" s="214"/>
      <c r="U1029" s="215"/>
      <c r="V1029" s="209"/>
      <c r="AA1029" s="250" t="s">
        <v>2418</v>
      </c>
      <c r="AB1029" s="217"/>
      <c r="AC1029" s="217"/>
      <c r="AG1029" s="293" t="s">
        <v>628</v>
      </c>
      <c r="AH1029" s="164" t="n">
        <v>6592</v>
      </c>
      <c r="AI1029" s="164" t="n">
        <v>6739</v>
      </c>
      <c r="AJ1029" s="219" t="n">
        <f aca="false">SeqEnd-SeqBeg+1</f>
        <v>148</v>
      </c>
      <c r="AK1029" s="220" t="n">
        <f aca="false">AND( SeqBeg&lt;=Beg  , End &lt;=SeqEnd )</f>
        <v>0</v>
      </c>
      <c r="AL1029" s="212"/>
      <c r="AM1029" s="212"/>
      <c r="AN1029" s="221"/>
      <c r="AT1029" s="147" t="s">
        <v>419</v>
      </c>
      <c r="AU1029" s="146"/>
      <c r="AV1029" s="212"/>
      <c r="AW1029" s="222" t="str">
        <f aca="false">HYPERLINK(CONCATENATE("http://www.ncbi.nlm.nih.gov/nuccore/",BM1029),BM1029)</f>
        <v>AF490991</v>
      </c>
      <c r="AX1029" s="219" t="str">
        <f aca="false">CONCATENATE(D1029,IF(I1029="","",CONCATENATE(".",I1029)),IF(K1029="","",CONCATENATE(".",K1029)),IF(M1029="","",CONCATENATE(".",M1029)),IF(R1029="","",CONCATENATE(".",R1029)),IF(U1029="","","(*)"))</f>
        <v>3h.ESP.sewage</v>
      </c>
      <c r="AY1029" s="170" t="str">
        <f aca="false">CONCATENATE(BM1029,".",BN1029)</f>
        <v>AF490991.BCN10</v>
      </c>
      <c r="AZ1029" s="171" t="str">
        <f aca="false">IF(AV1029="",IF(ISNUMBER(FIND(".",A1029)),LEFT(A1029,FIND(".",A1029)-1),A1029),AV1029)</f>
        <v>AF490991</v>
      </c>
      <c r="BA1029" s="171" t="str">
        <f aca="false">IF(ISNUMBER(FIND("-",AZ1029)),LEFT(AZ1029,FIND("-",AZ1029)-1),AZ1029)</f>
        <v>AF490991</v>
      </c>
      <c r="BB1029" s="170" t="str">
        <f aca="false"> MEGAname &amp; "="</f>
        <v>AF490991=</v>
      </c>
      <c r="BC1029" s="170" t="str">
        <f aca="false">Clear &amp; IF(span ,"Span","out")</f>
        <v>AF490991=out</v>
      </c>
      <c r="BD1029" s="170" t="str">
        <f aca="false">Clear &amp; IF(span, IF(B1029=".","Selected",B1029),"out")</f>
        <v>AF490991=out</v>
      </c>
      <c r="BE1029" s="170" t="str">
        <f aca="false">Clear &amp; Strain</f>
        <v>AF490991=BCN10</v>
      </c>
      <c r="BF1029" s="170" t="str">
        <f aca="false">CONCATENATE(A1029,"=",F1029,". ",AX1029,IF(AB1029="","",CONCATENATE(".",AB1029)))</f>
        <v>AF490991=BCN10. 3h.ESP.sewage</v>
      </c>
      <c r="BG1029" s="170" t="str">
        <f aca="false">CONCATENATE(A1029,"=",F1029,". ",AX1029)</f>
        <v>AF490991=BCN10. 3h.ESP.sewage</v>
      </c>
      <c r="BH1029" s="170" t="str">
        <f aca="false">CONCATENATE(A1029,"=",AX1029)</f>
        <v>AF490991=3h.ESP.sewage</v>
      </c>
      <c r="BI1029" s="170" t="str">
        <f aca="false">CONCATENATE(A1029,"=",ComForSubtype,D1029)</f>
        <v>AF490991=3h</v>
      </c>
      <c r="BJ1029" s="170" t="str">
        <f aca="false">CONCATENATE(A1029,"=",E1029)</f>
        <v>AF490991=3chi</v>
      </c>
      <c r="BK1029" s="170" t="str">
        <f aca="false">CONCATENATE(A1029,"=",C1029)</f>
        <v>AF490991=3</v>
      </c>
      <c r="BL1029" s="170" t="str">
        <f aca="false">CONCATENATE(D1029,"=")</f>
        <v>3h=</v>
      </c>
      <c r="BM1029" s="223" t="str">
        <f aca="false">IF(BA1029="XX","",BA1029)</f>
        <v>AF490991</v>
      </c>
      <c r="BN1029" s="224" t="str">
        <f aca="false">CONCATENATE(IF(F1029="","",F1029),IF(G1029="","",CONCATENATE(" / ",G1029)))</f>
        <v>BCN10</v>
      </c>
      <c r="BO1029" s="225" t="str">
        <f aca="false">AX1029</f>
        <v>3h.ESP.sewage</v>
      </c>
      <c r="BP1029" s="226" t="str">
        <f aca="false">IF(V1029="","",V1029)</f>
        <v/>
      </c>
      <c r="BQ1029" s="226" t="str">
        <f aca="false">IF(W1029="","",CONCATENATE(W1029,IF(LEFT(AO1029,1)="s","+","")))</f>
        <v/>
      </c>
      <c r="BR1029" s="226" t="str">
        <f aca="false">IF(X1029="","",CONCATENATE(X1029,IF(LEFT(AQ1029,1)="s","+","")))</f>
        <v/>
      </c>
      <c r="BS1029" s="226" t="str">
        <f aca="false">IF(Y1029="","",CONCATENATE(Y1029,IF(LEFT(AR1029,1)="s","+","")))</f>
        <v/>
      </c>
      <c r="BT1029" s="226" t="str">
        <f aca="false">IF(Z1029="","",CONCATENATE(Z1029,IF(LEFT(AS1029,1)="s","+","")))</f>
        <v/>
      </c>
      <c r="BU1029" s="227" t="str">
        <f aca="false">IF(AA1029="","",CONCATENATE(AA1029,IF(LEFT(AT1029,1)="s","+","")))</f>
        <v>3h</v>
      </c>
      <c r="BV1029" s="212"/>
      <c r="BW1029" s="177" t="s">
        <v>2497</v>
      </c>
      <c r="BX1029" s="170" t="str">
        <f aca="false">IF(BW1029&lt;&gt;"",IF(ISNUMBER(FIND("=",BW1029)),LEFT(BW1029,FIND("=",BW1029)-1),BW1029),BW1029)</f>
        <v>AF490991</v>
      </c>
      <c r="BY1029" s="170" t="str">
        <f aca="false">IF(BW1029&lt;&gt;"",IF(ISNUMBER(FIND("=",BW1029)),RIGHT(BW1029,LEN(BW1029)-FIND("=",BW1029)),""),"")</f>
        <v>3h</v>
      </c>
      <c r="BZ1029" s="170" t="str">
        <f aca="false">IF(BX1029&lt;&gt;"",IF(ISNUMBER(FIND(".",BX1029)),LEFT(BX1029,FIND(".",BX1029)-1),BX1029),BX1029)</f>
        <v>AF490991</v>
      </c>
      <c r="CA1029" s="170" t="str">
        <f aca="false">IF(BX1029&lt;&gt;"",IF(ISNUMBER(FIND(".",BX1029)),RIGHT(BX1029,LEN(BX1029)-FIND(".",BX1029)),""),"")</f>
        <v/>
      </c>
      <c r="CB1029" s="212"/>
      <c r="CC1029" s="170" t="str">
        <f aca="false">A1029</f>
        <v>AF490991</v>
      </c>
      <c r="CD1029" s="178" t="s">
        <v>339</v>
      </c>
      <c r="CE1029" s="178" t="s">
        <v>340</v>
      </c>
      <c r="CF1029" s="178" t="s">
        <v>341</v>
      </c>
      <c r="CG1029" s="212"/>
      <c r="CH1029" s="212"/>
      <c r="CI1029" s="212"/>
      <c r="CJ1029" s="212"/>
      <c r="CK1029" s="178"/>
      <c r="CL1029" s="212"/>
      <c r="CM1029" s="212"/>
      <c r="CN1029" s="212"/>
      <c r="CO1029" s="212"/>
      <c r="CP1029" s="212"/>
      <c r="CQ1029" s="212"/>
      <c r="CR1029" s="170" t="n">
        <f aca="false">C1029</f>
        <v>3</v>
      </c>
      <c r="CS1029" s="229" t="str">
        <f aca="false">D1029</f>
        <v>3h</v>
      </c>
      <c r="CT1029" s="170" t="str">
        <f aca="false">CONCATENATE(CD1029," strain ",CM1029," ",CL1029,", partial cds")</f>
        <v>Hepatitis E virus strain  , partial cds</v>
      </c>
    </row>
    <row r="1030" customFormat="false" ht="11.9" hidden="false" customHeight="true" outlineLevel="0" collapsed="false">
      <c r="A1030" s="154" t="s">
        <v>2498</v>
      </c>
      <c r="B1030" s="147" t="n">
        <v>3</v>
      </c>
      <c r="C1030" s="243" t="n">
        <v>3</v>
      </c>
      <c r="D1030" s="149" t="s">
        <v>2418</v>
      </c>
      <c r="E1030" s="150" t="s">
        <v>949</v>
      </c>
      <c r="F1030" s="154" t="s">
        <v>2460</v>
      </c>
      <c r="G1030" s="212"/>
      <c r="H1030" s="146" t="s">
        <v>2006</v>
      </c>
      <c r="I1030" s="153" t="s">
        <v>2007</v>
      </c>
      <c r="J1030" s="146" t="s">
        <v>395</v>
      </c>
      <c r="K1030" s="212"/>
      <c r="L1030" s="212"/>
      <c r="M1030" s="157" t="s">
        <v>348</v>
      </c>
      <c r="N1030" s="213"/>
      <c r="O1030" s="160"/>
      <c r="P1030" s="212"/>
      <c r="Q1030" s="212"/>
      <c r="R1030" s="212"/>
      <c r="S1030" s="212"/>
      <c r="U1030" s="161" t="s">
        <v>2418</v>
      </c>
      <c r="V1030" s="209"/>
      <c r="W1030" s="217"/>
      <c r="Y1030" s="147"/>
      <c r="AA1030" s="250" t="s">
        <v>2418</v>
      </c>
      <c r="AB1030" s="217"/>
      <c r="AC1030" s="217"/>
      <c r="AG1030" s="166" t="s">
        <v>511</v>
      </c>
      <c r="AH1030" s="164" t="n">
        <v>6567</v>
      </c>
      <c r="AI1030" s="164" t="n">
        <v>6714</v>
      </c>
      <c r="AJ1030" s="219" t="n">
        <f aca="false">SeqEnd-SeqBeg+1</f>
        <v>148</v>
      </c>
      <c r="AK1030" s="220" t="n">
        <f aca="false">AND( SeqBeg&lt;=Beg  , End &lt;=SeqEnd )</f>
        <v>0</v>
      </c>
      <c r="AL1030" s="212"/>
      <c r="AM1030" s="212"/>
      <c r="AN1030" s="221"/>
      <c r="AT1030" s="147" t="s">
        <v>2493</v>
      </c>
      <c r="AU1030" s="146"/>
      <c r="AV1030" s="212"/>
      <c r="AW1030" s="222" t="str">
        <f aca="false">HYPERLINK(CONCATENATE("http://www.ncbi.nlm.nih.gov/nuccore/",BM1030),BM1030)</f>
        <v>AF110390</v>
      </c>
      <c r="AX1030" s="219" t="str">
        <f aca="false">CONCATENATE(D1030,IF(I1030="","",CONCATENATE(".",I1030)),IF(K1030="","",CONCATENATE(".",K1030)),IF(M1030="","",CONCATENATE(".",M1030)),IF(R1030="","",CONCATENATE(".",R1030)),IF(U1030="","","(*)"))</f>
        <v>3h.ITA.hum(*)</v>
      </c>
      <c r="AY1030" s="170" t="str">
        <f aca="false">CONCATENATE(BM1030,".",BN1030)</f>
        <v>AF110390.It1</v>
      </c>
      <c r="AZ1030" s="171" t="str">
        <f aca="false">IF(AV1030="",IF(ISNUMBER(FIND(".",A1030)),LEFT(A1030,FIND(".",A1030)-1),A1030),AV1030)</f>
        <v>AF110390</v>
      </c>
      <c r="BA1030" s="171" t="str">
        <f aca="false">IF(ISNUMBER(FIND("-",AZ1030)),LEFT(AZ1030,FIND("-",AZ1030)-1),AZ1030)</f>
        <v>AF110390</v>
      </c>
      <c r="BB1030" s="170" t="str">
        <f aca="false"> MEGAname &amp; "="</f>
        <v>AF110390=</v>
      </c>
      <c r="BC1030" s="170" t="str">
        <f aca="false">Clear &amp; IF(span ,"Span","out")</f>
        <v>AF110390=out</v>
      </c>
      <c r="BD1030" s="170" t="str">
        <f aca="false">Clear &amp; IF(span, IF(B1030=".","Selected",B1030),"out")</f>
        <v>AF110390=out</v>
      </c>
      <c r="BE1030" s="170" t="str">
        <f aca="false">Clear &amp; Strain</f>
        <v>AF110390=It1</v>
      </c>
      <c r="BF1030" s="170" t="str">
        <f aca="false">CONCATENATE(A1030,"=",F1030,". ",AX1030,IF(AB1030="","",CONCATENATE(".",AB1030)))</f>
        <v>AF110390=It1. 3h.ITA.hum(*)</v>
      </c>
      <c r="BG1030" s="170" t="str">
        <f aca="false">CONCATENATE(A1030,"=",F1030,". ",AX1030)</f>
        <v>AF110390=It1. 3h.ITA.hum(*)</v>
      </c>
      <c r="BH1030" s="170" t="str">
        <f aca="false">CONCATENATE(A1030,"=",AX1030)</f>
        <v>AF110390=3h.ITA.hum(*)</v>
      </c>
      <c r="BI1030" s="170" t="str">
        <f aca="false">CONCATENATE(A1030,"=",ComForSubtype,D1030)</f>
        <v>AF110390=3h</v>
      </c>
      <c r="BJ1030" s="170" t="str">
        <f aca="false">CONCATENATE(A1030,"=",E1030)</f>
        <v>AF110390=3chi</v>
      </c>
      <c r="BK1030" s="170" t="str">
        <f aca="false">CONCATENATE(A1030,"=",C1030)</f>
        <v>AF110390=3</v>
      </c>
      <c r="BL1030" s="170" t="str">
        <f aca="false">CONCATENATE(D1030,"=")</f>
        <v>3h=</v>
      </c>
      <c r="BM1030" s="223" t="str">
        <f aca="false">IF(BA1030="XX","",BA1030)</f>
        <v>AF110390</v>
      </c>
      <c r="BN1030" s="224" t="str">
        <f aca="false">CONCATENATE(IF(F1030="","",F1030),IF(G1030="","",CONCATENATE(" / ",G1030)))</f>
        <v>It1</v>
      </c>
      <c r="BO1030" s="225" t="str">
        <f aca="false">AX1030</f>
        <v>3h.ITA.hum(*)</v>
      </c>
      <c r="BP1030" s="226" t="str">
        <f aca="false">IF(V1030="","",V1030)</f>
        <v/>
      </c>
      <c r="BQ1030" s="226" t="str">
        <f aca="false">IF(W1030="","",CONCATENATE(W1030,IF(LEFT(AO1030,1)="s","+","")))</f>
        <v/>
      </c>
      <c r="BR1030" s="226" t="str">
        <f aca="false">IF(X1030="","",CONCATENATE(X1030,IF(LEFT(AQ1030,1)="s","+","")))</f>
        <v/>
      </c>
      <c r="BS1030" s="226" t="str">
        <f aca="false">IF(Y1030="","",CONCATENATE(Y1030,IF(LEFT(AR1030,1)="s","+","")))</f>
        <v/>
      </c>
      <c r="BT1030" s="226" t="str">
        <f aca="false">IF(Z1030="","",CONCATENATE(Z1030,IF(LEFT(AS1030,1)="s","+","")))</f>
        <v/>
      </c>
      <c r="BU1030" s="227" t="str">
        <f aca="false">IF(AA1030="","",CONCATENATE(AA1030,IF(LEFT(AT1030,1)="s","+","")))</f>
        <v>3h+</v>
      </c>
      <c r="BV1030" s="212"/>
      <c r="BW1030" s="177" t="s">
        <v>2499</v>
      </c>
      <c r="BX1030" s="170" t="str">
        <f aca="false">IF(BW1030&lt;&gt;"",IF(ISNUMBER(FIND("=",BW1030)),LEFT(BW1030,FIND("=",BW1030)-1),BW1030),BW1030)</f>
        <v>AF110390</v>
      </c>
      <c r="BY1030" s="170" t="str">
        <f aca="false">IF(BW1030&lt;&gt;"",IF(ISNUMBER(FIND("=",BW1030)),RIGHT(BW1030,LEN(BW1030)-FIND("=",BW1030)),""),"")</f>
        <v>3h</v>
      </c>
      <c r="BZ1030" s="170" t="str">
        <f aca="false">IF(BX1030&lt;&gt;"",IF(ISNUMBER(FIND(".",BX1030)),LEFT(BX1030,FIND(".",BX1030)-1),BX1030),BX1030)</f>
        <v>AF110390</v>
      </c>
      <c r="CA1030" s="170" t="str">
        <f aca="false">IF(BX1030&lt;&gt;"",IF(ISNUMBER(FIND(".",BX1030)),RIGHT(BX1030,LEN(BX1030)-FIND(".",BX1030)),""),"")</f>
        <v/>
      </c>
      <c r="CB1030" s="212"/>
      <c r="CC1030" s="170" t="str">
        <f aca="false">A1030</f>
        <v>AF110390</v>
      </c>
      <c r="CD1030" s="178" t="s">
        <v>339</v>
      </c>
      <c r="CE1030" s="178" t="s">
        <v>340</v>
      </c>
      <c r="CF1030" s="178" t="s">
        <v>341</v>
      </c>
      <c r="CG1030" s="212"/>
      <c r="CH1030" s="179"/>
      <c r="CI1030" s="179"/>
      <c r="CJ1030" s="179"/>
      <c r="CK1030" s="212"/>
      <c r="CL1030" s="212"/>
      <c r="CM1030" s="170" t="str">
        <f aca="false">F1030</f>
        <v>It1</v>
      </c>
      <c r="CN1030" s="170" t="str">
        <f aca="false">IF(G1030="","",G1030)</f>
        <v/>
      </c>
      <c r="CO1030" s="170" t="str">
        <f aca="false">CONCATENATE(H1030,":",L1030)</f>
        <v>Italy:</v>
      </c>
      <c r="CP1030" s="170" t="str">
        <f aca="false">CONCATENATE(IF(Q1030="","",CONCATENATE(Q1030,"-")),IF(P1030="","",CONCATENATE(P1030,"-")),IF(O1030="","",O1030))</f>
        <v/>
      </c>
      <c r="CQ1030" s="170" t="str">
        <f aca="false">IF(N1030="","",N1030)</f>
        <v/>
      </c>
      <c r="CR1030" s="170" t="n">
        <f aca="false">C1030</f>
        <v>3</v>
      </c>
      <c r="CS1030" s="229" t="str">
        <f aca="false">D1030</f>
        <v>3h</v>
      </c>
      <c r="CT1030" s="170" t="str">
        <f aca="false">CONCATENATE(CD1030," strain ",CM1030," ",CL1030,", partial cds")</f>
        <v>Hepatitis E virus strain It1 , partial cds</v>
      </c>
    </row>
    <row r="1031" customFormat="false" ht="11.9" hidden="false" customHeight="true" outlineLevel="0" collapsed="false">
      <c r="A1031" s="154" t="s">
        <v>2500</v>
      </c>
      <c r="B1031" s="147" t="n">
        <v>3</v>
      </c>
      <c r="C1031" s="243" t="n">
        <v>3</v>
      </c>
      <c r="D1031" s="149" t="s">
        <v>2418</v>
      </c>
      <c r="E1031" s="150" t="s">
        <v>949</v>
      </c>
      <c r="F1031" s="249" t="s">
        <v>2501</v>
      </c>
      <c r="G1031" s="212"/>
      <c r="H1031" s="146" t="s">
        <v>2450</v>
      </c>
      <c r="I1031" s="153" t="s">
        <v>2451</v>
      </c>
      <c r="J1031" s="146" t="s">
        <v>337</v>
      </c>
      <c r="K1031" s="212"/>
      <c r="L1031" s="212"/>
      <c r="M1031" s="157" t="s">
        <v>348</v>
      </c>
      <c r="N1031" s="213"/>
      <c r="O1031" s="160"/>
      <c r="P1031" s="212"/>
      <c r="Q1031" s="212"/>
      <c r="R1031" s="212"/>
      <c r="S1031" s="212"/>
      <c r="T1031" s="214"/>
      <c r="U1031" s="215"/>
      <c r="V1031" s="209"/>
      <c r="W1031" s="217"/>
      <c r="AA1031" s="250" t="s">
        <v>2418</v>
      </c>
      <c r="AB1031" s="217"/>
      <c r="AC1031" s="217"/>
      <c r="AG1031" s="166" t="s">
        <v>628</v>
      </c>
      <c r="AH1031" s="164" t="n">
        <v>6592</v>
      </c>
      <c r="AI1031" s="164" t="n">
        <v>6739</v>
      </c>
      <c r="AJ1031" s="219" t="n">
        <f aca="false">SeqEnd-SeqBeg+1</f>
        <v>148</v>
      </c>
      <c r="AK1031" s="220" t="n">
        <f aca="false">AND( SeqBeg&lt;=Beg  , End &lt;=SeqEnd )</f>
        <v>0</v>
      </c>
      <c r="AL1031" s="212"/>
      <c r="AM1031" s="212"/>
      <c r="AN1031" s="221"/>
      <c r="AT1031" s="147" t="s">
        <v>381</v>
      </c>
      <c r="AU1031" s="146"/>
      <c r="AV1031" s="212"/>
      <c r="AW1031" s="222" t="str">
        <f aca="false">HYPERLINK(CONCATENATE("http://www.ncbi.nlm.nih.gov/nuccore/",BM1031),BM1031)</f>
        <v>DQ445667</v>
      </c>
      <c r="AX1031" s="219" t="str">
        <f aca="false">CONCATENATE(D1031,IF(I1031="","",CONCATENATE(".",I1031)),IF(K1031="","",CONCATENATE(".",K1031)),IF(M1031="","",CONCATENATE(".",M1031)),IF(R1031="","",CONCATENATE(".",R1031)),IF(U1031="","","(*)"))</f>
        <v>3h.NZL.hum</v>
      </c>
      <c r="AY1031" s="170" t="str">
        <f aca="false">CONCATENATE(BM1031,".",BN1031)</f>
        <v>DQ445667.NZ_Case1</v>
      </c>
      <c r="AZ1031" s="171" t="str">
        <f aca="false">IF(AV1031="",IF(ISNUMBER(FIND(".",A1031)),LEFT(A1031,FIND(".",A1031)-1),A1031),AV1031)</f>
        <v>DQ445667</v>
      </c>
      <c r="BA1031" s="171" t="str">
        <f aca="false">IF(ISNUMBER(FIND("-",AZ1031)),LEFT(AZ1031,FIND("-",AZ1031)-1),AZ1031)</f>
        <v>DQ445667</v>
      </c>
      <c r="BB1031" s="170" t="str">
        <f aca="false"> MEGAname &amp; "="</f>
        <v>DQ445667=</v>
      </c>
      <c r="BC1031" s="170" t="str">
        <f aca="false">Clear &amp; IF(span ,"Span","out")</f>
        <v>DQ445667=out</v>
      </c>
      <c r="BD1031" s="170" t="str">
        <f aca="false">Clear &amp; IF(span, IF(B1031=".","Selected",B1031),"out")</f>
        <v>DQ445667=out</v>
      </c>
      <c r="BE1031" s="170" t="str">
        <f aca="false">Clear &amp; Strain</f>
        <v>DQ445667=NZ_Case1</v>
      </c>
      <c r="BF1031" s="170" t="str">
        <f aca="false">CONCATENATE(A1031,"=",F1031,". ",AX1031,IF(AB1031="","",CONCATENATE(".",AB1031)))</f>
        <v>DQ445667=NZ_Case1. 3h.NZL.hum</v>
      </c>
      <c r="BG1031" s="170" t="str">
        <f aca="false">CONCATENATE(A1031,"=",F1031,". ",AX1031)</f>
        <v>DQ445667=NZ_Case1. 3h.NZL.hum</v>
      </c>
      <c r="BH1031" s="170" t="str">
        <f aca="false">CONCATENATE(A1031,"=",AX1031)</f>
        <v>DQ445667=3h.NZL.hum</v>
      </c>
      <c r="BI1031" s="170" t="str">
        <f aca="false">CONCATENATE(A1031,"=",ComForSubtype,D1031)</f>
        <v>DQ445667=3h</v>
      </c>
      <c r="BJ1031" s="170" t="str">
        <f aca="false">CONCATENATE(A1031,"=",E1031)</f>
        <v>DQ445667=3chi</v>
      </c>
      <c r="BK1031" s="170" t="str">
        <f aca="false">CONCATENATE(A1031,"=",C1031)</f>
        <v>DQ445667=3</v>
      </c>
      <c r="BL1031" s="170" t="str">
        <f aca="false">CONCATENATE(D1031,"=")</f>
        <v>3h=</v>
      </c>
      <c r="BM1031" s="223" t="str">
        <f aca="false">IF(BA1031="XX","",BA1031)</f>
        <v>DQ445667</v>
      </c>
      <c r="BN1031" s="224" t="str">
        <f aca="false">CONCATENATE(IF(F1031="","",F1031),IF(G1031="","",CONCATENATE(" / ",G1031)))</f>
        <v>NZ_Case1</v>
      </c>
      <c r="BO1031" s="225" t="str">
        <f aca="false">AX1031</f>
        <v>3h.NZL.hum</v>
      </c>
      <c r="BP1031" s="226" t="str">
        <f aca="false">IF(V1031="","",V1031)</f>
        <v/>
      </c>
      <c r="BQ1031" s="226" t="str">
        <f aca="false">IF(W1031="","",CONCATENATE(W1031,IF(LEFT(AO1031,1)="s","+","")))</f>
        <v/>
      </c>
      <c r="BR1031" s="226" t="str">
        <f aca="false">IF(X1031="","",CONCATENATE(X1031,IF(LEFT(AQ1031,1)="s","+","")))</f>
        <v/>
      </c>
      <c r="BS1031" s="226" t="str">
        <f aca="false">IF(Y1031="","",CONCATENATE(Y1031,IF(LEFT(AR1031,1)="s","+","")))</f>
        <v/>
      </c>
      <c r="BT1031" s="226" t="str">
        <f aca="false">IF(Z1031="","",CONCATENATE(Z1031,IF(LEFT(AS1031,1)="s","+","")))</f>
        <v/>
      </c>
      <c r="BU1031" s="227" t="str">
        <f aca="false">IF(AA1031="","",CONCATENATE(AA1031,IF(LEFT(AT1031,1)="s","+","")))</f>
        <v>3h+</v>
      </c>
      <c r="BV1031" s="212"/>
      <c r="BW1031" s="177" t="s">
        <v>2502</v>
      </c>
      <c r="BX1031" s="170" t="str">
        <f aca="false">IF(BW1031&lt;&gt;"",IF(ISNUMBER(FIND("=",BW1031)),LEFT(BW1031,FIND("=",BW1031)-1),BW1031),BW1031)</f>
        <v>DQ445667</v>
      </c>
      <c r="BY1031" s="170" t="str">
        <f aca="false">IF(BW1031&lt;&gt;"",IF(ISNUMBER(FIND("=",BW1031)),RIGHT(BW1031,LEN(BW1031)-FIND("=",BW1031)),""),"")</f>
        <v>3h</v>
      </c>
      <c r="BZ1031" s="170" t="str">
        <f aca="false">IF(BX1031&lt;&gt;"",IF(ISNUMBER(FIND(".",BX1031)),LEFT(BX1031,FIND(".",BX1031)-1),BX1031),BX1031)</f>
        <v>DQ445667</v>
      </c>
      <c r="CA1031" s="170" t="str">
        <f aca="false">IF(BX1031&lt;&gt;"",IF(ISNUMBER(FIND(".",BX1031)),RIGHT(BX1031,LEN(BX1031)-FIND(".",BX1031)),""),"")</f>
        <v/>
      </c>
      <c r="CB1031" s="212"/>
      <c r="CC1031" s="170" t="str">
        <f aca="false">A1031</f>
        <v>DQ445667</v>
      </c>
      <c r="CD1031" s="178" t="s">
        <v>339</v>
      </c>
      <c r="CE1031" s="178" t="s">
        <v>340</v>
      </c>
      <c r="CF1031" s="178" t="s">
        <v>341</v>
      </c>
      <c r="CG1031" s="212"/>
      <c r="CH1031" s="179"/>
      <c r="CI1031" s="179"/>
      <c r="CJ1031" s="179"/>
      <c r="CK1031" s="212"/>
      <c r="CL1031" s="212"/>
      <c r="CM1031" s="170" t="str">
        <f aca="false">F1031</f>
        <v>NZ_Case1</v>
      </c>
      <c r="CN1031" s="170" t="str">
        <f aca="false">IF(G1031="","",G1031)</f>
        <v/>
      </c>
      <c r="CO1031" s="170" t="str">
        <f aca="false">CONCATENATE(H1031,":",L1031)</f>
        <v>NewZelanda:</v>
      </c>
      <c r="CP1031" s="170" t="str">
        <f aca="false">CONCATENATE(IF(Q1031="","",CONCATENATE(Q1031,"-")),IF(P1031="","",CONCATENATE(P1031,"-")),IF(O1031="","",O1031))</f>
        <v/>
      </c>
      <c r="CQ1031" s="170" t="str">
        <f aca="false">IF(N1031="","",N1031)</f>
        <v/>
      </c>
      <c r="CR1031" s="170" t="n">
        <f aca="false">C1031</f>
        <v>3</v>
      </c>
      <c r="CS1031" s="229" t="str">
        <f aca="false">D1031</f>
        <v>3h</v>
      </c>
      <c r="CT1031" s="170" t="str">
        <f aca="false">CONCATENATE(CD1031," strain ",CM1031," ",CL1031,", partial cds")</f>
        <v>Hepatitis E virus strain NZ_Case1 , partial cds</v>
      </c>
    </row>
    <row r="1032" customFormat="false" ht="11.9" hidden="true" customHeight="true" outlineLevel="0" collapsed="false">
      <c r="A1032" s="154" t="s">
        <v>2503</v>
      </c>
      <c r="B1032" s="147" t="s">
        <v>2048</v>
      </c>
      <c r="C1032" s="148" t="n">
        <v>3</v>
      </c>
      <c r="D1032" s="149" t="s">
        <v>1890</v>
      </c>
      <c r="E1032" s="150" t="s">
        <v>949</v>
      </c>
      <c r="F1032" s="210" t="s">
        <v>2504</v>
      </c>
      <c r="G1032" s="221" t="s">
        <v>2505</v>
      </c>
      <c r="H1032" s="235" t="s">
        <v>405</v>
      </c>
      <c r="I1032" s="236" t="s">
        <v>412</v>
      </c>
      <c r="J1032" s="235" t="s">
        <v>395</v>
      </c>
      <c r="K1032" s="212"/>
      <c r="L1032" s="212"/>
      <c r="N1032" s="213"/>
      <c r="O1032" s="212"/>
      <c r="P1032" s="212"/>
      <c r="Q1032" s="212"/>
      <c r="R1032" s="237" t="s">
        <v>78</v>
      </c>
      <c r="S1032" s="237"/>
      <c r="T1032" s="215"/>
      <c r="U1032" s="215"/>
      <c r="V1032" s="209"/>
      <c r="W1032" s="163" t="s">
        <v>947</v>
      </c>
      <c r="X1032" s="209" t="s">
        <v>1890</v>
      </c>
      <c r="Y1032" s="209"/>
      <c r="Z1032" s="209"/>
      <c r="AA1032" s="216"/>
      <c r="AB1032" s="217"/>
      <c r="AC1032" s="163" t="s">
        <v>456</v>
      </c>
      <c r="AD1032" s="209"/>
      <c r="AE1032" s="209"/>
      <c r="AF1032" s="209"/>
      <c r="AG1032" s="218"/>
      <c r="AH1032" s="164" t="n">
        <v>3</v>
      </c>
      <c r="AI1032" s="164" t="n">
        <v>7493</v>
      </c>
      <c r="AJ1032" s="219" t="n">
        <f aca="false">SeqEnd-SeqBeg+1</f>
        <v>7491</v>
      </c>
      <c r="AK1032" s="220" t="n">
        <f aca="false">AND( SeqBeg&lt;=Beg  , End &lt;=SeqEnd )</f>
        <v>1</v>
      </c>
      <c r="AN1032" s="221"/>
      <c r="AO1032" s="147" t="s">
        <v>103</v>
      </c>
      <c r="AP1032" s="147" t="s">
        <v>103</v>
      </c>
      <c r="AQ1032" s="147" t="s">
        <v>103</v>
      </c>
      <c r="AR1032" s="147" t="s">
        <v>103</v>
      </c>
      <c r="AS1032" s="147" t="s">
        <v>103</v>
      </c>
      <c r="AT1032" s="147" t="s">
        <v>103</v>
      </c>
      <c r="AU1032" s="146"/>
      <c r="AW1032" s="222" t="str">
        <f aca="false">HYPERLINK(CONCATENATE("http://www.ncbi.nlm.nih.gov/nuccore/",BM1032),BM1032)</f>
        <v>WS93_Galle_TV44</v>
      </c>
      <c r="AX1032" s="219" t="str">
        <f aca="false">CONCATENATE(D1032,IF(I1032="","",CONCATENATE(".",I1032)),IF(K1032="","",CONCATENATE(".",K1032)),IF(M1032="","",CONCATENATE(".",M1032)),IF(R1032="","",CONCATENATE(".",R1032)),IF(U1032="","","(*)"))</f>
        <v>3i.DEU.FLI</v>
      </c>
      <c r="AY1032" s="170" t="str">
        <f aca="false">CONCATENATE(BM1032,".",BN1032)</f>
        <v>WS93_Galle_TV44.WS93 / TV44-10</v>
      </c>
      <c r="AZ1032" s="171" t="str">
        <f aca="false">IF(AV1032="",IF(ISNUMBER(FIND(".",A1032)),LEFT(A1032,FIND(".",A1032)-1),A1032),AV1032)</f>
        <v>WS93_Galle_TV44-10</v>
      </c>
      <c r="BA1032" s="171" t="str">
        <f aca="false">IF(ISNUMBER(FIND("-",AZ1032)),LEFT(AZ1032,FIND("-",AZ1032)-1),AZ1032)</f>
        <v>WS93_Galle_TV44</v>
      </c>
      <c r="BB1032" s="170" t="str">
        <f aca="false"> MEGAname &amp; "="</f>
        <v>WS93_Galle_TV44-10=</v>
      </c>
      <c r="BC1032" s="170" t="str">
        <f aca="false">Clear &amp; IF(span ,"Span","out")</f>
        <v>WS93_Galle_TV44-10=Span</v>
      </c>
      <c r="BD1032" s="170" t="str">
        <f aca="false">Clear &amp; IF(span, IF(B1032=".","Selected",B1032),"out")</f>
        <v>WS93_Galle_TV44-10=F</v>
      </c>
      <c r="BE1032" s="170" t="str">
        <f aca="false">Clear &amp; Strain</f>
        <v>WS93_Galle_TV44-10=WS93</v>
      </c>
      <c r="BF1032" s="170" t="str">
        <f aca="false">CONCATENATE(A1032,"=",F1032,". ",AX1032,IF(AB1032="","",CONCATENATE(".",AB1032)))</f>
        <v>WS93_Galle_TV44-10=WS93. 3i.DEU.FLI</v>
      </c>
      <c r="BG1032" s="170" t="str">
        <f aca="false">CONCATENATE(A1032,"=",F1032,". ",AX1032)</f>
        <v>WS93_Galle_TV44-10=WS93. 3i.DEU.FLI</v>
      </c>
      <c r="BH1032" s="170" t="str">
        <f aca="false">CONCATENATE(A1032,"=",AX1032)</f>
        <v>WS93_Galle_TV44-10=3i.DEU.FLI</v>
      </c>
      <c r="BI1032" s="170" t="str">
        <f aca="false">CONCATENATE(A1032,"=",ComForSubtype,D1032)</f>
        <v>WS93_Galle_TV44-10=3i</v>
      </c>
      <c r="BJ1032" s="170" t="str">
        <f aca="false">CONCATENATE(A1032,"=",E1032)</f>
        <v>WS93_Galle_TV44-10=3chi</v>
      </c>
      <c r="BK1032" s="170" t="str">
        <f aca="false">CONCATENATE(A1032,"=",C1032)</f>
        <v>WS93_Galle_TV44-10=3</v>
      </c>
      <c r="BL1032" s="170" t="str">
        <f aca="false">CONCATENATE(D1032,"=")</f>
        <v>3i=</v>
      </c>
      <c r="BM1032" s="223" t="str">
        <f aca="false">IF(BA1032="XX","",BA1032)</f>
        <v>WS93_Galle_TV44</v>
      </c>
      <c r="BN1032" s="224" t="str">
        <f aca="false">CONCATENATE(IF(F1032="","",F1032),IF(G1032="","",CONCATENATE(" / ",G1032)))</f>
        <v>WS93 / TV44-10</v>
      </c>
      <c r="BO1032" s="225" t="str">
        <f aca="false">AX1032</f>
        <v>3i.DEU.FLI</v>
      </c>
      <c r="BP1032" s="226" t="str">
        <f aca="false">IF(V1032="","",V1032)</f>
        <v/>
      </c>
      <c r="BQ1032" s="226" t="str">
        <f aca="false">IF(W1032="","",CONCATENATE(W1032,IF(LEFT(AO1032,1)="s","+","")))</f>
        <v>3c</v>
      </c>
      <c r="BR1032" s="226" t="str">
        <f aca="false">IF(X1032="","",CONCATENATE(X1032,IF(LEFT(AQ1032,1)="s","+","")))</f>
        <v>3i</v>
      </c>
      <c r="BS1032" s="226" t="str">
        <f aca="false">IF(Y1032="","",CONCATENATE(Y1032,IF(LEFT(AR1032,1)="s","+","")))</f>
        <v/>
      </c>
      <c r="BT1032" s="226" t="str">
        <f aca="false">IF(Z1032="","",CONCATENATE(Z1032,IF(LEFT(AS1032,1)="s","+","")))</f>
        <v/>
      </c>
      <c r="BU1032" s="227" t="str">
        <f aca="false">IF(AA1032="","",CONCATENATE(AA1032,IF(LEFT(AT1032,1)="s","+","")))</f>
        <v/>
      </c>
      <c r="BW1032" s="177" t="s">
        <v>2506</v>
      </c>
      <c r="BX1032" s="170" t="str">
        <f aca="false">IF(BW1032&lt;&gt;"",IF(ISNUMBER(FIND("=",BW1032)),LEFT(BW1032,FIND("=",BW1032)-1),BW1032),BW1032)</f>
        <v>WS93_Galle_TV44-10</v>
      </c>
      <c r="BY1032" s="170" t="str">
        <f aca="false">IF(BW1032&lt;&gt;"",IF(ISNUMBER(FIND("=",BW1032)),RIGHT(BW1032,LEN(BW1032)-FIND("=",BW1032)),""),"")</f>
        <v>3c</v>
      </c>
      <c r="BZ1032" s="170" t="str">
        <f aca="false">IF(BX1032&lt;&gt;"",IF(ISNUMBER(FIND(".",BX1032)),LEFT(BX1032,FIND(".",BX1032)-1),BX1032),BX1032)</f>
        <v>WS93_Galle_TV44-10</v>
      </c>
      <c r="CA1032" s="170" t="str">
        <f aca="false">IF(BX1032&lt;&gt;"",IF(ISNUMBER(FIND(".",BX1032)),RIGHT(BX1032,LEN(BX1032)-FIND(".",BX1032)),""),"")</f>
        <v/>
      </c>
      <c r="CC1032" s="170" t="str">
        <f aca="false">A1032</f>
        <v>WS93_Galle_TV44-10</v>
      </c>
      <c r="CD1032" s="178" t="s">
        <v>339</v>
      </c>
      <c r="CE1032" s="178" t="s">
        <v>340</v>
      </c>
      <c r="CF1032" s="178" t="s">
        <v>341</v>
      </c>
      <c r="CG1032" s="212"/>
      <c r="CH1032" s="212"/>
      <c r="CI1032" s="212"/>
      <c r="CJ1032" s="212"/>
      <c r="CK1032" s="178"/>
      <c r="CL1032" s="212"/>
      <c r="CM1032" s="212"/>
      <c r="CN1032" s="212"/>
      <c r="CO1032" s="212"/>
      <c r="CP1032" s="212"/>
      <c r="CQ1032" s="212"/>
      <c r="CR1032" s="228" t="n">
        <f aca="false">C1032</f>
        <v>3</v>
      </c>
      <c r="CS1032" s="229" t="str">
        <f aca="false">D1032</f>
        <v>3i</v>
      </c>
      <c r="CT1032" s="170" t="str">
        <f aca="false">CONCATENATE(CD1032," strain ",CM1032," ",CL1032,", partial cds")</f>
        <v>Hepatitis E virus strain  , partial cds</v>
      </c>
    </row>
    <row r="1033" customFormat="false" ht="11.9" hidden="false" customHeight="true" outlineLevel="0" collapsed="false">
      <c r="A1033" s="296" t="s">
        <v>2507</v>
      </c>
      <c r="B1033" s="147" t="n">
        <v>3</v>
      </c>
      <c r="C1033" s="297" t="n">
        <v>3</v>
      </c>
      <c r="D1033" s="298" t="s">
        <v>1890</v>
      </c>
      <c r="E1033" s="150" t="s">
        <v>949</v>
      </c>
      <c r="F1033" s="296" t="s">
        <v>2508</v>
      </c>
      <c r="G1033" s="299"/>
      <c r="H1033" s="296" t="s">
        <v>405</v>
      </c>
      <c r="I1033" s="300" t="s">
        <v>412</v>
      </c>
      <c r="J1033" s="296" t="s">
        <v>395</v>
      </c>
      <c r="K1033" s="301" t="s">
        <v>2509</v>
      </c>
      <c r="L1033" s="302" t="s">
        <v>2510</v>
      </c>
      <c r="M1033" s="303" t="s">
        <v>380</v>
      </c>
      <c r="N1033" s="304"/>
      <c r="O1033" s="305"/>
      <c r="P1033" s="305"/>
      <c r="Q1033" s="305"/>
      <c r="R1033" s="296" t="s">
        <v>76</v>
      </c>
      <c r="S1033" s="296"/>
      <c r="T1033" s="214" t="s">
        <v>353</v>
      </c>
      <c r="U1033" s="306"/>
      <c r="V1033" s="304" t="s">
        <v>1890</v>
      </c>
      <c r="W1033" s="307" t="s">
        <v>1890</v>
      </c>
      <c r="X1033" s="308" t="s">
        <v>1890</v>
      </c>
      <c r="Y1033" s="308" t="s">
        <v>2511</v>
      </c>
      <c r="Z1033" s="309" t="s">
        <v>1890</v>
      </c>
      <c r="AA1033" s="310" t="s">
        <v>1890</v>
      </c>
      <c r="AB1033" s="303" t="s">
        <v>278</v>
      </c>
      <c r="AC1033" s="163" t="s">
        <v>456</v>
      </c>
      <c r="AD1033" s="312" t="s">
        <v>354</v>
      </c>
      <c r="AE1033" s="312" t="s">
        <v>354</v>
      </c>
      <c r="AF1033" s="312" t="s">
        <v>354</v>
      </c>
      <c r="AG1033" s="313" t="s">
        <v>354</v>
      </c>
      <c r="AH1033" s="312" t="n">
        <v>65</v>
      </c>
      <c r="AI1033" s="368" t="n">
        <v>7519</v>
      </c>
      <c r="AJ1033" s="219" t="n">
        <f aca="false">SeqEnd-SeqBeg+1</f>
        <v>7455</v>
      </c>
      <c r="AK1033" s="220" t="n">
        <f aca="false">AND( SeqBeg&lt;=Beg  , End &lt;=SeqEnd )</f>
        <v>1</v>
      </c>
      <c r="AL1033" s="296"/>
      <c r="AM1033" s="296"/>
      <c r="AN1033" s="314"/>
      <c r="AO1033" s="315" t="s">
        <v>1994</v>
      </c>
      <c r="AP1033" s="315" t="s">
        <v>1994</v>
      </c>
      <c r="AQ1033" s="315" t="s">
        <v>1994</v>
      </c>
      <c r="AR1033" s="315" t="s">
        <v>1994</v>
      </c>
      <c r="AS1033" s="315" t="s">
        <v>1994</v>
      </c>
      <c r="AT1033" s="315" t="s">
        <v>1994</v>
      </c>
      <c r="AU1033" s="315" t="s">
        <v>382</v>
      </c>
      <c r="AV1033" s="296"/>
      <c r="AW1033" s="316" t="str">
        <f aca="false">HYPERLINK(CONCATENATE("http://www.ncbi.nlm.nih.gov/nuccore/",BM1033),BM1033)</f>
        <v>FJ998008</v>
      </c>
      <c r="AX1033" s="317" t="str">
        <f aca="false">CONCATENATE(D1033,IF(I1033="","",CONCATENATE(".",I1033)),IF(K1033="","",CONCATENATE(".",K1033)),IF(M1033="","",CONCATENATE(".",M1033)),IF(R1033="","",CONCATENATE(".",R1033)),IF(U1033="","","(*)"))</f>
        <v>3i.DEU.BB,Krausnick.wb.RKI</v>
      </c>
      <c r="AY1033" s="318" t="str">
        <f aca="false">CONCATENATE(BM1033,".",BN1033)</f>
        <v>FJ998008.BB02</v>
      </c>
      <c r="AZ1033" s="319" t="str">
        <f aca="false">IF(AV1033="",IF(ISNUMBER(FIND(".",A1033)),LEFT(A1033,FIND(".",A1033)-1),A1033),AV1033)</f>
        <v>FJ998008</v>
      </c>
      <c r="BA1033" s="319" t="str">
        <f aca="false">IF(ISNUMBER(FIND("-",AZ1033)),LEFT(AZ1033,FIND("-",AZ1033)-1),AZ1033)</f>
        <v>FJ998008</v>
      </c>
      <c r="BB1033" s="170" t="str">
        <f aca="false"> MEGAname &amp; "="</f>
        <v>FJ998008=</v>
      </c>
      <c r="BC1033" s="170" t="str">
        <f aca="false">Clear &amp; IF(span ,"Span","out")</f>
        <v>FJ998008=Span</v>
      </c>
      <c r="BD1033" s="170" t="str">
        <f aca="false">Clear &amp; IF(span, IF(B1033=".","Selected",B1033),"out")</f>
        <v>FJ998008=3</v>
      </c>
      <c r="BE1033" s="170" t="str">
        <f aca="false">Clear &amp; Strain</f>
        <v>FJ998008=BB02</v>
      </c>
      <c r="BF1033" s="318" t="str">
        <f aca="false">CONCATENATE(A1033,"=",F1033,". ",AX1033,IF(AB1033="","",CONCATENATE(".",AB1033)))</f>
        <v>FJ998008=BB02. 3i.DEU.BB,Krausnick.wb.RKI.CG</v>
      </c>
      <c r="BG1033" s="318" t="str">
        <f aca="false">CONCATENATE(A1033,"=",F1033,". ",AX1033)</f>
        <v>FJ998008=BB02. 3i.DEU.BB,Krausnick.wb.RKI</v>
      </c>
      <c r="BH1033" s="318" t="str">
        <f aca="false">CONCATENATE(A1033,"=",AX1033)</f>
        <v>FJ998008=3i.DEU.BB,Krausnick.wb.RKI</v>
      </c>
      <c r="BI1033" s="318" t="str">
        <f aca="false">CONCATENATE(A1033,"=",ComForSubtype,D1033)</f>
        <v>FJ998008=3i</v>
      </c>
      <c r="BJ1033" s="318" t="str">
        <f aca="false">CONCATENATE(A1033,"=",E1033)</f>
        <v>FJ998008=3chi</v>
      </c>
      <c r="BK1033" s="318" t="str">
        <f aca="false">CONCATENATE(A1033,"=",C1033)</f>
        <v>FJ998008=3</v>
      </c>
      <c r="BL1033" s="318" t="str">
        <f aca="false">CONCATENATE(D1033,"=")</f>
        <v>3i=</v>
      </c>
      <c r="BM1033" s="320" t="str">
        <f aca="false">IF(BA1033="XX","",BA1033)</f>
        <v>FJ998008</v>
      </c>
      <c r="BN1033" s="321" t="str">
        <f aca="false">CONCATENATE(IF(F1033="","",F1033),IF(G1033="","",CONCATENATE(" / ",G1033)))</f>
        <v>BB02</v>
      </c>
      <c r="BO1033" s="322" t="str">
        <f aca="false">AX1033</f>
        <v>3i.DEU.BB,Krausnick.wb.RKI</v>
      </c>
      <c r="BP1033" s="323" t="str">
        <f aca="false">IF(V1033="","",V1033)</f>
        <v>3i</v>
      </c>
      <c r="BQ1033" s="323" t="str">
        <f aca="false">IF(W1033="","",CONCATENATE(W1033,IF(LEFT(AO1033,1)="s","+","")))</f>
        <v>3i+</v>
      </c>
      <c r="BR1033" s="323" t="str">
        <f aca="false">IF(X1033="","",CONCATENATE(X1033,IF(LEFT(AQ1033,1)="s","+","")))</f>
        <v>3i+</v>
      </c>
      <c r="BS1033" s="323" t="str">
        <f aca="false">IF(Y1033="","",CONCATENATE(Y1033,IF(LEFT(AR1033,1)="s","+","")))</f>
        <v>3ic+</v>
      </c>
      <c r="BT1033" s="323" t="str">
        <f aca="false">IF(Z1033="","",CONCATENATE(Z1033,IF(LEFT(AS1033,1)="s","+","")))</f>
        <v>3i+</v>
      </c>
      <c r="BU1033" s="324" t="str">
        <f aca="false">IF(AA1033="","",CONCATENATE(AA1033,IF(LEFT(AT1033,1)="s","+","")))</f>
        <v>3i+</v>
      </c>
      <c r="BV1033" s="318"/>
      <c r="BW1033" s="318" t="s">
        <v>2512</v>
      </c>
      <c r="BX1033" s="318" t="str">
        <f aca="false">IF(BW1033&lt;&gt;"",IF(ISNUMBER(FIND("=",BW1033)),LEFT(BW1033,FIND("=",BW1033)-1),BW1033),BW1033)</f>
        <v>FJ998008</v>
      </c>
      <c r="BY1033" s="318" t="str">
        <f aca="false">IF(BW1033&lt;&gt;"",IF(ISNUMBER(FIND("=",BW1033)),RIGHT(BW1033,LEN(BW1033)-FIND("=",BW1033)),""),"")</f>
        <v>3i</v>
      </c>
      <c r="BZ1033" s="318" t="str">
        <f aca="false">IF(BX1033&lt;&gt;"",IF(ISNUMBER(FIND(".",BX1033)),LEFT(BX1033,FIND(".",BX1033)-1),BX1033),BX1033)</f>
        <v>FJ998008</v>
      </c>
      <c r="CA1033" s="318" t="str">
        <f aca="false">IF(BX1033&lt;&gt;"",IF(ISNUMBER(FIND(".",BX1033)),RIGHT(BX1033,LEN(BX1033)-FIND(".",BX1033)),""),"")</f>
        <v/>
      </c>
      <c r="CB1033" s="318"/>
      <c r="CC1033" s="318" t="str">
        <f aca="false">A1033</f>
        <v>FJ998008</v>
      </c>
      <c r="CD1033" s="325" t="s">
        <v>339</v>
      </c>
      <c r="CE1033" s="325" t="s">
        <v>340</v>
      </c>
      <c r="CF1033" s="325" t="s">
        <v>341</v>
      </c>
      <c r="CG1033" s="325"/>
      <c r="CH1033" s="325"/>
      <c r="CI1033" s="325"/>
      <c r="CJ1033" s="325"/>
      <c r="CK1033" s="325"/>
      <c r="CL1033" s="325"/>
      <c r="CM1033" s="318"/>
      <c r="CN1033" s="318"/>
      <c r="CO1033" s="318"/>
      <c r="CP1033" s="318"/>
      <c r="CQ1033" s="318"/>
      <c r="CR1033" s="318" t="n">
        <f aca="false">C1033</f>
        <v>3</v>
      </c>
      <c r="CS1033" s="327" t="str">
        <f aca="false">D1033</f>
        <v>3i</v>
      </c>
      <c r="CT1033" s="318" t="str">
        <f aca="false">CONCATENATE(CD1033," strain ",CM1033," ",CL1033,", partial cds")</f>
        <v>Hepatitis E virus strain  , partial cds</v>
      </c>
    </row>
    <row r="1034" customFormat="false" ht="11.9" hidden="true" customHeight="true" outlineLevel="0" collapsed="false">
      <c r="A1034" s="154" t="s">
        <v>2513</v>
      </c>
      <c r="B1034" s="147" t="s">
        <v>2048</v>
      </c>
      <c r="C1034" s="148" t="n">
        <v>3</v>
      </c>
      <c r="D1034" s="149" t="s">
        <v>1890</v>
      </c>
      <c r="E1034" s="150" t="s">
        <v>949</v>
      </c>
      <c r="F1034" s="210" t="s">
        <v>2514</v>
      </c>
      <c r="G1034" s="221" t="s">
        <v>2515</v>
      </c>
      <c r="H1034" s="235" t="s">
        <v>405</v>
      </c>
      <c r="I1034" s="236" t="s">
        <v>412</v>
      </c>
      <c r="J1034" s="235" t="s">
        <v>395</v>
      </c>
      <c r="K1034" s="212"/>
      <c r="L1034" s="212"/>
      <c r="N1034" s="213"/>
      <c r="O1034" s="212"/>
      <c r="P1034" s="212"/>
      <c r="Q1034" s="212"/>
      <c r="R1034" s="237" t="s">
        <v>78</v>
      </c>
      <c r="S1034" s="237"/>
      <c r="T1034" s="215"/>
      <c r="U1034" s="215"/>
      <c r="V1034" s="209"/>
      <c r="W1034" s="163" t="s">
        <v>947</v>
      </c>
      <c r="X1034" s="209" t="s">
        <v>1890</v>
      </c>
      <c r="Y1034" s="209"/>
      <c r="Z1034" s="209"/>
      <c r="AA1034" s="216"/>
      <c r="AB1034" s="251" t="s">
        <v>278</v>
      </c>
      <c r="AC1034" s="163" t="s">
        <v>456</v>
      </c>
      <c r="AD1034" s="164" t="s">
        <v>354</v>
      </c>
      <c r="AE1034" s="164" t="s">
        <v>354</v>
      </c>
      <c r="AF1034" s="164" t="s">
        <v>354</v>
      </c>
      <c r="AG1034" s="166" t="s">
        <v>354</v>
      </c>
      <c r="AH1034" s="164" t="n">
        <v>8</v>
      </c>
      <c r="AI1034" s="164" t="n">
        <v>7434</v>
      </c>
      <c r="AJ1034" s="219" t="n">
        <f aca="false">SeqEnd-SeqBeg+1</f>
        <v>7427</v>
      </c>
      <c r="AK1034" s="220" t="n">
        <f aca="false">AND( SeqBeg&lt;=Beg  , End &lt;=SeqEnd )</f>
        <v>1</v>
      </c>
      <c r="AN1034" s="221"/>
      <c r="AO1034" s="147" t="s">
        <v>103</v>
      </c>
      <c r="AP1034" s="147" t="s">
        <v>103</v>
      </c>
      <c r="AQ1034" s="147" t="s">
        <v>103</v>
      </c>
      <c r="AR1034" s="147" t="s">
        <v>103</v>
      </c>
      <c r="AS1034" s="147" t="s">
        <v>103</v>
      </c>
      <c r="AT1034" s="147" t="s">
        <v>103</v>
      </c>
      <c r="AU1034" s="146"/>
      <c r="AW1034" s="222" t="str">
        <f aca="false">HYPERLINK(CONCATENATE("http://www.ncbi.nlm.nih.gov/nuccore/",BM1034),BM1034)</f>
        <v>WS46_Galle_TV13</v>
      </c>
      <c r="AX1034" s="219" t="str">
        <f aca="false">CONCATENATE(D1034,IF(I1034="","",CONCATENATE(".",I1034)),IF(K1034="","",CONCATENATE(".",K1034)),IF(M1034="","",CONCATENATE(".",M1034)),IF(R1034="","",CONCATENATE(".",R1034)),IF(U1034="","","(*)"))</f>
        <v>3i.DEU.FLI</v>
      </c>
      <c r="AY1034" s="170" t="str">
        <f aca="false">CONCATENATE(BM1034,".",BN1034)</f>
        <v>WS46_Galle_TV13.WS46 / TV13-13</v>
      </c>
      <c r="AZ1034" s="171" t="str">
        <f aca="false">IF(AV1034="",IF(ISNUMBER(FIND(".",A1034)),LEFT(A1034,FIND(".",A1034)-1),A1034),AV1034)</f>
        <v>WS46_Galle_TV13-13</v>
      </c>
      <c r="BA1034" s="171" t="str">
        <f aca="false">IF(ISNUMBER(FIND("-",AZ1034)),LEFT(AZ1034,FIND("-",AZ1034)-1),AZ1034)</f>
        <v>WS46_Galle_TV13</v>
      </c>
      <c r="BB1034" s="170" t="str">
        <f aca="false"> MEGAname &amp; "="</f>
        <v>WS46_Galle_TV13-13=</v>
      </c>
      <c r="BC1034" s="170" t="str">
        <f aca="false">Clear &amp; IF(span ,"Span","out")</f>
        <v>WS46_Galle_TV13-13=Span</v>
      </c>
      <c r="BD1034" s="170" t="str">
        <f aca="false">Clear &amp; IF(span, IF(B1034=".","Selected",B1034),"out")</f>
        <v>WS46_Galle_TV13-13=F</v>
      </c>
      <c r="BE1034" s="170" t="str">
        <f aca="false">Clear &amp; Strain</f>
        <v>WS46_Galle_TV13-13=WS46</v>
      </c>
      <c r="BF1034" s="170" t="str">
        <f aca="false">CONCATENATE(A1034,"=",F1034,". ",AX1034,IF(AB1034="","",CONCATENATE(".",AB1034)))</f>
        <v>WS46_Galle_TV13-13=WS46. 3i.DEU.FLI.CG</v>
      </c>
      <c r="BG1034" s="170" t="str">
        <f aca="false">CONCATENATE(A1034,"=",F1034,". ",AX1034)</f>
        <v>WS46_Galle_TV13-13=WS46. 3i.DEU.FLI</v>
      </c>
      <c r="BH1034" s="170" t="str">
        <f aca="false">CONCATENATE(A1034,"=",AX1034)</f>
        <v>WS46_Galle_TV13-13=3i.DEU.FLI</v>
      </c>
      <c r="BI1034" s="170" t="str">
        <f aca="false">CONCATENATE(A1034,"=",ComForSubtype,D1034)</f>
        <v>WS46_Galle_TV13-13=3i</v>
      </c>
      <c r="BJ1034" s="170" t="str">
        <f aca="false">CONCATENATE(A1034,"=",E1034)</f>
        <v>WS46_Galle_TV13-13=3chi</v>
      </c>
      <c r="BK1034" s="170" t="str">
        <f aca="false">CONCATENATE(A1034,"=",C1034)</f>
        <v>WS46_Galle_TV13-13=3</v>
      </c>
      <c r="BL1034" s="170" t="str">
        <f aca="false">CONCATENATE(D1034,"=")</f>
        <v>3i=</v>
      </c>
      <c r="BM1034" s="223" t="str">
        <f aca="false">IF(BA1034="XX","",BA1034)</f>
        <v>WS46_Galle_TV13</v>
      </c>
      <c r="BN1034" s="224" t="str">
        <f aca="false">CONCATENATE(IF(F1034="","",F1034),IF(G1034="","",CONCATENATE(" / ",G1034)))</f>
        <v>WS46 / TV13-13</v>
      </c>
      <c r="BO1034" s="225" t="str">
        <f aca="false">AX1034</f>
        <v>3i.DEU.FLI</v>
      </c>
      <c r="BP1034" s="226" t="str">
        <f aca="false">IF(V1034="","",V1034)</f>
        <v/>
      </c>
      <c r="BQ1034" s="226" t="str">
        <f aca="false">IF(W1034="","",CONCATENATE(W1034,IF(LEFT(AO1034,1)="s","+","")))</f>
        <v>3c</v>
      </c>
      <c r="BR1034" s="226" t="str">
        <f aca="false">IF(X1034="","",CONCATENATE(X1034,IF(LEFT(AQ1034,1)="s","+","")))</f>
        <v>3i</v>
      </c>
      <c r="BS1034" s="226" t="str">
        <f aca="false">IF(Y1034="","",CONCATENATE(Y1034,IF(LEFT(AR1034,1)="s","+","")))</f>
        <v/>
      </c>
      <c r="BT1034" s="226" t="str">
        <f aca="false">IF(Z1034="","",CONCATENATE(Z1034,IF(LEFT(AS1034,1)="s","+","")))</f>
        <v/>
      </c>
      <c r="BU1034" s="227" t="str">
        <f aca="false">IF(AA1034="","",CONCATENATE(AA1034,IF(LEFT(AT1034,1)="s","+","")))</f>
        <v/>
      </c>
      <c r="BW1034" s="177" t="s">
        <v>2516</v>
      </c>
      <c r="BX1034" s="170" t="str">
        <f aca="false">IF(BW1034&lt;&gt;"",IF(ISNUMBER(FIND("=",BW1034)),LEFT(BW1034,FIND("=",BW1034)-1),BW1034),BW1034)</f>
        <v>WS46_Galle_TV13-13</v>
      </c>
      <c r="BY1034" s="170" t="str">
        <f aca="false">IF(BW1034&lt;&gt;"",IF(ISNUMBER(FIND("=",BW1034)),RIGHT(BW1034,LEN(BW1034)-FIND("=",BW1034)),""),"")</f>
        <v>3c</v>
      </c>
      <c r="BZ1034" s="170" t="str">
        <f aca="false">IF(BX1034&lt;&gt;"",IF(ISNUMBER(FIND(".",BX1034)),LEFT(BX1034,FIND(".",BX1034)-1),BX1034),BX1034)</f>
        <v>WS46_Galle_TV13-13</v>
      </c>
      <c r="CA1034" s="170" t="str">
        <f aca="false">IF(BX1034&lt;&gt;"",IF(ISNUMBER(FIND(".",BX1034)),RIGHT(BX1034,LEN(BX1034)-FIND(".",BX1034)),""),"")</f>
        <v/>
      </c>
      <c r="CC1034" s="170" t="str">
        <f aca="false">A1034</f>
        <v>WS46_Galle_TV13-13</v>
      </c>
      <c r="CD1034" s="178" t="s">
        <v>339</v>
      </c>
      <c r="CE1034" s="178" t="s">
        <v>340</v>
      </c>
      <c r="CF1034" s="178" t="s">
        <v>341</v>
      </c>
      <c r="CG1034" s="212"/>
      <c r="CH1034" s="212"/>
      <c r="CI1034" s="212"/>
      <c r="CJ1034" s="212"/>
      <c r="CK1034" s="178"/>
      <c r="CL1034" s="212"/>
      <c r="CM1034" s="212"/>
      <c r="CN1034" s="212"/>
      <c r="CO1034" s="212"/>
      <c r="CP1034" s="212"/>
      <c r="CQ1034" s="212"/>
      <c r="CR1034" s="228" t="n">
        <f aca="false">C1034</f>
        <v>3</v>
      </c>
      <c r="CS1034" s="229" t="str">
        <f aca="false">D1034</f>
        <v>3i</v>
      </c>
      <c r="CT1034" s="170" t="str">
        <f aca="false">CONCATENATE(CD1034," strain ",CM1034," ",CL1034,", partial cds")</f>
        <v>Hepatitis E virus strain  , partial cds</v>
      </c>
    </row>
    <row r="1035" customFormat="false" ht="11.9" hidden="false" customHeight="true" outlineLevel="0" collapsed="false">
      <c r="A1035" s="154" t="s">
        <v>2517</v>
      </c>
      <c r="B1035" s="147" t="n">
        <v>3</v>
      </c>
      <c r="C1035" s="243" t="n">
        <v>3</v>
      </c>
      <c r="D1035" s="149" t="s">
        <v>1890</v>
      </c>
      <c r="E1035" s="150" t="s">
        <v>949</v>
      </c>
      <c r="F1035" s="154" t="s">
        <v>2518</v>
      </c>
      <c r="G1035" s="212"/>
      <c r="H1035" s="146" t="s">
        <v>405</v>
      </c>
      <c r="I1035" s="153" t="s">
        <v>412</v>
      </c>
      <c r="J1035" s="146" t="s">
        <v>395</v>
      </c>
      <c r="K1035" s="155" t="s">
        <v>2519</v>
      </c>
      <c r="L1035" s="231" t="s">
        <v>2520</v>
      </c>
      <c r="M1035" s="157" t="s">
        <v>380</v>
      </c>
      <c r="N1035" s="158" t="s">
        <v>607</v>
      </c>
      <c r="O1035" s="160" t="n">
        <v>2009</v>
      </c>
      <c r="P1035" s="212"/>
      <c r="Q1035" s="212"/>
      <c r="R1035" s="146" t="s">
        <v>78</v>
      </c>
      <c r="T1035" s="214" t="s">
        <v>353</v>
      </c>
      <c r="U1035" s="215"/>
      <c r="V1035" s="209"/>
      <c r="W1035" s="244" t="s">
        <v>1890</v>
      </c>
      <c r="X1035" s="209"/>
      <c r="Y1035" s="147"/>
      <c r="Z1035" s="209"/>
      <c r="AA1035" s="216"/>
      <c r="AB1035" s="217"/>
      <c r="AC1035" s="163" t="n">
        <v>1860</v>
      </c>
      <c r="AD1035" s="209"/>
      <c r="AE1035" s="209"/>
      <c r="AF1035" s="209"/>
      <c r="AG1035" s="218"/>
      <c r="AH1035" s="164" t="n">
        <v>102</v>
      </c>
      <c r="AI1035" s="164" t="n">
        <v>1961</v>
      </c>
      <c r="AJ1035" s="219" t="n">
        <f aca="false">SeqEnd-SeqBeg+1</f>
        <v>1860</v>
      </c>
      <c r="AK1035" s="220" t="n">
        <f aca="false">AND( SeqBeg&lt;=Beg  , End &lt;=SeqEnd )</f>
        <v>0</v>
      </c>
      <c r="AL1035" s="212"/>
      <c r="AM1035" s="146" t="s">
        <v>2521</v>
      </c>
      <c r="AN1035" s="221" t="s">
        <v>382</v>
      </c>
      <c r="AO1035" s="147" t="s">
        <v>2045</v>
      </c>
      <c r="AP1035" s="147" t="s">
        <v>2045</v>
      </c>
      <c r="AU1035" s="147" t="s">
        <v>382</v>
      </c>
      <c r="AV1035" s="212"/>
      <c r="AW1035" s="222" t="str">
        <f aca="false">HYPERLINK(CONCATENATE("http://www.ncbi.nlm.nih.gov/nuccore/",BM1035),BM1035)</f>
        <v>JQ807482</v>
      </c>
      <c r="AX1035" s="219" t="str">
        <f aca="false">CONCATENATE(D1035,IF(I1035="","",CONCATENATE(".",I1035)),IF(K1035="","",CONCATENATE(".",K1035)),IF(M1035="","",CONCATENATE(".",M1035)),IF(R1035="","",CONCATENATE(".",R1035)),IF(U1035="","","(*)"))</f>
        <v>3i.DEU.MV,Ovp.wb.FLI</v>
      </c>
      <c r="AY1035" s="170" t="str">
        <f aca="false">CONCATENATE(BM1035,".",BN1035)</f>
        <v>JQ807482.WS05-09</v>
      </c>
      <c r="AZ1035" s="171" t="str">
        <f aca="false">IF(AV1035="",IF(ISNUMBER(FIND(".",A1035)),LEFT(A1035,FIND(".",A1035)-1),A1035),AV1035)</f>
        <v>JQ807482</v>
      </c>
      <c r="BA1035" s="171" t="str">
        <f aca="false">IF(ISNUMBER(FIND("-",AZ1035)),LEFT(AZ1035,FIND("-",AZ1035)-1),AZ1035)</f>
        <v>JQ807482</v>
      </c>
      <c r="BB1035" s="170" t="str">
        <f aca="false"> MEGAname &amp; "="</f>
        <v>JQ807482=</v>
      </c>
      <c r="BC1035" s="170" t="str">
        <f aca="false">Clear &amp; IF(span ,"Span","out")</f>
        <v>JQ807482=out</v>
      </c>
      <c r="BD1035" s="170" t="str">
        <f aca="false">Clear &amp; IF(span, IF(B1035=".","Selected",B1035),"out")</f>
        <v>JQ807482=out</v>
      </c>
      <c r="BE1035" s="170" t="str">
        <f aca="false">Clear &amp; Strain</f>
        <v>JQ807482=WS05-09</v>
      </c>
      <c r="BF1035" s="170" t="str">
        <f aca="false">CONCATENATE(A1035,"=",F1035,". ",AX1035,IF(AB1035="","",CONCATENATE(".",AB1035)))</f>
        <v>JQ807482=WS05-09. 3i.DEU.MV,Ovp.wb.FLI</v>
      </c>
      <c r="BG1035" s="170" t="str">
        <f aca="false">CONCATENATE(A1035,"=",F1035,". ",AX1035)</f>
        <v>JQ807482=WS05-09. 3i.DEU.MV,Ovp.wb.FLI</v>
      </c>
      <c r="BH1035" s="170" t="str">
        <f aca="false">CONCATENATE(A1035,"=",AX1035)</f>
        <v>JQ807482=3i.DEU.MV,Ovp.wb.FLI</v>
      </c>
      <c r="BI1035" s="170" t="str">
        <f aca="false">CONCATENATE(A1035,"=",ComForSubtype,D1035)</f>
        <v>JQ807482=3i</v>
      </c>
      <c r="BJ1035" s="170" t="str">
        <f aca="false">CONCATENATE(A1035,"=",E1035)</f>
        <v>JQ807482=3chi</v>
      </c>
      <c r="BK1035" s="170" t="str">
        <f aca="false">CONCATENATE(A1035,"=",C1035)</f>
        <v>JQ807482=3</v>
      </c>
      <c r="BL1035" s="170" t="str">
        <f aca="false">CONCATENATE(D1035,"=")</f>
        <v>3i=</v>
      </c>
      <c r="BM1035" s="223" t="str">
        <f aca="false">IF(BA1035="XX","",BA1035)</f>
        <v>JQ807482</v>
      </c>
      <c r="BN1035" s="224" t="str">
        <f aca="false">CONCATENATE(IF(F1035="","",F1035),IF(G1035="","",CONCATENATE(" / ",G1035)))</f>
        <v>WS05-09</v>
      </c>
      <c r="BO1035" s="225" t="str">
        <f aca="false">AX1035</f>
        <v>3i.DEU.MV,Ovp.wb.FLI</v>
      </c>
      <c r="BP1035" s="226" t="str">
        <f aca="false">IF(V1035="","",V1035)</f>
        <v/>
      </c>
      <c r="BQ1035" s="226" t="str">
        <f aca="false">IF(W1035="","",CONCATENATE(W1035,IF(LEFT(AO1035,1)="s","+","")))</f>
        <v>3i+</v>
      </c>
      <c r="BR1035" s="226" t="str">
        <f aca="false">IF(X1035="","",CONCATENATE(X1035,IF(LEFT(AQ1035,1)="s","+","")))</f>
        <v/>
      </c>
      <c r="BS1035" s="226" t="str">
        <f aca="false">IF(Y1035="","",CONCATENATE(Y1035,IF(LEFT(AR1035,1)="s","+","")))</f>
        <v/>
      </c>
      <c r="BT1035" s="226" t="str">
        <f aca="false">IF(Z1035="","",CONCATENATE(Z1035,IF(LEFT(AS1035,1)="s","+","")))</f>
        <v/>
      </c>
      <c r="BU1035" s="227" t="str">
        <f aca="false">IF(AA1035="","",CONCATENATE(AA1035,IF(LEFT(AT1035,1)="s","+","")))</f>
        <v/>
      </c>
      <c r="BV1035" s="212"/>
      <c r="BW1035" s="177" t="s">
        <v>2522</v>
      </c>
      <c r="BX1035" s="170" t="str">
        <f aca="false">IF(BW1035&lt;&gt;"",IF(ISNUMBER(FIND("=",BW1035)),LEFT(BW1035,FIND("=",BW1035)-1),BW1035),BW1035)</f>
        <v>JQ807482</v>
      </c>
      <c r="BY1035" s="170" t="str">
        <f aca="false">IF(BW1035&lt;&gt;"",IF(ISNUMBER(FIND("=",BW1035)),RIGHT(BW1035,LEN(BW1035)-FIND("=",BW1035)),""),"")</f>
        <v>3i</v>
      </c>
      <c r="BZ1035" s="170" t="str">
        <f aca="false">IF(BX1035&lt;&gt;"",IF(ISNUMBER(FIND(".",BX1035)),LEFT(BX1035,FIND(".",BX1035)-1),BX1035),BX1035)</f>
        <v>JQ807482</v>
      </c>
      <c r="CA1035" s="170" t="str">
        <f aca="false">IF(BX1035&lt;&gt;"",IF(ISNUMBER(FIND(".",BX1035)),RIGHT(BX1035,LEN(BX1035)-FIND(".",BX1035)),""),"")</f>
        <v/>
      </c>
      <c r="CB1035" s="212"/>
      <c r="CC1035" s="170" t="str">
        <f aca="false">A1035</f>
        <v>JQ807482</v>
      </c>
      <c r="CD1035" s="178" t="s">
        <v>339</v>
      </c>
      <c r="CE1035" s="178" t="s">
        <v>340</v>
      </c>
      <c r="CF1035" s="178" t="s">
        <v>341</v>
      </c>
      <c r="CG1035" s="178" t="s">
        <v>592</v>
      </c>
      <c r="CH1035" s="179" t="s">
        <v>2523</v>
      </c>
      <c r="CI1035" s="179" t="s">
        <v>2524</v>
      </c>
      <c r="CJ1035" s="179" t="s">
        <v>2525</v>
      </c>
      <c r="CK1035" s="179" t="s">
        <v>2526</v>
      </c>
      <c r="CL1035" s="178" t="s">
        <v>2527</v>
      </c>
      <c r="CM1035" s="170" t="str">
        <f aca="false">F1035</f>
        <v>WS05-09</v>
      </c>
      <c r="CN1035" s="170" t="str">
        <f aca="false">IF(G1035="","",G1035)</f>
        <v/>
      </c>
      <c r="CO1035" s="170" t="str">
        <f aca="false">CONCATENATE(H1035,":",L1035)</f>
        <v>Germany:Mecklenburg-Vorpommern, Ostvorpommern, Bugewitz</v>
      </c>
      <c r="CP1035" s="170" t="str">
        <f aca="false">CONCATENATE(IF(Q1035="","",CONCATENATE(Q1035,"-")),IF(P1035="","",CONCATENATE(P1035,"-")),IF(O1035="","",O1035))</f>
        <v>2009</v>
      </c>
      <c r="CQ1035" s="170" t="str">
        <f aca="false">IF(N1035="","",N1035)</f>
        <v>liver</v>
      </c>
      <c r="CR1035" s="170" t="n">
        <f aca="false">C1035</f>
        <v>3</v>
      </c>
      <c r="CS1035" s="229" t="str">
        <f aca="false">D1035</f>
        <v>3i</v>
      </c>
      <c r="CT1035" s="170" t="str">
        <f aca="false">CONCATENATE(CD1035," strain ",CM1035," ",CL1035,", partial cds")</f>
        <v>Hepatitis E virus strain WS05-09 poliprotein gene -5p (ORF1), partial cds</v>
      </c>
    </row>
    <row r="1036" s="146" customFormat="true" ht="11.9" hidden="false" customHeight="true" outlineLevel="0" collapsed="false">
      <c r="A1036" s="208" t="s">
        <v>2528</v>
      </c>
      <c r="B1036" s="147" t="n">
        <v>3</v>
      </c>
      <c r="C1036" s="148" t="n">
        <v>3</v>
      </c>
      <c r="D1036" s="149" t="s">
        <v>1890</v>
      </c>
      <c r="E1036" s="150" t="s">
        <v>949</v>
      </c>
      <c r="F1036" s="154" t="s">
        <v>2529</v>
      </c>
      <c r="G1036" s="212"/>
      <c r="H1036" s="146" t="s">
        <v>2530</v>
      </c>
      <c r="I1036" s="153" t="s">
        <v>2531</v>
      </c>
      <c r="J1036" s="146" t="s">
        <v>395</v>
      </c>
      <c r="K1036" s="212"/>
      <c r="L1036" s="212"/>
      <c r="M1036" s="157" t="s">
        <v>367</v>
      </c>
      <c r="N1036" s="158" t="s">
        <v>607</v>
      </c>
      <c r="O1036" s="159" t="n">
        <v>2008</v>
      </c>
      <c r="P1036" s="212"/>
      <c r="Q1036" s="212"/>
      <c r="R1036" s="212"/>
      <c r="S1036" s="212"/>
      <c r="T1036" s="214" t="s">
        <v>353</v>
      </c>
      <c r="U1036" s="215"/>
      <c r="V1036" s="209"/>
      <c r="W1036" s="217"/>
      <c r="X1036" s="209"/>
      <c r="Y1036" s="209"/>
      <c r="Z1036" s="209" t="s">
        <v>1890</v>
      </c>
      <c r="AA1036" s="158" t="s">
        <v>1890</v>
      </c>
      <c r="AB1036" s="217"/>
      <c r="AC1036" s="217"/>
      <c r="AD1036" s="209"/>
      <c r="AE1036" s="209"/>
      <c r="AF1036" s="209" t="s">
        <v>354</v>
      </c>
      <c r="AG1036" s="218" t="s">
        <v>354</v>
      </c>
      <c r="AH1036" s="164" t="n">
        <v>5425</v>
      </c>
      <c r="AI1036" s="164" t="n">
        <v>6600</v>
      </c>
      <c r="AJ1036" s="219" t="n">
        <f aca="false">SeqEnd-SeqBeg+1</f>
        <v>1176</v>
      </c>
      <c r="AK1036" s="220" t="n">
        <f aca="false">AND( SeqBeg&lt;=Beg  , End &lt;=SeqEnd )</f>
        <v>0</v>
      </c>
      <c r="AL1036" s="212"/>
      <c r="AM1036" s="212"/>
      <c r="AN1036" s="221"/>
      <c r="AO1036" s="147" t="s">
        <v>103</v>
      </c>
      <c r="AP1036" s="147" t="s">
        <v>103</v>
      </c>
      <c r="AQ1036" s="147" t="s">
        <v>103</v>
      </c>
      <c r="AR1036" s="147" t="s">
        <v>103</v>
      </c>
      <c r="AS1036" s="147" t="s">
        <v>103</v>
      </c>
      <c r="AT1036" s="147" t="s">
        <v>103</v>
      </c>
      <c r="AV1036" s="212"/>
      <c r="AW1036" s="222" t="str">
        <f aca="false">HYPERLINK(CONCATENATE("http://www.ncbi.nlm.nih.gov/nuccore/",BM1036),BM1036)</f>
        <v>HM623777</v>
      </c>
      <c r="AX1036" s="219" t="str">
        <f aca="false">CONCATENATE(D1036,IF(I1036="","",CONCATENATE(".",I1036)),IF(K1036="","",CONCATENATE(".",K1036)),IF(M1036="","",CONCATENATE(".",M1036)),IF(R1036="","",CONCATENATE(".",R1036)),IF(U1036="","","(*)"))</f>
        <v>3i.AUT.pig</v>
      </c>
      <c r="AY1036" s="170" t="str">
        <f aca="false">CONCATENATE(BM1036,".",BN1036)</f>
        <v>HM623777.sw11_4bAT</v>
      </c>
      <c r="AZ1036" s="171" t="str">
        <f aca="false">IF(AV1036="",IF(ISNUMBER(FIND(".",A1036)),LEFT(A1036,FIND(".",A1036)-1),A1036),AV1036)</f>
        <v>HM623777</v>
      </c>
      <c r="BA1036" s="171" t="str">
        <f aca="false">IF(ISNUMBER(FIND("-",AZ1036)),LEFT(AZ1036,FIND("-",AZ1036)-1),AZ1036)</f>
        <v>HM623777</v>
      </c>
      <c r="BB1036" s="170" t="str">
        <f aca="false"> MEGAname &amp; "="</f>
        <v>HM623777=</v>
      </c>
      <c r="BC1036" s="170" t="str">
        <f aca="false">Clear &amp; IF(span ,"Span","out")</f>
        <v>HM623777=out</v>
      </c>
      <c r="BD1036" s="170" t="str">
        <f aca="false">Clear &amp; IF(span, IF(B1036=".","Selected",B1036),"out")</f>
        <v>HM623777=out</v>
      </c>
      <c r="BE1036" s="170" t="str">
        <f aca="false">Clear &amp; Strain</f>
        <v>HM623777=sw11_4bAT</v>
      </c>
      <c r="BF1036" s="170" t="str">
        <f aca="false">CONCATENATE(A1036,"=",F1036,". ",AX1036,IF(AB1036="","",CONCATENATE(".",AB1036)))</f>
        <v>HM623777=sw11_4bAT. 3i.AUT.pig</v>
      </c>
      <c r="BG1036" s="170" t="str">
        <f aca="false">CONCATENATE(A1036,"=",F1036,". ",AX1036)</f>
        <v>HM623777=sw11_4bAT. 3i.AUT.pig</v>
      </c>
      <c r="BH1036" s="170" t="str">
        <f aca="false">CONCATENATE(A1036,"=",AX1036)</f>
        <v>HM623777=3i.AUT.pig</v>
      </c>
      <c r="BI1036" s="170" t="str">
        <f aca="false">CONCATENATE(A1036,"=",ComForSubtype,D1036)</f>
        <v>HM623777=3i</v>
      </c>
      <c r="BJ1036" s="170" t="str">
        <f aca="false">CONCATENATE(A1036,"=",E1036)</f>
        <v>HM623777=3chi</v>
      </c>
      <c r="BK1036" s="170" t="str">
        <f aca="false">CONCATENATE(A1036,"=",C1036)</f>
        <v>HM623777=3</v>
      </c>
      <c r="BL1036" s="170" t="str">
        <f aca="false">CONCATENATE(D1036,"=")</f>
        <v>3i=</v>
      </c>
      <c r="BM1036" s="223" t="str">
        <f aca="false">IF(BA1036="XX","",BA1036)</f>
        <v>HM623777</v>
      </c>
      <c r="BN1036" s="224" t="str">
        <f aca="false">CONCATENATE(IF(F1036="","",F1036),IF(G1036="","",CONCATENATE(" / ",G1036)))</f>
        <v>sw11_4bAT</v>
      </c>
      <c r="BO1036" s="225" t="str">
        <f aca="false">AX1036</f>
        <v>3i.AUT.pig</v>
      </c>
      <c r="BP1036" s="226" t="str">
        <f aca="false">IF(V1036="","",V1036)</f>
        <v/>
      </c>
      <c r="BQ1036" s="226" t="str">
        <f aca="false">IF(W1036="","",CONCATENATE(W1036,IF(LEFT(AO1036,1)="s","+","")))</f>
        <v/>
      </c>
      <c r="BR1036" s="226" t="str">
        <f aca="false">IF(X1036="","",CONCATENATE(X1036,IF(LEFT(AQ1036,1)="s","+","")))</f>
        <v/>
      </c>
      <c r="BS1036" s="226" t="str">
        <f aca="false">IF(Y1036="","",CONCATENATE(Y1036,IF(LEFT(AR1036,1)="s","+","")))</f>
        <v/>
      </c>
      <c r="BT1036" s="226" t="str">
        <f aca="false">IF(Z1036="","",CONCATENATE(Z1036,IF(LEFT(AS1036,1)="s","+","")))</f>
        <v>3i</v>
      </c>
      <c r="BU1036" s="227" t="str">
        <f aca="false">IF(AA1036="","",CONCATENATE(AA1036,IF(LEFT(AT1036,1)="s","+","")))</f>
        <v>3i</v>
      </c>
      <c r="BV1036" s="212"/>
      <c r="BW1036" s="177" t="s">
        <v>338</v>
      </c>
      <c r="BX1036" s="170" t="str">
        <f aca="false">IF(BW1036&lt;&gt;"",IF(ISNUMBER(FIND("=",BW1036)),LEFT(BW1036,FIND("=",BW1036)-1),BW1036),BW1036)</f>
        <v>xx</v>
      </c>
      <c r="BY1036" s="170" t="str">
        <f aca="false">IF(BW1036&lt;&gt;"",IF(ISNUMBER(FIND("=",BW1036)),RIGHT(BW1036,LEN(BW1036)-FIND("=",BW1036)),""),"")</f>
        <v>Non_select</v>
      </c>
      <c r="BZ1036" s="170" t="str">
        <f aca="false">IF(BX1036&lt;&gt;"",IF(ISNUMBER(FIND(".",BX1036)),LEFT(BX1036,FIND(".",BX1036)-1),BX1036),BX1036)</f>
        <v>xx</v>
      </c>
      <c r="CA1036" s="170" t="str">
        <f aca="false">IF(BX1036&lt;&gt;"",IF(ISNUMBER(FIND(".",BX1036)),RIGHT(BX1036,LEN(BX1036)-FIND(".",BX1036)),""),"")</f>
        <v/>
      </c>
      <c r="CB1036" s="212"/>
      <c r="CC1036" s="170" t="str">
        <f aca="false">A1036</f>
        <v>HM623777</v>
      </c>
      <c r="CD1036" s="178" t="s">
        <v>339</v>
      </c>
      <c r="CE1036" s="178" t="s">
        <v>340</v>
      </c>
      <c r="CF1036" s="178" t="s">
        <v>341</v>
      </c>
      <c r="CG1036" s="212"/>
      <c r="CH1036" s="212"/>
      <c r="CI1036" s="212"/>
      <c r="CJ1036" s="212"/>
      <c r="CK1036" s="178"/>
      <c r="CL1036" s="212"/>
      <c r="CM1036" s="212"/>
      <c r="CN1036" s="212"/>
      <c r="CO1036" s="212"/>
      <c r="CP1036" s="212"/>
      <c r="CQ1036" s="212"/>
      <c r="CR1036" s="228" t="n">
        <f aca="false">C1036</f>
        <v>3</v>
      </c>
      <c r="CS1036" s="229" t="str">
        <f aca="false">D1036</f>
        <v>3i</v>
      </c>
      <c r="CT1036" s="170" t="str">
        <f aca="false">CONCATENATE(CD1036," strain ",CM1036," ",CL1036,", partial cds")</f>
        <v>Hepatitis E virus strain  , partial cds</v>
      </c>
    </row>
    <row r="1037" customFormat="false" ht="11.9" hidden="false" customHeight="true" outlineLevel="0" collapsed="false">
      <c r="A1037" s="154" t="s">
        <v>2532</v>
      </c>
      <c r="B1037" s="147" t="n">
        <v>3</v>
      </c>
      <c r="C1037" s="243" t="n">
        <v>3</v>
      </c>
      <c r="D1037" s="149" t="s">
        <v>1890</v>
      </c>
      <c r="E1037" s="150" t="s">
        <v>949</v>
      </c>
      <c r="F1037" s="154" t="s">
        <v>2533</v>
      </c>
      <c r="G1037" s="212"/>
      <c r="H1037" s="146" t="s">
        <v>405</v>
      </c>
      <c r="I1037" s="153" t="s">
        <v>412</v>
      </c>
      <c r="J1037" s="146" t="s">
        <v>395</v>
      </c>
      <c r="K1037" s="155" t="s">
        <v>2509</v>
      </c>
      <c r="L1037" s="231" t="s">
        <v>2510</v>
      </c>
      <c r="M1037" s="157" t="s">
        <v>380</v>
      </c>
      <c r="N1037" s="213"/>
      <c r="O1037" s="160"/>
      <c r="P1037" s="212"/>
      <c r="Q1037" s="212"/>
      <c r="R1037" s="212"/>
      <c r="S1037" s="212"/>
      <c r="T1037" s="214" t="s">
        <v>353</v>
      </c>
      <c r="U1037" s="215"/>
      <c r="V1037" s="209"/>
      <c r="W1037" s="163" t="s">
        <v>1890</v>
      </c>
      <c r="Z1037" s="147"/>
      <c r="AA1037" s="158" t="s">
        <v>1890</v>
      </c>
      <c r="AB1037" s="217"/>
      <c r="AC1037" s="163" t="s">
        <v>2534</v>
      </c>
      <c r="AG1037" s="166" t="n">
        <v>1052</v>
      </c>
      <c r="AH1037" s="164" t="n">
        <v>5569</v>
      </c>
      <c r="AI1037" s="164" t="n">
        <v>6620</v>
      </c>
      <c r="AJ1037" s="219" t="n">
        <f aca="false">SeqEnd-SeqBeg+1</f>
        <v>1052</v>
      </c>
      <c r="AK1037" s="220" t="n">
        <f aca="false">AND( SeqBeg&lt;=Beg  , End &lt;=SeqEnd )</f>
        <v>0</v>
      </c>
      <c r="AL1037" s="212"/>
      <c r="AM1037" s="212"/>
      <c r="AN1037" s="213"/>
      <c r="AO1037" s="147" t="s">
        <v>408</v>
      </c>
      <c r="AP1037" s="147" t="s">
        <v>408</v>
      </c>
      <c r="AT1037" s="147" t="s">
        <v>415</v>
      </c>
      <c r="AU1037" s="212" t="s">
        <v>382</v>
      </c>
      <c r="AV1037" s="212"/>
      <c r="AW1037" s="222" t="str">
        <f aca="false">HYPERLINK(CONCATENATE("http://www.ncbi.nlm.nih.gov/nuccore/",BM1037),BM1037)</f>
        <v>FJ998018</v>
      </c>
      <c r="AX1037" s="219" t="str">
        <f aca="false">CONCATENATE(D1037,IF(I1037="","",CONCATENATE(".",I1037)),IF(K1037="","",CONCATENATE(".",K1037)),IF(M1037="","",CONCATENATE(".",M1037)),IF(R1037="","",CONCATENATE(".",R1037)),IF(U1037="","","(*)"))</f>
        <v>3i.DEU.BB,Krausnick.wb</v>
      </c>
      <c r="AY1037" s="170" t="str">
        <f aca="false">CONCATENATE(BM1037,".",BN1037)</f>
        <v>FJ998018.BB19</v>
      </c>
      <c r="AZ1037" s="171" t="str">
        <f aca="false">IF(AV1037="",IF(ISNUMBER(FIND(".",A1037)),LEFT(A1037,FIND(".",A1037)-1),A1037),AV1037)</f>
        <v>FJ998018</v>
      </c>
      <c r="BA1037" s="171" t="str">
        <f aca="false">IF(ISNUMBER(FIND("-",AZ1037)),LEFT(AZ1037,FIND("-",AZ1037)-1),AZ1037)</f>
        <v>FJ998018</v>
      </c>
      <c r="BB1037" s="170" t="str">
        <f aca="false"> MEGAname &amp; "="</f>
        <v>FJ998018=</v>
      </c>
      <c r="BC1037" s="170" t="str">
        <f aca="false">Clear &amp; IF(span ,"Span","out")</f>
        <v>FJ998018=out</v>
      </c>
      <c r="BD1037" s="170" t="str">
        <f aca="false">Clear &amp; IF(span, IF(B1037=".","Selected",B1037),"out")</f>
        <v>FJ998018=out</v>
      </c>
      <c r="BE1037" s="170" t="str">
        <f aca="false">Clear &amp; Strain</f>
        <v>FJ998018=BB19</v>
      </c>
      <c r="BF1037" s="170" t="str">
        <f aca="false">CONCATENATE(A1037,"=",F1037,". ",AX1037,IF(AB1037="","",CONCATENATE(".",AB1037)))</f>
        <v>FJ998018=BB19. 3i.DEU.BB,Krausnick.wb</v>
      </c>
      <c r="BG1037" s="170" t="str">
        <f aca="false">CONCATENATE(A1037,"=",F1037,". ",AX1037)</f>
        <v>FJ998018=BB19. 3i.DEU.BB,Krausnick.wb</v>
      </c>
      <c r="BH1037" s="170" t="str">
        <f aca="false">CONCATENATE(A1037,"=",AX1037)</f>
        <v>FJ998018=3i.DEU.BB,Krausnick.wb</v>
      </c>
      <c r="BI1037" s="170" t="str">
        <f aca="false">CONCATENATE(A1037,"=",ComForSubtype,D1037)</f>
        <v>FJ998018=3i</v>
      </c>
      <c r="BJ1037" s="170" t="str">
        <f aca="false">CONCATENATE(A1037,"=",E1037)</f>
        <v>FJ998018=3chi</v>
      </c>
      <c r="BK1037" s="170" t="str">
        <f aca="false">CONCATENATE(A1037,"=",C1037)</f>
        <v>FJ998018=3</v>
      </c>
      <c r="BL1037" s="170" t="str">
        <f aca="false">CONCATENATE(D1037,"=")</f>
        <v>3i=</v>
      </c>
      <c r="BM1037" s="223" t="str">
        <f aca="false">IF(BA1037="XX","",BA1037)</f>
        <v>FJ998018</v>
      </c>
      <c r="BN1037" s="224" t="str">
        <f aca="false">CONCATENATE(IF(F1037="","",F1037),IF(G1037="","",CONCATENATE(" / ",G1037)))</f>
        <v>BB19</v>
      </c>
      <c r="BO1037" s="225" t="str">
        <f aca="false">AX1037</f>
        <v>3i.DEU.BB,Krausnick.wb</v>
      </c>
      <c r="BP1037" s="226" t="str">
        <f aca="false">IF(V1037="","",V1037)</f>
        <v/>
      </c>
      <c r="BQ1037" s="226" t="str">
        <f aca="false">IF(W1037="","",CONCATENATE(W1037,IF(LEFT(AO1037,1)="s","+","")))</f>
        <v>3i+</v>
      </c>
      <c r="BR1037" s="226" t="str">
        <f aca="false">IF(X1037="","",CONCATENATE(X1037,IF(LEFT(AQ1037,1)="s","+","")))</f>
        <v/>
      </c>
      <c r="BS1037" s="226" t="str">
        <f aca="false">IF(Y1037="","",CONCATENATE(Y1037,IF(LEFT(AR1037,1)="s","+","")))</f>
        <v/>
      </c>
      <c r="BT1037" s="226" t="str">
        <f aca="false">IF(Z1037="","",CONCATENATE(Z1037,IF(LEFT(AS1037,1)="s","+","")))</f>
        <v/>
      </c>
      <c r="BU1037" s="227" t="str">
        <f aca="false">IF(AA1037="","",CONCATENATE(AA1037,IF(LEFT(AT1037,1)="s","+","")))</f>
        <v>3i+</v>
      </c>
      <c r="BV1037" s="212"/>
      <c r="BW1037" s="177" t="s">
        <v>2535</v>
      </c>
      <c r="BX1037" s="170" t="str">
        <f aca="false">IF(BW1037&lt;&gt;"",IF(ISNUMBER(FIND("=",BW1037)),LEFT(BW1037,FIND("=",BW1037)-1),BW1037),BW1037)</f>
        <v>FJ998018</v>
      </c>
      <c r="BY1037" s="170" t="str">
        <f aca="false">IF(BW1037&lt;&gt;"",IF(ISNUMBER(FIND("=",BW1037)),RIGHT(BW1037,LEN(BW1037)-FIND("=",BW1037)),""),"")</f>
        <v>3i</v>
      </c>
      <c r="BZ1037" s="170" t="str">
        <f aca="false">IF(BX1037&lt;&gt;"",IF(ISNUMBER(FIND(".",BX1037)),LEFT(BX1037,FIND(".",BX1037)-1),BX1037),BX1037)</f>
        <v>FJ998018</v>
      </c>
      <c r="CA1037" s="170" t="str">
        <f aca="false">IF(BX1037&lt;&gt;"",IF(ISNUMBER(FIND(".",BX1037)),RIGHT(BX1037,LEN(BX1037)-FIND(".",BX1037)),""),"")</f>
        <v/>
      </c>
      <c r="CB1037" s="212"/>
      <c r="CC1037" s="170" t="str">
        <f aca="false">A1037</f>
        <v>FJ998018</v>
      </c>
      <c r="CD1037" s="178" t="s">
        <v>339</v>
      </c>
      <c r="CE1037" s="178" t="s">
        <v>340</v>
      </c>
      <c r="CF1037" s="178" t="s">
        <v>341</v>
      </c>
      <c r="CG1037" s="212"/>
      <c r="CH1037" s="212"/>
      <c r="CI1037" s="212"/>
      <c r="CJ1037" s="212"/>
      <c r="CK1037" s="178"/>
      <c r="CL1037" s="212"/>
      <c r="CM1037" s="212"/>
      <c r="CN1037" s="212"/>
      <c r="CO1037" s="212"/>
      <c r="CP1037" s="212"/>
      <c r="CQ1037" s="212"/>
      <c r="CR1037" s="170" t="n">
        <f aca="false">C1037</f>
        <v>3</v>
      </c>
      <c r="CS1037" s="229" t="str">
        <f aca="false">D1037</f>
        <v>3i</v>
      </c>
      <c r="CT1037" s="170" t="str">
        <f aca="false">CONCATENATE(CD1037," strain ",CM1037," ",CL1037,", partial cds")</f>
        <v>Hepatitis E virus strain  , partial cds</v>
      </c>
    </row>
    <row r="1038" customFormat="false" ht="11.9" hidden="false" customHeight="true" outlineLevel="0" collapsed="false">
      <c r="A1038" s="154" t="s">
        <v>2536</v>
      </c>
      <c r="B1038" s="147" t="n">
        <v>3</v>
      </c>
      <c r="C1038" s="243" t="n">
        <v>3</v>
      </c>
      <c r="D1038" s="149" t="s">
        <v>1890</v>
      </c>
      <c r="E1038" s="150" t="s">
        <v>949</v>
      </c>
      <c r="F1038" s="154" t="s">
        <v>2537</v>
      </c>
      <c r="G1038" s="212"/>
      <c r="H1038" s="146" t="s">
        <v>405</v>
      </c>
      <c r="I1038" s="153" t="s">
        <v>412</v>
      </c>
      <c r="J1038" s="146" t="s">
        <v>395</v>
      </c>
      <c r="K1038" s="155" t="s">
        <v>2538</v>
      </c>
      <c r="L1038" s="231" t="s">
        <v>2539</v>
      </c>
      <c r="M1038" s="157" t="s">
        <v>380</v>
      </c>
      <c r="N1038" s="213"/>
      <c r="O1038" s="160"/>
      <c r="P1038" s="212"/>
      <c r="Q1038" s="212"/>
      <c r="R1038" s="146" t="s">
        <v>76</v>
      </c>
      <c r="T1038" s="214"/>
      <c r="U1038" s="215"/>
      <c r="V1038" s="209"/>
      <c r="X1038" s="147"/>
      <c r="Y1038" s="147"/>
      <c r="AA1038" s="158" t="s">
        <v>1890</v>
      </c>
      <c r="AB1038" s="217"/>
      <c r="AC1038" s="217"/>
      <c r="AD1038" s="209"/>
      <c r="AE1038" s="209"/>
      <c r="AF1038" s="209"/>
      <c r="AG1038" s="166" t="n">
        <v>1052</v>
      </c>
      <c r="AH1038" s="164" t="n">
        <v>5577</v>
      </c>
      <c r="AI1038" s="164" t="n">
        <v>6617</v>
      </c>
      <c r="AJ1038" s="219" t="n">
        <f aca="false">SeqEnd-SeqBeg+1</f>
        <v>1041</v>
      </c>
      <c r="AK1038" s="220" t="n">
        <f aca="false">AND( SeqBeg&lt;=Beg  , End &lt;=SeqEnd )</f>
        <v>0</v>
      </c>
      <c r="AL1038" s="212" t="s">
        <v>2540</v>
      </c>
      <c r="AM1038" s="212"/>
      <c r="AN1038" s="221"/>
      <c r="AO1038" s="147" t="s">
        <v>103</v>
      </c>
      <c r="AP1038" s="147" t="s">
        <v>103</v>
      </c>
      <c r="AQ1038" s="147" t="s">
        <v>103</v>
      </c>
      <c r="AR1038" s="147" t="s">
        <v>103</v>
      </c>
      <c r="AS1038" s="147" t="s">
        <v>103</v>
      </c>
      <c r="AT1038" s="147" t="s">
        <v>2045</v>
      </c>
      <c r="AU1038" s="146"/>
      <c r="AV1038" s="212"/>
      <c r="AW1038" s="222" t="str">
        <f aca="false">HYPERLINK(CONCATENATE("http://www.ncbi.nlm.nih.gov/nuccore/",BM1038),BM1038)</f>
        <v>FJ998012</v>
      </c>
      <c r="AX1038" s="219" t="str">
        <f aca="false">CONCATENATE(D1038,IF(I1038="","",CONCATENATE(".",I1038)),IF(K1038="","",CONCATENATE(".",K1038)),IF(M1038="","",CONCATENATE(".",M1038)),IF(R1038="","",CONCATENATE(".",R1038)),IF(U1038="","","(*)"))</f>
        <v>3i.DEU.RP.wb.RKI</v>
      </c>
      <c r="AY1038" s="170" t="str">
        <f aca="false">CONCATENATE(BM1038,".",BN1038)</f>
        <v>FJ998012.RP1752</v>
      </c>
      <c r="AZ1038" s="171" t="str">
        <f aca="false">IF(AV1038="",IF(ISNUMBER(FIND(".",A1038)),LEFT(A1038,FIND(".",A1038)-1),A1038),AV1038)</f>
        <v>FJ998012</v>
      </c>
      <c r="BA1038" s="171" t="str">
        <f aca="false">IF(ISNUMBER(FIND("-",AZ1038)),LEFT(AZ1038,FIND("-",AZ1038)-1),AZ1038)</f>
        <v>FJ998012</v>
      </c>
      <c r="BB1038" s="170" t="str">
        <f aca="false"> MEGAname &amp; "="</f>
        <v>FJ998012=</v>
      </c>
      <c r="BC1038" s="170" t="str">
        <f aca="false">Clear &amp; IF(span ,"Span","out")</f>
        <v>FJ998012=out</v>
      </c>
      <c r="BD1038" s="170" t="str">
        <f aca="false">Clear &amp; IF(span, IF(B1038=".","Selected",B1038),"out")</f>
        <v>FJ998012=out</v>
      </c>
      <c r="BE1038" s="170" t="str">
        <f aca="false">Clear &amp; Strain</f>
        <v>FJ998012=RP1752</v>
      </c>
      <c r="BF1038" s="170" t="str">
        <f aca="false">CONCATENATE(A1038,"=",F1038,". ",AX1038,IF(AB1038="","",CONCATENATE(".",AB1038)))</f>
        <v>FJ998012=RP1752. 3i.DEU.RP.wb.RKI</v>
      </c>
      <c r="BG1038" s="170" t="str">
        <f aca="false">CONCATENATE(A1038,"=",F1038,". ",AX1038)</f>
        <v>FJ998012=RP1752. 3i.DEU.RP.wb.RKI</v>
      </c>
      <c r="BH1038" s="170" t="str">
        <f aca="false">CONCATENATE(A1038,"=",AX1038)</f>
        <v>FJ998012=3i.DEU.RP.wb.RKI</v>
      </c>
      <c r="BI1038" s="170" t="str">
        <f aca="false">CONCATENATE(A1038,"=",ComForSubtype,D1038)</f>
        <v>FJ998012=3i</v>
      </c>
      <c r="BJ1038" s="170" t="str">
        <f aca="false">CONCATENATE(A1038,"=",E1038)</f>
        <v>FJ998012=3chi</v>
      </c>
      <c r="BK1038" s="170" t="str">
        <f aca="false">CONCATENATE(A1038,"=",C1038)</f>
        <v>FJ998012=3</v>
      </c>
      <c r="BL1038" s="170" t="str">
        <f aca="false">CONCATENATE(D1038,"=")</f>
        <v>3i=</v>
      </c>
      <c r="BM1038" s="223" t="str">
        <f aca="false">IF(BA1038="XX","",BA1038)</f>
        <v>FJ998012</v>
      </c>
      <c r="BN1038" s="224" t="str">
        <f aca="false">CONCATENATE(IF(F1038="","",F1038),IF(G1038="","",CONCATENATE(" / ",G1038)))</f>
        <v>RP1752</v>
      </c>
      <c r="BO1038" s="225" t="str">
        <f aca="false">AX1038</f>
        <v>3i.DEU.RP.wb.RKI</v>
      </c>
      <c r="BP1038" s="226" t="str">
        <f aca="false">IF(V1038="","",V1038)</f>
        <v/>
      </c>
      <c r="BQ1038" s="226" t="str">
        <f aca="false">IF(W1038="","",CONCATENATE(W1038,IF(LEFT(AO1038,1)="s","+","")))</f>
        <v/>
      </c>
      <c r="BR1038" s="226" t="str">
        <f aca="false">IF(X1038="","",CONCATENATE(X1038,IF(LEFT(AQ1038,1)="s","+","")))</f>
        <v/>
      </c>
      <c r="BS1038" s="226" t="str">
        <f aca="false">IF(Y1038="","",CONCATENATE(Y1038,IF(LEFT(AR1038,1)="s","+","")))</f>
        <v/>
      </c>
      <c r="BT1038" s="226" t="str">
        <f aca="false">IF(Z1038="","",CONCATENATE(Z1038,IF(LEFT(AS1038,1)="s","+","")))</f>
        <v/>
      </c>
      <c r="BU1038" s="227" t="str">
        <f aca="false">IF(AA1038="","",CONCATENATE(AA1038,IF(LEFT(AT1038,1)="s","+","")))</f>
        <v>3i+</v>
      </c>
      <c r="BV1038" s="212"/>
      <c r="BW1038" s="177" t="s">
        <v>2541</v>
      </c>
      <c r="BX1038" s="170" t="str">
        <f aca="false">IF(BW1038&lt;&gt;"",IF(ISNUMBER(FIND("=",BW1038)),LEFT(BW1038,FIND("=",BW1038)-1),BW1038),BW1038)</f>
        <v>FJ998012</v>
      </c>
      <c r="BY1038" s="170" t="str">
        <f aca="false">IF(BW1038&lt;&gt;"",IF(ISNUMBER(FIND("=",BW1038)),RIGHT(BW1038,LEN(BW1038)-FIND("=",BW1038)),""),"")</f>
        <v>3i</v>
      </c>
      <c r="BZ1038" s="170" t="str">
        <f aca="false">IF(BX1038&lt;&gt;"",IF(ISNUMBER(FIND(".",BX1038)),LEFT(BX1038,FIND(".",BX1038)-1),BX1038),BX1038)</f>
        <v>FJ998012</v>
      </c>
      <c r="CA1038" s="170" t="str">
        <f aca="false">IF(BX1038&lt;&gt;"",IF(ISNUMBER(FIND(".",BX1038)),RIGHT(BX1038,LEN(BX1038)-FIND(".",BX1038)),""),"")</f>
        <v/>
      </c>
      <c r="CB1038" s="212"/>
      <c r="CC1038" s="170" t="str">
        <f aca="false">A1038</f>
        <v>FJ998012</v>
      </c>
      <c r="CD1038" s="178" t="s">
        <v>339</v>
      </c>
      <c r="CE1038" s="178" t="s">
        <v>340</v>
      </c>
      <c r="CF1038" s="178" t="s">
        <v>341</v>
      </c>
      <c r="CG1038" s="212"/>
      <c r="CH1038" s="179"/>
      <c r="CI1038" s="179"/>
      <c r="CJ1038" s="179"/>
      <c r="CK1038" s="212"/>
      <c r="CL1038" s="212"/>
      <c r="CM1038" s="170" t="str">
        <f aca="false">F1038</f>
        <v>RP1752</v>
      </c>
      <c r="CN1038" s="170" t="str">
        <f aca="false">IF(G1038="","",G1038)</f>
        <v/>
      </c>
      <c r="CO1038" s="170" t="str">
        <f aca="false">CONCATENATE(H1038,":",L1038)</f>
        <v>Germany:Rhineland-Palatine, Johanniskreuz</v>
      </c>
      <c r="CP1038" s="170" t="str">
        <f aca="false">CONCATENATE(IF(Q1038="","",CONCATENATE(Q1038,"-")),IF(P1038="","",CONCATENATE(P1038,"-")),IF(O1038="","",O1038))</f>
        <v/>
      </c>
      <c r="CQ1038" s="170" t="str">
        <f aca="false">IF(N1038="","",N1038)</f>
        <v/>
      </c>
      <c r="CR1038" s="170" t="n">
        <f aca="false">C1038</f>
        <v>3</v>
      </c>
      <c r="CS1038" s="229" t="str">
        <f aca="false">D1038</f>
        <v>3i</v>
      </c>
      <c r="CT1038" s="170" t="str">
        <f aca="false">CONCATENATE(CD1038," strain ",CM1038," ",CL1038,", partial cds")</f>
        <v>Hepatitis E virus strain RP1752 , partial cds</v>
      </c>
    </row>
    <row r="1039" customFormat="false" ht="11.9" hidden="false" customHeight="true" outlineLevel="0" collapsed="false">
      <c r="A1039" s="154" t="s">
        <v>2542</v>
      </c>
      <c r="B1039" s="147" t="n">
        <v>3</v>
      </c>
      <c r="C1039" s="243" t="n">
        <v>3</v>
      </c>
      <c r="D1039" s="149" t="s">
        <v>1890</v>
      </c>
      <c r="E1039" s="150" t="s">
        <v>949</v>
      </c>
      <c r="F1039" s="154" t="s">
        <v>2543</v>
      </c>
      <c r="G1039" s="212"/>
      <c r="H1039" s="146" t="s">
        <v>405</v>
      </c>
      <c r="I1039" s="153" t="s">
        <v>412</v>
      </c>
      <c r="J1039" s="146" t="s">
        <v>395</v>
      </c>
      <c r="K1039" s="155" t="s">
        <v>2538</v>
      </c>
      <c r="L1039" s="231" t="s">
        <v>2544</v>
      </c>
      <c r="M1039" s="157" t="s">
        <v>380</v>
      </c>
      <c r="N1039" s="213"/>
      <c r="O1039" s="160"/>
      <c r="P1039" s="212"/>
      <c r="Q1039" s="212"/>
      <c r="R1039" s="146" t="s">
        <v>76</v>
      </c>
      <c r="T1039" s="214"/>
      <c r="U1039" s="215"/>
      <c r="V1039" s="209"/>
      <c r="W1039" s="217"/>
      <c r="AA1039" s="158" t="s">
        <v>1890</v>
      </c>
      <c r="AB1039" s="217"/>
      <c r="AC1039" s="217"/>
      <c r="AD1039" s="209"/>
      <c r="AE1039" s="209"/>
      <c r="AF1039" s="209"/>
      <c r="AG1039" s="166" t="n">
        <v>1052</v>
      </c>
      <c r="AH1039" s="164" t="n">
        <v>5542</v>
      </c>
      <c r="AI1039" s="164" t="n">
        <v>6575</v>
      </c>
      <c r="AJ1039" s="219" t="n">
        <f aca="false">SeqEnd-SeqBeg+1</f>
        <v>1034</v>
      </c>
      <c r="AK1039" s="220" t="n">
        <f aca="false">AND( SeqBeg&lt;=Beg  , End &lt;=SeqEnd )</f>
        <v>0</v>
      </c>
      <c r="AL1039" s="212" t="s">
        <v>2540</v>
      </c>
      <c r="AM1039" s="212"/>
      <c r="AN1039" s="221"/>
      <c r="AO1039" s="147" t="s">
        <v>103</v>
      </c>
      <c r="AP1039" s="147" t="s">
        <v>103</v>
      </c>
      <c r="AQ1039" s="147" t="s">
        <v>103</v>
      </c>
      <c r="AR1039" s="147" t="s">
        <v>103</v>
      </c>
      <c r="AS1039" s="147" t="s">
        <v>103</v>
      </c>
      <c r="AT1039" s="147" t="s">
        <v>2045</v>
      </c>
      <c r="AU1039" s="146"/>
      <c r="AV1039" s="212"/>
      <c r="AW1039" s="222" t="str">
        <f aca="false">HYPERLINK(CONCATENATE("http://www.ncbi.nlm.nih.gov/nuccore/",BM1039),BM1039)</f>
        <v>FJ998011</v>
      </c>
      <c r="AX1039" s="219" t="str">
        <f aca="false">CONCATENATE(D1039,IF(I1039="","",CONCATENATE(".",I1039)),IF(K1039="","",CONCATENATE(".",K1039)),IF(M1039="","",CONCATENATE(".",M1039)),IF(R1039="","",CONCATENATE(".",R1039)),IF(U1039="","","(*)"))</f>
        <v>3i.DEU.RP.wb.RKI</v>
      </c>
      <c r="AY1039" s="170" t="str">
        <f aca="false">CONCATENATE(BM1039,".",BN1039)</f>
        <v>FJ998011.RP1658</v>
      </c>
      <c r="AZ1039" s="171" t="str">
        <f aca="false">IF(AV1039="",IF(ISNUMBER(FIND(".",A1039)),LEFT(A1039,FIND(".",A1039)-1),A1039),AV1039)</f>
        <v>FJ998011</v>
      </c>
      <c r="BA1039" s="171" t="str">
        <f aca="false">IF(ISNUMBER(FIND("-",AZ1039)),LEFT(AZ1039,FIND("-",AZ1039)-1),AZ1039)</f>
        <v>FJ998011</v>
      </c>
      <c r="BB1039" s="170" t="str">
        <f aca="false"> MEGAname &amp; "="</f>
        <v>FJ998011=</v>
      </c>
      <c r="BC1039" s="170" t="str">
        <f aca="false">Clear &amp; IF(span ,"Span","out")</f>
        <v>FJ998011=out</v>
      </c>
      <c r="BD1039" s="170" t="str">
        <f aca="false">Clear &amp; IF(span, IF(B1039=".","Selected",B1039),"out")</f>
        <v>FJ998011=out</v>
      </c>
      <c r="BE1039" s="170" t="str">
        <f aca="false">Clear &amp; Strain</f>
        <v>FJ998011=RP1658</v>
      </c>
      <c r="BF1039" s="170" t="str">
        <f aca="false">CONCATENATE(A1039,"=",F1039,". ",AX1039,IF(AB1039="","",CONCATENATE(".",AB1039)))</f>
        <v>FJ998011=RP1658. 3i.DEU.RP.wb.RKI</v>
      </c>
      <c r="BG1039" s="170" t="str">
        <f aca="false">CONCATENATE(A1039,"=",F1039,". ",AX1039)</f>
        <v>FJ998011=RP1658. 3i.DEU.RP.wb.RKI</v>
      </c>
      <c r="BH1039" s="170" t="str">
        <f aca="false">CONCATENATE(A1039,"=",AX1039)</f>
        <v>FJ998011=3i.DEU.RP.wb.RKI</v>
      </c>
      <c r="BI1039" s="170" t="str">
        <f aca="false">CONCATENATE(A1039,"=",ComForSubtype,D1039)</f>
        <v>FJ998011=3i</v>
      </c>
      <c r="BJ1039" s="170" t="str">
        <f aca="false">CONCATENATE(A1039,"=",E1039)</f>
        <v>FJ998011=3chi</v>
      </c>
      <c r="BK1039" s="170" t="str">
        <f aca="false">CONCATENATE(A1039,"=",C1039)</f>
        <v>FJ998011=3</v>
      </c>
      <c r="BL1039" s="170" t="str">
        <f aca="false">CONCATENATE(D1039,"=")</f>
        <v>3i=</v>
      </c>
      <c r="BM1039" s="223" t="str">
        <f aca="false">IF(BA1039="XX","",BA1039)</f>
        <v>FJ998011</v>
      </c>
      <c r="BN1039" s="224" t="str">
        <f aca="false">CONCATENATE(IF(F1039="","",F1039),IF(G1039="","",CONCATENATE(" / ",G1039)))</f>
        <v>RP1658</v>
      </c>
      <c r="BO1039" s="225" t="str">
        <f aca="false">AX1039</f>
        <v>3i.DEU.RP.wb.RKI</v>
      </c>
      <c r="BP1039" s="226" t="str">
        <f aca="false">IF(V1039="","",V1039)</f>
        <v/>
      </c>
      <c r="BQ1039" s="226" t="str">
        <f aca="false">IF(W1039="","",CONCATENATE(W1039,IF(LEFT(AO1039,1)="s","+","")))</f>
        <v/>
      </c>
      <c r="BR1039" s="226" t="str">
        <f aca="false">IF(X1039="","",CONCATENATE(X1039,IF(LEFT(AQ1039,1)="s","+","")))</f>
        <v/>
      </c>
      <c r="BS1039" s="226" t="str">
        <f aca="false">IF(Y1039="","",CONCATENATE(Y1039,IF(LEFT(AR1039,1)="s","+","")))</f>
        <v/>
      </c>
      <c r="BT1039" s="226" t="str">
        <f aca="false">IF(Z1039="","",CONCATENATE(Z1039,IF(LEFT(AS1039,1)="s","+","")))</f>
        <v/>
      </c>
      <c r="BU1039" s="227" t="str">
        <f aca="false">IF(AA1039="","",CONCATENATE(AA1039,IF(LEFT(AT1039,1)="s","+","")))</f>
        <v>3i+</v>
      </c>
      <c r="BV1039" s="212"/>
      <c r="BW1039" s="177" t="s">
        <v>2545</v>
      </c>
      <c r="BX1039" s="170" t="str">
        <f aca="false">IF(BW1039&lt;&gt;"",IF(ISNUMBER(FIND("=",BW1039)),LEFT(BW1039,FIND("=",BW1039)-1),BW1039),BW1039)</f>
        <v>FJ998011</v>
      </c>
      <c r="BY1039" s="170" t="str">
        <f aca="false">IF(BW1039&lt;&gt;"",IF(ISNUMBER(FIND("=",BW1039)),RIGHT(BW1039,LEN(BW1039)-FIND("=",BW1039)),""),"")</f>
        <v>3i</v>
      </c>
      <c r="BZ1039" s="170" t="str">
        <f aca="false">IF(BX1039&lt;&gt;"",IF(ISNUMBER(FIND(".",BX1039)),LEFT(BX1039,FIND(".",BX1039)-1),BX1039),BX1039)</f>
        <v>FJ998011</v>
      </c>
      <c r="CA1039" s="170" t="str">
        <f aca="false">IF(BX1039&lt;&gt;"",IF(ISNUMBER(FIND(".",BX1039)),RIGHT(BX1039,LEN(BX1039)-FIND(".",BX1039)),""),"")</f>
        <v/>
      </c>
      <c r="CB1039" s="212"/>
      <c r="CC1039" s="170" t="str">
        <f aca="false">A1039</f>
        <v>FJ998011</v>
      </c>
      <c r="CD1039" s="178" t="s">
        <v>339</v>
      </c>
      <c r="CE1039" s="178" t="s">
        <v>340</v>
      </c>
      <c r="CF1039" s="178" t="s">
        <v>341</v>
      </c>
      <c r="CG1039" s="212"/>
      <c r="CH1039" s="179"/>
      <c r="CI1039" s="179"/>
      <c r="CJ1039" s="179"/>
      <c r="CK1039" s="212"/>
      <c r="CL1039" s="212"/>
      <c r="CM1039" s="170" t="str">
        <f aca="false">F1039</f>
        <v>RP1658</v>
      </c>
      <c r="CN1039" s="170" t="str">
        <f aca="false">IF(G1039="","",G1039)</f>
        <v/>
      </c>
      <c r="CO1039" s="170" t="str">
        <f aca="false">CONCATENATE(H1039,":",L1039)</f>
        <v>Germany:Rhineland-Palatinate</v>
      </c>
      <c r="CP1039" s="170" t="str">
        <f aca="false">CONCATENATE(IF(Q1039="","",CONCATENATE(Q1039,"-")),IF(P1039="","",CONCATENATE(P1039,"-")),IF(O1039="","",O1039))</f>
        <v/>
      </c>
      <c r="CQ1039" s="170" t="str">
        <f aca="false">IF(N1039="","",N1039)</f>
        <v/>
      </c>
      <c r="CR1039" s="170" t="n">
        <f aca="false">C1039</f>
        <v>3</v>
      </c>
      <c r="CS1039" s="229" t="str">
        <f aca="false">D1039</f>
        <v>3i</v>
      </c>
      <c r="CT1039" s="170" t="str">
        <f aca="false">CONCATENATE(CD1039," strain ",CM1039," ",CL1039,", partial cds")</f>
        <v>Hepatitis E virus strain RP1658 , partial cds</v>
      </c>
    </row>
    <row r="1040" s="146" customFormat="true" ht="11.9" hidden="false" customHeight="true" outlineLevel="0" collapsed="false">
      <c r="A1040" s="154" t="s">
        <v>2546</v>
      </c>
      <c r="B1040" s="147" t="n">
        <v>3</v>
      </c>
      <c r="C1040" s="243" t="n">
        <v>3</v>
      </c>
      <c r="D1040" s="149" t="s">
        <v>1890</v>
      </c>
      <c r="E1040" s="150" t="s">
        <v>949</v>
      </c>
      <c r="F1040" s="154" t="s">
        <v>2518</v>
      </c>
      <c r="G1040" s="212"/>
      <c r="H1040" s="146" t="s">
        <v>405</v>
      </c>
      <c r="I1040" s="153" t="s">
        <v>412</v>
      </c>
      <c r="J1040" s="146" t="s">
        <v>395</v>
      </c>
      <c r="K1040" s="155" t="s">
        <v>2519</v>
      </c>
      <c r="L1040" s="231" t="s">
        <v>2520</v>
      </c>
      <c r="M1040" s="157" t="s">
        <v>380</v>
      </c>
      <c r="N1040" s="158" t="s">
        <v>607</v>
      </c>
      <c r="O1040" s="160" t="n">
        <v>2009</v>
      </c>
      <c r="P1040" s="212"/>
      <c r="Q1040" s="212"/>
      <c r="R1040" s="146" t="s">
        <v>78</v>
      </c>
      <c r="T1040" s="214" t="s">
        <v>353</v>
      </c>
      <c r="U1040" s="215"/>
      <c r="V1040" s="209"/>
      <c r="W1040" s="217"/>
      <c r="X1040" s="147"/>
      <c r="Y1040" s="209"/>
      <c r="Z1040" s="249" t="s">
        <v>1890</v>
      </c>
      <c r="AA1040" s="216"/>
      <c r="AB1040" s="217"/>
      <c r="AC1040" s="217"/>
      <c r="AD1040" s="209"/>
      <c r="AE1040" s="209"/>
      <c r="AF1040" s="164" t="n">
        <v>892</v>
      </c>
      <c r="AG1040" s="218"/>
      <c r="AH1040" s="164" t="n">
        <v>4847</v>
      </c>
      <c r="AI1040" s="164" t="n">
        <v>5746</v>
      </c>
      <c r="AJ1040" s="219" t="n">
        <f aca="false">SeqEnd-SeqBeg+1</f>
        <v>900</v>
      </c>
      <c r="AK1040" s="220" t="n">
        <f aca="false">AND( SeqBeg&lt;=Beg  , End &lt;=SeqEnd )</f>
        <v>0</v>
      </c>
      <c r="AL1040" s="212" t="s">
        <v>2547</v>
      </c>
      <c r="AM1040" s="146" t="s">
        <v>2521</v>
      </c>
      <c r="AN1040" s="221" t="s">
        <v>382</v>
      </c>
      <c r="AO1040" s="147" t="s">
        <v>103</v>
      </c>
      <c r="AP1040" s="147" t="s">
        <v>103</v>
      </c>
      <c r="AQ1040" s="147" t="s">
        <v>103</v>
      </c>
      <c r="AR1040" s="147" t="s">
        <v>103</v>
      </c>
      <c r="AS1040" s="147" t="s">
        <v>2045</v>
      </c>
      <c r="AT1040" s="147" t="s">
        <v>103</v>
      </c>
      <c r="AV1040" s="212"/>
      <c r="AW1040" s="222" t="str">
        <f aca="false">HYPERLINK(CONCATENATE("http://www.ncbi.nlm.nih.gov/nuccore/",BM1040),BM1040)</f>
        <v>JQ807483</v>
      </c>
      <c r="AX1040" s="219" t="str">
        <f aca="false">CONCATENATE(D1040,IF(I1040="","",CONCATENATE(".",I1040)),IF(K1040="","",CONCATENATE(".",K1040)),IF(M1040="","",CONCATENATE(".",M1040)),IF(R1040="","",CONCATENATE(".",R1040)),IF(U1040="","","(*)"))</f>
        <v>3i.DEU.MV,Ovp.wb.FLI</v>
      </c>
      <c r="AY1040" s="170" t="str">
        <f aca="false">CONCATENATE(BM1040,".",BN1040)</f>
        <v>JQ807483.WS05-09</v>
      </c>
      <c r="AZ1040" s="171" t="str">
        <f aca="false">IF(AV1040="",IF(ISNUMBER(FIND(".",A1040)),LEFT(A1040,FIND(".",A1040)-1),A1040),AV1040)</f>
        <v>JQ807483</v>
      </c>
      <c r="BA1040" s="171" t="str">
        <f aca="false">IF(ISNUMBER(FIND("-",AZ1040)),LEFT(AZ1040,FIND("-",AZ1040)-1),AZ1040)</f>
        <v>JQ807483</v>
      </c>
      <c r="BB1040" s="170" t="str">
        <f aca="false"> MEGAname &amp; "="</f>
        <v>JQ807483=</v>
      </c>
      <c r="BC1040" s="170" t="str">
        <f aca="false">Clear &amp; IF(span ,"Span","out")</f>
        <v>JQ807483=out</v>
      </c>
      <c r="BD1040" s="170" t="str">
        <f aca="false">Clear &amp; IF(span, IF(B1040=".","Selected",B1040),"out")</f>
        <v>JQ807483=out</v>
      </c>
      <c r="BE1040" s="170" t="str">
        <f aca="false">Clear &amp; Strain</f>
        <v>JQ807483=WS05-09</v>
      </c>
      <c r="BF1040" s="170" t="str">
        <f aca="false">CONCATENATE(A1040,"=",F1040,". ",AX1040,IF(AB1040="","",CONCATENATE(".",AB1040)))</f>
        <v>JQ807483=WS05-09. 3i.DEU.MV,Ovp.wb.FLI</v>
      </c>
      <c r="BG1040" s="170" t="str">
        <f aca="false">CONCATENATE(A1040,"=",F1040,". ",AX1040)</f>
        <v>JQ807483=WS05-09. 3i.DEU.MV,Ovp.wb.FLI</v>
      </c>
      <c r="BH1040" s="170" t="str">
        <f aca="false">CONCATENATE(A1040,"=",AX1040)</f>
        <v>JQ807483=3i.DEU.MV,Ovp.wb.FLI</v>
      </c>
      <c r="BI1040" s="170" t="str">
        <f aca="false">CONCATENATE(A1040,"=",ComForSubtype,D1040)</f>
        <v>JQ807483=3i</v>
      </c>
      <c r="BJ1040" s="170" t="str">
        <f aca="false">CONCATENATE(A1040,"=",E1040)</f>
        <v>JQ807483=3chi</v>
      </c>
      <c r="BK1040" s="170" t="str">
        <f aca="false">CONCATENATE(A1040,"=",C1040)</f>
        <v>JQ807483=3</v>
      </c>
      <c r="BL1040" s="170" t="str">
        <f aca="false">CONCATENATE(D1040,"=")</f>
        <v>3i=</v>
      </c>
      <c r="BM1040" s="223" t="str">
        <f aca="false">IF(BA1040="XX","",BA1040)</f>
        <v>JQ807483</v>
      </c>
      <c r="BN1040" s="224" t="str">
        <f aca="false">CONCATENATE(IF(F1040="","",F1040),IF(G1040="","",CONCATENATE(" / ",G1040)))</f>
        <v>WS05-09</v>
      </c>
      <c r="BO1040" s="225" t="str">
        <f aca="false">AX1040</f>
        <v>3i.DEU.MV,Ovp.wb.FLI</v>
      </c>
      <c r="BP1040" s="226" t="str">
        <f aca="false">IF(V1040="","",V1040)</f>
        <v/>
      </c>
      <c r="BQ1040" s="226" t="str">
        <f aca="false">IF(W1040="","",CONCATENATE(W1040,IF(LEFT(AO1040,1)="s","+","")))</f>
        <v/>
      </c>
      <c r="BR1040" s="226" t="str">
        <f aca="false">IF(X1040="","",CONCATENATE(X1040,IF(LEFT(AQ1040,1)="s","+","")))</f>
        <v/>
      </c>
      <c r="BS1040" s="226" t="str">
        <f aca="false">IF(Y1040="","",CONCATENATE(Y1040,IF(LEFT(AR1040,1)="s","+","")))</f>
        <v/>
      </c>
      <c r="BT1040" s="226" t="str">
        <f aca="false">IF(Z1040="","",CONCATENATE(Z1040,IF(LEFT(AS1040,1)="s","+","")))</f>
        <v>3i+</v>
      </c>
      <c r="BU1040" s="227" t="str">
        <f aca="false">IF(AA1040="","",CONCATENATE(AA1040,IF(LEFT(AT1040,1)="s","+","")))</f>
        <v/>
      </c>
      <c r="BV1040" s="212"/>
      <c r="BW1040" s="177" t="s">
        <v>2548</v>
      </c>
      <c r="BX1040" s="170" t="str">
        <f aca="false">IF(BW1040&lt;&gt;"",IF(ISNUMBER(FIND("=",BW1040)),LEFT(BW1040,FIND("=",BW1040)-1),BW1040),BW1040)</f>
        <v>JQ807483</v>
      </c>
      <c r="BY1040" s="170" t="str">
        <f aca="false">IF(BW1040&lt;&gt;"",IF(ISNUMBER(FIND("=",BW1040)),RIGHT(BW1040,LEN(BW1040)-FIND("=",BW1040)),""),"")</f>
        <v>3i</v>
      </c>
      <c r="BZ1040" s="170" t="str">
        <f aca="false">IF(BX1040&lt;&gt;"",IF(ISNUMBER(FIND(".",BX1040)),LEFT(BX1040,FIND(".",BX1040)-1),BX1040),BX1040)</f>
        <v>JQ807483</v>
      </c>
      <c r="CA1040" s="170" t="str">
        <f aca="false">IF(BX1040&lt;&gt;"",IF(ISNUMBER(FIND(".",BX1040)),RIGHT(BX1040,LEN(BX1040)-FIND(".",BX1040)),""),"")</f>
        <v/>
      </c>
      <c r="CB1040" s="212"/>
      <c r="CC1040" s="170" t="str">
        <f aca="false">A1040</f>
        <v>JQ807483</v>
      </c>
      <c r="CD1040" s="178" t="s">
        <v>339</v>
      </c>
      <c r="CE1040" s="178" t="s">
        <v>340</v>
      </c>
      <c r="CF1040" s="178" t="s">
        <v>341</v>
      </c>
      <c r="CG1040" s="178" t="s">
        <v>592</v>
      </c>
      <c r="CH1040" s="359"/>
      <c r="CI1040" s="179"/>
      <c r="CJ1040" s="359"/>
      <c r="CK1040" s="212"/>
      <c r="CL1040" s="212"/>
      <c r="CM1040" s="170" t="str">
        <f aca="false">F1040</f>
        <v>WS05-09</v>
      </c>
      <c r="CN1040" s="170" t="str">
        <f aca="false">IF(G1040="","",G1040)</f>
        <v/>
      </c>
      <c r="CO1040" s="170" t="str">
        <f aca="false">CONCATENATE(H1040,":",L1040)</f>
        <v>Germany:Mecklenburg-Vorpommern, Ostvorpommern, Bugewitz</v>
      </c>
      <c r="CP1040" s="170" t="str">
        <f aca="false">CONCATENATE(IF(Q1040="","",CONCATENATE(Q1040,"-")),IF(P1040="","",CONCATENATE(P1040,"-")),IF(O1040="","",O1040))</f>
        <v>2009</v>
      </c>
      <c r="CQ1040" s="170" t="str">
        <f aca="false">IF(N1040="","",N1040)</f>
        <v>liver</v>
      </c>
      <c r="CR1040" s="170" t="n">
        <f aca="false">C1040</f>
        <v>3</v>
      </c>
      <c r="CS1040" s="229" t="str">
        <f aca="false">D1040</f>
        <v>3i</v>
      </c>
      <c r="CT1040" s="170" t="str">
        <f aca="false">CONCATENATE(CD1040," strain ",CM1040," ",CL1040,", partial cds")</f>
        <v>Hepatitis E virus strain WS05-09 , partial cds</v>
      </c>
    </row>
    <row r="1041" customFormat="false" ht="11.9" hidden="true" customHeight="true" outlineLevel="0" collapsed="false">
      <c r="A1041" s="234" t="s">
        <v>2549</v>
      </c>
      <c r="B1041" s="164" t="s">
        <v>2048</v>
      </c>
      <c r="C1041" s="356" t="n">
        <v>3</v>
      </c>
      <c r="D1041" s="246" t="s">
        <v>1890</v>
      </c>
      <c r="E1041" s="150" t="s">
        <v>949</v>
      </c>
      <c r="F1041" s="235" t="s">
        <v>2550</v>
      </c>
      <c r="G1041" s="212"/>
      <c r="H1041" s="235" t="s">
        <v>405</v>
      </c>
      <c r="I1041" s="236" t="s">
        <v>412</v>
      </c>
      <c r="J1041" s="235" t="s">
        <v>395</v>
      </c>
      <c r="K1041" s="155" t="s">
        <v>2519</v>
      </c>
      <c r="L1041" s="231" t="s">
        <v>2551</v>
      </c>
      <c r="M1041" s="157" t="s">
        <v>380</v>
      </c>
      <c r="N1041" s="158" t="s">
        <v>607</v>
      </c>
      <c r="O1041" s="159" t="n">
        <v>2010</v>
      </c>
      <c r="P1041" s="159"/>
      <c r="Q1041" s="159"/>
      <c r="R1041" s="237" t="s">
        <v>78</v>
      </c>
      <c r="S1041" s="237"/>
      <c r="T1041" s="215"/>
      <c r="U1041" s="215"/>
      <c r="V1041" s="209"/>
      <c r="W1041" s="217"/>
      <c r="X1041" s="209"/>
      <c r="Y1041" s="209"/>
      <c r="Z1041" s="249" t="s">
        <v>1890</v>
      </c>
      <c r="AA1041" s="216"/>
      <c r="AB1041" s="217"/>
      <c r="AC1041" s="217"/>
      <c r="AD1041" s="209"/>
      <c r="AE1041" s="209"/>
      <c r="AF1041" s="164" t="n">
        <v>689</v>
      </c>
      <c r="AG1041" s="218"/>
      <c r="AH1041" s="164" t="n">
        <v>4862</v>
      </c>
      <c r="AI1041" s="164" t="n">
        <v>5557</v>
      </c>
      <c r="AJ1041" s="219" t="n">
        <f aca="false">SeqEnd-SeqBeg+1</f>
        <v>696</v>
      </c>
      <c r="AK1041" s="220" t="n">
        <f aca="false">AND( SeqBeg&lt;=Beg  , End &lt;=SeqEnd )</f>
        <v>0</v>
      </c>
      <c r="AL1041" s="237"/>
      <c r="AM1041" s="237" t="s">
        <v>2521</v>
      </c>
      <c r="AN1041" s="221" t="s">
        <v>382</v>
      </c>
      <c r="AO1041" s="164" t="s">
        <v>103</v>
      </c>
      <c r="AP1041" s="164" t="s">
        <v>103</v>
      </c>
      <c r="AQ1041" s="164" t="s">
        <v>103</v>
      </c>
      <c r="AR1041" s="164" t="s">
        <v>103</v>
      </c>
      <c r="AS1041" s="164" t="s">
        <v>2045</v>
      </c>
      <c r="AT1041" s="164" t="s">
        <v>103</v>
      </c>
      <c r="AU1041" s="237"/>
      <c r="AV1041" s="237"/>
      <c r="AW1041" s="222" t="str">
        <f aca="false">HYPERLINK(CONCATENATE("http://www.ncbi.nlm.nih.gov/nuccore/",BM1041),BM1041)</f>
        <v>WS157</v>
      </c>
      <c r="AX1041" s="219" t="str">
        <f aca="false">CONCATENATE(D1041,IF(I1041="","",CONCATENATE(".",I1041)),IF(K1041="","",CONCATENATE(".",K1041)),IF(M1041="","",CONCATENATE(".",M1041)),IF(R1041="","",CONCATENATE(".",R1041)),IF(U1041="","","(*)"))</f>
        <v>3i.DEU.MV,Ovp.wb.FLI</v>
      </c>
      <c r="AY1041" s="238" t="str">
        <f aca="false">CONCATENATE(BM1041,".",BN1041)</f>
        <v>WS157.WS157-10</v>
      </c>
      <c r="AZ1041" s="239" t="str">
        <f aca="false">IF(AV1041="",IF(ISNUMBER(FIND(".",A1041)),LEFT(A1041,FIND(".",A1041)-1),A1041),AV1041)</f>
        <v>WS157-10</v>
      </c>
      <c r="BA1041" s="239" t="str">
        <f aca="false">IF(ISNUMBER(FIND("-",AZ1041)),LEFT(AZ1041,FIND("-",AZ1041)-1),AZ1041)</f>
        <v>WS157</v>
      </c>
      <c r="BB1041" s="170" t="str">
        <f aca="false"> MEGAname &amp; "="</f>
        <v>WS157-10.p13x15=</v>
      </c>
      <c r="BC1041" s="170" t="str">
        <f aca="false">Clear &amp; IF(span ,"Span","out")</f>
        <v>WS157-10.p13x15=out</v>
      </c>
      <c r="BD1041" s="170" t="str">
        <f aca="false">Clear &amp; IF(span, IF(B1041=".","Selected",B1041),"out")</f>
        <v>WS157-10.p13x15=out</v>
      </c>
      <c r="BE1041" s="170" t="str">
        <f aca="false">Clear &amp; Strain</f>
        <v>WS157-10.p13x15=WS157-10</v>
      </c>
      <c r="BF1041" s="238" t="str">
        <f aca="false">CONCATENATE(A1041,"=",F1041,". ",AX1041,IF(AB1041="","",CONCATENATE(".",AB1041)))</f>
        <v>WS157-10.p13x15=WS157-10. 3i.DEU.MV,Ovp.wb.FLI</v>
      </c>
      <c r="BG1041" s="238" t="str">
        <f aca="false">CONCATENATE(A1041,"=",F1041,". ",AX1041)</f>
        <v>WS157-10.p13x15=WS157-10. 3i.DEU.MV,Ovp.wb.FLI</v>
      </c>
      <c r="BH1041" s="238" t="str">
        <f aca="false">CONCATENATE(A1041,"=",AX1041)</f>
        <v>WS157-10.p13x15=3i.DEU.MV,Ovp.wb.FLI</v>
      </c>
      <c r="BI1041" s="238" t="str">
        <f aca="false">CONCATENATE(A1041,"=",ComForSubtype,D1041)</f>
        <v>WS157-10.p13x15=3i</v>
      </c>
      <c r="BJ1041" s="238" t="str">
        <f aca="false">CONCATENATE(A1041,"=",E1041)</f>
        <v>WS157-10.p13x15=3chi</v>
      </c>
      <c r="BK1041" s="238" t="str">
        <f aca="false">CONCATENATE(A1041,"=",C1041)</f>
        <v>WS157-10.p13x15=3</v>
      </c>
      <c r="BL1041" s="238" t="str">
        <f aca="false">CONCATENATE(D1041,"=")</f>
        <v>3i=</v>
      </c>
      <c r="BM1041" s="223" t="str">
        <f aca="false">IF(BA1041="XX","",BA1041)</f>
        <v>WS157</v>
      </c>
      <c r="BN1041" s="224" t="str">
        <f aca="false">CONCATENATE(IF(F1041="","",F1041),IF(G1041="","",CONCATENATE(" / ",G1041)))</f>
        <v>WS157-10</v>
      </c>
      <c r="BO1041" s="225" t="str">
        <f aca="false">AX1041</f>
        <v>3i.DEU.MV,Ovp.wb.FLI</v>
      </c>
      <c r="BP1041" s="226" t="str">
        <f aca="false">IF(V1041="","",V1041)</f>
        <v/>
      </c>
      <c r="BQ1041" s="226" t="str">
        <f aca="false">IF(W1041="","",CONCATENATE(W1041,IF(LEFT(AO1041,1)="s","+","")))</f>
        <v/>
      </c>
      <c r="BR1041" s="226" t="str">
        <f aca="false">IF(X1041="","",CONCATENATE(X1041,IF(LEFT(AQ1041,1)="s","+","")))</f>
        <v/>
      </c>
      <c r="BS1041" s="226" t="str">
        <f aca="false">IF(Y1041="","",CONCATENATE(Y1041,IF(LEFT(AR1041,1)="s","+","")))</f>
        <v/>
      </c>
      <c r="BT1041" s="226" t="str">
        <f aca="false">IF(Z1041="","",CONCATENATE(Z1041,IF(LEFT(AS1041,1)="s","+","")))</f>
        <v>3i+</v>
      </c>
      <c r="BU1041" s="227" t="str">
        <f aca="false">IF(AA1041="","",CONCATENATE(AA1041,IF(LEFT(AT1041,1)="s","+","")))</f>
        <v/>
      </c>
      <c r="BV1041" s="240"/>
      <c r="BW1041" s="240" t="s">
        <v>2552</v>
      </c>
      <c r="BX1041" s="238" t="str">
        <f aca="false">IF(BW1041&lt;&gt;"",IF(ISNUMBER(FIND("=",BW1041)),LEFT(BW1041,FIND("=",BW1041)-1),BW1041),BW1041)</f>
        <v>WS157-10.p13x15</v>
      </c>
      <c r="BY1041" s="238" t="str">
        <f aca="false">IF(BW1041&lt;&gt;"",IF(ISNUMBER(FIND("=",BW1041)),RIGHT(BW1041,LEN(BW1041)-FIND("=",BW1041)),""),"")</f>
        <v>3i</v>
      </c>
      <c r="BZ1041" s="238" t="str">
        <f aca="false">IF(BX1041&lt;&gt;"",IF(ISNUMBER(FIND(".",BX1041)),LEFT(BX1041,FIND(".",BX1041)-1),BX1041),BX1041)</f>
        <v>WS157-10</v>
      </c>
      <c r="CA1041" s="238" t="str">
        <f aca="false">IF(BX1041&lt;&gt;"",IF(ISNUMBER(FIND(".",BX1041)),RIGHT(BX1041,LEN(BX1041)-FIND(".",BX1041)),""),"")</f>
        <v>p13x15</v>
      </c>
      <c r="CB1041" s="240"/>
      <c r="CC1041" s="238" t="str">
        <f aca="false">A1041</f>
        <v>WS157-10.p13x15</v>
      </c>
      <c r="CD1041" s="241" t="s">
        <v>339</v>
      </c>
      <c r="CE1041" s="241" t="s">
        <v>340</v>
      </c>
      <c r="CF1041" s="241" t="s">
        <v>341</v>
      </c>
      <c r="CG1041" s="241" t="s">
        <v>592</v>
      </c>
      <c r="CH1041" s="369"/>
      <c r="CI1041" s="363"/>
      <c r="CJ1041" s="369"/>
      <c r="CK1041" s="363"/>
      <c r="CL1041" s="241"/>
      <c r="CM1041" s="238" t="str">
        <f aca="false">F1041</f>
        <v>WS157-10</v>
      </c>
      <c r="CN1041" s="238" t="str">
        <f aca="false">IF(G1041="","",G1041)</f>
        <v/>
      </c>
      <c r="CO1041" s="238" t="str">
        <f aca="false">CONCATENATE(H1041,":",L1041)</f>
        <v>Germany:Mecklenburg-Vorpommern</v>
      </c>
      <c r="CP1041" s="238" t="str">
        <f aca="false">CONCATENATE(IF(Q1041="","",CONCATENATE(Q1041,"-")),IF(P1041="","",CONCATENATE(P1041,"-")),IF(O1041="","",O1041))</f>
        <v>2010</v>
      </c>
      <c r="CQ1041" s="238" t="str">
        <f aca="false">IF(N1041="","",N1041)</f>
        <v>liver</v>
      </c>
      <c r="CR1041" s="238" t="n">
        <f aca="false">C1041</f>
        <v>3</v>
      </c>
      <c r="CS1041" s="242" t="str">
        <f aca="false">D1041</f>
        <v>3i</v>
      </c>
      <c r="CT1041" s="170" t="str">
        <f aca="false">CONCATENATE(CD1041," strain ",CM1041," ",CL1041,", partial cds")</f>
        <v>Hepatitis E virus strain WS157-10 , partial cds</v>
      </c>
    </row>
    <row r="1042" customFormat="false" ht="11.9" hidden="false" customHeight="true" outlineLevel="0" collapsed="false">
      <c r="A1042" s="361" t="s">
        <v>2553</v>
      </c>
      <c r="B1042" s="147" t="n">
        <v>3</v>
      </c>
      <c r="C1042" s="243" t="n">
        <v>3</v>
      </c>
      <c r="D1042" s="149" t="s">
        <v>1890</v>
      </c>
      <c r="E1042" s="150" t="s">
        <v>949</v>
      </c>
      <c r="F1042" s="154" t="s">
        <v>2518</v>
      </c>
      <c r="G1042" s="221"/>
      <c r="H1042" s="146" t="s">
        <v>405</v>
      </c>
      <c r="I1042" s="153" t="s">
        <v>412</v>
      </c>
      <c r="J1042" s="146" t="s">
        <v>395</v>
      </c>
      <c r="K1042" s="155" t="s">
        <v>2519</v>
      </c>
      <c r="L1042" s="231" t="s">
        <v>2520</v>
      </c>
      <c r="M1042" s="157" t="s">
        <v>380</v>
      </c>
      <c r="N1042" s="370" t="s">
        <v>607</v>
      </c>
      <c r="O1042" s="371" t="n">
        <v>2009</v>
      </c>
      <c r="P1042" s="371"/>
      <c r="Q1042" s="371"/>
      <c r="R1042" s="361" t="s">
        <v>78</v>
      </c>
      <c r="S1042" s="361"/>
      <c r="T1042" s="372" t="s">
        <v>353</v>
      </c>
      <c r="U1042" s="372"/>
      <c r="V1042" s="370"/>
      <c r="W1042" s="373"/>
      <c r="X1042" s="374" t="s">
        <v>1890</v>
      </c>
      <c r="Y1042" s="375"/>
      <c r="Z1042" s="375"/>
      <c r="AA1042" s="370"/>
      <c r="AB1042" s="376"/>
      <c r="AC1042" s="373"/>
      <c r="AD1042" s="375" t="n">
        <v>531</v>
      </c>
      <c r="AE1042" s="375"/>
      <c r="AF1042" s="375"/>
      <c r="AG1042" s="377"/>
      <c r="AH1042" s="375" t="n">
        <v>2103</v>
      </c>
      <c r="AI1042" s="375" t="n">
        <v>2723</v>
      </c>
      <c r="AJ1042" s="219" t="n">
        <f aca="false">SeqEnd-SeqBeg+1</f>
        <v>621</v>
      </c>
      <c r="AK1042" s="220" t="n">
        <f aca="false">AND( SeqBeg&lt;=Beg  , End &lt;=SeqEnd )</f>
        <v>0</v>
      </c>
      <c r="AL1042" s="361" t="s">
        <v>1892</v>
      </c>
      <c r="AM1042" s="361" t="s">
        <v>2521</v>
      </c>
      <c r="AN1042" s="378" t="s">
        <v>382</v>
      </c>
      <c r="AO1042" s="375" t="s">
        <v>103</v>
      </c>
      <c r="AP1042" s="375" t="s">
        <v>103</v>
      </c>
      <c r="AQ1042" s="375" t="s">
        <v>2045</v>
      </c>
      <c r="AR1042" s="375" t="s">
        <v>103</v>
      </c>
      <c r="AS1042" s="375" t="s">
        <v>103</v>
      </c>
      <c r="AT1042" s="375" t="s">
        <v>103</v>
      </c>
      <c r="AU1042" s="361"/>
      <c r="AV1042" s="361"/>
      <c r="AW1042" s="379" t="str">
        <f aca="false">HYPERLINK(CONCATENATE("http://www.ncbi.nlm.nih.gov/nuccore/",BM1042),BM1042)</f>
        <v>JQ807481</v>
      </c>
      <c r="AX1042" s="380" t="str">
        <f aca="false">CONCATENATE(D1042,IF(I1042="","",CONCATENATE(".",I1042)),IF(K1042="","",CONCATENATE(".",K1042)),IF(M1042="","",CONCATENATE(".",M1042)),IF(R1042="","",CONCATENATE(".",R1042)),IF(U1042="","","(*)"))</f>
        <v>3i.DEU.MV,Ovp.wb.FLI</v>
      </c>
      <c r="AY1042" s="381" t="str">
        <f aca="false">CONCATENATE(BM1042,".",BN1042)</f>
        <v>JQ807481.WS05-09</v>
      </c>
      <c r="AZ1042" s="382" t="str">
        <f aca="false">IF(AV1042="",IF(ISNUMBER(FIND(".",A1042)),LEFT(A1042,FIND(".",A1042)-1),A1042),AV1042)</f>
        <v>JQ807481</v>
      </c>
      <c r="BA1042" s="382" t="str">
        <f aca="false">IF(ISNUMBER(FIND("-",AZ1042)),LEFT(AZ1042,FIND("-",AZ1042)-1),AZ1042)</f>
        <v>JQ807481</v>
      </c>
      <c r="BB1042" s="170" t="str">
        <f aca="false"> MEGAname &amp; "="</f>
        <v>JQ807481=</v>
      </c>
      <c r="BC1042" s="170" t="str">
        <f aca="false">Clear &amp; IF(span ,"Span","out")</f>
        <v>JQ807481=out</v>
      </c>
      <c r="BD1042" s="170" t="str">
        <f aca="false">Clear &amp; IF(span, IF(B1042=".","Selected",B1042),"out")</f>
        <v>JQ807481=out</v>
      </c>
      <c r="BE1042" s="170" t="str">
        <f aca="false">Clear &amp; Strain</f>
        <v>JQ807481=WS05-09</v>
      </c>
      <c r="BF1042" s="381" t="str">
        <f aca="false">CONCATENATE(A1042,"=",F1042,". ",AX1042,IF(AB1042="","",CONCATENATE(".",AB1042)))</f>
        <v>JQ807481=WS05-09. 3i.DEU.MV,Ovp.wb.FLI</v>
      </c>
      <c r="BG1042" s="381" t="str">
        <f aca="false">CONCATENATE(A1042,"=",F1042,". ",AX1042)</f>
        <v>JQ807481=WS05-09. 3i.DEU.MV,Ovp.wb.FLI</v>
      </c>
      <c r="BH1042" s="381" t="str">
        <f aca="false">CONCATENATE(A1042,"=",AX1042)</f>
        <v>JQ807481=3i.DEU.MV,Ovp.wb.FLI</v>
      </c>
      <c r="BI1042" s="381" t="str">
        <f aca="false">CONCATENATE(A1042,"=",ComForSubtype,D1042)</f>
        <v>JQ807481=3i</v>
      </c>
      <c r="BJ1042" s="381" t="str">
        <f aca="false">CONCATENATE(A1042,"=",E1042)</f>
        <v>JQ807481=3chi</v>
      </c>
      <c r="BK1042" s="381" t="str">
        <f aca="false">CONCATENATE(A1042,"=",C1042)</f>
        <v>JQ807481=3</v>
      </c>
      <c r="BL1042" s="381" t="str">
        <f aca="false">CONCATENATE(D1042,"=")</f>
        <v>3i=</v>
      </c>
      <c r="BM1042" s="383" t="str">
        <f aca="false">IF(BA1042="XX","",BA1042)</f>
        <v>JQ807481</v>
      </c>
      <c r="BN1042" s="384" t="str">
        <f aca="false">CONCATENATE(IF(F1042="","",F1042),IF(G1042="","",CONCATENATE(" / ",G1042)))</f>
        <v>WS05-09</v>
      </c>
      <c r="BO1042" s="385" t="str">
        <f aca="false">AX1042</f>
        <v>3i.DEU.MV,Ovp.wb.FLI</v>
      </c>
      <c r="BP1042" s="386" t="str">
        <f aca="false">IF(V1042="","",V1042)</f>
        <v/>
      </c>
      <c r="BQ1042" s="386" t="str">
        <f aca="false">IF(W1042="","",CONCATENATE(W1042,IF(LEFT(AO1042,1)="s","+","")))</f>
        <v/>
      </c>
      <c r="BR1042" s="386" t="str">
        <f aca="false">IF(X1042="","",CONCATENATE(X1042,IF(LEFT(AQ1042,1)="s","+","")))</f>
        <v>3i+</v>
      </c>
      <c r="BS1042" s="386" t="str">
        <f aca="false">IF(Y1042="","",CONCATENATE(Y1042,IF(LEFT(AR1042,1)="s","+","")))</f>
        <v/>
      </c>
      <c r="BT1042" s="386" t="str">
        <f aca="false">IF(Z1042="","",CONCATENATE(Z1042,IF(LEFT(AS1042,1)="s","+","")))</f>
        <v/>
      </c>
      <c r="BU1042" s="387" t="str">
        <f aca="false">IF(AA1042="","",CONCATENATE(AA1042,IF(LEFT(AT1042,1)="s","+","")))</f>
        <v/>
      </c>
      <c r="BV1042" s="388"/>
      <c r="BW1042" s="388" t="s">
        <v>2554</v>
      </c>
      <c r="BX1042" s="381" t="str">
        <f aca="false">IF(BW1042&lt;&gt;"",IF(ISNUMBER(FIND("=",BW1042)),LEFT(BW1042,FIND("=",BW1042)-1),BW1042),BW1042)</f>
        <v>JQ807481</v>
      </c>
      <c r="BY1042" s="381" t="str">
        <f aca="false">IF(BW1042&lt;&gt;"",IF(ISNUMBER(FIND("=",BW1042)),RIGHT(BW1042,LEN(BW1042)-FIND("=",BW1042)),""),"")</f>
        <v>3i</v>
      </c>
      <c r="BZ1042" s="381" t="str">
        <f aca="false">IF(BX1042&lt;&gt;"",IF(ISNUMBER(FIND(".",BX1042)),LEFT(BX1042,FIND(".",BX1042)-1),BX1042),BX1042)</f>
        <v>JQ807481</v>
      </c>
      <c r="CA1042" s="381" t="str">
        <f aca="false">IF(BX1042&lt;&gt;"",IF(ISNUMBER(FIND(".",BX1042)),RIGHT(BX1042,LEN(BX1042)-FIND(".",BX1042)),""),"")</f>
        <v/>
      </c>
      <c r="CB1042" s="388"/>
      <c r="CC1042" s="381" t="str">
        <f aca="false">A1042</f>
        <v>JQ807481</v>
      </c>
      <c r="CD1042" s="389" t="s">
        <v>339</v>
      </c>
      <c r="CE1042" s="389" t="s">
        <v>340</v>
      </c>
      <c r="CF1042" s="389" t="s">
        <v>341</v>
      </c>
      <c r="CG1042" s="389" t="s">
        <v>592</v>
      </c>
      <c r="CH1042" s="390"/>
      <c r="CI1042" s="391"/>
      <c r="CJ1042" s="390"/>
      <c r="CK1042" s="391"/>
      <c r="CL1042" s="389" t="s">
        <v>136</v>
      </c>
      <c r="CM1042" s="381" t="str">
        <f aca="false">F1042</f>
        <v>WS05-09</v>
      </c>
      <c r="CN1042" s="381" t="str">
        <f aca="false">IF(G1042="","",G1042)</f>
        <v/>
      </c>
      <c r="CO1042" s="381" t="str">
        <f aca="false">CONCATENATE(H1042,":",L1042)</f>
        <v>Germany:Mecklenburg-Vorpommern, Ostvorpommern, Bugewitz</v>
      </c>
      <c r="CP1042" s="381" t="str">
        <f aca="false">CONCATENATE(IF(Q1042="","",CONCATENATE(Q1042,"-")),IF(P1042="","",CONCATENATE(P1042,"-")),IF(O1042="","",O1042))</f>
        <v>2009</v>
      </c>
      <c r="CQ1042" s="381" t="str">
        <f aca="false">IF(N1042="","",N1042)</f>
        <v>liver</v>
      </c>
      <c r="CR1042" s="381" t="n">
        <f aca="false">C1042</f>
        <v>3</v>
      </c>
      <c r="CS1042" s="392" t="str">
        <f aca="false">D1042</f>
        <v>3i</v>
      </c>
      <c r="CT1042" s="170" t="str">
        <f aca="false">CONCATENATE(CD1042," strain ",CM1042," ",CL1042,", partial cds")</f>
        <v>Hepatitis E virus strain WS05-09 ORF1, partial cds</v>
      </c>
    </row>
    <row r="1043" customFormat="false" ht="11.9" hidden="true" customHeight="true" outlineLevel="0" collapsed="false">
      <c r="A1043" s="235" t="s">
        <v>2555</v>
      </c>
      <c r="B1043" s="147" t="s">
        <v>2048</v>
      </c>
      <c r="C1043" s="356" t="n">
        <v>3</v>
      </c>
      <c r="D1043" s="246" t="s">
        <v>1890</v>
      </c>
      <c r="E1043" s="150" t="s">
        <v>949</v>
      </c>
      <c r="F1043" s="235" t="s">
        <v>2556</v>
      </c>
      <c r="G1043" s="221" t="s">
        <v>2557</v>
      </c>
      <c r="H1043" s="235" t="s">
        <v>405</v>
      </c>
      <c r="I1043" s="236" t="s">
        <v>412</v>
      </c>
      <c r="J1043" s="235" t="s">
        <v>395</v>
      </c>
      <c r="K1043" s="155" t="s">
        <v>2558</v>
      </c>
      <c r="L1043" s="231" t="s">
        <v>2559</v>
      </c>
      <c r="M1043" s="157" t="s">
        <v>380</v>
      </c>
      <c r="N1043" s="158" t="s">
        <v>362</v>
      </c>
      <c r="O1043" s="159" t="n">
        <v>2012</v>
      </c>
      <c r="P1043" s="159" t="s">
        <v>1967</v>
      </c>
      <c r="Q1043" s="159" t="n">
        <v>7</v>
      </c>
      <c r="R1043" s="237" t="s">
        <v>78</v>
      </c>
      <c r="S1043" s="237"/>
      <c r="T1043" s="215"/>
      <c r="U1043" s="215"/>
      <c r="V1043" s="209"/>
      <c r="W1043" s="217"/>
      <c r="X1043" s="209"/>
      <c r="Y1043" s="249" t="s">
        <v>1890</v>
      </c>
      <c r="Z1043" s="209"/>
      <c r="AA1043" s="216"/>
      <c r="AB1043" s="217"/>
      <c r="AC1043" s="217"/>
      <c r="AD1043" s="209"/>
      <c r="AE1043" s="164" t="s">
        <v>354</v>
      </c>
      <c r="AF1043" s="209"/>
      <c r="AG1043" s="218"/>
      <c r="AH1043" s="164" t="n">
        <v>4398</v>
      </c>
      <c r="AI1043" s="164" t="n">
        <v>4839</v>
      </c>
      <c r="AJ1043" s="219" t="n">
        <f aca="false">SeqEnd-SeqBeg+1</f>
        <v>442</v>
      </c>
      <c r="AK1043" s="220" t="n">
        <f aca="false">AND( SeqBeg&lt;=Beg  , End &lt;=SeqEnd )</f>
        <v>0</v>
      </c>
      <c r="AL1043" s="237"/>
      <c r="AM1043" s="237"/>
      <c r="AN1043" s="221" t="s">
        <v>382</v>
      </c>
      <c r="AO1043" s="164" t="s">
        <v>103</v>
      </c>
      <c r="AP1043" s="164" t="s">
        <v>103</v>
      </c>
      <c r="AQ1043" s="164" t="s">
        <v>103</v>
      </c>
      <c r="AR1043" s="164" t="s">
        <v>2045</v>
      </c>
      <c r="AS1043" s="164" t="s">
        <v>103</v>
      </c>
      <c r="AT1043" s="164" t="s">
        <v>103</v>
      </c>
      <c r="AU1043" s="164"/>
      <c r="AV1043" s="237"/>
      <c r="AW1043" s="222" t="str">
        <f aca="false">HYPERLINK(CONCATENATE("http://www.ncbi.nlm.nih.gov/nuccore/",BM1043),BM1043)</f>
        <v>JQ807524</v>
      </c>
      <c r="AX1043" s="219" t="str">
        <f aca="false">CONCATENATE(D1043,IF(I1043="","",CONCATENATE(".",I1043)),IF(K1043="","",CONCATENATE(".",K1043)),IF(M1043="","",CONCATENATE(".",M1043)),IF(R1043="","",CONCATENATE(".",R1043)),IF(U1043="","","(*)"))</f>
        <v>3i.DEU.MV,Riems.wb.FLI</v>
      </c>
      <c r="AY1043" s="238" t="str">
        <f aca="false">CONCATENATE(BM1043,".",BN1043)</f>
        <v>JQ807524.Riems / WS5.feb07.K</v>
      </c>
      <c r="AZ1043" s="239" t="str">
        <f aca="false">IF(AV1043="",IF(ISNUMBER(FIND(".",A1043)),LEFT(A1043,FIND(".",A1043)-1),A1043),AV1043)</f>
        <v>JQ807524</v>
      </c>
      <c r="BA1043" s="239" t="str">
        <f aca="false">IF(ISNUMBER(FIND("-",AZ1043)),LEFT(AZ1043,FIND("-",AZ1043)-1),AZ1043)</f>
        <v>JQ807524</v>
      </c>
      <c r="BB1043" s="170" t="str">
        <f aca="false"> MEGAname &amp; "="</f>
        <v>JQ807524=</v>
      </c>
      <c r="BC1043" s="170" t="str">
        <f aca="false">Clear &amp; IF(span ,"Span","out")</f>
        <v>JQ807524=out</v>
      </c>
      <c r="BD1043" s="170" t="str">
        <f aca="false">Clear &amp; IF(span, IF(B1043=".","Selected",B1043),"out")</f>
        <v>JQ807524=out</v>
      </c>
      <c r="BE1043" s="170" t="str">
        <f aca="false">Clear &amp; Strain</f>
        <v>JQ807524=Riems</v>
      </c>
      <c r="BF1043" s="238" t="str">
        <f aca="false">CONCATENATE(A1043,"=",F1043,". ",AX1043,IF(AB1043="","",CONCATENATE(".",AB1043)))</f>
        <v>JQ807524=Riems. 3i.DEU.MV,Riems.wb.FLI</v>
      </c>
      <c r="BG1043" s="238" t="str">
        <f aca="false">CONCATENATE(A1043,"=",F1043,". ",AX1043)</f>
        <v>JQ807524=Riems. 3i.DEU.MV,Riems.wb.FLI</v>
      </c>
      <c r="BH1043" s="238" t="str">
        <f aca="false">CONCATENATE(A1043,"=",AX1043)</f>
        <v>JQ807524=3i.DEU.MV,Riems.wb.FLI</v>
      </c>
      <c r="BI1043" s="238" t="str">
        <f aca="false">CONCATENATE(A1043,"=",ComForSubtype,D1043)</f>
        <v>JQ807524=3i</v>
      </c>
      <c r="BJ1043" s="238" t="str">
        <f aca="false">CONCATENATE(A1043,"=",E1043)</f>
        <v>JQ807524=3chi</v>
      </c>
      <c r="BK1043" s="238" t="str">
        <f aca="false">CONCATENATE(A1043,"=",C1043)</f>
        <v>JQ807524=3</v>
      </c>
      <c r="BL1043" s="238" t="str">
        <f aca="false">CONCATENATE(D1043,"=")</f>
        <v>3i=</v>
      </c>
      <c r="BM1043" s="223" t="str">
        <f aca="false">IF(BA1043="XX","",BA1043)</f>
        <v>JQ807524</v>
      </c>
      <c r="BN1043" s="224" t="str">
        <f aca="false">CONCATENATE(IF(F1043="","",F1043),IF(G1043="","",CONCATENATE(" / ",G1043)))</f>
        <v>Riems / WS5.feb07.K</v>
      </c>
      <c r="BO1043" s="225" t="str">
        <f aca="false">AX1043</f>
        <v>3i.DEU.MV,Riems.wb.FLI</v>
      </c>
      <c r="BP1043" s="226" t="str">
        <f aca="false">IF(V1043="","",V1043)</f>
        <v/>
      </c>
      <c r="BQ1043" s="226" t="str">
        <f aca="false">IF(W1043="","",CONCATENATE(W1043,IF(LEFT(AO1043,1)="s","+","")))</f>
        <v/>
      </c>
      <c r="BR1043" s="226" t="str">
        <f aca="false">IF(X1043="","",CONCATENATE(X1043,IF(LEFT(AQ1043,1)="s","+","")))</f>
        <v/>
      </c>
      <c r="BS1043" s="226" t="str">
        <f aca="false">IF(Y1043="","",CONCATENATE(Y1043,IF(LEFT(AR1043,1)="s","+","")))</f>
        <v>3i+</v>
      </c>
      <c r="BT1043" s="226" t="str">
        <f aca="false">IF(Z1043="","",CONCATENATE(Z1043,IF(LEFT(AS1043,1)="s","+","")))</f>
        <v/>
      </c>
      <c r="BU1043" s="227" t="str">
        <f aca="false">IF(AA1043="","",CONCATENATE(AA1043,IF(LEFT(AT1043,1)="s","+","")))</f>
        <v/>
      </c>
      <c r="BV1043" s="240"/>
      <c r="BW1043" s="240" t="s">
        <v>2560</v>
      </c>
      <c r="BX1043" s="238" t="str">
        <f aca="false">IF(BW1043&lt;&gt;"",IF(ISNUMBER(FIND("=",BW1043)),LEFT(BW1043,FIND("=",BW1043)-1),BW1043),BW1043)</f>
        <v>JQ807524</v>
      </c>
      <c r="BY1043" s="238" t="str">
        <f aca="false">IF(BW1043&lt;&gt;"",IF(ISNUMBER(FIND("=",BW1043)),RIGHT(BW1043,LEN(BW1043)-FIND("=",BW1043)),""),"")</f>
        <v>3i</v>
      </c>
      <c r="BZ1043" s="238" t="str">
        <f aca="false">IF(BX1043&lt;&gt;"",IF(ISNUMBER(FIND(".",BX1043)),LEFT(BX1043,FIND(".",BX1043)-1),BX1043),BX1043)</f>
        <v>JQ807524</v>
      </c>
      <c r="CA1043" s="238" t="str">
        <f aca="false">IF(BX1043&lt;&gt;"",IF(ISNUMBER(FIND(".",BX1043)),RIGHT(BX1043,LEN(BX1043)-FIND(".",BX1043)),""),"")</f>
        <v/>
      </c>
      <c r="CB1043" s="240"/>
      <c r="CC1043" s="238" t="str">
        <f aca="false">A1043</f>
        <v>JQ807524</v>
      </c>
      <c r="CD1043" s="241" t="s">
        <v>339</v>
      </c>
      <c r="CE1043" s="241" t="s">
        <v>340</v>
      </c>
      <c r="CF1043" s="241" t="s">
        <v>341</v>
      </c>
      <c r="CG1043" s="241" t="s">
        <v>592</v>
      </c>
      <c r="CH1043" s="369" t="s">
        <v>181</v>
      </c>
      <c r="CI1043" s="363" t="s">
        <v>182</v>
      </c>
      <c r="CJ1043" s="369" t="s">
        <v>183</v>
      </c>
      <c r="CK1043" s="363" t="s">
        <v>184</v>
      </c>
      <c r="CL1043" s="241" t="s">
        <v>2086</v>
      </c>
      <c r="CM1043" s="238" t="str">
        <f aca="false">F1043</f>
        <v>Riems</v>
      </c>
      <c r="CN1043" s="238" t="str">
        <f aca="false">IF(G1043="","",G1043)</f>
        <v>WS5.feb07.K</v>
      </c>
      <c r="CO1043" s="238" t="str">
        <f aca="false">CONCATENATE(H1043,":",L1043)</f>
        <v>Germany:Mecklenburg-Vorpommern, Riems</v>
      </c>
      <c r="CP1043" s="238" t="str">
        <f aca="false">CONCATENATE(IF(Q1043="","",CONCATENATE(Q1043,"-")),IF(P1043="","",CONCATENATE(P1043,"-")),IF(O1043="","",O1043))</f>
        <v>7-Feb-2012</v>
      </c>
      <c r="CQ1043" s="238" t="str">
        <f aca="false">IF(N1043="","",N1043)</f>
        <v>feces</v>
      </c>
      <c r="CR1043" s="238" t="n">
        <f aca="false">C1043</f>
        <v>3</v>
      </c>
      <c r="CS1043" s="242" t="str">
        <f aca="false">D1043</f>
        <v>3i</v>
      </c>
      <c r="CT1043" s="170" t="str">
        <f aca="false">CONCATENATE(CD1043," strain ",CM1043," ",CL1043,", partial cds")</f>
        <v>Hepatitis E virus strain Riems RNA-directed RNA polymerase gene, partial cds</v>
      </c>
    </row>
    <row r="1044" s="146" customFormat="true" ht="11.9" hidden="true" customHeight="true" outlineLevel="0" collapsed="false">
      <c r="A1044" s="154" t="s">
        <v>2561</v>
      </c>
      <c r="B1044" s="147" t="s">
        <v>2048</v>
      </c>
      <c r="C1044" s="243" t="n">
        <v>3</v>
      </c>
      <c r="D1044" s="149" t="s">
        <v>1890</v>
      </c>
      <c r="E1044" s="150" t="s">
        <v>949</v>
      </c>
      <c r="F1044" s="154" t="s">
        <v>2562</v>
      </c>
      <c r="G1044" s="212"/>
      <c r="H1044" s="146" t="s">
        <v>405</v>
      </c>
      <c r="I1044" s="153" t="s">
        <v>412</v>
      </c>
      <c r="J1044" s="146" t="s">
        <v>395</v>
      </c>
      <c r="K1044" s="155" t="s">
        <v>2563</v>
      </c>
      <c r="L1044" s="231" t="s">
        <v>2564</v>
      </c>
      <c r="M1044" s="157" t="s">
        <v>380</v>
      </c>
      <c r="N1044" s="158" t="s">
        <v>400</v>
      </c>
      <c r="O1044" s="160" t="n">
        <v>2009</v>
      </c>
      <c r="P1044" s="212"/>
      <c r="Q1044" s="212"/>
      <c r="R1044" s="146" t="s">
        <v>78</v>
      </c>
      <c r="T1044" s="215"/>
      <c r="U1044" s="215"/>
      <c r="V1044" s="209"/>
      <c r="W1044" s="217"/>
      <c r="X1044" s="209"/>
      <c r="Y1044" s="249" t="s">
        <v>1890</v>
      </c>
      <c r="Z1044" s="209"/>
      <c r="AA1044" s="250"/>
      <c r="AB1044" s="217"/>
      <c r="AC1044" s="217"/>
      <c r="AD1044" s="209"/>
      <c r="AE1044" s="164" t="s">
        <v>354</v>
      </c>
      <c r="AF1044" s="209"/>
      <c r="AG1044" s="218"/>
      <c r="AH1044" s="164" t="n">
        <v>4398</v>
      </c>
      <c r="AI1044" s="164" t="n">
        <v>4838</v>
      </c>
      <c r="AJ1044" s="219" t="n">
        <f aca="false">SeqEnd-SeqBeg+1</f>
        <v>441</v>
      </c>
      <c r="AK1044" s="220" t="n">
        <f aca="false">AND( SeqBeg&lt;=Beg  , End &lt;=SeqEnd )</f>
        <v>0</v>
      </c>
      <c r="AL1044" s="212"/>
      <c r="AM1044" s="212"/>
      <c r="AN1044" s="221" t="s">
        <v>382</v>
      </c>
      <c r="AO1044" s="147" t="s">
        <v>103</v>
      </c>
      <c r="AP1044" s="147" t="s">
        <v>103</v>
      </c>
      <c r="AQ1044" s="147" t="s">
        <v>103</v>
      </c>
      <c r="AR1044" s="147" t="s">
        <v>2045</v>
      </c>
      <c r="AS1044" s="147" t="s">
        <v>103</v>
      </c>
      <c r="AT1044" s="147" t="s">
        <v>103</v>
      </c>
      <c r="AV1044" s="212"/>
      <c r="AW1044" s="222" t="str">
        <f aca="false">HYPERLINK(CONCATENATE("http://www.ncbi.nlm.nih.gov/nuccore/",BM1044),BM1044)</f>
        <v>JQ807506</v>
      </c>
      <c r="AX1044" s="219" t="str">
        <f aca="false">CONCATENATE(D1044,IF(I1044="","",CONCATENATE(".",I1044)),IF(K1044="","",CONCATENATE(".",K1044)),IF(M1044="","",CONCATENATE(".",M1044)),IF(R1044="","",CONCATENATE(".",R1044)),IF(U1044="","","(*)"))</f>
        <v>3i.DEU.BW,RT.wb.FLI</v>
      </c>
      <c r="AY1044" s="170" t="str">
        <f aca="false">CONCATENATE(BM1044,".",BN1044)</f>
        <v>JQ807506.WS09-292</v>
      </c>
      <c r="AZ1044" s="171" t="str">
        <f aca="false">IF(AV1044="",IF(ISNUMBER(FIND(".",A1044)),LEFT(A1044,FIND(".",A1044)-1),A1044),AV1044)</f>
        <v>JQ807506</v>
      </c>
      <c r="BA1044" s="171" t="str">
        <f aca="false">IF(ISNUMBER(FIND("-",AZ1044)),LEFT(AZ1044,FIND("-",AZ1044)-1),AZ1044)</f>
        <v>JQ807506</v>
      </c>
      <c r="BB1044" s="170" t="str">
        <f aca="false"> MEGAname &amp; "="</f>
        <v>JQ807506=</v>
      </c>
      <c r="BC1044" s="170" t="str">
        <f aca="false">Clear &amp; IF(span ,"Span","out")</f>
        <v>JQ807506=out</v>
      </c>
      <c r="BD1044" s="170" t="str">
        <f aca="false">Clear &amp; IF(span, IF(B1044=".","Selected",B1044),"out")</f>
        <v>JQ807506=out</v>
      </c>
      <c r="BE1044" s="170" t="str">
        <f aca="false">Clear &amp; Strain</f>
        <v>JQ807506=WS09-292</v>
      </c>
      <c r="BF1044" s="170" t="str">
        <f aca="false">CONCATENATE(A1044,"=",F1044,". ",AX1044,IF(AB1044="","",CONCATENATE(".",AB1044)))</f>
        <v>JQ807506=WS09-292. 3i.DEU.BW,RT.wb.FLI</v>
      </c>
      <c r="BG1044" s="170" t="str">
        <f aca="false">CONCATENATE(A1044,"=",F1044,". ",AX1044)</f>
        <v>JQ807506=WS09-292. 3i.DEU.BW,RT.wb.FLI</v>
      </c>
      <c r="BH1044" s="170" t="str">
        <f aca="false">CONCATENATE(A1044,"=",AX1044)</f>
        <v>JQ807506=3i.DEU.BW,RT.wb.FLI</v>
      </c>
      <c r="BI1044" s="170" t="str">
        <f aca="false">CONCATENATE(A1044,"=",ComForSubtype,D1044)</f>
        <v>JQ807506=3i</v>
      </c>
      <c r="BJ1044" s="170" t="str">
        <f aca="false">CONCATENATE(A1044,"=",E1044)</f>
        <v>JQ807506=3chi</v>
      </c>
      <c r="BK1044" s="170" t="str">
        <f aca="false">CONCATENATE(A1044,"=",C1044)</f>
        <v>JQ807506=3</v>
      </c>
      <c r="BL1044" s="170" t="str">
        <f aca="false">CONCATENATE(D1044,"=")</f>
        <v>3i=</v>
      </c>
      <c r="BM1044" s="223" t="str">
        <f aca="false">IF(BA1044="XX","",BA1044)</f>
        <v>JQ807506</v>
      </c>
      <c r="BN1044" s="224" t="str">
        <f aca="false">CONCATENATE(IF(F1044="","",F1044),IF(G1044="","",CONCATENATE(" / ",G1044)))</f>
        <v>WS09-292</v>
      </c>
      <c r="BO1044" s="225" t="str">
        <f aca="false">AX1044</f>
        <v>3i.DEU.BW,RT.wb.FLI</v>
      </c>
      <c r="BP1044" s="226" t="str">
        <f aca="false">IF(V1044="","",V1044)</f>
        <v/>
      </c>
      <c r="BQ1044" s="226" t="str">
        <f aca="false">IF(W1044="","",CONCATENATE(W1044,IF(LEFT(AO1044,1)="s","+","")))</f>
        <v/>
      </c>
      <c r="BR1044" s="226" t="str">
        <f aca="false">IF(X1044="","",CONCATENATE(X1044,IF(LEFT(AQ1044,1)="s","+","")))</f>
        <v/>
      </c>
      <c r="BS1044" s="226" t="str">
        <f aca="false">IF(Y1044="","",CONCATENATE(Y1044,IF(LEFT(AR1044,1)="s","+","")))</f>
        <v>3i+</v>
      </c>
      <c r="BT1044" s="226" t="str">
        <f aca="false">IF(Z1044="","",CONCATENATE(Z1044,IF(LEFT(AS1044,1)="s","+","")))</f>
        <v/>
      </c>
      <c r="BU1044" s="227" t="str">
        <f aca="false">IF(AA1044="","",CONCATENATE(AA1044,IF(LEFT(AT1044,1)="s","+","")))</f>
        <v/>
      </c>
      <c r="BV1044" s="212"/>
      <c r="BW1044" s="177" t="s">
        <v>2565</v>
      </c>
      <c r="BX1044" s="170" t="str">
        <f aca="false">IF(BW1044&lt;&gt;"",IF(ISNUMBER(FIND("=",BW1044)),LEFT(BW1044,FIND("=",BW1044)-1),BW1044),BW1044)</f>
        <v>JQ807506</v>
      </c>
      <c r="BY1044" s="170" t="str">
        <f aca="false">IF(BW1044&lt;&gt;"",IF(ISNUMBER(FIND("=",BW1044)),RIGHT(BW1044,LEN(BW1044)-FIND("=",BW1044)),""),"")</f>
        <v>3i</v>
      </c>
      <c r="BZ1044" s="170" t="str">
        <f aca="false">IF(BX1044&lt;&gt;"",IF(ISNUMBER(FIND(".",BX1044)),LEFT(BX1044,FIND(".",BX1044)-1),BX1044),BX1044)</f>
        <v>JQ807506</v>
      </c>
      <c r="CA1044" s="170" t="str">
        <f aca="false">IF(BX1044&lt;&gt;"",IF(ISNUMBER(FIND(".",BX1044)),RIGHT(BX1044,LEN(BX1044)-FIND(".",BX1044)),""),"")</f>
        <v/>
      </c>
      <c r="CB1044" s="212"/>
      <c r="CC1044" s="170" t="str">
        <f aca="false">A1044</f>
        <v>JQ807506</v>
      </c>
      <c r="CD1044" s="178" t="s">
        <v>339</v>
      </c>
      <c r="CE1044" s="178" t="s">
        <v>340</v>
      </c>
      <c r="CF1044" s="178" t="s">
        <v>341</v>
      </c>
      <c r="CG1044" s="178" t="s">
        <v>592</v>
      </c>
      <c r="CH1044" s="359" t="s">
        <v>181</v>
      </c>
      <c r="CI1044" s="179" t="s">
        <v>182</v>
      </c>
      <c r="CJ1044" s="359" t="s">
        <v>183</v>
      </c>
      <c r="CK1044" s="179" t="s">
        <v>184</v>
      </c>
      <c r="CL1044" s="178" t="s">
        <v>2086</v>
      </c>
      <c r="CM1044" s="170" t="str">
        <f aca="false">F1044</f>
        <v>WS09-292</v>
      </c>
      <c r="CN1044" s="170" t="str">
        <f aca="false">IF(G1044="","",G1044)</f>
        <v/>
      </c>
      <c r="CO1044" s="170" t="str">
        <f aca="false">CONCATENATE(H1044,":",L1044)</f>
        <v>Germany:Baden-Wuerttemberg, Reutlingen, Pfronstetten</v>
      </c>
      <c r="CP1044" s="170" t="str">
        <f aca="false">CONCATENATE(IF(Q1044="","",CONCATENATE(Q1044,"-")),IF(P1044="","",CONCATENATE(P1044,"-")),IF(O1044="","",O1044))</f>
        <v>2009</v>
      </c>
      <c r="CQ1044" s="170" t="str">
        <f aca="false">IF(N1044="","",N1044)</f>
        <v>serum</v>
      </c>
      <c r="CR1044" s="170" t="n">
        <f aca="false">C1044</f>
        <v>3</v>
      </c>
      <c r="CS1044" s="229" t="str">
        <f aca="false">D1044</f>
        <v>3i</v>
      </c>
      <c r="CT1044" s="170" t="str">
        <f aca="false">CONCATENATE(CD1044," strain ",CM1044," ",CL1044,", partial cds")</f>
        <v>Hepatitis E virus strain WS09-292 RNA-directed RNA polymerase gene, partial cds</v>
      </c>
    </row>
    <row r="1045" s="146" customFormat="true" ht="11.9" hidden="false" customHeight="true" outlineLevel="0" collapsed="false">
      <c r="A1045" s="154" t="s">
        <v>2566</v>
      </c>
      <c r="B1045" s="147" t="n">
        <v>3</v>
      </c>
      <c r="C1045" s="243" t="n">
        <v>3</v>
      </c>
      <c r="D1045" s="149" t="s">
        <v>1890</v>
      </c>
      <c r="E1045" s="150" t="s">
        <v>949</v>
      </c>
      <c r="F1045" s="154" t="s">
        <v>2567</v>
      </c>
      <c r="G1045" s="212"/>
      <c r="H1045" s="146" t="s">
        <v>405</v>
      </c>
      <c r="I1045" s="153" t="s">
        <v>412</v>
      </c>
      <c r="J1045" s="146" t="s">
        <v>395</v>
      </c>
      <c r="K1045" s="155" t="s">
        <v>2568</v>
      </c>
      <c r="L1045" s="231" t="s">
        <v>2551</v>
      </c>
      <c r="M1045" s="157" t="s">
        <v>380</v>
      </c>
      <c r="N1045" s="158" t="s">
        <v>2569</v>
      </c>
      <c r="O1045" s="160" t="n">
        <v>1997</v>
      </c>
      <c r="P1045" s="212"/>
      <c r="Q1045" s="212"/>
      <c r="R1045" s="146" t="s">
        <v>78</v>
      </c>
      <c r="T1045" s="214"/>
      <c r="U1045" s="215"/>
      <c r="V1045" s="209"/>
      <c r="W1045" s="217"/>
      <c r="X1045" s="249" t="s">
        <v>1890</v>
      </c>
      <c r="Y1045" s="209"/>
      <c r="Z1045" s="209"/>
      <c r="AA1045" s="216"/>
      <c r="AB1045" s="217"/>
      <c r="AC1045" s="217"/>
      <c r="AD1045" s="164" t="n">
        <v>439</v>
      </c>
      <c r="AE1045" s="209"/>
      <c r="AF1045" s="209"/>
      <c r="AG1045" s="218"/>
      <c r="AH1045" s="164" t="n">
        <v>2103</v>
      </c>
      <c r="AI1045" s="164" t="n">
        <v>2541</v>
      </c>
      <c r="AJ1045" s="219" t="n">
        <f aca="false">SeqEnd-SeqBeg+1</f>
        <v>439</v>
      </c>
      <c r="AK1045" s="220" t="n">
        <f aca="false">AND( SeqBeg&lt;=Beg  , End &lt;=SeqEnd )</f>
        <v>0</v>
      </c>
      <c r="AL1045" s="212"/>
      <c r="AM1045" s="212"/>
      <c r="AN1045" s="221" t="s">
        <v>382</v>
      </c>
      <c r="AO1045" s="147" t="s">
        <v>103</v>
      </c>
      <c r="AP1045" s="147" t="s">
        <v>103</v>
      </c>
      <c r="AQ1045" s="147" t="s">
        <v>408</v>
      </c>
      <c r="AR1045" s="147" t="s">
        <v>103</v>
      </c>
      <c r="AS1045" s="147" t="s">
        <v>103</v>
      </c>
      <c r="AT1045" s="147" t="s">
        <v>103</v>
      </c>
      <c r="AV1045" s="212"/>
      <c r="AW1045" s="222" t="str">
        <f aca="false">HYPERLINK(CONCATENATE("http://www.ncbi.nlm.nih.gov/nuccore/",BM1045),BM1045)</f>
        <v>JQ807471</v>
      </c>
      <c r="AX1045" s="219" t="str">
        <f aca="false">CONCATENATE(D1045,IF(I1045="","",CONCATENATE(".",I1045)),IF(K1045="","",CONCATENATE(".",K1045)),IF(M1045="","",CONCATENATE(".",M1045)),IF(R1045="","",CONCATENATE(".",R1045)),IF(U1045="","","(*)"))</f>
        <v>3i.DEU.MV.wb.FLI</v>
      </c>
      <c r="AY1045" s="170" t="str">
        <f aca="false">CONCATENATE(BM1045,".",BN1045)</f>
        <v>JQ807471.4322</v>
      </c>
      <c r="AZ1045" s="171" t="str">
        <f aca="false">IF(AV1045="",IF(ISNUMBER(FIND(".",A1045)),LEFT(A1045,FIND(".",A1045)-1),A1045),AV1045)</f>
        <v>JQ807471</v>
      </c>
      <c r="BA1045" s="171" t="str">
        <f aca="false">IF(ISNUMBER(FIND("-",AZ1045)),LEFT(AZ1045,FIND("-",AZ1045)-1),AZ1045)</f>
        <v>JQ807471</v>
      </c>
      <c r="BB1045" s="170" t="str">
        <f aca="false"> MEGAname &amp; "="</f>
        <v>JQ807471=</v>
      </c>
      <c r="BC1045" s="170" t="str">
        <f aca="false">Clear &amp; IF(span ,"Span","out")</f>
        <v>JQ807471=out</v>
      </c>
      <c r="BD1045" s="170" t="str">
        <f aca="false">Clear &amp; IF(span, IF(B1045=".","Selected",B1045),"out")</f>
        <v>JQ807471=out</v>
      </c>
      <c r="BE1045" s="170" t="str">
        <f aca="false">Clear &amp; Strain</f>
        <v>JQ807471=4322</v>
      </c>
      <c r="BF1045" s="170" t="str">
        <f aca="false">CONCATENATE(A1045,"=",F1045,". ",AX1045,IF(AB1045="","",CONCATENATE(".",AB1045)))</f>
        <v>JQ807471=4322. 3i.DEU.MV.wb.FLI</v>
      </c>
      <c r="BG1045" s="170" t="str">
        <f aca="false">CONCATENATE(A1045,"=",F1045,". ",AX1045)</f>
        <v>JQ807471=4322. 3i.DEU.MV.wb.FLI</v>
      </c>
      <c r="BH1045" s="170" t="str">
        <f aca="false">CONCATENATE(A1045,"=",AX1045)</f>
        <v>JQ807471=3i.DEU.MV.wb.FLI</v>
      </c>
      <c r="BI1045" s="170" t="str">
        <f aca="false">CONCATENATE(A1045,"=",ComForSubtype,D1045)</f>
        <v>JQ807471=3i</v>
      </c>
      <c r="BJ1045" s="170" t="str">
        <f aca="false">CONCATENATE(A1045,"=",E1045)</f>
        <v>JQ807471=3chi</v>
      </c>
      <c r="BK1045" s="170" t="str">
        <f aca="false">CONCATENATE(A1045,"=",C1045)</f>
        <v>JQ807471=3</v>
      </c>
      <c r="BL1045" s="170" t="str">
        <f aca="false">CONCATENATE(D1045,"=")</f>
        <v>3i=</v>
      </c>
      <c r="BM1045" s="223" t="str">
        <f aca="false">IF(BA1045="XX","",BA1045)</f>
        <v>JQ807471</v>
      </c>
      <c r="BN1045" s="224" t="str">
        <f aca="false">CONCATENATE(IF(F1045="","",F1045),IF(G1045="","",CONCATENATE(" / ",G1045)))</f>
        <v>4322</v>
      </c>
      <c r="BO1045" s="225" t="str">
        <f aca="false">AX1045</f>
        <v>3i.DEU.MV.wb.FLI</v>
      </c>
      <c r="BP1045" s="226" t="str">
        <f aca="false">IF(V1045="","",V1045)</f>
        <v/>
      </c>
      <c r="BQ1045" s="226" t="str">
        <f aca="false">IF(W1045="","",CONCATENATE(W1045,IF(LEFT(AO1045,1)="s","+","")))</f>
        <v/>
      </c>
      <c r="BR1045" s="226" t="str">
        <f aca="false">IF(X1045="","",CONCATENATE(X1045,IF(LEFT(AQ1045,1)="s","+","")))</f>
        <v>3i+</v>
      </c>
      <c r="BS1045" s="226" t="str">
        <f aca="false">IF(Y1045="","",CONCATENATE(Y1045,IF(LEFT(AR1045,1)="s","+","")))</f>
        <v/>
      </c>
      <c r="BT1045" s="226" t="str">
        <f aca="false">IF(Z1045="","",CONCATENATE(Z1045,IF(LEFT(AS1045,1)="s","+","")))</f>
        <v/>
      </c>
      <c r="BU1045" s="227" t="str">
        <f aca="false">IF(AA1045="","",CONCATENATE(AA1045,IF(LEFT(AT1045,1)="s","+","")))</f>
        <v/>
      </c>
      <c r="BV1045" s="212"/>
      <c r="BW1045" s="177" t="s">
        <v>2570</v>
      </c>
      <c r="BX1045" s="170" t="str">
        <f aca="false">IF(BW1045&lt;&gt;"",IF(ISNUMBER(FIND("=",BW1045)),LEFT(BW1045,FIND("=",BW1045)-1),BW1045),BW1045)</f>
        <v>JQ807471</v>
      </c>
      <c r="BY1045" s="170" t="str">
        <f aca="false">IF(BW1045&lt;&gt;"",IF(ISNUMBER(FIND("=",BW1045)),RIGHT(BW1045,LEN(BW1045)-FIND("=",BW1045)),""),"")</f>
        <v>3i</v>
      </c>
      <c r="BZ1045" s="170" t="str">
        <f aca="false">IF(BX1045&lt;&gt;"",IF(ISNUMBER(FIND(".",BX1045)),LEFT(BX1045,FIND(".",BX1045)-1),BX1045),BX1045)</f>
        <v>JQ807471</v>
      </c>
      <c r="CA1045" s="170" t="str">
        <f aca="false">IF(BX1045&lt;&gt;"",IF(ISNUMBER(FIND(".",BX1045)),RIGHT(BX1045,LEN(BX1045)-FIND(".",BX1045)),""),"")</f>
        <v/>
      </c>
      <c r="CB1045" s="212"/>
      <c r="CC1045" s="170" t="str">
        <f aca="false">A1045</f>
        <v>JQ807471</v>
      </c>
      <c r="CD1045" s="178" t="s">
        <v>339</v>
      </c>
      <c r="CE1045" s="178" t="s">
        <v>340</v>
      </c>
      <c r="CF1045" s="178" t="s">
        <v>341</v>
      </c>
      <c r="CG1045" s="178" t="s">
        <v>592</v>
      </c>
      <c r="CH1045" s="359" t="s">
        <v>156</v>
      </c>
      <c r="CI1045" s="179" t="s">
        <v>157</v>
      </c>
      <c r="CJ1045" s="359" t="s">
        <v>158</v>
      </c>
      <c r="CK1045" s="179" t="s">
        <v>159</v>
      </c>
      <c r="CL1045" s="178" t="s">
        <v>136</v>
      </c>
      <c r="CM1045" s="170" t="str">
        <f aca="false">F1045</f>
        <v>4322</v>
      </c>
      <c r="CN1045" s="170" t="str">
        <f aca="false">IF(G1045="","",G1045)</f>
        <v/>
      </c>
      <c r="CO1045" s="170" t="str">
        <f aca="false">CONCATENATE(H1045,":",L1045)</f>
        <v>Germany:Mecklenburg-Vorpommern</v>
      </c>
      <c r="CP1045" s="170" t="str">
        <f aca="false">CONCATENATE(IF(Q1045="","",CONCATENATE(Q1045,"-")),IF(P1045="","",CONCATENATE(P1045,"-")),IF(O1045="","",O1045))</f>
        <v>1997</v>
      </c>
      <c r="CQ1045" s="170" t="str">
        <f aca="false">IF(N1045="","",N1045)</f>
        <v>blood</v>
      </c>
      <c r="CR1045" s="170" t="n">
        <f aca="false">C1045</f>
        <v>3</v>
      </c>
      <c r="CS1045" s="229" t="str">
        <f aca="false">D1045</f>
        <v>3i</v>
      </c>
      <c r="CT1045" s="170" t="str">
        <f aca="false">CONCATENATE(CD1045," strain ",CM1045," ",CL1045,", partial cds")</f>
        <v>Hepatitis E virus strain 4322 ORF1, partial cds</v>
      </c>
    </row>
    <row r="1046" s="146" customFormat="true" ht="11.9" hidden="false" customHeight="true" outlineLevel="0" collapsed="false">
      <c r="A1046" s="154" t="s">
        <v>2571</v>
      </c>
      <c r="B1046" s="147" t="n">
        <v>3</v>
      </c>
      <c r="C1046" s="243" t="n">
        <v>3</v>
      </c>
      <c r="D1046" s="149" t="s">
        <v>1890</v>
      </c>
      <c r="E1046" s="150" t="s">
        <v>949</v>
      </c>
      <c r="F1046" s="154" t="s">
        <v>2572</v>
      </c>
      <c r="G1046" s="212"/>
      <c r="H1046" s="146" t="s">
        <v>405</v>
      </c>
      <c r="I1046" s="153" t="s">
        <v>412</v>
      </c>
      <c r="J1046" s="146" t="s">
        <v>395</v>
      </c>
      <c r="K1046" s="155" t="s">
        <v>2568</v>
      </c>
      <c r="L1046" s="231" t="s">
        <v>2551</v>
      </c>
      <c r="M1046" s="157" t="s">
        <v>380</v>
      </c>
      <c r="N1046" s="158" t="s">
        <v>2569</v>
      </c>
      <c r="O1046" s="159" t="n">
        <v>1997</v>
      </c>
      <c r="P1046" s="212"/>
      <c r="Q1046" s="212"/>
      <c r="R1046" s="146" t="s">
        <v>78</v>
      </c>
      <c r="T1046" s="214"/>
      <c r="U1046" s="215"/>
      <c r="V1046" s="209"/>
      <c r="W1046" s="217"/>
      <c r="X1046" s="150" t="s">
        <v>1890</v>
      </c>
      <c r="Y1046" s="147"/>
      <c r="Z1046" s="209"/>
      <c r="AA1046" s="216"/>
      <c r="AB1046" s="217"/>
      <c r="AC1046" s="217"/>
      <c r="AD1046" s="164" t="n">
        <v>439</v>
      </c>
      <c r="AE1046" s="209"/>
      <c r="AF1046" s="209"/>
      <c r="AG1046" s="218"/>
      <c r="AH1046" s="164" t="n">
        <v>2103</v>
      </c>
      <c r="AI1046" s="164" t="n">
        <v>2541</v>
      </c>
      <c r="AJ1046" s="219" t="n">
        <f aca="false">SeqEnd-SeqBeg+1</f>
        <v>439</v>
      </c>
      <c r="AK1046" s="220" t="n">
        <f aca="false">AND( SeqBeg&lt;=Beg  , End &lt;=SeqEnd )</f>
        <v>0</v>
      </c>
      <c r="AL1046" s="212"/>
      <c r="AM1046" s="212"/>
      <c r="AN1046" s="221" t="s">
        <v>382</v>
      </c>
      <c r="AO1046" s="147" t="s">
        <v>103</v>
      </c>
      <c r="AP1046" s="147" t="s">
        <v>103</v>
      </c>
      <c r="AQ1046" s="147" t="s">
        <v>408</v>
      </c>
      <c r="AR1046" s="147" t="s">
        <v>103</v>
      </c>
      <c r="AS1046" s="147" t="s">
        <v>103</v>
      </c>
      <c r="AT1046" s="147" t="s">
        <v>103</v>
      </c>
      <c r="AV1046" s="212"/>
      <c r="AW1046" s="222" t="str">
        <f aca="false">HYPERLINK(CONCATENATE("http://www.ncbi.nlm.nih.gov/nuccore/",BM1046),BM1046)</f>
        <v>JQ807474</v>
      </c>
      <c r="AX1046" s="219" t="str">
        <f aca="false">CONCATENATE(D1046,IF(I1046="","",CONCATENATE(".",I1046)),IF(K1046="","",CONCATENATE(".",K1046)),IF(M1046="","",CONCATENATE(".",M1046)),IF(R1046="","",CONCATENATE(".",R1046)),IF(U1046="","","(*)"))</f>
        <v>3i.DEU.MV.wb.FLI</v>
      </c>
      <c r="AY1046" s="170" t="str">
        <f aca="false">CONCATENATE(BM1046,".",BN1046)</f>
        <v>JQ807474.5160</v>
      </c>
      <c r="AZ1046" s="171" t="str">
        <f aca="false">IF(AV1046="",IF(ISNUMBER(FIND(".",A1046)),LEFT(A1046,FIND(".",A1046)-1),A1046),AV1046)</f>
        <v>JQ807474</v>
      </c>
      <c r="BA1046" s="171" t="str">
        <f aca="false">IF(ISNUMBER(FIND("-",AZ1046)),LEFT(AZ1046,FIND("-",AZ1046)-1),AZ1046)</f>
        <v>JQ807474</v>
      </c>
      <c r="BB1046" s="170" t="str">
        <f aca="false"> MEGAname &amp; "="</f>
        <v>JQ807474=</v>
      </c>
      <c r="BC1046" s="170" t="str">
        <f aca="false">Clear &amp; IF(span ,"Span","out")</f>
        <v>JQ807474=out</v>
      </c>
      <c r="BD1046" s="170" t="str">
        <f aca="false">Clear &amp; IF(span, IF(B1046=".","Selected",B1046),"out")</f>
        <v>JQ807474=out</v>
      </c>
      <c r="BE1046" s="170" t="str">
        <f aca="false">Clear &amp; Strain</f>
        <v>JQ807474=5160</v>
      </c>
      <c r="BF1046" s="170" t="str">
        <f aca="false">CONCATENATE(A1046,"=",F1046,". ",AX1046,IF(AB1046="","",CONCATENATE(".",AB1046)))</f>
        <v>JQ807474=5160. 3i.DEU.MV.wb.FLI</v>
      </c>
      <c r="BG1046" s="170" t="str">
        <f aca="false">CONCATENATE(A1046,"=",F1046,". ",AX1046)</f>
        <v>JQ807474=5160. 3i.DEU.MV.wb.FLI</v>
      </c>
      <c r="BH1046" s="170" t="str">
        <f aca="false">CONCATENATE(A1046,"=",AX1046)</f>
        <v>JQ807474=3i.DEU.MV.wb.FLI</v>
      </c>
      <c r="BI1046" s="170" t="str">
        <f aca="false">CONCATENATE(A1046,"=",ComForSubtype,D1046)</f>
        <v>JQ807474=3i</v>
      </c>
      <c r="BJ1046" s="170" t="str">
        <f aca="false">CONCATENATE(A1046,"=",E1046)</f>
        <v>JQ807474=3chi</v>
      </c>
      <c r="BK1046" s="170" t="str">
        <f aca="false">CONCATENATE(A1046,"=",C1046)</f>
        <v>JQ807474=3</v>
      </c>
      <c r="BL1046" s="170" t="str">
        <f aca="false">CONCATENATE(D1046,"=")</f>
        <v>3i=</v>
      </c>
      <c r="BM1046" s="223" t="str">
        <f aca="false">IF(BA1046="XX","",BA1046)</f>
        <v>JQ807474</v>
      </c>
      <c r="BN1046" s="224" t="str">
        <f aca="false">CONCATENATE(IF(F1046="","",F1046),IF(G1046="","",CONCATENATE(" / ",G1046)))</f>
        <v>5160</v>
      </c>
      <c r="BO1046" s="225" t="str">
        <f aca="false">AX1046</f>
        <v>3i.DEU.MV.wb.FLI</v>
      </c>
      <c r="BP1046" s="226" t="str">
        <f aca="false">IF(V1046="","",V1046)</f>
        <v/>
      </c>
      <c r="BQ1046" s="226" t="str">
        <f aca="false">IF(W1046="","",CONCATENATE(W1046,IF(LEFT(AO1046,1)="s","+","")))</f>
        <v/>
      </c>
      <c r="BR1046" s="226" t="str">
        <f aca="false">IF(X1046="","",CONCATENATE(X1046,IF(LEFT(AQ1046,1)="s","+","")))</f>
        <v>3i+</v>
      </c>
      <c r="BS1046" s="226" t="str">
        <f aca="false">IF(Y1046="","",CONCATENATE(Y1046,IF(LEFT(AR1046,1)="s","+","")))</f>
        <v/>
      </c>
      <c r="BT1046" s="226" t="str">
        <f aca="false">IF(Z1046="","",CONCATENATE(Z1046,IF(LEFT(AS1046,1)="s","+","")))</f>
        <v/>
      </c>
      <c r="BU1046" s="227" t="str">
        <f aca="false">IF(AA1046="","",CONCATENATE(AA1046,IF(LEFT(AT1046,1)="s","+","")))</f>
        <v/>
      </c>
      <c r="BV1046" s="212"/>
      <c r="BW1046" s="177" t="s">
        <v>2573</v>
      </c>
      <c r="BX1046" s="170" t="str">
        <f aca="false">IF(BW1046&lt;&gt;"",IF(ISNUMBER(FIND("=",BW1046)),LEFT(BW1046,FIND("=",BW1046)-1),BW1046),BW1046)</f>
        <v>JQ807474</v>
      </c>
      <c r="BY1046" s="170" t="str">
        <f aca="false">IF(BW1046&lt;&gt;"",IF(ISNUMBER(FIND("=",BW1046)),RIGHT(BW1046,LEN(BW1046)-FIND("=",BW1046)),""),"")</f>
        <v>3i</v>
      </c>
      <c r="BZ1046" s="170" t="str">
        <f aca="false">IF(BX1046&lt;&gt;"",IF(ISNUMBER(FIND(".",BX1046)),LEFT(BX1046,FIND(".",BX1046)-1),BX1046),BX1046)</f>
        <v>JQ807474</v>
      </c>
      <c r="CA1046" s="170" t="str">
        <f aca="false">IF(BX1046&lt;&gt;"",IF(ISNUMBER(FIND(".",BX1046)),RIGHT(BX1046,LEN(BX1046)-FIND(".",BX1046)),""),"")</f>
        <v/>
      </c>
      <c r="CB1046" s="212"/>
      <c r="CC1046" s="170" t="str">
        <f aca="false">A1046</f>
        <v>JQ807474</v>
      </c>
      <c r="CD1046" s="178" t="s">
        <v>339</v>
      </c>
      <c r="CE1046" s="178" t="s">
        <v>340</v>
      </c>
      <c r="CF1046" s="178" t="s">
        <v>341</v>
      </c>
      <c r="CG1046" s="178" t="s">
        <v>592</v>
      </c>
      <c r="CH1046" s="359" t="s">
        <v>156</v>
      </c>
      <c r="CI1046" s="179" t="s">
        <v>157</v>
      </c>
      <c r="CJ1046" s="359" t="s">
        <v>158</v>
      </c>
      <c r="CK1046" s="179" t="s">
        <v>159</v>
      </c>
      <c r="CL1046" s="178" t="s">
        <v>136</v>
      </c>
      <c r="CM1046" s="170" t="str">
        <f aca="false">F1046</f>
        <v>5160</v>
      </c>
      <c r="CN1046" s="170" t="str">
        <f aca="false">IF(G1046="","",G1046)</f>
        <v/>
      </c>
      <c r="CO1046" s="170" t="str">
        <f aca="false">CONCATENATE(H1046,":",L1046)</f>
        <v>Germany:Mecklenburg-Vorpommern</v>
      </c>
      <c r="CP1046" s="170" t="str">
        <f aca="false">CONCATENATE(IF(Q1046="","",CONCATENATE(Q1046,"-")),IF(P1046="","",CONCATENATE(P1046,"-")),IF(O1046="","",O1046))</f>
        <v>1997</v>
      </c>
      <c r="CQ1046" s="170" t="str">
        <f aca="false">IF(N1046="","",N1046)</f>
        <v>blood</v>
      </c>
      <c r="CR1046" s="170" t="n">
        <f aca="false">C1046</f>
        <v>3</v>
      </c>
      <c r="CS1046" s="229" t="str">
        <f aca="false">D1046</f>
        <v>3i</v>
      </c>
      <c r="CT1046" s="170" t="str">
        <f aca="false">CONCATENATE(CD1046," strain ",CM1046," ",CL1046,", partial cds")</f>
        <v>Hepatitis E virus strain 5160 ORF1, partial cds</v>
      </c>
    </row>
    <row r="1047" s="146" customFormat="true" ht="11.9" hidden="false" customHeight="true" outlineLevel="0" collapsed="false">
      <c r="A1047" s="154" t="s">
        <v>2574</v>
      </c>
      <c r="B1047" s="147" t="n">
        <v>3</v>
      </c>
      <c r="C1047" s="243" t="n">
        <v>3</v>
      </c>
      <c r="D1047" s="149" t="s">
        <v>1890</v>
      </c>
      <c r="E1047" s="150" t="s">
        <v>949</v>
      </c>
      <c r="F1047" s="154" t="s">
        <v>2575</v>
      </c>
      <c r="G1047" s="212"/>
      <c r="H1047" s="146" t="s">
        <v>405</v>
      </c>
      <c r="I1047" s="153" t="s">
        <v>412</v>
      </c>
      <c r="J1047" s="146" t="s">
        <v>395</v>
      </c>
      <c r="K1047" s="155" t="s">
        <v>2568</v>
      </c>
      <c r="L1047" s="231" t="s">
        <v>2551</v>
      </c>
      <c r="M1047" s="157" t="s">
        <v>380</v>
      </c>
      <c r="N1047" s="158" t="s">
        <v>2569</v>
      </c>
      <c r="O1047" s="160" t="n">
        <v>1997</v>
      </c>
      <c r="P1047" s="212"/>
      <c r="Q1047" s="212"/>
      <c r="R1047" s="146" t="s">
        <v>78</v>
      </c>
      <c r="T1047" s="214"/>
      <c r="U1047" s="215"/>
      <c r="V1047" s="209"/>
      <c r="W1047" s="217"/>
      <c r="X1047" s="249" t="s">
        <v>1890</v>
      </c>
      <c r="Y1047" s="209"/>
      <c r="Z1047" s="209"/>
      <c r="AA1047" s="216"/>
      <c r="AB1047" s="217"/>
      <c r="AC1047" s="217"/>
      <c r="AD1047" s="164" t="n">
        <v>439</v>
      </c>
      <c r="AE1047" s="209"/>
      <c r="AF1047" s="209"/>
      <c r="AG1047" s="218"/>
      <c r="AH1047" s="164" t="n">
        <v>2103</v>
      </c>
      <c r="AI1047" s="164" t="n">
        <v>2541</v>
      </c>
      <c r="AJ1047" s="219" t="n">
        <f aca="false">SeqEnd-SeqBeg+1</f>
        <v>439</v>
      </c>
      <c r="AK1047" s="220" t="n">
        <f aca="false">AND( SeqBeg&lt;=Beg  , End &lt;=SeqEnd )</f>
        <v>0</v>
      </c>
      <c r="AL1047" s="212"/>
      <c r="AM1047" s="212"/>
      <c r="AN1047" s="221" t="s">
        <v>382</v>
      </c>
      <c r="AO1047" s="147" t="s">
        <v>103</v>
      </c>
      <c r="AP1047" s="147" t="s">
        <v>103</v>
      </c>
      <c r="AQ1047" s="147" t="s">
        <v>408</v>
      </c>
      <c r="AR1047" s="147" t="s">
        <v>103</v>
      </c>
      <c r="AS1047" s="147" t="s">
        <v>103</v>
      </c>
      <c r="AT1047" s="147" t="s">
        <v>103</v>
      </c>
      <c r="AV1047" s="212"/>
      <c r="AW1047" s="222" t="str">
        <f aca="false">HYPERLINK(CONCATENATE("http://www.ncbi.nlm.nih.gov/nuccore/",BM1047),BM1047)</f>
        <v>JQ807475</v>
      </c>
      <c r="AX1047" s="219" t="str">
        <f aca="false">CONCATENATE(D1047,IF(I1047="","",CONCATENATE(".",I1047)),IF(K1047="","",CONCATENATE(".",K1047)),IF(M1047="","",CONCATENATE(".",M1047)),IF(R1047="","",CONCATENATE(".",R1047)),IF(U1047="","","(*)"))</f>
        <v>3i.DEU.MV.wb.FLI</v>
      </c>
      <c r="AY1047" s="170" t="str">
        <f aca="false">CONCATENATE(BM1047,".",BN1047)</f>
        <v>JQ807475.5304</v>
      </c>
      <c r="AZ1047" s="171" t="str">
        <f aca="false">IF(AV1047="",IF(ISNUMBER(FIND(".",A1047)),LEFT(A1047,FIND(".",A1047)-1),A1047),AV1047)</f>
        <v>JQ807475</v>
      </c>
      <c r="BA1047" s="171" t="str">
        <f aca="false">IF(ISNUMBER(FIND("-",AZ1047)),LEFT(AZ1047,FIND("-",AZ1047)-1),AZ1047)</f>
        <v>JQ807475</v>
      </c>
      <c r="BB1047" s="170" t="str">
        <f aca="false"> MEGAname &amp; "="</f>
        <v>JQ807475=</v>
      </c>
      <c r="BC1047" s="170" t="str">
        <f aca="false">Clear &amp; IF(span ,"Span","out")</f>
        <v>JQ807475=out</v>
      </c>
      <c r="BD1047" s="170" t="str">
        <f aca="false">Clear &amp; IF(span, IF(B1047=".","Selected",B1047),"out")</f>
        <v>JQ807475=out</v>
      </c>
      <c r="BE1047" s="170" t="str">
        <f aca="false">Clear &amp; Strain</f>
        <v>JQ807475=5304</v>
      </c>
      <c r="BF1047" s="170" t="str">
        <f aca="false">CONCATENATE(A1047,"=",F1047,". ",AX1047,IF(AB1047="","",CONCATENATE(".",AB1047)))</f>
        <v>JQ807475=5304. 3i.DEU.MV.wb.FLI</v>
      </c>
      <c r="BG1047" s="170" t="str">
        <f aca="false">CONCATENATE(A1047,"=",F1047,". ",AX1047)</f>
        <v>JQ807475=5304. 3i.DEU.MV.wb.FLI</v>
      </c>
      <c r="BH1047" s="170" t="str">
        <f aca="false">CONCATENATE(A1047,"=",AX1047)</f>
        <v>JQ807475=3i.DEU.MV.wb.FLI</v>
      </c>
      <c r="BI1047" s="170" t="str">
        <f aca="false">CONCATENATE(A1047,"=",ComForSubtype,D1047)</f>
        <v>JQ807475=3i</v>
      </c>
      <c r="BJ1047" s="170" t="str">
        <f aca="false">CONCATENATE(A1047,"=",E1047)</f>
        <v>JQ807475=3chi</v>
      </c>
      <c r="BK1047" s="170" t="str">
        <f aca="false">CONCATENATE(A1047,"=",C1047)</f>
        <v>JQ807475=3</v>
      </c>
      <c r="BL1047" s="170" t="str">
        <f aca="false">CONCATENATE(D1047,"=")</f>
        <v>3i=</v>
      </c>
      <c r="BM1047" s="223" t="str">
        <f aca="false">IF(BA1047="XX","",BA1047)</f>
        <v>JQ807475</v>
      </c>
      <c r="BN1047" s="224" t="str">
        <f aca="false">CONCATENATE(IF(F1047="","",F1047),IF(G1047="","",CONCATENATE(" / ",G1047)))</f>
        <v>5304</v>
      </c>
      <c r="BO1047" s="225" t="str">
        <f aca="false">AX1047</f>
        <v>3i.DEU.MV.wb.FLI</v>
      </c>
      <c r="BP1047" s="226" t="str">
        <f aca="false">IF(V1047="","",V1047)</f>
        <v/>
      </c>
      <c r="BQ1047" s="226" t="str">
        <f aca="false">IF(W1047="","",CONCATENATE(W1047,IF(LEFT(AO1047,1)="s","+","")))</f>
        <v/>
      </c>
      <c r="BR1047" s="226" t="str">
        <f aca="false">IF(X1047="","",CONCATENATE(X1047,IF(LEFT(AQ1047,1)="s","+","")))</f>
        <v>3i+</v>
      </c>
      <c r="BS1047" s="226" t="str">
        <f aca="false">IF(Y1047="","",CONCATENATE(Y1047,IF(LEFT(AR1047,1)="s","+","")))</f>
        <v/>
      </c>
      <c r="BT1047" s="226" t="str">
        <f aca="false">IF(Z1047="","",CONCATENATE(Z1047,IF(LEFT(AS1047,1)="s","+","")))</f>
        <v/>
      </c>
      <c r="BU1047" s="227" t="str">
        <f aca="false">IF(AA1047="","",CONCATENATE(AA1047,IF(LEFT(AT1047,1)="s","+","")))</f>
        <v/>
      </c>
      <c r="BV1047" s="212"/>
      <c r="BW1047" s="177" t="s">
        <v>2576</v>
      </c>
      <c r="BX1047" s="170" t="str">
        <f aca="false">IF(BW1047&lt;&gt;"",IF(ISNUMBER(FIND("=",BW1047)),LEFT(BW1047,FIND("=",BW1047)-1),BW1047),BW1047)</f>
        <v>JQ807475</v>
      </c>
      <c r="BY1047" s="170" t="str">
        <f aca="false">IF(BW1047&lt;&gt;"",IF(ISNUMBER(FIND("=",BW1047)),RIGHT(BW1047,LEN(BW1047)-FIND("=",BW1047)),""),"")</f>
        <v>3i</v>
      </c>
      <c r="BZ1047" s="170" t="str">
        <f aca="false">IF(BX1047&lt;&gt;"",IF(ISNUMBER(FIND(".",BX1047)),LEFT(BX1047,FIND(".",BX1047)-1),BX1047),BX1047)</f>
        <v>JQ807475</v>
      </c>
      <c r="CA1047" s="170" t="str">
        <f aca="false">IF(BX1047&lt;&gt;"",IF(ISNUMBER(FIND(".",BX1047)),RIGHT(BX1047,LEN(BX1047)-FIND(".",BX1047)),""),"")</f>
        <v/>
      </c>
      <c r="CB1047" s="212"/>
      <c r="CC1047" s="170" t="str">
        <f aca="false">A1047</f>
        <v>JQ807475</v>
      </c>
      <c r="CD1047" s="178" t="s">
        <v>339</v>
      </c>
      <c r="CE1047" s="178" t="s">
        <v>340</v>
      </c>
      <c r="CF1047" s="178" t="s">
        <v>341</v>
      </c>
      <c r="CG1047" s="178" t="s">
        <v>592</v>
      </c>
      <c r="CH1047" s="359" t="s">
        <v>156</v>
      </c>
      <c r="CI1047" s="179" t="s">
        <v>157</v>
      </c>
      <c r="CJ1047" s="359" t="s">
        <v>158</v>
      </c>
      <c r="CK1047" s="179" t="s">
        <v>159</v>
      </c>
      <c r="CL1047" s="178" t="s">
        <v>136</v>
      </c>
      <c r="CM1047" s="170" t="str">
        <f aca="false">F1047</f>
        <v>5304</v>
      </c>
      <c r="CN1047" s="170" t="str">
        <f aca="false">IF(G1047="","",G1047)</f>
        <v/>
      </c>
      <c r="CO1047" s="170" t="str">
        <f aca="false">CONCATENATE(H1047,":",L1047)</f>
        <v>Germany:Mecklenburg-Vorpommern</v>
      </c>
      <c r="CP1047" s="170" t="str">
        <f aca="false">CONCATENATE(IF(Q1047="","",CONCATENATE(Q1047,"-")),IF(P1047="","",CONCATENATE(P1047,"-")),IF(O1047="","",O1047))</f>
        <v>1997</v>
      </c>
      <c r="CQ1047" s="170" t="str">
        <f aca="false">IF(N1047="","",N1047)</f>
        <v>blood</v>
      </c>
      <c r="CR1047" s="170" t="n">
        <f aca="false">C1047</f>
        <v>3</v>
      </c>
      <c r="CS1047" s="229" t="str">
        <f aca="false">D1047</f>
        <v>3i</v>
      </c>
      <c r="CT1047" s="170" t="str">
        <f aca="false">CONCATENATE(CD1047," strain ",CM1047," ",CL1047,", partial cds")</f>
        <v>Hepatitis E virus strain 5304 ORF1, partial cds</v>
      </c>
    </row>
    <row r="1048" customFormat="false" ht="11.9" hidden="true" customHeight="true" outlineLevel="0" collapsed="false">
      <c r="A1048" s="154" t="s">
        <v>2577</v>
      </c>
      <c r="B1048" s="147" t="s">
        <v>2048</v>
      </c>
      <c r="C1048" s="243" t="n">
        <v>3</v>
      </c>
      <c r="D1048" s="149" t="s">
        <v>1890</v>
      </c>
      <c r="E1048" s="150" t="s">
        <v>949</v>
      </c>
      <c r="F1048" s="154" t="s">
        <v>2556</v>
      </c>
      <c r="G1048" s="221" t="s">
        <v>2557</v>
      </c>
      <c r="H1048" s="146" t="s">
        <v>405</v>
      </c>
      <c r="I1048" s="153" t="s">
        <v>412</v>
      </c>
      <c r="J1048" s="146" t="s">
        <v>395</v>
      </c>
      <c r="K1048" s="155" t="s">
        <v>2558</v>
      </c>
      <c r="L1048" s="231" t="s">
        <v>2559</v>
      </c>
      <c r="M1048" s="157" t="s">
        <v>380</v>
      </c>
      <c r="N1048" s="158" t="s">
        <v>362</v>
      </c>
      <c r="O1048" s="160" t="n">
        <v>2012</v>
      </c>
      <c r="P1048" s="160" t="s">
        <v>1967</v>
      </c>
      <c r="Q1048" s="160" t="n">
        <v>7</v>
      </c>
      <c r="R1048" s="146" t="s">
        <v>78</v>
      </c>
      <c r="T1048" s="215"/>
      <c r="U1048" s="215"/>
      <c r="V1048" s="209"/>
      <c r="W1048" s="217"/>
      <c r="X1048" s="249" t="s">
        <v>1890</v>
      </c>
      <c r="Y1048" s="147"/>
      <c r="Z1048" s="209"/>
      <c r="AA1048" s="216"/>
      <c r="AB1048" s="217"/>
      <c r="AC1048" s="217"/>
      <c r="AD1048" s="164" t="s">
        <v>354</v>
      </c>
      <c r="AE1048" s="209"/>
      <c r="AF1048" s="209"/>
      <c r="AG1048" s="218"/>
      <c r="AH1048" s="164" t="n">
        <v>2103</v>
      </c>
      <c r="AI1048" s="164" t="n">
        <v>2541</v>
      </c>
      <c r="AJ1048" s="219" t="n">
        <f aca="false">SeqEnd-SeqBeg+1</f>
        <v>439</v>
      </c>
      <c r="AK1048" s="220" t="n">
        <f aca="false">AND( SeqBeg&lt;=Beg  , End &lt;=SeqEnd )</f>
        <v>0</v>
      </c>
      <c r="AL1048" s="212"/>
      <c r="AM1048" s="212"/>
      <c r="AN1048" s="221" t="s">
        <v>382</v>
      </c>
      <c r="AO1048" s="147" t="s">
        <v>103</v>
      </c>
      <c r="AP1048" s="147" t="s">
        <v>103</v>
      </c>
      <c r="AQ1048" s="147" t="s">
        <v>408</v>
      </c>
      <c r="AR1048" s="147" t="s">
        <v>103</v>
      </c>
      <c r="AS1048" s="147" t="s">
        <v>103</v>
      </c>
      <c r="AT1048" s="147" t="s">
        <v>103</v>
      </c>
      <c r="AU1048" s="212"/>
      <c r="AV1048" s="212"/>
      <c r="AW1048" s="222" t="str">
        <f aca="false">HYPERLINK(CONCATENATE("http://www.ncbi.nlm.nih.gov/nuccore/",BM1048),BM1048)</f>
        <v>JQ807522</v>
      </c>
      <c r="AX1048" s="219" t="str">
        <f aca="false">CONCATENATE(D1048,IF(I1048="","",CONCATENATE(".",I1048)),IF(K1048="","",CONCATENATE(".",K1048)),IF(M1048="","",CONCATENATE(".",M1048)),IF(R1048="","",CONCATENATE(".",R1048)),IF(U1048="","","(*)"))</f>
        <v>3i.DEU.MV,Riems.wb.FLI</v>
      </c>
      <c r="AY1048" s="170" t="str">
        <f aca="false">CONCATENATE(BM1048,".",BN1048)</f>
        <v>JQ807522.Riems / WS5.feb07.K</v>
      </c>
      <c r="AZ1048" s="171" t="str">
        <f aca="false">IF(AV1048="",IF(ISNUMBER(FIND(".",A1048)),LEFT(A1048,FIND(".",A1048)-1),A1048),AV1048)</f>
        <v>JQ807522</v>
      </c>
      <c r="BA1048" s="171" t="str">
        <f aca="false">IF(ISNUMBER(FIND("-",AZ1048)),LEFT(AZ1048,FIND("-",AZ1048)-1),AZ1048)</f>
        <v>JQ807522</v>
      </c>
      <c r="BB1048" s="170" t="str">
        <f aca="false"> MEGAname &amp; "="</f>
        <v>JQ807522=</v>
      </c>
      <c r="BC1048" s="170" t="str">
        <f aca="false">Clear &amp; IF(span ,"Span","out")</f>
        <v>JQ807522=out</v>
      </c>
      <c r="BD1048" s="170" t="str">
        <f aca="false">Clear &amp; IF(span, IF(B1048=".","Selected",B1048),"out")</f>
        <v>JQ807522=out</v>
      </c>
      <c r="BE1048" s="170" t="str">
        <f aca="false">Clear &amp; Strain</f>
        <v>JQ807522=Riems</v>
      </c>
      <c r="BF1048" s="170" t="str">
        <f aca="false">CONCATENATE(A1048,"=",F1048,". ",AX1048,IF(AB1048="","",CONCATENATE(".",AB1048)))</f>
        <v>JQ807522=Riems. 3i.DEU.MV,Riems.wb.FLI</v>
      </c>
      <c r="BG1048" s="170" t="str">
        <f aca="false">CONCATENATE(A1048,"=",F1048,". ",AX1048)</f>
        <v>JQ807522=Riems. 3i.DEU.MV,Riems.wb.FLI</v>
      </c>
      <c r="BH1048" s="170" t="str">
        <f aca="false">CONCATENATE(A1048,"=",AX1048)</f>
        <v>JQ807522=3i.DEU.MV,Riems.wb.FLI</v>
      </c>
      <c r="BI1048" s="170" t="str">
        <f aca="false">CONCATENATE(A1048,"=",ComForSubtype,D1048)</f>
        <v>JQ807522=3i</v>
      </c>
      <c r="BJ1048" s="170" t="str">
        <f aca="false">CONCATENATE(A1048,"=",E1048)</f>
        <v>JQ807522=3chi</v>
      </c>
      <c r="BK1048" s="170" t="str">
        <f aca="false">CONCATENATE(A1048,"=",C1048)</f>
        <v>JQ807522=3</v>
      </c>
      <c r="BL1048" s="170" t="str">
        <f aca="false">CONCATENATE(D1048,"=")</f>
        <v>3i=</v>
      </c>
      <c r="BM1048" s="223" t="str">
        <f aca="false">IF(BA1048="XX","",BA1048)</f>
        <v>JQ807522</v>
      </c>
      <c r="BN1048" s="224" t="str">
        <f aca="false">CONCATENATE(IF(F1048="","",F1048),IF(G1048="","",CONCATENATE(" / ",G1048)))</f>
        <v>Riems / WS5.feb07.K</v>
      </c>
      <c r="BO1048" s="225" t="str">
        <f aca="false">AX1048</f>
        <v>3i.DEU.MV,Riems.wb.FLI</v>
      </c>
      <c r="BP1048" s="226" t="str">
        <f aca="false">IF(V1048="","",V1048)</f>
        <v/>
      </c>
      <c r="BQ1048" s="226" t="str">
        <f aca="false">IF(W1048="","",CONCATENATE(W1048,IF(LEFT(AO1048,1)="s","+","")))</f>
        <v/>
      </c>
      <c r="BR1048" s="226" t="str">
        <f aca="false">IF(X1048="","",CONCATENATE(X1048,IF(LEFT(AQ1048,1)="s","+","")))</f>
        <v>3i+</v>
      </c>
      <c r="BS1048" s="226" t="str">
        <f aca="false">IF(Y1048="","",CONCATENATE(Y1048,IF(LEFT(AR1048,1)="s","+","")))</f>
        <v/>
      </c>
      <c r="BT1048" s="226" t="str">
        <f aca="false">IF(Z1048="","",CONCATENATE(Z1048,IF(LEFT(AS1048,1)="s","+","")))</f>
        <v/>
      </c>
      <c r="BU1048" s="227" t="str">
        <f aca="false">IF(AA1048="","",CONCATENATE(AA1048,IF(LEFT(AT1048,1)="s","+","")))</f>
        <v/>
      </c>
      <c r="BV1048" s="212"/>
      <c r="BW1048" s="177" t="s">
        <v>2578</v>
      </c>
      <c r="BX1048" s="170" t="str">
        <f aca="false">IF(BW1048&lt;&gt;"",IF(ISNUMBER(FIND("=",BW1048)),LEFT(BW1048,FIND("=",BW1048)-1),BW1048),BW1048)</f>
        <v>JQ807522</v>
      </c>
      <c r="BY1048" s="170" t="str">
        <f aca="false">IF(BW1048&lt;&gt;"",IF(ISNUMBER(FIND("=",BW1048)),RIGHT(BW1048,LEN(BW1048)-FIND("=",BW1048)),""),"")</f>
        <v>3i</v>
      </c>
      <c r="BZ1048" s="170" t="str">
        <f aca="false">IF(BX1048&lt;&gt;"",IF(ISNUMBER(FIND(".",BX1048)),LEFT(BX1048,FIND(".",BX1048)-1),BX1048),BX1048)</f>
        <v>JQ807522</v>
      </c>
      <c r="CA1048" s="170" t="str">
        <f aca="false">IF(BX1048&lt;&gt;"",IF(ISNUMBER(FIND(".",BX1048)),RIGHT(BX1048,LEN(BX1048)-FIND(".",BX1048)),""),"")</f>
        <v/>
      </c>
      <c r="CB1048" s="212"/>
      <c r="CC1048" s="170" t="str">
        <f aca="false">A1048</f>
        <v>JQ807522</v>
      </c>
      <c r="CD1048" s="178" t="s">
        <v>339</v>
      </c>
      <c r="CE1048" s="178" t="s">
        <v>340</v>
      </c>
      <c r="CF1048" s="178" t="s">
        <v>341</v>
      </c>
      <c r="CG1048" s="178" t="s">
        <v>592</v>
      </c>
      <c r="CH1048" s="359" t="s">
        <v>156</v>
      </c>
      <c r="CI1048" s="179" t="s">
        <v>157</v>
      </c>
      <c r="CJ1048" s="359" t="s">
        <v>158</v>
      </c>
      <c r="CK1048" s="179" t="s">
        <v>159</v>
      </c>
      <c r="CL1048" s="178" t="s">
        <v>136</v>
      </c>
      <c r="CM1048" s="170" t="str">
        <f aca="false">F1048</f>
        <v>Riems</v>
      </c>
      <c r="CN1048" s="170" t="str">
        <f aca="false">IF(G1048="","",G1048)</f>
        <v>WS5.feb07.K</v>
      </c>
      <c r="CO1048" s="170" t="str">
        <f aca="false">CONCATENATE(H1048,":",L1048)</f>
        <v>Germany:Mecklenburg-Vorpommern, Riems</v>
      </c>
      <c r="CP1048" s="170" t="str">
        <f aca="false">CONCATENATE(IF(Q1048="","",CONCATENATE(Q1048,"-")),IF(P1048="","",CONCATENATE(P1048,"-")),IF(O1048="","",O1048))</f>
        <v>7-Feb-2012</v>
      </c>
      <c r="CQ1048" s="170" t="str">
        <f aca="false">IF(N1048="","",N1048)</f>
        <v>feces</v>
      </c>
      <c r="CR1048" s="170" t="n">
        <f aca="false">C1048</f>
        <v>3</v>
      </c>
      <c r="CS1048" s="229" t="str">
        <f aca="false">D1048</f>
        <v>3i</v>
      </c>
      <c r="CT1048" s="170" t="str">
        <f aca="false">CONCATENATE(CD1048," strain ",CM1048," ",CL1048,", partial cds")</f>
        <v>Hepatitis E virus strain Riems ORF1, partial cds</v>
      </c>
    </row>
    <row r="1049" customFormat="false" ht="11.9" hidden="true" customHeight="true" outlineLevel="0" collapsed="false">
      <c r="A1049" s="208" t="s">
        <v>2579</v>
      </c>
      <c r="B1049" s="147" t="s">
        <v>2048</v>
      </c>
      <c r="C1049" s="243" t="n">
        <v>3</v>
      </c>
      <c r="D1049" s="149" t="s">
        <v>1890</v>
      </c>
      <c r="E1049" s="150" t="s">
        <v>949</v>
      </c>
      <c r="F1049" s="154" t="s">
        <v>2556</v>
      </c>
      <c r="G1049" s="221" t="s">
        <v>2580</v>
      </c>
      <c r="H1049" s="235" t="s">
        <v>405</v>
      </c>
      <c r="I1049" s="236" t="s">
        <v>412</v>
      </c>
      <c r="J1049" s="235" t="s">
        <v>395</v>
      </c>
      <c r="K1049" s="155" t="s">
        <v>2558</v>
      </c>
      <c r="L1049" s="231" t="s">
        <v>2559</v>
      </c>
      <c r="M1049" s="157" t="s">
        <v>380</v>
      </c>
      <c r="N1049" s="158" t="s">
        <v>362</v>
      </c>
      <c r="O1049" s="160" t="n">
        <v>2012</v>
      </c>
      <c r="P1049" s="160" t="s">
        <v>1967</v>
      </c>
      <c r="Q1049" s="160" t="n">
        <v>27</v>
      </c>
      <c r="R1049" s="237" t="s">
        <v>78</v>
      </c>
      <c r="S1049" s="237"/>
      <c r="T1049" s="215"/>
      <c r="U1049" s="215"/>
      <c r="V1049" s="209"/>
      <c r="W1049" s="217"/>
      <c r="X1049" s="150" t="s">
        <v>1890</v>
      </c>
      <c r="Y1049" s="209"/>
      <c r="Z1049" s="209"/>
      <c r="AA1049" s="216"/>
      <c r="AB1049" s="217"/>
      <c r="AC1049" s="217"/>
      <c r="AD1049" s="164" t="s">
        <v>354</v>
      </c>
      <c r="AE1049" s="209"/>
      <c r="AF1049" s="209"/>
      <c r="AG1049" s="218"/>
      <c r="AH1049" s="164" t="n">
        <v>2103</v>
      </c>
      <c r="AI1049" s="164" t="n">
        <v>2541</v>
      </c>
      <c r="AJ1049" s="219" t="n">
        <f aca="false">SeqEnd-SeqBeg+1</f>
        <v>439</v>
      </c>
      <c r="AK1049" s="220" t="n">
        <f aca="false">AND( SeqBeg&lt;=Beg  , End &lt;=SeqEnd )</f>
        <v>0</v>
      </c>
      <c r="AN1049" s="221"/>
      <c r="AO1049" s="147" t="s">
        <v>103</v>
      </c>
      <c r="AP1049" s="147" t="s">
        <v>103</v>
      </c>
      <c r="AQ1049" s="147" t="s">
        <v>103</v>
      </c>
      <c r="AR1049" s="147" t="s">
        <v>103</v>
      </c>
      <c r="AS1049" s="147" t="s">
        <v>103</v>
      </c>
      <c r="AT1049" s="147" t="s">
        <v>103</v>
      </c>
      <c r="AU1049" s="212"/>
      <c r="AW1049" s="222" t="str">
        <f aca="false">HYPERLINK(CONCATENATE("http://www.ncbi.nlm.nih.gov/nuccore/",BM1049),BM1049)</f>
        <v>WS5</v>
      </c>
      <c r="AX1049" s="219" t="str">
        <f aca="false">CONCATENATE(D1049,IF(I1049="","",CONCATENATE(".",I1049)),IF(K1049="","",CONCATENATE(".",K1049)),IF(M1049="","",CONCATENATE(".",M1049)),IF(R1049="","",CONCATENATE(".",R1049)),IF(U1049="","","(*)"))</f>
        <v>3i.DEU.MV,Riems.wb.FLI</v>
      </c>
      <c r="AY1049" s="170" t="str">
        <f aca="false">CONCATENATE(BM1049,".",BN1049)</f>
        <v>WS5.Riems / WS5.feb27.K</v>
      </c>
      <c r="AZ1049" s="171" t="str">
        <f aca="false">IF(AV1049="",IF(ISNUMBER(FIND(".",A1049)),LEFT(A1049,FIND(".",A1049)-1),A1049),AV1049)</f>
        <v>WS5-FLI</v>
      </c>
      <c r="BA1049" s="171" t="str">
        <f aca="false">IF(ISNUMBER(FIND("-",AZ1049)),LEFT(AZ1049,FIND("-",AZ1049)-1),AZ1049)</f>
        <v>WS5</v>
      </c>
      <c r="BB1049" s="170" t="str">
        <f aca="false"> MEGAname &amp; "="</f>
        <v>WS5-FLI.feb27.K.HVR.349nt=</v>
      </c>
      <c r="BC1049" s="170" t="str">
        <f aca="false">Clear &amp; IF(span ,"Span","out")</f>
        <v>WS5-FLI.feb27.K.HVR.349nt=out</v>
      </c>
      <c r="BD1049" s="170" t="str">
        <f aca="false">Clear &amp; IF(span, IF(B1049=".","Selected",B1049),"out")</f>
        <v>WS5-FLI.feb27.K.HVR.349nt=out</v>
      </c>
      <c r="BE1049" s="170" t="str">
        <f aca="false">Clear &amp; Strain</f>
        <v>WS5-FLI.feb27.K.HVR.349nt=Riems</v>
      </c>
      <c r="BF1049" s="170" t="str">
        <f aca="false">CONCATENATE(A1049,"=",F1049,". ",AX1049,IF(AB1049="","",CONCATENATE(".",AB1049)))</f>
        <v>WS5-FLI.feb27.K.HVR.349nt=Riems. 3i.DEU.MV,Riems.wb.FLI</v>
      </c>
      <c r="BG1049" s="170" t="str">
        <f aca="false">CONCATENATE(A1049,"=",F1049,". ",AX1049)</f>
        <v>WS5-FLI.feb27.K.HVR.349nt=Riems. 3i.DEU.MV,Riems.wb.FLI</v>
      </c>
      <c r="BH1049" s="170" t="str">
        <f aca="false">CONCATENATE(A1049,"=",AX1049)</f>
        <v>WS5-FLI.feb27.K.HVR.349nt=3i.DEU.MV,Riems.wb.FLI</v>
      </c>
      <c r="BI1049" s="170" t="str">
        <f aca="false">CONCATENATE(A1049,"=",ComForSubtype,D1049)</f>
        <v>WS5-FLI.feb27.K.HVR.349nt=3i</v>
      </c>
      <c r="BJ1049" s="170" t="str">
        <f aca="false">CONCATENATE(A1049,"=",E1049)</f>
        <v>WS5-FLI.feb27.K.HVR.349nt=3chi</v>
      </c>
      <c r="BK1049" s="170" t="str">
        <f aca="false">CONCATENATE(A1049,"=",C1049)</f>
        <v>WS5-FLI.feb27.K.HVR.349nt=3</v>
      </c>
      <c r="BL1049" s="170" t="str">
        <f aca="false">CONCATENATE(D1049,"=")</f>
        <v>3i=</v>
      </c>
      <c r="BM1049" s="223" t="str">
        <f aca="false">IF(BA1049="XX","",BA1049)</f>
        <v>WS5</v>
      </c>
      <c r="BN1049" s="224" t="str">
        <f aca="false">CONCATENATE(IF(F1049="","",F1049),IF(G1049="","",CONCATENATE(" / ",G1049)))</f>
        <v>Riems / WS5.feb27.K</v>
      </c>
      <c r="BO1049" s="225" t="str">
        <f aca="false">AX1049</f>
        <v>3i.DEU.MV,Riems.wb.FLI</v>
      </c>
      <c r="BP1049" s="226" t="str">
        <f aca="false">IF(V1049="","",V1049)</f>
        <v/>
      </c>
      <c r="BQ1049" s="226" t="str">
        <f aca="false">IF(W1049="","",CONCATENATE(W1049,IF(LEFT(AO1049,1)="s","+","")))</f>
        <v/>
      </c>
      <c r="BR1049" s="226" t="str">
        <f aca="false">IF(X1049="","",CONCATENATE(X1049,IF(LEFT(AQ1049,1)="s","+","")))</f>
        <v>3i</v>
      </c>
      <c r="BS1049" s="226" t="str">
        <f aca="false">IF(Y1049="","",CONCATENATE(Y1049,IF(LEFT(AR1049,1)="s","+","")))</f>
        <v/>
      </c>
      <c r="BT1049" s="226" t="str">
        <f aca="false">IF(Z1049="","",CONCATENATE(Z1049,IF(LEFT(AS1049,1)="s","+","")))</f>
        <v/>
      </c>
      <c r="BU1049" s="227" t="str">
        <f aca="false">IF(AA1049="","",CONCATENATE(AA1049,IF(LEFT(AT1049,1)="s","+","")))</f>
        <v/>
      </c>
      <c r="BW1049" s="177" t="s">
        <v>2581</v>
      </c>
      <c r="BX1049" s="170" t="str">
        <f aca="false">IF(BW1049&lt;&gt;"",IF(ISNUMBER(FIND("=",BW1049)),LEFT(BW1049,FIND("=",BW1049)-1),BW1049),BW1049)</f>
        <v>WS5-FLI.feb27.K.HVR.349nt</v>
      </c>
      <c r="BY1049" s="170" t="str">
        <f aca="false">IF(BW1049&lt;&gt;"",IF(ISNUMBER(FIND("=",BW1049)),RIGHT(BW1049,LEN(BW1049)-FIND("=",BW1049)),""),"")</f>
        <v>3i</v>
      </c>
      <c r="BZ1049" s="170" t="str">
        <f aca="false">IF(BX1049&lt;&gt;"",IF(ISNUMBER(FIND(".",BX1049)),LEFT(BX1049,FIND(".",BX1049)-1),BX1049),BX1049)</f>
        <v>WS5-FLI</v>
      </c>
      <c r="CA1049" s="170" t="str">
        <f aca="false">IF(BX1049&lt;&gt;"",IF(ISNUMBER(FIND(".",BX1049)),RIGHT(BX1049,LEN(BX1049)-FIND(".",BX1049)),""),"")</f>
        <v>feb27.K.HVR.349nt</v>
      </c>
      <c r="CC1049" s="170" t="str">
        <f aca="false">A1049</f>
        <v>WS5-FLI.feb27.K.HVR.349nt</v>
      </c>
      <c r="CD1049" s="178" t="s">
        <v>339</v>
      </c>
      <c r="CE1049" s="178" t="s">
        <v>340</v>
      </c>
      <c r="CF1049" s="178" t="s">
        <v>341</v>
      </c>
      <c r="CG1049" s="178" t="s">
        <v>592</v>
      </c>
      <c r="CH1049" s="359" t="s">
        <v>156</v>
      </c>
      <c r="CI1049" s="179" t="s">
        <v>157</v>
      </c>
      <c r="CJ1049" s="359" t="s">
        <v>158</v>
      </c>
      <c r="CK1049" s="179" t="s">
        <v>159</v>
      </c>
      <c r="CL1049" s="178" t="s">
        <v>2582</v>
      </c>
      <c r="CM1049" s="170" t="str">
        <f aca="false">F1049</f>
        <v>Riems</v>
      </c>
      <c r="CN1049" s="170" t="str">
        <f aca="false">IF(G1049="","",G1049)</f>
        <v>WS5.feb27.K</v>
      </c>
      <c r="CO1049" s="170" t="str">
        <f aca="false">CONCATENATE(H1049,":",L1049)</f>
        <v>Germany:Mecklenburg-Vorpommern, Riems</v>
      </c>
      <c r="CP1049" s="170" t="str">
        <f aca="false">CONCATENATE(IF(Q1049="","",CONCATENATE(Q1049,"-")),IF(P1049="","",CONCATENATE(P1049,"-")),IF(O1049="","",O1049))</f>
        <v>27-Feb-2012</v>
      </c>
      <c r="CQ1049" s="170" t="str">
        <f aca="false">IF(N1049="","",N1049)</f>
        <v>feces</v>
      </c>
      <c r="CR1049" s="170" t="n">
        <f aca="false">C1049</f>
        <v>3</v>
      </c>
      <c r="CS1049" s="229" t="str">
        <f aca="false">D1049</f>
        <v>3i</v>
      </c>
      <c r="CT1049" s="170" t="str">
        <f aca="false">CONCATENATE(CD1049," strain ",CM1049," ",CL1049,", partial cds")</f>
        <v>Hepatitis E virus strain Riems poly-proline hinge, ORF1, partial, partial cds</v>
      </c>
    </row>
    <row r="1050" customFormat="false" ht="11.9" hidden="true" customHeight="true" outlineLevel="0" collapsed="false">
      <c r="A1050" s="208" t="s">
        <v>2583</v>
      </c>
      <c r="B1050" s="147" t="s">
        <v>2048</v>
      </c>
      <c r="C1050" s="243" t="n">
        <v>3</v>
      </c>
      <c r="D1050" s="149" t="s">
        <v>1890</v>
      </c>
      <c r="E1050" s="150" t="s">
        <v>949</v>
      </c>
      <c r="F1050" s="154" t="s">
        <v>2556</v>
      </c>
      <c r="G1050" s="221" t="s">
        <v>2584</v>
      </c>
      <c r="H1050" s="146" t="s">
        <v>405</v>
      </c>
      <c r="I1050" s="153" t="s">
        <v>412</v>
      </c>
      <c r="J1050" s="146" t="s">
        <v>395</v>
      </c>
      <c r="K1050" s="155" t="s">
        <v>2558</v>
      </c>
      <c r="L1050" s="231" t="s">
        <v>2559</v>
      </c>
      <c r="M1050" s="157" t="s">
        <v>380</v>
      </c>
      <c r="N1050" s="158" t="s">
        <v>362</v>
      </c>
      <c r="O1050" s="160" t="n">
        <v>2012</v>
      </c>
      <c r="P1050" s="160" t="s">
        <v>1967</v>
      </c>
      <c r="Q1050" s="160" t="n">
        <v>7</v>
      </c>
      <c r="R1050" s="237" t="s">
        <v>78</v>
      </c>
      <c r="S1050" s="237"/>
      <c r="T1050" s="215"/>
      <c r="U1050" s="215"/>
      <c r="V1050" s="209"/>
      <c r="W1050" s="217"/>
      <c r="X1050" s="249" t="s">
        <v>1890</v>
      </c>
      <c r="Y1050" s="209"/>
      <c r="Z1050" s="209"/>
      <c r="AA1050" s="216"/>
      <c r="AB1050" s="217"/>
      <c r="AC1050" s="217"/>
      <c r="AD1050" s="164" t="s">
        <v>354</v>
      </c>
      <c r="AE1050" s="209"/>
      <c r="AF1050" s="209"/>
      <c r="AG1050" s="218"/>
      <c r="AH1050" s="164" t="n">
        <v>2103</v>
      </c>
      <c r="AI1050" s="164" t="n">
        <v>2541</v>
      </c>
      <c r="AJ1050" s="219" t="n">
        <f aca="false">SeqEnd-SeqBeg+1</f>
        <v>439</v>
      </c>
      <c r="AK1050" s="220" t="n">
        <f aca="false">AND( SeqBeg&lt;=Beg  , End &lt;=SeqEnd )</f>
        <v>0</v>
      </c>
      <c r="AN1050" s="221"/>
      <c r="AO1050" s="147" t="s">
        <v>103</v>
      </c>
      <c r="AP1050" s="147" t="s">
        <v>103</v>
      </c>
      <c r="AQ1050" s="147" t="s">
        <v>103</v>
      </c>
      <c r="AR1050" s="147" t="s">
        <v>103</v>
      </c>
      <c r="AS1050" s="147" t="s">
        <v>103</v>
      </c>
      <c r="AT1050" s="147" t="s">
        <v>103</v>
      </c>
      <c r="AU1050" s="212"/>
      <c r="AW1050" s="222" t="str">
        <f aca="false">HYPERLINK(CONCATENATE("http://www.ncbi.nlm.nih.gov/nuccore/",BM1050),BM1050)</f>
        <v>WS9</v>
      </c>
      <c r="AX1050" s="219" t="str">
        <f aca="false">CONCATENATE(D1050,IF(I1050="","",CONCATENATE(".",I1050)),IF(K1050="","",CONCATENATE(".",K1050)),IF(M1050="","",CONCATENATE(".",M1050)),IF(R1050="","",CONCATENATE(".",R1050)),IF(U1050="","","(*)"))</f>
        <v>3i.DEU.MV,Riems.wb.FLI</v>
      </c>
      <c r="AY1050" s="170" t="str">
        <f aca="false">CONCATENATE(BM1050,".",BN1050)</f>
        <v>WS9.Riems / WS9.feb07.K</v>
      </c>
      <c r="AZ1050" s="171" t="str">
        <f aca="false">IF(AV1050="",IF(ISNUMBER(FIND(".",A1050)),LEFT(A1050,FIND(".",A1050)-1),A1050),AV1050)</f>
        <v>WS9-FLI</v>
      </c>
      <c r="BA1050" s="171" t="str">
        <f aca="false">IF(ISNUMBER(FIND("-",AZ1050)),LEFT(AZ1050,FIND("-",AZ1050)-1),AZ1050)</f>
        <v>WS9</v>
      </c>
      <c r="BB1050" s="170" t="str">
        <f aca="false"> MEGAname &amp; "="</f>
        <v>WS9-FLI.feb07.K.HVR.349nt=</v>
      </c>
      <c r="BC1050" s="170" t="str">
        <f aca="false">Clear &amp; IF(span ,"Span","out")</f>
        <v>WS9-FLI.feb07.K.HVR.349nt=out</v>
      </c>
      <c r="BD1050" s="170" t="str">
        <f aca="false">Clear &amp; IF(span, IF(B1050=".","Selected",B1050),"out")</f>
        <v>WS9-FLI.feb07.K.HVR.349nt=out</v>
      </c>
      <c r="BE1050" s="170" t="str">
        <f aca="false">Clear &amp; Strain</f>
        <v>WS9-FLI.feb07.K.HVR.349nt=Riems</v>
      </c>
      <c r="BF1050" s="170" t="str">
        <f aca="false">CONCATENATE(A1050,"=",F1050,". ",AX1050,IF(AB1050="","",CONCATENATE(".",AB1050)))</f>
        <v>WS9-FLI.feb07.K.HVR.349nt=Riems. 3i.DEU.MV,Riems.wb.FLI</v>
      </c>
      <c r="BG1050" s="170" t="str">
        <f aca="false">CONCATENATE(A1050,"=",F1050,". ",AX1050)</f>
        <v>WS9-FLI.feb07.K.HVR.349nt=Riems. 3i.DEU.MV,Riems.wb.FLI</v>
      </c>
      <c r="BH1050" s="170" t="str">
        <f aca="false">CONCATENATE(A1050,"=",AX1050)</f>
        <v>WS9-FLI.feb07.K.HVR.349nt=3i.DEU.MV,Riems.wb.FLI</v>
      </c>
      <c r="BI1050" s="170" t="str">
        <f aca="false">CONCATENATE(A1050,"=",ComForSubtype,D1050)</f>
        <v>WS9-FLI.feb07.K.HVR.349nt=3i</v>
      </c>
      <c r="BJ1050" s="170" t="str">
        <f aca="false">CONCATENATE(A1050,"=",E1050)</f>
        <v>WS9-FLI.feb07.K.HVR.349nt=3chi</v>
      </c>
      <c r="BK1050" s="170" t="str">
        <f aca="false">CONCATENATE(A1050,"=",C1050)</f>
        <v>WS9-FLI.feb07.K.HVR.349nt=3</v>
      </c>
      <c r="BL1050" s="170" t="str">
        <f aca="false">CONCATENATE(D1050,"=")</f>
        <v>3i=</v>
      </c>
      <c r="BM1050" s="223" t="str">
        <f aca="false">IF(BA1050="XX","",BA1050)</f>
        <v>WS9</v>
      </c>
      <c r="BN1050" s="224" t="str">
        <f aca="false">CONCATENATE(IF(F1050="","",F1050),IF(G1050="","",CONCATENATE(" / ",G1050)))</f>
        <v>Riems / WS9.feb07.K</v>
      </c>
      <c r="BO1050" s="225" t="str">
        <f aca="false">AX1050</f>
        <v>3i.DEU.MV,Riems.wb.FLI</v>
      </c>
      <c r="BP1050" s="226" t="str">
        <f aca="false">IF(V1050="","",V1050)</f>
        <v/>
      </c>
      <c r="BQ1050" s="226" t="str">
        <f aca="false">IF(W1050="","",CONCATENATE(W1050,IF(LEFT(AO1050,1)="s","+","")))</f>
        <v/>
      </c>
      <c r="BR1050" s="226" t="str">
        <f aca="false">IF(X1050="","",CONCATENATE(X1050,IF(LEFT(AQ1050,1)="s","+","")))</f>
        <v>3i</v>
      </c>
      <c r="BS1050" s="226" t="str">
        <f aca="false">IF(Y1050="","",CONCATENATE(Y1050,IF(LEFT(AR1050,1)="s","+","")))</f>
        <v/>
      </c>
      <c r="BT1050" s="226" t="str">
        <f aca="false">IF(Z1050="","",CONCATENATE(Z1050,IF(LEFT(AS1050,1)="s","+","")))</f>
        <v/>
      </c>
      <c r="BU1050" s="227" t="str">
        <f aca="false">IF(AA1050="","",CONCATENATE(AA1050,IF(LEFT(AT1050,1)="s","+","")))</f>
        <v/>
      </c>
      <c r="BW1050" s="177" t="s">
        <v>2585</v>
      </c>
      <c r="BX1050" s="170" t="str">
        <f aca="false">IF(BW1050&lt;&gt;"",IF(ISNUMBER(FIND("=",BW1050)),LEFT(BW1050,FIND("=",BW1050)-1),BW1050),BW1050)</f>
        <v>WS9-FLI.feb07.K.HVR.349nt</v>
      </c>
      <c r="BY1050" s="170" t="str">
        <f aca="false">IF(BW1050&lt;&gt;"",IF(ISNUMBER(FIND("=",BW1050)),RIGHT(BW1050,LEN(BW1050)-FIND("=",BW1050)),""),"")</f>
        <v>3i</v>
      </c>
      <c r="BZ1050" s="170" t="str">
        <f aca="false">IF(BX1050&lt;&gt;"",IF(ISNUMBER(FIND(".",BX1050)),LEFT(BX1050,FIND(".",BX1050)-1),BX1050),BX1050)</f>
        <v>WS9-FLI</v>
      </c>
      <c r="CA1050" s="170" t="str">
        <f aca="false">IF(BX1050&lt;&gt;"",IF(ISNUMBER(FIND(".",BX1050)),RIGHT(BX1050,LEN(BX1050)-FIND(".",BX1050)),""),"")</f>
        <v>feb07.K.HVR.349nt</v>
      </c>
      <c r="CC1050" s="170" t="str">
        <f aca="false">A1050</f>
        <v>WS9-FLI.feb07.K.HVR.349nt</v>
      </c>
      <c r="CD1050" s="178" t="s">
        <v>339</v>
      </c>
      <c r="CE1050" s="178" t="s">
        <v>340</v>
      </c>
      <c r="CF1050" s="178" t="s">
        <v>341</v>
      </c>
      <c r="CG1050" s="178" t="s">
        <v>592</v>
      </c>
      <c r="CH1050" s="359" t="s">
        <v>156</v>
      </c>
      <c r="CI1050" s="179" t="s">
        <v>157</v>
      </c>
      <c r="CJ1050" s="359" t="s">
        <v>158</v>
      </c>
      <c r="CK1050" s="179" t="s">
        <v>159</v>
      </c>
      <c r="CL1050" s="178" t="s">
        <v>2582</v>
      </c>
      <c r="CM1050" s="170" t="str">
        <f aca="false">F1050</f>
        <v>Riems</v>
      </c>
      <c r="CN1050" s="170" t="str">
        <f aca="false">IF(G1050="","",G1050)</f>
        <v>WS9.feb07.K</v>
      </c>
      <c r="CO1050" s="170" t="str">
        <f aca="false">CONCATENATE(H1050,":",L1050)</f>
        <v>Germany:Mecklenburg-Vorpommern, Riems</v>
      </c>
      <c r="CP1050" s="170" t="str">
        <f aca="false">CONCATENATE(IF(Q1050="","",CONCATENATE(Q1050,"-")),IF(P1050="","",CONCATENATE(P1050,"-")),IF(O1050="","",O1050))</f>
        <v>7-Feb-2012</v>
      </c>
      <c r="CQ1050" s="170" t="str">
        <f aca="false">IF(N1050="","",N1050)</f>
        <v>feces</v>
      </c>
      <c r="CR1050" s="170" t="n">
        <f aca="false">C1050</f>
        <v>3</v>
      </c>
      <c r="CS1050" s="229" t="str">
        <f aca="false">D1050</f>
        <v>3i</v>
      </c>
      <c r="CT1050" s="170" t="str">
        <f aca="false">CONCATENATE(CD1050," strain ",CM1050," ",CL1050,", partial cds")</f>
        <v>Hepatitis E virus strain Riems poly-proline hinge, ORF1, partial, partial cds</v>
      </c>
    </row>
    <row r="1051" s="146" customFormat="true" ht="11.9" hidden="false" customHeight="true" outlineLevel="0" collapsed="false">
      <c r="A1051" s="154" t="s">
        <v>2586</v>
      </c>
      <c r="B1051" s="147" t="n">
        <v>3</v>
      </c>
      <c r="C1051" s="243" t="n">
        <v>3</v>
      </c>
      <c r="D1051" s="149" t="s">
        <v>1890</v>
      </c>
      <c r="E1051" s="150" t="s">
        <v>949</v>
      </c>
      <c r="F1051" s="154" t="s">
        <v>2587</v>
      </c>
      <c r="G1051" s="212"/>
      <c r="H1051" s="146" t="s">
        <v>405</v>
      </c>
      <c r="I1051" s="153" t="s">
        <v>412</v>
      </c>
      <c r="J1051" s="146" t="s">
        <v>395</v>
      </c>
      <c r="K1051" s="155" t="s">
        <v>2588</v>
      </c>
      <c r="L1051" s="231" t="s">
        <v>2589</v>
      </c>
      <c r="M1051" s="157" t="s">
        <v>380</v>
      </c>
      <c r="N1051" s="158" t="s">
        <v>607</v>
      </c>
      <c r="O1051" s="160" t="n">
        <v>2010</v>
      </c>
      <c r="P1051" s="212"/>
      <c r="Q1051" s="212"/>
      <c r="R1051" s="146" t="s">
        <v>78</v>
      </c>
      <c r="T1051" s="214"/>
      <c r="U1051" s="215"/>
      <c r="V1051" s="209"/>
      <c r="W1051" s="217"/>
      <c r="X1051" s="150" t="s">
        <v>1890</v>
      </c>
      <c r="Y1051" s="209"/>
      <c r="Z1051" s="209"/>
      <c r="AA1051" s="216"/>
      <c r="AB1051" s="217"/>
      <c r="AC1051" s="217"/>
      <c r="AD1051" s="164" t="n">
        <v>439</v>
      </c>
      <c r="AE1051" s="209"/>
      <c r="AF1051" s="209"/>
      <c r="AG1051" s="218"/>
      <c r="AH1051" s="164" t="n">
        <v>2103</v>
      </c>
      <c r="AI1051" s="164" t="n">
        <v>2541</v>
      </c>
      <c r="AJ1051" s="219" t="n">
        <f aca="false">SeqEnd-SeqBeg+1</f>
        <v>439</v>
      </c>
      <c r="AK1051" s="220" t="n">
        <f aca="false">AND( SeqBeg&lt;=Beg  , End &lt;=SeqEnd )</f>
        <v>0</v>
      </c>
      <c r="AL1051" s="212"/>
      <c r="AM1051" s="212"/>
      <c r="AN1051" s="221" t="s">
        <v>382</v>
      </c>
      <c r="AO1051" s="147" t="s">
        <v>103</v>
      </c>
      <c r="AP1051" s="147" t="s">
        <v>103</v>
      </c>
      <c r="AQ1051" s="147" t="s">
        <v>2045</v>
      </c>
      <c r="AR1051" s="147" t="s">
        <v>103</v>
      </c>
      <c r="AS1051" s="147" t="s">
        <v>103</v>
      </c>
      <c r="AT1051" s="147" t="s">
        <v>103</v>
      </c>
      <c r="AV1051" s="212"/>
      <c r="AW1051" s="222" t="str">
        <f aca="false">HYPERLINK(CONCATENATE("http://www.ncbi.nlm.nih.gov/nuccore/",BM1051),BM1051)</f>
        <v>JQ807484</v>
      </c>
      <c r="AX1051" s="219" t="str">
        <f aca="false">CONCATENATE(D1051,IF(I1051="","",CONCATENATE(".",I1051)),IF(K1051="","",CONCATENATE(".",K1051)),IF(M1051="","",CONCATENATE(".",M1051)),IF(R1051="","",CONCATENATE(".",R1051)),IF(U1051="","","(*)"))</f>
        <v>3i.DEU.MV,Sfh.wb.FLI</v>
      </c>
      <c r="AY1051" s="170" t="str">
        <f aca="false">CONCATENATE(BM1051,".",BN1051)</f>
        <v>JQ807484.WS21-10</v>
      </c>
      <c r="AZ1051" s="171" t="str">
        <f aca="false">IF(AV1051="",IF(ISNUMBER(FIND(".",A1051)),LEFT(A1051,FIND(".",A1051)-1),A1051),AV1051)</f>
        <v>JQ807484</v>
      </c>
      <c r="BA1051" s="171" t="str">
        <f aca="false">IF(ISNUMBER(FIND("-",AZ1051)),LEFT(AZ1051,FIND("-",AZ1051)-1),AZ1051)</f>
        <v>JQ807484</v>
      </c>
      <c r="BB1051" s="170" t="str">
        <f aca="false"> MEGAname &amp; "="</f>
        <v>JQ807484=</v>
      </c>
      <c r="BC1051" s="170" t="str">
        <f aca="false">Clear &amp; IF(span ,"Span","out")</f>
        <v>JQ807484=out</v>
      </c>
      <c r="BD1051" s="170" t="str">
        <f aca="false">Clear &amp; IF(span, IF(B1051=".","Selected",B1051),"out")</f>
        <v>JQ807484=out</v>
      </c>
      <c r="BE1051" s="170" t="str">
        <f aca="false">Clear &amp; Strain</f>
        <v>JQ807484=WS21-10</v>
      </c>
      <c r="BF1051" s="170" t="str">
        <f aca="false">CONCATENATE(A1051,"=",F1051,". ",AX1051,IF(AB1051="","",CONCATENATE(".",AB1051)))</f>
        <v>JQ807484=WS21-10. 3i.DEU.MV,Sfh.wb.FLI</v>
      </c>
      <c r="BG1051" s="170" t="str">
        <f aca="false">CONCATENATE(A1051,"=",F1051,". ",AX1051)</f>
        <v>JQ807484=WS21-10. 3i.DEU.MV,Sfh.wb.FLI</v>
      </c>
      <c r="BH1051" s="170" t="str">
        <f aca="false">CONCATENATE(A1051,"=",AX1051)</f>
        <v>JQ807484=3i.DEU.MV,Sfh.wb.FLI</v>
      </c>
      <c r="BI1051" s="170" t="str">
        <f aca="false">CONCATENATE(A1051,"=",ComForSubtype,D1051)</f>
        <v>JQ807484=3i</v>
      </c>
      <c r="BJ1051" s="170" t="str">
        <f aca="false">CONCATENATE(A1051,"=",E1051)</f>
        <v>JQ807484=3chi</v>
      </c>
      <c r="BK1051" s="170" t="str">
        <f aca="false">CONCATENATE(A1051,"=",C1051)</f>
        <v>JQ807484=3</v>
      </c>
      <c r="BL1051" s="170" t="str">
        <f aca="false">CONCATENATE(D1051,"=")</f>
        <v>3i=</v>
      </c>
      <c r="BM1051" s="223" t="str">
        <f aca="false">IF(BA1051="XX","",BA1051)</f>
        <v>JQ807484</v>
      </c>
      <c r="BN1051" s="224" t="str">
        <f aca="false">CONCATENATE(IF(F1051="","",F1051),IF(G1051="","",CONCATENATE(" / ",G1051)))</f>
        <v>WS21-10</v>
      </c>
      <c r="BO1051" s="225" t="str">
        <f aca="false">AX1051</f>
        <v>3i.DEU.MV,Sfh.wb.FLI</v>
      </c>
      <c r="BP1051" s="226" t="str">
        <f aca="false">IF(V1051="","",V1051)</f>
        <v/>
      </c>
      <c r="BQ1051" s="226" t="str">
        <f aca="false">IF(W1051="","",CONCATENATE(W1051,IF(LEFT(AO1051,1)="s","+","")))</f>
        <v/>
      </c>
      <c r="BR1051" s="226" t="str">
        <f aca="false">IF(X1051="","",CONCATENATE(X1051,IF(LEFT(AQ1051,1)="s","+","")))</f>
        <v>3i+</v>
      </c>
      <c r="BS1051" s="226" t="str">
        <f aca="false">IF(Y1051="","",CONCATENATE(Y1051,IF(LEFT(AR1051,1)="s","+","")))</f>
        <v/>
      </c>
      <c r="BT1051" s="226" t="str">
        <f aca="false">IF(Z1051="","",CONCATENATE(Z1051,IF(LEFT(AS1051,1)="s","+","")))</f>
        <v/>
      </c>
      <c r="BU1051" s="227" t="str">
        <f aca="false">IF(AA1051="","",CONCATENATE(AA1051,IF(LEFT(AT1051,1)="s","+","")))</f>
        <v/>
      </c>
      <c r="BV1051" s="212"/>
      <c r="BW1051" s="177" t="s">
        <v>2590</v>
      </c>
      <c r="BX1051" s="170" t="str">
        <f aca="false">IF(BW1051&lt;&gt;"",IF(ISNUMBER(FIND("=",BW1051)),LEFT(BW1051,FIND("=",BW1051)-1),BW1051),BW1051)</f>
        <v>JQ807484</v>
      </c>
      <c r="BY1051" s="170" t="str">
        <f aca="false">IF(BW1051&lt;&gt;"",IF(ISNUMBER(FIND("=",BW1051)),RIGHT(BW1051,LEN(BW1051)-FIND("=",BW1051)),""),"")</f>
        <v>3i</v>
      </c>
      <c r="BZ1051" s="170" t="str">
        <f aca="false">IF(BX1051&lt;&gt;"",IF(ISNUMBER(FIND(".",BX1051)),LEFT(BX1051,FIND(".",BX1051)-1),BX1051),BX1051)</f>
        <v>JQ807484</v>
      </c>
      <c r="CA1051" s="170" t="str">
        <f aca="false">IF(BX1051&lt;&gt;"",IF(ISNUMBER(FIND(".",BX1051)),RIGHT(BX1051,LEN(BX1051)-FIND(".",BX1051)),""),"")</f>
        <v/>
      </c>
      <c r="CB1051" s="212"/>
      <c r="CC1051" s="170" t="str">
        <f aca="false">A1051</f>
        <v>JQ807484</v>
      </c>
      <c r="CD1051" s="178" t="s">
        <v>339</v>
      </c>
      <c r="CE1051" s="178" t="s">
        <v>340</v>
      </c>
      <c r="CF1051" s="178" t="s">
        <v>341</v>
      </c>
      <c r="CG1051" s="178" t="s">
        <v>592</v>
      </c>
      <c r="CH1051" s="359" t="s">
        <v>156</v>
      </c>
      <c r="CI1051" s="179" t="s">
        <v>157</v>
      </c>
      <c r="CJ1051" s="359" t="s">
        <v>158</v>
      </c>
      <c r="CK1051" s="179" t="s">
        <v>159</v>
      </c>
      <c r="CL1051" s="178" t="s">
        <v>136</v>
      </c>
      <c r="CM1051" s="170" t="str">
        <f aca="false">F1051</f>
        <v>WS21-10</v>
      </c>
      <c r="CN1051" s="170" t="str">
        <f aca="false">IF(G1051="","",G1051)</f>
        <v/>
      </c>
      <c r="CO1051" s="170" t="str">
        <f aca="false">CONCATENATE(H1051,":",L1051)</f>
        <v>Germany:Mecklenburg-Vorpommern, Steffenshagen</v>
      </c>
      <c r="CP1051" s="170" t="str">
        <f aca="false">CONCATENATE(IF(Q1051="","",CONCATENATE(Q1051,"-")),IF(P1051="","",CONCATENATE(P1051,"-")),IF(O1051="","",O1051))</f>
        <v>2010</v>
      </c>
      <c r="CQ1051" s="170" t="str">
        <f aca="false">IF(N1051="","",N1051)</f>
        <v>liver</v>
      </c>
      <c r="CR1051" s="170" t="n">
        <f aca="false">C1051</f>
        <v>3</v>
      </c>
      <c r="CS1051" s="229" t="str">
        <f aca="false">D1051</f>
        <v>3i</v>
      </c>
      <c r="CT1051" s="170" t="str">
        <f aca="false">CONCATENATE(CD1051," strain ",CM1051," ",CL1051,", partial cds")</f>
        <v>Hepatitis E virus strain WS21-10 ORF1, partial cds</v>
      </c>
    </row>
    <row r="1052" s="146" customFormat="true" ht="11.9" hidden="true" customHeight="true" outlineLevel="0" collapsed="false">
      <c r="A1052" s="154" t="s">
        <v>2591</v>
      </c>
      <c r="B1052" s="147" t="s">
        <v>2048</v>
      </c>
      <c r="C1052" s="243" t="n">
        <v>3</v>
      </c>
      <c r="D1052" s="149" t="s">
        <v>1890</v>
      </c>
      <c r="E1052" s="150" t="s">
        <v>949</v>
      </c>
      <c r="F1052" s="154" t="s">
        <v>2592</v>
      </c>
      <c r="G1052" s="212"/>
      <c r="H1052" s="146" t="s">
        <v>405</v>
      </c>
      <c r="I1052" s="153" t="s">
        <v>412</v>
      </c>
      <c r="J1052" s="146" t="s">
        <v>395</v>
      </c>
      <c r="K1052" s="155" t="s">
        <v>2050</v>
      </c>
      <c r="L1052" s="231" t="s">
        <v>2051</v>
      </c>
      <c r="M1052" s="157" t="s">
        <v>380</v>
      </c>
      <c r="N1052" s="158" t="s">
        <v>400</v>
      </c>
      <c r="O1052" s="160" t="n">
        <v>2008</v>
      </c>
      <c r="P1052" s="212"/>
      <c r="Q1052" s="212"/>
      <c r="R1052" s="146" t="s">
        <v>78</v>
      </c>
      <c r="T1052" s="215"/>
      <c r="U1052" s="215"/>
      <c r="V1052" s="209"/>
      <c r="W1052" s="217"/>
      <c r="X1052" s="249" t="s">
        <v>1890</v>
      </c>
      <c r="Y1052" s="209"/>
      <c r="Z1052" s="209"/>
      <c r="AA1052" s="216"/>
      <c r="AB1052" s="217"/>
      <c r="AC1052" s="217"/>
      <c r="AD1052" s="164" t="s">
        <v>354</v>
      </c>
      <c r="AE1052" s="209"/>
      <c r="AF1052" s="209"/>
      <c r="AG1052" s="218"/>
      <c r="AH1052" s="164" t="n">
        <v>2169</v>
      </c>
      <c r="AI1052" s="164" t="n">
        <v>2541</v>
      </c>
      <c r="AJ1052" s="219" t="n">
        <f aca="false">SeqEnd-SeqBeg+1</f>
        <v>373</v>
      </c>
      <c r="AK1052" s="220" t="n">
        <f aca="false">AND( SeqBeg&lt;=Beg  , End &lt;=SeqEnd )</f>
        <v>0</v>
      </c>
      <c r="AL1052" s="212"/>
      <c r="AM1052" s="212"/>
      <c r="AN1052" s="221" t="s">
        <v>382</v>
      </c>
      <c r="AO1052" s="147" t="s">
        <v>103</v>
      </c>
      <c r="AP1052" s="147" t="s">
        <v>103</v>
      </c>
      <c r="AQ1052" s="147" t="s">
        <v>419</v>
      </c>
      <c r="AR1052" s="147" t="s">
        <v>103</v>
      </c>
      <c r="AS1052" s="147" t="s">
        <v>103</v>
      </c>
      <c r="AT1052" s="147" t="s">
        <v>103</v>
      </c>
      <c r="AV1052" s="212"/>
      <c r="AW1052" s="222" t="str">
        <f aca="false">HYPERLINK(CONCATENATE("http://www.ncbi.nlm.nih.gov/nuccore/",BM1052),BM1052)</f>
        <v>JQ807493</v>
      </c>
      <c r="AX1052" s="219" t="str">
        <f aca="false">CONCATENATE(D1052,IF(I1052="","",CONCATENATE(".",I1052)),IF(K1052="","",CONCATENATE(".",K1052)),IF(M1052="","",CONCATENATE(".",M1052)),IF(R1052="","",CONCATENATE(".",R1052)),IF(U1052="","","(*)"))</f>
        <v>3i.DEU.BW,SIG.wb.FLI</v>
      </c>
      <c r="AY1052" s="170" t="str">
        <f aca="false">CONCATENATE(BM1052,".",BN1052)</f>
        <v>JQ807493.WS08-009</v>
      </c>
      <c r="AZ1052" s="171" t="str">
        <f aca="false">IF(AV1052="",IF(ISNUMBER(FIND(".",A1052)),LEFT(A1052,FIND(".",A1052)-1),A1052),AV1052)</f>
        <v>JQ807493</v>
      </c>
      <c r="BA1052" s="171" t="str">
        <f aca="false">IF(ISNUMBER(FIND("-",AZ1052)),LEFT(AZ1052,FIND("-",AZ1052)-1),AZ1052)</f>
        <v>JQ807493</v>
      </c>
      <c r="BB1052" s="170" t="str">
        <f aca="false"> MEGAname &amp; "="</f>
        <v>JQ807493=</v>
      </c>
      <c r="BC1052" s="170" t="str">
        <f aca="false">Clear &amp; IF(span ,"Span","out")</f>
        <v>JQ807493=out</v>
      </c>
      <c r="BD1052" s="170" t="str">
        <f aca="false">Clear &amp; IF(span, IF(B1052=".","Selected",B1052),"out")</f>
        <v>JQ807493=out</v>
      </c>
      <c r="BE1052" s="170" t="str">
        <f aca="false">Clear &amp; Strain</f>
        <v>JQ807493=WS08-009</v>
      </c>
      <c r="BF1052" s="170" t="str">
        <f aca="false">CONCATENATE(A1052,"=",F1052,". ",AX1052,IF(AB1052="","",CONCATENATE(".",AB1052)))</f>
        <v>JQ807493=WS08-009. 3i.DEU.BW,SIG.wb.FLI</v>
      </c>
      <c r="BG1052" s="170" t="str">
        <f aca="false">CONCATENATE(A1052,"=",F1052,". ",AX1052)</f>
        <v>JQ807493=WS08-009. 3i.DEU.BW,SIG.wb.FLI</v>
      </c>
      <c r="BH1052" s="170" t="str">
        <f aca="false">CONCATENATE(A1052,"=",AX1052)</f>
        <v>JQ807493=3i.DEU.BW,SIG.wb.FLI</v>
      </c>
      <c r="BI1052" s="170" t="str">
        <f aca="false">CONCATENATE(A1052,"=",ComForSubtype,D1052)</f>
        <v>JQ807493=3i</v>
      </c>
      <c r="BJ1052" s="170" t="str">
        <f aca="false">CONCATENATE(A1052,"=",E1052)</f>
        <v>JQ807493=3chi</v>
      </c>
      <c r="BK1052" s="170" t="str">
        <f aca="false">CONCATENATE(A1052,"=",C1052)</f>
        <v>JQ807493=3</v>
      </c>
      <c r="BL1052" s="170" t="str">
        <f aca="false">CONCATENATE(D1052,"=")</f>
        <v>3i=</v>
      </c>
      <c r="BM1052" s="223" t="str">
        <f aca="false">IF(BA1052="XX","",BA1052)</f>
        <v>JQ807493</v>
      </c>
      <c r="BN1052" s="224" t="str">
        <f aca="false">CONCATENATE(IF(F1052="","",F1052),IF(G1052="","",CONCATENATE(" / ",G1052)))</f>
        <v>WS08-009</v>
      </c>
      <c r="BO1052" s="225" t="str">
        <f aca="false">AX1052</f>
        <v>3i.DEU.BW,SIG.wb.FLI</v>
      </c>
      <c r="BP1052" s="226" t="str">
        <f aca="false">IF(V1052="","",V1052)</f>
        <v/>
      </c>
      <c r="BQ1052" s="226" t="str">
        <f aca="false">IF(W1052="","",CONCATENATE(W1052,IF(LEFT(AO1052,1)="s","+","")))</f>
        <v/>
      </c>
      <c r="BR1052" s="226" t="str">
        <f aca="false">IF(X1052="","",CONCATENATE(X1052,IF(LEFT(AQ1052,1)="s","+","")))</f>
        <v>3i</v>
      </c>
      <c r="BS1052" s="226" t="str">
        <f aca="false">IF(Y1052="","",CONCATENATE(Y1052,IF(LEFT(AR1052,1)="s","+","")))</f>
        <v/>
      </c>
      <c r="BT1052" s="226" t="str">
        <f aca="false">IF(Z1052="","",CONCATENATE(Z1052,IF(LEFT(AS1052,1)="s","+","")))</f>
        <v/>
      </c>
      <c r="BU1052" s="227" t="str">
        <f aca="false">IF(AA1052="","",CONCATENATE(AA1052,IF(LEFT(AT1052,1)="s","+","")))</f>
        <v/>
      </c>
      <c r="BV1052" s="212"/>
      <c r="BW1052" s="177" t="s">
        <v>2593</v>
      </c>
      <c r="BX1052" s="170" t="str">
        <f aca="false">IF(BW1052&lt;&gt;"",IF(ISNUMBER(FIND("=",BW1052)),LEFT(BW1052,FIND("=",BW1052)-1),BW1052),BW1052)</f>
        <v>JQ807493</v>
      </c>
      <c r="BY1052" s="170" t="str">
        <f aca="false">IF(BW1052&lt;&gt;"",IF(ISNUMBER(FIND("=",BW1052)),RIGHT(BW1052,LEN(BW1052)-FIND("=",BW1052)),""),"")</f>
        <v>3i</v>
      </c>
      <c r="BZ1052" s="170" t="str">
        <f aca="false">IF(BX1052&lt;&gt;"",IF(ISNUMBER(FIND(".",BX1052)),LEFT(BX1052,FIND(".",BX1052)-1),BX1052),BX1052)</f>
        <v>JQ807493</v>
      </c>
      <c r="CA1052" s="170" t="str">
        <f aca="false">IF(BX1052&lt;&gt;"",IF(ISNUMBER(FIND(".",BX1052)),RIGHT(BX1052,LEN(BX1052)-FIND(".",BX1052)),""),"")</f>
        <v/>
      </c>
      <c r="CB1052" s="212"/>
      <c r="CC1052" s="170" t="str">
        <f aca="false">A1052</f>
        <v>JQ807493</v>
      </c>
      <c r="CD1052" s="178" t="s">
        <v>339</v>
      </c>
      <c r="CE1052" s="178" t="s">
        <v>340</v>
      </c>
      <c r="CF1052" s="178" t="s">
        <v>341</v>
      </c>
      <c r="CG1052" s="178" t="s">
        <v>592</v>
      </c>
      <c r="CH1052" s="359" t="s">
        <v>163</v>
      </c>
      <c r="CI1052" s="179" t="s">
        <v>169</v>
      </c>
      <c r="CJ1052" s="359" t="s">
        <v>158</v>
      </c>
      <c r="CK1052" s="179" t="s">
        <v>159</v>
      </c>
      <c r="CL1052" s="178" t="s">
        <v>136</v>
      </c>
      <c r="CM1052" s="170" t="str">
        <f aca="false">F1052</f>
        <v>WS08-009</v>
      </c>
      <c r="CN1052" s="170" t="str">
        <f aca="false">IF(G1052="","",G1052)</f>
        <v/>
      </c>
      <c r="CO1052" s="170" t="str">
        <f aca="false">CONCATENATE(H1052,":",L1052)</f>
        <v>Germany:Baden-Wuerttemberg, Sigmaringen</v>
      </c>
      <c r="CP1052" s="170" t="str">
        <f aca="false">CONCATENATE(IF(Q1052="","",CONCATENATE(Q1052,"-")),IF(P1052="","",CONCATENATE(P1052,"-")),IF(O1052="","",O1052))</f>
        <v>2008</v>
      </c>
      <c r="CQ1052" s="170" t="str">
        <f aca="false">IF(N1052="","",N1052)</f>
        <v>serum</v>
      </c>
      <c r="CR1052" s="170" t="n">
        <f aca="false">C1052</f>
        <v>3</v>
      </c>
      <c r="CS1052" s="229" t="str">
        <f aca="false">D1052</f>
        <v>3i</v>
      </c>
      <c r="CT1052" s="170" t="str">
        <f aca="false">CONCATENATE(CD1052," strain ",CM1052," ",CL1052,", partial cds")</f>
        <v>Hepatitis E virus strain WS08-009 ORF1, partial cds</v>
      </c>
    </row>
    <row r="1053" customFormat="false" ht="11.9" hidden="false" customHeight="true" outlineLevel="0" collapsed="false">
      <c r="A1053" s="154" t="s">
        <v>2594</v>
      </c>
      <c r="B1053" s="147" t="n">
        <v>3</v>
      </c>
      <c r="C1053" s="243" t="n">
        <v>3</v>
      </c>
      <c r="D1053" s="149" t="s">
        <v>1890</v>
      </c>
      <c r="E1053" s="150" t="s">
        <v>949</v>
      </c>
      <c r="F1053" s="154" t="s">
        <v>2595</v>
      </c>
      <c r="G1053" s="212"/>
      <c r="H1053" s="146" t="s">
        <v>642</v>
      </c>
      <c r="I1053" s="153" t="s">
        <v>643</v>
      </c>
      <c r="J1053" s="146" t="s">
        <v>425</v>
      </c>
      <c r="K1053" s="212"/>
      <c r="L1053" s="212"/>
      <c r="M1053" s="157" t="s">
        <v>348</v>
      </c>
      <c r="N1053" s="213"/>
      <c r="O1053" s="160"/>
      <c r="P1053" s="212"/>
      <c r="Q1053" s="212"/>
      <c r="R1053" s="212"/>
      <c r="S1053" s="212"/>
      <c r="U1053" s="161" t="s">
        <v>1890</v>
      </c>
      <c r="V1053" s="209"/>
      <c r="W1053" s="163" t="s">
        <v>1892</v>
      </c>
      <c r="AA1053" s="250"/>
      <c r="AB1053" s="217"/>
      <c r="AC1053" s="163" t="n">
        <v>371</v>
      </c>
      <c r="AH1053" s="164" t="n">
        <v>89</v>
      </c>
      <c r="AI1053" s="164" t="n">
        <v>459</v>
      </c>
      <c r="AJ1053" s="219" t="n">
        <f aca="false">SeqEnd-SeqBeg+1</f>
        <v>371</v>
      </c>
      <c r="AK1053" s="220" t="n">
        <f aca="false">AND( SeqBeg&lt;=Beg  , End &lt;=SeqEnd )</f>
        <v>1</v>
      </c>
      <c r="AL1053" s="212"/>
      <c r="AM1053" s="212"/>
      <c r="AN1053" s="213"/>
      <c r="AO1053" s="147" t="s">
        <v>2019</v>
      </c>
      <c r="AP1053" s="147" t="s">
        <v>2019</v>
      </c>
      <c r="AU1053" s="147" t="s">
        <v>382</v>
      </c>
      <c r="AV1053" s="212"/>
      <c r="AW1053" s="222" t="str">
        <f aca="false">HYPERLINK(CONCATENATE("http://www.ncbi.nlm.nih.gov/nuccore/",BM1053),BM1053)</f>
        <v>AF264009</v>
      </c>
      <c r="AX1053" s="219" t="str">
        <f aca="false">CONCATENATE(D1053,IF(I1053="","",CONCATENATE(".",I1053)),IF(K1053="","",CONCATENATE(".",K1053)),IF(M1053="","",CONCATENATE(".",M1053)),IF(R1053="","",CONCATENATE(".",R1053)),IF(U1053="","","(*)"))</f>
        <v>3i.ARG.hum(*)</v>
      </c>
      <c r="AY1053" s="170" t="str">
        <f aca="false">CONCATENATE(BM1053,".",BN1053)</f>
        <v>AF264009.Ar1</v>
      </c>
      <c r="AZ1053" s="171" t="str">
        <f aca="false">IF(AV1053="",IF(ISNUMBER(FIND(".",A1053)),LEFT(A1053,FIND(".",A1053)-1),A1053),AV1053)</f>
        <v>AF264009</v>
      </c>
      <c r="BA1053" s="171" t="str">
        <f aca="false">IF(ISNUMBER(FIND("-",AZ1053)),LEFT(AZ1053,FIND("-",AZ1053)-1),AZ1053)</f>
        <v>AF264009</v>
      </c>
      <c r="BB1053" s="170" t="str">
        <f aca="false"> MEGAname &amp; "="</f>
        <v>AF264009=</v>
      </c>
      <c r="BC1053" s="170" t="str">
        <f aca="false">Clear &amp; IF(span ,"Span","out")</f>
        <v>AF264009=Span</v>
      </c>
      <c r="BD1053" s="170" t="str">
        <f aca="false">Clear &amp; IF(span, IF(B1053=".","Selected",B1053),"out")</f>
        <v>AF264009=3</v>
      </c>
      <c r="BE1053" s="170" t="str">
        <f aca="false">Clear &amp; Strain</f>
        <v>AF264009=Ar1</v>
      </c>
      <c r="BF1053" s="170" t="str">
        <f aca="false">CONCATENATE(A1053,"=",F1053,". ",AX1053,IF(AB1053="","",CONCATENATE(".",AB1053)))</f>
        <v>AF264009=Ar1. 3i.ARG.hum(*)</v>
      </c>
      <c r="BG1053" s="170" t="str">
        <f aca="false">CONCATENATE(A1053,"=",F1053,". ",AX1053)</f>
        <v>AF264009=Ar1. 3i.ARG.hum(*)</v>
      </c>
      <c r="BH1053" s="170" t="str">
        <f aca="false">CONCATENATE(A1053,"=",AX1053)</f>
        <v>AF264009=3i.ARG.hum(*)</v>
      </c>
      <c r="BI1053" s="170" t="str">
        <f aca="false">CONCATENATE(A1053,"=",ComForSubtype,D1053)</f>
        <v>AF264009=3i</v>
      </c>
      <c r="BJ1053" s="170" t="str">
        <f aca="false">CONCATENATE(A1053,"=",E1053)</f>
        <v>AF264009=3chi</v>
      </c>
      <c r="BK1053" s="170" t="str">
        <f aca="false">CONCATENATE(A1053,"=",C1053)</f>
        <v>AF264009=3</v>
      </c>
      <c r="BL1053" s="170" t="str">
        <f aca="false">CONCATENATE(D1053,"=")</f>
        <v>3i=</v>
      </c>
      <c r="BM1053" s="223" t="str">
        <f aca="false">IF(BA1053="XX","",BA1053)</f>
        <v>AF264009</v>
      </c>
      <c r="BN1053" s="224" t="str">
        <f aca="false">CONCATENATE(IF(F1053="","",F1053),IF(G1053="","",CONCATENATE(" / ",G1053)))</f>
        <v>Ar1</v>
      </c>
      <c r="BO1053" s="225" t="str">
        <f aca="false">AX1053</f>
        <v>3i.ARG.hum(*)</v>
      </c>
      <c r="BP1053" s="226" t="str">
        <f aca="false">IF(V1053="","",V1053)</f>
        <v/>
      </c>
      <c r="BQ1053" s="226" t="str">
        <f aca="false">IF(W1053="","",CONCATENATE(W1053,IF(LEFT(AO1053,1)="s","+","")))</f>
        <v>3i?+</v>
      </c>
      <c r="BR1053" s="226" t="str">
        <f aca="false">IF(X1053="","",CONCATENATE(X1053,IF(LEFT(AQ1053,1)="s","+","")))</f>
        <v/>
      </c>
      <c r="BS1053" s="226" t="str">
        <f aca="false">IF(Y1053="","",CONCATENATE(Y1053,IF(LEFT(AR1053,1)="s","+","")))</f>
        <v/>
      </c>
      <c r="BT1053" s="226" t="str">
        <f aca="false">IF(Z1053="","",CONCATENATE(Z1053,IF(LEFT(AS1053,1)="s","+","")))</f>
        <v/>
      </c>
      <c r="BU1053" s="227" t="str">
        <f aca="false">IF(AA1053="","",CONCATENATE(AA1053,IF(LEFT(AT1053,1)="s","+","")))</f>
        <v/>
      </c>
      <c r="BV1053" s="212"/>
      <c r="BW1053" s="177" t="s">
        <v>2596</v>
      </c>
      <c r="BX1053" s="170" t="str">
        <f aca="false">IF(BW1053&lt;&gt;"",IF(ISNUMBER(FIND("=",BW1053)),LEFT(BW1053,FIND("=",BW1053)-1),BW1053),BW1053)</f>
        <v>AF264009</v>
      </c>
      <c r="BY1053" s="170" t="str">
        <f aca="false">IF(BW1053&lt;&gt;"",IF(ISNUMBER(FIND("=",BW1053)),RIGHT(BW1053,LEN(BW1053)-FIND("=",BW1053)),""),"")</f>
        <v>3i</v>
      </c>
      <c r="BZ1053" s="170" t="str">
        <f aca="false">IF(BX1053&lt;&gt;"",IF(ISNUMBER(FIND(".",BX1053)),LEFT(BX1053,FIND(".",BX1053)-1),BX1053),BX1053)</f>
        <v>AF264009</v>
      </c>
      <c r="CA1053" s="170" t="str">
        <f aca="false">IF(BX1053&lt;&gt;"",IF(ISNUMBER(FIND(".",BX1053)),RIGHT(BX1053,LEN(BX1053)-FIND(".",BX1053)),""),"")</f>
        <v/>
      </c>
      <c r="CB1053" s="212"/>
      <c r="CC1053" s="170" t="str">
        <f aca="false">A1053</f>
        <v>AF264009</v>
      </c>
      <c r="CD1053" s="178" t="s">
        <v>339</v>
      </c>
      <c r="CE1053" s="178" t="s">
        <v>340</v>
      </c>
      <c r="CF1053" s="178" t="s">
        <v>341</v>
      </c>
      <c r="CG1053" s="212"/>
      <c r="CH1053" s="212"/>
      <c r="CI1053" s="212"/>
      <c r="CJ1053" s="212"/>
      <c r="CK1053" s="178"/>
      <c r="CL1053" s="212"/>
      <c r="CM1053" s="212"/>
      <c r="CN1053" s="212"/>
      <c r="CO1053" s="212"/>
      <c r="CP1053" s="212"/>
      <c r="CQ1053" s="212"/>
      <c r="CR1053" s="170" t="n">
        <f aca="false">C1053</f>
        <v>3</v>
      </c>
      <c r="CS1053" s="229" t="str">
        <f aca="false">D1053</f>
        <v>3i</v>
      </c>
      <c r="CT1053" s="170" t="str">
        <f aca="false">CONCATENATE(CD1053," strain ",CM1053," ",CL1053,", partial cds")</f>
        <v>Hepatitis E virus strain  , partial cds</v>
      </c>
    </row>
    <row r="1054" customFormat="false" ht="11.9" hidden="false" customHeight="true" outlineLevel="0" collapsed="false">
      <c r="A1054" s="154" t="s">
        <v>2597</v>
      </c>
      <c r="B1054" s="147" t="n">
        <v>3</v>
      </c>
      <c r="C1054" s="243" t="n">
        <v>3</v>
      </c>
      <c r="D1054" s="149" t="s">
        <v>1890</v>
      </c>
      <c r="E1054" s="150" t="s">
        <v>949</v>
      </c>
      <c r="F1054" s="154" t="s">
        <v>2598</v>
      </c>
      <c r="G1054" s="212"/>
      <c r="H1054" s="146" t="s">
        <v>642</v>
      </c>
      <c r="I1054" s="153" t="s">
        <v>643</v>
      </c>
      <c r="J1054" s="146" t="s">
        <v>425</v>
      </c>
      <c r="K1054" s="212"/>
      <c r="L1054" s="212"/>
      <c r="M1054" s="157" t="s">
        <v>348</v>
      </c>
      <c r="N1054" s="213"/>
      <c r="O1054" s="160"/>
      <c r="P1054" s="212"/>
      <c r="Q1054" s="212"/>
      <c r="R1054" s="212"/>
      <c r="S1054" s="212"/>
      <c r="U1054" s="161" t="s">
        <v>1890</v>
      </c>
      <c r="V1054" s="209"/>
      <c r="W1054" s="163" t="s">
        <v>1892</v>
      </c>
      <c r="AA1054" s="250"/>
      <c r="AB1054" s="217"/>
      <c r="AC1054" s="163" t="n">
        <v>371</v>
      </c>
      <c r="AH1054" s="164" t="n">
        <v>89</v>
      </c>
      <c r="AI1054" s="164" t="n">
        <v>459</v>
      </c>
      <c r="AJ1054" s="219" t="n">
        <f aca="false">SeqEnd-SeqBeg+1</f>
        <v>371</v>
      </c>
      <c r="AK1054" s="220" t="n">
        <f aca="false">AND( SeqBeg&lt;=Beg  , End &lt;=SeqEnd )</f>
        <v>1</v>
      </c>
      <c r="AL1054" s="212"/>
      <c r="AM1054" s="212"/>
      <c r="AN1054" s="213"/>
      <c r="AO1054" s="147" t="s">
        <v>2019</v>
      </c>
      <c r="AP1054" s="147" t="s">
        <v>2019</v>
      </c>
      <c r="AU1054" s="147" t="s">
        <v>382</v>
      </c>
      <c r="AV1054" s="212"/>
      <c r="AW1054" s="222" t="str">
        <f aca="false">HYPERLINK(CONCATENATE("http://www.ncbi.nlm.nih.gov/nuccore/",BM1054),BM1054)</f>
        <v>AF264010</v>
      </c>
      <c r="AX1054" s="219" t="str">
        <f aca="false">CONCATENATE(D1054,IF(I1054="","",CONCATENATE(".",I1054)),IF(K1054="","",CONCATENATE(".",K1054)),IF(M1054="","",CONCATENATE(".",M1054)),IF(R1054="","",CONCATENATE(".",R1054)),IF(U1054="","","(*)"))</f>
        <v>3i.ARG.hum(*)</v>
      </c>
      <c r="AY1054" s="170" t="str">
        <f aca="false">CONCATENATE(BM1054,".",BN1054)</f>
        <v>AF264010.Ar2</v>
      </c>
      <c r="AZ1054" s="171" t="str">
        <f aca="false">IF(AV1054="",IF(ISNUMBER(FIND(".",A1054)),LEFT(A1054,FIND(".",A1054)-1),A1054),AV1054)</f>
        <v>AF264010</v>
      </c>
      <c r="BA1054" s="171" t="str">
        <f aca="false">IF(ISNUMBER(FIND("-",AZ1054)),LEFT(AZ1054,FIND("-",AZ1054)-1),AZ1054)</f>
        <v>AF264010</v>
      </c>
      <c r="BB1054" s="170" t="str">
        <f aca="false"> MEGAname &amp; "="</f>
        <v>AF264010=</v>
      </c>
      <c r="BC1054" s="170" t="str">
        <f aca="false">Clear &amp; IF(span ,"Span","out")</f>
        <v>AF264010=Span</v>
      </c>
      <c r="BD1054" s="170" t="str">
        <f aca="false">Clear &amp; IF(span, IF(B1054=".","Selected",B1054),"out")</f>
        <v>AF264010=3</v>
      </c>
      <c r="BE1054" s="170" t="str">
        <f aca="false">Clear &amp; Strain</f>
        <v>AF264010=Ar2</v>
      </c>
      <c r="BF1054" s="170" t="str">
        <f aca="false">CONCATENATE(A1054,"=",F1054,". ",AX1054,IF(AB1054="","",CONCATENATE(".",AB1054)))</f>
        <v>AF264010=Ar2. 3i.ARG.hum(*)</v>
      </c>
      <c r="BG1054" s="170" t="str">
        <f aca="false">CONCATENATE(A1054,"=",F1054,". ",AX1054)</f>
        <v>AF264010=Ar2. 3i.ARG.hum(*)</v>
      </c>
      <c r="BH1054" s="170" t="str">
        <f aca="false">CONCATENATE(A1054,"=",AX1054)</f>
        <v>AF264010=3i.ARG.hum(*)</v>
      </c>
      <c r="BI1054" s="170" t="str">
        <f aca="false">CONCATENATE(A1054,"=",ComForSubtype,D1054)</f>
        <v>AF264010=3i</v>
      </c>
      <c r="BJ1054" s="170" t="str">
        <f aca="false">CONCATENATE(A1054,"=",E1054)</f>
        <v>AF264010=3chi</v>
      </c>
      <c r="BK1054" s="170" t="str">
        <f aca="false">CONCATENATE(A1054,"=",C1054)</f>
        <v>AF264010=3</v>
      </c>
      <c r="BL1054" s="170" t="str">
        <f aca="false">CONCATENATE(D1054,"=")</f>
        <v>3i=</v>
      </c>
      <c r="BM1054" s="223" t="str">
        <f aca="false">IF(BA1054="XX","",BA1054)</f>
        <v>AF264010</v>
      </c>
      <c r="BN1054" s="224" t="str">
        <f aca="false">CONCATENATE(IF(F1054="","",F1054),IF(G1054="","",CONCATENATE(" / ",G1054)))</f>
        <v>Ar2</v>
      </c>
      <c r="BO1054" s="225" t="str">
        <f aca="false">AX1054</f>
        <v>3i.ARG.hum(*)</v>
      </c>
      <c r="BP1054" s="226" t="str">
        <f aca="false">IF(V1054="","",V1054)</f>
        <v/>
      </c>
      <c r="BQ1054" s="226" t="str">
        <f aca="false">IF(W1054="","",CONCATENATE(W1054,IF(LEFT(AO1054,1)="s","+","")))</f>
        <v>3i?+</v>
      </c>
      <c r="BR1054" s="226" t="str">
        <f aca="false">IF(X1054="","",CONCATENATE(X1054,IF(LEFT(AQ1054,1)="s","+","")))</f>
        <v/>
      </c>
      <c r="BS1054" s="226" t="str">
        <f aca="false">IF(Y1054="","",CONCATENATE(Y1054,IF(LEFT(AR1054,1)="s","+","")))</f>
        <v/>
      </c>
      <c r="BT1054" s="226" t="str">
        <f aca="false">IF(Z1054="","",CONCATENATE(Z1054,IF(LEFT(AS1054,1)="s","+","")))</f>
        <v/>
      </c>
      <c r="BU1054" s="227" t="str">
        <f aca="false">IF(AA1054="","",CONCATENATE(AA1054,IF(LEFT(AT1054,1)="s","+","")))</f>
        <v/>
      </c>
      <c r="BV1054" s="212"/>
      <c r="BW1054" s="177" t="s">
        <v>2599</v>
      </c>
      <c r="BX1054" s="170" t="str">
        <f aca="false">IF(BW1054&lt;&gt;"",IF(ISNUMBER(FIND("=",BW1054)),LEFT(BW1054,FIND("=",BW1054)-1),BW1054),BW1054)</f>
        <v>AF264010</v>
      </c>
      <c r="BY1054" s="170" t="str">
        <f aca="false">IF(BW1054&lt;&gt;"",IF(ISNUMBER(FIND("=",BW1054)),RIGHT(BW1054,LEN(BW1054)-FIND("=",BW1054)),""),"")</f>
        <v>3i</v>
      </c>
      <c r="BZ1054" s="170" t="str">
        <f aca="false">IF(BX1054&lt;&gt;"",IF(ISNUMBER(FIND(".",BX1054)),LEFT(BX1054,FIND(".",BX1054)-1),BX1054),BX1054)</f>
        <v>AF264010</v>
      </c>
      <c r="CA1054" s="170" t="str">
        <f aca="false">IF(BX1054&lt;&gt;"",IF(ISNUMBER(FIND(".",BX1054)),RIGHT(BX1054,LEN(BX1054)-FIND(".",BX1054)),""),"")</f>
        <v/>
      </c>
      <c r="CB1054" s="212"/>
      <c r="CC1054" s="170" t="str">
        <f aca="false">A1054</f>
        <v>AF264010</v>
      </c>
      <c r="CD1054" s="178" t="s">
        <v>339</v>
      </c>
      <c r="CE1054" s="178" t="s">
        <v>340</v>
      </c>
      <c r="CF1054" s="178" t="s">
        <v>341</v>
      </c>
      <c r="CG1054" s="212"/>
      <c r="CH1054" s="212"/>
      <c r="CI1054" s="212"/>
      <c r="CJ1054" s="212"/>
      <c r="CK1054" s="178"/>
      <c r="CL1054" s="212"/>
      <c r="CM1054" s="212"/>
      <c r="CN1054" s="212"/>
      <c r="CO1054" s="212"/>
      <c r="CP1054" s="212"/>
      <c r="CQ1054" s="212"/>
      <c r="CR1054" s="170" t="n">
        <f aca="false">C1054</f>
        <v>3</v>
      </c>
      <c r="CS1054" s="229" t="str">
        <f aca="false">D1054</f>
        <v>3i</v>
      </c>
      <c r="CT1054" s="170" t="str">
        <f aca="false">CONCATENATE(CD1054," strain ",CM1054," ",CL1054,", partial cds")</f>
        <v>Hepatitis E virus strain  , partial cds</v>
      </c>
    </row>
    <row r="1055" customFormat="false" ht="11.9" hidden="false" customHeight="true" outlineLevel="0" collapsed="false">
      <c r="A1055" s="154" t="s">
        <v>2600</v>
      </c>
      <c r="B1055" s="147" t="n">
        <v>3</v>
      </c>
      <c r="C1055" s="243" t="n">
        <v>3</v>
      </c>
      <c r="D1055" s="149" t="s">
        <v>1890</v>
      </c>
      <c r="E1055" s="150" t="s">
        <v>949</v>
      </c>
      <c r="F1055" s="154" t="s">
        <v>2601</v>
      </c>
      <c r="G1055" s="212"/>
      <c r="H1055" s="146" t="s">
        <v>2530</v>
      </c>
      <c r="I1055" s="153" t="s">
        <v>2531</v>
      </c>
      <c r="J1055" s="146" t="s">
        <v>395</v>
      </c>
      <c r="K1055" s="212"/>
      <c r="L1055" s="212"/>
      <c r="M1055" s="157" t="s">
        <v>348</v>
      </c>
      <c r="N1055" s="213"/>
      <c r="O1055" s="160"/>
      <c r="P1055" s="212"/>
      <c r="Q1055" s="212"/>
      <c r="R1055" s="212"/>
      <c r="S1055" s="212"/>
      <c r="U1055" s="161" t="s">
        <v>1890</v>
      </c>
      <c r="V1055" s="209"/>
      <c r="W1055" s="163" t="s">
        <v>1890</v>
      </c>
      <c r="AA1055" s="250"/>
      <c r="AB1055" s="217"/>
      <c r="AC1055" s="163" t="n">
        <v>371</v>
      </c>
      <c r="AH1055" s="164" t="n">
        <v>89</v>
      </c>
      <c r="AI1055" s="164" t="n">
        <v>459</v>
      </c>
      <c r="AJ1055" s="219" t="n">
        <f aca="false">SeqEnd-SeqBeg+1</f>
        <v>371</v>
      </c>
      <c r="AK1055" s="220" t="n">
        <f aca="false">AND( SeqBeg&lt;=Beg  , End &lt;=SeqEnd )</f>
        <v>1</v>
      </c>
      <c r="AL1055" s="212"/>
      <c r="AM1055" s="212"/>
      <c r="AN1055" s="213"/>
      <c r="AO1055" s="147" t="s">
        <v>2602</v>
      </c>
      <c r="AP1055" s="147" t="s">
        <v>2602</v>
      </c>
      <c r="AU1055" s="212"/>
      <c r="AV1055" s="212"/>
      <c r="AW1055" s="222" t="str">
        <f aca="false">HYPERLINK(CONCATENATE("http://www.ncbi.nlm.nih.gov/nuccore/",BM1055),BM1055)</f>
        <v>AF279122</v>
      </c>
      <c r="AX1055" s="219" t="str">
        <f aca="false">CONCATENATE(D1055,IF(I1055="","",CONCATENATE(".",I1055)),IF(K1055="","",CONCATENATE(".",K1055)),IF(M1055="","",CONCATENATE(".",M1055)),IF(R1055="","",CONCATENATE(".",R1055)),IF(U1055="","","(*)"))</f>
        <v>3i.AUT.hum(*)</v>
      </c>
      <c r="AY1055" s="170" t="str">
        <f aca="false">CONCATENATE(BM1055,".",BN1055)</f>
        <v>AF279122.Au1</v>
      </c>
      <c r="AZ1055" s="171" t="str">
        <f aca="false">IF(AV1055="",IF(ISNUMBER(FIND(".",A1055)),LEFT(A1055,FIND(".",A1055)-1),A1055),AV1055)</f>
        <v>AF279122</v>
      </c>
      <c r="BA1055" s="171" t="str">
        <f aca="false">IF(ISNUMBER(FIND("-",AZ1055)),LEFT(AZ1055,FIND("-",AZ1055)-1),AZ1055)</f>
        <v>AF279122</v>
      </c>
      <c r="BB1055" s="170" t="str">
        <f aca="false"> MEGAname &amp; "="</f>
        <v>AF279122=</v>
      </c>
      <c r="BC1055" s="170" t="str">
        <f aca="false">Clear &amp; IF(span ,"Span","out")</f>
        <v>AF279122=Span</v>
      </c>
      <c r="BD1055" s="170" t="str">
        <f aca="false">Clear &amp; IF(span, IF(B1055=".","Selected",B1055),"out")</f>
        <v>AF279122=3</v>
      </c>
      <c r="BE1055" s="170" t="str">
        <f aca="false">Clear &amp; Strain</f>
        <v>AF279122=Au1</v>
      </c>
      <c r="BF1055" s="170" t="str">
        <f aca="false">CONCATENATE(A1055,"=",F1055,". ",AX1055,IF(AB1055="","",CONCATENATE(".",AB1055)))</f>
        <v>AF279122=Au1. 3i.AUT.hum(*)</v>
      </c>
      <c r="BG1055" s="170" t="str">
        <f aca="false">CONCATENATE(A1055,"=",F1055,". ",AX1055)</f>
        <v>AF279122=Au1. 3i.AUT.hum(*)</v>
      </c>
      <c r="BH1055" s="170" t="str">
        <f aca="false">CONCATENATE(A1055,"=",AX1055)</f>
        <v>AF279122=3i.AUT.hum(*)</v>
      </c>
      <c r="BI1055" s="170" t="str">
        <f aca="false">CONCATENATE(A1055,"=",ComForSubtype,D1055)</f>
        <v>AF279122=3i</v>
      </c>
      <c r="BJ1055" s="170" t="str">
        <f aca="false">CONCATENATE(A1055,"=",E1055)</f>
        <v>AF279122=3chi</v>
      </c>
      <c r="BK1055" s="170" t="str">
        <f aca="false">CONCATENATE(A1055,"=",C1055)</f>
        <v>AF279122=3</v>
      </c>
      <c r="BL1055" s="170" t="str">
        <f aca="false">CONCATENATE(D1055,"=")</f>
        <v>3i=</v>
      </c>
      <c r="BM1055" s="223" t="str">
        <f aca="false">IF(BA1055="XX","",BA1055)</f>
        <v>AF279122</v>
      </c>
      <c r="BN1055" s="224" t="str">
        <f aca="false">CONCATENATE(IF(F1055="","",F1055),IF(G1055="","",CONCATENATE(" / ",G1055)))</f>
        <v>Au1</v>
      </c>
      <c r="BO1055" s="225" t="str">
        <f aca="false">AX1055</f>
        <v>3i.AUT.hum(*)</v>
      </c>
      <c r="BP1055" s="226" t="str">
        <f aca="false">IF(V1055="","",V1055)</f>
        <v/>
      </c>
      <c r="BQ1055" s="226" t="str">
        <f aca="false">IF(W1055="","",CONCATENATE(W1055,IF(LEFT(AO1055,1)="s","+","")))</f>
        <v>3i</v>
      </c>
      <c r="BR1055" s="226" t="str">
        <f aca="false">IF(X1055="","",CONCATENATE(X1055,IF(LEFT(AQ1055,1)="s","+","")))</f>
        <v/>
      </c>
      <c r="BS1055" s="226" t="str">
        <f aca="false">IF(Y1055="","",CONCATENATE(Y1055,IF(LEFT(AR1055,1)="s","+","")))</f>
        <v/>
      </c>
      <c r="BT1055" s="226" t="str">
        <f aca="false">IF(Z1055="","",CONCATENATE(Z1055,IF(LEFT(AS1055,1)="s","+","")))</f>
        <v/>
      </c>
      <c r="BU1055" s="227" t="str">
        <f aca="false">IF(AA1055="","",CONCATENATE(AA1055,IF(LEFT(AT1055,1)="s","+","")))</f>
        <v/>
      </c>
      <c r="BV1055" s="212"/>
      <c r="BW1055" s="177" t="s">
        <v>2603</v>
      </c>
      <c r="BX1055" s="170" t="str">
        <f aca="false">IF(BW1055&lt;&gt;"",IF(ISNUMBER(FIND("=",BW1055)),LEFT(BW1055,FIND("=",BW1055)-1),BW1055),BW1055)</f>
        <v>AF279122</v>
      </c>
      <c r="BY1055" s="170" t="str">
        <f aca="false">IF(BW1055&lt;&gt;"",IF(ISNUMBER(FIND("=",BW1055)),RIGHT(BW1055,LEN(BW1055)-FIND("=",BW1055)),""),"")</f>
        <v>3i</v>
      </c>
      <c r="BZ1055" s="170" t="str">
        <f aca="false">IF(BX1055&lt;&gt;"",IF(ISNUMBER(FIND(".",BX1055)),LEFT(BX1055,FIND(".",BX1055)-1),BX1055),BX1055)</f>
        <v>AF279122</v>
      </c>
      <c r="CA1055" s="170" t="str">
        <f aca="false">IF(BX1055&lt;&gt;"",IF(ISNUMBER(FIND(".",BX1055)),RIGHT(BX1055,LEN(BX1055)-FIND(".",BX1055)),""),"")</f>
        <v/>
      </c>
      <c r="CB1055" s="212"/>
      <c r="CC1055" s="170" t="str">
        <f aca="false">A1055</f>
        <v>AF279122</v>
      </c>
      <c r="CD1055" s="178" t="s">
        <v>339</v>
      </c>
      <c r="CE1055" s="178" t="s">
        <v>340</v>
      </c>
      <c r="CF1055" s="178" t="s">
        <v>341</v>
      </c>
      <c r="CG1055" s="212"/>
      <c r="CH1055" s="212"/>
      <c r="CI1055" s="212"/>
      <c r="CJ1055" s="212"/>
      <c r="CK1055" s="178"/>
      <c r="CL1055" s="212"/>
      <c r="CM1055" s="212"/>
      <c r="CN1055" s="212"/>
      <c r="CO1055" s="212"/>
      <c r="CP1055" s="212"/>
      <c r="CQ1055" s="212"/>
      <c r="CR1055" s="170" t="n">
        <f aca="false">C1055</f>
        <v>3</v>
      </c>
      <c r="CS1055" s="229" t="str">
        <f aca="false">D1055</f>
        <v>3i</v>
      </c>
      <c r="CT1055" s="170" t="str">
        <f aca="false">CONCATENATE(CD1055," strain ",CM1055," ",CL1055,", partial cds")</f>
        <v>Hepatitis E virus strain  , partial cds</v>
      </c>
    </row>
    <row r="1056" customFormat="false" ht="11.9" hidden="false" customHeight="true" outlineLevel="0" collapsed="false">
      <c r="A1056" s="154" t="s">
        <v>2604</v>
      </c>
      <c r="B1056" s="147" t="n">
        <v>3</v>
      </c>
      <c r="C1056" s="243" t="n">
        <v>3</v>
      </c>
      <c r="D1056" s="149" t="s">
        <v>1890</v>
      </c>
      <c r="E1056" s="150" t="s">
        <v>949</v>
      </c>
      <c r="F1056" s="154" t="s">
        <v>2605</v>
      </c>
      <c r="G1056" s="212"/>
      <c r="H1056" s="146" t="s">
        <v>405</v>
      </c>
      <c r="I1056" s="153" t="s">
        <v>412</v>
      </c>
      <c r="J1056" s="146" t="s">
        <v>395</v>
      </c>
      <c r="K1056" s="155" t="s">
        <v>2538</v>
      </c>
      <c r="L1056" s="231" t="s">
        <v>2539</v>
      </c>
      <c r="M1056" s="157" t="s">
        <v>380</v>
      </c>
      <c r="N1056" s="213"/>
      <c r="O1056" s="160"/>
      <c r="P1056" s="212"/>
      <c r="Q1056" s="212"/>
      <c r="R1056" s="146" t="s">
        <v>76</v>
      </c>
      <c r="T1056" s="214"/>
      <c r="U1056" s="215"/>
      <c r="V1056" s="209"/>
      <c r="W1056" s="217"/>
      <c r="AA1056" s="158" t="s">
        <v>1890</v>
      </c>
      <c r="AB1056" s="217"/>
      <c r="AC1056" s="217"/>
      <c r="AD1056" s="209"/>
      <c r="AE1056" s="209"/>
      <c r="AF1056" s="209"/>
      <c r="AG1056" s="166" t="n">
        <v>365</v>
      </c>
      <c r="AH1056" s="164" t="n">
        <v>6182</v>
      </c>
      <c r="AI1056" s="164" t="n">
        <v>6546</v>
      </c>
      <c r="AJ1056" s="219" t="n">
        <f aca="false">SeqEnd-SeqBeg+1</f>
        <v>365</v>
      </c>
      <c r="AK1056" s="220" t="n">
        <f aca="false">AND( SeqBeg&lt;=Beg  , End &lt;=SeqEnd )</f>
        <v>0</v>
      </c>
      <c r="AL1056" s="212"/>
      <c r="AM1056" s="212"/>
      <c r="AN1056" s="221"/>
      <c r="AO1056" s="147" t="s">
        <v>103</v>
      </c>
      <c r="AP1056" s="147" t="s">
        <v>103</v>
      </c>
      <c r="AQ1056" s="147" t="s">
        <v>103</v>
      </c>
      <c r="AR1056" s="147" t="s">
        <v>103</v>
      </c>
      <c r="AS1056" s="147" t="s">
        <v>103</v>
      </c>
      <c r="AT1056" s="147" t="s">
        <v>419</v>
      </c>
      <c r="AU1056" s="146"/>
      <c r="AV1056" s="212"/>
      <c r="AW1056" s="222" t="str">
        <f aca="false">HYPERLINK(CONCATENATE("http://www.ncbi.nlm.nih.gov/nuccore/",BM1056),BM1056)</f>
        <v>FJ998010</v>
      </c>
      <c r="AX1056" s="219" t="str">
        <f aca="false">CONCATENATE(D1056,IF(I1056="","",CONCATENATE(".",I1056)),IF(K1056="","",CONCATENATE(".",K1056)),IF(M1056="","",CONCATENATE(".",M1056)),IF(R1056="","",CONCATENATE(".",R1056)),IF(U1056="","","(*)"))</f>
        <v>3i.DEU.RP.wb.RKI</v>
      </c>
      <c r="AY1056" s="170" t="str">
        <f aca="false">CONCATENATE(BM1056,".",BN1056)</f>
        <v>FJ998010.RP1647</v>
      </c>
      <c r="AZ1056" s="171" t="str">
        <f aca="false">IF(AV1056="",IF(ISNUMBER(FIND(".",A1056)),LEFT(A1056,FIND(".",A1056)-1),A1056),AV1056)</f>
        <v>FJ998010</v>
      </c>
      <c r="BA1056" s="171" t="str">
        <f aca="false">IF(ISNUMBER(FIND("-",AZ1056)),LEFT(AZ1056,FIND("-",AZ1056)-1),AZ1056)</f>
        <v>FJ998010</v>
      </c>
      <c r="BB1056" s="170" t="str">
        <f aca="false"> MEGAname &amp; "="</f>
        <v>FJ998010=</v>
      </c>
      <c r="BC1056" s="170" t="str">
        <f aca="false">Clear &amp; IF(span ,"Span","out")</f>
        <v>FJ998010=out</v>
      </c>
      <c r="BD1056" s="170" t="str">
        <f aca="false">Clear &amp; IF(span, IF(B1056=".","Selected",B1056),"out")</f>
        <v>FJ998010=out</v>
      </c>
      <c r="BE1056" s="170" t="str">
        <f aca="false">Clear &amp; Strain</f>
        <v>FJ998010=RP1647</v>
      </c>
      <c r="BF1056" s="170" t="str">
        <f aca="false">CONCATENATE(A1056,"=",F1056,". ",AX1056,IF(AB1056="","",CONCATENATE(".",AB1056)))</f>
        <v>FJ998010=RP1647. 3i.DEU.RP.wb.RKI</v>
      </c>
      <c r="BG1056" s="170" t="str">
        <f aca="false">CONCATENATE(A1056,"=",F1056,". ",AX1056)</f>
        <v>FJ998010=RP1647. 3i.DEU.RP.wb.RKI</v>
      </c>
      <c r="BH1056" s="170" t="str">
        <f aca="false">CONCATENATE(A1056,"=",AX1056)</f>
        <v>FJ998010=3i.DEU.RP.wb.RKI</v>
      </c>
      <c r="BI1056" s="170" t="str">
        <f aca="false">CONCATENATE(A1056,"=",ComForSubtype,D1056)</f>
        <v>FJ998010=3i</v>
      </c>
      <c r="BJ1056" s="170" t="str">
        <f aca="false">CONCATENATE(A1056,"=",E1056)</f>
        <v>FJ998010=3chi</v>
      </c>
      <c r="BK1056" s="170" t="str">
        <f aca="false">CONCATENATE(A1056,"=",C1056)</f>
        <v>FJ998010=3</v>
      </c>
      <c r="BL1056" s="170" t="str">
        <f aca="false">CONCATENATE(D1056,"=")</f>
        <v>3i=</v>
      </c>
      <c r="BM1056" s="223" t="str">
        <f aca="false">IF(BA1056="XX","",BA1056)</f>
        <v>FJ998010</v>
      </c>
      <c r="BN1056" s="224" t="str">
        <f aca="false">CONCATENATE(IF(F1056="","",F1056),IF(G1056="","",CONCATENATE(" / ",G1056)))</f>
        <v>RP1647</v>
      </c>
      <c r="BO1056" s="225" t="str">
        <f aca="false">AX1056</f>
        <v>3i.DEU.RP.wb.RKI</v>
      </c>
      <c r="BP1056" s="226" t="str">
        <f aca="false">IF(V1056="","",V1056)</f>
        <v/>
      </c>
      <c r="BQ1056" s="226" t="str">
        <f aca="false">IF(W1056="","",CONCATENATE(W1056,IF(LEFT(AO1056,1)="s","+","")))</f>
        <v/>
      </c>
      <c r="BR1056" s="226" t="str">
        <f aca="false">IF(X1056="","",CONCATENATE(X1056,IF(LEFT(AQ1056,1)="s","+","")))</f>
        <v/>
      </c>
      <c r="BS1056" s="226" t="str">
        <f aca="false">IF(Y1056="","",CONCATENATE(Y1056,IF(LEFT(AR1056,1)="s","+","")))</f>
        <v/>
      </c>
      <c r="BT1056" s="226" t="str">
        <f aca="false">IF(Z1056="","",CONCATENATE(Z1056,IF(LEFT(AS1056,1)="s","+","")))</f>
        <v/>
      </c>
      <c r="BU1056" s="227" t="str">
        <f aca="false">IF(AA1056="","",CONCATENATE(AA1056,IF(LEFT(AT1056,1)="s","+","")))</f>
        <v>3i</v>
      </c>
      <c r="BV1056" s="212"/>
      <c r="BW1056" s="177" t="s">
        <v>2606</v>
      </c>
      <c r="BX1056" s="170" t="str">
        <f aca="false">IF(BW1056&lt;&gt;"",IF(ISNUMBER(FIND("=",BW1056)),LEFT(BW1056,FIND("=",BW1056)-1),BW1056),BW1056)</f>
        <v>FJ998010</v>
      </c>
      <c r="BY1056" s="170" t="str">
        <f aca="false">IF(BW1056&lt;&gt;"",IF(ISNUMBER(FIND("=",BW1056)),RIGHT(BW1056,LEN(BW1056)-FIND("=",BW1056)),""),"")</f>
        <v>3i</v>
      </c>
      <c r="BZ1056" s="170" t="str">
        <f aca="false">IF(BX1056&lt;&gt;"",IF(ISNUMBER(FIND(".",BX1056)),LEFT(BX1056,FIND(".",BX1056)-1),BX1056),BX1056)</f>
        <v>FJ998010</v>
      </c>
      <c r="CA1056" s="170" t="str">
        <f aca="false">IF(BX1056&lt;&gt;"",IF(ISNUMBER(FIND(".",BX1056)),RIGHT(BX1056,LEN(BX1056)-FIND(".",BX1056)),""),"")</f>
        <v/>
      </c>
      <c r="CB1056" s="212"/>
      <c r="CC1056" s="170" t="str">
        <f aca="false">A1056</f>
        <v>FJ998010</v>
      </c>
      <c r="CD1056" s="178" t="s">
        <v>339</v>
      </c>
      <c r="CE1056" s="178" t="s">
        <v>340</v>
      </c>
      <c r="CF1056" s="178" t="s">
        <v>341</v>
      </c>
      <c r="CG1056" s="212"/>
      <c r="CH1056" s="179"/>
      <c r="CI1056" s="179"/>
      <c r="CJ1056" s="179"/>
      <c r="CK1056" s="212"/>
      <c r="CL1056" s="212"/>
      <c r="CM1056" s="170" t="str">
        <f aca="false">F1056</f>
        <v>RP1647</v>
      </c>
      <c r="CN1056" s="170" t="str">
        <f aca="false">IF(G1056="","",G1056)</f>
        <v/>
      </c>
      <c r="CO1056" s="170" t="str">
        <f aca="false">CONCATENATE(H1056,":",L1056)</f>
        <v>Germany:Rhineland-Palatine, Johanniskreuz</v>
      </c>
      <c r="CP1056" s="170" t="str">
        <f aca="false">CONCATENATE(IF(Q1056="","",CONCATENATE(Q1056,"-")),IF(P1056="","",CONCATENATE(P1056,"-")),IF(O1056="","",O1056))</f>
        <v/>
      </c>
      <c r="CQ1056" s="170" t="str">
        <f aca="false">IF(N1056="","",N1056)</f>
        <v/>
      </c>
      <c r="CR1056" s="170" t="n">
        <f aca="false">C1056</f>
        <v>3</v>
      </c>
      <c r="CS1056" s="229" t="str">
        <f aca="false">D1056</f>
        <v>3i</v>
      </c>
      <c r="CT1056" s="170" t="str">
        <f aca="false">CONCATENATE(CD1056," strain ",CM1056," ",CL1056,", partial cds")</f>
        <v>Hepatitis E virus strain RP1647 , partial cds</v>
      </c>
    </row>
    <row r="1057" s="146" customFormat="true" ht="11.9" hidden="true" customHeight="true" outlineLevel="0" collapsed="false">
      <c r="A1057" s="154" t="s">
        <v>2607</v>
      </c>
      <c r="B1057" s="147" t="s">
        <v>2048</v>
      </c>
      <c r="C1057" s="243" t="n">
        <v>3</v>
      </c>
      <c r="D1057" s="149" t="s">
        <v>1890</v>
      </c>
      <c r="E1057" s="150" t="s">
        <v>949</v>
      </c>
      <c r="F1057" s="154" t="s">
        <v>2608</v>
      </c>
      <c r="G1057" s="212"/>
      <c r="H1057" s="146" t="s">
        <v>405</v>
      </c>
      <c r="I1057" s="153" t="s">
        <v>412</v>
      </c>
      <c r="J1057" s="146" t="s">
        <v>395</v>
      </c>
      <c r="K1057" s="155" t="s">
        <v>2050</v>
      </c>
      <c r="L1057" s="231" t="s">
        <v>2051</v>
      </c>
      <c r="M1057" s="157" t="s">
        <v>380</v>
      </c>
      <c r="N1057" s="158" t="s">
        <v>400</v>
      </c>
      <c r="O1057" s="160" t="n">
        <v>2008</v>
      </c>
      <c r="P1057" s="212"/>
      <c r="Q1057" s="212"/>
      <c r="R1057" s="146" t="s">
        <v>78</v>
      </c>
      <c r="T1057" s="215"/>
      <c r="U1057" s="215"/>
      <c r="V1057" s="209"/>
      <c r="W1057" s="217"/>
      <c r="X1057" s="249" t="s">
        <v>1890</v>
      </c>
      <c r="Y1057" s="209"/>
      <c r="Z1057" s="209"/>
      <c r="AA1057" s="216"/>
      <c r="AB1057" s="217"/>
      <c r="AC1057" s="217"/>
      <c r="AD1057" s="164" t="s">
        <v>354</v>
      </c>
      <c r="AE1057" s="209"/>
      <c r="AF1057" s="209"/>
      <c r="AG1057" s="218"/>
      <c r="AH1057" s="164" t="n">
        <v>2169</v>
      </c>
      <c r="AI1057" s="164" t="n">
        <v>2505</v>
      </c>
      <c r="AJ1057" s="219" t="n">
        <f aca="false">SeqEnd-SeqBeg+1</f>
        <v>337</v>
      </c>
      <c r="AK1057" s="220" t="n">
        <f aca="false">AND( SeqBeg&lt;=Beg  , End &lt;=SeqEnd )</f>
        <v>0</v>
      </c>
      <c r="AL1057" s="212"/>
      <c r="AM1057" s="212"/>
      <c r="AN1057" s="221" t="s">
        <v>382</v>
      </c>
      <c r="AO1057" s="147" t="s">
        <v>103</v>
      </c>
      <c r="AP1057" s="147" t="s">
        <v>103</v>
      </c>
      <c r="AQ1057" s="147" t="s">
        <v>408</v>
      </c>
      <c r="AR1057" s="147" t="s">
        <v>103</v>
      </c>
      <c r="AS1057" s="147" t="s">
        <v>103</v>
      </c>
      <c r="AT1057" s="147" t="s">
        <v>103</v>
      </c>
      <c r="AV1057" s="212"/>
      <c r="AW1057" s="222" t="str">
        <f aca="false">HYPERLINK(CONCATENATE("http://www.ncbi.nlm.nih.gov/nuccore/",BM1057),BM1057)</f>
        <v>JQ807499</v>
      </c>
      <c r="AX1057" s="219" t="str">
        <f aca="false">CONCATENATE(D1057,IF(I1057="","",CONCATENATE(".",I1057)),IF(K1057="","",CONCATENATE(".",K1057)),IF(M1057="","",CONCATENATE(".",M1057)),IF(R1057="","",CONCATENATE(".",R1057)),IF(U1057="","","(*)"))</f>
        <v>3i.DEU.BW,SIG.wb.FLI</v>
      </c>
      <c r="AY1057" s="170" t="str">
        <f aca="false">CONCATENATE(BM1057,".",BN1057)</f>
        <v>JQ807499.WS08-020</v>
      </c>
      <c r="AZ1057" s="171" t="str">
        <f aca="false">IF(AV1057="",IF(ISNUMBER(FIND(".",A1057)),LEFT(A1057,FIND(".",A1057)-1),A1057),AV1057)</f>
        <v>JQ807499</v>
      </c>
      <c r="BA1057" s="171" t="str">
        <f aca="false">IF(ISNUMBER(FIND("-",AZ1057)),LEFT(AZ1057,FIND("-",AZ1057)-1),AZ1057)</f>
        <v>JQ807499</v>
      </c>
      <c r="BB1057" s="170" t="str">
        <f aca="false"> MEGAname &amp; "="</f>
        <v>JQ807499=</v>
      </c>
      <c r="BC1057" s="170" t="str">
        <f aca="false">Clear &amp; IF(span ,"Span","out")</f>
        <v>JQ807499=out</v>
      </c>
      <c r="BD1057" s="170" t="str">
        <f aca="false">Clear &amp; IF(span, IF(B1057=".","Selected",B1057),"out")</f>
        <v>JQ807499=out</v>
      </c>
      <c r="BE1057" s="170" t="str">
        <f aca="false">Clear &amp; Strain</f>
        <v>JQ807499=WS08-020</v>
      </c>
      <c r="BF1057" s="170" t="str">
        <f aca="false">CONCATENATE(A1057,"=",F1057,". ",AX1057,IF(AB1057="","",CONCATENATE(".",AB1057)))</f>
        <v>JQ807499=WS08-020. 3i.DEU.BW,SIG.wb.FLI</v>
      </c>
      <c r="BG1057" s="170" t="str">
        <f aca="false">CONCATENATE(A1057,"=",F1057,". ",AX1057)</f>
        <v>JQ807499=WS08-020. 3i.DEU.BW,SIG.wb.FLI</v>
      </c>
      <c r="BH1057" s="170" t="str">
        <f aca="false">CONCATENATE(A1057,"=",AX1057)</f>
        <v>JQ807499=3i.DEU.BW,SIG.wb.FLI</v>
      </c>
      <c r="BI1057" s="170" t="str">
        <f aca="false">CONCATENATE(A1057,"=",ComForSubtype,D1057)</f>
        <v>JQ807499=3i</v>
      </c>
      <c r="BJ1057" s="170" t="str">
        <f aca="false">CONCATENATE(A1057,"=",E1057)</f>
        <v>JQ807499=3chi</v>
      </c>
      <c r="BK1057" s="170" t="str">
        <f aca="false">CONCATENATE(A1057,"=",C1057)</f>
        <v>JQ807499=3</v>
      </c>
      <c r="BL1057" s="170" t="str">
        <f aca="false">CONCATENATE(D1057,"=")</f>
        <v>3i=</v>
      </c>
      <c r="BM1057" s="223" t="str">
        <f aca="false">IF(BA1057="XX","",BA1057)</f>
        <v>JQ807499</v>
      </c>
      <c r="BN1057" s="224" t="str">
        <f aca="false">CONCATENATE(IF(F1057="","",F1057),IF(G1057="","",CONCATENATE(" / ",G1057)))</f>
        <v>WS08-020</v>
      </c>
      <c r="BO1057" s="225" t="str">
        <f aca="false">AX1057</f>
        <v>3i.DEU.BW,SIG.wb.FLI</v>
      </c>
      <c r="BP1057" s="226" t="str">
        <f aca="false">IF(V1057="","",V1057)</f>
        <v/>
      </c>
      <c r="BQ1057" s="226" t="str">
        <f aca="false">IF(W1057="","",CONCATENATE(W1057,IF(LEFT(AO1057,1)="s","+","")))</f>
        <v/>
      </c>
      <c r="BR1057" s="226" t="str">
        <f aca="false">IF(X1057="","",CONCATENATE(X1057,IF(LEFT(AQ1057,1)="s","+","")))</f>
        <v>3i+</v>
      </c>
      <c r="BS1057" s="226" t="str">
        <f aca="false">IF(Y1057="","",CONCATENATE(Y1057,IF(LEFT(AR1057,1)="s","+","")))</f>
        <v/>
      </c>
      <c r="BT1057" s="226" t="str">
        <f aca="false">IF(Z1057="","",CONCATENATE(Z1057,IF(LEFT(AS1057,1)="s","+","")))</f>
        <v/>
      </c>
      <c r="BU1057" s="227" t="str">
        <f aca="false">IF(AA1057="","",CONCATENATE(AA1057,IF(LEFT(AT1057,1)="s","+","")))</f>
        <v/>
      </c>
      <c r="BV1057" s="212"/>
      <c r="BW1057" s="177" t="s">
        <v>2609</v>
      </c>
      <c r="BX1057" s="170" t="str">
        <f aca="false">IF(BW1057&lt;&gt;"",IF(ISNUMBER(FIND("=",BW1057)),LEFT(BW1057,FIND("=",BW1057)-1),BW1057),BW1057)</f>
        <v>JQ807499</v>
      </c>
      <c r="BY1057" s="170" t="str">
        <f aca="false">IF(BW1057&lt;&gt;"",IF(ISNUMBER(FIND("=",BW1057)),RIGHT(BW1057,LEN(BW1057)-FIND("=",BW1057)),""),"")</f>
        <v>3i</v>
      </c>
      <c r="BZ1057" s="170" t="str">
        <f aca="false">IF(BX1057&lt;&gt;"",IF(ISNUMBER(FIND(".",BX1057)),LEFT(BX1057,FIND(".",BX1057)-1),BX1057),BX1057)</f>
        <v>JQ807499</v>
      </c>
      <c r="CA1057" s="170" t="str">
        <f aca="false">IF(BX1057&lt;&gt;"",IF(ISNUMBER(FIND(".",BX1057)),RIGHT(BX1057,LEN(BX1057)-FIND(".",BX1057)),""),"")</f>
        <v/>
      </c>
      <c r="CB1057" s="212"/>
      <c r="CC1057" s="170" t="str">
        <f aca="false">A1057</f>
        <v>JQ807499</v>
      </c>
      <c r="CD1057" s="178" t="s">
        <v>339</v>
      </c>
      <c r="CE1057" s="178" t="s">
        <v>340</v>
      </c>
      <c r="CF1057" s="178" t="s">
        <v>341</v>
      </c>
      <c r="CG1057" s="178" t="s">
        <v>592</v>
      </c>
      <c r="CH1057" s="359" t="s">
        <v>2054</v>
      </c>
      <c r="CI1057" s="179" t="s">
        <v>2055</v>
      </c>
      <c r="CJ1057" s="359" t="s">
        <v>2056</v>
      </c>
      <c r="CK1057" s="179" t="s">
        <v>2057</v>
      </c>
      <c r="CL1057" s="178" t="s">
        <v>136</v>
      </c>
      <c r="CM1057" s="170" t="str">
        <f aca="false">F1057</f>
        <v>WS08-020</v>
      </c>
      <c r="CN1057" s="170" t="str">
        <f aca="false">IF(G1057="","",G1057)</f>
        <v/>
      </c>
      <c r="CO1057" s="170" t="str">
        <f aca="false">CONCATENATE(H1057,":",L1057)</f>
        <v>Germany:Baden-Wuerttemberg, Sigmaringen</v>
      </c>
      <c r="CP1057" s="170" t="str">
        <f aca="false">CONCATENATE(IF(Q1057="","",CONCATENATE(Q1057,"-")),IF(P1057="","",CONCATENATE(P1057,"-")),IF(O1057="","",O1057))</f>
        <v>2008</v>
      </c>
      <c r="CQ1057" s="170" t="str">
        <f aca="false">IF(N1057="","",N1057)</f>
        <v>serum</v>
      </c>
      <c r="CR1057" s="170" t="n">
        <f aca="false">C1057</f>
        <v>3</v>
      </c>
      <c r="CS1057" s="229" t="str">
        <f aca="false">D1057</f>
        <v>3i</v>
      </c>
      <c r="CT1057" s="170" t="str">
        <f aca="false">CONCATENATE(CD1057," strain ",CM1057," ",CL1057,", partial cds")</f>
        <v>Hepatitis E virus strain WS08-020 ORF1, partial cds</v>
      </c>
    </row>
    <row r="1058" s="146" customFormat="true" ht="11.9" hidden="true" customHeight="true" outlineLevel="0" collapsed="false">
      <c r="A1058" s="154" t="s">
        <v>2610</v>
      </c>
      <c r="B1058" s="147" t="s">
        <v>2048</v>
      </c>
      <c r="C1058" s="243" t="n">
        <v>3</v>
      </c>
      <c r="D1058" s="149" t="s">
        <v>1890</v>
      </c>
      <c r="E1058" s="150" t="s">
        <v>949</v>
      </c>
      <c r="F1058" s="154" t="s">
        <v>2611</v>
      </c>
      <c r="G1058" s="212"/>
      <c r="H1058" s="146" t="s">
        <v>405</v>
      </c>
      <c r="I1058" s="153" t="s">
        <v>412</v>
      </c>
      <c r="J1058" s="146" t="s">
        <v>395</v>
      </c>
      <c r="K1058" s="155" t="s">
        <v>2050</v>
      </c>
      <c r="L1058" s="231" t="s">
        <v>2051</v>
      </c>
      <c r="M1058" s="157" t="s">
        <v>380</v>
      </c>
      <c r="N1058" s="158" t="s">
        <v>400</v>
      </c>
      <c r="O1058" s="160" t="n">
        <v>2008</v>
      </c>
      <c r="P1058" s="212"/>
      <c r="Q1058" s="212"/>
      <c r="R1058" s="146" t="s">
        <v>78</v>
      </c>
      <c r="T1058" s="215"/>
      <c r="U1058" s="215"/>
      <c r="V1058" s="209"/>
      <c r="W1058" s="217"/>
      <c r="X1058" s="249" t="s">
        <v>1890</v>
      </c>
      <c r="Y1058" s="209"/>
      <c r="Z1058" s="209"/>
      <c r="AA1058" s="216"/>
      <c r="AB1058" s="217"/>
      <c r="AC1058" s="217"/>
      <c r="AD1058" s="164" t="s">
        <v>354</v>
      </c>
      <c r="AE1058" s="209"/>
      <c r="AF1058" s="209"/>
      <c r="AG1058" s="218"/>
      <c r="AH1058" s="164" t="n">
        <v>2169</v>
      </c>
      <c r="AI1058" s="164" t="n">
        <v>2505</v>
      </c>
      <c r="AJ1058" s="219" t="n">
        <f aca="false">SeqEnd-SeqBeg+1</f>
        <v>337</v>
      </c>
      <c r="AK1058" s="220" t="n">
        <f aca="false">AND( SeqBeg&lt;=Beg  , End &lt;=SeqEnd )</f>
        <v>0</v>
      </c>
      <c r="AL1058" s="212"/>
      <c r="AM1058" s="212"/>
      <c r="AN1058" s="221" t="s">
        <v>382</v>
      </c>
      <c r="AO1058" s="147" t="s">
        <v>103</v>
      </c>
      <c r="AP1058" s="147" t="s">
        <v>103</v>
      </c>
      <c r="AQ1058" s="147" t="s">
        <v>419</v>
      </c>
      <c r="AR1058" s="147" t="s">
        <v>103</v>
      </c>
      <c r="AS1058" s="147" t="s">
        <v>103</v>
      </c>
      <c r="AT1058" s="147" t="s">
        <v>103</v>
      </c>
      <c r="AV1058" s="212"/>
      <c r="AW1058" s="222" t="str">
        <f aca="false">HYPERLINK(CONCATENATE("http://www.ncbi.nlm.nih.gov/nuccore/",BM1058),BM1058)</f>
        <v>JQ807502</v>
      </c>
      <c r="AX1058" s="219" t="str">
        <f aca="false">CONCATENATE(D1058,IF(I1058="","",CONCATENATE(".",I1058)),IF(K1058="","",CONCATENATE(".",K1058)),IF(M1058="","",CONCATENATE(".",M1058)),IF(R1058="","",CONCATENATE(".",R1058)),IF(U1058="","","(*)"))</f>
        <v>3i.DEU.BW,SIG.wb.FLI</v>
      </c>
      <c r="AY1058" s="170" t="str">
        <f aca="false">CONCATENATE(BM1058,".",BN1058)</f>
        <v>JQ807502.WS08-031</v>
      </c>
      <c r="AZ1058" s="171" t="str">
        <f aca="false">IF(AV1058="",IF(ISNUMBER(FIND(".",A1058)),LEFT(A1058,FIND(".",A1058)-1),A1058),AV1058)</f>
        <v>JQ807502</v>
      </c>
      <c r="BA1058" s="171" t="str">
        <f aca="false">IF(ISNUMBER(FIND("-",AZ1058)),LEFT(AZ1058,FIND("-",AZ1058)-1),AZ1058)</f>
        <v>JQ807502</v>
      </c>
      <c r="BB1058" s="170" t="str">
        <f aca="false"> MEGAname &amp; "="</f>
        <v>JQ807502=</v>
      </c>
      <c r="BC1058" s="170" t="str">
        <f aca="false">Clear &amp; IF(span ,"Span","out")</f>
        <v>JQ807502=out</v>
      </c>
      <c r="BD1058" s="170" t="str">
        <f aca="false">Clear &amp; IF(span, IF(B1058=".","Selected",B1058),"out")</f>
        <v>JQ807502=out</v>
      </c>
      <c r="BE1058" s="170" t="str">
        <f aca="false">Clear &amp; Strain</f>
        <v>JQ807502=WS08-031</v>
      </c>
      <c r="BF1058" s="170" t="str">
        <f aca="false">CONCATENATE(A1058,"=",F1058,". ",AX1058,IF(AB1058="","",CONCATENATE(".",AB1058)))</f>
        <v>JQ807502=WS08-031. 3i.DEU.BW,SIG.wb.FLI</v>
      </c>
      <c r="BG1058" s="170" t="str">
        <f aca="false">CONCATENATE(A1058,"=",F1058,". ",AX1058)</f>
        <v>JQ807502=WS08-031. 3i.DEU.BW,SIG.wb.FLI</v>
      </c>
      <c r="BH1058" s="170" t="str">
        <f aca="false">CONCATENATE(A1058,"=",AX1058)</f>
        <v>JQ807502=3i.DEU.BW,SIG.wb.FLI</v>
      </c>
      <c r="BI1058" s="170" t="str">
        <f aca="false">CONCATENATE(A1058,"=",ComForSubtype,D1058)</f>
        <v>JQ807502=3i</v>
      </c>
      <c r="BJ1058" s="170" t="str">
        <f aca="false">CONCATENATE(A1058,"=",E1058)</f>
        <v>JQ807502=3chi</v>
      </c>
      <c r="BK1058" s="170" t="str">
        <f aca="false">CONCATENATE(A1058,"=",C1058)</f>
        <v>JQ807502=3</v>
      </c>
      <c r="BL1058" s="170" t="str">
        <f aca="false">CONCATENATE(D1058,"=")</f>
        <v>3i=</v>
      </c>
      <c r="BM1058" s="223" t="str">
        <f aca="false">IF(BA1058="XX","",BA1058)</f>
        <v>JQ807502</v>
      </c>
      <c r="BN1058" s="224" t="str">
        <f aca="false">CONCATENATE(IF(F1058="","",F1058),IF(G1058="","",CONCATENATE(" / ",G1058)))</f>
        <v>WS08-031</v>
      </c>
      <c r="BO1058" s="225" t="str">
        <f aca="false">AX1058</f>
        <v>3i.DEU.BW,SIG.wb.FLI</v>
      </c>
      <c r="BP1058" s="226" t="str">
        <f aca="false">IF(V1058="","",V1058)</f>
        <v/>
      </c>
      <c r="BQ1058" s="226" t="str">
        <f aca="false">IF(W1058="","",CONCATENATE(W1058,IF(LEFT(AO1058,1)="s","+","")))</f>
        <v/>
      </c>
      <c r="BR1058" s="226" t="str">
        <f aca="false">IF(X1058="","",CONCATENATE(X1058,IF(LEFT(AQ1058,1)="s","+","")))</f>
        <v>3i</v>
      </c>
      <c r="BS1058" s="226" t="str">
        <f aca="false">IF(Y1058="","",CONCATENATE(Y1058,IF(LEFT(AR1058,1)="s","+","")))</f>
        <v/>
      </c>
      <c r="BT1058" s="226" t="str">
        <f aca="false">IF(Z1058="","",CONCATENATE(Z1058,IF(LEFT(AS1058,1)="s","+","")))</f>
        <v/>
      </c>
      <c r="BU1058" s="227" t="str">
        <f aca="false">IF(AA1058="","",CONCATENATE(AA1058,IF(LEFT(AT1058,1)="s","+","")))</f>
        <v/>
      </c>
      <c r="BV1058" s="212"/>
      <c r="BW1058" s="177" t="s">
        <v>2612</v>
      </c>
      <c r="BX1058" s="170" t="str">
        <f aca="false">IF(BW1058&lt;&gt;"",IF(ISNUMBER(FIND("=",BW1058)),LEFT(BW1058,FIND("=",BW1058)-1),BW1058),BW1058)</f>
        <v>JQ807502</v>
      </c>
      <c r="BY1058" s="170" t="str">
        <f aca="false">IF(BW1058&lt;&gt;"",IF(ISNUMBER(FIND("=",BW1058)),RIGHT(BW1058,LEN(BW1058)-FIND("=",BW1058)),""),"")</f>
        <v>3i</v>
      </c>
      <c r="BZ1058" s="170" t="str">
        <f aca="false">IF(BX1058&lt;&gt;"",IF(ISNUMBER(FIND(".",BX1058)),LEFT(BX1058,FIND(".",BX1058)-1),BX1058),BX1058)</f>
        <v>JQ807502</v>
      </c>
      <c r="CA1058" s="170" t="str">
        <f aca="false">IF(BX1058&lt;&gt;"",IF(ISNUMBER(FIND(".",BX1058)),RIGHT(BX1058,LEN(BX1058)-FIND(".",BX1058)),""),"")</f>
        <v/>
      </c>
      <c r="CB1058" s="212"/>
      <c r="CC1058" s="170" t="str">
        <f aca="false">A1058</f>
        <v>JQ807502</v>
      </c>
      <c r="CD1058" s="178" t="s">
        <v>339</v>
      </c>
      <c r="CE1058" s="178" t="s">
        <v>340</v>
      </c>
      <c r="CF1058" s="178" t="s">
        <v>341</v>
      </c>
      <c r="CG1058" s="178" t="s">
        <v>592</v>
      </c>
      <c r="CH1058" s="359" t="s">
        <v>2054</v>
      </c>
      <c r="CI1058" s="179" t="s">
        <v>2055</v>
      </c>
      <c r="CJ1058" s="359" t="s">
        <v>2056</v>
      </c>
      <c r="CK1058" s="179" t="s">
        <v>2057</v>
      </c>
      <c r="CL1058" s="178" t="s">
        <v>136</v>
      </c>
      <c r="CM1058" s="170" t="str">
        <f aca="false">F1058</f>
        <v>WS08-031</v>
      </c>
      <c r="CN1058" s="170" t="str">
        <f aca="false">IF(G1058="","",G1058)</f>
        <v/>
      </c>
      <c r="CO1058" s="170" t="str">
        <f aca="false">CONCATENATE(H1058,":",L1058)</f>
        <v>Germany:Baden-Wuerttemberg, Sigmaringen</v>
      </c>
      <c r="CP1058" s="170" t="str">
        <f aca="false">CONCATENATE(IF(Q1058="","",CONCATENATE(Q1058,"-")),IF(P1058="","",CONCATENATE(P1058,"-")),IF(O1058="","",O1058))</f>
        <v>2008</v>
      </c>
      <c r="CQ1058" s="170" t="str">
        <f aca="false">IF(N1058="","",N1058)</f>
        <v>serum</v>
      </c>
      <c r="CR1058" s="170" t="n">
        <f aca="false">C1058</f>
        <v>3</v>
      </c>
      <c r="CS1058" s="229" t="str">
        <f aca="false">D1058</f>
        <v>3i</v>
      </c>
      <c r="CT1058" s="170" t="str">
        <f aca="false">CONCATENATE(CD1058," strain ",CM1058," ",CL1058,", partial cds")</f>
        <v>Hepatitis E virus strain WS08-031 ORF1, partial cds</v>
      </c>
    </row>
    <row r="1059" s="146" customFormat="true" ht="11.9" hidden="true" customHeight="true" outlineLevel="0" collapsed="false">
      <c r="A1059" s="154" t="s">
        <v>2613</v>
      </c>
      <c r="B1059" s="147" t="s">
        <v>2048</v>
      </c>
      <c r="C1059" s="243" t="n">
        <v>3</v>
      </c>
      <c r="D1059" s="149" t="s">
        <v>1890</v>
      </c>
      <c r="E1059" s="150" t="s">
        <v>949</v>
      </c>
      <c r="F1059" s="154" t="s">
        <v>2608</v>
      </c>
      <c r="G1059" s="212"/>
      <c r="H1059" s="146" t="s">
        <v>405</v>
      </c>
      <c r="I1059" s="153" t="s">
        <v>412</v>
      </c>
      <c r="J1059" s="146" t="s">
        <v>395</v>
      </c>
      <c r="K1059" s="155" t="s">
        <v>2050</v>
      </c>
      <c r="L1059" s="231" t="s">
        <v>2051</v>
      </c>
      <c r="M1059" s="157" t="s">
        <v>380</v>
      </c>
      <c r="N1059" s="158" t="s">
        <v>400</v>
      </c>
      <c r="O1059" s="160" t="n">
        <v>2008</v>
      </c>
      <c r="P1059" s="212"/>
      <c r="Q1059" s="212"/>
      <c r="R1059" s="146" t="s">
        <v>78</v>
      </c>
      <c r="T1059" s="215"/>
      <c r="U1059" s="215"/>
      <c r="V1059" s="209"/>
      <c r="W1059" s="217"/>
      <c r="X1059" s="209"/>
      <c r="Y1059" s="249" t="s">
        <v>1890</v>
      </c>
      <c r="Z1059" s="147"/>
      <c r="AA1059" s="216"/>
      <c r="AB1059" s="217"/>
      <c r="AC1059" s="217"/>
      <c r="AD1059" s="209"/>
      <c r="AE1059" s="164" t="s">
        <v>354</v>
      </c>
      <c r="AF1059" s="209"/>
      <c r="AG1059" s="218"/>
      <c r="AH1059" s="164" t="n">
        <v>4435</v>
      </c>
      <c r="AI1059" s="164" t="n">
        <v>4735</v>
      </c>
      <c r="AJ1059" s="219" t="n">
        <f aca="false">SeqEnd-SeqBeg+1</f>
        <v>301</v>
      </c>
      <c r="AK1059" s="220" t="n">
        <f aca="false">AND( SeqBeg&lt;=Beg  , End &lt;=SeqEnd )</f>
        <v>0</v>
      </c>
      <c r="AL1059" s="212"/>
      <c r="AM1059" s="212"/>
      <c r="AN1059" s="221" t="s">
        <v>382</v>
      </c>
      <c r="AO1059" s="147" t="s">
        <v>103</v>
      </c>
      <c r="AP1059" s="147" t="s">
        <v>103</v>
      </c>
      <c r="AQ1059" s="147" t="s">
        <v>103</v>
      </c>
      <c r="AR1059" s="147" t="s">
        <v>2614</v>
      </c>
      <c r="AS1059" s="147" t="s">
        <v>103</v>
      </c>
      <c r="AT1059" s="147" t="s">
        <v>103</v>
      </c>
      <c r="AV1059" s="212"/>
      <c r="AW1059" s="222" t="str">
        <f aca="false">HYPERLINK(CONCATENATE("http://www.ncbi.nlm.nih.gov/nuccore/",BM1059),BM1059)</f>
        <v>JQ807498</v>
      </c>
      <c r="AX1059" s="219" t="str">
        <f aca="false">CONCATENATE(D1059,IF(I1059="","",CONCATENATE(".",I1059)),IF(K1059="","",CONCATENATE(".",K1059)),IF(M1059="","",CONCATENATE(".",M1059)),IF(R1059="","",CONCATENATE(".",R1059)),IF(U1059="","","(*)"))</f>
        <v>3i.DEU.BW,SIG.wb.FLI</v>
      </c>
      <c r="AY1059" s="170" t="str">
        <f aca="false">CONCATENATE(BM1059,".",BN1059)</f>
        <v>JQ807498.WS08-020</v>
      </c>
      <c r="AZ1059" s="171" t="str">
        <f aca="false">IF(AV1059="",IF(ISNUMBER(FIND(".",A1059)),LEFT(A1059,FIND(".",A1059)-1),A1059),AV1059)</f>
        <v>JQ807498</v>
      </c>
      <c r="BA1059" s="171" t="str">
        <f aca="false">IF(ISNUMBER(FIND("-",AZ1059)),LEFT(AZ1059,FIND("-",AZ1059)-1),AZ1059)</f>
        <v>JQ807498</v>
      </c>
      <c r="BB1059" s="170" t="str">
        <f aca="false"> MEGAname &amp; "="</f>
        <v>JQ807498=</v>
      </c>
      <c r="BC1059" s="170" t="str">
        <f aca="false">Clear &amp; IF(span ,"Span","out")</f>
        <v>JQ807498=out</v>
      </c>
      <c r="BD1059" s="170" t="str">
        <f aca="false">Clear &amp; IF(span, IF(B1059=".","Selected",B1059),"out")</f>
        <v>JQ807498=out</v>
      </c>
      <c r="BE1059" s="170" t="str">
        <f aca="false">Clear &amp; Strain</f>
        <v>JQ807498=WS08-020</v>
      </c>
      <c r="BF1059" s="170" t="str">
        <f aca="false">CONCATENATE(A1059,"=",F1059,". ",AX1059,IF(AB1059="","",CONCATENATE(".",AB1059)))</f>
        <v>JQ807498=WS08-020. 3i.DEU.BW,SIG.wb.FLI</v>
      </c>
      <c r="BG1059" s="170" t="str">
        <f aca="false">CONCATENATE(A1059,"=",F1059,". ",AX1059)</f>
        <v>JQ807498=WS08-020. 3i.DEU.BW,SIG.wb.FLI</v>
      </c>
      <c r="BH1059" s="170" t="str">
        <f aca="false">CONCATENATE(A1059,"=",AX1059)</f>
        <v>JQ807498=3i.DEU.BW,SIG.wb.FLI</v>
      </c>
      <c r="BI1059" s="170" t="str">
        <f aca="false">CONCATENATE(A1059,"=",ComForSubtype,D1059)</f>
        <v>JQ807498=3i</v>
      </c>
      <c r="BJ1059" s="170" t="str">
        <f aca="false">CONCATENATE(A1059,"=",E1059)</f>
        <v>JQ807498=3chi</v>
      </c>
      <c r="BK1059" s="170" t="str">
        <f aca="false">CONCATENATE(A1059,"=",C1059)</f>
        <v>JQ807498=3</v>
      </c>
      <c r="BL1059" s="170" t="str">
        <f aca="false">CONCATENATE(D1059,"=")</f>
        <v>3i=</v>
      </c>
      <c r="BM1059" s="223" t="str">
        <f aca="false">IF(BA1059="XX","",BA1059)</f>
        <v>JQ807498</v>
      </c>
      <c r="BN1059" s="224" t="str">
        <f aca="false">CONCATENATE(IF(F1059="","",F1059),IF(G1059="","",CONCATENATE(" / ",G1059)))</f>
        <v>WS08-020</v>
      </c>
      <c r="BO1059" s="225" t="str">
        <f aca="false">AX1059</f>
        <v>3i.DEU.BW,SIG.wb.FLI</v>
      </c>
      <c r="BP1059" s="226" t="str">
        <f aca="false">IF(V1059="","",V1059)</f>
        <v/>
      </c>
      <c r="BQ1059" s="226" t="str">
        <f aca="false">IF(W1059="","",CONCATENATE(W1059,IF(LEFT(AO1059,1)="s","+","")))</f>
        <v/>
      </c>
      <c r="BR1059" s="226" t="str">
        <f aca="false">IF(X1059="","",CONCATENATE(X1059,IF(LEFT(AQ1059,1)="s","+","")))</f>
        <v/>
      </c>
      <c r="BS1059" s="226" t="str">
        <f aca="false">IF(Y1059="","",CONCATENATE(Y1059,IF(LEFT(AR1059,1)="s","+","")))</f>
        <v>3i</v>
      </c>
      <c r="BT1059" s="226" t="str">
        <f aca="false">IF(Z1059="","",CONCATENATE(Z1059,IF(LEFT(AS1059,1)="s","+","")))</f>
        <v/>
      </c>
      <c r="BU1059" s="227" t="str">
        <f aca="false">IF(AA1059="","",CONCATENATE(AA1059,IF(LEFT(AT1059,1)="s","+","")))</f>
        <v/>
      </c>
      <c r="BV1059" s="212"/>
      <c r="BW1059" s="177" t="s">
        <v>2615</v>
      </c>
      <c r="BX1059" s="170" t="str">
        <f aca="false">IF(BW1059&lt;&gt;"",IF(ISNUMBER(FIND("=",BW1059)),LEFT(BW1059,FIND("=",BW1059)-1),BW1059),BW1059)</f>
        <v>JQ807498</v>
      </c>
      <c r="BY1059" s="170" t="str">
        <f aca="false">IF(BW1059&lt;&gt;"",IF(ISNUMBER(FIND("=",BW1059)),RIGHT(BW1059,LEN(BW1059)-FIND("=",BW1059)),""),"")</f>
        <v>3i</v>
      </c>
      <c r="BZ1059" s="170" t="str">
        <f aca="false">IF(BX1059&lt;&gt;"",IF(ISNUMBER(FIND(".",BX1059)),LEFT(BX1059,FIND(".",BX1059)-1),BX1059),BX1059)</f>
        <v>JQ807498</v>
      </c>
      <c r="CA1059" s="170" t="str">
        <f aca="false">IF(BX1059&lt;&gt;"",IF(ISNUMBER(FIND(".",BX1059)),RIGHT(BX1059,LEN(BX1059)-FIND(".",BX1059)),""),"")</f>
        <v/>
      </c>
      <c r="CB1059" s="212"/>
      <c r="CC1059" s="170" t="str">
        <f aca="false">A1059</f>
        <v>JQ807498</v>
      </c>
      <c r="CD1059" s="178" t="s">
        <v>339</v>
      </c>
      <c r="CE1059" s="178" t="s">
        <v>340</v>
      </c>
      <c r="CF1059" s="178" t="s">
        <v>341</v>
      </c>
      <c r="CG1059" s="178" t="s">
        <v>592</v>
      </c>
      <c r="CH1059" s="359" t="s">
        <v>181</v>
      </c>
      <c r="CI1059" s="179" t="s">
        <v>182</v>
      </c>
      <c r="CJ1059" s="359" t="s">
        <v>187</v>
      </c>
      <c r="CK1059" s="179" t="s">
        <v>188</v>
      </c>
      <c r="CL1059" s="178" t="s">
        <v>2086</v>
      </c>
      <c r="CM1059" s="170" t="str">
        <f aca="false">F1059</f>
        <v>WS08-020</v>
      </c>
      <c r="CN1059" s="170" t="str">
        <f aca="false">IF(G1059="","",G1059)</f>
        <v/>
      </c>
      <c r="CO1059" s="170" t="str">
        <f aca="false">CONCATENATE(H1059,":",L1059)</f>
        <v>Germany:Baden-Wuerttemberg, Sigmaringen</v>
      </c>
      <c r="CP1059" s="170" t="str">
        <f aca="false">CONCATENATE(IF(Q1059="","",CONCATENATE(Q1059,"-")),IF(P1059="","",CONCATENATE(P1059,"-")),IF(O1059="","",O1059))</f>
        <v>2008</v>
      </c>
      <c r="CQ1059" s="170" t="str">
        <f aca="false">IF(N1059="","",N1059)</f>
        <v>serum</v>
      </c>
      <c r="CR1059" s="170" t="n">
        <f aca="false">C1059</f>
        <v>3</v>
      </c>
      <c r="CS1059" s="229" t="str">
        <f aca="false">D1059</f>
        <v>3i</v>
      </c>
      <c r="CT1059" s="170" t="str">
        <f aca="false">CONCATENATE(CD1059," strain ",CM1059," ",CL1059,", partial cds")</f>
        <v>Hepatitis E virus strain WS08-020 RNA-directed RNA polymerase gene, partial cds</v>
      </c>
    </row>
    <row r="1060" customFormat="false" ht="11.9" hidden="true" customHeight="true" outlineLevel="0" collapsed="false">
      <c r="A1060" s="208" t="s">
        <v>2616</v>
      </c>
      <c r="B1060" s="147" t="s">
        <v>2048</v>
      </c>
      <c r="C1060" s="243" t="n">
        <v>3</v>
      </c>
      <c r="D1060" s="149" t="s">
        <v>1890</v>
      </c>
      <c r="E1060" s="150" t="s">
        <v>949</v>
      </c>
      <c r="F1060" s="154" t="s">
        <v>2556</v>
      </c>
      <c r="G1060" s="221" t="s">
        <v>2580</v>
      </c>
      <c r="H1060" s="235" t="s">
        <v>405</v>
      </c>
      <c r="I1060" s="236" t="s">
        <v>412</v>
      </c>
      <c r="J1060" s="235" t="s">
        <v>395</v>
      </c>
      <c r="K1060" s="155" t="s">
        <v>2558</v>
      </c>
      <c r="L1060" s="231" t="s">
        <v>2559</v>
      </c>
      <c r="M1060" s="157" t="s">
        <v>380</v>
      </c>
      <c r="N1060" s="158" t="s">
        <v>362</v>
      </c>
      <c r="O1060" s="160" t="n">
        <v>2012</v>
      </c>
      <c r="P1060" s="160" t="s">
        <v>1967</v>
      </c>
      <c r="Q1060" s="160" t="n">
        <v>27</v>
      </c>
      <c r="R1060" s="212"/>
      <c r="S1060" s="212"/>
      <c r="T1060" s="215"/>
      <c r="U1060" s="215"/>
      <c r="V1060" s="209"/>
      <c r="W1060" s="217"/>
      <c r="X1060" s="209"/>
      <c r="Y1060" s="249" t="s">
        <v>1890</v>
      </c>
      <c r="Z1060" s="209"/>
      <c r="AA1060" s="216"/>
      <c r="AB1060" s="217"/>
      <c r="AC1060" s="217"/>
      <c r="AD1060" s="209"/>
      <c r="AE1060" s="164" t="s">
        <v>354</v>
      </c>
      <c r="AF1060" s="209"/>
      <c r="AG1060" s="218"/>
      <c r="AH1060" s="164" t="n">
        <v>4506</v>
      </c>
      <c r="AI1060" s="164" t="n">
        <v>4803</v>
      </c>
      <c r="AJ1060" s="219" t="n">
        <f aca="false">SeqEnd-SeqBeg+1</f>
        <v>298</v>
      </c>
      <c r="AK1060" s="220" t="n">
        <f aca="false">AND( SeqBeg&lt;=Beg  , End &lt;=SeqEnd )</f>
        <v>0</v>
      </c>
      <c r="AN1060" s="221"/>
      <c r="AO1060" s="147" t="s">
        <v>103</v>
      </c>
      <c r="AP1060" s="147" t="s">
        <v>103</v>
      </c>
      <c r="AQ1060" s="147" t="s">
        <v>103</v>
      </c>
      <c r="AR1060" s="212"/>
      <c r="AS1060" s="147" t="s">
        <v>103</v>
      </c>
      <c r="AT1060" s="147" t="s">
        <v>103</v>
      </c>
      <c r="AU1060" s="212"/>
      <c r="AW1060" s="222" t="str">
        <f aca="false">HYPERLINK(CONCATENATE("http://www.ncbi.nlm.nih.gov/nuccore/",BM1060),BM1060)</f>
        <v>WS5</v>
      </c>
      <c r="AX1060" s="219" t="str">
        <f aca="false">CONCATENATE(D1060,IF(I1060="","",CONCATENATE(".",I1060)),IF(K1060="","",CONCATENATE(".",K1060)),IF(M1060="","",CONCATENATE(".",M1060)),IF(R1060="","",CONCATENATE(".",R1060)),IF(U1060="","","(*)"))</f>
        <v>3i.DEU.MV,Riems.wb</v>
      </c>
      <c r="AY1060" s="170" t="str">
        <f aca="false">CONCATENATE(BM1060,".",BN1060)</f>
        <v>WS5.Riems / WS5.feb27.K</v>
      </c>
      <c r="AZ1060" s="171" t="str">
        <f aca="false">IF(AV1060="",IF(ISNUMBER(FIND(".",A1060)),LEFT(A1060,FIND(".",A1060)-1),A1060),AV1060)</f>
        <v>WS5-FLI</v>
      </c>
      <c r="BA1060" s="171" t="str">
        <f aca="false">IF(ISNUMBER(FIND("-",AZ1060)),LEFT(AZ1060,FIND("-",AZ1060)-1),AZ1060)</f>
        <v>WS5</v>
      </c>
      <c r="BB1060" s="170" t="str">
        <f aca="false"> MEGAname &amp; "="</f>
        <v>WS5-FLI.feb27.K.RdRp.280nt=</v>
      </c>
      <c r="BC1060" s="170" t="str">
        <f aca="false">Clear &amp; IF(span ,"Span","out")</f>
        <v>WS5-FLI.feb27.K.RdRp.280nt=out</v>
      </c>
      <c r="BD1060" s="170" t="str">
        <f aca="false">Clear &amp; IF(span, IF(B1060=".","Selected",B1060),"out")</f>
        <v>WS5-FLI.feb27.K.RdRp.280nt=out</v>
      </c>
      <c r="BE1060" s="170" t="str">
        <f aca="false">Clear &amp; Strain</f>
        <v>WS5-FLI.feb27.K.RdRp.280nt=Riems</v>
      </c>
      <c r="BF1060" s="170" t="str">
        <f aca="false">CONCATENATE(A1060,"=",F1060,". ",AX1060,IF(AB1060="","",CONCATENATE(".",AB1060)))</f>
        <v>WS5-FLI.feb27.K.RdRp.280nt=Riems. 3i.DEU.MV,Riems.wb</v>
      </c>
      <c r="BG1060" s="170" t="str">
        <f aca="false">CONCATENATE(A1060,"=",F1060,". ",AX1060)</f>
        <v>WS5-FLI.feb27.K.RdRp.280nt=Riems. 3i.DEU.MV,Riems.wb</v>
      </c>
      <c r="BH1060" s="170" t="str">
        <f aca="false">CONCATENATE(A1060,"=",AX1060)</f>
        <v>WS5-FLI.feb27.K.RdRp.280nt=3i.DEU.MV,Riems.wb</v>
      </c>
      <c r="BI1060" s="170" t="str">
        <f aca="false">CONCATENATE(A1060,"=",ComForSubtype,D1060)</f>
        <v>WS5-FLI.feb27.K.RdRp.280nt=3i</v>
      </c>
      <c r="BJ1060" s="170" t="str">
        <f aca="false">CONCATENATE(A1060,"=",E1060)</f>
        <v>WS5-FLI.feb27.K.RdRp.280nt=3chi</v>
      </c>
      <c r="BK1060" s="170" t="str">
        <f aca="false">CONCATENATE(A1060,"=",C1060)</f>
        <v>WS5-FLI.feb27.K.RdRp.280nt=3</v>
      </c>
      <c r="BL1060" s="170" t="str">
        <f aca="false">CONCATENATE(D1060,"=")</f>
        <v>3i=</v>
      </c>
      <c r="BM1060" s="223" t="str">
        <f aca="false">IF(BA1060="XX","",BA1060)</f>
        <v>WS5</v>
      </c>
      <c r="BN1060" s="224" t="str">
        <f aca="false">CONCATENATE(IF(F1060="","",F1060),IF(G1060="","",CONCATENATE(" / ",G1060)))</f>
        <v>Riems / WS5.feb27.K</v>
      </c>
      <c r="BO1060" s="225" t="str">
        <f aca="false">AX1060</f>
        <v>3i.DEU.MV,Riems.wb</v>
      </c>
      <c r="BP1060" s="226" t="str">
        <f aca="false">IF(V1060="","",V1060)</f>
        <v/>
      </c>
      <c r="BQ1060" s="226" t="str">
        <f aca="false">IF(W1060="","",CONCATENATE(W1060,IF(LEFT(AO1060,1)="s","+","")))</f>
        <v/>
      </c>
      <c r="BR1060" s="226" t="str">
        <f aca="false">IF(X1060="","",CONCATENATE(X1060,IF(LEFT(AQ1060,1)="s","+","")))</f>
        <v/>
      </c>
      <c r="BS1060" s="226" t="str">
        <f aca="false">IF(Y1060="","",CONCATENATE(Y1060,IF(LEFT(AR1060,1)="s","+","")))</f>
        <v>3i</v>
      </c>
      <c r="BT1060" s="226" t="str">
        <f aca="false">IF(Z1060="","",CONCATENATE(Z1060,IF(LEFT(AS1060,1)="s","+","")))</f>
        <v/>
      </c>
      <c r="BU1060" s="227" t="str">
        <f aca="false">IF(AA1060="","",CONCATENATE(AA1060,IF(LEFT(AT1060,1)="s","+","")))</f>
        <v/>
      </c>
      <c r="BW1060" s="177" t="s">
        <v>2617</v>
      </c>
      <c r="BX1060" s="170" t="str">
        <f aca="false">IF(BW1060&lt;&gt;"",IF(ISNUMBER(FIND("=",BW1060)),LEFT(BW1060,FIND("=",BW1060)-1),BW1060),BW1060)</f>
        <v>WS5-FLI.feb27.K.RdRp.280nt</v>
      </c>
      <c r="BY1060" s="170" t="str">
        <f aca="false">IF(BW1060&lt;&gt;"",IF(ISNUMBER(FIND("=",BW1060)),RIGHT(BW1060,LEN(BW1060)-FIND("=",BW1060)),""),"")</f>
        <v>3i</v>
      </c>
      <c r="BZ1060" s="170" t="str">
        <f aca="false">IF(BX1060&lt;&gt;"",IF(ISNUMBER(FIND(".",BX1060)),LEFT(BX1060,FIND(".",BX1060)-1),BX1060),BX1060)</f>
        <v>WS5-FLI</v>
      </c>
      <c r="CA1060" s="170" t="str">
        <f aca="false">IF(BX1060&lt;&gt;"",IF(ISNUMBER(FIND(".",BX1060)),RIGHT(BX1060,LEN(BX1060)-FIND(".",BX1060)),""),"")</f>
        <v>feb27.K.RdRp.280nt</v>
      </c>
      <c r="CC1060" s="170" t="str">
        <f aca="false">A1060</f>
        <v>WS5-FLI.feb27.K.RdRp.280nt</v>
      </c>
      <c r="CD1060" s="178" t="s">
        <v>339</v>
      </c>
      <c r="CE1060" s="178" t="s">
        <v>340</v>
      </c>
      <c r="CF1060" s="178" t="s">
        <v>341</v>
      </c>
      <c r="CG1060" s="178" t="s">
        <v>592</v>
      </c>
      <c r="CH1060" s="359" t="s">
        <v>2082</v>
      </c>
      <c r="CI1060" s="179" t="s">
        <v>2083</v>
      </c>
      <c r="CJ1060" s="359" t="s">
        <v>2084</v>
      </c>
      <c r="CK1060" s="179" t="s">
        <v>2085</v>
      </c>
      <c r="CL1060" s="178" t="s">
        <v>2618</v>
      </c>
      <c r="CM1060" s="170" t="str">
        <f aca="false">F1060</f>
        <v>Riems</v>
      </c>
      <c r="CN1060" s="170" t="str">
        <f aca="false">IF(G1060="","",G1060)</f>
        <v>WS5.feb27.K</v>
      </c>
      <c r="CO1060" s="170" t="str">
        <f aca="false">CONCATENATE(H1060,":",L1060)</f>
        <v>Germany:Mecklenburg-Vorpommern, Riems</v>
      </c>
      <c r="CP1060" s="170" t="str">
        <f aca="false">CONCATENATE(IF(Q1060="","",CONCATENATE(Q1060,"-")),IF(P1060="","",CONCATENATE(P1060,"-")),IF(O1060="","",O1060))</f>
        <v>27-Feb-2012</v>
      </c>
      <c r="CQ1060" s="170" t="str">
        <f aca="false">IF(N1060="","",N1060)</f>
        <v>feces</v>
      </c>
      <c r="CR1060" s="170" t="n">
        <f aca="false">C1060</f>
        <v>3</v>
      </c>
      <c r="CS1060" s="229" t="str">
        <f aca="false">D1060</f>
        <v>3i</v>
      </c>
      <c r="CT1060" s="170" t="str">
        <f aca="false">CONCATENATE(CD1060," strain ",CM1060," ",CL1060,", partial cds")</f>
        <v>Hepatitis E virus strain Riems RNA-directed RNA polymerase, partial cds</v>
      </c>
    </row>
    <row r="1061" customFormat="false" ht="11.9" hidden="true" customHeight="true" outlineLevel="0" collapsed="false">
      <c r="A1061" s="208" t="s">
        <v>2619</v>
      </c>
      <c r="B1061" s="147" t="s">
        <v>2048</v>
      </c>
      <c r="C1061" s="243" t="n">
        <v>3</v>
      </c>
      <c r="D1061" s="149" t="s">
        <v>1890</v>
      </c>
      <c r="E1061" s="150" t="s">
        <v>949</v>
      </c>
      <c r="F1061" s="154" t="s">
        <v>2556</v>
      </c>
      <c r="G1061" s="221" t="s">
        <v>2584</v>
      </c>
      <c r="H1061" s="146" t="s">
        <v>405</v>
      </c>
      <c r="I1061" s="153" t="s">
        <v>412</v>
      </c>
      <c r="J1061" s="146" t="s">
        <v>395</v>
      </c>
      <c r="K1061" s="155" t="s">
        <v>2558</v>
      </c>
      <c r="L1061" s="231" t="s">
        <v>2559</v>
      </c>
      <c r="M1061" s="157" t="s">
        <v>380</v>
      </c>
      <c r="N1061" s="158" t="s">
        <v>362</v>
      </c>
      <c r="O1061" s="160" t="n">
        <v>2012</v>
      </c>
      <c r="P1061" s="160" t="s">
        <v>1967</v>
      </c>
      <c r="Q1061" s="160" t="n">
        <v>7</v>
      </c>
      <c r="R1061" s="237" t="s">
        <v>78</v>
      </c>
      <c r="S1061" s="237"/>
      <c r="T1061" s="215"/>
      <c r="U1061" s="215"/>
      <c r="V1061" s="209"/>
      <c r="W1061" s="217"/>
      <c r="X1061" s="147"/>
      <c r="Y1061" s="249" t="s">
        <v>1890</v>
      </c>
      <c r="Z1061" s="209"/>
      <c r="AA1061" s="216"/>
      <c r="AB1061" s="217"/>
      <c r="AC1061" s="217"/>
      <c r="AD1061" s="209"/>
      <c r="AE1061" s="164" t="s">
        <v>354</v>
      </c>
      <c r="AF1061" s="209"/>
      <c r="AG1061" s="218"/>
      <c r="AH1061" s="164" t="n">
        <v>4506</v>
      </c>
      <c r="AI1061" s="164" t="n">
        <v>4803</v>
      </c>
      <c r="AJ1061" s="219" t="n">
        <f aca="false">SeqEnd-SeqBeg+1</f>
        <v>298</v>
      </c>
      <c r="AK1061" s="220" t="n">
        <f aca="false">AND( SeqBeg&lt;=Beg  , End &lt;=SeqEnd )</f>
        <v>0</v>
      </c>
      <c r="AN1061" s="221"/>
      <c r="AO1061" s="147" t="s">
        <v>103</v>
      </c>
      <c r="AP1061" s="147" t="s">
        <v>103</v>
      </c>
      <c r="AQ1061" s="147" t="s">
        <v>103</v>
      </c>
      <c r="AR1061" s="212"/>
      <c r="AS1061" s="147" t="s">
        <v>103</v>
      </c>
      <c r="AT1061" s="147" t="s">
        <v>103</v>
      </c>
      <c r="AU1061" s="212"/>
      <c r="AW1061" s="222" t="str">
        <f aca="false">HYPERLINK(CONCATENATE("http://www.ncbi.nlm.nih.gov/nuccore/",BM1061),BM1061)</f>
        <v>WS9</v>
      </c>
      <c r="AX1061" s="219" t="str">
        <f aca="false">CONCATENATE(D1061,IF(I1061="","",CONCATENATE(".",I1061)),IF(K1061="","",CONCATENATE(".",K1061)),IF(M1061="","",CONCATENATE(".",M1061)),IF(R1061="","",CONCATENATE(".",R1061)),IF(U1061="","","(*)"))</f>
        <v>3i.DEU.MV,Riems.wb.FLI</v>
      </c>
      <c r="AY1061" s="170" t="str">
        <f aca="false">CONCATENATE(BM1061,".",BN1061)</f>
        <v>WS9.Riems / WS9.feb07.K</v>
      </c>
      <c r="AZ1061" s="171" t="str">
        <f aca="false">IF(AV1061="",IF(ISNUMBER(FIND(".",A1061)),LEFT(A1061,FIND(".",A1061)-1),A1061),AV1061)</f>
        <v>WS9-FLI</v>
      </c>
      <c r="BA1061" s="171" t="str">
        <f aca="false">IF(ISNUMBER(FIND("-",AZ1061)),LEFT(AZ1061,FIND("-",AZ1061)-1),AZ1061)</f>
        <v>WS9</v>
      </c>
      <c r="BB1061" s="170" t="str">
        <f aca="false"> MEGAname &amp; "="</f>
        <v>WS9-FLI.feb07.K.RdRp.280nt=</v>
      </c>
      <c r="BC1061" s="170" t="str">
        <f aca="false">Clear &amp; IF(span ,"Span","out")</f>
        <v>WS9-FLI.feb07.K.RdRp.280nt=out</v>
      </c>
      <c r="BD1061" s="170" t="str">
        <f aca="false">Clear &amp; IF(span, IF(B1061=".","Selected",B1061),"out")</f>
        <v>WS9-FLI.feb07.K.RdRp.280nt=out</v>
      </c>
      <c r="BE1061" s="170" t="str">
        <f aca="false">Clear &amp; Strain</f>
        <v>WS9-FLI.feb07.K.RdRp.280nt=Riems</v>
      </c>
      <c r="BF1061" s="170" t="str">
        <f aca="false">CONCATENATE(A1061,"=",F1061,". ",AX1061,IF(AB1061="","",CONCATENATE(".",AB1061)))</f>
        <v>WS9-FLI.feb07.K.RdRp.280nt=Riems. 3i.DEU.MV,Riems.wb.FLI</v>
      </c>
      <c r="BG1061" s="170" t="str">
        <f aca="false">CONCATENATE(A1061,"=",F1061,". ",AX1061)</f>
        <v>WS9-FLI.feb07.K.RdRp.280nt=Riems. 3i.DEU.MV,Riems.wb.FLI</v>
      </c>
      <c r="BH1061" s="170" t="str">
        <f aca="false">CONCATENATE(A1061,"=",AX1061)</f>
        <v>WS9-FLI.feb07.K.RdRp.280nt=3i.DEU.MV,Riems.wb.FLI</v>
      </c>
      <c r="BI1061" s="170" t="str">
        <f aca="false">CONCATENATE(A1061,"=",ComForSubtype,D1061)</f>
        <v>WS9-FLI.feb07.K.RdRp.280nt=3i</v>
      </c>
      <c r="BJ1061" s="170" t="str">
        <f aca="false">CONCATENATE(A1061,"=",E1061)</f>
        <v>WS9-FLI.feb07.K.RdRp.280nt=3chi</v>
      </c>
      <c r="BK1061" s="170" t="str">
        <f aca="false">CONCATENATE(A1061,"=",C1061)</f>
        <v>WS9-FLI.feb07.K.RdRp.280nt=3</v>
      </c>
      <c r="BL1061" s="170" t="str">
        <f aca="false">CONCATENATE(D1061,"=")</f>
        <v>3i=</v>
      </c>
      <c r="BM1061" s="223" t="str">
        <f aca="false">IF(BA1061="XX","",BA1061)</f>
        <v>WS9</v>
      </c>
      <c r="BN1061" s="224" t="str">
        <f aca="false">CONCATENATE(IF(F1061="","",F1061),IF(G1061="","",CONCATENATE(" / ",G1061)))</f>
        <v>Riems / WS9.feb07.K</v>
      </c>
      <c r="BO1061" s="225" t="str">
        <f aca="false">AX1061</f>
        <v>3i.DEU.MV,Riems.wb.FLI</v>
      </c>
      <c r="BP1061" s="226" t="str">
        <f aca="false">IF(V1061="","",V1061)</f>
        <v/>
      </c>
      <c r="BQ1061" s="226" t="str">
        <f aca="false">IF(W1061="","",CONCATENATE(W1061,IF(LEFT(AO1061,1)="s","+","")))</f>
        <v/>
      </c>
      <c r="BR1061" s="226" t="str">
        <f aca="false">IF(X1061="","",CONCATENATE(X1061,IF(LEFT(AQ1061,1)="s","+","")))</f>
        <v/>
      </c>
      <c r="BS1061" s="226" t="str">
        <f aca="false">IF(Y1061="","",CONCATENATE(Y1061,IF(LEFT(AR1061,1)="s","+","")))</f>
        <v>3i</v>
      </c>
      <c r="BT1061" s="226" t="str">
        <f aca="false">IF(Z1061="","",CONCATENATE(Z1061,IF(LEFT(AS1061,1)="s","+","")))</f>
        <v/>
      </c>
      <c r="BU1061" s="227" t="str">
        <f aca="false">IF(AA1061="","",CONCATENATE(AA1061,IF(LEFT(AT1061,1)="s","+","")))</f>
        <v/>
      </c>
      <c r="BW1061" s="177" t="s">
        <v>2620</v>
      </c>
      <c r="BX1061" s="170" t="str">
        <f aca="false">IF(BW1061&lt;&gt;"",IF(ISNUMBER(FIND("=",BW1061)),LEFT(BW1061,FIND("=",BW1061)-1),BW1061),BW1061)</f>
        <v>WS9-FLI.feb07.K.RdRp.280nt</v>
      </c>
      <c r="BY1061" s="170" t="str">
        <f aca="false">IF(BW1061&lt;&gt;"",IF(ISNUMBER(FIND("=",BW1061)),RIGHT(BW1061,LEN(BW1061)-FIND("=",BW1061)),""),"")</f>
        <v>3i</v>
      </c>
      <c r="BZ1061" s="170" t="str">
        <f aca="false">IF(BX1061&lt;&gt;"",IF(ISNUMBER(FIND(".",BX1061)),LEFT(BX1061,FIND(".",BX1061)-1),BX1061),BX1061)</f>
        <v>WS9-FLI</v>
      </c>
      <c r="CA1061" s="170" t="str">
        <f aca="false">IF(BX1061&lt;&gt;"",IF(ISNUMBER(FIND(".",BX1061)),RIGHT(BX1061,LEN(BX1061)-FIND(".",BX1061)),""),"")</f>
        <v>feb07.K.RdRp.280nt</v>
      </c>
      <c r="CC1061" s="170" t="str">
        <f aca="false">A1061</f>
        <v>WS9-FLI.feb07.K.RdRp.280nt</v>
      </c>
      <c r="CD1061" s="178" t="s">
        <v>339</v>
      </c>
      <c r="CE1061" s="178" t="s">
        <v>340</v>
      </c>
      <c r="CF1061" s="178" t="s">
        <v>341</v>
      </c>
      <c r="CG1061" s="178" t="s">
        <v>592</v>
      </c>
      <c r="CH1061" s="359" t="s">
        <v>2082</v>
      </c>
      <c r="CI1061" s="179" t="s">
        <v>2083</v>
      </c>
      <c r="CJ1061" s="359" t="s">
        <v>2084</v>
      </c>
      <c r="CK1061" s="179" t="s">
        <v>2085</v>
      </c>
      <c r="CL1061" s="178" t="s">
        <v>2618</v>
      </c>
      <c r="CM1061" s="170" t="str">
        <f aca="false">F1061</f>
        <v>Riems</v>
      </c>
      <c r="CN1061" s="170" t="str">
        <f aca="false">IF(G1061="","",G1061)</f>
        <v>WS9.feb07.K</v>
      </c>
      <c r="CO1061" s="170" t="str">
        <f aca="false">CONCATENATE(H1061,":",L1061)</f>
        <v>Germany:Mecklenburg-Vorpommern, Riems</v>
      </c>
      <c r="CP1061" s="170" t="str">
        <f aca="false">CONCATENATE(IF(Q1061="","",CONCATENATE(Q1061,"-")),IF(P1061="","",CONCATENATE(P1061,"-")),IF(O1061="","",O1061))</f>
        <v>7-Feb-2012</v>
      </c>
      <c r="CQ1061" s="170" t="str">
        <f aca="false">IF(N1061="","",N1061)</f>
        <v>feces</v>
      </c>
      <c r="CR1061" s="170" t="n">
        <f aca="false">C1061</f>
        <v>3</v>
      </c>
      <c r="CS1061" s="229" t="str">
        <f aca="false">D1061</f>
        <v>3i</v>
      </c>
      <c r="CT1061" s="170" t="str">
        <f aca="false">CONCATENATE(CD1061," strain ",CM1061," ",CL1061,", partial cds")</f>
        <v>Hepatitis E virus strain Riems RNA-directed RNA polymerase, partial cds</v>
      </c>
    </row>
    <row r="1062" s="146" customFormat="true" ht="11.9" hidden="true" customHeight="true" outlineLevel="0" collapsed="false">
      <c r="A1062" s="154" t="s">
        <v>2621</v>
      </c>
      <c r="B1062" s="147" t="s">
        <v>2048</v>
      </c>
      <c r="C1062" s="243" t="n">
        <v>3</v>
      </c>
      <c r="D1062" s="149" t="s">
        <v>1890</v>
      </c>
      <c r="E1062" s="150" t="s">
        <v>949</v>
      </c>
      <c r="F1062" s="154" t="s">
        <v>2611</v>
      </c>
      <c r="G1062" s="212"/>
      <c r="H1062" s="146" t="s">
        <v>405</v>
      </c>
      <c r="I1062" s="153" t="s">
        <v>412</v>
      </c>
      <c r="J1062" s="146" t="s">
        <v>395</v>
      </c>
      <c r="K1062" s="155" t="s">
        <v>2050</v>
      </c>
      <c r="L1062" s="231" t="s">
        <v>2051</v>
      </c>
      <c r="M1062" s="157" t="s">
        <v>380</v>
      </c>
      <c r="N1062" s="158" t="s">
        <v>400</v>
      </c>
      <c r="O1062" s="160" t="n">
        <v>2008</v>
      </c>
      <c r="P1062" s="212"/>
      <c r="Q1062" s="212"/>
      <c r="R1062" s="146" t="s">
        <v>78</v>
      </c>
      <c r="T1062" s="215"/>
      <c r="U1062" s="215"/>
      <c r="V1062" s="209"/>
      <c r="W1062" s="217"/>
      <c r="X1062" s="209"/>
      <c r="Y1062" s="150" t="s">
        <v>1890</v>
      </c>
      <c r="Z1062" s="209"/>
      <c r="AA1062" s="216"/>
      <c r="AB1062" s="217"/>
      <c r="AC1062" s="217"/>
      <c r="AD1062" s="209"/>
      <c r="AE1062" s="164" t="s">
        <v>354</v>
      </c>
      <c r="AF1062" s="209"/>
      <c r="AG1062" s="218"/>
      <c r="AH1062" s="164" t="n">
        <v>4506</v>
      </c>
      <c r="AI1062" s="164" t="n">
        <v>4803</v>
      </c>
      <c r="AJ1062" s="219" t="n">
        <f aca="false">SeqEnd-SeqBeg+1</f>
        <v>298</v>
      </c>
      <c r="AK1062" s="220" t="n">
        <f aca="false">AND( SeqBeg&lt;=Beg  , End &lt;=SeqEnd )</f>
        <v>0</v>
      </c>
      <c r="AL1062" s="212"/>
      <c r="AM1062" s="212"/>
      <c r="AN1062" s="221" t="s">
        <v>382</v>
      </c>
      <c r="AO1062" s="147" t="s">
        <v>103</v>
      </c>
      <c r="AP1062" s="147" t="s">
        <v>103</v>
      </c>
      <c r="AQ1062" s="147" t="s">
        <v>103</v>
      </c>
      <c r="AR1062" s="147" t="s">
        <v>408</v>
      </c>
      <c r="AS1062" s="147" t="s">
        <v>103</v>
      </c>
      <c r="AT1062" s="147" t="s">
        <v>103</v>
      </c>
      <c r="AV1062" s="212"/>
      <c r="AW1062" s="222" t="str">
        <f aca="false">HYPERLINK(CONCATENATE("http://www.ncbi.nlm.nih.gov/nuccore/",BM1062),BM1062)</f>
        <v>JQ807501</v>
      </c>
      <c r="AX1062" s="219" t="str">
        <f aca="false">CONCATENATE(D1062,IF(I1062="","",CONCATENATE(".",I1062)),IF(K1062="","",CONCATENATE(".",K1062)),IF(M1062="","",CONCATENATE(".",M1062)),IF(R1062="","",CONCATENATE(".",R1062)),IF(U1062="","","(*)"))</f>
        <v>3i.DEU.BW,SIG.wb.FLI</v>
      </c>
      <c r="AY1062" s="170" t="str">
        <f aca="false">CONCATENATE(BM1062,".",BN1062)</f>
        <v>JQ807501.WS08-031</v>
      </c>
      <c r="AZ1062" s="171" t="str">
        <f aca="false">IF(AV1062="",IF(ISNUMBER(FIND(".",A1062)),LEFT(A1062,FIND(".",A1062)-1),A1062),AV1062)</f>
        <v>JQ807501</v>
      </c>
      <c r="BA1062" s="171" t="str">
        <f aca="false">IF(ISNUMBER(FIND("-",AZ1062)),LEFT(AZ1062,FIND("-",AZ1062)-1),AZ1062)</f>
        <v>JQ807501</v>
      </c>
      <c r="BB1062" s="170" t="str">
        <f aca="false"> MEGAname &amp; "="</f>
        <v>JQ807501=</v>
      </c>
      <c r="BC1062" s="170" t="str">
        <f aca="false">Clear &amp; IF(span ,"Span","out")</f>
        <v>JQ807501=out</v>
      </c>
      <c r="BD1062" s="170" t="str">
        <f aca="false">Clear &amp; IF(span, IF(B1062=".","Selected",B1062),"out")</f>
        <v>JQ807501=out</v>
      </c>
      <c r="BE1062" s="170" t="str">
        <f aca="false">Clear &amp; Strain</f>
        <v>JQ807501=WS08-031</v>
      </c>
      <c r="BF1062" s="170" t="str">
        <f aca="false">CONCATENATE(A1062,"=",F1062,". ",AX1062,IF(AB1062="","",CONCATENATE(".",AB1062)))</f>
        <v>JQ807501=WS08-031. 3i.DEU.BW,SIG.wb.FLI</v>
      </c>
      <c r="BG1062" s="170" t="str">
        <f aca="false">CONCATENATE(A1062,"=",F1062,". ",AX1062)</f>
        <v>JQ807501=WS08-031. 3i.DEU.BW,SIG.wb.FLI</v>
      </c>
      <c r="BH1062" s="170" t="str">
        <f aca="false">CONCATENATE(A1062,"=",AX1062)</f>
        <v>JQ807501=3i.DEU.BW,SIG.wb.FLI</v>
      </c>
      <c r="BI1062" s="170" t="str">
        <f aca="false">CONCATENATE(A1062,"=",ComForSubtype,D1062)</f>
        <v>JQ807501=3i</v>
      </c>
      <c r="BJ1062" s="170" t="str">
        <f aca="false">CONCATENATE(A1062,"=",E1062)</f>
        <v>JQ807501=3chi</v>
      </c>
      <c r="BK1062" s="170" t="str">
        <f aca="false">CONCATENATE(A1062,"=",C1062)</f>
        <v>JQ807501=3</v>
      </c>
      <c r="BL1062" s="170" t="str">
        <f aca="false">CONCATENATE(D1062,"=")</f>
        <v>3i=</v>
      </c>
      <c r="BM1062" s="223" t="str">
        <f aca="false">IF(BA1062="XX","",BA1062)</f>
        <v>JQ807501</v>
      </c>
      <c r="BN1062" s="224" t="str">
        <f aca="false">CONCATENATE(IF(F1062="","",F1062),IF(G1062="","",CONCATENATE(" / ",G1062)))</f>
        <v>WS08-031</v>
      </c>
      <c r="BO1062" s="225" t="str">
        <f aca="false">AX1062</f>
        <v>3i.DEU.BW,SIG.wb.FLI</v>
      </c>
      <c r="BP1062" s="226" t="str">
        <f aca="false">IF(V1062="","",V1062)</f>
        <v/>
      </c>
      <c r="BQ1062" s="226" t="str">
        <f aca="false">IF(W1062="","",CONCATENATE(W1062,IF(LEFT(AO1062,1)="s","+","")))</f>
        <v/>
      </c>
      <c r="BR1062" s="226" t="str">
        <f aca="false">IF(X1062="","",CONCATENATE(X1062,IF(LEFT(AQ1062,1)="s","+","")))</f>
        <v/>
      </c>
      <c r="BS1062" s="226" t="str">
        <f aca="false">IF(Y1062="","",CONCATENATE(Y1062,IF(LEFT(AR1062,1)="s","+","")))</f>
        <v>3i+</v>
      </c>
      <c r="BT1062" s="226" t="str">
        <f aca="false">IF(Z1062="","",CONCATENATE(Z1062,IF(LEFT(AS1062,1)="s","+","")))</f>
        <v/>
      </c>
      <c r="BU1062" s="227" t="str">
        <f aca="false">IF(AA1062="","",CONCATENATE(AA1062,IF(LEFT(AT1062,1)="s","+","")))</f>
        <v/>
      </c>
      <c r="BV1062" s="212"/>
      <c r="BW1062" s="177" t="s">
        <v>2622</v>
      </c>
      <c r="BX1062" s="170" t="str">
        <f aca="false">IF(BW1062&lt;&gt;"",IF(ISNUMBER(FIND("=",BW1062)),LEFT(BW1062,FIND("=",BW1062)-1),BW1062),BW1062)</f>
        <v>JQ807501</v>
      </c>
      <c r="BY1062" s="170" t="str">
        <f aca="false">IF(BW1062&lt;&gt;"",IF(ISNUMBER(FIND("=",BW1062)),RIGHT(BW1062,LEN(BW1062)-FIND("=",BW1062)),""),"")</f>
        <v>3i</v>
      </c>
      <c r="BZ1062" s="170" t="str">
        <f aca="false">IF(BX1062&lt;&gt;"",IF(ISNUMBER(FIND(".",BX1062)),LEFT(BX1062,FIND(".",BX1062)-1),BX1062),BX1062)</f>
        <v>JQ807501</v>
      </c>
      <c r="CA1062" s="170" t="str">
        <f aca="false">IF(BX1062&lt;&gt;"",IF(ISNUMBER(FIND(".",BX1062)),RIGHT(BX1062,LEN(BX1062)-FIND(".",BX1062)),""),"")</f>
        <v/>
      </c>
      <c r="CB1062" s="212"/>
      <c r="CC1062" s="170" t="str">
        <f aca="false">A1062</f>
        <v>JQ807501</v>
      </c>
      <c r="CD1062" s="178" t="s">
        <v>339</v>
      </c>
      <c r="CE1062" s="178" t="s">
        <v>340</v>
      </c>
      <c r="CF1062" s="178" t="s">
        <v>341</v>
      </c>
      <c r="CG1062" s="178" t="s">
        <v>592</v>
      </c>
      <c r="CH1062" s="359" t="s">
        <v>2082</v>
      </c>
      <c r="CI1062" s="179" t="s">
        <v>2083</v>
      </c>
      <c r="CJ1062" s="359" t="s">
        <v>2084</v>
      </c>
      <c r="CK1062" s="179" t="s">
        <v>2085</v>
      </c>
      <c r="CL1062" s="178" t="s">
        <v>2086</v>
      </c>
      <c r="CM1062" s="170" t="str">
        <f aca="false">F1062</f>
        <v>WS08-031</v>
      </c>
      <c r="CN1062" s="170" t="str">
        <f aca="false">IF(G1062="","",G1062)</f>
        <v/>
      </c>
      <c r="CO1062" s="170" t="str">
        <f aca="false">CONCATENATE(H1062,":",L1062)</f>
        <v>Germany:Baden-Wuerttemberg, Sigmaringen</v>
      </c>
      <c r="CP1062" s="170" t="str">
        <f aca="false">CONCATENATE(IF(Q1062="","",CONCATENATE(Q1062,"-")),IF(P1062="","",CONCATENATE(P1062,"-")),IF(O1062="","",O1062))</f>
        <v>2008</v>
      </c>
      <c r="CQ1062" s="170" t="str">
        <f aca="false">IF(N1062="","",N1062)</f>
        <v>serum</v>
      </c>
      <c r="CR1062" s="170" t="n">
        <f aca="false">C1062</f>
        <v>3</v>
      </c>
      <c r="CS1062" s="229" t="str">
        <f aca="false">D1062</f>
        <v>3i</v>
      </c>
      <c r="CT1062" s="170" t="str">
        <f aca="false">CONCATENATE(CD1062," strain ",CM1062," ",CL1062,", partial cds")</f>
        <v>Hepatitis E virus strain WS08-031 RNA-directed RNA polymerase gene, partial cds</v>
      </c>
    </row>
    <row r="1063" customFormat="false" ht="11.9" hidden="false" customHeight="true" outlineLevel="0" collapsed="false">
      <c r="A1063" s="154" t="s">
        <v>2623</v>
      </c>
      <c r="B1063" s="147" t="n">
        <v>3</v>
      </c>
      <c r="C1063" s="243" t="n">
        <v>3</v>
      </c>
      <c r="D1063" s="149" t="s">
        <v>1890</v>
      </c>
      <c r="E1063" s="150" t="s">
        <v>949</v>
      </c>
      <c r="F1063" s="154" t="s">
        <v>2624</v>
      </c>
      <c r="G1063" s="212"/>
      <c r="H1063" s="146" t="s">
        <v>642</v>
      </c>
      <c r="I1063" s="153" t="s">
        <v>643</v>
      </c>
      <c r="J1063" s="146" t="s">
        <v>425</v>
      </c>
      <c r="K1063" s="212"/>
      <c r="L1063" s="212"/>
      <c r="M1063" s="157" t="s">
        <v>367</v>
      </c>
      <c r="N1063" s="213"/>
      <c r="O1063" s="160"/>
      <c r="P1063" s="212"/>
      <c r="Q1063" s="212"/>
      <c r="R1063" s="212"/>
      <c r="S1063" s="212"/>
      <c r="U1063" s="161" t="s">
        <v>1890</v>
      </c>
      <c r="V1063" s="209"/>
      <c r="W1063" s="244" t="s">
        <v>1890</v>
      </c>
      <c r="AB1063" s="217"/>
      <c r="AC1063" s="163" t="s">
        <v>354</v>
      </c>
      <c r="AH1063" s="164" t="n">
        <v>89</v>
      </c>
      <c r="AI1063" s="164" t="n">
        <v>375</v>
      </c>
      <c r="AJ1063" s="219" t="n">
        <f aca="false">SeqEnd-SeqBeg+1</f>
        <v>287</v>
      </c>
      <c r="AK1063" s="220" t="n">
        <f aca="false">AND( SeqBeg&lt;=Beg  , End &lt;=SeqEnd )</f>
        <v>0</v>
      </c>
      <c r="AL1063" s="212"/>
      <c r="AM1063" s="212"/>
      <c r="AN1063" s="213"/>
      <c r="AO1063" s="147" t="s">
        <v>2019</v>
      </c>
      <c r="AP1063" s="147" t="s">
        <v>2019</v>
      </c>
      <c r="AU1063" s="147" t="s">
        <v>382</v>
      </c>
      <c r="AV1063" s="212"/>
      <c r="AW1063" s="222" t="str">
        <f aca="false">HYPERLINK(CONCATENATE("http://www.ncbi.nlm.nih.gov/nuccore/",BM1063),BM1063)</f>
        <v>AY258006</v>
      </c>
      <c r="AX1063" s="219" t="str">
        <f aca="false">CONCATENATE(D1063,IF(I1063="","",CONCATENATE(".",I1063)),IF(K1063="","",CONCATENATE(".",K1063)),IF(M1063="","",CONCATENATE(".",M1063)),IF(R1063="","",CONCATENATE(".",R1063)),IF(U1063="","","(*)"))</f>
        <v>3i.ARG.pig(*)</v>
      </c>
      <c r="AY1063" s="170" t="str">
        <f aca="false">CONCATENATE(BM1063,".",BN1063)</f>
        <v>AY258006.swAr</v>
      </c>
      <c r="AZ1063" s="171" t="str">
        <f aca="false">IF(AV1063="",IF(ISNUMBER(FIND(".",A1063)),LEFT(A1063,FIND(".",A1063)-1),A1063),AV1063)</f>
        <v>AY258006</v>
      </c>
      <c r="BA1063" s="171" t="str">
        <f aca="false">IF(ISNUMBER(FIND("-",AZ1063)),LEFT(AZ1063,FIND("-",AZ1063)-1),AZ1063)</f>
        <v>AY258006</v>
      </c>
      <c r="BB1063" s="170" t="str">
        <f aca="false"> MEGAname &amp; "="</f>
        <v>AY258006=</v>
      </c>
      <c r="BC1063" s="170" t="str">
        <f aca="false">Clear &amp; IF(span ,"Span","out")</f>
        <v>AY258006=out</v>
      </c>
      <c r="BD1063" s="170" t="str">
        <f aca="false">Clear &amp; IF(span, IF(B1063=".","Selected",B1063),"out")</f>
        <v>AY258006=out</v>
      </c>
      <c r="BE1063" s="170" t="str">
        <f aca="false">Clear &amp; Strain</f>
        <v>AY258006=swAr</v>
      </c>
      <c r="BF1063" s="170" t="str">
        <f aca="false">CONCATENATE(A1063,"=",F1063,". ",AX1063,IF(AB1063="","",CONCATENATE(".",AB1063)))</f>
        <v>AY258006=swAr. 3i.ARG.pig(*)</v>
      </c>
      <c r="BG1063" s="170" t="str">
        <f aca="false">CONCATENATE(A1063,"=",F1063,". ",AX1063)</f>
        <v>AY258006=swAr. 3i.ARG.pig(*)</v>
      </c>
      <c r="BH1063" s="170" t="str">
        <f aca="false">CONCATENATE(A1063,"=",AX1063)</f>
        <v>AY258006=3i.ARG.pig(*)</v>
      </c>
      <c r="BI1063" s="170" t="str">
        <f aca="false">CONCATENATE(A1063,"=",ComForSubtype,D1063)</f>
        <v>AY258006=3i</v>
      </c>
      <c r="BJ1063" s="170" t="str">
        <f aca="false">CONCATENATE(A1063,"=",E1063)</f>
        <v>AY258006=3chi</v>
      </c>
      <c r="BK1063" s="170" t="str">
        <f aca="false">CONCATENATE(A1063,"=",C1063)</f>
        <v>AY258006=3</v>
      </c>
      <c r="BL1063" s="170" t="str">
        <f aca="false">CONCATENATE(D1063,"=")</f>
        <v>3i=</v>
      </c>
      <c r="BM1063" s="223" t="str">
        <f aca="false">IF(BA1063="XX","",BA1063)</f>
        <v>AY258006</v>
      </c>
      <c r="BN1063" s="224" t="str">
        <f aca="false">CONCATENATE(IF(F1063="","",F1063),IF(G1063="","",CONCATENATE(" / ",G1063)))</f>
        <v>swAr</v>
      </c>
      <c r="BO1063" s="225" t="str">
        <f aca="false">AX1063</f>
        <v>3i.ARG.pig(*)</v>
      </c>
      <c r="BP1063" s="226" t="str">
        <f aca="false">IF(V1063="","",V1063)</f>
        <v/>
      </c>
      <c r="BQ1063" s="226" t="str">
        <f aca="false">IF(W1063="","",CONCATENATE(W1063,IF(LEFT(AO1063,1)="s","+","")))</f>
        <v>3i+</v>
      </c>
      <c r="BR1063" s="226" t="str">
        <f aca="false">IF(X1063="","",CONCATENATE(X1063,IF(LEFT(AQ1063,1)="s","+","")))</f>
        <v/>
      </c>
      <c r="BS1063" s="226" t="str">
        <f aca="false">IF(Y1063="","",CONCATENATE(Y1063,IF(LEFT(AR1063,1)="s","+","")))</f>
        <v/>
      </c>
      <c r="BT1063" s="226" t="str">
        <f aca="false">IF(Z1063="","",CONCATENATE(Z1063,IF(LEFT(AS1063,1)="s","+","")))</f>
        <v/>
      </c>
      <c r="BU1063" s="227" t="str">
        <f aca="false">IF(AA1063="","",CONCATENATE(AA1063,IF(LEFT(AT1063,1)="s","+","")))</f>
        <v/>
      </c>
      <c r="BV1063" s="212"/>
      <c r="BW1063" s="177" t="s">
        <v>2625</v>
      </c>
      <c r="BX1063" s="170" t="str">
        <f aca="false">IF(BW1063&lt;&gt;"",IF(ISNUMBER(FIND("=",BW1063)),LEFT(BW1063,FIND("=",BW1063)-1),BW1063),BW1063)</f>
        <v>AY258006</v>
      </c>
      <c r="BY1063" s="170" t="str">
        <f aca="false">IF(BW1063&lt;&gt;"",IF(ISNUMBER(FIND("=",BW1063)),RIGHT(BW1063,LEN(BW1063)-FIND("=",BW1063)),""),"")</f>
        <v>3i</v>
      </c>
      <c r="BZ1063" s="170" t="str">
        <f aca="false">IF(BX1063&lt;&gt;"",IF(ISNUMBER(FIND(".",BX1063)),LEFT(BX1063,FIND(".",BX1063)-1),BX1063),BX1063)</f>
        <v>AY258006</v>
      </c>
      <c r="CA1063" s="170" t="str">
        <f aca="false">IF(BX1063&lt;&gt;"",IF(ISNUMBER(FIND(".",BX1063)),RIGHT(BX1063,LEN(BX1063)-FIND(".",BX1063)),""),"")</f>
        <v/>
      </c>
      <c r="CB1063" s="212"/>
      <c r="CC1063" s="170" t="str">
        <f aca="false">A1063</f>
        <v>AY258006</v>
      </c>
      <c r="CD1063" s="178" t="s">
        <v>339</v>
      </c>
      <c r="CE1063" s="178" t="s">
        <v>340</v>
      </c>
      <c r="CF1063" s="178" t="s">
        <v>341</v>
      </c>
      <c r="CG1063" s="212"/>
      <c r="CH1063" s="179"/>
      <c r="CI1063" s="179"/>
      <c r="CJ1063" s="179"/>
      <c r="CK1063" s="212"/>
      <c r="CL1063" s="212"/>
      <c r="CM1063" s="170" t="str">
        <f aca="false">F1063</f>
        <v>swAr</v>
      </c>
      <c r="CN1063" s="170" t="str">
        <f aca="false">IF(G1063="","",G1063)</f>
        <v/>
      </c>
      <c r="CO1063" s="170" t="str">
        <f aca="false">CONCATENATE(H1063,":",L1063)</f>
        <v>Argentina:</v>
      </c>
      <c r="CP1063" s="170" t="str">
        <f aca="false">CONCATENATE(IF(Q1063="","",CONCATENATE(Q1063,"-")),IF(P1063="","",CONCATENATE(P1063,"-")),IF(O1063="","",O1063))</f>
        <v/>
      </c>
      <c r="CQ1063" s="170" t="str">
        <f aca="false">IF(N1063="","",N1063)</f>
        <v/>
      </c>
      <c r="CR1063" s="170" t="n">
        <f aca="false">C1063</f>
        <v>3</v>
      </c>
      <c r="CS1063" s="229" t="str">
        <f aca="false">D1063</f>
        <v>3i</v>
      </c>
      <c r="CT1063" s="170" t="str">
        <f aca="false">CONCATENATE(CD1063," strain ",CM1063," ",CL1063,", partial cds")</f>
        <v>Hepatitis E virus strain swAr , partial cds</v>
      </c>
    </row>
    <row r="1064" customFormat="false" ht="11.9" hidden="false" customHeight="true" outlineLevel="0" collapsed="false">
      <c r="A1064" s="154" t="s">
        <v>2626</v>
      </c>
      <c r="B1064" s="147" t="n">
        <v>3</v>
      </c>
      <c r="C1064" s="243" t="n">
        <v>3</v>
      </c>
      <c r="D1064" s="357" t="s">
        <v>1890</v>
      </c>
      <c r="E1064" s="150" t="s">
        <v>949</v>
      </c>
      <c r="F1064" s="154" t="s">
        <v>2627</v>
      </c>
      <c r="G1064" s="212"/>
      <c r="H1064" s="146" t="s">
        <v>405</v>
      </c>
      <c r="I1064" s="153" t="s">
        <v>412</v>
      </c>
      <c r="J1064" s="146" t="s">
        <v>395</v>
      </c>
      <c r="K1064" s="155" t="s">
        <v>2628</v>
      </c>
      <c r="L1064" s="231" t="s">
        <v>2629</v>
      </c>
      <c r="M1064" s="157" t="s">
        <v>380</v>
      </c>
      <c r="N1064" s="213"/>
      <c r="O1064" s="160"/>
      <c r="P1064" s="212"/>
      <c r="Q1064" s="212"/>
      <c r="R1064" s="146" t="s">
        <v>74</v>
      </c>
      <c r="T1064" s="214"/>
      <c r="U1064" s="215"/>
      <c r="V1064" s="209"/>
      <c r="W1064" s="163" t="s">
        <v>1890</v>
      </c>
      <c r="X1064" s="209"/>
      <c r="Y1064" s="147"/>
      <c r="Z1064" s="209"/>
      <c r="AB1064" s="217"/>
      <c r="AC1064" s="163" t="s">
        <v>354</v>
      </c>
      <c r="AD1064" s="209"/>
      <c r="AE1064" s="209"/>
      <c r="AF1064" s="209"/>
      <c r="AG1064" s="218"/>
      <c r="AH1064" s="164" t="n">
        <v>124</v>
      </c>
      <c r="AI1064" s="164" t="n">
        <v>396</v>
      </c>
      <c r="AJ1064" s="219" t="n">
        <f aca="false">SeqEnd-SeqBeg+1</f>
        <v>273</v>
      </c>
      <c r="AK1064" s="220" t="n">
        <f aca="false">AND( SeqBeg&lt;=Beg  , End &lt;=SeqEnd )</f>
        <v>0</v>
      </c>
      <c r="AL1064" s="212"/>
      <c r="AM1064" s="212"/>
      <c r="AN1064" s="213"/>
      <c r="AO1064" s="147" t="s">
        <v>408</v>
      </c>
      <c r="AP1064" s="147" t="s">
        <v>408</v>
      </c>
      <c r="AU1064" s="147" t="s">
        <v>382</v>
      </c>
      <c r="AV1064" s="212"/>
      <c r="AW1064" s="222" t="str">
        <f aca="false">HYPERLINK(CONCATENATE("http://www.ncbi.nlm.nih.gov/nuccore/",BM1064),BM1064)</f>
        <v>FJ748530</v>
      </c>
      <c r="AX1064" s="219" t="str">
        <f aca="false">CONCATENATE(D1064,IF(I1064="","",CONCATENATE(".",I1064)),IF(K1064="","",CONCATENATE(".",K1064)),IF(M1064="","",CONCATENATE(".",M1064)),IF(R1064="","",CONCATENATE(".",R1064)),IF(U1064="","","(*)"))</f>
        <v>3i.DEU.TH.wb.FIRA</v>
      </c>
      <c r="AY1064" s="170" t="str">
        <f aca="false">CONCATENATE(BM1064,".",BN1064)</f>
        <v>FJ748530.wbGER77</v>
      </c>
      <c r="AZ1064" s="171" t="str">
        <f aca="false">IF(AV1064="",IF(ISNUMBER(FIND(".",A1064)),LEFT(A1064,FIND(".",A1064)-1),A1064),AV1064)</f>
        <v>FJ748530</v>
      </c>
      <c r="BA1064" s="171" t="str">
        <f aca="false">IF(ISNUMBER(FIND("-",AZ1064)),LEFT(AZ1064,FIND("-",AZ1064)-1),AZ1064)</f>
        <v>FJ748530</v>
      </c>
      <c r="BB1064" s="170" t="str">
        <f aca="false"> MEGAname &amp; "="</f>
        <v>FJ748530=</v>
      </c>
      <c r="BC1064" s="170" t="str">
        <f aca="false">Clear &amp; IF(span ,"Span","out")</f>
        <v>FJ748530=out</v>
      </c>
      <c r="BD1064" s="170" t="str">
        <f aca="false">Clear &amp; IF(span, IF(B1064=".","Selected",B1064),"out")</f>
        <v>FJ748530=out</v>
      </c>
      <c r="BE1064" s="170" t="str">
        <f aca="false">Clear &amp; Strain</f>
        <v>FJ748530=wbGER77</v>
      </c>
      <c r="BF1064" s="170" t="str">
        <f aca="false">CONCATENATE(A1064,"=",F1064,". ",AX1064,IF(AB1064="","",CONCATENATE(".",AB1064)))</f>
        <v>FJ748530=wbGER77. 3i.DEU.TH.wb.FIRA</v>
      </c>
      <c r="BG1064" s="170" t="str">
        <f aca="false">CONCATENATE(A1064,"=",F1064,". ",AX1064)</f>
        <v>FJ748530=wbGER77. 3i.DEU.TH.wb.FIRA</v>
      </c>
      <c r="BH1064" s="170" t="str">
        <f aca="false">CONCATENATE(A1064,"=",AX1064)</f>
        <v>FJ748530=3i.DEU.TH.wb.FIRA</v>
      </c>
      <c r="BI1064" s="170" t="str">
        <f aca="false">CONCATENATE(A1064,"=",ComForSubtype,D1064)</f>
        <v>FJ748530=3i</v>
      </c>
      <c r="BJ1064" s="170" t="str">
        <f aca="false">CONCATENATE(A1064,"=",E1064)</f>
        <v>FJ748530=3chi</v>
      </c>
      <c r="BK1064" s="170" t="str">
        <f aca="false">CONCATENATE(A1064,"=",C1064)</f>
        <v>FJ748530=3</v>
      </c>
      <c r="BL1064" s="170" t="str">
        <f aca="false">CONCATENATE(D1064,"=")</f>
        <v>3i=</v>
      </c>
      <c r="BM1064" s="223" t="str">
        <f aca="false">IF(BA1064="XX","",BA1064)</f>
        <v>FJ748530</v>
      </c>
      <c r="BN1064" s="224" t="str">
        <f aca="false">CONCATENATE(IF(F1064="","",F1064),IF(G1064="","",CONCATENATE(" / ",G1064)))</f>
        <v>wbGER77</v>
      </c>
      <c r="BO1064" s="225" t="str">
        <f aca="false">AX1064</f>
        <v>3i.DEU.TH.wb.FIRA</v>
      </c>
      <c r="BP1064" s="226" t="str">
        <f aca="false">IF(V1064="","",V1064)</f>
        <v/>
      </c>
      <c r="BQ1064" s="226" t="str">
        <f aca="false">IF(W1064="","",CONCATENATE(W1064,IF(LEFT(AO1064,1)="s","+","")))</f>
        <v>3i+</v>
      </c>
      <c r="BR1064" s="226" t="str">
        <f aca="false">IF(X1064="","",CONCATENATE(X1064,IF(LEFT(AQ1064,1)="s","+","")))</f>
        <v/>
      </c>
      <c r="BS1064" s="226" t="str">
        <f aca="false">IF(Y1064="","",CONCATENATE(Y1064,IF(LEFT(AR1064,1)="s","+","")))</f>
        <v/>
      </c>
      <c r="BT1064" s="226" t="str">
        <f aca="false">IF(Z1064="","",CONCATENATE(Z1064,IF(LEFT(AS1064,1)="s","+","")))</f>
        <v/>
      </c>
      <c r="BU1064" s="227" t="str">
        <f aca="false">IF(AA1064="","",CONCATENATE(AA1064,IF(LEFT(AT1064,1)="s","+","")))</f>
        <v/>
      </c>
      <c r="BV1064" s="212"/>
      <c r="BW1064" s="177" t="s">
        <v>2630</v>
      </c>
      <c r="BX1064" s="170" t="str">
        <f aca="false">IF(BW1064&lt;&gt;"",IF(ISNUMBER(FIND("=",BW1064)),LEFT(BW1064,FIND("=",BW1064)-1),BW1064),BW1064)</f>
        <v>FJ748530</v>
      </c>
      <c r="BY1064" s="170" t="str">
        <f aca="false">IF(BW1064&lt;&gt;"",IF(ISNUMBER(FIND("=",BW1064)),RIGHT(BW1064,LEN(BW1064)-FIND("=",BW1064)),""),"")</f>
        <v>3i</v>
      </c>
      <c r="BZ1064" s="170" t="str">
        <f aca="false">IF(BX1064&lt;&gt;"",IF(ISNUMBER(FIND(".",BX1064)),LEFT(BX1064,FIND(".",BX1064)-1),BX1064),BX1064)</f>
        <v>FJ748530</v>
      </c>
      <c r="CA1064" s="170" t="str">
        <f aca="false">IF(BX1064&lt;&gt;"",IF(ISNUMBER(FIND(".",BX1064)),RIGHT(BX1064,LEN(BX1064)-FIND(".",BX1064)),""),"")</f>
        <v/>
      </c>
      <c r="CB1064" s="212"/>
      <c r="CC1064" s="170" t="str">
        <f aca="false">A1064</f>
        <v>FJ748530</v>
      </c>
      <c r="CD1064" s="178" t="s">
        <v>339</v>
      </c>
      <c r="CE1064" s="178" t="s">
        <v>340</v>
      </c>
      <c r="CF1064" s="178" t="s">
        <v>341</v>
      </c>
      <c r="CG1064" s="212"/>
      <c r="CH1064" s="179"/>
      <c r="CI1064" s="179"/>
      <c r="CJ1064" s="179"/>
      <c r="CK1064" s="212"/>
      <c r="CL1064" s="212"/>
      <c r="CM1064" s="170" t="str">
        <f aca="false">F1064</f>
        <v>wbGER77</v>
      </c>
      <c r="CN1064" s="170" t="str">
        <f aca="false">IF(G1064="","",G1064)</f>
        <v/>
      </c>
      <c r="CO1064" s="170" t="str">
        <f aca="false">CONCATENATE(H1064,":",L1064)</f>
        <v>Germany:Thuringia</v>
      </c>
      <c r="CP1064" s="170" t="str">
        <f aca="false">CONCATENATE(IF(Q1064="","",CONCATENATE(Q1064,"-")),IF(P1064="","",CONCATENATE(P1064,"-")),IF(O1064="","",O1064))</f>
        <v/>
      </c>
      <c r="CQ1064" s="170" t="str">
        <f aca="false">IF(N1064="","",N1064)</f>
        <v/>
      </c>
      <c r="CR1064" s="170" t="n">
        <f aca="false">C1064</f>
        <v>3</v>
      </c>
      <c r="CS1064" s="229" t="str">
        <f aca="false">D1064</f>
        <v>3i</v>
      </c>
      <c r="CT1064" s="170" t="str">
        <f aca="false">CONCATENATE(CD1064," strain ",CM1064," ",CL1064,", partial cds")</f>
        <v>Hepatitis E virus strain wbGER77 , partial cds</v>
      </c>
    </row>
    <row r="1065" customFormat="false" ht="11.9" hidden="false" customHeight="true" outlineLevel="0" collapsed="false">
      <c r="A1065" s="361" t="s">
        <v>2631</v>
      </c>
      <c r="B1065" s="147" t="n">
        <v>3</v>
      </c>
      <c r="C1065" s="393" t="n">
        <v>3</v>
      </c>
      <c r="D1065" s="394" t="s">
        <v>1890</v>
      </c>
      <c r="E1065" s="150" t="s">
        <v>949</v>
      </c>
      <c r="F1065" s="361" t="s">
        <v>2632</v>
      </c>
      <c r="G1065" s="395"/>
      <c r="H1065" s="361" t="s">
        <v>642</v>
      </c>
      <c r="I1065" s="360" t="s">
        <v>643</v>
      </c>
      <c r="J1065" s="361" t="s">
        <v>425</v>
      </c>
      <c r="K1065" s="396"/>
      <c r="L1065" s="397"/>
      <c r="M1065" s="398" t="s">
        <v>348</v>
      </c>
      <c r="N1065" s="370"/>
      <c r="O1065" s="371"/>
      <c r="P1065" s="371"/>
      <c r="Q1065" s="371"/>
      <c r="R1065" s="361"/>
      <c r="S1065" s="361"/>
      <c r="T1065" s="372"/>
      <c r="U1065" s="372"/>
      <c r="V1065" s="158"/>
      <c r="W1065" s="373" t="s">
        <v>1890</v>
      </c>
      <c r="X1065" s="375"/>
      <c r="Y1065" s="375"/>
      <c r="Z1065" s="375"/>
      <c r="AA1065" s="370"/>
      <c r="AB1065" s="376"/>
      <c r="AC1065" s="373" t="s">
        <v>354</v>
      </c>
      <c r="AD1065" s="375"/>
      <c r="AE1065" s="375"/>
      <c r="AF1065" s="375"/>
      <c r="AG1065" s="377"/>
      <c r="AH1065" s="375" t="n">
        <v>121</v>
      </c>
      <c r="AI1065" s="375" t="n">
        <v>375</v>
      </c>
      <c r="AJ1065" s="219" t="n">
        <f aca="false">SeqEnd-SeqBeg+1</f>
        <v>255</v>
      </c>
      <c r="AK1065" s="220" t="n">
        <f aca="false">AND( SeqBeg&lt;=Beg  , End &lt;=SeqEnd )</f>
        <v>0</v>
      </c>
      <c r="AL1065" s="361"/>
      <c r="AM1065" s="361"/>
      <c r="AN1065" s="399"/>
      <c r="AO1065" s="375" t="s">
        <v>2000</v>
      </c>
      <c r="AP1065" s="375" t="s">
        <v>2000</v>
      </c>
      <c r="AQ1065" s="375"/>
      <c r="AR1065" s="375"/>
      <c r="AS1065" s="375"/>
      <c r="AT1065" s="375"/>
      <c r="AU1065" s="375"/>
      <c r="AV1065" s="361"/>
      <c r="AW1065" s="379" t="str">
        <f aca="false">HYPERLINK(CONCATENATE("http://www.ncbi.nlm.nih.gov/nuccore/",BM1065),BM1065)</f>
        <v>JF490048</v>
      </c>
      <c r="AX1065" s="380" t="str">
        <f aca="false">CONCATENATE(D1065,IF(I1065="","",CONCATENATE(".",I1065)),IF(K1065="","",CONCATENATE(".",K1065)),IF(M1065="","",CONCATENATE(".",M1065)),IF(R1065="","",CONCATENATE(".",R1065)),IF(U1065="","","(*)"))</f>
        <v>3i.ARG.hum</v>
      </c>
      <c r="AY1065" s="381" t="str">
        <f aca="false">CONCATENATE(BM1065,".",BN1065)</f>
        <v>JF490048.E1Arg42.15</v>
      </c>
      <c r="AZ1065" s="382" t="str">
        <f aca="false">IF(AV1065="",IF(ISNUMBER(FIND(".",A1065)),LEFT(A1065,FIND(".",A1065)-1),A1065),AV1065)</f>
        <v>JF490048</v>
      </c>
      <c r="BA1065" s="382" t="str">
        <f aca="false">IF(ISNUMBER(FIND("-",AZ1065)),LEFT(AZ1065,FIND("-",AZ1065)-1),AZ1065)</f>
        <v>JF490048</v>
      </c>
      <c r="BB1065" s="170" t="str">
        <f aca="false"> MEGAname &amp; "="</f>
        <v>JF490048=</v>
      </c>
      <c r="BC1065" s="170" t="str">
        <f aca="false">Clear &amp; IF(span ,"Span","out")</f>
        <v>JF490048=out</v>
      </c>
      <c r="BD1065" s="170" t="str">
        <f aca="false">Clear &amp; IF(span, IF(B1065=".","Selected",B1065),"out")</f>
        <v>JF490048=out</v>
      </c>
      <c r="BE1065" s="170" t="str">
        <f aca="false">Clear &amp; Strain</f>
        <v>JF490048=E1Arg42.15</v>
      </c>
      <c r="BF1065" s="381" t="str">
        <f aca="false">CONCATENATE(A1065,"=",F1065,". ",AX1065,IF(AB1065="","",CONCATENATE(".",AB1065)))</f>
        <v>JF490048=E1Arg42.15. 3i.ARG.hum</v>
      </c>
      <c r="BG1065" s="381" t="str">
        <f aca="false">CONCATENATE(A1065,"=",F1065,". ",AX1065)</f>
        <v>JF490048=E1Arg42.15. 3i.ARG.hum</v>
      </c>
      <c r="BH1065" s="381" t="str">
        <f aca="false">CONCATENATE(A1065,"=",AX1065)</f>
        <v>JF490048=3i.ARG.hum</v>
      </c>
      <c r="BI1065" s="381" t="str">
        <f aca="false">CONCATENATE(A1065,"=",ComForSubtype,D1065)</f>
        <v>JF490048=3i</v>
      </c>
      <c r="BJ1065" s="381" t="str">
        <f aca="false">CONCATENATE(A1065,"=",E1065)</f>
        <v>JF490048=3chi</v>
      </c>
      <c r="BK1065" s="381" t="str">
        <f aca="false">CONCATENATE(A1065,"=",C1065)</f>
        <v>JF490048=3</v>
      </c>
      <c r="BL1065" s="381" t="str">
        <f aca="false">CONCATENATE(D1065,"=")</f>
        <v>3i=</v>
      </c>
      <c r="BM1065" s="383" t="str">
        <f aca="false">IF(BA1065="XX","",BA1065)</f>
        <v>JF490048</v>
      </c>
      <c r="BN1065" s="384" t="str">
        <f aca="false">CONCATENATE(IF(F1065="","",F1065),IF(G1065="","",CONCATENATE(" / ",G1065)))</f>
        <v>E1Arg42.15</v>
      </c>
      <c r="BO1065" s="385" t="str">
        <f aca="false">AX1065</f>
        <v>3i.ARG.hum</v>
      </c>
      <c r="BP1065" s="386" t="str">
        <f aca="false">IF(V1065="","",V1065)</f>
        <v/>
      </c>
      <c r="BQ1065" s="386" t="str">
        <f aca="false">IF(W1065="","",CONCATENATE(W1065,IF(LEFT(AO1065,1)="s","+","")))</f>
        <v>3i+</v>
      </c>
      <c r="BR1065" s="386" t="str">
        <f aca="false">IF(X1065="","",CONCATENATE(X1065,IF(LEFT(AQ1065,1)="s","+","")))</f>
        <v/>
      </c>
      <c r="BS1065" s="386" t="str">
        <f aca="false">IF(Y1065="","",CONCATENATE(Y1065,IF(LEFT(AR1065,1)="s","+","")))</f>
        <v/>
      </c>
      <c r="BT1065" s="386" t="str">
        <f aca="false">IF(Z1065="","",CONCATENATE(Z1065,IF(LEFT(AS1065,1)="s","+","")))</f>
        <v/>
      </c>
      <c r="BU1065" s="387" t="str">
        <f aca="false">IF(AA1065="","",CONCATENATE(AA1065,IF(LEFT(AT1065,1)="s","+","")))</f>
        <v/>
      </c>
      <c r="BV1065" s="388"/>
      <c r="BW1065" s="388" t="s">
        <v>2633</v>
      </c>
      <c r="BX1065" s="381" t="str">
        <f aca="false">IF(BW1065&lt;&gt;"",IF(ISNUMBER(FIND("=",BW1065)),LEFT(BW1065,FIND("=",BW1065)-1),BW1065),BW1065)</f>
        <v>JF490048</v>
      </c>
      <c r="BY1065" s="381" t="str">
        <f aca="false">IF(BW1065&lt;&gt;"",IF(ISNUMBER(FIND("=",BW1065)),RIGHT(BW1065,LEN(BW1065)-FIND("=",BW1065)),""),"")</f>
        <v>3i</v>
      </c>
      <c r="BZ1065" s="381" t="str">
        <f aca="false">IF(BX1065&lt;&gt;"",IF(ISNUMBER(FIND(".",BX1065)),LEFT(BX1065,FIND(".",BX1065)-1),BX1065),BX1065)</f>
        <v>JF490048</v>
      </c>
      <c r="CA1065" s="381" t="str">
        <f aca="false">IF(BX1065&lt;&gt;"",IF(ISNUMBER(FIND(".",BX1065)),RIGHT(BX1065,LEN(BX1065)-FIND(".",BX1065)),""),"")</f>
        <v/>
      </c>
      <c r="CB1065" s="388"/>
      <c r="CC1065" s="381" t="str">
        <f aca="false">A1065</f>
        <v>JF490048</v>
      </c>
      <c r="CD1065" s="389" t="s">
        <v>339</v>
      </c>
      <c r="CE1065" s="389" t="s">
        <v>340</v>
      </c>
      <c r="CF1065" s="389" t="s">
        <v>341</v>
      </c>
      <c r="CG1065" s="389"/>
      <c r="CH1065" s="391"/>
      <c r="CI1065" s="391"/>
      <c r="CJ1065" s="391"/>
      <c r="CK1065" s="391"/>
      <c r="CL1065" s="389"/>
      <c r="CM1065" s="381" t="str">
        <f aca="false">F1065</f>
        <v>E1Arg42.15</v>
      </c>
      <c r="CN1065" s="381" t="str">
        <f aca="false">IF(G1065="","",G1065)</f>
        <v/>
      </c>
      <c r="CO1065" s="381" t="str">
        <f aca="false">CONCATENATE(H1065,":",L1065)</f>
        <v>Argentina:</v>
      </c>
      <c r="CP1065" s="381" t="str">
        <f aca="false">CONCATENATE(IF(Q1065="","",CONCATENATE(Q1065,"-")),IF(P1065="","",CONCATENATE(P1065,"-")),IF(O1065="","",O1065))</f>
        <v/>
      </c>
      <c r="CQ1065" s="381" t="str">
        <f aca="false">IF(N1065="","",N1065)</f>
        <v/>
      </c>
      <c r="CR1065" s="381" t="n">
        <f aca="false">C1065</f>
        <v>3</v>
      </c>
      <c r="CS1065" s="392" t="str">
        <f aca="false">D1065</f>
        <v>3i</v>
      </c>
      <c r="CT1065" s="170" t="str">
        <f aca="false">CONCATENATE(CD1065," strain ",CM1065," ",CL1065,", partial cds")</f>
        <v>Hepatitis E virus strain E1Arg42.15 , partial cds</v>
      </c>
    </row>
    <row r="1066" customFormat="false" ht="11.9" hidden="true" customHeight="true" outlineLevel="0" collapsed="false">
      <c r="A1066" s="235" t="s">
        <v>2634</v>
      </c>
      <c r="B1066" s="147" t="s">
        <v>2048</v>
      </c>
      <c r="C1066" s="356" t="n">
        <v>3</v>
      </c>
      <c r="D1066" s="246" t="s">
        <v>1890</v>
      </c>
      <c r="E1066" s="150" t="s">
        <v>949</v>
      </c>
      <c r="F1066" s="235" t="s">
        <v>2556</v>
      </c>
      <c r="G1066" s="221" t="s">
        <v>2557</v>
      </c>
      <c r="H1066" s="235" t="s">
        <v>405</v>
      </c>
      <c r="I1066" s="236" t="s">
        <v>412</v>
      </c>
      <c r="J1066" s="235" t="s">
        <v>395</v>
      </c>
      <c r="K1066" s="155" t="s">
        <v>2558</v>
      </c>
      <c r="L1066" s="231" t="s">
        <v>2559</v>
      </c>
      <c r="M1066" s="157" t="s">
        <v>380</v>
      </c>
      <c r="N1066" s="158" t="s">
        <v>362</v>
      </c>
      <c r="O1066" s="159" t="n">
        <v>2012</v>
      </c>
      <c r="P1066" s="159" t="s">
        <v>1967</v>
      </c>
      <c r="Q1066" s="159" t="n">
        <v>7</v>
      </c>
      <c r="R1066" s="237" t="s">
        <v>78</v>
      </c>
      <c r="S1066" s="237"/>
      <c r="T1066" s="215"/>
      <c r="U1066" s="215"/>
      <c r="V1066" s="209"/>
      <c r="W1066" s="244" t="s">
        <v>1890</v>
      </c>
      <c r="X1066" s="209"/>
      <c r="Y1066" s="209"/>
      <c r="Z1066" s="209"/>
      <c r="AA1066" s="216"/>
      <c r="AB1066" s="217"/>
      <c r="AC1066" s="163" t="s">
        <v>354</v>
      </c>
      <c r="AD1066" s="209"/>
      <c r="AE1066" s="209"/>
      <c r="AF1066" s="209"/>
      <c r="AG1066" s="218"/>
      <c r="AH1066" s="164" t="n">
        <v>138</v>
      </c>
      <c r="AI1066" s="164" t="n">
        <v>387</v>
      </c>
      <c r="AJ1066" s="219" t="n">
        <f aca="false">SeqEnd-SeqBeg+1</f>
        <v>250</v>
      </c>
      <c r="AK1066" s="220" t="n">
        <f aca="false">AND( SeqBeg&lt;=Beg  , End &lt;=SeqEnd )</f>
        <v>0</v>
      </c>
      <c r="AL1066" s="237"/>
      <c r="AM1066" s="237"/>
      <c r="AN1066" s="221" t="s">
        <v>382</v>
      </c>
      <c r="AO1066" s="164" t="s">
        <v>408</v>
      </c>
      <c r="AP1066" s="164" t="s">
        <v>408</v>
      </c>
      <c r="AQ1066" s="164"/>
      <c r="AR1066" s="164"/>
      <c r="AS1066" s="164"/>
      <c r="AT1066" s="164"/>
      <c r="AU1066" s="164"/>
      <c r="AV1066" s="237"/>
      <c r="AW1066" s="222" t="str">
        <f aca="false">HYPERLINK(CONCATENATE("http://www.ncbi.nlm.nih.gov/nuccore/",BM1066),BM1066)</f>
        <v>JQ807523</v>
      </c>
      <c r="AX1066" s="219" t="str">
        <f aca="false">CONCATENATE(D1066,IF(I1066="","",CONCATENATE(".",I1066)),IF(K1066="","",CONCATENATE(".",K1066)),IF(M1066="","",CONCATENATE(".",M1066)),IF(R1066="","",CONCATENATE(".",R1066)),IF(U1066="","","(*)"))</f>
        <v>3i.DEU.MV,Riems.wb.FLI</v>
      </c>
      <c r="AY1066" s="238" t="str">
        <f aca="false">CONCATENATE(BM1066,".",BN1066)</f>
        <v>JQ807523.Riems / WS5.feb07.K</v>
      </c>
      <c r="AZ1066" s="239" t="str">
        <f aca="false">IF(AV1066="",IF(ISNUMBER(FIND(".",A1066)),LEFT(A1066,FIND(".",A1066)-1),A1066),AV1066)</f>
        <v>JQ807523</v>
      </c>
      <c r="BA1066" s="239" t="str">
        <f aca="false">IF(ISNUMBER(FIND("-",AZ1066)),LEFT(AZ1066,FIND("-",AZ1066)-1),AZ1066)</f>
        <v>JQ807523</v>
      </c>
      <c r="BB1066" s="170" t="str">
        <f aca="false"> MEGAname &amp; "="</f>
        <v>JQ807523=</v>
      </c>
      <c r="BC1066" s="170" t="str">
        <f aca="false">Clear &amp; IF(span ,"Span","out")</f>
        <v>JQ807523=out</v>
      </c>
      <c r="BD1066" s="170" t="str">
        <f aca="false">Clear &amp; IF(span, IF(B1066=".","Selected",B1066),"out")</f>
        <v>JQ807523=out</v>
      </c>
      <c r="BE1066" s="170" t="str">
        <f aca="false">Clear &amp; Strain</f>
        <v>JQ807523=Riems</v>
      </c>
      <c r="BF1066" s="238" t="str">
        <f aca="false">CONCATENATE(A1066,"=",F1066,". ",AX1066,IF(AB1066="","",CONCATENATE(".",AB1066)))</f>
        <v>JQ807523=Riems. 3i.DEU.MV,Riems.wb.FLI</v>
      </c>
      <c r="BG1066" s="238" t="str">
        <f aca="false">CONCATENATE(A1066,"=",F1066,". ",AX1066)</f>
        <v>JQ807523=Riems. 3i.DEU.MV,Riems.wb.FLI</v>
      </c>
      <c r="BH1066" s="238" t="str">
        <f aca="false">CONCATENATE(A1066,"=",AX1066)</f>
        <v>JQ807523=3i.DEU.MV,Riems.wb.FLI</v>
      </c>
      <c r="BI1066" s="238" t="str">
        <f aca="false">CONCATENATE(A1066,"=",ComForSubtype,D1066)</f>
        <v>JQ807523=3i</v>
      </c>
      <c r="BJ1066" s="238" t="str">
        <f aca="false">CONCATENATE(A1066,"=",E1066)</f>
        <v>JQ807523=3chi</v>
      </c>
      <c r="BK1066" s="238" t="str">
        <f aca="false">CONCATENATE(A1066,"=",C1066)</f>
        <v>JQ807523=3</v>
      </c>
      <c r="BL1066" s="238" t="str">
        <f aca="false">CONCATENATE(D1066,"=")</f>
        <v>3i=</v>
      </c>
      <c r="BM1066" s="223" t="str">
        <f aca="false">IF(BA1066="XX","",BA1066)</f>
        <v>JQ807523</v>
      </c>
      <c r="BN1066" s="224" t="str">
        <f aca="false">CONCATENATE(IF(F1066="","",F1066),IF(G1066="","",CONCATENATE(" / ",G1066)))</f>
        <v>Riems / WS5.feb07.K</v>
      </c>
      <c r="BO1066" s="225" t="str">
        <f aca="false">AX1066</f>
        <v>3i.DEU.MV,Riems.wb.FLI</v>
      </c>
      <c r="BP1066" s="226" t="str">
        <f aca="false">IF(V1066="","",V1066)</f>
        <v/>
      </c>
      <c r="BQ1066" s="226" t="str">
        <f aca="false">IF(W1066="","",CONCATENATE(W1066,IF(LEFT(AO1066,1)="s","+","")))</f>
        <v>3i+</v>
      </c>
      <c r="BR1066" s="226" t="str">
        <f aca="false">IF(X1066="","",CONCATENATE(X1066,IF(LEFT(AQ1066,1)="s","+","")))</f>
        <v/>
      </c>
      <c r="BS1066" s="226" t="str">
        <f aca="false">IF(Y1066="","",CONCATENATE(Y1066,IF(LEFT(AR1066,1)="s","+","")))</f>
        <v/>
      </c>
      <c r="BT1066" s="226" t="str">
        <f aca="false">IF(Z1066="","",CONCATENATE(Z1066,IF(LEFT(AS1066,1)="s","+","")))</f>
        <v/>
      </c>
      <c r="BU1066" s="227" t="str">
        <f aca="false">IF(AA1066="","",CONCATENATE(AA1066,IF(LEFT(AT1066,1)="s","+","")))</f>
        <v/>
      </c>
      <c r="BV1066" s="240"/>
      <c r="BW1066" s="240" t="s">
        <v>2635</v>
      </c>
      <c r="BX1066" s="238" t="str">
        <f aca="false">IF(BW1066&lt;&gt;"",IF(ISNUMBER(FIND("=",BW1066)),LEFT(BW1066,FIND("=",BW1066)-1),BW1066),BW1066)</f>
        <v>JQ807523</v>
      </c>
      <c r="BY1066" s="238" t="str">
        <f aca="false">IF(BW1066&lt;&gt;"",IF(ISNUMBER(FIND("=",BW1066)),RIGHT(BW1066,LEN(BW1066)-FIND("=",BW1066)),""),"")</f>
        <v>3i</v>
      </c>
      <c r="BZ1066" s="238" t="str">
        <f aca="false">IF(BX1066&lt;&gt;"",IF(ISNUMBER(FIND(".",BX1066)),LEFT(BX1066,FIND(".",BX1066)-1),BX1066),BX1066)</f>
        <v>JQ807523</v>
      </c>
      <c r="CA1066" s="238" t="str">
        <f aca="false">IF(BX1066&lt;&gt;"",IF(ISNUMBER(FIND(".",BX1066)),RIGHT(BX1066,LEN(BX1066)-FIND(".",BX1066)),""),"")</f>
        <v/>
      </c>
      <c r="CB1066" s="240"/>
      <c r="CC1066" s="238" t="str">
        <f aca="false">A1066</f>
        <v>JQ807523</v>
      </c>
      <c r="CD1066" s="241" t="s">
        <v>339</v>
      </c>
      <c r="CE1066" s="241" t="s">
        <v>340</v>
      </c>
      <c r="CF1066" s="241" t="s">
        <v>341</v>
      </c>
      <c r="CG1066" s="241" t="s">
        <v>592</v>
      </c>
      <c r="CH1066" s="363" t="s">
        <v>2523</v>
      </c>
      <c r="CI1066" s="363" t="s">
        <v>2524</v>
      </c>
      <c r="CJ1066" s="363" t="s">
        <v>2525</v>
      </c>
      <c r="CK1066" s="363" t="s">
        <v>2526</v>
      </c>
      <c r="CL1066" s="241" t="s">
        <v>2527</v>
      </c>
      <c r="CM1066" s="238" t="str">
        <f aca="false">F1066</f>
        <v>Riems</v>
      </c>
      <c r="CN1066" s="238" t="str">
        <f aca="false">IF(G1066="","",G1066)</f>
        <v>WS5.feb07.K</v>
      </c>
      <c r="CO1066" s="238" t="str">
        <f aca="false">CONCATENATE(H1066,":",L1066)</f>
        <v>Germany:Mecklenburg-Vorpommern, Riems</v>
      </c>
      <c r="CP1066" s="238" t="str">
        <f aca="false">CONCATENATE(IF(Q1066="","",CONCATENATE(Q1066,"-")),IF(P1066="","",CONCATENATE(P1066,"-")),IF(O1066="","",O1066))</f>
        <v>7-Feb-2012</v>
      </c>
      <c r="CQ1066" s="238" t="str">
        <f aca="false">IF(N1066="","",N1066)</f>
        <v>feces</v>
      </c>
      <c r="CR1066" s="238" t="n">
        <f aca="false">C1066</f>
        <v>3</v>
      </c>
      <c r="CS1066" s="242" t="str">
        <f aca="false">D1066</f>
        <v>3i</v>
      </c>
      <c r="CT1066" s="170" t="str">
        <f aca="false">CONCATENATE(CD1066," strain ",CM1066," ",CL1066,", partial cds")</f>
        <v>Hepatitis E virus strain Riems poliprotein gene -5p (ORF1), partial cds</v>
      </c>
    </row>
    <row r="1067" customFormat="false" ht="11.9" hidden="false" customHeight="true" outlineLevel="0" collapsed="false">
      <c r="A1067" s="208" t="s">
        <v>2636</v>
      </c>
      <c r="B1067" s="147" t="n">
        <v>3</v>
      </c>
      <c r="C1067" s="148" t="n">
        <v>3</v>
      </c>
      <c r="D1067" s="149" t="s">
        <v>1890</v>
      </c>
      <c r="E1067" s="150" t="s">
        <v>949</v>
      </c>
      <c r="F1067" s="210" t="s">
        <v>785</v>
      </c>
      <c r="G1067" s="212"/>
      <c r="H1067" s="146" t="s">
        <v>405</v>
      </c>
      <c r="I1067" s="153" t="s">
        <v>412</v>
      </c>
      <c r="J1067" s="146" t="s">
        <v>395</v>
      </c>
      <c r="K1067" s="155" t="s">
        <v>786</v>
      </c>
      <c r="L1067" s="231" t="s">
        <v>787</v>
      </c>
      <c r="M1067" s="157" t="s">
        <v>348</v>
      </c>
      <c r="N1067" s="158" t="s">
        <v>362</v>
      </c>
      <c r="O1067" s="159" t="n">
        <v>2010</v>
      </c>
      <c r="P1067" s="160" t="s">
        <v>788</v>
      </c>
      <c r="Q1067" s="212"/>
      <c r="R1067" s="159" t="s">
        <v>80</v>
      </c>
      <c r="S1067" s="159"/>
      <c r="T1067" s="214"/>
      <c r="U1067" s="215"/>
      <c r="V1067" s="209"/>
      <c r="W1067" s="362" t="s">
        <v>2637</v>
      </c>
      <c r="X1067" s="209"/>
      <c r="Y1067" s="209"/>
      <c r="Z1067" s="209"/>
      <c r="AB1067" s="217"/>
      <c r="AC1067" s="163" t="n">
        <v>242</v>
      </c>
      <c r="AD1067" s="209"/>
      <c r="AE1067" s="209"/>
      <c r="AF1067" s="209"/>
      <c r="AG1067" s="218"/>
      <c r="AH1067" s="164" t="n">
        <v>134</v>
      </c>
      <c r="AI1067" s="164" t="n">
        <v>375</v>
      </c>
      <c r="AJ1067" s="219" t="n">
        <f aca="false">SeqEnd-SeqBeg+1</f>
        <v>242</v>
      </c>
      <c r="AK1067" s="220" t="n">
        <f aca="false">AND( SeqBeg&lt;=Beg  , End &lt;=SeqEnd )</f>
        <v>0</v>
      </c>
      <c r="AL1067" s="212"/>
      <c r="AM1067" s="212"/>
      <c r="AN1067" s="221"/>
      <c r="AO1067" s="147" t="s">
        <v>408</v>
      </c>
      <c r="AP1067" s="147" t="s">
        <v>408</v>
      </c>
      <c r="AU1067" s="146" t="s">
        <v>382</v>
      </c>
      <c r="AV1067" s="212"/>
      <c r="AW1067" s="222" t="str">
        <f aca="false">HYPERLINK(CONCATENATE("http://www.ncbi.nlm.nih.gov/nuccore/",BM1067),BM1067)</f>
        <v>HE716853</v>
      </c>
      <c r="AX1067" s="219" t="str">
        <f aca="false">CONCATENATE(D1067,IF(I1067="","",CONCATENATE(".",I1067)),IF(K1067="","",CONCATENATE(".",K1067)),IF(M1067="","",CONCATENATE(".",M1067)),IF(R1067="","",CONCATENATE(".",R1067)),IF(U1067="","","(*)"))</f>
        <v>3i.DEU.Nordrhein-Westfalen.hum.Ureg</v>
      </c>
      <c r="AY1067" s="170" t="str">
        <f aca="false">CONCATENATE(BM1067,".",BN1067)</f>
        <v>HE716853.V1008053</v>
      </c>
      <c r="AZ1067" s="171" t="str">
        <f aca="false">IF(AV1067="",IF(ISNUMBER(FIND(".",A1067)),LEFT(A1067,FIND(".",A1067)-1),A1067),AV1067)</f>
        <v>HE716853</v>
      </c>
      <c r="BA1067" s="171" t="str">
        <f aca="false">IF(ISNUMBER(FIND("-",AZ1067)),LEFT(AZ1067,FIND("-",AZ1067)-1),AZ1067)</f>
        <v>HE716853</v>
      </c>
      <c r="BB1067" s="170" t="str">
        <f aca="false"> MEGAname &amp; "="</f>
        <v>HE716853=</v>
      </c>
      <c r="BC1067" s="170" t="str">
        <f aca="false">Clear &amp; IF(span ,"Span","out")</f>
        <v>HE716853=out</v>
      </c>
      <c r="BD1067" s="170" t="str">
        <f aca="false">Clear &amp; IF(span, IF(B1067=".","Selected",B1067),"out")</f>
        <v>HE716853=out</v>
      </c>
      <c r="BE1067" s="170" t="str">
        <f aca="false">Clear &amp; Strain</f>
        <v>HE716853=V1008053</v>
      </c>
      <c r="BF1067" s="170" t="str">
        <f aca="false">CONCATENATE(A1067,"=",F1067,". ",AX1067,IF(AB1067="","",CONCATENATE(".",AB1067)))</f>
        <v>HE716853=V1008053. 3i.DEU.Nordrhein-Westfalen.hum.Ureg</v>
      </c>
      <c r="BG1067" s="170" t="str">
        <f aca="false">CONCATENATE(A1067,"=",F1067,". ",AX1067)</f>
        <v>HE716853=V1008053. 3i.DEU.Nordrhein-Westfalen.hum.Ureg</v>
      </c>
      <c r="BH1067" s="170" t="str">
        <f aca="false">CONCATENATE(A1067,"=",AX1067)</f>
        <v>HE716853=3i.DEU.Nordrhein-Westfalen.hum.Ureg</v>
      </c>
      <c r="BI1067" s="170" t="str">
        <f aca="false">CONCATENATE(A1067,"=",ComForSubtype,D1067)</f>
        <v>HE716853=3i</v>
      </c>
      <c r="BJ1067" s="170" t="str">
        <f aca="false">CONCATENATE(A1067,"=",E1067)</f>
        <v>HE716853=3chi</v>
      </c>
      <c r="BK1067" s="170" t="str">
        <f aca="false">CONCATENATE(A1067,"=",C1067)</f>
        <v>HE716853=3</v>
      </c>
      <c r="BL1067" s="170" t="str">
        <f aca="false">CONCATENATE(D1067,"=")</f>
        <v>3i=</v>
      </c>
      <c r="BM1067" s="223" t="str">
        <f aca="false">IF(BA1067="XX","",BA1067)</f>
        <v>HE716853</v>
      </c>
      <c r="BN1067" s="224" t="str">
        <f aca="false">CONCATENATE(IF(F1067="","",F1067),IF(G1067="","",CONCATENATE(" / ",G1067)))</f>
        <v>V1008053</v>
      </c>
      <c r="BO1067" s="225" t="str">
        <f aca="false">AX1067</f>
        <v>3i.DEU.Nordrhein-Westfalen.hum.Ureg</v>
      </c>
      <c r="BP1067" s="226" t="str">
        <f aca="false">IF(V1067="","",V1067)</f>
        <v/>
      </c>
      <c r="BQ1067" s="226" t="str">
        <f aca="false">IF(W1067="","",CONCATENATE(W1067,IF(LEFT(AO1067,1)="s","+","")))</f>
        <v>3i-BB02+</v>
      </c>
      <c r="BR1067" s="226" t="str">
        <f aca="false">IF(X1067="","",CONCATENATE(X1067,IF(LEFT(AQ1067,1)="s","+","")))</f>
        <v/>
      </c>
      <c r="BS1067" s="226" t="str">
        <f aca="false">IF(Y1067="","",CONCATENATE(Y1067,IF(LEFT(AR1067,1)="s","+","")))</f>
        <v/>
      </c>
      <c r="BT1067" s="226" t="str">
        <f aca="false">IF(Z1067="","",CONCATENATE(Z1067,IF(LEFT(AS1067,1)="s","+","")))</f>
        <v/>
      </c>
      <c r="BU1067" s="227" t="str">
        <f aca="false">IF(AA1067="","",CONCATENATE(AA1067,IF(LEFT(AT1067,1)="s","+","")))</f>
        <v/>
      </c>
      <c r="BV1067" s="212"/>
      <c r="BW1067" s="177" t="s">
        <v>338</v>
      </c>
      <c r="BX1067" s="170" t="str">
        <f aca="false">IF(BW1067&lt;&gt;"",IF(ISNUMBER(FIND("=",BW1067)),LEFT(BW1067,FIND("=",BW1067)-1),BW1067),BW1067)</f>
        <v>xx</v>
      </c>
      <c r="BY1067" s="170" t="str">
        <f aca="false">IF(BW1067&lt;&gt;"",IF(ISNUMBER(FIND("=",BW1067)),RIGHT(BW1067,LEN(BW1067)-FIND("=",BW1067)),""),"")</f>
        <v>Non_select</v>
      </c>
      <c r="BZ1067" s="170" t="str">
        <f aca="false">IF(BX1067&lt;&gt;"",IF(ISNUMBER(FIND(".",BX1067)),LEFT(BX1067,FIND(".",BX1067)-1),BX1067),BX1067)</f>
        <v>xx</v>
      </c>
      <c r="CA1067" s="170" t="str">
        <f aca="false">IF(BX1067&lt;&gt;"",IF(ISNUMBER(FIND(".",BX1067)),RIGHT(BX1067,LEN(BX1067)-FIND(".",BX1067)),""),"")</f>
        <v/>
      </c>
      <c r="CB1067" s="212"/>
      <c r="CC1067" s="170" t="str">
        <f aca="false">A1067</f>
        <v>HE716853</v>
      </c>
      <c r="CD1067" s="178" t="s">
        <v>339</v>
      </c>
      <c r="CE1067" s="178" t="s">
        <v>340</v>
      </c>
      <c r="CF1067" s="178" t="s">
        <v>341</v>
      </c>
      <c r="CG1067" s="212"/>
      <c r="CH1067" s="212"/>
      <c r="CI1067" s="212"/>
      <c r="CJ1067" s="212"/>
      <c r="CK1067" s="178"/>
      <c r="CL1067" s="212"/>
      <c r="CM1067" s="212"/>
      <c r="CN1067" s="212"/>
      <c r="CO1067" s="212"/>
      <c r="CP1067" s="212"/>
      <c r="CQ1067" s="212"/>
      <c r="CR1067" s="228" t="n">
        <f aca="false">C1067</f>
        <v>3</v>
      </c>
      <c r="CS1067" s="229" t="str">
        <f aca="false">D1067</f>
        <v>3i</v>
      </c>
      <c r="CT1067" s="170" t="str">
        <f aca="false">CONCATENATE(CD1067," strain ",CM1067," ",CL1067,", partial cds")</f>
        <v>Hepatitis E virus strain  , partial cds</v>
      </c>
    </row>
    <row r="1068" customFormat="false" ht="11.9" hidden="false" customHeight="true" outlineLevel="0" collapsed="false">
      <c r="A1068" s="234" t="s">
        <v>2638</v>
      </c>
      <c r="B1068" s="147" t="s">
        <v>735</v>
      </c>
      <c r="C1068" s="245" t="n">
        <v>3</v>
      </c>
      <c r="D1068" s="246" t="s">
        <v>1890</v>
      </c>
      <c r="E1068" s="150" t="s">
        <v>949</v>
      </c>
      <c r="F1068" s="247" t="s">
        <v>2639</v>
      </c>
      <c r="G1068" s="212"/>
      <c r="H1068" s="235" t="s">
        <v>405</v>
      </c>
      <c r="I1068" s="236" t="s">
        <v>412</v>
      </c>
      <c r="J1068" s="235" t="s">
        <v>395</v>
      </c>
      <c r="K1068" s="212"/>
      <c r="L1068" s="231" t="s">
        <v>2640</v>
      </c>
      <c r="M1068" s="157" t="s">
        <v>380</v>
      </c>
      <c r="N1068" s="213"/>
      <c r="O1068" s="159" t="n">
        <v>2008</v>
      </c>
      <c r="P1068" s="159"/>
      <c r="Q1068" s="159"/>
      <c r="R1068" s="237" t="s">
        <v>88</v>
      </c>
      <c r="S1068" s="237"/>
      <c r="T1068" s="214"/>
      <c r="U1068" s="215"/>
      <c r="V1068" s="209"/>
      <c r="W1068" s="217"/>
      <c r="X1068" s="209"/>
      <c r="Y1068" s="209"/>
      <c r="Z1068" s="209"/>
      <c r="AA1068" s="216"/>
      <c r="AB1068" s="217"/>
      <c r="AC1068" s="217"/>
      <c r="AD1068" s="209"/>
      <c r="AE1068" s="209"/>
      <c r="AF1068" s="209"/>
      <c r="AG1068" s="166" t="str">
        <f aca="false">Regions!$B$35</f>
        <v>ORF2.241</v>
      </c>
      <c r="AH1068" s="164" t="n">
        <v>5841</v>
      </c>
      <c r="AI1068" s="164" t="n">
        <v>6081</v>
      </c>
      <c r="AJ1068" s="219" t="n">
        <f aca="false">SeqEnd-SeqBeg+1</f>
        <v>241</v>
      </c>
      <c r="AK1068" s="220" t="n">
        <f aca="false">AND( SeqBeg&lt;=Beg  , End &lt;=SeqEnd )</f>
        <v>0</v>
      </c>
      <c r="AL1068" s="237"/>
      <c r="AM1068" s="237"/>
      <c r="AN1068" s="221"/>
      <c r="AO1068" s="164"/>
      <c r="AP1068" s="164"/>
      <c r="AQ1068" s="164"/>
      <c r="AR1068" s="164"/>
      <c r="AS1068" s="164"/>
      <c r="AT1068" s="164"/>
      <c r="AU1068" s="237"/>
      <c r="AV1068" s="237"/>
      <c r="AW1068" s="222" t="str">
        <f aca="false">HYPERLINK(CONCATENATE("http://www.ncbi.nlm.nih.gov/nuccore/",BM1068),BM1068)</f>
        <v>KF303493</v>
      </c>
      <c r="AX1068" s="219" t="str">
        <f aca="false">CONCATENATE(D1068,IF(I1068="","",CONCATENATE(".",I1068)),IF(K1068="","",CONCATENATE(".",K1068)),IF(M1068="","",CONCATENATE(".",M1068)),IF(R1068="","",CONCATENATE(".",R1068)),IF(U1068="","","(*)"))</f>
        <v>3i.DEU.wb.JLUG</v>
      </c>
      <c r="AY1068" s="238" t="str">
        <f aca="false">CONCATENATE(BM1068,".",BN1068)</f>
        <v>KF303493.wb104</v>
      </c>
      <c r="AZ1068" s="239" t="str">
        <f aca="false">IF(AV1068="",IF(ISNUMBER(FIND(".",A1068)),LEFT(A1068,FIND(".",A1068)-1),A1068),AV1068)</f>
        <v>KF303493</v>
      </c>
      <c r="BA1068" s="239" t="str">
        <f aca="false">IF(ISNUMBER(FIND("-",AZ1068)),LEFT(AZ1068,FIND("-",AZ1068)-1),AZ1068)</f>
        <v>KF303493</v>
      </c>
      <c r="BB1068" s="170" t="str">
        <f aca="false"> MEGAname &amp; "="</f>
        <v>KF303493=</v>
      </c>
      <c r="BC1068" s="170" t="str">
        <f aca="false">Clear &amp; IF(span ,"Span","out")</f>
        <v>KF303493=out</v>
      </c>
      <c r="BD1068" s="170" t="str">
        <f aca="false">Clear &amp; IF(span, IF(B1068=".","Selected",B1068),"out")</f>
        <v>KF303493=out</v>
      </c>
      <c r="BE1068" s="170" t="str">
        <f aca="false">Clear &amp; Strain</f>
        <v>KF303493=wb104</v>
      </c>
      <c r="BF1068" s="238" t="str">
        <f aca="false">CONCATENATE(A1068,"=",F1068,". ",AX1068,IF(AB1068="","",CONCATENATE(".",AB1068)))</f>
        <v>KF303493=wb104. 3i.DEU.wb.JLUG</v>
      </c>
      <c r="BG1068" s="238" t="str">
        <f aca="false">CONCATENATE(A1068,"=",F1068,". ",AX1068)</f>
        <v>KF303493=wb104. 3i.DEU.wb.JLUG</v>
      </c>
      <c r="BH1068" s="238" t="str">
        <f aca="false">CONCATENATE(A1068,"=",AX1068)</f>
        <v>KF303493=3i.DEU.wb.JLUG</v>
      </c>
      <c r="BI1068" s="238" t="str">
        <f aca="false">CONCATENATE(A1068,"=",ComForSubtype,D1068)</f>
        <v>KF303493=3i</v>
      </c>
      <c r="BJ1068" s="238" t="str">
        <f aca="false">CONCATENATE(A1068,"=",E1068)</f>
        <v>KF303493=3chi</v>
      </c>
      <c r="BK1068" s="238" t="str">
        <f aca="false">CONCATENATE(A1068,"=",C1068)</f>
        <v>KF303493=3</v>
      </c>
      <c r="BL1068" s="238" t="str">
        <f aca="false">CONCATENATE(D1068,"=")</f>
        <v>3i=</v>
      </c>
      <c r="BM1068" s="223" t="str">
        <f aca="false">IF(BA1068="XX","",BA1068)</f>
        <v>KF303493</v>
      </c>
      <c r="BN1068" s="224" t="str">
        <f aca="false">CONCATENATE(IF(F1068="","",F1068),IF(G1068="","",CONCATENATE(" / ",G1068)))</f>
        <v>wb104</v>
      </c>
      <c r="BO1068" s="225" t="str">
        <f aca="false">AX1068</f>
        <v>3i.DEU.wb.JLUG</v>
      </c>
      <c r="BP1068" s="226" t="str">
        <f aca="false">IF(V1068="","",V1068)</f>
        <v/>
      </c>
      <c r="BQ1068" s="226" t="str">
        <f aca="false">IF(W1068="","",CONCATENATE(W1068,IF(LEFT(AO1068,1)="s","+","")))</f>
        <v/>
      </c>
      <c r="BR1068" s="226" t="str">
        <f aca="false">IF(X1068="","",CONCATENATE(X1068,IF(LEFT(AQ1068,1)="s","+","")))</f>
        <v/>
      </c>
      <c r="BS1068" s="226" t="str">
        <f aca="false">IF(Y1068="","",CONCATENATE(Y1068,IF(LEFT(AR1068,1)="s","+","")))</f>
        <v/>
      </c>
      <c r="BT1068" s="226" t="str">
        <f aca="false">IF(Z1068="","",CONCATENATE(Z1068,IF(LEFT(AS1068,1)="s","+","")))</f>
        <v/>
      </c>
      <c r="BU1068" s="227" t="str">
        <f aca="false">IF(AA1068="","",CONCATENATE(AA1068,IF(LEFT(AT1068,1)="s","+","")))</f>
        <v/>
      </c>
      <c r="BV1068" s="240"/>
      <c r="BW1068" s="240" t="s">
        <v>338</v>
      </c>
      <c r="BX1068" s="238" t="str">
        <f aca="false">IF(BW1068&lt;&gt;"",IF(ISNUMBER(FIND("=",BW1068)),LEFT(BW1068,FIND("=",BW1068)-1),BW1068),BW1068)</f>
        <v>xx</v>
      </c>
      <c r="BY1068" s="238" t="str">
        <f aca="false">IF(BW1068&lt;&gt;"",IF(ISNUMBER(FIND("=",BW1068)),RIGHT(BW1068,LEN(BW1068)-FIND("=",BW1068)),""),"")</f>
        <v>Non_select</v>
      </c>
      <c r="BZ1068" s="238" t="str">
        <f aca="false">IF(BX1068&lt;&gt;"",IF(ISNUMBER(FIND(".",BX1068)),LEFT(BX1068,FIND(".",BX1068)-1),BX1068),BX1068)</f>
        <v>xx</v>
      </c>
      <c r="CA1068" s="238" t="str">
        <f aca="false">IF(BX1068&lt;&gt;"",IF(ISNUMBER(FIND(".",BX1068)),RIGHT(BX1068,LEN(BX1068)-FIND(".",BX1068)),""),"")</f>
        <v/>
      </c>
      <c r="CB1068" s="240"/>
      <c r="CC1068" s="238" t="str">
        <f aca="false">A1068</f>
        <v>KF303493</v>
      </c>
      <c r="CD1068" s="241" t="s">
        <v>339</v>
      </c>
      <c r="CE1068" s="241" t="s">
        <v>340</v>
      </c>
      <c r="CF1068" s="241" t="s">
        <v>341</v>
      </c>
      <c r="CG1068" s="241"/>
      <c r="CH1068" s="241"/>
      <c r="CI1068" s="241"/>
      <c r="CJ1068" s="241"/>
      <c r="CK1068" s="241"/>
      <c r="CL1068" s="241"/>
      <c r="CM1068" s="238"/>
      <c r="CN1068" s="238"/>
      <c r="CO1068" s="238"/>
      <c r="CP1068" s="238"/>
      <c r="CQ1068" s="238"/>
      <c r="CR1068" s="238" t="n">
        <f aca="false">C1068</f>
        <v>3</v>
      </c>
      <c r="CS1068" s="242" t="str">
        <f aca="false">D1068</f>
        <v>3i</v>
      </c>
      <c r="CT1068" s="170" t="str">
        <f aca="false">CONCATENATE(CD1068," strain ",CM1068," ",CL1068,", partial cds")</f>
        <v>Hepatitis E virus strain  , partial cds</v>
      </c>
    </row>
    <row r="1069" customFormat="false" ht="11.9" hidden="false" customHeight="true" outlineLevel="0" collapsed="false">
      <c r="A1069" s="208" t="s">
        <v>2641</v>
      </c>
      <c r="B1069" s="147" t="s">
        <v>735</v>
      </c>
      <c r="C1069" s="148" t="n">
        <v>3</v>
      </c>
      <c r="D1069" s="149" t="s">
        <v>1890</v>
      </c>
      <c r="E1069" s="150" t="s">
        <v>949</v>
      </c>
      <c r="F1069" s="210" t="s">
        <v>2642</v>
      </c>
      <c r="G1069" s="212"/>
      <c r="H1069" s="146" t="s">
        <v>405</v>
      </c>
      <c r="I1069" s="153" t="s">
        <v>412</v>
      </c>
      <c r="J1069" s="146" t="s">
        <v>395</v>
      </c>
      <c r="K1069" s="212"/>
      <c r="L1069" s="231" t="s">
        <v>2643</v>
      </c>
      <c r="M1069" s="157" t="s">
        <v>380</v>
      </c>
      <c r="N1069" s="213"/>
      <c r="O1069" s="159" t="n">
        <v>2008</v>
      </c>
      <c r="P1069" s="212"/>
      <c r="Q1069" s="212"/>
      <c r="R1069" s="146" t="s">
        <v>88</v>
      </c>
      <c r="T1069" s="214"/>
      <c r="U1069" s="215"/>
      <c r="V1069" s="209"/>
      <c r="W1069" s="217"/>
      <c r="X1069" s="209"/>
      <c r="Y1069" s="209"/>
      <c r="Z1069" s="209"/>
      <c r="AA1069" s="216"/>
      <c r="AB1069" s="217"/>
      <c r="AC1069" s="217"/>
      <c r="AD1069" s="209"/>
      <c r="AE1069" s="209"/>
      <c r="AF1069" s="209"/>
      <c r="AG1069" s="166" t="str">
        <f aca="false">Regions!$B$35</f>
        <v>ORF2.241</v>
      </c>
      <c r="AH1069" s="164" t="n">
        <v>5841</v>
      </c>
      <c r="AI1069" s="164" t="n">
        <v>6081</v>
      </c>
      <c r="AJ1069" s="219" t="n">
        <f aca="false">SeqEnd-SeqBeg+1</f>
        <v>241</v>
      </c>
      <c r="AK1069" s="220" t="n">
        <f aca="false">AND( SeqBeg&lt;=Beg  , End &lt;=SeqEnd )</f>
        <v>0</v>
      </c>
      <c r="AL1069" s="212"/>
      <c r="AM1069" s="212"/>
      <c r="AN1069" s="221"/>
      <c r="AU1069" s="146"/>
      <c r="AV1069" s="212"/>
      <c r="AW1069" s="222" t="str">
        <f aca="false">HYPERLINK(CONCATENATE("http://www.ncbi.nlm.nih.gov/nuccore/",BM1069),BM1069)</f>
        <v>KF303495</v>
      </c>
      <c r="AX1069" s="219" t="str">
        <f aca="false">CONCATENATE(D1069,IF(I1069="","",CONCATENATE(".",I1069)),IF(K1069="","",CONCATENATE(".",K1069)),IF(M1069="","",CONCATENATE(".",M1069)),IF(R1069="","",CONCATENATE(".",R1069)),IF(U1069="","","(*)"))</f>
        <v>3i.DEU.wb.JLUG</v>
      </c>
      <c r="AY1069" s="170" t="str">
        <f aca="false">CONCATENATE(BM1069,".",BN1069)</f>
        <v>KF303495.wb118</v>
      </c>
      <c r="AZ1069" s="171" t="str">
        <f aca="false">IF(AV1069="",IF(ISNUMBER(FIND(".",A1069)),LEFT(A1069,FIND(".",A1069)-1),A1069),AV1069)</f>
        <v>KF303495</v>
      </c>
      <c r="BA1069" s="171" t="str">
        <f aca="false">IF(ISNUMBER(FIND("-",AZ1069)),LEFT(AZ1069,FIND("-",AZ1069)-1),AZ1069)</f>
        <v>KF303495</v>
      </c>
      <c r="BB1069" s="170" t="str">
        <f aca="false"> MEGAname &amp; "="</f>
        <v>KF303495=</v>
      </c>
      <c r="BC1069" s="170" t="str">
        <f aca="false">Clear &amp; IF(span ,"Span","out")</f>
        <v>KF303495=out</v>
      </c>
      <c r="BD1069" s="170" t="str">
        <f aca="false">Clear &amp; IF(span, IF(B1069=".","Selected",B1069),"out")</f>
        <v>KF303495=out</v>
      </c>
      <c r="BE1069" s="170" t="str">
        <f aca="false">Clear &amp; Strain</f>
        <v>KF303495=wb118</v>
      </c>
      <c r="BF1069" s="170" t="str">
        <f aca="false">CONCATENATE(A1069,"=",F1069,". ",AX1069,IF(AB1069="","",CONCATENATE(".",AB1069)))</f>
        <v>KF303495=wb118. 3i.DEU.wb.JLUG</v>
      </c>
      <c r="BG1069" s="170" t="str">
        <f aca="false">CONCATENATE(A1069,"=",F1069,". ",AX1069)</f>
        <v>KF303495=wb118. 3i.DEU.wb.JLUG</v>
      </c>
      <c r="BH1069" s="170" t="str">
        <f aca="false">CONCATENATE(A1069,"=",AX1069)</f>
        <v>KF303495=3i.DEU.wb.JLUG</v>
      </c>
      <c r="BI1069" s="170" t="str">
        <f aca="false">CONCATENATE(A1069,"=",ComForSubtype,D1069)</f>
        <v>KF303495=3i</v>
      </c>
      <c r="BJ1069" s="170" t="str">
        <f aca="false">CONCATENATE(A1069,"=",E1069)</f>
        <v>KF303495=3chi</v>
      </c>
      <c r="BK1069" s="170" t="str">
        <f aca="false">CONCATENATE(A1069,"=",C1069)</f>
        <v>KF303495=3</v>
      </c>
      <c r="BL1069" s="170" t="str">
        <f aca="false">CONCATENATE(D1069,"=")</f>
        <v>3i=</v>
      </c>
      <c r="BM1069" s="223" t="str">
        <f aca="false">IF(BA1069="XX","",BA1069)</f>
        <v>KF303495</v>
      </c>
      <c r="BN1069" s="224" t="str">
        <f aca="false">CONCATENATE(IF(F1069="","",F1069),IF(G1069="","",CONCATENATE(" / ",G1069)))</f>
        <v>wb118</v>
      </c>
      <c r="BO1069" s="225" t="str">
        <f aca="false">AX1069</f>
        <v>3i.DEU.wb.JLUG</v>
      </c>
      <c r="BP1069" s="226" t="str">
        <f aca="false">IF(V1069="","",V1069)</f>
        <v/>
      </c>
      <c r="BQ1069" s="226" t="str">
        <f aca="false">IF(W1069="","",CONCATENATE(W1069,IF(LEFT(AO1069,1)="s","+","")))</f>
        <v/>
      </c>
      <c r="BR1069" s="226" t="str">
        <f aca="false">IF(X1069="","",CONCATENATE(X1069,IF(LEFT(AQ1069,1)="s","+","")))</f>
        <v/>
      </c>
      <c r="BS1069" s="226" t="str">
        <f aca="false">IF(Y1069="","",CONCATENATE(Y1069,IF(LEFT(AR1069,1)="s","+","")))</f>
        <v/>
      </c>
      <c r="BT1069" s="226" t="str">
        <f aca="false">IF(Z1069="","",CONCATENATE(Z1069,IF(LEFT(AS1069,1)="s","+","")))</f>
        <v/>
      </c>
      <c r="BU1069" s="227" t="str">
        <f aca="false">IF(AA1069="","",CONCATENATE(AA1069,IF(LEFT(AT1069,1)="s","+","")))</f>
        <v/>
      </c>
      <c r="BV1069" s="212"/>
      <c r="BW1069" s="177" t="s">
        <v>338</v>
      </c>
      <c r="BX1069" s="170" t="str">
        <f aca="false">IF(BW1069&lt;&gt;"",IF(ISNUMBER(FIND("=",BW1069)),LEFT(BW1069,FIND("=",BW1069)-1),BW1069),BW1069)</f>
        <v>xx</v>
      </c>
      <c r="BY1069" s="170" t="str">
        <f aca="false">IF(BW1069&lt;&gt;"",IF(ISNUMBER(FIND("=",BW1069)),RIGHT(BW1069,LEN(BW1069)-FIND("=",BW1069)),""),"")</f>
        <v>Non_select</v>
      </c>
      <c r="BZ1069" s="170" t="str">
        <f aca="false">IF(BX1069&lt;&gt;"",IF(ISNUMBER(FIND(".",BX1069)),LEFT(BX1069,FIND(".",BX1069)-1),BX1069),BX1069)</f>
        <v>xx</v>
      </c>
      <c r="CA1069" s="170" t="str">
        <f aca="false">IF(BX1069&lt;&gt;"",IF(ISNUMBER(FIND(".",BX1069)),RIGHT(BX1069,LEN(BX1069)-FIND(".",BX1069)),""),"")</f>
        <v/>
      </c>
      <c r="CB1069" s="212"/>
      <c r="CC1069" s="170" t="str">
        <f aca="false">A1069</f>
        <v>KF303495</v>
      </c>
      <c r="CD1069" s="178" t="s">
        <v>339</v>
      </c>
      <c r="CE1069" s="178" t="s">
        <v>340</v>
      </c>
      <c r="CF1069" s="178" t="s">
        <v>341</v>
      </c>
      <c r="CG1069" s="212"/>
      <c r="CH1069" s="212"/>
      <c r="CI1069" s="212"/>
      <c r="CJ1069" s="212"/>
      <c r="CK1069" s="178"/>
      <c r="CL1069" s="212"/>
      <c r="CM1069" s="212"/>
      <c r="CN1069" s="212"/>
      <c r="CO1069" s="212"/>
      <c r="CP1069" s="212"/>
      <c r="CQ1069" s="212"/>
      <c r="CR1069" s="228" t="n">
        <f aca="false">C1069</f>
        <v>3</v>
      </c>
      <c r="CS1069" s="229" t="str">
        <f aca="false">D1069</f>
        <v>3i</v>
      </c>
      <c r="CT1069" s="170" t="str">
        <f aca="false">CONCATENATE(CD1069," strain ",CM1069," ",CL1069,", partial cds")</f>
        <v>Hepatitis E virus strain  , partial cds</v>
      </c>
    </row>
    <row r="1070" customFormat="false" ht="11.9" hidden="false" customHeight="true" outlineLevel="0" collapsed="false">
      <c r="A1070" s="208" t="s">
        <v>2644</v>
      </c>
      <c r="B1070" s="147" t="s">
        <v>735</v>
      </c>
      <c r="C1070" s="148" t="n">
        <v>3</v>
      </c>
      <c r="D1070" s="149" t="s">
        <v>1890</v>
      </c>
      <c r="E1070" s="150" t="s">
        <v>949</v>
      </c>
      <c r="F1070" s="210" t="s">
        <v>2645</v>
      </c>
      <c r="G1070" s="212"/>
      <c r="H1070" s="146" t="s">
        <v>405</v>
      </c>
      <c r="I1070" s="153" t="s">
        <v>412</v>
      </c>
      <c r="J1070" s="146" t="s">
        <v>395</v>
      </c>
      <c r="K1070" s="212"/>
      <c r="L1070" s="231" t="s">
        <v>2640</v>
      </c>
      <c r="M1070" s="157" t="s">
        <v>380</v>
      </c>
      <c r="N1070" s="213"/>
      <c r="O1070" s="159" t="n">
        <v>2008</v>
      </c>
      <c r="P1070" s="212"/>
      <c r="Q1070" s="212"/>
      <c r="R1070" s="146" t="s">
        <v>88</v>
      </c>
      <c r="T1070" s="214"/>
      <c r="U1070" s="215"/>
      <c r="V1070" s="209"/>
      <c r="W1070" s="217"/>
      <c r="X1070" s="209"/>
      <c r="Y1070" s="209"/>
      <c r="Z1070" s="209"/>
      <c r="AA1070" s="216"/>
      <c r="AB1070" s="217"/>
      <c r="AC1070" s="217"/>
      <c r="AD1070" s="209"/>
      <c r="AE1070" s="209"/>
      <c r="AF1070" s="209"/>
      <c r="AG1070" s="166" t="str">
        <f aca="false">Regions!$B$35</f>
        <v>ORF2.241</v>
      </c>
      <c r="AH1070" s="164" t="n">
        <v>5841</v>
      </c>
      <c r="AI1070" s="164" t="n">
        <v>6081</v>
      </c>
      <c r="AJ1070" s="219" t="n">
        <f aca="false">SeqEnd-SeqBeg+1</f>
        <v>241</v>
      </c>
      <c r="AK1070" s="220" t="n">
        <f aca="false">AND( SeqBeg&lt;=Beg  , End &lt;=SeqEnd )</f>
        <v>0</v>
      </c>
      <c r="AL1070" s="212"/>
      <c r="AM1070" s="212"/>
      <c r="AN1070" s="221"/>
      <c r="AU1070" s="146"/>
      <c r="AV1070" s="212"/>
      <c r="AW1070" s="222" t="str">
        <f aca="false">HYPERLINK(CONCATENATE("http://www.ncbi.nlm.nih.gov/nuccore/",BM1070),BM1070)</f>
        <v>KF303491</v>
      </c>
      <c r="AX1070" s="219" t="str">
        <f aca="false">CONCATENATE(D1070,IF(I1070="","",CONCATENATE(".",I1070)),IF(K1070="","",CONCATENATE(".",K1070)),IF(M1070="","",CONCATENATE(".",M1070)),IF(R1070="","",CONCATENATE(".",R1070)),IF(U1070="","","(*)"))</f>
        <v>3i.DEU.wb.JLUG</v>
      </c>
      <c r="AY1070" s="170" t="str">
        <f aca="false">CONCATENATE(BM1070,".",BN1070)</f>
        <v>KF303491.wb119</v>
      </c>
      <c r="AZ1070" s="171" t="str">
        <f aca="false">IF(AV1070="",IF(ISNUMBER(FIND(".",A1070)),LEFT(A1070,FIND(".",A1070)-1),A1070),AV1070)</f>
        <v>KF303491</v>
      </c>
      <c r="BA1070" s="171" t="str">
        <f aca="false">IF(ISNUMBER(FIND("-",AZ1070)),LEFT(AZ1070,FIND("-",AZ1070)-1),AZ1070)</f>
        <v>KF303491</v>
      </c>
      <c r="BB1070" s="170" t="str">
        <f aca="false"> MEGAname &amp; "="</f>
        <v>KF303491=</v>
      </c>
      <c r="BC1070" s="170" t="str">
        <f aca="false">Clear &amp; IF(span ,"Span","out")</f>
        <v>KF303491=out</v>
      </c>
      <c r="BD1070" s="170" t="str">
        <f aca="false">Clear &amp; IF(span, IF(B1070=".","Selected",B1070),"out")</f>
        <v>KF303491=out</v>
      </c>
      <c r="BE1070" s="170" t="str">
        <f aca="false">Clear &amp; Strain</f>
        <v>KF303491=wb119</v>
      </c>
      <c r="BF1070" s="170" t="str">
        <f aca="false">CONCATENATE(A1070,"=",F1070,". ",AX1070,IF(AB1070="","",CONCATENATE(".",AB1070)))</f>
        <v>KF303491=wb119. 3i.DEU.wb.JLUG</v>
      </c>
      <c r="BG1070" s="170" t="str">
        <f aca="false">CONCATENATE(A1070,"=",F1070,". ",AX1070)</f>
        <v>KF303491=wb119. 3i.DEU.wb.JLUG</v>
      </c>
      <c r="BH1070" s="170" t="str">
        <f aca="false">CONCATENATE(A1070,"=",AX1070)</f>
        <v>KF303491=3i.DEU.wb.JLUG</v>
      </c>
      <c r="BI1070" s="170" t="str">
        <f aca="false">CONCATENATE(A1070,"=",ComForSubtype,D1070)</f>
        <v>KF303491=3i</v>
      </c>
      <c r="BJ1070" s="170" t="str">
        <f aca="false">CONCATENATE(A1070,"=",E1070)</f>
        <v>KF303491=3chi</v>
      </c>
      <c r="BK1070" s="170" t="str">
        <f aca="false">CONCATENATE(A1070,"=",C1070)</f>
        <v>KF303491=3</v>
      </c>
      <c r="BL1070" s="170" t="str">
        <f aca="false">CONCATENATE(D1070,"=")</f>
        <v>3i=</v>
      </c>
      <c r="BM1070" s="223" t="str">
        <f aca="false">IF(BA1070="XX","",BA1070)</f>
        <v>KF303491</v>
      </c>
      <c r="BN1070" s="224" t="str">
        <f aca="false">CONCATENATE(IF(F1070="","",F1070),IF(G1070="","",CONCATENATE(" / ",G1070)))</f>
        <v>wb119</v>
      </c>
      <c r="BO1070" s="225" t="str">
        <f aca="false">AX1070</f>
        <v>3i.DEU.wb.JLUG</v>
      </c>
      <c r="BP1070" s="226" t="str">
        <f aca="false">IF(V1070="","",V1070)</f>
        <v/>
      </c>
      <c r="BQ1070" s="226" t="str">
        <f aca="false">IF(W1070="","",CONCATENATE(W1070,IF(LEFT(AO1070,1)="s","+","")))</f>
        <v/>
      </c>
      <c r="BR1070" s="226" t="str">
        <f aca="false">IF(X1070="","",CONCATENATE(X1070,IF(LEFT(AQ1070,1)="s","+","")))</f>
        <v/>
      </c>
      <c r="BS1070" s="226" t="str">
        <f aca="false">IF(Y1070="","",CONCATENATE(Y1070,IF(LEFT(AR1070,1)="s","+","")))</f>
        <v/>
      </c>
      <c r="BT1070" s="226" t="str">
        <f aca="false">IF(Z1070="","",CONCATENATE(Z1070,IF(LEFT(AS1070,1)="s","+","")))</f>
        <v/>
      </c>
      <c r="BU1070" s="227" t="str">
        <f aca="false">IF(AA1070="","",CONCATENATE(AA1070,IF(LEFT(AT1070,1)="s","+","")))</f>
        <v/>
      </c>
      <c r="BV1070" s="212"/>
      <c r="BW1070" s="177" t="s">
        <v>338</v>
      </c>
      <c r="BX1070" s="170" t="str">
        <f aca="false">IF(BW1070&lt;&gt;"",IF(ISNUMBER(FIND("=",BW1070)),LEFT(BW1070,FIND("=",BW1070)-1),BW1070),BW1070)</f>
        <v>xx</v>
      </c>
      <c r="BY1070" s="170" t="str">
        <f aca="false">IF(BW1070&lt;&gt;"",IF(ISNUMBER(FIND("=",BW1070)),RIGHT(BW1070,LEN(BW1070)-FIND("=",BW1070)),""),"")</f>
        <v>Non_select</v>
      </c>
      <c r="BZ1070" s="170" t="str">
        <f aca="false">IF(BX1070&lt;&gt;"",IF(ISNUMBER(FIND(".",BX1070)),LEFT(BX1070,FIND(".",BX1070)-1),BX1070),BX1070)</f>
        <v>xx</v>
      </c>
      <c r="CA1070" s="170" t="str">
        <f aca="false">IF(BX1070&lt;&gt;"",IF(ISNUMBER(FIND(".",BX1070)),RIGHT(BX1070,LEN(BX1070)-FIND(".",BX1070)),""),"")</f>
        <v/>
      </c>
      <c r="CB1070" s="212"/>
      <c r="CC1070" s="170" t="str">
        <f aca="false">A1070</f>
        <v>KF303491</v>
      </c>
      <c r="CD1070" s="178" t="s">
        <v>339</v>
      </c>
      <c r="CE1070" s="178" t="s">
        <v>340</v>
      </c>
      <c r="CF1070" s="178" t="s">
        <v>341</v>
      </c>
      <c r="CG1070" s="212"/>
      <c r="CH1070" s="212"/>
      <c r="CI1070" s="212"/>
      <c r="CJ1070" s="212"/>
      <c r="CK1070" s="178"/>
      <c r="CL1070" s="212"/>
      <c r="CM1070" s="212"/>
      <c r="CN1070" s="212"/>
      <c r="CO1070" s="212"/>
      <c r="CP1070" s="212"/>
      <c r="CQ1070" s="212"/>
      <c r="CR1070" s="228" t="n">
        <f aca="false">C1070</f>
        <v>3</v>
      </c>
      <c r="CS1070" s="229" t="str">
        <f aca="false">D1070</f>
        <v>3i</v>
      </c>
      <c r="CT1070" s="170" t="str">
        <f aca="false">CONCATENATE(CD1070," strain ",CM1070," ",CL1070,", partial cds")</f>
        <v>Hepatitis E virus strain  , partial cds</v>
      </c>
    </row>
    <row r="1071" customFormat="false" ht="11.9" hidden="false" customHeight="true" outlineLevel="0" collapsed="false">
      <c r="A1071" s="208" t="s">
        <v>2646</v>
      </c>
      <c r="B1071" s="147" t="s">
        <v>735</v>
      </c>
      <c r="C1071" s="148" t="n">
        <v>3</v>
      </c>
      <c r="D1071" s="149" t="s">
        <v>1890</v>
      </c>
      <c r="E1071" s="150" t="s">
        <v>949</v>
      </c>
      <c r="F1071" s="210" t="s">
        <v>2647</v>
      </c>
      <c r="G1071" s="212"/>
      <c r="H1071" s="146" t="s">
        <v>405</v>
      </c>
      <c r="I1071" s="153" t="s">
        <v>412</v>
      </c>
      <c r="J1071" s="146" t="s">
        <v>395</v>
      </c>
      <c r="K1071" s="212"/>
      <c r="L1071" s="231" t="s">
        <v>1988</v>
      </c>
      <c r="M1071" s="157" t="s">
        <v>380</v>
      </c>
      <c r="N1071" s="213"/>
      <c r="O1071" s="159" t="n">
        <v>2008</v>
      </c>
      <c r="P1071" s="212"/>
      <c r="Q1071" s="212"/>
      <c r="R1071" s="146" t="s">
        <v>88</v>
      </c>
      <c r="T1071" s="214"/>
      <c r="U1071" s="215"/>
      <c r="V1071" s="209"/>
      <c r="W1071" s="217"/>
      <c r="X1071" s="209"/>
      <c r="Y1071" s="209"/>
      <c r="Z1071" s="209"/>
      <c r="AA1071" s="216"/>
      <c r="AB1071" s="217"/>
      <c r="AC1071" s="217"/>
      <c r="AD1071" s="209"/>
      <c r="AE1071" s="209"/>
      <c r="AF1071" s="209"/>
      <c r="AG1071" s="166" t="str">
        <f aca="false">Regions!$B$35</f>
        <v>ORF2.241</v>
      </c>
      <c r="AH1071" s="164" t="n">
        <v>5841</v>
      </c>
      <c r="AI1071" s="164" t="n">
        <v>6081</v>
      </c>
      <c r="AJ1071" s="219" t="n">
        <f aca="false">SeqEnd-SeqBeg+1</f>
        <v>241</v>
      </c>
      <c r="AK1071" s="220" t="n">
        <f aca="false">AND( SeqBeg&lt;=Beg  , End &lt;=SeqEnd )</f>
        <v>0</v>
      </c>
      <c r="AL1071" s="212"/>
      <c r="AM1071" s="212"/>
      <c r="AN1071" s="221"/>
      <c r="AU1071" s="146"/>
      <c r="AV1071" s="212"/>
      <c r="AW1071" s="222" t="str">
        <f aca="false">HYPERLINK(CONCATENATE("http://www.ncbi.nlm.nih.gov/nuccore/",BM1071),BM1071)</f>
        <v>KF303486</v>
      </c>
      <c r="AX1071" s="219" t="str">
        <f aca="false">CONCATENATE(D1071,IF(I1071="","",CONCATENATE(".",I1071)),IF(K1071="","",CONCATENATE(".",K1071)),IF(M1071="","",CONCATENATE(".",M1071)),IF(R1071="","",CONCATENATE(".",R1071)),IF(U1071="","","(*)"))</f>
        <v>3i.DEU.wb.JLUG</v>
      </c>
      <c r="AY1071" s="170" t="str">
        <f aca="false">CONCATENATE(BM1071,".",BN1071)</f>
        <v>KF303486.wb22</v>
      </c>
      <c r="AZ1071" s="171" t="str">
        <f aca="false">IF(AV1071="",IF(ISNUMBER(FIND(".",A1071)),LEFT(A1071,FIND(".",A1071)-1),A1071),AV1071)</f>
        <v>KF303486</v>
      </c>
      <c r="BA1071" s="171" t="str">
        <f aca="false">IF(ISNUMBER(FIND("-",AZ1071)),LEFT(AZ1071,FIND("-",AZ1071)-1),AZ1071)</f>
        <v>KF303486</v>
      </c>
      <c r="BB1071" s="170" t="str">
        <f aca="false"> MEGAname &amp; "="</f>
        <v>KF303486=</v>
      </c>
      <c r="BC1071" s="170" t="str">
        <f aca="false">Clear &amp; IF(span ,"Span","out")</f>
        <v>KF303486=out</v>
      </c>
      <c r="BD1071" s="170" t="str">
        <f aca="false">Clear &amp; IF(span, IF(B1071=".","Selected",B1071),"out")</f>
        <v>KF303486=out</v>
      </c>
      <c r="BE1071" s="170" t="str">
        <f aca="false">Clear &amp; Strain</f>
        <v>KF303486=wb22</v>
      </c>
      <c r="BF1071" s="170" t="str">
        <f aca="false">CONCATENATE(A1071,"=",F1071,". ",AX1071,IF(AB1071="","",CONCATENATE(".",AB1071)))</f>
        <v>KF303486=wb22. 3i.DEU.wb.JLUG</v>
      </c>
      <c r="BG1071" s="170" t="str">
        <f aca="false">CONCATENATE(A1071,"=",F1071,". ",AX1071)</f>
        <v>KF303486=wb22. 3i.DEU.wb.JLUG</v>
      </c>
      <c r="BH1071" s="170" t="str">
        <f aca="false">CONCATENATE(A1071,"=",AX1071)</f>
        <v>KF303486=3i.DEU.wb.JLUG</v>
      </c>
      <c r="BI1071" s="170" t="str">
        <f aca="false">CONCATENATE(A1071,"=",ComForSubtype,D1071)</f>
        <v>KF303486=3i</v>
      </c>
      <c r="BJ1071" s="170" t="str">
        <f aca="false">CONCATENATE(A1071,"=",E1071)</f>
        <v>KF303486=3chi</v>
      </c>
      <c r="BK1071" s="170" t="str">
        <f aca="false">CONCATENATE(A1071,"=",C1071)</f>
        <v>KF303486=3</v>
      </c>
      <c r="BL1071" s="170" t="str">
        <f aca="false">CONCATENATE(D1071,"=")</f>
        <v>3i=</v>
      </c>
      <c r="BM1071" s="223" t="str">
        <f aca="false">IF(BA1071="XX","",BA1071)</f>
        <v>KF303486</v>
      </c>
      <c r="BN1071" s="224" t="str">
        <f aca="false">CONCATENATE(IF(F1071="","",F1071),IF(G1071="","",CONCATENATE(" / ",G1071)))</f>
        <v>wb22</v>
      </c>
      <c r="BO1071" s="225" t="str">
        <f aca="false">AX1071</f>
        <v>3i.DEU.wb.JLUG</v>
      </c>
      <c r="BP1071" s="226" t="str">
        <f aca="false">IF(V1071="","",V1071)</f>
        <v/>
      </c>
      <c r="BQ1071" s="226" t="str">
        <f aca="false">IF(W1071="","",CONCATENATE(W1071,IF(LEFT(AO1071,1)="s","+","")))</f>
        <v/>
      </c>
      <c r="BR1071" s="226" t="str">
        <f aca="false">IF(X1071="","",CONCATENATE(X1071,IF(LEFT(AQ1071,1)="s","+","")))</f>
        <v/>
      </c>
      <c r="BS1071" s="226" t="str">
        <f aca="false">IF(Y1071="","",CONCATENATE(Y1071,IF(LEFT(AR1071,1)="s","+","")))</f>
        <v/>
      </c>
      <c r="BT1071" s="226" t="str">
        <f aca="false">IF(Z1071="","",CONCATENATE(Z1071,IF(LEFT(AS1071,1)="s","+","")))</f>
        <v/>
      </c>
      <c r="BU1071" s="227" t="str">
        <f aca="false">IF(AA1071="","",CONCATENATE(AA1071,IF(LEFT(AT1071,1)="s","+","")))</f>
        <v/>
      </c>
      <c r="BV1071" s="212"/>
      <c r="BW1071" s="177" t="s">
        <v>338</v>
      </c>
      <c r="BX1071" s="170" t="str">
        <f aca="false">IF(BW1071&lt;&gt;"",IF(ISNUMBER(FIND("=",BW1071)),LEFT(BW1071,FIND("=",BW1071)-1),BW1071),BW1071)</f>
        <v>xx</v>
      </c>
      <c r="BY1071" s="170" t="str">
        <f aca="false">IF(BW1071&lt;&gt;"",IF(ISNUMBER(FIND("=",BW1071)),RIGHT(BW1071,LEN(BW1071)-FIND("=",BW1071)),""),"")</f>
        <v>Non_select</v>
      </c>
      <c r="BZ1071" s="170" t="str">
        <f aca="false">IF(BX1071&lt;&gt;"",IF(ISNUMBER(FIND(".",BX1071)),LEFT(BX1071,FIND(".",BX1071)-1),BX1071),BX1071)</f>
        <v>xx</v>
      </c>
      <c r="CA1071" s="170" t="str">
        <f aca="false">IF(BX1071&lt;&gt;"",IF(ISNUMBER(FIND(".",BX1071)),RIGHT(BX1071,LEN(BX1071)-FIND(".",BX1071)),""),"")</f>
        <v/>
      </c>
      <c r="CB1071" s="212"/>
      <c r="CC1071" s="170" t="str">
        <f aca="false">A1071</f>
        <v>KF303486</v>
      </c>
      <c r="CD1071" s="178" t="s">
        <v>339</v>
      </c>
      <c r="CE1071" s="178" t="s">
        <v>340</v>
      </c>
      <c r="CF1071" s="178" t="s">
        <v>341</v>
      </c>
      <c r="CG1071" s="212"/>
      <c r="CH1071" s="212"/>
      <c r="CI1071" s="212"/>
      <c r="CJ1071" s="212"/>
      <c r="CK1071" s="178"/>
      <c r="CL1071" s="212"/>
      <c r="CM1071" s="212"/>
      <c r="CN1071" s="212"/>
      <c r="CO1071" s="212"/>
      <c r="CP1071" s="212"/>
      <c r="CQ1071" s="212"/>
      <c r="CR1071" s="228" t="n">
        <f aca="false">C1071</f>
        <v>3</v>
      </c>
      <c r="CS1071" s="229" t="str">
        <f aca="false">D1071</f>
        <v>3i</v>
      </c>
      <c r="CT1071" s="170" t="str">
        <f aca="false">CONCATENATE(CD1071," strain ",CM1071," ",CL1071,", partial cds")</f>
        <v>Hepatitis E virus strain  , partial cds</v>
      </c>
    </row>
    <row r="1072" customFormat="false" ht="11.9" hidden="false" customHeight="true" outlineLevel="0" collapsed="false">
      <c r="A1072" s="208" t="s">
        <v>2648</v>
      </c>
      <c r="B1072" s="147" t="s">
        <v>735</v>
      </c>
      <c r="C1072" s="148" t="n">
        <v>3</v>
      </c>
      <c r="D1072" s="149" t="s">
        <v>1890</v>
      </c>
      <c r="E1072" s="150" t="s">
        <v>949</v>
      </c>
      <c r="F1072" s="210" t="s">
        <v>2649</v>
      </c>
      <c r="G1072" s="212"/>
      <c r="H1072" s="146" t="s">
        <v>405</v>
      </c>
      <c r="I1072" s="153" t="s">
        <v>412</v>
      </c>
      <c r="J1072" s="146" t="s">
        <v>395</v>
      </c>
      <c r="K1072" s="212"/>
      <c r="L1072" s="231" t="s">
        <v>2640</v>
      </c>
      <c r="M1072" s="157" t="s">
        <v>380</v>
      </c>
      <c r="N1072" s="213"/>
      <c r="O1072" s="159" t="n">
        <v>2008</v>
      </c>
      <c r="P1072" s="212"/>
      <c r="Q1072" s="212"/>
      <c r="R1072" s="146" t="s">
        <v>88</v>
      </c>
      <c r="T1072" s="214"/>
      <c r="U1072" s="215"/>
      <c r="V1072" s="209"/>
      <c r="W1072" s="217"/>
      <c r="X1072" s="209"/>
      <c r="Y1072" s="209"/>
      <c r="Z1072" s="209"/>
      <c r="AA1072" s="216"/>
      <c r="AB1072" s="217"/>
      <c r="AC1072" s="217"/>
      <c r="AD1072" s="209"/>
      <c r="AE1072" s="209"/>
      <c r="AF1072" s="209"/>
      <c r="AG1072" s="166" t="str">
        <f aca="false">Regions!$B$35</f>
        <v>ORF2.241</v>
      </c>
      <c r="AH1072" s="164" t="n">
        <v>5841</v>
      </c>
      <c r="AI1072" s="164" t="n">
        <v>6081</v>
      </c>
      <c r="AJ1072" s="219" t="n">
        <f aca="false">SeqEnd-SeqBeg+1</f>
        <v>241</v>
      </c>
      <c r="AK1072" s="220" t="n">
        <f aca="false">AND( SeqBeg&lt;=Beg  , End &lt;=SeqEnd )</f>
        <v>0</v>
      </c>
      <c r="AL1072" s="212"/>
      <c r="AM1072" s="212"/>
      <c r="AN1072" s="221"/>
      <c r="AU1072" s="146"/>
      <c r="AV1072" s="212"/>
      <c r="AW1072" s="222" t="str">
        <f aca="false">HYPERLINK(CONCATENATE("http://www.ncbi.nlm.nih.gov/nuccore/",BM1072),BM1072)</f>
        <v>KF303494</v>
      </c>
      <c r="AX1072" s="219" t="str">
        <f aca="false">CONCATENATE(D1072,IF(I1072="","",CONCATENATE(".",I1072)),IF(K1072="","",CONCATENATE(".",K1072)),IF(M1072="","",CONCATENATE(".",M1072)),IF(R1072="","",CONCATENATE(".",R1072)),IF(U1072="","","(*)"))</f>
        <v>3i.DEU.wb.JLUG</v>
      </c>
      <c r="AY1072" s="170" t="str">
        <f aca="false">CONCATENATE(BM1072,".",BN1072)</f>
        <v>KF303494.wb25</v>
      </c>
      <c r="AZ1072" s="171" t="str">
        <f aca="false">IF(AV1072="",IF(ISNUMBER(FIND(".",A1072)),LEFT(A1072,FIND(".",A1072)-1),A1072),AV1072)</f>
        <v>KF303494</v>
      </c>
      <c r="BA1072" s="171" t="str">
        <f aca="false">IF(ISNUMBER(FIND("-",AZ1072)),LEFT(AZ1072,FIND("-",AZ1072)-1),AZ1072)</f>
        <v>KF303494</v>
      </c>
      <c r="BB1072" s="170" t="str">
        <f aca="false"> MEGAname &amp; "="</f>
        <v>KF303494=</v>
      </c>
      <c r="BC1072" s="170" t="str">
        <f aca="false">Clear &amp; IF(span ,"Span","out")</f>
        <v>KF303494=out</v>
      </c>
      <c r="BD1072" s="170" t="str">
        <f aca="false">Clear &amp; IF(span, IF(B1072=".","Selected",B1072),"out")</f>
        <v>KF303494=out</v>
      </c>
      <c r="BE1072" s="170" t="str">
        <f aca="false">Clear &amp; Strain</f>
        <v>KF303494=wb25</v>
      </c>
      <c r="BF1072" s="170" t="str">
        <f aca="false">CONCATENATE(A1072,"=",F1072,". ",AX1072,IF(AB1072="","",CONCATENATE(".",AB1072)))</f>
        <v>KF303494=wb25. 3i.DEU.wb.JLUG</v>
      </c>
      <c r="BG1072" s="170" t="str">
        <f aca="false">CONCATENATE(A1072,"=",F1072,". ",AX1072)</f>
        <v>KF303494=wb25. 3i.DEU.wb.JLUG</v>
      </c>
      <c r="BH1072" s="170" t="str">
        <f aca="false">CONCATENATE(A1072,"=",AX1072)</f>
        <v>KF303494=3i.DEU.wb.JLUG</v>
      </c>
      <c r="BI1072" s="170" t="str">
        <f aca="false">CONCATENATE(A1072,"=",ComForSubtype,D1072)</f>
        <v>KF303494=3i</v>
      </c>
      <c r="BJ1072" s="170" t="str">
        <f aca="false">CONCATENATE(A1072,"=",E1072)</f>
        <v>KF303494=3chi</v>
      </c>
      <c r="BK1072" s="170" t="str">
        <f aca="false">CONCATENATE(A1072,"=",C1072)</f>
        <v>KF303494=3</v>
      </c>
      <c r="BL1072" s="170" t="str">
        <f aca="false">CONCATENATE(D1072,"=")</f>
        <v>3i=</v>
      </c>
      <c r="BM1072" s="223" t="str">
        <f aca="false">IF(BA1072="XX","",BA1072)</f>
        <v>KF303494</v>
      </c>
      <c r="BN1072" s="224" t="str">
        <f aca="false">CONCATENATE(IF(F1072="","",F1072),IF(G1072="","",CONCATENATE(" / ",G1072)))</f>
        <v>wb25</v>
      </c>
      <c r="BO1072" s="225" t="str">
        <f aca="false">AX1072</f>
        <v>3i.DEU.wb.JLUG</v>
      </c>
      <c r="BP1072" s="226" t="str">
        <f aca="false">IF(V1072="","",V1072)</f>
        <v/>
      </c>
      <c r="BQ1072" s="226" t="str">
        <f aca="false">IF(W1072="","",CONCATENATE(W1072,IF(LEFT(AO1072,1)="s","+","")))</f>
        <v/>
      </c>
      <c r="BR1072" s="226" t="str">
        <f aca="false">IF(X1072="","",CONCATENATE(X1072,IF(LEFT(AQ1072,1)="s","+","")))</f>
        <v/>
      </c>
      <c r="BS1072" s="226" t="str">
        <f aca="false">IF(Y1072="","",CONCATENATE(Y1072,IF(LEFT(AR1072,1)="s","+","")))</f>
        <v/>
      </c>
      <c r="BT1072" s="226" t="str">
        <f aca="false">IF(Z1072="","",CONCATENATE(Z1072,IF(LEFT(AS1072,1)="s","+","")))</f>
        <v/>
      </c>
      <c r="BU1072" s="227" t="str">
        <f aca="false">IF(AA1072="","",CONCATENATE(AA1072,IF(LEFT(AT1072,1)="s","+","")))</f>
        <v/>
      </c>
      <c r="BV1072" s="212"/>
      <c r="BW1072" s="177" t="s">
        <v>338</v>
      </c>
      <c r="BX1072" s="170" t="str">
        <f aca="false">IF(BW1072&lt;&gt;"",IF(ISNUMBER(FIND("=",BW1072)),LEFT(BW1072,FIND("=",BW1072)-1),BW1072),BW1072)</f>
        <v>xx</v>
      </c>
      <c r="BY1072" s="170" t="str">
        <f aca="false">IF(BW1072&lt;&gt;"",IF(ISNUMBER(FIND("=",BW1072)),RIGHT(BW1072,LEN(BW1072)-FIND("=",BW1072)),""),"")</f>
        <v>Non_select</v>
      </c>
      <c r="BZ1072" s="170" t="str">
        <f aca="false">IF(BX1072&lt;&gt;"",IF(ISNUMBER(FIND(".",BX1072)),LEFT(BX1072,FIND(".",BX1072)-1),BX1072),BX1072)</f>
        <v>xx</v>
      </c>
      <c r="CA1072" s="170" t="str">
        <f aca="false">IF(BX1072&lt;&gt;"",IF(ISNUMBER(FIND(".",BX1072)),RIGHT(BX1072,LEN(BX1072)-FIND(".",BX1072)),""),"")</f>
        <v/>
      </c>
      <c r="CB1072" s="212"/>
      <c r="CC1072" s="170" t="str">
        <f aca="false">A1072</f>
        <v>KF303494</v>
      </c>
      <c r="CD1072" s="178" t="s">
        <v>339</v>
      </c>
      <c r="CE1072" s="178" t="s">
        <v>340</v>
      </c>
      <c r="CF1072" s="178" t="s">
        <v>341</v>
      </c>
      <c r="CG1072" s="212"/>
      <c r="CH1072" s="212"/>
      <c r="CI1072" s="212"/>
      <c r="CJ1072" s="212"/>
      <c r="CK1072" s="178"/>
      <c r="CL1072" s="212"/>
      <c r="CM1072" s="212"/>
      <c r="CN1072" s="212"/>
      <c r="CO1072" s="212"/>
      <c r="CP1072" s="212"/>
      <c r="CQ1072" s="212"/>
      <c r="CR1072" s="228" t="n">
        <f aca="false">C1072</f>
        <v>3</v>
      </c>
      <c r="CS1072" s="229" t="str">
        <f aca="false">D1072</f>
        <v>3i</v>
      </c>
      <c r="CT1072" s="170" t="str">
        <f aca="false">CONCATENATE(CD1072," strain ",CM1072," ",CL1072,", partial cds")</f>
        <v>Hepatitis E virus strain  , partial cds</v>
      </c>
    </row>
    <row r="1073" customFormat="false" ht="11.9" hidden="false" customHeight="true" outlineLevel="0" collapsed="false">
      <c r="A1073" s="208" t="s">
        <v>2650</v>
      </c>
      <c r="B1073" s="147" t="s">
        <v>735</v>
      </c>
      <c r="C1073" s="148" t="n">
        <v>3</v>
      </c>
      <c r="D1073" s="149" t="s">
        <v>1890</v>
      </c>
      <c r="E1073" s="150" t="s">
        <v>949</v>
      </c>
      <c r="F1073" s="210" t="s">
        <v>2651</v>
      </c>
      <c r="G1073" s="212"/>
      <c r="H1073" s="146" t="s">
        <v>405</v>
      </c>
      <c r="I1073" s="153" t="s">
        <v>412</v>
      </c>
      <c r="J1073" s="146" t="s">
        <v>395</v>
      </c>
      <c r="K1073" s="212"/>
      <c r="L1073" s="231" t="s">
        <v>2652</v>
      </c>
      <c r="M1073" s="157" t="s">
        <v>380</v>
      </c>
      <c r="N1073" s="213"/>
      <c r="O1073" s="159" t="n">
        <v>2008</v>
      </c>
      <c r="P1073" s="212"/>
      <c r="Q1073" s="212"/>
      <c r="R1073" s="146" t="s">
        <v>88</v>
      </c>
      <c r="T1073" s="214"/>
      <c r="U1073" s="215"/>
      <c r="V1073" s="209"/>
      <c r="W1073" s="217"/>
      <c r="X1073" s="209"/>
      <c r="Y1073" s="209"/>
      <c r="Z1073" s="209"/>
      <c r="AA1073" s="216"/>
      <c r="AB1073" s="217"/>
      <c r="AC1073" s="217"/>
      <c r="AD1073" s="209"/>
      <c r="AE1073" s="209"/>
      <c r="AF1073" s="209"/>
      <c r="AG1073" s="166" t="str">
        <f aca="false">Regions!$B$35</f>
        <v>ORF2.241</v>
      </c>
      <c r="AH1073" s="164" t="n">
        <v>5841</v>
      </c>
      <c r="AI1073" s="164" t="n">
        <v>6081</v>
      </c>
      <c r="AJ1073" s="219" t="n">
        <f aca="false">SeqEnd-SeqBeg+1</f>
        <v>241</v>
      </c>
      <c r="AK1073" s="220" t="n">
        <f aca="false">AND( SeqBeg&lt;=Beg  , End &lt;=SeqEnd )</f>
        <v>0</v>
      </c>
      <c r="AL1073" s="212"/>
      <c r="AM1073" s="212"/>
      <c r="AN1073" s="221"/>
      <c r="AU1073" s="146"/>
      <c r="AV1073" s="212"/>
      <c r="AW1073" s="222" t="str">
        <f aca="false">HYPERLINK(CONCATENATE("http://www.ncbi.nlm.nih.gov/nuccore/",BM1073),BM1073)</f>
        <v>KF303492</v>
      </c>
      <c r="AX1073" s="219" t="str">
        <f aca="false">CONCATENATE(D1073,IF(I1073="","",CONCATENATE(".",I1073)),IF(K1073="","",CONCATENATE(".",K1073)),IF(M1073="","",CONCATENATE(".",M1073)),IF(R1073="","",CONCATENATE(".",R1073)),IF(U1073="","","(*)"))</f>
        <v>3i.DEU.wb.JLUG</v>
      </c>
      <c r="AY1073" s="170" t="str">
        <f aca="false">CONCATENATE(BM1073,".",BN1073)</f>
        <v>KF303492.wb52</v>
      </c>
      <c r="AZ1073" s="171" t="str">
        <f aca="false">IF(AV1073="",IF(ISNUMBER(FIND(".",A1073)),LEFT(A1073,FIND(".",A1073)-1),A1073),AV1073)</f>
        <v>KF303492</v>
      </c>
      <c r="BA1073" s="171" t="str">
        <f aca="false">IF(ISNUMBER(FIND("-",AZ1073)),LEFT(AZ1073,FIND("-",AZ1073)-1),AZ1073)</f>
        <v>KF303492</v>
      </c>
      <c r="BB1073" s="170" t="str">
        <f aca="false"> MEGAname &amp; "="</f>
        <v>KF303492=</v>
      </c>
      <c r="BC1073" s="170" t="str">
        <f aca="false">Clear &amp; IF(span ,"Span","out")</f>
        <v>KF303492=out</v>
      </c>
      <c r="BD1073" s="170" t="str">
        <f aca="false">Clear &amp; IF(span, IF(B1073=".","Selected",B1073),"out")</f>
        <v>KF303492=out</v>
      </c>
      <c r="BE1073" s="170" t="str">
        <f aca="false">Clear &amp; Strain</f>
        <v>KF303492=wb52</v>
      </c>
      <c r="BF1073" s="170" t="str">
        <f aca="false">CONCATENATE(A1073,"=",F1073,". ",AX1073,IF(AB1073="","",CONCATENATE(".",AB1073)))</f>
        <v>KF303492=wb52. 3i.DEU.wb.JLUG</v>
      </c>
      <c r="BG1073" s="170" t="str">
        <f aca="false">CONCATENATE(A1073,"=",F1073,". ",AX1073)</f>
        <v>KF303492=wb52. 3i.DEU.wb.JLUG</v>
      </c>
      <c r="BH1073" s="170" t="str">
        <f aca="false">CONCATENATE(A1073,"=",AX1073)</f>
        <v>KF303492=3i.DEU.wb.JLUG</v>
      </c>
      <c r="BI1073" s="170" t="str">
        <f aca="false">CONCATENATE(A1073,"=",ComForSubtype,D1073)</f>
        <v>KF303492=3i</v>
      </c>
      <c r="BJ1073" s="170" t="str">
        <f aca="false">CONCATENATE(A1073,"=",E1073)</f>
        <v>KF303492=3chi</v>
      </c>
      <c r="BK1073" s="170" t="str">
        <f aca="false">CONCATENATE(A1073,"=",C1073)</f>
        <v>KF303492=3</v>
      </c>
      <c r="BL1073" s="170" t="str">
        <f aca="false">CONCATENATE(D1073,"=")</f>
        <v>3i=</v>
      </c>
      <c r="BM1073" s="223" t="str">
        <f aca="false">IF(BA1073="XX","",BA1073)</f>
        <v>KF303492</v>
      </c>
      <c r="BN1073" s="224" t="str">
        <f aca="false">CONCATENATE(IF(F1073="","",F1073),IF(G1073="","",CONCATENATE(" / ",G1073)))</f>
        <v>wb52</v>
      </c>
      <c r="BO1073" s="225" t="str">
        <f aca="false">AX1073</f>
        <v>3i.DEU.wb.JLUG</v>
      </c>
      <c r="BP1073" s="226" t="str">
        <f aca="false">IF(V1073="","",V1073)</f>
        <v/>
      </c>
      <c r="BQ1073" s="226" t="str">
        <f aca="false">IF(W1073="","",CONCATENATE(W1073,IF(LEFT(AO1073,1)="s","+","")))</f>
        <v/>
      </c>
      <c r="BR1073" s="226" t="str">
        <f aca="false">IF(X1073="","",CONCATENATE(X1073,IF(LEFT(AQ1073,1)="s","+","")))</f>
        <v/>
      </c>
      <c r="BS1073" s="226" t="str">
        <f aca="false">IF(Y1073="","",CONCATENATE(Y1073,IF(LEFT(AR1073,1)="s","+","")))</f>
        <v/>
      </c>
      <c r="BT1073" s="226" t="str">
        <f aca="false">IF(Z1073="","",CONCATENATE(Z1073,IF(LEFT(AS1073,1)="s","+","")))</f>
        <v/>
      </c>
      <c r="BU1073" s="227" t="str">
        <f aca="false">IF(AA1073="","",CONCATENATE(AA1073,IF(LEFT(AT1073,1)="s","+","")))</f>
        <v/>
      </c>
      <c r="BV1073" s="212"/>
      <c r="BW1073" s="177" t="s">
        <v>338</v>
      </c>
      <c r="BX1073" s="170" t="str">
        <f aca="false">IF(BW1073&lt;&gt;"",IF(ISNUMBER(FIND("=",BW1073)),LEFT(BW1073,FIND("=",BW1073)-1),BW1073),BW1073)</f>
        <v>xx</v>
      </c>
      <c r="BY1073" s="170" t="str">
        <f aca="false">IF(BW1073&lt;&gt;"",IF(ISNUMBER(FIND("=",BW1073)),RIGHT(BW1073,LEN(BW1073)-FIND("=",BW1073)),""),"")</f>
        <v>Non_select</v>
      </c>
      <c r="BZ1073" s="170" t="str">
        <f aca="false">IF(BX1073&lt;&gt;"",IF(ISNUMBER(FIND(".",BX1073)),LEFT(BX1073,FIND(".",BX1073)-1),BX1073),BX1073)</f>
        <v>xx</v>
      </c>
      <c r="CA1073" s="170" t="str">
        <f aca="false">IF(BX1073&lt;&gt;"",IF(ISNUMBER(FIND(".",BX1073)),RIGHT(BX1073,LEN(BX1073)-FIND(".",BX1073)),""),"")</f>
        <v/>
      </c>
      <c r="CB1073" s="212"/>
      <c r="CC1073" s="170" t="str">
        <f aca="false">A1073</f>
        <v>KF303492</v>
      </c>
      <c r="CD1073" s="178" t="s">
        <v>339</v>
      </c>
      <c r="CE1073" s="178" t="s">
        <v>340</v>
      </c>
      <c r="CF1073" s="178" t="s">
        <v>341</v>
      </c>
      <c r="CG1073" s="212"/>
      <c r="CH1073" s="212"/>
      <c r="CI1073" s="212"/>
      <c r="CJ1073" s="212"/>
      <c r="CK1073" s="178"/>
      <c r="CL1073" s="212"/>
      <c r="CM1073" s="212"/>
      <c r="CN1073" s="212"/>
      <c r="CO1073" s="212"/>
      <c r="CP1073" s="212"/>
      <c r="CQ1073" s="212"/>
      <c r="CR1073" s="228" t="n">
        <f aca="false">C1073</f>
        <v>3</v>
      </c>
      <c r="CS1073" s="229" t="str">
        <f aca="false">D1073</f>
        <v>3i</v>
      </c>
      <c r="CT1073" s="170" t="str">
        <f aca="false">CONCATENATE(CD1073," strain ",CM1073," ",CL1073,", partial cds")</f>
        <v>Hepatitis E virus strain  , partial cds</v>
      </c>
    </row>
    <row r="1074" customFormat="false" ht="11.9" hidden="false" customHeight="true" outlineLevel="0" collapsed="false">
      <c r="A1074" s="208" t="s">
        <v>2653</v>
      </c>
      <c r="B1074" s="147" t="s">
        <v>735</v>
      </c>
      <c r="C1074" s="148" t="n">
        <v>3</v>
      </c>
      <c r="D1074" s="149" t="s">
        <v>1890</v>
      </c>
      <c r="E1074" s="150" t="s">
        <v>949</v>
      </c>
      <c r="F1074" s="210" t="s">
        <v>2654</v>
      </c>
      <c r="G1074" s="212"/>
      <c r="H1074" s="146" t="s">
        <v>405</v>
      </c>
      <c r="I1074" s="153" t="s">
        <v>412</v>
      </c>
      <c r="J1074" s="146" t="s">
        <v>395</v>
      </c>
      <c r="K1074" s="212"/>
      <c r="L1074" s="231" t="s">
        <v>2640</v>
      </c>
      <c r="M1074" s="157" t="s">
        <v>380</v>
      </c>
      <c r="N1074" s="213"/>
      <c r="O1074" s="159" t="n">
        <v>2008</v>
      </c>
      <c r="P1074" s="212"/>
      <c r="Q1074" s="212"/>
      <c r="R1074" s="146" t="s">
        <v>88</v>
      </c>
      <c r="T1074" s="214"/>
      <c r="U1074" s="215"/>
      <c r="V1074" s="209"/>
      <c r="W1074" s="217"/>
      <c r="X1074" s="209"/>
      <c r="Y1074" s="209"/>
      <c r="Z1074" s="209"/>
      <c r="AA1074" s="216"/>
      <c r="AB1074" s="217"/>
      <c r="AC1074" s="217"/>
      <c r="AD1074" s="209"/>
      <c r="AE1074" s="209"/>
      <c r="AF1074" s="209"/>
      <c r="AG1074" s="166" t="str">
        <f aca="false">Regions!$B$35</f>
        <v>ORF2.241</v>
      </c>
      <c r="AH1074" s="164" t="n">
        <v>5841</v>
      </c>
      <c r="AI1074" s="164" t="n">
        <v>6081</v>
      </c>
      <c r="AJ1074" s="219" t="n">
        <f aca="false">SeqEnd-SeqBeg+1</f>
        <v>241</v>
      </c>
      <c r="AK1074" s="220" t="n">
        <f aca="false">AND( SeqBeg&lt;=Beg  , End &lt;=SeqEnd )</f>
        <v>0</v>
      </c>
      <c r="AL1074" s="212"/>
      <c r="AM1074" s="212"/>
      <c r="AN1074" s="221"/>
      <c r="AU1074" s="146"/>
      <c r="AV1074" s="212"/>
      <c r="AW1074" s="222" t="str">
        <f aca="false">HYPERLINK(CONCATENATE("http://www.ncbi.nlm.nih.gov/nuccore/",BM1074),BM1074)</f>
        <v>KF303489</v>
      </c>
      <c r="AX1074" s="219" t="str">
        <f aca="false">CONCATENATE(D1074,IF(I1074="","",CONCATENATE(".",I1074)),IF(K1074="","",CONCATENATE(".",K1074)),IF(M1074="","",CONCATENATE(".",M1074)),IF(R1074="","",CONCATENATE(".",R1074)),IF(U1074="","","(*)"))</f>
        <v>3i.DEU.wb.JLUG</v>
      </c>
      <c r="AY1074" s="170" t="str">
        <f aca="false">CONCATENATE(BM1074,".",BN1074)</f>
        <v>KF303489.wb75</v>
      </c>
      <c r="AZ1074" s="171" t="str">
        <f aca="false">IF(AV1074="",IF(ISNUMBER(FIND(".",A1074)),LEFT(A1074,FIND(".",A1074)-1),A1074),AV1074)</f>
        <v>KF303489</v>
      </c>
      <c r="BA1074" s="171" t="str">
        <f aca="false">IF(ISNUMBER(FIND("-",AZ1074)),LEFT(AZ1074,FIND("-",AZ1074)-1),AZ1074)</f>
        <v>KF303489</v>
      </c>
      <c r="BB1074" s="170" t="str">
        <f aca="false"> MEGAname &amp; "="</f>
        <v>KF303489=</v>
      </c>
      <c r="BC1074" s="170" t="str">
        <f aca="false">Clear &amp; IF(span ,"Span","out")</f>
        <v>KF303489=out</v>
      </c>
      <c r="BD1074" s="170" t="str">
        <f aca="false">Clear &amp; IF(span, IF(B1074=".","Selected",B1074),"out")</f>
        <v>KF303489=out</v>
      </c>
      <c r="BE1074" s="170" t="str">
        <f aca="false">Clear &amp; Strain</f>
        <v>KF303489=wb75</v>
      </c>
      <c r="BF1074" s="170" t="str">
        <f aca="false">CONCATENATE(A1074,"=",F1074,". ",AX1074,IF(AB1074="","",CONCATENATE(".",AB1074)))</f>
        <v>KF303489=wb75. 3i.DEU.wb.JLUG</v>
      </c>
      <c r="BG1074" s="170" t="str">
        <f aca="false">CONCATENATE(A1074,"=",F1074,". ",AX1074)</f>
        <v>KF303489=wb75. 3i.DEU.wb.JLUG</v>
      </c>
      <c r="BH1074" s="170" t="str">
        <f aca="false">CONCATENATE(A1074,"=",AX1074)</f>
        <v>KF303489=3i.DEU.wb.JLUG</v>
      </c>
      <c r="BI1074" s="170" t="str">
        <f aca="false">CONCATENATE(A1074,"=",ComForSubtype,D1074)</f>
        <v>KF303489=3i</v>
      </c>
      <c r="BJ1074" s="170" t="str">
        <f aca="false">CONCATENATE(A1074,"=",E1074)</f>
        <v>KF303489=3chi</v>
      </c>
      <c r="BK1074" s="170" t="str">
        <f aca="false">CONCATENATE(A1074,"=",C1074)</f>
        <v>KF303489=3</v>
      </c>
      <c r="BL1074" s="170" t="str">
        <f aca="false">CONCATENATE(D1074,"=")</f>
        <v>3i=</v>
      </c>
      <c r="BM1074" s="223" t="str">
        <f aca="false">IF(BA1074="XX","",BA1074)</f>
        <v>KF303489</v>
      </c>
      <c r="BN1074" s="224" t="str">
        <f aca="false">CONCATENATE(IF(F1074="","",F1074),IF(G1074="","",CONCATENATE(" / ",G1074)))</f>
        <v>wb75</v>
      </c>
      <c r="BO1074" s="225" t="str">
        <f aca="false">AX1074</f>
        <v>3i.DEU.wb.JLUG</v>
      </c>
      <c r="BP1074" s="226" t="str">
        <f aca="false">IF(V1074="","",V1074)</f>
        <v/>
      </c>
      <c r="BQ1074" s="226" t="str">
        <f aca="false">IF(W1074="","",CONCATENATE(W1074,IF(LEFT(AO1074,1)="s","+","")))</f>
        <v/>
      </c>
      <c r="BR1074" s="226" t="str">
        <f aca="false">IF(X1074="","",CONCATENATE(X1074,IF(LEFT(AQ1074,1)="s","+","")))</f>
        <v/>
      </c>
      <c r="BS1074" s="226" t="str">
        <f aca="false">IF(Y1074="","",CONCATENATE(Y1074,IF(LEFT(AR1074,1)="s","+","")))</f>
        <v/>
      </c>
      <c r="BT1074" s="226" t="str">
        <f aca="false">IF(Z1074="","",CONCATENATE(Z1074,IF(LEFT(AS1074,1)="s","+","")))</f>
        <v/>
      </c>
      <c r="BU1074" s="227" t="str">
        <f aca="false">IF(AA1074="","",CONCATENATE(AA1074,IF(LEFT(AT1074,1)="s","+","")))</f>
        <v/>
      </c>
      <c r="BV1074" s="212"/>
      <c r="BW1074" s="177" t="s">
        <v>338</v>
      </c>
      <c r="BX1074" s="170" t="str">
        <f aca="false">IF(BW1074&lt;&gt;"",IF(ISNUMBER(FIND("=",BW1074)),LEFT(BW1074,FIND("=",BW1074)-1),BW1074),BW1074)</f>
        <v>xx</v>
      </c>
      <c r="BY1074" s="170" t="str">
        <f aca="false">IF(BW1074&lt;&gt;"",IF(ISNUMBER(FIND("=",BW1074)),RIGHT(BW1074,LEN(BW1074)-FIND("=",BW1074)),""),"")</f>
        <v>Non_select</v>
      </c>
      <c r="BZ1074" s="170" t="str">
        <f aca="false">IF(BX1074&lt;&gt;"",IF(ISNUMBER(FIND(".",BX1074)),LEFT(BX1074,FIND(".",BX1074)-1),BX1074),BX1074)</f>
        <v>xx</v>
      </c>
      <c r="CA1074" s="170" t="str">
        <f aca="false">IF(BX1074&lt;&gt;"",IF(ISNUMBER(FIND(".",BX1074)),RIGHT(BX1074,LEN(BX1074)-FIND(".",BX1074)),""),"")</f>
        <v/>
      </c>
      <c r="CB1074" s="212"/>
      <c r="CC1074" s="170" t="str">
        <f aca="false">A1074</f>
        <v>KF303489</v>
      </c>
      <c r="CD1074" s="178" t="s">
        <v>339</v>
      </c>
      <c r="CE1074" s="178" t="s">
        <v>340</v>
      </c>
      <c r="CF1074" s="178" t="s">
        <v>341</v>
      </c>
      <c r="CG1074" s="212"/>
      <c r="CH1074" s="212"/>
      <c r="CI1074" s="212"/>
      <c r="CJ1074" s="212"/>
      <c r="CK1074" s="178"/>
      <c r="CL1074" s="212"/>
      <c r="CM1074" s="212"/>
      <c r="CN1074" s="212"/>
      <c r="CO1074" s="212"/>
      <c r="CP1074" s="212"/>
      <c r="CQ1074" s="212"/>
      <c r="CR1074" s="228" t="n">
        <f aca="false">C1074</f>
        <v>3</v>
      </c>
      <c r="CS1074" s="229" t="str">
        <f aca="false">D1074</f>
        <v>3i</v>
      </c>
      <c r="CT1074" s="170" t="str">
        <f aca="false">CONCATENATE(CD1074," strain ",CM1074," ",CL1074,", partial cds")</f>
        <v>Hepatitis E virus strain  , partial cds</v>
      </c>
    </row>
    <row r="1075" customFormat="false" ht="11.9" hidden="false" customHeight="true" outlineLevel="0" collapsed="false">
      <c r="A1075" s="208" t="s">
        <v>2655</v>
      </c>
      <c r="B1075" s="147" t="s">
        <v>735</v>
      </c>
      <c r="C1075" s="148" t="n">
        <v>3</v>
      </c>
      <c r="D1075" s="149" t="s">
        <v>1890</v>
      </c>
      <c r="E1075" s="150" t="s">
        <v>949</v>
      </c>
      <c r="F1075" s="210" t="s">
        <v>2656</v>
      </c>
      <c r="G1075" s="212"/>
      <c r="H1075" s="146" t="s">
        <v>405</v>
      </c>
      <c r="I1075" s="153" t="s">
        <v>412</v>
      </c>
      <c r="J1075" s="146" t="s">
        <v>395</v>
      </c>
      <c r="K1075" s="212"/>
      <c r="L1075" s="231" t="s">
        <v>2640</v>
      </c>
      <c r="M1075" s="157" t="s">
        <v>380</v>
      </c>
      <c r="N1075" s="213"/>
      <c r="O1075" s="159" t="n">
        <v>2008</v>
      </c>
      <c r="P1075" s="212"/>
      <c r="Q1075" s="212"/>
      <c r="R1075" s="146" t="s">
        <v>88</v>
      </c>
      <c r="T1075" s="214"/>
      <c r="U1075" s="215"/>
      <c r="V1075" s="209"/>
      <c r="W1075" s="217"/>
      <c r="X1075" s="209"/>
      <c r="Y1075" s="209"/>
      <c r="Z1075" s="209"/>
      <c r="AA1075" s="216"/>
      <c r="AB1075" s="217"/>
      <c r="AC1075" s="217"/>
      <c r="AD1075" s="209"/>
      <c r="AE1075" s="209"/>
      <c r="AF1075" s="209"/>
      <c r="AG1075" s="166" t="str">
        <f aca="false">Regions!$B$35</f>
        <v>ORF2.241</v>
      </c>
      <c r="AH1075" s="164" t="n">
        <v>5841</v>
      </c>
      <c r="AI1075" s="164" t="n">
        <v>6081</v>
      </c>
      <c r="AJ1075" s="219" t="n">
        <f aca="false">SeqEnd-SeqBeg+1</f>
        <v>241</v>
      </c>
      <c r="AK1075" s="220" t="n">
        <f aca="false">AND( SeqBeg&lt;=Beg  , End &lt;=SeqEnd )</f>
        <v>0</v>
      </c>
      <c r="AL1075" s="212"/>
      <c r="AM1075" s="212"/>
      <c r="AN1075" s="221"/>
      <c r="AU1075" s="146"/>
      <c r="AV1075" s="212"/>
      <c r="AW1075" s="222" t="str">
        <f aca="false">HYPERLINK(CONCATENATE("http://www.ncbi.nlm.nih.gov/nuccore/",BM1075),BM1075)</f>
        <v>KF303490</v>
      </c>
      <c r="AX1075" s="219" t="str">
        <f aca="false">CONCATENATE(D1075,IF(I1075="","",CONCATENATE(".",I1075)),IF(K1075="","",CONCATENATE(".",K1075)),IF(M1075="","",CONCATENATE(".",M1075)),IF(R1075="","",CONCATENATE(".",R1075)),IF(U1075="","","(*)"))</f>
        <v>3i.DEU.wb.JLUG</v>
      </c>
      <c r="AY1075" s="170" t="str">
        <f aca="false">CONCATENATE(BM1075,".",BN1075)</f>
        <v>KF303490.wb76</v>
      </c>
      <c r="AZ1075" s="171" t="str">
        <f aca="false">IF(AV1075="",IF(ISNUMBER(FIND(".",A1075)),LEFT(A1075,FIND(".",A1075)-1),A1075),AV1075)</f>
        <v>KF303490</v>
      </c>
      <c r="BA1075" s="171" t="str">
        <f aca="false">IF(ISNUMBER(FIND("-",AZ1075)),LEFT(AZ1075,FIND("-",AZ1075)-1),AZ1075)</f>
        <v>KF303490</v>
      </c>
      <c r="BB1075" s="170" t="str">
        <f aca="false"> MEGAname &amp; "="</f>
        <v>KF303490=</v>
      </c>
      <c r="BC1075" s="170" t="str">
        <f aca="false">Clear &amp; IF(span ,"Span","out")</f>
        <v>KF303490=out</v>
      </c>
      <c r="BD1075" s="170" t="str">
        <f aca="false">Clear &amp; IF(span, IF(B1075=".","Selected",B1075),"out")</f>
        <v>KF303490=out</v>
      </c>
      <c r="BE1075" s="170" t="str">
        <f aca="false">Clear &amp; Strain</f>
        <v>KF303490=wb76</v>
      </c>
      <c r="BF1075" s="170" t="str">
        <f aca="false">CONCATENATE(A1075,"=",F1075,". ",AX1075,IF(AB1075="","",CONCATENATE(".",AB1075)))</f>
        <v>KF303490=wb76. 3i.DEU.wb.JLUG</v>
      </c>
      <c r="BG1075" s="170" t="str">
        <f aca="false">CONCATENATE(A1075,"=",F1075,". ",AX1075)</f>
        <v>KF303490=wb76. 3i.DEU.wb.JLUG</v>
      </c>
      <c r="BH1075" s="170" t="str">
        <f aca="false">CONCATENATE(A1075,"=",AX1075)</f>
        <v>KF303490=3i.DEU.wb.JLUG</v>
      </c>
      <c r="BI1075" s="170" t="str">
        <f aca="false">CONCATENATE(A1075,"=",ComForSubtype,D1075)</f>
        <v>KF303490=3i</v>
      </c>
      <c r="BJ1075" s="170" t="str">
        <f aca="false">CONCATENATE(A1075,"=",E1075)</f>
        <v>KF303490=3chi</v>
      </c>
      <c r="BK1075" s="170" t="str">
        <f aca="false">CONCATENATE(A1075,"=",C1075)</f>
        <v>KF303490=3</v>
      </c>
      <c r="BL1075" s="170" t="str">
        <f aca="false">CONCATENATE(D1075,"=")</f>
        <v>3i=</v>
      </c>
      <c r="BM1075" s="223" t="str">
        <f aca="false">IF(BA1075="XX","",BA1075)</f>
        <v>KF303490</v>
      </c>
      <c r="BN1075" s="224" t="str">
        <f aca="false">CONCATENATE(IF(F1075="","",F1075),IF(G1075="","",CONCATENATE(" / ",G1075)))</f>
        <v>wb76</v>
      </c>
      <c r="BO1075" s="225" t="str">
        <f aca="false">AX1075</f>
        <v>3i.DEU.wb.JLUG</v>
      </c>
      <c r="BP1075" s="226" t="str">
        <f aca="false">IF(V1075="","",V1075)</f>
        <v/>
      </c>
      <c r="BQ1075" s="226" t="str">
        <f aca="false">IF(W1075="","",CONCATENATE(W1075,IF(LEFT(AO1075,1)="s","+","")))</f>
        <v/>
      </c>
      <c r="BR1075" s="226" t="str">
        <f aca="false">IF(X1075="","",CONCATENATE(X1075,IF(LEFT(AQ1075,1)="s","+","")))</f>
        <v/>
      </c>
      <c r="BS1075" s="226" t="str">
        <f aca="false">IF(Y1075="","",CONCATENATE(Y1075,IF(LEFT(AR1075,1)="s","+","")))</f>
        <v/>
      </c>
      <c r="BT1075" s="226" t="str">
        <f aca="false">IF(Z1075="","",CONCATENATE(Z1075,IF(LEFT(AS1075,1)="s","+","")))</f>
        <v/>
      </c>
      <c r="BU1075" s="227" t="str">
        <f aca="false">IF(AA1075="","",CONCATENATE(AA1075,IF(LEFT(AT1075,1)="s","+","")))</f>
        <v/>
      </c>
      <c r="BV1075" s="212"/>
      <c r="BW1075" s="177" t="s">
        <v>338</v>
      </c>
      <c r="BX1075" s="170" t="str">
        <f aca="false">IF(BW1075&lt;&gt;"",IF(ISNUMBER(FIND("=",BW1075)),LEFT(BW1075,FIND("=",BW1075)-1),BW1075),BW1075)</f>
        <v>xx</v>
      </c>
      <c r="BY1075" s="170" t="str">
        <f aca="false">IF(BW1075&lt;&gt;"",IF(ISNUMBER(FIND("=",BW1075)),RIGHT(BW1075,LEN(BW1075)-FIND("=",BW1075)),""),"")</f>
        <v>Non_select</v>
      </c>
      <c r="BZ1075" s="170" t="str">
        <f aca="false">IF(BX1075&lt;&gt;"",IF(ISNUMBER(FIND(".",BX1075)),LEFT(BX1075,FIND(".",BX1075)-1),BX1075),BX1075)</f>
        <v>xx</v>
      </c>
      <c r="CA1075" s="170" t="str">
        <f aca="false">IF(BX1075&lt;&gt;"",IF(ISNUMBER(FIND(".",BX1075)),RIGHT(BX1075,LEN(BX1075)-FIND(".",BX1075)),""),"")</f>
        <v/>
      </c>
      <c r="CB1075" s="212"/>
      <c r="CC1075" s="170" t="str">
        <f aca="false">A1075</f>
        <v>KF303490</v>
      </c>
      <c r="CD1075" s="178" t="s">
        <v>339</v>
      </c>
      <c r="CE1075" s="178" t="s">
        <v>340</v>
      </c>
      <c r="CF1075" s="178" t="s">
        <v>341</v>
      </c>
      <c r="CG1075" s="212"/>
      <c r="CH1075" s="212"/>
      <c r="CI1075" s="212"/>
      <c r="CJ1075" s="212"/>
      <c r="CK1075" s="178"/>
      <c r="CL1075" s="212"/>
      <c r="CM1075" s="212"/>
      <c r="CN1075" s="212"/>
      <c r="CO1075" s="212"/>
      <c r="CP1075" s="212"/>
      <c r="CQ1075" s="212"/>
      <c r="CR1075" s="228" t="n">
        <f aca="false">C1075</f>
        <v>3</v>
      </c>
      <c r="CS1075" s="229" t="str">
        <f aca="false">D1075</f>
        <v>3i</v>
      </c>
      <c r="CT1075" s="170" t="str">
        <f aca="false">CONCATENATE(CD1075," strain ",CM1075," ",CL1075,", partial cds")</f>
        <v>Hepatitis E virus strain  , partial cds</v>
      </c>
    </row>
    <row r="1076" customFormat="false" ht="11.9" hidden="true" customHeight="true" outlineLevel="0" collapsed="false">
      <c r="A1076" s="235" t="s">
        <v>2657</v>
      </c>
      <c r="B1076" s="147" t="s">
        <v>2048</v>
      </c>
      <c r="C1076" s="243" t="n">
        <v>3</v>
      </c>
      <c r="D1076" s="149" t="s">
        <v>1890</v>
      </c>
      <c r="E1076" s="150" t="s">
        <v>949</v>
      </c>
      <c r="F1076" s="154" t="s">
        <v>2592</v>
      </c>
      <c r="G1076" s="212"/>
      <c r="H1076" s="146" t="s">
        <v>405</v>
      </c>
      <c r="I1076" s="153" t="s">
        <v>412</v>
      </c>
      <c r="J1076" s="146" t="s">
        <v>395</v>
      </c>
      <c r="K1076" s="155" t="s">
        <v>2050</v>
      </c>
      <c r="L1076" s="231" t="s">
        <v>2051</v>
      </c>
      <c r="M1076" s="157" t="s">
        <v>380</v>
      </c>
      <c r="N1076" s="158" t="s">
        <v>400</v>
      </c>
      <c r="O1076" s="159" t="n">
        <v>2008</v>
      </c>
      <c r="P1076" s="159"/>
      <c r="Q1076" s="159"/>
      <c r="R1076" s="237" t="s">
        <v>78</v>
      </c>
      <c r="S1076" s="237"/>
      <c r="T1076" s="215"/>
      <c r="U1076" s="215"/>
      <c r="V1076" s="209"/>
      <c r="W1076" s="217"/>
      <c r="X1076" s="209"/>
      <c r="Y1076" s="209"/>
      <c r="Z1076" s="249" t="s">
        <v>1890</v>
      </c>
      <c r="AA1076" s="216"/>
      <c r="AB1076" s="217"/>
      <c r="AC1076" s="217"/>
      <c r="AD1076" s="209"/>
      <c r="AE1076" s="209"/>
      <c r="AF1076" s="164" t="s">
        <v>354</v>
      </c>
      <c r="AG1076" s="218"/>
      <c r="AH1076" s="164" t="n">
        <v>5424</v>
      </c>
      <c r="AI1076" s="164" t="n">
        <v>5648</v>
      </c>
      <c r="AJ1076" s="219" t="n">
        <f aca="false">SeqEnd-SeqBeg+1</f>
        <v>225</v>
      </c>
      <c r="AK1076" s="220" t="n">
        <f aca="false">AND( SeqBeg&lt;=Beg  , End &lt;=SeqEnd )</f>
        <v>0</v>
      </c>
      <c r="AL1076" s="237"/>
      <c r="AM1076" s="237"/>
      <c r="AN1076" s="221" t="s">
        <v>382</v>
      </c>
      <c r="AO1076" s="164" t="s">
        <v>103</v>
      </c>
      <c r="AP1076" s="164" t="s">
        <v>103</v>
      </c>
      <c r="AQ1076" s="164" t="s">
        <v>103</v>
      </c>
      <c r="AR1076" s="164" t="s">
        <v>103</v>
      </c>
      <c r="AS1076" s="164" t="s">
        <v>419</v>
      </c>
      <c r="AT1076" s="164" t="s">
        <v>103</v>
      </c>
      <c r="AU1076" s="237"/>
      <c r="AV1076" s="237"/>
      <c r="AW1076" s="222" t="str">
        <f aca="false">HYPERLINK(CONCATENATE("http://www.ncbi.nlm.nih.gov/nuccore/",BM1076),BM1076)</f>
        <v>JQ807494</v>
      </c>
      <c r="AX1076" s="219" t="str">
        <f aca="false">CONCATENATE(D1076,IF(I1076="","",CONCATENATE(".",I1076)),IF(K1076="","",CONCATENATE(".",K1076)),IF(M1076="","",CONCATENATE(".",M1076)),IF(R1076="","",CONCATENATE(".",R1076)),IF(U1076="","","(*)"))</f>
        <v>3i.DEU.BW,SIG.wb.FLI</v>
      </c>
      <c r="AY1076" s="238" t="str">
        <f aca="false">CONCATENATE(BM1076,".",BN1076)</f>
        <v>JQ807494.WS08-009</v>
      </c>
      <c r="AZ1076" s="239" t="str">
        <f aca="false">IF(AV1076="",IF(ISNUMBER(FIND(".",A1076)),LEFT(A1076,FIND(".",A1076)-1),A1076),AV1076)</f>
        <v>JQ807494</v>
      </c>
      <c r="BA1076" s="239" t="str">
        <f aca="false">IF(ISNUMBER(FIND("-",AZ1076)),LEFT(AZ1076,FIND("-",AZ1076)-1),AZ1076)</f>
        <v>JQ807494</v>
      </c>
      <c r="BB1076" s="170" t="str">
        <f aca="false"> MEGAname &amp; "="</f>
        <v>JQ807494=</v>
      </c>
      <c r="BC1076" s="170" t="str">
        <f aca="false">Clear &amp; IF(span ,"Span","out")</f>
        <v>JQ807494=out</v>
      </c>
      <c r="BD1076" s="170" t="str">
        <f aca="false">Clear &amp; IF(span, IF(B1076=".","Selected",B1076),"out")</f>
        <v>JQ807494=out</v>
      </c>
      <c r="BE1076" s="170" t="str">
        <f aca="false">Clear &amp; Strain</f>
        <v>JQ807494=WS08-009</v>
      </c>
      <c r="BF1076" s="238" t="str">
        <f aca="false">CONCATENATE(A1076,"=",F1076,". ",AX1076,IF(AB1076="","",CONCATENATE(".",AB1076)))</f>
        <v>JQ807494=WS08-009. 3i.DEU.BW,SIG.wb.FLI</v>
      </c>
      <c r="BG1076" s="238" t="str">
        <f aca="false">CONCATENATE(A1076,"=",F1076,". ",AX1076)</f>
        <v>JQ807494=WS08-009. 3i.DEU.BW,SIG.wb.FLI</v>
      </c>
      <c r="BH1076" s="238" t="str">
        <f aca="false">CONCATENATE(A1076,"=",AX1076)</f>
        <v>JQ807494=3i.DEU.BW,SIG.wb.FLI</v>
      </c>
      <c r="BI1076" s="238" t="str">
        <f aca="false">CONCATENATE(A1076,"=",ComForSubtype,D1076)</f>
        <v>JQ807494=3i</v>
      </c>
      <c r="BJ1076" s="238" t="str">
        <f aca="false">CONCATENATE(A1076,"=",E1076)</f>
        <v>JQ807494=3chi</v>
      </c>
      <c r="BK1076" s="238" t="str">
        <f aca="false">CONCATENATE(A1076,"=",C1076)</f>
        <v>JQ807494=3</v>
      </c>
      <c r="BL1076" s="238" t="str">
        <f aca="false">CONCATENATE(D1076,"=")</f>
        <v>3i=</v>
      </c>
      <c r="BM1076" s="223" t="str">
        <f aca="false">IF(BA1076="XX","",BA1076)</f>
        <v>JQ807494</v>
      </c>
      <c r="BN1076" s="224" t="str">
        <f aca="false">CONCATENATE(IF(F1076="","",F1076),IF(G1076="","",CONCATENATE(" / ",G1076)))</f>
        <v>WS08-009</v>
      </c>
      <c r="BO1076" s="225" t="str">
        <f aca="false">AX1076</f>
        <v>3i.DEU.BW,SIG.wb.FLI</v>
      </c>
      <c r="BP1076" s="226" t="str">
        <f aca="false">IF(V1076="","",V1076)</f>
        <v/>
      </c>
      <c r="BQ1076" s="226" t="str">
        <f aca="false">IF(W1076="","",CONCATENATE(W1076,IF(LEFT(AO1076,1)="s","+","")))</f>
        <v/>
      </c>
      <c r="BR1076" s="226" t="str">
        <f aca="false">IF(X1076="","",CONCATENATE(X1076,IF(LEFT(AQ1076,1)="s","+","")))</f>
        <v/>
      </c>
      <c r="BS1076" s="226" t="str">
        <f aca="false">IF(Y1076="","",CONCATENATE(Y1076,IF(LEFT(AR1076,1)="s","+","")))</f>
        <v/>
      </c>
      <c r="BT1076" s="226" t="str">
        <f aca="false">IF(Z1076="","",CONCATENATE(Z1076,IF(LEFT(AS1076,1)="s","+","")))</f>
        <v>3i</v>
      </c>
      <c r="BU1076" s="227" t="str">
        <f aca="false">IF(AA1076="","",CONCATENATE(AA1076,IF(LEFT(AT1076,1)="s","+","")))</f>
        <v/>
      </c>
      <c r="BV1076" s="240"/>
      <c r="BW1076" s="240" t="s">
        <v>2658</v>
      </c>
      <c r="BX1076" s="238" t="str">
        <f aca="false">IF(BW1076&lt;&gt;"",IF(ISNUMBER(FIND("=",BW1076)),LEFT(BW1076,FIND("=",BW1076)-1),BW1076),BW1076)</f>
        <v>JQ807494</v>
      </c>
      <c r="BY1076" s="238" t="str">
        <f aca="false">IF(BW1076&lt;&gt;"",IF(ISNUMBER(FIND("=",BW1076)),RIGHT(BW1076,LEN(BW1076)-FIND("=",BW1076)),""),"")</f>
        <v>3i</v>
      </c>
      <c r="BZ1076" s="238" t="str">
        <f aca="false">IF(BX1076&lt;&gt;"",IF(ISNUMBER(FIND(".",BX1076)),LEFT(BX1076,FIND(".",BX1076)-1),BX1076),BX1076)</f>
        <v>JQ807494</v>
      </c>
      <c r="CA1076" s="238" t="str">
        <f aca="false">IF(BX1076&lt;&gt;"",IF(ISNUMBER(FIND(".",BX1076)),RIGHT(BX1076,LEN(BX1076)-FIND(".",BX1076)),""),"")</f>
        <v/>
      </c>
      <c r="CB1076" s="240"/>
      <c r="CC1076" s="238" t="str">
        <f aca="false">A1076</f>
        <v>JQ807494</v>
      </c>
      <c r="CD1076" s="241" t="s">
        <v>339</v>
      </c>
      <c r="CE1076" s="241" t="s">
        <v>340</v>
      </c>
      <c r="CF1076" s="241" t="s">
        <v>341</v>
      </c>
      <c r="CG1076" s="241" t="s">
        <v>592</v>
      </c>
      <c r="CH1076" s="369" t="s">
        <v>2256</v>
      </c>
      <c r="CI1076" s="363" t="s">
        <v>2257</v>
      </c>
      <c r="CJ1076" s="369" t="s">
        <v>2258</v>
      </c>
      <c r="CK1076" s="363" t="s">
        <v>2259</v>
      </c>
      <c r="CL1076" s="241" t="s">
        <v>2260</v>
      </c>
      <c r="CM1076" s="238" t="str">
        <f aca="false">F1076</f>
        <v>WS08-009</v>
      </c>
      <c r="CN1076" s="238" t="str">
        <f aca="false">IF(G1076="","",G1076)</f>
        <v/>
      </c>
      <c r="CO1076" s="238" t="str">
        <f aca="false">CONCATENATE(H1076,":",L1076)</f>
        <v>Germany:Baden-Wuerttemberg, Sigmaringen</v>
      </c>
      <c r="CP1076" s="238" t="str">
        <f aca="false">CONCATENATE(IF(Q1076="","",CONCATENATE(Q1076,"-")),IF(P1076="","",CONCATENATE(P1076,"-")),IF(O1076="","",O1076))</f>
        <v>2008</v>
      </c>
      <c r="CQ1076" s="238" t="str">
        <f aca="false">IF(N1076="","",N1076)</f>
        <v>serum</v>
      </c>
      <c r="CR1076" s="238" t="n">
        <f aca="false">C1076</f>
        <v>3</v>
      </c>
      <c r="CS1076" s="242" t="str">
        <f aca="false">D1076</f>
        <v>3i</v>
      </c>
      <c r="CT1076" s="170" t="str">
        <f aca="false">CONCATENATE(CD1076," strain ",CM1076," ",CL1076,", partial cds")</f>
        <v>Hepatitis E virus strain WS08-009 phosphoprotein gene (ORF3), partial cds</v>
      </c>
    </row>
    <row r="1077" customFormat="false" ht="11.9" hidden="true" customHeight="true" outlineLevel="0" collapsed="false">
      <c r="A1077" s="154" t="s">
        <v>2659</v>
      </c>
      <c r="B1077" s="147" t="s">
        <v>2048</v>
      </c>
      <c r="C1077" s="243" t="n">
        <v>3</v>
      </c>
      <c r="D1077" s="149" t="s">
        <v>1890</v>
      </c>
      <c r="E1077" s="150" t="s">
        <v>949</v>
      </c>
      <c r="F1077" s="154" t="s">
        <v>2608</v>
      </c>
      <c r="G1077" s="212"/>
      <c r="H1077" s="146" t="s">
        <v>405</v>
      </c>
      <c r="I1077" s="153" t="s">
        <v>412</v>
      </c>
      <c r="J1077" s="146" t="s">
        <v>395</v>
      </c>
      <c r="K1077" s="155" t="s">
        <v>2050</v>
      </c>
      <c r="L1077" s="231" t="s">
        <v>2051</v>
      </c>
      <c r="M1077" s="157" t="s">
        <v>380</v>
      </c>
      <c r="N1077" s="158" t="s">
        <v>400</v>
      </c>
      <c r="O1077" s="160" t="n">
        <v>2008</v>
      </c>
      <c r="P1077" s="212"/>
      <c r="Q1077" s="212"/>
      <c r="R1077" s="146" t="s">
        <v>78</v>
      </c>
      <c r="T1077" s="215"/>
      <c r="U1077" s="215"/>
      <c r="V1077" s="209"/>
      <c r="X1077" s="209"/>
      <c r="Y1077" s="209"/>
      <c r="Z1077" s="150" t="s">
        <v>1890</v>
      </c>
      <c r="AA1077" s="216"/>
      <c r="AB1077" s="217"/>
      <c r="AC1077" s="217"/>
      <c r="AD1077" s="209"/>
      <c r="AE1077" s="209"/>
      <c r="AF1077" s="164" t="s">
        <v>354</v>
      </c>
      <c r="AG1077" s="218"/>
      <c r="AH1077" s="164" t="n">
        <v>5424</v>
      </c>
      <c r="AI1077" s="164" t="n">
        <v>5648</v>
      </c>
      <c r="AJ1077" s="219" t="n">
        <f aca="false">SeqEnd-SeqBeg+1</f>
        <v>225</v>
      </c>
      <c r="AK1077" s="220" t="n">
        <f aca="false">AND( SeqBeg&lt;=Beg  , End &lt;=SeqEnd )</f>
        <v>0</v>
      </c>
      <c r="AL1077" s="212"/>
      <c r="AM1077" s="212"/>
      <c r="AN1077" s="221" t="s">
        <v>382</v>
      </c>
      <c r="AO1077" s="147" t="s">
        <v>103</v>
      </c>
      <c r="AP1077" s="147" t="s">
        <v>103</v>
      </c>
      <c r="AQ1077" s="147" t="s">
        <v>103</v>
      </c>
      <c r="AR1077" s="147" t="s">
        <v>103</v>
      </c>
      <c r="AS1077" s="147" t="s">
        <v>408</v>
      </c>
      <c r="AT1077" s="147" t="s">
        <v>103</v>
      </c>
      <c r="AU1077" s="146"/>
      <c r="AV1077" s="212"/>
      <c r="AW1077" s="222" t="str">
        <f aca="false">HYPERLINK(CONCATENATE("http://www.ncbi.nlm.nih.gov/nuccore/",BM1077),BM1077)</f>
        <v>JQ807500</v>
      </c>
      <c r="AX1077" s="219" t="str">
        <f aca="false">CONCATENATE(D1077,IF(I1077="","",CONCATENATE(".",I1077)),IF(K1077="","",CONCATENATE(".",K1077)),IF(M1077="","",CONCATENATE(".",M1077)),IF(R1077="","",CONCATENATE(".",R1077)),IF(U1077="","","(*)"))</f>
        <v>3i.DEU.BW,SIG.wb.FLI</v>
      </c>
      <c r="AY1077" s="170" t="str">
        <f aca="false">CONCATENATE(BM1077,".",BN1077)</f>
        <v>JQ807500.WS08-020</v>
      </c>
      <c r="AZ1077" s="171" t="str">
        <f aca="false">IF(AV1077="",IF(ISNUMBER(FIND(".",A1077)),LEFT(A1077,FIND(".",A1077)-1),A1077),AV1077)</f>
        <v>JQ807500</v>
      </c>
      <c r="BA1077" s="171" t="str">
        <f aca="false">IF(ISNUMBER(FIND("-",AZ1077)),LEFT(AZ1077,FIND("-",AZ1077)-1),AZ1077)</f>
        <v>JQ807500</v>
      </c>
      <c r="BB1077" s="170" t="str">
        <f aca="false"> MEGAname &amp; "="</f>
        <v>JQ807500=</v>
      </c>
      <c r="BC1077" s="170" t="str">
        <f aca="false">Clear &amp; IF(span ,"Span","out")</f>
        <v>JQ807500=out</v>
      </c>
      <c r="BD1077" s="170" t="str">
        <f aca="false">Clear &amp; IF(span, IF(B1077=".","Selected",B1077),"out")</f>
        <v>JQ807500=out</v>
      </c>
      <c r="BE1077" s="170" t="str">
        <f aca="false">Clear &amp; Strain</f>
        <v>JQ807500=WS08-020</v>
      </c>
      <c r="BF1077" s="170" t="str">
        <f aca="false">CONCATENATE(A1077,"=",F1077,". ",AX1077,IF(AB1077="","",CONCATENATE(".",AB1077)))</f>
        <v>JQ807500=WS08-020. 3i.DEU.BW,SIG.wb.FLI</v>
      </c>
      <c r="BG1077" s="170" t="str">
        <f aca="false">CONCATENATE(A1077,"=",F1077,". ",AX1077)</f>
        <v>JQ807500=WS08-020. 3i.DEU.BW,SIG.wb.FLI</v>
      </c>
      <c r="BH1077" s="170" t="str">
        <f aca="false">CONCATENATE(A1077,"=",AX1077)</f>
        <v>JQ807500=3i.DEU.BW,SIG.wb.FLI</v>
      </c>
      <c r="BI1077" s="170" t="str">
        <f aca="false">CONCATENATE(A1077,"=",ComForSubtype,D1077)</f>
        <v>JQ807500=3i</v>
      </c>
      <c r="BJ1077" s="170" t="str">
        <f aca="false">CONCATENATE(A1077,"=",E1077)</f>
        <v>JQ807500=3chi</v>
      </c>
      <c r="BK1077" s="170" t="str">
        <f aca="false">CONCATENATE(A1077,"=",C1077)</f>
        <v>JQ807500=3</v>
      </c>
      <c r="BL1077" s="170" t="str">
        <f aca="false">CONCATENATE(D1077,"=")</f>
        <v>3i=</v>
      </c>
      <c r="BM1077" s="223" t="str">
        <f aca="false">IF(BA1077="XX","",BA1077)</f>
        <v>JQ807500</v>
      </c>
      <c r="BN1077" s="224" t="str">
        <f aca="false">CONCATENATE(IF(F1077="","",F1077),IF(G1077="","",CONCATENATE(" / ",G1077)))</f>
        <v>WS08-020</v>
      </c>
      <c r="BO1077" s="225" t="str">
        <f aca="false">AX1077</f>
        <v>3i.DEU.BW,SIG.wb.FLI</v>
      </c>
      <c r="BP1077" s="226" t="str">
        <f aca="false">IF(V1077="","",V1077)</f>
        <v/>
      </c>
      <c r="BQ1077" s="226" t="str">
        <f aca="false">IF(W1077="","",CONCATENATE(W1077,IF(LEFT(AO1077,1)="s","+","")))</f>
        <v/>
      </c>
      <c r="BR1077" s="226" t="str">
        <f aca="false">IF(X1077="","",CONCATENATE(X1077,IF(LEFT(AQ1077,1)="s","+","")))</f>
        <v/>
      </c>
      <c r="BS1077" s="226" t="str">
        <f aca="false">IF(Y1077="","",CONCATENATE(Y1077,IF(LEFT(AR1077,1)="s","+","")))</f>
        <v/>
      </c>
      <c r="BT1077" s="226" t="str">
        <f aca="false">IF(Z1077="","",CONCATENATE(Z1077,IF(LEFT(AS1077,1)="s","+","")))</f>
        <v>3i+</v>
      </c>
      <c r="BU1077" s="227" t="str">
        <f aca="false">IF(AA1077="","",CONCATENATE(AA1077,IF(LEFT(AT1077,1)="s","+","")))</f>
        <v/>
      </c>
      <c r="BV1077" s="212"/>
      <c r="BW1077" s="177" t="s">
        <v>2660</v>
      </c>
      <c r="BX1077" s="170" t="str">
        <f aca="false">IF(BW1077&lt;&gt;"",IF(ISNUMBER(FIND("=",BW1077)),LEFT(BW1077,FIND("=",BW1077)-1),BW1077),BW1077)</f>
        <v>JQ807500</v>
      </c>
      <c r="BY1077" s="170" t="str">
        <f aca="false">IF(BW1077&lt;&gt;"",IF(ISNUMBER(FIND("=",BW1077)),RIGHT(BW1077,LEN(BW1077)-FIND("=",BW1077)),""),"")</f>
        <v>3i</v>
      </c>
      <c r="BZ1077" s="170" t="str">
        <f aca="false">IF(BX1077&lt;&gt;"",IF(ISNUMBER(FIND(".",BX1077)),LEFT(BX1077,FIND(".",BX1077)-1),BX1077),BX1077)</f>
        <v>JQ807500</v>
      </c>
      <c r="CA1077" s="170" t="str">
        <f aca="false">IF(BX1077&lt;&gt;"",IF(ISNUMBER(FIND(".",BX1077)),RIGHT(BX1077,LEN(BX1077)-FIND(".",BX1077)),""),"")</f>
        <v/>
      </c>
      <c r="CB1077" s="212"/>
      <c r="CC1077" s="170" t="str">
        <f aca="false">A1077</f>
        <v>JQ807500</v>
      </c>
      <c r="CD1077" s="178" t="s">
        <v>339</v>
      </c>
      <c r="CE1077" s="178" t="s">
        <v>340</v>
      </c>
      <c r="CF1077" s="178" t="s">
        <v>341</v>
      </c>
      <c r="CG1077" s="178" t="s">
        <v>592</v>
      </c>
      <c r="CH1077" s="359" t="s">
        <v>2256</v>
      </c>
      <c r="CI1077" s="179" t="s">
        <v>2257</v>
      </c>
      <c r="CJ1077" s="359" t="s">
        <v>2258</v>
      </c>
      <c r="CK1077" s="179" t="s">
        <v>2259</v>
      </c>
      <c r="CL1077" s="178" t="s">
        <v>2260</v>
      </c>
      <c r="CM1077" s="170" t="str">
        <f aca="false">F1077</f>
        <v>WS08-020</v>
      </c>
      <c r="CN1077" s="170" t="str">
        <f aca="false">IF(G1077="","",G1077)</f>
        <v/>
      </c>
      <c r="CO1077" s="170" t="str">
        <f aca="false">CONCATENATE(H1077,":",L1077)</f>
        <v>Germany:Baden-Wuerttemberg, Sigmaringen</v>
      </c>
      <c r="CP1077" s="170" t="str">
        <f aca="false">CONCATENATE(IF(Q1077="","",CONCATENATE(Q1077,"-")),IF(P1077="","",CONCATENATE(P1077,"-")),IF(O1077="","",O1077))</f>
        <v>2008</v>
      </c>
      <c r="CQ1077" s="170" t="str">
        <f aca="false">IF(N1077="","",N1077)</f>
        <v>serum</v>
      </c>
      <c r="CR1077" s="170" t="n">
        <f aca="false">C1077</f>
        <v>3</v>
      </c>
      <c r="CS1077" s="229" t="str">
        <f aca="false">D1077</f>
        <v>3i</v>
      </c>
      <c r="CT1077" s="170" t="str">
        <f aca="false">CONCATENATE(CD1077," strain ",CM1077," ",CL1077,", partial cds")</f>
        <v>Hepatitis E virus strain WS08-020 phosphoprotein gene (ORF3), partial cds</v>
      </c>
    </row>
    <row r="1078" customFormat="false" ht="11.9" hidden="true" customHeight="true" outlineLevel="0" collapsed="false">
      <c r="A1078" s="235" t="s">
        <v>2661</v>
      </c>
      <c r="B1078" s="147" t="s">
        <v>2048</v>
      </c>
      <c r="C1078" s="243" t="n">
        <v>3</v>
      </c>
      <c r="D1078" s="149" t="s">
        <v>1890</v>
      </c>
      <c r="E1078" s="150" t="s">
        <v>949</v>
      </c>
      <c r="F1078" s="154" t="s">
        <v>2611</v>
      </c>
      <c r="G1078" s="212"/>
      <c r="H1078" s="146" t="s">
        <v>405</v>
      </c>
      <c r="I1078" s="153" t="s">
        <v>412</v>
      </c>
      <c r="J1078" s="146" t="s">
        <v>395</v>
      </c>
      <c r="K1078" s="155" t="s">
        <v>2050</v>
      </c>
      <c r="L1078" s="231" t="s">
        <v>2051</v>
      </c>
      <c r="M1078" s="157" t="s">
        <v>380</v>
      </c>
      <c r="N1078" s="158" t="s">
        <v>400</v>
      </c>
      <c r="O1078" s="159" t="n">
        <v>2008</v>
      </c>
      <c r="P1078" s="159"/>
      <c r="Q1078" s="159"/>
      <c r="R1078" s="237" t="s">
        <v>78</v>
      </c>
      <c r="S1078" s="237"/>
      <c r="T1078" s="215"/>
      <c r="U1078" s="215"/>
      <c r="V1078" s="209"/>
      <c r="W1078" s="217"/>
      <c r="X1078" s="209"/>
      <c r="Y1078" s="209"/>
      <c r="Z1078" s="249" t="s">
        <v>1890</v>
      </c>
      <c r="AA1078" s="216"/>
      <c r="AB1078" s="217"/>
      <c r="AC1078" s="217"/>
      <c r="AD1078" s="209"/>
      <c r="AE1078" s="209"/>
      <c r="AF1078" s="164" t="s">
        <v>354</v>
      </c>
      <c r="AG1078" s="218"/>
      <c r="AH1078" s="164" t="n">
        <v>5424</v>
      </c>
      <c r="AI1078" s="164" t="n">
        <v>5648</v>
      </c>
      <c r="AJ1078" s="219" t="n">
        <f aca="false">SeqEnd-SeqBeg+1</f>
        <v>225</v>
      </c>
      <c r="AK1078" s="220" t="n">
        <f aca="false">AND( SeqBeg&lt;=Beg  , End &lt;=SeqEnd )</f>
        <v>0</v>
      </c>
      <c r="AL1078" s="237"/>
      <c r="AM1078" s="237"/>
      <c r="AN1078" s="221" t="s">
        <v>382</v>
      </c>
      <c r="AO1078" s="164" t="s">
        <v>103</v>
      </c>
      <c r="AP1078" s="164" t="s">
        <v>103</v>
      </c>
      <c r="AQ1078" s="164" t="s">
        <v>103</v>
      </c>
      <c r="AR1078" s="164" t="s">
        <v>103</v>
      </c>
      <c r="AS1078" s="164" t="s">
        <v>419</v>
      </c>
      <c r="AT1078" s="164" t="s">
        <v>103</v>
      </c>
      <c r="AU1078" s="237"/>
      <c r="AV1078" s="237"/>
      <c r="AW1078" s="222" t="str">
        <f aca="false">HYPERLINK(CONCATENATE("http://www.ncbi.nlm.nih.gov/nuccore/",BM1078),BM1078)</f>
        <v>JQ807503</v>
      </c>
      <c r="AX1078" s="219" t="str">
        <f aca="false">CONCATENATE(D1078,IF(I1078="","",CONCATENATE(".",I1078)),IF(K1078="","",CONCATENATE(".",K1078)),IF(M1078="","",CONCATENATE(".",M1078)),IF(R1078="","",CONCATENATE(".",R1078)),IF(U1078="","","(*)"))</f>
        <v>3i.DEU.BW,SIG.wb.FLI</v>
      </c>
      <c r="AY1078" s="238" t="str">
        <f aca="false">CONCATENATE(BM1078,".",BN1078)</f>
        <v>JQ807503.WS08-031</v>
      </c>
      <c r="AZ1078" s="239" t="str">
        <f aca="false">IF(AV1078="",IF(ISNUMBER(FIND(".",A1078)),LEFT(A1078,FIND(".",A1078)-1),A1078),AV1078)</f>
        <v>JQ807503</v>
      </c>
      <c r="BA1078" s="239" t="str">
        <f aca="false">IF(ISNUMBER(FIND("-",AZ1078)),LEFT(AZ1078,FIND("-",AZ1078)-1),AZ1078)</f>
        <v>JQ807503</v>
      </c>
      <c r="BB1078" s="170" t="str">
        <f aca="false"> MEGAname &amp; "="</f>
        <v>JQ807503=</v>
      </c>
      <c r="BC1078" s="170" t="str">
        <f aca="false">Clear &amp; IF(span ,"Span","out")</f>
        <v>JQ807503=out</v>
      </c>
      <c r="BD1078" s="170" t="str">
        <f aca="false">Clear &amp; IF(span, IF(B1078=".","Selected",B1078),"out")</f>
        <v>JQ807503=out</v>
      </c>
      <c r="BE1078" s="170" t="str">
        <f aca="false">Clear &amp; Strain</f>
        <v>JQ807503=WS08-031</v>
      </c>
      <c r="BF1078" s="238" t="str">
        <f aca="false">CONCATENATE(A1078,"=",F1078,". ",AX1078,IF(AB1078="","",CONCATENATE(".",AB1078)))</f>
        <v>JQ807503=WS08-031. 3i.DEU.BW,SIG.wb.FLI</v>
      </c>
      <c r="BG1078" s="238" t="str">
        <f aca="false">CONCATENATE(A1078,"=",F1078,". ",AX1078)</f>
        <v>JQ807503=WS08-031. 3i.DEU.BW,SIG.wb.FLI</v>
      </c>
      <c r="BH1078" s="238" t="str">
        <f aca="false">CONCATENATE(A1078,"=",AX1078)</f>
        <v>JQ807503=3i.DEU.BW,SIG.wb.FLI</v>
      </c>
      <c r="BI1078" s="238" t="str">
        <f aca="false">CONCATENATE(A1078,"=",ComForSubtype,D1078)</f>
        <v>JQ807503=3i</v>
      </c>
      <c r="BJ1078" s="238" t="str">
        <f aca="false">CONCATENATE(A1078,"=",E1078)</f>
        <v>JQ807503=3chi</v>
      </c>
      <c r="BK1078" s="238" t="str">
        <f aca="false">CONCATENATE(A1078,"=",C1078)</f>
        <v>JQ807503=3</v>
      </c>
      <c r="BL1078" s="238" t="str">
        <f aca="false">CONCATENATE(D1078,"=")</f>
        <v>3i=</v>
      </c>
      <c r="BM1078" s="223" t="str">
        <f aca="false">IF(BA1078="XX","",BA1078)</f>
        <v>JQ807503</v>
      </c>
      <c r="BN1078" s="224" t="str">
        <f aca="false">CONCATENATE(IF(F1078="","",F1078),IF(G1078="","",CONCATENATE(" / ",G1078)))</f>
        <v>WS08-031</v>
      </c>
      <c r="BO1078" s="225" t="str">
        <f aca="false">AX1078</f>
        <v>3i.DEU.BW,SIG.wb.FLI</v>
      </c>
      <c r="BP1078" s="226" t="str">
        <f aca="false">IF(V1078="","",V1078)</f>
        <v/>
      </c>
      <c r="BQ1078" s="226" t="str">
        <f aca="false">IF(W1078="","",CONCATENATE(W1078,IF(LEFT(AO1078,1)="s","+","")))</f>
        <v/>
      </c>
      <c r="BR1078" s="226" t="str">
        <f aca="false">IF(X1078="","",CONCATENATE(X1078,IF(LEFT(AQ1078,1)="s","+","")))</f>
        <v/>
      </c>
      <c r="BS1078" s="226" t="str">
        <f aca="false">IF(Y1078="","",CONCATENATE(Y1078,IF(LEFT(AR1078,1)="s","+","")))</f>
        <v/>
      </c>
      <c r="BT1078" s="226" t="str">
        <f aca="false">IF(Z1078="","",CONCATENATE(Z1078,IF(LEFT(AS1078,1)="s","+","")))</f>
        <v>3i</v>
      </c>
      <c r="BU1078" s="227" t="str">
        <f aca="false">IF(AA1078="","",CONCATENATE(AA1078,IF(LEFT(AT1078,1)="s","+","")))</f>
        <v/>
      </c>
      <c r="BV1078" s="240"/>
      <c r="BW1078" s="240" t="s">
        <v>2662</v>
      </c>
      <c r="BX1078" s="238" t="str">
        <f aca="false">IF(BW1078&lt;&gt;"",IF(ISNUMBER(FIND("=",BW1078)),LEFT(BW1078,FIND("=",BW1078)-1),BW1078),BW1078)</f>
        <v>JQ807503</v>
      </c>
      <c r="BY1078" s="238" t="str">
        <f aca="false">IF(BW1078&lt;&gt;"",IF(ISNUMBER(FIND("=",BW1078)),RIGHT(BW1078,LEN(BW1078)-FIND("=",BW1078)),""),"")</f>
        <v>3i</v>
      </c>
      <c r="BZ1078" s="238" t="str">
        <f aca="false">IF(BX1078&lt;&gt;"",IF(ISNUMBER(FIND(".",BX1078)),LEFT(BX1078,FIND(".",BX1078)-1),BX1078),BX1078)</f>
        <v>JQ807503</v>
      </c>
      <c r="CA1078" s="238" t="str">
        <f aca="false">IF(BX1078&lt;&gt;"",IF(ISNUMBER(FIND(".",BX1078)),RIGHT(BX1078,LEN(BX1078)-FIND(".",BX1078)),""),"")</f>
        <v/>
      </c>
      <c r="CB1078" s="240"/>
      <c r="CC1078" s="238" t="str">
        <f aca="false">A1078</f>
        <v>JQ807503</v>
      </c>
      <c r="CD1078" s="241" t="s">
        <v>339</v>
      </c>
      <c r="CE1078" s="241" t="s">
        <v>340</v>
      </c>
      <c r="CF1078" s="241" t="s">
        <v>341</v>
      </c>
      <c r="CG1078" s="241" t="s">
        <v>592</v>
      </c>
      <c r="CH1078" s="369" t="s">
        <v>2256</v>
      </c>
      <c r="CI1078" s="363" t="s">
        <v>2257</v>
      </c>
      <c r="CJ1078" s="369" t="s">
        <v>2258</v>
      </c>
      <c r="CK1078" s="363" t="s">
        <v>2259</v>
      </c>
      <c r="CL1078" s="241" t="s">
        <v>2260</v>
      </c>
      <c r="CM1078" s="238" t="str">
        <f aca="false">F1078</f>
        <v>WS08-031</v>
      </c>
      <c r="CN1078" s="238" t="str">
        <f aca="false">IF(G1078="","",G1078)</f>
        <v/>
      </c>
      <c r="CO1078" s="238" t="str">
        <f aca="false">CONCATENATE(H1078,":",L1078)</f>
        <v>Germany:Baden-Wuerttemberg, Sigmaringen</v>
      </c>
      <c r="CP1078" s="238" t="str">
        <f aca="false">CONCATENATE(IF(Q1078="","",CONCATENATE(Q1078,"-")),IF(P1078="","",CONCATENATE(P1078,"-")),IF(O1078="","",O1078))</f>
        <v>2008</v>
      </c>
      <c r="CQ1078" s="238" t="str">
        <f aca="false">IF(N1078="","",N1078)</f>
        <v>serum</v>
      </c>
      <c r="CR1078" s="238" t="n">
        <f aca="false">C1078</f>
        <v>3</v>
      </c>
      <c r="CS1078" s="242" t="str">
        <f aca="false">D1078</f>
        <v>3i</v>
      </c>
      <c r="CT1078" s="170" t="str">
        <f aca="false">CONCATENATE(CD1078," strain ",CM1078," ",CL1078,", partial cds")</f>
        <v>Hepatitis E virus strain WS08-031 phosphoprotein gene (ORF3), partial cds</v>
      </c>
    </row>
    <row r="1079" s="146" customFormat="true" ht="11.9" hidden="true" customHeight="true" outlineLevel="0" collapsed="false">
      <c r="A1079" s="154" t="s">
        <v>2663</v>
      </c>
      <c r="B1079" s="147" t="s">
        <v>2048</v>
      </c>
      <c r="C1079" s="243" t="n">
        <v>3</v>
      </c>
      <c r="D1079" s="149" t="s">
        <v>1890</v>
      </c>
      <c r="E1079" s="150" t="s">
        <v>949</v>
      </c>
      <c r="F1079" s="154" t="s">
        <v>2664</v>
      </c>
      <c r="G1079" s="212"/>
      <c r="H1079" s="146" t="s">
        <v>405</v>
      </c>
      <c r="I1079" s="153" t="s">
        <v>412</v>
      </c>
      <c r="J1079" s="146" t="s">
        <v>395</v>
      </c>
      <c r="K1079" s="287" t="s">
        <v>2665</v>
      </c>
      <c r="L1079" s="231" t="s">
        <v>2666</v>
      </c>
      <c r="M1079" s="157" t="s">
        <v>380</v>
      </c>
      <c r="N1079" s="158" t="s">
        <v>400</v>
      </c>
      <c r="O1079" s="160" t="n">
        <v>2009</v>
      </c>
      <c r="P1079" s="212"/>
      <c r="Q1079" s="212"/>
      <c r="R1079" s="146" t="s">
        <v>78</v>
      </c>
      <c r="T1079" s="215"/>
      <c r="U1079" s="215"/>
      <c r="V1079" s="209"/>
      <c r="W1079" s="217"/>
      <c r="X1079" s="209"/>
      <c r="Y1079" s="209"/>
      <c r="Z1079" s="249" t="s">
        <v>1890</v>
      </c>
      <c r="AA1079" s="216"/>
      <c r="AB1079" s="217"/>
      <c r="AC1079" s="217"/>
      <c r="AD1079" s="209"/>
      <c r="AE1079" s="209"/>
      <c r="AF1079" s="164" t="s">
        <v>354</v>
      </c>
      <c r="AG1079" s="218"/>
      <c r="AH1079" s="164" t="n">
        <v>5424</v>
      </c>
      <c r="AI1079" s="164" t="n">
        <v>5648</v>
      </c>
      <c r="AJ1079" s="219" t="n">
        <f aca="false">SeqEnd-SeqBeg+1</f>
        <v>225</v>
      </c>
      <c r="AK1079" s="220" t="n">
        <f aca="false">AND( SeqBeg&lt;=Beg  , End &lt;=SeqEnd )</f>
        <v>0</v>
      </c>
      <c r="AL1079" s="212"/>
      <c r="AM1079" s="212"/>
      <c r="AN1079" s="221" t="s">
        <v>382</v>
      </c>
      <c r="AO1079" s="147" t="s">
        <v>103</v>
      </c>
      <c r="AP1079" s="147" t="s">
        <v>103</v>
      </c>
      <c r="AQ1079" s="147" t="s">
        <v>103</v>
      </c>
      <c r="AR1079" s="147" t="s">
        <v>103</v>
      </c>
      <c r="AS1079" s="147" t="s">
        <v>419</v>
      </c>
      <c r="AT1079" s="147" t="s">
        <v>103</v>
      </c>
      <c r="AV1079" s="212"/>
      <c r="AW1079" s="222" t="str">
        <f aca="false">HYPERLINK(CONCATENATE("http://www.ncbi.nlm.nih.gov/nuccore/",BM1079),BM1079)</f>
        <v>JQ807512</v>
      </c>
      <c r="AX1079" s="219" t="str">
        <f aca="false">CONCATENATE(D1079,IF(I1079="","",CONCATENATE(".",I1079)),IF(K1079="","",CONCATENATE(".",K1079)),IF(M1079="","",CONCATENATE(".",M1079)),IF(R1079="","",CONCATENATE(".",R1079)),IF(U1079="","","(*)"))</f>
        <v>3i.DEU.BW,EM.wb.FLI</v>
      </c>
      <c r="AY1079" s="170" t="str">
        <f aca="false">CONCATENATE(BM1079,".",BN1079)</f>
        <v>JQ807512.WS09-318</v>
      </c>
      <c r="AZ1079" s="171" t="str">
        <f aca="false">IF(AV1079="",IF(ISNUMBER(FIND(".",A1079)),LEFT(A1079,FIND(".",A1079)-1),A1079),AV1079)</f>
        <v>JQ807512</v>
      </c>
      <c r="BA1079" s="171" t="str">
        <f aca="false">IF(ISNUMBER(FIND("-",AZ1079)),LEFT(AZ1079,FIND("-",AZ1079)-1),AZ1079)</f>
        <v>JQ807512</v>
      </c>
      <c r="BB1079" s="170" t="str">
        <f aca="false"> MEGAname &amp; "="</f>
        <v>JQ807512=</v>
      </c>
      <c r="BC1079" s="170" t="str">
        <f aca="false">Clear &amp; IF(span ,"Span","out")</f>
        <v>JQ807512=out</v>
      </c>
      <c r="BD1079" s="170" t="str">
        <f aca="false">Clear &amp; IF(span, IF(B1079=".","Selected",B1079),"out")</f>
        <v>JQ807512=out</v>
      </c>
      <c r="BE1079" s="170" t="str">
        <f aca="false">Clear &amp; Strain</f>
        <v>JQ807512=WS09-318</v>
      </c>
      <c r="BF1079" s="170" t="str">
        <f aca="false">CONCATENATE(A1079,"=",F1079,". ",AX1079,IF(AB1079="","",CONCATENATE(".",AB1079)))</f>
        <v>JQ807512=WS09-318. 3i.DEU.BW,EM.wb.FLI</v>
      </c>
      <c r="BG1079" s="170" t="str">
        <f aca="false">CONCATENATE(A1079,"=",F1079,". ",AX1079)</f>
        <v>JQ807512=WS09-318. 3i.DEU.BW,EM.wb.FLI</v>
      </c>
      <c r="BH1079" s="170" t="str">
        <f aca="false">CONCATENATE(A1079,"=",AX1079)</f>
        <v>JQ807512=3i.DEU.BW,EM.wb.FLI</v>
      </c>
      <c r="BI1079" s="170" t="str">
        <f aca="false">CONCATENATE(A1079,"=",ComForSubtype,D1079)</f>
        <v>JQ807512=3i</v>
      </c>
      <c r="BJ1079" s="170" t="str">
        <f aca="false">CONCATENATE(A1079,"=",E1079)</f>
        <v>JQ807512=3chi</v>
      </c>
      <c r="BK1079" s="170" t="str">
        <f aca="false">CONCATENATE(A1079,"=",C1079)</f>
        <v>JQ807512=3</v>
      </c>
      <c r="BL1079" s="170" t="str">
        <f aca="false">CONCATENATE(D1079,"=")</f>
        <v>3i=</v>
      </c>
      <c r="BM1079" s="223" t="str">
        <f aca="false">IF(BA1079="XX","",BA1079)</f>
        <v>JQ807512</v>
      </c>
      <c r="BN1079" s="224" t="str">
        <f aca="false">CONCATENATE(IF(F1079="","",F1079),IF(G1079="","",CONCATENATE(" / ",G1079)))</f>
        <v>WS09-318</v>
      </c>
      <c r="BO1079" s="225" t="str">
        <f aca="false">AX1079</f>
        <v>3i.DEU.BW,EM.wb.FLI</v>
      </c>
      <c r="BP1079" s="226" t="str">
        <f aca="false">IF(V1079="","",V1079)</f>
        <v/>
      </c>
      <c r="BQ1079" s="226" t="str">
        <f aca="false">IF(W1079="","",CONCATENATE(W1079,IF(LEFT(AO1079,1)="s","+","")))</f>
        <v/>
      </c>
      <c r="BR1079" s="226" t="str">
        <f aca="false">IF(X1079="","",CONCATENATE(X1079,IF(LEFT(AQ1079,1)="s","+","")))</f>
        <v/>
      </c>
      <c r="BS1079" s="226" t="str">
        <f aca="false">IF(Y1079="","",CONCATENATE(Y1079,IF(LEFT(AR1079,1)="s","+","")))</f>
        <v/>
      </c>
      <c r="BT1079" s="226" t="str">
        <f aca="false">IF(Z1079="","",CONCATENATE(Z1079,IF(LEFT(AS1079,1)="s","+","")))</f>
        <v>3i</v>
      </c>
      <c r="BU1079" s="227" t="str">
        <f aca="false">IF(AA1079="","",CONCATENATE(AA1079,IF(LEFT(AT1079,1)="s","+","")))</f>
        <v/>
      </c>
      <c r="BV1079" s="212"/>
      <c r="BW1079" s="177" t="s">
        <v>2667</v>
      </c>
      <c r="BX1079" s="170" t="str">
        <f aca="false">IF(BW1079&lt;&gt;"",IF(ISNUMBER(FIND("=",BW1079)),LEFT(BW1079,FIND("=",BW1079)-1),BW1079),BW1079)</f>
        <v>JQ807512</v>
      </c>
      <c r="BY1079" s="170" t="str">
        <f aca="false">IF(BW1079&lt;&gt;"",IF(ISNUMBER(FIND("=",BW1079)),RIGHT(BW1079,LEN(BW1079)-FIND("=",BW1079)),""),"")</f>
        <v>3i</v>
      </c>
      <c r="BZ1079" s="170" t="str">
        <f aca="false">IF(BX1079&lt;&gt;"",IF(ISNUMBER(FIND(".",BX1079)),LEFT(BX1079,FIND(".",BX1079)-1),BX1079),BX1079)</f>
        <v>JQ807512</v>
      </c>
      <c r="CA1079" s="170" t="str">
        <f aca="false">IF(BX1079&lt;&gt;"",IF(ISNUMBER(FIND(".",BX1079)),RIGHT(BX1079,LEN(BX1079)-FIND(".",BX1079)),""),"")</f>
        <v/>
      </c>
      <c r="CB1079" s="212"/>
      <c r="CC1079" s="170" t="str">
        <f aca="false">A1079</f>
        <v>JQ807512</v>
      </c>
      <c r="CD1079" s="178" t="s">
        <v>339</v>
      </c>
      <c r="CE1079" s="178" t="s">
        <v>340</v>
      </c>
      <c r="CF1079" s="178" t="s">
        <v>341</v>
      </c>
      <c r="CG1079" s="178" t="s">
        <v>592</v>
      </c>
      <c r="CH1079" s="359" t="s">
        <v>2256</v>
      </c>
      <c r="CI1079" s="179" t="s">
        <v>2257</v>
      </c>
      <c r="CJ1079" s="359" t="s">
        <v>2258</v>
      </c>
      <c r="CK1079" s="179" t="s">
        <v>2259</v>
      </c>
      <c r="CL1079" s="178" t="s">
        <v>2260</v>
      </c>
      <c r="CM1079" s="170" t="str">
        <f aca="false">F1079</f>
        <v>WS09-318</v>
      </c>
      <c r="CN1079" s="170" t="str">
        <f aca="false">IF(G1079="","",G1079)</f>
        <v/>
      </c>
      <c r="CO1079" s="170" t="str">
        <f aca="false">CONCATENATE(H1079,":",L1079)</f>
        <v>Germany:Baden-Wuerttemberg, Emmendingen, Teningen</v>
      </c>
      <c r="CP1079" s="170" t="str">
        <f aca="false">CONCATENATE(IF(Q1079="","",CONCATENATE(Q1079,"-")),IF(P1079="","",CONCATENATE(P1079,"-")),IF(O1079="","",O1079))</f>
        <v>2009</v>
      </c>
      <c r="CQ1079" s="170" t="str">
        <f aca="false">IF(N1079="","",N1079)</f>
        <v>serum</v>
      </c>
      <c r="CR1079" s="170" t="n">
        <f aca="false">C1079</f>
        <v>3</v>
      </c>
      <c r="CS1079" s="229" t="str">
        <f aca="false">D1079</f>
        <v>3i</v>
      </c>
      <c r="CT1079" s="170" t="str">
        <f aca="false">CONCATENATE(CD1079," strain ",CM1079," ",CL1079,", partial cds")</f>
        <v>Hepatitis E virus strain WS09-318 phosphoprotein gene (ORF3), partial cds</v>
      </c>
    </row>
    <row r="1080" s="146" customFormat="true" ht="11.9" hidden="false" customHeight="true" outlineLevel="0" collapsed="false">
      <c r="A1080" s="154" t="s">
        <v>2668</v>
      </c>
      <c r="B1080" s="147" t="n">
        <v>3</v>
      </c>
      <c r="C1080" s="243" t="n">
        <v>3</v>
      </c>
      <c r="D1080" s="149" t="s">
        <v>1890</v>
      </c>
      <c r="E1080" s="150" t="s">
        <v>949</v>
      </c>
      <c r="F1080" s="154" t="s">
        <v>2587</v>
      </c>
      <c r="G1080" s="212"/>
      <c r="H1080" s="146" t="s">
        <v>405</v>
      </c>
      <c r="I1080" s="153" t="s">
        <v>412</v>
      </c>
      <c r="J1080" s="146" t="s">
        <v>395</v>
      </c>
      <c r="K1080" s="155" t="s">
        <v>2588</v>
      </c>
      <c r="L1080" s="231" t="s">
        <v>2589</v>
      </c>
      <c r="M1080" s="157" t="s">
        <v>380</v>
      </c>
      <c r="N1080" s="158" t="s">
        <v>607</v>
      </c>
      <c r="O1080" s="160" t="n">
        <v>2010</v>
      </c>
      <c r="P1080" s="212"/>
      <c r="Q1080" s="212"/>
      <c r="R1080" s="146" t="s">
        <v>78</v>
      </c>
      <c r="T1080" s="214"/>
      <c r="U1080" s="215"/>
      <c r="V1080" s="209"/>
      <c r="W1080" s="217"/>
      <c r="X1080" s="209"/>
      <c r="Y1080" s="209"/>
      <c r="Z1080" s="150" t="s">
        <v>1890</v>
      </c>
      <c r="AA1080" s="216"/>
      <c r="AB1080" s="217"/>
      <c r="AC1080" s="217"/>
      <c r="AD1080" s="209"/>
      <c r="AE1080" s="209"/>
      <c r="AF1080" s="164" t="s">
        <v>354</v>
      </c>
      <c r="AG1080" s="218"/>
      <c r="AH1080" s="164" t="n">
        <v>5424</v>
      </c>
      <c r="AI1080" s="164" t="n">
        <v>5648</v>
      </c>
      <c r="AJ1080" s="219" t="n">
        <f aca="false">SeqEnd-SeqBeg+1</f>
        <v>225</v>
      </c>
      <c r="AK1080" s="220" t="n">
        <f aca="false">AND( SeqBeg&lt;=Beg  , End &lt;=SeqEnd )</f>
        <v>0</v>
      </c>
      <c r="AL1080" s="212"/>
      <c r="AM1080" s="212"/>
      <c r="AN1080" s="221" t="s">
        <v>382</v>
      </c>
      <c r="AO1080" s="147" t="s">
        <v>103</v>
      </c>
      <c r="AP1080" s="147" t="s">
        <v>103</v>
      </c>
      <c r="AQ1080" s="147" t="s">
        <v>103</v>
      </c>
      <c r="AR1080" s="147" t="s">
        <v>103</v>
      </c>
      <c r="AS1080" s="147" t="s">
        <v>2216</v>
      </c>
      <c r="AT1080" s="147" t="s">
        <v>103</v>
      </c>
      <c r="AV1080" s="212"/>
      <c r="AW1080" s="222" t="str">
        <f aca="false">HYPERLINK(CONCATENATE("http://www.ncbi.nlm.nih.gov/nuccore/",BM1080),BM1080)</f>
        <v>JQ807485</v>
      </c>
      <c r="AX1080" s="219" t="str">
        <f aca="false">CONCATENATE(D1080,IF(I1080="","",CONCATENATE(".",I1080)),IF(K1080="","",CONCATENATE(".",K1080)),IF(M1080="","",CONCATENATE(".",M1080)),IF(R1080="","",CONCATENATE(".",R1080)),IF(U1080="","","(*)"))</f>
        <v>3i.DEU.MV,Sfh.wb.FLI</v>
      </c>
      <c r="AY1080" s="170" t="str">
        <f aca="false">CONCATENATE(BM1080,".",BN1080)</f>
        <v>JQ807485.WS21-10</v>
      </c>
      <c r="AZ1080" s="171" t="str">
        <f aca="false">IF(AV1080="",IF(ISNUMBER(FIND(".",A1080)),LEFT(A1080,FIND(".",A1080)-1),A1080),AV1080)</f>
        <v>JQ807485</v>
      </c>
      <c r="BA1080" s="171" t="str">
        <f aca="false">IF(ISNUMBER(FIND("-",AZ1080)),LEFT(AZ1080,FIND("-",AZ1080)-1),AZ1080)</f>
        <v>JQ807485</v>
      </c>
      <c r="BB1080" s="170" t="str">
        <f aca="false"> MEGAname &amp; "="</f>
        <v>JQ807485=</v>
      </c>
      <c r="BC1080" s="170" t="str">
        <f aca="false">Clear &amp; IF(span ,"Span","out")</f>
        <v>JQ807485=out</v>
      </c>
      <c r="BD1080" s="170" t="str">
        <f aca="false">Clear &amp; IF(span, IF(B1080=".","Selected",B1080),"out")</f>
        <v>JQ807485=out</v>
      </c>
      <c r="BE1080" s="170" t="str">
        <f aca="false">Clear &amp; Strain</f>
        <v>JQ807485=WS21-10</v>
      </c>
      <c r="BF1080" s="170" t="str">
        <f aca="false">CONCATENATE(A1080,"=",F1080,". ",AX1080,IF(AB1080="","",CONCATENATE(".",AB1080)))</f>
        <v>JQ807485=WS21-10. 3i.DEU.MV,Sfh.wb.FLI</v>
      </c>
      <c r="BG1080" s="170" t="str">
        <f aca="false">CONCATENATE(A1080,"=",F1080,". ",AX1080)</f>
        <v>JQ807485=WS21-10. 3i.DEU.MV,Sfh.wb.FLI</v>
      </c>
      <c r="BH1080" s="170" t="str">
        <f aca="false">CONCATENATE(A1080,"=",AX1080)</f>
        <v>JQ807485=3i.DEU.MV,Sfh.wb.FLI</v>
      </c>
      <c r="BI1080" s="170" t="str">
        <f aca="false">CONCATENATE(A1080,"=",ComForSubtype,D1080)</f>
        <v>JQ807485=3i</v>
      </c>
      <c r="BJ1080" s="170" t="str">
        <f aca="false">CONCATENATE(A1080,"=",E1080)</f>
        <v>JQ807485=3chi</v>
      </c>
      <c r="BK1080" s="170" t="str">
        <f aca="false">CONCATENATE(A1080,"=",C1080)</f>
        <v>JQ807485=3</v>
      </c>
      <c r="BL1080" s="170" t="str">
        <f aca="false">CONCATENATE(D1080,"=")</f>
        <v>3i=</v>
      </c>
      <c r="BM1080" s="223" t="str">
        <f aca="false">IF(BA1080="XX","",BA1080)</f>
        <v>JQ807485</v>
      </c>
      <c r="BN1080" s="224" t="str">
        <f aca="false">CONCATENATE(IF(F1080="","",F1080),IF(G1080="","",CONCATENATE(" / ",G1080)))</f>
        <v>WS21-10</v>
      </c>
      <c r="BO1080" s="225" t="str">
        <f aca="false">AX1080</f>
        <v>3i.DEU.MV,Sfh.wb.FLI</v>
      </c>
      <c r="BP1080" s="226" t="str">
        <f aca="false">IF(V1080="","",V1080)</f>
        <v/>
      </c>
      <c r="BQ1080" s="226" t="str">
        <f aca="false">IF(W1080="","",CONCATENATE(W1080,IF(LEFT(AO1080,1)="s","+","")))</f>
        <v/>
      </c>
      <c r="BR1080" s="226" t="str">
        <f aca="false">IF(X1080="","",CONCATENATE(X1080,IF(LEFT(AQ1080,1)="s","+","")))</f>
        <v/>
      </c>
      <c r="BS1080" s="226" t="str">
        <f aca="false">IF(Y1080="","",CONCATENATE(Y1080,IF(LEFT(AR1080,1)="s","+","")))</f>
        <v/>
      </c>
      <c r="BT1080" s="226" t="str">
        <f aca="false">IF(Z1080="","",CONCATENATE(Z1080,IF(LEFT(AS1080,1)="s","+","")))</f>
        <v>3i</v>
      </c>
      <c r="BU1080" s="227" t="str">
        <f aca="false">IF(AA1080="","",CONCATENATE(AA1080,IF(LEFT(AT1080,1)="s","+","")))</f>
        <v/>
      </c>
      <c r="BV1080" s="212"/>
      <c r="BW1080" s="177" t="s">
        <v>2669</v>
      </c>
      <c r="BX1080" s="170" t="str">
        <f aca="false">IF(BW1080&lt;&gt;"",IF(ISNUMBER(FIND("=",BW1080)),LEFT(BW1080,FIND("=",BW1080)-1),BW1080),BW1080)</f>
        <v>JQ807485</v>
      </c>
      <c r="BY1080" s="170" t="str">
        <f aca="false">IF(BW1080&lt;&gt;"",IF(ISNUMBER(FIND("=",BW1080)),RIGHT(BW1080,LEN(BW1080)-FIND("=",BW1080)),""),"")</f>
        <v>3i</v>
      </c>
      <c r="BZ1080" s="170" t="str">
        <f aca="false">IF(BX1080&lt;&gt;"",IF(ISNUMBER(FIND(".",BX1080)),LEFT(BX1080,FIND(".",BX1080)-1),BX1080),BX1080)</f>
        <v>JQ807485</v>
      </c>
      <c r="CA1080" s="170" t="str">
        <f aca="false">IF(BX1080&lt;&gt;"",IF(ISNUMBER(FIND(".",BX1080)),RIGHT(BX1080,LEN(BX1080)-FIND(".",BX1080)),""),"")</f>
        <v/>
      </c>
      <c r="CB1080" s="212"/>
      <c r="CC1080" s="170" t="str">
        <f aca="false">A1080</f>
        <v>JQ807485</v>
      </c>
      <c r="CD1080" s="178" t="s">
        <v>339</v>
      </c>
      <c r="CE1080" s="178" t="s">
        <v>340</v>
      </c>
      <c r="CF1080" s="178" t="s">
        <v>341</v>
      </c>
      <c r="CG1080" s="178" t="s">
        <v>592</v>
      </c>
      <c r="CH1080" s="359" t="s">
        <v>2256</v>
      </c>
      <c r="CI1080" s="179" t="s">
        <v>2257</v>
      </c>
      <c r="CJ1080" s="359" t="s">
        <v>2258</v>
      </c>
      <c r="CK1080" s="179" t="s">
        <v>2259</v>
      </c>
      <c r="CL1080" s="178" t="s">
        <v>2260</v>
      </c>
      <c r="CM1080" s="170" t="str">
        <f aca="false">F1080</f>
        <v>WS21-10</v>
      </c>
      <c r="CN1080" s="170" t="str">
        <f aca="false">IF(G1080="","",G1080)</f>
        <v/>
      </c>
      <c r="CO1080" s="170" t="str">
        <f aca="false">CONCATENATE(H1080,":",L1080)</f>
        <v>Germany:Mecklenburg-Vorpommern, Steffenshagen</v>
      </c>
      <c r="CP1080" s="170" t="str">
        <f aca="false">CONCATENATE(IF(Q1080="","",CONCATENATE(Q1080,"-")),IF(P1080="","",CONCATENATE(P1080,"-")),IF(O1080="","",O1080))</f>
        <v>2010</v>
      </c>
      <c r="CQ1080" s="170" t="str">
        <f aca="false">IF(N1080="","",N1080)</f>
        <v>liver</v>
      </c>
      <c r="CR1080" s="170" t="n">
        <f aca="false">C1080</f>
        <v>3</v>
      </c>
      <c r="CS1080" s="229" t="str">
        <f aca="false">D1080</f>
        <v>3i</v>
      </c>
      <c r="CT1080" s="170" t="str">
        <f aca="false">CONCATENATE(CD1080," strain ",CM1080," ",CL1080,", partial cds")</f>
        <v>Hepatitis E virus strain WS21-10 phosphoprotein gene (ORF3), partial cds</v>
      </c>
    </row>
    <row r="1081" s="146" customFormat="true" ht="11.9" hidden="true" customHeight="true" outlineLevel="0" collapsed="false">
      <c r="A1081" s="154" t="s">
        <v>2670</v>
      </c>
      <c r="B1081" s="147" t="s">
        <v>2048</v>
      </c>
      <c r="C1081" s="243" t="n">
        <v>3</v>
      </c>
      <c r="D1081" s="149" t="s">
        <v>1890</v>
      </c>
      <c r="E1081" s="150" t="s">
        <v>949</v>
      </c>
      <c r="F1081" s="154" t="s">
        <v>2608</v>
      </c>
      <c r="G1081" s="212"/>
      <c r="H1081" s="146" t="s">
        <v>405</v>
      </c>
      <c r="I1081" s="153" t="s">
        <v>412</v>
      </c>
      <c r="J1081" s="146" t="s">
        <v>395</v>
      </c>
      <c r="K1081" s="155" t="s">
        <v>2050</v>
      </c>
      <c r="L1081" s="231" t="s">
        <v>2051</v>
      </c>
      <c r="M1081" s="157" t="s">
        <v>380</v>
      </c>
      <c r="N1081" s="158" t="s">
        <v>400</v>
      </c>
      <c r="O1081" s="160" t="n">
        <v>2008</v>
      </c>
      <c r="P1081" s="212"/>
      <c r="Q1081" s="212"/>
      <c r="R1081" s="146" t="s">
        <v>78</v>
      </c>
      <c r="T1081" s="215"/>
      <c r="U1081" s="215"/>
      <c r="V1081" s="209"/>
      <c r="W1081" s="217"/>
      <c r="X1081" s="209"/>
      <c r="Y1081" s="147"/>
      <c r="Z1081" s="209"/>
      <c r="AA1081" s="250" t="s">
        <v>1890</v>
      </c>
      <c r="AB1081" s="217"/>
      <c r="AC1081" s="217"/>
      <c r="AD1081" s="209"/>
      <c r="AE1081" s="209"/>
      <c r="AF1081" s="209"/>
      <c r="AG1081" s="166" t="s">
        <v>2272</v>
      </c>
      <c r="AH1081" s="164" t="n">
        <v>6522</v>
      </c>
      <c r="AI1081" s="164" t="n">
        <v>6708</v>
      </c>
      <c r="AJ1081" s="219" t="n">
        <f aca="false">SeqEnd-SeqBeg+1</f>
        <v>187</v>
      </c>
      <c r="AK1081" s="220" t="n">
        <f aca="false">AND( SeqBeg&lt;=Beg  , End &lt;=SeqEnd )</f>
        <v>0</v>
      </c>
      <c r="AL1081" s="212"/>
      <c r="AM1081" s="212"/>
      <c r="AN1081" s="221" t="s">
        <v>382</v>
      </c>
      <c r="AO1081" s="147" t="s">
        <v>103</v>
      </c>
      <c r="AP1081" s="147" t="s">
        <v>103</v>
      </c>
      <c r="AQ1081" s="147" t="s">
        <v>103</v>
      </c>
      <c r="AR1081" s="147" t="s">
        <v>103</v>
      </c>
      <c r="AS1081" s="147" t="s">
        <v>103</v>
      </c>
      <c r="AT1081" s="147" t="s">
        <v>408</v>
      </c>
      <c r="AV1081" s="212"/>
      <c r="AW1081" s="222" t="str">
        <f aca="false">HYPERLINK(CONCATENATE("http://www.ncbi.nlm.nih.gov/nuccore/",BM1081),BM1081)</f>
        <v>HE797860</v>
      </c>
      <c r="AX1081" s="219" t="str">
        <f aca="false">CONCATENATE(D1081,IF(I1081="","",CONCATENATE(".",I1081)),IF(K1081="","",CONCATENATE(".",K1081)),IF(M1081="","",CONCATENATE(".",M1081)),IF(R1081="","",CONCATENATE(".",R1081)),IF(U1081="","","(*)"))</f>
        <v>3i.DEU.BW,SIG.wb.FLI</v>
      </c>
      <c r="AY1081" s="170" t="str">
        <f aca="false">CONCATENATE(BM1081,".",BN1081)</f>
        <v>HE797860.WS08-020</v>
      </c>
      <c r="AZ1081" s="171" t="str">
        <f aca="false">IF(AV1081="",IF(ISNUMBER(FIND(".",A1081)),LEFT(A1081,FIND(".",A1081)-1),A1081),AV1081)</f>
        <v>HE797860</v>
      </c>
      <c r="BA1081" s="171" t="str">
        <f aca="false">IF(ISNUMBER(FIND("-",AZ1081)),LEFT(AZ1081,FIND("-",AZ1081)-1),AZ1081)</f>
        <v>HE797860</v>
      </c>
      <c r="BB1081" s="170" t="str">
        <f aca="false"> MEGAname &amp; "="</f>
        <v>HE797860=</v>
      </c>
      <c r="BC1081" s="170" t="str">
        <f aca="false">Clear &amp; IF(span ,"Span","out")</f>
        <v>HE797860=out</v>
      </c>
      <c r="BD1081" s="170" t="str">
        <f aca="false">Clear &amp; IF(span, IF(B1081=".","Selected",B1081),"out")</f>
        <v>HE797860=out</v>
      </c>
      <c r="BE1081" s="170" t="str">
        <f aca="false">Clear &amp; Strain</f>
        <v>HE797860=WS08-020</v>
      </c>
      <c r="BF1081" s="170" t="str">
        <f aca="false">CONCATENATE(A1081,"=",F1081,". ",AX1081,IF(AB1081="","",CONCATENATE(".",AB1081)))</f>
        <v>HE797860=WS08-020. 3i.DEU.BW,SIG.wb.FLI</v>
      </c>
      <c r="BG1081" s="170" t="str">
        <f aca="false">CONCATENATE(A1081,"=",F1081,". ",AX1081)</f>
        <v>HE797860=WS08-020. 3i.DEU.BW,SIG.wb.FLI</v>
      </c>
      <c r="BH1081" s="170" t="str">
        <f aca="false">CONCATENATE(A1081,"=",AX1081)</f>
        <v>HE797860=3i.DEU.BW,SIG.wb.FLI</v>
      </c>
      <c r="BI1081" s="170" t="str">
        <f aca="false">CONCATENATE(A1081,"=",ComForSubtype,D1081)</f>
        <v>HE797860=3i</v>
      </c>
      <c r="BJ1081" s="170" t="str">
        <f aca="false">CONCATENATE(A1081,"=",E1081)</f>
        <v>HE797860=3chi</v>
      </c>
      <c r="BK1081" s="170" t="str">
        <f aca="false">CONCATENATE(A1081,"=",C1081)</f>
        <v>HE797860=3</v>
      </c>
      <c r="BL1081" s="170" t="str">
        <f aca="false">CONCATENATE(D1081,"=")</f>
        <v>3i=</v>
      </c>
      <c r="BM1081" s="223" t="str">
        <f aca="false">IF(BA1081="XX","",BA1081)</f>
        <v>HE797860</v>
      </c>
      <c r="BN1081" s="224" t="str">
        <f aca="false">CONCATENATE(IF(F1081="","",F1081),IF(G1081="","",CONCATENATE(" / ",G1081)))</f>
        <v>WS08-020</v>
      </c>
      <c r="BO1081" s="225" t="str">
        <f aca="false">AX1081</f>
        <v>3i.DEU.BW,SIG.wb.FLI</v>
      </c>
      <c r="BP1081" s="226" t="str">
        <f aca="false">IF(V1081="","",V1081)</f>
        <v/>
      </c>
      <c r="BQ1081" s="226" t="str">
        <f aca="false">IF(W1081="","",CONCATENATE(W1081,IF(LEFT(AO1081,1)="s","+","")))</f>
        <v/>
      </c>
      <c r="BR1081" s="226" t="str">
        <f aca="false">IF(X1081="","",CONCATENATE(X1081,IF(LEFT(AQ1081,1)="s","+","")))</f>
        <v/>
      </c>
      <c r="BS1081" s="226" t="str">
        <f aca="false">IF(Y1081="","",CONCATENATE(Y1081,IF(LEFT(AR1081,1)="s","+","")))</f>
        <v/>
      </c>
      <c r="BT1081" s="226" t="str">
        <f aca="false">IF(Z1081="","",CONCATENATE(Z1081,IF(LEFT(AS1081,1)="s","+","")))</f>
        <v/>
      </c>
      <c r="BU1081" s="227" t="str">
        <f aca="false">IF(AA1081="","",CONCATENATE(AA1081,IF(LEFT(AT1081,1)="s","+","")))</f>
        <v>3i+</v>
      </c>
      <c r="BV1081" s="212"/>
      <c r="BW1081" s="177" t="s">
        <v>2671</v>
      </c>
      <c r="BX1081" s="170" t="str">
        <f aca="false">IF(BW1081&lt;&gt;"",IF(ISNUMBER(FIND("=",BW1081)),LEFT(BW1081,FIND("=",BW1081)-1),BW1081),BW1081)</f>
        <v>HE797860</v>
      </c>
      <c r="BY1081" s="170" t="str">
        <f aca="false">IF(BW1081&lt;&gt;"",IF(ISNUMBER(FIND("=",BW1081)),RIGHT(BW1081,LEN(BW1081)-FIND("=",BW1081)),""),"")</f>
        <v>3i</v>
      </c>
      <c r="BZ1081" s="170" t="str">
        <f aca="false">IF(BX1081&lt;&gt;"",IF(ISNUMBER(FIND(".",BX1081)),LEFT(BX1081,FIND(".",BX1081)-1),BX1081),BX1081)</f>
        <v>HE797860</v>
      </c>
      <c r="CA1081" s="170" t="str">
        <f aca="false">IF(BX1081&lt;&gt;"",IF(ISNUMBER(FIND(".",BX1081)),RIGHT(BX1081,LEN(BX1081)-FIND(".",BX1081)),""),"")</f>
        <v/>
      </c>
      <c r="CB1081" s="212"/>
      <c r="CC1081" s="170" t="str">
        <f aca="false">A1081</f>
        <v>HE797860</v>
      </c>
      <c r="CD1081" s="178" t="s">
        <v>339</v>
      </c>
      <c r="CE1081" s="178" t="s">
        <v>340</v>
      </c>
      <c r="CF1081" s="178" t="s">
        <v>341</v>
      </c>
      <c r="CG1081" s="178" t="s">
        <v>592</v>
      </c>
      <c r="CH1081" s="179" t="s">
        <v>2274</v>
      </c>
      <c r="CI1081" s="179" t="s">
        <v>2275</v>
      </c>
      <c r="CJ1081" s="179" t="s">
        <v>2276</v>
      </c>
      <c r="CK1081" s="179" t="s">
        <v>2277</v>
      </c>
      <c r="CL1081" s="178" t="s">
        <v>2278</v>
      </c>
      <c r="CM1081" s="170" t="str">
        <f aca="false">F1081</f>
        <v>WS08-020</v>
      </c>
      <c r="CN1081" s="170" t="str">
        <f aca="false">IF(G1081="","",G1081)</f>
        <v/>
      </c>
      <c r="CO1081" s="170" t="str">
        <f aca="false">CONCATENATE(H1081,":",L1081)</f>
        <v>Germany:Baden-Wuerttemberg, Sigmaringen</v>
      </c>
      <c r="CP1081" s="170" t="str">
        <f aca="false">CONCATENATE(IF(Q1081="","",CONCATENATE(Q1081,"-")),IF(P1081="","",CONCATENATE(P1081,"-")),IF(O1081="","",O1081))</f>
        <v>2008</v>
      </c>
      <c r="CQ1081" s="170" t="str">
        <f aca="false">IF(N1081="","",N1081)</f>
        <v>serum</v>
      </c>
      <c r="CR1081" s="170" t="n">
        <f aca="false">C1081</f>
        <v>3</v>
      </c>
      <c r="CS1081" s="229" t="str">
        <f aca="false">D1081</f>
        <v>3i</v>
      </c>
      <c r="CT1081" s="170" t="str">
        <f aca="false">CONCATENATE(CD1081," strain ",CM1081," ",CL1081,", partial cds")</f>
        <v>Hepatitis E virus strain WS08-020 capsid protein gene (ORF2), partial cds</v>
      </c>
    </row>
    <row r="1082" s="146" customFormat="true" ht="11.9" hidden="true" customHeight="true" outlineLevel="0" collapsed="false">
      <c r="A1082" s="154" t="s">
        <v>2672</v>
      </c>
      <c r="B1082" s="147" t="s">
        <v>2048</v>
      </c>
      <c r="C1082" s="243" t="n">
        <v>3</v>
      </c>
      <c r="D1082" s="149" t="s">
        <v>1890</v>
      </c>
      <c r="E1082" s="150" t="s">
        <v>949</v>
      </c>
      <c r="F1082" s="154" t="s">
        <v>2611</v>
      </c>
      <c r="G1082" s="212"/>
      <c r="H1082" s="146" t="s">
        <v>405</v>
      </c>
      <c r="I1082" s="153" t="s">
        <v>412</v>
      </c>
      <c r="J1082" s="146" t="s">
        <v>395</v>
      </c>
      <c r="K1082" s="155" t="s">
        <v>2050</v>
      </c>
      <c r="L1082" s="231" t="s">
        <v>2051</v>
      </c>
      <c r="M1082" s="157" t="s">
        <v>380</v>
      </c>
      <c r="N1082" s="158" t="s">
        <v>400</v>
      </c>
      <c r="O1082" s="160" t="n">
        <v>2008</v>
      </c>
      <c r="P1082" s="212"/>
      <c r="Q1082" s="212"/>
      <c r="R1082" s="146" t="s">
        <v>78</v>
      </c>
      <c r="T1082" s="215"/>
      <c r="U1082" s="215"/>
      <c r="V1082" s="209"/>
      <c r="W1082" s="217"/>
      <c r="X1082" s="209"/>
      <c r="Y1082" s="209"/>
      <c r="Z1082" s="209"/>
      <c r="AA1082" s="250" t="s">
        <v>1890</v>
      </c>
      <c r="AB1082" s="217"/>
      <c r="AC1082" s="217"/>
      <c r="AD1082" s="209"/>
      <c r="AE1082" s="209"/>
      <c r="AF1082" s="209"/>
      <c r="AG1082" s="166" t="s">
        <v>2272</v>
      </c>
      <c r="AH1082" s="164" t="n">
        <v>6522</v>
      </c>
      <c r="AI1082" s="164" t="n">
        <v>6708</v>
      </c>
      <c r="AJ1082" s="219" t="n">
        <f aca="false">SeqEnd-SeqBeg+1</f>
        <v>187</v>
      </c>
      <c r="AK1082" s="220" t="n">
        <f aca="false">AND( SeqBeg&lt;=Beg  , End &lt;=SeqEnd )</f>
        <v>0</v>
      </c>
      <c r="AL1082" s="212"/>
      <c r="AM1082" s="212"/>
      <c r="AN1082" s="221" t="s">
        <v>382</v>
      </c>
      <c r="AO1082" s="147" t="s">
        <v>103</v>
      </c>
      <c r="AP1082" s="147" t="s">
        <v>103</v>
      </c>
      <c r="AQ1082" s="147" t="s">
        <v>103</v>
      </c>
      <c r="AR1082" s="147" t="s">
        <v>103</v>
      </c>
      <c r="AS1082" s="147" t="s">
        <v>103</v>
      </c>
      <c r="AT1082" s="147" t="s">
        <v>419</v>
      </c>
      <c r="AV1082" s="212"/>
      <c r="AW1082" s="222" t="str">
        <f aca="false">HYPERLINK(CONCATENATE("http://www.ncbi.nlm.nih.gov/nuccore/",BM1082),BM1082)</f>
        <v>HE797861</v>
      </c>
      <c r="AX1082" s="219" t="str">
        <f aca="false">CONCATENATE(D1082,IF(I1082="","",CONCATENATE(".",I1082)),IF(K1082="","",CONCATENATE(".",K1082)),IF(M1082="","",CONCATENATE(".",M1082)),IF(R1082="","",CONCATENATE(".",R1082)),IF(U1082="","","(*)"))</f>
        <v>3i.DEU.BW,SIG.wb.FLI</v>
      </c>
      <c r="AY1082" s="170" t="str">
        <f aca="false">CONCATENATE(BM1082,".",BN1082)</f>
        <v>HE797861.WS08-031</v>
      </c>
      <c r="AZ1082" s="171" t="str">
        <f aca="false">IF(AV1082="",IF(ISNUMBER(FIND(".",A1082)),LEFT(A1082,FIND(".",A1082)-1),A1082),AV1082)</f>
        <v>HE797861</v>
      </c>
      <c r="BA1082" s="171" t="str">
        <f aca="false">IF(ISNUMBER(FIND("-",AZ1082)),LEFT(AZ1082,FIND("-",AZ1082)-1),AZ1082)</f>
        <v>HE797861</v>
      </c>
      <c r="BB1082" s="170" t="str">
        <f aca="false"> MEGAname &amp; "="</f>
        <v>HE797861=</v>
      </c>
      <c r="BC1082" s="170" t="str">
        <f aca="false">Clear &amp; IF(span ,"Span","out")</f>
        <v>HE797861=out</v>
      </c>
      <c r="BD1082" s="170" t="str">
        <f aca="false">Clear &amp; IF(span, IF(B1082=".","Selected",B1082),"out")</f>
        <v>HE797861=out</v>
      </c>
      <c r="BE1082" s="170" t="str">
        <f aca="false">Clear &amp; Strain</f>
        <v>HE797861=WS08-031</v>
      </c>
      <c r="BF1082" s="170" t="str">
        <f aca="false">CONCATENATE(A1082,"=",F1082,". ",AX1082,IF(AB1082="","",CONCATENATE(".",AB1082)))</f>
        <v>HE797861=WS08-031. 3i.DEU.BW,SIG.wb.FLI</v>
      </c>
      <c r="BG1082" s="170" t="str">
        <f aca="false">CONCATENATE(A1082,"=",F1082,". ",AX1082)</f>
        <v>HE797861=WS08-031. 3i.DEU.BW,SIG.wb.FLI</v>
      </c>
      <c r="BH1082" s="170" t="str">
        <f aca="false">CONCATENATE(A1082,"=",AX1082)</f>
        <v>HE797861=3i.DEU.BW,SIG.wb.FLI</v>
      </c>
      <c r="BI1082" s="170" t="str">
        <f aca="false">CONCATENATE(A1082,"=",ComForSubtype,D1082)</f>
        <v>HE797861=3i</v>
      </c>
      <c r="BJ1082" s="170" t="str">
        <f aca="false">CONCATENATE(A1082,"=",E1082)</f>
        <v>HE797861=3chi</v>
      </c>
      <c r="BK1082" s="170" t="str">
        <f aca="false">CONCATENATE(A1082,"=",C1082)</f>
        <v>HE797861=3</v>
      </c>
      <c r="BL1082" s="170" t="str">
        <f aca="false">CONCATENATE(D1082,"=")</f>
        <v>3i=</v>
      </c>
      <c r="BM1082" s="223" t="str">
        <f aca="false">IF(BA1082="XX","",BA1082)</f>
        <v>HE797861</v>
      </c>
      <c r="BN1082" s="224" t="str">
        <f aca="false">CONCATENATE(IF(F1082="","",F1082),IF(G1082="","",CONCATENATE(" / ",G1082)))</f>
        <v>WS08-031</v>
      </c>
      <c r="BO1082" s="225" t="str">
        <f aca="false">AX1082</f>
        <v>3i.DEU.BW,SIG.wb.FLI</v>
      </c>
      <c r="BP1082" s="226" t="str">
        <f aca="false">IF(V1082="","",V1082)</f>
        <v/>
      </c>
      <c r="BQ1082" s="226" t="str">
        <f aca="false">IF(W1082="","",CONCATENATE(W1082,IF(LEFT(AO1082,1)="s","+","")))</f>
        <v/>
      </c>
      <c r="BR1082" s="226" t="str">
        <f aca="false">IF(X1082="","",CONCATENATE(X1082,IF(LEFT(AQ1082,1)="s","+","")))</f>
        <v/>
      </c>
      <c r="BS1082" s="226" t="str">
        <f aca="false">IF(Y1082="","",CONCATENATE(Y1082,IF(LEFT(AR1082,1)="s","+","")))</f>
        <v/>
      </c>
      <c r="BT1082" s="226" t="str">
        <f aca="false">IF(Z1082="","",CONCATENATE(Z1082,IF(LEFT(AS1082,1)="s","+","")))</f>
        <v/>
      </c>
      <c r="BU1082" s="227" t="str">
        <f aca="false">IF(AA1082="","",CONCATENATE(AA1082,IF(LEFT(AT1082,1)="s","+","")))</f>
        <v>3i</v>
      </c>
      <c r="BV1082" s="212"/>
      <c r="BW1082" s="177" t="s">
        <v>2673</v>
      </c>
      <c r="BX1082" s="170" t="str">
        <f aca="false">IF(BW1082&lt;&gt;"",IF(ISNUMBER(FIND("=",BW1082)),LEFT(BW1082,FIND("=",BW1082)-1),BW1082),BW1082)</f>
        <v>HE797861</v>
      </c>
      <c r="BY1082" s="170" t="str">
        <f aca="false">IF(BW1082&lt;&gt;"",IF(ISNUMBER(FIND("=",BW1082)),RIGHT(BW1082,LEN(BW1082)-FIND("=",BW1082)),""),"")</f>
        <v>3i</v>
      </c>
      <c r="BZ1082" s="170" t="str">
        <f aca="false">IF(BX1082&lt;&gt;"",IF(ISNUMBER(FIND(".",BX1082)),LEFT(BX1082,FIND(".",BX1082)-1),BX1082),BX1082)</f>
        <v>HE797861</v>
      </c>
      <c r="CA1082" s="170" t="str">
        <f aca="false">IF(BX1082&lt;&gt;"",IF(ISNUMBER(FIND(".",BX1082)),RIGHT(BX1082,LEN(BX1082)-FIND(".",BX1082)),""),"")</f>
        <v/>
      </c>
      <c r="CB1082" s="212"/>
      <c r="CC1082" s="170" t="str">
        <f aca="false">A1082</f>
        <v>HE797861</v>
      </c>
      <c r="CD1082" s="178" t="s">
        <v>339</v>
      </c>
      <c r="CE1082" s="178" t="s">
        <v>340</v>
      </c>
      <c r="CF1082" s="178" t="s">
        <v>341</v>
      </c>
      <c r="CG1082" s="178" t="s">
        <v>592</v>
      </c>
      <c r="CH1082" s="179" t="s">
        <v>2274</v>
      </c>
      <c r="CI1082" s="179" t="s">
        <v>2275</v>
      </c>
      <c r="CJ1082" s="179" t="s">
        <v>2276</v>
      </c>
      <c r="CK1082" s="179" t="s">
        <v>2277</v>
      </c>
      <c r="CL1082" s="178" t="s">
        <v>2278</v>
      </c>
      <c r="CM1082" s="170" t="str">
        <f aca="false">F1082</f>
        <v>WS08-031</v>
      </c>
      <c r="CN1082" s="170" t="str">
        <f aca="false">IF(G1082="","",G1082)</f>
        <v/>
      </c>
      <c r="CO1082" s="170" t="str">
        <f aca="false">CONCATENATE(H1082,":",L1082)</f>
        <v>Germany:Baden-Wuerttemberg, Sigmaringen</v>
      </c>
      <c r="CP1082" s="170" t="str">
        <f aca="false">CONCATENATE(IF(Q1082="","",CONCATENATE(Q1082,"-")),IF(P1082="","",CONCATENATE(P1082,"-")),IF(O1082="","",O1082))</f>
        <v>2008</v>
      </c>
      <c r="CQ1082" s="170" t="str">
        <f aca="false">IF(N1082="","",N1082)</f>
        <v>serum</v>
      </c>
      <c r="CR1082" s="170" t="n">
        <f aca="false">C1082</f>
        <v>3</v>
      </c>
      <c r="CS1082" s="229" t="str">
        <f aca="false">D1082</f>
        <v>3i</v>
      </c>
      <c r="CT1082" s="170" t="str">
        <f aca="false">CONCATENATE(CD1082," strain ",CM1082," ",CL1082,", partial cds")</f>
        <v>Hepatitis E virus strain WS08-031 capsid protein gene (ORF2), partial cds</v>
      </c>
    </row>
    <row r="1083" s="146" customFormat="true" ht="11.9" hidden="true" customHeight="true" outlineLevel="0" collapsed="false">
      <c r="A1083" s="154" t="s">
        <v>2674</v>
      </c>
      <c r="B1083" s="147" t="s">
        <v>2048</v>
      </c>
      <c r="C1083" s="243" t="n">
        <v>3</v>
      </c>
      <c r="D1083" s="149" t="s">
        <v>1890</v>
      </c>
      <c r="E1083" s="150" t="s">
        <v>949</v>
      </c>
      <c r="F1083" s="154" t="s">
        <v>2592</v>
      </c>
      <c r="G1083" s="212"/>
      <c r="H1083" s="146" t="s">
        <v>405</v>
      </c>
      <c r="I1083" s="153" t="s">
        <v>412</v>
      </c>
      <c r="J1083" s="146" t="s">
        <v>395</v>
      </c>
      <c r="K1083" s="155" t="s">
        <v>2050</v>
      </c>
      <c r="L1083" s="231" t="s">
        <v>2051</v>
      </c>
      <c r="M1083" s="157" t="s">
        <v>380</v>
      </c>
      <c r="N1083" s="158" t="s">
        <v>400</v>
      </c>
      <c r="O1083" s="160" t="n">
        <v>2008</v>
      </c>
      <c r="P1083" s="212"/>
      <c r="Q1083" s="212"/>
      <c r="R1083" s="146" t="s">
        <v>78</v>
      </c>
      <c r="T1083" s="215"/>
      <c r="U1083" s="215"/>
      <c r="V1083" s="209"/>
      <c r="W1083" s="217"/>
      <c r="X1083" s="209"/>
      <c r="Y1083" s="209"/>
      <c r="Z1083" s="209"/>
      <c r="AA1083" s="250" t="s">
        <v>1890</v>
      </c>
      <c r="AB1083" s="217"/>
      <c r="AC1083" s="217"/>
      <c r="AD1083" s="209"/>
      <c r="AE1083" s="209"/>
      <c r="AF1083" s="209"/>
      <c r="AG1083" s="166" t="s">
        <v>2272</v>
      </c>
      <c r="AH1083" s="164" t="n">
        <v>6540</v>
      </c>
      <c r="AI1083" s="164" t="n">
        <v>6708</v>
      </c>
      <c r="AJ1083" s="219" t="n">
        <f aca="false">SeqEnd-SeqBeg+1</f>
        <v>169</v>
      </c>
      <c r="AK1083" s="220" t="n">
        <f aca="false">AND( SeqBeg&lt;=Beg  , End &lt;=SeqEnd )</f>
        <v>0</v>
      </c>
      <c r="AL1083" s="146" t="n">
        <v>168</v>
      </c>
      <c r="AM1083" s="212"/>
      <c r="AN1083" s="221" t="s">
        <v>382</v>
      </c>
      <c r="AO1083" s="147" t="s">
        <v>103</v>
      </c>
      <c r="AP1083" s="147" t="s">
        <v>103</v>
      </c>
      <c r="AQ1083" s="147" t="s">
        <v>103</v>
      </c>
      <c r="AR1083" s="147" t="s">
        <v>103</v>
      </c>
      <c r="AS1083" s="147" t="s">
        <v>103</v>
      </c>
      <c r="AT1083" s="147" t="s">
        <v>419</v>
      </c>
      <c r="AV1083" s="212"/>
      <c r="AW1083" s="222" t="str">
        <f aca="false">HYPERLINK(CONCATENATE("http://www.ncbi.nlm.nih.gov/nuccore/",BM1083),BM1083)</f>
        <v>HE797858</v>
      </c>
      <c r="AX1083" s="219" t="str">
        <f aca="false">CONCATENATE(D1083,IF(I1083="","",CONCATENATE(".",I1083)),IF(K1083="","",CONCATENATE(".",K1083)),IF(M1083="","",CONCATENATE(".",M1083)),IF(R1083="","",CONCATENATE(".",R1083)),IF(U1083="","","(*)"))</f>
        <v>3i.DEU.BW,SIG.wb.FLI</v>
      </c>
      <c r="AY1083" s="170" t="str">
        <f aca="false">CONCATENATE(BM1083,".",BN1083)</f>
        <v>HE797858.WS08-009</v>
      </c>
      <c r="AZ1083" s="171" t="str">
        <f aca="false">IF(AV1083="",IF(ISNUMBER(FIND(".",A1083)),LEFT(A1083,FIND(".",A1083)-1),A1083),AV1083)</f>
        <v>HE797858</v>
      </c>
      <c r="BA1083" s="171" t="str">
        <f aca="false">IF(ISNUMBER(FIND("-",AZ1083)),LEFT(AZ1083,FIND("-",AZ1083)-1),AZ1083)</f>
        <v>HE797858</v>
      </c>
      <c r="BB1083" s="170" t="str">
        <f aca="false"> MEGAname &amp; "="</f>
        <v>HE797858=</v>
      </c>
      <c r="BC1083" s="170" t="str">
        <f aca="false">Clear &amp; IF(span ,"Span","out")</f>
        <v>HE797858=out</v>
      </c>
      <c r="BD1083" s="170" t="str">
        <f aca="false">Clear &amp; IF(span, IF(B1083=".","Selected",B1083),"out")</f>
        <v>HE797858=out</v>
      </c>
      <c r="BE1083" s="170" t="str">
        <f aca="false">Clear &amp; Strain</f>
        <v>HE797858=WS08-009</v>
      </c>
      <c r="BF1083" s="170" t="str">
        <f aca="false">CONCATENATE(A1083,"=",F1083,". ",AX1083,IF(AB1083="","",CONCATENATE(".",AB1083)))</f>
        <v>HE797858=WS08-009. 3i.DEU.BW,SIG.wb.FLI</v>
      </c>
      <c r="BG1083" s="170" t="str">
        <f aca="false">CONCATENATE(A1083,"=",F1083,". ",AX1083)</f>
        <v>HE797858=WS08-009. 3i.DEU.BW,SIG.wb.FLI</v>
      </c>
      <c r="BH1083" s="170" t="str">
        <f aca="false">CONCATENATE(A1083,"=",AX1083)</f>
        <v>HE797858=3i.DEU.BW,SIG.wb.FLI</v>
      </c>
      <c r="BI1083" s="170" t="str">
        <f aca="false">CONCATENATE(A1083,"=",ComForSubtype,D1083)</f>
        <v>HE797858=3i</v>
      </c>
      <c r="BJ1083" s="170" t="str">
        <f aca="false">CONCATENATE(A1083,"=",E1083)</f>
        <v>HE797858=3chi</v>
      </c>
      <c r="BK1083" s="170" t="str">
        <f aca="false">CONCATENATE(A1083,"=",C1083)</f>
        <v>HE797858=3</v>
      </c>
      <c r="BL1083" s="170" t="str">
        <f aca="false">CONCATENATE(D1083,"=")</f>
        <v>3i=</v>
      </c>
      <c r="BM1083" s="223" t="str">
        <f aca="false">IF(BA1083="XX","",BA1083)</f>
        <v>HE797858</v>
      </c>
      <c r="BN1083" s="224" t="str">
        <f aca="false">CONCATENATE(IF(F1083="","",F1083),IF(G1083="","",CONCATENATE(" / ",G1083)))</f>
        <v>WS08-009</v>
      </c>
      <c r="BO1083" s="225" t="str">
        <f aca="false">AX1083</f>
        <v>3i.DEU.BW,SIG.wb.FLI</v>
      </c>
      <c r="BP1083" s="226" t="str">
        <f aca="false">IF(V1083="","",V1083)</f>
        <v/>
      </c>
      <c r="BQ1083" s="226" t="str">
        <f aca="false">IF(W1083="","",CONCATENATE(W1083,IF(LEFT(AO1083,1)="s","+","")))</f>
        <v/>
      </c>
      <c r="BR1083" s="226" t="str">
        <f aca="false">IF(X1083="","",CONCATENATE(X1083,IF(LEFT(AQ1083,1)="s","+","")))</f>
        <v/>
      </c>
      <c r="BS1083" s="226" t="str">
        <f aca="false">IF(Y1083="","",CONCATENATE(Y1083,IF(LEFT(AR1083,1)="s","+","")))</f>
        <v/>
      </c>
      <c r="BT1083" s="226" t="str">
        <f aca="false">IF(Z1083="","",CONCATENATE(Z1083,IF(LEFT(AS1083,1)="s","+","")))</f>
        <v/>
      </c>
      <c r="BU1083" s="227" t="str">
        <f aca="false">IF(AA1083="","",CONCATENATE(AA1083,IF(LEFT(AT1083,1)="s","+","")))</f>
        <v>3i</v>
      </c>
      <c r="BV1083" s="212"/>
      <c r="BW1083" s="177" t="s">
        <v>2675</v>
      </c>
      <c r="BX1083" s="170" t="str">
        <f aca="false">IF(BW1083&lt;&gt;"",IF(ISNUMBER(FIND("=",BW1083)),LEFT(BW1083,FIND("=",BW1083)-1),BW1083),BW1083)</f>
        <v>HE797858</v>
      </c>
      <c r="BY1083" s="170" t="str">
        <f aca="false">IF(BW1083&lt;&gt;"",IF(ISNUMBER(FIND("=",BW1083)),RIGHT(BW1083,LEN(BW1083)-FIND("=",BW1083)),""),"")</f>
        <v>3i</v>
      </c>
      <c r="BZ1083" s="170" t="str">
        <f aca="false">IF(BX1083&lt;&gt;"",IF(ISNUMBER(FIND(".",BX1083)),LEFT(BX1083,FIND(".",BX1083)-1),BX1083),BX1083)</f>
        <v>HE797858</v>
      </c>
      <c r="CA1083" s="170" t="str">
        <f aca="false">IF(BX1083&lt;&gt;"",IF(ISNUMBER(FIND(".",BX1083)),RIGHT(BX1083,LEN(BX1083)-FIND(".",BX1083)),""),"")</f>
        <v/>
      </c>
      <c r="CB1083" s="212"/>
      <c r="CC1083" s="170" t="str">
        <f aca="false">A1083</f>
        <v>HE797858</v>
      </c>
      <c r="CD1083" s="178" t="s">
        <v>339</v>
      </c>
      <c r="CE1083" s="178" t="s">
        <v>340</v>
      </c>
      <c r="CF1083" s="178" t="s">
        <v>341</v>
      </c>
      <c r="CG1083" s="178" t="s">
        <v>592</v>
      </c>
      <c r="CH1083" s="179" t="s">
        <v>2274</v>
      </c>
      <c r="CI1083" s="179" t="s">
        <v>2275</v>
      </c>
      <c r="CJ1083" s="179" t="s">
        <v>2276</v>
      </c>
      <c r="CK1083" s="179" t="s">
        <v>2277</v>
      </c>
      <c r="CL1083" s="178" t="s">
        <v>2278</v>
      </c>
      <c r="CM1083" s="170" t="str">
        <f aca="false">F1083</f>
        <v>WS08-009</v>
      </c>
      <c r="CN1083" s="170" t="str">
        <f aca="false">IF(G1083="","",G1083)</f>
        <v/>
      </c>
      <c r="CO1083" s="170" t="str">
        <f aca="false">CONCATENATE(H1083,":",L1083)</f>
        <v>Germany:Baden-Wuerttemberg, Sigmaringen</v>
      </c>
      <c r="CP1083" s="170" t="str">
        <f aca="false">CONCATENATE(IF(Q1083="","",CONCATENATE(Q1083,"-")),IF(P1083="","",CONCATENATE(P1083,"-")),IF(O1083="","",O1083))</f>
        <v>2008</v>
      </c>
      <c r="CQ1083" s="170" t="str">
        <f aca="false">IF(N1083="","",N1083)</f>
        <v>serum</v>
      </c>
      <c r="CR1083" s="170" t="n">
        <f aca="false">C1083</f>
        <v>3</v>
      </c>
      <c r="CS1083" s="229" t="str">
        <f aca="false">D1083</f>
        <v>3i</v>
      </c>
      <c r="CT1083" s="170" t="str">
        <f aca="false">CONCATENATE(CD1083," strain ",CM1083," ",CL1083,", partial cds")</f>
        <v>Hepatitis E virus strain WS08-009 capsid protein gene (ORF2), partial cds</v>
      </c>
    </row>
    <row r="1084" s="146" customFormat="true" ht="11.9" hidden="true" customHeight="true" outlineLevel="0" collapsed="false">
      <c r="A1084" s="154" t="s">
        <v>2676</v>
      </c>
      <c r="B1084" s="147" t="s">
        <v>2048</v>
      </c>
      <c r="C1084" s="243" t="n">
        <v>3</v>
      </c>
      <c r="D1084" s="149" t="s">
        <v>1890</v>
      </c>
      <c r="E1084" s="150" t="s">
        <v>949</v>
      </c>
      <c r="F1084" s="154" t="s">
        <v>2664</v>
      </c>
      <c r="G1084" s="212"/>
      <c r="H1084" s="146" t="s">
        <v>405</v>
      </c>
      <c r="I1084" s="153" t="s">
        <v>412</v>
      </c>
      <c r="J1084" s="146" t="s">
        <v>395</v>
      </c>
      <c r="K1084" s="287" t="s">
        <v>2665</v>
      </c>
      <c r="L1084" s="231" t="s">
        <v>2666</v>
      </c>
      <c r="M1084" s="157" t="s">
        <v>380</v>
      </c>
      <c r="N1084" s="158" t="s">
        <v>400</v>
      </c>
      <c r="O1084" s="160" t="n">
        <v>2009</v>
      </c>
      <c r="P1084" s="212"/>
      <c r="Q1084" s="212"/>
      <c r="R1084" s="146" t="s">
        <v>78</v>
      </c>
      <c r="T1084" s="215"/>
      <c r="U1084" s="215"/>
      <c r="V1084" s="209"/>
      <c r="W1084" s="217"/>
      <c r="X1084" s="209"/>
      <c r="Y1084" s="147"/>
      <c r="Z1084" s="209"/>
      <c r="AA1084" s="250" t="s">
        <v>1890</v>
      </c>
      <c r="AB1084" s="217"/>
      <c r="AC1084" s="217"/>
      <c r="AD1084" s="209"/>
      <c r="AE1084" s="209"/>
      <c r="AF1084" s="209"/>
      <c r="AG1084" s="166" t="s">
        <v>2272</v>
      </c>
      <c r="AH1084" s="164" t="n">
        <v>6522</v>
      </c>
      <c r="AI1084" s="164" t="n">
        <v>6685</v>
      </c>
      <c r="AJ1084" s="219" t="n">
        <f aca="false">SeqEnd-SeqBeg+1</f>
        <v>164</v>
      </c>
      <c r="AK1084" s="220" t="n">
        <f aca="false">AND( SeqBeg&lt;=Beg  , End &lt;=SeqEnd )</f>
        <v>0</v>
      </c>
      <c r="AL1084" s="146" t="s">
        <v>2677</v>
      </c>
      <c r="AM1084" s="212"/>
      <c r="AN1084" s="221" t="s">
        <v>382</v>
      </c>
      <c r="AO1084" s="147" t="s">
        <v>103</v>
      </c>
      <c r="AP1084" s="147" t="s">
        <v>103</v>
      </c>
      <c r="AQ1084" s="147" t="s">
        <v>103</v>
      </c>
      <c r="AR1084" s="147" t="s">
        <v>103</v>
      </c>
      <c r="AS1084" s="147" t="s">
        <v>103</v>
      </c>
      <c r="AT1084" s="147" t="s">
        <v>419</v>
      </c>
      <c r="AV1084" s="212"/>
      <c r="AW1084" s="222" t="str">
        <f aca="false">HYPERLINK(CONCATENATE("http://www.ncbi.nlm.nih.gov/nuccore/",BM1084),BM1084)</f>
        <v>HE797864</v>
      </c>
      <c r="AX1084" s="219" t="str">
        <f aca="false">CONCATENATE(D1084,IF(I1084="","",CONCATENATE(".",I1084)),IF(K1084="","",CONCATENATE(".",K1084)),IF(M1084="","",CONCATENATE(".",M1084)),IF(R1084="","",CONCATENATE(".",R1084)),IF(U1084="","","(*)"))</f>
        <v>3i.DEU.BW,EM.wb.FLI</v>
      </c>
      <c r="AY1084" s="170" t="str">
        <f aca="false">CONCATENATE(BM1084,".",BN1084)</f>
        <v>HE797864.WS09-318</v>
      </c>
      <c r="AZ1084" s="171" t="str">
        <f aca="false">IF(AV1084="",IF(ISNUMBER(FIND(".",A1084)),LEFT(A1084,FIND(".",A1084)-1),A1084),AV1084)</f>
        <v>HE797864</v>
      </c>
      <c r="BA1084" s="171" t="str">
        <f aca="false">IF(ISNUMBER(FIND("-",AZ1084)),LEFT(AZ1084,FIND("-",AZ1084)-1),AZ1084)</f>
        <v>HE797864</v>
      </c>
      <c r="BB1084" s="170" t="str">
        <f aca="false"> MEGAname &amp; "="</f>
        <v>HE797864=</v>
      </c>
      <c r="BC1084" s="170" t="str">
        <f aca="false">Clear &amp; IF(span ,"Span","out")</f>
        <v>HE797864=out</v>
      </c>
      <c r="BD1084" s="170" t="str">
        <f aca="false">Clear &amp; IF(span, IF(B1084=".","Selected",B1084),"out")</f>
        <v>HE797864=out</v>
      </c>
      <c r="BE1084" s="170" t="str">
        <f aca="false">Clear &amp; Strain</f>
        <v>HE797864=WS09-318</v>
      </c>
      <c r="BF1084" s="170" t="str">
        <f aca="false">CONCATENATE(A1084,"=",F1084,". ",AX1084,IF(AB1084="","",CONCATENATE(".",AB1084)))</f>
        <v>HE797864=WS09-318. 3i.DEU.BW,EM.wb.FLI</v>
      </c>
      <c r="BG1084" s="170" t="str">
        <f aca="false">CONCATENATE(A1084,"=",F1084,". ",AX1084)</f>
        <v>HE797864=WS09-318. 3i.DEU.BW,EM.wb.FLI</v>
      </c>
      <c r="BH1084" s="170" t="str">
        <f aca="false">CONCATENATE(A1084,"=",AX1084)</f>
        <v>HE797864=3i.DEU.BW,EM.wb.FLI</v>
      </c>
      <c r="BI1084" s="170" t="str">
        <f aca="false">CONCATENATE(A1084,"=",ComForSubtype,D1084)</f>
        <v>HE797864=3i</v>
      </c>
      <c r="BJ1084" s="170" t="str">
        <f aca="false">CONCATENATE(A1084,"=",E1084)</f>
        <v>HE797864=3chi</v>
      </c>
      <c r="BK1084" s="170" t="str">
        <f aca="false">CONCATENATE(A1084,"=",C1084)</f>
        <v>HE797864=3</v>
      </c>
      <c r="BL1084" s="170" t="str">
        <f aca="false">CONCATENATE(D1084,"=")</f>
        <v>3i=</v>
      </c>
      <c r="BM1084" s="223" t="str">
        <f aca="false">IF(BA1084="XX","",BA1084)</f>
        <v>HE797864</v>
      </c>
      <c r="BN1084" s="224" t="str">
        <f aca="false">CONCATENATE(IF(F1084="","",F1084),IF(G1084="","",CONCATENATE(" / ",G1084)))</f>
        <v>WS09-318</v>
      </c>
      <c r="BO1084" s="225" t="str">
        <f aca="false">AX1084</f>
        <v>3i.DEU.BW,EM.wb.FLI</v>
      </c>
      <c r="BP1084" s="226" t="str">
        <f aca="false">IF(V1084="","",V1084)</f>
        <v/>
      </c>
      <c r="BQ1084" s="226" t="str">
        <f aca="false">IF(W1084="","",CONCATENATE(W1084,IF(LEFT(AO1084,1)="s","+","")))</f>
        <v/>
      </c>
      <c r="BR1084" s="226" t="str">
        <f aca="false">IF(X1084="","",CONCATENATE(X1084,IF(LEFT(AQ1084,1)="s","+","")))</f>
        <v/>
      </c>
      <c r="BS1084" s="226" t="str">
        <f aca="false">IF(Y1084="","",CONCATENATE(Y1084,IF(LEFT(AR1084,1)="s","+","")))</f>
        <v/>
      </c>
      <c r="BT1084" s="226" t="str">
        <f aca="false">IF(Z1084="","",CONCATENATE(Z1084,IF(LEFT(AS1084,1)="s","+","")))</f>
        <v/>
      </c>
      <c r="BU1084" s="227" t="str">
        <f aca="false">IF(AA1084="","",CONCATENATE(AA1084,IF(LEFT(AT1084,1)="s","+","")))</f>
        <v>3i</v>
      </c>
      <c r="BV1084" s="212"/>
      <c r="BW1084" s="177" t="s">
        <v>2678</v>
      </c>
      <c r="BX1084" s="170" t="str">
        <f aca="false">IF(BW1084&lt;&gt;"",IF(ISNUMBER(FIND("=",BW1084)),LEFT(BW1084,FIND("=",BW1084)-1),BW1084),BW1084)</f>
        <v>HE797864</v>
      </c>
      <c r="BY1084" s="170" t="str">
        <f aca="false">IF(BW1084&lt;&gt;"",IF(ISNUMBER(FIND("=",BW1084)),RIGHT(BW1084,LEN(BW1084)-FIND("=",BW1084)),""),"")</f>
        <v>3i</v>
      </c>
      <c r="BZ1084" s="170" t="str">
        <f aca="false">IF(BX1084&lt;&gt;"",IF(ISNUMBER(FIND(".",BX1084)),LEFT(BX1084,FIND(".",BX1084)-1),BX1084),BX1084)</f>
        <v>HE797864</v>
      </c>
      <c r="CA1084" s="170" t="str">
        <f aca="false">IF(BX1084&lt;&gt;"",IF(ISNUMBER(FIND(".",BX1084)),RIGHT(BX1084,LEN(BX1084)-FIND(".",BX1084)),""),"")</f>
        <v/>
      </c>
      <c r="CB1084" s="212"/>
      <c r="CC1084" s="170" t="str">
        <f aca="false">A1084</f>
        <v>HE797864</v>
      </c>
      <c r="CD1084" s="178" t="s">
        <v>339</v>
      </c>
      <c r="CE1084" s="178" t="s">
        <v>340</v>
      </c>
      <c r="CF1084" s="178" t="s">
        <v>341</v>
      </c>
      <c r="CG1084" s="178" t="s">
        <v>592</v>
      </c>
      <c r="CH1084" s="179" t="s">
        <v>2274</v>
      </c>
      <c r="CI1084" s="179" t="s">
        <v>2275</v>
      </c>
      <c r="CJ1084" s="179" t="s">
        <v>2276</v>
      </c>
      <c r="CK1084" s="179" t="s">
        <v>2277</v>
      </c>
      <c r="CL1084" s="178" t="s">
        <v>2278</v>
      </c>
      <c r="CM1084" s="170" t="str">
        <f aca="false">F1084</f>
        <v>WS09-318</v>
      </c>
      <c r="CN1084" s="170" t="str">
        <f aca="false">IF(G1084="","",G1084)</f>
        <v/>
      </c>
      <c r="CO1084" s="170" t="str">
        <f aca="false">CONCATENATE(H1084,":",L1084)</f>
        <v>Germany:Baden-Wuerttemberg, Emmendingen, Teningen</v>
      </c>
      <c r="CP1084" s="170" t="str">
        <f aca="false">CONCATENATE(IF(Q1084="","",CONCATENATE(Q1084,"-")),IF(P1084="","",CONCATENATE(P1084,"-")),IF(O1084="","",O1084))</f>
        <v>2009</v>
      </c>
      <c r="CQ1084" s="170" t="str">
        <f aca="false">IF(N1084="","",N1084)</f>
        <v>serum</v>
      </c>
      <c r="CR1084" s="170" t="n">
        <f aca="false">C1084</f>
        <v>3</v>
      </c>
      <c r="CS1084" s="229" t="str">
        <f aca="false">D1084</f>
        <v>3i</v>
      </c>
      <c r="CT1084" s="170" t="str">
        <f aca="false">CONCATENATE(CD1084," strain ",CM1084," ",CL1084,", partial cds")</f>
        <v>Hepatitis E virus strain WS09-318 capsid protein gene (ORF2), partial cds</v>
      </c>
    </row>
    <row r="1085" customFormat="false" ht="11.9" hidden="false" customHeight="true" outlineLevel="0" collapsed="false">
      <c r="A1085" s="154" t="s">
        <v>2679</v>
      </c>
      <c r="B1085" s="147" t="n">
        <v>3</v>
      </c>
      <c r="C1085" s="243" t="n">
        <v>3</v>
      </c>
      <c r="D1085" s="149" t="s">
        <v>1890</v>
      </c>
      <c r="E1085" s="150" t="s">
        <v>949</v>
      </c>
      <c r="F1085" s="154" t="s">
        <v>2598</v>
      </c>
      <c r="G1085" s="212"/>
      <c r="H1085" s="146" t="s">
        <v>642</v>
      </c>
      <c r="I1085" s="153" t="s">
        <v>643</v>
      </c>
      <c r="J1085" s="146" t="s">
        <v>425</v>
      </c>
      <c r="K1085" s="212"/>
      <c r="L1085" s="212"/>
      <c r="M1085" s="157" t="s">
        <v>348</v>
      </c>
      <c r="N1085" s="213"/>
      <c r="O1085" s="160"/>
      <c r="P1085" s="212"/>
      <c r="Q1085" s="212"/>
      <c r="R1085" s="212"/>
      <c r="S1085" s="212"/>
      <c r="U1085" s="161" t="s">
        <v>1890</v>
      </c>
      <c r="V1085" s="209"/>
      <c r="W1085" s="217"/>
      <c r="AA1085" s="250" t="s">
        <v>1890</v>
      </c>
      <c r="AB1085" s="217"/>
      <c r="AC1085" s="217"/>
      <c r="AG1085" s="166" t="s">
        <v>511</v>
      </c>
      <c r="AH1085" s="164" t="n">
        <v>6567</v>
      </c>
      <c r="AI1085" s="164" t="n">
        <v>6714</v>
      </c>
      <c r="AJ1085" s="219" t="n">
        <f aca="false">SeqEnd-SeqBeg+1</f>
        <v>148</v>
      </c>
      <c r="AK1085" s="220" t="n">
        <f aca="false">AND( SeqBeg&lt;=Beg  , End &lt;=SeqEnd )</f>
        <v>0</v>
      </c>
      <c r="AL1085" s="212"/>
      <c r="AM1085" s="212"/>
      <c r="AN1085" s="221"/>
      <c r="AT1085" s="147" t="s">
        <v>2680</v>
      </c>
      <c r="AU1085" s="146"/>
      <c r="AV1085" s="212"/>
      <c r="AW1085" s="222" t="str">
        <f aca="false">HYPERLINK(CONCATENATE("http://www.ncbi.nlm.nih.gov/nuccore/",BM1085),BM1085)</f>
        <v>AF264012</v>
      </c>
      <c r="AX1085" s="219" t="str">
        <f aca="false">CONCATENATE(D1085,IF(I1085="","",CONCATENATE(".",I1085)),IF(K1085="","",CONCATENATE(".",K1085)),IF(M1085="","",CONCATENATE(".",M1085)),IF(R1085="","",CONCATENATE(".",R1085)),IF(U1085="","","(*)"))</f>
        <v>3i.ARG.hum(*)</v>
      </c>
      <c r="AY1085" s="170" t="str">
        <f aca="false">CONCATENATE(BM1085,".",BN1085)</f>
        <v>AF264012.Ar2</v>
      </c>
      <c r="AZ1085" s="171" t="str">
        <f aca="false">IF(AV1085="",IF(ISNUMBER(FIND(".",A1085)),LEFT(A1085,FIND(".",A1085)-1),A1085),AV1085)</f>
        <v>AF264012</v>
      </c>
      <c r="BA1085" s="171" t="str">
        <f aca="false">IF(ISNUMBER(FIND("-",AZ1085)),LEFT(AZ1085,FIND("-",AZ1085)-1),AZ1085)</f>
        <v>AF264012</v>
      </c>
      <c r="BB1085" s="170" t="str">
        <f aca="false"> MEGAname &amp; "="</f>
        <v>AF264012=</v>
      </c>
      <c r="BC1085" s="170" t="str">
        <f aca="false">Clear &amp; IF(span ,"Span","out")</f>
        <v>AF264012=out</v>
      </c>
      <c r="BD1085" s="170" t="str">
        <f aca="false">Clear &amp; IF(span, IF(B1085=".","Selected",B1085),"out")</f>
        <v>AF264012=out</v>
      </c>
      <c r="BE1085" s="170" t="str">
        <f aca="false">Clear &amp; Strain</f>
        <v>AF264012=Ar2</v>
      </c>
      <c r="BF1085" s="170" t="str">
        <f aca="false">CONCATENATE(A1085,"=",F1085,". ",AX1085,IF(AB1085="","",CONCATENATE(".",AB1085)))</f>
        <v>AF264012=Ar2. 3i.ARG.hum(*)</v>
      </c>
      <c r="BG1085" s="170" t="str">
        <f aca="false">CONCATENATE(A1085,"=",F1085,". ",AX1085)</f>
        <v>AF264012=Ar2. 3i.ARG.hum(*)</v>
      </c>
      <c r="BH1085" s="170" t="str">
        <f aca="false">CONCATENATE(A1085,"=",AX1085)</f>
        <v>AF264012=3i.ARG.hum(*)</v>
      </c>
      <c r="BI1085" s="170" t="str">
        <f aca="false">CONCATENATE(A1085,"=",ComForSubtype,D1085)</f>
        <v>AF264012=3i</v>
      </c>
      <c r="BJ1085" s="170" t="str">
        <f aca="false">CONCATENATE(A1085,"=",E1085)</f>
        <v>AF264012=3chi</v>
      </c>
      <c r="BK1085" s="170" t="str">
        <f aca="false">CONCATENATE(A1085,"=",C1085)</f>
        <v>AF264012=3</v>
      </c>
      <c r="BL1085" s="170" t="str">
        <f aca="false">CONCATENATE(D1085,"=")</f>
        <v>3i=</v>
      </c>
      <c r="BM1085" s="223" t="str">
        <f aca="false">IF(BA1085="XX","",BA1085)</f>
        <v>AF264012</v>
      </c>
      <c r="BN1085" s="224" t="str">
        <f aca="false">CONCATENATE(IF(F1085="","",F1085),IF(G1085="","",CONCATENATE(" / ",G1085)))</f>
        <v>Ar2</v>
      </c>
      <c r="BO1085" s="225" t="str">
        <f aca="false">AX1085</f>
        <v>3i.ARG.hum(*)</v>
      </c>
      <c r="BP1085" s="226" t="str">
        <f aca="false">IF(V1085="","",V1085)</f>
        <v/>
      </c>
      <c r="BQ1085" s="226" t="str">
        <f aca="false">IF(W1085="","",CONCATENATE(W1085,IF(LEFT(AO1085,1)="s","+","")))</f>
        <v/>
      </c>
      <c r="BR1085" s="226" t="str">
        <f aca="false">IF(X1085="","",CONCATENATE(X1085,IF(LEFT(AQ1085,1)="s","+","")))</f>
        <v/>
      </c>
      <c r="BS1085" s="226" t="str">
        <f aca="false">IF(Y1085="","",CONCATENATE(Y1085,IF(LEFT(AR1085,1)="s","+","")))</f>
        <v/>
      </c>
      <c r="BT1085" s="226" t="str">
        <f aca="false">IF(Z1085="","",CONCATENATE(Z1085,IF(LEFT(AS1085,1)="s","+","")))</f>
        <v/>
      </c>
      <c r="BU1085" s="227" t="str">
        <f aca="false">IF(AA1085="","",CONCATENATE(AA1085,IF(LEFT(AT1085,1)="s","+","")))</f>
        <v>3i</v>
      </c>
      <c r="BV1085" s="212"/>
      <c r="BW1085" s="177" t="s">
        <v>2681</v>
      </c>
      <c r="BX1085" s="170" t="str">
        <f aca="false">IF(BW1085&lt;&gt;"",IF(ISNUMBER(FIND("=",BW1085)),LEFT(BW1085,FIND("=",BW1085)-1),BW1085),BW1085)</f>
        <v>AF264012</v>
      </c>
      <c r="BY1085" s="170" t="str">
        <f aca="false">IF(BW1085&lt;&gt;"",IF(ISNUMBER(FIND("=",BW1085)),RIGHT(BW1085,LEN(BW1085)-FIND("=",BW1085)),""),"")</f>
        <v>3i</v>
      </c>
      <c r="BZ1085" s="170" t="str">
        <f aca="false">IF(BX1085&lt;&gt;"",IF(ISNUMBER(FIND(".",BX1085)),LEFT(BX1085,FIND(".",BX1085)-1),BX1085),BX1085)</f>
        <v>AF264012</v>
      </c>
      <c r="CA1085" s="170" t="str">
        <f aca="false">IF(BX1085&lt;&gt;"",IF(ISNUMBER(FIND(".",BX1085)),RIGHT(BX1085,LEN(BX1085)-FIND(".",BX1085)),""),"")</f>
        <v/>
      </c>
      <c r="CB1085" s="212"/>
      <c r="CC1085" s="170" t="str">
        <f aca="false">A1085</f>
        <v>AF264012</v>
      </c>
      <c r="CD1085" s="178" t="s">
        <v>339</v>
      </c>
      <c r="CE1085" s="178" t="s">
        <v>340</v>
      </c>
      <c r="CF1085" s="178" t="s">
        <v>341</v>
      </c>
      <c r="CG1085" s="212"/>
      <c r="CH1085" s="212"/>
      <c r="CI1085" s="212"/>
      <c r="CJ1085" s="212"/>
      <c r="CK1085" s="178"/>
      <c r="CL1085" s="212"/>
      <c r="CM1085" s="212"/>
      <c r="CN1085" s="212"/>
      <c r="CO1085" s="212"/>
      <c r="CP1085" s="212"/>
      <c r="CQ1085" s="212"/>
      <c r="CR1085" s="170" t="n">
        <f aca="false">C1085</f>
        <v>3</v>
      </c>
      <c r="CS1085" s="229" t="str">
        <f aca="false">D1085</f>
        <v>3i</v>
      </c>
      <c r="CT1085" s="170" t="str">
        <f aca="false">CONCATENATE(CD1085," strain ",CM1085," ",CL1085,", partial cds")</f>
        <v>Hepatitis E virus strain  , partial cds</v>
      </c>
    </row>
    <row r="1086" customFormat="false" ht="11.9" hidden="false" customHeight="true" outlineLevel="0" collapsed="false">
      <c r="A1086" s="154" t="s">
        <v>2682</v>
      </c>
      <c r="B1086" s="147" t="n">
        <v>3</v>
      </c>
      <c r="C1086" s="243" t="n">
        <v>3</v>
      </c>
      <c r="D1086" s="149" t="s">
        <v>1890</v>
      </c>
      <c r="E1086" s="150" t="s">
        <v>949</v>
      </c>
      <c r="F1086" s="154" t="s">
        <v>2601</v>
      </c>
      <c r="G1086" s="212"/>
      <c r="H1086" s="146" t="s">
        <v>2530</v>
      </c>
      <c r="I1086" s="153" t="s">
        <v>2531</v>
      </c>
      <c r="J1086" s="146" t="s">
        <v>395</v>
      </c>
      <c r="K1086" s="212"/>
      <c r="L1086" s="212"/>
      <c r="M1086" s="157" t="s">
        <v>348</v>
      </c>
      <c r="N1086" s="213"/>
      <c r="O1086" s="160"/>
      <c r="P1086" s="212"/>
      <c r="Q1086" s="212"/>
      <c r="R1086" s="212"/>
      <c r="S1086" s="212"/>
      <c r="U1086" s="161" t="s">
        <v>1890</v>
      </c>
      <c r="V1086" s="209"/>
      <c r="W1086" s="217"/>
      <c r="Y1086" s="147"/>
      <c r="AA1086" s="250" t="s">
        <v>1890</v>
      </c>
      <c r="AB1086" s="217"/>
      <c r="AC1086" s="217"/>
      <c r="AG1086" s="166" t="s">
        <v>511</v>
      </c>
      <c r="AH1086" s="164" t="n">
        <v>6567</v>
      </c>
      <c r="AI1086" s="164" t="n">
        <v>6714</v>
      </c>
      <c r="AJ1086" s="219" t="n">
        <f aca="false">SeqEnd-SeqBeg+1</f>
        <v>148</v>
      </c>
      <c r="AK1086" s="220" t="n">
        <f aca="false">AND( SeqBeg&lt;=Beg  , End &lt;=SeqEnd )</f>
        <v>0</v>
      </c>
      <c r="AL1086" s="212"/>
      <c r="AM1086" s="212"/>
      <c r="AN1086" s="221"/>
      <c r="AT1086" s="147" t="s">
        <v>2683</v>
      </c>
      <c r="AU1086" s="146"/>
      <c r="AV1086" s="212"/>
      <c r="AW1086" s="222" t="str">
        <f aca="false">HYPERLINK(CONCATENATE("http://www.ncbi.nlm.nih.gov/nuccore/",BM1086),BM1086)</f>
        <v>AF279123</v>
      </c>
      <c r="AX1086" s="219" t="str">
        <f aca="false">CONCATENATE(D1086,IF(I1086="","",CONCATENATE(".",I1086)),IF(K1086="","",CONCATENATE(".",K1086)),IF(M1086="","",CONCATENATE(".",M1086)),IF(R1086="","",CONCATENATE(".",R1086)),IF(U1086="","","(*)"))</f>
        <v>3i.AUT.hum(*)</v>
      </c>
      <c r="AY1086" s="170" t="str">
        <f aca="false">CONCATENATE(BM1086,".",BN1086)</f>
        <v>AF279123.Au1</v>
      </c>
      <c r="AZ1086" s="171" t="str">
        <f aca="false">IF(AV1086="",IF(ISNUMBER(FIND(".",A1086)),LEFT(A1086,FIND(".",A1086)-1),A1086),AV1086)</f>
        <v>AF279123</v>
      </c>
      <c r="BA1086" s="171" t="str">
        <f aca="false">IF(ISNUMBER(FIND("-",AZ1086)),LEFT(AZ1086,FIND("-",AZ1086)-1),AZ1086)</f>
        <v>AF279123</v>
      </c>
      <c r="BB1086" s="170" t="str">
        <f aca="false"> MEGAname &amp; "="</f>
        <v>AF279123=</v>
      </c>
      <c r="BC1086" s="170" t="str">
        <f aca="false">Clear &amp; IF(span ,"Span","out")</f>
        <v>AF279123=out</v>
      </c>
      <c r="BD1086" s="170" t="str">
        <f aca="false">Clear &amp; IF(span, IF(B1086=".","Selected",B1086),"out")</f>
        <v>AF279123=out</v>
      </c>
      <c r="BE1086" s="170" t="str">
        <f aca="false">Clear &amp; Strain</f>
        <v>AF279123=Au1</v>
      </c>
      <c r="BF1086" s="170" t="str">
        <f aca="false">CONCATENATE(A1086,"=",F1086,". ",AX1086,IF(AB1086="","",CONCATENATE(".",AB1086)))</f>
        <v>AF279123=Au1. 3i.AUT.hum(*)</v>
      </c>
      <c r="BG1086" s="170" t="str">
        <f aca="false">CONCATENATE(A1086,"=",F1086,". ",AX1086)</f>
        <v>AF279123=Au1. 3i.AUT.hum(*)</v>
      </c>
      <c r="BH1086" s="170" t="str">
        <f aca="false">CONCATENATE(A1086,"=",AX1086)</f>
        <v>AF279123=3i.AUT.hum(*)</v>
      </c>
      <c r="BI1086" s="170" t="str">
        <f aca="false">CONCATENATE(A1086,"=",ComForSubtype,D1086)</f>
        <v>AF279123=3i</v>
      </c>
      <c r="BJ1086" s="170" t="str">
        <f aca="false">CONCATENATE(A1086,"=",E1086)</f>
        <v>AF279123=3chi</v>
      </c>
      <c r="BK1086" s="170" t="str">
        <f aca="false">CONCATENATE(A1086,"=",C1086)</f>
        <v>AF279123=3</v>
      </c>
      <c r="BL1086" s="170" t="str">
        <f aca="false">CONCATENATE(D1086,"=")</f>
        <v>3i=</v>
      </c>
      <c r="BM1086" s="223" t="str">
        <f aca="false">IF(BA1086="XX","",BA1086)</f>
        <v>AF279123</v>
      </c>
      <c r="BN1086" s="224" t="str">
        <f aca="false">CONCATENATE(IF(F1086="","",F1086),IF(G1086="","",CONCATENATE(" / ",G1086)))</f>
        <v>Au1</v>
      </c>
      <c r="BO1086" s="225" t="str">
        <f aca="false">AX1086</f>
        <v>3i.AUT.hum(*)</v>
      </c>
      <c r="BP1086" s="226" t="str">
        <f aca="false">IF(V1086="","",V1086)</f>
        <v/>
      </c>
      <c r="BQ1086" s="226" t="str">
        <f aca="false">IF(W1086="","",CONCATENATE(W1086,IF(LEFT(AO1086,1)="s","+","")))</f>
        <v/>
      </c>
      <c r="BR1086" s="226" t="str">
        <f aca="false">IF(X1086="","",CONCATENATE(X1086,IF(LEFT(AQ1086,1)="s","+","")))</f>
        <v/>
      </c>
      <c r="BS1086" s="226" t="str">
        <f aca="false">IF(Y1086="","",CONCATENATE(Y1086,IF(LEFT(AR1086,1)="s","+","")))</f>
        <v/>
      </c>
      <c r="BT1086" s="226" t="str">
        <f aca="false">IF(Z1086="","",CONCATENATE(Z1086,IF(LEFT(AS1086,1)="s","+","")))</f>
        <v/>
      </c>
      <c r="BU1086" s="227" t="str">
        <f aca="false">IF(AA1086="","",CONCATENATE(AA1086,IF(LEFT(AT1086,1)="s","+","")))</f>
        <v>3i</v>
      </c>
      <c r="BV1086" s="212"/>
      <c r="BW1086" s="177" t="s">
        <v>2684</v>
      </c>
      <c r="BX1086" s="170" t="str">
        <f aca="false">IF(BW1086&lt;&gt;"",IF(ISNUMBER(FIND("=",BW1086)),LEFT(BW1086,FIND("=",BW1086)-1),BW1086),BW1086)</f>
        <v>AF279123</v>
      </c>
      <c r="BY1086" s="170" t="str">
        <f aca="false">IF(BW1086&lt;&gt;"",IF(ISNUMBER(FIND("=",BW1086)),RIGHT(BW1086,LEN(BW1086)-FIND("=",BW1086)),""),"")</f>
        <v>3i</v>
      </c>
      <c r="BZ1086" s="170" t="str">
        <f aca="false">IF(BX1086&lt;&gt;"",IF(ISNUMBER(FIND(".",BX1086)),LEFT(BX1086,FIND(".",BX1086)-1),BX1086),BX1086)</f>
        <v>AF279123</v>
      </c>
      <c r="CA1086" s="170" t="str">
        <f aca="false">IF(BX1086&lt;&gt;"",IF(ISNUMBER(FIND(".",BX1086)),RIGHT(BX1086,LEN(BX1086)-FIND(".",BX1086)),""),"")</f>
        <v/>
      </c>
      <c r="CB1086" s="212"/>
      <c r="CC1086" s="170" t="str">
        <f aca="false">A1086</f>
        <v>AF279123</v>
      </c>
      <c r="CD1086" s="178" t="s">
        <v>339</v>
      </c>
      <c r="CE1086" s="178" t="s">
        <v>340</v>
      </c>
      <c r="CF1086" s="178" t="s">
        <v>341</v>
      </c>
      <c r="CG1086" s="212"/>
      <c r="CH1086" s="212"/>
      <c r="CI1086" s="212"/>
      <c r="CJ1086" s="212"/>
      <c r="CK1086" s="178"/>
      <c r="CL1086" s="212"/>
      <c r="CM1086" s="212"/>
      <c r="CN1086" s="212"/>
      <c r="CO1086" s="212"/>
      <c r="CP1086" s="212"/>
      <c r="CQ1086" s="212"/>
      <c r="CR1086" s="170" t="n">
        <f aca="false">C1086</f>
        <v>3</v>
      </c>
      <c r="CS1086" s="229" t="str">
        <f aca="false">D1086</f>
        <v>3i</v>
      </c>
      <c r="CT1086" s="170" t="str">
        <f aca="false">CONCATENATE(CD1086," strain ",CM1086," ",CL1086,", partial cds")</f>
        <v>Hepatitis E virus strain  , partial cds</v>
      </c>
    </row>
    <row r="1087" customFormat="false" ht="11.9" hidden="false" customHeight="true" outlineLevel="0" collapsed="false">
      <c r="A1087" s="154" t="s">
        <v>2685</v>
      </c>
      <c r="B1087" s="147" t="n">
        <v>3</v>
      </c>
      <c r="C1087" s="243" t="n">
        <v>3</v>
      </c>
      <c r="D1087" s="149" t="s">
        <v>1890</v>
      </c>
      <c r="E1087" s="150" t="s">
        <v>949</v>
      </c>
      <c r="F1087" s="154" t="s">
        <v>2624</v>
      </c>
      <c r="G1087" s="212"/>
      <c r="H1087" s="146" t="s">
        <v>642</v>
      </c>
      <c r="I1087" s="153" t="s">
        <v>643</v>
      </c>
      <c r="J1087" s="146" t="s">
        <v>425</v>
      </c>
      <c r="K1087" s="212"/>
      <c r="L1087" s="212"/>
      <c r="M1087" s="157" t="s">
        <v>367</v>
      </c>
      <c r="N1087" s="213"/>
      <c r="O1087" s="160"/>
      <c r="P1087" s="212"/>
      <c r="Q1087" s="212"/>
      <c r="R1087" s="212"/>
      <c r="S1087" s="212"/>
      <c r="U1087" s="161" t="s">
        <v>1890</v>
      </c>
      <c r="V1087" s="209"/>
      <c r="W1087" s="217"/>
      <c r="AA1087" s="250" t="s">
        <v>1890</v>
      </c>
      <c r="AB1087" s="217"/>
      <c r="AC1087" s="217"/>
      <c r="AG1087" s="166" t="s">
        <v>511</v>
      </c>
      <c r="AH1087" s="164" t="n">
        <v>6567</v>
      </c>
      <c r="AI1087" s="164" t="n">
        <v>6714</v>
      </c>
      <c r="AJ1087" s="219" t="n">
        <f aca="false">SeqEnd-SeqBeg+1</f>
        <v>148</v>
      </c>
      <c r="AK1087" s="220" t="n">
        <f aca="false">AND( SeqBeg&lt;=Beg  , End &lt;=SeqEnd )</f>
        <v>0</v>
      </c>
      <c r="AL1087" s="212"/>
      <c r="AM1087" s="212"/>
      <c r="AN1087" s="221"/>
      <c r="AT1087" s="147" t="s">
        <v>2680</v>
      </c>
      <c r="AU1087" s="146"/>
      <c r="AV1087" s="212"/>
      <c r="AW1087" s="222" t="str">
        <f aca="false">HYPERLINK(CONCATENATE("http://www.ncbi.nlm.nih.gov/nuccore/",BM1087),BM1087)</f>
        <v>AY286304</v>
      </c>
      <c r="AX1087" s="219" t="str">
        <f aca="false">CONCATENATE(D1087,IF(I1087="","",CONCATENATE(".",I1087)),IF(K1087="","",CONCATENATE(".",K1087)),IF(M1087="","",CONCATENATE(".",M1087)),IF(R1087="","",CONCATENATE(".",R1087)),IF(U1087="","","(*)"))</f>
        <v>3i.ARG.pig(*)</v>
      </c>
      <c r="AY1087" s="170" t="str">
        <f aca="false">CONCATENATE(BM1087,".",BN1087)</f>
        <v>AY286304.swAr</v>
      </c>
      <c r="AZ1087" s="171" t="str">
        <f aca="false">IF(AV1087="",IF(ISNUMBER(FIND(".",A1087)),LEFT(A1087,FIND(".",A1087)-1),A1087),AV1087)</f>
        <v>AY286304</v>
      </c>
      <c r="BA1087" s="171" t="str">
        <f aca="false">IF(ISNUMBER(FIND("-",AZ1087)),LEFT(AZ1087,FIND("-",AZ1087)-1),AZ1087)</f>
        <v>AY286304</v>
      </c>
      <c r="BB1087" s="170" t="str">
        <f aca="false"> MEGAname &amp; "="</f>
        <v>AY286304=</v>
      </c>
      <c r="BC1087" s="170" t="str">
        <f aca="false">Clear &amp; IF(span ,"Span","out")</f>
        <v>AY286304=out</v>
      </c>
      <c r="BD1087" s="170" t="str">
        <f aca="false">Clear &amp; IF(span, IF(B1087=".","Selected",B1087),"out")</f>
        <v>AY286304=out</v>
      </c>
      <c r="BE1087" s="170" t="str">
        <f aca="false">Clear &amp; Strain</f>
        <v>AY286304=swAr</v>
      </c>
      <c r="BF1087" s="170" t="str">
        <f aca="false">CONCATENATE(A1087,"=",F1087,". ",AX1087,IF(AB1087="","",CONCATENATE(".",AB1087)))</f>
        <v>AY286304=swAr. 3i.ARG.pig(*)</v>
      </c>
      <c r="BG1087" s="170" t="str">
        <f aca="false">CONCATENATE(A1087,"=",F1087,". ",AX1087)</f>
        <v>AY286304=swAr. 3i.ARG.pig(*)</v>
      </c>
      <c r="BH1087" s="170" t="str">
        <f aca="false">CONCATENATE(A1087,"=",AX1087)</f>
        <v>AY286304=3i.ARG.pig(*)</v>
      </c>
      <c r="BI1087" s="170" t="str">
        <f aca="false">CONCATENATE(A1087,"=",ComForSubtype,D1087)</f>
        <v>AY286304=3i</v>
      </c>
      <c r="BJ1087" s="170" t="str">
        <f aca="false">CONCATENATE(A1087,"=",E1087)</f>
        <v>AY286304=3chi</v>
      </c>
      <c r="BK1087" s="170" t="str">
        <f aca="false">CONCATENATE(A1087,"=",C1087)</f>
        <v>AY286304=3</v>
      </c>
      <c r="BL1087" s="170" t="str">
        <f aca="false">CONCATENATE(D1087,"=")</f>
        <v>3i=</v>
      </c>
      <c r="BM1087" s="223" t="str">
        <f aca="false">IF(BA1087="XX","",BA1087)</f>
        <v>AY286304</v>
      </c>
      <c r="BN1087" s="224" t="str">
        <f aca="false">CONCATENATE(IF(F1087="","",F1087),IF(G1087="","",CONCATENATE(" / ",G1087)))</f>
        <v>swAr</v>
      </c>
      <c r="BO1087" s="225" t="str">
        <f aca="false">AX1087</f>
        <v>3i.ARG.pig(*)</v>
      </c>
      <c r="BP1087" s="226" t="str">
        <f aca="false">IF(V1087="","",V1087)</f>
        <v/>
      </c>
      <c r="BQ1087" s="226" t="str">
        <f aca="false">IF(W1087="","",CONCATENATE(W1087,IF(LEFT(AO1087,1)="s","+","")))</f>
        <v/>
      </c>
      <c r="BR1087" s="226" t="str">
        <f aca="false">IF(X1087="","",CONCATENATE(X1087,IF(LEFT(AQ1087,1)="s","+","")))</f>
        <v/>
      </c>
      <c r="BS1087" s="226" t="str">
        <f aca="false">IF(Y1087="","",CONCATENATE(Y1087,IF(LEFT(AR1087,1)="s","+","")))</f>
        <v/>
      </c>
      <c r="BT1087" s="226" t="str">
        <f aca="false">IF(Z1087="","",CONCATENATE(Z1087,IF(LEFT(AS1087,1)="s","+","")))</f>
        <v/>
      </c>
      <c r="BU1087" s="227" t="str">
        <f aca="false">IF(AA1087="","",CONCATENATE(AA1087,IF(LEFT(AT1087,1)="s","+","")))</f>
        <v>3i</v>
      </c>
      <c r="BV1087" s="212"/>
      <c r="BW1087" s="177" t="s">
        <v>2686</v>
      </c>
      <c r="BX1087" s="170" t="str">
        <f aca="false">IF(BW1087&lt;&gt;"",IF(ISNUMBER(FIND("=",BW1087)),LEFT(BW1087,FIND("=",BW1087)-1),BW1087),BW1087)</f>
        <v>AY286304</v>
      </c>
      <c r="BY1087" s="170" t="str">
        <f aca="false">IF(BW1087&lt;&gt;"",IF(ISNUMBER(FIND("=",BW1087)),RIGHT(BW1087,LEN(BW1087)-FIND("=",BW1087)),""),"")</f>
        <v>3i</v>
      </c>
      <c r="BZ1087" s="170" t="str">
        <f aca="false">IF(BX1087&lt;&gt;"",IF(ISNUMBER(FIND(".",BX1087)),LEFT(BX1087,FIND(".",BX1087)-1),BX1087),BX1087)</f>
        <v>AY286304</v>
      </c>
      <c r="CA1087" s="170" t="str">
        <f aca="false">IF(BX1087&lt;&gt;"",IF(ISNUMBER(FIND(".",BX1087)),RIGHT(BX1087,LEN(BX1087)-FIND(".",BX1087)),""),"")</f>
        <v/>
      </c>
      <c r="CB1087" s="212"/>
      <c r="CC1087" s="170" t="str">
        <f aca="false">A1087</f>
        <v>AY286304</v>
      </c>
      <c r="CD1087" s="178" t="s">
        <v>339</v>
      </c>
      <c r="CE1087" s="178" t="s">
        <v>340</v>
      </c>
      <c r="CF1087" s="178" t="s">
        <v>341</v>
      </c>
      <c r="CG1087" s="212"/>
      <c r="CH1087" s="179"/>
      <c r="CI1087" s="179"/>
      <c r="CJ1087" s="179"/>
      <c r="CK1087" s="212"/>
      <c r="CL1087" s="212"/>
      <c r="CM1087" s="170" t="str">
        <f aca="false">F1087</f>
        <v>swAr</v>
      </c>
      <c r="CN1087" s="170" t="str">
        <f aca="false">IF(G1087="","",G1087)</f>
        <v/>
      </c>
      <c r="CO1087" s="170" t="str">
        <f aca="false">CONCATENATE(H1087,":",L1087)</f>
        <v>Argentina:</v>
      </c>
      <c r="CP1087" s="170" t="str">
        <f aca="false">CONCATENATE(IF(Q1087="","",CONCATENATE(Q1087,"-")),IF(P1087="","",CONCATENATE(P1087,"-")),IF(O1087="","",O1087))</f>
        <v/>
      </c>
      <c r="CQ1087" s="170" t="str">
        <f aca="false">IF(N1087="","",N1087)</f>
        <v/>
      </c>
      <c r="CR1087" s="170" t="n">
        <f aca="false">C1087</f>
        <v>3</v>
      </c>
      <c r="CS1087" s="229" t="str">
        <f aca="false">D1087</f>
        <v>3i</v>
      </c>
      <c r="CT1087" s="170" t="str">
        <f aca="false">CONCATENATE(CD1087," strain ",CM1087," ",CL1087,", partial cds")</f>
        <v>Hepatitis E virus strain swAr , partial cds</v>
      </c>
    </row>
    <row r="1088" customFormat="false" ht="11.9" hidden="false" customHeight="true" outlineLevel="0" collapsed="false">
      <c r="A1088" s="154" t="s">
        <v>2687</v>
      </c>
      <c r="B1088" s="147" t="n">
        <v>3</v>
      </c>
      <c r="C1088" s="243" t="n">
        <v>3</v>
      </c>
      <c r="D1088" s="357" t="s">
        <v>1890</v>
      </c>
      <c r="E1088" s="150" t="s">
        <v>949</v>
      </c>
      <c r="F1088" s="154" t="s">
        <v>2688</v>
      </c>
      <c r="G1088" s="212"/>
      <c r="H1088" s="146" t="s">
        <v>405</v>
      </c>
      <c r="I1088" s="153" t="s">
        <v>412</v>
      </c>
      <c r="J1088" s="146" t="s">
        <v>395</v>
      </c>
      <c r="K1088" s="155" t="s">
        <v>2628</v>
      </c>
      <c r="L1088" s="231" t="s">
        <v>2629</v>
      </c>
      <c r="M1088" s="157" t="s">
        <v>380</v>
      </c>
      <c r="N1088" s="213"/>
      <c r="O1088" s="160"/>
      <c r="P1088" s="212"/>
      <c r="Q1088" s="212"/>
      <c r="R1088" s="146" t="s">
        <v>74</v>
      </c>
      <c r="T1088" s="214"/>
      <c r="U1088" s="215"/>
      <c r="V1088" s="209"/>
      <c r="W1088" s="217"/>
      <c r="AA1088" s="250" t="s">
        <v>1890</v>
      </c>
      <c r="AB1088" s="217"/>
      <c r="AC1088" s="217"/>
      <c r="AG1088" s="166" t="s">
        <v>511</v>
      </c>
      <c r="AH1088" s="164" t="n">
        <v>6567</v>
      </c>
      <c r="AI1088" s="164" t="n">
        <v>6714</v>
      </c>
      <c r="AJ1088" s="219" t="n">
        <f aca="false">SeqEnd-SeqBeg+1</f>
        <v>148</v>
      </c>
      <c r="AK1088" s="220" t="n">
        <f aca="false">AND( SeqBeg&lt;=Beg  , End &lt;=SeqEnd )</f>
        <v>0</v>
      </c>
      <c r="AL1088" s="212"/>
      <c r="AM1088" s="212"/>
      <c r="AN1088" s="221"/>
      <c r="AT1088" s="147" t="s">
        <v>419</v>
      </c>
      <c r="AU1088" s="146"/>
      <c r="AV1088" s="212"/>
      <c r="AW1088" s="222" t="str">
        <f aca="false">HYPERLINK(CONCATENATE("http://www.ncbi.nlm.nih.gov/nuccore/",BM1088),BM1088)</f>
        <v>FJ748515</v>
      </c>
      <c r="AX1088" s="219" t="str">
        <f aca="false">CONCATENATE(D1088,IF(I1088="","",CONCATENATE(".",I1088)),IF(K1088="","",CONCATENATE(".",K1088)),IF(M1088="","",CONCATENATE(".",M1088)),IF(R1088="","",CONCATENATE(".",R1088)),IF(U1088="","","(*)"))</f>
        <v>3i.DEU.TH.wb.FIRA</v>
      </c>
      <c r="AY1088" s="170" t="str">
        <f aca="false">CONCATENATE(BM1088,".",BN1088)</f>
        <v>FJ748515.wbGER39</v>
      </c>
      <c r="AZ1088" s="171" t="str">
        <f aca="false">IF(AV1088="",IF(ISNUMBER(FIND(".",A1088)),LEFT(A1088,FIND(".",A1088)-1),A1088),AV1088)</f>
        <v>FJ748515</v>
      </c>
      <c r="BA1088" s="171" t="str">
        <f aca="false">IF(ISNUMBER(FIND("-",AZ1088)),LEFT(AZ1088,FIND("-",AZ1088)-1),AZ1088)</f>
        <v>FJ748515</v>
      </c>
      <c r="BB1088" s="170" t="str">
        <f aca="false"> MEGAname &amp; "="</f>
        <v>FJ748515=</v>
      </c>
      <c r="BC1088" s="170" t="str">
        <f aca="false">Clear &amp; IF(span ,"Span","out")</f>
        <v>FJ748515=out</v>
      </c>
      <c r="BD1088" s="170" t="str">
        <f aca="false">Clear &amp; IF(span, IF(B1088=".","Selected",B1088),"out")</f>
        <v>FJ748515=out</v>
      </c>
      <c r="BE1088" s="170" t="str">
        <f aca="false">Clear &amp; Strain</f>
        <v>FJ748515=wbGER39</v>
      </c>
      <c r="BF1088" s="170" t="str">
        <f aca="false">CONCATENATE(A1088,"=",F1088,". ",AX1088,IF(AB1088="","",CONCATENATE(".",AB1088)))</f>
        <v>FJ748515=wbGER39. 3i.DEU.TH.wb.FIRA</v>
      </c>
      <c r="BG1088" s="170" t="str">
        <f aca="false">CONCATENATE(A1088,"=",F1088,". ",AX1088)</f>
        <v>FJ748515=wbGER39. 3i.DEU.TH.wb.FIRA</v>
      </c>
      <c r="BH1088" s="170" t="str">
        <f aca="false">CONCATENATE(A1088,"=",AX1088)</f>
        <v>FJ748515=3i.DEU.TH.wb.FIRA</v>
      </c>
      <c r="BI1088" s="170" t="str">
        <f aca="false">CONCATENATE(A1088,"=",ComForSubtype,D1088)</f>
        <v>FJ748515=3i</v>
      </c>
      <c r="BJ1088" s="170" t="str">
        <f aca="false">CONCATENATE(A1088,"=",E1088)</f>
        <v>FJ748515=3chi</v>
      </c>
      <c r="BK1088" s="170" t="str">
        <f aca="false">CONCATENATE(A1088,"=",C1088)</f>
        <v>FJ748515=3</v>
      </c>
      <c r="BL1088" s="170" t="str">
        <f aca="false">CONCATENATE(D1088,"=")</f>
        <v>3i=</v>
      </c>
      <c r="BM1088" s="223" t="str">
        <f aca="false">IF(BA1088="XX","",BA1088)</f>
        <v>FJ748515</v>
      </c>
      <c r="BN1088" s="224" t="str">
        <f aca="false">CONCATENATE(IF(F1088="","",F1088),IF(G1088="","",CONCATENATE(" / ",G1088)))</f>
        <v>wbGER39</v>
      </c>
      <c r="BO1088" s="225" t="str">
        <f aca="false">AX1088</f>
        <v>3i.DEU.TH.wb.FIRA</v>
      </c>
      <c r="BP1088" s="226" t="str">
        <f aca="false">IF(V1088="","",V1088)</f>
        <v/>
      </c>
      <c r="BQ1088" s="226" t="str">
        <f aca="false">IF(W1088="","",CONCATENATE(W1088,IF(LEFT(AO1088,1)="s","+","")))</f>
        <v/>
      </c>
      <c r="BR1088" s="226" t="str">
        <f aca="false">IF(X1088="","",CONCATENATE(X1088,IF(LEFT(AQ1088,1)="s","+","")))</f>
        <v/>
      </c>
      <c r="BS1088" s="226" t="str">
        <f aca="false">IF(Y1088="","",CONCATENATE(Y1088,IF(LEFT(AR1088,1)="s","+","")))</f>
        <v/>
      </c>
      <c r="BT1088" s="226" t="str">
        <f aca="false">IF(Z1088="","",CONCATENATE(Z1088,IF(LEFT(AS1088,1)="s","+","")))</f>
        <v/>
      </c>
      <c r="BU1088" s="227" t="str">
        <f aca="false">IF(AA1088="","",CONCATENATE(AA1088,IF(LEFT(AT1088,1)="s","+","")))</f>
        <v>3i</v>
      </c>
      <c r="BV1088" s="212"/>
      <c r="BW1088" s="177" t="s">
        <v>2689</v>
      </c>
      <c r="BX1088" s="170" t="str">
        <f aca="false">IF(BW1088&lt;&gt;"",IF(ISNUMBER(FIND("=",BW1088)),LEFT(BW1088,FIND("=",BW1088)-1),BW1088),BW1088)</f>
        <v>FJ748515</v>
      </c>
      <c r="BY1088" s="170" t="str">
        <f aca="false">IF(BW1088&lt;&gt;"",IF(ISNUMBER(FIND("=",BW1088)),RIGHT(BW1088,LEN(BW1088)-FIND("=",BW1088)),""),"")</f>
        <v>3i</v>
      </c>
      <c r="BZ1088" s="170" t="str">
        <f aca="false">IF(BX1088&lt;&gt;"",IF(ISNUMBER(FIND(".",BX1088)),LEFT(BX1088,FIND(".",BX1088)-1),BX1088),BX1088)</f>
        <v>FJ748515</v>
      </c>
      <c r="CA1088" s="170" t="str">
        <f aca="false">IF(BX1088&lt;&gt;"",IF(ISNUMBER(FIND(".",BX1088)),RIGHT(BX1088,LEN(BX1088)-FIND(".",BX1088)),""),"")</f>
        <v/>
      </c>
      <c r="CB1088" s="212"/>
      <c r="CC1088" s="170" t="str">
        <f aca="false">A1088</f>
        <v>FJ748515</v>
      </c>
      <c r="CD1088" s="178" t="s">
        <v>339</v>
      </c>
      <c r="CE1088" s="178" t="s">
        <v>340</v>
      </c>
      <c r="CF1088" s="178" t="s">
        <v>341</v>
      </c>
      <c r="CG1088" s="212"/>
      <c r="CH1088" s="179"/>
      <c r="CI1088" s="179"/>
      <c r="CJ1088" s="179"/>
      <c r="CK1088" s="212"/>
      <c r="CL1088" s="212"/>
      <c r="CM1088" s="170" t="str">
        <f aca="false">F1088</f>
        <v>wbGER39</v>
      </c>
      <c r="CN1088" s="170" t="str">
        <f aca="false">IF(G1088="","",G1088)</f>
        <v/>
      </c>
      <c r="CO1088" s="170" t="str">
        <f aca="false">CONCATENATE(H1088,":",L1088)</f>
        <v>Germany:Thuringia</v>
      </c>
      <c r="CP1088" s="170" t="str">
        <f aca="false">CONCATENATE(IF(Q1088="","",CONCATENATE(Q1088,"-")),IF(P1088="","",CONCATENATE(P1088,"-")),IF(O1088="","",O1088))</f>
        <v/>
      </c>
      <c r="CQ1088" s="170" t="str">
        <f aca="false">IF(N1088="","",N1088)</f>
        <v/>
      </c>
      <c r="CR1088" s="170" t="n">
        <f aca="false">C1088</f>
        <v>3</v>
      </c>
      <c r="CS1088" s="229" t="str">
        <f aca="false">D1088</f>
        <v>3i</v>
      </c>
      <c r="CT1088" s="170" t="str">
        <f aca="false">CONCATENATE(CD1088," strain ",CM1088," ",CL1088,", partial cds")</f>
        <v>Hepatitis E virus strain wbGER39 , partial cds</v>
      </c>
    </row>
    <row r="1089" customFormat="false" ht="11.9" hidden="false" customHeight="true" outlineLevel="0" collapsed="false">
      <c r="A1089" s="154" t="s">
        <v>2690</v>
      </c>
      <c r="B1089" s="147" t="n">
        <v>3</v>
      </c>
      <c r="C1089" s="243" t="n">
        <v>3</v>
      </c>
      <c r="D1089" s="357" t="s">
        <v>1890</v>
      </c>
      <c r="E1089" s="150" t="s">
        <v>949</v>
      </c>
      <c r="F1089" s="154" t="s">
        <v>2627</v>
      </c>
      <c r="G1089" s="212"/>
      <c r="H1089" s="146" t="s">
        <v>405</v>
      </c>
      <c r="I1089" s="153" t="s">
        <v>412</v>
      </c>
      <c r="J1089" s="146" t="s">
        <v>395</v>
      </c>
      <c r="K1089" s="155" t="s">
        <v>2628</v>
      </c>
      <c r="L1089" s="231" t="s">
        <v>2629</v>
      </c>
      <c r="M1089" s="157" t="s">
        <v>380</v>
      </c>
      <c r="N1089" s="213"/>
      <c r="O1089" s="160"/>
      <c r="P1089" s="212"/>
      <c r="Q1089" s="212"/>
      <c r="R1089" s="146" t="s">
        <v>74</v>
      </c>
      <c r="T1089" s="214"/>
      <c r="U1089" s="215"/>
      <c r="V1089" s="209"/>
      <c r="W1089" s="217"/>
      <c r="Y1089" s="147"/>
      <c r="AA1089" s="250" t="s">
        <v>1890</v>
      </c>
      <c r="AB1089" s="217"/>
      <c r="AC1089" s="217"/>
      <c r="AG1089" s="166" t="s">
        <v>511</v>
      </c>
      <c r="AH1089" s="164" t="n">
        <v>6567</v>
      </c>
      <c r="AI1089" s="164" t="n">
        <v>6714</v>
      </c>
      <c r="AJ1089" s="219" t="n">
        <f aca="false">SeqEnd-SeqBeg+1</f>
        <v>148</v>
      </c>
      <c r="AK1089" s="220" t="n">
        <f aca="false">AND( SeqBeg&lt;=Beg  , End &lt;=SeqEnd )</f>
        <v>0</v>
      </c>
      <c r="AL1089" s="212"/>
      <c r="AM1089" s="212"/>
      <c r="AN1089" s="221"/>
      <c r="AT1089" s="147" t="s">
        <v>419</v>
      </c>
      <c r="AU1089" s="146"/>
      <c r="AV1089" s="212"/>
      <c r="AW1089" s="222" t="str">
        <f aca="false">HYPERLINK(CONCATENATE("http://www.ncbi.nlm.nih.gov/nuccore/",BM1089),BM1089)</f>
        <v>FJ748516</v>
      </c>
      <c r="AX1089" s="219" t="str">
        <f aca="false">CONCATENATE(D1089,IF(I1089="","",CONCATENATE(".",I1089)),IF(K1089="","",CONCATENATE(".",K1089)),IF(M1089="","",CONCATENATE(".",M1089)),IF(R1089="","",CONCATENATE(".",R1089)),IF(U1089="","","(*)"))</f>
        <v>3i.DEU.TH.wb.FIRA</v>
      </c>
      <c r="AY1089" s="170" t="str">
        <f aca="false">CONCATENATE(BM1089,".",BN1089)</f>
        <v>FJ748516.wbGER77</v>
      </c>
      <c r="AZ1089" s="171" t="str">
        <f aca="false">IF(AV1089="",IF(ISNUMBER(FIND(".",A1089)),LEFT(A1089,FIND(".",A1089)-1),A1089),AV1089)</f>
        <v>FJ748516</v>
      </c>
      <c r="BA1089" s="171" t="str">
        <f aca="false">IF(ISNUMBER(FIND("-",AZ1089)),LEFT(AZ1089,FIND("-",AZ1089)-1),AZ1089)</f>
        <v>FJ748516</v>
      </c>
      <c r="BB1089" s="170" t="str">
        <f aca="false"> MEGAname &amp; "="</f>
        <v>FJ748516=</v>
      </c>
      <c r="BC1089" s="170" t="str">
        <f aca="false">Clear &amp; IF(span ,"Span","out")</f>
        <v>FJ748516=out</v>
      </c>
      <c r="BD1089" s="170" t="str">
        <f aca="false">Clear &amp; IF(span, IF(B1089=".","Selected",B1089),"out")</f>
        <v>FJ748516=out</v>
      </c>
      <c r="BE1089" s="170" t="str">
        <f aca="false">Clear &amp; Strain</f>
        <v>FJ748516=wbGER77</v>
      </c>
      <c r="BF1089" s="170" t="str">
        <f aca="false">CONCATENATE(A1089,"=",F1089,". ",AX1089,IF(AB1089="","",CONCATENATE(".",AB1089)))</f>
        <v>FJ748516=wbGER77. 3i.DEU.TH.wb.FIRA</v>
      </c>
      <c r="BG1089" s="170" t="str">
        <f aca="false">CONCATENATE(A1089,"=",F1089,". ",AX1089)</f>
        <v>FJ748516=wbGER77. 3i.DEU.TH.wb.FIRA</v>
      </c>
      <c r="BH1089" s="170" t="str">
        <f aca="false">CONCATENATE(A1089,"=",AX1089)</f>
        <v>FJ748516=3i.DEU.TH.wb.FIRA</v>
      </c>
      <c r="BI1089" s="170" t="str">
        <f aca="false">CONCATENATE(A1089,"=",ComForSubtype,D1089)</f>
        <v>FJ748516=3i</v>
      </c>
      <c r="BJ1089" s="170" t="str">
        <f aca="false">CONCATENATE(A1089,"=",E1089)</f>
        <v>FJ748516=3chi</v>
      </c>
      <c r="BK1089" s="170" t="str">
        <f aca="false">CONCATENATE(A1089,"=",C1089)</f>
        <v>FJ748516=3</v>
      </c>
      <c r="BL1089" s="170" t="str">
        <f aca="false">CONCATENATE(D1089,"=")</f>
        <v>3i=</v>
      </c>
      <c r="BM1089" s="223" t="str">
        <f aca="false">IF(BA1089="XX","",BA1089)</f>
        <v>FJ748516</v>
      </c>
      <c r="BN1089" s="224" t="str">
        <f aca="false">CONCATENATE(IF(F1089="","",F1089),IF(G1089="","",CONCATENATE(" / ",G1089)))</f>
        <v>wbGER77</v>
      </c>
      <c r="BO1089" s="225" t="str">
        <f aca="false">AX1089</f>
        <v>3i.DEU.TH.wb.FIRA</v>
      </c>
      <c r="BP1089" s="226" t="str">
        <f aca="false">IF(V1089="","",V1089)</f>
        <v/>
      </c>
      <c r="BQ1089" s="226" t="str">
        <f aca="false">IF(W1089="","",CONCATENATE(W1089,IF(LEFT(AO1089,1)="s","+","")))</f>
        <v/>
      </c>
      <c r="BR1089" s="226" t="str">
        <f aca="false">IF(X1089="","",CONCATENATE(X1089,IF(LEFT(AQ1089,1)="s","+","")))</f>
        <v/>
      </c>
      <c r="BS1089" s="226" t="str">
        <f aca="false">IF(Y1089="","",CONCATENATE(Y1089,IF(LEFT(AR1089,1)="s","+","")))</f>
        <v/>
      </c>
      <c r="BT1089" s="226" t="str">
        <f aca="false">IF(Z1089="","",CONCATENATE(Z1089,IF(LEFT(AS1089,1)="s","+","")))</f>
        <v/>
      </c>
      <c r="BU1089" s="227" t="str">
        <f aca="false">IF(AA1089="","",CONCATENATE(AA1089,IF(LEFT(AT1089,1)="s","+","")))</f>
        <v>3i</v>
      </c>
      <c r="BV1089" s="212"/>
      <c r="BW1089" s="177" t="s">
        <v>2691</v>
      </c>
      <c r="BX1089" s="170" t="str">
        <f aca="false">IF(BW1089&lt;&gt;"",IF(ISNUMBER(FIND("=",BW1089)),LEFT(BW1089,FIND("=",BW1089)-1),BW1089),BW1089)</f>
        <v>FJ748516</v>
      </c>
      <c r="BY1089" s="170" t="str">
        <f aca="false">IF(BW1089&lt;&gt;"",IF(ISNUMBER(FIND("=",BW1089)),RIGHT(BW1089,LEN(BW1089)-FIND("=",BW1089)),""),"")</f>
        <v>3i</v>
      </c>
      <c r="BZ1089" s="170" t="str">
        <f aca="false">IF(BX1089&lt;&gt;"",IF(ISNUMBER(FIND(".",BX1089)),LEFT(BX1089,FIND(".",BX1089)-1),BX1089),BX1089)</f>
        <v>FJ748516</v>
      </c>
      <c r="CA1089" s="170" t="str">
        <f aca="false">IF(BX1089&lt;&gt;"",IF(ISNUMBER(FIND(".",BX1089)),RIGHT(BX1089,LEN(BX1089)-FIND(".",BX1089)),""),"")</f>
        <v/>
      </c>
      <c r="CB1089" s="212"/>
      <c r="CC1089" s="170" t="str">
        <f aca="false">A1089</f>
        <v>FJ748516</v>
      </c>
      <c r="CD1089" s="178" t="s">
        <v>339</v>
      </c>
      <c r="CE1089" s="178" t="s">
        <v>340</v>
      </c>
      <c r="CF1089" s="178" t="s">
        <v>341</v>
      </c>
      <c r="CG1089" s="212"/>
      <c r="CH1089" s="179"/>
      <c r="CI1089" s="179"/>
      <c r="CJ1089" s="179"/>
      <c r="CK1089" s="212"/>
      <c r="CL1089" s="212"/>
      <c r="CM1089" s="170" t="str">
        <f aca="false">F1089</f>
        <v>wbGER77</v>
      </c>
      <c r="CN1089" s="170" t="str">
        <f aca="false">IF(G1089="","",G1089)</f>
        <v/>
      </c>
      <c r="CO1089" s="170" t="str">
        <f aca="false">CONCATENATE(H1089,":",L1089)</f>
        <v>Germany:Thuringia</v>
      </c>
      <c r="CP1089" s="170" t="str">
        <f aca="false">CONCATENATE(IF(Q1089="","",CONCATENATE(Q1089,"-")),IF(P1089="","",CONCATENATE(P1089,"-")),IF(O1089="","",O1089))</f>
        <v/>
      </c>
      <c r="CQ1089" s="170" t="str">
        <f aca="false">IF(N1089="","",N1089)</f>
        <v/>
      </c>
      <c r="CR1089" s="170" t="n">
        <f aca="false">C1089</f>
        <v>3</v>
      </c>
      <c r="CS1089" s="229" t="str">
        <f aca="false">D1089</f>
        <v>3i</v>
      </c>
      <c r="CT1089" s="170" t="str">
        <f aca="false">CONCATENATE(CD1089," strain ",CM1089," ",CL1089,", partial cds")</f>
        <v>Hepatitis E virus strain wbGER77 , partial cds</v>
      </c>
    </row>
    <row r="1090" s="146" customFormat="true" ht="11.9" hidden="false" customHeight="true" outlineLevel="0" collapsed="false">
      <c r="A1090" s="208" t="s">
        <v>2692</v>
      </c>
      <c r="B1090" s="147" t="n">
        <v>3</v>
      </c>
      <c r="C1090" s="148" t="n">
        <v>3</v>
      </c>
      <c r="D1090" s="149" t="s">
        <v>2693</v>
      </c>
      <c r="E1090" s="150" t="s">
        <v>949</v>
      </c>
      <c r="F1090" s="230" t="s">
        <v>2692</v>
      </c>
      <c r="G1090" s="212"/>
      <c r="H1090" s="233" t="s">
        <v>2694</v>
      </c>
      <c r="I1090" s="153" t="s">
        <v>2695</v>
      </c>
      <c r="J1090" s="154" t="s">
        <v>425</v>
      </c>
      <c r="K1090" s="212"/>
      <c r="L1090" s="212"/>
      <c r="M1090" s="157" t="s">
        <v>367</v>
      </c>
      <c r="N1090" s="158" t="s">
        <v>362</v>
      </c>
      <c r="O1090" s="159" t="n">
        <v>2003</v>
      </c>
      <c r="P1090" s="212"/>
      <c r="Q1090" s="212"/>
      <c r="R1090" s="212"/>
      <c r="S1090" s="212"/>
      <c r="T1090" s="214" t="s">
        <v>353</v>
      </c>
      <c r="U1090" s="215"/>
      <c r="V1090" s="209"/>
      <c r="W1090" s="217"/>
      <c r="X1090" s="209"/>
      <c r="Y1090" s="209"/>
      <c r="Z1090" s="209"/>
      <c r="AA1090" s="158" t="s">
        <v>2693</v>
      </c>
      <c r="AB1090" s="217"/>
      <c r="AC1090" s="217"/>
      <c r="AD1090" s="209"/>
      <c r="AE1090" s="209"/>
      <c r="AF1090" s="209"/>
      <c r="AG1090" s="218" t="s">
        <v>354</v>
      </c>
      <c r="AH1090" s="164" t="n">
        <v>5580</v>
      </c>
      <c r="AI1090" s="164" t="n">
        <v>7342</v>
      </c>
      <c r="AJ1090" s="219" t="n">
        <f aca="false">SeqEnd-SeqBeg+1</f>
        <v>1763</v>
      </c>
      <c r="AK1090" s="220" t="n">
        <f aca="false">AND( SeqBeg&lt;=Beg  , End &lt;=SeqEnd )</f>
        <v>0</v>
      </c>
      <c r="AL1090" s="212" t="s">
        <v>2696</v>
      </c>
      <c r="AM1090" s="212"/>
      <c r="AN1090" s="221"/>
      <c r="AO1090" s="147" t="s">
        <v>103</v>
      </c>
      <c r="AP1090" s="147" t="s">
        <v>103</v>
      </c>
      <c r="AQ1090" s="147" t="s">
        <v>103</v>
      </c>
      <c r="AR1090" s="147" t="s">
        <v>103</v>
      </c>
      <c r="AS1090" s="147" t="s">
        <v>103</v>
      </c>
      <c r="AT1090" s="147" t="s">
        <v>103</v>
      </c>
      <c r="AV1090" s="212"/>
      <c r="AW1090" s="222" t="str">
        <f aca="false">HYPERLINK(CONCATENATE("http://www.ncbi.nlm.nih.gov/nuccore/",BM1090),BM1090)</f>
        <v>EF491206</v>
      </c>
      <c r="AX1090" s="219" t="str">
        <f aca="false">CONCATENATE(D1090,IF(I1090="","",CONCATENATE(".",I1090)),IF(K1090="","",CONCATENATE(".",K1090)),IF(M1090="","",CONCATENATE(".",M1090)),IF(R1090="","",CONCATENATE(".",R1090)),IF(U1090="","","(*)"))</f>
        <v>3l.BRA.pig</v>
      </c>
      <c r="AY1090" s="170" t="str">
        <f aca="false">CONCATENATE(BM1090,".",BN1090)</f>
        <v>EF491206.EF491206</v>
      </c>
      <c r="AZ1090" s="171" t="str">
        <f aca="false">IF(AV1090="",IF(ISNUMBER(FIND(".",A1090)),LEFT(A1090,FIND(".",A1090)-1),A1090),AV1090)</f>
        <v>EF491206</v>
      </c>
      <c r="BA1090" s="171" t="str">
        <f aca="false">IF(ISNUMBER(FIND("-",AZ1090)),LEFT(AZ1090,FIND("-",AZ1090)-1),AZ1090)</f>
        <v>EF491206</v>
      </c>
      <c r="BB1090" s="170" t="str">
        <f aca="false"> MEGAname &amp; "="</f>
        <v>EF491206=</v>
      </c>
      <c r="BC1090" s="170" t="str">
        <f aca="false">Clear &amp; IF(span ,"Span","out")</f>
        <v>EF491206=out</v>
      </c>
      <c r="BD1090" s="170" t="str">
        <f aca="false">Clear &amp; IF(span, IF(B1090=".","Selected",B1090),"out")</f>
        <v>EF491206=out</v>
      </c>
      <c r="BE1090" s="170" t="str">
        <f aca="false">Clear &amp; Strain</f>
        <v>EF491206=EF491206</v>
      </c>
      <c r="BF1090" s="170" t="str">
        <f aca="false">CONCATENATE(A1090,"=",F1090,". ",AX1090,IF(AB1090="","",CONCATENATE(".",AB1090)))</f>
        <v>EF491206=EF491206. 3l.BRA.pig</v>
      </c>
      <c r="BG1090" s="170" t="str">
        <f aca="false">CONCATENATE(A1090,"=",F1090,". ",AX1090)</f>
        <v>EF491206=EF491206. 3l.BRA.pig</v>
      </c>
      <c r="BH1090" s="170" t="str">
        <f aca="false">CONCATENATE(A1090,"=",AX1090)</f>
        <v>EF491206=3l.BRA.pig</v>
      </c>
      <c r="BI1090" s="170" t="str">
        <f aca="false">CONCATENATE(A1090,"=",ComForSubtype,D1090)</f>
        <v>EF491206=3l</v>
      </c>
      <c r="BJ1090" s="170" t="str">
        <f aca="false">CONCATENATE(A1090,"=",E1090)</f>
        <v>EF491206=3chi</v>
      </c>
      <c r="BK1090" s="170" t="str">
        <f aca="false">CONCATENATE(A1090,"=",C1090)</f>
        <v>EF491206=3</v>
      </c>
      <c r="BL1090" s="170" t="str">
        <f aca="false">CONCATENATE(D1090,"=")</f>
        <v>3l=</v>
      </c>
      <c r="BM1090" s="223" t="str">
        <f aca="false">IF(BA1090="XX","",BA1090)</f>
        <v>EF491206</v>
      </c>
      <c r="BN1090" s="224" t="str">
        <f aca="false">CONCATENATE(IF(F1090="","",F1090),IF(G1090="","",CONCATENATE(" / ",G1090)))</f>
        <v>EF491206</v>
      </c>
      <c r="BO1090" s="225" t="str">
        <f aca="false">AX1090</f>
        <v>3l.BRA.pig</v>
      </c>
      <c r="BP1090" s="226" t="str">
        <f aca="false">IF(V1090="","",V1090)</f>
        <v/>
      </c>
      <c r="BQ1090" s="226" t="str">
        <f aca="false">IF(W1090="","",CONCATENATE(W1090,IF(LEFT(AO1090,1)="s","+","")))</f>
        <v/>
      </c>
      <c r="BR1090" s="226" t="str">
        <f aca="false">IF(X1090="","",CONCATENATE(X1090,IF(LEFT(AQ1090,1)="s","+","")))</f>
        <v/>
      </c>
      <c r="BS1090" s="226" t="str">
        <f aca="false">IF(Y1090="","",CONCATENATE(Y1090,IF(LEFT(AR1090,1)="s","+","")))</f>
        <v/>
      </c>
      <c r="BT1090" s="226" t="str">
        <f aca="false">IF(Z1090="","",CONCATENATE(Z1090,IF(LEFT(AS1090,1)="s","+","")))</f>
        <v/>
      </c>
      <c r="BU1090" s="227" t="str">
        <f aca="false">IF(AA1090="","",CONCATENATE(AA1090,IF(LEFT(AT1090,1)="s","+","")))</f>
        <v>3l</v>
      </c>
      <c r="BV1090" s="212"/>
      <c r="BW1090" s="177" t="s">
        <v>338</v>
      </c>
      <c r="BX1090" s="170" t="str">
        <f aca="false">IF(BW1090&lt;&gt;"",IF(ISNUMBER(FIND("=",BW1090)),LEFT(BW1090,FIND("=",BW1090)-1),BW1090),BW1090)</f>
        <v>xx</v>
      </c>
      <c r="BY1090" s="170" t="str">
        <f aca="false">IF(BW1090&lt;&gt;"",IF(ISNUMBER(FIND("=",BW1090)),RIGHT(BW1090,LEN(BW1090)-FIND("=",BW1090)),""),"")</f>
        <v>Non_select</v>
      </c>
      <c r="BZ1090" s="170" t="str">
        <f aca="false">IF(BX1090&lt;&gt;"",IF(ISNUMBER(FIND(".",BX1090)),LEFT(BX1090,FIND(".",BX1090)-1),BX1090),BX1090)</f>
        <v>xx</v>
      </c>
      <c r="CA1090" s="170" t="str">
        <f aca="false">IF(BX1090&lt;&gt;"",IF(ISNUMBER(FIND(".",BX1090)),RIGHT(BX1090,LEN(BX1090)-FIND(".",BX1090)),""),"")</f>
        <v/>
      </c>
      <c r="CB1090" s="212"/>
      <c r="CC1090" s="170" t="str">
        <f aca="false">A1090</f>
        <v>EF491206</v>
      </c>
      <c r="CD1090" s="178" t="s">
        <v>339</v>
      </c>
      <c r="CE1090" s="178" t="s">
        <v>340</v>
      </c>
      <c r="CF1090" s="178" t="s">
        <v>341</v>
      </c>
      <c r="CG1090" s="212"/>
      <c r="CH1090" s="212"/>
      <c r="CI1090" s="212"/>
      <c r="CJ1090" s="212"/>
      <c r="CK1090" s="178"/>
      <c r="CL1090" s="212"/>
      <c r="CM1090" s="212"/>
      <c r="CN1090" s="212"/>
      <c r="CO1090" s="212"/>
      <c r="CP1090" s="212"/>
      <c r="CQ1090" s="212"/>
      <c r="CR1090" s="228" t="n">
        <f aca="false">C1090</f>
        <v>3</v>
      </c>
      <c r="CS1090" s="229" t="str">
        <f aca="false">D1090</f>
        <v>3l</v>
      </c>
      <c r="CT1090" s="170" t="str">
        <f aca="false">CONCATENATE(CD1090," strain ",CM1090," ",CL1090,", partial cds")</f>
        <v>Hepatitis E virus strain  , partial cds</v>
      </c>
    </row>
    <row r="1091" s="146" customFormat="true" ht="11.9" hidden="false" customHeight="true" outlineLevel="0" collapsed="false">
      <c r="A1091" s="208" t="s">
        <v>2697</v>
      </c>
      <c r="B1091" s="147" t="n">
        <v>3</v>
      </c>
      <c r="C1091" s="148" t="n">
        <v>3</v>
      </c>
      <c r="D1091" s="149" t="s">
        <v>2693</v>
      </c>
      <c r="E1091" s="150" t="s">
        <v>949</v>
      </c>
      <c r="F1091" s="210" t="s">
        <v>729</v>
      </c>
      <c r="G1091" s="212"/>
      <c r="H1091" s="146" t="s">
        <v>423</v>
      </c>
      <c r="I1091" s="153" t="s">
        <v>424</v>
      </c>
      <c r="J1091" s="212" t="s">
        <v>425</v>
      </c>
      <c r="K1091" s="212"/>
      <c r="L1091" s="212"/>
      <c r="M1091" s="157" t="s">
        <v>348</v>
      </c>
      <c r="N1091" s="213"/>
      <c r="O1091" s="159" t="n">
        <v>2010</v>
      </c>
      <c r="P1091" s="212"/>
      <c r="Q1091" s="212"/>
      <c r="R1091" s="212"/>
      <c r="S1091" s="212"/>
      <c r="T1091" s="214" t="s">
        <v>353</v>
      </c>
      <c r="U1091" s="215"/>
      <c r="V1091" s="209"/>
      <c r="W1091" s="217"/>
      <c r="X1091" s="209"/>
      <c r="Y1091" s="209"/>
      <c r="Z1091" s="209"/>
      <c r="AA1091" s="216"/>
      <c r="AB1091" s="217"/>
      <c r="AC1091" s="217"/>
      <c r="AD1091" s="209"/>
      <c r="AE1091" s="209"/>
      <c r="AF1091" s="209"/>
      <c r="AG1091" s="218" t="s">
        <v>2693</v>
      </c>
      <c r="AH1091" s="164" t="n">
        <v>5660</v>
      </c>
      <c r="AI1091" s="164" t="n">
        <v>6504</v>
      </c>
      <c r="AJ1091" s="219" t="n">
        <f aca="false">SeqEnd-SeqBeg+1</f>
        <v>845</v>
      </c>
      <c r="AK1091" s="220" t="n">
        <f aca="false">AND( SeqBeg&lt;=Beg  , End &lt;=SeqEnd )</f>
        <v>0</v>
      </c>
      <c r="AL1091" s="212" t="s">
        <v>2698</v>
      </c>
      <c r="AM1091" s="212"/>
      <c r="AN1091" s="221"/>
      <c r="AO1091" s="147" t="s">
        <v>103</v>
      </c>
      <c r="AP1091" s="147" t="s">
        <v>103</v>
      </c>
      <c r="AQ1091" s="147" t="s">
        <v>103</v>
      </c>
      <c r="AR1091" s="147" t="s">
        <v>103</v>
      </c>
      <c r="AS1091" s="147" t="s">
        <v>103</v>
      </c>
      <c r="AT1091" s="147" t="s">
        <v>103</v>
      </c>
      <c r="AV1091" s="212"/>
      <c r="AW1091" s="222" t="str">
        <f aca="false">HYPERLINK(CONCATENATE("http://www.ncbi.nlm.nih.gov/nuccore/",BM1091),BM1091)</f>
        <v>KC189822</v>
      </c>
      <c r="AX1091" s="219" t="str">
        <f aca="false">CONCATENATE(D1091,IF(I1091="","",CONCATENATE(".",I1091)),IF(K1091="","",CONCATENATE(".",K1091)),IF(M1091="","",CONCATENATE(".",M1091)),IF(R1091="","",CONCATENATE(".",R1091)),IF(U1091="","","(*)"))</f>
        <v>3l.URY.hum</v>
      </c>
      <c r="AY1091" s="170" t="str">
        <f aca="false">CONCATENATE(BM1091,".",BN1091)</f>
        <v>KC189822.He_Uy12</v>
      </c>
      <c r="AZ1091" s="171" t="str">
        <f aca="false">IF(AV1091="",IF(ISNUMBER(FIND(".",A1091)),LEFT(A1091,FIND(".",A1091)-1),A1091),AV1091)</f>
        <v>KC189822</v>
      </c>
      <c r="BA1091" s="171" t="str">
        <f aca="false">IF(ISNUMBER(FIND("-",AZ1091)),LEFT(AZ1091,FIND("-",AZ1091)-1),AZ1091)</f>
        <v>KC189822</v>
      </c>
      <c r="BB1091" s="170" t="str">
        <f aca="false"> MEGAname &amp; "="</f>
        <v>KC189822=</v>
      </c>
      <c r="BC1091" s="170" t="str">
        <f aca="false">Clear &amp; IF(span ,"Span","out")</f>
        <v>KC189822=out</v>
      </c>
      <c r="BD1091" s="170" t="str">
        <f aca="false">Clear &amp; IF(span, IF(B1091=".","Selected",B1091),"out")</f>
        <v>KC189822=out</v>
      </c>
      <c r="BE1091" s="170" t="str">
        <f aca="false">Clear &amp; Strain</f>
        <v>KC189822=He_Uy12</v>
      </c>
      <c r="BF1091" s="170" t="str">
        <f aca="false">CONCATENATE(A1091,"=",F1091,". ",AX1091,IF(AB1091="","",CONCATENATE(".",AB1091)))</f>
        <v>KC189822=He_Uy12. 3l.URY.hum</v>
      </c>
      <c r="BG1091" s="170" t="str">
        <f aca="false">CONCATENATE(A1091,"=",F1091,". ",AX1091)</f>
        <v>KC189822=He_Uy12. 3l.URY.hum</v>
      </c>
      <c r="BH1091" s="170" t="str">
        <f aca="false">CONCATENATE(A1091,"=",AX1091)</f>
        <v>KC189822=3l.URY.hum</v>
      </c>
      <c r="BI1091" s="170" t="str">
        <f aca="false">CONCATENATE(A1091,"=",ComForSubtype,D1091)</f>
        <v>KC189822=3l</v>
      </c>
      <c r="BJ1091" s="170" t="str">
        <f aca="false">CONCATENATE(A1091,"=",E1091)</f>
        <v>KC189822=3chi</v>
      </c>
      <c r="BK1091" s="170" t="str">
        <f aca="false">CONCATENATE(A1091,"=",C1091)</f>
        <v>KC189822=3</v>
      </c>
      <c r="BL1091" s="170" t="str">
        <f aca="false">CONCATENATE(D1091,"=")</f>
        <v>3l=</v>
      </c>
      <c r="BM1091" s="223" t="str">
        <f aca="false">IF(BA1091="XX","",BA1091)</f>
        <v>KC189822</v>
      </c>
      <c r="BN1091" s="224" t="str">
        <f aca="false">CONCATENATE(IF(F1091="","",F1091),IF(G1091="","",CONCATENATE(" / ",G1091)))</f>
        <v>He_Uy12</v>
      </c>
      <c r="BO1091" s="225" t="str">
        <f aca="false">AX1091</f>
        <v>3l.URY.hum</v>
      </c>
      <c r="BP1091" s="226" t="str">
        <f aca="false">IF(V1091="","",V1091)</f>
        <v/>
      </c>
      <c r="BQ1091" s="226" t="str">
        <f aca="false">IF(W1091="","",CONCATENATE(W1091,IF(LEFT(AO1091,1)="s","+","")))</f>
        <v/>
      </c>
      <c r="BR1091" s="226" t="str">
        <f aca="false">IF(X1091="","",CONCATENATE(X1091,IF(LEFT(AQ1091,1)="s","+","")))</f>
        <v/>
      </c>
      <c r="BS1091" s="226" t="str">
        <f aca="false">IF(Y1091="","",CONCATENATE(Y1091,IF(LEFT(AR1091,1)="s","+","")))</f>
        <v/>
      </c>
      <c r="BT1091" s="226" t="str">
        <f aca="false">IF(Z1091="","",CONCATENATE(Z1091,IF(LEFT(AS1091,1)="s","+","")))</f>
        <v/>
      </c>
      <c r="BU1091" s="227" t="str">
        <f aca="false">IF(AA1091="","",CONCATENATE(AA1091,IF(LEFT(AT1091,1)="s","+","")))</f>
        <v/>
      </c>
      <c r="BV1091" s="212"/>
      <c r="BW1091" s="177" t="s">
        <v>338</v>
      </c>
      <c r="BX1091" s="170" t="str">
        <f aca="false">IF(BW1091&lt;&gt;"",IF(ISNUMBER(FIND("=",BW1091)),LEFT(BW1091,FIND("=",BW1091)-1),BW1091),BW1091)</f>
        <v>xx</v>
      </c>
      <c r="BY1091" s="170" t="str">
        <f aca="false">IF(BW1091&lt;&gt;"",IF(ISNUMBER(FIND("=",BW1091)),RIGHT(BW1091,LEN(BW1091)-FIND("=",BW1091)),""),"")</f>
        <v>Non_select</v>
      </c>
      <c r="BZ1091" s="170" t="str">
        <f aca="false">IF(BX1091&lt;&gt;"",IF(ISNUMBER(FIND(".",BX1091)),LEFT(BX1091,FIND(".",BX1091)-1),BX1091),BX1091)</f>
        <v>xx</v>
      </c>
      <c r="CA1091" s="170" t="str">
        <f aca="false">IF(BX1091&lt;&gt;"",IF(ISNUMBER(FIND(".",BX1091)),RIGHT(BX1091,LEN(BX1091)-FIND(".",BX1091)),""),"")</f>
        <v/>
      </c>
      <c r="CB1091" s="212"/>
      <c r="CC1091" s="170" t="str">
        <f aca="false">A1091</f>
        <v>KC189822</v>
      </c>
      <c r="CD1091" s="178" t="s">
        <v>339</v>
      </c>
      <c r="CE1091" s="178" t="s">
        <v>340</v>
      </c>
      <c r="CF1091" s="178" t="s">
        <v>341</v>
      </c>
      <c r="CG1091" s="212"/>
      <c r="CH1091" s="212"/>
      <c r="CI1091" s="212"/>
      <c r="CJ1091" s="212"/>
      <c r="CK1091" s="178"/>
      <c r="CL1091" s="212"/>
      <c r="CM1091" s="212"/>
      <c r="CN1091" s="212"/>
      <c r="CO1091" s="212"/>
      <c r="CP1091" s="212"/>
      <c r="CQ1091" s="212"/>
      <c r="CR1091" s="228" t="n">
        <f aca="false">C1091</f>
        <v>3</v>
      </c>
      <c r="CS1091" s="229" t="str">
        <f aca="false">D1091</f>
        <v>3l</v>
      </c>
      <c r="CT1091" s="170" t="str">
        <f aca="false">CONCATENATE(CD1091," strain ",CM1091," ",CL1091,", partial cds")</f>
        <v>Hepatitis E virus strain  , partial cds</v>
      </c>
    </row>
    <row r="1092" s="146" customFormat="true" ht="11.9" hidden="false" customHeight="true" outlineLevel="0" collapsed="false">
      <c r="A1092" s="208" t="s">
        <v>2699</v>
      </c>
      <c r="B1092" s="147" t="n">
        <v>3</v>
      </c>
      <c r="C1092" s="148" t="n">
        <v>3</v>
      </c>
      <c r="D1092" s="149" t="s">
        <v>2693</v>
      </c>
      <c r="E1092" s="150" t="s">
        <v>949</v>
      </c>
      <c r="F1092" s="210" t="s">
        <v>2470</v>
      </c>
      <c r="G1092" s="212"/>
      <c r="H1092" s="146" t="s">
        <v>423</v>
      </c>
      <c r="I1092" s="153" t="s">
        <v>424</v>
      </c>
      <c r="J1092" s="212" t="s">
        <v>425</v>
      </c>
      <c r="K1092" s="212"/>
      <c r="L1092" s="212"/>
      <c r="M1092" s="157" t="s">
        <v>348</v>
      </c>
      <c r="N1092" s="213"/>
      <c r="O1092" s="212"/>
      <c r="P1092" s="212"/>
      <c r="Q1092" s="212"/>
      <c r="R1092" s="212"/>
      <c r="S1092" s="212"/>
      <c r="T1092" s="214" t="s">
        <v>353</v>
      </c>
      <c r="U1092" s="215"/>
      <c r="V1092" s="209"/>
      <c r="W1092" s="217"/>
      <c r="X1092" s="209"/>
      <c r="Y1092" s="209"/>
      <c r="Z1092" s="209"/>
      <c r="AA1092" s="216" t="s">
        <v>2693</v>
      </c>
      <c r="AB1092" s="217"/>
      <c r="AC1092" s="217"/>
      <c r="AD1092" s="209"/>
      <c r="AE1092" s="209"/>
      <c r="AF1092" s="209"/>
      <c r="AG1092" s="218" t="n">
        <v>768</v>
      </c>
      <c r="AH1092" s="164" t="n">
        <v>5749</v>
      </c>
      <c r="AI1092" s="164" t="n">
        <v>6516</v>
      </c>
      <c r="AJ1092" s="219" t="n">
        <f aca="false">SeqEnd-SeqBeg+1</f>
        <v>768</v>
      </c>
      <c r="AK1092" s="220" t="n">
        <f aca="false">AND( SeqBeg&lt;=Beg  , End &lt;=SeqEnd )</f>
        <v>0</v>
      </c>
      <c r="AL1092" s="212"/>
      <c r="AM1092" s="212"/>
      <c r="AN1092" s="221"/>
      <c r="AO1092" s="147" t="s">
        <v>103</v>
      </c>
      <c r="AP1092" s="147" t="s">
        <v>103</v>
      </c>
      <c r="AQ1092" s="147" t="s">
        <v>103</v>
      </c>
      <c r="AR1092" s="147" t="s">
        <v>103</v>
      </c>
      <c r="AS1092" s="147" t="s">
        <v>103</v>
      </c>
      <c r="AT1092" s="147" t="s">
        <v>103</v>
      </c>
      <c r="AV1092" s="212"/>
      <c r="AW1092" s="222" t="str">
        <f aca="false">HYPERLINK(CONCATENATE("http://www.ncbi.nlm.nih.gov/nuccore/",BM1092),BM1092)</f>
        <v>JX880200</v>
      </c>
      <c r="AX1092" s="219" t="str">
        <f aca="false">CONCATENATE(D1092,IF(I1092="","",CONCATENATE(".",I1092)),IF(K1092="","",CONCATENATE(".",K1092)),IF(M1092="","",CONCATENATE(".",M1092)),IF(R1092="","",CONCATENATE(".",R1092)),IF(U1092="","","(*)"))</f>
        <v>3l.URY.hum</v>
      </c>
      <c r="AY1092" s="170" t="str">
        <f aca="false">CONCATENATE(BM1092,".",BN1092)</f>
        <v>JX880200.He_Uy10</v>
      </c>
      <c r="AZ1092" s="171" t="str">
        <f aca="false">IF(AV1092="",IF(ISNUMBER(FIND(".",A1092)),LEFT(A1092,FIND(".",A1092)-1),A1092),AV1092)</f>
        <v>JX880200</v>
      </c>
      <c r="BA1092" s="171" t="str">
        <f aca="false">IF(ISNUMBER(FIND("-",AZ1092)),LEFT(AZ1092,FIND("-",AZ1092)-1),AZ1092)</f>
        <v>JX880200</v>
      </c>
      <c r="BB1092" s="170" t="str">
        <f aca="false"> MEGAname &amp; "="</f>
        <v>JX880200=</v>
      </c>
      <c r="BC1092" s="170" t="str">
        <f aca="false">Clear &amp; IF(span ,"Span","out")</f>
        <v>JX880200=out</v>
      </c>
      <c r="BD1092" s="170" t="str">
        <f aca="false">Clear &amp; IF(span, IF(B1092=".","Selected",B1092),"out")</f>
        <v>JX880200=out</v>
      </c>
      <c r="BE1092" s="170" t="str">
        <f aca="false">Clear &amp; Strain</f>
        <v>JX880200=He_Uy10</v>
      </c>
      <c r="BF1092" s="170" t="str">
        <f aca="false">CONCATENATE(A1092,"=",F1092,". ",AX1092,IF(AB1092="","",CONCATENATE(".",AB1092)))</f>
        <v>JX880200=He_Uy10. 3l.URY.hum</v>
      </c>
      <c r="BG1092" s="170" t="str">
        <f aca="false">CONCATENATE(A1092,"=",F1092,". ",AX1092)</f>
        <v>JX880200=He_Uy10. 3l.URY.hum</v>
      </c>
      <c r="BH1092" s="170" t="str">
        <f aca="false">CONCATENATE(A1092,"=",AX1092)</f>
        <v>JX880200=3l.URY.hum</v>
      </c>
      <c r="BI1092" s="170" t="str">
        <f aca="false">CONCATENATE(A1092,"=",ComForSubtype,D1092)</f>
        <v>JX880200=3l</v>
      </c>
      <c r="BJ1092" s="170" t="str">
        <f aca="false">CONCATENATE(A1092,"=",E1092)</f>
        <v>JX880200=3chi</v>
      </c>
      <c r="BK1092" s="170" t="str">
        <f aca="false">CONCATENATE(A1092,"=",C1092)</f>
        <v>JX880200=3</v>
      </c>
      <c r="BL1092" s="170" t="str">
        <f aca="false">CONCATENATE(D1092,"=")</f>
        <v>3l=</v>
      </c>
      <c r="BM1092" s="223" t="str">
        <f aca="false">IF(BA1092="XX","",BA1092)</f>
        <v>JX880200</v>
      </c>
      <c r="BN1092" s="224" t="str">
        <f aca="false">CONCATENATE(IF(F1092="","",F1092),IF(G1092="","",CONCATENATE(" / ",G1092)))</f>
        <v>He_Uy10</v>
      </c>
      <c r="BO1092" s="225" t="str">
        <f aca="false">AX1092</f>
        <v>3l.URY.hum</v>
      </c>
      <c r="BP1092" s="226" t="str">
        <f aca="false">IF(V1092="","",V1092)</f>
        <v/>
      </c>
      <c r="BQ1092" s="226" t="str">
        <f aca="false">IF(W1092="","",CONCATENATE(W1092,IF(LEFT(AO1092,1)="s","+","")))</f>
        <v/>
      </c>
      <c r="BR1092" s="226" t="str">
        <f aca="false">IF(X1092="","",CONCATENATE(X1092,IF(LEFT(AQ1092,1)="s","+","")))</f>
        <v/>
      </c>
      <c r="BS1092" s="226" t="str">
        <f aca="false">IF(Y1092="","",CONCATENATE(Y1092,IF(LEFT(AR1092,1)="s","+","")))</f>
        <v/>
      </c>
      <c r="BT1092" s="226" t="str">
        <f aca="false">IF(Z1092="","",CONCATENATE(Z1092,IF(LEFT(AS1092,1)="s","+","")))</f>
        <v/>
      </c>
      <c r="BU1092" s="227" t="str">
        <f aca="false">IF(AA1092="","",CONCATENATE(AA1092,IF(LEFT(AT1092,1)="s","+","")))</f>
        <v>3l</v>
      </c>
      <c r="BV1092" s="212"/>
      <c r="BW1092" s="177" t="s">
        <v>338</v>
      </c>
      <c r="BX1092" s="170" t="str">
        <f aca="false">IF(BW1092&lt;&gt;"",IF(ISNUMBER(FIND("=",BW1092)),LEFT(BW1092,FIND("=",BW1092)-1),BW1092),BW1092)</f>
        <v>xx</v>
      </c>
      <c r="BY1092" s="170" t="str">
        <f aca="false">IF(BW1092&lt;&gt;"",IF(ISNUMBER(FIND("=",BW1092)),RIGHT(BW1092,LEN(BW1092)-FIND("=",BW1092)),""),"")</f>
        <v>Non_select</v>
      </c>
      <c r="BZ1092" s="170" t="str">
        <f aca="false">IF(BX1092&lt;&gt;"",IF(ISNUMBER(FIND(".",BX1092)),LEFT(BX1092,FIND(".",BX1092)-1),BX1092),BX1092)</f>
        <v>xx</v>
      </c>
      <c r="CA1092" s="170" t="str">
        <f aca="false">IF(BX1092&lt;&gt;"",IF(ISNUMBER(FIND(".",BX1092)),RIGHT(BX1092,LEN(BX1092)-FIND(".",BX1092)),""),"")</f>
        <v/>
      </c>
      <c r="CB1092" s="212"/>
      <c r="CC1092" s="170" t="str">
        <f aca="false">A1092</f>
        <v>JX880200</v>
      </c>
      <c r="CD1092" s="178" t="s">
        <v>339</v>
      </c>
      <c r="CE1092" s="178" t="s">
        <v>340</v>
      </c>
      <c r="CF1092" s="178" t="s">
        <v>341</v>
      </c>
      <c r="CG1092" s="212"/>
      <c r="CH1092" s="212"/>
      <c r="CI1092" s="212"/>
      <c r="CJ1092" s="212"/>
      <c r="CK1092" s="178"/>
      <c r="CL1092" s="212"/>
      <c r="CM1092" s="212"/>
      <c r="CN1092" s="212"/>
      <c r="CO1092" s="212"/>
      <c r="CP1092" s="212"/>
      <c r="CQ1092" s="212"/>
      <c r="CR1092" s="228" t="n">
        <f aca="false">C1092</f>
        <v>3</v>
      </c>
      <c r="CS1092" s="229" t="str">
        <f aca="false">D1092</f>
        <v>3l</v>
      </c>
      <c r="CT1092" s="170" t="str">
        <f aca="false">CONCATENATE(CD1092," strain ",CM1092," ",CL1092,", partial cds")</f>
        <v>Hepatitis E virus strain  , partial cds</v>
      </c>
    </row>
    <row r="1093" s="146" customFormat="true" ht="11.9" hidden="false" customHeight="true" outlineLevel="0" collapsed="false">
      <c r="A1093" s="208" t="s">
        <v>2700</v>
      </c>
      <c r="B1093" s="147" t="n">
        <v>3</v>
      </c>
      <c r="C1093" s="148" t="n">
        <v>3</v>
      </c>
      <c r="D1093" s="149" t="s">
        <v>2693</v>
      </c>
      <c r="E1093" s="150" t="s">
        <v>949</v>
      </c>
      <c r="F1093" s="210" t="s">
        <v>2472</v>
      </c>
      <c r="G1093" s="212"/>
      <c r="H1093" s="146" t="s">
        <v>423</v>
      </c>
      <c r="I1093" s="153" t="s">
        <v>424</v>
      </c>
      <c r="J1093" s="212" t="s">
        <v>425</v>
      </c>
      <c r="K1093" s="212"/>
      <c r="L1093" s="212"/>
      <c r="M1093" s="157" t="s">
        <v>348</v>
      </c>
      <c r="N1093" s="213"/>
      <c r="O1093" s="212"/>
      <c r="P1093" s="212"/>
      <c r="Q1093" s="212"/>
      <c r="R1093" s="212"/>
      <c r="S1093" s="212"/>
      <c r="T1093" s="214" t="s">
        <v>353</v>
      </c>
      <c r="U1093" s="215"/>
      <c r="V1093" s="209"/>
      <c r="W1093" s="217"/>
      <c r="X1093" s="209"/>
      <c r="Y1093" s="209"/>
      <c r="Z1093" s="209"/>
      <c r="AA1093" s="216" t="s">
        <v>2693</v>
      </c>
      <c r="AB1093" s="217"/>
      <c r="AC1093" s="217"/>
      <c r="AD1093" s="209"/>
      <c r="AE1093" s="209"/>
      <c r="AF1093" s="209"/>
      <c r="AG1093" s="218" t="n">
        <v>768</v>
      </c>
      <c r="AH1093" s="164" t="n">
        <v>5749</v>
      </c>
      <c r="AI1093" s="164" t="n">
        <v>6516</v>
      </c>
      <c r="AJ1093" s="219" t="n">
        <f aca="false">SeqEnd-SeqBeg+1</f>
        <v>768</v>
      </c>
      <c r="AK1093" s="220" t="n">
        <f aca="false">AND( SeqBeg&lt;=Beg  , End &lt;=SeqEnd )</f>
        <v>0</v>
      </c>
      <c r="AL1093" s="212"/>
      <c r="AM1093" s="212"/>
      <c r="AN1093" s="221"/>
      <c r="AO1093" s="147" t="s">
        <v>103</v>
      </c>
      <c r="AP1093" s="147" t="s">
        <v>103</v>
      </c>
      <c r="AQ1093" s="147" t="s">
        <v>103</v>
      </c>
      <c r="AR1093" s="147" t="s">
        <v>103</v>
      </c>
      <c r="AS1093" s="147" t="s">
        <v>103</v>
      </c>
      <c r="AT1093" s="147" t="s">
        <v>103</v>
      </c>
      <c r="AV1093" s="212"/>
      <c r="AW1093" s="222" t="str">
        <f aca="false">HYPERLINK(CONCATENATE("http://www.ncbi.nlm.nih.gov/nuccore/",BM1093),BM1093)</f>
        <v>JX880201</v>
      </c>
      <c r="AX1093" s="219" t="str">
        <f aca="false">CONCATENATE(D1093,IF(I1093="","",CONCATENATE(".",I1093)),IF(K1093="","",CONCATENATE(".",K1093)),IF(M1093="","",CONCATENATE(".",M1093)),IF(R1093="","",CONCATENATE(".",R1093)),IF(U1093="","","(*)"))</f>
        <v>3l.URY.hum</v>
      </c>
      <c r="AY1093" s="170" t="str">
        <f aca="false">CONCATENATE(BM1093,".",BN1093)</f>
        <v>JX880201.He_Uy11</v>
      </c>
      <c r="AZ1093" s="171" t="str">
        <f aca="false">IF(AV1093="",IF(ISNUMBER(FIND(".",A1093)),LEFT(A1093,FIND(".",A1093)-1),A1093),AV1093)</f>
        <v>JX880201</v>
      </c>
      <c r="BA1093" s="171" t="str">
        <f aca="false">IF(ISNUMBER(FIND("-",AZ1093)),LEFT(AZ1093,FIND("-",AZ1093)-1),AZ1093)</f>
        <v>JX880201</v>
      </c>
      <c r="BB1093" s="170" t="str">
        <f aca="false"> MEGAname &amp; "="</f>
        <v>JX880201=</v>
      </c>
      <c r="BC1093" s="170" t="str">
        <f aca="false">Clear &amp; IF(span ,"Span","out")</f>
        <v>JX880201=out</v>
      </c>
      <c r="BD1093" s="170" t="str">
        <f aca="false">Clear &amp; IF(span, IF(B1093=".","Selected",B1093),"out")</f>
        <v>JX880201=out</v>
      </c>
      <c r="BE1093" s="170" t="str">
        <f aca="false">Clear &amp; Strain</f>
        <v>JX880201=He_Uy11</v>
      </c>
      <c r="BF1093" s="170" t="str">
        <f aca="false">CONCATENATE(A1093,"=",F1093,". ",AX1093,IF(AB1093="","",CONCATENATE(".",AB1093)))</f>
        <v>JX880201=He_Uy11. 3l.URY.hum</v>
      </c>
      <c r="BG1093" s="170" t="str">
        <f aca="false">CONCATENATE(A1093,"=",F1093,". ",AX1093)</f>
        <v>JX880201=He_Uy11. 3l.URY.hum</v>
      </c>
      <c r="BH1093" s="170" t="str">
        <f aca="false">CONCATENATE(A1093,"=",AX1093)</f>
        <v>JX880201=3l.URY.hum</v>
      </c>
      <c r="BI1093" s="170" t="str">
        <f aca="false">CONCATENATE(A1093,"=",ComForSubtype,D1093)</f>
        <v>JX880201=3l</v>
      </c>
      <c r="BJ1093" s="170" t="str">
        <f aca="false">CONCATENATE(A1093,"=",E1093)</f>
        <v>JX880201=3chi</v>
      </c>
      <c r="BK1093" s="170" t="str">
        <f aca="false">CONCATENATE(A1093,"=",C1093)</f>
        <v>JX880201=3</v>
      </c>
      <c r="BL1093" s="170" t="str">
        <f aca="false">CONCATENATE(D1093,"=")</f>
        <v>3l=</v>
      </c>
      <c r="BM1093" s="223" t="str">
        <f aca="false">IF(BA1093="XX","",BA1093)</f>
        <v>JX880201</v>
      </c>
      <c r="BN1093" s="224" t="str">
        <f aca="false">CONCATENATE(IF(F1093="","",F1093),IF(G1093="","",CONCATENATE(" / ",G1093)))</f>
        <v>He_Uy11</v>
      </c>
      <c r="BO1093" s="225" t="str">
        <f aca="false">AX1093</f>
        <v>3l.URY.hum</v>
      </c>
      <c r="BP1093" s="226" t="str">
        <f aca="false">IF(V1093="","",V1093)</f>
        <v/>
      </c>
      <c r="BQ1093" s="226" t="str">
        <f aca="false">IF(W1093="","",CONCATENATE(W1093,IF(LEFT(AO1093,1)="s","+","")))</f>
        <v/>
      </c>
      <c r="BR1093" s="226" t="str">
        <f aca="false">IF(X1093="","",CONCATENATE(X1093,IF(LEFT(AQ1093,1)="s","+","")))</f>
        <v/>
      </c>
      <c r="BS1093" s="226" t="str">
        <f aca="false">IF(Y1093="","",CONCATENATE(Y1093,IF(LEFT(AR1093,1)="s","+","")))</f>
        <v/>
      </c>
      <c r="BT1093" s="226" t="str">
        <f aca="false">IF(Z1093="","",CONCATENATE(Z1093,IF(LEFT(AS1093,1)="s","+","")))</f>
        <v/>
      </c>
      <c r="BU1093" s="227" t="str">
        <f aca="false">IF(AA1093="","",CONCATENATE(AA1093,IF(LEFT(AT1093,1)="s","+","")))</f>
        <v>3l</v>
      </c>
      <c r="BV1093" s="212"/>
      <c r="BW1093" s="177" t="s">
        <v>338</v>
      </c>
      <c r="BX1093" s="170" t="str">
        <f aca="false">IF(BW1093&lt;&gt;"",IF(ISNUMBER(FIND("=",BW1093)),LEFT(BW1093,FIND("=",BW1093)-1),BW1093),BW1093)</f>
        <v>xx</v>
      </c>
      <c r="BY1093" s="170" t="str">
        <f aca="false">IF(BW1093&lt;&gt;"",IF(ISNUMBER(FIND("=",BW1093)),RIGHT(BW1093,LEN(BW1093)-FIND("=",BW1093)),""),"")</f>
        <v>Non_select</v>
      </c>
      <c r="BZ1093" s="170" t="str">
        <f aca="false">IF(BX1093&lt;&gt;"",IF(ISNUMBER(FIND(".",BX1093)),LEFT(BX1093,FIND(".",BX1093)-1),BX1093),BX1093)</f>
        <v>xx</v>
      </c>
      <c r="CA1093" s="170" t="str">
        <f aca="false">IF(BX1093&lt;&gt;"",IF(ISNUMBER(FIND(".",BX1093)),RIGHT(BX1093,LEN(BX1093)-FIND(".",BX1093)),""),"")</f>
        <v/>
      </c>
      <c r="CB1093" s="212"/>
      <c r="CC1093" s="170" t="str">
        <f aca="false">A1093</f>
        <v>JX880201</v>
      </c>
      <c r="CD1093" s="178" t="s">
        <v>339</v>
      </c>
      <c r="CE1093" s="178" t="s">
        <v>340</v>
      </c>
      <c r="CF1093" s="178" t="s">
        <v>341</v>
      </c>
      <c r="CG1093" s="212"/>
      <c r="CH1093" s="212"/>
      <c r="CI1093" s="212"/>
      <c r="CJ1093" s="212"/>
      <c r="CK1093" s="178"/>
      <c r="CL1093" s="212"/>
      <c r="CM1093" s="212"/>
      <c r="CN1093" s="212"/>
      <c r="CO1093" s="212"/>
      <c r="CP1093" s="212"/>
      <c r="CQ1093" s="212"/>
      <c r="CR1093" s="228" t="n">
        <f aca="false">C1093</f>
        <v>3</v>
      </c>
      <c r="CS1093" s="229" t="str">
        <f aca="false">D1093</f>
        <v>3l</v>
      </c>
      <c r="CT1093" s="170" t="str">
        <f aca="false">CONCATENATE(CD1093," strain ",CM1093," ",CL1093,", partial cds")</f>
        <v>Hepatitis E virus strain  , partial cds</v>
      </c>
    </row>
    <row r="1094" s="146" customFormat="true" ht="11.9" hidden="false" customHeight="true" outlineLevel="0" collapsed="false">
      <c r="A1094" s="208" t="s">
        <v>2701</v>
      </c>
      <c r="B1094" s="147" t="n">
        <v>3</v>
      </c>
      <c r="C1094" s="148" t="n">
        <v>3</v>
      </c>
      <c r="D1094" s="149" t="s">
        <v>2693</v>
      </c>
      <c r="E1094" s="150" t="s">
        <v>949</v>
      </c>
      <c r="F1094" s="210" t="s">
        <v>731</v>
      </c>
      <c r="G1094" s="212"/>
      <c r="H1094" s="146" t="s">
        <v>423</v>
      </c>
      <c r="I1094" s="153" t="s">
        <v>424</v>
      </c>
      <c r="J1094" s="212" t="s">
        <v>425</v>
      </c>
      <c r="K1094" s="212"/>
      <c r="L1094" s="212"/>
      <c r="M1094" s="157" t="s">
        <v>348</v>
      </c>
      <c r="N1094" s="213"/>
      <c r="O1094" s="212"/>
      <c r="P1094" s="212"/>
      <c r="Q1094" s="212"/>
      <c r="R1094" s="212"/>
      <c r="S1094" s="212"/>
      <c r="T1094" s="214" t="s">
        <v>353</v>
      </c>
      <c r="U1094" s="215"/>
      <c r="V1094" s="209"/>
      <c r="W1094" s="217"/>
      <c r="X1094" s="209"/>
      <c r="Y1094" s="209"/>
      <c r="Z1094" s="209"/>
      <c r="AA1094" s="216" t="s">
        <v>2693</v>
      </c>
      <c r="AB1094" s="217"/>
      <c r="AC1094" s="217"/>
      <c r="AD1094" s="209"/>
      <c r="AE1094" s="209"/>
      <c r="AF1094" s="209"/>
      <c r="AG1094" s="218" t="n">
        <v>768</v>
      </c>
      <c r="AH1094" s="164" t="n">
        <v>5749</v>
      </c>
      <c r="AI1094" s="164" t="n">
        <v>6516</v>
      </c>
      <c r="AJ1094" s="219" t="n">
        <f aca="false">SeqEnd-SeqBeg+1</f>
        <v>768</v>
      </c>
      <c r="AK1094" s="220" t="n">
        <f aca="false">AND( SeqBeg&lt;=Beg  , End &lt;=SeqEnd )</f>
        <v>0</v>
      </c>
      <c r="AL1094" s="212"/>
      <c r="AM1094" s="212"/>
      <c r="AN1094" s="221"/>
      <c r="AO1094" s="147" t="s">
        <v>103</v>
      </c>
      <c r="AP1094" s="147" t="s">
        <v>103</v>
      </c>
      <c r="AQ1094" s="147" t="s">
        <v>103</v>
      </c>
      <c r="AR1094" s="147" t="s">
        <v>103</v>
      </c>
      <c r="AS1094" s="147" t="s">
        <v>103</v>
      </c>
      <c r="AT1094" s="147" t="s">
        <v>103</v>
      </c>
      <c r="AV1094" s="212"/>
      <c r="AW1094" s="222" t="str">
        <f aca="false">HYPERLINK(CONCATENATE("http://www.ncbi.nlm.nih.gov/nuccore/",BM1094),BM1094)</f>
        <v>JX880202</v>
      </c>
      <c r="AX1094" s="219" t="str">
        <f aca="false">CONCATENATE(D1094,IF(I1094="","",CONCATENATE(".",I1094)),IF(K1094="","",CONCATENATE(".",K1094)),IF(M1094="","",CONCATENATE(".",M1094)),IF(R1094="","",CONCATENATE(".",R1094)),IF(U1094="","","(*)"))</f>
        <v>3l.URY.hum</v>
      </c>
      <c r="AY1094" s="170" t="str">
        <f aca="false">CONCATENATE(BM1094,".",BN1094)</f>
        <v>JX880202.He_Uy14</v>
      </c>
      <c r="AZ1094" s="171" t="str">
        <f aca="false">IF(AV1094="",IF(ISNUMBER(FIND(".",A1094)),LEFT(A1094,FIND(".",A1094)-1),A1094),AV1094)</f>
        <v>JX880202</v>
      </c>
      <c r="BA1094" s="171" t="str">
        <f aca="false">IF(ISNUMBER(FIND("-",AZ1094)),LEFT(AZ1094,FIND("-",AZ1094)-1),AZ1094)</f>
        <v>JX880202</v>
      </c>
      <c r="BB1094" s="170" t="str">
        <f aca="false"> MEGAname &amp; "="</f>
        <v>JX880202=</v>
      </c>
      <c r="BC1094" s="170" t="str">
        <f aca="false">Clear &amp; IF(span ,"Span","out")</f>
        <v>JX880202=out</v>
      </c>
      <c r="BD1094" s="170" t="str">
        <f aca="false">Clear &amp; IF(span, IF(B1094=".","Selected",B1094),"out")</f>
        <v>JX880202=out</v>
      </c>
      <c r="BE1094" s="170" t="str">
        <f aca="false">Clear &amp; Strain</f>
        <v>JX880202=He_Uy14</v>
      </c>
      <c r="BF1094" s="170" t="str">
        <f aca="false">CONCATENATE(A1094,"=",F1094,". ",AX1094,IF(AB1094="","",CONCATENATE(".",AB1094)))</f>
        <v>JX880202=He_Uy14. 3l.URY.hum</v>
      </c>
      <c r="BG1094" s="170" t="str">
        <f aca="false">CONCATENATE(A1094,"=",F1094,". ",AX1094)</f>
        <v>JX880202=He_Uy14. 3l.URY.hum</v>
      </c>
      <c r="BH1094" s="170" t="str">
        <f aca="false">CONCATENATE(A1094,"=",AX1094)</f>
        <v>JX880202=3l.URY.hum</v>
      </c>
      <c r="BI1094" s="170" t="str">
        <f aca="false">CONCATENATE(A1094,"=",ComForSubtype,D1094)</f>
        <v>JX880202=3l</v>
      </c>
      <c r="BJ1094" s="170" t="str">
        <f aca="false">CONCATENATE(A1094,"=",E1094)</f>
        <v>JX880202=3chi</v>
      </c>
      <c r="BK1094" s="170" t="str">
        <f aca="false">CONCATENATE(A1094,"=",C1094)</f>
        <v>JX880202=3</v>
      </c>
      <c r="BL1094" s="170" t="str">
        <f aca="false">CONCATENATE(D1094,"=")</f>
        <v>3l=</v>
      </c>
      <c r="BM1094" s="223" t="str">
        <f aca="false">IF(BA1094="XX","",BA1094)</f>
        <v>JX880202</v>
      </c>
      <c r="BN1094" s="224" t="str">
        <f aca="false">CONCATENATE(IF(F1094="","",F1094),IF(G1094="","",CONCATENATE(" / ",G1094)))</f>
        <v>He_Uy14</v>
      </c>
      <c r="BO1094" s="225" t="str">
        <f aca="false">AX1094</f>
        <v>3l.URY.hum</v>
      </c>
      <c r="BP1094" s="226" t="str">
        <f aca="false">IF(V1094="","",V1094)</f>
        <v/>
      </c>
      <c r="BQ1094" s="226" t="str">
        <f aca="false">IF(W1094="","",CONCATENATE(W1094,IF(LEFT(AO1094,1)="s","+","")))</f>
        <v/>
      </c>
      <c r="BR1094" s="226" t="str">
        <f aca="false">IF(X1094="","",CONCATENATE(X1094,IF(LEFT(AQ1094,1)="s","+","")))</f>
        <v/>
      </c>
      <c r="BS1094" s="226" t="str">
        <f aca="false">IF(Y1094="","",CONCATENATE(Y1094,IF(LEFT(AR1094,1)="s","+","")))</f>
        <v/>
      </c>
      <c r="BT1094" s="226" t="str">
        <f aca="false">IF(Z1094="","",CONCATENATE(Z1094,IF(LEFT(AS1094,1)="s","+","")))</f>
        <v/>
      </c>
      <c r="BU1094" s="227" t="str">
        <f aca="false">IF(AA1094="","",CONCATENATE(AA1094,IF(LEFT(AT1094,1)="s","+","")))</f>
        <v>3l</v>
      </c>
      <c r="BV1094" s="212"/>
      <c r="BW1094" s="177" t="s">
        <v>338</v>
      </c>
      <c r="BX1094" s="170" t="str">
        <f aca="false">IF(BW1094&lt;&gt;"",IF(ISNUMBER(FIND("=",BW1094)),LEFT(BW1094,FIND("=",BW1094)-1),BW1094),BW1094)</f>
        <v>xx</v>
      </c>
      <c r="BY1094" s="170" t="str">
        <f aca="false">IF(BW1094&lt;&gt;"",IF(ISNUMBER(FIND("=",BW1094)),RIGHT(BW1094,LEN(BW1094)-FIND("=",BW1094)),""),"")</f>
        <v>Non_select</v>
      </c>
      <c r="BZ1094" s="170" t="str">
        <f aca="false">IF(BX1094&lt;&gt;"",IF(ISNUMBER(FIND(".",BX1094)),LEFT(BX1094,FIND(".",BX1094)-1),BX1094),BX1094)</f>
        <v>xx</v>
      </c>
      <c r="CA1094" s="170" t="str">
        <f aca="false">IF(BX1094&lt;&gt;"",IF(ISNUMBER(FIND(".",BX1094)),RIGHT(BX1094,LEN(BX1094)-FIND(".",BX1094)),""),"")</f>
        <v/>
      </c>
      <c r="CB1094" s="212"/>
      <c r="CC1094" s="170" t="str">
        <f aca="false">A1094</f>
        <v>JX880202</v>
      </c>
      <c r="CD1094" s="178" t="s">
        <v>339</v>
      </c>
      <c r="CE1094" s="178" t="s">
        <v>340</v>
      </c>
      <c r="CF1094" s="178" t="s">
        <v>341</v>
      </c>
      <c r="CG1094" s="212"/>
      <c r="CH1094" s="212"/>
      <c r="CI1094" s="212"/>
      <c r="CJ1094" s="212"/>
      <c r="CK1094" s="178"/>
      <c r="CL1094" s="212"/>
      <c r="CM1094" s="212"/>
      <c r="CN1094" s="212"/>
      <c r="CO1094" s="212"/>
      <c r="CP1094" s="212"/>
      <c r="CQ1094" s="212"/>
      <c r="CR1094" s="228" t="n">
        <f aca="false">C1094</f>
        <v>3</v>
      </c>
      <c r="CS1094" s="229" t="str">
        <f aca="false">D1094</f>
        <v>3l</v>
      </c>
      <c r="CT1094" s="170" t="str">
        <f aca="false">CONCATENATE(CD1094," strain ",CM1094," ",CL1094,", partial cds")</f>
        <v>Hepatitis E virus strain  , partial cds</v>
      </c>
    </row>
    <row r="1095" customFormat="false" ht="11.9" hidden="false" customHeight="true" outlineLevel="0" collapsed="false">
      <c r="A1095" s="234" t="s">
        <v>2702</v>
      </c>
      <c r="B1095" s="147" t="n">
        <v>3</v>
      </c>
      <c r="C1095" s="148" t="n">
        <v>3</v>
      </c>
      <c r="D1095" s="149" t="s">
        <v>2693</v>
      </c>
      <c r="E1095" s="150" t="s">
        <v>949</v>
      </c>
      <c r="F1095" s="247" t="s">
        <v>2474</v>
      </c>
      <c r="G1095" s="212"/>
      <c r="H1095" s="235" t="s">
        <v>423</v>
      </c>
      <c r="I1095" s="153" t="s">
        <v>424</v>
      </c>
      <c r="J1095" s="212" t="s">
        <v>425</v>
      </c>
      <c r="K1095" s="212"/>
      <c r="L1095" s="212"/>
      <c r="M1095" s="157" t="s">
        <v>348</v>
      </c>
      <c r="N1095" s="213"/>
      <c r="O1095" s="212"/>
      <c r="P1095" s="159"/>
      <c r="Q1095" s="159"/>
      <c r="R1095" s="237"/>
      <c r="S1095" s="237"/>
      <c r="T1095" s="214" t="s">
        <v>353</v>
      </c>
      <c r="U1095" s="215"/>
      <c r="V1095" s="209"/>
      <c r="W1095" s="217"/>
      <c r="X1095" s="209"/>
      <c r="Y1095" s="209"/>
      <c r="Z1095" s="209"/>
      <c r="AA1095" s="216" t="s">
        <v>2693</v>
      </c>
      <c r="AB1095" s="217"/>
      <c r="AC1095" s="217"/>
      <c r="AD1095" s="209"/>
      <c r="AE1095" s="209"/>
      <c r="AF1095" s="209"/>
      <c r="AG1095" s="218" t="n">
        <v>768</v>
      </c>
      <c r="AH1095" s="164" t="n">
        <v>5749</v>
      </c>
      <c r="AI1095" s="164" t="n">
        <v>6516</v>
      </c>
      <c r="AJ1095" s="219" t="n">
        <f aca="false">SeqEnd-SeqBeg+1</f>
        <v>768</v>
      </c>
      <c r="AK1095" s="220" t="n">
        <f aca="false">AND( SeqBeg&lt;=Beg  , End &lt;=SeqEnd )</f>
        <v>0</v>
      </c>
      <c r="AL1095" s="237"/>
      <c r="AM1095" s="237"/>
      <c r="AN1095" s="221"/>
      <c r="AO1095" s="164" t="s">
        <v>103</v>
      </c>
      <c r="AP1095" s="164" t="s">
        <v>103</v>
      </c>
      <c r="AQ1095" s="164" t="s">
        <v>103</v>
      </c>
      <c r="AR1095" s="164" t="s">
        <v>103</v>
      </c>
      <c r="AS1095" s="164" t="s">
        <v>103</v>
      </c>
      <c r="AT1095" s="164" t="s">
        <v>103</v>
      </c>
      <c r="AU1095" s="237"/>
      <c r="AV1095" s="237"/>
      <c r="AW1095" s="222" t="str">
        <f aca="false">HYPERLINK(CONCATENATE("http://www.ncbi.nlm.nih.gov/nuccore/",BM1095),BM1095)</f>
        <v>JX880203</v>
      </c>
      <c r="AX1095" s="219" t="str">
        <f aca="false">CONCATENATE(D1095,IF(I1095="","",CONCATENATE(".",I1095)),IF(K1095="","",CONCATENATE(".",K1095)),IF(M1095="","",CONCATENATE(".",M1095)),IF(R1095="","",CONCATENATE(".",R1095)),IF(U1095="","","(*)"))</f>
        <v>3l.URY.hum</v>
      </c>
      <c r="AY1095" s="238" t="str">
        <f aca="false">CONCATENATE(BM1095,".",BN1095)</f>
        <v>JX880203.He_Uy15</v>
      </c>
      <c r="AZ1095" s="239" t="str">
        <f aca="false">IF(AV1095="",IF(ISNUMBER(FIND(".",A1095)),LEFT(A1095,FIND(".",A1095)-1),A1095),AV1095)</f>
        <v>JX880203</v>
      </c>
      <c r="BA1095" s="239" t="str">
        <f aca="false">IF(ISNUMBER(FIND("-",AZ1095)),LEFT(AZ1095,FIND("-",AZ1095)-1),AZ1095)</f>
        <v>JX880203</v>
      </c>
      <c r="BB1095" s="170" t="str">
        <f aca="false"> MEGAname &amp; "="</f>
        <v>JX880203=</v>
      </c>
      <c r="BC1095" s="170" t="str">
        <f aca="false">Clear &amp; IF(span ,"Span","out")</f>
        <v>JX880203=out</v>
      </c>
      <c r="BD1095" s="170" t="str">
        <f aca="false">Clear &amp; IF(span, IF(B1095=".","Selected",B1095),"out")</f>
        <v>JX880203=out</v>
      </c>
      <c r="BE1095" s="170" t="str">
        <f aca="false">Clear &amp; Strain</f>
        <v>JX880203=He_Uy15</v>
      </c>
      <c r="BF1095" s="238" t="str">
        <f aca="false">CONCATENATE(A1095,"=",F1095,". ",AX1095,IF(AB1095="","",CONCATENATE(".",AB1095)))</f>
        <v>JX880203=He_Uy15. 3l.URY.hum</v>
      </c>
      <c r="BG1095" s="238" t="str">
        <f aca="false">CONCATENATE(A1095,"=",F1095,". ",AX1095)</f>
        <v>JX880203=He_Uy15. 3l.URY.hum</v>
      </c>
      <c r="BH1095" s="238" t="str">
        <f aca="false">CONCATENATE(A1095,"=",AX1095)</f>
        <v>JX880203=3l.URY.hum</v>
      </c>
      <c r="BI1095" s="238" t="str">
        <f aca="false">CONCATENATE(A1095,"=",ComForSubtype,D1095)</f>
        <v>JX880203=3l</v>
      </c>
      <c r="BJ1095" s="238" t="str">
        <f aca="false">CONCATENATE(A1095,"=",E1095)</f>
        <v>JX880203=3chi</v>
      </c>
      <c r="BK1095" s="238" t="str">
        <f aca="false">CONCATENATE(A1095,"=",C1095)</f>
        <v>JX880203=3</v>
      </c>
      <c r="BL1095" s="238" t="str">
        <f aca="false">CONCATENATE(D1095,"=")</f>
        <v>3l=</v>
      </c>
      <c r="BM1095" s="223" t="str">
        <f aca="false">IF(BA1095="XX","",BA1095)</f>
        <v>JX880203</v>
      </c>
      <c r="BN1095" s="224" t="str">
        <f aca="false">CONCATENATE(IF(F1095="","",F1095),IF(G1095="","",CONCATENATE(" / ",G1095)))</f>
        <v>He_Uy15</v>
      </c>
      <c r="BO1095" s="225" t="str">
        <f aca="false">AX1095</f>
        <v>3l.URY.hum</v>
      </c>
      <c r="BP1095" s="226" t="str">
        <f aca="false">IF(V1095="","",V1095)</f>
        <v/>
      </c>
      <c r="BQ1095" s="226" t="str">
        <f aca="false">IF(W1095="","",CONCATENATE(W1095,IF(LEFT(AO1095,1)="s","+","")))</f>
        <v/>
      </c>
      <c r="BR1095" s="226" t="str">
        <f aca="false">IF(X1095="","",CONCATENATE(X1095,IF(LEFT(AQ1095,1)="s","+","")))</f>
        <v/>
      </c>
      <c r="BS1095" s="226" t="str">
        <f aca="false">IF(Y1095="","",CONCATENATE(Y1095,IF(LEFT(AR1095,1)="s","+","")))</f>
        <v/>
      </c>
      <c r="BT1095" s="226" t="str">
        <f aca="false">IF(Z1095="","",CONCATENATE(Z1095,IF(LEFT(AS1095,1)="s","+","")))</f>
        <v/>
      </c>
      <c r="BU1095" s="227" t="str">
        <f aca="false">IF(AA1095="","",CONCATENATE(AA1095,IF(LEFT(AT1095,1)="s","+","")))</f>
        <v>3l</v>
      </c>
      <c r="BV1095" s="240"/>
      <c r="BW1095" s="240" t="s">
        <v>338</v>
      </c>
      <c r="BX1095" s="238" t="str">
        <f aca="false">IF(BW1095&lt;&gt;"",IF(ISNUMBER(FIND("=",BW1095)),LEFT(BW1095,FIND("=",BW1095)-1),BW1095),BW1095)</f>
        <v>xx</v>
      </c>
      <c r="BY1095" s="238" t="str">
        <f aca="false">IF(BW1095&lt;&gt;"",IF(ISNUMBER(FIND("=",BW1095)),RIGHT(BW1095,LEN(BW1095)-FIND("=",BW1095)),""),"")</f>
        <v>Non_select</v>
      </c>
      <c r="BZ1095" s="238" t="str">
        <f aca="false">IF(BX1095&lt;&gt;"",IF(ISNUMBER(FIND(".",BX1095)),LEFT(BX1095,FIND(".",BX1095)-1),BX1095),BX1095)</f>
        <v>xx</v>
      </c>
      <c r="CA1095" s="238" t="str">
        <f aca="false">IF(BX1095&lt;&gt;"",IF(ISNUMBER(FIND(".",BX1095)),RIGHT(BX1095,LEN(BX1095)-FIND(".",BX1095)),""),"")</f>
        <v/>
      </c>
      <c r="CB1095" s="240"/>
      <c r="CC1095" s="238" t="str">
        <f aca="false">A1095</f>
        <v>JX880203</v>
      </c>
      <c r="CD1095" s="241" t="s">
        <v>339</v>
      </c>
      <c r="CE1095" s="241" t="s">
        <v>340</v>
      </c>
      <c r="CF1095" s="241" t="s">
        <v>341</v>
      </c>
      <c r="CG1095" s="241"/>
      <c r="CH1095" s="241"/>
      <c r="CI1095" s="241"/>
      <c r="CJ1095" s="241"/>
      <c r="CK1095" s="241"/>
      <c r="CL1095" s="241"/>
      <c r="CM1095" s="238"/>
      <c r="CN1095" s="238"/>
      <c r="CO1095" s="238"/>
      <c r="CP1095" s="238"/>
      <c r="CQ1095" s="238"/>
      <c r="CR1095" s="238" t="n">
        <f aca="false">C1095</f>
        <v>3</v>
      </c>
      <c r="CS1095" s="242" t="str">
        <f aca="false">D1095</f>
        <v>3l</v>
      </c>
      <c r="CT1095" s="170" t="str">
        <f aca="false">CONCATENATE(CD1095," strain ",CM1095," ",CL1095,", partial cds")</f>
        <v>Hepatitis E virus strain  , partial cds</v>
      </c>
    </row>
    <row r="1096" s="146" customFormat="true" ht="11.9" hidden="false" customHeight="true" outlineLevel="0" collapsed="false">
      <c r="A1096" s="208" t="s">
        <v>2703</v>
      </c>
      <c r="B1096" s="147" t="n">
        <v>3</v>
      </c>
      <c r="C1096" s="148" t="n">
        <v>3</v>
      </c>
      <c r="D1096" s="149" t="s">
        <v>2693</v>
      </c>
      <c r="E1096" s="150" t="s">
        <v>949</v>
      </c>
      <c r="F1096" s="210" t="s">
        <v>2476</v>
      </c>
      <c r="G1096" s="212"/>
      <c r="H1096" s="146" t="s">
        <v>423</v>
      </c>
      <c r="I1096" s="153" t="s">
        <v>424</v>
      </c>
      <c r="J1096" s="212" t="s">
        <v>425</v>
      </c>
      <c r="K1096" s="212"/>
      <c r="L1096" s="212"/>
      <c r="M1096" s="157" t="s">
        <v>348</v>
      </c>
      <c r="N1096" s="213"/>
      <c r="O1096" s="159" t="n">
        <v>2010</v>
      </c>
      <c r="P1096" s="212"/>
      <c r="Q1096" s="212"/>
      <c r="R1096" s="212"/>
      <c r="S1096" s="212"/>
      <c r="T1096" s="214" t="s">
        <v>353</v>
      </c>
      <c r="U1096" s="215"/>
      <c r="V1096" s="209"/>
      <c r="W1096" s="217"/>
      <c r="X1096" s="209"/>
      <c r="Y1096" s="209"/>
      <c r="Z1096" s="209"/>
      <c r="AA1096" s="216" t="s">
        <v>2693</v>
      </c>
      <c r="AB1096" s="217"/>
      <c r="AC1096" s="217"/>
      <c r="AD1096" s="209"/>
      <c r="AE1096" s="209"/>
      <c r="AF1096" s="209"/>
      <c r="AG1096" s="218" t="n">
        <v>768</v>
      </c>
      <c r="AH1096" s="164" t="n">
        <v>5749</v>
      </c>
      <c r="AI1096" s="164" t="n">
        <v>6516</v>
      </c>
      <c r="AJ1096" s="219" t="n">
        <f aca="false">SeqEnd-SeqBeg+1</f>
        <v>768</v>
      </c>
      <c r="AK1096" s="220" t="n">
        <f aca="false">AND( SeqBeg&lt;=Beg  , End &lt;=SeqEnd )</f>
        <v>0</v>
      </c>
      <c r="AL1096" s="212"/>
      <c r="AM1096" s="212"/>
      <c r="AN1096" s="221"/>
      <c r="AO1096" s="147" t="s">
        <v>103</v>
      </c>
      <c r="AP1096" s="147" t="s">
        <v>103</v>
      </c>
      <c r="AQ1096" s="147" t="s">
        <v>103</v>
      </c>
      <c r="AR1096" s="147" t="s">
        <v>103</v>
      </c>
      <c r="AS1096" s="147" t="s">
        <v>103</v>
      </c>
      <c r="AT1096" s="147" t="s">
        <v>103</v>
      </c>
      <c r="AV1096" s="212"/>
      <c r="AW1096" s="222" t="str">
        <f aca="false">HYPERLINK(CONCATENATE("http://www.ncbi.nlm.nih.gov/nuccore/",BM1096),BM1096)</f>
        <v>JX880197</v>
      </c>
      <c r="AX1096" s="219" t="str">
        <f aca="false">CONCATENATE(D1096,IF(I1096="","",CONCATENATE(".",I1096)),IF(K1096="","",CONCATENATE(".",K1096)),IF(M1096="","",CONCATENATE(".",M1096)),IF(R1096="","",CONCATENATE(".",R1096)),IF(U1096="","","(*)"))</f>
        <v>3l.URY.hum</v>
      </c>
      <c r="AY1096" s="170" t="str">
        <f aca="false">CONCATENATE(BM1096,".",BN1096)</f>
        <v>JX880197.He_Uy3</v>
      </c>
      <c r="AZ1096" s="171" t="str">
        <f aca="false">IF(AV1096="",IF(ISNUMBER(FIND(".",A1096)),LEFT(A1096,FIND(".",A1096)-1),A1096),AV1096)</f>
        <v>JX880197</v>
      </c>
      <c r="BA1096" s="171" t="str">
        <f aca="false">IF(ISNUMBER(FIND("-",AZ1096)),LEFT(AZ1096,FIND("-",AZ1096)-1),AZ1096)</f>
        <v>JX880197</v>
      </c>
      <c r="BB1096" s="170" t="str">
        <f aca="false"> MEGAname &amp; "="</f>
        <v>JX880197=</v>
      </c>
      <c r="BC1096" s="170" t="str">
        <f aca="false">Clear &amp; IF(span ,"Span","out")</f>
        <v>JX880197=out</v>
      </c>
      <c r="BD1096" s="170" t="str">
        <f aca="false">Clear &amp; IF(span, IF(B1096=".","Selected",B1096),"out")</f>
        <v>JX880197=out</v>
      </c>
      <c r="BE1096" s="170" t="str">
        <f aca="false">Clear &amp; Strain</f>
        <v>JX880197=He_Uy3</v>
      </c>
      <c r="BF1096" s="170" t="str">
        <f aca="false">CONCATENATE(A1096,"=",F1096,". ",AX1096,IF(AB1096="","",CONCATENATE(".",AB1096)))</f>
        <v>JX880197=He_Uy3. 3l.URY.hum</v>
      </c>
      <c r="BG1096" s="170" t="str">
        <f aca="false">CONCATENATE(A1096,"=",F1096,". ",AX1096)</f>
        <v>JX880197=He_Uy3. 3l.URY.hum</v>
      </c>
      <c r="BH1096" s="170" t="str">
        <f aca="false">CONCATENATE(A1096,"=",AX1096)</f>
        <v>JX880197=3l.URY.hum</v>
      </c>
      <c r="BI1096" s="170" t="str">
        <f aca="false">CONCATENATE(A1096,"=",ComForSubtype,D1096)</f>
        <v>JX880197=3l</v>
      </c>
      <c r="BJ1096" s="170" t="str">
        <f aca="false">CONCATENATE(A1096,"=",E1096)</f>
        <v>JX880197=3chi</v>
      </c>
      <c r="BK1096" s="170" t="str">
        <f aca="false">CONCATENATE(A1096,"=",C1096)</f>
        <v>JX880197=3</v>
      </c>
      <c r="BL1096" s="170" t="str">
        <f aca="false">CONCATENATE(D1096,"=")</f>
        <v>3l=</v>
      </c>
      <c r="BM1096" s="223" t="str">
        <f aca="false">IF(BA1096="XX","",BA1096)</f>
        <v>JX880197</v>
      </c>
      <c r="BN1096" s="224" t="str">
        <f aca="false">CONCATENATE(IF(F1096="","",F1096),IF(G1096="","",CONCATENATE(" / ",G1096)))</f>
        <v>He_Uy3</v>
      </c>
      <c r="BO1096" s="225" t="str">
        <f aca="false">AX1096</f>
        <v>3l.URY.hum</v>
      </c>
      <c r="BP1096" s="226" t="str">
        <f aca="false">IF(V1096="","",V1096)</f>
        <v/>
      </c>
      <c r="BQ1096" s="226" t="str">
        <f aca="false">IF(W1096="","",CONCATENATE(W1096,IF(LEFT(AO1096,1)="s","+","")))</f>
        <v/>
      </c>
      <c r="BR1096" s="226" t="str">
        <f aca="false">IF(X1096="","",CONCATENATE(X1096,IF(LEFT(AQ1096,1)="s","+","")))</f>
        <v/>
      </c>
      <c r="BS1096" s="226" t="str">
        <f aca="false">IF(Y1096="","",CONCATENATE(Y1096,IF(LEFT(AR1096,1)="s","+","")))</f>
        <v/>
      </c>
      <c r="BT1096" s="226" t="str">
        <f aca="false">IF(Z1096="","",CONCATENATE(Z1096,IF(LEFT(AS1096,1)="s","+","")))</f>
        <v/>
      </c>
      <c r="BU1096" s="227" t="str">
        <f aca="false">IF(AA1096="","",CONCATENATE(AA1096,IF(LEFT(AT1096,1)="s","+","")))</f>
        <v>3l</v>
      </c>
      <c r="BV1096" s="212"/>
      <c r="BW1096" s="177" t="s">
        <v>338</v>
      </c>
      <c r="BX1096" s="170" t="str">
        <f aca="false">IF(BW1096&lt;&gt;"",IF(ISNUMBER(FIND("=",BW1096)),LEFT(BW1096,FIND("=",BW1096)-1),BW1096),BW1096)</f>
        <v>xx</v>
      </c>
      <c r="BY1096" s="170" t="str">
        <f aca="false">IF(BW1096&lt;&gt;"",IF(ISNUMBER(FIND("=",BW1096)),RIGHT(BW1096,LEN(BW1096)-FIND("=",BW1096)),""),"")</f>
        <v>Non_select</v>
      </c>
      <c r="BZ1096" s="170" t="str">
        <f aca="false">IF(BX1096&lt;&gt;"",IF(ISNUMBER(FIND(".",BX1096)),LEFT(BX1096,FIND(".",BX1096)-1),BX1096),BX1096)</f>
        <v>xx</v>
      </c>
      <c r="CA1096" s="170" t="str">
        <f aca="false">IF(BX1096&lt;&gt;"",IF(ISNUMBER(FIND(".",BX1096)),RIGHT(BX1096,LEN(BX1096)-FIND(".",BX1096)),""),"")</f>
        <v/>
      </c>
      <c r="CB1096" s="212"/>
      <c r="CC1096" s="170" t="str">
        <f aca="false">A1096</f>
        <v>JX880197</v>
      </c>
      <c r="CD1096" s="178" t="s">
        <v>339</v>
      </c>
      <c r="CE1096" s="178" t="s">
        <v>340</v>
      </c>
      <c r="CF1096" s="178" t="s">
        <v>341</v>
      </c>
      <c r="CG1096" s="212"/>
      <c r="CH1096" s="212"/>
      <c r="CI1096" s="212"/>
      <c r="CJ1096" s="212"/>
      <c r="CK1096" s="178"/>
      <c r="CL1096" s="212"/>
      <c r="CM1096" s="212"/>
      <c r="CN1096" s="212"/>
      <c r="CO1096" s="212"/>
      <c r="CP1096" s="212"/>
      <c r="CQ1096" s="212"/>
      <c r="CR1096" s="228" t="n">
        <f aca="false">C1096</f>
        <v>3</v>
      </c>
      <c r="CS1096" s="229" t="str">
        <f aca="false">D1096</f>
        <v>3l</v>
      </c>
      <c r="CT1096" s="170" t="str">
        <f aca="false">CONCATENATE(CD1096," strain ",CM1096," ",CL1096,", partial cds")</f>
        <v>Hepatitis E virus strain  , partial cds</v>
      </c>
    </row>
    <row r="1097" s="146" customFormat="true" ht="11.9" hidden="false" customHeight="true" outlineLevel="0" collapsed="false">
      <c r="A1097" s="208" t="s">
        <v>2704</v>
      </c>
      <c r="B1097" s="147" t="n">
        <v>3</v>
      </c>
      <c r="C1097" s="148" t="n">
        <v>3</v>
      </c>
      <c r="D1097" s="149" t="s">
        <v>2693</v>
      </c>
      <c r="E1097" s="150" t="s">
        <v>949</v>
      </c>
      <c r="F1097" s="210" t="s">
        <v>2478</v>
      </c>
      <c r="G1097" s="212"/>
      <c r="H1097" s="146" t="s">
        <v>423</v>
      </c>
      <c r="I1097" s="153" t="s">
        <v>424</v>
      </c>
      <c r="J1097" s="212" t="s">
        <v>425</v>
      </c>
      <c r="K1097" s="212"/>
      <c r="L1097" s="212"/>
      <c r="M1097" s="157" t="s">
        <v>348</v>
      </c>
      <c r="N1097" s="213"/>
      <c r="O1097" s="159" t="n">
        <v>2010</v>
      </c>
      <c r="P1097" s="212"/>
      <c r="Q1097" s="212"/>
      <c r="R1097" s="212"/>
      <c r="S1097" s="212"/>
      <c r="T1097" s="214" t="s">
        <v>353</v>
      </c>
      <c r="U1097" s="215"/>
      <c r="V1097" s="209"/>
      <c r="W1097" s="217"/>
      <c r="X1097" s="209"/>
      <c r="Y1097" s="209"/>
      <c r="Z1097" s="209"/>
      <c r="AA1097" s="216" t="s">
        <v>2693</v>
      </c>
      <c r="AB1097" s="217"/>
      <c r="AC1097" s="217"/>
      <c r="AD1097" s="209"/>
      <c r="AE1097" s="209"/>
      <c r="AF1097" s="209"/>
      <c r="AG1097" s="218" t="n">
        <v>768</v>
      </c>
      <c r="AH1097" s="164" t="n">
        <v>5749</v>
      </c>
      <c r="AI1097" s="164" t="n">
        <v>6516</v>
      </c>
      <c r="AJ1097" s="219" t="n">
        <f aca="false">SeqEnd-SeqBeg+1</f>
        <v>768</v>
      </c>
      <c r="AK1097" s="220" t="n">
        <f aca="false">AND( SeqBeg&lt;=Beg  , End &lt;=SeqEnd )</f>
        <v>0</v>
      </c>
      <c r="AL1097" s="212"/>
      <c r="AM1097" s="212"/>
      <c r="AN1097" s="221"/>
      <c r="AO1097" s="147" t="s">
        <v>103</v>
      </c>
      <c r="AP1097" s="147" t="s">
        <v>103</v>
      </c>
      <c r="AQ1097" s="147" t="s">
        <v>103</v>
      </c>
      <c r="AR1097" s="147" t="s">
        <v>103</v>
      </c>
      <c r="AS1097" s="147" t="s">
        <v>103</v>
      </c>
      <c r="AT1097" s="147" t="s">
        <v>103</v>
      </c>
      <c r="AV1097" s="212"/>
      <c r="AW1097" s="222" t="str">
        <f aca="false">HYPERLINK(CONCATENATE("http://www.ncbi.nlm.nih.gov/nuccore/",BM1097),BM1097)</f>
        <v>JX880198</v>
      </c>
      <c r="AX1097" s="219" t="str">
        <f aca="false">CONCATENATE(D1097,IF(I1097="","",CONCATENATE(".",I1097)),IF(K1097="","",CONCATENATE(".",K1097)),IF(M1097="","",CONCATENATE(".",M1097)),IF(R1097="","",CONCATENATE(".",R1097)),IF(U1097="","","(*)"))</f>
        <v>3l.URY.hum</v>
      </c>
      <c r="AY1097" s="170" t="str">
        <f aca="false">CONCATENATE(BM1097,".",BN1097)</f>
        <v>JX880198.He_Uy4</v>
      </c>
      <c r="AZ1097" s="171" t="str">
        <f aca="false">IF(AV1097="",IF(ISNUMBER(FIND(".",A1097)),LEFT(A1097,FIND(".",A1097)-1),A1097),AV1097)</f>
        <v>JX880198</v>
      </c>
      <c r="BA1097" s="171" t="str">
        <f aca="false">IF(ISNUMBER(FIND("-",AZ1097)),LEFT(AZ1097,FIND("-",AZ1097)-1),AZ1097)</f>
        <v>JX880198</v>
      </c>
      <c r="BB1097" s="170" t="str">
        <f aca="false"> MEGAname &amp; "="</f>
        <v>JX880198=</v>
      </c>
      <c r="BC1097" s="170" t="str">
        <f aca="false">Clear &amp; IF(span ,"Span","out")</f>
        <v>JX880198=out</v>
      </c>
      <c r="BD1097" s="170" t="str">
        <f aca="false">Clear &amp; IF(span, IF(B1097=".","Selected",B1097),"out")</f>
        <v>JX880198=out</v>
      </c>
      <c r="BE1097" s="170" t="str">
        <f aca="false">Clear &amp; Strain</f>
        <v>JX880198=He_Uy4</v>
      </c>
      <c r="BF1097" s="170" t="str">
        <f aca="false">CONCATENATE(A1097,"=",F1097,". ",AX1097,IF(AB1097="","",CONCATENATE(".",AB1097)))</f>
        <v>JX880198=He_Uy4. 3l.URY.hum</v>
      </c>
      <c r="BG1097" s="170" t="str">
        <f aca="false">CONCATENATE(A1097,"=",F1097,". ",AX1097)</f>
        <v>JX880198=He_Uy4. 3l.URY.hum</v>
      </c>
      <c r="BH1097" s="170" t="str">
        <f aca="false">CONCATENATE(A1097,"=",AX1097)</f>
        <v>JX880198=3l.URY.hum</v>
      </c>
      <c r="BI1097" s="170" t="str">
        <f aca="false">CONCATENATE(A1097,"=",ComForSubtype,D1097)</f>
        <v>JX880198=3l</v>
      </c>
      <c r="BJ1097" s="170" t="str">
        <f aca="false">CONCATENATE(A1097,"=",E1097)</f>
        <v>JX880198=3chi</v>
      </c>
      <c r="BK1097" s="170" t="str">
        <f aca="false">CONCATENATE(A1097,"=",C1097)</f>
        <v>JX880198=3</v>
      </c>
      <c r="BL1097" s="170" t="str">
        <f aca="false">CONCATENATE(D1097,"=")</f>
        <v>3l=</v>
      </c>
      <c r="BM1097" s="223" t="str">
        <f aca="false">IF(BA1097="XX","",BA1097)</f>
        <v>JX880198</v>
      </c>
      <c r="BN1097" s="224" t="str">
        <f aca="false">CONCATENATE(IF(F1097="","",F1097),IF(G1097="","",CONCATENATE(" / ",G1097)))</f>
        <v>He_Uy4</v>
      </c>
      <c r="BO1097" s="225" t="str">
        <f aca="false">AX1097</f>
        <v>3l.URY.hum</v>
      </c>
      <c r="BP1097" s="226" t="str">
        <f aca="false">IF(V1097="","",V1097)</f>
        <v/>
      </c>
      <c r="BQ1097" s="226" t="str">
        <f aca="false">IF(W1097="","",CONCATENATE(W1097,IF(LEFT(AO1097,1)="s","+","")))</f>
        <v/>
      </c>
      <c r="BR1097" s="226" t="str">
        <f aca="false">IF(X1097="","",CONCATENATE(X1097,IF(LEFT(AQ1097,1)="s","+","")))</f>
        <v/>
      </c>
      <c r="BS1097" s="226" t="str">
        <f aca="false">IF(Y1097="","",CONCATENATE(Y1097,IF(LEFT(AR1097,1)="s","+","")))</f>
        <v/>
      </c>
      <c r="BT1097" s="226" t="str">
        <f aca="false">IF(Z1097="","",CONCATENATE(Z1097,IF(LEFT(AS1097,1)="s","+","")))</f>
        <v/>
      </c>
      <c r="BU1097" s="227" t="str">
        <f aca="false">IF(AA1097="","",CONCATENATE(AA1097,IF(LEFT(AT1097,1)="s","+","")))</f>
        <v>3l</v>
      </c>
      <c r="BV1097" s="212"/>
      <c r="BW1097" s="177" t="s">
        <v>338</v>
      </c>
      <c r="BX1097" s="170" t="str">
        <f aca="false">IF(BW1097&lt;&gt;"",IF(ISNUMBER(FIND("=",BW1097)),LEFT(BW1097,FIND("=",BW1097)-1),BW1097),BW1097)</f>
        <v>xx</v>
      </c>
      <c r="BY1097" s="170" t="str">
        <f aca="false">IF(BW1097&lt;&gt;"",IF(ISNUMBER(FIND("=",BW1097)),RIGHT(BW1097,LEN(BW1097)-FIND("=",BW1097)),""),"")</f>
        <v>Non_select</v>
      </c>
      <c r="BZ1097" s="170" t="str">
        <f aca="false">IF(BX1097&lt;&gt;"",IF(ISNUMBER(FIND(".",BX1097)),LEFT(BX1097,FIND(".",BX1097)-1),BX1097),BX1097)</f>
        <v>xx</v>
      </c>
      <c r="CA1097" s="170" t="str">
        <f aca="false">IF(BX1097&lt;&gt;"",IF(ISNUMBER(FIND(".",BX1097)),RIGHT(BX1097,LEN(BX1097)-FIND(".",BX1097)),""),"")</f>
        <v/>
      </c>
      <c r="CB1097" s="212"/>
      <c r="CC1097" s="170" t="str">
        <f aca="false">A1097</f>
        <v>JX880198</v>
      </c>
      <c r="CD1097" s="178" t="s">
        <v>339</v>
      </c>
      <c r="CE1097" s="178" t="s">
        <v>340</v>
      </c>
      <c r="CF1097" s="178" t="s">
        <v>341</v>
      </c>
      <c r="CG1097" s="212"/>
      <c r="CH1097" s="212"/>
      <c r="CI1097" s="212"/>
      <c r="CJ1097" s="212"/>
      <c r="CK1097" s="178"/>
      <c r="CL1097" s="212"/>
      <c r="CM1097" s="212"/>
      <c r="CN1097" s="212"/>
      <c r="CO1097" s="212"/>
      <c r="CP1097" s="212"/>
      <c r="CQ1097" s="212"/>
      <c r="CR1097" s="228" t="n">
        <f aca="false">C1097</f>
        <v>3</v>
      </c>
      <c r="CS1097" s="229" t="str">
        <f aca="false">D1097</f>
        <v>3l</v>
      </c>
      <c r="CT1097" s="170" t="str">
        <f aca="false">CONCATENATE(CD1097," strain ",CM1097," ",CL1097,", partial cds")</f>
        <v>Hepatitis E virus strain  , partial cds</v>
      </c>
    </row>
    <row r="1098" s="146" customFormat="true" ht="11.9" hidden="false" customHeight="true" outlineLevel="0" collapsed="false">
      <c r="A1098" s="208" t="s">
        <v>2705</v>
      </c>
      <c r="B1098" s="147" t="n">
        <v>3</v>
      </c>
      <c r="C1098" s="148" t="n">
        <v>3</v>
      </c>
      <c r="D1098" s="149" t="s">
        <v>2693</v>
      </c>
      <c r="E1098" s="150" t="s">
        <v>949</v>
      </c>
      <c r="F1098" s="210" t="s">
        <v>2706</v>
      </c>
      <c r="G1098" s="212"/>
      <c r="H1098" s="146" t="s">
        <v>423</v>
      </c>
      <c r="I1098" s="153" t="s">
        <v>424</v>
      </c>
      <c r="J1098" s="212" t="s">
        <v>425</v>
      </c>
      <c r="K1098" s="212"/>
      <c r="L1098" s="212"/>
      <c r="M1098" s="157" t="s">
        <v>348</v>
      </c>
      <c r="N1098" s="213"/>
      <c r="O1098" s="212"/>
      <c r="P1098" s="212"/>
      <c r="Q1098" s="212"/>
      <c r="R1098" s="212"/>
      <c r="S1098" s="212"/>
      <c r="T1098" s="214" t="s">
        <v>353</v>
      </c>
      <c r="U1098" s="215"/>
      <c r="V1098" s="209"/>
      <c r="W1098" s="217"/>
      <c r="X1098" s="209"/>
      <c r="Y1098" s="209"/>
      <c r="Z1098" s="209"/>
      <c r="AA1098" s="216" t="s">
        <v>2693</v>
      </c>
      <c r="AB1098" s="217"/>
      <c r="AC1098" s="217"/>
      <c r="AD1098" s="209"/>
      <c r="AE1098" s="209"/>
      <c r="AF1098" s="209"/>
      <c r="AG1098" s="218" t="n">
        <v>768</v>
      </c>
      <c r="AH1098" s="164" t="n">
        <v>5749</v>
      </c>
      <c r="AI1098" s="164" t="n">
        <v>6516</v>
      </c>
      <c r="AJ1098" s="219" t="n">
        <f aca="false">SeqEnd-SeqBeg+1</f>
        <v>768</v>
      </c>
      <c r="AK1098" s="220" t="n">
        <f aca="false">AND( SeqBeg&lt;=Beg  , End &lt;=SeqEnd )</f>
        <v>0</v>
      </c>
      <c r="AL1098" s="212"/>
      <c r="AM1098" s="212"/>
      <c r="AN1098" s="221"/>
      <c r="AO1098" s="147" t="s">
        <v>103</v>
      </c>
      <c r="AP1098" s="147" t="s">
        <v>103</v>
      </c>
      <c r="AQ1098" s="147" t="s">
        <v>103</v>
      </c>
      <c r="AR1098" s="147" t="s">
        <v>103</v>
      </c>
      <c r="AS1098" s="147" t="s">
        <v>103</v>
      </c>
      <c r="AT1098" s="147" t="s">
        <v>103</v>
      </c>
      <c r="AV1098" s="212"/>
      <c r="AW1098" s="222" t="str">
        <f aca="false">HYPERLINK(CONCATENATE("http://www.ncbi.nlm.nih.gov/nuccore/",BM1098),BM1098)</f>
        <v>JX880199</v>
      </c>
      <c r="AX1098" s="219" t="str">
        <f aca="false">CONCATENATE(D1098,IF(I1098="","",CONCATENATE(".",I1098)),IF(K1098="","",CONCATENATE(".",K1098)),IF(M1098="","",CONCATENATE(".",M1098)),IF(R1098="","",CONCATENATE(".",R1098)),IF(U1098="","","(*)"))</f>
        <v>3l.URY.hum</v>
      </c>
      <c r="AY1098" s="170" t="str">
        <f aca="false">CONCATENATE(BM1098,".",BN1098)</f>
        <v>JX880199.He_Uy7</v>
      </c>
      <c r="AZ1098" s="171" t="str">
        <f aca="false">IF(AV1098="",IF(ISNUMBER(FIND(".",A1098)),LEFT(A1098,FIND(".",A1098)-1),A1098),AV1098)</f>
        <v>JX880199</v>
      </c>
      <c r="BA1098" s="171" t="str">
        <f aca="false">IF(ISNUMBER(FIND("-",AZ1098)),LEFT(AZ1098,FIND("-",AZ1098)-1),AZ1098)</f>
        <v>JX880199</v>
      </c>
      <c r="BB1098" s="170" t="str">
        <f aca="false"> MEGAname &amp; "="</f>
        <v>JX880199=</v>
      </c>
      <c r="BC1098" s="170" t="str">
        <f aca="false">Clear &amp; IF(span ,"Span","out")</f>
        <v>JX880199=out</v>
      </c>
      <c r="BD1098" s="170" t="str">
        <f aca="false">Clear &amp; IF(span, IF(B1098=".","Selected",B1098),"out")</f>
        <v>JX880199=out</v>
      </c>
      <c r="BE1098" s="170" t="str">
        <f aca="false">Clear &amp; Strain</f>
        <v>JX880199=He_Uy7</v>
      </c>
      <c r="BF1098" s="170" t="str">
        <f aca="false">CONCATENATE(A1098,"=",F1098,". ",AX1098,IF(AB1098="","",CONCATENATE(".",AB1098)))</f>
        <v>JX880199=He_Uy7. 3l.URY.hum</v>
      </c>
      <c r="BG1098" s="170" t="str">
        <f aca="false">CONCATENATE(A1098,"=",F1098,". ",AX1098)</f>
        <v>JX880199=He_Uy7. 3l.URY.hum</v>
      </c>
      <c r="BH1098" s="170" t="str">
        <f aca="false">CONCATENATE(A1098,"=",AX1098)</f>
        <v>JX880199=3l.URY.hum</v>
      </c>
      <c r="BI1098" s="170" t="str">
        <f aca="false">CONCATENATE(A1098,"=",ComForSubtype,D1098)</f>
        <v>JX880199=3l</v>
      </c>
      <c r="BJ1098" s="170" t="str">
        <f aca="false">CONCATENATE(A1098,"=",E1098)</f>
        <v>JX880199=3chi</v>
      </c>
      <c r="BK1098" s="170" t="str">
        <f aca="false">CONCATENATE(A1098,"=",C1098)</f>
        <v>JX880199=3</v>
      </c>
      <c r="BL1098" s="170" t="str">
        <f aca="false">CONCATENATE(D1098,"=")</f>
        <v>3l=</v>
      </c>
      <c r="BM1098" s="223" t="str">
        <f aca="false">IF(BA1098="XX","",BA1098)</f>
        <v>JX880199</v>
      </c>
      <c r="BN1098" s="224" t="str">
        <f aca="false">CONCATENATE(IF(F1098="","",F1098),IF(G1098="","",CONCATENATE(" / ",G1098)))</f>
        <v>He_Uy7</v>
      </c>
      <c r="BO1098" s="225" t="str">
        <f aca="false">AX1098</f>
        <v>3l.URY.hum</v>
      </c>
      <c r="BP1098" s="226" t="str">
        <f aca="false">IF(V1098="","",V1098)</f>
        <v/>
      </c>
      <c r="BQ1098" s="226" t="str">
        <f aca="false">IF(W1098="","",CONCATENATE(W1098,IF(LEFT(AO1098,1)="s","+","")))</f>
        <v/>
      </c>
      <c r="BR1098" s="226" t="str">
        <f aca="false">IF(X1098="","",CONCATENATE(X1098,IF(LEFT(AQ1098,1)="s","+","")))</f>
        <v/>
      </c>
      <c r="BS1098" s="226" t="str">
        <f aca="false">IF(Y1098="","",CONCATENATE(Y1098,IF(LEFT(AR1098,1)="s","+","")))</f>
        <v/>
      </c>
      <c r="BT1098" s="226" t="str">
        <f aca="false">IF(Z1098="","",CONCATENATE(Z1098,IF(LEFT(AS1098,1)="s","+","")))</f>
        <v/>
      </c>
      <c r="BU1098" s="227" t="str">
        <f aca="false">IF(AA1098="","",CONCATENATE(AA1098,IF(LEFT(AT1098,1)="s","+","")))</f>
        <v>3l</v>
      </c>
      <c r="BV1098" s="212"/>
      <c r="BW1098" s="177" t="s">
        <v>338</v>
      </c>
      <c r="BX1098" s="170" t="str">
        <f aca="false">IF(BW1098&lt;&gt;"",IF(ISNUMBER(FIND("=",BW1098)),LEFT(BW1098,FIND("=",BW1098)-1),BW1098),BW1098)</f>
        <v>xx</v>
      </c>
      <c r="BY1098" s="170" t="str">
        <f aca="false">IF(BW1098&lt;&gt;"",IF(ISNUMBER(FIND("=",BW1098)),RIGHT(BW1098,LEN(BW1098)-FIND("=",BW1098)),""),"")</f>
        <v>Non_select</v>
      </c>
      <c r="BZ1098" s="170" t="str">
        <f aca="false">IF(BX1098&lt;&gt;"",IF(ISNUMBER(FIND(".",BX1098)),LEFT(BX1098,FIND(".",BX1098)-1),BX1098),BX1098)</f>
        <v>xx</v>
      </c>
      <c r="CA1098" s="170" t="str">
        <f aca="false">IF(BX1098&lt;&gt;"",IF(ISNUMBER(FIND(".",BX1098)),RIGHT(BX1098,LEN(BX1098)-FIND(".",BX1098)),""),"")</f>
        <v/>
      </c>
      <c r="CB1098" s="212"/>
      <c r="CC1098" s="170" t="str">
        <f aca="false">A1098</f>
        <v>JX880199</v>
      </c>
      <c r="CD1098" s="178" t="s">
        <v>339</v>
      </c>
      <c r="CE1098" s="178" t="s">
        <v>340</v>
      </c>
      <c r="CF1098" s="178" t="s">
        <v>341</v>
      </c>
      <c r="CG1098" s="212"/>
      <c r="CH1098" s="212"/>
      <c r="CI1098" s="212"/>
      <c r="CJ1098" s="212"/>
      <c r="CK1098" s="178"/>
      <c r="CL1098" s="212"/>
      <c r="CM1098" s="212"/>
      <c r="CN1098" s="212"/>
      <c r="CO1098" s="212"/>
      <c r="CP1098" s="212"/>
      <c r="CQ1098" s="212"/>
      <c r="CR1098" s="228" t="n">
        <f aca="false">C1098</f>
        <v>3</v>
      </c>
      <c r="CS1098" s="229" t="str">
        <f aca="false">D1098</f>
        <v>3l</v>
      </c>
      <c r="CT1098" s="170" t="str">
        <f aca="false">CONCATENATE(CD1098," strain ",CM1098," ",CL1098,", partial cds")</f>
        <v>Hepatitis E virus strain  , partial cds</v>
      </c>
    </row>
    <row r="1099" s="146" customFormat="true" ht="11.9" hidden="false" customHeight="true" outlineLevel="0" collapsed="false">
      <c r="A1099" s="208" t="s">
        <v>2707</v>
      </c>
      <c r="B1099" s="147" t="n">
        <v>3</v>
      </c>
      <c r="C1099" s="148" t="n">
        <v>3</v>
      </c>
      <c r="D1099" s="149" t="s">
        <v>2693</v>
      </c>
      <c r="E1099" s="150" t="s">
        <v>949</v>
      </c>
      <c r="F1099" s="210" t="s">
        <v>2481</v>
      </c>
      <c r="G1099" s="212"/>
      <c r="H1099" s="146" t="s">
        <v>423</v>
      </c>
      <c r="I1099" s="153" t="s">
        <v>424</v>
      </c>
      <c r="J1099" s="212" t="s">
        <v>425</v>
      </c>
      <c r="K1099" s="212"/>
      <c r="L1099" s="212"/>
      <c r="M1099" s="157" t="s">
        <v>348</v>
      </c>
      <c r="N1099" s="213"/>
      <c r="O1099" s="159" t="n">
        <v>2010</v>
      </c>
      <c r="P1099" s="212"/>
      <c r="Q1099" s="212"/>
      <c r="R1099" s="212"/>
      <c r="S1099" s="212"/>
      <c r="T1099" s="214" t="s">
        <v>353</v>
      </c>
      <c r="U1099" s="215"/>
      <c r="V1099" s="209"/>
      <c r="W1099" s="217"/>
      <c r="X1099" s="209"/>
      <c r="Y1099" s="209"/>
      <c r="Z1099" s="209"/>
      <c r="AA1099" s="216" t="s">
        <v>2693</v>
      </c>
      <c r="AB1099" s="217"/>
      <c r="AC1099" s="217"/>
      <c r="AD1099" s="209"/>
      <c r="AE1099" s="209"/>
      <c r="AF1099" s="209"/>
      <c r="AG1099" s="218" t="n">
        <v>768</v>
      </c>
      <c r="AH1099" s="164" t="n">
        <v>5749</v>
      </c>
      <c r="AI1099" s="164" t="n">
        <v>6516</v>
      </c>
      <c r="AJ1099" s="219" t="n">
        <f aca="false">SeqEnd-SeqBeg+1</f>
        <v>768</v>
      </c>
      <c r="AK1099" s="220" t="n">
        <f aca="false">AND( SeqBeg&lt;=Beg  , End &lt;=SeqEnd )</f>
        <v>0</v>
      </c>
      <c r="AL1099" s="212"/>
      <c r="AM1099" s="212"/>
      <c r="AN1099" s="221"/>
      <c r="AO1099" s="147" t="s">
        <v>103</v>
      </c>
      <c r="AP1099" s="147" t="s">
        <v>103</v>
      </c>
      <c r="AQ1099" s="147" t="s">
        <v>103</v>
      </c>
      <c r="AR1099" s="147" t="s">
        <v>103</v>
      </c>
      <c r="AS1099" s="147" t="s">
        <v>103</v>
      </c>
      <c r="AT1099" s="147" t="s">
        <v>103</v>
      </c>
      <c r="AV1099" s="212"/>
      <c r="AW1099" s="222" t="str">
        <f aca="false">HYPERLINK(CONCATENATE("http://www.ncbi.nlm.nih.gov/nuccore/",BM1099),BM1099)</f>
        <v>JX880196</v>
      </c>
      <c r="AX1099" s="219" t="str">
        <f aca="false">CONCATENATE(D1099,IF(I1099="","",CONCATENATE(".",I1099)),IF(K1099="","",CONCATENATE(".",K1099)),IF(M1099="","",CONCATENATE(".",M1099)),IF(R1099="","",CONCATENATE(".",R1099)),IF(U1099="","","(*)"))</f>
        <v>3l.URY.hum</v>
      </c>
      <c r="AY1099" s="170" t="str">
        <f aca="false">CONCATENATE(BM1099,".",BN1099)</f>
        <v>JX880196.He_Uy8</v>
      </c>
      <c r="AZ1099" s="171" t="str">
        <f aca="false">IF(AV1099="",IF(ISNUMBER(FIND(".",A1099)),LEFT(A1099,FIND(".",A1099)-1),A1099),AV1099)</f>
        <v>JX880196</v>
      </c>
      <c r="BA1099" s="171" t="str">
        <f aca="false">IF(ISNUMBER(FIND("-",AZ1099)),LEFT(AZ1099,FIND("-",AZ1099)-1),AZ1099)</f>
        <v>JX880196</v>
      </c>
      <c r="BB1099" s="170" t="str">
        <f aca="false"> MEGAname &amp; "="</f>
        <v>JX880196=</v>
      </c>
      <c r="BC1099" s="170" t="str">
        <f aca="false">Clear &amp; IF(span ,"Span","out")</f>
        <v>JX880196=out</v>
      </c>
      <c r="BD1099" s="170" t="str">
        <f aca="false">Clear &amp; IF(span, IF(B1099=".","Selected",B1099),"out")</f>
        <v>JX880196=out</v>
      </c>
      <c r="BE1099" s="170" t="str">
        <f aca="false">Clear &amp; Strain</f>
        <v>JX880196=He_Uy8</v>
      </c>
      <c r="BF1099" s="170" t="str">
        <f aca="false">CONCATENATE(A1099,"=",F1099,". ",AX1099,IF(AB1099="","",CONCATENATE(".",AB1099)))</f>
        <v>JX880196=He_Uy8. 3l.URY.hum</v>
      </c>
      <c r="BG1099" s="170" t="str">
        <f aca="false">CONCATENATE(A1099,"=",F1099,". ",AX1099)</f>
        <v>JX880196=He_Uy8. 3l.URY.hum</v>
      </c>
      <c r="BH1099" s="170" t="str">
        <f aca="false">CONCATENATE(A1099,"=",AX1099)</f>
        <v>JX880196=3l.URY.hum</v>
      </c>
      <c r="BI1099" s="170" t="str">
        <f aca="false">CONCATENATE(A1099,"=",ComForSubtype,D1099)</f>
        <v>JX880196=3l</v>
      </c>
      <c r="BJ1099" s="170" t="str">
        <f aca="false">CONCATENATE(A1099,"=",E1099)</f>
        <v>JX880196=3chi</v>
      </c>
      <c r="BK1099" s="170" t="str">
        <f aca="false">CONCATENATE(A1099,"=",C1099)</f>
        <v>JX880196=3</v>
      </c>
      <c r="BL1099" s="170" t="str">
        <f aca="false">CONCATENATE(D1099,"=")</f>
        <v>3l=</v>
      </c>
      <c r="BM1099" s="223" t="str">
        <f aca="false">IF(BA1099="XX","",BA1099)</f>
        <v>JX880196</v>
      </c>
      <c r="BN1099" s="224" t="str">
        <f aca="false">CONCATENATE(IF(F1099="","",F1099),IF(G1099="","",CONCATENATE(" / ",G1099)))</f>
        <v>He_Uy8</v>
      </c>
      <c r="BO1099" s="225" t="str">
        <f aca="false">AX1099</f>
        <v>3l.URY.hum</v>
      </c>
      <c r="BP1099" s="226" t="str">
        <f aca="false">IF(V1099="","",V1099)</f>
        <v/>
      </c>
      <c r="BQ1099" s="226" t="str">
        <f aca="false">IF(W1099="","",CONCATENATE(W1099,IF(LEFT(AO1099,1)="s","+","")))</f>
        <v/>
      </c>
      <c r="BR1099" s="226" t="str">
        <f aca="false">IF(X1099="","",CONCATENATE(X1099,IF(LEFT(AQ1099,1)="s","+","")))</f>
        <v/>
      </c>
      <c r="BS1099" s="226" t="str">
        <f aca="false">IF(Y1099="","",CONCATENATE(Y1099,IF(LEFT(AR1099,1)="s","+","")))</f>
        <v/>
      </c>
      <c r="BT1099" s="226" t="str">
        <f aca="false">IF(Z1099="","",CONCATENATE(Z1099,IF(LEFT(AS1099,1)="s","+","")))</f>
        <v/>
      </c>
      <c r="BU1099" s="227" t="str">
        <f aca="false">IF(AA1099="","",CONCATENATE(AA1099,IF(LEFT(AT1099,1)="s","+","")))</f>
        <v>3l</v>
      </c>
      <c r="BV1099" s="212"/>
      <c r="BW1099" s="177" t="s">
        <v>338</v>
      </c>
      <c r="BX1099" s="170" t="str">
        <f aca="false">IF(BW1099&lt;&gt;"",IF(ISNUMBER(FIND("=",BW1099)),LEFT(BW1099,FIND("=",BW1099)-1),BW1099),BW1099)</f>
        <v>xx</v>
      </c>
      <c r="BY1099" s="170" t="str">
        <f aca="false">IF(BW1099&lt;&gt;"",IF(ISNUMBER(FIND("=",BW1099)),RIGHT(BW1099,LEN(BW1099)-FIND("=",BW1099)),""),"")</f>
        <v>Non_select</v>
      </c>
      <c r="BZ1099" s="170" t="str">
        <f aca="false">IF(BX1099&lt;&gt;"",IF(ISNUMBER(FIND(".",BX1099)),LEFT(BX1099,FIND(".",BX1099)-1),BX1099),BX1099)</f>
        <v>xx</v>
      </c>
      <c r="CA1099" s="170" t="str">
        <f aca="false">IF(BX1099&lt;&gt;"",IF(ISNUMBER(FIND(".",BX1099)),RIGHT(BX1099,LEN(BX1099)-FIND(".",BX1099)),""),"")</f>
        <v/>
      </c>
      <c r="CB1099" s="212"/>
      <c r="CC1099" s="170" t="str">
        <f aca="false">A1099</f>
        <v>JX880196</v>
      </c>
      <c r="CD1099" s="178" t="s">
        <v>339</v>
      </c>
      <c r="CE1099" s="178" t="s">
        <v>340</v>
      </c>
      <c r="CF1099" s="178" t="s">
        <v>341</v>
      </c>
      <c r="CG1099" s="212"/>
      <c r="CH1099" s="212"/>
      <c r="CI1099" s="212"/>
      <c r="CJ1099" s="212"/>
      <c r="CK1099" s="178"/>
      <c r="CL1099" s="212"/>
      <c r="CM1099" s="212"/>
      <c r="CN1099" s="212"/>
      <c r="CO1099" s="212"/>
      <c r="CP1099" s="212"/>
      <c r="CQ1099" s="212"/>
      <c r="CR1099" s="228" t="n">
        <f aca="false">C1099</f>
        <v>3</v>
      </c>
      <c r="CS1099" s="229" t="str">
        <f aca="false">D1099</f>
        <v>3l</v>
      </c>
      <c r="CT1099" s="170" t="str">
        <f aca="false">CONCATENATE(CD1099," strain ",CM1099," ",CL1099,", partial cds")</f>
        <v>Hepatitis E virus strain  , partial cds</v>
      </c>
    </row>
    <row r="1100" s="146" customFormat="true" ht="11.9" hidden="false" customHeight="true" outlineLevel="0" collapsed="false">
      <c r="A1100" s="208" t="s">
        <v>2708</v>
      </c>
      <c r="B1100" s="147" t="n">
        <v>3</v>
      </c>
      <c r="C1100" s="148" t="n">
        <v>3</v>
      </c>
      <c r="D1100" s="149" t="s">
        <v>2693</v>
      </c>
      <c r="E1100" s="150" t="s">
        <v>949</v>
      </c>
      <c r="F1100" s="210" t="s">
        <v>2474</v>
      </c>
      <c r="G1100" s="212"/>
      <c r="H1100" s="146" t="s">
        <v>423</v>
      </c>
      <c r="I1100" s="153" t="s">
        <v>424</v>
      </c>
      <c r="J1100" s="212" t="s">
        <v>425</v>
      </c>
      <c r="K1100" s="212"/>
      <c r="L1100" s="212"/>
      <c r="M1100" s="157" t="s">
        <v>348</v>
      </c>
      <c r="N1100" s="213"/>
      <c r="O1100" s="159" t="n">
        <v>2010</v>
      </c>
      <c r="P1100" s="212"/>
      <c r="Q1100" s="212"/>
      <c r="R1100" s="212"/>
      <c r="S1100" s="212"/>
      <c r="T1100" s="214"/>
      <c r="U1100" s="215"/>
      <c r="V1100" s="209"/>
      <c r="W1100" s="217"/>
      <c r="X1100" s="212" t="s">
        <v>2709</v>
      </c>
      <c r="Y1100" s="209"/>
      <c r="Z1100" s="209"/>
      <c r="AA1100" s="216"/>
      <c r="AB1100" s="217"/>
      <c r="AC1100" s="217"/>
      <c r="AD1100" s="164" t="n">
        <v>572</v>
      </c>
      <c r="AE1100" s="209"/>
      <c r="AF1100" s="209"/>
      <c r="AG1100" s="218"/>
      <c r="AH1100" s="164" t="n">
        <v>2060</v>
      </c>
      <c r="AI1100" s="164" t="n">
        <v>2631</v>
      </c>
      <c r="AJ1100" s="219" t="n">
        <f aca="false">SeqEnd-SeqBeg+1</f>
        <v>572</v>
      </c>
      <c r="AK1100" s="220" t="n">
        <f aca="false">AND( SeqBeg&lt;=Beg  , End &lt;=SeqEnd )</f>
        <v>0</v>
      </c>
      <c r="AL1100" s="212" t="s">
        <v>2456</v>
      </c>
      <c r="AM1100" s="212"/>
      <c r="AN1100" s="221"/>
      <c r="AO1100" s="147" t="s">
        <v>103</v>
      </c>
      <c r="AP1100" s="147" t="s">
        <v>103</v>
      </c>
      <c r="AQ1100" s="147" t="s">
        <v>103</v>
      </c>
      <c r="AR1100" s="147" t="s">
        <v>103</v>
      </c>
      <c r="AS1100" s="147" t="s">
        <v>103</v>
      </c>
      <c r="AT1100" s="147" t="s">
        <v>103</v>
      </c>
      <c r="AV1100" s="212"/>
      <c r="AW1100" s="222" t="str">
        <f aca="false">HYPERLINK(CONCATENATE("http://www.ncbi.nlm.nih.gov/nuccore/",BM1100),BM1100)</f>
        <v>JX880208</v>
      </c>
      <c r="AX1100" s="219" t="str">
        <f aca="false">CONCATENATE(D1100,IF(I1100="","",CONCATENATE(".",I1100)),IF(K1100="","",CONCATENATE(".",K1100)),IF(M1100="","",CONCATENATE(".",M1100)),IF(R1100="","",CONCATENATE(".",R1100)),IF(U1100="","","(*)"))</f>
        <v>3l.URY.hum</v>
      </c>
      <c r="AY1100" s="170" t="str">
        <f aca="false">CONCATENATE(BM1100,".",BN1100)</f>
        <v>JX880208.He_Uy15</v>
      </c>
      <c r="AZ1100" s="171" t="str">
        <f aca="false">IF(AV1100="",IF(ISNUMBER(FIND(".",A1100)),LEFT(A1100,FIND(".",A1100)-1),A1100),AV1100)</f>
        <v>JX880208</v>
      </c>
      <c r="BA1100" s="171" t="str">
        <f aca="false">IF(ISNUMBER(FIND("-",AZ1100)),LEFT(AZ1100,FIND("-",AZ1100)-1),AZ1100)</f>
        <v>JX880208</v>
      </c>
      <c r="BB1100" s="170" t="str">
        <f aca="false"> MEGAname &amp; "="</f>
        <v>JX880208=</v>
      </c>
      <c r="BC1100" s="170" t="str">
        <f aca="false">Clear &amp; IF(span ,"Span","out")</f>
        <v>JX880208=out</v>
      </c>
      <c r="BD1100" s="170" t="str">
        <f aca="false">Clear &amp; IF(span, IF(B1100=".","Selected",B1100),"out")</f>
        <v>JX880208=out</v>
      </c>
      <c r="BE1100" s="170" t="str">
        <f aca="false">Clear &amp; Strain</f>
        <v>JX880208=He_Uy15</v>
      </c>
      <c r="BF1100" s="170" t="str">
        <f aca="false">CONCATENATE(A1100,"=",F1100,". ",AX1100,IF(AB1100="","",CONCATENATE(".",AB1100)))</f>
        <v>JX880208=He_Uy15. 3l.URY.hum</v>
      </c>
      <c r="BG1100" s="170" t="str">
        <f aca="false">CONCATENATE(A1100,"=",F1100,". ",AX1100)</f>
        <v>JX880208=He_Uy15. 3l.URY.hum</v>
      </c>
      <c r="BH1100" s="170" t="str">
        <f aca="false">CONCATENATE(A1100,"=",AX1100)</f>
        <v>JX880208=3l.URY.hum</v>
      </c>
      <c r="BI1100" s="170" t="str">
        <f aca="false">CONCATENATE(A1100,"=",ComForSubtype,D1100)</f>
        <v>JX880208=3l</v>
      </c>
      <c r="BJ1100" s="170" t="str">
        <f aca="false">CONCATENATE(A1100,"=",E1100)</f>
        <v>JX880208=3chi</v>
      </c>
      <c r="BK1100" s="170" t="str">
        <f aca="false">CONCATENATE(A1100,"=",C1100)</f>
        <v>JX880208=3</v>
      </c>
      <c r="BL1100" s="170" t="str">
        <f aca="false">CONCATENATE(D1100,"=")</f>
        <v>3l=</v>
      </c>
      <c r="BM1100" s="223" t="str">
        <f aca="false">IF(BA1100="XX","",BA1100)</f>
        <v>JX880208</v>
      </c>
      <c r="BN1100" s="224" t="str">
        <f aca="false">CONCATENATE(IF(F1100="","",F1100),IF(G1100="","",CONCATENATE(" / ",G1100)))</f>
        <v>He_Uy15</v>
      </c>
      <c r="BO1100" s="225" t="str">
        <f aca="false">AX1100</f>
        <v>3l.URY.hum</v>
      </c>
      <c r="BP1100" s="226" t="str">
        <f aca="false">IF(V1100="","",V1100)</f>
        <v/>
      </c>
      <c r="BQ1100" s="226" t="str">
        <f aca="false">IF(W1100="","",CONCATENATE(W1100,IF(LEFT(AO1100,1)="s","+","")))</f>
        <v/>
      </c>
      <c r="BR1100" s="226" t="str">
        <f aca="false">IF(X1100="","",CONCATENATE(X1100,IF(LEFT(AQ1100,1)="s","+","")))</f>
        <v>3hl?</v>
      </c>
      <c r="BS1100" s="226" t="str">
        <f aca="false">IF(Y1100="","",CONCATENATE(Y1100,IF(LEFT(AR1100,1)="s","+","")))</f>
        <v/>
      </c>
      <c r="BT1100" s="226" t="str">
        <f aca="false">IF(Z1100="","",CONCATENATE(Z1100,IF(LEFT(AS1100,1)="s","+","")))</f>
        <v/>
      </c>
      <c r="BU1100" s="227" t="str">
        <f aca="false">IF(AA1100="","",CONCATENATE(AA1100,IF(LEFT(AT1100,1)="s","+","")))</f>
        <v/>
      </c>
      <c r="BV1100" s="212"/>
      <c r="BW1100" s="177" t="s">
        <v>338</v>
      </c>
      <c r="BX1100" s="170" t="str">
        <f aca="false">IF(BW1100&lt;&gt;"",IF(ISNUMBER(FIND("=",BW1100)),LEFT(BW1100,FIND("=",BW1100)-1),BW1100),BW1100)</f>
        <v>xx</v>
      </c>
      <c r="BY1100" s="170" t="str">
        <f aca="false">IF(BW1100&lt;&gt;"",IF(ISNUMBER(FIND("=",BW1100)),RIGHT(BW1100,LEN(BW1100)-FIND("=",BW1100)),""),"")</f>
        <v>Non_select</v>
      </c>
      <c r="BZ1100" s="170" t="str">
        <f aca="false">IF(BX1100&lt;&gt;"",IF(ISNUMBER(FIND(".",BX1100)),LEFT(BX1100,FIND(".",BX1100)-1),BX1100),BX1100)</f>
        <v>xx</v>
      </c>
      <c r="CA1100" s="170" t="str">
        <f aca="false">IF(BX1100&lt;&gt;"",IF(ISNUMBER(FIND(".",BX1100)),RIGHT(BX1100,LEN(BX1100)-FIND(".",BX1100)),""),"")</f>
        <v/>
      </c>
      <c r="CB1100" s="212"/>
      <c r="CC1100" s="170" t="str">
        <f aca="false">A1100</f>
        <v>JX880208</v>
      </c>
      <c r="CD1100" s="178" t="s">
        <v>339</v>
      </c>
      <c r="CE1100" s="178" t="s">
        <v>340</v>
      </c>
      <c r="CF1100" s="178" t="s">
        <v>341</v>
      </c>
      <c r="CG1100" s="212"/>
      <c r="CH1100" s="212"/>
      <c r="CI1100" s="212"/>
      <c r="CJ1100" s="212"/>
      <c r="CK1100" s="178"/>
      <c r="CL1100" s="212"/>
      <c r="CM1100" s="212"/>
      <c r="CN1100" s="212"/>
      <c r="CO1100" s="212"/>
      <c r="CP1100" s="212"/>
      <c r="CQ1100" s="212"/>
      <c r="CR1100" s="228" t="n">
        <f aca="false">C1100</f>
        <v>3</v>
      </c>
      <c r="CS1100" s="229" t="str">
        <f aca="false">D1100</f>
        <v>3l</v>
      </c>
      <c r="CT1100" s="170" t="str">
        <f aca="false">CONCATENATE(CD1100," strain ",CM1100," ",CL1100,", partial cds")</f>
        <v>Hepatitis E virus strain  , partial cds</v>
      </c>
    </row>
    <row r="1101" s="146" customFormat="true" ht="11.9" hidden="false" customHeight="true" outlineLevel="0" collapsed="false">
      <c r="A1101" s="208" t="s">
        <v>2710</v>
      </c>
      <c r="B1101" s="147" t="n">
        <v>3</v>
      </c>
      <c r="C1101" s="148" t="n">
        <v>3</v>
      </c>
      <c r="D1101" s="149" t="s">
        <v>2693</v>
      </c>
      <c r="E1101" s="150" t="s">
        <v>949</v>
      </c>
      <c r="F1101" s="210" t="s">
        <v>2706</v>
      </c>
      <c r="G1101" s="212"/>
      <c r="H1101" s="146" t="s">
        <v>423</v>
      </c>
      <c r="I1101" s="153" t="s">
        <v>424</v>
      </c>
      <c r="J1101" s="212" t="s">
        <v>425</v>
      </c>
      <c r="K1101" s="212"/>
      <c r="L1101" s="212"/>
      <c r="M1101" s="157" t="s">
        <v>348</v>
      </c>
      <c r="N1101" s="213"/>
      <c r="O1101" s="159" t="n">
        <v>2010</v>
      </c>
      <c r="P1101" s="212"/>
      <c r="Q1101" s="212"/>
      <c r="R1101" s="212"/>
      <c r="S1101" s="212"/>
      <c r="T1101" s="214"/>
      <c r="U1101" s="215"/>
      <c r="V1101" s="209"/>
      <c r="W1101" s="217"/>
      <c r="X1101" s="212" t="s">
        <v>2709</v>
      </c>
      <c r="Y1101" s="209"/>
      <c r="Z1101" s="209"/>
      <c r="AA1101" s="216"/>
      <c r="AB1101" s="217"/>
      <c r="AC1101" s="217"/>
      <c r="AD1101" s="164" t="n">
        <v>572</v>
      </c>
      <c r="AE1101" s="209"/>
      <c r="AF1101" s="209"/>
      <c r="AG1101" s="218"/>
      <c r="AH1101" s="164" t="n">
        <v>2060</v>
      </c>
      <c r="AI1101" s="164" t="n">
        <v>2631</v>
      </c>
      <c r="AJ1101" s="219" t="n">
        <f aca="false">SeqEnd-SeqBeg+1</f>
        <v>572</v>
      </c>
      <c r="AK1101" s="220" t="n">
        <f aca="false">AND( SeqBeg&lt;=Beg  , End &lt;=SeqEnd )</f>
        <v>0</v>
      </c>
      <c r="AL1101" s="212" t="s">
        <v>2456</v>
      </c>
      <c r="AM1101" s="212"/>
      <c r="AN1101" s="221"/>
      <c r="AO1101" s="147" t="s">
        <v>103</v>
      </c>
      <c r="AP1101" s="147" t="s">
        <v>103</v>
      </c>
      <c r="AQ1101" s="147" t="s">
        <v>103</v>
      </c>
      <c r="AR1101" s="147" t="s">
        <v>103</v>
      </c>
      <c r="AS1101" s="147" t="s">
        <v>103</v>
      </c>
      <c r="AT1101" s="147" t="s">
        <v>103</v>
      </c>
      <c r="AV1101" s="212"/>
      <c r="AW1101" s="222" t="str">
        <f aca="false">HYPERLINK(CONCATENATE("http://www.ncbi.nlm.nih.gov/nuccore/",BM1101),BM1101)</f>
        <v>JX880209</v>
      </c>
      <c r="AX1101" s="219" t="str">
        <f aca="false">CONCATENATE(D1101,IF(I1101="","",CONCATENATE(".",I1101)),IF(K1101="","",CONCATENATE(".",K1101)),IF(M1101="","",CONCATENATE(".",M1101)),IF(R1101="","",CONCATENATE(".",R1101)),IF(U1101="","","(*)"))</f>
        <v>3l.URY.hum</v>
      </c>
      <c r="AY1101" s="170" t="str">
        <f aca="false">CONCATENATE(BM1101,".",BN1101)</f>
        <v>JX880209.He_Uy7</v>
      </c>
      <c r="AZ1101" s="171" t="str">
        <f aca="false">IF(AV1101="",IF(ISNUMBER(FIND(".",A1101)),LEFT(A1101,FIND(".",A1101)-1),A1101),AV1101)</f>
        <v>JX880209</v>
      </c>
      <c r="BA1101" s="171" t="str">
        <f aca="false">IF(ISNUMBER(FIND("-",AZ1101)),LEFT(AZ1101,FIND("-",AZ1101)-1),AZ1101)</f>
        <v>JX880209</v>
      </c>
      <c r="BB1101" s="170" t="str">
        <f aca="false"> MEGAname &amp; "="</f>
        <v>JX880209=</v>
      </c>
      <c r="BC1101" s="170" t="str">
        <f aca="false">Clear &amp; IF(span ,"Span","out")</f>
        <v>JX880209=out</v>
      </c>
      <c r="BD1101" s="170" t="str">
        <f aca="false">Clear &amp; IF(span, IF(B1101=".","Selected",B1101),"out")</f>
        <v>JX880209=out</v>
      </c>
      <c r="BE1101" s="170" t="str">
        <f aca="false">Clear &amp; Strain</f>
        <v>JX880209=He_Uy7</v>
      </c>
      <c r="BF1101" s="170" t="str">
        <f aca="false">CONCATENATE(A1101,"=",F1101,". ",AX1101,IF(AB1101="","",CONCATENATE(".",AB1101)))</f>
        <v>JX880209=He_Uy7. 3l.URY.hum</v>
      </c>
      <c r="BG1101" s="170" t="str">
        <f aca="false">CONCATENATE(A1101,"=",F1101,". ",AX1101)</f>
        <v>JX880209=He_Uy7. 3l.URY.hum</v>
      </c>
      <c r="BH1101" s="170" t="str">
        <f aca="false">CONCATENATE(A1101,"=",AX1101)</f>
        <v>JX880209=3l.URY.hum</v>
      </c>
      <c r="BI1101" s="170" t="str">
        <f aca="false">CONCATENATE(A1101,"=",ComForSubtype,D1101)</f>
        <v>JX880209=3l</v>
      </c>
      <c r="BJ1101" s="170" t="str">
        <f aca="false">CONCATENATE(A1101,"=",E1101)</f>
        <v>JX880209=3chi</v>
      </c>
      <c r="BK1101" s="170" t="str">
        <f aca="false">CONCATENATE(A1101,"=",C1101)</f>
        <v>JX880209=3</v>
      </c>
      <c r="BL1101" s="170" t="str">
        <f aca="false">CONCATENATE(D1101,"=")</f>
        <v>3l=</v>
      </c>
      <c r="BM1101" s="223" t="str">
        <f aca="false">IF(BA1101="XX","",BA1101)</f>
        <v>JX880209</v>
      </c>
      <c r="BN1101" s="224" t="str">
        <f aca="false">CONCATENATE(IF(F1101="","",F1101),IF(G1101="","",CONCATENATE(" / ",G1101)))</f>
        <v>He_Uy7</v>
      </c>
      <c r="BO1101" s="225" t="str">
        <f aca="false">AX1101</f>
        <v>3l.URY.hum</v>
      </c>
      <c r="BP1101" s="226" t="str">
        <f aca="false">IF(V1101="","",V1101)</f>
        <v/>
      </c>
      <c r="BQ1101" s="226" t="str">
        <f aca="false">IF(W1101="","",CONCATENATE(W1101,IF(LEFT(AO1101,1)="s","+","")))</f>
        <v/>
      </c>
      <c r="BR1101" s="226" t="str">
        <f aca="false">IF(X1101="","",CONCATENATE(X1101,IF(LEFT(AQ1101,1)="s","+","")))</f>
        <v>3hl?</v>
      </c>
      <c r="BS1101" s="226" t="str">
        <f aca="false">IF(Y1101="","",CONCATENATE(Y1101,IF(LEFT(AR1101,1)="s","+","")))</f>
        <v/>
      </c>
      <c r="BT1101" s="226" t="str">
        <f aca="false">IF(Z1101="","",CONCATENATE(Z1101,IF(LEFT(AS1101,1)="s","+","")))</f>
        <v/>
      </c>
      <c r="BU1101" s="227" t="str">
        <f aca="false">IF(AA1101="","",CONCATENATE(AA1101,IF(LEFT(AT1101,1)="s","+","")))</f>
        <v/>
      </c>
      <c r="BV1101" s="212"/>
      <c r="BW1101" s="177" t="s">
        <v>338</v>
      </c>
      <c r="BX1101" s="170" t="str">
        <f aca="false">IF(BW1101&lt;&gt;"",IF(ISNUMBER(FIND("=",BW1101)),LEFT(BW1101,FIND("=",BW1101)-1),BW1101),BW1101)</f>
        <v>xx</v>
      </c>
      <c r="BY1101" s="170" t="str">
        <f aca="false">IF(BW1101&lt;&gt;"",IF(ISNUMBER(FIND("=",BW1101)),RIGHT(BW1101,LEN(BW1101)-FIND("=",BW1101)),""),"")</f>
        <v>Non_select</v>
      </c>
      <c r="BZ1101" s="170" t="str">
        <f aca="false">IF(BX1101&lt;&gt;"",IF(ISNUMBER(FIND(".",BX1101)),LEFT(BX1101,FIND(".",BX1101)-1),BX1101),BX1101)</f>
        <v>xx</v>
      </c>
      <c r="CA1101" s="170" t="str">
        <f aca="false">IF(BX1101&lt;&gt;"",IF(ISNUMBER(FIND(".",BX1101)),RIGHT(BX1101,LEN(BX1101)-FIND(".",BX1101)),""),"")</f>
        <v/>
      </c>
      <c r="CB1101" s="212"/>
      <c r="CC1101" s="170" t="str">
        <f aca="false">A1101</f>
        <v>JX880209</v>
      </c>
      <c r="CD1101" s="178" t="s">
        <v>339</v>
      </c>
      <c r="CE1101" s="178" t="s">
        <v>340</v>
      </c>
      <c r="CF1101" s="178" t="s">
        <v>341</v>
      </c>
      <c r="CG1101" s="212"/>
      <c r="CH1101" s="212"/>
      <c r="CI1101" s="212"/>
      <c r="CJ1101" s="212"/>
      <c r="CK1101" s="178"/>
      <c r="CL1101" s="212"/>
      <c r="CM1101" s="212"/>
      <c r="CN1101" s="212"/>
      <c r="CO1101" s="212"/>
      <c r="CP1101" s="212"/>
      <c r="CQ1101" s="212"/>
      <c r="CR1101" s="228" t="n">
        <f aca="false">C1101</f>
        <v>3</v>
      </c>
      <c r="CS1101" s="229" t="str">
        <f aca="false">D1101</f>
        <v>3l</v>
      </c>
      <c r="CT1101" s="170" t="str">
        <f aca="false">CONCATENATE(CD1101," strain ",CM1101," ",CL1101,", partial cds")</f>
        <v>Hepatitis E virus strain  , partial cds</v>
      </c>
    </row>
    <row r="1102" s="146" customFormat="true" ht="11.9" hidden="false" customHeight="true" outlineLevel="0" collapsed="false">
      <c r="A1102" s="208" t="s">
        <v>2711</v>
      </c>
      <c r="B1102" s="147" t="n">
        <v>3</v>
      </c>
      <c r="C1102" s="148" t="n">
        <v>3</v>
      </c>
      <c r="D1102" s="149" t="s">
        <v>2693</v>
      </c>
      <c r="E1102" s="150" t="s">
        <v>949</v>
      </c>
      <c r="F1102" s="210" t="s">
        <v>2481</v>
      </c>
      <c r="G1102" s="212"/>
      <c r="H1102" s="146" t="s">
        <v>423</v>
      </c>
      <c r="I1102" s="153" t="s">
        <v>424</v>
      </c>
      <c r="J1102" s="212" t="s">
        <v>425</v>
      </c>
      <c r="K1102" s="212"/>
      <c r="L1102" s="212"/>
      <c r="M1102" s="157" t="s">
        <v>348</v>
      </c>
      <c r="N1102" s="213"/>
      <c r="O1102" s="159" t="n">
        <v>2010</v>
      </c>
      <c r="P1102" s="212"/>
      <c r="Q1102" s="212"/>
      <c r="R1102" s="212"/>
      <c r="S1102" s="212"/>
      <c r="T1102" s="214"/>
      <c r="U1102" s="215"/>
      <c r="V1102" s="209"/>
      <c r="W1102" s="217"/>
      <c r="X1102" s="212" t="s">
        <v>2709</v>
      </c>
      <c r="Y1102" s="209"/>
      <c r="Z1102" s="209"/>
      <c r="AA1102" s="216"/>
      <c r="AB1102" s="217"/>
      <c r="AC1102" s="217"/>
      <c r="AD1102" s="164" t="n">
        <v>572</v>
      </c>
      <c r="AE1102" s="209"/>
      <c r="AF1102" s="209"/>
      <c r="AG1102" s="218"/>
      <c r="AH1102" s="164" t="n">
        <v>2060</v>
      </c>
      <c r="AI1102" s="164" t="n">
        <v>2631</v>
      </c>
      <c r="AJ1102" s="219" t="n">
        <f aca="false">SeqEnd-SeqBeg+1</f>
        <v>572</v>
      </c>
      <c r="AK1102" s="220" t="n">
        <f aca="false">AND( SeqBeg&lt;=Beg  , End &lt;=SeqEnd )</f>
        <v>0</v>
      </c>
      <c r="AL1102" s="212" t="s">
        <v>2456</v>
      </c>
      <c r="AM1102" s="212"/>
      <c r="AN1102" s="221"/>
      <c r="AO1102" s="147" t="s">
        <v>103</v>
      </c>
      <c r="AP1102" s="147" t="s">
        <v>103</v>
      </c>
      <c r="AQ1102" s="147" t="s">
        <v>103</v>
      </c>
      <c r="AR1102" s="147" t="s">
        <v>103</v>
      </c>
      <c r="AS1102" s="147" t="s">
        <v>103</v>
      </c>
      <c r="AT1102" s="147" t="s">
        <v>103</v>
      </c>
      <c r="AV1102" s="212"/>
      <c r="AW1102" s="222" t="str">
        <f aca="false">HYPERLINK(CONCATENATE("http://www.ncbi.nlm.nih.gov/nuccore/",BM1102),BM1102)</f>
        <v>JX880210</v>
      </c>
      <c r="AX1102" s="219" t="str">
        <f aca="false">CONCATENATE(D1102,IF(I1102="","",CONCATENATE(".",I1102)),IF(K1102="","",CONCATENATE(".",K1102)),IF(M1102="","",CONCATENATE(".",M1102)),IF(R1102="","",CONCATENATE(".",R1102)),IF(U1102="","","(*)"))</f>
        <v>3l.URY.hum</v>
      </c>
      <c r="AY1102" s="170" t="str">
        <f aca="false">CONCATENATE(BM1102,".",BN1102)</f>
        <v>JX880210.He_Uy8</v>
      </c>
      <c r="AZ1102" s="171" t="str">
        <f aca="false">IF(AV1102="",IF(ISNUMBER(FIND(".",A1102)),LEFT(A1102,FIND(".",A1102)-1),A1102),AV1102)</f>
        <v>JX880210</v>
      </c>
      <c r="BA1102" s="171" t="str">
        <f aca="false">IF(ISNUMBER(FIND("-",AZ1102)),LEFT(AZ1102,FIND("-",AZ1102)-1),AZ1102)</f>
        <v>JX880210</v>
      </c>
      <c r="BB1102" s="170" t="str">
        <f aca="false"> MEGAname &amp; "="</f>
        <v>JX880210=</v>
      </c>
      <c r="BC1102" s="170" t="str">
        <f aca="false">Clear &amp; IF(span ,"Span","out")</f>
        <v>JX880210=out</v>
      </c>
      <c r="BD1102" s="170" t="str">
        <f aca="false">Clear &amp; IF(span, IF(B1102=".","Selected",B1102),"out")</f>
        <v>JX880210=out</v>
      </c>
      <c r="BE1102" s="170" t="str">
        <f aca="false">Clear &amp; Strain</f>
        <v>JX880210=He_Uy8</v>
      </c>
      <c r="BF1102" s="170" t="str">
        <f aca="false">CONCATENATE(A1102,"=",F1102,". ",AX1102,IF(AB1102="","",CONCATENATE(".",AB1102)))</f>
        <v>JX880210=He_Uy8. 3l.URY.hum</v>
      </c>
      <c r="BG1102" s="170" t="str">
        <f aca="false">CONCATENATE(A1102,"=",F1102,". ",AX1102)</f>
        <v>JX880210=He_Uy8. 3l.URY.hum</v>
      </c>
      <c r="BH1102" s="170" t="str">
        <f aca="false">CONCATENATE(A1102,"=",AX1102)</f>
        <v>JX880210=3l.URY.hum</v>
      </c>
      <c r="BI1102" s="170" t="str">
        <f aca="false">CONCATENATE(A1102,"=",ComForSubtype,D1102)</f>
        <v>JX880210=3l</v>
      </c>
      <c r="BJ1102" s="170" t="str">
        <f aca="false">CONCATENATE(A1102,"=",E1102)</f>
        <v>JX880210=3chi</v>
      </c>
      <c r="BK1102" s="170" t="str">
        <f aca="false">CONCATENATE(A1102,"=",C1102)</f>
        <v>JX880210=3</v>
      </c>
      <c r="BL1102" s="170" t="str">
        <f aca="false">CONCATENATE(D1102,"=")</f>
        <v>3l=</v>
      </c>
      <c r="BM1102" s="223" t="str">
        <f aca="false">IF(BA1102="XX","",BA1102)</f>
        <v>JX880210</v>
      </c>
      <c r="BN1102" s="224" t="str">
        <f aca="false">CONCATENATE(IF(F1102="","",F1102),IF(G1102="","",CONCATENATE(" / ",G1102)))</f>
        <v>He_Uy8</v>
      </c>
      <c r="BO1102" s="225" t="str">
        <f aca="false">AX1102</f>
        <v>3l.URY.hum</v>
      </c>
      <c r="BP1102" s="226" t="str">
        <f aca="false">IF(V1102="","",V1102)</f>
        <v/>
      </c>
      <c r="BQ1102" s="226" t="str">
        <f aca="false">IF(W1102="","",CONCATENATE(W1102,IF(LEFT(AO1102,1)="s","+","")))</f>
        <v/>
      </c>
      <c r="BR1102" s="226" t="str">
        <f aca="false">IF(X1102="","",CONCATENATE(X1102,IF(LEFT(AQ1102,1)="s","+","")))</f>
        <v>3hl?</v>
      </c>
      <c r="BS1102" s="226" t="str">
        <f aca="false">IF(Y1102="","",CONCATENATE(Y1102,IF(LEFT(AR1102,1)="s","+","")))</f>
        <v/>
      </c>
      <c r="BT1102" s="226" t="str">
        <f aca="false">IF(Z1102="","",CONCATENATE(Z1102,IF(LEFT(AS1102,1)="s","+","")))</f>
        <v/>
      </c>
      <c r="BU1102" s="227" t="str">
        <f aca="false">IF(AA1102="","",CONCATENATE(AA1102,IF(LEFT(AT1102,1)="s","+","")))</f>
        <v/>
      </c>
      <c r="BV1102" s="212"/>
      <c r="BW1102" s="177" t="s">
        <v>338</v>
      </c>
      <c r="BX1102" s="170" t="str">
        <f aca="false">IF(BW1102&lt;&gt;"",IF(ISNUMBER(FIND("=",BW1102)),LEFT(BW1102,FIND("=",BW1102)-1),BW1102),BW1102)</f>
        <v>xx</v>
      </c>
      <c r="BY1102" s="170" t="str">
        <f aca="false">IF(BW1102&lt;&gt;"",IF(ISNUMBER(FIND("=",BW1102)),RIGHT(BW1102,LEN(BW1102)-FIND("=",BW1102)),""),"")</f>
        <v>Non_select</v>
      </c>
      <c r="BZ1102" s="170" t="str">
        <f aca="false">IF(BX1102&lt;&gt;"",IF(ISNUMBER(FIND(".",BX1102)),LEFT(BX1102,FIND(".",BX1102)-1),BX1102),BX1102)</f>
        <v>xx</v>
      </c>
      <c r="CA1102" s="170" t="str">
        <f aca="false">IF(BX1102&lt;&gt;"",IF(ISNUMBER(FIND(".",BX1102)),RIGHT(BX1102,LEN(BX1102)-FIND(".",BX1102)),""),"")</f>
        <v/>
      </c>
      <c r="CB1102" s="212"/>
      <c r="CC1102" s="170" t="str">
        <f aca="false">A1102</f>
        <v>JX880210</v>
      </c>
      <c r="CD1102" s="178" t="s">
        <v>339</v>
      </c>
      <c r="CE1102" s="178" t="s">
        <v>340</v>
      </c>
      <c r="CF1102" s="178" t="s">
        <v>341</v>
      </c>
      <c r="CG1102" s="212"/>
      <c r="CH1102" s="212"/>
      <c r="CI1102" s="212"/>
      <c r="CJ1102" s="212"/>
      <c r="CK1102" s="178"/>
      <c r="CL1102" s="212"/>
      <c r="CM1102" s="212"/>
      <c r="CN1102" s="212"/>
      <c r="CO1102" s="212"/>
      <c r="CP1102" s="212"/>
      <c r="CQ1102" s="212"/>
      <c r="CR1102" s="228" t="n">
        <f aca="false">C1102</f>
        <v>3</v>
      </c>
      <c r="CS1102" s="229" t="str">
        <f aca="false">D1102</f>
        <v>3l</v>
      </c>
      <c r="CT1102" s="170" t="str">
        <f aca="false">CONCATENATE(CD1102," strain ",CM1102," ",CL1102,", partial cds")</f>
        <v>Hepatitis E virus strain  , partial cds</v>
      </c>
    </row>
    <row r="1103" s="146" customFormat="true" ht="11.9" hidden="false" customHeight="true" outlineLevel="0" collapsed="false">
      <c r="A1103" s="208" t="s">
        <v>2712</v>
      </c>
      <c r="B1103" s="147" t="n">
        <v>3</v>
      </c>
      <c r="C1103" s="148" t="n">
        <v>3</v>
      </c>
      <c r="D1103" s="149" t="s">
        <v>2693</v>
      </c>
      <c r="E1103" s="150" t="s">
        <v>949</v>
      </c>
      <c r="F1103" s="210" t="s">
        <v>2472</v>
      </c>
      <c r="G1103" s="212"/>
      <c r="H1103" s="146" t="s">
        <v>423</v>
      </c>
      <c r="I1103" s="153" t="s">
        <v>424</v>
      </c>
      <c r="J1103" s="212" t="s">
        <v>425</v>
      </c>
      <c r="K1103" s="212"/>
      <c r="L1103" s="212"/>
      <c r="M1103" s="157" t="s">
        <v>348</v>
      </c>
      <c r="N1103" s="213"/>
      <c r="O1103" s="159" t="n">
        <v>2010</v>
      </c>
      <c r="P1103" s="212"/>
      <c r="Q1103" s="212"/>
      <c r="R1103" s="212"/>
      <c r="S1103" s="212"/>
      <c r="T1103" s="214"/>
      <c r="U1103" s="215"/>
      <c r="V1103" s="209"/>
      <c r="W1103" s="217"/>
      <c r="X1103" s="212" t="s">
        <v>2709</v>
      </c>
      <c r="Y1103" s="209"/>
      <c r="Z1103" s="209"/>
      <c r="AA1103" s="216"/>
      <c r="AB1103" s="217"/>
      <c r="AC1103" s="217"/>
      <c r="AD1103" s="164" t="n">
        <v>571</v>
      </c>
      <c r="AE1103" s="209"/>
      <c r="AF1103" s="209"/>
      <c r="AG1103" s="218"/>
      <c r="AH1103" s="164" t="n">
        <v>2060</v>
      </c>
      <c r="AI1103" s="164" t="n">
        <v>2630</v>
      </c>
      <c r="AJ1103" s="219" t="n">
        <f aca="false">SeqEnd-SeqBeg+1</f>
        <v>571</v>
      </c>
      <c r="AK1103" s="220" t="n">
        <f aca="false">AND( SeqBeg&lt;=Beg  , End &lt;=SeqEnd )</f>
        <v>0</v>
      </c>
      <c r="AL1103" s="212" t="s">
        <v>2456</v>
      </c>
      <c r="AM1103" s="212"/>
      <c r="AN1103" s="221"/>
      <c r="AO1103" s="147" t="s">
        <v>103</v>
      </c>
      <c r="AP1103" s="147" t="s">
        <v>103</v>
      </c>
      <c r="AQ1103" s="147" t="s">
        <v>103</v>
      </c>
      <c r="AR1103" s="147" t="s">
        <v>103</v>
      </c>
      <c r="AS1103" s="147" t="s">
        <v>103</v>
      </c>
      <c r="AT1103" s="147" t="s">
        <v>103</v>
      </c>
      <c r="AV1103" s="212"/>
      <c r="AW1103" s="222" t="str">
        <f aca="false">HYPERLINK(CONCATENATE("http://www.ncbi.nlm.nih.gov/nuccore/",BM1103),BM1103)</f>
        <v>JX880207</v>
      </c>
      <c r="AX1103" s="219" t="str">
        <f aca="false">CONCATENATE(D1103,IF(I1103="","",CONCATENATE(".",I1103)),IF(K1103="","",CONCATENATE(".",K1103)),IF(M1103="","",CONCATENATE(".",M1103)),IF(R1103="","",CONCATENATE(".",R1103)),IF(U1103="","","(*)"))</f>
        <v>3l.URY.hum</v>
      </c>
      <c r="AY1103" s="170" t="str">
        <f aca="false">CONCATENATE(BM1103,".",BN1103)</f>
        <v>JX880207.He_Uy11</v>
      </c>
      <c r="AZ1103" s="171" t="str">
        <f aca="false">IF(AV1103="",IF(ISNUMBER(FIND(".",A1103)),LEFT(A1103,FIND(".",A1103)-1),A1103),AV1103)</f>
        <v>JX880207</v>
      </c>
      <c r="BA1103" s="171" t="str">
        <f aca="false">IF(ISNUMBER(FIND("-",AZ1103)),LEFT(AZ1103,FIND("-",AZ1103)-1),AZ1103)</f>
        <v>JX880207</v>
      </c>
      <c r="BB1103" s="170" t="str">
        <f aca="false"> MEGAname &amp; "="</f>
        <v>JX880207=</v>
      </c>
      <c r="BC1103" s="170" t="str">
        <f aca="false">Clear &amp; IF(span ,"Span","out")</f>
        <v>JX880207=out</v>
      </c>
      <c r="BD1103" s="170" t="str">
        <f aca="false">Clear &amp; IF(span, IF(B1103=".","Selected",B1103),"out")</f>
        <v>JX880207=out</v>
      </c>
      <c r="BE1103" s="170" t="str">
        <f aca="false">Clear &amp; Strain</f>
        <v>JX880207=He_Uy11</v>
      </c>
      <c r="BF1103" s="170" t="str">
        <f aca="false">CONCATENATE(A1103,"=",F1103,". ",AX1103,IF(AB1103="","",CONCATENATE(".",AB1103)))</f>
        <v>JX880207=He_Uy11. 3l.URY.hum</v>
      </c>
      <c r="BG1103" s="170" t="str">
        <f aca="false">CONCATENATE(A1103,"=",F1103,". ",AX1103)</f>
        <v>JX880207=He_Uy11. 3l.URY.hum</v>
      </c>
      <c r="BH1103" s="170" t="str">
        <f aca="false">CONCATENATE(A1103,"=",AX1103)</f>
        <v>JX880207=3l.URY.hum</v>
      </c>
      <c r="BI1103" s="170" t="str">
        <f aca="false">CONCATENATE(A1103,"=",ComForSubtype,D1103)</f>
        <v>JX880207=3l</v>
      </c>
      <c r="BJ1103" s="170" t="str">
        <f aca="false">CONCATENATE(A1103,"=",E1103)</f>
        <v>JX880207=3chi</v>
      </c>
      <c r="BK1103" s="170" t="str">
        <f aca="false">CONCATENATE(A1103,"=",C1103)</f>
        <v>JX880207=3</v>
      </c>
      <c r="BL1103" s="170" t="str">
        <f aca="false">CONCATENATE(D1103,"=")</f>
        <v>3l=</v>
      </c>
      <c r="BM1103" s="223" t="str">
        <f aca="false">IF(BA1103="XX","",BA1103)</f>
        <v>JX880207</v>
      </c>
      <c r="BN1103" s="224" t="str">
        <f aca="false">CONCATENATE(IF(F1103="","",F1103),IF(G1103="","",CONCATENATE(" / ",G1103)))</f>
        <v>He_Uy11</v>
      </c>
      <c r="BO1103" s="225" t="str">
        <f aca="false">AX1103</f>
        <v>3l.URY.hum</v>
      </c>
      <c r="BP1103" s="226" t="str">
        <f aca="false">IF(V1103="","",V1103)</f>
        <v/>
      </c>
      <c r="BQ1103" s="226" t="str">
        <f aca="false">IF(W1103="","",CONCATENATE(W1103,IF(LEFT(AO1103,1)="s","+","")))</f>
        <v/>
      </c>
      <c r="BR1103" s="226" t="str">
        <f aca="false">IF(X1103="","",CONCATENATE(X1103,IF(LEFT(AQ1103,1)="s","+","")))</f>
        <v>3hl?</v>
      </c>
      <c r="BS1103" s="226" t="str">
        <f aca="false">IF(Y1103="","",CONCATENATE(Y1103,IF(LEFT(AR1103,1)="s","+","")))</f>
        <v/>
      </c>
      <c r="BT1103" s="226" t="str">
        <f aca="false">IF(Z1103="","",CONCATENATE(Z1103,IF(LEFT(AS1103,1)="s","+","")))</f>
        <v/>
      </c>
      <c r="BU1103" s="227" t="str">
        <f aca="false">IF(AA1103="","",CONCATENATE(AA1103,IF(LEFT(AT1103,1)="s","+","")))</f>
        <v/>
      </c>
      <c r="BV1103" s="212"/>
      <c r="BW1103" s="177" t="s">
        <v>338</v>
      </c>
      <c r="BX1103" s="170" t="str">
        <f aca="false">IF(BW1103&lt;&gt;"",IF(ISNUMBER(FIND("=",BW1103)),LEFT(BW1103,FIND("=",BW1103)-1),BW1103),BW1103)</f>
        <v>xx</v>
      </c>
      <c r="BY1103" s="170" t="str">
        <f aca="false">IF(BW1103&lt;&gt;"",IF(ISNUMBER(FIND("=",BW1103)),RIGHT(BW1103,LEN(BW1103)-FIND("=",BW1103)),""),"")</f>
        <v>Non_select</v>
      </c>
      <c r="BZ1103" s="170" t="str">
        <f aca="false">IF(BX1103&lt;&gt;"",IF(ISNUMBER(FIND(".",BX1103)),LEFT(BX1103,FIND(".",BX1103)-1),BX1103),BX1103)</f>
        <v>xx</v>
      </c>
      <c r="CA1103" s="170" t="str">
        <f aca="false">IF(BX1103&lt;&gt;"",IF(ISNUMBER(FIND(".",BX1103)),RIGHT(BX1103,LEN(BX1103)-FIND(".",BX1103)),""),"")</f>
        <v/>
      </c>
      <c r="CB1103" s="212"/>
      <c r="CC1103" s="170" t="str">
        <f aca="false">A1103</f>
        <v>JX880207</v>
      </c>
      <c r="CD1103" s="178" t="s">
        <v>339</v>
      </c>
      <c r="CE1103" s="178" t="s">
        <v>340</v>
      </c>
      <c r="CF1103" s="178" t="s">
        <v>341</v>
      </c>
      <c r="CG1103" s="212"/>
      <c r="CH1103" s="212"/>
      <c r="CI1103" s="212"/>
      <c r="CJ1103" s="212"/>
      <c r="CK1103" s="178"/>
      <c r="CL1103" s="212"/>
      <c r="CM1103" s="212"/>
      <c r="CN1103" s="212"/>
      <c r="CO1103" s="212"/>
      <c r="CP1103" s="212"/>
      <c r="CQ1103" s="212"/>
      <c r="CR1103" s="228" t="n">
        <f aca="false">C1103</f>
        <v>3</v>
      </c>
      <c r="CS1103" s="229" t="str">
        <f aca="false">D1103</f>
        <v>3l</v>
      </c>
      <c r="CT1103" s="170" t="str">
        <f aca="false">CONCATENATE(CD1103," strain ",CM1103," ",CL1103,", partial cds")</f>
        <v>Hepatitis E virus strain  , partial cds</v>
      </c>
    </row>
    <row r="1104" s="146" customFormat="true" ht="11.9" hidden="false" customHeight="true" outlineLevel="0" collapsed="false">
      <c r="A1104" s="208" t="s">
        <v>2713</v>
      </c>
      <c r="B1104" s="147" t="n">
        <v>3</v>
      </c>
      <c r="C1104" s="148" t="n">
        <v>3</v>
      </c>
      <c r="D1104" s="149" t="s">
        <v>2693</v>
      </c>
      <c r="E1104" s="150" t="s">
        <v>949</v>
      </c>
      <c r="F1104" s="210" t="s">
        <v>2478</v>
      </c>
      <c r="G1104" s="212"/>
      <c r="H1104" s="146" t="s">
        <v>423</v>
      </c>
      <c r="I1104" s="153" t="s">
        <v>424</v>
      </c>
      <c r="J1104" s="212" t="s">
        <v>425</v>
      </c>
      <c r="K1104" s="212"/>
      <c r="L1104" s="212"/>
      <c r="M1104" s="157" t="s">
        <v>348</v>
      </c>
      <c r="N1104" s="213"/>
      <c r="O1104" s="159" t="n">
        <v>2010</v>
      </c>
      <c r="P1104" s="212"/>
      <c r="Q1104" s="212"/>
      <c r="R1104" s="212"/>
      <c r="S1104" s="212"/>
      <c r="T1104" s="214"/>
      <c r="U1104" s="215"/>
      <c r="V1104" s="209"/>
      <c r="W1104" s="217"/>
      <c r="X1104" s="212" t="s">
        <v>2709</v>
      </c>
      <c r="Y1104" s="209"/>
      <c r="Z1104" s="209"/>
      <c r="AA1104" s="216"/>
      <c r="AB1104" s="217"/>
      <c r="AC1104" s="217"/>
      <c r="AD1104" s="164" t="n">
        <v>571</v>
      </c>
      <c r="AE1104" s="209"/>
      <c r="AF1104" s="209"/>
      <c r="AG1104" s="218"/>
      <c r="AH1104" s="164" t="n">
        <v>2060</v>
      </c>
      <c r="AI1104" s="164" t="n">
        <v>2630</v>
      </c>
      <c r="AJ1104" s="219" t="n">
        <f aca="false">SeqEnd-SeqBeg+1</f>
        <v>571</v>
      </c>
      <c r="AK1104" s="220" t="n">
        <f aca="false">AND( SeqBeg&lt;=Beg  , End &lt;=SeqEnd )</f>
        <v>0</v>
      </c>
      <c r="AL1104" s="212" t="s">
        <v>2456</v>
      </c>
      <c r="AM1104" s="212"/>
      <c r="AN1104" s="221"/>
      <c r="AO1104" s="147" t="s">
        <v>103</v>
      </c>
      <c r="AP1104" s="147" t="s">
        <v>103</v>
      </c>
      <c r="AQ1104" s="147" t="s">
        <v>103</v>
      </c>
      <c r="AR1104" s="147" t="s">
        <v>103</v>
      </c>
      <c r="AS1104" s="147" t="s">
        <v>103</v>
      </c>
      <c r="AT1104" s="147" t="s">
        <v>103</v>
      </c>
      <c r="AV1104" s="212"/>
      <c r="AW1104" s="222" t="str">
        <f aca="false">HYPERLINK(CONCATENATE("http://www.ncbi.nlm.nih.gov/nuccore/",BM1104),BM1104)</f>
        <v>JX880205</v>
      </c>
      <c r="AX1104" s="219" t="str">
        <f aca="false">CONCATENATE(D1104,IF(I1104="","",CONCATENATE(".",I1104)),IF(K1104="","",CONCATENATE(".",K1104)),IF(M1104="","",CONCATENATE(".",M1104)),IF(R1104="","",CONCATENATE(".",R1104)),IF(U1104="","","(*)"))</f>
        <v>3l.URY.hum</v>
      </c>
      <c r="AY1104" s="170" t="str">
        <f aca="false">CONCATENATE(BM1104,".",BN1104)</f>
        <v>JX880205.He_Uy4</v>
      </c>
      <c r="AZ1104" s="171" t="str">
        <f aca="false">IF(AV1104="",IF(ISNUMBER(FIND(".",A1104)),LEFT(A1104,FIND(".",A1104)-1),A1104),AV1104)</f>
        <v>JX880205</v>
      </c>
      <c r="BA1104" s="171" t="str">
        <f aca="false">IF(ISNUMBER(FIND("-",AZ1104)),LEFT(AZ1104,FIND("-",AZ1104)-1),AZ1104)</f>
        <v>JX880205</v>
      </c>
      <c r="BB1104" s="170" t="str">
        <f aca="false"> MEGAname &amp; "="</f>
        <v>JX880205=</v>
      </c>
      <c r="BC1104" s="170" t="str">
        <f aca="false">Clear &amp; IF(span ,"Span","out")</f>
        <v>JX880205=out</v>
      </c>
      <c r="BD1104" s="170" t="str">
        <f aca="false">Clear &amp; IF(span, IF(B1104=".","Selected",B1104),"out")</f>
        <v>JX880205=out</v>
      </c>
      <c r="BE1104" s="170" t="str">
        <f aca="false">Clear &amp; Strain</f>
        <v>JX880205=He_Uy4</v>
      </c>
      <c r="BF1104" s="170" t="str">
        <f aca="false">CONCATENATE(A1104,"=",F1104,". ",AX1104,IF(AB1104="","",CONCATENATE(".",AB1104)))</f>
        <v>JX880205=He_Uy4. 3l.URY.hum</v>
      </c>
      <c r="BG1104" s="170" t="str">
        <f aca="false">CONCATENATE(A1104,"=",F1104,". ",AX1104)</f>
        <v>JX880205=He_Uy4. 3l.URY.hum</v>
      </c>
      <c r="BH1104" s="170" t="str">
        <f aca="false">CONCATENATE(A1104,"=",AX1104)</f>
        <v>JX880205=3l.URY.hum</v>
      </c>
      <c r="BI1104" s="170" t="str">
        <f aca="false">CONCATENATE(A1104,"=",ComForSubtype,D1104)</f>
        <v>JX880205=3l</v>
      </c>
      <c r="BJ1104" s="170" t="str">
        <f aca="false">CONCATENATE(A1104,"=",E1104)</f>
        <v>JX880205=3chi</v>
      </c>
      <c r="BK1104" s="170" t="str">
        <f aca="false">CONCATENATE(A1104,"=",C1104)</f>
        <v>JX880205=3</v>
      </c>
      <c r="BL1104" s="170" t="str">
        <f aca="false">CONCATENATE(D1104,"=")</f>
        <v>3l=</v>
      </c>
      <c r="BM1104" s="223" t="str">
        <f aca="false">IF(BA1104="XX","",BA1104)</f>
        <v>JX880205</v>
      </c>
      <c r="BN1104" s="224" t="str">
        <f aca="false">CONCATENATE(IF(F1104="","",F1104),IF(G1104="","",CONCATENATE(" / ",G1104)))</f>
        <v>He_Uy4</v>
      </c>
      <c r="BO1104" s="225" t="str">
        <f aca="false">AX1104</f>
        <v>3l.URY.hum</v>
      </c>
      <c r="BP1104" s="226" t="str">
        <f aca="false">IF(V1104="","",V1104)</f>
        <v/>
      </c>
      <c r="BQ1104" s="226" t="str">
        <f aca="false">IF(W1104="","",CONCATENATE(W1104,IF(LEFT(AO1104,1)="s","+","")))</f>
        <v/>
      </c>
      <c r="BR1104" s="226" t="str">
        <f aca="false">IF(X1104="","",CONCATENATE(X1104,IF(LEFT(AQ1104,1)="s","+","")))</f>
        <v>3hl?</v>
      </c>
      <c r="BS1104" s="226" t="str">
        <f aca="false">IF(Y1104="","",CONCATENATE(Y1104,IF(LEFT(AR1104,1)="s","+","")))</f>
        <v/>
      </c>
      <c r="BT1104" s="226" t="str">
        <f aca="false">IF(Z1104="","",CONCATENATE(Z1104,IF(LEFT(AS1104,1)="s","+","")))</f>
        <v/>
      </c>
      <c r="BU1104" s="227" t="str">
        <f aca="false">IF(AA1104="","",CONCATENATE(AA1104,IF(LEFT(AT1104,1)="s","+","")))</f>
        <v/>
      </c>
      <c r="BV1104" s="212"/>
      <c r="BW1104" s="177" t="s">
        <v>338</v>
      </c>
      <c r="BX1104" s="170" t="str">
        <f aca="false">IF(BW1104&lt;&gt;"",IF(ISNUMBER(FIND("=",BW1104)),LEFT(BW1104,FIND("=",BW1104)-1),BW1104),BW1104)</f>
        <v>xx</v>
      </c>
      <c r="BY1104" s="170" t="str">
        <f aca="false">IF(BW1104&lt;&gt;"",IF(ISNUMBER(FIND("=",BW1104)),RIGHT(BW1104,LEN(BW1104)-FIND("=",BW1104)),""),"")</f>
        <v>Non_select</v>
      </c>
      <c r="BZ1104" s="170" t="str">
        <f aca="false">IF(BX1104&lt;&gt;"",IF(ISNUMBER(FIND(".",BX1104)),LEFT(BX1104,FIND(".",BX1104)-1),BX1104),BX1104)</f>
        <v>xx</v>
      </c>
      <c r="CA1104" s="170" t="str">
        <f aca="false">IF(BX1104&lt;&gt;"",IF(ISNUMBER(FIND(".",BX1104)),RIGHT(BX1104,LEN(BX1104)-FIND(".",BX1104)),""),"")</f>
        <v/>
      </c>
      <c r="CB1104" s="212"/>
      <c r="CC1104" s="170" t="str">
        <f aca="false">A1104</f>
        <v>JX880205</v>
      </c>
      <c r="CD1104" s="178" t="s">
        <v>339</v>
      </c>
      <c r="CE1104" s="178" t="s">
        <v>340</v>
      </c>
      <c r="CF1104" s="178" t="s">
        <v>341</v>
      </c>
      <c r="CG1104" s="212"/>
      <c r="CH1104" s="212"/>
      <c r="CI1104" s="212"/>
      <c r="CJ1104" s="212"/>
      <c r="CK1104" s="178"/>
      <c r="CL1104" s="212"/>
      <c r="CM1104" s="212"/>
      <c r="CN1104" s="212"/>
      <c r="CO1104" s="212"/>
      <c r="CP1104" s="212"/>
      <c r="CQ1104" s="212"/>
      <c r="CR1104" s="228" t="n">
        <f aca="false">C1104</f>
        <v>3</v>
      </c>
      <c r="CS1104" s="229" t="str">
        <f aca="false">D1104</f>
        <v>3l</v>
      </c>
      <c r="CT1104" s="170" t="str">
        <f aca="false">CONCATENATE(CD1104," strain ",CM1104," ",CL1104,", partial cds")</f>
        <v>Hepatitis E virus strain  , partial cds</v>
      </c>
    </row>
    <row r="1105" s="146" customFormat="true" ht="11.9" hidden="false" customHeight="true" outlineLevel="0" collapsed="false">
      <c r="A1105" s="208" t="s">
        <v>2714</v>
      </c>
      <c r="B1105" s="147" t="n">
        <v>3</v>
      </c>
      <c r="C1105" s="148" t="n">
        <v>3</v>
      </c>
      <c r="D1105" s="149" t="s">
        <v>2693</v>
      </c>
      <c r="E1105" s="150" t="s">
        <v>949</v>
      </c>
      <c r="F1105" s="210" t="s">
        <v>2476</v>
      </c>
      <c r="G1105" s="212"/>
      <c r="H1105" s="146" t="s">
        <v>423</v>
      </c>
      <c r="I1105" s="153" t="s">
        <v>424</v>
      </c>
      <c r="J1105" s="212" t="s">
        <v>425</v>
      </c>
      <c r="K1105" s="212"/>
      <c r="L1105" s="212"/>
      <c r="M1105" s="157" t="s">
        <v>348</v>
      </c>
      <c r="N1105" s="213"/>
      <c r="O1105" s="159" t="n">
        <v>2010</v>
      </c>
      <c r="P1105" s="212"/>
      <c r="Q1105" s="212"/>
      <c r="R1105" s="212"/>
      <c r="S1105" s="212"/>
      <c r="T1105" s="214"/>
      <c r="U1105" s="215"/>
      <c r="V1105" s="209"/>
      <c r="W1105" s="217"/>
      <c r="X1105" s="212" t="s">
        <v>2709</v>
      </c>
      <c r="Y1105" s="209"/>
      <c r="Z1105" s="209"/>
      <c r="AA1105" s="216"/>
      <c r="AB1105" s="217"/>
      <c r="AC1105" s="217"/>
      <c r="AD1105" s="164" t="n">
        <v>570</v>
      </c>
      <c r="AE1105" s="209"/>
      <c r="AF1105" s="209"/>
      <c r="AG1105" s="218"/>
      <c r="AH1105" s="164" t="n">
        <v>2060</v>
      </c>
      <c r="AI1105" s="164" t="n">
        <v>2629</v>
      </c>
      <c r="AJ1105" s="219" t="n">
        <f aca="false">SeqEnd-SeqBeg+1</f>
        <v>570</v>
      </c>
      <c r="AK1105" s="220" t="n">
        <f aca="false">AND( SeqBeg&lt;=Beg  , End &lt;=SeqEnd )</f>
        <v>0</v>
      </c>
      <c r="AL1105" s="212" t="s">
        <v>2456</v>
      </c>
      <c r="AM1105" s="212"/>
      <c r="AN1105" s="221"/>
      <c r="AO1105" s="147" t="s">
        <v>103</v>
      </c>
      <c r="AP1105" s="147" t="s">
        <v>103</v>
      </c>
      <c r="AQ1105" s="147" t="s">
        <v>103</v>
      </c>
      <c r="AR1105" s="147" t="s">
        <v>103</v>
      </c>
      <c r="AS1105" s="147" t="s">
        <v>103</v>
      </c>
      <c r="AT1105" s="147" t="s">
        <v>103</v>
      </c>
      <c r="AV1105" s="212"/>
      <c r="AW1105" s="222" t="str">
        <f aca="false">HYPERLINK(CONCATENATE("http://www.ncbi.nlm.nih.gov/nuccore/",BM1105),BM1105)</f>
        <v>JX880204</v>
      </c>
      <c r="AX1105" s="219" t="str">
        <f aca="false">CONCATENATE(D1105,IF(I1105="","",CONCATENATE(".",I1105)),IF(K1105="","",CONCATENATE(".",K1105)),IF(M1105="","",CONCATENATE(".",M1105)),IF(R1105="","",CONCATENATE(".",R1105)),IF(U1105="","","(*)"))</f>
        <v>3l.URY.hum</v>
      </c>
      <c r="AY1105" s="170" t="str">
        <f aca="false">CONCATENATE(BM1105,".",BN1105)</f>
        <v>JX880204.He_Uy3</v>
      </c>
      <c r="AZ1105" s="171" t="str">
        <f aca="false">IF(AV1105="",IF(ISNUMBER(FIND(".",A1105)),LEFT(A1105,FIND(".",A1105)-1),A1105),AV1105)</f>
        <v>JX880204</v>
      </c>
      <c r="BA1105" s="171" t="str">
        <f aca="false">IF(ISNUMBER(FIND("-",AZ1105)),LEFT(AZ1105,FIND("-",AZ1105)-1),AZ1105)</f>
        <v>JX880204</v>
      </c>
      <c r="BB1105" s="170" t="str">
        <f aca="false"> MEGAname &amp; "="</f>
        <v>JX880204=</v>
      </c>
      <c r="BC1105" s="170" t="str">
        <f aca="false">Clear &amp; IF(span ,"Span","out")</f>
        <v>JX880204=out</v>
      </c>
      <c r="BD1105" s="170" t="str">
        <f aca="false">Clear &amp; IF(span, IF(B1105=".","Selected",B1105),"out")</f>
        <v>JX880204=out</v>
      </c>
      <c r="BE1105" s="170" t="str">
        <f aca="false">Clear &amp; Strain</f>
        <v>JX880204=He_Uy3</v>
      </c>
      <c r="BF1105" s="170" t="str">
        <f aca="false">CONCATENATE(A1105,"=",F1105,". ",AX1105,IF(AB1105="","",CONCATENATE(".",AB1105)))</f>
        <v>JX880204=He_Uy3. 3l.URY.hum</v>
      </c>
      <c r="BG1105" s="170" t="str">
        <f aca="false">CONCATENATE(A1105,"=",F1105,". ",AX1105)</f>
        <v>JX880204=He_Uy3. 3l.URY.hum</v>
      </c>
      <c r="BH1105" s="170" t="str">
        <f aca="false">CONCATENATE(A1105,"=",AX1105)</f>
        <v>JX880204=3l.URY.hum</v>
      </c>
      <c r="BI1105" s="170" t="str">
        <f aca="false">CONCATENATE(A1105,"=",ComForSubtype,D1105)</f>
        <v>JX880204=3l</v>
      </c>
      <c r="BJ1105" s="170" t="str">
        <f aca="false">CONCATENATE(A1105,"=",E1105)</f>
        <v>JX880204=3chi</v>
      </c>
      <c r="BK1105" s="170" t="str">
        <f aca="false">CONCATENATE(A1105,"=",C1105)</f>
        <v>JX880204=3</v>
      </c>
      <c r="BL1105" s="170" t="str">
        <f aca="false">CONCATENATE(D1105,"=")</f>
        <v>3l=</v>
      </c>
      <c r="BM1105" s="223" t="str">
        <f aca="false">IF(BA1105="XX","",BA1105)</f>
        <v>JX880204</v>
      </c>
      <c r="BN1105" s="224" t="str">
        <f aca="false">CONCATENATE(IF(F1105="","",F1105),IF(G1105="","",CONCATENATE(" / ",G1105)))</f>
        <v>He_Uy3</v>
      </c>
      <c r="BO1105" s="225" t="str">
        <f aca="false">AX1105</f>
        <v>3l.URY.hum</v>
      </c>
      <c r="BP1105" s="226" t="str">
        <f aca="false">IF(V1105="","",V1105)</f>
        <v/>
      </c>
      <c r="BQ1105" s="226" t="str">
        <f aca="false">IF(W1105="","",CONCATENATE(W1105,IF(LEFT(AO1105,1)="s","+","")))</f>
        <v/>
      </c>
      <c r="BR1105" s="226" t="str">
        <f aca="false">IF(X1105="","",CONCATENATE(X1105,IF(LEFT(AQ1105,1)="s","+","")))</f>
        <v>3hl?</v>
      </c>
      <c r="BS1105" s="226" t="str">
        <f aca="false">IF(Y1105="","",CONCATENATE(Y1105,IF(LEFT(AR1105,1)="s","+","")))</f>
        <v/>
      </c>
      <c r="BT1105" s="226" t="str">
        <f aca="false">IF(Z1105="","",CONCATENATE(Z1105,IF(LEFT(AS1105,1)="s","+","")))</f>
        <v/>
      </c>
      <c r="BU1105" s="227" t="str">
        <f aca="false">IF(AA1105="","",CONCATENATE(AA1105,IF(LEFT(AT1105,1)="s","+","")))</f>
        <v/>
      </c>
      <c r="BV1105" s="212"/>
      <c r="BW1105" s="177" t="s">
        <v>338</v>
      </c>
      <c r="BX1105" s="170" t="str">
        <f aca="false">IF(BW1105&lt;&gt;"",IF(ISNUMBER(FIND("=",BW1105)),LEFT(BW1105,FIND("=",BW1105)-1),BW1105),BW1105)</f>
        <v>xx</v>
      </c>
      <c r="BY1105" s="170" t="str">
        <f aca="false">IF(BW1105&lt;&gt;"",IF(ISNUMBER(FIND("=",BW1105)),RIGHT(BW1105,LEN(BW1105)-FIND("=",BW1105)),""),"")</f>
        <v>Non_select</v>
      </c>
      <c r="BZ1105" s="170" t="str">
        <f aca="false">IF(BX1105&lt;&gt;"",IF(ISNUMBER(FIND(".",BX1105)),LEFT(BX1105,FIND(".",BX1105)-1),BX1105),BX1105)</f>
        <v>xx</v>
      </c>
      <c r="CA1105" s="170" t="str">
        <f aca="false">IF(BX1105&lt;&gt;"",IF(ISNUMBER(FIND(".",BX1105)),RIGHT(BX1105,LEN(BX1105)-FIND(".",BX1105)),""),"")</f>
        <v/>
      </c>
      <c r="CB1105" s="212"/>
      <c r="CC1105" s="170" t="str">
        <f aca="false">A1105</f>
        <v>JX880204</v>
      </c>
      <c r="CD1105" s="178" t="s">
        <v>339</v>
      </c>
      <c r="CE1105" s="178" t="s">
        <v>340</v>
      </c>
      <c r="CF1105" s="178" t="s">
        <v>341</v>
      </c>
      <c r="CG1105" s="212"/>
      <c r="CH1105" s="212"/>
      <c r="CI1105" s="212"/>
      <c r="CJ1105" s="212"/>
      <c r="CK1105" s="178"/>
      <c r="CL1105" s="212"/>
      <c r="CM1105" s="212"/>
      <c r="CN1105" s="212"/>
      <c r="CO1105" s="212"/>
      <c r="CP1105" s="212"/>
      <c r="CQ1105" s="212"/>
      <c r="CR1105" s="228" t="n">
        <f aca="false">C1105</f>
        <v>3</v>
      </c>
      <c r="CS1105" s="229" t="str">
        <f aca="false">D1105</f>
        <v>3l</v>
      </c>
      <c r="CT1105" s="170" t="str">
        <f aca="false">CONCATENATE(CD1105," strain ",CM1105," ",CL1105,", partial cds")</f>
        <v>Hepatitis E virus strain  , partial cds</v>
      </c>
    </row>
    <row r="1106" s="146" customFormat="true" ht="11.9" hidden="false" customHeight="true" outlineLevel="0" collapsed="false">
      <c r="A1106" s="208" t="s">
        <v>2715</v>
      </c>
      <c r="B1106" s="147" t="n">
        <v>3</v>
      </c>
      <c r="C1106" s="148" t="n">
        <v>3</v>
      </c>
      <c r="D1106" s="149" t="s">
        <v>2693</v>
      </c>
      <c r="E1106" s="150" t="s">
        <v>949</v>
      </c>
      <c r="F1106" s="210" t="s">
        <v>2470</v>
      </c>
      <c r="G1106" s="212"/>
      <c r="H1106" s="146" t="s">
        <v>423</v>
      </c>
      <c r="I1106" s="153" t="s">
        <v>424</v>
      </c>
      <c r="J1106" s="212" t="s">
        <v>425</v>
      </c>
      <c r="K1106" s="212"/>
      <c r="L1106" s="212"/>
      <c r="M1106" s="157" t="s">
        <v>348</v>
      </c>
      <c r="N1106" s="213"/>
      <c r="O1106" s="159" t="n">
        <v>2010</v>
      </c>
      <c r="P1106" s="212"/>
      <c r="Q1106" s="212"/>
      <c r="R1106" s="212"/>
      <c r="S1106" s="212"/>
      <c r="T1106" s="214"/>
      <c r="U1106" s="215"/>
      <c r="V1106" s="209"/>
      <c r="W1106" s="217"/>
      <c r="X1106" s="212" t="s">
        <v>2709</v>
      </c>
      <c r="Y1106" s="209"/>
      <c r="Z1106" s="209"/>
      <c r="AA1106" s="216"/>
      <c r="AB1106" s="217"/>
      <c r="AC1106" s="217"/>
      <c r="AD1106" s="164" t="n">
        <v>567</v>
      </c>
      <c r="AE1106" s="209"/>
      <c r="AF1106" s="209"/>
      <c r="AG1106" s="218"/>
      <c r="AH1106" s="164" t="n">
        <v>2060</v>
      </c>
      <c r="AI1106" s="164" t="n">
        <v>2626</v>
      </c>
      <c r="AJ1106" s="219" t="n">
        <f aca="false">SeqEnd-SeqBeg+1</f>
        <v>567</v>
      </c>
      <c r="AK1106" s="220" t="n">
        <f aca="false">AND( SeqBeg&lt;=Beg  , End &lt;=SeqEnd )</f>
        <v>0</v>
      </c>
      <c r="AL1106" s="212" t="s">
        <v>2456</v>
      </c>
      <c r="AM1106" s="212"/>
      <c r="AN1106" s="221"/>
      <c r="AO1106" s="147" t="s">
        <v>103</v>
      </c>
      <c r="AP1106" s="147" t="s">
        <v>103</v>
      </c>
      <c r="AQ1106" s="147" t="s">
        <v>103</v>
      </c>
      <c r="AR1106" s="147" t="s">
        <v>103</v>
      </c>
      <c r="AS1106" s="147" t="s">
        <v>103</v>
      </c>
      <c r="AT1106" s="147" t="s">
        <v>103</v>
      </c>
      <c r="AV1106" s="212"/>
      <c r="AW1106" s="222" t="str">
        <f aca="false">HYPERLINK(CONCATENATE("http://www.ncbi.nlm.nih.gov/nuccore/",BM1106),BM1106)</f>
        <v>JX880206</v>
      </c>
      <c r="AX1106" s="219" t="str">
        <f aca="false">CONCATENATE(D1106,IF(I1106="","",CONCATENATE(".",I1106)),IF(K1106="","",CONCATENATE(".",K1106)),IF(M1106="","",CONCATENATE(".",M1106)),IF(R1106="","",CONCATENATE(".",R1106)),IF(U1106="","","(*)"))</f>
        <v>3l.URY.hum</v>
      </c>
      <c r="AY1106" s="170" t="str">
        <f aca="false">CONCATENATE(BM1106,".",BN1106)</f>
        <v>JX880206.He_Uy10</v>
      </c>
      <c r="AZ1106" s="171" t="str">
        <f aca="false">IF(AV1106="",IF(ISNUMBER(FIND(".",A1106)),LEFT(A1106,FIND(".",A1106)-1),A1106),AV1106)</f>
        <v>JX880206</v>
      </c>
      <c r="BA1106" s="171" t="str">
        <f aca="false">IF(ISNUMBER(FIND("-",AZ1106)),LEFT(AZ1106,FIND("-",AZ1106)-1),AZ1106)</f>
        <v>JX880206</v>
      </c>
      <c r="BB1106" s="170" t="str">
        <f aca="false"> MEGAname &amp; "="</f>
        <v>JX880206=</v>
      </c>
      <c r="BC1106" s="170" t="str">
        <f aca="false">Clear &amp; IF(span ,"Span","out")</f>
        <v>JX880206=out</v>
      </c>
      <c r="BD1106" s="170" t="str">
        <f aca="false">Clear &amp; IF(span, IF(B1106=".","Selected",B1106),"out")</f>
        <v>JX880206=out</v>
      </c>
      <c r="BE1106" s="170" t="str">
        <f aca="false">Clear &amp; Strain</f>
        <v>JX880206=He_Uy10</v>
      </c>
      <c r="BF1106" s="170" t="str">
        <f aca="false">CONCATENATE(A1106,"=",F1106,". ",AX1106,IF(AB1106="","",CONCATENATE(".",AB1106)))</f>
        <v>JX880206=He_Uy10. 3l.URY.hum</v>
      </c>
      <c r="BG1106" s="170" t="str">
        <f aca="false">CONCATENATE(A1106,"=",F1106,". ",AX1106)</f>
        <v>JX880206=He_Uy10. 3l.URY.hum</v>
      </c>
      <c r="BH1106" s="170" t="str">
        <f aca="false">CONCATENATE(A1106,"=",AX1106)</f>
        <v>JX880206=3l.URY.hum</v>
      </c>
      <c r="BI1106" s="170" t="str">
        <f aca="false">CONCATENATE(A1106,"=",ComForSubtype,D1106)</f>
        <v>JX880206=3l</v>
      </c>
      <c r="BJ1106" s="170" t="str">
        <f aca="false">CONCATENATE(A1106,"=",E1106)</f>
        <v>JX880206=3chi</v>
      </c>
      <c r="BK1106" s="170" t="str">
        <f aca="false">CONCATENATE(A1106,"=",C1106)</f>
        <v>JX880206=3</v>
      </c>
      <c r="BL1106" s="170" t="str">
        <f aca="false">CONCATENATE(D1106,"=")</f>
        <v>3l=</v>
      </c>
      <c r="BM1106" s="223" t="str">
        <f aca="false">IF(BA1106="XX","",BA1106)</f>
        <v>JX880206</v>
      </c>
      <c r="BN1106" s="224" t="str">
        <f aca="false">CONCATENATE(IF(F1106="","",F1106),IF(G1106="","",CONCATENATE(" / ",G1106)))</f>
        <v>He_Uy10</v>
      </c>
      <c r="BO1106" s="225" t="str">
        <f aca="false">AX1106</f>
        <v>3l.URY.hum</v>
      </c>
      <c r="BP1106" s="226" t="str">
        <f aca="false">IF(V1106="","",V1106)</f>
        <v/>
      </c>
      <c r="BQ1106" s="226" t="str">
        <f aca="false">IF(W1106="","",CONCATENATE(W1106,IF(LEFT(AO1106,1)="s","+","")))</f>
        <v/>
      </c>
      <c r="BR1106" s="226" t="str">
        <f aca="false">IF(X1106="","",CONCATENATE(X1106,IF(LEFT(AQ1106,1)="s","+","")))</f>
        <v>3hl?</v>
      </c>
      <c r="BS1106" s="226" t="str">
        <f aca="false">IF(Y1106="","",CONCATENATE(Y1106,IF(LEFT(AR1106,1)="s","+","")))</f>
        <v/>
      </c>
      <c r="BT1106" s="226" t="str">
        <f aca="false">IF(Z1106="","",CONCATENATE(Z1106,IF(LEFT(AS1106,1)="s","+","")))</f>
        <v/>
      </c>
      <c r="BU1106" s="227" t="str">
        <f aca="false">IF(AA1106="","",CONCATENATE(AA1106,IF(LEFT(AT1106,1)="s","+","")))</f>
        <v/>
      </c>
      <c r="BV1106" s="212"/>
      <c r="BW1106" s="177" t="s">
        <v>338</v>
      </c>
      <c r="BX1106" s="170" t="str">
        <f aca="false">IF(BW1106&lt;&gt;"",IF(ISNUMBER(FIND("=",BW1106)),LEFT(BW1106,FIND("=",BW1106)-1),BW1106),BW1106)</f>
        <v>xx</v>
      </c>
      <c r="BY1106" s="170" t="str">
        <f aca="false">IF(BW1106&lt;&gt;"",IF(ISNUMBER(FIND("=",BW1106)),RIGHT(BW1106,LEN(BW1106)-FIND("=",BW1106)),""),"")</f>
        <v>Non_select</v>
      </c>
      <c r="BZ1106" s="170" t="str">
        <f aca="false">IF(BX1106&lt;&gt;"",IF(ISNUMBER(FIND(".",BX1106)),LEFT(BX1106,FIND(".",BX1106)-1),BX1106),BX1106)</f>
        <v>xx</v>
      </c>
      <c r="CA1106" s="170" t="str">
        <f aca="false">IF(BX1106&lt;&gt;"",IF(ISNUMBER(FIND(".",BX1106)),RIGHT(BX1106,LEN(BX1106)-FIND(".",BX1106)),""),"")</f>
        <v/>
      </c>
      <c r="CB1106" s="212"/>
      <c r="CC1106" s="170" t="str">
        <f aca="false">A1106</f>
        <v>JX880206</v>
      </c>
      <c r="CD1106" s="178" t="s">
        <v>339</v>
      </c>
      <c r="CE1106" s="178" t="s">
        <v>340</v>
      </c>
      <c r="CF1106" s="178" t="s">
        <v>341</v>
      </c>
      <c r="CG1106" s="212"/>
      <c r="CH1106" s="212"/>
      <c r="CI1106" s="212"/>
      <c r="CJ1106" s="212"/>
      <c r="CK1106" s="178"/>
      <c r="CL1106" s="212"/>
      <c r="CM1106" s="212"/>
      <c r="CN1106" s="212"/>
      <c r="CO1106" s="212"/>
      <c r="CP1106" s="212"/>
      <c r="CQ1106" s="212"/>
      <c r="CR1106" s="228" t="n">
        <f aca="false">C1106</f>
        <v>3</v>
      </c>
      <c r="CS1106" s="229" t="str">
        <f aca="false">D1106</f>
        <v>3l</v>
      </c>
      <c r="CT1106" s="170" t="str">
        <f aca="false">CONCATENATE(CD1106," strain ",CM1106," ",CL1106,", partial cds")</f>
        <v>Hepatitis E virus strain  , partial cds</v>
      </c>
    </row>
    <row r="1107" s="146" customFormat="true" ht="11.9" hidden="false" customHeight="true" outlineLevel="0" collapsed="false">
      <c r="A1107" s="208" t="s">
        <v>2716</v>
      </c>
      <c r="B1107" s="147" t="n">
        <v>3</v>
      </c>
      <c r="C1107" s="148" t="n">
        <v>3</v>
      </c>
      <c r="D1107" s="149" t="s">
        <v>2693</v>
      </c>
      <c r="E1107" s="150" t="s">
        <v>949</v>
      </c>
      <c r="F1107" s="210" t="s">
        <v>2476</v>
      </c>
      <c r="G1107" s="212"/>
      <c r="H1107" s="146" t="s">
        <v>423</v>
      </c>
      <c r="I1107" s="153" t="s">
        <v>424</v>
      </c>
      <c r="J1107" s="212" t="s">
        <v>425</v>
      </c>
      <c r="K1107" s="212"/>
      <c r="L1107" s="212"/>
      <c r="M1107" s="157" t="s">
        <v>348</v>
      </c>
      <c r="N1107" s="213"/>
      <c r="O1107" s="159" t="n">
        <v>2010</v>
      </c>
      <c r="P1107" s="212"/>
      <c r="Q1107" s="212"/>
      <c r="R1107" s="212"/>
      <c r="S1107" s="212"/>
      <c r="T1107" s="214"/>
      <c r="U1107" s="215"/>
      <c r="V1107" s="209"/>
      <c r="W1107" s="217"/>
      <c r="X1107" s="209"/>
      <c r="Y1107" s="149" t="s">
        <v>2717</v>
      </c>
      <c r="Z1107" s="209"/>
      <c r="AA1107" s="216"/>
      <c r="AB1107" s="217"/>
      <c r="AC1107" s="217"/>
      <c r="AD1107" s="209"/>
      <c r="AE1107" s="164" t="n">
        <v>297</v>
      </c>
      <c r="AF1107" s="209"/>
      <c r="AG1107" s="218"/>
      <c r="AH1107" s="164" t="n">
        <v>4507</v>
      </c>
      <c r="AI1107" s="164" t="n">
        <v>4806</v>
      </c>
      <c r="AJ1107" s="219" t="n">
        <f aca="false">SeqEnd-SeqBeg+1</f>
        <v>300</v>
      </c>
      <c r="AK1107" s="220" t="n">
        <f aca="false">AND( SeqBeg&lt;=Beg  , End &lt;=SeqEnd )</f>
        <v>0</v>
      </c>
      <c r="AL1107" s="212"/>
      <c r="AM1107" s="212"/>
      <c r="AN1107" s="221"/>
      <c r="AO1107" s="147" t="s">
        <v>103</v>
      </c>
      <c r="AP1107" s="147" t="s">
        <v>103</v>
      </c>
      <c r="AQ1107" s="147" t="s">
        <v>103</v>
      </c>
      <c r="AR1107" s="147" t="s">
        <v>103</v>
      </c>
      <c r="AS1107" s="147" t="s">
        <v>103</v>
      </c>
      <c r="AT1107" s="147" t="s">
        <v>103</v>
      </c>
      <c r="AV1107" s="212"/>
      <c r="AW1107" s="222" t="str">
        <f aca="false">HYPERLINK(CONCATENATE("http://www.ncbi.nlm.nih.gov/nuccore/",BM1107),BM1107)</f>
        <v>KF679999</v>
      </c>
      <c r="AX1107" s="219" t="str">
        <f aca="false">CONCATENATE(D1107,IF(I1107="","",CONCATENATE(".",I1107)),IF(K1107="","",CONCATENATE(".",K1107)),IF(M1107="","",CONCATENATE(".",M1107)),IF(R1107="","",CONCATENATE(".",R1107)),IF(U1107="","","(*)"))</f>
        <v>3l.URY.hum</v>
      </c>
      <c r="AY1107" s="170" t="str">
        <f aca="false">CONCATENATE(BM1107,".",BN1107)</f>
        <v>KF679999.He_Uy3</v>
      </c>
      <c r="AZ1107" s="171" t="str">
        <f aca="false">IF(AV1107="",IF(ISNUMBER(FIND(".",A1107)),LEFT(A1107,FIND(".",A1107)-1),A1107),AV1107)</f>
        <v>KF679999</v>
      </c>
      <c r="BA1107" s="171" t="str">
        <f aca="false">IF(ISNUMBER(FIND("-",AZ1107)),LEFT(AZ1107,FIND("-",AZ1107)-1),AZ1107)</f>
        <v>KF679999</v>
      </c>
      <c r="BB1107" s="170" t="str">
        <f aca="false"> MEGAname &amp; "="</f>
        <v>KF679999=</v>
      </c>
      <c r="BC1107" s="170" t="str">
        <f aca="false">Clear &amp; IF(span ,"Span","out")</f>
        <v>KF679999=out</v>
      </c>
      <c r="BD1107" s="170" t="str">
        <f aca="false">Clear &amp; IF(span, IF(B1107=".","Selected",B1107),"out")</f>
        <v>KF679999=out</v>
      </c>
      <c r="BE1107" s="170" t="str">
        <f aca="false">Clear &amp; Strain</f>
        <v>KF679999=He_Uy3</v>
      </c>
      <c r="BF1107" s="170" t="str">
        <f aca="false">CONCATENATE(A1107,"=",F1107,". ",AX1107,IF(AB1107="","",CONCATENATE(".",AB1107)))</f>
        <v>KF679999=He_Uy3. 3l.URY.hum</v>
      </c>
      <c r="BG1107" s="170" t="str">
        <f aca="false">CONCATENATE(A1107,"=",F1107,". ",AX1107)</f>
        <v>KF679999=He_Uy3. 3l.URY.hum</v>
      </c>
      <c r="BH1107" s="170" t="str">
        <f aca="false">CONCATENATE(A1107,"=",AX1107)</f>
        <v>KF679999=3l.URY.hum</v>
      </c>
      <c r="BI1107" s="170" t="str">
        <f aca="false">CONCATENATE(A1107,"=",ComForSubtype,D1107)</f>
        <v>KF679999=3l</v>
      </c>
      <c r="BJ1107" s="170" t="str">
        <f aca="false">CONCATENATE(A1107,"=",E1107)</f>
        <v>KF679999=3chi</v>
      </c>
      <c r="BK1107" s="170" t="str">
        <f aca="false">CONCATENATE(A1107,"=",C1107)</f>
        <v>KF679999=3</v>
      </c>
      <c r="BL1107" s="170" t="str">
        <f aca="false">CONCATENATE(D1107,"=")</f>
        <v>3l=</v>
      </c>
      <c r="BM1107" s="223" t="str">
        <f aca="false">IF(BA1107="XX","",BA1107)</f>
        <v>KF679999</v>
      </c>
      <c r="BN1107" s="224" t="str">
        <f aca="false">CONCATENATE(IF(F1107="","",F1107),IF(G1107="","",CONCATENATE(" / ",G1107)))</f>
        <v>He_Uy3</v>
      </c>
      <c r="BO1107" s="225" t="str">
        <f aca="false">AX1107</f>
        <v>3l.URY.hum</v>
      </c>
      <c r="BP1107" s="226" t="str">
        <f aca="false">IF(V1107="","",V1107)</f>
        <v/>
      </c>
      <c r="BQ1107" s="226" t="str">
        <f aca="false">IF(W1107="","",CONCATENATE(W1107,IF(LEFT(AO1107,1)="s","+","")))</f>
        <v/>
      </c>
      <c r="BR1107" s="226" t="str">
        <f aca="false">IF(X1107="","",CONCATENATE(X1107,IF(LEFT(AQ1107,1)="s","+","")))</f>
        <v/>
      </c>
      <c r="BS1107" s="226" t="str">
        <f aca="false">IF(Y1107="","",CONCATENATE(Y1107,IF(LEFT(AR1107,1)="s","+","")))</f>
        <v>3l?</v>
      </c>
      <c r="BT1107" s="226" t="str">
        <f aca="false">IF(Z1107="","",CONCATENATE(Z1107,IF(LEFT(AS1107,1)="s","+","")))</f>
        <v/>
      </c>
      <c r="BU1107" s="227" t="str">
        <f aca="false">IF(AA1107="","",CONCATENATE(AA1107,IF(LEFT(AT1107,1)="s","+","")))</f>
        <v/>
      </c>
      <c r="BV1107" s="212"/>
      <c r="BW1107" s="177" t="s">
        <v>338</v>
      </c>
      <c r="BX1107" s="170" t="str">
        <f aca="false">IF(BW1107&lt;&gt;"",IF(ISNUMBER(FIND("=",BW1107)),LEFT(BW1107,FIND("=",BW1107)-1),BW1107),BW1107)</f>
        <v>xx</v>
      </c>
      <c r="BY1107" s="170" t="str">
        <f aca="false">IF(BW1107&lt;&gt;"",IF(ISNUMBER(FIND("=",BW1107)),RIGHT(BW1107,LEN(BW1107)-FIND("=",BW1107)),""),"")</f>
        <v>Non_select</v>
      </c>
      <c r="BZ1107" s="170" t="str">
        <f aca="false">IF(BX1107&lt;&gt;"",IF(ISNUMBER(FIND(".",BX1107)),LEFT(BX1107,FIND(".",BX1107)-1),BX1107),BX1107)</f>
        <v>xx</v>
      </c>
      <c r="CA1107" s="170" t="str">
        <f aca="false">IF(BX1107&lt;&gt;"",IF(ISNUMBER(FIND(".",BX1107)),RIGHT(BX1107,LEN(BX1107)-FIND(".",BX1107)),""),"")</f>
        <v/>
      </c>
      <c r="CB1107" s="212"/>
      <c r="CC1107" s="170" t="str">
        <f aca="false">A1107</f>
        <v>KF679999</v>
      </c>
      <c r="CD1107" s="178" t="s">
        <v>339</v>
      </c>
      <c r="CE1107" s="178" t="s">
        <v>340</v>
      </c>
      <c r="CF1107" s="178" t="s">
        <v>341</v>
      </c>
      <c r="CG1107" s="212"/>
      <c r="CH1107" s="212"/>
      <c r="CI1107" s="212"/>
      <c r="CJ1107" s="212"/>
      <c r="CK1107" s="178"/>
      <c r="CL1107" s="212"/>
      <c r="CM1107" s="212"/>
      <c r="CN1107" s="212"/>
      <c r="CO1107" s="212"/>
      <c r="CP1107" s="212"/>
      <c r="CQ1107" s="212"/>
      <c r="CR1107" s="228" t="n">
        <f aca="false">C1107</f>
        <v>3</v>
      </c>
      <c r="CS1107" s="229" t="str">
        <f aca="false">D1107</f>
        <v>3l</v>
      </c>
      <c r="CT1107" s="170" t="str">
        <f aca="false">CONCATENATE(CD1107," strain ",CM1107," ",CL1107,", partial cds")</f>
        <v>Hepatitis E virus strain  , partial cds</v>
      </c>
    </row>
    <row r="1108" s="146" customFormat="true" ht="11.9" hidden="false" customHeight="true" outlineLevel="0" collapsed="false">
      <c r="A1108" s="208" t="s">
        <v>2718</v>
      </c>
      <c r="B1108" s="147" t="n">
        <v>3</v>
      </c>
      <c r="C1108" s="148" t="n">
        <v>3</v>
      </c>
      <c r="D1108" s="149" t="s">
        <v>2693</v>
      </c>
      <c r="E1108" s="150" t="s">
        <v>949</v>
      </c>
      <c r="F1108" s="210" t="s">
        <v>2478</v>
      </c>
      <c r="G1108" s="212"/>
      <c r="H1108" s="146" t="s">
        <v>423</v>
      </c>
      <c r="I1108" s="153" t="s">
        <v>424</v>
      </c>
      <c r="J1108" s="212" t="s">
        <v>425</v>
      </c>
      <c r="K1108" s="212"/>
      <c r="L1108" s="212"/>
      <c r="M1108" s="157" t="s">
        <v>348</v>
      </c>
      <c r="N1108" s="213"/>
      <c r="O1108" s="159" t="n">
        <v>2010</v>
      </c>
      <c r="P1108" s="212"/>
      <c r="Q1108" s="212"/>
      <c r="R1108" s="212"/>
      <c r="S1108" s="212"/>
      <c r="T1108" s="214"/>
      <c r="U1108" s="215"/>
      <c r="V1108" s="209"/>
      <c r="W1108" s="217"/>
      <c r="X1108" s="209"/>
      <c r="Y1108" s="149" t="s">
        <v>2717</v>
      </c>
      <c r="Z1108" s="209"/>
      <c r="AA1108" s="216"/>
      <c r="AB1108" s="217"/>
      <c r="AC1108" s="217"/>
      <c r="AD1108" s="209"/>
      <c r="AE1108" s="164" t="n">
        <v>297</v>
      </c>
      <c r="AF1108" s="209"/>
      <c r="AG1108" s="218"/>
      <c r="AH1108" s="164" t="n">
        <v>4507</v>
      </c>
      <c r="AI1108" s="164" t="n">
        <v>4806</v>
      </c>
      <c r="AJ1108" s="219" t="n">
        <f aca="false">SeqEnd-SeqBeg+1</f>
        <v>300</v>
      </c>
      <c r="AK1108" s="220" t="n">
        <f aca="false">AND( SeqBeg&lt;=Beg  , End &lt;=SeqEnd )</f>
        <v>0</v>
      </c>
      <c r="AL1108" s="212"/>
      <c r="AM1108" s="212"/>
      <c r="AN1108" s="221"/>
      <c r="AO1108" s="147" t="s">
        <v>103</v>
      </c>
      <c r="AP1108" s="147" t="s">
        <v>103</v>
      </c>
      <c r="AQ1108" s="147" t="s">
        <v>103</v>
      </c>
      <c r="AR1108" s="147" t="s">
        <v>103</v>
      </c>
      <c r="AS1108" s="147" t="s">
        <v>103</v>
      </c>
      <c r="AT1108" s="147" t="s">
        <v>103</v>
      </c>
      <c r="AV1108" s="212"/>
      <c r="AW1108" s="222" t="str">
        <f aca="false">HYPERLINK(CONCATENATE("http://www.ncbi.nlm.nih.gov/nuccore/",BM1108),BM1108)</f>
        <v>KF680000</v>
      </c>
      <c r="AX1108" s="219" t="str">
        <f aca="false">CONCATENATE(D1108,IF(I1108="","",CONCATENATE(".",I1108)),IF(K1108="","",CONCATENATE(".",K1108)),IF(M1108="","",CONCATENATE(".",M1108)),IF(R1108="","",CONCATENATE(".",R1108)),IF(U1108="","","(*)"))</f>
        <v>3l.URY.hum</v>
      </c>
      <c r="AY1108" s="170" t="str">
        <f aca="false">CONCATENATE(BM1108,".",BN1108)</f>
        <v>KF680000.He_Uy4</v>
      </c>
      <c r="AZ1108" s="171" t="str">
        <f aca="false">IF(AV1108="",IF(ISNUMBER(FIND(".",A1108)),LEFT(A1108,FIND(".",A1108)-1),A1108),AV1108)</f>
        <v>KF680000</v>
      </c>
      <c r="BA1108" s="171" t="str">
        <f aca="false">IF(ISNUMBER(FIND("-",AZ1108)),LEFT(AZ1108,FIND("-",AZ1108)-1),AZ1108)</f>
        <v>KF680000</v>
      </c>
      <c r="BB1108" s="170" t="str">
        <f aca="false"> MEGAname &amp; "="</f>
        <v>KF680000=</v>
      </c>
      <c r="BC1108" s="170" t="str">
        <f aca="false">Clear &amp; IF(span ,"Span","out")</f>
        <v>KF680000=out</v>
      </c>
      <c r="BD1108" s="170" t="str">
        <f aca="false">Clear &amp; IF(span, IF(B1108=".","Selected",B1108),"out")</f>
        <v>KF680000=out</v>
      </c>
      <c r="BE1108" s="170" t="str">
        <f aca="false">Clear &amp; Strain</f>
        <v>KF680000=He_Uy4</v>
      </c>
      <c r="BF1108" s="170" t="str">
        <f aca="false">CONCATENATE(A1108,"=",F1108,". ",AX1108,IF(AB1108="","",CONCATENATE(".",AB1108)))</f>
        <v>KF680000=He_Uy4. 3l.URY.hum</v>
      </c>
      <c r="BG1108" s="170" t="str">
        <f aca="false">CONCATENATE(A1108,"=",F1108,". ",AX1108)</f>
        <v>KF680000=He_Uy4. 3l.URY.hum</v>
      </c>
      <c r="BH1108" s="170" t="str">
        <f aca="false">CONCATENATE(A1108,"=",AX1108)</f>
        <v>KF680000=3l.URY.hum</v>
      </c>
      <c r="BI1108" s="170" t="str">
        <f aca="false">CONCATENATE(A1108,"=",ComForSubtype,D1108)</f>
        <v>KF680000=3l</v>
      </c>
      <c r="BJ1108" s="170" t="str">
        <f aca="false">CONCATENATE(A1108,"=",E1108)</f>
        <v>KF680000=3chi</v>
      </c>
      <c r="BK1108" s="170" t="str">
        <f aca="false">CONCATENATE(A1108,"=",C1108)</f>
        <v>KF680000=3</v>
      </c>
      <c r="BL1108" s="170" t="str">
        <f aca="false">CONCATENATE(D1108,"=")</f>
        <v>3l=</v>
      </c>
      <c r="BM1108" s="223" t="str">
        <f aca="false">IF(BA1108="XX","",BA1108)</f>
        <v>KF680000</v>
      </c>
      <c r="BN1108" s="224" t="str">
        <f aca="false">CONCATENATE(IF(F1108="","",F1108),IF(G1108="","",CONCATENATE(" / ",G1108)))</f>
        <v>He_Uy4</v>
      </c>
      <c r="BO1108" s="225" t="str">
        <f aca="false">AX1108</f>
        <v>3l.URY.hum</v>
      </c>
      <c r="BP1108" s="226" t="str">
        <f aca="false">IF(V1108="","",V1108)</f>
        <v/>
      </c>
      <c r="BQ1108" s="226" t="str">
        <f aca="false">IF(W1108="","",CONCATENATE(W1108,IF(LEFT(AO1108,1)="s","+","")))</f>
        <v/>
      </c>
      <c r="BR1108" s="226" t="str">
        <f aca="false">IF(X1108="","",CONCATENATE(X1108,IF(LEFT(AQ1108,1)="s","+","")))</f>
        <v/>
      </c>
      <c r="BS1108" s="226" t="str">
        <f aca="false">IF(Y1108="","",CONCATENATE(Y1108,IF(LEFT(AR1108,1)="s","+","")))</f>
        <v>3l?</v>
      </c>
      <c r="BT1108" s="226" t="str">
        <f aca="false">IF(Z1108="","",CONCATENATE(Z1108,IF(LEFT(AS1108,1)="s","+","")))</f>
        <v/>
      </c>
      <c r="BU1108" s="227" t="str">
        <f aca="false">IF(AA1108="","",CONCATENATE(AA1108,IF(LEFT(AT1108,1)="s","+","")))</f>
        <v/>
      </c>
      <c r="BV1108" s="212"/>
      <c r="BW1108" s="177" t="s">
        <v>338</v>
      </c>
      <c r="BX1108" s="170" t="str">
        <f aca="false">IF(BW1108&lt;&gt;"",IF(ISNUMBER(FIND("=",BW1108)),LEFT(BW1108,FIND("=",BW1108)-1),BW1108),BW1108)</f>
        <v>xx</v>
      </c>
      <c r="BY1108" s="170" t="str">
        <f aca="false">IF(BW1108&lt;&gt;"",IF(ISNUMBER(FIND("=",BW1108)),RIGHT(BW1108,LEN(BW1108)-FIND("=",BW1108)),""),"")</f>
        <v>Non_select</v>
      </c>
      <c r="BZ1108" s="170" t="str">
        <f aca="false">IF(BX1108&lt;&gt;"",IF(ISNUMBER(FIND(".",BX1108)),LEFT(BX1108,FIND(".",BX1108)-1),BX1108),BX1108)</f>
        <v>xx</v>
      </c>
      <c r="CA1108" s="170" t="str">
        <f aca="false">IF(BX1108&lt;&gt;"",IF(ISNUMBER(FIND(".",BX1108)),RIGHT(BX1108,LEN(BX1108)-FIND(".",BX1108)),""),"")</f>
        <v/>
      </c>
      <c r="CB1108" s="212"/>
      <c r="CC1108" s="170" t="str">
        <f aca="false">A1108</f>
        <v>KF680000</v>
      </c>
      <c r="CD1108" s="178" t="s">
        <v>339</v>
      </c>
      <c r="CE1108" s="178" t="s">
        <v>340</v>
      </c>
      <c r="CF1108" s="178" t="s">
        <v>341</v>
      </c>
      <c r="CG1108" s="212"/>
      <c r="CH1108" s="212"/>
      <c r="CI1108" s="212"/>
      <c r="CJ1108" s="212"/>
      <c r="CK1108" s="178"/>
      <c r="CL1108" s="212"/>
      <c r="CM1108" s="212"/>
      <c r="CN1108" s="212"/>
      <c r="CO1108" s="212"/>
      <c r="CP1108" s="212"/>
      <c r="CQ1108" s="212"/>
      <c r="CR1108" s="228" t="n">
        <f aca="false">C1108</f>
        <v>3</v>
      </c>
      <c r="CS1108" s="229" t="str">
        <f aca="false">D1108</f>
        <v>3l</v>
      </c>
      <c r="CT1108" s="170" t="str">
        <f aca="false">CONCATENATE(CD1108," strain ",CM1108," ",CL1108,", partial cds")</f>
        <v>Hepatitis E virus strain  , partial cds</v>
      </c>
    </row>
    <row r="1109" s="146" customFormat="true" ht="11.9" hidden="false" customHeight="true" outlineLevel="0" collapsed="false">
      <c r="A1109" s="208" t="s">
        <v>2719</v>
      </c>
      <c r="B1109" s="147" t="n">
        <v>3</v>
      </c>
      <c r="C1109" s="148" t="n">
        <v>3</v>
      </c>
      <c r="D1109" s="149" t="s">
        <v>2693</v>
      </c>
      <c r="E1109" s="150" t="s">
        <v>949</v>
      </c>
      <c r="F1109" s="210" t="s">
        <v>2720</v>
      </c>
      <c r="G1109" s="212"/>
      <c r="H1109" s="146" t="s">
        <v>405</v>
      </c>
      <c r="I1109" s="153" t="s">
        <v>2455</v>
      </c>
      <c r="J1109" s="146" t="s">
        <v>360</v>
      </c>
      <c r="K1109" s="212"/>
      <c r="L1109" s="212"/>
      <c r="M1109" s="157" t="s">
        <v>367</v>
      </c>
      <c r="N1109" s="158" t="s">
        <v>607</v>
      </c>
      <c r="O1109" s="159" t="n">
        <v>2012</v>
      </c>
      <c r="P1109" s="212"/>
      <c r="Q1109" s="212"/>
      <c r="R1109" s="291" t="s">
        <v>82</v>
      </c>
      <c r="S1109" s="291"/>
      <c r="T1109" s="214"/>
      <c r="U1109" s="215"/>
      <c r="V1109" s="209"/>
      <c r="W1109" s="217"/>
      <c r="X1109" s="209"/>
      <c r="Y1109" s="149" t="s">
        <v>2717</v>
      </c>
      <c r="Z1109" s="209"/>
      <c r="AA1109" s="216"/>
      <c r="AB1109" s="217"/>
      <c r="AC1109" s="217"/>
      <c r="AD1109" s="209"/>
      <c r="AE1109" s="164" t="n">
        <v>297</v>
      </c>
      <c r="AF1109" s="209"/>
      <c r="AG1109" s="218"/>
      <c r="AH1109" s="164" t="n">
        <v>4506</v>
      </c>
      <c r="AI1109" s="164" t="n">
        <v>4803</v>
      </c>
      <c r="AJ1109" s="219" t="n">
        <f aca="false">SeqEnd-SeqBeg+1</f>
        <v>298</v>
      </c>
      <c r="AK1109" s="220" t="n">
        <f aca="false">AND( SeqBeg&lt;=Beg  , End &lt;=SeqEnd )</f>
        <v>0</v>
      </c>
      <c r="AL1109" s="212"/>
      <c r="AM1109" s="212"/>
      <c r="AN1109" s="221"/>
      <c r="AO1109" s="147" t="s">
        <v>103</v>
      </c>
      <c r="AP1109" s="147" t="s">
        <v>103</v>
      </c>
      <c r="AQ1109" s="147" t="s">
        <v>103</v>
      </c>
      <c r="AR1109" s="147" t="s">
        <v>103</v>
      </c>
      <c r="AS1109" s="147" t="s">
        <v>103</v>
      </c>
      <c r="AT1109" s="147" t="s">
        <v>103</v>
      </c>
      <c r="AV1109" s="212"/>
      <c r="AW1109" s="222" t="str">
        <f aca="false">HYPERLINK(CONCATENATE("http://www.ncbi.nlm.nih.gov/nuccore/",BM1109),BM1109)</f>
        <v>KC012633</v>
      </c>
      <c r="AX1109" s="219" t="str">
        <f aca="false">CONCATENATE(D1109,IF(I1109="","",CONCATENATE(".",I1109)),IF(K1109="","",CONCATENATE(".",K1109)),IF(M1109="","",CONCATENATE(".",M1109)),IF(R1109="","",CONCATENATE(".",R1109)),IF(U1109="","","(*)"))</f>
        <v>3l.Cameroon.pig.BNI</v>
      </c>
      <c r="AY1109" s="170" t="str">
        <f aca="false">CONCATENATE(BM1109,".",BN1109)</f>
        <v>KC012633.Bamenda41</v>
      </c>
      <c r="AZ1109" s="171" t="str">
        <f aca="false">IF(AV1109="",IF(ISNUMBER(FIND(".",A1109)),LEFT(A1109,FIND(".",A1109)-1),A1109),AV1109)</f>
        <v>KC012633</v>
      </c>
      <c r="BA1109" s="171" t="str">
        <f aca="false">IF(ISNUMBER(FIND("-",AZ1109)),LEFT(AZ1109,FIND("-",AZ1109)-1),AZ1109)</f>
        <v>KC012633</v>
      </c>
      <c r="BB1109" s="170" t="str">
        <f aca="false"> MEGAname &amp; "="</f>
        <v>KC012633=</v>
      </c>
      <c r="BC1109" s="170" t="str">
        <f aca="false">Clear &amp; IF(span ,"Span","out")</f>
        <v>KC012633=out</v>
      </c>
      <c r="BD1109" s="170" t="str">
        <f aca="false">Clear &amp; IF(span, IF(B1109=".","Selected",B1109),"out")</f>
        <v>KC012633=out</v>
      </c>
      <c r="BE1109" s="170" t="str">
        <f aca="false">Clear &amp; Strain</f>
        <v>KC012633=Bamenda41</v>
      </c>
      <c r="BF1109" s="170" t="str">
        <f aca="false">CONCATENATE(A1109,"=",F1109,". ",AX1109,IF(AB1109="","",CONCATENATE(".",AB1109)))</f>
        <v>KC012633=Bamenda41. 3l.Cameroon.pig.BNI</v>
      </c>
      <c r="BG1109" s="170" t="str">
        <f aca="false">CONCATENATE(A1109,"=",F1109,". ",AX1109)</f>
        <v>KC012633=Bamenda41. 3l.Cameroon.pig.BNI</v>
      </c>
      <c r="BH1109" s="170" t="str">
        <f aca="false">CONCATENATE(A1109,"=",AX1109)</f>
        <v>KC012633=3l.Cameroon.pig.BNI</v>
      </c>
      <c r="BI1109" s="170" t="str">
        <f aca="false">CONCATENATE(A1109,"=",ComForSubtype,D1109)</f>
        <v>KC012633=3l</v>
      </c>
      <c r="BJ1109" s="170" t="str">
        <f aca="false">CONCATENATE(A1109,"=",E1109)</f>
        <v>KC012633=3chi</v>
      </c>
      <c r="BK1109" s="170" t="str">
        <f aca="false">CONCATENATE(A1109,"=",C1109)</f>
        <v>KC012633=3</v>
      </c>
      <c r="BL1109" s="170" t="str">
        <f aca="false">CONCATENATE(D1109,"=")</f>
        <v>3l=</v>
      </c>
      <c r="BM1109" s="223" t="str">
        <f aca="false">IF(BA1109="XX","",BA1109)</f>
        <v>KC012633</v>
      </c>
      <c r="BN1109" s="224" t="str">
        <f aca="false">CONCATENATE(IF(F1109="","",F1109),IF(G1109="","",CONCATENATE(" / ",G1109)))</f>
        <v>Bamenda41</v>
      </c>
      <c r="BO1109" s="225" t="str">
        <f aca="false">AX1109</f>
        <v>3l.Cameroon.pig.BNI</v>
      </c>
      <c r="BP1109" s="226" t="str">
        <f aca="false">IF(V1109="","",V1109)</f>
        <v/>
      </c>
      <c r="BQ1109" s="226" t="str">
        <f aca="false">IF(W1109="","",CONCATENATE(W1109,IF(LEFT(AO1109,1)="s","+","")))</f>
        <v/>
      </c>
      <c r="BR1109" s="226" t="str">
        <f aca="false">IF(X1109="","",CONCATENATE(X1109,IF(LEFT(AQ1109,1)="s","+","")))</f>
        <v/>
      </c>
      <c r="BS1109" s="226" t="str">
        <f aca="false">IF(Y1109="","",CONCATENATE(Y1109,IF(LEFT(AR1109,1)="s","+","")))</f>
        <v>3l?</v>
      </c>
      <c r="BT1109" s="226" t="str">
        <f aca="false">IF(Z1109="","",CONCATENATE(Z1109,IF(LEFT(AS1109,1)="s","+","")))</f>
        <v/>
      </c>
      <c r="BU1109" s="227" t="str">
        <f aca="false">IF(AA1109="","",CONCATENATE(AA1109,IF(LEFT(AT1109,1)="s","+","")))</f>
        <v/>
      </c>
      <c r="BV1109" s="212"/>
      <c r="BW1109" s="177" t="s">
        <v>338</v>
      </c>
      <c r="BX1109" s="170" t="str">
        <f aca="false">IF(BW1109&lt;&gt;"",IF(ISNUMBER(FIND("=",BW1109)),LEFT(BW1109,FIND("=",BW1109)-1),BW1109),BW1109)</f>
        <v>xx</v>
      </c>
      <c r="BY1109" s="170" t="str">
        <f aca="false">IF(BW1109&lt;&gt;"",IF(ISNUMBER(FIND("=",BW1109)),RIGHT(BW1109,LEN(BW1109)-FIND("=",BW1109)),""),"")</f>
        <v>Non_select</v>
      </c>
      <c r="BZ1109" s="170" t="str">
        <f aca="false">IF(BX1109&lt;&gt;"",IF(ISNUMBER(FIND(".",BX1109)),LEFT(BX1109,FIND(".",BX1109)-1),BX1109),BX1109)</f>
        <v>xx</v>
      </c>
      <c r="CA1109" s="170" t="str">
        <f aca="false">IF(BX1109&lt;&gt;"",IF(ISNUMBER(FIND(".",BX1109)),RIGHT(BX1109,LEN(BX1109)-FIND(".",BX1109)),""),"")</f>
        <v/>
      </c>
      <c r="CB1109" s="212"/>
      <c r="CC1109" s="170" t="str">
        <f aca="false">A1109</f>
        <v>KC012633</v>
      </c>
      <c r="CD1109" s="178" t="s">
        <v>339</v>
      </c>
      <c r="CE1109" s="178" t="s">
        <v>340</v>
      </c>
      <c r="CF1109" s="178" t="s">
        <v>341</v>
      </c>
      <c r="CG1109" s="212"/>
      <c r="CH1109" s="212"/>
      <c r="CI1109" s="212"/>
      <c r="CJ1109" s="212"/>
      <c r="CK1109" s="178"/>
      <c r="CL1109" s="212"/>
      <c r="CM1109" s="212"/>
      <c r="CN1109" s="212"/>
      <c r="CO1109" s="212"/>
      <c r="CP1109" s="212"/>
      <c r="CQ1109" s="212"/>
      <c r="CR1109" s="228" t="n">
        <f aca="false">C1109</f>
        <v>3</v>
      </c>
      <c r="CS1109" s="229" t="str">
        <f aca="false">D1109</f>
        <v>3l</v>
      </c>
      <c r="CT1109" s="170" t="str">
        <f aca="false">CONCATENATE(CD1109," strain ",CM1109," ",CL1109,", partial cds")</f>
        <v>Hepatitis E virus strain  , partial cds</v>
      </c>
    </row>
    <row r="1110" s="146" customFormat="true" ht="11.9" hidden="false" customHeight="true" outlineLevel="0" collapsed="false">
      <c r="A1110" s="208" t="s">
        <v>2721</v>
      </c>
      <c r="B1110" s="147" t="n">
        <v>3</v>
      </c>
      <c r="C1110" s="148" t="n">
        <v>3</v>
      </c>
      <c r="D1110" s="149" t="s">
        <v>2693</v>
      </c>
      <c r="E1110" s="150" t="s">
        <v>949</v>
      </c>
      <c r="F1110" s="210" t="s">
        <v>2722</v>
      </c>
      <c r="G1110" s="212"/>
      <c r="H1110" s="146" t="s">
        <v>405</v>
      </c>
      <c r="I1110" s="153" t="s">
        <v>2455</v>
      </c>
      <c r="J1110" s="146" t="s">
        <v>360</v>
      </c>
      <c r="K1110" s="212"/>
      <c r="L1110" s="212"/>
      <c r="M1110" s="157" t="s">
        <v>367</v>
      </c>
      <c r="N1110" s="158" t="s">
        <v>607</v>
      </c>
      <c r="O1110" s="159" t="n">
        <v>2012</v>
      </c>
      <c r="P1110" s="212"/>
      <c r="Q1110" s="212"/>
      <c r="R1110" s="291" t="s">
        <v>82</v>
      </c>
      <c r="S1110" s="291"/>
      <c r="T1110" s="214"/>
      <c r="U1110" s="215"/>
      <c r="V1110" s="209"/>
      <c r="W1110" s="217"/>
      <c r="X1110" s="209"/>
      <c r="Y1110" s="149" t="s">
        <v>2717</v>
      </c>
      <c r="Z1110" s="209"/>
      <c r="AA1110" s="216"/>
      <c r="AB1110" s="217"/>
      <c r="AC1110" s="217"/>
      <c r="AD1110" s="209"/>
      <c r="AE1110" s="164" t="n">
        <v>297</v>
      </c>
      <c r="AF1110" s="209"/>
      <c r="AG1110" s="218"/>
      <c r="AH1110" s="164" t="n">
        <v>4506</v>
      </c>
      <c r="AI1110" s="164" t="n">
        <v>4803</v>
      </c>
      <c r="AJ1110" s="219" t="n">
        <f aca="false">SeqEnd-SeqBeg+1</f>
        <v>298</v>
      </c>
      <c r="AK1110" s="220" t="n">
        <f aca="false">AND( SeqBeg&lt;=Beg  , End &lt;=SeqEnd )</f>
        <v>0</v>
      </c>
      <c r="AL1110" s="212"/>
      <c r="AM1110" s="212"/>
      <c r="AN1110" s="221"/>
      <c r="AO1110" s="147" t="s">
        <v>103</v>
      </c>
      <c r="AP1110" s="147" t="s">
        <v>103</v>
      </c>
      <c r="AQ1110" s="147" t="s">
        <v>103</v>
      </c>
      <c r="AR1110" s="147" t="s">
        <v>103</v>
      </c>
      <c r="AS1110" s="147" t="s">
        <v>103</v>
      </c>
      <c r="AT1110" s="147" t="s">
        <v>103</v>
      </c>
      <c r="AV1110" s="212"/>
      <c r="AW1110" s="222" t="str">
        <f aca="false">HYPERLINK(CONCATENATE("http://www.ncbi.nlm.nih.gov/nuccore/",BM1110),BM1110)</f>
        <v>KC012631</v>
      </c>
      <c r="AX1110" s="219" t="str">
        <f aca="false">CONCATENATE(D1110,IF(I1110="","",CONCATENATE(".",I1110)),IF(K1110="","",CONCATENATE(".",K1110)),IF(M1110="","",CONCATENATE(".",M1110)),IF(R1111="","",CONCATENATE(".",R1111)),IF(U1110="","","(*)"))</f>
        <v>3l.Cameroon.pig.BNI</v>
      </c>
      <c r="AY1110" s="170" t="str">
        <f aca="false">CONCATENATE(BM1110,".",BN1110)</f>
        <v>KC012631.Yaounde56</v>
      </c>
      <c r="AZ1110" s="171" t="str">
        <f aca="false">IF(AV1110="",IF(ISNUMBER(FIND(".",A1110)),LEFT(A1110,FIND(".",A1110)-1),A1110),AV1110)</f>
        <v>KC012631</v>
      </c>
      <c r="BA1110" s="171" t="str">
        <f aca="false">IF(ISNUMBER(FIND("-",AZ1110)),LEFT(AZ1110,FIND("-",AZ1110)-1),AZ1110)</f>
        <v>KC012631</v>
      </c>
      <c r="BB1110" s="170" t="str">
        <f aca="false"> MEGAname &amp; "="</f>
        <v>KC012631=</v>
      </c>
      <c r="BC1110" s="170" t="str">
        <f aca="false">Clear &amp; IF(span ,"Span","out")</f>
        <v>KC012631=out</v>
      </c>
      <c r="BD1110" s="170" t="str">
        <f aca="false">Clear &amp; IF(span, IF(B1110=".","Selected",B1110),"out")</f>
        <v>KC012631=out</v>
      </c>
      <c r="BE1110" s="170" t="str">
        <f aca="false">Clear &amp; Strain</f>
        <v>KC012631=Yaounde56</v>
      </c>
      <c r="BF1110" s="170" t="str">
        <f aca="false">CONCATENATE(A1110,"=",F1110,". ",AX1110,IF(AB1110="","",CONCATENATE(".",AB1110)))</f>
        <v>KC012631=Yaounde56. 3l.Cameroon.pig.BNI</v>
      </c>
      <c r="BG1110" s="170" t="str">
        <f aca="false">CONCATENATE(A1110,"=",F1110,". ",AX1110)</f>
        <v>KC012631=Yaounde56. 3l.Cameroon.pig.BNI</v>
      </c>
      <c r="BH1110" s="170" t="str">
        <f aca="false">CONCATENATE(A1110,"=",AX1110)</f>
        <v>KC012631=3l.Cameroon.pig.BNI</v>
      </c>
      <c r="BI1110" s="170" t="str">
        <f aca="false">CONCATENATE(A1110,"=",ComForSubtype,D1110)</f>
        <v>KC012631=3l</v>
      </c>
      <c r="BJ1110" s="170" t="str">
        <f aca="false">CONCATENATE(A1110,"=",E1110)</f>
        <v>KC012631=3chi</v>
      </c>
      <c r="BK1110" s="170" t="str">
        <f aca="false">CONCATENATE(A1110,"=",C1110)</f>
        <v>KC012631=3</v>
      </c>
      <c r="BL1110" s="170" t="str">
        <f aca="false">CONCATENATE(D1110,"=")</f>
        <v>3l=</v>
      </c>
      <c r="BM1110" s="223" t="str">
        <f aca="false">IF(BA1110="XX","",BA1110)</f>
        <v>KC012631</v>
      </c>
      <c r="BN1110" s="224" t="str">
        <f aca="false">CONCATENATE(IF(F1110="","",F1110),IF(G1110="","",CONCATENATE(" / ",G1110)))</f>
        <v>Yaounde56</v>
      </c>
      <c r="BO1110" s="225" t="str">
        <f aca="false">AX1110</f>
        <v>3l.Cameroon.pig.BNI</v>
      </c>
      <c r="BP1110" s="226" t="str">
        <f aca="false">IF(V1110="","",V1110)</f>
        <v/>
      </c>
      <c r="BQ1110" s="226" t="str">
        <f aca="false">IF(W1110="","",CONCATENATE(W1110,IF(LEFT(AO1110,1)="s","+","")))</f>
        <v/>
      </c>
      <c r="BR1110" s="226" t="str">
        <f aca="false">IF(X1110="","",CONCATENATE(X1110,IF(LEFT(AQ1110,1)="s","+","")))</f>
        <v/>
      </c>
      <c r="BS1110" s="226" t="str">
        <f aca="false">IF(Y1110="","",CONCATENATE(Y1110,IF(LEFT(AR1110,1)="s","+","")))</f>
        <v>3l?</v>
      </c>
      <c r="BT1110" s="226" t="str">
        <f aca="false">IF(Z1110="","",CONCATENATE(Z1110,IF(LEFT(AS1110,1)="s","+","")))</f>
        <v/>
      </c>
      <c r="BU1110" s="227" t="str">
        <f aca="false">IF(AA1110="","",CONCATENATE(AA1110,IF(LEFT(AT1110,1)="s","+","")))</f>
        <v/>
      </c>
      <c r="BV1110" s="212"/>
      <c r="BW1110" s="177" t="s">
        <v>338</v>
      </c>
      <c r="BX1110" s="170" t="str">
        <f aca="false">IF(BW1110&lt;&gt;"",IF(ISNUMBER(FIND("=",BW1110)),LEFT(BW1110,FIND("=",BW1110)-1),BW1110),BW1110)</f>
        <v>xx</v>
      </c>
      <c r="BY1110" s="170" t="str">
        <f aca="false">IF(BW1110&lt;&gt;"",IF(ISNUMBER(FIND("=",BW1110)),RIGHT(BW1110,LEN(BW1110)-FIND("=",BW1110)),""),"")</f>
        <v>Non_select</v>
      </c>
      <c r="BZ1110" s="170" t="str">
        <f aca="false">IF(BX1110&lt;&gt;"",IF(ISNUMBER(FIND(".",BX1110)),LEFT(BX1110,FIND(".",BX1110)-1),BX1110),BX1110)</f>
        <v>xx</v>
      </c>
      <c r="CA1110" s="170" t="str">
        <f aca="false">IF(BX1110&lt;&gt;"",IF(ISNUMBER(FIND(".",BX1110)),RIGHT(BX1110,LEN(BX1110)-FIND(".",BX1110)),""),"")</f>
        <v/>
      </c>
      <c r="CB1110" s="212"/>
      <c r="CC1110" s="170" t="str">
        <f aca="false">A1110</f>
        <v>KC012631</v>
      </c>
      <c r="CD1110" s="178" t="s">
        <v>339</v>
      </c>
      <c r="CE1110" s="178" t="s">
        <v>340</v>
      </c>
      <c r="CF1110" s="178" t="s">
        <v>341</v>
      </c>
      <c r="CG1110" s="212"/>
      <c r="CH1110" s="212"/>
      <c r="CI1110" s="212"/>
      <c r="CJ1110" s="212"/>
      <c r="CK1110" s="178"/>
      <c r="CL1110" s="212"/>
      <c r="CM1110" s="212"/>
      <c r="CN1110" s="212"/>
      <c r="CO1110" s="212"/>
      <c r="CP1110" s="212"/>
      <c r="CQ1110" s="212"/>
      <c r="CR1110" s="228" t="n">
        <f aca="false">C1110</f>
        <v>3</v>
      </c>
      <c r="CS1110" s="229" t="str">
        <f aca="false">D1110</f>
        <v>3l</v>
      </c>
      <c r="CT1110" s="170" t="str">
        <f aca="false">CONCATENATE(CD1110," strain ",CM1110," ",CL1110,", partial cds")</f>
        <v>Hepatitis E virus strain  , partial cds</v>
      </c>
    </row>
    <row r="1111" s="146" customFormat="true" ht="11.9" hidden="false" customHeight="true" outlineLevel="0" collapsed="false">
      <c r="A1111" s="208" t="s">
        <v>2723</v>
      </c>
      <c r="B1111" s="147" t="n">
        <v>3</v>
      </c>
      <c r="C1111" s="148" t="n">
        <v>3</v>
      </c>
      <c r="D1111" s="149" t="s">
        <v>2693</v>
      </c>
      <c r="E1111" s="150" t="s">
        <v>949</v>
      </c>
      <c r="F1111" s="210" t="s">
        <v>2454</v>
      </c>
      <c r="G1111" s="212"/>
      <c r="H1111" s="146" t="s">
        <v>405</v>
      </c>
      <c r="I1111" s="153" t="s">
        <v>2455</v>
      </c>
      <c r="J1111" s="146" t="s">
        <v>360</v>
      </c>
      <c r="K1111" s="212"/>
      <c r="L1111" s="212"/>
      <c r="M1111" s="157" t="s">
        <v>367</v>
      </c>
      <c r="N1111" s="158" t="s">
        <v>607</v>
      </c>
      <c r="O1111" s="159" t="n">
        <v>2012</v>
      </c>
      <c r="P1111" s="212"/>
      <c r="Q1111" s="212"/>
      <c r="R1111" s="291" t="s">
        <v>82</v>
      </c>
      <c r="S1111" s="291"/>
      <c r="T1111" s="214"/>
      <c r="U1111" s="215"/>
      <c r="V1111" s="209"/>
      <c r="W1111" s="217"/>
      <c r="X1111" s="209"/>
      <c r="Y1111" s="149" t="s">
        <v>2717</v>
      </c>
      <c r="Z1111" s="209"/>
      <c r="AA1111" s="216"/>
      <c r="AB1111" s="217"/>
      <c r="AC1111" s="217"/>
      <c r="AD1111" s="209"/>
      <c r="AE1111" s="164" t="n">
        <v>297</v>
      </c>
      <c r="AF1111" s="209"/>
      <c r="AG1111" s="218"/>
      <c r="AH1111" s="164" t="n">
        <v>4506</v>
      </c>
      <c r="AI1111" s="164" t="n">
        <v>4803</v>
      </c>
      <c r="AJ1111" s="219" t="n">
        <f aca="false">SeqEnd-SeqBeg+1</f>
        <v>298</v>
      </c>
      <c r="AK1111" s="220" t="n">
        <f aca="false">AND( SeqBeg&lt;=Beg  , End &lt;=SeqEnd )</f>
        <v>0</v>
      </c>
      <c r="AL1111" s="212"/>
      <c r="AM1111" s="212"/>
      <c r="AN1111" s="221"/>
      <c r="AO1111" s="147" t="s">
        <v>103</v>
      </c>
      <c r="AP1111" s="147" t="s">
        <v>103</v>
      </c>
      <c r="AQ1111" s="147" t="s">
        <v>103</v>
      </c>
      <c r="AR1111" s="147" t="s">
        <v>103</v>
      </c>
      <c r="AS1111" s="147" t="s">
        <v>103</v>
      </c>
      <c r="AT1111" s="147" t="s">
        <v>103</v>
      </c>
      <c r="AV1111" s="212"/>
      <c r="AW1111" s="222" t="str">
        <f aca="false">HYPERLINK(CONCATENATE("http://www.ncbi.nlm.nih.gov/nuccore/",BM1111),BM1111)</f>
        <v>KC012632</v>
      </c>
      <c r="AX1111" s="219" t="str">
        <f aca="false">CONCATENATE(D1111,IF(I1111="","",CONCATENATE(".",I1111)),IF(K1111="","",CONCATENATE(".",K1111)),IF(M1111="","",CONCATENATE(".",M1111)),IF(R1112="","",CONCATENATE(".",R1112)),IF(U1111="","","(*)"))</f>
        <v>3l.Cameroon.pig</v>
      </c>
      <c r="AY1111" s="170" t="str">
        <f aca="false">CONCATENATE(BM1111,".",BN1111)</f>
        <v>KC012632.Yaounde94</v>
      </c>
      <c r="AZ1111" s="171" t="str">
        <f aca="false">IF(AV1111="",IF(ISNUMBER(FIND(".",A1111)),LEFT(A1111,FIND(".",A1111)-1),A1111),AV1111)</f>
        <v>KC012632</v>
      </c>
      <c r="BA1111" s="171" t="str">
        <f aca="false">IF(ISNUMBER(FIND("-",AZ1111)),LEFT(AZ1111,FIND("-",AZ1111)-1),AZ1111)</f>
        <v>KC012632</v>
      </c>
      <c r="BB1111" s="170" t="str">
        <f aca="false"> MEGAname &amp; "="</f>
        <v>KC012632=</v>
      </c>
      <c r="BC1111" s="170" t="str">
        <f aca="false">Clear &amp; IF(span ,"Span","out")</f>
        <v>KC012632=out</v>
      </c>
      <c r="BD1111" s="170" t="str">
        <f aca="false">Clear &amp; IF(span, IF(B1111=".","Selected",B1111),"out")</f>
        <v>KC012632=out</v>
      </c>
      <c r="BE1111" s="170" t="str">
        <f aca="false">Clear &amp; Strain</f>
        <v>KC012632=Yaounde94</v>
      </c>
      <c r="BF1111" s="170" t="str">
        <f aca="false">CONCATENATE(A1111,"=",F1111,". ",AX1111,IF(AB1111="","",CONCATENATE(".",AB1111)))</f>
        <v>KC012632=Yaounde94. 3l.Cameroon.pig</v>
      </c>
      <c r="BG1111" s="170" t="str">
        <f aca="false">CONCATENATE(A1111,"=",F1111,". ",AX1111)</f>
        <v>KC012632=Yaounde94. 3l.Cameroon.pig</v>
      </c>
      <c r="BH1111" s="170" t="str">
        <f aca="false">CONCATENATE(A1111,"=",AX1111)</f>
        <v>KC012632=3l.Cameroon.pig</v>
      </c>
      <c r="BI1111" s="170" t="str">
        <f aca="false">CONCATENATE(A1111,"=",ComForSubtype,D1111)</f>
        <v>KC012632=3l</v>
      </c>
      <c r="BJ1111" s="170" t="str">
        <f aca="false">CONCATENATE(A1111,"=",E1111)</f>
        <v>KC012632=3chi</v>
      </c>
      <c r="BK1111" s="170" t="str">
        <f aca="false">CONCATENATE(A1111,"=",C1111)</f>
        <v>KC012632=3</v>
      </c>
      <c r="BL1111" s="170" t="str">
        <f aca="false">CONCATENATE(D1111,"=")</f>
        <v>3l=</v>
      </c>
      <c r="BM1111" s="223" t="str">
        <f aca="false">IF(BA1111="XX","",BA1111)</f>
        <v>KC012632</v>
      </c>
      <c r="BN1111" s="224" t="str">
        <f aca="false">CONCATENATE(IF(F1111="","",F1111),IF(G1111="","",CONCATENATE(" / ",G1111)))</f>
        <v>Yaounde94</v>
      </c>
      <c r="BO1111" s="225" t="str">
        <f aca="false">AX1111</f>
        <v>3l.Cameroon.pig</v>
      </c>
      <c r="BP1111" s="226" t="str">
        <f aca="false">IF(V1111="","",V1111)</f>
        <v/>
      </c>
      <c r="BQ1111" s="226" t="str">
        <f aca="false">IF(W1111="","",CONCATENATE(W1111,IF(LEFT(AO1111,1)="s","+","")))</f>
        <v/>
      </c>
      <c r="BR1111" s="226" t="str">
        <f aca="false">IF(X1111="","",CONCATENATE(X1111,IF(LEFT(AQ1111,1)="s","+","")))</f>
        <v/>
      </c>
      <c r="BS1111" s="226" t="str">
        <f aca="false">IF(Y1111="","",CONCATENATE(Y1111,IF(LEFT(AR1111,1)="s","+","")))</f>
        <v>3l?</v>
      </c>
      <c r="BT1111" s="226" t="str">
        <f aca="false">IF(Z1111="","",CONCATENATE(Z1111,IF(LEFT(AS1111,1)="s","+","")))</f>
        <v/>
      </c>
      <c r="BU1111" s="227" t="str">
        <f aca="false">IF(AA1111="","",CONCATENATE(AA1111,IF(LEFT(AT1111,1)="s","+","")))</f>
        <v/>
      </c>
      <c r="BV1111" s="212"/>
      <c r="BW1111" s="177" t="s">
        <v>338</v>
      </c>
      <c r="BX1111" s="170" t="str">
        <f aca="false">IF(BW1111&lt;&gt;"",IF(ISNUMBER(FIND("=",BW1111)),LEFT(BW1111,FIND("=",BW1111)-1),BW1111),BW1111)</f>
        <v>xx</v>
      </c>
      <c r="BY1111" s="170" t="str">
        <f aca="false">IF(BW1111&lt;&gt;"",IF(ISNUMBER(FIND("=",BW1111)),RIGHT(BW1111,LEN(BW1111)-FIND("=",BW1111)),""),"")</f>
        <v>Non_select</v>
      </c>
      <c r="BZ1111" s="170" t="str">
        <f aca="false">IF(BX1111&lt;&gt;"",IF(ISNUMBER(FIND(".",BX1111)),LEFT(BX1111,FIND(".",BX1111)-1),BX1111),BX1111)</f>
        <v>xx</v>
      </c>
      <c r="CA1111" s="170" t="str">
        <f aca="false">IF(BX1111&lt;&gt;"",IF(ISNUMBER(FIND(".",BX1111)),RIGHT(BX1111,LEN(BX1111)-FIND(".",BX1111)),""),"")</f>
        <v/>
      </c>
      <c r="CB1111" s="212"/>
      <c r="CC1111" s="170" t="str">
        <f aca="false">A1111</f>
        <v>KC012632</v>
      </c>
      <c r="CD1111" s="178" t="s">
        <v>339</v>
      </c>
      <c r="CE1111" s="178" t="s">
        <v>340</v>
      </c>
      <c r="CF1111" s="178" t="s">
        <v>341</v>
      </c>
      <c r="CG1111" s="212"/>
      <c r="CH1111" s="212"/>
      <c r="CI1111" s="212"/>
      <c r="CJ1111" s="212"/>
      <c r="CK1111" s="178"/>
      <c r="CL1111" s="212"/>
      <c r="CM1111" s="212"/>
      <c r="CN1111" s="212"/>
      <c r="CO1111" s="212"/>
      <c r="CP1111" s="212"/>
      <c r="CQ1111" s="212"/>
      <c r="CR1111" s="228" t="n">
        <f aca="false">C1111</f>
        <v>3</v>
      </c>
      <c r="CS1111" s="229" t="str">
        <f aca="false">D1111</f>
        <v>3l</v>
      </c>
      <c r="CT1111" s="170" t="str">
        <f aca="false">CONCATENATE(CD1111," strain ",CM1111," ",CL1111,", partial cds")</f>
        <v>Hepatitis E virus strain  , partial cds</v>
      </c>
    </row>
    <row r="1112" customFormat="false" ht="11.9" hidden="false" customHeight="true" outlineLevel="0" collapsed="false">
      <c r="A1112" s="208" t="s">
        <v>2724</v>
      </c>
      <c r="B1112" s="147" t="n">
        <v>3</v>
      </c>
      <c r="C1112" s="147" t="n">
        <v>3</v>
      </c>
      <c r="D1112" s="149" t="s">
        <v>1273</v>
      </c>
      <c r="E1112" s="150" t="s">
        <v>2725</v>
      </c>
      <c r="F1112" s="210" t="s">
        <v>2726</v>
      </c>
      <c r="G1112" s="212"/>
      <c r="H1112" s="146" t="s">
        <v>758</v>
      </c>
      <c r="I1112" s="153" t="s">
        <v>759</v>
      </c>
      <c r="J1112" s="146" t="s">
        <v>395</v>
      </c>
      <c r="K1112" s="212"/>
      <c r="L1112" s="212"/>
      <c r="M1112" s="157" t="s">
        <v>348</v>
      </c>
      <c r="N1112" s="213"/>
      <c r="O1112" s="159" t="n">
        <v>2006</v>
      </c>
      <c r="P1112" s="212"/>
      <c r="Q1112" s="212"/>
      <c r="R1112" s="212"/>
      <c r="S1112" s="212"/>
      <c r="T1112" s="214" t="s">
        <v>353</v>
      </c>
      <c r="U1112" s="215"/>
      <c r="V1112" s="158" t="s">
        <v>1273</v>
      </c>
      <c r="W1112" s="163" t="s">
        <v>1273</v>
      </c>
      <c r="X1112" s="209"/>
      <c r="Y1112" s="209"/>
      <c r="Z1112" s="209"/>
      <c r="AA1112" s="216"/>
      <c r="AB1112" s="251" t="s">
        <v>278</v>
      </c>
      <c r="AC1112" s="163" t="s">
        <v>456</v>
      </c>
      <c r="AD1112" s="164" t="s">
        <v>354</v>
      </c>
      <c r="AE1112" s="164" t="s">
        <v>354</v>
      </c>
      <c r="AF1112" s="164" t="s">
        <v>354</v>
      </c>
      <c r="AG1112" s="166" t="s">
        <v>354</v>
      </c>
      <c r="AH1112" s="164" t="n">
        <v>23</v>
      </c>
      <c r="AI1112" s="164" t="n">
        <v>7596</v>
      </c>
      <c r="AJ1112" s="219" t="n">
        <f aca="false">SeqEnd-SeqBeg+1</f>
        <v>7574</v>
      </c>
      <c r="AK1112" s="220" t="n">
        <f aca="false">AND( SeqBeg&lt;=Beg  , End &lt;=SeqEnd )</f>
        <v>1</v>
      </c>
      <c r="AL1112" s="212"/>
      <c r="AM1112" s="212"/>
      <c r="AN1112" s="221"/>
      <c r="AO1112" s="147" t="s">
        <v>103</v>
      </c>
      <c r="AP1112" s="147" t="s">
        <v>103</v>
      </c>
      <c r="AQ1112" s="147" t="s">
        <v>103</v>
      </c>
      <c r="AR1112" s="147" t="s">
        <v>103</v>
      </c>
      <c r="AS1112" s="147" t="s">
        <v>103</v>
      </c>
      <c r="AT1112" s="147" t="s">
        <v>103</v>
      </c>
      <c r="AU1112" s="146" t="s">
        <v>382</v>
      </c>
      <c r="AV1112" s="212"/>
      <c r="AW1112" s="222" t="str">
        <f aca="false">HYPERLINK(CONCATENATE("http://www.ncbi.nlm.nih.gov/nuccore/",BM1112),BM1112)</f>
        <v>JQ013795</v>
      </c>
      <c r="AX1112" s="219" t="str">
        <f aca="false">CONCATENATE(D1112,IF(I1112="","",CONCATENATE(".",I1112)),IF(K1112="","",CONCATENATE(".",K1112)),IF(M1112="","",CONCATENATE(".",M1112)),IF(R1112="","",CONCATENATE(".",R1112)),IF(U1112="","","(*)"))</f>
        <v>3e.FRA.hum</v>
      </c>
      <c r="AY1112" s="170" t="str">
        <f aca="false">CONCATENATE(BM1112,".",BN1112)</f>
        <v>JQ013795.TR02</v>
      </c>
      <c r="AZ1112" s="171" t="str">
        <f aca="false">IF(AV1112="",IF(ISNUMBER(FIND(".",A1112)),LEFT(A1112,FIND(".",A1112)-1),A1112),AV1112)</f>
        <v>JQ013795</v>
      </c>
      <c r="BA1112" s="171" t="str">
        <f aca="false">IF(ISNUMBER(FIND("-",AZ1112)),LEFT(AZ1112,FIND("-",AZ1112)-1),AZ1112)</f>
        <v>JQ013795</v>
      </c>
      <c r="BB1112" s="170" t="str">
        <f aca="false"> MEGAname &amp; "="</f>
        <v>JQ013795=</v>
      </c>
      <c r="BC1112" s="170" t="str">
        <f aca="false">Clear &amp; IF(span ,"Span","out")</f>
        <v>JQ013795=Span</v>
      </c>
      <c r="BD1112" s="170" t="str">
        <f aca="false">Clear &amp; IF(span, IF(B1112=".","Selected",B1112),"out")</f>
        <v>JQ013795=3</v>
      </c>
      <c r="BE1112" s="170" t="str">
        <f aca="false">Clear &amp; Strain</f>
        <v>JQ013795=TR02</v>
      </c>
      <c r="BF1112" s="170" t="str">
        <f aca="false">CONCATENATE(A1112,"=",F1112,". ",AX1112,IF(AB1112="","",CONCATENATE(".",AB1112)))</f>
        <v>JQ013795=TR02. 3e.FRA.hum.CG</v>
      </c>
      <c r="BG1112" s="170" t="str">
        <f aca="false">CONCATENATE(A1112,"=",F1112,". ",AX1112)</f>
        <v>JQ013795=TR02. 3e.FRA.hum</v>
      </c>
      <c r="BH1112" s="170" t="str">
        <f aca="false">CONCATENATE(A1112,"=",AX1112)</f>
        <v>JQ013795=3e.FRA.hum</v>
      </c>
      <c r="BI1112" s="170" t="str">
        <f aca="false">CONCATENATE(A1112,"=",ComForSubtype,D1112)</f>
        <v>JQ013795=3e</v>
      </c>
      <c r="BJ1112" s="170" t="str">
        <f aca="false">CONCATENATE(A1112,"=",E1112)</f>
        <v>JQ013795=3feg</v>
      </c>
      <c r="BK1112" s="170" t="str">
        <f aca="false">CONCATENATE(A1112,"=",C1112)</f>
        <v>JQ013795=3</v>
      </c>
      <c r="BL1112" s="170" t="str">
        <f aca="false">CONCATENATE(D1112,"=")</f>
        <v>3e=</v>
      </c>
      <c r="BM1112" s="223" t="str">
        <f aca="false">IF(BA1112="XX","",BA1112)</f>
        <v>JQ013795</v>
      </c>
      <c r="BN1112" s="224" t="str">
        <f aca="false">CONCATENATE(IF(F1112="","",F1112),IF(G1112="","",CONCATENATE(" / ",G1112)))</f>
        <v>TR02</v>
      </c>
      <c r="BO1112" s="225" t="str">
        <f aca="false">AX1112</f>
        <v>3e.FRA.hum</v>
      </c>
      <c r="BP1112" s="226" t="str">
        <f aca="false">IF(V1112="","",V1112)</f>
        <v>3e</v>
      </c>
      <c r="BQ1112" s="226" t="str">
        <f aca="false">IF(W1112="","",CONCATENATE(W1112,IF(LEFT(AO1112,1)="s","+","")))</f>
        <v>3e</v>
      </c>
      <c r="BR1112" s="226" t="str">
        <f aca="false">IF(X1112="","",CONCATENATE(X1112,IF(LEFT(AQ1112,1)="s","+","")))</f>
        <v/>
      </c>
      <c r="BS1112" s="226" t="str">
        <f aca="false">IF(Y1112="","",CONCATENATE(Y1112,IF(LEFT(AR1112,1)="s","+","")))</f>
        <v/>
      </c>
      <c r="BT1112" s="226" t="str">
        <f aca="false">IF(Z1112="","",CONCATENATE(Z1112,IF(LEFT(AS1112,1)="s","+","")))</f>
        <v/>
      </c>
      <c r="BU1112" s="227" t="str">
        <f aca="false">IF(AA1112="","",CONCATENATE(AA1112,IF(LEFT(AT1112,1)="s","+","")))</f>
        <v/>
      </c>
      <c r="BV1112" s="212"/>
      <c r="BW1112" s="177" t="s">
        <v>338</v>
      </c>
      <c r="BX1112" s="170" t="str">
        <f aca="false">IF(BW1112&lt;&gt;"",IF(ISNUMBER(FIND("=",BW1112)),LEFT(BW1112,FIND("=",BW1112)-1),BW1112),BW1112)</f>
        <v>xx</v>
      </c>
      <c r="BY1112" s="170" t="str">
        <f aca="false">IF(BW1112&lt;&gt;"",IF(ISNUMBER(FIND("=",BW1112)),RIGHT(BW1112,LEN(BW1112)-FIND("=",BW1112)),""),"")</f>
        <v>Non_select</v>
      </c>
      <c r="BZ1112" s="170" t="str">
        <f aca="false">IF(BX1112&lt;&gt;"",IF(ISNUMBER(FIND(".",BX1112)),LEFT(BX1112,FIND(".",BX1112)-1),BX1112),BX1112)</f>
        <v>xx</v>
      </c>
      <c r="CA1112" s="170" t="str">
        <f aca="false">IF(BX1112&lt;&gt;"",IF(ISNUMBER(FIND(".",BX1112)),RIGHT(BX1112,LEN(BX1112)-FIND(".",BX1112)),""),"")</f>
        <v/>
      </c>
      <c r="CB1112" s="212"/>
      <c r="CC1112" s="170" t="str">
        <f aca="false">A1112</f>
        <v>JQ013795</v>
      </c>
      <c r="CD1112" s="178" t="s">
        <v>339</v>
      </c>
      <c r="CE1112" s="178" t="s">
        <v>340</v>
      </c>
      <c r="CF1112" s="178" t="s">
        <v>341</v>
      </c>
      <c r="CG1112" s="212"/>
      <c r="CH1112" s="212"/>
      <c r="CI1112" s="212"/>
      <c r="CJ1112" s="212"/>
      <c r="CK1112" s="178"/>
      <c r="CL1112" s="212"/>
      <c r="CM1112" s="212"/>
      <c r="CN1112" s="212"/>
      <c r="CO1112" s="212"/>
      <c r="CP1112" s="212"/>
      <c r="CQ1112" s="212"/>
      <c r="CR1112" s="170" t="n">
        <f aca="false">C1112</f>
        <v>3</v>
      </c>
      <c r="CS1112" s="229" t="str">
        <f aca="false">D1112</f>
        <v>3e</v>
      </c>
      <c r="CT1112" s="170" t="str">
        <f aca="false">CONCATENATE(CD1112," strain ",CM1112," ",CL1112,", partial cds")</f>
        <v>Hepatitis E virus strain  , partial cds</v>
      </c>
    </row>
    <row r="1113" customFormat="false" ht="11.9" hidden="false" customHeight="true" outlineLevel="0" collapsed="false">
      <c r="A1113" s="208" t="s">
        <v>2727</v>
      </c>
      <c r="B1113" s="147" t="n">
        <v>3</v>
      </c>
      <c r="C1113" s="147" t="n">
        <v>3</v>
      </c>
      <c r="D1113" s="149" t="s">
        <v>1273</v>
      </c>
      <c r="E1113" s="150" t="s">
        <v>2725</v>
      </c>
      <c r="F1113" s="210" t="s">
        <v>2728</v>
      </c>
      <c r="G1113" s="212"/>
      <c r="H1113" s="146" t="s">
        <v>378</v>
      </c>
      <c r="I1113" s="153" t="s">
        <v>379</v>
      </c>
      <c r="J1113" s="146" t="s">
        <v>337</v>
      </c>
      <c r="K1113" s="212"/>
      <c r="L1113" s="212"/>
      <c r="M1113" s="157" t="s">
        <v>2729</v>
      </c>
      <c r="N1113" s="213"/>
      <c r="O1113" s="159" t="n">
        <v>2009</v>
      </c>
      <c r="P1113" s="160" t="n">
        <v>11</v>
      </c>
      <c r="Q1113" s="212"/>
      <c r="R1113" s="212"/>
      <c r="S1113" s="212"/>
      <c r="T1113" s="214" t="s">
        <v>353</v>
      </c>
      <c r="U1113" s="215"/>
      <c r="V1113" s="158" t="s">
        <v>1273</v>
      </c>
      <c r="W1113" s="163" t="s">
        <v>1273</v>
      </c>
      <c r="X1113" s="209"/>
      <c r="Y1113" s="209"/>
      <c r="Z1113" s="209"/>
      <c r="AA1113" s="216"/>
      <c r="AB1113" s="251" t="s">
        <v>278</v>
      </c>
      <c r="AC1113" s="163" t="s">
        <v>456</v>
      </c>
      <c r="AD1113" s="164" t="s">
        <v>354</v>
      </c>
      <c r="AE1113" s="164" t="s">
        <v>354</v>
      </c>
      <c r="AF1113" s="164" t="s">
        <v>354</v>
      </c>
      <c r="AG1113" s="166" t="s">
        <v>354</v>
      </c>
      <c r="AH1113" s="164" t="n">
        <v>33</v>
      </c>
      <c r="AI1113" s="164" t="n">
        <v>7596</v>
      </c>
      <c r="AJ1113" s="219" t="n">
        <f aca="false">SeqEnd-SeqBeg+1</f>
        <v>7564</v>
      </c>
      <c r="AK1113" s="220" t="n">
        <f aca="false">AND( SeqBeg&lt;=Beg  , End &lt;=SeqEnd )</f>
        <v>1</v>
      </c>
      <c r="AL1113" s="212"/>
      <c r="AM1113" s="212"/>
      <c r="AN1113" s="221"/>
      <c r="AO1113" s="147" t="s">
        <v>103</v>
      </c>
      <c r="AP1113" s="147" t="s">
        <v>103</v>
      </c>
      <c r="AQ1113" s="147" t="s">
        <v>103</v>
      </c>
      <c r="AR1113" s="147" t="s">
        <v>103</v>
      </c>
      <c r="AS1113" s="147" t="s">
        <v>103</v>
      </c>
      <c r="AT1113" s="147" t="s">
        <v>103</v>
      </c>
      <c r="AU1113" s="146" t="s">
        <v>382</v>
      </c>
      <c r="AV1113" s="212"/>
      <c r="AW1113" s="222" t="str">
        <f aca="false">HYPERLINK(CONCATENATE("http://www.ncbi.nlm.nih.gov/nuccore/",BM1113),BM1113)</f>
        <v>JQ026407</v>
      </c>
      <c r="AX1113" s="219" t="str">
        <f aca="false">CONCATENATE(D1113,IF(I1113="","",CONCATENATE(".",I1113)),IF(K1113="","",CONCATENATE(".",K1113)),IF(M1113="","",CONCATENATE(".",M1113)),IF(R1113="","",CONCATENATE(".",R1113)),IF(U1113="","","(*)"))</f>
        <v>3e.JPN.monkey</v>
      </c>
      <c r="AY1113" s="170" t="str">
        <f aca="false">CONCATENATE(BM1113,".",BN1113)</f>
        <v>JQ026407.Inuyama</v>
      </c>
      <c r="AZ1113" s="171" t="str">
        <f aca="false">IF(AV1113="",IF(ISNUMBER(FIND(".",A1113)),LEFT(A1113,FIND(".",A1113)-1),A1113),AV1113)</f>
        <v>JQ026407</v>
      </c>
      <c r="BA1113" s="171" t="str">
        <f aca="false">IF(ISNUMBER(FIND("-",AZ1113)),LEFT(AZ1113,FIND("-",AZ1113)-1),AZ1113)</f>
        <v>JQ026407</v>
      </c>
      <c r="BB1113" s="170" t="str">
        <f aca="false"> MEGAname &amp; "="</f>
        <v>JQ026407=</v>
      </c>
      <c r="BC1113" s="170" t="str">
        <f aca="false">Clear &amp; IF(span ,"Span","out")</f>
        <v>JQ026407=Span</v>
      </c>
      <c r="BD1113" s="170" t="str">
        <f aca="false">Clear &amp; IF(span, IF(B1113=".","Selected",B1113),"out")</f>
        <v>JQ026407=3</v>
      </c>
      <c r="BE1113" s="170" t="str">
        <f aca="false">Clear &amp; Strain</f>
        <v>JQ026407=Inuyama</v>
      </c>
      <c r="BF1113" s="170" t="str">
        <f aca="false">CONCATENATE(A1113,"=",F1113,". ",AX1113,IF(AB1113="","",CONCATENATE(".",AB1113)))</f>
        <v>JQ026407=Inuyama. 3e.JPN.monkey.CG</v>
      </c>
      <c r="BG1113" s="170" t="str">
        <f aca="false">CONCATENATE(A1113,"=",F1113,". ",AX1113)</f>
        <v>JQ026407=Inuyama. 3e.JPN.monkey</v>
      </c>
      <c r="BH1113" s="170" t="str">
        <f aca="false">CONCATENATE(A1113,"=",AX1113)</f>
        <v>JQ026407=3e.JPN.monkey</v>
      </c>
      <c r="BI1113" s="170" t="str">
        <f aca="false">CONCATENATE(A1113,"=",ComForSubtype,D1113)</f>
        <v>JQ026407=3e</v>
      </c>
      <c r="BJ1113" s="170" t="str">
        <f aca="false">CONCATENATE(A1113,"=",E1113)</f>
        <v>JQ026407=3feg</v>
      </c>
      <c r="BK1113" s="170" t="str">
        <f aca="false">CONCATENATE(A1113,"=",C1113)</f>
        <v>JQ026407=3</v>
      </c>
      <c r="BL1113" s="170" t="str">
        <f aca="false">CONCATENATE(D1113,"=")</f>
        <v>3e=</v>
      </c>
      <c r="BM1113" s="223" t="str">
        <f aca="false">IF(BA1113="XX","",BA1113)</f>
        <v>JQ026407</v>
      </c>
      <c r="BN1113" s="224" t="str">
        <f aca="false">CONCATENATE(IF(F1113="","",F1113),IF(G1113="","",CONCATENATE(" / ",G1113)))</f>
        <v>Inuyama</v>
      </c>
      <c r="BO1113" s="225" t="str">
        <f aca="false">AX1113</f>
        <v>3e.JPN.monkey</v>
      </c>
      <c r="BP1113" s="226" t="str">
        <f aca="false">IF(V1113="","",V1113)</f>
        <v>3e</v>
      </c>
      <c r="BQ1113" s="226" t="str">
        <f aca="false">IF(W1113="","",CONCATENATE(W1113,IF(LEFT(AO1113,1)="s","+","")))</f>
        <v>3e</v>
      </c>
      <c r="BR1113" s="226" t="str">
        <f aca="false">IF(X1113="","",CONCATENATE(X1113,IF(LEFT(AQ1113,1)="s","+","")))</f>
        <v/>
      </c>
      <c r="BS1113" s="226" t="str">
        <f aca="false">IF(Y1113="","",CONCATENATE(Y1113,IF(LEFT(AR1113,1)="s","+","")))</f>
        <v/>
      </c>
      <c r="BT1113" s="226" t="str">
        <f aca="false">IF(Z1113="","",CONCATENATE(Z1113,IF(LEFT(AS1113,1)="s","+","")))</f>
        <v/>
      </c>
      <c r="BU1113" s="227" t="str">
        <f aca="false">IF(AA1113="","",CONCATENATE(AA1113,IF(LEFT(AT1113,1)="s","+","")))</f>
        <v/>
      </c>
      <c r="BV1113" s="212"/>
      <c r="BW1113" s="177" t="s">
        <v>338</v>
      </c>
      <c r="BX1113" s="170" t="str">
        <f aca="false">IF(BW1113&lt;&gt;"",IF(ISNUMBER(FIND("=",BW1113)),LEFT(BW1113,FIND("=",BW1113)-1),BW1113),BW1113)</f>
        <v>xx</v>
      </c>
      <c r="BY1113" s="170" t="str">
        <f aca="false">IF(BW1113&lt;&gt;"",IF(ISNUMBER(FIND("=",BW1113)),RIGHT(BW1113,LEN(BW1113)-FIND("=",BW1113)),""),"")</f>
        <v>Non_select</v>
      </c>
      <c r="BZ1113" s="170" t="str">
        <f aca="false">IF(BX1113&lt;&gt;"",IF(ISNUMBER(FIND(".",BX1113)),LEFT(BX1113,FIND(".",BX1113)-1),BX1113),BX1113)</f>
        <v>xx</v>
      </c>
      <c r="CA1113" s="170" t="str">
        <f aca="false">IF(BX1113&lt;&gt;"",IF(ISNUMBER(FIND(".",BX1113)),RIGHT(BX1113,LEN(BX1113)-FIND(".",BX1113)),""),"")</f>
        <v/>
      </c>
      <c r="CB1113" s="212"/>
      <c r="CC1113" s="170" t="str">
        <f aca="false">A1113</f>
        <v>JQ026407</v>
      </c>
      <c r="CD1113" s="178" t="s">
        <v>339</v>
      </c>
      <c r="CE1113" s="178" t="s">
        <v>340</v>
      </c>
      <c r="CF1113" s="178" t="s">
        <v>341</v>
      </c>
      <c r="CG1113" s="212"/>
      <c r="CH1113" s="212"/>
      <c r="CI1113" s="212"/>
      <c r="CJ1113" s="212"/>
      <c r="CK1113" s="178"/>
      <c r="CL1113" s="212"/>
      <c r="CM1113" s="212"/>
      <c r="CN1113" s="212"/>
      <c r="CO1113" s="212"/>
      <c r="CP1113" s="212"/>
      <c r="CQ1113" s="212"/>
      <c r="CR1113" s="170" t="n">
        <f aca="false">C1113</f>
        <v>3</v>
      </c>
      <c r="CS1113" s="229" t="str">
        <f aca="false">D1113</f>
        <v>3e</v>
      </c>
      <c r="CT1113" s="170" t="str">
        <f aca="false">CONCATENATE(CD1113," strain ",CM1113," ",CL1113,", partial cds")</f>
        <v>Hepatitis E virus strain  , partial cds</v>
      </c>
    </row>
    <row r="1114" customFormat="false" ht="11.9" hidden="false" customHeight="true" outlineLevel="0" collapsed="false">
      <c r="A1114" s="296" t="s">
        <v>2730</v>
      </c>
      <c r="B1114" s="147" t="n">
        <v>3</v>
      </c>
      <c r="C1114" s="297" t="n">
        <v>3</v>
      </c>
      <c r="D1114" s="367" t="s">
        <v>1273</v>
      </c>
      <c r="E1114" s="150" t="s">
        <v>2725</v>
      </c>
      <c r="F1114" s="296" t="s">
        <v>2731</v>
      </c>
      <c r="G1114" s="299"/>
      <c r="H1114" s="296" t="s">
        <v>378</v>
      </c>
      <c r="I1114" s="300" t="s">
        <v>379</v>
      </c>
      <c r="J1114" s="296" t="s">
        <v>337</v>
      </c>
      <c r="K1114" s="301" t="s">
        <v>2732</v>
      </c>
      <c r="L1114" s="302" t="s">
        <v>2732</v>
      </c>
      <c r="M1114" s="303" t="s">
        <v>348</v>
      </c>
      <c r="N1114" s="304"/>
      <c r="O1114" s="296" t="n">
        <v>2004</v>
      </c>
      <c r="P1114" s="305"/>
      <c r="Q1114" s="305"/>
      <c r="R1114" s="296"/>
      <c r="S1114" s="232" t="n">
        <v>7280</v>
      </c>
      <c r="T1114" s="214" t="s">
        <v>353</v>
      </c>
      <c r="U1114" s="306"/>
      <c r="V1114" s="304" t="s">
        <v>1273</v>
      </c>
      <c r="W1114" s="307" t="s">
        <v>1273</v>
      </c>
      <c r="X1114" s="308" t="s">
        <v>1273</v>
      </c>
      <c r="Y1114" s="308" t="s">
        <v>1273</v>
      </c>
      <c r="Z1114" s="309" t="s">
        <v>1273</v>
      </c>
      <c r="AA1114" s="310" t="s">
        <v>1273</v>
      </c>
      <c r="AB1114" s="303" t="s">
        <v>278</v>
      </c>
      <c r="AC1114" s="163" t="s">
        <v>354</v>
      </c>
      <c r="AD1114" s="164" t="s">
        <v>354</v>
      </c>
      <c r="AE1114" s="164" t="s">
        <v>354</v>
      </c>
      <c r="AF1114" s="164" t="s">
        <v>354</v>
      </c>
      <c r="AG1114" s="166" t="s">
        <v>354</v>
      </c>
      <c r="AH1114" s="312" t="n">
        <v>11</v>
      </c>
      <c r="AI1114" s="368" t="n">
        <v>7519</v>
      </c>
      <c r="AJ1114" s="219" t="n">
        <f aca="false">SeqEnd-SeqBeg+1</f>
        <v>7509</v>
      </c>
      <c r="AK1114" s="220" t="n">
        <f aca="false">AND( SeqBeg&lt;=Beg  , End &lt;=SeqEnd )</f>
        <v>1</v>
      </c>
      <c r="AL1114" s="296"/>
      <c r="AM1114" s="296"/>
      <c r="AN1114" s="314"/>
      <c r="AO1114" s="164" t="s">
        <v>2425</v>
      </c>
      <c r="AP1114" s="164" t="s">
        <v>2425</v>
      </c>
      <c r="AQ1114" s="164" t="s">
        <v>2425</v>
      </c>
      <c r="AR1114" s="164" t="s">
        <v>2425</v>
      </c>
      <c r="AS1114" s="164" t="s">
        <v>2425</v>
      </c>
      <c r="AT1114" s="164" t="s">
        <v>2425</v>
      </c>
      <c r="AU1114" s="315" t="s">
        <v>382</v>
      </c>
      <c r="AV1114" s="296"/>
      <c r="AW1114" s="316" t="str">
        <f aca="false">HYPERLINK(CONCATENATE("http://www.ncbi.nlm.nih.gov/nuccore/",BM1114),BM1114)</f>
        <v>AB248520</v>
      </c>
      <c r="AX1114" s="317" t="str">
        <f aca="false">CONCATENATE(D1114,IF(I1114="","",CONCATENATE(".",I1114)),IF(K1114="","",CONCATENATE(".",K1114)),IF(M1114="","",CONCATENATE(".",M1114)),IF(R1114="","",CONCATENATE(".",R1114)),IF(U1114="","","(*)"))</f>
        <v>3e.JPN.Mie.hum</v>
      </c>
      <c r="AY1114" s="318" t="str">
        <f aca="false">CONCATENATE(BM1114,".",BN1114)</f>
        <v>AB248520.HE-JA04-1911</v>
      </c>
      <c r="AZ1114" s="319" t="str">
        <f aca="false">IF(AV1114="",IF(ISNUMBER(FIND(".",A1114)),LEFT(A1114,FIND(".",A1114)-1),A1114),AV1114)</f>
        <v>AB248520</v>
      </c>
      <c r="BA1114" s="319" t="str">
        <f aca="false">IF(ISNUMBER(FIND("-",AZ1114)),LEFT(AZ1114,FIND("-",AZ1114)-1),AZ1114)</f>
        <v>AB248520</v>
      </c>
      <c r="BB1114" s="170" t="str">
        <f aca="false"> MEGAname &amp; "="</f>
        <v>AB248520=</v>
      </c>
      <c r="BC1114" s="170" t="str">
        <f aca="false">Clear &amp; IF(span ,"Span","out")</f>
        <v>AB248520=Span</v>
      </c>
      <c r="BD1114" s="170" t="str">
        <f aca="false">Clear &amp; IF(span, IF(B1114=".","Selected",B1114),"out")</f>
        <v>AB248520=3</v>
      </c>
      <c r="BE1114" s="170" t="str">
        <f aca="false">Clear &amp; Strain</f>
        <v>AB248520=HE-JA04-1911</v>
      </c>
      <c r="BF1114" s="318" t="str">
        <f aca="false">CONCATENATE(A1114,"=",F1114,". ",AX1114,IF(AB1114="","",CONCATENATE(".",AB1114)))</f>
        <v>AB248520=HE-JA04-1911. 3e.JPN.Mie.hum.CG</v>
      </c>
      <c r="BG1114" s="318" t="str">
        <f aca="false">CONCATENATE(A1114,"=",F1114,". ",AX1114)</f>
        <v>AB248520=HE-JA04-1911. 3e.JPN.Mie.hum</v>
      </c>
      <c r="BH1114" s="318" t="str">
        <f aca="false">CONCATENATE(A1114,"=",AX1114)</f>
        <v>AB248520=3e.JPN.Mie.hum</v>
      </c>
      <c r="BI1114" s="318" t="str">
        <f aca="false">CONCATENATE(A1114,"=",ComForSubtype,D1114)</f>
        <v>AB248520=3e</v>
      </c>
      <c r="BJ1114" s="318" t="str">
        <f aca="false">CONCATENATE(A1114,"=",E1114)</f>
        <v>AB248520=3feg</v>
      </c>
      <c r="BK1114" s="318" t="str">
        <f aca="false">CONCATENATE(A1114,"=",C1114)</f>
        <v>AB248520=3</v>
      </c>
      <c r="BL1114" s="318" t="str">
        <f aca="false">CONCATENATE(D1114,"=")</f>
        <v>3e=</v>
      </c>
      <c r="BM1114" s="320" t="str">
        <f aca="false">IF(BA1114="XX","",BA1114)</f>
        <v>AB248520</v>
      </c>
      <c r="BN1114" s="321" t="str">
        <f aca="false">CONCATENATE(IF(F1114="","",F1114),IF(G1114="","",CONCATENATE(" / ",G1114)))</f>
        <v>HE-JA04-1911</v>
      </c>
      <c r="BO1114" s="322" t="str">
        <f aca="false">AX1114</f>
        <v>3e.JPN.Mie.hum</v>
      </c>
      <c r="BP1114" s="323" t="str">
        <f aca="false">IF(V1114="","",V1114)</f>
        <v>3e</v>
      </c>
      <c r="BQ1114" s="323" t="str">
        <f aca="false">IF(W1114="","",CONCATENATE(W1114,IF(LEFT(AO1114,1)="s","+","")))</f>
        <v>3e+</v>
      </c>
      <c r="BR1114" s="323" t="str">
        <f aca="false">IF(X1114="","",CONCATENATE(X1114,IF(LEFT(AQ1114,1)="s","+","")))</f>
        <v>3e+</v>
      </c>
      <c r="BS1114" s="323" t="str">
        <f aca="false">IF(Y1114="","",CONCATENATE(Y1114,IF(LEFT(AR1114,1)="s","+","")))</f>
        <v>3e+</v>
      </c>
      <c r="BT1114" s="323" t="str">
        <f aca="false">IF(Z1114="","",CONCATENATE(Z1114,IF(LEFT(AS1114,1)="s","+","")))</f>
        <v>3e+</v>
      </c>
      <c r="BU1114" s="324" t="str">
        <f aca="false">IF(AA1114="","",CONCATENATE(AA1114,IF(LEFT(AT1114,1)="s","+","")))</f>
        <v>3e+</v>
      </c>
      <c r="BV1114" s="318"/>
      <c r="BW1114" s="318" t="s">
        <v>2733</v>
      </c>
      <c r="BX1114" s="318" t="str">
        <f aca="false">IF(BW1114&lt;&gt;"",IF(ISNUMBER(FIND("=",BW1114)),LEFT(BW1114,FIND("=",BW1114)-1),BW1114),BW1114)</f>
        <v>AB248520</v>
      </c>
      <c r="BY1114" s="318" t="str">
        <f aca="false">IF(BW1114&lt;&gt;"",IF(ISNUMBER(FIND("=",BW1114)),RIGHT(BW1114,LEN(BW1114)-FIND("=",BW1114)),""),"")</f>
        <v>3e</v>
      </c>
      <c r="BZ1114" s="318" t="str">
        <f aca="false">IF(BX1114&lt;&gt;"",IF(ISNUMBER(FIND(".",BX1114)),LEFT(BX1114,FIND(".",BX1114)-1),BX1114),BX1114)</f>
        <v>AB248520</v>
      </c>
      <c r="CA1114" s="318" t="str">
        <f aca="false">IF(BX1114&lt;&gt;"",IF(ISNUMBER(FIND(".",BX1114)),RIGHT(BX1114,LEN(BX1114)-FIND(".",BX1114)),""),"")</f>
        <v/>
      </c>
      <c r="CB1114" s="318"/>
      <c r="CC1114" s="318" t="str">
        <f aca="false">A1114</f>
        <v>AB248520</v>
      </c>
      <c r="CD1114" s="325" t="s">
        <v>339</v>
      </c>
      <c r="CE1114" s="325" t="s">
        <v>340</v>
      </c>
      <c r="CF1114" s="325" t="s">
        <v>341</v>
      </c>
      <c r="CG1114" s="325"/>
      <c r="CH1114" s="326"/>
      <c r="CI1114" s="326"/>
      <c r="CJ1114" s="326"/>
      <c r="CK1114" s="326"/>
      <c r="CL1114" s="325"/>
      <c r="CM1114" s="318" t="str">
        <f aca="false">F1114</f>
        <v>HE-JA04-1911</v>
      </c>
      <c r="CN1114" s="318" t="str">
        <f aca="false">IF(G1114="","",G1114)</f>
        <v/>
      </c>
      <c r="CO1114" s="318" t="str">
        <f aca="false">CONCATENATE(H1114,":",L1114)</f>
        <v>Japan:Mie</v>
      </c>
      <c r="CP1114" s="318" t="str">
        <f aca="false">CONCATENATE(IF(Q1114="","",CONCATENATE(Q1114,"-")),IF(P1114="","",CONCATENATE(P1114,"-")),IF(O1114="","",O1114))</f>
        <v>2004</v>
      </c>
      <c r="CQ1114" s="318" t="str">
        <f aca="false">IF(N1114="","",N1114)</f>
        <v/>
      </c>
      <c r="CR1114" s="318" t="n">
        <f aca="false">C1114</f>
        <v>3</v>
      </c>
      <c r="CS1114" s="327" t="str">
        <f aca="false">D1114</f>
        <v>3e</v>
      </c>
      <c r="CT1114" s="318" t="str">
        <f aca="false">CONCATENATE(CD1114," strain ",CM1114," ",CL1114,", partial cds")</f>
        <v>Hepatitis E virus strain HE-JA04-1911 , partial cds</v>
      </c>
    </row>
    <row r="1115" customFormat="false" ht="11.9" hidden="false" customHeight="true" outlineLevel="0" collapsed="false">
      <c r="A1115" s="154" t="s">
        <v>2734</v>
      </c>
      <c r="B1115" s="147" t="n">
        <v>3</v>
      </c>
      <c r="C1115" s="243" t="n">
        <v>3</v>
      </c>
      <c r="D1115" s="149" t="s">
        <v>1273</v>
      </c>
      <c r="E1115" s="150" t="s">
        <v>2725</v>
      </c>
      <c r="F1115" s="154" t="s">
        <v>2735</v>
      </c>
      <c r="G1115" s="212"/>
      <c r="H1115" s="146" t="s">
        <v>378</v>
      </c>
      <c r="I1115" s="153" t="s">
        <v>379</v>
      </c>
      <c r="J1115" s="146" t="s">
        <v>337</v>
      </c>
      <c r="K1115" s="155" t="s">
        <v>2736</v>
      </c>
      <c r="L1115" s="231" t="s">
        <v>2736</v>
      </c>
      <c r="M1115" s="157" t="s">
        <v>367</v>
      </c>
      <c r="N1115" s="213"/>
      <c r="O1115" s="160"/>
      <c r="P1115" s="212"/>
      <c r="Q1115" s="212"/>
      <c r="R1115" s="212"/>
      <c r="S1115" s="232" t="n">
        <v>7241</v>
      </c>
      <c r="T1115" s="214" t="s">
        <v>353</v>
      </c>
      <c r="U1115" s="215"/>
      <c r="V1115" s="158" t="s">
        <v>1273</v>
      </c>
      <c r="W1115" s="244" t="s">
        <v>1273</v>
      </c>
      <c r="X1115" s="249" t="s">
        <v>1273</v>
      </c>
      <c r="Y1115" s="249" t="s">
        <v>1273</v>
      </c>
      <c r="Z1115" s="150" t="s">
        <v>1273</v>
      </c>
      <c r="AA1115" s="250" t="s">
        <v>1273</v>
      </c>
      <c r="AB1115" s="251" t="s">
        <v>278</v>
      </c>
      <c r="AC1115" s="163" t="s">
        <v>354</v>
      </c>
      <c r="AD1115" s="164" t="s">
        <v>354</v>
      </c>
      <c r="AE1115" s="164" t="s">
        <v>354</v>
      </c>
      <c r="AF1115" s="164" t="s">
        <v>354</v>
      </c>
      <c r="AG1115" s="166" t="s">
        <v>354</v>
      </c>
      <c r="AH1115" s="164" t="n">
        <v>11</v>
      </c>
      <c r="AI1115" s="252" t="n">
        <v>7519</v>
      </c>
      <c r="AJ1115" s="219" t="n">
        <f aca="false">SeqEnd-SeqBeg+1</f>
        <v>7509</v>
      </c>
      <c r="AK1115" s="220" t="n">
        <f aca="false">AND( SeqBeg&lt;=Beg  , End &lt;=SeqEnd )</f>
        <v>1</v>
      </c>
      <c r="AL1115" s="212"/>
      <c r="AM1115" s="212"/>
      <c r="AN1115" s="213"/>
      <c r="AO1115" s="147" t="s">
        <v>2425</v>
      </c>
      <c r="AP1115" s="147" t="s">
        <v>2425</v>
      </c>
      <c r="AQ1115" s="147" t="s">
        <v>2425</v>
      </c>
      <c r="AR1115" s="147" t="s">
        <v>2425</v>
      </c>
      <c r="AS1115" s="147" t="s">
        <v>2425</v>
      </c>
      <c r="AT1115" s="147" t="s">
        <v>2425</v>
      </c>
      <c r="AU1115" s="147" t="s">
        <v>382</v>
      </c>
      <c r="AV1115" s="212"/>
      <c r="AW1115" s="222" t="str">
        <f aca="false">HYPERLINK(CONCATENATE("http://www.ncbi.nlm.nih.gov/nuccore/",BM1115),BM1115)</f>
        <v>AB248522</v>
      </c>
      <c r="AX1115" s="219" t="str">
        <f aca="false">CONCATENATE(D1115,IF(I1115="","",CONCATENATE(".",I1115)),IF(K1115="","",CONCATENATE(".",K1115)),IF(M1115="","",CONCATENATE(".",M1115)),IF(R1115="","",CONCATENATE(".",R1115)),IF(U1115="","","(*)"))</f>
        <v>3e.JPN.Hokkaido.pig</v>
      </c>
      <c r="AY1115" s="170" t="str">
        <f aca="false">CONCATENATE(BM1115,".",BN1115)</f>
        <v>AB248522.swJ12-4</v>
      </c>
      <c r="AZ1115" s="171" t="str">
        <f aca="false">IF(AV1115="",IF(ISNUMBER(FIND(".",A1115)),LEFT(A1115,FIND(".",A1115)-1),A1115),AV1115)</f>
        <v>AB248522</v>
      </c>
      <c r="BA1115" s="171" t="str">
        <f aca="false">IF(ISNUMBER(FIND("-",AZ1115)),LEFT(AZ1115,FIND("-",AZ1115)-1),AZ1115)</f>
        <v>AB248522</v>
      </c>
      <c r="BB1115" s="170" t="str">
        <f aca="false"> MEGAname &amp; "="</f>
        <v>AB248522=</v>
      </c>
      <c r="BC1115" s="170" t="str">
        <f aca="false">Clear &amp; IF(span ,"Span","out")</f>
        <v>AB248522=Span</v>
      </c>
      <c r="BD1115" s="170" t="str">
        <f aca="false">Clear &amp; IF(span, IF(B1115=".","Selected",B1115),"out")</f>
        <v>AB248522=3</v>
      </c>
      <c r="BE1115" s="170" t="str">
        <f aca="false">Clear &amp; Strain</f>
        <v>AB248522=swJ12-4</v>
      </c>
      <c r="BF1115" s="170" t="str">
        <f aca="false">CONCATENATE(A1115,"=",F1115,". ",AX1115,IF(AB1115="","",CONCATENATE(".",AB1115)))</f>
        <v>AB248522=swJ12-4. 3e.JPN.Hokkaido.pig.CG</v>
      </c>
      <c r="BG1115" s="170" t="str">
        <f aca="false">CONCATENATE(A1115,"=",F1115,". ",AX1115)</f>
        <v>AB248522=swJ12-4. 3e.JPN.Hokkaido.pig</v>
      </c>
      <c r="BH1115" s="170" t="str">
        <f aca="false">CONCATENATE(A1115,"=",AX1115)</f>
        <v>AB248522=3e.JPN.Hokkaido.pig</v>
      </c>
      <c r="BI1115" s="170" t="str">
        <f aca="false">CONCATENATE(A1115,"=",ComForSubtype,D1115)</f>
        <v>AB248522=3e</v>
      </c>
      <c r="BJ1115" s="170" t="str">
        <f aca="false">CONCATENATE(A1115,"=",E1115)</f>
        <v>AB248522=3feg</v>
      </c>
      <c r="BK1115" s="170" t="str">
        <f aca="false">CONCATENATE(A1115,"=",C1115)</f>
        <v>AB248522=3</v>
      </c>
      <c r="BL1115" s="170" t="str">
        <f aca="false">CONCATENATE(D1115,"=")</f>
        <v>3e=</v>
      </c>
      <c r="BM1115" s="223" t="str">
        <f aca="false">IF(BA1115="XX","",BA1115)</f>
        <v>AB248522</v>
      </c>
      <c r="BN1115" s="224" t="str">
        <f aca="false">CONCATENATE(IF(F1115="","",F1115),IF(G1115="","",CONCATENATE(" / ",G1115)))</f>
        <v>swJ12-4</v>
      </c>
      <c r="BO1115" s="225" t="str">
        <f aca="false">AX1115</f>
        <v>3e.JPN.Hokkaido.pig</v>
      </c>
      <c r="BP1115" s="226" t="str">
        <f aca="false">IF(V1115="","",V1115)</f>
        <v>3e</v>
      </c>
      <c r="BQ1115" s="226" t="str">
        <f aca="false">IF(W1115="","",CONCATENATE(W1115,IF(LEFT(AO1115,1)="s","+","")))</f>
        <v>3e+</v>
      </c>
      <c r="BR1115" s="226" t="str">
        <f aca="false">IF(X1115="","",CONCATENATE(X1115,IF(LEFT(AQ1115,1)="s","+","")))</f>
        <v>3e+</v>
      </c>
      <c r="BS1115" s="226" t="str">
        <f aca="false">IF(Y1115="","",CONCATENATE(Y1115,IF(LEFT(AR1115,1)="s","+","")))</f>
        <v>3e+</v>
      </c>
      <c r="BT1115" s="226" t="str">
        <f aca="false">IF(Z1115="","",CONCATENATE(Z1115,IF(LEFT(AS1115,1)="s","+","")))</f>
        <v>3e+</v>
      </c>
      <c r="BU1115" s="227" t="str">
        <f aca="false">IF(AA1115="","",CONCATENATE(AA1115,IF(LEFT(AT1115,1)="s","+","")))</f>
        <v>3e+</v>
      </c>
      <c r="BV1115" s="212"/>
      <c r="BW1115" s="177" t="s">
        <v>2737</v>
      </c>
      <c r="BX1115" s="170" t="str">
        <f aca="false">IF(BW1115&lt;&gt;"",IF(ISNUMBER(FIND("=",BW1115)),LEFT(BW1115,FIND("=",BW1115)-1),BW1115),BW1115)</f>
        <v>AB248522</v>
      </c>
      <c r="BY1115" s="170" t="str">
        <f aca="false">IF(BW1115&lt;&gt;"",IF(ISNUMBER(FIND("=",BW1115)),RIGHT(BW1115,LEN(BW1115)-FIND("=",BW1115)),""),"")</f>
        <v>3e</v>
      </c>
      <c r="BZ1115" s="170" t="str">
        <f aca="false">IF(BX1115&lt;&gt;"",IF(ISNUMBER(FIND(".",BX1115)),LEFT(BX1115,FIND(".",BX1115)-1),BX1115),BX1115)</f>
        <v>AB248522</v>
      </c>
      <c r="CA1115" s="170" t="str">
        <f aca="false">IF(BX1115&lt;&gt;"",IF(ISNUMBER(FIND(".",BX1115)),RIGHT(BX1115,LEN(BX1115)-FIND(".",BX1115)),""),"")</f>
        <v/>
      </c>
      <c r="CB1115" s="212"/>
      <c r="CC1115" s="170" t="str">
        <f aca="false">A1115</f>
        <v>AB248522</v>
      </c>
      <c r="CD1115" s="178" t="s">
        <v>339</v>
      </c>
      <c r="CE1115" s="178" t="s">
        <v>340</v>
      </c>
      <c r="CF1115" s="178" t="s">
        <v>341</v>
      </c>
      <c r="CG1115" s="212"/>
      <c r="CH1115" s="179"/>
      <c r="CI1115" s="179"/>
      <c r="CJ1115" s="179"/>
      <c r="CK1115" s="212"/>
      <c r="CL1115" s="212"/>
      <c r="CM1115" s="170" t="str">
        <f aca="false">F1115</f>
        <v>swJ12-4</v>
      </c>
      <c r="CN1115" s="170" t="str">
        <f aca="false">IF(G1115="","",G1115)</f>
        <v/>
      </c>
      <c r="CO1115" s="170" t="str">
        <f aca="false">CONCATENATE(H1115,":",L1115)</f>
        <v>Japan:Hokkaido</v>
      </c>
      <c r="CP1115" s="170" t="str">
        <f aca="false">CONCATENATE(IF(Q1115="","",CONCATENATE(Q1115,"-")),IF(P1115="","",CONCATENATE(P1115,"-")),IF(O1115="","",O1115))</f>
        <v/>
      </c>
      <c r="CQ1115" s="170" t="str">
        <f aca="false">IF(N1115="","",N1115)</f>
        <v/>
      </c>
      <c r="CR1115" s="170" t="n">
        <f aca="false">C1115</f>
        <v>3</v>
      </c>
      <c r="CS1115" s="229" t="str">
        <f aca="false">D1115</f>
        <v>3e</v>
      </c>
      <c r="CT1115" s="170" t="str">
        <f aca="false">CONCATENATE(CD1115," strain ",CM1115," ",CL1115,", partial cds")</f>
        <v>Hepatitis E virus strain swJ12-4 , partial cds</v>
      </c>
    </row>
    <row r="1116" customFormat="false" ht="11.9" hidden="false" customHeight="true" outlineLevel="0" collapsed="false">
      <c r="A1116" s="235" t="s">
        <v>2738</v>
      </c>
      <c r="B1116" s="147" t="n">
        <v>3</v>
      </c>
      <c r="C1116" s="356" t="n">
        <v>3</v>
      </c>
      <c r="D1116" s="246" t="s">
        <v>1273</v>
      </c>
      <c r="E1116" s="150" t="s">
        <v>2725</v>
      </c>
      <c r="F1116" s="235" t="s">
        <v>2739</v>
      </c>
      <c r="G1116" s="212"/>
      <c r="H1116" s="235" t="s">
        <v>378</v>
      </c>
      <c r="I1116" s="236" t="s">
        <v>379</v>
      </c>
      <c r="J1116" s="235" t="s">
        <v>337</v>
      </c>
      <c r="K1116" s="155" t="s">
        <v>2736</v>
      </c>
      <c r="L1116" s="231" t="s">
        <v>2736</v>
      </c>
      <c r="M1116" s="157" t="s">
        <v>367</v>
      </c>
      <c r="N1116" s="213"/>
      <c r="O1116" s="212"/>
      <c r="P1116" s="159"/>
      <c r="Q1116" s="159"/>
      <c r="R1116" s="237"/>
      <c r="S1116" s="232" t="n">
        <v>7241</v>
      </c>
      <c r="T1116" s="214" t="s">
        <v>353</v>
      </c>
      <c r="U1116" s="215"/>
      <c r="V1116" s="158" t="s">
        <v>1273</v>
      </c>
      <c r="W1116" s="244" t="s">
        <v>1273</v>
      </c>
      <c r="X1116" s="249" t="s">
        <v>1273</v>
      </c>
      <c r="Y1116" s="249" t="s">
        <v>1273</v>
      </c>
      <c r="Z1116" s="249" t="s">
        <v>1273</v>
      </c>
      <c r="AA1116" s="250" t="s">
        <v>1273</v>
      </c>
      <c r="AB1116" s="251" t="s">
        <v>278</v>
      </c>
      <c r="AC1116" s="163" t="s">
        <v>354</v>
      </c>
      <c r="AD1116" s="164" t="s">
        <v>354</v>
      </c>
      <c r="AE1116" s="164" t="s">
        <v>354</v>
      </c>
      <c r="AF1116" s="164" t="s">
        <v>354</v>
      </c>
      <c r="AG1116" s="166" t="s">
        <v>354</v>
      </c>
      <c r="AH1116" s="164" t="n">
        <v>11</v>
      </c>
      <c r="AI1116" s="252" t="n">
        <v>7519</v>
      </c>
      <c r="AJ1116" s="219" t="n">
        <f aca="false">SeqEnd-SeqBeg+1</f>
        <v>7509</v>
      </c>
      <c r="AK1116" s="220" t="n">
        <f aca="false">AND( SeqBeg&lt;=Beg  , End &lt;=SeqEnd )</f>
        <v>1</v>
      </c>
      <c r="AL1116" s="237"/>
      <c r="AM1116" s="237"/>
      <c r="AN1116" s="213"/>
      <c r="AO1116" s="164" t="s">
        <v>2425</v>
      </c>
      <c r="AP1116" s="164" t="s">
        <v>2425</v>
      </c>
      <c r="AQ1116" s="164" t="s">
        <v>2425</v>
      </c>
      <c r="AR1116" s="164" t="s">
        <v>2425</v>
      </c>
      <c r="AS1116" s="164" t="s">
        <v>2425</v>
      </c>
      <c r="AT1116" s="164" t="s">
        <v>2425</v>
      </c>
      <c r="AU1116" s="164" t="s">
        <v>382</v>
      </c>
      <c r="AV1116" s="237"/>
      <c r="AW1116" s="222" t="str">
        <f aca="false">HYPERLINK(CONCATENATE("http://www.ncbi.nlm.nih.gov/nuccore/",BM1116),BM1116)</f>
        <v>AB248521</v>
      </c>
      <c r="AX1116" s="219" t="str">
        <f aca="false">CONCATENATE(D1116,IF(I1116="","",CONCATENATE(".",I1116)),IF(K1116="","",CONCATENATE(".",K1116)),IF(M1116="","",CONCATENATE(".",M1116)),IF(R1116="","",CONCATENATE(".",R1116)),IF(U1116="","","(*)"))</f>
        <v>3e.JPN.Hokkaido.pig</v>
      </c>
      <c r="AY1116" s="238" t="str">
        <f aca="false">CONCATENATE(BM1116,".",BN1116)</f>
        <v>AB248521.swJ8-5</v>
      </c>
      <c r="AZ1116" s="239" t="str">
        <f aca="false">IF(AV1116="",IF(ISNUMBER(FIND(".",A1116)),LEFT(A1116,FIND(".",A1116)-1),A1116),AV1116)</f>
        <v>AB248521</v>
      </c>
      <c r="BA1116" s="239" t="str">
        <f aca="false">IF(ISNUMBER(FIND("-",AZ1116)),LEFT(AZ1116,FIND("-",AZ1116)-1),AZ1116)</f>
        <v>AB248521</v>
      </c>
      <c r="BB1116" s="170" t="str">
        <f aca="false"> MEGAname &amp; "="</f>
        <v>AB248521=</v>
      </c>
      <c r="BC1116" s="170" t="str">
        <f aca="false">Clear &amp; IF(span ,"Span","out")</f>
        <v>AB248521=Span</v>
      </c>
      <c r="BD1116" s="170" t="str">
        <f aca="false">Clear &amp; IF(span, IF(B1116=".","Selected",B1116),"out")</f>
        <v>AB248521=3</v>
      </c>
      <c r="BE1116" s="170" t="str">
        <f aca="false">Clear &amp; Strain</f>
        <v>AB248521=swJ8-5</v>
      </c>
      <c r="BF1116" s="238" t="str">
        <f aca="false">CONCATENATE(A1116,"=",F1116,". ",AX1116,IF(AB1116="","",CONCATENATE(".",AB1116)))</f>
        <v>AB248521=swJ8-5. 3e.JPN.Hokkaido.pig.CG</v>
      </c>
      <c r="BG1116" s="238" t="str">
        <f aca="false">CONCATENATE(A1116,"=",F1116,". ",AX1116)</f>
        <v>AB248521=swJ8-5. 3e.JPN.Hokkaido.pig</v>
      </c>
      <c r="BH1116" s="238" t="str">
        <f aca="false">CONCATENATE(A1116,"=",AX1116)</f>
        <v>AB248521=3e.JPN.Hokkaido.pig</v>
      </c>
      <c r="BI1116" s="238" t="str">
        <f aca="false">CONCATENATE(A1116,"=",ComForSubtype,D1116)</f>
        <v>AB248521=3e</v>
      </c>
      <c r="BJ1116" s="238" t="str">
        <f aca="false">CONCATENATE(A1116,"=",E1116)</f>
        <v>AB248521=3feg</v>
      </c>
      <c r="BK1116" s="238" t="str">
        <f aca="false">CONCATENATE(A1116,"=",C1116)</f>
        <v>AB248521=3</v>
      </c>
      <c r="BL1116" s="238" t="str">
        <f aca="false">CONCATENATE(D1116,"=")</f>
        <v>3e=</v>
      </c>
      <c r="BM1116" s="223" t="str">
        <f aca="false">IF(BA1116="XX","",BA1116)</f>
        <v>AB248521</v>
      </c>
      <c r="BN1116" s="224" t="str">
        <f aca="false">CONCATENATE(IF(F1116="","",F1116),IF(G1116="","",CONCATENATE(" / ",G1116)))</f>
        <v>swJ8-5</v>
      </c>
      <c r="BO1116" s="225" t="str">
        <f aca="false">AX1116</f>
        <v>3e.JPN.Hokkaido.pig</v>
      </c>
      <c r="BP1116" s="226" t="str">
        <f aca="false">IF(V1116="","",V1116)</f>
        <v>3e</v>
      </c>
      <c r="BQ1116" s="226" t="str">
        <f aca="false">IF(W1116="","",CONCATENATE(W1116,IF(LEFT(AO1116,1)="s","+","")))</f>
        <v>3e+</v>
      </c>
      <c r="BR1116" s="226" t="str">
        <f aca="false">IF(X1116="","",CONCATENATE(X1116,IF(LEFT(AQ1116,1)="s","+","")))</f>
        <v>3e+</v>
      </c>
      <c r="BS1116" s="226" t="str">
        <f aca="false">IF(Y1116="","",CONCATENATE(Y1116,IF(LEFT(AR1116,1)="s","+","")))</f>
        <v>3e+</v>
      </c>
      <c r="BT1116" s="226" t="str">
        <f aca="false">IF(Z1116="","",CONCATENATE(Z1116,IF(LEFT(AS1116,1)="s","+","")))</f>
        <v>3e+</v>
      </c>
      <c r="BU1116" s="227" t="str">
        <f aca="false">IF(AA1116="","",CONCATENATE(AA1116,IF(LEFT(AT1116,1)="s","+","")))</f>
        <v>3e+</v>
      </c>
      <c r="BV1116" s="240"/>
      <c r="BW1116" s="240" t="s">
        <v>2740</v>
      </c>
      <c r="BX1116" s="238" t="str">
        <f aca="false">IF(BW1116&lt;&gt;"",IF(ISNUMBER(FIND("=",BW1116)),LEFT(BW1116,FIND("=",BW1116)-1),BW1116),BW1116)</f>
        <v>AB248521</v>
      </c>
      <c r="BY1116" s="238" t="str">
        <f aca="false">IF(BW1116&lt;&gt;"",IF(ISNUMBER(FIND("=",BW1116)),RIGHT(BW1116,LEN(BW1116)-FIND("=",BW1116)),""),"")</f>
        <v>3e</v>
      </c>
      <c r="BZ1116" s="238" t="str">
        <f aca="false">IF(BX1116&lt;&gt;"",IF(ISNUMBER(FIND(".",BX1116)),LEFT(BX1116,FIND(".",BX1116)-1),BX1116),BX1116)</f>
        <v>AB248521</v>
      </c>
      <c r="CA1116" s="238" t="str">
        <f aca="false">IF(BX1116&lt;&gt;"",IF(ISNUMBER(FIND(".",BX1116)),RIGHT(BX1116,LEN(BX1116)-FIND(".",BX1116)),""),"")</f>
        <v/>
      </c>
      <c r="CB1116" s="240"/>
      <c r="CC1116" s="238" t="str">
        <f aca="false">A1116</f>
        <v>AB248521</v>
      </c>
      <c r="CD1116" s="241" t="s">
        <v>339</v>
      </c>
      <c r="CE1116" s="241" t="s">
        <v>340</v>
      </c>
      <c r="CF1116" s="241" t="s">
        <v>341</v>
      </c>
      <c r="CG1116" s="241"/>
      <c r="CH1116" s="363"/>
      <c r="CI1116" s="363"/>
      <c r="CJ1116" s="363"/>
      <c r="CK1116" s="363"/>
      <c r="CL1116" s="241"/>
      <c r="CM1116" s="238" t="str">
        <f aca="false">F1116</f>
        <v>swJ8-5</v>
      </c>
      <c r="CN1116" s="238" t="str">
        <f aca="false">IF(G1116="","",G1116)</f>
        <v/>
      </c>
      <c r="CO1116" s="238" t="str">
        <f aca="false">CONCATENATE(H1116,":",L1116)</f>
        <v>Japan:Hokkaido</v>
      </c>
      <c r="CP1116" s="238" t="str">
        <f aca="false">CONCATENATE(IF(Q1116="","",CONCATENATE(Q1116,"-")),IF(P1116="","",CONCATENATE(P1116,"-")),IF(O1116="","",O1116))</f>
        <v/>
      </c>
      <c r="CQ1116" s="238" t="str">
        <f aca="false">IF(N1116="","",N1116)</f>
        <v/>
      </c>
      <c r="CR1116" s="238" t="n">
        <f aca="false">C1116</f>
        <v>3</v>
      </c>
      <c r="CS1116" s="242" t="str">
        <f aca="false">D1116</f>
        <v>3e</v>
      </c>
      <c r="CT1116" s="170" t="str">
        <f aca="false">CONCATENATE(CD1116," strain ",CM1116," ",CL1116,", partial cds")</f>
        <v>Hepatitis E virus strain swJ8-5 , partial cds</v>
      </c>
    </row>
    <row r="1117" customFormat="false" ht="11.9" hidden="false" customHeight="true" outlineLevel="0" collapsed="false">
      <c r="A1117" s="154" t="s">
        <v>2741</v>
      </c>
      <c r="B1117" s="147" t="n">
        <v>3</v>
      </c>
      <c r="C1117" s="243" t="n">
        <v>3</v>
      </c>
      <c r="D1117" s="149" t="s">
        <v>1273</v>
      </c>
      <c r="E1117" s="150" t="s">
        <v>2725</v>
      </c>
      <c r="F1117" s="154" t="s">
        <v>2742</v>
      </c>
      <c r="G1117" s="212"/>
      <c r="H1117" s="146" t="s">
        <v>378</v>
      </c>
      <c r="I1117" s="153" t="s">
        <v>379</v>
      </c>
      <c r="J1117" s="146" t="s">
        <v>337</v>
      </c>
      <c r="K1117" s="212"/>
      <c r="L1117" s="212"/>
      <c r="M1117" s="157" t="s">
        <v>367</v>
      </c>
      <c r="N1117" s="213"/>
      <c r="O1117" s="160"/>
      <c r="P1117" s="212"/>
      <c r="Q1117" s="212"/>
      <c r="R1117" s="212"/>
      <c r="S1117" s="232" t="n">
        <v>7239</v>
      </c>
      <c r="T1117" s="214" t="s">
        <v>353</v>
      </c>
      <c r="U1117" s="215"/>
      <c r="V1117" s="158" t="s">
        <v>1273</v>
      </c>
      <c r="W1117" s="244" t="s">
        <v>1273</v>
      </c>
      <c r="X1117" s="249" t="s">
        <v>1273</v>
      </c>
      <c r="Y1117" s="249" t="s">
        <v>1273</v>
      </c>
      <c r="Z1117" s="150" t="s">
        <v>1273</v>
      </c>
      <c r="AA1117" s="250" t="s">
        <v>1273</v>
      </c>
      <c r="AB1117" s="251" t="s">
        <v>278</v>
      </c>
      <c r="AC1117" s="163" t="s">
        <v>354</v>
      </c>
      <c r="AD1117" s="164" t="s">
        <v>354</v>
      </c>
      <c r="AE1117" s="164" t="s">
        <v>354</v>
      </c>
      <c r="AF1117" s="164" t="s">
        <v>354</v>
      </c>
      <c r="AG1117" s="166" t="s">
        <v>354</v>
      </c>
      <c r="AH1117" s="164" t="n">
        <v>11</v>
      </c>
      <c r="AI1117" s="252" t="n">
        <v>7519</v>
      </c>
      <c r="AJ1117" s="219" t="n">
        <f aca="false">SeqEnd-SeqBeg+1</f>
        <v>7509</v>
      </c>
      <c r="AK1117" s="220" t="n">
        <f aca="false">AND( SeqBeg&lt;=Beg  , End &lt;=SeqEnd )</f>
        <v>1</v>
      </c>
      <c r="AL1117" s="212"/>
      <c r="AM1117" s="212"/>
      <c r="AN1117" s="213"/>
      <c r="AO1117" s="147" t="s">
        <v>2743</v>
      </c>
      <c r="AP1117" s="147" t="s">
        <v>2743</v>
      </c>
      <c r="AQ1117" s="147" t="s">
        <v>2743</v>
      </c>
      <c r="AR1117" s="147" t="s">
        <v>2743</v>
      </c>
      <c r="AS1117" s="147" t="s">
        <v>2744</v>
      </c>
      <c r="AT1117" s="147" t="s">
        <v>2743</v>
      </c>
      <c r="AU1117" s="212"/>
      <c r="AV1117" s="212"/>
      <c r="AW1117" s="222" t="str">
        <f aca="false">HYPERLINK(CONCATENATE("http://www.ncbi.nlm.nih.gov/nuccore/",BM1117),BM1117)</f>
        <v>AB481226</v>
      </c>
      <c r="AX1117" s="219" t="str">
        <f aca="false">CONCATENATE(D1117,IF(I1117="","",CONCATENATE(".",I1117)),IF(K1117="","",CONCATENATE(".",K1117)),IF(M1117="","",CONCATENATE(".",M1117)),IF(R1117="","",CONCATENATE(".",R1117)),IF(U1117="","","(*)"))</f>
        <v>3e.JPN.pig</v>
      </c>
      <c r="AY1117" s="170" t="str">
        <f aca="false">CONCATENATE(BM1117,".",BN1117)</f>
        <v>AB481226.swJB-E10</v>
      </c>
      <c r="AZ1117" s="171" t="str">
        <f aca="false">IF(AV1117="",IF(ISNUMBER(FIND(".",A1117)),LEFT(A1117,FIND(".",A1117)-1),A1117),AV1117)</f>
        <v>AB481226</v>
      </c>
      <c r="BA1117" s="171" t="str">
        <f aca="false">IF(ISNUMBER(FIND("-",AZ1117)),LEFT(AZ1117,FIND("-",AZ1117)-1),AZ1117)</f>
        <v>AB481226</v>
      </c>
      <c r="BB1117" s="170" t="str">
        <f aca="false"> MEGAname &amp; "="</f>
        <v>AB481226=</v>
      </c>
      <c r="BC1117" s="170" t="str">
        <f aca="false">Clear &amp; IF(span ,"Span","out")</f>
        <v>AB481226=Span</v>
      </c>
      <c r="BD1117" s="170" t="str">
        <f aca="false">Clear &amp; IF(span, IF(B1117=".","Selected",B1117),"out")</f>
        <v>AB481226=3</v>
      </c>
      <c r="BE1117" s="170" t="str">
        <f aca="false">Clear &amp; Strain</f>
        <v>AB481226=swJB-E10</v>
      </c>
      <c r="BF1117" s="170" t="str">
        <f aca="false">CONCATENATE(A1117,"=",F1117,". ",AX1117,IF(AB1117="","",CONCATENATE(".",AB1117)))</f>
        <v>AB481226=swJB-E10. 3e.JPN.pig.CG</v>
      </c>
      <c r="BG1117" s="170" t="str">
        <f aca="false">CONCATENATE(A1117,"=",F1117,". ",AX1117)</f>
        <v>AB481226=swJB-E10. 3e.JPN.pig</v>
      </c>
      <c r="BH1117" s="170" t="str">
        <f aca="false">CONCATENATE(A1117,"=",AX1117)</f>
        <v>AB481226=3e.JPN.pig</v>
      </c>
      <c r="BI1117" s="170" t="str">
        <f aca="false">CONCATENATE(A1117,"=",ComForSubtype,D1117)</f>
        <v>AB481226=3e</v>
      </c>
      <c r="BJ1117" s="170" t="str">
        <f aca="false">CONCATENATE(A1117,"=",E1117)</f>
        <v>AB481226=3feg</v>
      </c>
      <c r="BK1117" s="170" t="str">
        <f aca="false">CONCATENATE(A1117,"=",C1117)</f>
        <v>AB481226=3</v>
      </c>
      <c r="BL1117" s="170" t="str">
        <f aca="false">CONCATENATE(D1117,"=")</f>
        <v>3e=</v>
      </c>
      <c r="BM1117" s="223" t="str">
        <f aca="false">IF(BA1117="XX","",BA1117)</f>
        <v>AB481226</v>
      </c>
      <c r="BN1117" s="224" t="str">
        <f aca="false">CONCATENATE(IF(F1117="","",F1117),IF(G1117="","",CONCATENATE(" / ",G1117)))</f>
        <v>swJB-E10</v>
      </c>
      <c r="BO1117" s="225" t="str">
        <f aca="false">AX1117</f>
        <v>3e.JPN.pig</v>
      </c>
      <c r="BP1117" s="226" t="str">
        <f aca="false">IF(V1117="","",V1117)</f>
        <v>3e</v>
      </c>
      <c r="BQ1117" s="226" t="str">
        <f aca="false">IF(W1117="","",CONCATENATE(W1117,IF(LEFT(AO1117,1)="s","+","")))</f>
        <v>3e</v>
      </c>
      <c r="BR1117" s="226" t="str">
        <f aca="false">IF(X1117="","",CONCATENATE(X1117,IF(LEFT(AQ1117,1)="s","+","")))</f>
        <v>3e</v>
      </c>
      <c r="BS1117" s="226" t="str">
        <f aca="false">IF(Y1117="","",CONCATENATE(Y1117,IF(LEFT(AR1117,1)="s","+","")))</f>
        <v>3e</v>
      </c>
      <c r="BT1117" s="226" t="str">
        <f aca="false">IF(Z1117="","",CONCATENATE(Z1117,IF(LEFT(AS1117,1)="s","+","")))</f>
        <v>3e+</v>
      </c>
      <c r="BU1117" s="227" t="str">
        <f aca="false">IF(AA1117="","",CONCATENATE(AA1117,IF(LEFT(AT1117,1)="s","+","")))</f>
        <v>3e</v>
      </c>
      <c r="BV1117" s="212"/>
      <c r="BW1117" s="177" t="s">
        <v>2745</v>
      </c>
      <c r="BX1117" s="170" t="str">
        <f aca="false">IF(BW1117&lt;&gt;"",IF(ISNUMBER(FIND("=",BW1117)),LEFT(BW1117,FIND("=",BW1117)-1),BW1117),BW1117)</f>
        <v>AB481226</v>
      </c>
      <c r="BY1117" s="170" t="str">
        <f aca="false">IF(BW1117&lt;&gt;"",IF(ISNUMBER(FIND("=",BW1117)),RIGHT(BW1117,LEN(BW1117)-FIND("=",BW1117)),""),"")</f>
        <v>3e</v>
      </c>
      <c r="BZ1117" s="170" t="str">
        <f aca="false">IF(BX1117&lt;&gt;"",IF(ISNUMBER(FIND(".",BX1117)),LEFT(BX1117,FIND(".",BX1117)-1),BX1117),BX1117)</f>
        <v>AB481226</v>
      </c>
      <c r="CA1117" s="170" t="str">
        <f aca="false">IF(BX1117&lt;&gt;"",IF(ISNUMBER(FIND(".",BX1117)),RIGHT(BX1117,LEN(BX1117)-FIND(".",BX1117)),""),"")</f>
        <v/>
      </c>
      <c r="CB1117" s="212"/>
      <c r="CC1117" s="170" t="str">
        <f aca="false">A1117</f>
        <v>AB481226</v>
      </c>
      <c r="CD1117" s="178" t="s">
        <v>339</v>
      </c>
      <c r="CE1117" s="178" t="s">
        <v>340</v>
      </c>
      <c r="CF1117" s="178" t="s">
        <v>341</v>
      </c>
      <c r="CG1117" s="212"/>
      <c r="CH1117" s="179"/>
      <c r="CI1117" s="179"/>
      <c r="CJ1117" s="179"/>
      <c r="CK1117" s="212"/>
      <c r="CL1117" s="212"/>
      <c r="CM1117" s="170" t="str">
        <f aca="false">F1117</f>
        <v>swJB-E10</v>
      </c>
      <c r="CN1117" s="170" t="str">
        <f aca="false">IF(G1117="","",G1117)</f>
        <v/>
      </c>
      <c r="CO1117" s="170" t="str">
        <f aca="false">CONCATENATE(H1117,":",L1117)</f>
        <v>Japan:</v>
      </c>
      <c r="CP1117" s="170" t="str">
        <f aca="false">CONCATENATE(IF(Q1117="","",CONCATENATE(Q1117,"-")),IF(P1117="","",CONCATENATE(P1117,"-")),IF(O1117="","",O1117))</f>
        <v/>
      </c>
      <c r="CQ1117" s="170" t="str">
        <f aca="false">IF(N1117="","",N1117)</f>
        <v/>
      </c>
      <c r="CR1117" s="170" t="n">
        <f aca="false">C1117</f>
        <v>3</v>
      </c>
      <c r="CS1117" s="229" t="str">
        <f aca="false">D1117</f>
        <v>3e</v>
      </c>
      <c r="CT1117" s="170" t="str">
        <f aca="false">CONCATENATE(CD1117," strain ",CM1117," ",CL1117,", partial cds")</f>
        <v>Hepatitis E virus strain swJB-E10 , partial cds</v>
      </c>
    </row>
    <row r="1118" customFormat="false" ht="11.9" hidden="false" customHeight="true" outlineLevel="0" collapsed="false">
      <c r="A1118" s="208" t="s">
        <v>2746</v>
      </c>
      <c r="B1118" s="147" t="n">
        <v>3</v>
      </c>
      <c r="C1118" s="147" t="n">
        <v>3</v>
      </c>
      <c r="D1118" s="149" t="s">
        <v>1273</v>
      </c>
      <c r="E1118" s="150" t="s">
        <v>2725</v>
      </c>
      <c r="F1118" s="210" t="s">
        <v>2747</v>
      </c>
      <c r="G1118" s="212"/>
      <c r="H1118" s="146" t="s">
        <v>758</v>
      </c>
      <c r="I1118" s="153" t="s">
        <v>759</v>
      </c>
      <c r="J1118" s="146" t="s">
        <v>395</v>
      </c>
      <c r="K1118" s="212"/>
      <c r="L1118" s="212"/>
      <c r="M1118" s="157" t="s">
        <v>367</v>
      </c>
      <c r="N1118" s="158" t="s">
        <v>2008</v>
      </c>
      <c r="O1118" s="159" t="n">
        <v>2006</v>
      </c>
      <c r="P1118" s="212"/>
      <c r="Q1118" s="212"/>
      <c r="R1118" s="212"/>
      <c r="S1118" s="212"/>
      <c r="T1118" s="214" t="s">
        <v>353</v>
      </c>
      <c r="U1118" s="215"/>
      <c r="V1118" s="158" t="s">
        <v>1273</v>
      </c>
      <c r="W1118" s="163" t="s">
        <v>1273</v>
      </c>
      <c r="X1118" s="209"/>
      <c r="Y1118" s="209"/>
      <c r="Z1118" s="209"/>
      <c r="AA1118" s="216"/>
      <c r="AB1118" s="251" t="s">
        <v>278</v>
      </c>
      <c r="AC1118" s="163" t="s">
        <v>456</v>
      </c>
      <c r="AD1118" s="164" t="s">
        <v>354</v>
      </c>
      <c r="AE1118" s="164" t="s">
        <v>354</v>
      </c>
      <c r="AF1118" s="164" t="s">
        <v>354</v>
      </c>
      <c r="AG1118" s="166" t="s">
        <v>354</v>
      </c>
      <c r="AH1118" s="164" t="n">
        <v>10</v>
      </c>
      <c r="AI1118" s="164" t="n">
        <v>7492</v>
      </c>
      <c r="AJ1118" s="219" t="n">
        <f aca="false">SeqEnd-SeqBeg+1</f>
        <v>7483</v>
      </c>
      <c r="AK1118" s="220" t="n">
        <f aca="false">AND( SeqBeg&lt;=Beg  , End &lt;=SeqEnd )</f>
        <v>1</v>
      </c>
      <c r="AL1118" s="212"/>
      <c r="AM1118" s="212"/>
      <c r="AN1118" s="221"/>
      <c r="AO1118" s="147" t="s">
        <v>103</v>
      </c>
      <c r="AP1118" s="147" t="s">
        <v>103</v>
      </c>
      <c r="AQ1118" s="147" t="s">
        <v>103</v>
      </c>
      <c r="AR1118" s="147" t="s">
        <v>103</v>
      </c>
      <c r="AS1118" s="147" t="s">
        <v>103</v>
      </c>
      <c r="AT1118" s="147" t="s">
        <v>103</v>
      </c>
      <c r="AU1118" s="146" t="s">
        <v>382</v>
      </c>
      <c r="AV1118" s="212"/>
      <c r="AW1118" s="222" t="str">
        <f aca="false">HYPERLINK(CONCATENATE("http://www.ncbi.nlm.nih.gov/nuccore/",BM1118),BM1118)</f>
        <v>JQ953665</v>
      </c>
      <c r="AX1118" s="219" t="str">
        <f aca="false">CONCATENATE(D1118,IF(I1118="","",CONCATENATE(".",I1118)),IF(K1118="","",CONCATENATE(".",K1118)),IF(M1118="","",CONCATENATE(".",M1118)),IF(R1118="","",CONCATENATE(".",R1118)),IF(U1118="","","(*)"))</f>
        <v>3e.FRA.pig</v>
      </c>
      <c r="AY1118" s="170" t="str">
        <f aca="false">CONCATENATE(BM1118,".",BN1118)</f>
        <v>JQ953665.FR-SHEV3e</v>
      </c>
      <c r="AZ1118" s="171" t="str">
        <f aca="false">IF(AV1118="",IF(ISNUMBER(FIND(".",A1118)),LEFT(A1118,FIND(".",A1118)-1),A1118),AV1118)</f>
        <v>JQ953665</v>
      </c>
      <c r="BA1118" s="171" t="str">
        <f aca="false">IF(ISNUMBER(FIND("-",AZ1118)),LEFT(AZ1118,FIND("-",AZ1118)-1),AZ1118)</f>
        <v>JQ953665</v>
      </c>
      <c r="BB1118" s="170" t="str">
        <f aca="false"> MEGAname &amp; "="</f>
        <v>JQ953665=</v>
      </c>
      <c r="BC1118" s="170" t="str">
        <f aca="false">Clear &amp; IF(span ,"Span","out")</f>
        <v>JQ953665=Span</v>
      </c>
      <c r="BD1118" s="170" t="str">
        <f aca="false">Clear &amp; IF(span, IF(B1118=".","Selected",B1118),"out")</f>
        <v>JQ953665=3</v>
      </c>
      <c r="BE1118" s="170" t="str">
        <f aca="false">Clear &amp; Strain</f>
        <v>JQ953665=FR-SHEV3e</v>
      </c>
      <c r="BF1118" s="170" t="str">
        <f aca="false">CONCATENATE(A1118,"=",F1118,". ",AX1118,IF(AB1118="","",CONCATENATE(".",AB1118)))</f>
        <v>JQ953665=FR-SHEV3e. 3e.FRA.pig.CG</v>
      </c>
      <c r="BG1118" s="170" t="str">
        <f aca="false">CONCATENATE(A1118,"=",F1118,". ",AX1118)</f>
        <v>JQ953665=FR-SHEV3e. 3e.FRA.pig</v>
      </c>
      <c r="BH1118" s="170" t="str">
        <f aca="false">CONCATENATE(A1118,"=",AX1118)</f>
        <v>JQ953665=3e.FRA.pig</v>
      </c>
      <c r="BI1118" s="170" t="str">
        <f aca="false">CONCATENATE(A1118,"=",ComForSubtype,D1118)</f>
        <v>JQ953665=3e</v>
      </c>
      <c r="BJ1118" s="170" t="str">
        <f aca="false">CONCATENATE(A1118,"=",E1118)</f>
        <v>JQ953665=3feg</v>
      </c>
      <c r="BK1118" s="170" t="str">
        <f aca="false">CONCATENATE(A1118,"=",C1118)</f>
        <v>JQ953665=3</v>
      </c>
      <c r="BL1118" s="170" t="str">
        <f aca="false">CONCATENATE(D1118,"=")</f>
        <v>3e=</v>
      </c>
      <c r="BM1118" s="223" t="str">
        <f aca="false">IF(BA1118="XX","",BA1118)</f>
        <v>JQ953665</v>
      </c>
      <c r="BN1118" s="224" t="str">
        <f aca="false">CONCATENATE(IF(F1118="","",F1118),IF(G1118="","",CONCATENATE(" / ",G1118)))</f>
        <v>FR-SHEV3e</v>
      </c>
      <c r="BO1118" s="225" t="str">
        <f aca="false">AX1118</f>
        <v>3e.FRA.pig</v>
      </c>
      <c r="BP1118" s="226" t="str">
        <f aca="false">IF(V1118="","",V1118)</f>
        <v>3e</v>
      </c>
      <c r="BQ1118" s="226" t="str">
        <f aca="false">IF(W1118="","",CONCATENATE(W1118,IF(LEFT(AO1118,1)="s","+","")))</f>
        <v>3e</v>
      </c>
      <c r="BR1118" s="226" t="str">
        <f aca="false">IF(X1118="","",CONCATENATE(X1118,IF(LEFT(AQ1118,1)="s","+","")))</f>
        <v/>
      </c>
      <c r="BS1118" s="226" t="str">
        <f aca="false">IF(Y1118="","",CONCATENATE(Y1118,IF(LEFT(AR1118,1)="s","+","")))</f>
        <v/>
      </c>
      <c r="BT1118" s="226" t="str">
        <f aca="false">IF(Z1118="","",CONCATENATE(Z1118,IF(LEFT(AS1118,1)="s","+","")))</f>
        <v/>
      </c>
      <c r="BU1118" s="227" t="str">
        <f aca="false">IF(AA1118="","",CONCATENATE(AA1118,IF(LEFT(AT1118,1)="s","+","")))</f>
        <v/>
      </c>
      <c r="BV1118" s="212"/>
      <c r="BW1118" s="177" t="s">
        <v>338</v>
      </c>
      <c r="BX1118" s="170" t="str">
        <f aca="false">IF(BW1118&lt;&gt;"",IF(ISNUMBER(FIND("=",BW1118)),LEFT(BW1118,FIND("=",BW1118)-1),BW1118),BW1118)</f>
        <v>xx</v>
      </c>
      <c r="BY1118" s="170" t="str">
        <f aca="false">IF(BW1118&lt;&gt;"",IF(ISNUMBER(FIND("=",BW1118)),RIGHT(BW1118,LEN(BW1118)-FIND("=",BW1118)),""),"")</f>
        <v>Non_select</v>
      </c>
      <c r="BZ1118" s="170" t="str">
        <f aca="false">IF(BX1118&lt;&gt;"",IF(ISNUMBER(FIND(".",BX1118)),LEFT(BX1118,FIND(".",BX1118)-1),BX1118),BX1118)</f>
        <v>xx</v>
      </c>
      <c r="CA1118" s="170" t="str">
        <f aca="false">IF(BX1118&lt;&gt;"",IF(ISNUMBER(FIND(".",BX1118)),RIGHT(BX1118,LEN(BX1118)-FIND(".",BX1118)),""),"")</f>
        <v/>
      </c>
      <c r="CB1118" s="212"/>
      <c r="CC1118" s="170" t="str">
        <f aca="false">A1118</f>
        <v>JQ953665</v>
      </c>
      <c r="CD1118" s="178" t="s">
        <v>339</v>
      </c>
      <c r="CE1118" s="178" t="s">
        <v>340</v>
      </c>
      <c r="CF1118" s="178" t="s">
        <v>341</v>
      </c>
      <c r="CG1118" s="212"/>
      <c r="CH1118" s="212"/>
      <c r="CI1118" s="212"/>
      <c r="CJ1118" s="212"/>
      <c r="CK1118" s="178"/>
      <c r="CL1118" s="212"/>
      <c r="CM1118" s="212"/>
      <c r="CN1118" s="212"/>
      <c r="CO1118" s="212"/>
      <c r="CP1118" s="212"/>
      <c r="CQ1118" s="212"/>
      <c r="CR1118" s="170" t="n">
        <f aca="false">C1118</f>
        <v>3</v>
      </c>
      <c r="CS1118" s="229" t="str">
        <f aca="false">D1118</f>
        <v>3e</v>
      </c>
      <c r="CT1118" s="170" t="str">
        <f aca="false">CONCATENATE(CD1118," strain ",CM1118," ",CL1118,", partial cds")</f>
        <v>Hepatitis E virus strain  , partial cds</v>
      </c>
    </row>
    <row r="1119" customFormat="false" ht="11.9" hidden="false" customHeight="true" outlineLevel="0" collapsed="false">
      <c r="A1119" s="154" t="s">
        <v>2748</v>
      </c>
      <c r="B1119" s="147" t="n">
        <v>3</v>
      </c>
      <c r="C1119" s="243" t="n">
        <v>3</v>
      </c>
      <c r="D1119" s="149" t="s">
        <v>1273</v>
      </c>
      <c r="E1119" s="150" t="s">
        <v>2725</v>
      </c>
      <c r="F1119" s="154" t="s">
        <v>2749</v>
      </c>
      <c r="G1119" s="212"/>
      <c r="H1119" s="146" t="s">
        <v>378</v>
      </c>
      <c r="I1119" s="153" t="s">
        <v>379</v>
      </c>
      <c r="J1119" s="146" t="s">
        <v>337</v>
      </c>
      <c r="K1119" s="212"/>
      <c r="L1119" s="212"/>
      <c r="M1119" s="157" t="s">
        <v>348</v>
      </c>
      <c r="N1119" s="213"/>
      <c r="O1119" s="146" t="n">
        <v>2004</v>
      </c>
      <c r="P1119" s="146" t="n">
        <v>6</v>
      </c>
      <c r="Q1119" s="160" t="n">
        <v>17</v>
      </c>
      <c r="R1119" s="212"/>
      <c r="S1119" s="232" t="n">
        <v>7168</v>
      </c>
      <c r="T1119" s="214" t="s">
        <v>353</v>
      </c>
      <c r="U1119" s="215"/>
      <c r="V1119" s="158" t="s">
        <v>1273</v>
      </c>
      <c r="W1119" s="244" t="s">
        <v>1273</v>
      </c>
      <c r="X1119" s="150" t="s">
        <v>1273</v>
      </c>
      <c r="Y1119" s="150" t="s">
        <v>1273</v>
      </c>
      <c r="Z1119" s="150" t="s">
        <v>1273</v>
      </c>
      <c r="AA1119" s="250" t="s">
        <v>1273</v>
      </c>
      <c r="AB1119" s="251" t="s">
        <v>278</v>
      </c>
      <c r="AC1119" s="163" t="s">
        <v>354</v>
      </c>
      <c r="AD1119" s="164" t="s">
        <v>354</v>
      </c>
      <c r="AE1119" s="164" t="s">
        <v>354</v>
      </c>
      <c r="AF1119" s="164" t="s">
        <v>354</v>
      </c>
      <c r="AG1119" s="166" t="s">
        <v>354</v>
      </c>
      <c r="AH1119" s="164" t="n">
        <v>52</v>
      </c>
      <c r="AI1119" s="252" t="n">
        <v>7519</v>
      </c>
      <c r="AJ1119" s="219" t="n">
        <f aca="false">SeqEnd-SeqBeg+1</f>
        <v>7468</v>
      </c>
      <c r="AK1119" s="220" t="n">
        <f aca="false">AND( SeqBeg&lt;=Beg  , End &lt;=SeqEnd )</f>
        <v>1</v>
      </c>
      <c r="AL1119" s="212"/>
      <c r="AM1119" s="212"/>
      <c r="AO1119" s="147" t="s">
        <v>2425</v>
      </c>
      <c r="AP1119" s="147" t="s">
        <v>2425</v>
      </c>
      <c r="AQ1119" s="147" t="s">
        <v>2425</v>
      </c>
      <c r="AR1119" s="147" t="s">
        <v>2425</v>
      </c>
      <c r="AS1119" s="147" t="s">
        <v>2425</v>
      </c>
      <c r="AT1119" s="147" t="s">
        <v>2425</v>
      </c>
      <c r="AU1119" s="212"/>
      <c r="AV1119" s="212"/>
      <c r="AW1119" s="222" t="str">
        <f aca="false">HYPERLINK(CONCATENATE("http://www.ncbi.nlm.nih.gov/nuccore/",BM1119),BM1119)</f>
        <v>AB291958</v>
      </c>
      <c r="AX1119" s="219" t="str">
        <f aca="false">CONCATENATE(D1119,IF(I1119="","",CONCATENATE(".",I1119)),IF(K1119="","",CONCATENATE(".",K1119)),IF(M1119="","",CONCATENATE(".",M1119)),IF(R1119="","",CONCATENATE(".",R1119)),IF(U1119="","","(*)"))</f>
        <v>3e.JPN.hum</v>
      </c>
      <c r="AY1119" s="170" t="str">
        <f aca="false">CONCATENATE(BM1119,".",BN1119)</f>
        <v>AB291958.JNH-Ehi04L</v>
      </c>
      <c r="AZ1119" s="171" t="str">
        <f aca="false">IF(AV1119="",IF(ISNUMBER(FIND(".",A1119)),LEFT(A1119,FIND(".",A1119)-1),A1119),AV1119)</f>
        <v>AB291958</v>
      </c>
      <c r="BA1119" s="171" t="str">
        <f aca="false">IF(ISNUMBER(FIND("-",AZ1119)),LEFT(AZ1119,FIND("-",AZ1119)-1),AZ1119)</f>
        <v>AB291958</v>
      </c>
      <c r="BB1119" s="170" t="str">
        <f aca="false"> MEGAname &amp; "="</f>
        <v>AB291958=</v>
      </c>
      <c r="BC1119" s="170" t="str">
        <f aca="false">Clear &amp; IF(span ,"Span","out")</f>
        <v>AB291958=Span</v>
      </c>
      <c r="BD1119" s="170" t="str">
        <f aca="false">Clear &amp; IF(span, IF(B1119=".","Selected",B1119),"out")</f>
        <v>AB291958=3</v>
      </c>
      <c r="BE1119" s="170" t="str">
        <f aca="false">Clear &amp; Strain</f>
        <v>AB291958=JNH-Ehi04L</v>
      </c>
      <c r="BF1119" s="170" t="str">
        <f aca="false">CONCATENATE(A1119,"=",F1119,". ",AX1119,IF(AB1119="","",CONCATENATE(".",AB1119)))</f>
        <v>AB291958=JNH-Ehi04L. 3e.JPN.hum.CG</v>
      </c>
      <c r="BG1119" s="170" t="str">
        <f aca="false">CONCATENATE(A1119,"=",F1119,". ",AX1119)</f>
        <v>AB291958=JNH-Ehi04L. 3e.JPN.hum</v>
      </c>
      <c r="BH1119" s="170" t="str">
        <f aca="false">CONCATENATE(A1119,"=",AX1119)</f>
        <v>AB291958=3e.JPN.hum</v>
      </c>
      <c r="BI1119" s="170" t="str">
        <f aca="false">CONCATENATE(A1119,"=",ComForSubtype,D1119)</f>
        <v>AB291958=3e</v>
      </c>
      <c r="BJ1119" s="170" t="str">
        <f aca="false">CONCATENATE(A1119,"=",E1119)</f>
        <v>AB291958=3feg</v>
      </c>
      <c r="BK1119" s="170" t="str">
        <f aca="false">CONCATENATE(A1119,"=",C1119)</f>
        <v>AB291958=3</v>
      </c>
      <c r="BL1119" s="170" t="str">
        <f aca="false">CONCATENATE(D1119,"=")</f>
        <v>3e=</v>
      </c>
      <c r="BM1119" s="223" t="str">
        <f aca="false">IF(BA1119="XX","",BA1119)</f>
        <v>AB291958</v>
      </c>
      <c r="BN1119" s="224" t="str">
        <f aca="false">CONCATENATE(IF(F1119="","",F1119),IF(G1119="","",CONCATENATE(" / ",G1119)))</f>
        <v>JNH-Ehi04L</v>
      </c>
      <c r="BO1119" s="225" t="str">
        <f aca="false">AX1119</f>
        <v>3e.JPN.hum</v>
      </c>
      <c r="BP1119" s="226" t="str">
        <f aca="false">IF(V1119="","",V1119)</f>
        <v>3e</v>
      </c>
      <c r="BQ1119" s="226" t="str">
        <f aca="false">IF(W1119="","",CONCATENATE(W1119,IF(LEFT(AO1119,1)="s","+","")))</f>
        <v>3e+</v>
      </c>
      <c r="BR1119" s="226" t="str">
        <f aca="false">IF(X1119="","",CONCATENATE(X1119,IF(LEFT(AQ1119,1)="s","+","")))</f>
        <v>3e+</v>
      </c>
      <c r="BS1119" s="226" t="str">
        <f aca="false">IF(Y1119="","",CONCATENATE(Y1119,IF(LEFT(AR1119,1)="s","+","")))</f>
        <v>3e+</v>
      </c>
      <c r="BT1119" s="226" t="str">
        <f aca="false">IF(Z1119="","",CONCATENATE(Z1119,IF(LEFT(AS1119,1)="s","+","")))</f>
        <v>3e+</v>
      </c>
      <c r="BU1119" s="227" t="str">
        <f aca="false">IF(AA1119="","",CONCATENATE(AA1119,IF(LEFT(AT1119,1)="s","+","")))</f>
        <v>3e+</v>
      </c>
      <c r="BV1119" s="212"/>
      <c r="BW1119" s="177" t="s">
        <v>2750</v>
      </c>
      <c r="BX1119" s="170" t="str">
        <f aca="false">IF(BW1119&lt;&gt;"",IF(ISNUMBER(FIND("=",BW1119)),LEFT(BW1119,FIND("=",BW1119)-1),BW1119),BW1119)</f>
        <v>AB291958</v>
      </c>
      <c r="BY1119" s="170" t="str">
        <f aca="false">IF(BW1119&lt;&gt;"",IF(ISNUMBER(FIND("=",BW1119)),RIGHT(BW1119,LEN(BW1119)-FIND("=",BW1119)),""),"")</f>
        <v>3e</v>
      </c>
      <c r="BZ1119" s="170" t="str">
        <f aca="false">IF(BX1119&lt;&gt;"",IF(ISNUMBER(FIND(".",BX1119)),LEFT(BX1119,FIND(".",BX1119)-1),BX1119),BX1119)</f>
        <v>AB291958</v>
      </c>
      <c r="CA1119" s="170" t="str">
        <f aca="false">IF(BX1119&lt;&gt;"",IF(ISNUMBER(FIND(".",BX1119)),RIGHT(BX1119,LEN(BX1119)-FIND(".",BX1119)),""),"")</f>
        <v/>
      </c>
      <c r="CB1119" s="212"/>
      <c r="CC1119" s="170" t="str">
        <f aca="false">A1119</f>
        <v>AB291958</v>
      </c>
      <c r="CD1119" s="178" t="s">
        <v>339</v>
      </c>
      <c r="CE1119" s="178" t="s">
        <v>340</v>
      </c>
      <c r="CF1119" s="178" t="s">
        <v>341</v>
      </c>
      <c r="CG1119" s="212"/>
      <c r="CH1119" s="179"/>
      <c r="CI1119" s="179"/>
      <c r="CJ1119" s="179"/>
      <c r="CK1119" s="212"/>
      <c r="CL1119" s="212"/>
      <c r="CM1119" s="170" t="str">
        <f aca="false">F1119</f>
        <v>JNH-Ehi04L</v>
      </c>
      <c r="CN1119" s="170" t="str">
        <f aca="false">IF(G1119="","",G1119)</f>
        <v/>
      </c>
      <c r="CO1119" s="170" t="str">
        <f aca="false">CONCATENATE(H1119,":",L1119)</f>
        <v>Japan:</v>
      </c>
      <c r="CP1119" s="170" t="str">
        <f aca="false">CONCATENATE(IF(Q1119="","",CONCATENATE(Q1119,"-")),IF(P1119="","",CONCATENATE(P1119,"-")),IF(O1119="","",O1119))</f>
        <v>17-6-2004</v>
      </c>
      <c r="CQ1119" s="170" t="str">
        <f aca="false">IF(N1119="","",N1119)</f>
        <v/>
      </c>
      <c r="CR1119" s="170" t="n">
        <f aca="false">C1119</f>
        <v>3</v>
      </c>
      <c r="CS1119" s="229" t="str">
        <f aca="false">D1119</f>
        <v>3e</v>
      </c>
      <c r="CT1119" s="170" t="str">
        <f aca="false">CONCATENATE(CD1119," strain ",CM1119," ",CL1119,", partial cds")</f>
        <v>Hepatitis E virus strain JNH-Ehi04L , partial cds</v>
      </c>
    </row>
    <row r="1120" customFormat="false" ht="11.9" hidden="false" customHeight="true" outlineLevel="0" collapsed="false">
      <c r="A1120" s="154" t="s">
        <v>2751</v>
      </c>
      <c r="B1120" s="147" t="n">
        <v>3</v>
      </c>
      <c r="C1120" s="243" t="n">
        <v>3</v>
      </c>
      <c r="D1120" s="149" t="s">
        <v>1273</v>
      </c>
      <c r="E1120" s="150" t="s">
        <v>2725</v>
      </c>
      <c r="F1120" s="154" t="s">
        <v>2752</v>
      </c>
      <c r="G1120" s="212"/>
      <c r="H1120" s="146" t="s">
        <v>2753</v>
      </c>
      <c r="I1120" s="153" t="s">
        <v>2754</v>
      </c>
      <c r="J1120" s="146" t="s">
        <v>395</v>
      </c>
      <c r="K1120" s="212"/>
      <c r="L1120" s="212"/>
      <c r="M1120" s="157" t="s">
        <v>367</v>
      </c>
      <c r="N1120" s="213"/>
      <c r="O1120" s="160"/>
      <c r="P1120" s="212"/>
      <c r="Q1120" s="212"/>
      <c r="R1120" s="212"/>
      <c r="S1120" s="212"/>
      <c r="T1120" s="214" t="s">
        <v>353</v>
      </c>
      <c r="U1120" s="215"/>
      <c r="V1120" s="158" t="s">
        <v>1273</v>
      </c>
      <c r="W1120" s="163" t="s">
        <v>1273</v>
      </c>
      <c r="X1120" s="164" t="s">
        <v>1273</v>
      </c>
      <c r="Y1120" s="164" t="s">
        <v>1273</v>
      </c>
      <c r="Z1120" s="164" t="s">
        <v>1273</v>
      </c>
      <c r="AA1120" s="158" t="s">
        <v>1273</v>
      </c>
      <c r="AB1120" s="251" t="s">
        <v>278</v>
      </c>
      <c r="AC1120" s="163" t="s">
        <v>456</v>
      </c>
      <c r="AD1120" s="164" t="s">
        <v>354</v>
      </c>
      <c r="AE1120" s="164" t="s">
        <v>354</v>
      </c>
      <c r="AF1120" s="164" t="s">
        <v>354</v>
      </c>
      <c r="AG1120" s="166" t="s">
        <v>354</v>
      </c>
      <c r="AH1120" s="164" t="n">
        <v>64</v>
      </c>
      <c r="AI1120" s="252" t="n">
        <v>7519</v>
      </c>
      <c r="AJ1120" s="219" t="n">
        <f aca="false">SeqEnd-SeqBeg+1</f>
        <v>7456</v>
      </c>
      <c r="AK1120" s="220" t="n">
        <f aca="false">AND( SeqBeg&lt;=Beg  , End &lt;=SeqEnd )</f>
        <v>1</v>
      </c>
      <c r="AL1120" s="212"/>
      <c r="AM1120" s="212"/>
      <c r="AN1120" s="213"/>
      <c r="AO1120" s="147" t="s">
        <v>2425</v>
      </c>
      <c r="AP1120" s="147" t="s">
        <v>2425</v>
      </c>
      <c r="AQ1120" s="147" t="s">
        <v>2425</v>
      </c>
      <c r="AR1120" s="147" t="s">
        <v>2425</v>
      </c>
      <c r="AS1120" s="147" t="s">
        <v>2425</v>
      </c>
      <c r="AT1120" s="147" t="s">
        <v>2425</v>
      </c>
      <c r="AU1120" s="212" t="s">
        <v>382</v>
      </c>
      <c r="AV1120" s="212"/>
      <c r="AW1120" s="222" t="str">
        <f aca="false">HYPERLINK(CONCATENATE("http://www.ncbi.nlm.nih.gov/nuccore/",BM1120),BM1120)</f>
        <v>HM055578</v>
      </c>
      <c r="AX1120" s="219" t="str">
        <f aca="false">CONCATENATE(D1120,IF(I1120="","",CONCATENATE(".",I1120)),IF(K1120="","",CONCATENATE(".",K1120)),IF(M1120="","",CONCATENATE(".",M1120)),IF(R1120="","",CONCATENATE(".",R1120)),IF(U1120="","","(*)"))</f>
        <v>3e.HUN.pig</v>
      </c>
      <c r="AY1120" s="170" t="str">
        <f aca="false">CONCATENATE(BM1120,".",BN1120)</f>
        <v>HM055578.HEV072/sw/HUN-05</v>
      </c>
      <c r="AZ1120" s="171" t="str">
        <f aca="false">IF(AV1120="",IF(ISNUMBER(FIND(".",A1120)),LEFT(A1120,FIND(".",A1120)-1),A1120),AV1120)</f>
        <v>HM055578</v>
      </c>
      <c r="BA1120" s="171" t="str">
        <f aca="false">IF(ISNUMBER(FIND("-",AZ1120)),LEFT(AZ1120,FIND("-",AZ1120)-1),AZ1120)</f>
        <v>HM055578</v>
      </c>
      <c r="BB1120" s="170" t="str">
        <f aca="false"> MEGAname &amp; "="</f>
        <v>HM055578=</v>
      </c>
      <c r="BC1120" s="170" t="str">
        <f aca="false">Clear &amp; IF(span ,"Span","out")</f>
        <v>HM055578=Span</v>
      </c>
      <c r="BD1120" s="170" t="str">
        <f aca="false">Clear &amp; IF(span, IF(B1120=".","Selected",B1120),"out")</f>
        <v>HM055578=3</v>
      </c>
      <c r="BE1120" s="170" t="str">
        <f aca="false">Clear &amp; Strain</f>
        <v>HM055578=HEV072/sw/HUN-05</v>
      </c>
      <c r="BF1120" s="170" t="str">
        <f aca="false">CONCATENATE(A1120,"=",F1120,". ",AX1120,IF(AB1120="","",CONCATENATE(".",AB1120)))</f>
        <v>HM055578=HEV072/sw/HUN-05. 3e.HUN.pig.CG</v>
      </c>
      <c r="BG1120" s="170" t="str">
        <f aca="false">CONCATENATE(A1120,"=",F1120,". ",AX1120)</f>
        <v>HM055578=HEV072/sw/HUN-05. 3e.HUN.pig</v>
      </c>
      <c r="BH1120" s="170" t="str">
        <f aca="false">CONCATENATE(A1120,"=",AX1120)</f>
        <v>HM055578=3e.HUN.pig</v>
      </c>
      <c r="BI1120" s="170" t="str">
        <f aca="false">CONCATENATE(A1120,"=",ComForSubtype,D1120)</f>
        <v>HM055578=3e</v>
      </c>
      <c r="BJ1120" s="170" t="str">
        <f aca="false">CONCATENATE(A1120,"=",E1120)</f>
        <v>HM055578=3feg</v>
      </c>
      <c r="BK1120" s="170" t="str">
        <f aca="false">CONCATENATE(A1120,"=",C1120)</f>
        <v>HM055578=3</v>
      </c>
      <c r="BL1120" s="170" t="str">
        <f aca="false">CONCATENATE(D1120,"=")</f>
        <v>3e=</v>
      </c>
      <c r="BM1120" s="223" t="str">
        <f aca="false">IF(BA1120="XX","",BA1120)</f>
        <v>HM055578</v>
      </c>
      <c r="BN1120" s="224" t="str">
        <f aca="false">CONCATENATE(IF(F1120="","",F1120),IF(G1120="","",CONCATENATE(" / ",G1120)))</f>
        <v>HEV072/sw/HUN-05</v>
      </c>
      <c r="BO1120" s="225" t="str">
        <f aca="false">AX1120</f>
        <v>3e.HUN.pig</v>
      </c>
      <c r="BP1120" s="226" t="str">
        <f aca="false">IF(V1120="","",V1120)</f>
        <v>3e</v>
      </c>
      <c r="BQ1120" s="226" t="str">
        <f aca="false">IF(W1120="","",CONCATENATE(W1120,IF(LEFT(AO1120,1)="s","+","")))</f>
        <v>3e+</v>
      </c>
      <c r="BR1120" s="226" t="str">
        <f aca="false">IF(X1120="","",CONCATENATE(X1120,IF(LEFT(AQ1120,1)="s","+","")))</f>
        <v>3e+</v>
      </c>
      <c r="BS1120" s="226" t="str">
        <f aca="false">IF(Y1120="","",CONCATENATE(Y1120,IF(LEFT(AR1120,1)="s","+","")))</f>
        <v>3e+</v>
      </c>
      <c r="BT1120" s="226" t="str">
        <f aca="false">IF(Z1120="","",CONCATENATE(Z1120,IF(LEFT(AS1120,1)="s","+","")))</f>
        <v>3e+</v>
      </c>
      <c r="BU1120" s="227" t="str">
        <f aca="false">IF(AA1120="","",CONCATENATE(AA1120,IF(LEFT(AT1120,1)="s","+","")))</f>
        <v>3e+</v>
      </c>
      <c r="BV1120" s="212"/>
      <c r="BW1120" s="177" t="s">
        <v>2755</v>
      </c>
      <c r="BX1120" s="170" t="str">
        <f aca="false">IF(BW1120&lt;&gt;"",IF(ISNUMBER(FIND("=",BW1120)),LEFT(BW1120,FIND("=",BW1120)-1),BW1120),BW1120)</f>
        <v>HM055578</v>
      </c>
      <c r="BY1120" s="170" t="str">
        <f aca="false">IF(BW1120&lt;&gt;"",IF(ISNUMBER(FIND("=",BW1120)),RIGHT(BW1120,LEN(BW1120)-FIND("=",BW1120)),""),"")</f>
        <v>3e</v>
      </c>
      <c r="BZ1120" s="170" t="str">
        <f aca="false">IF(BX1120&lt;&gt;"",IF(ISNUMBER(FIND(".",BX1120)),LEFT(BX1120,FIND(".",BX1120)-1),BX1120),BX1120)</f>
        <v>HM055578</v>
      </c>
      <c r="CA1120" s="170" t="str">
        <f aca="false">IF(BX1120&lt;&gt;"",IF(ISNUMBER(FIND(".",BX1120)),RIGHT(BX1120,LEN(BX1120)-FIND(".",BX1120)),""),"")</f>
        <v/>
      </c>
      <c r="CB1120" s="212"/>
      <c r="CC1120" s="170" t="str">
        <f aca="false">A1120</f>
        <v>HM055578</v>
      </c>
      <c r="CD1120" s="178" t="s">
        <v>339</v>
      </c>
      <c r="CE1120" s="178" t="s">
        <v>340</v>
      </c>
      <c r="CF1120" s="178" t="s">
        <v>341</v>
      </c>
      <c r="CG1120" s="212"/>
      <c r="CH1120" s="179"/>
      <c r="CI1120" s="179"/>
      <c r="CJ1120" s="179"/>
      <c r="CK1120" s="212"/>
      <c r="CL1120" s="212"/>
      <c r="CM1120" s="170" t="str">
        <f aca="false">F1120</f>
        <v>HEV072/sw/HUN-05</v>
      </c>
      <c r="CN1120" s="170" t="str">
        <f aca="false">IF(G1120="","",G1120)</f>
        <v/>
      </c>
      <c r="CO1120" s="170" t="str">
        <f aca="false">CONCATENATE(H1120,":",L1120)</f>
        <v>Hungary:</v>
      </c>
      <c r="CP1120" s="170" t="str">
        <f aca="false">CONCATENATE(IF(Q1120="","",CONCATENATE(Q1120,"-")),IF(P1120="","",CONCATENATE(P1120,"-")),IF(O1120="","",O1120))</f>
        <v/>
      </c>
      <c r="CQ1120" s="170" t="str">
        <f aca="false">IF(N1120="","",N1120)</f>
        <v/>
      </c>
      <c r="CR1120" s="170" t="n">
        <f aca="false">C1120</f>
        <v>3</v>
      </c>
      <c r="CS1120" s="229" t="str">
        <f aca="false">D1120</f>
        <v>3e</v>
      </c>
      <c r="CT1120" s="170" t="str">
        <f aca="false">CONCATENATE(CD1120," strain ",CM1120," ",CL1120,", partial cds")</f>
        <v>Hepatitis E virus strain HEV072/sw/HUN-05 , partial cds</v>
      </c>
    </row>
    <row r="1121" customFormat="false" ht="11.9" hidden="false" customHeight="true" outlineLevel="0" collapsed="false">
      <c r="A1121" s="154" t="s">
        <v>2756</v>
      </c>
      <c r="B1121" s="147" t="n">
        <v>3</v>
      </c>
      <c r="C1121" s="243" t="n">
        <v>3</v>
      </c>
      <c r="D1121" s="149" t="s">
        <v>1273</v>
      </c>
      <c r="E1121" s="150" t="s">
        <v>2725</v>
      </c>
      <c r="F1121" s="154" t="s">
        <v>2757</v>
      </c>
      <c r="G1121" s="212"/>
      <c r="H1121" s="146" t="s">
        <v>405</v>
      </c>
      <c r="I1121" s="153" t="s">
        <v>412</v>
      </c>
      <c r="J1121" s="146" t="s">
        <v>395</v>
      </c>
      <c r="K1121" s="155" t="s">
        <v>2758</v>
      </c>
      <c r="L1121" s="231" t="s">
        <v>2759</v>
      </c>
      <c r="M1121" s="157" t="s">
        <v>380</v>
      </c>
      <c r="N1121" s="213"/>
      <c r="O1121" s="146" t="n">
        <v>2007</v>
      </c>
      <c r="P1121" s="146" t="n">
        <v>12</v>
      </c>
      <c r="Q1121" s="160" t="n">
        <v>1</v>
      </c>
      <c r="R1121" s="146" t="s">
        <v>76</v>
      </c>
      <c r="T1121" s="214" t="s">
        <v>353</v>
      </c>
      <c r="U1121" s="215"/>
      <c r="V1121" s="158" t="s">
        <v>1273</v>
      </c>
      <c r="W1121" s="244" t="s">
        <v>1273</v>
      </c>
      <c r="X1121" s="249" t="s">
        <v>1273</v>
      </c>
      <c r="Y1121" s="249" t="s">
        <v>1273</v>
      </c>
      <c r="Z1121" s="150" t="s">
        <v>1273</v>
      </c>
      <c r="AA1121" s="250" t="s">
        <v>1273</v>
      </c>
      <c r="AB1121" s="251" t="s">
        <v>278</v>
      </c>
      <c r="AC1121" s="163" t="s">
        <v>456</v>
      </c>
      <c r="AD1121" s="164" t="s">
        <v>354</v>
      </c>
      <c r="AE1121" s="164" t="s">
        <v>354</v>
      </c>
      <c r="AF1121" s="164" t="s">
        <v>354</v>
      </c>
      <c r="AG1121" s="166" t="s">
        <v>354</v>
      </c>
      <c r="AH1121" s="164" t="n">
        <v>70</v>
      </c>
      <c r="AI1121" s="252" t="n">
        <v>7519</v>
      </c>
      <c r="AJ1121" s="219" t="n">
        <f aca="false">SeqEnd-SeqBeg+1</f>
        <v>7450</v>
      </c>
      <c r="AK1121" s="220" t="n">
        <f aca="false">AND( SeqBeg&lt;=Beg  , End &lt;=SeqEnd )</f>
        <v>1</v>
      </c>
      <c r="AL1121" s="212"/>
      <c r="AM1121" s="212"/>
      <c r="AN1121" s="213"/>
      <c r="AO1121" s="147" t="s">
        <v>2425</v>
      </c>
      <c r="AP1121" s="147" t="s">
        <v>2425</v>
      </c>
      <c r="AQ1121" s="147" t="s">
        <v>2425</v>
      </c>
      <c r="AR1121" s="147" t="s">
        <v>2425</v>
      </c>
      <c r="AS1121" s="147" t="s">
        <v>2425</v>
      </c>
      <c r="AT1121" s="147" t="s">
        <v>2425</v>
      </c>
      <c r="AU1121" s="147" t="s">
        <v>382</v>
      </c>
      <c r="AV1121" s="212"/>
      <c r="AW1121" s="222" t="str">
        <f aca="false">HYPERLINK(CONCATENATE("http://www.ncbi.nlm.nih.gov/nuccore/",BM1121),BM1121)</f>
        <v>FJ998015</v>
      </c>
      <c r="AX1121" s="219" t="str">
        <f aca="false">CONCATENATE(D1121,IF(I1121="","",CONCATENATE(".",I1121)),IF(K1121="","",CONCATENATE(".",K1121)),IF(M1121="","",CONCATENATE(".",M1121)),IF(R1121="","",CONCATENATE(".",R1121)),IF(U1121="","","(*)"))</f>
        <v>3e.DEU.BB,Welzow.wb.RKI</v>
      </c>
      <c r="AY1121" s="170" t="str">
        <f aca="false">CONCATENATE(BM1121,".",BN1121)</f>
        <v>FJ998015.SA21 </v>
      </c>
      <c r="AZ1121" s="171" t="str">
        <f aca="false">IF(AV1121="",IF(ISNUMBER(FIND(".",A1121)),LEFT(A1121,FIND(".",A1121)-1),A1121),AV1121)</f>
        <v>FJ998015</v>
      </c>
      <c r="BA1121" s="171" t="str">
        <f aca="false">IF(ISNUMBER(FIND("-",AZ1121)),LEFT(AZ1121,FIND("-",AZ1121)-1),AZ1121)</f>
        <v>FJ998015</v>
      </c>
      <c r="BB1121" s="170" t="str">
        <f aca="false"> MEGAname &amp; "="</f>
        <v>FJ998015=</v>
      </c>
      <c r="BC1121" s="170" t="str">
        <f aca="false">Clear &amp; IF(span ,"Span","out")</f>
        <v>FJ998015=Span</v>
      </c>
      <c r="BD1121" s="170" t="str">
        <f aca="false">Clear &amp; IF(span, IF(B1121=".","Selected",B1121),"out")</f>
        <v>FJ998015=3</v>
      </c>
      <c r="BE1121" s="170" t="str">
        <f aca="false">Clear &amp; Strain</f>
        <v>FJ998015=SA21 </v>
      </c>
      <c r="BF1121" s="170" t="str">
        <f aca="false">CONCATENATE(A1121,"=",F1121,". ",AX1121,IF(AB1121="","",CONCATENATE(".",AB1121)))</f>
        <v>FJ998015=SA21 . 3e.DEU.BB,Welzow.wb.RKI.CG</v>
      </c>
      <c r="BG1121" s="170" t="str">
        <f aca="false">CONCATENATE(A1121,"=",F1121,". ",AX1121)</f>
        <v>FJ998015=SA21 . 3e.DEU.BB,Welzow.wb.RKI</v>
      </c>
      <c r="BH1121" s="170" t="str">
        <f aca="false">CONCATENATE(A1121,"=",AX1121)</f>
        <v>FJ998015=3e.DEU.BB,Welzow.wb.RKI</v>
      </c>
      <c r="BI1121" s="170" t="str">
        <f aca="false">CONCATENATE(A1121,"=",ComForSubtype,D1121)</f>
        <v>FJ998015=3e</v>
      </c>
      <c r="BJ1121" s="170" t="str">
        <f aca="false">CONCATENATE(A1121,"=",E1121)</f>
        <v>FJ998015=3feg</v>
      </c>
      <c r="BK1121" s="170" t="str">
        <f aca="false">CONCATENATE(A1121,"=",C1121)</f>
        <v>FJ998015=3</v>
      </c>
      <c r="BL1121" s="170" t="str">
        <f aca="false">CONCATENATE(D1121,"=")</f>
        <v>3e=</v>
      </c>
      <c r="BM1121" s="223" t="str">
        <f aca="false">IF(BA1121="XX","",BA1121)</f>
        <v>FJ998015</v>
      </c>
      <c r="BN1121" s="224" t="str">
        <f aca="false">CONCATENATE(IF(F1121="","",F1121),IF(G1121="","",CONCATENATE(" / ",G1121)))</f>
        <v>SA21 </v>
      </c>
      <c r="BO1121" s="225" t="str">
        <f aca="false">AX1121</f>
        <v>3e.DEU.BB,Welzow.wb.RKI</v>
      </c>
      <c r="BP1121" s="226" t="str">
        <f aca="false">IF(V1121="","",V1121)</f>
        <v>3e</v>
      </c>
      <c r="BQ1121" s="226" t="str">
        <f aca="false">IF(W1121="","",CONCATENATE(W1121,IF(LEFT(AO1121,1)="s","+","")))</f>
        <v>3e+</v>
      </c>
      <c r="BR1121" s="226" t="str">
        <f aca="false">IF(X1121="","",CONCATENATE(X1121,IF(LEFT(AQ1121,1)="s","+","")))</f>
        <v>3e+</v>
      </c>
      <c r="BS1121" s="226" t="str">
        <f aca="false">IF(Y1121="","",CONCATENATE(Y1121,IF(LEFT(AR1121,1)="s","+","")))</f>
        <v>3e+</v>
      </c>
      <c r="BT1121" s="226" t="str">
        <f aca="false">IF(Z1121="","",CONCATENATE(Z1121,IF(LEFT(AS1121,1)="s","+","")))</f>
        <v>3e+</v>
      </c>
      <c r="BU1121" s="227" t="str">
        <f aca="false">IF(AA1121="","",CONCATENATE(AA1121,IF(LEFT(AT1121,1)="s","+","")))</f>
        <v>3e+</v>
      </c>
      <c r="BV1121" s="212"/>
      <c r="BW1121" s="177" t="s">
        <v>2760</v>
      </c>
      <c r="BX1121" s="170" t="str">
        <f aca="false">IF(BW1121&lt;&gt;"",IF(ISNUMBER(FIND("=",BW1121)),LEFT(BW1121,FIND("=",BW1121)-1),BW1121),BW1121)</f>
        <v>FJ998015</v>
      </c>
      <c r="BY1121" s="170" t="str">
        <f aca="false">IF(BW1121&lt;&gt;"",IF(ISNUMBER(FIND("=",BW1121)),RIGHT(BW1121,LEN(BW1121)-FIND("=",BW1121)),""),"")</f>
        <v>3e</v>
      </c>
      <c r="BZ1121" s="170" t="str">
        <f aca="false">IF(BX1121&lt;&gt;"",IF(ISNUMBER(FIND(".",BX1121)),LEFT(BX1121,FIND(".",BX1121)-1),BX1121),BX1121)</f>
        <v>FJ998015</v>
      </c>
      <c r="CA1121" s="170" t="str">
        <f aca="false">IF(BX1121&lt;&gt;"",IF(ISNUMBER(FIND(".",BX1121)),RIGHT(BX1121,LEN(BX1121)-FIND(".",BX1121)),""),"")</f>
        <v/>
      </c>
      <c r="CB1121" s="212"/>
      <c r="CC1121" s="170" t="str">
        <f aca="false">A1121</f>
        <v>FJ998015</v>
      </c>
      <c r="CD1121" s="178" t="s">
        <v>339</v>
      </c>
      <c r="CE1121" s="178" t="s">
        <v>340</v>
      </c>
      <c r="CF1121" s="178" t="s">
        <v>341</v>
      </c>
      <c r="CG1121" s="212"/>
      <c r="CH1121" s="179"/>
      <c r="CI1121" s="179"/>
      <c r="CJ1121" s="179"/>
      <c r="CK1121" s="212"/>
      <c r="CL1121" s="212"/>
      <c r="CM1121" s="170" t="str">
        <f aca="false">F1121</f>
        <v>SA21 </v>
      </c>
      <c r="CN1121" s="170" t="str">
        <f aca="false">IF(G1121="","",G1121)</f>
        <v/>
      </c>
      <c r="CO1121" s="170" t="str">
        <f aca="false">CONCATENATE(H1121,":",L1121)</f>
        <v>Germany:Brandenburg/Saxony, Welzow, Proschim</v>
      </c>
      <c r="CP1121" s="170" t="str">
        <f aca="false">CONCATENATE(IF(Q1121="","",CONCATENATE(Q1121,"-")),IF(P1121="","",CONCATENATE(P1121,"-")),IF(O1121="","",O1121))</f>
        <v>1-12-2007</v>
      </c>
      <c r="CQ1121" s="170" t="str">
        <f aca="false">IF(N1121="","",N1121)</f>
        <v/>
      </c>
      <c r="CR1121" s="170" t="n">
        <f aca="false">C1121</f>
        <v>3</v>
      </c>
      <c r="CS1121" s="229" t="str">
        <f aca="false">D1121</f>
        <v>3e</v>
      </c>
      <c r="CT1121" s="170" t="str">
        <f aca="false">CONCATENATE(CD1121," strain ",CM1121," ",CL1121,", partial cds")</f>
        <v>Hepatitis E virus strain SA21  , partial cds</v>
      </c>
    </row>
    <row r="1122" customFormat="false" ht="11.9" hidden="false" customHeight="true" outlineLevel="0" collapsed="false">
      <c r="A1122" s="208" t="s">
        <v>2761</v>
      </c>
      <c r="B1122" s="147" t="n">
        <v>3</v>
      </c>
      <c r="C1122" s="147" t="n">
        <v>3</v>
      </c>
      <c r="D1122" s="149" t="s">
        <v>1273</v>
      </c>
      <c r="E1122" s="150" t="s">
        <v>2725</v>
      </c>
      <c r="F1122" s="154" t="s">
        <v>2762</v>
      </c>
      <c r="G1122" s="212"/>
      <c r="H1122" s="146" t="s">
        <v>758</v>
      </c>
      <c r="I1122" s="153" t="s">
        <v>759</v>
      </c>
      <c r="J1122" s="154" t="s">
        <v>395</v>
      </c>
      <c r="K1122" s="212"/>
      <c r="L1122" s="212"/>
      <c r="M1122" s="157" t="s">
        <v>348</v>
      </c>
      <c r="N1122" s="158" t="s">
        <v>400</v>
      </c>
      <c r="O1122" s="159" t="n">
        <v>2009</v>
      </c>
      <c r="P1122" s="212"/>
      <c r="Q1122" s="212"/>
      <c r="R1122" s="212"/>
      <c r="S1122" s="212"/>
      <c r="T1122" s="214" t="s">
        <v>353</v>
      </c>
      <c r="U1122" s="215"/>
      <c r="V1122" s="158" t="s">
        <v>1273</v>
      </c>
      <c r="W1122" s="163" t="s">
        <v>1273</v>
      </c>
      <c r="X1122" s="209"/>
      <c r="Y1122" s="209"/>
      <c r="Z1122" s="209"/>
      <c r="AA1122" s="216"/>
      <c r="AB1122" s="251" t="s">
        <v>278</v>
      </c>
      <c r="AC1122" s="163" t="s">
        <v>456</v>
      </c>
      <c r="AD1122" s="164" t="s">
        <v>354</v>
      </c>
      <c r="AE1122" s="164" t="s">
        <v>354</v>
      </c>
      <c r="AF1122" s="164" t="s">
        <v>354</v>
      </c>
      <c r="AG1122" s="166" t="s">
        <v>354</v>
      </c>
      <c r="AH1122" s="164" t="n">
        <v>59</v>
      </c>
      <c r="AI1122" s="164" t="n">
        <v>7398</v>
      </c>
      <c r="AJ1122" s="219" t="n">
        <f aca="false">SeqEnd-SeqBeg+1</f>
        <v>7340</v>
      </c>
      <c r="AK1122" s="220" t="n">
        <f aca="false">AND( SeqBeg&lt;=Beg  , End &lt;=SeqEnd )</f>
        <v>1</v>
      </c>
      <c r="AL1122" s="212"/>
      <c r="AM1122" s="212"/>
      <c r="AN1122" s="221"/>
      <c r="AO1122" s="147" t="s">
        <v>103</v>
      </c>
      <c r="AP1122" s="164" t="s">
        <v>103</v>
      </c>
      <c r="AQ1122" s="164" t="s">
        <v>2763</v>
      </c>
      <c r="AR1122" s="164" t="s">
        <v>2764</v>
      </c>
      <c r="AS1122" s="164" t="s">
        <v>2764</v>
      </c>
      <c r="AT1122" s="164" t="s">
        <v>2764</v>
      </c>
      <c r="AU1122" s="146" t="s">
        <v>2765</v>
      </c>
      <c r="AV1122" s="212"/>
      <c r="AW1122" s="222" t="str">
        <f aca="false">HYPERLINK(CONCATENATE("http://www.ncbi.nlm.nih.gov/nuccore/",BM1122),BM1122)</f>
        <v>KF922359</v>
      </c>
      <c r="AX1122" s="219" t="str">
        <f aca="false">CONCATENATE(D1122,IF(I1122="","",CONCATENATE(".",I1122)),IF(K1122="","",CONCATENATE(".",K1122)),IF(M1122="","",CONCATENATE(".",M1122)),IF(R1122="","",CONCATENATE(".",R1122)),IF(U1122="","","(*)"))</f>
        <v>3e.FRA.hum</v>
      </c>
      <c r="AY1122" s="170" t="str">
        <f aca="false">CONCATENATE(BM1122,".",BN1122)</f>
        <v>KF922359.rt93100008</v>
      </c>
      <c r="AZ1122" s="171" t="str">
        <f aca="false">IF(AV1122="",IF(ISNUMBER(FIND(".",A1122)),LEFT(A1122,FIND(".",A1122)-1),A1122),AV1122)</f>
        <v>KF922359</v>
      </c>
      <c r="BA1122" s="171" t="str">
        <f aca="false">IF(ISNUMBER(FIND("-",AZ1122)),LEFT(AZ1122,FIND("-",AZ1122)-1),AZ1122)</f>
        <v>KF922359</v>
      </c>
      <c r="BB1122" s="170" t="str">
        <f aca="false"> MEGAname &amp; "="</f>
        <v>KF922359=</v>
      </c>
      <c r="BC1122" s="170" t="str">
        <f aca="false">Clear &amp; IF(span ,"Span","out")</f>
        <v>KF922359=Span</v>
      </c>
      <c r="BD1122" s="170" t="str">
        <f aca="false">Clear &amp; IF(span, IF(B1122=".","Selected",B1122),"out")</f>
        <v>KF922359=3</v>
      </c>
      <c r="BE1122" s="170" t="str">
        <f aca="false">Clear &amp; Strain</f>
        <v>KF922359=rt93100008</v>
      </c>
      <c r="BF1122" s="170" t="str">
        <f aca="false">CONCATENATE(A1122,"=",F1122,". ",AX1122,IF(AB1122="","",CONCATENATE(".",AB1122)))</f>
        <v>KF922359=rt93100008. 3e.FRA.hum.CG</v>
      </c>
      <c r="BG1122" s="170" t="str">
        <f aca="false">CONCATENATE(A1122,"=",F1122,". ",AX1122)</f>
        <v>KF922359=rt93100008. 3e.FRA.hum</v>
      </c>
      <c r="BH1122" s="170" t="str">
        <f aca="false">CONCATENATE(A1122,"=",AX1122)</f>
        <v>KF922359=3e.FRA.hum</v>
      </c>
      <c r="BI1122" s="170" t="str">
        <f aca="false">CONCATENATE(A1122,"=",ComForSubtype,D1122)</f>
        <v>KF922359=3e</v>
      </c>
      <c r="BJ1122" s="170" t="str">
        <f aca="false">CONCATENATE(A1122,"=",E1122)</f>
        <v>KF922359=3feg</v>
      </c>
      <c r="BK1122" s="170" t="str">
        <f aca="false">CONCATENATE(A1122,"=",C1122)</f>
        <v>KF922359=3</v>
      </c>
      <c r="BL1122" s="170" t="str">
        <f aca="false">CONCATENATE(D1122,"=")</f>
        <v>3e=</v>
      </c>
      <c r="BM1122" s="223" t="str">
        <f aca="false">IF(BA1122="XX","",BA1122)</f>
        <v>KF922359</v>
      </c>
      <c r="BN1122" s="224" t="str">
        <f aca="false">CONCATENATE(IF(F1122="","",F1122),IF(G1122="","",CONCATENATE(" / ",G1122)))</f>
        <v>rt93100008</v>
      </c>
      <c r="BO1122" s="225" t="str">
        <f aca="false">AX1122</f>
        <v>3e.FRA.hum</v>
      </c>
      <c r="BP1122" s="226" t="str">
        <f aca="false">IF(V1122="","",V1122)</f>
        <v>3e</v>
      </c>
      <c r="BQ1122" s="226" t="str">
        <f aca="false">IF(W1122="","",CONCATENATE(W1122,IF(LEFT(AO1122,1)="s","+","")))</f>
        <v>3e</v>
      </c>
      <c r="BR1122" s="226" t="str">
        <f aca="false">IF(X1122="","",CONCATENATE(X1122,IF(LEFT(AQ1122,1)="s","+","")))</f>
        <v/>
      </c>
      <c r="BS1122" s="226" t="str">
        <f aca="false">IF(Y1122="","",CONCATENATE(Y1122,IF(LEFT(AR1122,1)="s","+","")))</f>
        <v/>
      </c>
      <c r="BT1122" s="226" t="str">
        <f aca="false">IF(Z1122="","",CONCATENATE(Z1122,IF(LEFT(AS1122,1)="s","+","")))</f>
        <v/>
      </c>
      <c r="BU1122" s="227" t="str">
        <f aca="false">IF(AA1122="","",CONCATENATE(AA1122,IF(LEFT(AT1122,1)="s","+","")))</f>
        <v/>
      </c>
      <c r="BV1122" s="212"/>
      <c r="BW1122" s="177" t="s">
        <v>338</v>
      </c>
      <c r="BX1122" s="170" t="str">
        <f aca="false">IF(BW1122&lt;&gt;"",IF(ISNUMBER(FIND("=",BW1122)),LEFT(BW1122,FIND("=",BW1122)-1),BW1122),BW1122)</f>
        <v>xx</v>
      </c>
      <c r="BY1122" s="170" t="str">
        <f aca="false">IF(BW1122&lt;&gt;"",IF(ISNUMBER(FIND("=",BW1122)),RIGHT(BW1122,LEN(BW1122)-FIND("=",BW1122)),""),"")</f>
        <v>Non_select</v>
      </c>
      <c r="BZ1122" s="170" t="str">
        <f aca="false">IF(BX1122&lt;&gt;"",IF(ISNUMBER(FIND(".",BX1122)),LEFT(BX1122,FIND(".",BX1122)-1),BX1122),BX1122)</f>
        <v>xx</v>
      </c>
      <c r="CA1122" s="170" t="str">
        <f aca="false">IF(BX1122&lt;&gt;"",IF(ISNUMBER(FIND(".",BX1122)),RIGHT(BX1122,LEN(BX1122)-FIND(".",BX1122)),""),"")</f>
        <v/>
      </c>
      <c r="CB1122" s="212"/>
      <c r="CC1122" s="170" t="str">
        <f aca="false">A1122</f>
        <v>KF922359</v>
      </c>
      <c r="CD1122" s="178" t="s">
        <v>339</v>
      </c>
      <c r="CE1122" s="178" t="s">
        <v>340</v>
      </c>
      <c r="CF1122" s="178" t="s">
        <v>341</v>
      </c>
      <c r="CG1122" s="212"/>
      <c r="CH1122" s="212"/>
      <c r="CI1122" s="212"/>
      <c r="CJ1122" s="212"/>
      <c r="CK1122" s="178"/>
      <c r="CL1122" s="212"/>
      <c r="CM1122" s="212"/>
      <c r="CN1122" s="212"/>
      <c r="CO1122" s="212"/>
      <c r="CP1122" s="212"/>
      <c r="CQ1122" s="212"/>
      <c r="CR1122" s="170" t="n">
        <f aca="false">C1122</f>
        <v>3</v>
      </c>
      <c r="CS1122" s="229" t="str">
        <f aca="false">D1122</f>
        <v>3e</v>
      </c>
      <c r="CT1122" s="170" t="str">
        <f aca="false">CONCATENATE(CD1122," strain ",CM1122," ",CL1122,", partial cds")</f>
        <v>Hepatitis E virus strain  , partial cds</v>
      </c>
    </row>
    <row r="1123" s="146" customFormat="true" ht="11.9" hidden="false" customHeight="true" outlineLevel="0" collapsed="false">
      <c r="A1123" s="208" t="s">
        <v>2766</v>
      </c>
      <c r="B1123" s="147" t="n">
        <v>3</v>
      </c>
      <c r="C1123" s="147" t="n">
        <v>3</v>
      </c>
      <c r="D1123" s="149" t="s">
        <v>1273</v>
      </c>
      <c r="E1123" s="150" t="s">
        <v>2725</v>
      </c>
      <c r="F1123" s="154" t="s">
        <v>2767</v>
      </c>
      <c r="G1123" s="212"/>
      <c r="H1123" s="146" t="s">
        <v>378</v>
      </c>
      <c r="I1123" s="153" t="s">
        <v>379</v>
      </c>
      <c r="J1123" s="146" t="s">
        <v>337</v>
      </c>
      <c r="K1123" s="155" t="s">
        <v>2732</v>
      </c>
      <c r="L1123" s="231" t="s">
        <v>2732</v>
      </c>
      <c r="M1123" s="157" t="s">
        <v>380</v>
      </c>
      <c r="N1123" s="213"/>
      <c r="O1123" s="159" t="n">
        <v>2011</v>
      </c>
      <c r="P1123" s="160" t="n">
        <v>1</v>
      </c>
      <c r="Q1123" s="160" t="n">
        <v>18</v>
      </c>
      <c r="R1123" s="212"/>
      <c r="S1123" s="232" t="n">
        <v>7165</v>
      </c>
      <c r="T1123" s="214" t="s">
        <v>353</v>
      </c>
      <c r="U1123" s="215"/>
      <c r="V1123" s="158" t="s">
        <v>1273</v>
      </c>
      <c r="W1123" s="163" t="s">
        <v>1273</v>
      </c>
      <c r="X1123" s="209"/>
      <c r="Y1123" s="209"/>
      <c r="Z1123" s="209"/>
      <c r="AA1123" s="216"/>
      <c r="AB1123" s="251" t="s">
        <v>278</v>
      </c>
      <c r="AC1123" s="163" t="s">
        <v>456</v>
      </c>
      <c r="AD1123" s="164" t="s">
        <v>354</v>
      </c>
      <c r="AE1123" s="164" t="s">
        <v>354</v>
      </c>
      <c r="AF1123" s="164" t="s">
        <v>354</v>
      </c>
      <c r="AG1123" s="166" t="s">
        <v>354</v>
      </c>
      <c r="AH1123" s="164" t="n">
        <v>43</v>
      </c>
      <c r="AI1123" s="164" t="n">
        <v>7374</v>
      </c>
      <c r="AJ1123" s="219" t="n">
        <f aca="false">SeqEnd-SeqBeg+1</f>
        <v>7332</v>
      </c>
      <c r="AK1123" s="220" t="n">
        <f aca="false">AND( SeqBeg&lt;=Beg  , End &lt;=SeqEnd )</f>
        <v>1</v>
      </c>
      <c r="AL1123" s="212"/>
      <c r="AM1123" s="212"/>
      <c r="AN1123" s="221"/>
      <c r="AO1123" s="147" t="s">
        <v>103</v>
      </c>
      <c r="AP1123" s="147" t="s">
        <v>103</v>
      </c>
      <c r="AQ1123" s="147" t="s">
        <v>103</v>
      </c>
      <c r="AR1123" s="147" t="s">
        <v>103</v>
      </c>
      <c r="AS1123" s="147" t="s">
        <v>103</v>
      </c>
      <c r="AT1123" s="147" t="s">
        <v>103</v>
      </c>
      <c r="AV1123" s="212"/>
      <c r="AW1123" s="222" t="str">
        <f aca="false">HYPERLINK(CONCATENATE("http://www.ncbi.nlm.nih.gov/nuccore/",BM1123),BM1123)</f>
        <v>AB780452</v>
      </c>
      <c r="AX1123" s="219" t="str">
        <f aca="false">CONCATENATE(D1123,IF(I1123="","",CONCATENATE(".",I1123)),IF(K1123="","",CONCATENATE(".",K1123)),IF(M1123="","",CONCATENATE(".",M1123)),IF(R1123="","",CONCATENATE(".",R1123)),IF(U1123="","","(*)"))</f>
        <v>3e.JPN.Mie.wb</v>
      </c>
      <c r="AY1123" s="170" t="str">
        <f aca="false">CONCATENATE(BM1123,".",BN1123)</f>
        <v>AB780452.JBOAR111-Mie11</v>
      </c>
      <c r="AZ1123" s="171" t="str">
        <f aca="false">IF(AV1123="",IF(ISNUMBER(FIND(".",A1123)),LEFT(A1123,FIND(".",A1123)-1),A1123),AV1123)</f>
        <v>AB780452</v>
      </c>
      <c r="BA1123" s="171" t="str">
        <f aca="false">IF(ISNUMBER(FIND("-",AZ1123)),LEFT(AZ1123,FIND("-",AZ1123)-1),AZ1123)</f>
        <v>AB780452</v>
      </c>
      <c r="BB1123" s="170" t="str">
        <f aca="false"> MEGAname &amp; "="</f>
        <v>AB780452=</v>
      </c>
      <c r="BC1123" s="170" t="str">
        <f aca="false">Clear &amp; IF(span ,"Span","out")</f>
        <v>AB780452=Span</v>
      </c>
      <c r="BD1123" s="170" t="str">
        <f aca="false">Clear &amp; IF(span, IF(B1123=".","Selected",B1123),"out")</f>
        <v>AB780452=3</v>
      </c>
      <c r="BE1123" s="170" t="str">
        <f aca="false">Clear &amp; Strain</f>
        <v>AB780452=JBOAR111-Mie11</v>
      </c>
      <c r="BF1123" s="170" t="str">
        <f aca="false">CONCATENATE(A1123,"=",F1123,". ",AX1123,IF(AB1123="","",CONCATENATE(".",AB1123)))</f>
        <v>AB780452=JBOAR111-Mie11. 3e.JPN.Mie.wb.CG</v>
      </c>
      <c r="BG1123" s="170" t="str">
        <f aca="false">CONCATENATE(A1123,"=",F1123,". ",AX1123)</f>
        <v>AB780452=JBOAR111-Mie11. 3e.JPN.Mie.wb</v>
      </c>
      <c r="BH1123" s="170" t="str">
        <f aca="false">CONCATENATE(A1123,"=",AX1123)</f>
        <v>AB780452=3e.JPN.Mie.wb</v>
      </c>
      <c r="BI1123" s="170" t="str">
        <f aca="false">CONCATENATE(A1123,"=",ComForSubtype,D1123)</f>
        <v>AB780452=3e</v>
      </c>
      <c r="BJ1123" s="170" t="str">
        <f aca="false">CONCATENATE(A1123,"=",E1123)</f>
        <v>AB780452=3feg</v>
      </c>
      <c r="BK1123" s="170" t="str">
        <f aca="false">CONCATENATE(A1123,"=",C1123)</f>
        <v>AB780452=3</v>
      </c>
      <c r="BL1123" s="170" t="str">
        <f aca="false">CONCATENATE(D1123,"=")</f>
        <v>3e=</v>
      </c>
      <c r="BM1123" s="223" t="str">
        <f aca="false">IF(BA1123="XX","",BA1123)</f>
        <v>AB780452</v>
      </c>
      <c r="BN1123" s="224" t="str">
        <f aca="false">CONCATENATE(IF(F1123="","",F1123),IF(G1123="","",CONCATENATE(" / ",G1123)))</f>
        <v>JBOAR111-Mie11</v>
      </c>
      <c r="BO1123" s="225" t="str">
        <f aca="false">AX1123</f>
        <v>3e.JPN.Mie.wb</v>
      </c>
      <c r="BP1123" s="226" t="str">
        <f aca="false">IF(V1123="","",V1123)</f>
        <v>3e</v>
      </c>
      <c r="BQ1123" s="226" t="str">
        <f aca="false">IF(W1123="","",CONCATENATE(W1123,IF(LEFT(AO1123,1)="s","+","")))</f>
        <v>3e</v>
      </c>
      <c r="BR1123" s="226" t="str">
        <f aca="false">IF(X1123="","",CONCATENATE(X1123,IF(LEFT(AQ1123,1)="s","+","")))</f>
        <v/>
      </c>
      <c r="BS1123" s="226" t="str">
        <f aca="false">IF(Y1123="","",CONCATENATE(Y1123,IF(LEFT(AR1123,1)="s","+","")))</f>
        <v/>
      </c>
      <c r="BT1123" s="226" t="str">
        <f aca="false">IF(Z1123="","",CONCATENATE(Z1123,IF(LEFT(AS1123,1)="s","+","")))</f>
        <v/>
      </c>
      <c r="BU1123" s="227" t="str">
        <f aca="false">IF(AA1123="","",CONCATENATE(AA1123,IF(LEFT(AT1123,1)="s","+","")))</f>
        <v/>
      </c>
      <c r="BV1123" s="212"/>
      <c r="BW1123" s="177" t="s">
        <v>338</v>
      </c>
      <c r="BX1123" s="170" t="str">
        <f aca="false">IF(BW1123&lt;&gt;"",IF(ISNUMBER(FIND("=",BW1123)),LEFT(BW1123,FIND("=",BW1123)-1),BW1123),BW1123)</f>
        <v>xx</v>
      </c>
      <c r="BY1123" s="170" t="str">
        <f aca="false">IF(BW1123&lt;&gt;"",IF(ISNUMBER(FIND("=",BW1123)),RIGHT(BW1123,LEN(BW1123)-FIND("=",BW1123)),""),"")</f>
        <v>Non_select</v>
      </c>
      <c r="BZ1123" s="170" t="str">
        <f aca="false">IF(BX1123&lt;&gt;"",IF(ISNUMBER(FIND(".",BX1123)),LEFT(BX1123,FIND(".",BX1123)-1),BX1123),BX1123)</f>
        <v>xx</v>
      </c>
      <c r="CA1123" s="170" t="str">
        <f aca="false">IF(BX1123&lt;&gt;"",IF(ISNUMBER(FIND(".",BX1123)),RIGHT(BX1123,LEN(BX1123)-FIND(".",BX1123)),""),"")</f>
        <v/>
      </c>
      <c r="CB1123" s="212"/>
      <c r="CC1123" s="170" t="str">
        <f aca="false">A1123</f>
        <v>AB780452</v>
      </c>
      <c r="CD1123" s="178" t="s">
        <v>339</v>
      </c>
      <c r="CE1123" s="178" t="s">
        <v>340</v>
      </c>
      <c r="CF1123" s="178" t="s">
        <v>341</v>
      </c>
      <c r="CG1123" s="212"/>
      <c r="CH1123" s="212"/>
      <c r="CI1123" s="212"/>
      <c r="CJ1123" s="212"/>
      <c r="CK1123" s="178"/>
      <c r="CL1123" s="212"/>
      <c r="CM1123" s="212"/>
      <c r="CN1123" s="212"/>
      <c r="CO1123" s="212"/>
      <c r="CP1123" s="212"/>
      <c r="CQ1123" s="212"/>
      <c r="CR1123" s="170" t="n">
        <f aca="false">C1123</f>
        <v>3</v>
      </c>
      <c r="CS1123" s="229" t="str">
        <f aca="false">D1123</f>
        <v>3e</v>
      </c>
      <c r="CT1123" s="170" t="str">
        <f aca="false">CONCATENATE(CD1123," strain ",CM1123," ",CL1123,", partial cds")</f>
        <v>Hepatitis E virus strain  , partial cds</v>
      </c>
    </row>
    <row r="1124" s="146" customFormat="true" ht="11.9" hidden="false" customHeight="true" outlineLevel="0" collapsed="false">
      <c r="A1124" s="208" t="s">
        <v>2768</v>
      </c>
      <c r="B1124" s="147" t="n">
        <v>3</v>
      </c>
      <c r="C1124" s="147" t="n">
        <v>3</v>
      </c>
      <c r="D1124" s="149" t="s">
        <v>1273</v>
      </c>
      <c r="E1124" s="150" t="s">
        <v>2725</v>
      </c>
      <c r="F1124" s="154" t="s">
        <v>2769</v>
      </c>
      <c r="G1124" s="212"/>
      <c r="H1124" s="146" t="s">
        <v>378</v>
      </c>
      <c r="I1124" s="153" t="s">
        <v>379</v>
      </c>
      <c r="J1124" s="146" t="s">
        <v>337</v>
      </c>
      <c r="K1124" s="155" t="s">
        <v>2732</v>
      </c>
      <c r="L1124" s="231" t="s">
        <v>2732</v>
      </c>
      <c r="M1124" s="157" t="s">
        <v>380</v>
      </c>
      <c r="N1124" s="213"/>
      <c r="O1124" s="159" t="n">
        <v>2011</v>
      </c>
      <c r="P1124" s="160" t="n">
        <v>2</v>
      </c>
      <c r="Q1124" s="160" t="n">
        <v>12</v>
      </c>
      <c r="R1124" s="212"/>
      <c r="S1124" s="232" t="n">
        <v>7151</v>
      </c>
      <c r="T1124" s="214" t="s">
        <v>353</v>
      </c>
      <c r="U1124" s="215"/>
      <c r="V1124" s="158" t="s">
        <v>1273</v>
      </c>
      <c r="W1124" s="163" t="s">
        <v>1273</v>
      </c>
      <c r="X1124" s="209"/>
      <c r="Y1124" s="209"/>
      <c r="Z1124" s="209"/>
      <c r="AA1124" s="216"/>
      <c r="AB1124" s="251" t="s">
        <v>278</v>
      </c>
      <c r="AC1124" s="163" t="s">
        <v>456</v>
      </c>
      <c r="AD1124" s="164" t="s">
        <v>354</v>
      </c>
      <c r="AE1124" s="164" t="s">
        <v>354</v>
      </c>
      <c r="AF1124" s="164" t="s">
        <v>354</v>
      </c>
      <c r="AG1124" s="166" t="s">
        <v>354</v>
      </c>
      <c r="AH1124" s="164" t="n">
        <v>43</v>
      </c>
      <c r="AI1124" s="164" t="n">
        <v>7360</v>
      </c>
      <c r="AJ1124" s="219" t="n">
        <f aca="false">SeqEnd-SeqBeg+1</f>
        <v>7318</v>
      </c>
      <c r="AK1124" s="220" t="n">
        <f aca="false">AND( SeqBeg&lt;=Beg  , End &lt;=SeqEnd )</f>
        <v>1</v>
      </c>
      <c r="AL1124" s="212"/>
      <c r="AM1124" s="212"/>
      <c r="AN1124" s="221"/>
      <c r="AO1124" s="147" t="s">
        <v>103</v>
      </c>
      <c r="AP1124" s="147" t="s">
        <v>103</v>
      </c>
      <c r="AQ1124" s="147" t="s">
        <v>103</v>
      </c>
      <c r="AR1124" s="147" t="s">
        <v>103</v>
      </c>
      <c r="AS1124" s="147" t="s">
        <v>103</v>
      </c>
      <c r="AT1124" s="147" t="s">
        <v>103</v>
      </c>
      <c r="AV1124" s="212"/>
      <c r="AW1124" s="222" t="str">
        <f aca="false">HYPERLINK(CONCATENATE("http://www.ncbi.nlm.nih.gov/nuccore/",BM1124),BM1124)</f>
        <v>AB780453</v>
      </c>
      <c r="AX1124" s="219" t="str">
        <f aca="false">CONCATENATE(D1124,IF(I1124="","",CONCATENATE(".",I1124)),IF(K1124="","",CONCATENATE(".",K1124)),IF(M1124="","",CONCATENATE(".",M1124)),IF(R1124="","",CONCATENATE(".",R1124)),IF(U1124="","","(*)"))</f>
        <v>3e.JPN.Mie.wb</v>
      </c>
      <c r="AY1124" s="170" t="str">
        <f aca="false">CONCATENATE(BM1124,".",BN1124)</f>
        <v>AB780453.JBOAR124-Mie11</v>
      </c>
      <c r="AZ1124" s="171" t="str">
        <f aca="false">IF(AV1124="",IF(ISNUMBER(FIND(".",A1124)),LEFT(A1124,FIND(".",A1124)-1),A1124),AV1124)</f>
        <v>AB780453</v>
      </c>
      <c r="BA1124" s="171" t="str">
        <f aca="false">IF(ISNUMBER(FIND("-",AZ1124)),LEFT(AZ1124,FIND("-",AZ1124)-1),AZ1124)</f>
        <v>AB780453</v>
      </c>
      <c r="BB1124" s="170" t="str">
        <f aca="false"> MEGAname &amp; "="</f>
        <v>AB780453=</v>
      </c>
      <c r="BC1124" s="170" t="str">
        <f aca="false">Clear &amp; IF(span ,"Span","out")</f>
        <v>AB780453=Span</v>
      </c>
      <c r="BD1124" s="170" t="str">
        <f aca="false">Clear &amp; IF(span, IF(B1124=".","Selected",B1124),"out")</f>
        <v>AB780453=3</v>
      </c>
      <c r="BE1124" s="170" t="str">
        <f aca="false">Clear &amp; Strain</f>
        <v>AB780453=JBOAR124-Mie11</v>
      </c>
      <c r="BF1124" s="170" t="str">
        <f aca="false">CONCATENATE(A1124,"=",F1124,". ",AX1124,IF(AB1124="","",CONCATENATE(".",AB1124)))</f>
        <v>AB780453=JBOAR124-Mie11. 3e.JPN.Mie.wb.CG</v>
      </c>
      <c r="BG1124" s="170" t="str">
        <f aca="false">CONCATENATE(A1124,"=",F1124,". ",AX1124)</f>
        <v>AB780453=JBOAR124-Mie11. 3e.JPN.Mie.wb</v>
      </c>
      <c r="BH1124" s="170" t="str">
        <f aca="false">CONCATENATE(A1124,"=",AX1124)</f>
        <v>AB780453=3e.JPN.Mie.wb</v>
      </c>
      <c r="BI1124" s="170" t="str">
        <f aca="false">CONCATENATE(A1124,"=",ComForSubtype,D1124)</f>
        <v>AB780453=3e</v>
      </c>
      <c r="BJ1124" s="170" t="str">
        <f aca="false">CONCATENATE(A1124,"=",E1124)</f>
        <v>AB780453=3feg</v>
      </c>
      <c r="BK1124" s="170" t="str">
        <f aca="false">CONCATENATE(A1124,"=",C1124)</f>
        <v>AB780453=3</v>
      </c>
      <c r="BL1124" s="170" t="str">
        <f aca="false">CONCATENATE(D1124,"=")</f>
        <v>3e=</v>
      </c>
      <c r="BM1124" s="223" t="str">
        <f aca="false">IF(BA1124="XX","",BA1124)</f>
        <v>AB780453</v>
      </c>
      <c r="BN1124" s="224" t="str">
        <f aca="false">CONCATENATE(IF(F1124="","",F1124),IF(G1124="","",CONCATENATE(" / ",G1124)))</f>
        <v>JBOAR124-Mie11</v>
      </c>
      <c r="BO1124" s="225" t="str">
        <f aca="false">AX1124</f>
        <v>3e.JPN.Mie.wb</v>
      </c>
      <c r="BP1124" s="226" t="str">
        <f aca="false">IF(V1124="","",V1124)</f>
        <v>3e</v>
      </c>
      <c r="BQ1124" s="226" t="str">
        <f aca="false">IF(W1124="","",CONCATENATE(W1124,IF(LEFT(AO1124,1)="s","+","")))</f>
        <v>3e</v>
      </c>
      <c r="BR1124" s="226" t="str">
        <f aca="false">IF(X1124="","",CONCATENATE(X1124,IF(LEFT(AQ1124,1)="s","+","")))</f>
        <v/>
      </c>
      <c r="BS1124" s="226" t="str">
        <f aca="false">IF(Y1124="","",CONCATENATE(Y1124,IF(LEFT(AR1124,1)="s","+","")))</f>
        <v/>
      </c>
      <c r="BT1124" s="226" t="str">
        <f aca="false">IF(Z1124="","",CONCATENATE(Z1124,IF(LEFT(AS1124,1)="s","+","")))</f>
        <v/>
      </c>
      <c r="BU1124" s="227" t="str">
        <f aca="false">IF(AA1124="","",CONCATENATE(AA1124,IF(LEFT(AT1124,1)="s","+","")))</f>
        <v/>
      </c>
      <c r="BV1124" s="212"/>
      <c r="BW1124" s="177" t="s">
        <v>338</v>
      </c>
      <c r="BX1124" s="170" t="str">
        <f aca="false">IF(BW1124&lt;&gt;"",IF(ISNUMBER(FIND("=",BW1124)),LEFT(BW1124,FIND("=",BW1124)-1),BW1124),BW1124)</f>
        <v>xx</v>
      </c>
      <c r="BY1124" s="170" t="str">
        <f aca="false">IF(BW1124&lt;&gt;"",IF(ISNUMBER(FIND("=",BW1124)),RIGHT(BW1124,LEN(BW1124)-FIND("=",BW1124)),""),"")</f>
        <v>Non_select</v>
      </c>
      <c r="BZ1124" s="170" t="str">
        <f aca="false">IF(BX1124&lt;&gt;"",IF(ISNUMBER(FIND(".",BX1124)),LEFT(BX1124,FIND(".",BX1124)-1),BX1124),BX1124)</f>
        <v>xx</v>
      </c>
      <c r="CA1124" s="170" t="str">
        <f aca="false">IF(BX1124&lt;&gt;"",IF(ISNUMBER(FIND(".",BX1124)),RIGHT(BX1124,LEN(BX1124)-FIND(".",BX1124)),""),"")</f>
        <v/>
      </c>
      <c r="CB1124" s="212"/>
      <c r="CC1124" s="170" t="str">
        <f aca="false">A1124</f>
        <v>AB780453</v>
      </c>
      <c r="CD1124" s="178" t="s">
        <v>339</v>
      </c>
      <c r="CE1124" s="178" t="s">
        <v>340</v>
      </c>
      <c r="CF1124" s="178" t="s">
        <v>341</v>
      </c>
      <c r="CG1124" s="212"/>
      <c r="CH1124" s="212"/>
      <c r="CI1124" s="212"/>
      <c r="CJ1124" s="212"/>
      <c r="CK1124" s="178"/>
      <c r="CL1124" s="212"/>
      <c r="CM1124" s="212"/>
      <c r="CN1124" s="212"/>
      <c r="CO1124" s="212"/>
      <c r="CP1124" s="212"/>
      <c r="CQ1124" s="212"/>
      <c r="CR1124" s="170" t="n">
        <f aca="false">C1124</f>
        <v>3</v>
      </c>
      <c r="CS1124" s="229" t="str">
        <f aca="false">D1124</f>
        <v>3e</v>
      </c>
      <c r="CT1124" s="170" t="str">
        <f aca="false">CONCATENATE(CD1124," strain ",CM1124," ",CL1124,", partial cds")</f>
        <v>Hepatitis E virus strain  , partial cds</v>
      </c>
    </row>
    <row r="1125" s="146" customFormat="true" ht="11.9" hidden="false" customHeight="true" outlineLevel="0" collapsed="false">
      <c r="A1125" s="208" t="s">
        <v>2770</v>
      </c>
      <c r="B1125" s="147" t="n">
        <v>3</v>
      </c>
      <c r="C1125" s="147" t="n">
        <v>3</v>
      </c>
      <c r="D1125" s="149" t="s">
        <v>1273</v>
      </c>
      <c r="E1125" s="150" t="s">
        <v>2725</v>
      </c>
      <c r="F1125" s="154" t="s">
        <v>2771</v>
      </c>
      <c r="G1125" s="212"/>
      <c r="H1125" s="146" t="s">
        <v>378</v>
      </c>
      <c r="I1125" s="153" t="s">
        <v>379</v>
      </c>
      <c r="J1125" s="146" t="s">
        <v>337</v>
      </c>
      <c r="K1125" s="155" t="s">
        <v>2732</v>
      </c>
      <c r="L1125" s="231" t="s">
        <v>2732</v>
      </c>
      <c r="M1125" s="157" t="s">
        <v>380</v>
      </c>
      <c r="N1125" s="213"/>
      <c r="O1125" s="159" t="n">
        <v>2011</v>
      </c>
      <c r="P1125" s="160" t="n">
        <v>1</v>
      </c>
      <c r="Q1125" s="160" t="n">
        <v>4</v>
      </c>
      <c r="R1125" s="212"/>
      <c r="S1125" s="232" t="n">
        <v>7139</v>
      </c>
      <c r="T1125" s="214" t="s">
        <v>353</v>
      </c>
      <c r="U1125" s="215"/>
      <c r="V1125" s="158" t="s">
        <v>1273</v>
      </c>
      <c r="W1125" s="163" t="s">
        <v>1273</v>
      </c>
      <c r="X1125" s="209"/>
      <c r="Y1125" s="209"/>
      <c r="Z1125" s="209"/>
      <c r="AA1125" s="216"/>
      <c r="AB1125" s="251" t="s">
        <v>278</v>
      </c>
      <c r="AC1125" s="163" t="s">
        <v>456</v>
      </c>
      <c r="AD1125" s="164" t="s">
        <v>354</v>
      </c>
      <c r="AE1125" s="164" t="s">
        <v>354</v>
      </c>
      <c r="AF1125" s="164" t="s">
        <v>354</v>
      </c>
      <c r="AG1125" s="166" t="s">
        <v>354</v>
      </c>
      <c r="AH1125" s="164" t="n">
        <v>43</v>
      </c>
      <c r="AI1125" s="164" t="n">
        <v>7348</v>
      </c>
      <c r="AJ1125" s="219" t="n">
        <f aca="false">SeqEnd-SeqBeg+1</f>
        <v>7306</v>
      </c>
      <c r="AK1125" s="220" t="n">
        <f aca="false">AND( SeqBeg&lt;=Beg  , End &lt;=SeqEnd )</f>
        <v>1</v>
      </c>
      <c r="AL1125" s="212"/>
      <c r="AM1125" s="212"/>
      <c r="AN1125" s="221"/>
      <c r="AO1125" s="147" t="s">
        <v>103</v>
      </c>
      <c r="AP1125" s="147" t="s">
        <v>103</v>
      </c>
      <c r="AQ1125" s="147" t="s">
        <v>103</v>
      </c>
      <c r="AR1125" s="147" t="s">
        <v>103</v>
      </c>
      <c r="AS1125" s="147" t="s">
        <v>103</v>
      </c>
      <c r="AT1125" s="147" t="s">
        <v>103</v>
      </c>
      <c r="AV1125" s="212"/>
      <c r="AW1125" s="222" t="str">
        <f aca="false">HYPERLINK(CONCATENATE("http://www.ncbi.nlm.nih.gov/nuccore/",BM1125),BM1125)</f>
        <v>AB780451</v>
      </c>
      <c r="AX1125" s="219" t="str">
        <f aca="false">CONCATENATE(D1125,IF(I1125="","",CONCATENATE(".",I1125)),IF(K1125="","",CONCATENATE(".",K1125)),IF(M1125="","",CONCATENATE(".",M1125)),IF(R1125="","",CONCATENATE(".",R1125)),IF(U1125="","","(*)"))</f>
        <v>3e.JPN.Mie.wb</v>
      </c>
      <c r="AY1125" s="170" t="str">
        <f aca="false">CONCATENATE(BM1125,".",BN1125)</f>
        <v>AB780451.JBOAR107-Mie11</v>
      </c>
      <c r="AZ1125" s="171" t="str">
        <f aca="false">IF(AV1125="",IF(ISNUMBER(FIND(".",A1125)),LEFT(A1125,FIND(".",A1125)-1),A1125),AV1125)</f>
        <v>AB780451</v>
      </c>
      <c r="BA1125" s="171" t="str">
        <f aca="false">IF(ISNUMBER(FIND("-",AZ1125)),LEFT(AZ1125,FIND("-",AZ1125)-1),AZ1125)</f>
        <v>AB780451</v>
      </c>
      <c r="BB1125" s="170" t="str">
        <f aca="false"> MEGAname &amp; "="</f>
        <v>AB780451=</v>
      </c>
      <c r="BC1125" s="170" t="str">
        <f aca="false">Clear &amp; IF(span ,"Span","out")</f>
        <v>AB780451=Span</v>
      </c>
      <c r="BD1125" s="170" t="str">
        <f aca="false">Clear &amp; IF(span, IF(B1125=".","Selected",B1125),"out")</f>
        <v>AB780451=3</v>
      </c>
      <c r="BE1125" s="170" t="str">
        <f aca="false">Clear &amp; Strain</f>
        <v>AB780451=JBOAR107-Mie11</v>
      </c>
      <c r="BF1125" s="170" t="str">
        <f aca="false">CONCATENATE(A1125,"=",F1125,". ",AX1125,IF(AB1125="","",CONCATENATE(".",AB1125)))</f>
        <v>AB780451=JBOAR107-Mie11. 3e.JPN.Mie.wb.CG</v>
      </c>
      <c r="BG1125" s="170" t="str">
        <f aca="false">CONCATENATE(A1125,"=",F1125,". ",AX1125)</f>
        <v>AB780451=JBOAR107-Mie11. 3e.JPN.Mie.wb</v>
      </c>
      <c r="BH1125" s="170" t="str">
        <f aca="false">CONCATENATE(A1125,"=",AX1125)</f>
        <v>AB780451=3e.JPN.Mie.wb</v>
      </c>
      <c r="BI1125" s="170" t="str">
        <f aca="false">CONCATENATE(A1125,"=",ComForSubtype,D1125)</f>
        <v>AB780451=3e</v>
      </c>
      <c r="BJ1125" s="170" t="str">
        <f aca="false">CONCATENATE(A1125,"=",E1125)</f>
        <v>AB780451=3feg</v>
      </c>
      <c r="BK1125" s="170" t="str">
        <f aca="false">CONCATENATE(A1125,"=",C1125)</f>
        <v>AB780451=3</v>
      </c>
      <c r="BL1125" s="170" t="str">
        <f aca="false">CONCATENATE(D1125,"=")</f>
        <v>3e=</v>
      </c>
      <c r="BM1125" s="223" t="str">
        <f aca="false">IF(BA1125="XX","",BA1125)</f>
        <v>AB780451</v>
      </c>
      <c r="BN1125" s="224" t="str">
        <f aca="false">CONCATENATE(IF(F1125="","",F1125),IF(G1125="","",CONCATENATE(" / ",G1125)))</f>
        <v>JBOAR107-Mie11</v>
      </c>
      <c r="BO1125" s="225" t="str">
        <f aca="false">AX1125</f>
        <v>3e.JPN.Mie.wb</v>
      </c>
      <c r="BP1125" s="226" t="str">
        <f aca="false">IF(V1125="","",V1125)</f>
        <v>3e</v>
      </c>
      <c r="BQ1125" s="226" t="str">
        <f aca="false">IF(W1125="","",CONCATENATE(W1125,IF(LEFT(AO1125,1)="s","+","")))</f>
        <v>3e</v>
      </c>
      <c r="BR1125" s="226" t="str">
        <f aca="false">IF(X1125="","",CONCATENATE(X1125,IF(LEFT(AQ1125,1)="s","+","")))</f>
        <v/>
      </c>
      <c r="BS1125" s="226" t="str">
        <f aca="false">IF(Y1125="","",CONCATENATE(Y1125,IF(LEFT(AR1125,1)="s","+","")))</f>
        <v/>
      </c>
      <c r="BT1125" s="226" t="str">
        <f aca="false">IF(Z1125="","",CONCATENATE(Z1125,IF(LEFT(AS1125,1)="s","+","")))</f>
        <v/>
      </c>
      <c r="BU1125" s="227" t="str">
        <f aca="false">IF(AA1125="","",CONCATENATE(AA1125,IF(LEFT(AT1125,1)="s","+","")))</f>
        <v/>
      </c>
      <c r="BV1125" s="212"/>
      <c r="BW1125" s="177" t="s">
        <v>338</v>
      </c>
      <c r="BX1125" s="170" t="str">
        <f aca="false">IF(BW1125&lt;&gt;"",IF(ISNUMBER(FIND("=",BW1125)),LEFT(BW1125,FIND("=",BW1125)-1),BW1125),BW1125)</f>
        <v>xx</v>
      </c>
      <c r="BY1125" s="170" t="str">
        <f aca="false">IF(BW1125&lt;&gt;"",IF(ISNUMBER(FIND("=",BW1125)),RIGHT(BW1125,LEN(BW1125)-FIND("=",BW1125)),""),"")</f>
        <v>Non_select</v>
      </c>
      <c r="BZ1125" s="170" t="str">
        <f aca="false">IF(BX1125&lt;&gt;"",IF(ISNUMBER(FIND(".",BX1125)),LEFT(BX1125,FIND(".",BX1125)-1),BX1125),BX1125)</f>
        <v>xx</v>
      </c>
      <c r="CA1125" s="170" t="str">
        <f aca="false">IF(BX1125&lt;&gt;"",IF(ISNUMBER(FIND(".",BX1125)),RIGHT(BX1125,LEN(BX1125)-FIND(".",BX1125)),""),"")</f>
        <v/>
      </c>
      <c r="CB1125" s="212"/>
      <c r="CC1125" s="170" t="str">
        <f aca="false">A1125</f>
        <v>AB780451</v>
      </c>
      <c r="CD1125" s="178" t="s">
        <v>339</v>
      </c>
      <c r="CE1125" s="178" t="s">
        <v>340</v>
      </c>
      <c r="CF1125" s="178" t="s">
        <v>341</v>
      </c>
      <c r="CG1125" s="212"/>
      <c r="CH1125" s="212"/>
      <c r="CI1125" s="212"/>
      <c r="CJ1125" s="212"/>
      <c r="CK1125" s="178"/>
      <c r="CL1125" s="212"/>
      <c r="CM1125" s="212"/>
      <c r="CN1125" s="212"/>
      <c r="CO1125" s="212"/>
      <c r="CP1125" s="212"/>
      <c r="CQ1125" s="212"/>
      <c r="CR1125" s="170" t="n">
        <f aca="false">C1125</f>
        <v>3</v>
      </c>
      <c r="CS1125" s="229" t="str">
        <f aca="false">D1125</f>
        <v>3e</v>
      </c>
      <c r="CT1125" s="170" t="str">
        <f aca="false">CONCATENATE(CD1125," strain ",CM1125," ",CL1125,", partial cds")</f>
        <v>Hepatitis E virus strain  , partial cds</v>
      </c>
    </row>
    <row r="1126" customFormat="false" ht="11.9" hidden="false" customHeight="true" outlineLevel="0" collapsed="false">
      <c r="A1126" s="208" t="s">
        <v>2772</v>
      </c>
      <c r="B1126" s="147" t="n">
        <v>3</v>
      </c>
      <c r="C1126" s="147" t="n">
        <v>3</v>
      </c>
      <c r="D1126" s="149" t="s">
        <v>1273</v>
      </c>
      <c r="E1126" s="150" t="s">
        <v>2725</v>
      </c>
      <c r="F1126" s="154" t="s">
        <v>2773</v>
      </c>
      <c r="G1126" s="212"/>
      <c r="H1126" s="146" t="s">
        <v>378</v>
      </c>
      <c r="I1126" s="153" t="s">
        <v>379</v>
      </c>
      <c r="J1126" s="146" t="s">
        <v>337</v>
      </c>
      <c r="K1126" s="155" t="s">
        <v>2732</v>
      </c>
      <c r="L1126" s="231" t="s">
        <v>2732</v>
      </c>
      <c r="M1126" s="157" t="s">
        <v>380</v>
      </c>
      <c r="N1126" s="213"/>
      <c r="O1126" s="159" t="n">
        <v>2010</v>
      </c>
      <c r="P1126" s="160" t="n">
        <v>12</v>
      </c>
      <c r="Q1126" s="160" t="n">
        <v>8</v>
      </c>
      <c r="R1126" s="212"/>
      <c r="S1126" s="232" t="n">
        <v>7111</v>
      </c>
      <c r="T1126" s="214" t="s">
        <v>353</v>
      </c>
      <c r="U1126" s="215"/>
      <c r="V1126" s="158" t="s">
        <v>1273</v>
      </c>
      <c r="W1126" s="163" t="s">
        <v>1273</v>
      </c>
      <c r="X1126" s="209"/>
      <c r="Y1126" s="209"/>
      <c r="Z1126" s="209"/>
      <c r="AA1126" s="216"/>
      <c r="AB1126" s="251" t="s">
        <v>278</v>
      </c>
      <c r="AC1126" s="163" t="s">
        <v>456</v>
      </c>
      <c r="AD1126" s="164" t="s">
        <v>354</v>
      </c>
      <c r="AE1126" s="164" t="s">
        <v>354</v>
      </c>
      <c r="AF1126" s="164" t="s">
        <v>354</v>
      </c>
      <c r="AG1126" s="166" t="s">
        <v>354</v>
      </c>
      <c r="AH1126" s="164" t="n">
        <v>71</v>
      </c>
      <c r="AI1126" s="164" t="n">
        <v>7348</v>
      </c>
      <c r="AJ1126" s="219" t="n">
        <f aca="false">SeqEnd-SeqBeg+1</f>
        <v>7278</v>
      </c>
      <c r="AK1126" s="220" t="n">
        <f aca="false">AND( SeqBeg&lt;=Beg  , End &lt;=SeqEnd )</f>
        <v>1</v>
      </c>
      <c r="AL1126" s="212"/>
      <c r="AM1126" s="212"/>
      <c r="AN1126" s="221"/>
      <c r="AO1126" s="147" t="s">
        <v>103</v>
      </c>
      <c r="AP1126" s="147" t="s">
        <v>103</v>
      </c>
      <c r="AQ1126" s="147" t="s">
        <v>103</v>
      </c>
      <c r="AR1126" s="147" t="s">
        <v>103</v>
      </c>
      <c r="AS1126" s="147" t="s">
        <v>103</v>
      </c>
      <c r="AT1126" s="147" t="s">
        <v>103</v>
      </c>
      <c r="AU1126" s="146" t="s">
        <v>382</v>
      </c>
      <c r="AV1126" s="212"/>
      <c r="AW1126" s="222" t="str">
        <f aca="false">HYPERLINK(CONCATENATE("http://www.ncbi.nlm.nih.gov/nuccore/",BM1126),BM1126)</f>
        <v>AB780450</v>
      </c>
      <c r="AX1126" s="219" t="str">
        <f aca="false">CONCATENATE(D1126,IF(I1126="","",CONCATENATE(".",I1126)),IF(K1126="","",CONCATENATE(".",K1126)),IF(M1126="","",CONCATENATE(".",M1126)),IF(R1126="","",CONCATENATE(".",R1126)),IF(U1126="","","(*)"))</f>
        <v>3e.JPN.Mie.wb</v>
      </c>
      <c r="AY1126" s="170" t="str">
        <f aca="false">CONCATENATE(BM1126,".",BN1126)</f>
        <v>AB780450.JBOAR100-Mie10</v>
      </c>
      <c r="AZ1126" s="171" t="str">
        <f aca="false">IF(AV1126="",IF(ISNUMBER(FIND(".",A1126)),LEFT(A1126,FIND(".",A1126)-1),A1126),AV1126)</f>
        <v>AB780450</v>
      </c>
      <c r="BA1126" s="171" t="str">
        <f aca="false">IF(ISNUMBER(FIND("-",AZ1126)),LEFT(AZ1126,FIND("-",AZ1126)-1),AZ1126)</f>
        <v>AB780450</v>
      </c>
      <c r="BB1126" s="170" t="str">
        <f aca="false"> MEGAname &amp; "="</f>
        <v>AB780450=</v>
      </c>
      <c r="BC1126" s="170" t="str">
        <f aca="false">Clear &amp; IF(span ,"Span","out")</f>
        <v>AB780450=Span</v>
      </c>
      <c r="BD1126" s="170" t="str">
        <f aca="false">Clear &amp; IF(span, IF(B1126=".","Selected",B1126),"out")</f>
        <v>AB780450=3</v>
      </c>
      <c r="BE1126" s="170" t="str">
        <f aca="false">Clear &amp; Strain</f>
        <v>AB780450=JBOAR100-Mie10</v>
      </c>
      <c r="BF1126" s="170" t="str">
        <f aca="false">CONCATENATE(A1126,"=",F1126,". ",AX1126,IF(AB1126="","",CONCATENATE(".",AB1126)))</f>
        <v>AB780450=JBOAR100-Mie10. 3e.JPN.Mie.wb.CG</v>
      </c>
      <c r="BG1126" s="170" t="str">
        <f aca="false">CONCATENATE(A1126,"=",F1126,". ",AX1126)</f>
        <v>AB780450=JBOAR100-Mie10. 3e.JPN.Mie.wb</v>
      </c>
      <c r="BH1126" s="170" t="str">
        <f aca="false">CONCATENATE(A1126,"=",AX1126)</f>
        <v>AB780450=3e.JPN.Mie.wb</v>
      </c>
      <c r="BI1126" s="170" t="str">
        <f aca="false">CONCATENATE(A1126,"=",ComForSubtype,D1126)</f>
        <v>AB780450=3e</v>
      </c>
      <c r="BJ1126" s="170" t="str">
        <f aca="false">CONCATENATE(A1126,"=",E1126)</f>
        <v>AB780450=3feg</v>
      </c>
      <c r="BK1126" s="170" t="str">
        <f aca="false">CONCATENATE(A1126,"=",C1126)</f>
        <v>AB780450=3</v>
      </c>
      <c r="BL1126" s="170" t="str">
        <f aca="false">CONCATENATE(D1126,"=")</f>
        <v>3e=</v>
      </c>
      <c r="BM1126" s="223" t="str">
        <f aca="false">IF(BA1126="XX","",BA1126)</f>
        <v>AB780450</v>
      </c>
      <c r="BN1126" s="224" t="str">
        <f aca="false">CONCATENATE(IF(F1126="","",F1126),IF(G1126="","",CONCATENATE(" / ",G1126)))</f>
        <v>JBOAR100-Mie10</v>
      </c>
      <c r="BO1126" s="225" t="str">
        <f aca="false">AX1126</f>
        <v>3e.JPN.Mie.wb</v>
      </c>
      <c r="BP1126" s="226" t="str">
        <f aca="false">IF(V1126="","",V1126)</f>
        <v>3e</v>
      </c>
      <c r="BQ1126" s="226" t="str">
        <f aca="false">IF(W1126="","",CONCATENATE(W1126,IF(LEFT(AO1126,1)="s","+","")))</f>
        <v>3e</v>
      </c>
      <c r="BR1126" s="226" t="str">
        <f aca="false">IF(X1126="","",CONCATENATE(X1126,IF(LEFT(AQ1126,1)="s","+","")))</f>
        <v/>
      </c>
      <c r="BS1126" s="226" t="str">
        <f aca="false">IF(Y1126="","",CONCATENATE(Y1126,IF(LEFT(AR1126,1)="s","+","")))</f>
        <v/>
      </c>
      <c r="BT1126" s="226" t="str">
        <f aca="false">IF(Z1126="","",CONCATENATE(Z1126,IF(LEFT(AS1126,1)="s","+","")))</f>
        <v/>
      </c>
      <c r="BU1126" s="227" t="str">
        <f aca="false">IF(AA1126="","",CONCATENATE(AA1126,IF(LEFT(AT1126,1)="s","+","")))</f>
        <v/>
      </c>
      <c r="BV1126" s="212"/>
      <c r="BW1126" s="177" t="s">
        <v>338</v>
      </c>
      <c r="BX1126" s="170" t="str">
        <f aca="false">IF(BW1126&lt;&gt;"",IF(ISNUMBER(FIND("=",BW1126)),LEFT(BW1126,FIND("=",BW1126)-1),BW1126),BW1126)</f>
        <v>xx</v>
      </c>
      <c r="BY1126" s="170" t="str">
        <f aca="false">IF(BW1126&lt;&gt;"",IF(ISNUMBER(FIND("=",BW1126)),RIGHT(BW1126,LEN(BW1126)-FIND("=",BW1126)),""),"")</f>
        <v>Non_select</v>
      </c>
      <c r="BZ1126" s="170" t="str">
        <f aca="false">IF(BX1126&lt;&gt;"",IF(ISNUMBER(FIND(".",BX1126)),LEFT(BX1126,FIND(".",BX1126)-1),BX1126),BX1126)</f>
        <v>xx</v>
      </c>
      <c r="CA1126" s="170" t="str">
        <f aca="false">IF(BX1126&lt;&gt;"",IF(ISNUMBER(FIND(".",BX1126)),RIGHT(BX1126,LEN(BX1126)-FIND(".",BX1126)),""),"")</f>
        <v/>
      </c>
      <c r="CB1126" s="212"/>
      <c r="CC1126" s="170" t="str">
        <f aca="false">A1126</f>
        <v>AB780450</v>
      </c>
      <c r="CD1126" s="178" t="s">
        <v>339</v>
      </c>
      <c r="CE1126" s="178" t="s">
        <v>340</v>
      </c>
      <c r="CF1126" s="178" t="s">
        <v>341</v>
      </c>
      <c r="CG1126" s="212"/>
      <c r="CH1126" s="212"/>
      <c r="CI1126" s="212"/>
      <c r="CJ1126" s="212"/>
      <c r="CK1126" s="178"/>
      <c r="CL1126" s="212"/>
      <c r="CM1126" s="212"/>
      <c r="CN1126" s="212"/>
      <c r="CO1126" s="212"/>
      <c r="CP1126" s="212"/>
      <c r="CQ1126" s="212"/>
      <c r="CR1126" s="170" t="n">
        <f aca="false">C1126</f>
        <v>3</v>
      </c>
      <c r="CS1126" s="229" t="str">
        <f aca="false">D1126</f>
        <v>3e</v>
      </c>
      <c r="CT1126" s="170" t="str">
        <f aca="false">CONCATENATE(CD1126," strain ",CM1126," ",CL1126,", partial cds")</f>
        <v>Hepatitis E virus strain  , partial cds</v>
      </c>
    </row>
    <row r="1127" s="146" customFormat="true" ht="11.9" hidden="false" customHeight="true" outlineLevel="0" collapsed="false">
      <c r="A1127" s="208" t="s">
        <v>2774</v>
      </c>
      <c r="B1127" s="147" t="n">
        <v>3</v>
      </c>
      <c r="C1127" s="148" t="n">
        <v>3</v>
      </c>
      <c r="D1127" s="149" t="s">
        <v>1273</v>
      </c>
      <c r="E1127" s="150" t="s">
        <v>2725</v>
      </c>
      <c r="F1127" s="230" t="s">
        <v>2726</v>
      </c>
      <c r="G1127" s="212"/>
      <c r="H1127" s="146" t="s">
        <v>758</v>
      </c>
      <c r="I1127" s="153" t="s">
        <v>759</v>
      </c>
      <c r="J1127" s="146" t="s">
        <v>395</v>
      </c>
      <c r="K1127" s="230" t="s">
        <v>760</v>
      </c>
      <c r="L1127" s="231" t="s">
        <v>760</v>
      </c>
      <c r="M1127" s="157" t="s">
        <v>348</v>
      </c>
      <c r="N1127" s="213"/>
      <c r="O1127" s="159" t="n">
        <v>2006</v>
      </c>
      <c r="P1127" s="160" t="s">
        <v>2775</v>
      </c>
      <c r="Q1127" s="212"/>
      <c r="R1127" s="212"/>
      <c r="S1127" s="212"/>
      <c r="T1127" s="214" t="s">
        <v>353</v>
      </c>
      <c r="U1127" s="215"/>
      <c r="V1127" s="209"/>
      <c r="W1127" s="217"/>
      <c r="X1127" s="209"/>
      <c r="Y1127" s="209"/>
      <c r="Z1127" s="209" t="s">
        <v>1273</v>
      </c>
      <c r="AA1127" s="209" t="s">
        <v>1273</v>
      </c>
      <c r="AB1127" s="217"/>
      <c r="AC1127" s="217"/>
      <c r="AD1127" s="209"/>
      <c r="AE1127" s="209"/>
      <c r="AF1127" s="218" t="s">
        <v>354</v>
      </c>
      <c r="AG1127" s="218" t="s">
        <v>354</v>
      </c>
      <c r="AH1127" s="164" t="n">
        <v>5391</v>
      </c>
      <c r="AI1127" s="164" t="n">
        <v>7248</v>
      </c>
      <c r="AJ1127" s="219" t="n">
        <f aca="false">SeqEnd-SeqBeg+1</f>
        <v>1858</v>
      </c>
      <c r="AK1127" s="220" t="n">
        <f aca="false">AND( SeqBeg&lt;=Beg  , End &lt;=SeqEnd )</f>
        <v>0</v>
      </c>
      <c r="AL1127" s="212"/>
      <c r="AM1127" s="212"/>
      <c r="AN1127" s="221"/>
      <c r="AO1127" s="147" t="s">
        <v>103</v>
      </c>
      <c r="AP1127" s="147" t="s">
        <v>103</v>
      </c>
      <c r="AQ1127" s="147" t="s">
        <v>103</v>
      </c>
      <c r="AR1127" s="147" t="s">
        <v>103</v>
      </c>
      <c r="AS1127" s="147" t="s">
        <v>103</v>
      </c>
      <c r="AT1127" s="147" t="s">
        <v>103</v>
      </c>
      <c r="AV1127" s="212"/>
      <c r="AW1127" s="222" t="str">
        <f aca="false">HYPERLINK(CONCATENATE("http://www.ncbi.nlm.nih.gov/nuccore/",BM1127),BM1127)</f>
        <v>JN398371</v>
      </c>
      <c r="AX1127" s="219" t="str">
        <f aca="false">CONCATENATE(D1127,IF(I1127="","",CONCATENATE(".",I1127)),IF(K1127="","",CONCATENATE(".",K1127)),IF(M1127="","",CONCATENATE(".",M1127)),IF(R1127="","",CONCATENATE(".",R1127)),IF(U1127="","","(*)"))</f>
        <v>3e.FRA.Toulouse .hum</v>
      </c>
      <c r="AY1127" s="170" t="str">
        <f aca="false">CONCATENATE(BM1127,".",BN1127)</f>
        <v>JN398371.TR02</v>
      </c>
      <c r="AZ1127" s="171" t="str">
        <f aca="false">IF(AV1127="",IF(ISNUMBER(FIND(".",A1127)),LEFT(A1127,FIND(".",A1127)-1),A1127),AV1127)</f>
        <v>JN398371</v>
      </c>
      <c r="BA1127" s="171" t="str">
        <f aca="false">IF(ISNUMBER(FIND("-",AZ1127)),LEFT(AZ1127,FIND("-",AZ1127)-1),AZ1127)</f>
        <v>JN398371</v>
      </c>
      <c r="BB1127" s="170" t="str">
        <f aca="false"> MEGAname &amp; "="</f>
        <v>JN398371=</v>
      </c>
      <c r="BC1127" s="170" t="str">
        <f aca="false">Clear &amp; IF(span ,"Span","out")</f>
        <v>JN398371=out</v>
      </c>
      <c r="BD1127" s="170" t="str">
        <f aca="false">Clear &amp; IF(span, IF(B1127=".","Selected",B1127),"out")</f>
        <v>JN398371=out</v>
      </c>
      <c r="BE1127" s="170" t="str">
        <f aca="false">Clear &amp; Strain</f>
        <v>JN398371=TR02</v>
      </c>
      <c r="BF1127" s="170" t="str">
        <f aca="false">CONCATENATE(A1127,"=",F1127,". ",AX1127,IF(AB1127="","",CONCATENATE(".",AB1127)))</f>
        <v>JN398371=TR02. 3e.FRA.Toulouse .hum</v>
      </c>
      <c r="BG1127" s="170" t="str">
        <f aca="false">CONCATENATE(A1127,"=",F1127,". ",AX1127)</f>
        <v>JN398371=TR02. 3e.FRA.Toulouse .hum</v>
      </c>
      <c r="BH1127" s="170" t="str">
        <f aca="false">CONCATENATE(A1127,"=",AX1127)</f>
        <v>JN398371=3e.FRA.Toulouse .hum</v>
      </c>
      <c r="BI1127" s="170" t="str">
        <f aca="false">CONCATENATE(A1127,"=",ComForSubtype,D1127)</f>
        <v>JN398371=3e</v>
      </c>
      <c r="BJ1127" s="170" t="str">
        <f aca="false">CONCATENATE(A1127,"=",E1127)</f>
        <v>JN398371=3feg</v>
      </c>
      <c r="BK1127" s="170" t="str">
        <f aca="false">CONCATENATE(A1127,"=",C1127)</f>
        <v>JN398371=3</v>
      </c>
      <c r="BL1127" s="170" t="str">
        <f aca="false">CONCATENATE(D1127,"=")</f>
        <v>3e=</v>
      </c>
      <c r="BM1127" s="223" t="str">
        <f aca="false">IF(BA1127="XX","",BA1127)</f>
        <v>JN398371</v>
      </c>
      <c r="BN1127" s="224" t="str">
        <f aca="false">CONCATENATE(IF(F1127="","",F1127),IF(G1127="","",CONCATENATE(" / ",G1127)))</f>
        <v>TR02</v>
      </c>
      <c r="BO1127" s="225" t="str">
        <f aca="false">AX1127</f>
        <v>3e.FRA.Toulouse .hum</v>
      </c>
      <c r="BP1127" s="226" t="str">
        <f aca="false">IF(V1127="","",V1127)</f>
        <v/>
      </c>
      <c r="BQ1127" s="226" t="str">
        <f aca="false">IF(W1127="","",CONCATENATE(W1127,IF(LEFT(AO1127,1)="s","+","")))</f>
        <v/>
      </c>
      <c r="BR1127" s="226" t="str">
        <f aca="false">IF(X1127="","",CONCATENATE(X1127,IF(LEFT(AQ1127,1)="s","+","")))</f>
        <v/>
      </c>
      <c r="BS1127" s="226" t="str">
        <f aca="false">IF(Y1127="","",CONCATENATE(Y1127,IF(LEFT(AR1127,1)="s","+","")))</f>
        <v/>
      </c>
      <c r="BT1127" s="226" t="str">
        <f aca="false">IF(Z1127="","",CONCATENATE(Z1127,IF(LEFT(AS1127,1)="s","+","")))</f>
        <v>3e</v>
      </c>
      <c r="BU1127" s="227" t="str">
        <f aca="false">IF(AA1127="","",CONCATENATE(AA1127,IF(LEFT(AT1127,1)="s","+","")))</f>
        <v>3e</v>
      </c>
      <c r="BV1127" s="212"/>
      <c r="BW1127" s="177" t="s">
        <v>338</v>
      </c>
      <c r="BX1127" s="170" t="str">
        <f aca="false">IF(BW1127&lt;&gt;"",IF(ISNUMBER(FIND("=",BW1127)),LEFT(BW1127,FIND("=",BW1127)-1),BW1127),BW1127)</f>
        <v>xx</v>
      </c>
      <c r="BY1127" s="170" t="str">
        <f aca="false">IF(BW1127&lt;&gt;"",IF(ISNUMBER(FIND("=",BW1127)),RIGHT(BW1127,LEN(BW1127)-FIND("=",BW1127)),""),"")</f>
        <v>Non_select</v>
      </c>
      <c r="BZ1127" s="170" t="str">
        <f aca="false">IF(BX1127&lt;&gt;"",IF(ISNUMBER(FIND(".",BX1127)),LEFT(BX1127,FIND(".",BX1127)-1),BX1127),BX1127)</f>
        <v>xx</v>
      </c>
      <c r="CA1127" s="170" t="str">
        <f aca="false">IF(BX1127&lt;&gt;"",IF(ISNUMBER(FIND(".",BX1127)),RIGHT(BX1127,LEN(BX1127)-FIND(".",BX1127)),""),"")</f>
        <v/>
      </c>
      <c r="CB1127" s="212"/>
      <c r="CC1127" s="170" t="str">
        <f aca="false">A1127</f>
        <v>JN398371</v>
      </c>
      <c r="CD1127" s="178" t="s">
        <v>339</v>
      </c>
      <c r="CE1127" s="178" t="s">
        <v>340</v>
      </c>
      <c r="CF1127" s="178" t="s">
        <v>341</v>
      </c>
      <c r="CG1127" s="212"/>
      <c r="CH1127" s="212"/>
      <c r="CI1127" s="212"/>
      <c r="CJ1127" s="212"/>
      <c r="CK1127" s="178"/>
      <c r="CL1127" s="212"/>
      <c r="CM1127" s="212"/>
      <c r="CN1127" s="212"/>
      <c r="CO1127" s="212"/>
      <c r="CP1127" s="212"/>
      <c r="CQ1127" s="212"/>
      <c r="CR1127" s="228" t="n">
        <f aca="false">C1127</f>
        <v>3</v>
      </c>
      <c r="CS1127" s="229" t="str">
        <f aca="false">D1127</f>
        <v>3e</v>
      </c>
      <c r="CT1127" s="170" t="str">
        <f aca="false">CONCATENATE(CD1127," strain ",CM1127," ",CL1127,", partial cds")</f>
        <v>Hepatitis E virus strain  , partial cds</v>
      </c>
    </row>
    <row r="1128" customFormat="false" ht="11.9" hidden="false" customHeight="true" outlineLevel="0" collapsed="false">
      <c r="A1128" s="154" t="s">
        <v>2776</v>
      </c>
      <c r="B1128" s="147" t="n">
        <v>3</v>
      </c>
      <c r="C1128" s="243" t="n">
        <v>3</v>
      </c>
      <c r="D1128" s="149" t="s">
        <v>1273</v>
      </c>
      <c r="E1128" s="150" t="s">
        <v>2725</v>
      </c>
      <c r="F1128" s="154" t="s">
        <v>2777</v>
      </c>
      <c r="G1128" s="212"/>
      <c r="H1128" s="146" t="s">
        <v>405</v>
      </c>
      <c r="I1128" s="153" t="s">
        <v>412</v>
      </c>
      <c r="J1128" s="146" t="s">
        <v>395</v>
      </c>
      <c r="K1128" s="155" t="s">
        <v>2758</v>
      </c>
      <c r="L1128" s="231" t="s">
        <v>2759</v>
      </c>
      <c r="M1128" s="157" t="s">
        <v>380</v>
      </c>
      <c r="N1128" s="213"/>
      <c r="O1128" s="160"/>
      <c r="P1128" s="212"/>
      <c r="Q1128" s="212"/>
      <c r="R1128" s="146" t="s">
        <v>76</v>
      </c>
      <c r="T1128" s="214" t="s">
        <v>353</v>
      </c>
      <c r="U1128" s="215"/>
      <c r="V1128" s="209"/>
      <c r="W1128" s="217"/>
      <c r="X1128" s="147"/>
      <c r="AA1128" s="158" t="s">
        <v>1273</v>
      </c>
      <c r="AB1128" s="217"/>
      <c r="AC1128" s="217"/>
      <c r="AD1128" s="209"/>
      <c r="AE1128" s="209"/>
      <c r="AF1128" s="209"/>
      <c r="AG1128" s="166" t="n">
        <v>1052</v>
      </c>
      <c r="AH1128" s="164" t="n">
        <v>5577</v>
      </c>
      <c r="AI1128" s="164" t="n">
        <v>6620</v>
      </c>
      <c r="AJ1128" s="219" t="n">
        <f aca="false">SeqEnd-SeqBeg+1</f>
        <v>1044</v>
      </c>
      <c r="AK1128" s="220" t="n">
        <f aca="false">AND( SeqBeg&lt;=Beg  , End &lt;=SeqEnd )</f>
        <v>0</v>
      </c>
      <c r="AL1128" s="212"/>
      <c r="AM1128" s="212"/>
      <c r="AN1128" s="221"/>
      <c r="AO1128" s="147" t="s">
        <v>103</v>
      </c>
      <c r="AP1128" s="147" t="s">
        <v>103</v>
      </c>
      <c r="AQ1128" s="147" t="s">
        <v>103</v>
      </c>
      <c r="AR1128" s="147" t="s">
        <v>103</v>
      </c>
      <c r="AS1128" s="147" t="s">
        <v>103</v>
      </c>
      <c r="AT1128" s="147" t="s">
        <v>2778</v>
      </c>
      <c r="AU1128" s="146"/>
      <c r="AV1128" s="212"/>
      <c r="AW1128" s="222" t="str">
        <f aca="false">HYPERLINK(CONCATENATE("http://www.ncbi.nlm.nih.gov/nuccore/",BM1128),BM1128)</f>
        <v>FJ998013</v>
      </c>
      <c r="AX1128" s="219" t="str">
        <f aca="false">CONCATENATE(D1128,IF(I1128="","",CONCATENATE(".",I1128)),IF(K1128="","",CONCATENATE(".",K1128)),IF(M1128="","",CONCATENATE(".",M1128)),IF(R1128="","",CONCATENATE(".",R1128)),IF(U1128="","","(*)"))</f>
        <v>3e.DEU.BB,Welzow.wb.RKI</v>
      </c>
      <c r="AY1128" s="170" t="str">
        <f aca="false">CONCATENATE(BM1128,".",BN1128)</f>
        <v>FJ998013.SA11</v>
      </c>
      <c r="AZ1128" s="171" t="str">
        <f aca="false">IF(AV1128="",IF(ISNUMBER(FIND(".",A1128)),LEFT(A1128,FIND(".",A1128)-1),A1128),AV1128)</f>
        <v>FJ998013</v>
      </c>
      <c r="BA1128" s="171" t="str">
        <f aca="false">IF(ISNUMBER(FIND("-",AZ1128)),LEFT(AZ1128,FIND("-",AZ1128)-1),AZ1128)</f>
        <v>FJ998013</v>
      </c>
      <c r="BB1128" s="170" t="str">
        <f aca="false"> MEGAname &amp; "="</f>
        <v>FJ998013=</v>
      </c>
      <c r="BC1128" s="170" t="str">
        <f aca="false">Clear &amp; IF(span ,"Span","out")</f>
        <v>FJ998013=out</v>
      </c>
      <c r="BD1128" s="170" t="str">
        <f aca="false">Clear &amp; IF(span, IF(B1128=".","Selected",B1128),"out")</f>
        <v>FJ998013=out</v>
      </c>
      <c r="BE1128" s="170" t="str">
        <f aca="false">Clear &amp; Strain</f>
        <v>FJ998013=SA11</v>
      </c>
      <c r="BF1128" s="170" t="str">
        <f aca="false">CONCATENATE(A1128,"=",F1128,". ",AX1128,IF(AB1128="","",CONCATENATE(".",AB1128)))</f>
        <v>FJ998013=SA11. 3e.DEU.BB,Welzow.wb.RKI</v>
      </c>
      <c r="BG1128" s="170" t="str">
        <f aca="false">CONCATENATE(A1128,"=",F1128,". ",AX1128)</f>
        <v>FJ998013=SA11. 3e.DEU.BB,Welzow.wb.RKI</v>
      </c>
      <c r="BH1128" s="170" t="str">
        <f aca="false">CONCATENATE(A1128,"=",AX1128)</f>
        <v>FJ998013=3e.DEU.BB,Welzow.wb.RKI</v>
      </c>
      <c r="BI1128" s="170" t="str">
        <f aca="false">CONCATENATE(A1128,"=",ComForSubtype,D1128)</f>
        <v>FJ998013=3e</v>
      </c>
      <c r="BJ1128" s="170" t="str">
        <f aca="false">CONCATENATE(A1128,"=",E1128)</f>
        <v>FJ998013=3feg</v>
      </c>
      <c r="BK1128" s="170" t="str">
        <f aca="false">CONCATENATE(A1128,"=",C1128)</f>
        <v>FJ998013=3</v>
      </c>
      <c r="BL1128" s="170" t="str">
        <f aca="false">CONCATENATE(D1128,"=")</f>
        <v>3e=</v>
      </c>
      <c r="BM1128" s="223" t="str">
        <f aca="false">IF(BA1128="XX","",BA1128)</f>
        <v>FJ998013</v>
      </c>
      <c r="BN1128" s="224" t="str">
        <f aca="false">CONCATENATE(IF(F1128="","",F1128),IF(G1128="","",CONCATENATE(" / ",G1128)))</f>
        <v>SA11</v>
      </c>
      <c r="BO1128" s="225" t="str">
        <f aca="false">AX1128</f>
        <v>3e.DEU.BB,Welzow.wb.RKI</v>
      </c>
      <c r="BP1128" s="226" t="str">
        <f aca="false">IF(V1128="","",V1128)</f>
        <v/>
      </c>
      <c r="BQ1128" s="226" t="str">
        <f aca="false">IF(W1128="","",CONCATENATE(W1128,IF(LEFT(AO1128,1)="s","+","")))</f>
        <v/>
      </c>
      <c r="BR1128" s="226" t="str">
        <f aca="false">IF(X1128="","",CONCATENATE(X1128,IF(LEFT(AQ1128,1)="s","+","")))</f>
        <v/>
      </c>
      <c r="BS1128" s="226" t="str">
        <f aca="false">IF(Y1128="","",CONCATENATE(Y1128,IF(LEFT(AR1128,1)="s","+","")))</f>
        <v/>
      </c>
      <c r="BT1128" s="226" t="str">
        <f aca="false">IF(Z1128="","",CONCATENATE(Z1128,IF(LEFT(AS1128,1)="s","+","")))</f>
        <v/>
      </c>
      <c r="BU1128" s="227" t="str">
        <f aca="false">IF(AA1128="","",CONCATENATE(AA1128,IF(LEFT(AT1128,1)="s","+","")))</f>
        <v>3e</v>
      </c>
      <c r="BV1128" s="212"/>
      <c r="BW1128" s="177" t="s">
        <v>2779</v>
      </c>
      <c r="BX1128" s="170" t="str">
        <f aca="false">IF(BW1128&lt;&gt;"",IF(ISNUMBER(FIND("=",BW1128)),LEFT(BW1128,FIND("=",BW1128)-1),BW1128),BW1128)</f>
        <v>FJ998013</v>
      </c>
      <c r="BY1128" s="170" t="str">
        <f aca="false">IF(BW1128&lt;&gt;"",IF(ISNUMBER(FIND("=",BW1128)),RIGHT(BW1128,LEN(BW1128)-FIND("=",BW1128)),""),"")</f>
        <v>3e</v>
      </c>
      <c r="BZ1128" s="170" t="str">
        <f aca="false">IF(BX1128&lt;&gt;"",IF(ISNUMBER(FIND(".",BX1128)),LEFT(BX1128,FIND(".",BX1128)-1),BX1128),BX1128)</f>
        <v>FJ998013</v>
      </c>
      <c r="CA1128" s="170" t="str">
        <f aca="false">IF(BX1128&lt;&gt;"",IF(ISNUMBER(FIND(".",BX1128)),RIGHT(BX1128,LEN(BX1128)-FIND(".",BX1128)),""),"")</f>
        <v/>
      </c>
      <c r="CB1128" s="212"/>
      <c r="CC1128" s="170" t="str">
        <f aca="false">A1128</f>
        <v>FJ998013</v>
      </c>
      <c r="CD1128" s="178" t="s">
        <v>339</v>
      </c>
      <c r="CE1128" s="178" t="s">
        <v>340</v>
      </c>
      <c r="CF1128" s="178" t="s">
        <v>341</v>
      </c>
      <c r="CG1128" s="212"/>
      <c r="CH1128" s="179"/>
      <c r="CI1128" s="179"/>
      <c r="CJ1128" s="179"/>
      <c r="CK1128" s="212"/>
      <c r="CL1128" s="212"/>
      <c r="CM1128" s="170" t="str">
        <f aca="false">F1128</f>
        <v>SA11</v>
      </c>
      <c r="CN1128" s="170" t="str">
        <f aca="false">IF(G1128="","",G1128)</f>
        <v/>
      </c>
      <c r="CO1128" s="170" t="str">
        <f aca="false">CONCATENATE(H1128,":",L1128)</f>
        <v>Germany:Brandenburg/Saxony, Welzow, Proschim</v>
      </c>
      <c r="CP1128" s="170" t="str">
        <f aca="false">CONCATENATE(IF(Q1128="","",CONCATENATE(Q1128,"-")),IF(P1128="","",CONCATENATE(P1128,"-")),IF(O1128="","",O1128))</f>
        <v/>
      </c>
      <c r="CQ1128" s="170" t="str">
        <f aca="false">IF(N1128="","",N1128)</f>
        <v/>
      </c>
      <c r="CR1128" s="170" t="n">
        <f aca="false">C1128</f>
        <v>3</v>
      </c>
      <c r="CS1128" s="229" t="str">
        <f aca="false">D1128</f>
        <v>3e</v>
      </c>
      <c r="CT1128" s="170" t="str">
        <f aca="false">CONCATENATE(CD1128," strain ",CM1128," ",CL1128,", partial cds")</f>
        <v>Hepatitis E virus strain SA11 , partial cds</v>
      </c>
    </row>
    <row r="1129" customFormat="false" ht="11.9" hidden="false" customHeight="true" outlineLevel="0" collapsed="false">
      <c r="A1129" s="154" t="s">
        <v>2780</v>
      </c>
      <c r="B1129" s="147" t="n">
        <v>3</v>
      </c>
      <c r="C1129" s="243" t="n">
        <v>3</v>
      </c>
      <c r="D1129" s="149" t="s">
        <v>1273</v>
      </c>
      <c r="E1129" s="150" t="s">
        <v>2725</v>
      </c>
      <c r="F1129" s="154" t="s">
        <v>2781</v>
      </c>
      <c r="G1129" s="212"/>
      <c r="H1129" s="146" t="s">
        <v>405</v>
      </c>
      <c r="I1129" s="153" t="s">
        <v>412</v>
      </c>
      <c r="J1129" s="146" t="s">
        <v>395</v>
      </c>
      <c r="K1129" s="155" t="s">
        <v>2758</v>
      </c>
      <c r="L1129" s="231" t="s">
        <v>2759</v>
      </c>
      <c r="M1129" s="157" t="s">
        <v>380</v>
      </c>
      <c r="N1129" s="213"/>
      <c r="O1129" s="160"/>
      <c r="P1129" s="212"/>
      <c r="Q1129" s="212"/>
      <c r="R1129" s="146" t="s">
        <v>76</v>
      </c>
      <c r="T1129" s="214" t="s">
        <v>353</v>
      </c>
      <c r="U1129" s="215"/>
      <c r="V1129" s="209"/>
      <c r="W1129" s="244"/>
      <c r="X1129" s="249"/>
      <c r="Z1129" s="147"/>
      <c r="AA1129" s="158" t="s">
        <v>1273</v>
      </c>
      <c r="AB1129" s="217"/>
      <c r="AC1129" s="217"/>
      <c r="AD1129" s="209"/>
      <c r="AE1129" s="209"/>
      <c r="AF1129" s="209"/>
      <c r="AG1129" s="166" t="n">
        <v>1052</v>
      </c>
      <c r="AH1129" s="164" t="n">
        <v>5577</v>
      </c>
      <c r="AI1129" s="164" t="n">
        <v>6611</v>
      </c>
      <c r="AJ1129" s="219" t="n">
        <f aca="false">SeqEnd-SeqBeg+1</f>
        <v>1035</v>
      </c>
      <c r="AK1129" s="220" t="n">
        <f aca="false">AND( SeqBeg&lt;=Beg  , End &lt;=SeqEnd )</f>
        <v>0</v>
      </c>
      <c r="AL1129" s="212"/>
      <c r="AM1129" s="212"/>
      <c r="AN1129" s="221"/>
      <c r="AO1129" s="147" t="s">
        <v>103</v>
      </c>
      <c r="AP1129" s="147" t="s">
        <v>103</v>
      </c>
      <c r="AQ1129" s="147" t="s">
        <v>103</v>
      </c>
      <c r="AR1129" s="147" t="s">
        <v>103</v>
      </c>
      <c r="AS1129" s="147" t="s">
        <v>103</v>
      </c>
      <c r="AT1129" s="147" t="s">
        <v>2778</v>
      </c>
      <c r="AU1129" s="146"/>
      <c r="AV1129" s="212"/>
      <c r="AW1129" s="222" t="str">
        <f aca="false">HYPERLINK(CONCATENATE("http://www.ncbi.nlm.nih.gov/nuccore/",BM1129),BM1129)</f>
        <v>FJ998016</v>
      </c>
      <c r="AX1129" s="219" t="str">
        <f aca="false">CONCATENATE(D1129,IF(I1129="","",CONCATENATE(".",I1129)),IF(K1129="","",CONCATENATE(".",K1129)),IF(M1129="","",CONCATENATE(".",M1129)),IF(R1129="","",CONCATENATE(".",R1129)),IF(U1129="","","(*)"))</f>
        <v>3e.DEU.BB,Welzow.wb.RKI</v>
      </c>
      <c r="AY1129" s="170" t="str">
        <f aca="false">CONCATENATE(BM1129,".",BN1129)</f>
        <v>FJ998016.SA28 </v>
      </c>
      <c r="AZ1129" s="171" t="str">
        <f aca="false">IF(AV1129="",IF(ISNUMBER(FIND(".",A1129)),LEFT(A1129,FIND(".",A1129)-1),A1129),AV1129)</f>
        <v>FJ998016</v>
      </c>
      <c r="BA1129" s="171" t="str">
        <f aca="false">IF(ISNUMBER(FIND("-",AZ1129)),LEFT(AZ1129,FIND("-",AZ1129)-1),AZ1129)</f>
        <v>FJ998016</v>
      </c>
      <c r="BB1129" s="170" t="str">
        <f aca="false"> MEGAname &amp; "="</f>
        <v>FJ998016=</v>
      </c>
      <c r="BC1129" s="170" t="str">
        <f aca="false">Clear &amp; IF(span ,"Span","out")</f>
        <v>FJ998016=out</v>
      </c>
      <c r="BD1129" s="170" t="str">
        <f aca="false">Clear &amp; IF(span, IF(B1129=".","Selected",B1129),"out")</f>
        <v>FJ998016=out</v>
      </c>
      <c r="BE1129" s="170" t="str">
        <f aca="false">Clear &amp; Strain</f>
        <v>FJ998016=SA28 </v>
      </c>
      <c r="BF1129" s="170" t="str">
        <f aca="false">CONCATENATE(A1129,"=",F1129,". ",AX1129,IF(AB1129="","",CONCATENATE(".",AB1129)))</f>
        <v>FJ998016=SA28 . 3e.DEU.BB,Welzow.wb.RKI</v>
      </c>
      <c r="BG1129" s="170" t="str">
        <f aca="false">CONCATENATE(A1129,"=",F1129,". ",AX1129)</f>
        <v>FJ998016=SA28 . 3e.DEU.BB,Welzow.wb.RKI</v>
      </c>
      <c r="BH1129" s="170" t="str">
        <f aca="false">CONCATENATE(A1129,"=",AX1129)</f>
        <v>FJ998016=3e.DEU.BB,Welzow.wb.RKI</v>
      </c>
      <c r="BI1129" s="170" t="str">
        <f aca="false">CONCATENATE(A1129,"=",ComForSubtype,D1129)</f>
        <v>FJ998016=3e</v>
      </c>
      <c r="BJ1129" s="170" t="str">
        <f aca="false">CONCATENATE(A1129,"=",E1129)</f>
        <v>FJ998016=3feg</v>
      </c>
      <c r="BK1129" s="170" t="str">
        <f aca="false">CONCATENATE(A1129,"=",C1129)</f>
        <v>FJ998016=3</v>
      </c>
      <c r="BL1129" s="170" t="str">
        <f aca="false">CONCATENATE(D1129,"=")</f>
        <v>3e=</v>
      </c>
      <c r="BM1129" s="223" t="str">
        <f aca="false">IF(BA1129="XX","",BA1129)</f>
        <v>FJ998016</v>
      </c>
      <c r="BN1129" s="224" t="str">
        <f aca="false">CONCATENATE(IF(F1129="","",F1129),IF(G1129="","",CONCATENATE(" / ",G1129)))</f>
        <v>SA28 </v>
      </c>
      <c r="BO1129" s="225" t="str">
        <f aca="false">AX1129</f>
        <v>3e.DEU.BB,Welzow.wb.RKI</v>
      </c>
      <c r="BP1129" s="226" t="str">
        <f aca="false">IF(V1129="","",V1129)</f>
        <v/>
      </c>
      <c r="BQ1129" s="226" t="str">
        <f aca="false">IF(W1129="","",CONCATENATE(W1129,IF(LEFT(AO1129,1)="s","+","")))</f>
        <v/>
      </c>
      <c r="BR1129" s="226" t="str">
        <f aca="false">IF(X1129="","",CONCATENATE(X1129,IF(LEFT(AQ1129,1)="s","+","")))</f>
        <v/>
      </c>
      <c r="BS1129" s="226" t="str">
        <f aca="false">IF(Y1129="","",CONCATENATE(Y1129,IF(LEFT(AR1129,1)="s","+","")))</f>
        <v/>
      </c>
      <c r="BT1129" s="226" t="str">
        <f aca="false">IF(Z1129="","",CONCATENATE(Z1129,IF(LEFT(AS1129,1)="s","+","")))</f>
        <v/>
      </c>
      <c r="BU1129" s="227" t="str">
        <f aca="false">IF(AA1129="","",CONCATENATE(AA1129,IF(LEFT(AT1129,1)="s","+","")))</f>
        <v>3e</v>
      </c>
      <c r="BV1129" s="212"/>
      <c r="BW1129" s="177" t="s">
        <v>2782</v>
      </c>
      <c r="BX1129" s="170" t="str">
        <f aca="false">IF(BW1129&lt;&gt;"",IF(ISNUMBER(FIND("=",BW1129)),LEFT(BW1129,FIND("=",BW1129)-1),BW1129),BW1129)</f>
        <v>FJ998016</v>
      </c>
      <c r="BY1129" s="170" t="str">
        <f aca="false">IF(BW1129&lt;&gt;"",IF(ISNUMBER(FIND("=",BW1129)),RIGHT(BW1129,LEN(BW1129)-FIND("=",BW1129)),""),"")</f>
        <v>3e</v>
      </c>
      <c r="BZ1129" s="170" t="str">
        <f aca="false">IF(BX1129&lt;&gt;"",IF(ISNUMBER(FIND(".",BX1129)),LEFT(BX1129,FIND(".",BX1129)-1),BX1129),BX1129)</f>
        <v>FJ998016</v>
      </c>
      <c r="CA1129" s="170" t="str">
        <f aca="false">IF(BX1129&lt;&gt;"",IF(ISNUMBER(FIND(".",BX1129)),RIGHT(BX1129,LEN(BX1129)-FIND(".",BX1129)),""),"")</f>
        <v/>
      </c>
      <c r="CB1129" s="212"/>
      <c r="CC1129" s="170" t="str">
        <f aca="false">A1129</f>
        <v>FJ998016</v>
      </c>
      <c r="CD1129" s="178" t="s">
        <v>339</v>
      </c>
      <c r="CE1129" s="178" t="s">
        <v>340</v>
      </c>
      <c r="CF1129" s="178" t="s">
        <v>341</v>
      </c>
      <c r="CG1129" s="212"/>
      <c r="CH1129" s="179"/>
      <c r="CI1129" s="179"/>
      <c r="CJ1129" s="179"/>
      <c r="CK1129" s="212"/>
      <c r="CL1129" s="212"/>
      <c r="CM1129" s="170" t="str">
        <f aca="false">F1129</f>
        <v>SA28 </v>
      </c>
      <c r="CN1129" s="170" t="str">
        <f aca="false">IF(G1129="","",G1129)</f>
        <v/>
      </c>
      <c r="CO1129" s="170" t="str">
        <f aca="false">CONCATENATE(H1129,":",L1129)</f>
        <v>Germany:Brandenburg/Saxony, Welzow, Proschim</v>
      </c>
      <c r="CP1129" s="170" t="str">
        <f aca="false">CONCATENATE(IF(Q1129="","",CONCATENATE(Q1129,"-")),IF(P1129="","",CONCATENATE(P1129,"-")),IF(O1129="","",O1129))</f>
        <v/>
      </c>
      <c r="CQ1129" s="170" t="str">
        <f aca="false">IF(N1129="","",N1129)</f>
        <v/>
      </c>
      <c r="CR1129" s="170" t="n">
        <f aca="false">C1129</f>
        <v>3</v>
      </c>
      <c r="CS1129" s="229" t="str">
        <f aca="false">D1129</f>
        <v>3e</v>
      </c>
      <c r="CT1129" s="170" t="str">
        <f aca="false">CONCATENATE(CD1129," strain ",CM1129," ",CL1129,", partial cds")</f>
        <v>Hepatitis E virus strain SA28  , partial cds</v>
      </c>
    </row>
    <row r="1130" customFormat="false" ht="11.9" hidden="false" customHeight="true" outlineLevel="0" collapsed="false">
      <c r="A1130" s="154" t="s">
        <v>2783</v>
      </c>
      <c r="B1130" s="147" t="n">
        <v>3</v>
      </c>
      <c r="C1130" s="243" t="n">
        <v>3</v>
      </c>
      <c r="D1130" s="149" t="s">
        <v>1273</v>
      </c>
      <c r="E1130" s="150" t="s">
        <v>2725</v>
      </c>
      <c r="F1130" s="154" t="s">
        <v>2784</v>
      </c>
      <c r="G1130" s="212"/>
      <c r="H1130" s="146" t="s">
        <v>405</v>
      </c>
      <c r="I1130" s="153" t="s">
        <v>412</v>
      </c>
      <c r="J1130" s="146" t="s">
        <v>395</v>
      </c>
      <c r="K1130" s="155" t="s">
        <v>2758</v>
      </c>
      <c r="L1130" s="231" t="s">
        <v>2759</v>
      </c>
      <c r="M1130" s="157" t="s">
        <v>380</v>
      </c>
      <c r="N1130" s="213"/>
      <c r="O1130" s="160"/>
      <c r="P1130" s="212"/>
      <c r="Q1130" s="212"/>
      <c r="R1130" s="146" t="s">
        <v>76</v>
      </c>
      <c r="T1130" s="214" t="s">
        <v>353</v>
      </c>
      <c r="U1130" s="215"/>
      <c r="V1130" s="209"/>
      <c r="W1130" s="217"/>
      <c r="Z1130" s="147"/>
      <c r="AA1130" s="158" t="s">
        <v>1273</v>
      </c>
      <c r="AB1130" s="217"/>
      <c r="AC1130" s="217"/>
      <c r="AD1130" s="209"/>
      <c r="AE1130" s="209"/>
      <c r="AF1130" s="209"/>
      <c r="AG1130" s="166" t="n">
        <v>1052</v>
      </c>
      <c r="AH1130" s="164" t="n">
        <v>5539</v>
      </c>
      <c r="AI1130" s="164" t="n">
        <v>6546</v>
      </c>
      <c r="AJ1130" s="219" t="n">
        <f aca="false">SeqEnd-SeqBeg+1</f>
        <v>1008</v>
      </c>
      <c r="AK1130" s="220" t="n">
        <f aca="false">AND( SeqBeg&lt;=Beg  , End &lt;=SeqEnd )</f>
        <v>0</v>
      </c>
      <c r="AL1130" s="212" t="s">
        <v>2785</v>
      </c>
      <c r="AM1130" s="212"/>
      <c r="AN1130" s="221"/>
      <c r="AO1130" s="147" t="s">
        <v>103</v>
      </c>
      <c r="AP1130" s="147" t="s">
        <v>103</v>
      </c>
      <c r="AQ1130" s="147" t="s">
        <v>103</v>
      </c>
      <c r="AR1130" s="147" t="s">
        <v>103</v>
      </c>
      <c r="AS1130" s="147" t="s">
        <v>103</v>
      </c>
      <c r="AT1130" s="147" t="s">
        <v>2778</v>
      </c>
      <c r="AU1130" s="146"/>
      <c r="AV1130" s="212"/>
      <c r="AW1130" s="222" t="str">
        <f aca="false">HYPERLINK(CONCATENATE("http://www.ncbi.nlm.nih.gov/nuccore/",BM1130),BM1130)</f>
        <v>FJ998014</v>
      </c>
      <c r="AX1130" s="219" t="str">
        <f aca="false">CONCATENATE(D1130,IF(I1130="","",CONCATENATE(".",I1130)),IF(K1130="","",CONCATENATE(".",K1130)),IF(M1130="","",CONCATENATE(".",M1130)),IF(R1130="","",CONCATENATE(".",R1130)),IF(U1130="","","(*)"))</f>
        <v>3e.DEU.BB,Welzow.wb.RKI</v>
      </c>
      <c r="AY1130" s="170" t="str">
        <f aca="false">CONCATENATE(BM1130,".",BN1130)</f>
        <v>FJ998014.SA13</v>
      </c>
      <c r="AZ1130" s="171" t="str">
        <f aca="false">IF(AV1130="",IF(ISNUMBER(FIND(".",A1130)),LEFT(A1130,FIND(".",A1130)-1),A1130),AV1130)</f>
        <v>FJ998014</v>
      </c>
      <c r="BA1130" s="171" t="str">
        <f aca="false">IF(ISNUMBER(FIND("-",AZ1130)),LEFT(AZ1130,FIND("-",AZ1130)-1),AZ1130)</f>
        <v>FJ998014</v>
      </c>
      <c r="BB1130" s="170" t="str">
        <f aca="false"> MEGAname &amp; "="</f>
        <v>FJ998014=</v>
      </c>
      <c r="BC1130" s="170" t="str">
        <f aca="false">Clear &amp; IF(span ,"Span","out")</f>
        <v>FJ998014=out</v>
      </c>
      <c r="BD1130" s="170" t="str">
        <f aca="false">Clear &amp; IF(span, IF(B1130=".","Selected",B1130),"out")</f>
        <v>FJ998014=out</v>
      </c>
      <c r="BE1130" s="170" t="str">
        <f aca="false">Clear &amp; Strain</f>
        <v>FJ998014=SA13</v>
      </c>
      <c r="BF1130" s="170" t="str">
        <f aca="false">CONCATENATE(A1130,"=",F1130,". ",AX1130,IF(AB1130="","",CONCATENATE(".",AB1130)))</f>
        <v>FJ998014=SA13. 3e.DEU.BB,Welzow.wb.RKI</v>
      </c>
      <c r="BG1130" s="170" t="str">
        <f aca="false">CONCATENATE(A1130,"=",F1130,". ",AX1130)</f>
        <v>FJ998014=SA13. 3e.DEU.BB,Welzow.wb.RKI</v>
      </c>
      <c r="BH1130" s="170" t="str">
        <f aca="false">CONCATENATE(A1130,"=",AX1130)</f>
        <v>FJ998014=3e.DEU.BB,Welzow.wb.RKI</v>
      </c>
      <c r="BI1130" s="170" t="str">
        <f aca="false">CONCATENATE(A1130,"=",ComForSubtype,D1130)</f>
        <v>FJ998014=3e</v>
      </c>
      <c r="BJ1130" s="170" t="str">
        <f aca="false">CONCATENATE(A1130,"=",E1130)</f>
        <v>FJ998014=3feg</v>
      </c>
      <c r="BK1130" s="170" t="str">
        <f aca="false">CONCATENATE(A1130,"=",C1130)</f>
        <v>FJ998014=3</v>
      </c>
      <c r="BL1130" s="170" t="str">
        <f aca="false">CONCATENATE(D1130,"=")</f>
        <v>3e=</v>
      </c>
      <c r="BM1130" s="223" t="str">
        <f aca="false">IF(BA1130="XX","",BA1130)</f>
        <v>FJ998014</v>
      </c>
      <c r="BN1130" s="224" t="str">
        <f aca="false">CONCATENATE(IF(F1130="","",F1130),IF(G1130="","",CONCATENATE(" / ",G1130)))</f>
        <v>SA13</v>
      </c>
      <c r="BO1130" s="225" t="str">
        <f aca="false">AX1130</f>
        <v>3e.DEU.BB,Welzow.wb.RKI</v>
      </c>
      <c r="BP1130" s="226" t="str">
        <f aca="false">IF(V1130="","",V1130)</f>
        <v/>
      </c>
      <c r="BQ1130" s="226" t="str">
        <f aca="false">IF(W1130="","",CONCATENATE(W1130,IF(LEFT(AO1130,1)="s","+","")))</f>
        <v/>
      </c>
      <c r="BR1130" s="226" t="str">
        <f aca="false">IF(X1130="","",CONCATENATE(X1130,IF(LEFT(AQ1130,1)="s","+","")))</f>
        <v/>
      </c>
      <c r="BS1130" s="226" t="str">
        <f aca="false">IF(Y1130="","",CONCATENATE(Y1130,IF(LEFT(AR1130,1)="s","+","")))</f>
        <v/>
      </c>
      <c r="BT1130" s="226" t="str">
        <f aca="false">IF(Z1130="","",CONCATENATE(Z1130,IF(LEFT(AS1130,1)="s","+","")))</f>
        <v/>
      </c>
      <c r="BU1130" s="227" t="str">
        <f aca="false">IF(AA1130="","",CONCATENATE(AA1130,IF(LEFT(AT1130,1)="s","+","")))</f>
        <v>3e</v>
      </c>
      <c r="BV1130" s="212"/>
      <c r="BW1130" s="177" t="s">
        <v>2786</v>
      </c>
      <c r="BX1130" s="170" t="str">
        <f aca="false">IF(BW1130&lt;&gt;"",IF(ISNUMBER(FIND("=",BW1130)),LEFT(BW1130,FIND("=",BW1130)-1),BW1130),BW1130)</f>
        <v>FJ998014</v>
      </c>
      <c r="BY1130" s="170" t="str">
        <f aca="false">IF(BW1130&lt;&gt;"",IF(ISNUMBER(FIND("=",BW1130)),RIGHT(BW1130,LEN(BW1130)-FIND("=",BW1130)),""),"")</f>
        <v>3e</v>
      </c>
      <c r="BZ1130" s="170" t="str">
        <f aca="false">IF(BX1130&lt;&gt;"",IF(ISNUMBER(FIND(".",BX1130)),LEFT(BX1130,FIND(".",BX1130)-1),BX1130),BX1130)</f>
        <v>FJ998014</v>
      </c>
      <c r="CA1130" s="170" t="str">
        <f aca="false">IF(BX1130&lt;&gt;"",IF(ISNUMBER(FIND(".",BX1130)),RIGHT(BX1130,LEN(BX1130)-FIND(".",BX1130)),""),"")</f>
        <v/>
      </c>
      <c r="CB1130" s="212"/>
      <c r="CC1130" s="170" t="str">
        <f aca="false">A1130</f>
        <v>FJ998014</v>
      </c>
      <c r="CD1130" s="178" t="s">
        <v>339</v>
      </c>
      <c r="CE1130" s="178" t="s">
        <v>340</v>
      </c>
      <c r="CF1130" s="178" t="s">
        <v>341</v>
      </c>
      <c r="CG1130" s="212"/>
      <c r="CH1130" s="179"/>
      <c r="CI1130" s="179"/>
      <c r="CJ1130" s="179"/>
      <c r="CK1130" s="212"/>
      <c r="CL1130" s="212"/>
      <c r="CM1130" s="170" t="str">
        <f aca="false">F1130</f>
        <v>SA13</v>
      </c>
      <c r="CN1130" s="170" t="str">
        <f aca="false">IF(G1130="","",G1130)</f>
        <v/>
      </c>
      <c r="CO1130" s="170" t="str">
        <f aca="false">CONCATENATE(H1130,":",L1130)</f>
        <v>Germany:Brandenburg/Saxony, Welzow, Proschim</v>
      </c>
      <c r="CP1130" s="170" t="str">
        <f aca="false">CONCATENATE(IF(Q1130="","",CONCATENATE(Q1130,"-")),IF(P1130="","",CONCATENATE(P1130,"-")),IF(O1130="","",O1130))</f>
        <v/>
      </c>
      <c r="CQ1130" s="170" t="str">
        <f aca="false">IF(N1130="","",N1130)</f>
        <v/>
      </c>
      <c r="CR1130" s="170" t="n">
        <f aca="false">C1130</f>
        <v>3</v>
      </c>
      <c r="CS1130" s="229" t="str">
        <f aca="false">D1130</f>
        <v>3e</v>
      </c>
      <c r="CT1130" s="170" t="str">
        <f aca="false">CONCATENATE(CD1130," strain ",CM1130," ",CL1130,", partial cds")</f>
        <v>Hepatitis E virus strain SA13 , partial cds</v>
      </c>
    </row>
    <row r="1131" customFormat="false" ht="11.9" hidden="false" customHeight="true" outlineLevel="0" collapsed="false">
      <c r="A1131" s="154" t="s">
        <v>2787</v>
      </c>
      <c r="B1131" s="147" t="n">
        <v>3</v>
      </c>
      <c r="C1131" s="243" t="n">
        <v>3</v>
      </c>
      <c r="D1131" s="149" t="s">
        <v>1273</v>
      </c>
      <c r="E1131" s="150" t="s">
        <v>2725</v>
      </c>
      <c r="F1131" s="154" t="s">
        <v>2788</v>
      </c>
      <c r="G1131" s="212"/>
      <c r="H1131" s="146" t="s">
        <v>405</v>
      </c>
      <c r="I1131" s="153" t="s">
        <v>412</v>
      </c>
      <c r="J1131" s="146" t="s">
        <v>395</v>
      </c>
      <c r="K1131" s="155" t="s">
        <v>2758</v>
      </c>
      <c r="L1131" s="231" t="s">
        <v>2759</v>
      </c>
      <c r="M1131" s="157" t="s">
        <v>380</v>
      </c>
      <c r="N1131" s="213"/>
      <c r="O1131" s="160"/>
      <c r="P1131" s="212"/>
      <c r="Q1131" s="212"/>
      <c r="R1131" s="400" t="s">
        <v>76</v>
      </c>
      <c r="S1131" s="400"/>
      <c r="T1131" s="214" t="s">
        <v>353</v>
      </c>
      <c r="U1131" s="215"/>
      <c r="V1131" s="209"/>
      <c r="W1131" s="244" t="s">
        <v>1273</v>
      </c>
      <c r="X1131" s="147"/>
      <c r="Y1131" s="147"/>
      <c r="AA1131" s="250" t="s">
        <v>1273</v>
      </c>
      <c r="AB1131" s="217"/>
      <c r="AC1131" s="401" t="s">
        <v>2789</v>
      </c>
      <c r="AG1131" s="402" t="s">
        <v>207</v>
      </c>
      <c r="AH1131" s="403" t="n">
        <v>72</v>
      </c>
      <c r="AI1131" s="403" t="n">
        <v>1070</v>
      </c>
      <c r="AJ1131" s="219" t="n">
        <f aca="false">SeqEnd-SeqBeg+1</f>
        <v>999</v>
      </c>
      <c r="AK1131" s="220" t="n">
        <f aca="false">AND( SeqBeg&lt;=Beg  , End &lt;=SeqEnd )</f>
        <v>1</v>
      </c>
      <c r="AL1131" s="212"/>
      <c r="AM1131" s="212"/>
      <c r="AN1131" s="213"/>
      <c r="AO1131" s="147" t="s">
        <v>2790</v>
      </c>
      <c r="AP1131" s="147" t="s">
        <v>2790</v>
      </c>
      <c r="AQ1131" s="147" t="s">
        <v>103</v>
      </c>
      <c r="AR1131" s="147" t="s">
        <v>103</v>
      </c>
      <c r="AS1131" s="147" t="s">
        <v>103</v>
      </c>
      <c r="AT1131" s="147" t="s">
        <v>2778</v>
      </c>
      <c r="AU1131" s="212"/>
      <c r="AV1131" s="212"/>
      <c r="AW1131" s="222" t="str">
        <f aca="false">HYPERLINK(CONCATENATE("http://www.ncbi.nlm.nih.gov/nuccore/",BM1131),BM1131)</f>
        <v>FJ998019</v>
      </c>
      <c r="AX1131" s="219" t="str">
        <f aca="false">CONCATENATE(D1131,IF(I1131="","",CONCATENATE(".",I1131)),IF(K1131="","",CONCATENATE(".",K1131)),IF(M1131="","",CONCATENATE(".",M1131)),IF(R1131="","",CONCATENATE(".",R1131)),IF(U1131="","","(*)"))</f>
        <v>3e.DEU.BB,Welzow.wb.RKI</v>
      </c>
      <c r="AY1131" s="170" t="str">
        <f aca="false">CONCATENATE(BM1131,".",BN1131)</f>
        <v>FJ998019.SA34 </v>
      </c>
      <c r="AZ1131" s="171" t="str">
        <f aca="false">IF(AV1131="",IF(ISNUMBER(FIND(".",A1131)),LEFT(A1131,FIND(".",A1131)-1),A1131),AV1131)</f>
        <v>FJ998019</v>
      </c>
      <c r="BA1131" s="171" t="str">
        <f aca="false">IF(ISNUMBER(FIND("-",AZ1131)),LEFT(AZ1131,FIND("-",AZ1131)-1),AZ1131)</f>
        <v>FJ998019</v>
      </c>
      <c r="BB1131" s="170" t="str">
        <f aca="false"> MEGAname &amp; "="</f>
        <v>FJ998019=</v>
      </c>
      <c r="BC1131" s="170" t="str">
        <f aca="false">Clear &amp; IF(span ,"Span","out")</f>
        <v>FJ998019=Span</v>
      </c>
      <c r="BD1131" s="170" t="str">
        <f aca="false">Clear &amp; IF(span, IF(B1131=".","Selected",B1131),"out")</f>
        <v>FJ998019=3</v>
      </c>
      <c r="BE1131" s="170" t="str">
        <f aca="false">Clear &amp; Strain</f>
        <v>FJ998019=SA34 </v>
      </c>
      <c r="BF1131" s="170" t="str">
        <f aca="false">CONCATENATE(A1131,"=",F1131,". ",AX1131,IF(AB1131="","",CONCATENATE(".",AB1131)))</f>
        <v>FJ998019=SA34 . 3e.DEU.BB,Welzow.wb.RKI</v>
      </c>
      <c r="BG1131" s="170" t="str">
        <f aca="false">CONCATENATE(A1131,"=",F1131,". ",AX1131)</f>
        <v>FJ998019=SA34 . 3e.DEU.BB,Welzow.wb.RKI</v>
      </c>
      <c r="BH1131" s="170" t="str">
        <f aca="false">CONCATENATE(A1131,"=",AX1131)</f>
        <v>FJ998019=3e.DEU.BB,Welzow.wb.RKI</v>
      </c>
      <c r="BI1131" s="170" t="str">
        <f aca="false">CONCATENATE(A1131,"=",ComForSubtype,D1131)</f>
        <v>FJ998019=3e</v>
      </c>
      <c r="BJ1131" s="170" t="str">
        <f aca="false">CONCATENATE(A1131,"=",E1131)</f>
        <v>FJ998019=3feg</v>
      </c>
      <c r="BK1131" s="170" t="str">
        <f aca="false">CONCATENATE(A1131,"=",C1131)</f>
        <v>FJ998019=3</v>
      </c>
      <c r="BL1131" s="170" t="str">
        <f aca="false">CONCATENATE(D1131,"=")</f>
        <v>3e=</v>
      </c>
      <c r="BM1131" s="223" t="str">
        <f aca="false">IF(BA1131="XX","",BA1131)</f>
        <v>FJ998019</v>
      </c>
      <c r="BN1131" s="224" t="str">
        <f aca="false">CONCATENATE(IF(F1131="","",F1131),IF(G1131="","",CONCATENATE(" / ",G1131)))</f>
        <v>SA34 </v>
      </c>
      <c r="BO1131" s="225" t="str">
        <f aca="false">AX1131</f>
        <v>3e.DEU.BB,Welzow.wb.RKI</v>
      </c>
      <c r="BP1131" s="226" t="str">
        <f aca="false">IF(V1131="","",V1131)</f>
        <v/>
      </c>
      <c r="BQ1131" s="226" t="str">
        <f aca="false">IF(W1131="","",CONCATENATE(W1131,IF(LEFT(AO1131,1)="s","+","")))</f>
        <v>3e</v>
      </c>
      <c r="BR1131" s="226" t="str">
        <f aca="false">IF(X1131="","",CONCATENATE(X1131,IF(LEFT(AQ1131,1)="s","+","")))</f>
        <v/>
      </c>
      <c r="BS1131" s="226" t="str">
        <f aca="false">IF(Y1131="","",CONCATENATE(Y1131,IF(LEFT(AR1131,1)="s","+","")))</f>
        <v/>
      </c>
      <c r="BT1131" s="226" t="str">
        <f aca="false">IF(Z1131="","",CONCATENATE(Z1131,IF(LEFT(AS1131,1)="s","+","")))</f>
        <v/>
      </c>
      <c r="BU1131" s="227" t="str">
        <f aca="false">IF(AA1131="","",CONCATENATE(AA1131,IF(LEFT(AT1131,1)="s","+","")))</f>
        <v>3e</v>
      </c>
      <c r="BV1131" s="212"/>
      <c r="BW1131" s="177" t="s">
        <v>2791</v>
      </c>
      <c r="BX1131" s="170" t="str">
        <f aca="false">IF(BW1131&lt;&gt;"",IF(ISNUMBER(FIND("=",BW1131)),LEFT(BW1131,FIND("=",BW1131)-1),BW1131),BW1131)</f>
        <v>FJ998019</v>
      </c>
      <c r="BY1131" s="170" t="str">
        <f aca="false">IF(BW1131&lt;&gt;"",IF(ISNUMBER(FIND("=",BW1131)),RIGHT(BW1131,LEN(BW1131)-FIND("=",BW1131)),""),"")</f>
        <v>3e</v>
      </c>
      <c r="BZ1131" s="170" t="str">
        <f aca="false">IF(BX1131&lt;&gt;"",IF(ISNUMBER(FIND(".",BX1131)),LEFT(BX1131,FIND(".",BX1131)-1),BX1131),BX1131)</f>
        <v>FJ998019</v>
      </c>
      <c r="CA1131" s="170" t="str">
        <f aca="false">IF(BX1131&lt;&gt;"",IF(ISNUMBER(FIND(".",BX1131)),RIGHT(BX1131,LEN(BX1131)-FIND(".",BX1131)),""),"")</f>
        <v/>
      </c>
      <c r="CB1131" s="212"/>
      <c r="CC1131" s="170" t="str">
        <f aca="false">A1131</f>
        <v>FJ998019</v>
      </c>
      <c r="CD1131" s="178" t="s">
        <v>339</v>
      </c>
      <c r="CE1131" s="178" t="s">
        <v>340</v>
      </c>
      <c r="CF1131" s="178" t="s">
        <v>341</v>
      </c>
      <c r="CG1131" s="212"/>
      <c r="CH1131" s="179"/>
      <c r="CI1131" s="179"/>
      <c r="CJ1131" s="179"/>
      <c r="CK1131" s="212"/>
      <c r="CL1131" s="212"/>
      <c r="CM1131" s="170" t="str">
        <f aca="false">F1131</f>
        <v>SA34 </v>
      </c>
      <c r="CN1131" s="170" t="str">
        <f aca="false">IF(G1131="","",G1131)</f>
        <v/>
      </c>
      <c r="CO1131" s="170" t="str">
        <f aca="false">CONCATENATE(H1131,":",L1131)</f>
        <v>Germany:Brandenburg/Saxony, Welzow, Proschim</v>
      </c>
      <c r="CP1131" s="170" t="str">
        <f aca="false">CONCATENATE(IF(Q1131="","",CONCATENATE(Q1131,"-")),IF(P1131="","",CONCATENATE(P1131,"-")),IF(O1131="","",O1131))</f>
        <v/>
      </c>
      <c r="CQ1131" s="170" t="str">
        <f aca="false">IF(N1131="","",N1131)</f>
        <v/>
      </c>
      <c r="CR1131" s="170" t="n">
        <f aca="false">C1131</f>
        <v>3</v>
      </c>
      <c r="CS1131" s="229" t="str">
        <f aca="false">D1131</f>
        <v>3e</v>
      </c>
      <c r="CT1131" s="170" t="str">
        <f aca="false">CONCATENATE(CD1131," strain ",CM1131," ",CL1131,", partial cds")</f>
        <v>Hepatitis E virus strain SA34  , partial cds</v>
      </c>
    </row>
    <row r="1132" customFormat="false" ht="11.9" hidden="true" customHeight="true" outlineLevel="0" collapsed="false">
      <c r="A1132" s="154" t="s">
        <v>2792</v>
      </c>
      <c r="B1132" s="147" t="s">
        <v>2048</v>
      </c>
      <c r="C1132" s="243" t="n">
        <v>3</v>
      </c>
      <c r="D1132" s="149" t="s">
        <v>1273</v>
      </c>
      <c r="E1132" s="150" t="s">
        <v>2725</v>
      </c>
      <c r="F1132" s="154" t="s">
        <v>2793</v>
      </c>
      <c r="G1132" s="212"/>
      <c r="H1132" s="146" t="s">
        <v>405</v>
      </c>
      <c r="I1132" s="153" t="s">
        <v>412</v>
      </c>
      <c r="J1132" s="146" t="s">
        <v>395</v>
      </c>
      <c r="K1132" s="155" t="s">
        <v>2794</v>
      </c>
      <c r="L1132" s="231" t="s">
        <v>2795</v>
      </c>
      <c r="M1132" s="157" t="s">
        <v>380</v>
      </c>
      <c r="N1132" s="158" t="s">
        <v>400</v>
      </c>
      <c r="O1132" s="160" t="n">
        <v>2009</v>
      </c>
      <c r="P1132" s="212"/>
      <c r="Q1132" s="212"/>
      <c r="R1132" s="146" t="s">
        <v>78</v>
      </c>
      <c r="T1132" s="215"/>
      <c r="U1132" s="215"/>
      <c r="V1132" s="209"/>
      <c r="X1132" s="249" t="s">
        <v>1273</v>
      </c>
      <c r="Y1132" s="209"/>
      <c r="Z1132" s="209"/>
      <c r="AA1132" s="216"/>
      <c r="AB1132" s="217"/>
      <c r="AC1132" s="217"/>
      <c r="AD1132" s="164" t="s">
        <v>354</v>
      </c>
      <c r="AE1132" s="209"/>
      <c r="AF1132" s="209"/>
      <c r="AG1132" s="218"/>
      <c r="AH1132" s="164" t="n">
        <v>2103</v>
      </c>
      <c r="AI1132" s="164" t="n">
        <v>2542</v>
      </c>
      <c r="AJ1132" s="219" t="n">
        <f aca="false">SeqEnd-SeqBeg+1</f>
        <v>440</v>
      </c>
      <c r="AK1132" s="220" t="n">
        <f aca="false">AND( SeqBeg&lt;=Beg  , End &lt;=SeqEnd )</f>
        <v>0</v>
      </c>
      <c r="AL1132" s="212"/>
      <c r="AM1132" s="146" t="s">
        <v>2796</v>
      </c>
      <c r="AN1132" s="221" t="s">
        <v>382</v>
      </c>
      <c r="AO1132" s="147" t="s">
        <v>103</v>
      </c>
      <c r="AP1132" s="147" t="s">
        <v>103</v>
      </c>
      <c r="AQ1132" s="147" t="s">
        <v>2797</v>
      </c>
      <c r="AR1132" s="147" t="s">
        <v>103</v>
      </c>
      <c r="AS1132" s="147" t="s">
        <v>103</v>
      </c>
      <c r="AT1132" s="147" t="s">
        <v>103</v>
      </c>
      <c r="AU1132" s="146"/>
      <c r="AV1132" s="212"/>
      <c r="AW1132" s="222" t="str">
        <f aca="false">HYPERLINK(CONCATENATE("http://www.ncbi.nlm.nih.gov/nuccore/",BM1132),BM1132)</f>
        <v>JQ807518</v>
      </c>
      <c r="AX1132" s="219" t="str">
        <f aca="false">CONCATENATE(D1132,IF(I1132="","",CONCATENATE(".",I1132)),IF(K1132="","",CONCATENATE(".",K1132)),IF(M1132="","",CONCATENATE(".",M1132)),IF(R1132="","",CONCATENATE(".",R1132)),IF(U1132="","","(*)"))</f>
        <v>3e.DEU.BW,RV.wb.FLI</v>
      </c>
      <c r="AY1132" s="170" t="str">
        <f aca="false">CONCATENATE(BM1132,".",BN1132)</f>
        <v>JQ807518.WS09-377</v>
      </c>
      <c r="AZ1132" s="171" t="str">
        <f aca="false">IF(AV1132="",IF(ISNUMBER(FIND(".",A1132)),LEFT(A1132,FIND(".",A1132)-1),A1132),AV1132)</f>
        <v>JQ807518</v>
      </c>
      <c r="BA1132" s="171" t="str">
        <f aca="false">IF(ISNUMBER(FIND("-",AZ1132)),LEFT(AZ1132,FIND("-",AZ1132)-1),AZ1132)</f>
        <v>JQ807518</v>
      </c>
      <c r="BB1132" s="170" t="str">
        <f aca="false"> MEGAname &amp; "="</f>
        <v>JQ807518=</v>
      </c>
      <c r="BC1132" s="170" t="str">
        <f aca="false">Clear &amp; IF(span ,"Span","out")</f>
        <v>JQ807518=out</v>
      </c>
      <c r="BD1132" s="170" t="str">
        <f aca="false">Clear &amp; IF(span, IF(B1132=".","Selected",B1132),"out")</f>
        <v>JQ807518=out</v>
      </c>
      <c r="BE1132" s="170" t="str">
        <f aca="false">Clear &amp; Strain</f>
        <v>JQ807518=WS09-377</v>
      </c>
      <c r="BF1132" s="170" t="str">
        <f aca="false">CONCATENATE(A1132,"=",F1132,". ",AX1132,IF(AB1132="","",CONCATENATE(".",AB1132)))</f>
        <v>JQ807518=WS09-377. 3e.DEU.BW,RV.wb.FLI</v>
      </c>
      <c r="BG1132" s="170" t="str">
        <f aca="false">CONCATENATE(A1132,"=",F1132,". ",AX1132)</f>
        <v>JQ807518=WS09-377. 3e.DEU.BW,RV.wb.FLI</v>
      </c>
      <c r="BH1132" s="170" t="str">
        <f aca="false">CONCATENATE(A1132,"=",AX1132)</f>
        <v>JQ807518=3e.DEU.BW,RV.wb.FLI</v>
      </c>
      <c r="BI1132" s="170" t="str">
        <f aca="false">CONCATENATE(A1132,"=",ComForSubtype,D1132)</f>
        <v>JQ807518=3e</v>
      </c>
      <c r="BJ1132" s="170" t="str">
        <f aca="false">CONCATENATE(A1132,"=",E1132)</f>
        <v>JQ807518=3feg</v>
      </c>
      <c r="BK1132" s="170" t="str">
        <f aca="false">CONCATENATE(A1132,"=",C1132)</f>
        <v>JQ807518=3</v>
      </c>
      <c r="BL1132" s="170" t="str">
        <f aca="false">CONCATENATE(D1132,"=")</f>
        <v>3e=</v>
      </c>
      <c r="BM1132" s="223" t="str">
        <f aca="false">IF(BA1132="XX","",BA1132)</f>
        <v>JQ807518</v>
      </c>
      <c r="BN1132" s="224" t="str">
        <f aca="false">CONCATENATE(IF(F1132="","",F1132),IF(G1132="","",CONCATENATE(" / ",G1132)))</f>
        <v>WS09-377</v>
      </c>
      <c r="BO1132" s="225" t="str">
        <f aca="false">AX1132</f>
        <v>3e.DEU.BW,RV.wb.FLI</v>
      </c>
      <c r="BP1132" s="226" t="str">
        <f aca="false">IF(V1132="","",V1132)</f>
        <v/>
      </c>
      <c r="BQ1132" s="226" t="str">
        <f aca="false">IF(W1132="","",CONCATENATE(W1132,IF(LEFT(AO1132,1)="s","+","")))</f>
        <v/>
      </c>
      <c r="BR1132" s="226" t="str">
        <f aca="false">IF(X1132="","",CONCATENATE(X1132,IF(LEFT(AQ1132,1)="s","+","")))</f>
        <v>3e</v>
      </c>
      <c r="BS1132" s="226" t="str">
        <f aca="false">IF(Y1132="","",CONCATENATE(Y1132,IF(LEFT(AR1132,1)="s","+","")))</f>
        <v/>
      </c>
      <c r="BT1132" s="226" t="str">
        <f aca="false">IF(Z1132="","",CONCATENATE(Z1132,IF(LEFT(AS1132,1)="s","+","")))</f>
        <v/>
      </c>
      <c r="BU1132" s="227" t="str">
        <f aca="false">IF(AA1132="","",CONCATENATE(AA1132,IF(LEFT(AT1132,1)="s","+","")))</f>
        <v/>
      </c>
      <c r="BV1132" s="212"/>
      <c r="BW1132" s="177" t="s">
        <v>2798</v>
      </c>
      <c r="BX1132" s="170" t="str">
        <f aca="false">IF(BW1132&lt;&gt;"",IF(ISNUMBER(FIND("=",BW1132)),LEFT(BW1132,FIND("=",BW1132)-1),BW1132),BW1132)</f>
        <v>JQ807518</v>
      </c>
      <c r="BY1132" s="170" t="str">
        <f aca="false">IF(BW1132&lt;&gt;"",IF(ISNUMBER(FIND("=",BW1132)),RIGHT(BW1132,LEN(BW1132)-FIND("=",BW1132)),""),"")</f>
        <v>3e</v>
      </c>
      <c r="BZ1132" s="170" t="str">
        <f aca="false">IF(BX1132&lt;&gt;"",IF(ISNUMBER(FIND(".",BX1132)),LEFT(BX1132,FIND(".",BX1132)-1),BX1132),BX1132)</f>
        <v>JQ807518</v>
      </c>
      <c r="CA1132" s="170" t="str">
        <f aca="false">IF(BX1132&lt;&gt;"",IF(ISNUMBER(FIND(".",BX1132)),RIGHT(BX1132,LEN(BX1132)-FIND(".",BX1132)),""),"")</f>
        <v/>
      </c>
      <c r="CB1132" s="212"/>
      <c r="CC1132" s="170" t="str">
        <f aca="false">A1132</f>
        <v>JQ807518</v>
      </c>
      <c r="CD1132" s="178" t="s">
        <v>339</v>
      </c>
      <c r="CE1132" s="178" t="s">
        <v>340</v>
      </c>
      <c r="CF1132" s="178" t="s">
        <v>341</v>
      </c>
      <c r="CG1132" s="178" t="s">
        <v>592</v>
      </c>
      <c r="CH1132" s="359" t="s">
        <v>156</v>
      </c>
      <c r="CI1132" s="179" t="s">
        <v>157</v>
      </c>
      <c r="CJ1132" s="359" t="s">
        <v>158</v>
      </c>
      <c r="CK1132" s="179" t="s">
        <v>159</v>
      </c>
      <c r="CL1132" s="178" t="s">
        <v>136</v>
      </c>
      <c r="CM1132" s="170" t="str">
        <f aca="false">F1132</f>
        <v>WS09-377</v>
      </c>
      <c r="CN1132" s="170" t="str">
        <f aca="false">IF(G1132="","",G1132)</f>
        <v/>
      </c>
      <c r="CO1132" s="170" t="str">
        <f aca="false">CONCATENATE(H1132,":",L1132)</f>
        <v>Germany:Baden-Wuerttemberg, Ravensburg, Leutkirch</v>
      </c>
      <c r="CP1132" s="170" t="str">
        <f aca="false">CONCATENATE(IF(Q1132="","",CONCATENATE(Q1132,"-")),IF(P1132="","",CONCATENATE(P1132,"-")),IF(O1132="","",O1132))</f>
        <v>2009</v>
      </c>
      <c r="CQ1132" s="170" t="str">
        <f aca="false">IF(N1132="","",N1132)</f>
        <v>serum</v>
      </c>
      <c r="CR1132" s="170" t="n">
        <f aca="false">C1132</f>
        <v>3</v>
      </c>
      <c r="CS1132" s="229" t="str">
        <f aca="false">D1132</f>
        <v>3e</v>
      </c>
      <c r="CT1132" s="170" t="str">
        <f aca="false">CONCATENATE(CD1132," strain ",CM1132," ",CL1132,", partial cds")</f>
        <v>Hepatitis E virus strain WS09-377 ORF1, partial cds</v>
      </c>
    </row>
    <row r="1133" customFormat="false" ht="11.9" hidden="true" customHeight="true" outlineLevel="0" collapsed="false">
      <c r="A1133" s="154" t="s">
        <v>2799</v>
      </c>
      <c r="B1133" s="147" t="s">
        <v>2048</v>
      </c>
      <c r="C1133" s="243" t="n">
        <v>3</v>
      </c>
      <c r="D1133" s="149" t="s">
        <v>1273</v>
      </c>
      <c r="E1133" s="150" t="s">
        <v>2725</v>
      </c>
      <c r="F1133" s="154" t="s">
        <v>2800</v>
      </c>
      <c r="G1133" s="212"/>
      <c r="H1133" s="146" t="s">
        <v>405</v>
      </c>
      <c r="I1133" s="153" t="s">
        <v>412</v>
      </c>
      <c r="J1133" s="146" t="s">
        <v>395</v>
      </c>
      <c r="K1133" s="155" t="s">
        <v>2794</v>
      </c>
      <c r="L1133" s="231" t="s">
        <v>2801</v>
      </c>
      <c r="M1133" s="157" t="s">
        <v>380</v>
      </c>
      <c r="N1133" s="158" t="s">
        <v>400</v>
      </c>
      <c r="O1133" s="160" t="n">
        <v>2009</v>
      </c>
      <c r="P1133" s="212"/>
      <c r="Q1133" s="212"/>
      <c r="R1133" s="146" t="s">
        <v>78</v>
      </c>
      <c r="T1133" s="215"/>
      <c r="U1133" s="215"/>
      <c r="V1133" s="209"/>
      <c r="X1133" s="249" t="s">
        <v>1273</v>
      </c>
      <c r="Y1133" s="209"/>
      <c r="Z1133" s="209"/>
      <c r="AA1133" s="216"/>
      <c r="AB1133" s="217"/>
      <c r="AC1133" s="217"/>
      <c r="AD1133" s="164" t="s">
        <v>354</v>
      </c>
      <c r="AE1133" s="209"/>
      <c r="AF1133" s="209"/>
      <c r="AG1133" s="218"/>
      <c r="AH1133" s="164" t="n">
        <v>2103</v>
      </c>
      <c r="AI1133" s="164" t="n">
        <v>2541</v>
      </c>
      <c r="AJ1133" s="219" t="n">
        <f aca="false">SeqEnd-SeqBeg+1</f>
        <v>439</v>
      </c>
      <c r="AK1133" s="220" t="n">
        <f aca="false">AND( SeqBeg&lt;=Beg  , End &lt;=SeqEnd )</f>
        <v>0</v>
      </c>
      <c r="AL1133" s="212"/>
      <c r="AM1133" s="212"/>
      <c r="AN1133" s="221" t="s">
        <v>382</v>
      </c>
      <c r="AO1133" s="147" t="s">
        <v>103</v>
      </c>
      <c r="AP1133" s="147" t="s">
        <v>103</v>
      </c>
      <c r="AQ1133" s="147" t="s">
        <v>2797</v>
      </c>
      <c r="AR1133" s="147" t="s">
        <v>103</v>
      </c>
      <c r="AS1133" s="147" t="s">
        <v>103</v>
      </c>
      <c r="AT1133" s="147" t="s">
        <v>103</v>
      </c>
      <c r="AU1133" s="146"/>
      <c r="AV1133" s="212"/>
      <c r="AW1133" s="222" t="str">
        <f aca="false">HYPERLINK(CONCATENATE("http://www.ncbi.nlm.nih.gov/nuccore/",BM1133),BM1133)</f>
        <v>JQ807513</v>
      </c>
      <c r="AX1133" s="219" t="str">
        <f aca="false">CONCATENATE(D1133,IF(I1133="","",CONCATENATE(".",I1133)),IF(K1133="","",CONCATENATE(".",K1133)),IF(M1133="","",CONCATENATE(".",M1133)),IF(R1133="","",CONCATENATE(".",R1133)),IF(U1133="","","(*)"))</f>
        <v>3e.DEU.BW,RV.wb.FLI</v>
      </c>
      <c r="AY1133" s="170" t="str">
        <f aca="false">CONCATENATE(BM1133,".",BN1133)</f>
        <v>JQ807513.WS09-371</v>
      </c>
      <c r="AZ1133" s="171" t="str">
        <f aca="false">IF(AV1133="",IF(ISNUMBER(FIND(".",A1133)),LEFT(A1133,FIND(".",A1133)-1),A1133),AV1133)</f>
        <v>JQ807513</v>
      </c>
      <c r="BA1133" s="171" t="str">
        <f aca="false">IF(ISNUMBER(FIND("-",AZ1133)),LEFT(AZ1133,FIND("-",AZ1133)-1),AZ1133)</f>
        <v>JQ807513</v>
      </c>
      <c r="BB1133" s="170" t="str">
        <f aca="false"> MEGAname &amp; "="</f>
        <v>JQ807513=</v>
      </c>
      <c r="BC1133" s="170" t="str">
        <f aca="false">Clear &amp; IF(span ,"Span","out")</f>
        <v>JQ807513=out</v>
      </c>
      <c r="BD1133" s="170" t="str">
        <f aca="false">Clear &amp; IF(span, IF(B1133=".","Selected",B1133),"out")</f>
        <v>JQ807513=out</v>
      </c>
      <c r="BE1133" s="170" t="str">
        <f aca="false">Clear &amp; Strain</f>
        <v>JQ807513=WS09-371</v>
      </c>
      <c r="BF1133" s="170" t="str">
        <f aca="false">CONCATENATE(A1133,"=",F1133,". ",AX1133,IF(AB1133="","",CONCATENATE(".",AB1133)))</f>
        <v>JQ807513=WS09-371. 3e.DEU.BW,RV.wb.FLI</v>
      </c>
      <c r="BG1133" s="170" t="str">
        <f aca="false">CONCATENATE(A1133,"=",F1133,". ",AX1133)</f>
        <v>JQ807513=WS09-371. 3e.DEU.BW,RV.wb.FLI</v>
      </c>
      <c r="BH1133" s="170" t="str">
        <f aca="false">CONCATENATE(A1133,"=",AX1133)</f>
        <v>JQ807513=3e.DEU.BW,RV.wb.FLI</v>
      </c>
      <c r="BI1133" s="170" t="str">
        <f aca="false">CONCATENATE(A1133,"=",ComForSubtype,D1133)</f>
        <v>JQ807513=3e</v>
      </c>
      <c r="BJ1133" s="170" t="str">
        <f aca="false">CONCATENATE(A1133,"=",E1133)</f>
        <v>JQ807513=3feg</v>
      </c>
      <c r="BK1133" s="170" t="str">
        <f aca="false">CONCATENATE(A1133,"=",C1133)</f>
        <v>JQ807513=3</v>
      </c>
      <c r="BL1133" s="170" t="str">
        <f aca="false">CONCATENATE(D1133,"=")</f>
        <v>3e=</v>
      </c>
      <c r="BM1133" s="223" t="str">
        <f aca="false">IF(BA1133="XX","",BA1133)</f>
        <v>JQ807513</v>
      </c>
      <c r="BN1133" s="224" t="str">
        <f aca="false">CONCATENATE(IF(F1133="","",F1133),IF(G1133="","",CONCATENATE(" / ",G1133)))</f>
        <v>WS09-371</v>
      </c>
      <c r="BO1133" s="225" t="str">
        <f aca="false">AX1133</f>
        <v>3e.DEU.BW,RV.wb.FLI</v>
      </c>
      <c r="BP1133" s="226" t="str">
        <f aca="false">IF(V1133="","",V1133)</f>
        <v/>
      </c>
      <c r="BQ1133" s="226" t="str">
        <f aca="false">IF(W1133="","",CONCATENATE(W1133,IF(LEFT(AO1133,1)="s","+","")))</f>
        <v/>
      </c>
      <c r="BR1133" s="226" t="str">
        <f aca="false">IF(X1133="","",CONCATENATE(X1133,IF(LEFT(AQ1133,1)="s","+","")))</f>
        <v>3e</v>
      </c>
      <c r="BS1133" s="226" t="str">
        <f aca="false">IF(Y1133="","",CONCATENATE(Y1133,IF(LEFT(AR1133,1)="s","+","")))</f>
        <v/>
      </c>
      <c r="BT1133" s="226" t="str">
        <f aca="false">IF(Z1133="","",CONCATENATE(Z1133,IF(LEFT(AS1133,1)="s","+","")))</f>
        <v/>
      </c>
      <c r="BU1133" s="227" t="str">
        <f aca="false">IF(AA1133="","",CONCATENATE(AA1133,IF(LEFT(AT1133,1)="s","+","")))</f>
        <v/>
      </c>
      <c r="BV1133" s="212"/>
      <c r="BW1133" s="177" t="s">
        <v>2802</v>
      </c>
      <c r="BX1133" s="170" t="str">
        <f aca="false">IF(BW1133&lt;&gt;"",IF(ISNUMBER(FIND("=",BW1133)),LEFT(BW1133,FIND("=",BW1133)-1),BW1133),BW1133)</f>
        <v>JQ807513</v>
      </c>
      <c r="BY1133" s="170" t="str">
        <f aca="false">IF(BW1133&lt;&gt;"",IF(ISNUMBER(FIND("=",BW1133)),RIGHT(BW1133,LEN(BW1133)-FIND("=",BW1133)),""),"")</f>
        <v>3e</v>
      </c>
      <c r="BZ1133" s="170" t="str">
        <f aca="false">IF(BX1133&lt;&gt;"",IF(ISNUMBER(FIND(".",BX1133)),LEFT(BX1133,FIND(".",BX1133)-1),BX1133),BX1133)</f>
        <v>JQ807513</v>
      </c>
      <c r="CA1133" s="170" t="str">
        <f aca="false">IF(BX1133&lt;&gt;"",IF(ISNUMBER(FIND(".",BX1133)),RIGHT(BX1133,LEN(BX1133)-FIND(".",BX1133)),""),"")</f>
        <v/>
      </c>
      <c r="CB1133" s="212"/>
      <c r="CC1133" s="170" t="str">
        <f aca="false">A1133</f>
        <v>JQ807513</v>
      </c>
      <c r="CD1133" s="178" t="s">
        <v>339</v>
      </c>
      <c r="CE1133" s="178" t="s">
        <v>340</v>
      </c>
      <c r="CF1133" s="178" t="s">
        <v>341</v>
      </c>
      <c r="CG1133" s="178" t="s">
        <v>592</v>
      </c>
      <c r="CH1133" s="359" t="s">
        <v>156</v>
      </c>
      <c r="CI1133" s="179" t="s">
        <v>157</v>
      </c>
      <c r="CJ1133" s="359" t="s">
        <v>158</v>
      </c>
      <c r="CK1133" s="179" t="s">
        <v>159</v>
      </c>
      <c r="CL1133" s="178" t="s">
        <v>136</v>
      </c>
      <c r="CM1133" s="170" t="str">
        <f aca="false">F1133</f>
        <v>WS09-371</v>
      </c>
      <c r="CN1133" s="170" t="str">
        <f aca="false">IF(G1133="","",G1133)</f>
        <v/>
      </c>
      <c r="CO1133" s="170" t="str">
        <f aca="false">CONCATENATE(H1133,":",L1133)</f>
        <v>Germany:Baden-Wuerttemberg, Ravensburg, Aichstetten</v>
      </c>
      <c r="CP1133" s="170" t="str">
        <f aca="false">CONCATENATE(IF(Q1133="","",CONCATENATE(Q1133,"-")),IF(P1133="","",CONCATENATE(P1133,"-")),IF(O1133="","",O1133))</f>
        <v>2009</v>
      </c>
      <c r="CQ1133" s="170" t="str">
        <f aca="false">IF(N1133="","",N1133)</f>
        <v>serum</v>
      </c>
      <c r="CR1133" s="170" t="n">
        <f aca="false">C1133</f>
        <v>3</v>
      </c>
      <c r="CS1133" s="229" t="str">
        <f aca="false">D1133</f>
        <v>3e</v>
      </c>
      <c r="CT1133" s="170" t="str">
        <f aca="false">CONCATENATE(CD1133," strain ",CM1133," ",CL1133,", partial cds")</f>
        <v>Hepatitis E virus strain WS09-371 ORF1, partial cds</v>
      </c>
    </row>
    <row r="1134" customFormat="false" ht="11.9" hidden="false" customHeight="true" outlineLevel="0" collapsed="false">
      <c r="A1134" s="154" t="s">
        <v>2803</v>
      </c>
      <c r="B1134" s="147" t="n">
        <v>3</v>
      </c>
      <c r="C1134" s="243" t="n">
        <v>3</v>
      </c>
      <c r="D1134" s="149" t="s">
        <v>1273</v>
      </c>
      <c r="E1134" s="150" t="s">
        <v>2725</v>
      </c>
      <c r="F1134" s="154" t="s">
        <v>2804</v>
      </c>
      <c r="G1134" s="212"/>
      <c r="H1134" s="146" t="s">
        <v>758</v>
      </c>
      <c r="I1134" s="153" t="s">
        <v>759</v>
      </c>
      <c r="J1134" s="146" t="s">
        <v>395</v>
      </c>
      <c r="K1134" s="212"/>
      <c r="L1134" s="212"/>
      <c r="M1134" s="157" t="s">
        <v>348</v>
      </c>
      <c r="N1134" s="213"/>
      <c r="O1134" s="160"/>
      <c r="P1134" s="212"/>
      <c r="Q1134" s="212"/>
      <c r="R1134" s="212"/>
      <c r="S1134" s="212"/>
      <c r="T1134" s="214"/>
      <c r="U1134" s="215"/>
      <c r="V1134" s="209"/>
      <c r="W1134" s="217"/>
      <c r="X1134" s="164" t="s">
        <v>1273</v>
      </c>
      <c r="Y1134" s="209"/>
      <c r="Z1134" s="209"/>
      <c r="AB1134" s="217"/>
      <c r="AC1134" s="217"/>
      <c r="AD1134" s="164" t="n">
        <v>435</v>
      </c>
      <c r="AE1134" s="209"/>
      <c r="AF1134" s="209"/>
      <c r="AG1134" s="218"/>
      <c r="AH1134" s="164" t="n">
        <v>2091</v>
      </c>
      <c r="AI1134" s="164" t="n">
        <v>2525</v>
      </c>
      <c r="AJ1134" s="219" t="n">
        <f aca="false">SeqEnd-SeqBeg+1</f>
        <v>435</v>
      </c>
      <c r="AK1134" s="220" t="n">
        <f aca="false">AND( SeqBeg&lt;=Beg  , End &lt;=SeqEnd )</f>
        <v>0</v>
      </c>
      <c r="AL1134" s="212"/>
      <c r="AM1134" s="212"/>
      <c r="AN1134" s="221"/>
      <c r="AO1134" s="147" t="s">
        <v>103</v>
      </c>
      <c r="AP1134" s="147" t="s">
        <v>103</v>
      </c>
      <c r="AQ1134" s="147" t="s">
        <v>2000</v>
      </c>
      <c r="AR1134" s="147" t="s">
        <v>103</v>
      </c>
      <c r="AS1134" s="147" t="s">
        <v>103</v>
      </c>
      <c r="AT1134" s="147" t="s">
        <v>103</v>
      </c>
      <c r="AU1134" s="146"/>
      <c r="AV1134" s="212"/>
      <c r="AW1134" s="222" t="str">
        <f aca="false">HYPERLINK(CONCATENATE("http://www.ncbi.nlm.nih.gov/nuccore/",BM1134),BM1134)</f>
        <v>EU495186</v>
      </c>
      <c r="AX1134" s="219" t="str">
        <f aca="false">CONCATENATE(D1134,IF(I1134="","",CONCATENATE(".",I1134)),IF(K1134="","",CONCATENATE(".",K1134)),IF(M1134="","",CONCATENATE(".",M1134)),IF(R1134="","",CONCATENATE(".",R1134)),IF(U1134="","","(*)"))</f>
        <v>3e.FRA.hum</v>
      </c>
      <c r="AY1134" s="170" t="str">
        <f aca="false">CONCATENATE(BM1134,".",BN1134)</f>
        <v>EU495186.TLS38</v>
      </c>
      <c r="AZ1134" s="171" t="str">
        <f aca="false">IF(AV1134="",IF(ISNUMBER(FIND(".",A1134)),LEFT(A1134,FIND(".",A1134)-1),A1134),AV1134)</f>
        <v>EU495186</v>
      </c>
      <c r="BA1134" s="171" t="str">
        <f aca="false">IF(ISNUMBER(FIND("-",AZ1134)),LEFT(AZ1134,FIND("-",AZ1134)-1),AZ1134)</f>
        <v>EU495186</v>
      </c>
      <c r="BB1134" s="170" t="str">
        <f aca="false"> MEGAname &amp; "="</f>
        <v>EU495186=</v>
      </c>
      <c r="BC1134" s="170" t="str">
        <f aca="false">Clear &amp; IF(span ,"Span","out")</f>
        <v>EU495186=out</v>
      </c>
      <c r="BD1134" s="170" t="str">
        <f aca="false">Clear &amp; IF(span, IF(B1134=".","Selected",B1134),"out")</f>
        <v>EU495186=out</v>
      </c>
      <c r="BE1134" s="170" t="str">
        <f aca="false">Clear &amp; Strain</f>
        <v>EU495186=TLS38</v>
      </c>
      <c r="BF1134" s="170" t="str">
        <f aca="false">CONCATENATE(A1134,"=",F1134,". ",AX1134,IF(AB1134="","",CONCATENATE(".",AB1134)))</f>
        <v>EU495186=TLS38. 3e.FRA.hum</v>
      </c>
      <c r="BG1134" s="170" t="str">
        <f aca="false">CONCATENATE(A1134,"=",F1134,". ",AX1134)</f>
        <v>EU495186=TLS38. 3e.FRA.hum</v>
      </c>
      <c r="BH1134" s="170" t="str">
        <f aca="false">CONCATENATE(A1134,"=",AX1134)</f>
        <v>EU495186=3e.FRA.hum</v>
      </c>
      <c r="BI1134" s="170" t="str">
        <f aca="false">CONCATENATE(A1134,"=",ComForSubtype,D1134)</f>
        <v>EU495186=3e</v>
      </c>
      <c r="BJ1134" s="170" t="str">
        <f aca="false">CONCATENATE(A1134,"=",E1134)</f>
        <v>EU495186=3feg</v>
      </c>
      <c r="BK1134" s="170" t="str">
        <f aca="false">CONCATENATE(A1134,"=",C1134)</f>
        <v>EU495186=3</v>
      </c>
      <c r="BL1134" s="170" t="str">
        <f aca="false">CONCATENATE(D1134,"=")</f>
        <v>3e=</v>
      </c>
      <c r="BM1134" s="223" t="str">
        <f aca="false">IF(BA1134="XX","",BA1134)</f>
        <v>EU495186</v>
      </c>
      <c r="BN1134" s="224" t="str">
        <f aca="false">CONCATENATE(IF(F1134="","",F1134),IF(G1134="","",CONCATENATE(" / ",G1134)))</f>
        <v>TLS38</v>
      </c>
      <c r="BO1134" s="225" t="str">
        <f aca="false">AX1134</f>
        <v>3e.FRA.hum</v>
      </c>
      <c r="BP1134" s="226" t="str">
        <f aca="false">IF(V1134="","",V1134)</f>
        <v/>
      </c>
      <c r="BQ1134" s="226" t="str">
        <f aca="false">IF(W1134="","",CONCATENATE(W1134,IF(LEFT(AO1134,1)="s","+","")))</f>
        <v/>
      </c>
      <c r="BR1134" s="226" t="str">
        <f aca="false">IF(X1134="","",CONCATENATE(X1134,IF(LEFT(AQ1134,1)="s","+","")))</f>
        <v>3e+</v>
      </c>
      <c r="BS1134" s="226" t="str">
        <f aca="false">IF(Y1134="","",CONCATENATE(Y1134,IF(LEFT(AR1134,1)="s","+","")))</f>
        <v/>
      </c>
      <c r="BT1134" s="226" t="str">
        <f aca="false">IF(Z1134="","",CONCATENATE(Z1134,IF(LEFT(AS1134,1)="s","+","")))</f>
        <v/>
      </c>
      <c r="BU1134" s="227" t="str">
        <f aca="false">IF(AA1134="","",CONCATENATE(AA1134,IF(LEFT(AT1134,1)="s","+","")))</f>
        <v/>
      </c>
      <c r="BV1134" s="212"/>
      <c r="BW1134" s="177" t="s">
        <v>2805</v>
      </c>
      <c r="BX1134" s="170" t="str">
        <f aca="false">IF(BW1134&lt;&gt;"",IF(ISNUMBER(FIND("=",BW1134)),LEFT(BW1134,FIND("=",BW1134)-1),BW1134),BW1134)</f>
        <v>EU495186</v>
      </c>
      <c r="BY1134" s="170" t="str">
        <f aca="false">IF(BW1134&lt;&gt;"",IF(ISNUMBER(FIND("=",BW1134)),RIGHT(BW1134,LEN(BW1134)-FIND("=",BW1134)),""),"")</f>
        <v>3e</v>
      </c>
      <c r="BZ1134" s="170" t="str">
        <f aca="false">IF(BX1134&lt;&gt;"",IF(ISNUMBER(FIND(".",BX1134)),LEFT(BX1134,FIND(".",BX1134)-1),BX1134),BX1134)</f>
        <v>EU495186</v>
      </c>
      <c r="CA1134" s="170" t="str">
        <f aca="false">IF(BX1134&lt;&gt;"",IF(ISNUMBER(FIND(".",BX1134)),RIGHT(BX1134,LEN(BX1134)-FIND(".",BX1134)),""),"")</f>
        <v/>
      </c>
      <c r="CB1134" s="212"/>
      <c r="CC1134" s="170" t="str">
        <f aca="false">A1134</f>
        <v>EU495186</v>
      </c>
      <c r="CD1134" s="178" t="s">
        <v>339</v>
      </c>
      <c r="CE1134" s="178" t="s">
        <v>340</v>
      </c>
      <c r="CF1134" s="178" t="s">
        <v>341</v>
      </c>
      <c r="CG1134" s="212"/>
      <c r="CH1134" s="179"/>
      <c r="CI1134" s="179"/>
      <c r="CJ1134" s="179"/>
      <c r="CK1134" s="212"/>
      <c r="CL1134" s="212"/>
      <c r="CM1134" s="170" t="str">
        <f aca="false">F1134</f>
        <v>TLS38</v>
      </c>
      <c r="CN1134" s="170" t="str">
        <f aca="false">IF(G1134="","",G1134)</f>
        <v/>
      </c>
      <c r="CO1134" s="170" t="str">
        <f aca="false">CONCATENATE(H1134,":",L1134)</f>
        <v>France:</v>
      </c>
      <c r="CP1134" s="170" t="str">
        <f aca="false">CONCATENATE(IF(Q1134="","",CONCATENATE(Q1134,"-")),IF(P1134="","",CONCATENATE(P1134,"-")),IF(O1134="","",O1134))</f>
        <v/>
      </c>
      <c r="CQ1134" s="170" t="str">
        <f aca="false">IF(N1134="","",N1134)</f>
        <v/>
      </c>
      <c r="CR1134" s="170" t="n">
        <f aca="false">C1134</f>
        <v>3</v>
      </c>
      <c r="CS1134" s="229" t="str">
        <f aca="false">D1134</f>
        <v>3e</v>
      </c>
      <c r="CT1134" s="170" t="str">
        <f aca="false">CONCATENATE(CD1134," strain ",CM1134," ",CL1134,", partial cds")</f>
        <v>Hepatitis E virus strain TLS38 , partial cds</v>
      </c>
    </row>
    <row r="1135" customFormat="false" ht="11.9" hidden="false" customHeight="true" outlineLevel="0" collapsed="false">
      <c r="A1135" s="154" t="s">
        <v>2806</v>
      </c>
      <c r="B1135" s="147" t="n">
        <v>3</v>
      </c>
      <c r="C1135" s="243" t="n">
        <v>3</v>
      </c>
      <c r="D1135" s="149" t="s">
        <v>1273</v>
      </c>
      <c r="E1135" s="150" t="s">
        <v>2725</v>
      </c>
      <c r="F1135" s="154" t="s">
        <v>2807</v>
      </c>
      <c r="G1135" s="212"/>
      <c r="H1135" s="146" t="s">
        <v>758</v>
      </c>
      <c r="I1135" s="153" t="s">
        <v>759</v>
      </c>
      <c r="J1135" s="146" t="s">
        <v>395</v>
      </c>
      <c r="K1135" s="212"/>
      <c r="L1135" s="212"/>
      <c r="M1135" s="157" t="s">
        <v>348</v>
      </c>
      <c r="N1135" s="213"/>
      <c r="O1135" s="160"/>
      <c r="P1135" s="212"/>
      <c r="Q1135" s="212"/>
      <c r="R1135" s="212"/>
      <c r="S1135" s="212"/>
      <c r="T1135" s="214"/>
      <c r="U1135" s="215"/>
      <c r="V1135" s="209"/>
      <c r="W1135" s="217"/>
      <c r="X1135" s="164" t="s">
        <v>1273</v>
      </c>
      <c r="Y1135" s="209"/>
      <c r="Z1135" s="209"/>
      <c r="AB1135" s="217"/>
      <c r="AC1135" s="217"/>
      <c r="AD1135" s="164" t="n">
        <v>435</v>
      </c>
      <c r="AE1135" s="209"/>
      <c r="AF1135" s="209"/>
      <c r="AG1135" s="218"/>
      <c r="AH1135" s="164" t="n">
        <v>2091</v>
      </c>
      <c r="AI1135" s="164" t="n">
        <v>2525</v>
      </c>
      <c r="AJ1135" s="219" t="n">
        <f aca="false">SeqEnd-SeqBeg+1</f>
        <v>435</v>
      </c>
      <c r="AK1135" s="220" t="n">
        <f aca="false">AND( SeqBeg&lt;=Beg  , End &lt;=SeqEnd )</f>
        <v>0</v>
      </c>
      <c r="AL1135" s="212"/>
      <c r="AM1135" s="212"/>
      <c r="AN1135" s="221"/>
      <c r="AO1135" s="147" t="s">
        <v>103</v>
      </c>
      <c r="AP1135" s="147" t="s">
        <v>103</v>
      </c>
      <c r="AQ1135" s="147" t="s">
        <v>2000</v>
      </c>
      <c r="AR1135" s="147" t="s">
        <v>103</v>
      </c>
      <c r="AS1135" s="147" t="s">
        <v>103</v>
      </c>
      <c r="AT1135" s="147" t="s">
        <v>103</v>
      </c>
      <c r="AU1135" s="146"/>
      <c r="AV1135" s="212"/>
      <c r="AW1135" s="222" t="str">
        <f aca="false">HYPERLINK(CONCATENATE("http://www.ncbi.nlm.nih.gov/nuccore/",BM1135),BM1135)</f>
        <v>EU495187</v>
      </c>
      <c r="AX1135" s="219" t="str">
        <f aca="false">CONCATENATE(D1135,IF(I1135="","",CONCATENATE(".",I1135)),IF(K1135="","",CONCATENATE(".",K1135)),IF(M1135="","",CONCATENATE(".",M1135)),IF(R1135="","",CONCATENATE(".",R1135)),IF(U1135="","","(*)"))</f>
        <v>3e.FRA.hum</v>
      </c>
      <c r="AY1135" s="170" t="str">
        <f aca="false">CONCATENATE(BM1135,".",BN1135)</f>
        <v>EU495187.TLS42</v>
      </c>
      <c r="AZ1135" s="171" t="str">
        <f aca="false">IF(AV1135="",IF(ISNUMBER(FIND(".",A1135)),LEFT(A1135,FIND(".",A1135)-1),A1135),AV1135)</f>
        <v>EU495187</v>
      </c>
      <c r="BA1135" s="171" t="str">
        <f aca="false">IF(ISNUMBER(FIND("-",AZ1135)),LEFT(AZ1135,FIND("-",AZ1135)-1),AZ1135)</f>
        <v>EU495187</v>
      </c>
      <c r="BB1135" s="170" t="str">
        <f aca="false"> MEGAname &amp; "="</f>
        <v>EU495187=</v>
      </c>
      <c r="BC1135" s="170" t="str">
        <f aca="false">Clear &amp; IF(span ,"Span","out")</f>
        <v>EU495187=out</v>
      </c>
      <c r="BD1135" s="170" t="str">
        <f aca="false">Clear &amp; IF(span, IF(B1135=".","Selected",B1135),"out")</f>
        <v>EU495187=out</v>
      </c>
      <c r="BE1135" s="170" t="str">
        <f aca="false">Clear &amp; Strain</f>
        <v>EU495187=TLS42</v>
      </c>
      <c r="BF1135" s="170" t="str">
        <f aca="false">CONCATENATE(A1135,"=",F1135,". ",AX1135,IF(AB1135="","",CONCATENATE(".",AB1135)))</f>
        <v>EU495187=TLS42. 3e.FRA.hum</v>
      </c>
      <c r="BG1135" s="170" t="str">
        <f aca="false">CONCATENATE(A1135,"=",F1135,". ",AX1135)</f>
        <v>EU495187=TLS42. 3e.FRA.hum</v>
      </c>
      <c r="BH1135" s="170" t="str">
        <f aca="false">CONCATENATE(A1135,"=",AX1135)</f>
        <v>EU495187=3e.FRA.hum</v>
      </c>
      <c r="BI1135" s="170" t="str">
        <f aca="false">CONCATENATE(A1135,"=",ComForSubtype,D1135)</f>
        <v>EU495187=3e</v>
      </c>
      <c r="BJ1135" s="170" t="str">
        <f aca="false">CONCATENATE(A1135,"=",E1135)</f>
        <v>EU495187=3feg</v>
      </c>
      <c r="BK1135" s="170" t="str">
        <f aca="false">CONCATENATE(A1135,"=",C1135)</f>
        <v>EU495187=3</v>
      </c>
      <c r="BL1135" s="170" t="str">
        <f aca="false">CONCATENATE(D1135,"=")</f>
        <v>3e=</v>
      </c>
      <c r="BM1135" s="223" t="str">
        <f aca="false">IF(BA1135="XX","",BA1135)</f>
        <v>EU495187</v>
      </c>
      <c r="BN1135" s="224" t="str">
        <f aca="false">CONCATENATE(IF(F1135="","",F1135),IF(G1135="","",CONCATENATE(" / ",G1135)))</f>
        <v>TLS42</v>
      </c>
      <c r="BO1135" s="225" t="str">
        <f aca="false">AX1135</f>
        <v>3e.FRA.hum</v>
      </c>
      <c r="BP1135" s="226" t="str">
        <f aca="false">IF(V1135="","",V1135)</f>
        <v/>
      </c>
      <c r="BQ1135" s="226" t="str">
        <f aca="false">IF(W1135="","",CONCATENATE(W1135,IF(LEFT(AO1135,1)="s","+","")))</f>
        <v/>
      </c>
      <c r="BR1135" s="226" t="str">
        <f aca="false">IF(X1135="","",CONCATENATE(X1135,IF(LEFT(AQ1135,1)="s","+","")))</f>
        <v>3e+</v>
      </c>
      <c r="BS1135" s="226" t="str">
        <f aca="false">IF(Y1135="","",CONCATENATE(Y1135,IF(LEFT(AR1135,1)="s","+","")))</f>
        <v/>
      </c>
      <c r="BT1135" s="226" t="str">
        <f aca="false">IF(Z1135="","",CONCATENATE(Z1135,IF(LEFT(AS1135,1)="s","+","")))</f>
        <v/>
      </c>
      <c r="BU1135" s="227" t="str">
        <f aca="false">IF(AA1135="","",CONCATENATE(AA1135,IF(LEFT(AT1135,1)="s","+","")))</f>
        <v/>
      </c>
      <c r="BV1135" s="212"/>
      <c r="BW1135" s="177" t="s">
        <v>2808</v>
      </c>
      <c r="BX1135" s="170" t="str">
        <f aca="false">IF(BW1135&lt;&gt;"",IF(ISNUMBER(FIND("=",BW1135)),LEFT(BW1135,FIND("=",BW1135)-1),BW1135),BW1135)</f>
        <v>EU495187</v>
      </c>
      <c r="BY1135" s="170" t="str">
        <f aca="false">IF(BW1135&lt;&gt;"",IF(ISNUMBER(FIND("=",BW1135)),RIGHT(BW1135,LEN(BW1135)-FIND("=",BW1135)),""),"")</f>
        <v>3e</v>
      </c>
      <c r="BZ1135" s="170" t="str">
        <f aca="false">IF(BX1135&lt;&gt;"",IF(ISNUMBER(FIND(".",BX1135)),LEFT(BX1135,FIND(".",BX1135)-1),BX1135),BX1135)</f>
        <v>EU495187</v>
      </c>
      <c r="CA1135" s="170" t="str">
        <f aca="false">IF(BX1135&lt;&gt;"",IF(ISNUMBER(FIND(".",BX1135)),RIGHT(BX1135,LEN(BX1135)-FIND(".",BX1135)),""),"")</f>
        <v/>
      </c>
      <c r="CB1135" s="212"/>
      <c r="CC1135" s="170" t="str">
        <f aca="false">A1135</f>
        <v>EU495187</v>
      </c>
      <c r="CD1135" s="178" t="s">
        <v>339</v>
      </c>
      <c r="CE1135" s="178" t="s">
        <v>340</v>
      </c>
      <c r="CF1135" s="178" t="s">
        <v>341</v>
      </c>
      <c r="CG1135" s="212"/>
      <c r="CH1135" s="179"/>
      <c r="CI1135" s="179"/>
      <c r="CJ1135" s="179"/>
      <c r="CK1135" s="212"/>
      <c r="CL1135" s="212"/>
      <c r="CM1135" s="170" t="str">
        <f aca="false">F1135</f>
        <v>TLS42</v>
      </c>
      <c r="CN1135" s="170" t="str">
        <f aca="false">IF(G1135="","",G1135)</f>
        <v/>
      </c>
      <c r="CO1135" s="170" t="str">
        <f aca="false">CONCATENATE(H1135,":",L1135)</f>
        <v>France:</v>
      </c>
      <c r="CP1135" s="170" t="str">
        <f aca="false">CONCATENATE(IF(Q1135="","",CONCATENATE(Q1135,"-")),IF(P1135="","",CONCATENATE(P1135,"-")),IF(O1135="","",O1135))</f>
        <v/>
      </c>
      <c r="CQ1135" s="170" t="str">
        <f aca="false">IF(N1135="","",N1135)</f>
        <v/>
      </c>
      <c r="CR1135" s="170" t="n">
        <f aca="false">C1135</f>
        <v>3</v>
      </c>
      <c r="CS1135" s="229" t="str">
        <f aca="false">D1135</f>
        <v>3e</v>
      </c>
      <c r="CT1135" s="170" t="str">
        <f aca="false">CONCATENATE(CD1135," strain ",CM1135," ",CL1135,", partial cds")</f>
        <v>Hepatitis E virus strain TLS42 , partial cds</v>
      </c>
    </row>
    <row r="1136" customFormat="false" ht="11.9" hidden="false" customHeight="true" outlineLevel="0" collapsed="false">
      <c r="A1136" s="154" t="s">
        <v>2809</v>
      </c>
      <c r="B1136" s="147" t="n">
        <v>3</v>
      </c>
      <c r="C1136" s="243" t="n">
        <v>3</v>
      </c>
      <c r="D1136" s="149" t="s">
        <v>1273</v>
      </c>
      <c r="E1136" s="150" t="s">
        <v>2725</v>
      </c>
      <c r="F1136" s="154" t="s">
        <v>2810</v>
      </c>
      <c r="G1136" s="212"/>
      <c r="H1136" s="146" t="s">
        <v>2753</v>
      </c>
      <c r="I1136" s="153" t="s">
        <v>2754</v>
      </c>
      <c r="J1136" s="146" t="s">
        <v>395</v>
      </c>
      <c r="K1136" s="212"/>
      <c r="L1136" s="212"/>
      <c r="M1136" s="157" t="s">
        <v>367</v>
      </c>
      <c r="N1136" s="213"/>
      <c r="O1136" s="160"/>
      <c r="P1136" s="212"/>
      <c r="Q1136" s="212"/>
      <c r="R1136" s="212"/>
      <c r="S1136" s="212"/>
      <c r="T1136" s="214"/>
      <c r="U1136" s="215"/>
      <c r="V1136" s="209"/>
      <c r="W1136" s="163" t="s">
        <v>1273</v>
      </c>
      <c r="X1136" s="147"/>
      <c r="Y1136" s="209"/>
      <c r="Z1136" s="209"/>
      <c r="AB1136" s="217"/>
      <c r="AC1136" s="163" t="n">
        <v>421</v>
      </c>
      <c r="AD1136" s="209"/>
      <c r="AE1136" s="209"/>
      <c r="AF1136" s="209"/>
      <c r="AG1136" s="218"/>
      <c r="AH1136" s="164" t="n">
        <v>63</v>
      </c>
      <c r="AI1136" s="164" t="n">
        <v>483</v>
      </c>
      <c r="AJ1136" s="219" t="n">
        <f aca="false">SeqEnd-SeqBeg+1</f>
        <v>421</v>
      </c>
      <c r="AK1136" s="220" t="n">
        <f aca="false">AND( SeqBeg&lt;=Beg  , End &lt;=SeqEnd )</f>
        <v>1</v>
      </c>
      <c r="AL1136" s="212"/>
      <c r="AM1136" s="212"/>
      <c r="AN1136" s="213"/>
      <c r="AO1136" s="209"/>
      <c r="AU1136" s="212"/>
      <c r="AV1136" s="212"/>
      <c r="AW1136" s="222" t="str">
        <f aca="false">HYPERLINK(CONCATENATE("http://www.ncbi.nlm.nih.gov/nuccore/",BM1136),BM1136)</f>
        <v>EU718650</v>
      </c>
      <c r="AX1136" s="219" t="str">
        <f aca="false">CONCATENATE(D1136,IF(I1136="","",CONCATENATE(".",I1136)),IF(K1136="","",CONCATENATE(".",K1136)),IF(M1136="","",CONCATENATE(".",M1136)),IF(R1136="","",CONCATENATE(".",R1136)),IF(U1136="","","(*)"))</f>
        <v>3e.HUN.pig</v>
      </c>
      <c r="AY1136" s="170" t="str">
        <f aca="false">CONCATENATE(BM1136,".",BN1136)</f>
        <v>EU718650.HUN-072</v>
      </c>
      <c r="AZ1136" s="171" t="str">
        <f aca="false">IF(AV1136="",IF(ISNUMBER(FIND(".",A1136)),LEFT(A1136,FIND(".",A1136)-1),A1136),AV1136)</f>
        <v>EU718650</v>
      </c>
      <c r="BA1136" s="171" t="str">
        <f aca="false">IF(ISNUMBER(FIND("-",AZ1136)),LEFT(AZ1136,FIND("-",AZ1136)-1),AZ1136)</f>
        <v>EU718650</v>
      </c>
      <c r="BB1136" s="170" t="str">
        <f aca="false"> MEGAname &amp; "="</f>
        <v>EU718650=</v>
      </c>
      <c r="BC1136" s="170" t="str">
        <f aca="false">Clear &amp; IF(span ,"Span","out")</f>
        <v>EU718650=Span</v>
      </c>
      <c r="BD1136" s="170" t="str">
        <f aca="false">Clear &amp; IF(span, IF(B1136=".","Selected",B1136),"out")</f>
        <v>EU718650=3</v>
      </c>
      <c r="BE1136" s="170" t="str">
        <f aca="false">Clear &amp; Strain</f>
        <v>EU718650=HUN-072</v>
      </c>
      <c r="BF1136" s="170" t="str">
        <f aca="false">CONCATENATE(A1136,"=",F1136,". ",AX1136,IF(AB1136="","",CONCATENATE(".",AB1136)))</f>
        <v>EU718650=HUN-072. 3e.HUN.pig</v>
      </c>
      <c r="BG1136" s="170" t="str">
        <f aca="false">CONCATENATE(A1136,"=",F1136,". ",AX1136)</f>
        <v>EU718650=HUN-072. 3e.HUN.pig</v>
      </c>
      <c r="BH1136" s="170" t="str">
        <f aca="false">CONCATENATE(A1136,"=",AX1136)</f>
        <v>EU718650=3e.HUN.pig</v>
      </c>
      <c r="BI1136" s="170" t="str">
        <f aca="false">CONCATENATE(A1136,"=",ComForSubtype,D1136)</f>
        <v>EU718650=3e</v>
      </c>
      <c r="BJ1136" s="170" t="str">
        <f aca="false">CONCATENATE(A1136,"=",E1136)</f>
        <v>EU718650=3feg</v>
      </c>
      <c r="BK1136" s="170" t="str">
        <f aca="false">CONCATENATE(A1136,"=",C1136)</f>
        <v>EU718650=3</v>
      </c>
      <c r="BL1136" s="170" t="str">
        <f aca="false">CONCATENATE(D1136,"=")</f>
        <v>3e=</v>
      </c>
      <c r="BM1136" s="223" t="str">
        <f aca="false">IF(BA1136="XX","",BA1136)</f>
        <v>EU718650</v>
      </c>
      <c r="BN1136" s="224" t="str">
        <f aca="false">CONCATENATE(IF(F1136="","",F1136),IF(G1136="","",CONCATENATE(" / ",G1136)))</f>
        <v>HUN-072</v>
      </c>
      <c r="BO1136" s="225" t="str">
        <f aca="false">AX1136</f>
        <v>3e.HUN.pig</v>
      </c>
      <c r="BP1136" s="226" t="str">
        <f aca="false">IF(V1136="","",V1136)</f>
        <v/>
      </c>
      <c r="BQ1136" s="226" t="str">
        <f aca="false">IF(W1136="","",CONCATENATE(W1136,IF(LEFT(AO1136,1)="s","+","")))</f>
        <v>3e</v>
      </c>
      <c r="BR1136" s="226" t="str">
        <f aca="false">IF(X1136="","",CONCATENATE(X1136,IF(LEFT(AQ1136,1)="s","+","")))</f>
        <v/>
      </c>
      <c r="BS1136" s="226" t="str">
        <f aca="false">IF(Y1136="","",CONCATENATE(Y1136,IF(LEFT(AR1136,1)="s","+","")))</f>
        <v/>
      </c>
      <c r="BT1136" s="226" t="str">
        <f aca="false">IF(Z1136="","",CONCATENATE(Z1136,IF(LEFT(AS1136,1)="s","+","")))</f>
        <v/>
      </c>
      <c r="BU1136" s="227" t="str">
        <f aca="false">IF(AA1136="","",CONCATENATE(AA1136,IF(LEFT(AT1136,1)="s","+","")))</f>
        <v/>
      </c>
      <c r="BV1136" s="212"/>
      <c r="BW1136" s="177" t="s">
        <v>2811</v>
      </c>
      <c r="BX1136" s="170" t="str">
        <f aca="false">IF(BW1136&lt;&gt;"",IF(ISNUMBER(FIND("=",BW1136)),LEFT(BW1136,FIND("=",BW1136)-1),BW1136),BW1136)</f>
        <v>EU718650</v>
      </c>
      <c r="BY1136" s="170" t="str">
        <f aca="false">IF(BW1136&lt;&gt;"",IF(ISNUMBER(FIND("=",BW1136)),RIGHT(BW1136,LEN(BW1136)-FIND("=",BW1136)),""),"")</f>
        <v>3e</v>
      </c>
      <c r="BZ1136" s="170" t="str">
        <f aca="false">IF(BX1136&lt;&gt;"",IF(ISNUMBER(FIND(".",BX1136)),LEFT(BX1136,FIND(".",BX1136)-1),BX1136),BX1136)</f>
        <v>EU718650</v>
      </c>
      <c r="CA1136" s="170" t="str">
        <f aca="false">IF(BX1136&lt;&gt;"",IF(ISNUMBER(FIND(".",BX1136)),RIGHT(BX1136,LEN(BX1136)-FIND(".",BX1136)),""),"")</f>
        <v/>
      </c>
      <c r="CB1136" s="212"/>
      <c r="CC1136" s="170" t="str">
        <f aca="false">A1136</f>
        <v>EU718650</v>
      </c>
      <c r="CD1136" s="178" t="s">
        <v>339</v>
      </c>
      <c r="CE1136" s="178" t="s">
        <v>340</v>
      </c>
      <c r="CF1136" s="178" t="s">
        <v>341</v>
      </c>
      <c r="CG1136" s="212"/>
      <c r="CH1136" s="179"/>
      <c r="CI1136" s="179"/>
      <c r="CJ1136" s="179"/>
      <c r="CK1136" s="212"/>
      <c r="CL1136" s="212"/>
      <c r="CM1136" s="170" t="str">
        <f aca="false">F1136</f>
        <v>HUN-072</v>
      </c>
      <c r="CN1136" s="170" t="str">
        <f aca="false">IF(G1136="","",G1136)</f>
        <v/>
      </c>
      <c r="CO1136" s="170" t="str">
        <f aca="false">CONCATENATE(H1136,":",L1136)</f>
        <v>Hungary:</v>
      </c>
      <c r="CP1136" s="170" t="str">
        <f aca="false">CONCATENATE(IF(Q1136="","",CONCATENATE(Q1136,"-")),IF(P1136="","",CONCATENATE(P1136,"-")),IF(O1136="","",O1136))</f>
        <v/>
      </c>
      <c r="CQ1136" s="170" t="str">
        <f aca="false">IF(N1136="","",N1136)</f>
        <v/>
      </c>
      <c r="CR1136" s="170" t="n">
        <f aca="false">C1136</f>
        <v>3</v>
      </c>
      <c r="CS1136" s="229" t="str">
        <f aca="false">D1136</f>
        <v>3e</v>
      </c>
      <c r="CT1136" s="170" t="str">
        <f aca="false">CONCATENATE(CD1136," strain ",CM1136," ",CL1136,", partial cds")</f>
        <v>Hepatitis E virus strain HUN-072 , partial cds</v>
      </c>
    </row>
    <row r="1137" customFormat="false" ht="11.9" hidden="false" customHeight="true" outlineLevel="0" collapsed="false">
      <c r="A1137" s="154" t="s">
        <v>2812</v>
      </c>
      <c r="B1137" s="147" t="n">
        <v>3</v>
      </c>
      <c r="C1137" s="243" t="n">
        <v>3</v>
      </c>
      <c r="D1137" s="149" t="s">
        <v>1273</v>
      </c>
      <c r="E1137" s="150" t="s">
        <v>2725</v>
      </c>
      <c r="F1137" s="154" t="s">
        <v>2813</v>
      </c>
      <c r="G1137" s="212"/>
      <c r="H1137" s="146" t="s">
        <v>2814</v>
      </c>
      <c r="I1137" s="153" t="s">
        <v>2815</v>
      </c>
      <c r="J1137" s="146" t="s">
        <v>395</v>
      </c>
      <c r="K1137" s="212"/>
      <c r="L1137" s="212"/>
      <c r="M1137" s="157" t="s">
        <v>348</v>
      </c>
      <c r="N1137" s="213"/>
      <c r="O1137" s="160"/>
      <c r="P1137" s="212"/>
      <c r="Q1137" s="212"/>
      <c r="R1137" s="212"/>
      <c r="S1137" s="212"/>
      <c r="U1137" s="161" t="s">
        <v>1273</v>
      </c>
      <c r="V1137" s="209"/>
      <c r="W1137" s="163" t="s">
        <v>1273</v>
      </c>
      <c r="X1137" s="147"/>
      <c r="Y1137" s="209"/>
      <c r="Z1137" s="209"/>
      <c r="AB1137" s="217"/>
      <c r="AC1137" s="163" t="n">
        <v>371</v>
      </c>
      <c r="AD1137" s="209"/>
      <c r="AE1137" s="209"/>
      <c r="AF1137" s="209"/>
      <c r="AG1137" s="218"/>
      <c r="AH1137" s="164" t="n">
        <v>89</v>
      </c>
      <c r="AI1137" s="164" t="n">
        <v>459</v>
      </c>
      <c r="AJ1137" s="219" t="n">
        <f aca="false">SeqEnd-SeqBeg+1</f>
        <v>371</v>
      </c>
      <c r="AK1137" s="220" t="n">
        <f aca="false">AND( SeqBeg&lt;=Beg  , End &lt;=SeqEnd )</f>
        <v>1</v>
      </c>
      <c r="AL1137" s="212"/>
      <c r="AM1137" s="212"/>
      <c r="AN1137" s="213"/>
      <c r="AO1137" s="147" t="s">
        <v>2019</v>
      </c>
      <c r="AP1137" s="147" t="s">
        <v>2019</v>
      </c>
      <c r="AU1137" s="147" t="s">
        <v>382</v>
      </c>
      <c r="AV1137" s="212"/>
      <c r="AW1137" s="222" t="str">
        <f aca="false">HYPERLINK(CONCATENATE("http://www.ncbi.nlm.nih.gov/nuccore/",BM1137),BM1137)</f>
        <v>AF110389</v>
      </c>
      <c r="AX1137" s="219" t="str">
        <f aca="false">CONCATENATE(D1137,IF(I1137="","",CONCATENATE(".",I1137)),IF(K1137="","",CONCATENATE(".",K1137)),IF(M1137="","",CONCATENATE(".",M1137)),IF(R1137="","",CONCATENATE(".",R1137)),IF(U1137="","","(*)"))</f>
        <v>3e.GRC.hum(*)</v>
      </c>
      <c r="AY1137" s="170" t="str">
        <f aca="false">CONCATENATE(BM1137,".",BN1137)</f>
        <v>AF110389.G2</v>
      </c>
      <c r="AZ1137" s="171" t="str">
        <f aca="false">IF(AV1137="",IF(ISNUMBER(FIND(".",A1137)),LEFT(A1137,FIND(".",A1137)-1),A1137),AV1137)</f>
        <v>AF110389</v>
      </c>
      <c r="BA1137" s="171" t="str">
        <f aca="false">IF(ISNUMBER(FIND("-",AZ1137)),LEFT(AZ1137,FIND("-",AZ1137)-1),AZ1137)</f>
        <v>AF110389</v>
      </c>
      <c r="BB1137" s="170" t="str">
        <f aca="false"> MEGAname &amp; "="</f>
        <v>AF110389=</v>
      </c>
      <c r="BC1137" s="170" t="str">
        <f aca="false">Clear &amp; IF(span ,"Span","out")</f>
        <v>AF110389=Span</v>
      </c>
      <c r="BD1137" s="170" t="str">
        <f aca="false">Clear &amp; IF(span, IF(B1137=".","Selected",B1137),"out")</f>
        <v>AF110389=3</v>
      </c>
      <c r="BE1137" s="170" t="str">
        <f aca="false">Clear &amp; Strain</f>
        <v>AF110389=G2</v>
      </c>
      <c r="BF1137" s="170" t="str">
        <f aca="false">CONCATENATE(A1137,"=",F1137,". ",AX1137,IF(AB1137="","",CONCATENATE(".",AB1137)))</f>
        <v>AF110389=G2. 3e.GRC.hum(*)</v>
      </c>
      <c r="BG1137" s="170" t="str">
        <f aca="false">CONCATENATE(A1137,"=",F1137,". ",AX1137)</f>
        <v>AF110389=G2. 3e.GRC.hum(*)</v>
      </c>
      <c r="BH1137" s="170" t="str">
        <f aca="false">CONCATENATE(A1137,"=",AX1137)</f>
        <v>AF110389=3e.GRC.hum(*)</v>
      </c>
      <c r="BI1137" s="170" t="str">
        <f aca="false">CONCATENATE(A1137,"=",ComForSubtype,D1137)</f>
        <v>AF110389=3e</v>
      </c>
      <c r="BJ1137" s="170" t="str">
        <f aca="false">CONCATENATE(A1137,"=",E1137)</f>
        <v>AF110389=3feg</v>
      </c>
      <c r="BK1137" s="170" t="str">
        <f aca="false">CONCATENATE(A1137,"=",C1137)</f>
        <v>AF110389=3</v>
      </c>
      <c r="BL1137" s="170" t="str">
        <f aca="false">CONCATENATE(D1137,"=")</f>
        <v>3e=</v>
      </c>
      <c r="BM1137" s="223" t="str">
        <f aca="false">IF(BA1137="XX","",BA1137)</f>
        <v>AF110389</v>
      </c>
      <c r="BN1137" s="224" t="str">
        <f aca="false">CONCATENATE(IF(F1137="","",F1137),IF(G1137="","",CONCATENATE(" / ",G1137)))</f>
        <v>G2</v>
      </c>
      <c r="BO1137" s="225" t="str">
        <f aca="false">AX1137</f>
        <v>3e.GRC.hum(*)</v>
      </c>
      <c r="BP1137" s="226" t="str">
        <f aca="false">IF(V1137="","",V1137)</f>
        <v/>
      </c>
      <c r="BQ1137" s="226" t="str">
        <f aca="false">IF(W1137="","",CONCATENATE(W1137,IF(LEFT(AO1137,1)="s","+","")))</f>
        <v>3e+</v>
      </c>
      <c r="BR1137" s="226" t="str">
        <f aca="false">IF(X1137="","",CONCATENATE(X1137,IF(LEFT(AQ1137,1)="s","+","")))</f>
        <v/>
      </c>
      <c r="BS1137" s="226" t="str">
        <f aca="false">IF(Y1137="","",CONCATENATE(Y1137,IF(LEFT(AR1137,1)="s","+","")))</f>
        <v/>
      </c>
      <c r="BT1137" s="226" t="str">
        <f aca="false">IF(Z1137="","",CONCATENATE(Z1137,IF(LEFT(AS1137,1)="s","+","")))</f>
        <v/>
      </c>
      <c r="BU1137" s="227" t="str">
        <f aca="false">IF(AA1137="","",CONCATENATE(AA1137,IF(LEFT(AT1137,1)="s","+","")))</f>
        <v/>
      </c>
      <c r="BV1137" s="212"/>
      <c r="BW1137" s="177" t="s">
        <v>2816</v>
      </c>
      <c r="BX1137" s="170" t="str">
        <f aca="false">IF(BW1137&lt;&gt;"",IF(ISNUMBER(FIND("=",BW1137)),LEFT(BW1137,FIND("=",BW1137)-1),BW1137),BW1137)</f>
        <v>AF110389</v>
      </c>
      <c r="BY1137" s="170" t="str">
        <f aca="false">IF(BW1137&lt;&gt;"",IF(ISNUMBER(FIND("=",BW1137)),RIGHT(BW1137,LEN(BW1137)-FIND("=",BW1137)),""),"")</f>
        <v>3e</v>
      </c>
      <c r="BZ1137" s="170" t="str">
        <f aca="false">IF(BX1137&lt;&gt;"",IF(ISNUMBER(FIND(".",BX1137)),LEFT(BX1137,FIND(".",BX1137)-1),BX1137),BX1137)</f>
        <v>AF110389</v>
      </c>
      <c r="CA1137" s="170" t="str">
        <f aca="false">IF(BX1137&lt;&gt;"",IF(ISNUMBER(FIND(".",BX1137)),RIGHT(BX1137,LEN(BX1137)-FIND(".",BX1137)),""),"")</f>
        <v/>
      </c>
      <c r="CB1137" s="212"/>
      <c r="CC1137" s="170" t="str">
        <f aca="false">A1137</f>
        <v>AF110389</v>
      </c>
      <c r="CD1137" s="178" t="s">
        <v>339</v>
      </c>
      <c r="CE1137" s="178" t="s">
        <v>340</v>
      </c>
      <c r="CF1137" s="178" t="s">
        <v>341</v>
      </c>
      <c r="CG1137" s="212"/>
      <c r="CH1137" s="179"/>
      <c r="CI1137" s="179"/>
      <c r="CJ1137" s="179"/>
      <c r="CK1137" s="212"/>
      <c r="CL1137" s="212"/>
      <c r="CM1137" s="170" t="str">
        <f aca="false">F1137</f>
        <v>G2</v>
      </c>
      <c r="CN1137" s="170" t="str">
        <f aca="false">IF(G1137="","",G1137)</f>
        <v/>
      </c>
      <c r="CO1137" s="170" t="str">
        <f aca="false">CONCATENATE(H1137,":",L1137)</f>
        <v>Greece:</v>
      </c>
      <c r="CP1137" s="170" t="str">
        <f aca="false">CONCATENATE(IF(Q1137="","",CONCATENATE(Q1137,"-")),IF(P1137="","",CONCATENATE(P1137,"-")),IF(O1137="","",O1137))</f>
        <v/>
      </c>
      <c r="CQ1137" s="170" t="str">
        <f aca="false">IF(N1137="","",N1137)</f>
        <v/>
      </c>
      <c r="CR1137" s="170" t="n">
        <f aca="false">C1137</f>
        <v>3</v>
      </c>
      <c r="CS1137" s="229" t="str">
        <f aca="false">D1137</f>
        <v>3e</v>
      </c>
      <c r="CT1137" s="170" t="str">
        <f aca="false">CONCATENATE(CD1137," strain ",CM1137," ",CL1137,", partial cds")</f>
        <v>Hepatitis E virus strain G2 , partial cds</v>
      </c>
    </row>
    <row r="1138" customFormat="false" ht="11.9" hidden="false" customHeight="true" outlineLevel="0" collapsed="false">
      <c r="A1138" s="154" t="s">
        <v>2817</v>
      </c>
      <c r="B1138" s="147" t="n">
        <v>3</v>
      </c>
      <c r="C1138" s="243" t="n">
        <v>3</v>
      </c>
      <c r="D1138" s="149" t="s">
        <v>1273</v>
      </c>
      <c r="E1138" s="150" t="s">
        <v>2725</v>
      </c>
      <c r="F1138" s="154" t="s">
        <v>2804</v>
      </c>
      <c r="G1138" s="212"/>
      <c r="H1138" s="146" t="s">
        <v>758</v>
      </c>
      <c r="I1138" s="153" t="s">
        <v>759</v>
      </c>
      <c r="J1138" s="146" t="s">
        <v>395</v>
      </c>
      <c r="K1138" s="212"/>
      <c r="L1138" s="212"/>
      <c r="M1138" s="157" t="s">
        <v>348</v>
      </c>
      <c r="N1138" s="213"/>
      <c r="O1138" s="160"/>
      <c r="P1138" s="212"/>
      <c r="Q1138" s="212"/>
      <c r="R1138" s="212"/>
      <c r="S1138" s="212"/>
      <c r="T1138" s="214"/>
      <c r="U1138" s="215"/>
      <c r="V1138" s="209"/>
      <c r="W1138" s="217"/>
      <c r="X1138" s="209"/>
      <c r="Y1138" s="147" t="s">
        <v>1273</v>
      </c>
      <c r="Z1138" s="209"/>
      <c r="AB1138" s="217"/>
      <c r="AC1138" s="217"/>
      <c r="AD1138" s="209"/>
      <c r="AE1138" s="164" t="s">
        <v>354</v>
      </c>
      <c r="AF1138" s="209"/>
      <c r="AG1138" s="218"/>
      <c r="AH1138" s="164" t="n">
        <v>4454</v>
      </c>
      <c r="AI1138" s="164" t="n">
        <v>4823</v>
      </c>
      <c r="AJ1138" s="219" t="n">
        <f aca="false">SeqEnd-SeqBeg+1</f>
        <v>370</v>
      </c>
      <c r="AK1138" s="220" t="n">
        <f aca="false">AND( SeqBeg&lt;=Beg  , End &lt;=SeqEnd )</f>
        <v>0</v>
      </c>
      <c r="AL1138" s="212"/>
      <c r="AM1138" s="212"/>
      <c r="AN1138" s="221"/>
      <c r="AO1138" s="147" t="s">
        <v>103</v>
      </c>
      <c r="AP1138" s="147" t="s">
        <v>103</v>
      </c>
      <c r="AQ1138" s="147" t="s">
        <v>103</v>
      </c>
      <c r="AR1138" s="147" t="s">
        <v>510</v>
      </c>
      <c r="AS1138" s="147" t="s">
        <v>103</v>
      </c>
      <c r="AT1138" s="147" t="s">
        <v>103</v>
      </c>
      <c r="AU1138" s="146"/>
      <c r="AV1138" s="212"/>
      <c r="AW1138" s="222" t="str">
        <f aca="false">HYPERLINK(CONCATENATE("http://www.ncbi.nlm.nih.gov/nuccore/",BM1138),BM1138)</f>
        <v>EU495143</v>
      </c>
      <c r="AX1138" s="219" t="str">
        <f aca="false">CONCATENATE(D1138,IF(I1138="","",CONCATENATE(".",I1138)),IF(K1138="","",CONCATENATE(".",K1138)),IF(M1138="","",CONCATENATE(".",M1138)),IF(R1138="","",CONCATENATE(".",R1138)),IF(U1138="","","(*)"))</f>
        <v>3e.FRA.hum</v>
      </c>
      <c r="AY1138" s="170" t="str">
        <f aca="false">CONCATENATE(BM1138,".",BN1138)</f>
        <v>EU495143.TLS38</v>
      </c>
      <c r="AZ1138" s="171" t="str">
        <f aca="false">IF(AV1138="",IF(ISNUMBER(FIND(".",A1138)),LEFT(A1138,FIND(".",A1138)-1),A1138),AV1138)</f>
        <v>EU495143</v>
      </c>
      <c r="BA1138" s="171" t="str">
        <f aca="false">IF(ISNUMBER(FIND("-",AZ1138)),LEFT(AZ1138,FIND("-",AZ1138)-1),AZ1138)</f>
        <v>EU495143</v>
      </c>
      <c r="BB1138" s="170" t="str">
        <f aca="false"> MEGAname &amp; "="</f>
        <v>EU495143=</v>
      </c>
      <c r="BC1138" s="170" t="str">
        <f aca="false">Clear &amp; IF(span ,"Span","out")</f>
        <v>EU495143=out</v>
      </c>
      <c r="BD1138" s="170" t="str">
        <f aca="false">Clear &amp; IF(span, IF(B1138=".","Selected",B1138),"out")</f>
        <v>EU495143=out</v>
      </c>
      <c r="BE1138" s="170" t="str">
        <f aca="false">Clear &amp; Strain</f>
        <v>EU495143=TLS38</v>
      </c>
      <c r="BF1138" s="170" t="str">
        <f aca="false">CONCATENATE(A1138,"=",F1138,". ",AX1138,IF(AB1138="","",CONCATENATE(".",AB1138)))</f>
        <v>EU495143=TLS38. 3e.FRA.hum</v>
      </c>
      <c r="BG1138" s="170" t="str">
        <f aca="false">CONCATENATE(A1138,"=",F1138,". ",AX1138)</f>
        <v>EU495143=TLS38. 3e.FRA.hum</v>
      </c>
      <c r="BH1138" s="170" t="str">
        <f aca="false">CONCATENATE(A1138,"=",AX1138)</f>
        <v>EU495143=3e.FRA.hum</v>
      </c>
      <c r="BI1138" s="170" t="str">
        <f aca="false">CONCATENATE(A1138,"=",ComForSubtype,D1138)</f>
        <v>EU495143=3e</v>
      </c>
      <c r="BJ1138" s="170" t="str">
        <f aca="false">CONCATENATE(A1138,"=",E1138)</f>
        <v>EU495143=3feg</v>
      </c>
      <c r="BK1138" s="170" t="str">
        <f aca="false">CONCATENATE(A1138,"=",C1138)</f>
        <v>EU495143=3</v>
      </c>
      <c r="BL1138" s="170" t="str">
        <f aca="false">CONCATENATE(D1138,"=")</f>
        <v>3e=</v>
      </c>
      <c r="BM1138" s="223" t="str">
        <f aca="false">IF(BA1138="XX","",BA1138)</f>
        <v>EU495143</v>
      </c>
      <c r="BN1138" s="224" t="str">
        <f aca="false">CONCATENATE(IF(F1138="","",F1138),IF(G1138="","",CONCATENATE(" / ",G1138)))</f>
        <v>TLS38</v>
      </c>
      <c r="BO1138" s="225" t="str">
        <f aca="false">AX1138</f>
        <v>3e.FRA.hum</v>
      </c>
      <c r="BP1138" s="226" t="str">
        <f aca="false">IF(V1138="","",V1138)</f>
        <v/>
      </c>
      <c r="BQ1138" s="226" t="str">
        <f aca="false">IF(W1138="","",CONCATENATE(W1138,IF(LEFT(AO1138,1)="s","+","")))</f>
        <v/>
      </c>
      <c r="BR1138" s="226" t="str">
        <f aca="false">IF(X1138="","",CONCATENATE(X1138,IF(LEFT(AQ1138,1)="s","+","")))</f>
        <v/>
      </c>
      <c r="BS1138" s="226" t="str">
        <f aca="false">IF(Y1138="","",CONCATENATE(Y1138,IF(LEFT(AR1138,1)="s","+","")))</f>
        <v>3e</v>
      </c>
      <c r="BT1138" s="226" t="str">
        <f aca="false">IF(Z1138="","",CONCATENATE(Z1138,IF(LEFT(AS1138,1)="s","+","")))</f>
        <v/>
      </c>
      <c r="BU1138" s="227" t="str">
        <f aca="false">IF(AA1138="","",CONCATENATE(AA1138,IF(LEFT(AT1138,1)="s","+","")))</f>
        <v/>
      </c>
      <c r="BV1138" s="212"/>
      <c r="BW1138" s="177" t="s">
        <v>2818</v>
      </c>
      <c r="BX1138" s="170" t="str">
        <f aca="false">IF(BW1138&lt;&gt;"",IF(ISNUMBER(FIND("=",BW1138)),LEFT(BW1138,FIND("=",BW1138)-1),BW1138),BW1138)</f>
        <v>EU495143</v>
      </c>
      <c r="BY1138" s="170" t="str">
        <f aca="false">IF(BW1138&lt;&gt;"",IF(ISNUMBER(FIND("=",BW1138)),RIGHT(BW1138,LEN(BW1138)-FIND("=",BW1138)),""),"")</f>
        <v>3e</v>
      </c>
      <c r="BZ1138" s="170" t="str">
        <f aca="false">IF(BX1138&lt;&gt;"",IF(ISNUMBER(FIND(".",BX1138)),LEFT(BX1138,FIND(".",BX1138)-1),BX1138),BX1138)</f>
        <v>EU495143</v>
      </c>
      <c r="CA1138" s="170" t="str">
        <f aca="false">IF(BX1138&lt;&gt;"",IF(ISNUMBER(FIND(".",BX1138)),RIGHT(BX1138,LEN(BX1138)-FIND(".",BX1138)),""),"")</f>
        <v/>
      </c>
      <c r="CB1138" s="212"/>
      <c r="CC1138" s="170" t="str">
        <f aca="false">A1138</f>
        <v>EU495143</v>
      </c>
      <c r="CD1138" s="178" t="s">
        <v>339</v>
      </c>
      <c r="CE1138" s="178" t="s">
        <v>340</v>
      </c>
      <c r="CF1138" s="178" t="s">
        <v>341</v>
      </c>
      <c r="CG1138" s="212"/>
      <c r="CH1138" s="179"/>
      <c r="CI1138" s="179"/>
      <c r="CJ1138" s="179"/>
      <c r="CK1138" s="212"/>
      <c r="CL1138" s="212"/>
      <c r="CM1138" s="170" t="str">
        <f aca="false">F1138</f>
        <v>TLS38</v>
      </c>
      <c r="CN1138" s="170" t="str">
        <f aca="false">IF(G1138="","",G1138)</f>
        <v/>
      </c>
      <c r="CO1138" s="170" t="str">
        <f aca="false">CONCATENATE(H1138,":",L1138)</f>
        <v>France:</v>
      </c>
      <c r="CP1138" s="170" t="str">
        <f aca="false">CONCATENATE(IF(Q1138="","",CONCATENATE(Q1138,"-")),IF(P1138="","",CONCATENATE(P1138,"-")),IF(O1138="","",O1138))</f>
        <v/>
      </c>
      <c r="CQ1138" s="170" t="str">
        <f aca="false">IF(N1138="","",N1138)</f>
        <v/>
      </c>
      <c r="CR1138" s="170" t="n">
        <f aca="false">C1138</f>
        <v>3</v>
      </c>
      <c r="CS1138" s="229" t="str">
        <f aca="false">D1138</f>
        <v>3e</v>
      </c>
      <c r="CT1138" s="170" t="str">
        <f aca="false">CONCATENATE(CD1138," strain ",CM1138," ",CL1138,", partial cds")</f>
        <v>Hepatitis E virus strain TLS38 , partial cds</v>
      </c>
    </row>
    <row r="1139" customFormat="false" ht="11.9" hidden="false" customHeight="true" outlineLevel="0" collapsed="false">
      <c r="A1139" s="154" t="s">
        <v>2819</v>
      </c>
      <c r="B1139" s="147" t="n">
        <v>3</v>
      </c>
      <c r="C1139" s="243" t="n">
        <v>3</v>
      </c>
      <c r="D1139" s="149" t="s">
        <v>1273</v>
      </c>
      <c r="E1139" s="150" t="s">
        <v>2725</v>
      </c>
      <c r="F1139" s="154" t="s">
        <v>2807</v>
      </c>
      <c r="G1139" s="212"/>
      <c r="H1139" s="146" t="s">
        <v>758</v>
      </c>
      <c r="I1139" s="153" t="s">
        <v>759</v>
      </c>
      <c r="J1139" s="146" t="s">
        <v>395</v>
      </c>
      <c r="K1139" s="212"/>
      <c r="L1139" s="212"/>
      <c r="M1139" s="157" t="s">
        <v>348</v>
      </c>
      <c r="N1139" s="213"/>
      <c r="O1139" s="160"/>
      <c r="P1139" s="212"/>
      <c r="Q1139" s="212"/>
      <c r="R1139" s="212"/>
      <c r="S1139" s="212"/>
      <c r="T1139" s="214"/>
      <c r="U1139" s="215"/>
      <c r="V1139" s="209"/>
      <c r="W1139" s="217"/>
      <c r="X1139" s="209"/>
      <c r="Y1139" s="164" t="s">
        <v>1273</v>
      </c>
      <c r="Z1139" s="209"/>
      <c r="AB1139" s="217"/>
      <c r="AC1139" s="217"/>
      <c r="AD1139" s="209"/>
      <c r="AE1139" s="164" t="s">
        <v>354</v>
      </c>
      <c r="AF1139" s="209"/>
      <c r="AG1139" s="218"/>
      <c r="AH1139" s="164" t="n">
        <v>4454</v>
      </c>
      <c r="AI1139" s="164" t="n">
        <v>4823</v>
      </c>
      <c r="AJ1139" s="219" t="n">
        <f aca="false">SeqEnd-SeqBeg+1</f>
        <v>370</v>
      </c>
      <c r="AK1139" s="220" t="n">
        <f aca="false">AND( SeqBeg&lt;=Beg  , End &lt;=SeqEnd )</f>
        <v>0</v>
      </c>
      <c r="AL1139" s="212"/>
      <c r="AM1139" s="212"/>
      <c r="AN1139" s="221"/>
      <c r="AO1139" s="147" t="s">
        <v>103</v>
      </c>
      <c r="AP1139" s="147" t="s">
        <v>103</v>
      </c>
      <c r="AQ1139" s="147" t="s">
        <v>103</v>
      </c>
      <c r="AR1139" s="147" t="s">
        <v>510</v>
      </c>
      <c r="AS1139" s="147" t="s">
        <v>103</v>
      </c>
      <c r="AT1139" s="147" t="s">
        <v>103</v>
      </c>
      <c r="AU1139" s="146"/>
      <c r="AV1139" s="212"/>
      <c r="AW1139" s="222" t="str">
        <f aca="false">HYPERLINK(CONCATENATE("http://www.ncbi.nlm.nih.gov/nuccore/",BM1139),BM1139)</f>
        <v>EU495146</v>
      </c>
      <c r="AX1139" s="219" t="str">
        <f aca="false">CONCATENATE(D1139,IF(I1139="","",CONCATENATE(".",I1139)),IF(K1139="","",CONCATENATE(".",K1139)),IF(M1139="","",CONCATENATE(".",M1139)),IF(R1139="","",CONCATENATE(".",R1139)),IF(U1139="","","(*)"))</f>
        <v>3e.FRA.hum</v>
      </c>
      <c r="AY1139" s="170" t="str">
        <f aca="false">CONCATENATE(BM1139,".",BN1139)</f>
        <v>EU495146.TLS42</v>
      </c>
      <c r="AZ1139" s="171" t="str">
        <f aca="false">IF(AV1139="",IF(ISNUMBER(FIND(".",A1139)),LEFT(A1139,FIND(".",A1139)-1),A1139),AV1139)</f>
        <v>EU495146</v>
      </c>
      <c r="BA1139" s="171" t="str">
        <f aca="false">IF(ISNUMBER(FIND("-",AZ1139)),LEFT(AZ1139,FIND("-",AZ1139)-1),AZ1139)</f>
        <v>EU495146</v>
      </c>
      <c r="BB1139" s="170" t="str">
        <f aca="false"> MEGAname &amp; "="</f>
        <v>EU495146=</v>
      </c>
      <c r="BC1139" s="170" t="str">
        <f aca="false">Clear &amp; IF(span ,"Span","out")</f>
        <v>EU495146=out</v>
      </c>
      <c r="BD1139" s="170" t="str">
        <f aca="false">Clear &amp; IF(span, IF(B1139=".","Selected",B1139),"out")</f>
        <v>EU495146=out</v>
      </c>
      <c r="BE1139" s="170" t="str">
        <f aca="false">Clear &amp; Strain</f>
        <v>EU495146=TLS42</v>
      </c>
      <c r="BF1139" s="170" t="str">
        <f aca="false">CONCATENATE(A1139,"=",F1139,". ",AX1139,IF(AB1139="","",CONCATENATE(".",AB1139)))</f>
        <v>EU495146=TLS42. 3e.FRA.hum</v>
      </c>
      <c r="BG1139" s="170" t="str">
        <f aca="false">CONCATENATE(A1139,"=",F1139,". ",AX1139)</f>
        <v>EU495146=TLS42. 3e.FRA.hum</v>
      </c>
      <c r="BH1139" s="170" t="str">
        <f aca="false">CONCATENATE(A1139,"=",AX1139)</f>
        <v>EU495146=3e.FRA.hum</v>
      </c>
      <c r="BI1139" s="170" t="str">
        <f aca="false">CONCATENATE(A1139,"=",ComForSubtype,D1139)</f>
        <v>EU495146=3e</v>
      </c>
      <c r="BJ1139" s="170" t="str">
        <f aca="false">CONCATENATE(A1139,"=",E1139)</f>
        <v>EU495146=3feg</v>
      </c>
      <c r="BK1139" s="170" t="str">
        <f aca="false">CONCATENATE(A1139,"=",C1139)</f>
        <v>EU495146=3</v>
      </c>
      <c r="BL1139" s="170" t="str">
        <f aca="false">CONCATENATE(D1139,"=")</f>
        <v>3e=</v>
      </c>
      <c r="BM1139" s="223" t="str">
        <f aca="false">IF(BA1139="XX","",BA1139)</f>
        <v>EU495146</v>
      </c>
      <c r="BN1139" s="224" t="str">
        <f aca="false">CONCATENATE(IF(F1139="","",F1139),IF(G1139="","",CONCATENATE(" / ",G1139)))</f>
        <v>TLS42</v>
      </c>
      <c r="BO1139" s="225" t="str">
        <f aca="false">AX1139</f>
        <v>3e.FRA.hum</v>
      </c>
      <c r="BP1139" s="226" t="str">
        <f aca="false">IF(V1139="","",V1139)</f>
        <v/>
      </c>
      <c r="BQ1139" s="226" t="str">
        <f aca="false">IF(W1139="","",CONCATENATE(W1139,IF(LEFT(AO1139,1)="s","+","")))</f>
        <v/>
      </c>
      <c r="BR1139" s="226" t="str">
        <f aca="false">IF(X1139="","",CONCATENATE(X1139,IF(LEFT(AQ1139,1)="s","+","")))</f>
        <v/>
      </c>
      <c r="BS1139" s="226" t="str">
        <f aca="false">IF(Y1139="","",CONCATENATE(Y1139,IF(LEFT(AR1139,1)="s","+","")))</f>
        <v>3e</v>
      </c>
      <c r="BT1139" s="226" t="str">
        <f aca="false">IF(Z1139="","",CONCATENATE(Z1139,IF(LEFT(AS1139,1)="s","+","")))</f>
        <v/>
      </c>
      <c r="BU1139" s="227" t="str">
        <f aca="false">IF(AA1139="","",CONCATENATE(AA1139,IF(LEFT(AT1139,1)="s","+","")))</f>
        <v/>
      </c>
      <c r="BV1139" s="212"/>
      <c r="BW1139" s="177" t="s">
        <v>2820</v>
      </c>
      <c r="BX1139" s="170" t="str">
        <f aca="false">IF(BW1139&lt;&gt;"",IF(ISNUMBER(FIND("=",BW1139)),LEFT(BW1139,FIND("=",BW1139)-1),BW1139),BW1139)</f>
        <v>EU495146</v>
      </c>
      <c r="BY1139" s="170" t="str">
        <f aca="false">IF(BW1139&lt;&gt;"",IF(ISNUMBER(FIND("=",BW1139)),RIGHT(BW1139,LEN(BW1139)-FIND("=",BW1139)),""),"")</f>
        <v>3e</v>
      </c>
      <c r="BZ1139" s="170" t="str">
        <f aca="false">IF(BX1139&lt;&gt;"",IF(ISNUMBER(FIND(".",BX1139)),LEFT(BX1139,FIND(".",BX1139)-1),BX1139),BX1139)</f>
        <v>EU495146</v>
      </c>
      <c r="CA1139" s="170" t="str">
        <f aca="false">IF(BX1139&lt;&gt;"",IF(ISNUMBER(FIND(".",BX1139)),RIGHT(BX1139,LEN(BX1139)-FIND(".",BX1139)),""),"")</f>
        <v/>
      </c>
      <c r="CB1139" s="212"/>
      <c r="CC1139" s="170" t="str">
        <f aca="false">A1139</f>
        <v>EU495146</v>
      </c>
      <c r="CD1139" s="178" t="s">
        <v>339</v>
      </c>
      <c r="CE1139" s="178" t="s">
        <v>340</v>
      </c>
      <c r="CF1139" s="178" t="s">
        <v>341</v>
      </c>
      <c r="CG1139" s="212"/>
      <c r="CH1139" s="179"/>
      <c r="CI1139" s="179"/>
      <c r="CJ1139" s="179"/>
      <c r="CK1139" s="212"/>
      <c r="CL1139" s="212"/>
      <c r="CM1139" s="170" t="str">
        <f aca="false">F1139</f>
        <v>TLS42</v>
      </c>
      <c r="CN1139" s="170" t="str">
        <f aca="false">IF(G1139="","",G1139)</f>
        <v/>
      </c>
      <c r="CO1139" s="170" t="str">
        <f aca="false">CONCATENATE(H1139,":",L1139)</f>
        <v>France:</v>
      </c>
      <c r="CP1139" s="170" t="str">
        <f aca="false">CONCATENATE(IF(Q1139="","",CONCATENATE(Q1139,"-")),IF(P1139="","",CONCATENATE(P1139,"-")),IF(O1139="","",O1139))</f>
        <v/>
      </c>
      <c r="CQ1139" s="170" t="str">
        <f aca="false">IF(N1139="","",N1139)</f>
        <v/>
      </c>
      <c r="CR1139" s="170" t="n">
        <f aca="false">C1139</f>
        <v>3</v>
      </c>
      <c r="CS1139" s="229" t="str">
        <f aca="false">D1139</f>
        <v>3e</v>
      </c>
      <c r="CT1139" s="170" t="str">
        <f aca="false">CONCATENATE(CD1139," strain ",CM1139," ",CL1139,", partial cds")</f>
        <v>Hepatitis E virus strain TLS42 , partial cds</v>
      </c>
    </row>
    <row r="1140" s="146" customFormat="true" ht="11.9" hidden="true" customHeight="true" outlineLevel="0" collapsed="false">
      <c r="A1140" s="154" t="s">
        <v>2821</v>
      </c>
      <c r="B1140" s="147" t="s">
        <v>2048</v>
      </c>
      <c r="C1140" s="243" t="n">
        <v>3</v>
      </c>
      <c r="D1140" s="149" t="s">
        <v>1273</v>
      </c>
      <c r="E1140" s="150" t="s">
        <v>2725</v>
      </c>
      <c r="F1140" s="154" t="s">
        <v>2822</v>
      </c>
      <c r="G1140" s="212"/>
      <c r="H1140" s="146" t="s">
        <v>405</v>
      </c>
      <c r="I1140" s="153" t="s">
        <v>412</v>
      </c>
      <c r="J1140" s="146" t="s">
        <v>395</v>
      </c>
      <c r="K1140" s="155" t="s">
        <v>2794</v>
      </c>
      <c r="L1140" s="231" t="s">
        <v>2823</v>
      </c>
      <c r="M1140" s="157" t="s">
        <v>380</v>
      </c>
      <c r="N1140" s="158" t="s">
        <v>400</v>
      </c>
      <c r="O1140" s="160" t="n">
        <v>2008</v>
      </c>
      <c r="P1140" s="212"/>
      <c r="Q1140" s="212"/>
      <c r="R1140" s="146" t="s">
        <v>78</v>
      </c>
      <c r="T1140" s="215"/>
      <c r="U1140" s="215"/>
      <c r="V1140" s="209"/>
      <c r="W1140" s="217"/>
      <c r="X1140" s="150" t="s">
        <v>1273</v>
      </c>
      <c r="Y1140" s="147"/>
      <c r="Z1140" s="209"/>
      <c r="AA1140" s="216"/>
      <c r="AB1140" s="217"/>
      <c r="AC1140" s="217"/>
      <c r="AD1140" s="164" t="s">
        <v>354</v>
      </c>
      <c r="AE1140" s="209"/>
      <c r="AF1140" s="209"/>
      <c r="AG1140" s="218"/>
      <c r="AH1140" s="164" t="n">
        <v>2169</v>
      </c>
      <c r="AI1140" s="164" t="n">
        <v>2505</v>
      </c>
      <c r="AJ1140" s="219" t="n">
        <f aca="false">SeqEnd-SeqBeg+1</f>
        <v>337</v>
      </c>
      <c r="AK1140" s="220" t="n">
        <f aca="false">AND( SeqBeg&lt;=Beg  , End &lt;=SeqEnd )</f>
        <v>0</v>
      </c>
      <c r="AL1140" s="212"/>
      <c r="AM1140" s="212"/>
      <c r="AN1140" s="221" t="s">
        <v>382</v>
      </c>
      <c r="AO1140" s="147" t="s">
        <v>103</v>
      </c>
      <c r="AP1140" s="147" t="s">
        <v>103</v>
      </c>
      <c r="AQ1140" s="147" t="s">
        <v>2797</v>
      </c>
      <c r="AR1140" s="147" t="s">
        <v>103</v>
      </c>
      <c r="AS1140" s="147" t="s">
        <v>103</v>
      </c>
      <c r="AT1140" s="147" t="s">
        <v>103</v>
      </c>
      <c r="AV1140" s="212"/>
      <c r="AW1140" s="222" t="str">
        <f aca="false">HYPERLINK(CONCATENATE("http://www.ncbi.nlm.nih.gov/nuccore/",BM1140),BM1140)</f>
        <v>JQ807504</v>
      </c>
      <c r="AX1140" s="219" t="str">
        <f aca="false">CONCATENATE(D1140,IF(I1140="","",CONCATENATE(".",I1140)),IF(K1140="","",CONCATENATE(".",K1140)),IF(M1140="","",CONCATENATE(".",M1140)),IF(R1140="","",CONCATENATE(".",R1140)),IF(U1140="","","(*)"))</f>
        <v>3e.DEU.BW,RV.wb.FLI</v>
      </c>
      <c r="AY1140" s="170" t="str">
        <f aca="false">CONCATENATE(BM1140,".",BN1140)</f>
        <v>JQ807504.WS08-047</v>
      </c>
      <c r="AZ1140" s="171" t="str">
        <f aca="false">IF(AV1140="",IF(ISNUMBER(FIND(".",A1140)),LEFT(A1140,FIND(".",A1140)-1),A1140),AV1140)</f>
        <v>JQ807504</v>
      </c>
      <c r="BA1140" s="171" t="str">
        <f aca="false">IF(ISNUMBER(FIND("-",AZ1140)),LEFT(AZ1140,FIND("-",AZ1140)-1),AZ1140)</f>
        <v>JQ807504</v>
      </c>
      <c r="BB1140" s="170" t="str">
        <f aca="false"> MEGAname &amp; "="</f>
        <v>JQ807504=</v>
      </c>
      <c r="BC1140" s="170" t="str">
        <f aca="false">Clear &amp; IF(span ,"Span","out")</f>
        <v>JQ807504=out</v>
      </c>
      <c r="BD1140" s="170" t="str">
        <f aca="false">Clear &amp; IF(span, IF(B1140=".","Selected",B1140),"out")</f>
        <v>JQ807504=out</v>
      </c>
      <c r="BE1140" s="170" t="str">
        <f aca="false">Clear &amp; Strain</f>
        <v>JQ807504=WS08-047</v>
      </c>
      <c r="BF1140" s="170" t="str">
        <f aca="false">CONCATENATE(A1140,"=",F1140,". ",AX1140,IF(AB1140="","",CONCATENATE(".",AB1140)))</f>
        <v>JQ807504=WS08-047. 3e.DEU.BW,RV.wb.FLI</v>
      </c>
      <c r="BG1140" s="170" t="str">
        <f aca="false">CONCATENATE(A1140,"=",F1140,". ",AX1140)</f>
        <v>JQ807504=WS08-047. 3e.DEU.BW,RV.wb.FLI</v>
      </c>
      <c r="BH1140" s="170" t="str">
        <f aca="false">CONCATENATE(A1140,"=",AX1140)</f>
        <v>JQ807504=3e.DEU.BW,RV.wb.FLI</v>
      </c>
      <c r="BI1140" s="170" t="str">
        <f aca="false">CONCATENATE(A1140,"=",ComForSubtype,D1140)</f>
        <v>JQ807504=3e</v>
      </c>
      <c r="BJ1140" s="170" t="str">
        <f aca="false">CONCATENATE(A1140,"=",E1140)</f>
        <v>JQ807504=3feg</v>
      </c>
      <c r="BK1140" s="170" t="str">
        <f aca="false">CONCATENATE(A1140,"=",C1140)</f>
        <v>JQ807504=3</v>
      </c>
      <c r="BL1140" s="170" t="str">
        <f aca="false">CONCATENATE(D1140,"=")</f>
        <v>3e=</v>
      </c>
      <c r="BM1140" s="223" t="str">
        <f aca="false">IF(BA1140="XX","",BA1140)</f>
        <v>JQ807504</v>
      </c>
      <c r="BN1140" s="224" t="str">
        <f aca="false">CONCATENATE(IF(F1140="","",F1140),IF(G1140="","",CONCATENATE(" / ",G1140)))</f>
        <v>WS08-047</v>
      </c>
      <c r="BO1140" s="225" t="str">
        <f aca="false">AX1140</f>
        <v>3e.DEU.BW,RV.wb.FLI</v>
      </c>
      <c r="BP1140" s="226" t="str">
        <f aca="false">IF(V1140="","",V1140)</f>
        <v/>
      </c>
      <c r="BQ1140" s="226" t="str">
        <f aca="false">IF(W1140="","",CONCATENATE(W1140,IF(LEFT(AO1140,1)="s","+","")))</f>
        <v/>
      </c>
      <c r="BR1140" s="226" t="str">
        <f aca="false">IF(X1140="","",CONCATENATE(X1140,IF(LEFT(AQ1140,1)="s","+","")))</f>
        <v>3e</v>
      </c>
      <c r="BS1140" s="226" t="str">
        <f aca="false">IF(Y1140="","",CONCATENATE(Y1140,IF(LEFT(AR1140,1)="s","+","")))</f>
        <v/>
      </c>
      <c r="BT1140" s="226" t="str">
        <f aca="false">IF(Z1140="","",CONCATENATE(Z1140,IF(LEFT(AS1140,1)="s","+","")))</f>
        <v/>
      </c>
      <c r="BU1140" s="227" t="str">
        <f aca="false">IF(AA1140="","",CONCATENATE(AA1140,IF(LEFT(AT1140,1)="s","+","")))</f>
        <v/>
      </c>
      <c r="BV1140" s="212"/>
      <c r="BW1140" s="177" t="s">
        <v>2824</v>
      </c>
      <c r="BX1140" s="170" t="str">
        <f aca="false">IF(BW1140&lt;&gt;"",IF(ISNUMBER(FIND("=",BW1140)),LEFT(BW1140,FIND("=",BW1140)-1),BW1140),BW1140)</f>
        <v>JQ807504</v>
      </c>
      <c r="BY1140" s="170" t="str">
        <f aca="false">IF(BW1140&lt;&gt;"",IF(ISNUMBER(FIND("=",BW1140)),RIGHT(BW1140,LEN(BW1140)-FIND("=",BW1140)),""),"")</f>
        <v>3e</v>
      </c>
      <c r="BZ1140" s="170" t="str">
        <f aca="false">IF(BX1140&lt;&gt;"",IF(ISNUMBER(FIND(".",BX1140)),LEFT(BX1140,FIND(".",BX1140)-1),BX1140),BX1140)</f>
        <v>JQ807504</v>
      </c>
      <c r="CA1140" s="170" t="str">
        <f aca="false">IF(BX1140&lt;&gt;"",IF(ISNUMBER(FIND(".",BX1140)),RIGHT(BX1140,LEN(BX1140)-FIND(".",BX1140)),""),"")</f>
        <v/>
      </c>
      <c r="CB1140" s="212"/>
      <c r="CC1140" s="170" t="str">
        <f aca="false">A1140</f>
        <v>JQ807504</v>
      </c>
      <c r="CD1140" s="178" t="s">
        <v>339</v>
      </c>
      <c r="CE1140" s="178" t="s">
        <v>340</v>
      </c>
      <c r="CF1140" s="178" t="s">
        <v>341</v>
      </c>
      <c r="CG1140" s="178" t="s">
        <v>592</v>
      </c>
      <c r="CH1140" s="359" t="s">
        <v>2054</v>
      </c>
      <c r="CI1140" s="179" t="s">
        <v>2055</v>
      </c>
      <c r="CJ1140" s="359" t="s">
        <v>2056</v>
      </c>
      <c r="CK1140" s="179" t="s">
        <v>2057</v>
      </c>
      <c r="CL1140" s="178" t="s">
        <v>136</v>
      </c>
      <c r="CM1140" s="170" t="str">
        <f aca="false">F1140</f>
        <v>WS08-047</v>
      </c>
      <c r="CN1140" s="170" t="str">
        <f aca="false">IF(G1140="","",G1140)</f>
        <v/>
      </c>
      <c r="CO1140" s="170" t="str">
        <f aca="false">CONCATENATE(H1140,":",L1140)</f>
        <v>Germany:Baden-Wuerttemberg, Ravensburg</v>
      </c>
      <c r="CP1140" s="170" t="str">
        <f aca="false">CONCATENATE(IF(Q1140="","",CONCATENATE(Q1140,"-")),IF(P1140="","",CONCATENATE(P1140,"-")),IF(O1140="","",O1140))</f>
        <v>2008</v>
      </c>
      <c r="CQ1140" s="170" t="str">
        <f aca="false">IF(N1140="","",N1140)</f>
        <v>serum</v>
      </c>
      <c r="CR1140" s="170" t="n">
        <f aca="false">C1140</f>
        <v>3</v>
      </c>
      <c r="CS1140" s="229" t="str">
        <f aca="false">D1140</f>
        <v>3e</v>
      </c>
      <c r="CT1140" s="170" t="str">
        <f aca="false">CONCATENATE(CD1140," strain ",CM1140," ",CL1140,", partial cds")</f>
        <v>Hepatitis E virus strain WS08-047 ORF1, partial cds</v>
      </c>
    </row>
    <row r="1141" customFormat="false" ht="11.9" hidden="false" customHeight="true" outlineLevel="0" collapsed="false">
      <c r="A1141" s="154" t="s">
        <v>2825</v>
      </c>
      <c r="B1141" s="147" t="n">
        <v>3</v>
      </c>
      <c r="C1141" s="243" t="n">
        <v>3</v>
      </c>
      <c r="D1141" s="149" t="s">
        <v>1273</v>
      </c>
      <c r="E1141" s="150" t="s">
        <v>2725</v>
      </c>
      <c r="F1141" s="154" t="s">
        <v>2826</v>
      </c>
      <c r="G1141" s="212"/>
      <c r="H1141" s="146" t="s">
        <v>378</v>
      </c>
      <c r="I1141" s="153" t="s">
        <v>379</v>
      </c>
      <c r="J1141" s="146" t="s">
        <v>337</v>
      </c>
      <c r="K1141" s="155" t="s">
        <v>2827</v>
      </c>
      <c r="L1141" s="231" t="s">
        <v>2827</v>
      </c>
      <c r="M1141" s="157" t="s">
        <v>348</v>
      </c>
      <c r="N1141" s="213"/>
      <c r="O1141" s="160" t="n">
        <v>2010</v>
      </c>
      <c r="P1141" s="212" t="n">
        <v>4</v>
      </c>
      <c r="Q1141" s="212" t="n">
        <v>22</v>
      </c>
      <c r="R1141" s="212"/>
      <c r="S1141" s="232" t="n">
        <v>326</v>
      </c>
      <c r="T1141" s="214"/>
      <c r="U1141" s="215"/>
      <c r="V1141" s="209"/>
      <c r="W1141" s="163" t="s">
        <v>1273</v>
      </c>
      <c r="X1141" s="209"/>
      <c r="Y1141" s="209"/>
      <c r="Z1141" s="209"/>
      <c r="AA1141" s="216"/>
      <c r="AB1141" s="217"/>
      <c r="AC1141" s="163" t="s">
        <v>354</v>
      </c>
      <c r="AD1141" s="209"/>
      <c r="AE1141" s="209"/>
      <c r="AF1141" s="209"/>
      <c r="AG1141" s="218"/>
      <c r="AH1141" s="164" t="n">
        <v>134</v>
      </c>
      <c r="AI1141" s="164" t="n">
        <v>459</v>
      </c>
      <c r="AJ1141" s="219" t="n">
        <f aca="false">SeqEnd-SeqBeg+1</f>
        <v>326</v>
      </c>
      <c r="AK1141" s="220" t="n">
        <f aca="false">AND( SeqBeg&lt;=Beg  , End &lt;=SeqEnd )</f>
        <v>0</v>
      </c>
      <c r="AL1141" s="212"/>
      <c r="AM1141" s="212"/>
      <c r="AN1141" s="213"/>
      <c r="AO1141" s="209"/>
      <c r="AU1141" s="147" t="s">
        <v>382</v>
      </c>
      <c r="AV1141" s="212"/>
      <c r="AW1141" s="222" t="str">
        <f aca="false">HYPERLINK(CONCATENATE("http://www.ncbi.nlm.nih.gov/nuccore/",BM1141),BM1141)</f>
        <v>AB627908</v>
      </c>
      <c r="AX1141" s="219" t="str">
        <f aca="false">CONCATENATE(D1141,IF(I1141="","",CONCATENATE(".",I1141)),IF(K1141="","",CONCATENATE(".",K1141)),IF(M1141="","",CONCATENATE(".",M1141)),IF(R1141="","",CONCATENATE(".",R1141)),IF(U1141="","","(*)"))</f>
        <v>3e.JPN.Tokio.hum</v>
      </c>
      <c r="AY1141" s="170" t="str">
        <f aca="false">CONCATENATE(BM1141,".",BN1141)</f>
        <v>AB627908.JKM-Tok10</v>
      </c>
      <c r="AZ1141" s="171" t="str">
        <f aca="false">IF(AV1141="",IF(ISNUMBER(FIND(".",A1141)),LEFT(A1141,FIND(".",A1141)-1),A1141),AV1141)</f>
        <v>AB627908</v>
      </c>
      <c r="BA1141" s="171" t="str">
        <f aca="false">IF(ISNUMBER(FIND("-",AZ1141)),LEFT(AZ1141,FIND("-",AZ1141)-1),AZ1141)</f>
        <v>AB627908</v>
      </c>
      <c r="BB1141" s="170" t="str">
        <f aca="false"> MEGAname &amp; "="</f>
        <v>AB627908=</v>
      </c>
      <c r="BC1141" s="170" t="str">
        <f aca="false">Clear &amp; IF(span ,"Span","out")</f>
        <v>AB627908=out</v>
      </c>
      <c r="BD1141" s="170" t="str">
        <f aca="false">Clear &amp; IF(span, IF(B1141=".","Selected",B1141),"out")</f>
        <v>AB627908=out</v>
      </c>
      <c r="BE1141" s="170" t="str">
        <f aca="false">Clear &amp; Strain</f>
        <v>AB627908=JKM-Tok10</v>
      </c>
      <c r="BF1141" s="170" t="str">
        <f aca="false">CONCATENATE(A1141,"=",F1141,". ",AX1141,IF(AB1141="","",CONCATENATE(".",AB1141)))</f>
        <v>AB627908=JKM-Tok10. 3e.JPN.Tokio.hum</v>
      </c>
      <c r="BG1141" s="170" t="str">
        <f aca="false">CONCATENATE(A1141,"=",F1141,". ",AX1141)</f>
        <v>AB627908=JKM-Tok10. 3e.JPN.Tokio.hum</v>
      </c>
      <c r="BH1141" s="170" t="str">
        <f aca="false">CONCATENATE(A1141,"=",AX1141)</f>
        <v>AB627908=3e.JPN.Tokio.hum</v>
      </c>
      <c r="BI1141" s="170" t="str">
        <f aca="false">CONCATENATE(A1141,"=",ComForSubtype,D1141)</f>
        <v>AB627908=3e</v>
      </c>
      <c r="BJ1141" s="170" t="str">
        <f aca="false">CONCATENATE(A1141,"=",E1141)</f>
        <v>AB627908=3feg</v>
      </c>
      <c r="BK1141" s="170" t="str">
        <f aca="false">CONCATENATE(A1141,"=",C1141)</f>
        <v>AB627908=3</v>
      </c>
      <c r="BL1141" s="170" t="str">
        <f aca="false">CONCATENATE(D1141,"=")</f>
        <v>3e=</v>
      </c>
      <c r="BM1141" s="223" t="str">
        <f aca="false">IF(BA1141="XX","",BA1141)</f>
        <v>AB627908</v>
      </c>
      <c r="BN1141" s="224" t="str">
        <f aca="false">CONCATENATE(IF(F1141="","",F1141),IF(G1141="","",CONCATENATE(" / ",G1141)))</f>
        <v>JKM-Tok10</v>
      </c>
      <c r="BO1141" s="225" t="str">
        <f aca="false">AX1141</f>
        <v>3e.JPN.Tokio.hum</v>
      </c>
      <c r="BP1141" s="226" t="str">
        <f aca="false">IF(V1141="","",V1141)</f>
        <v/>
      </c>
      <c r="BQ1141" s="226" t="str">
        <f aca="false">IF(W1141="","",CONCATENATE(W1141,IF(LEFT(AO1141,1)="s","+","")))</f>
        <v>3e</v>
      </c>
      <c r="BR1141" s="226" t="str">
        <f aca="false">IF(X1141="","",CONCATENATE(X1141,IF(LEFT(AQ1141,1)="s","+","")))</f>
        <v/>
      </c>
      <c r="BS1141" s="226" t="str">
        <f aca="false">IF(Y1141="","",CONCATENATE(Y1141,IF(LEFT(AR1141,1)="s","+","")))</f>
        <v/>
      </c>
      <c r="BT1141" s="226" t="str">
        <f aca="false">IF(Z1141="","",CONCATENATE(Z1141,IF(LEFT(AS1141,1)="s","+","")))</f>
        <v/>
      </c>
      <c r="BU1141" s="227" t="str">
        <f aca="false">IF(AA1141="","",CONCATENATE(AA1141,IF(LEFT(AT1141,1)="s","+","")))</f>
        <v/>
      </c>
      <c r="BV1141" s="212"/>
      <c r="BW1141" s="177" t="s">
        <v>2828</v>
      </c>
      <c r="BX1141" s="170" t="str">
        <f aca="false">IF(BW1141&lt;&gt;"",IF(ISNUMBER(FIND("=",BW1141)),LEFT(BW1141,FIND("=",BW1141)-1),BW1141),BW1141)</f>
        <v>AB627908</v>
      </c>
      <c r="BY1141" s="170" t="str">
        <f aca="false">IF(BW1141&lt;&gt;"",IF(ISNUMBER(FIND("=",BW1141)),RIGHT(BW1141,LEN(BW1141)-FIND("=",BW1141)),""),"")</f>
        <v>3e</v>
      </c>
      <c r="BZ1141" s="170" t="str">
        <f aca="false">IF(BX1141&lt;&gt;"",IF(ISNUMBER(FIND(".",BX1141)),LEFT(BX1141,FIND(".",BX1141)-1),BX1141),BX1141)</f>
        <v>AB627908</v>
      </c>
      <c r="CA1141" s="170" t="str">
        <f aca="false">IF(BX1141&lt;&gt;"",IF(ISNUMBER(FIND(".",BX1141)),RIGHT(BX1141,LEN(BX1141)-FIND(".",BX1141)),""),"")</f>
        <v/>
      </c>
      <c r="CB1141" s="212"/>
      <c r="CC1141" s="170" t="str">
        <f aca="false">A1141</f>
        <v>AB627908</v>
      </c>
      <c r="CD1141" s="178" t="s">
        <v>339</v>
      </c>
      <c r="CE1141" s="178" t="s">
        <v>340</v>
      </c>
      <c r="CF1141" s="178" t="s">
        <v>341</v>
      </c>
      <c r="CG1141" s="212"/>
      <c r="CH1141" s="179"/>
      <c r="CI1141" s="179"/>
      <c r="CJ1141" s="179"/>
      <c r="CK1141" s="212"/>
      <c r="CL1141" s="212"/>
      <c r="CM1141" s="170" t="str">
        <f aca="false">F1141</f>
        <v>JKM-Tok10</v>
      </c>
      <c r="CN1141" s="170" t="str">
        <f aca="false">IF(G1141="","",G1141)</f>
        <v/>
      </c>
      <c r="CO1141" s="170" t="str">
        <f aca="false">CONCATENATE(H1141,":",L1141)</f>
        <v>Japan:Tokio</v>
      </c>
      <c r="CP1141" s="170" t="str">
        <f aca="false">CONCATENATE(IF(Q1141="","",CONCATENATE(Q1141,"-")),IF(P1141="","",CONCATENATE(P1141,"-")),IF(O1141="","",O1141))</f>
        <v>22-4-2010</v>
      </c>
      <c r="CQ1141" s="170" t="str">
        <f aca="false">IF(N1141="","",N1141)</f>
        <v/>
      </c>
      <c r="CR1141" s="170" t="n">
        <f aca="false">C1141</f>
        <v>3</v>
      </c>
      <c r="CS1141" s="229" t="str">
        <f aca="false">D1141</f>
        <v>3e</v>
      </c>
      <c r="CT1141" s="170" t="str">
        <f aca="false">CONCATENATE(CD1141," strain ",CM1141," ",CL1141,", partial cds")</f>
        <v>Hepatitis E virus strain JKM-Tok10 , partial cds</v>
      </c>
    </row>
    <row r="1142" customFormat="false" ht="11.9" hidden="false" customHeight="true" outlineLevel="0" collapsed="false">
      <c r="A1142" s="154" t="s">
        <v>2829</v>
      </c>
      <c r="B1142" s="147" t="n">
        <v>3</v>
      </c>
      <c r="C1142" s="243" t="n">
        <v>3</v>
      </c>
      <c r="D1142" s="149" t="s">
        <v>1273</v>
      </c>
      <c r="E1142" s="150" t="s">
        <v>2725</v>
      </c>
      <c r="F1142" s="154" t="s">
        <v>2830</v>
      </c>
      <c r="G1142" s="212"/>
      <c r="H1142" s="146" t="s">
        <v>378</v>
      </c>
      <c r="I1142" s="153" t="s">
        <v>379</v>
      </c>
      <c r="J1142" s="146" t="s">
        <v>337</v>
      </c>
      <c r="K1142" s="155" t="s">
        <v>2827</v>
      </c>
      <c r="L1142" s="231" t="s">
        <v>2827</v>
      </c>
      <c r="M1142" s="157" t="s">
        <v>348</v>
      </c>
      <c r="N1142" s="213"/>
      <c r="O1142" s="160" t="n">
        <v>2009</v>
      </c>
      <c r="P1142" s="212" t="n">
        <v>5</v>
      </c>
      <c r="Q1142" s="212" t="n">
        <v>28</v>
      </c>
      <c r="R1142" s="212"/>
      <c r="S1142" s="232" t="n">
        <v>326</v>
      </c>
      <c r="T1142" s="214"/>
      <c r="U1142" s="215"/>
      <c r="V1142" s="209"/>
      <c r="W1142" s="163" t="s">
        <v>1273</v>
      </c>
      <c r="X1142" s="209"/>
      <c r="Y1142" s="147"/>
      <c r="Z1142" s="209"/>
      <c r="AA1142" s="216"/>
      <c r="AB1142" s="217"/>
      <c r="AC1142" s="163" t="s">
        <v>354</v>
      </c>
      <c r="AD1142" s="209"/>
      <c r="AE1142" s="209"/>
      <c r="AF1142" s="209"/>
      <c r="AG1142" s="218"/>
      <c r="AH1142" s="164" t="n">
        <v>134</v>
      </c>
      <c r="AI1142" s="164" t="n">
        <v>459</v>
      </c>
      <c r="AJ1142" s="219" t="n">
        <f aca="false">SeqEnd-SeqBeg+1</f>
        <v>326</v>
      </c>
      <c r="AK1142" s="220" t="n">
        <f aca="false">AND( SeqBeg&lt;=Beg  , End &lt;=SeqEnd )</f>
        <v>0</v>
      </c>
      <c r="AL1142" s="212"/>
      <c r="AM1142" s="212"/>
      <c r="AN1142" s="213"/>
      <c r="AO1142" s="209"/>
      <c r="AU1142" s="147" t="s">
        <v>382</v>
      </c>
      <c r="AV1142" s="212"/>
      <c r="AW1142" s="222" t="str">
        <f aca="false">HYPERLINK(CONCATENATE("http://www.ncbi.nlm.nih.gov/nuccore/",BM1142),BM1142)</f>
        <v>AB627909</v>
      </c>
      <c r="AX1142" s="219" t="str">
        <f aca="false">CONCATENATE(D1142,IF(I1142="","",CONCATENATE(".",I1142)),IF(K1142="","",CONCATENATE(".",K1142)),IF(M1142="","",CONCATENATE(".",M1142)),IF(R1142="","",CONCATENATE(".",R1142)),IF(U1142="","","(*)"))</f>
        <v>3e.JPN.Tokio.hum</v>
      </c>
      <c r="AY1142" s="170" t="str">
        <f aca="false">CONCATENATE(BM1142,".",BN1142)</f>
        <v>AB627909.JMH-Tok09</v>
      </c>
      <c r="AZ1142" s="171" t="str">
        <f aca="false">IF(AV1142="",IF(ISNUMBER(FIND(".",A1142)),LEFT(A1142,FIND(".",A1142)-1),A1142),AV1142)</f>
        <v>AB627909</v>
      </c>
      <c r="BA1142" s="171" t="str">
        <f aca="false">IF(ISNUMBER(FIND("-",AZ1142)),LEFT(AZ1142,FIND("-",AZ1142)-1),AZ1142)</f>
        <v>AB627909</v>
      </c>
      <c r="BB1142" s="170" t="str">
        <f aca="false"> MEGAname &amp; "="</f>
        <v>AB627909=</v>
      </c>
      <c r="BC1142" s="170" t="str">
        <f aca="false">Clear &amp; IF(span ,"Span","out")</f>
        <v>AB627909=out</v>
      </c>
      <c r="BD1142" s="170" t="str">
        <f aca="false">Clear &amp; IF(span, IF(B1142=".","Selected",B1142),"out")</f>
        <v>AB627909=out</v>
      </c>
      <c r="BE1142" s="170" t="str">
        <f aca="false">Clear &amp; Strain</f>
        <v>AB627909=JMH-Tok09</v>
      </c>
      <c r="BF1142" s="170" t="str">
        <f aca="false">CONCATENATE(A1142,"=",F1142,". ",AX1142,IF(AB1142="","",CONCATENATE(".",AB1142)))</f>
        <v>AB627909=JMH-Tok09. 3e.JPN.Tokio.hum</v>
      </c>
      <c r="BG1142" s="170" t="str">
        <f aca="false">CONCATENATE(A1142,"=",F1142,". ",AX1142)</f>
        <v>AB627909=JMH-Tok09. 3e.JPN.Tokio.hum</v>
      </c>
      <c r="BH1142" s="170" t="str">
        <f aca="false">CONCATENATE(A1142,"=",AX1142)</f>
        <v>AB627909=3e.JPN.Tokio.hum</v>
      </c>
      <c r="BI1142" s="170" t="str">
        <f aca="false">CONCATENATE(A1142,"=",ComForSubtype,D1142)</f>
        <v>AB627909=3e</v>
      </c>
      <c r="BJ1142" s="170" t="str">
        <f aca="false">CONCATENATE(A1142,"=",E1142)</f>
        <v>AB627909=3feg</v>
      </c>
      <c r="BK1142" s="170" t="str">
        <f aca="false">CONCATENATE(A1142,"=",C1142)</f>
        <v>AB627909=3</v>
      </c>
      <c r="BL1142" s="170" t="str">
        <f aca="false">CONCATENATE(D1142,"=")</f>
        <v>3e=</v>
      </c>
      <c r="BM1142" s="223" t="str">
        <f aca="false">IF(BA1142="XX","",BA1142)</f>
        <v>AB627909</v>
      </c>
      <c r="BN1142" s="224" t="str">
        <f aca="false">CONCATENATE(IF(F1142="","",F1142),IF(G1142="","",CONCATENATE(" / ",G1142)))</f>
        <v>JMH-Tok09</v>
      </c>
      <c r="BO1142" s="225" t="str">
        <f aca="false">AX1142</f>
        <v>3e.JPN.Tokio.hum</v>
      </c>
      <c r="BP1142" s="226" t="str">
        <f aca="false">IF(V1142="","",V1142)</f>
        <v/>
      </c>
      <c r="BQ1142" s="226" t="str">
        <f aca="false">IF(W1142="","",CONCATENATE(W1142,IF(LEFT(AO1142,1)="s","+","")))</f>
        <v>3e</v>
      </c>
      <c r="BR1142" s="226" t="str">
        <f aca="false">IF(X1142="","",CONCATENATE(X1142,IF(LEFT(AQ1142,1)="s","+","")))</f>
        <v/>
      </c>
      <c r="BS1142" s="226" t="str">
        <f aca="false">IF(Y1142="","",CONCATENATE(Y1142,IF(LEFT(AR1142,1)="s","+","")))</f>
        <v/>
      </c>
      <c r="BT1142" s="226" t="str">
        <f aca="false">IF(Z1142="","",CONCATENATE(Z1142,IF(LEFT(AS1142,1)="s","+","")))</f>
        <v/>
      </c>
      <c r="BU1142" s="227" t="str">
        <f aca="false">IF(AA1142="","",CONCATENATE(AA1142,IF(LEFT(AT1142,1)="s","+","")))</f>
        <v/>
      </c>
      <c r="BV1142" s="212"/>
      <c r="BW1142" s="177" t="s">
        <v>2831</v>
      </c>
      <c r="BX1142" s="170" t="str">
        <f aca="false">IF(BW1142&lt;&gt;"",IF(ISNUMBER(FIND("=",BW1142)),LEFT(BW1142,FIND("=",BW1142)-1),BW1142),BW1142)</f>
        <v>AB627909</v>
      </c>
      <c r="BY1142" s="170" t="str">
        <f aca="false">IF(BW1142&lt;&gt;"",IF(ISNUMBER(FIND("=",BW1142)),RIGHT(BW1142,LEN(BW1142)-FIND("=",BW1142)),""),"")</f>
        <v>3e</v>
      </c>
      <c r="BZ1142" s="170" t="str">
        <f aca="false">IF(BX1142&lt;&gt;"",IF(ISNUMBER(FIND(".",BX1142)),LEFT(BX1142,FIND(".",BX1142)-1),BX1142),BX1142)</f>
        <v>AB627909</v>
      </c>
      <c r="CA1142" s="170" t="str">
        <f aca="false">IF(BX1142&lt;&gt;"",IF(ISNUMBER(FIND(".",BX1142)),RIGHT(BX1142,LEN(BX1142)-FIND(".",BX1142)),""),"")</f>
        <v/>
      </c>
      <c r="CB1142" s="212"/>
      <c r="CC1142" s="170" t="str">
        <f aca="false">A1142</f>
        <v>AB627909</v>
      </c>
      <c r="CD1142" s="178" t="s">
        <v>339</v>
      </c>
      <c r="CE1142" s="178" t="s">
        <v>340</v>
      </c>
      <c r="CF1142" s="178" t="s">
        <v>341</v>
      </c>
      <c r="CG1142" s="212"/>
      <c r="CH1142" s="179"/>
      <c r="CI1142" s="179"/>
      <c r="CJ1142" s="179"/>
      <c r="CK1142" s="212"/>
      <c r="CL1142" s="212"/>
      <c r="CM1142" s="170" t="str">
        <f aca="false">F1142</f>
        <v>JMH-Tok09</v>
      </c>
      <c r="CN1142" s="170" t="str">
        <f aca="false">IF(G1142="","",G1142)</f>
        <v/>
      </c>
      <c r="CO1142" s="170" t="str">
        <f aca="false">CONCATENATE(H1142,":",L1142)</f>
        <v>Japan:Tokio</v>
      </c>
      <c r="CP1142" s="170" t="str">
        <f aca="false">CONCATENATE(IF(Q1142="","",CONCATENATE(Q1142,"-")),IF(P1142="","",CONCATENATE(P1142,"-")),IF(O1142="","",O1142))</f>
        <v>28-5-2009</v>
      </c>
      <c r="CQ1142" s="170" t="str">
        <f aca="false">IF(N1142="","",N1142)</f>
        <v/>
      </c>
      <c r="CR1142" s="170" t="n">
        <f aca="false">C1142</f>
        <v>3</v>
      </c>
      <c r="CS1142" s="229" t="str">
        <f aca="false">D1142</f>
        <v>3e</v>
      </c>
      <c r="CT1142" s="170" t="str">
        <f aca="false">CONCATENATE(CD1142," strain ",CM1142," ",CL1142,", partial cds")</f>
        <v>Hepatitis E virus strain JMH-Tok09 , partial cds</v>
      </c>
    </row>
    <row r="1143" customFormat="false" ht="11.9" hidden="true" customHeight="true" outlineLevel="0" collapsed="false">
      <c r="A1143" s="154" t="s">
        <v>2832</v>
      </c>
      <c r="B1143" s="147" t="s">
        <v>2048</v>
      </c>
      <c r="C1143" s="243" t="n">
        <v>3</v>
      </c>
      <c r="D1143" s="149" t="s">
        <v>1273</v>
      </c>
      <c r="E1143" s="150" t="s">
        <v>2725</v>
      </c>
      <c r="F1143" s="154" t="s">
        <v>2800</v>
      </c>
      <c r="G1143" s="212"/>
      <c r="H1143" s="146" t="s">
        <v>405</v>
      </c>
      <c r="I1143" s="153" t="s">
        <v>412</v>
      </c>
      <c r="J1143" s="146" t="s">
        <v>395</v>
      </c>
      <c r="K1143" s="155" t="s">
        <v>2794</v>
      </c>
      <c r="L1143" s="231" t="s">
        <v>2801</v>
      </c>
      <c r="M1143" s="157" t="s">
        <v>380</v>
      </c>
      <c r="N1143" s="158" t="s">
        <v>400</v>
      </c>
      <c r="O1143" s="160" t="n">
        <v>2009</v>
      </c>
      <c r="P1143" s="212"/>
      <c r="Q1143" s="212"/>
      <c r="R1143" s="146" t="s">
        <v>78</v>
      </c>
      <c r="T1143" s="215"/>
      <c r="U1143" s="215"/>
      <c r="V1143" s="209"/>
      <c r="W1143" s="244" t="s">
        <v>1273</v>
      </c>
      <c r="X1143" s="209"/>
      <c r="Y1143" s="209"/>
      <c r="Z1143" s="209"/>
      <c r="AA1143" s="216"/>
      <c r="AB1143" s="217"/>
      <c r="AC1143" s="163" t="s">
        <v>354</v>
      </c>
      <c r="AD1143" s="209"/>
      <c r="AE1143" s="209"/>
      <c r="AF1143" s="209"/>
      <c r="AG1143" s="218"/>
      <c r="AH1143" s="164" t="n">
        <v>70</v>
      </c>
      <c r="AI1143" s="164" t="n">
        <v>387</v>
      </c>
      <c r="AJ1143" s="219" t="n">
        <f aca="false">SeqEnd-SeqBeg+1</f>
        <v>318</v>
      </c>
      <c r="AK1143" s="220" t="n">
        <f aca="false">AND( SeqBeg&lt;=Beg  , End &lt;=SeqEnd )</f>
        <v>0</v>
      </c>
      <c r="AL1143" s="212"/>
      <c r="AM1143" s="212"/>
      <c r="AN1143" s="221" t="s">
        <v>382</v>
      </c>
      <c r="AO1143" s="147" t="s">
        <v>2833</v>
      </c>
      <c r="AP1143" s="147" t="s">
        <v>2833</v>
      </c>
      <c r="AU1143" s="212"/>
      <c r="AV1143" s="212"/>
      <c r="AW1143" s="222" t="str">
        <f aca="false">HYPERLINK(CONCATENATE("http://www.ncbi.nlm.nih.gov/nuccore/",BM1143),BM1143)</f>
        <v>JQ807514</v>
      </c>
      <c r="AX1143" s="219" t="str">
        <f aca="false">CONCATENATE(D1143,IF(I1143="","",CONCATENATE(".",I1143)),IF(K1143="","",CONCATENATE(".",K1143)),IF(M1143="","",CONCATENATE(".",M1143)),IF(R1143="","",CONCATENATE(".",R1143)),IF(U1143="","","(*)"))</f>
        <v>3e.DEU.BW,RV.wb.FLI</v>
      </c>
      <c r="AY1143" s="170" t="str">
        <f aca="false">CONCATENATE(BM1143,".",BN1143)</f>
        <v>JQ807514.WS09-371</v>
      </c>
      <c r="AZ1143" s="171" t="str">
        <f aca="false">IF(AV1143="",IF(ISNUMBER(FIND(".",A1143)),LEFT(A1143,FIND(".",A1143)-1),A1143),AV1143)</f>
        <v>JQ807514</v>
      </c>
      <c r="BA1143" s="171" t="str">
        <f aca="false">IF(ISNUMBER(FIND("-",AZ1143)),LEFT(AZ1143,FIND("-",AZ1143)-1),AZ1143)</f>
        <v>JQ807514</v>
      </c>
      <c r="BB1143" s="170" t="str">
        <f aca="false"> MEGAname &amp; "="</f>
        <v>JQ807514=</v>
      </c>
      <c r="BC1143" s="170" t="str">
        <f aca="false">Clear &amp; IF(span ,"Span","out")</f>
        <v>JQ807514=out</v>
      </c>
      <c r="BD1143" s="170" t="str">
        <f aca="false">Clear &amp; IF(span, IF(B1143=".","Selected",B1143),"out")</f>
        <v>JQ807514=out</v>
      </c>
      <c r="BE1143" s="170" t="str">
        <f aca="false">Clear &amp; Strain</f>
        <v>JQ807514=WS09-371</v>
      </c>
      <c r="BF1143" s="170" t="str">
        <f aca="false">CONCATENATE(A1143,"=",F1143,". ",AX1143,IF(AB1143="","",CONCATENATE(".",AB1143)))</f>
        <v>JQ807514=WS09-371. 3e.DEU.BW,RV.wb.FLI</v>
      </c>
      <c r="BG1143" s="170" t="str">
        <f aca="false">CONCATENATE(A1143,"=",F1143,". ",AX1143)</f>
        <v>JQ807514=WS09-371. 3e.DEU.BW,RV.wb.FLI</v>
      </c>
      <c r="BH1143" s="170" t="str">
        <f aca="false">CONCATENATE(A1143,"=",AX1143)</f>
        <v>JQ807514=3e.DEU.BW,RV.wb.FLI</v>
      </c>
      <c r="BI1143" s="170" t="str">
        <f aca="false">CONCATENATE(A1143,"=",ComForSubtype,D1143)</f>
        <v>JQ807514=3e</v>
      </c>
      <c r="BJ1143" s="170" t="str">
        <f aca="false">CONCATENATE(A1143,"=",E1143)</f>
        <v>JQ807514=3feg</v>
      </c>
      <c r="BK1143" s="170" t="str">
        <f aca="false">CONCATENATE(A1143,"=",C1143)</f>
        <v>JQ807514=3</v>
      </c>
      <c r="BL1143" s="170" t="str">
        <f aca="false">CONCATENATE(D1143,"=")</f>
        <v>3e=</v>
      </c>
      <c r="BM1143" s="223" t="str">
        <f aca="false">IF(BA1143="XX","",BA1143)</f>
        <v>JQ807514</v>
      </c>
      <c r="BN1143" s="224" t="str">
        <f aca="false">CONCATENATE(IF(F1143="","",F1143),IF(G1143="","",CONCATENATE(" / ",G1143)))</f>
        <v>WS09-371</v>
      </c>
      <c r="BO1143" s="225" t="str">
        <f aca="false">AX1143</f>
        <v>3e.DEU.BW,RV.wb.FLI</v>
      </c>
      <c r="BP1143" s="226" t="str">
        <f aca="false">IF(V1143="","",V1143)</f>
        <v/>
      </c>
      <c r="BQ1143" s="226" t="str">
        <f aca="false">IF(W1143="","",CONCATENATE(W1143,IF(LEFT(AO1143,1)="s","+","")))</f>
        <v>3e</v>
      </c>
      <c r="BR1143" s="226" t="str">
        <f aca="false">IF(X1143="","",CONCATENATE(X1143,IF(LEFT(AQ1143,1)="s","+","")))</f>
        <v/>
      </c>
      <c r="BS1143" s="226" t="str">
        <f aca="false">IF(Y1143="","",CONCATENATE(Y1143,IF(LEFT(AR1143,1)="s","+","")))</f>
        <v/>
      </c>
      <c r="BT1143" s="226" t="str">
        <f aca="false">IF(Z1143="","",CONCATENATE(Z1143,IF(LEFT(AS1143,1)="s","+","")))</f>
        <v/>
      </c>
      <c r="BU1143" s="227" t="str">
        <f aca="false">IF(AA1143="","",CONCATENATE(AA1143,IF(LEFT(AT1143,1)="s","+","")))</f>
        <v/>
      </c>
      <c r="BV1143" s="212"/>
      <c r="BW1143" s="177" t="s">
        <v>2834</v>
      </c>
      <c r="BX1143" s="170" t="str">
        <f aca="false">IF(BW1143&lt;&gt;"",IF(ISNUMBER(FIND("=",BW1143)),LEFT(BW1143,FIND("=",BW1143)-1),BW1143),BW1143)</f>
        <v>JQ807514</v>
      </c>
      <c r="BY1143" s="170" t="str">
        <f aca="false">IF(BW1143&lt;&gt;"",IF(ISNUMBER(FIND("=",BW1143)),RIGHT(BW1143,LEN(BW1143)-FIND("=",BW1143)),""),"")</f>
        <v>3e</v>
      </c>
      <c r="BZ1143" s="170" t="str">
        <f aca="false">IF(BX1143&lt;&gt;"",IF(ISNUMBER(FIND(".",BX1143)),LEFT(BX1143,FIND(".",BX1143)-1),BX1143),BX1143)</f>
        <v>JQ807514</v>
      </c>
      <c r="CA1143" s="170" t="str">
        <f aca="false">IF(BX1143&lt;&gt;"",IF(ISNUMBER(FIND(".",BX1143)),RIGHT(BX1143,LEN(BX1143)-FIND(".",BX1143)),""),"")</f>
        <v/>
      </c>
      <c r="CB1143" s="212"/>
      <c r="CC1143" s="170" t="str">
        <f aca="false">A1143</f>
        <v>JQ807514</v>
      </c>
      <c r="CD1143" s="178" t="s">
        <v>339</v>
      </c>
      <c r="CE1143" s="178" t="s">
        <v>340</v>
      </c>
      <c r="CF1143" s="178" t="s">
        <v>341</v>
      </c>
      <c r="CG1143" s="178" t="s">
        <v>592</v>
      </c>
      <c r="CH1143" s="179" t="s">
        <v>2835</v>
      </c>
      <c r="CI1143" s="179" t="s">
        <v>2836</v>
      </c>
      <c r="CJ1143" s="179" t="s">
        <v>2525</v>
      </c>
      <c r="CK1143" s="179" t="s">
        <v>2526</v>
      </c>
      <c r="CL1143" s="178" t="s">
        <v>2527</v>
      </c>
      <c r="CM1143" s="170" t="str">
        <f aca="false">F1143</f>
        <v>WS09-371</v>
      </c>
      <c r="CN1143" s="170" t="str">
        <f aca="false">IF(G1143="","",G1143)</f>
        <v/>
      </c>
      <c r="CO1143" s="170" t="str">
        <f aca="false">CONCATENATE(H1143,":",L1143)</f>
        <v>Germany:Baden-Wuerttemberg, Ravensburg, Aichstetten</v>
      </c>
      <c r="CP1143" s="170" t="str">
        <f aca="false">CONCATENATE(IF(Q1143="","",CONCATENATE(Q1143,"-")),IF(P1143="","",CONCATENATE(P1143,"-")),IF(O1143="","",O1143))</f>
        <v>2009</v>
      </c>
      <c r="CQ1143" s="170" t="str">
        <f aca="false">IF(N1143="","",N1143)</f>
        <v>serum</v>
      </c>
      <c r="CR1143" s="170" t="n">
        <f aca="false">C1143</f>
        <v>3</v>
      </c>
      <c r="CS1143" s="229" t="str">
        <f aca="false">D1143</f>
        <v>3e</v>
      </c>
      <c r="CT1143" s="170" t="str">
        <f aca="false">CONCATENATE(CD1143," strain ",CM1143," ",CL1143,", partial cds")</f>
        <v>Hepatitis E virus strain WS09-371 poliprotein gene -5p (ORF1), partial cds</v>
      </c>
    </row>
    <row r="1144" customFormat="false" ht="11.9" hidden="true" customHeight="true" outlineLevel="0" collapsed="false">
      <c r="A1144" s="154" t="s">
        <v>2837</v>
      </c>
      <c r="B1144" s="147" t="s">
        <v>2048</v>
      </c>
      <c r="C1144" s="243" t="n">
        <v>3</v>
      </c>
      <c r="D1144" s="149" t="s">
        <v>1273</v>
      </c>
      <c r="E1144" s="150" t="s">
        <v>2725</v>
      </c>
      <c r="F1144" s="154" t="s">
        <v>2793</v>
      </c>
      <c r="G1144" s="212"/>
      <c r="H1144" s="146" t="s">
        <v>405</v>
      </c>
      <c r="I1144" s="153" t="s">
        <v>412</v>
      </c>
      <c r="J1144" s="146" t="s">
        <v>395</v>
      </c>
      <c r="K1144" s="155" t="s">
        <v>2794</v>
      </c>
      <c r="L1144" s="231" t="s">
        <v>2795</v>
      </c>
      <c r="M1144" s="157" t="s">
        <v>380</v>
      </c>
      <c r="N1144" s="158" t="s">
        <v>400</v>
      </c>
      <c r="O1144" s="160" t="n">
        <v>2009</v>
      </c>
      <c r="P1144" s="212"/>
      <c r="Q1144" s="212"/>
      <c r="R1144" s="146" t="s">
        <v>78</v>
      </c>
      <c r="T1144" s="215"/>
      <c r="U1144" s="215"/>
      <c r="V1144" s="209"/>
      <c r="W1144" s="244" t="s">
        <v>1273</v>
      </c>
      <c r="X1144" s="209"/>
      <c r="Y1144" s="209"/>
      <c r="Z1144" s="209"/>
      <c r="AA1144" s="216"/>
      <c r="AB1144" s="217"/>
      <c r="AC1144" s="163" t="s">
        <v>354</v>
      </c>
      <c r="AD1144" s="209"/>
      <c r="AE1144" s="209"/>
      <c r="AF1144" s="209"/>
      <c r="AG1144" s="218"/>
      <c r="AH1144" s="164" t="n">
        <v>70</v>
      </c>
      <c r="AI1144" s="164" t="n">
        <v>387</v>
      </c>
      <c r="AJ1144" s="219" t="n">
        <f aca="false">SeqEnd-SeqBeg+1</f>
        <v>318</v>
      </c>
      <c r="AK1144" s="220" t="n">
        <f aca="false">AND( SeqBeg&lt;=Beg  , End &lt;=SeqEnd )</f>
        <v>0</v>
      </c>
      <c r="AL1144" s="212"/>
      <c r="AM1144" s="212"/>
      <c r="AN1144" s="221" t="s">
        <v>382</v>
      </c>
      <c r="AO1144" s="147" t="s">
        <v>419</v>
      </c>
      <c r="AP1144" s="147" t="s">
        <v>419</v>
      </c>
      <c r="AU1144" s="212"/>
      <c r="AV1144" s="212"/>
      <c r="AW1144" s="222" t="str">
        <f aca="false">HYPERLINK(CONCATENATE("http://www.ncbi.nlm.nih.gov/nuccore/",BM1144),BM1144)</f>
        <v>JQ807519</v>
      </c>
      <c r="AX1144" s="219" t="str">
        <f aca="false">CONCATENATE(D1144,IF(I1144="","",CONCATENATE(".",I1144)),IF(K1144="","",CONCATENATE(".",K1144)),IF(M1144="","",CONCATENATE(".",M1144)),IF(R1144="","",CONCATENATE(".",R1144)),IF(U1144="","","(*)"))</f>
        <v>3e.DEU.BW,RV.wb.FLI</v>
      </c>
      <c r="AY1144" s="170" t="str">
        <f aca="false">CONCATENATE(BM1144,".",BN1144)</f>
        <v>JQ807519.WS09-377</v>
      </c>
      <c r="AZ1144" s="171" t="str">
        <f aca="false">IF(AV1144="",IF(ISNUMBER(FIND(".",A1144)),LEFT(A1144,FIND(".",A1144)-1),A1144),AV1144)</f>
        <v>JQ807519</v>
      </c>
      <c r="BA1144" s="171" t="str">
        <f aca="false">IF(ISNUMBER(FIND("-",AZ1144)),LEFT(AZ1144,FIND("-",AZ1144)-1),AZ1144)</f>
        <v>JQ807519</v>
      </c>
      <c r="BB1144" s="170" t="str">
        <f aca="false"> MEGAname &amp; "="</f>
        <v>JQ807519=</v>
      </c>
      <c r="BC1144" s="170" t="str">
        <f aca="false">Clear &amp; IF(span ,"Span","out")</f>
        <v>JQ807519=out</v>
      </c>
      <c r="BD1144" s="170" t="str">
        <f aca="false">Clear &amp; IF(span, IF(B1144=".","Selected",B1144),"out")</f>
        <v>JQ807519=out</v>
      </c>
      <c r="BE1144" s="170" t="str">
        <f aca="false">Clear &amp; Strain</f>
        <v>JQ807519=WS09-377</v>
      </c>
      <c r="BF1144" s="170" t="str">
        <f aca="false">CONCATENATE(A1144,"=",F1144,". ",AX1144,IF(AB1144="","",CONCATENATE(".",AB1144)))</f>
        <v>JQ807519=WS09-377. 3e.DEU.BW,RV.wb.FLI</v>
      </c>
      <c r="BG1144" s="170" t="str">
        <f aca="false">CONCATENATE(A1144,"=",F1144,". ",AX1144)</f>
        <v>JQ807519=WS09-377. 3e.DEU.BW,RV.wb.FLI</v>
      </c>
      <c r="BH1144" s="170" t="str">
        <f aca="false">CONCATENATE(A1144,"=",AX1144)</f>
        <v>JQ807519=3e.DEU.BW,RV.wb.FLI</v>
      </c>
      <c r="BI1144" s="170" t="str">
        <f aca="false">CONCATENATE(A1144,"=",ComForSubtype,D1144)</f>
        <v>JQ807519=3e</v>
      </c>
      <c r="BJ1144" s="170" t="str">
        <f aca="false">CONCATENATE(A1144,"=",E1144)</f>
        <v>JQ807519=3feg</v>
      </c>
      <c r="BK1144" s="170" t="str">
        <f aca="false">CONCATENATE(A1144,"=",C1144)</f>
        <v>JQ807519=3</v>
      </c>
      <c r="BL1144" s="170" t="str">
        <f aca="false">CONCATENATE(D1144,"=")</f>
        <v>3e=</v>
      </c>
      <c r="BM1144" s="223" t="str">
        <f aca="false">IF(BA1144="XX","",BA1144)</f>
        <v>JQ807519</v>
      </c>
      <c r="BN1144" s="224" t="str">
        <f aca="false">CONCATENATE(IF(F1144="","",F1144),IF(G1144="","",CONCATENATE(" / ",G1144)))</f>
        <v>WS09-377</v>
      </c>
      <c r="BO1144" s="225" t="str">
        <f aca="false">AX1144</f>
        <v>3e.DEU.BW,RV.wb.FLI</v>
      </c>
      <c r="BP1144" s="226" t="str">
        <f aca="false">IF(V1144="","",V1144)</f>
        <v/>
      </c>
      <c r="BQ1144" s="226" t="str">
        <f aca="false">IF(W1144="","",CONCATENATE(W1144,IF(LEFT(AO1144,1)="s","+","")))</f>
        <v>3e</v>
      </c>
      <c r="BR1144" s="226" t="str">
        <f aca="false">IF(X1144="","",CONCATENATE(X1144,IF(LEFT(AQ1144,1)="s","+","")))</f>
        <v/>
      </c>
      <c r="BS1144" s="226" t="str">
        <f aca="false">IF(Y1144="","",CONCATENATE(Y1144,IF(LEFT(AR1144,1)="s","+","")))</f>
        <v/>
      </c>
      <c r="BT1144" s="226" t="str">
        <f aca="false">IF(Z1144="","",CONCATENATE(Z1144,IF(LEFT(AS1144,1)="s","+","")))</f>
        <v/>
      </c>
      <c r="BU1144" s="227" t="str">
        <f aca="false">IF(AA1144="","",CONCATENATE(AA1144,IF(LEFT(AT1144,1)="s","+","")))</f>
        <v/>
      </c>
      <c r="BV1144" s="212"/>
      <c r="BW1144" s="177" t="s">
        <v>2838</v>
      </c>
      <c r="BX1144" s="170" t="str">
        <f aca="false">IF(BW1144&lt;&gt;"",IF(ISNUMBER(FIND("=",BW1144)),LEFT(BW1144,FIND("=",BW1144)-1),BW1144),BW1144)</f>
        <v>JQ807519</v>
      </c>
      <c r="BY1144" s="170" t="str">
        <f aca="false">IF(BW1144&lt;&gt;"",IF(ISNUMBER(FIND("=",BW1144)),RIGHT(BW1144,LEN(BW1144)-FIND("=",BW1144)),""),"")</f>
        <v>3e</v>
      </c>
      <c r="BZ1144" s="170" t="str">
        <f aca="false">IF(BX1144&lt;&gt;"",IF(ISNUMBER(FIND(".",BX1144)),LEFT(BX1144,FIND(".",BX1144)-1),BX1144),BX1144)</f>
        <v>JQ807519</v>
      </c>
      <c r="CA1144" s="170" t="str">
        <f aca="false">IF(BX1144&lt;&gt;"",IF(ISNUMBER(FIND(".",BX1144)),RIGHT(BX1144,LEN(BX1144)-FIND(".",BX1144)),""),"")</f>
        <v/>
      </c>
      <c r="CB1144" s="212"/>
      <c r="CC1144" s="170" t="str">
        <f aca="false">A1144</f>
        <v>JQ807519</v>
      </c>
      <c r="CD1144" s="178" t="s">
        <v>339</v>
      </c>
      <c r="CE1144" s="178" t="s">
        <v>340</v>
      </c>
      <c r="CF1144" s="178" t="s">
        <v>341</v>
      </c>
      <c r="CG1144" s="178" t="s">
        <v>592</v>
      </c>
      <c r="CH1144" s="179" t="s">
        <v>2835</v>
      </c>
      <c r="CI1144" s="179" t="s">
        <v>2836</v>
      </c>
      <c r="CJ1144" s="179" t="s">
        <v>2525</v>
      </c>
      <c r="CK1144" s="179" t="s">
        <v>2526</v>
      </c>
      <c r="CL1144" s="178" t="s">
        <v>2527</v>
      </c>
      <c r="CM1144" s="170" t="str">
        <f aca="false">F1144</f>
        <v>WS09-377</v>
      </c>
      <c r="CN1144" s="170" t="str">
        <f aca="false">IF(G1144="","",G1144)</f>
        <v/>
      </c>
      <c r="CO1144" s="170" t="str">
        <f aca="false">CONCATENATE(H1144,":",L1144)</f>
        <v>Germany:Baden-Wuerttemberg, Ravensburg, Leutkirch</v>
      </c>
      <c r="CP1144" s="170" t="str">
        <f aca="false">CONCATENATE(IF(Q1144="","",CONCATENATE(Q1144,"-")),IF(P1144="","",CONCATENATE(P1144,"-")),IF(O1144="","",O1144))</f>
        <v>2009</v>
      </c>
      <c r="CQ1144" s="170" t="str">
        <f aca="false">IF(N1144="","",N1144)</f>
        <v>serum</v>
      </c>
      <c r="CR1144" s="170" t="n">
        <f aca="false">C1144</f>
        <v>3</v>
      </c>
      <c r="CS1144" s="229" t="str">
        <f aca="false">D1144</f>
        <v>3e</v>
      </c>
      <c r="CT1144" s="170" t="str">
        <f aca="false">CONCATENATE(CD1144," strain ",CM1144," ",CL1144,", partial cds")</f>
        <v>Hepatitis E virus strain WS09-377 poliprotein gene -5p (ORF1), partial cds</v>
      </c>
    </row>
    <row r="1145" s="146" customFormat="true" ht="11.9" hidden="false" customHeight="true" outlineLevel="0" collapsed="false">
      <c r="A1145" s="154" t="s">
        <v>2839</v>
      </c>
      <c r="B1145" s="147" t="n">
        <v>3</v>
      </c>
      <c r="C1145" s="243" t="n">
        <v>3</v>
      </c>
      <c r="D1145" s="149" t="s">
        <v>1273</v>
      </c>
      <c r="E1145" s="150" t="s">
        <v>2725</v>
      </c>
      <c r="F1145" s="154" t="s">
        <v>2804</v>
      </c>
      <c r="G1145" s="212"/>
      <c r="H1145" s="146" t="s">
        <v>758</v>
      </c>
      <c r="I1145" s="153" t="s">
        <v>759</v>
      </c>
      <c r="J1145" s="146" t="s">
        <v>395</v>
      </c>
      <c r="K1145" s="212"/>
      <c r="L1145" s="212"/>
      <c r="M1145" s="157" t="s">
        <v>348</v>
      </c>
      <c r="N1145" s="213"/>
      <c r="O1145" s="160"/>
      <c r="P1145" s="212"/>
      <c r="Q1145" s="212"/>
      <c r="R1145" s="212"/>
      <c r="S1145" s="212"/>
      <c r="T1145" s="214"/>
      <c r="U1145" s="215"/>
      <c r="V1145" s="209"/>
      <c r="W1145" s="217"/>
      <c r="X1145" s="209"/>
      <c r="Y1145" s="209"/>
      <c r="Z1145" s="209"/>
      <c r="AA1145" s="158" t="s">
        <v>1273</v>
      </c>
      <c r="AB1145" s="217"/>
      <c r="AC1145" s="217"/>
      <c r="AD1145" s="209"/>
      <c r="AE1145" s="209"/>
      <c r="AF1145" s="209"/>
      <c r="AG1145" s="166" t="s">
        <v>2060</v>
      </c>
      <c r="AH1145" s="164" t="n">
        <v>6239</v>
      </c>
      <c r="AI1145" s="164" t="n">
        <v>6542</v>
      </c>
      <c r="AJ1145" s="219" t="n">
        <f aca="false">SeqEnd-SeqBeg+1</f>
        <v>304</v>
      </c>
      <c r="AK1145" s="220" t="n">
        <f aca="false">AND( SeqBeg&lt;=Beg  , End &lt;=SeqEnd )</f>
        <v>0</v>
      </c>
      <c r="AL1145" s="212"/>
      <c r="AM1145" s="212"/>
      <c r="AN1145" s="221"/>
      <c r="AO1145" s="147" t="s">
        <v>103</v>
      </c>
      <c r="AP1145" s="147" t="s">
        <v>103</v>
      </c>
      <c r="AQ1145" s="147" t="s">
        <v>103</v>
      </c>
      <c r="AR1145" s="147" t="s">
        <v>103</v>
      </c>
      <c r="AS1145" s="147" t="s">
        <v>103</v>
      </c>
      <c r="AT1145" s="147" t="s">
        <v>103</v>
      </c>
      <c r="AV1145" s="212"/>
      <c r="AW1145" s="222" t="str">
        <f aca="false">HYPERLINK(CONCATENATE("http://www.ncbi.nlm.nih.gov/nuccore/",BM1145),BM1145)</f>
        <v>EU495229</v>
      </c>
      <c r="AX1145" s="219" t="str">
        <f aca="false">CONCATENATE(D1145,IF(I1145="","",CONCATENATE(".",I1145)),IF(K1145="","",CONCATENATE(".",K1145)),IF(M1145="","",CONCATENATE(".",M1145)),IF(R1145="","",CONCATENATE(".",R1145)),IF(U1145="","","(*)"))</f>
        <v>3e.FRA.hum</v>
      </c>
      <c r="AY1145" s="170" t="str">
        <f aca="false">CONCATENATE(BM1145,".",BN1145)</f>
        <v>EU495229.TLS38</v>
      </c>
      <c r="AZ1145" s="171" t="str">
        <f aca="false">IF(AV1145="",IF(ISNUMBER(FIND(".",A1145)),LEFT(A1145,FIND(".",A1145)-1),A1145),AV1145)</f>
        <v>EU495229</v>
      </c>
      <c r="BA1145" s="171" t="str">
        <f aca="false">IF(ISNUMBER(FIND("-",AZ1145)),LEFT(AZ1145,FIND("-",AZ1145)-1),AZ1145)</f>
        <v>EU495229</v>
      </c>
      <c r="BB1145" s="170" t="str">
        <f aca="false"> MEGAname &amp; "="</f>
        <v>EU495229=</v>
      </c>
      <c r="BC1145" s="170" t="str">
        <f aca="false">Clear &amp; IF(span ,"Span","out")</f>
        <v>EU495229=out</v>
      </c>
      <c r="BD1145" s="170" t="str">
        <f aca="false">Clear &amp; IF(span, IF(B1145=".","Selected",B1145),"out")</f>
        <v>EU495229=out</v>
      </c>
      <c r="BE1145" s="170" t="str">
        <f aca="false">Clear &amp; Strain</f>
        <v>EU495229=TLS38</v>
      </c>
      <c r="BF1145" s="170" t="str">
        <f aca="false">CONCATENATE(A1145,"=",F1145,". ",AX1145,IF(AB1145="","",CONCATENATE(".",AB1145)))</f>
        <v>EU495229=TLS38. 3e.FRA.hum</v>
      </c>
      <c r="BG1145" s="170" t="str">
        <f aca="false">CONCATENATE(A1145,"=",F1145,". ",AX1145)</f>
        <v>EU495229=TLS38. 3e.FRA.hum</v>
      </c>
      <c r="BH1145" s="170" t="str">
        <f aca="false">CONCATENATE(A1145,"=",AX1145)</f>
        <v>EU495229=3e.FRA.hum</v>
      </c>
      <c r="BI1145" s="170" t="str">
        <f aca="false">CONCATENATE(A1145,"=",ComForSubtype,D1145)</f>
        <v>EU495229=3e</v>
      </c>
      <c r="BJ1145" s="170" t="str">
        <f aca="false">CONCATENATE(A1145,"=",E1145)</f>
        <v>EU495229=3feg</v>
      </c>
      <c r="BK1145" s="170" t="str">
        <f aca="false">CONCATENATE(A1145,"=",C1145)</f>
        <v>EU495229=3</v>
      </c>
      <c r="BL1145" s="170" t="str">
        <f aca="false">CONCATENATE(D1145,"=")</f>
        <v>3e=</v>
      </c>
      <c r="BM1145" s="223" t="str">
        <f aca="false">IF(BA1145="XX","",BA1145)</f>
        <v>EU495229</v>
      </c>
      <c r="BN1145" s="224" t="str">
        <f aca="false">CONCATENATE(IF(F1145="","",F1145),IF(G1145="","",CONCATENATE(" / ",G1145)))</f>
        <v>TLS38</v>
      </c>
      <c r="BO1145" s="225" t="str">
        <f aca="false">AX1145</f>
        <v>3e.FRA.hum</v>
      </c>
      <c r="BP1145" s="226" t="str">
        <f aca="false">IF(V1145="","",V1145)</f>
        <v/>
      </c>
      <c r="BQ1145" s="226" t="str">
        <f aca="false">IF(W1145="","",CONCATENATE(W1145,IF(LEFT(AO1145,1)="s","+","")))</f>
        <v/>
      </c>
      <c r="BR1145" s="226" t="str">
        <f aca="false">IF(X1145="","",CONCATENATE(X1145,IF(LEFT(AQ1145,1)="s","+","")))</f>
        <v/>
      </c>
      <c r="BS1145" s="226" t="str">
        <f aca="false">IF(Y1145="","",CONCATENATE(Y1145,IF(LEFT(AR1145,1)="s","+","")))</f>
        <v/>
      </c>
      <c r="BT1145" s="226" t="str">
        <f aca="false">IF(Z1145="","",CONCATENATE(Z1145,IF(LEFT(AS1145,1)="s","+","")))</f>
        <v/>
      </c>
      <c r="BU1145" s="227" t="str">
        <f aca="false">IF(AA1145="","",CONCATENATE(AA1145,IF(LEFT(AT1145,1)="s","+","")))</f>
        <v>3e</v>
      </c>
      <c r="BV1145" s="212"/>
      <c r="BW1145" s="177" t="s">
        <v>2840</v>
      </c>
      <c r="BX1145" s="170" t="str">
        <f aca="false">IF(BW1145&lt;&gt;"",IF(ISNUMBER(FIND("=",BW1145)),LEFT(BW1145,FIND("=",BW1145)-1),BW1145),BW1145)</f>
        <v>EU495229</v>
      </c>
      <c r="BY1145" s="170" t="str">
        <f aca="false">IF(BW1145&lt;&gt;"",IF(ISNUMBER(FIND("=",BW1145)),RIGHT(BW1145,LEN(BW1145)-FIND("=",BW1145)),""),"")</f>
        <v>3e</v>
      </c>
      <c r="BZ1145" s="170" t="str">
        <f aca="false">IF(BX1145&lt;&gt;"",IF(ISNUMBER(FIND(".",BX1145)),LEFT(BX1145,FIND(".",BX1145)-1),BX1145),BX1145)</f>
        <v>EU495229</v>
      </c>
      <c r="CA1145" s="170" t="str">
        <f aca="false">IF(BX1145&lt;&gt;"",IF(ISNUMBER(FIND(".",BX1145)),RIGHT(BX1145,LEN(BX1145)-FIND(".",BX1145)),""),"")</f>
        <v/>
      </c>
      <c r="CB1145" s="212"/>
      <c r="CC1145" s="170" t="str">
        <f aca="false">A1145</f>
        <v>EU495229</v>
      </c>
      <c r="CD1145" s="178" t="s">
        <v>339</v>
      </c>
      <c r="CE1145" s="178" t="s">
        <v>340</v>
      </c>
      <c r="CF1145" s="178" t="s">
        <v>341</v>
      </c>
      <c r="CG1145" s="212"/>
      <c r="CH1145" s="179"/>
      <c r="CI1145" s="179"/>
      <c r="CJ1145" s="179"/>
      <c r="CK1145" s="212"/>
      <c r="CL1145" s="212"/>
      <c r="CM1145" s="170" t="str">
        <f aca="false">F1145</f>
        <v>TLS38</v>
      </c>
      <c r="CN1145" s="170" t="str">
        <f aca="false">IF(G1145="","",G1145)</f>
        <v/>
      </c>
      <c r="CO1145" s="170" t="str">
        <f aca="false">CONCATENATE(H1145,":",L1145)</f>
        <v>France:</v>
      </c>
      <c r="CP1145" s="170" t="str">
        <f aca="false">CONCATENATE(IF(Q1145="","",CONCATENATE(Q1145,"-")),IF(P1145="","",CONCATENATE(P1145,"-")),IF(O1145="","",O1145))</f>
        <v/>
      </c>
      <c r="CQ1145" s="170" t="str">
        <f aca="false">IF(N1145="","",N1145)</f>
        <v/>
      </c>
      <c r="CR1145" s="170" t="n">
        <f aca="false">C1145</f>
        <v>3</v>
      </c>
      <c r="CS1145" s="229" t="str">
        <f aca="false">D1145</f>
        <v>3e</v>
      </c>
      <c r="CT1145" s="170" t="str">
        <f aca="false">CONCATENATE(CD1145," strain ",CM1145," ",CL1145,", partial cds")</f>
        <v>Hepatitis E virus strain TLS38 , partial cds</v>
      </c>
    </row>
    <row r="1146" s="146" customFormat="true" ht="11.9" hidden="false" customHeight="true" outlineLevel="0" collapsed="false">
      <c r="A1146" s="154" t="s">
        <v>2841</v>
      </c>
      <c r="B1146" s="147" t="n">
        <v>3</v>
      </c>
      <c r="C1146" s="243" t="n">
        <v>3</v>
      </c>
      <c r="D1146" s="149" t="s">
        <v>1273</v>
      </c>
      <c r="E1146" s="150" t="s">
        <v>2725</v>
      </c>
      <c r="F1146" s="154" t="s">
        <v>2807</v>
      </c>
      <c r="G1146" s="212"/>
      <c r="H1146" s="146" t="s">
        <v>758</v>
      </c>
      <c r="I1146" s="153" t="s">
        <v>759</v>
      </c>
      <c r="J1146" s="146" t="s">
        <v>395</v>
      </c>
      <c r="K1146" s="212"/>
      <c r="L1146" s="212"/>
      <c r="M1146" s="157" t="s">
        <v>348</v>
      </c>
      <c r="N1146" s="213"/>
      <c r="O1146" s="160"/>
      <c r="P1146" s="212"/>
      <c r="Q1146" s="212"/>
      <c r="R1146" s="212"/>
      <c r="S1146" s="212"/>
      <c r="T1146" s="214"/>
      <c r="U1146" s="215"/>
      <c r="V1146" s="209"/>
      <c r="W1146" s="217"/>
      <c r="X1146" s="209"/>
      <c r="Y1146" s="147"/>
      <c r="Z1146" s="209"/>
      <c r="AA1146" s="158" t="s">
        <v>1273</v>
      </c>
      <c r="AB1146" s="217"/>
      <c r="AC1146" s="217"/>
      <c r="AD1146" s="209"/>
      <c r="AE1146" s="209"/>
      <c r="AF1146" s="209"/>
      <c r="AG1146" s="166" t="s">
        <v>2060</v>
      </c>
      <c r="AH1146" s="164" t="n">
        <v>6239</v>
      </c>
      <c r="AI1146" s="164" t="n">
        <v>6542</v>
      </c>
      <c r="AJ1146" s="219" t="n">
        <f aca="false">SeqEnd-SeqBeg+1</f>
        <v>304</v>
      </c>
      <c r="AK1146" s="220" t="n">
        <f aca="false">AND( SeqBeg&lt;=Beg  , End &lt;=SeqEnd )</f>
        <v>0</v>
      </c>
      <c r="AL1146" s="212"/>
      <c r="AM1146" s="212"/>
      <c r="AN1146" s="221"/>
      <c r="AO1146" s="147" t="s">
        <v>103</v>
      </c>
      <c r="AP1146" s="147" t="s">
        <v>103</v>
      </c>
      <c r="AQ1146" s="147" t="s">
        <v>103</v>
      </c>
      <c r="AR1146" s="147" t="s">
        <v>103</v>
      </c>
      <c r="AS1146" s="147" t="s">
        <v>103</v>
      </c>
      <c r="AT1146" s="147" t="s">
        <v>103</v>
      </c>
      <c r="AV1146" s="212"/>
      <c r="AW1146" s="222" t="str">
        <f aca="false">HYPERLINK(CONCATENATE("http://www.ncbi.nlm.nih.gov/nuccore/",BM1146),BM1146)</f>
        <v>EU495228</v>
      </c>
      <c r="AX1146" s="219" t="str">
        <f aca="false">CONCATENATE(D1146,IF(I1146="","",CONCATENATE(".",I1146)),IF(K1146="","",CONCATENATE(".",K1146)),IF(M1146="","",CONCATENATE(".",M1146)),IF(R1146="","",CONCATENATE(".",R1146)),IF(U1146="","","(*)"))</f>
        <v>3e.FRA.hum</v>
      </c>
      <c r="AY1146" s="170" t="str">
        <f aca="false">CONCATENATE(BM1146,".",BN1146)</f>
        <v>EU495228.TLS42</v>
      </c>
      <c r="AZ1146" s="171" t="str">
        <f aca="false">IF(AV1146="",IF(ISNUMBER(FIND(".",A1146)),LEFT(A1146,FIND(".",A1146)-1),A1146),AV1146)</f>
        <v>EU495228</v>
      </c>
      <c r="BA1146" s="171" t="str">
        <f aca="false">IF(ISNUMBER(FIND("-",AZ1146)),LEFT(AZ1146,FIND("-",AZ1146)-1),AZ1146)</f>
        <v>EU495228</v>
      </c>
      <c r="BB1146" s="170" t="str">
        <f aca="false"> MEGAname &amp; "="</f>
        <v>EU495228=</v>
      </c>
      <c r="BC1146" s="170" t="str">
        <f aca="false">Clear &amp; IF(span ,"Span","out")</f>
        <v>EU495228=out</v>
      </c>
      <c r="BD1146" s="170" t="str">
        <f aca="false">Clear &amp; IF(span, IF(B1146=".","Selected",B1146),"out")</f>
        <v>EU495228=out</v>
      </c>
      <c r="BE1146" s="170" t="str">
        <f aca="false">Clear &amp; Strain</f>
        <v>EU495228=TLS42</v>
      </c>
      <c r="BF1146" s="170" t="str">
        <f aca="false">CONCATENATE(A1146,"=",F1146,". ",AX1146,IF(AB1146="","",CONCATENATE(".",AB1146)))</f>
        <v>EU495228=TLS42. 3e.FRA.hum</v>
      </c>
      <c r="BG1146" s="170" t="str">
        <f aca="false">CONCATENATE(A1146,"=",F1146,". ",AX1146)</f>
        <v>EU495228=TLS42. 3e.FRA.hum</v>
      </c>
      <c r="BH1146" s="170" t="str">
        <f aca="false">CONCATENATE(A1146,"=",AX1146)</f>
        <v>EU495228=3e.FRA.hum</v>
      </c>
      <c r="BI1146" s="170" t="str">
        <f aca="false">CONCATENATE(A1146,"=",ComForSubtype,D1146)</f>
        <v>EU495228=3e</v>
      </c>
      <c r="BJ1146" s="170" t="str">
        <f aca="false">CONCATENATE(A1146,"=",E1146)</f>
        <v>EU495228=3feg</v>
      </c>
      <c r="BK1146" s="170" t="str">
        <f aca="false">CONCATENATE(A1146,"=",C1146)</f>
        <v>EU495228=3</v>
      </c>
      <c r="BL1146" s="170" t="str">
        <f aca="false">CONCATENATE(D1146,"=")</f>
        <v>3e=</v>
      </c>
      <c r="BM1146" s="223" t="str">
        <f aca="false">IF(BA1146="XX","",BA1146)</f>
        <v>EU495228</v>
      </c>
      <c r="BN1146" s="224" t="str">
        <f aca="false">CONCATENATE(IF(F1146="","",F1146),IF(G1146="","",CONCATENATE(" / ",G1146)))</f>
        <v>TLS42</v>
      </c>
      <c r="BO1146" s="225" t="str">
        <f aca="false">AX1146</f>
        <v>3e.FRA.hum</v>
      </c>
      <c r="BP1146" s="226" t="str">
        <f aca="false">IF(V1146="","",V1146)</f>
        <v/>
      </c>
      <c r="BQ1146" s="226" t="str">
        <f aca="false">IF(W1146="","",CONCATENATE(W1146,IF(LEFT(AO1146,1)="s","+","")))</f>
        <v/>
      </c>
      <c r="BR1146" s="226" t="str">
        <f aca="false">IF(X1146="","",CONCATENATE(X1146,IF(LEFT(AQ1146,1)="s","+","")))</f>
        <v/>
      </c>
      <c r="BS1146" s="226" t="str">
        <f aca="false">IF(Y1146="","",CONCATENATE(Y1146,IF(LEFT(AR1146,1)="s","+","")))</f>
        <v/>
      </c>
      <c r="BT1146" s="226" t="str">
        <f aca="false">IF(Z1146="","",CONCATENATE(Z1146,IF(LEFT(AS1146,1)="s","+","")))</f>
        <v/>
      </c>
      <c r="BU1146" s="227" t="str">
        <f aca="false">IF(AA1146="","",CONCATENATE(AA1146,IF(LEFT(AT1146,1)="s","+","")))</f>
        <v>3e</v>
      </c>
      <c r="BV1146" s="212"/>
      <c r="BW1146" s="177" t="s">
        <v>2842</v>
      </c>
      <c r="BX1146" s="170" t="str">
        <f aca="false">IF(BW1146&lt;&gt;"",IF(ISNUMBER(FIND("=",BW1146)),LEFT(BW1146,FIND("=",BW1146)-1),BW1146),BW1146)</f>
        <v>EU495228</v>
      </c>
      <c r="BY1146" s="170" t="str">
        <f aca="false">IF(BW1146&lt;&gt;"",IF(ISNUMBER(FIND("=",BW1146)),RIGHT(BW1146,LEN(BW1146)-FIND("=",BW1146)),""),"")</f>
        <v>3e</v>
      </c>
      <c r="BZ1146" s="170" t="str">
        <f aca="false">IF(BX1146&lt;&gt;"",IF(ISNUMBER(FIND(".",BX1146)),LEFT(BX1146,FIND(".",BX1146)-1),BX1146),BX1146)</f>
        <v>EU495228</v>
      </c>
      <c r="CA1146" s="170" t="str">
        <f aca="false">IF(BX1146&lt;&gt;"",IF(ISNUMBER(FIND(".",BX1146)),RIGHT(BX1146,LEN(BX1146)-FIND(".",BX1146)),""),"")</f>
        <v/>
      </c>
      <c r="CB1146" s="212"/>
      <c r="CC1146" s="170" t="str">
        <f aca="false">A1146</f>
        <v>EU495228</v>
      </c>
      <c r="CD1146" s="178" t="s">
        <v>339</v>
      </c>
      <c r="CE1146" s="178" t="s">
        <v>340</v>
      </c>
      <c r="CF1146" s="178" t="s">
        <v>341</v>
      </c>
      <c r="CG1146" s="212"/>
      <c r="CH1146" s="179"/>
      <c r="CI1146" s="179"/>
      <c r="CJ1146" s="179"/>
      <c r="CK1146" s="212"/>
      <c r="CL1146" s="212"/>
      <c r="CM1146" s="170" t="str">
        <f aca="false">F1146</f>
        <v>TLS42</v>
      </c>
      <c r="CN1146" s="170" t="str">
        <f aca="false">IF(G1146="","",G1146)</f>
        <v/>
      </c>
      <c r="CO1146" s="170" t="str">
        <f aca="false">CONCATENATE(H1146,":",L1146)</f>
        <v>France:</v>
      </c>
      <c r="CP1146" s="170" t="str">
        <f aca="false">CONCATENATE(IF(Q1146="","",CONCATENATE(Q1146,"-")),IF(P1146="","",CONCATENATE(P1146,"-")),IF(O1146="","",O1146))</f>
        <v/>
      </c>
      <c r="CQ1146" s="170" t="str">
        <f aca="false">IF(N1146="","",N1146)</f>
        <v/>
      </c>
      <c r="CR1146" s="170" t="n">
        <f aca="false">C1146</f>
        <v>3</v>
      </c>
      <c r="CS1146" s="229" t="str">
        <f aca="false">D1146</f>
        <v>3e</v>
      </c>
      <c r="CT1146" s="170" t="str">
        <f aca="false">CONCATENATE(CD1146," strain ",CM1146," ",CL1146,", partial cds")</f>
        <v>Hepatitis E virus strain TLS42 , partial cds</v>
      </c>
    </row>
    <row r="1147" customFormat="false" ht="11.9" hidden="false" customHeight="true" outlineLevel="0" collapsed="false">
      <c r="A1147" s="404" t="s">
        <v>2843</v>
      </c>
      <c r="B1147" s="147" t="n">
        <v>3</v>
      </c>
      <c r="C1147" s="148" t="n">
        <v>3</v>
      </c>
      <c r="D1147" s="149" t="s">
        <v>1273</v>
      </c>
      <c r="E1147" s="150" t="s">
        <v>2725</v>
      </c>
      <c r="F1147" s="405" t="s">
        <v>2844</v>
      </c>
      <c r="G1147" s="395"/>
      <c r="H1147" s="361" t="s">
        <v>405</v>
      </c>
      <c r="I1147" s="360" t="s">
        <v>412</v>
      </c>
      <c r="J1147" s="361" t="s">
        <v>395</v>
      </c>
      <c r="K1147" s="396"/>
      <c r="L1147" s="397"/>
      <c r="M1147" s="398" t="s">
        <v>348</v>
      </c>
      <c r="N1147" s="370" t="s">
        <v>740</v>
      </c>
      <c r="O1147" s="371" t="n">
        <v>2009</v>
      </c>
      <c r="P1147" s="371"/>
      <c r="Q1147" s="371"/>
      <c r="R1147" s="371" t="s">
        <v>86</v>
      </c>
      <c r="S1147" s="371"/>
      <c r="T1147" s="372"/>
      <c r="U1147" s="372"/>
      <c r="V1147" s="370"/>
      <c r="W1147" s="373"/>
      <c r="X1147" s="375"/>
      <c r="Y1147" s="209" t="s">
        <v>1273</v>
      </c>
      <c r="Z1147" s="209"/>
      <c r="AA1147" s="216"/>
      <c r="AB1147" s="217"/>
      <c r="AC1147" s="217"/>
      <c r="AD1147" s="209"/>
      <c r="AE1147" s="209" t="n">
        <v>297</v>
      </c>
      <c r="AF1147" s="375"/>
      <c r="AG1147" s="377"/>
      <c r="AH1147" s="164" t="n">
        <v>4503</v>
      </c>
      <c r="AI1147" s="164" t="n">
        <v>4803</v>
      </c>
      <c r="AJ1147" s="219" t="n">
        <f aca="false">SeqEnd-SeqBeg+1</f>
        <v>301</v>
      </c>
      <c r="AK1147" s="220" t="n">
        <f aca="false">AND( SeqBeg&lt;=Beg  , End &lt;=SeqEnd )</f>
        <v>0</v>
      </c>
      <c r="AL1147" s="361"/>
      <c r="AM1147" s="361"/>
      <c r="AN1147" s="378"/>
      <c r="AR1147" s="147" t="s">
        <v>103</v>
      </c>
      <c r="AU1147" s="361"/>
      <c r="AV1147" s="361"/>
      <c r="AW1147" s="379" t="str">
        <f aca="false">HYPERLINK(CONCATENATE("http://www.ncbi.nlm.nih.gov/nuccore/",BM1147),BM1147)</f>
        <v>JQ034520</v>
      </c>
      <c r="AX1147" s="380" t="str">
        <f aca="false">CONCATENATE(D1147,IF(I1147="","",CONCATENATE(".",I1147)),IF(K1147="","",CONCATENATE(".",K1147)),IF(M1147="","",CONCATENATE(".",M1147)),IF(R1147="","",CONCATENATE(".",R1147)),IF(U1147="","","(*)"))</f>
        <v>3e.DEU.hum.UBMC</v>
      </c>
      <c r="AY1147" s="381" t="str">
        <f aca="false">CONCATENATE(BM1147,".",BN1147)</f>
        <v>JQ034520.HSD24</v>
      </c>
      <c r="AZ1147" s="382" t="str">
        <f aca="false">IF(AV1147="",IF(ISNUMBER(FIND(".",A1147)),LEFT(A1147,FIND(".",A1147)-1),A1147),AV1147)</f>
        <v>JQ034520</v>
      </c>
      <c r="BA1147" s="382" t="str">
        <f aca="false">IF(ISNUMBER(FIND("-",AZ1147)),LEFT(AZ1147,FIND("-",AZ1147)-1),AZ1147)</f>
        <v>JQ034520</v>
      </c>
      <c r="BB1147" s="170" t="str">
        <f aca="false"> MEGAname &amp; "="</f>
        <v>JQ034520=</v>
      </c>
      <c r="BC1147" s="170" t="str">
        <f aca="false">Clear &amp; IF(span ,"Span","out")</f>
        <v>JQ034520=out</v>
      </c>
      <c r="BD1147" s="170" t="str">
        <f aca="false">Clear &amp; IF(span, IF(B1147=".","Selected",B1147),"out")</f>
        <v>JQ034520=out</v>
      </c>
      <c r="BE1147" s="170" t="str">
        <f aca="false">Clear &amp; Strain</f>
        <v>JQ034520=HSD24</v>
      </c>
      <c r="BF1147" s="381" t="str">
        <f aca="false">CONCATENATE(A1147,"=",F1147,". ",AX1147,IF(AB1147="","",CONCATENATE(".",AB1147)))</f>
        <v>JQ034520=HSD24. 3e.DEU.hum.UBMC</v>
      </c>
      <c r="BG1147" s="381" t="str">
        <f aca="false">CONCATENATE(A1147,"=",F1147,". ",AX1147)</f>
        <v>JQ034520=HSD24. 3e.DEU.hum.UBMC</v>
      </c>
      <c r="BH1147" s="381" t="str">
        <f aca="false">CONCATENATE(A1147,"=",AX1147)</f>
        <v>JQ034520=3e.DEU.hum.UBMC</v>
      </c>
      <c r="BI1147" s="381" t="str">
        <f aca="false">CONCATENATE(A1147,"=",ComForSubtype,D1147)</f>
        <v>JQ034520=3e</v>
      </c>
      <c r="BJ1147" s="381" t="str">
        <f aca="false">CONCATENATE(A1147,"=",E1147)</f>
        <v>JQ034520=3feg</v>
      </c>
      <c r="BK1147" s="381" t="str">
        <f aca="false">CONCATENATE(A1147,"=",C1147)</f>
        <v>JQ034520=3</v>
      </c>
      <c r="BL1147" s="381" t="str">
        <f aca="false">CONCATENATE(D1147,"=")</f>
        <v>3e=</v>
      </c>
      <c r="BM1147" s="383" t="str">
        <f aca="false">IF(BA1147="XX","",BA1147)</f>
        <v>JQ034520</v>
      </c>
      <c r="BN1147" s="384" t="str">
        <f aca="false">CONCATENATE(IF(F1147="","",F1147),IF(G1147="","",CONCATENATE(" / ",G1147)))</f>
        <v>HSD24</v>
      </c>
      <c r="BO1147" s="385" t="str">
        <f aca="false">AX1147</f>
        <v>3e.DEU.hum.UBMC</v>
      </c>
      <c r="BP1147" s="386" t="str">
        <f aca="false">IF(V1147="","",V1147)</f>
        <v/>
      </c>
      <c r="BQ1147" s="386" t="str">
        <f aca="false">IF(W1147="","",CONCATENATE(W1147,IF(LEFT(AO1147,1)="s","+","")))</f>
        <v/>
      </c>
      <c r="BR1147" s="386" t="str">
        <f aca="false">IF(X1147="","",CONCATENATE(X1147,IF(LEFT(AQ1147,1)="s","+","")))</f>
        <v/>
      </c>
      <c r="BS1147" s="386" t="str">
        <f aca="false">IF(Y1147="","",CONCATENATE(Y1147,IF(LEFT(AR1147,1)="s","+","")))</f>
        <v>3e</v>
      </c>
      <c r="BT1147" s="386" t="str">
        <f aca="false">IF(Z1147="","",CONCATENATE(Z1147,IF(LEFT(AS1147,1)="s","+","")))</f>
        <v/>
      </c>
      <c r="BU1147" s="387" t="str">
        <f aca="false">IF(AA1147="","",CONCATENATE(AA1147,IF(LEFT(AT1147,1)="s","+","")))</f>
        <v/>
      </c>
      <c r="BV1147" s="388"/>
      <c r="BW1147" s="388" t="s">
        <v>338</v>
      </c>
      <c r="BX1147" s="381" t="str">
        <f aca="false">IF(BW1147&lt;&gt;"",IF(ISNUMBER(FIND("=",BW1147)),LEFT(BW1147,FIND("=",BW1147)-1),BW1147),BW1147)</f>
        <v>xx</v>
      </c>
      <c r="BY1147" s="381" t="str">
        <f aca="false">IF(BW1147&lt;&gt;"",IF(ISNUMBER(FIND("=",BW1147)),RIGHT(BW1147,LEN(BW1147)-FIND("=",BW1147)),""),"")</f>
        <v>Non_select</v>
      </c>
      <c r="BZ1147" s="381" t="str">
        <f aca="false">IF(BX1147&lt;&gt;"",IF(ISNUMBER(FIND(".",BX1147)),LEFT(BX1147,FIND(".",BX1147)-1),BX1147),BX1147)</f>
        <v>xx</v>
      </c>
      <c r="CA1147" s="381" t="str">
        <f aca="false">IF(BX1147&lt;&gt;"",IF(ISNUMBER(FIND(".",BX1147)),RIGHT(BX1147,LEN(BX1147)-FIND(".",BX1147)),""),"")</f>
        <v/>
      </c>
      <c r="CB1147" s="388"/>
      <c r="CC1147" s="381" t="str">
        <f aca="false">A1147</f>
        <v>JQ034520</v>
      </c>
      <c r="CD1147" s="389" t="s">
        <v>339</v>
      </c>
      <c r="CE1147" s="389" t="s">
        <v>340</v>
      </c>
      <c r="CF1147" s="389" t="s">
        <v>341</v>
      </c>
      <c r="CG1147" s="389"/>
      <c r="CH1147" s="389"/>
      <c r="CI1147" s="389"/>
      <c r="CJ1147" s="389"/>
      <c r="CK1147" s="389"/>
      <c r="CL1147" s="389"/>
      <c r="CM1147" s="381"/>
      <c r="CN1147" s="381"/>
      <c r="CO1147" s="381"/>
      <c r="CP1147" s="381"/>
      <c r="CQ1147" s="381"/>
      <c r="CR1147" s="381" t="n">
        <f aca="false">C1147</f>
        <v>3</v>
      </c>
      <c r="CS1147" s="392" t="str">
        <f aca="false">D1147</f>
        <v>3e</v>
      </c>
      <c r="CT1147" s="170" t="str">
        <f aca="false">CONCATENATE(CD1147," strain ",CM1147," ",CL1147,", partial cds")</f>
        <v>Hepatitis E virus strain  , partial cds</v>
      </c>
    </row>
    <row r="1148" customFormat="false" ht="11.9" hidden="false" customHeight="true" outlineLevel="0" collapsed="false">
      <c r="A1148" s="208" t="s">
        <v>2845</v>
      </c>
      <c r="B1148" s="147" t="n">
        <v>3</v>
      </c>
      <c r="C1148" s="148" t="n">
        <v>3</v>
      </c>
      <c r="D1148" s="149" t="s">
        <v>1273</v>
      </c>
      <c r="E1148" s="150" t="s">
        <v>2725</v>
      </c>
      <c r="F1148" s="210" t="s">
        <v>2846</v>
      </c>
      <c r="G1148" s="212"/>
      <c r="H1148" s="146" t="s">
        <v>405</v>
      </c>
      <c r="I1148" s="153" t="s">
        <v>412</v>
      </c>
      <c r="J1148" s="146" t="s">
        <v>395</v>
      </c>
      <c r="K1148" s="212"/>
      <c r="L1148" s="212"/>
      <c r="M1148" s="157" t="s">
        <v>348</v>
      </c>
      <c r="N1148" s="158" t="s">
        <v>740</v>
      </c>
      <c r="O1148" s="159" t="n">
        <v>2009</v>
      </c>
      <c r="P1148" s="212"/>
      <c r="Q1148" s="212"/>
      <c r="R1148" s="159" t="s">
        <v>86</v>
      </c>
      <c r="S1148" s="159"/>
      <c r="T1148" s="214"/>
      <c r="U1148" s="215"/>
      <c r="V1148" s="209"/>
      <c r="W1148" s="217"/>
      <c r="X1148" s="209"/>
      <c r="Y1148" s="209" t="s">
        <v>1273</v>
      </c>
      <c r="Z1148" s="209"/>
      <c r="AA1148" s="216"/>
      <c r="AB1148" s="217"/>
      <c r="AC1148" s="217"/>
      <c r="AD1148" s="209"/>
      <c r="AE1148" s="209" t="n">
        <v>297</v>
      </c>
      <c r="AF1148" s="209"/>
      <c r="AG1148" s="218"/>
      <c r="AH1148" s="164" t="n">
        <v>4503</v>
      </c>
      <c r="AI1148" s="164" t="n">
        <v>4803</v>
      </c>
      <c r="AJ1148" s="219" t="n">
        <f aca="false">SeqEnd-SeqBeg+1</f>
        <v>301</v>
      </c>
      <c r="AK1148" s="220" t="n">
        <f aca="false">AND( SeqBeg&lt;=Beg  , End &lt;=SeqEnd )</f>
        <v>0</v>
      </c>
      <c r="AL1148" s="212"/>
      <c r="AM1148" s="212"/>
      <c r="AN1148" s="221"/>
      <c r="AR1148" s="147" t="s">
        <v>103</v>
      </c>
      <c r="AU1148" s="146"/>
      <c r="AV1148" s="212"/>
      <c r="AW1148" s="222" t="str">
        <f aca="false">HYPERLINK(CONCATENATE("http://www.ncbi.nlm.nih.gov/nuccore/",BM1148),BM1148)</f>
        <v>JQ034517</v>
      </c>
      <c r="AX1148" s="219" t="str">
        <f aca="false">CONCATENATE(D1148,IF(I1148="","",CONCATENATE(".",I1148)),IF(K1148="","",CONCATENATE(".",K1148)),IF(M1148="","",CONCATENATE(".",M1148)),IF(R1148="","",CONCATENATE(".",R1148)),IF(U1148="","","(*)"))</f>
        <v>3e.DEU.hum.UBMC</v>
      </c>
      <c r="AY1148" s="170" t="str">
        <f aca="false">CONCATENATE(BM1148,".",BN1148)</f>
        <v>JQ034517.HSD35</v>
      </c>
      <c r="AZ1148" s="171" t="str">
        <f aca="false">IF(AV1148="",IF(ISNUMBER(FIND(".",A1148)),LEFT(A1148,FIND(".",A1148)-1),A1148),AV1148)</f>
        <v>JQ034517</v>
      </c>
      <c r="BA1148" s="171" t="str">
        <f aca="false">IF(ISNUMBER(FIND("-",AZ1148)),LEFT(AZ1148,FIND("-",AZ1148)-1),AZ1148)</f>
        <v>JQ034517</v>
      </c>
      <c r="BB1148" s="170" t="str">
        <f aca="false"> MEGAname &amp; "="</f>
        <v>JQ034517=</v>
      </c>
      <c r="BC1148" s="170" t="str">
        <f aca="false">Clear &amp; IF(span ,"Span","out")</f>
        <v>JQ034517=out</v>
      </c>
      <c r="BD1148" s="170" t="str">
        <f aca="false">Clear &amp; IF(span, IF(B1148=".","Selected",B1148),"out")</f>
        <v>JQ034517=out</v>
      </c>
      <c r="BE1148" s="170" t="str">
        <f aca="false">Clear &amp; Strain</f>
        <v>JQ034517=HSD35</v>
      </c>
      <c r="BF1148" s="170" t="str">
        <f aca="false">CONCATENATE(A1148,"=",F1148,". ",AX1148,IF(AB1148="","",CONCATENATE(".",AB1148)))</f>
        <v>JQ034517=HSD35. 3e.DEU.hum.UBMC</v>
      </c>
      <c r="BG1148" s="170" t="str">
        <f aca="false">CONCATENATE(A1148,"=",F1148,". ",AX1148)</f>
        <v>JQ034517=HSD35. 3e.DEU.hum.UBMC</v>
      </c>
      <c r="BH1148" s="170" t="str">
        <f aca="false">CONCATENATE(A1148,"=",AX1148)</f>
        <v>JQ034517=3e.DEU.hum.UBMC</v>
      </c>
      <c r="BI1148" s="170" t="str">
        <f aca="false">CONCATENATE(A1148,"=",ComForSubtype,D1148)</f>
        <v>JQ034517=3e</v>
      </c>
      <c r="BJ1148" s="170" t="str">
        <f aca="false">CONCATENATE(A1148,"=",E1148)</f>
        <v>JQ034517=3feg</v>
      </c>
      <c r="BK1148" s="170" t="str">
        <f aca="false">CONCATENATE(A1148,"=",C1148)</f>
        <v>JQ034517=3</v>
      </c>
      <c r="BL1148" s="170" t="str">
        <f aca="false">CONCATENATE(D1148,"=")</f>
        <v>3e=</v>
      </c>
      <c r="BM1148" s="223" t="str">
        <f aca="false">IF(BA1148="XX","",BA1148)</f>
        <v>JQ034517</v>
      </c>
      <c r="BN1148" s="224" t="str">
        <f aca="false">CONCATENATE(IF(F1148="","",F1148),IF(G1148="","",CONCATENATE(" / ",G1148)))</f>
        <v>HSD35</v>
      </c>
      <c r="BO1148" s="225" t="str">
        <f aca="false">AX1148</f>
        <v>3e.DEU.hum.UBMC</v>
      </c>
      <c r="BP1148" s="226" t="str">
        <f aca="false">IF(V1148="","",V1148)</f>
        <v/>
      </c>
      <c r="BQ1148" s="226" t="str">
        <f aca="false">IF(W1148="","",CONCATENATE(W1148,IF(LEFT(AO1148,1)="s","+","")))</f>
        <v/>
      </c>
      <c r="BR1148" s="226" t="str">
        <f aca="false">IF(X1148="","",CONCATENATE(X1148,IF(LEFT(AQ1148,1)="s","+","")))</f>
        <v/>
      </c>
      <c r="BS1148" s="226" t="str">
        <f aca="false">IF(Y1148="","",CONCATENATE(Y1148,IF(LEFT(AR1148,1)="s","+","")))</f>
        <v>3e</v>
      </c>
      <c r="BT1148" s="226" t="str">
        <f aca="false">IF(Z1148="","",CONCATENATE(Z1148,IF(LEFT(AS1148,1)="s","+","")))</f>
        <v/>
      </c>
      <c r="BU1148" s="227" t="str">
        <f aca="false">IF(AA1148="","",CONCATENATE(AA1148,IF(LEFT(AT1148,1)="s","+","")))</f>
        <v/>
      </c>
      <c r="BV1148" s="212"/>
      <c r="BW1148" s="177" t="s">
        <v>338</v>
      </c>
      <c r="BX1148" s="170" t="str">
        <f aca="false">IF(BW1148&lt;&gt;"",IF(ISNUMBER(FIND("=",BW1148)),LEFT(BW1148,FIND("=",BW1148)-1),BW1148),BW1148)</f>
        <v>xx</v>
      </c>
      <c r="BY1148" s="170" t="str">
        <f aca="false">IF(BW1148&lt;&gt;"",IF(ISNUMBER(FIND("=",BW1148)),RIGHT(BW1148,LEN(BW1148)-FIND("=",BW1148)),""),"")</f>
        <v>Non_select</v>
      </c>
      <c r="BZ1148" s="170" t="str">
        <f aca="false">IF(BX1148&lt;&gt;"",IF(ISNUMBER(FIND(".",BX1148)),LEFT(BX1148,FIND(".",BX1148)-1),BX1148),BX1148)</f>
        <v>xx</v>
      </c>
      <c r="CA1148" s="170" t="str">
        <f aca="false">IF(BX1148&lt;&gt;"",IF(ISNUMBER(FIND(".",BX1148)),RIGHT(BX1148,LEN(BX1148)-FIND(".",BX1148)),""),"")</f>
        <v/>
      </c>
      <c r="CB1148" s="212"/>
      <c r="CC1148" s="170" t="str">
        <f aca="false">A1148</f>
        <v>JQ034517</v>
      </c>
      <c r="CD1148" s="178" t="s">
        <v>339</v>
      </c>
      <c r="CE1148" s="178" t="s">
        <v>340</v>
      </c>
      <c r="CF1148" s="178" t="s">
        <v>341</v>
      </c>
      <c r="CG1148" s="212"/>
      <c r="CH1148" s="212"/>
      <c r="CI1148" s="212"/>
      <c r="CJ1148" s="212"/>
      <c r="CK1148" s="178"/>
      <c r="CL1148" s="212"/>
      <c r="CM1148" s="212"/>
      <c r="CN1148" s="212"/>
      <c r="CO1148" s="212"/>
      <c r="CP1148" s="212"/>
      <c r="CQ1148" s="212"/>
      <c r="CR1148" s="228" t="n">
        <f aca="false">C1148</f>
        <v>3</v>
      </c>
      <c r="CS1148" s="229" t="str">
        <f aca="false">D1148</f>
        <v>3e</v>
      </c>
      <c r="CT1148" s="170" t="str">
        <f aca="false">CONCATENATE(CD1148," strain ",CM1148," ",CL1148,", partial cds")</f>
        <v>Hepatitis E virus strain  , partial cds</v>
      </c>
    </row>
    <row r="1149" customFormat="false" ht="11.9" hidden="false" customHeight="true" outlineLevel="0" collapsed="false">
      <c r="A1149" s="208" t="s">
        <v>2847</v>
      </c>
      <c r="B1149" s="147" t="n">
        <v>3</v>
      </c>
      <c r="C1149" s="148" t="n">
        <v>3</v>
      </c>
      <c r="D1149" s="149" t="s">
        <v>1273</v>
      </c>
      <c r="E1149" s="150" t="s">
        <v>2725</v>
      </c>
      <c r="F1149" s="210" t="s">
        <v>2848</v>
      </c>
      <c r="G1149" s="212"/>
      <c r="H1149" s="146" t="s">
        <v>405</v>
      </c>
      <c r="I1149" s="153" t="s">
        <v>412</v>
      </c>
      <c r="J1149" s="146" t="s">
        <v>395</v>
      </c>
      <c r="K1149" s="212"/>
      <c r="L1149" s="212"/>
      <c r="M1149" s="157" t="s">
        <v>348</v>
      </c>
      <c r="N1149" s="158" t="s">
        <v>740</v>
      </c>
      <c r="O1149" s="159" t="n">
        <v>2009</v>
      </c>
      <c r="P1149" s="212"/>
      <c r="Q1149" s="212"/>
      <c r="R1149" s="159" t="s">
        <v>86</v>
      </c>
      <c r="S1149" s="159"/>
      <c r="T1149" s="214"/>
      <c r="U1149" s="215"/>
      <c r="V1149" s="209"/>
      <c r="W1149" s="217"/>
      <c r="X1149" s="209"/>
      <c r="Y1149" s="209" t="s">
        <v>1273</v>
      </c>
      <c r="Z1149" s="209"/>
      <c r="AA1149" s="216"/>
      <c r="AB1149" s="217"/>
      <c r="AC1149" s="217"/>
      <c r="AD1149" s="209"/>
      <c r="AE1149" s="209" t="n">
        <v>297</v>
      </c>
      <c r="AF1149" s="209"/>
      <c r="AG1149" s="218"/>
      <c r="AH1149" s="164" t="n">
        <v>4503</v>
      </c>
      <c r="AI1149" s="164" t="n">
        <v>4803</v>
      </c>
      <c r="AJ1149" s="219" t="n">
        <f aca="false">SeqEnd-SeqBeg+1</f>
        <v>301</v>
      </c>
      <c r="AK1149" s="220" t="n">
        <f aca="false">AND( SeqBeg&lt;=Beg  , End &lt;=SeqEnd )</f>
        <v>0</v>
      </c>
      <c r="AL1149" s="212"/>
      <c r="AM1149" s="212"/>
      <c r="AN1149" s="221"/>
      <c r="AR1149" s="147" t="s">
        <v>103</v>
      </c>
      <c r="AU1149" s="146"/>
      <c r="AV1149" s="212"/>
      <c r="AW1149" s="222" t="str">
        <f aca="false">HYPERLINK(CONCATENATE("http://www.ncbi.nlm.nih.gov/nuccore/",BM1149),BM1149)</f>
        <v>JQ034518</v>
      </c>
      <c r="AX1149" s="219" t="str">
        <f aca="false">CONCATENATE(D1149,IF(I1149="","",CONCATENATE(".",I1149)),IF(K1149="","",CONCATENATE(".",K1149)),IF(M1149="","",CONCATENATE(".",M1149)),IF(R1149="","",CONCATENATE(".",R1149)),IF(U1149="","","(*)"))</f>
        <v>3e.DEU.hum.UBMC</v>
      </c>
      <c r="AY1149" s="170" t="str">
        <f aca="false">CONCATENATE(BM1149,".",BN1149)</f>
        <v>JQ034518.HSD50</v>
      </c>
      <c r="AZ1149" s="171" t="str">
        <f aca="false">IF(AV1149="",IF(ISNUMBER(FIND(".",A1149)),LEFT(A1149,FIND(".",A1149)-1),A1149),AV1149)</f>
        <v>JQ034518</v>
      </c>
      <c r="BA1149" s="171" t="str">
        <f aca="false">IF(ISNUMBER(FIND("-",AZ1149)),LEFT(AZ1149,FIND("-",AZ1149)-1),AZ1149)</f>
        <v>JQ034518</v>
      </c>
      <c r="BB1149" s="170" t="str">
        <f aca="false"> MEGAname &amp; "="</f>
        <v>JQ034518=</v>
      </c>
      <c r="BC1149" s="170" t="str">
        <f aca="false">Clear &amp; IF(span ,"Span","out")</f>
        <v>JQ034518=out</v>
      </c>
      <c r="BD1149" s="170" t="str">
        <f aca="false">Clear &amp; IF(span, IF(B1149=".","Selected",B1149),"out")</f>
        <v>JQ034518=out</v>
      </c>
      <c r="BE1149" s="170" t="str">
        <f aca="false">Clear &amp; Strain</f>
        <v>JQ034518=HSD50</v>
      </c>
      <c r="BF1149" s="170" t="str">
        <f aca="false">CONCATENATE(A1149,"=",F1149,". ",AX1149,IF(AB1149="","",CONCATENATE(".",AB1149)))</f>
        <v>JQ034518=HSD50. 3e.DEU.hum.UBMC</v>
      </c>
      <c r="BG1149" s="170" t="str">
        <f aca="false">CONCATENATE(A1149,"=",F1149,". ",AX1149)</f>
        <v>JQ034518=HSD50. 3e.DEU.hum.UBMC</v>
      </c>
      <c r="BH1149" s="170" t="str">
        <f aca="false">CONCATENATE(A1149,"=",AX1149)</f>
        <v>JQ034518=3e.DEU.hum.UBMC</v>
      </c>
      <c r="BI1149" s="170" t="str">
        <f aca="false">CONCATENATE(A1149,"=",ComForSubtype,D1149)</f>
        <v>JQ034518=3e</v>
      </c>
      <c r="BJ1149" s="170" t="str">
        <f aca="false">CONCATENATE(A1149,"=",E1149)</f>
        <v>JQ034518=3feg</v>
      </c>
      <c r="BK1149" s="170" t="str">
        <f aca="false">CONCATENATE(A1149,"=",C1149)</f>
        <v>JQ034518=3</v>
      </c>
      <c r="BL1149" s="170" t="str">
        <f aca="false">CONCATENATE(D1149,"=")</f>
        <v>3e=</v>
      </c>
      <c r="BM1149" s="223" t="str">
        <f aca="false">IF(BA1149="XX","",BA1149)</f>
        <v>JQ034518</v>
      </c>
      <c r="BN1149" s="224" t="str">
        <f aca="false">CONCATENATE(IF(F1149="","",F1149),IF(G1149="","",CONCATENATE(" / ",G1149)))</f>
        <v>HSD50</v>
      </c>
      <c r="BO1149" s="225" t="str">
        <f aca="false">AX1149</f>
        <v>3e.DEU.hum.UBMC</v>
      </c>
      <c r="BP1149" s="226" t="str">
        <f aca="false">IF(V1149="","",V1149)</f>
        <v/>
      </c>
      <c r="BQ1149" s="226" t="str">
        <f aca="false">IF(W1149="","",CONCATENATE(W1149,IF(LEFT(AO1149,1)="s","+","")))</f>
        <v/>
      </c>
      <c r="BR1149" s="226" t="str">
        <f aca="false">IF(X1149="","",CONCATENATE(X1149,IF(LEFT(AQ1149,1)="s","+","")))</f>
        <v/>
      </c>
      <c r="BS1149" s="226" t="str">
        <f aca="false">IF(Y1149="","",CONCATENATE(Y1149,IF(LEFT(AR1149,1)="s","+","")))</f>
        <v>3e</v>
      </c>
      <c r="BT1149" s="226" t="str">
        <f aca="false">IF(Z1149="","",CONCATENATE(Z1149,IF(LEFT(AS1149,1)="s","+","")))</f>
        <v/>
      </c>
      <c r="BU1149" s="227" t="str">
        <f aca="false">IF(AA1149="","",CONCATENATE(AA1149,IF(LEFT(AT1149,1)="s","+","")))</f>
        <v/>
      </c>
      <c r="BV1149" s="212"/>
      <c r="BW1149" s="177" t="s">
        <v>338</v>
      </c>
      <c r="BX1149" s="170" t="str">
        <f aca="false">IF(BW1149&lt;&gt;"",IF(ISNUMBER(FIND("=",BW1149)),LEFT(BW1149,FIND("=",BW1149)-1),BW1149),BW1149)</f>
        <v>xx</v>
      </c>
      <c r="BY1149" s="170" t="str">
        <f aca="false">IF(BW1149&lt;&gt;"",IF(ISNUMBER(FIND("=",BW1149)),RIGHT(BW1149,LEN(BW1149)-FIND("=",BW1149)),""),"")</f>
        <v>Non_select</v>
      </c>
      <c r="BZ1149" s="170" t="str">
        <f aca="false">IF(BX1149&lt;&gt;"",IF(ISNUMBER(FIND(".",BX1149)),LEFT(BX1149,FIND(".",BX1149)-1),BX1149),BX1149)</f>
        <v>xx</v>
      </c>
      <c r="CA1149" s="170" t="str">
        <f aca="false">IF(BX1149&lt;&gt;"",IF(ISNUMBER(FIND(".",BX1149)),RIGHT(BX1149,LEN(BX1149)-FIND(".",BX1149)),""),"")</f>
        <v/>
      </c>
      <c r="CB1149" s="212"/>
      <c r="CC1149" s="170" t="str">
        <f aca="false">A1149</f>
        <v>JQ034518</v>
      </c>
      <c r="CD1149" s="178" t="s">
        <v>339</v>
      </c>
      <c r="CE1149" s="178" t="s">
        <v>340</v>
      </c>
      <c r="CF1149" s="178" t="s">
        <v>341</v>
      </c>
      <c r="CG1149" s="212"/>
      <c r="CH1149" s="212"/>
      <c r="CI1149" s="212"/>
      <c r="CJ1149" s="212"/>
      <c r="CK1149" s="178"/>
      <c r="CL1149" s="212"/>
      <c r="CM1149" s="212"/>
      <c r="CN1149" s="212"/>
      <c r="CO1149" s="212"/>
      <c r="CP1149" s="212"/>
      <c r="CQ1149" s="212"/>
      <c r="CR1149" s="228" t="n">
        <f aca="false">C1149</f>
        <v>3</v>
      </c>
      <c r="CS1149" s="229" t="str">
        <f aca="false">D1149</f>
        <v>3e</v>
      </c>
      <c r="CT1149" s="170" t="str">
        <f aca="false">CONCATENATE(CD1149," strain ",CM1149," ",CL1149,", partial cds")</f>
        <v>Hepatitis E virus strain  , partial cds</v>
      </c>
    </row>
    <row r="1150" s="146" customFormat="true" ht="11.9" hidden="true" customHeight="true" outlineLevel="0" collapsed="false">
      <c r="A1150" s="154" t="s">
        <v>2849</v>
      </c>
      <c r="B1150" s="147" t="s">
        <v>2048</v>
      </c>
      <c r="C1150" s="243" t="n">
        <v>3</v>
      </c>
      <c r="D1150" s="149" t="s">
        <v>1273</v>
      </c>
      <c r="E1150" s="150" t="s">
        <v>2725</v>
      </c>
      <c r="F1150" s="154" t="s">
        <v>2793</v>
      </c>
      <c r="G1150" s="212"/>
      <c r="H1150" s="146" t="s">
        <v>405</v>
      </c>
      <c r="I1150" s="153" t="s">
        <v>412</v>
      </c>
      <c r="J1150" s="146" t="s">
        <v>395</v>
      </c>
      <c r="K1150" s="155" t="s">
        <v>2794</v>
      </c>
      <c r="L1150" s="231" t="s">
        <v>2795</v>
      </c>
      <c r="M1150" s="157" t="s">
        <v>380</v>
      </c>
      <c r="N1150" s="158" t="s">
        <v>400</v>
      </c>
      <c r="O1150" s="160" t="n">
        <v>2009</v>
      </c>
      <c r="P1150" s="212"/>
      <c r="Q1150" s="212"/>
      <c r="R1150" s="146" t="s">
        <v>78</v>
      </c>
      <c r="T1150" s="215"/>
      <c r="U1150" s="215"/>
      <c r="V1150" s="209"/>
      <c r="W1150" s="217"/>
      <c r="X1150" s="209"/>
      <c r="Y1150" s="150" t="s">
        <v>1273</v>
      </c>
      <c r="Z1150" s="147"/>
      <c r="AA1150" s="216"/>
      <c r="AB1150" s="217"/>
      <c r="AC1150" s="217"/>
      <c r="AD1150" s="209"/>
      <c r="AE1150" s="164" t="s">
        <v>354</v>
      </c>
      <c r="AF1150" s="209"/>
      <c r="AG1150" s="218"/>
      <c r="AH1150" s="164" t="n">
        <v>4506</v>
      </c>
      <c r="AI1150" s="164" t="n">
        <v>4803</v>
      </c>
      <c r="AJ1150" s="219" t="n">
        <f aca="false">SeqEnd-SeqBeg+1</f>
        <v>298</v>
      </c>
      <c r="AK1150" s="220" t="n">
        <f aca="false">AND( SeqBeg&lt;=Beg  , End &lt;=SeqEnd )</f>
        <v>0</v>
      </c>
      <c r="AL1150" s="212"/>
      <c r="AM1150" s="212"/>
      <c r="AN1150" s="221" t="s">
        <v>382</v>
      </c>
      <c r="AO1150" s="147" t="s">
        <v>103</v>
      </c>
      <c r="AP1150" s="147" t="s">
        <v>103</v>
      </c>
      <c r="AQ1150" s="147" t="s">
        <v>103</v>
      </c>
      <c r="AR1150" s="147" t="s">
        <v>419</v>
      </c>
      <c r="AS1150" s="147" t="s">
        <v>103</v>
      </c>
      <c r="AT1150" s="147" t="s">
        <v>103</v>
      </c>
      <c r="AV1150" s="212"/>
      <c r="AW1150" s="222" t="str">
        <f aca="false">HYPERLINK(CONCATENATE("http://www.ncbi.nlm.nih.gov/nuccore/",BM1150),BM1150)</f>
        <v>JQ807517</v>
      </c>
      <c r="AX1150" s="219" t="str">
        <f aca="false">CONCATENATE(D1150,IF(I1150="","",CONCATENATE(".",I1150)),IF(K1150="","",CONCATENATE(".",K1150)),IF(M1150="","",CONCATENATE(".",M1150)),IF(R1150="","",CONCATENATE(".",R1150)),IF(U1150="","","(*)"))</f>
        <v>3e.DEU.BW,RV.wb.FLI</v>
      </c>
      <c r="AY1150" s="170" t="str">
        <f aca="false">CONCATENATE(BM1150,".",BN1150)</f>
        <v>JQ807517.WS09-377</v>
      </c>
      <c r="AZ1150" s="171" t="str">
        <f aca="false">IF(AV1150="",IF(ISNUMBER(FIND(".",A1150)),LEFT(A1150,FIND(".",A1150)-1),A1150),AV1150)</f>
        <v>JQ807517</v>
      </c>
      <c r="BA1150" s="171" t="str">
        <f aca="false">IF(ISNUMBER(FIND("-",AZ1150)),LEFT(AZ1150,FIND("-",AZ1150)-1),AZ1150)</f>
        <v>JQ807517</v>
      </c>
      <c r="BB1150" s="170" t="str">
        <f aca="false"> MEGAname &amp; "="</f>
        <v>JQ807517=</v>
      </c>
      <c r="BC1150" s="170" t="str">
        <f aca="false">Clear &amp; IF(span ,"Span","out")</f>
        <v>JQ807517=out</v>
      </c>
      <c r="BD1150" s="170" t="str">
        <f aca="false">Clear &amp; IF(span, IF(B1150=".","Selected",B1150),"out")</f>
        <v>JQ807517=out</v>
      </c>
      <c r="BE1150" s="170" t="str">
        <f aca="false">Clear &amp; Strain</f>
        <v>JQ807517=WS09-377</v>
      </c>
      <c r="BF1150" s="170" t="str">
        <f aca="false">CONCATENATE(A1150,"=",F1150,". ",AX1150,IF(AB1150="","",CONCATENATE(".",AB1150)))</f>
        <v>JQ807517=WS09-377. 3e.DEU.BW,RV.wb.FLI</v>
      </c>
      <c r="BG1150" s="170" t="str">
        <f aca="false">CONCATENATE(A1150,"=",F1150,". ",AX1150)</f>
        <v>JQ807517=WS09-377. 3e.DEU.BW,RV.wb.FLI</v>
      </c>
      <c r="BH1150" s="170" t="str">
        <f aca="false">CONCATENATE(A1150,"=",AX1150)</f>
        <v>JQ807517=3e.DEU.BW,RV.wb.FLI</v>
      </c>
      <c r="BI1150" s="170" t="str">
        <f aca="false">CONCATENATE(A1150,"=",ComForSubtype,D1150)</f>
        <v>JQ807517=3e</v>
      </c>
      <c r="BJ1150" s="170" t="str">
        <f aca="false">CONCATENATE(A1150,"=",E1150)</f>
        <v>JQ807517=3feg</v>
      </c>
      <c r="BK1150" s="170" t="str">
        <f aca="false">CONCATENATE(A1150,"=",C1150)</f>
        <v>JQ807517=3</v>
      </c>
      <c r="BL1150" s="170" t="str">
        <f aca="false">CONCATENATE(D1150,"=")</f>
        <v>3e=</v>
      </c>
      <c r="BM1150" s="223" t="str">
        <f aca="false">IF(BA1150="XX","",BA1150)</f>
        <v>JQ807517</v>
      </c>
      <c r="BN1150" s="224" t="str">
        <f aca="false">CONCATENATE(IF(F1150="","",F1150),IF(G1150="","",CONCATENATE(" / ",G1150)))</f>
        <v>WS09-377</v>
      </c>
      <c r="BO1150" s="225" t="str">
        <f aca="false">AX1150</f>
        <v>3e.DEU.BW,RV.wb.FLI</v>
      </c>
      <c r="BP1150" s="226" t="str">
        <f aca="false">IF(V1150="","",V1150)</f>
        <v/>
      </c>
      <c r="BQ1150" s="226" t="str">
        <f aca="false">IF(W1150="","",CONCATENATE(W1150,IF(LEFT(AO1150,1)="s","+","")))</f>
        <v/>
      </c>
      <c r="BR1150" s="226" t="str">
        <f aca="false">IF(X1150="","",CONCATENATE(X1150,IF(LEFT(AQ1150,1)="s","+","")))</f>
        <v/>
      </c>
      <c r="BS1150" s="226" t="str">
        <f aca="false">IF(Y1150="","",CONCATENATE(Y1150,IF(LEFT(AR1150,1)="s","+","")))</f>
        <v>3e</v>
      </c>
      <c r="BT1150" s="226" t="str">
        <f aca="false">IF(Z1150="","",CONCATENATE(Z1150,IF(LEFT(AS1150,1)="s","+","")))</f>
        <v/>
      </c>
      <c r="BU1150" s="227" t="str">
        <f aca="false">IF(AA1150="","",CONCATENATE(AA1150,IF(LEFT(AT1150,1)="s","+","")))</f>
        <v/>
      </c>
      <c r="BV1150" s="212"/>
      <c r="BW1150" s="177" t="s">
        <v>2850</v>
      </c>
      <c r="BX1150" s="170" t="str">
        <f aca="false">IF(BW1150&lt;&gt;"",IF(ISNUMBER(FIND("=",BW1150)),LEFT(BW1150,FIND("=",BW1150)-1),BW1150),BW1150)</f>
        <v>JQ807517</v>
      </c>
      <c r="BY1150" s="170" t="str">
        <f aca="false">IF(BW1150&lt;&gt;"",IF(ISNUMBER(FIND("=",BW1150)),RIGHT(BW1150,LEN(BW1150)-FIND("=",BW1150)),""),"")</f>
        <v>3e</v>
      </c>
      <c r="BZ1150" s="170" t="str">
        <f aca="false">IF(BX1150&lt;&gt;"",IF(ISNUMBER(FIND(".",BX1150)),LEFT(BX1150,FIND(".",BX1150)-1),BX1150),BX1150)</f>
        <v>JQ807517</v>
      </c>
      <c r="CA1150" s="170" t="str">
        <f aca="false">IF(BX1150&lt;&gt;"",IF(ISNUMBER(FIND(".",BX1150)),RIGHT(BX1150,LEN(BX1150)-FIND(".",BX1150)),""),"")</f>
        <v/>
      </c>
      <c r="CB1150" s="212"/>
      <c r="CC1150" s="170" t="str">
        <f aca="false">A1150</f>
        <v>JQ807517</v>
      </c>
      <c r="CD1150" s="178" t="s">
        <v>339</v>
      </c>
      <c r="CE1150" s="178" t="s">
        <v>340</v>
      </c>
      <c r="CF1150" s="178" t="s">
        <v>341</v>
      </c>
      <c r="CG1150" s="178" t="s">
        <v>592</v>
      </c>
      <c r="CH1150" s="359" t="s">
        <v>2082</v>
      </c>
      <c r="CI1150" s="179" t="s">
        <v>2083</v>
      </c>
      <c r="CJ1150" s="359" t="s">
        <v>2084</v>
      </c>
      <c r="CK1150" s="179" t="s">
        <v>2085</v>
      </c>
      <c r="CL1150" s="178" t="s">
        <v>2086</v>
      </c>
      <c r="CM1150" s="170" t="str">
        <f aca="false">F1150</f>
        <v>WS09-377</v>
      </c>
      <c r="CN1150" s="170" t="str">
        <f aca="false">IF(G1150="","",G1150)</f>
        <v/>
      </c>
      <c r="CO1150" s="170" t="str">
        <f aca="false">CONCATENATE(H1150,":",L1150)</f>
        <v>Germany:Baden-Wuerttemberg, Ravensburg, Leutkirch</v>
      </c>
      <c r="CP1150" s="170" t="str">
        <f aca="false">CONCATENATE(IF(Q1150="","",CONCATENATE(Q1150,"-")),IF(P1150="","",CONCATENATE(P1150,"-")),IF(O1150="","",O1150))</f>
        <v>2009</v>
      </c>
      <c r="CQ1150" s="170" t="str">
        <f aca="false">IF(N1150="","",N1150)</f>
        <v>serum</v>
      </c>
      <c r="CR1150" s="170" t="n">
        <f aca="false">C1150</f>
        <v>3</v>
      </c>
      <c r="CS1150" s="229" t="str">
        <f aca="false">D1150</f>
        <v>3e</v>
      </c>
      <c r="CT1150" s="170" t="str">
        <f aca="false">CONCATENATE(CD1150," strain ",CM1150," ",CL1150,", partial cds")</f>
        <v>Hepatitis E virus strain WS09-377 RNA-directed RNA polymerase gene, partial cds</v>
      </c>
    </row>
    <row r="1151" customFormat="false" ht="11.9" hidden="true" customHeight="true" outlineLevel="0" collapsed="false">
      <c r="A1151" s="154" t="s">
        <v>2851</v>
      </c>
      <c r="B1151" s="147" t="s">
        <v>2048</v>
      </c>
      <c r="C1151" s="243" t="n">
        <v>3</v>
      </c>
      <c r="D1151" s="149" t="s">
        <v>1273</v>
      </c>
      <c r="E1151" s="150" t="s">
        <v>2725</v>
      </c>
      <c r="F1151" s="154" t="s">
        <v>2793</v>
      </c>
      <c r="G1151" s="212"/>
      <c r="H1151" s="146" t="s">
        <v>405</v>
      </c>
      <c r="I1151" s="153" t="s">
        <v>412</v>
      </c>
      <c r="J1151" s="146" t="s">
        <v>395</v>
      </c>
      <c r="K1151" s="155" t="s">
        <v>2794</v>
      </c>
      <c r="L1151" s="231" t="s">
        <v>2795</v>
      </c>
      <c r="M1151" s="157" t="s">
        <v>380</v>
      </c>
      <c r="N1151" s="158" t="s">
        <v>400</v>
      </c>
      <c r="O1151" s="160" t="n">
        <v>2009</v>
      </c>
      <c r="P1151" s="212"/>
      <c r="Q1151" s="212"/>
      <c r="R1151" s="146" t="s">
        <v>78</v>
      </c>
      <c r="T1151" s="215"/>
      <c r="U1151" s="215"/>
      <c r="V1151" s="209"/>
      <c r="X1151" s="209"/>
      <c r="Y1151" s="209"/>
      <c r="Z1151" s="209"/>
      <c r="AA1151" s="250" t="s">
        <v>1273</v>
      </c>
      <c r="AB1151" s="217"/>
      <c r="AC1151" s="217"/>
      <c r="AD1151" s="209"/>
      <c r="AE1151" s="209"/>
      <c r="AF1151" s="209"/>
      <c r="AG1151" s="166" t="s">
        <v>2272</v>
      </c>
      <c r="AH1151" s="164" t="n">
        <v>6522</v>
      </c>
      <c r="AI1151" s="164" t="n">
        <v>6792</v>
      </c>
      <c r="AJ1151" s="219" t="n">
        <f aca="false">SeqEnd-SeqBeg+1</f>
        <v>271</v>
      </c>
      <c r="AK1151" s="220" t="n">
        <f aca="false">AND( SeqBeg&lt;=Beg  , End &lt;=SeqEnd )</f>
        <v>0</v>
      </c>
      <c r="AL1151" s="212"/>
      <c r="AM1151" s="212"/>
      <c r="AN1151" s="221" t="s">
        <v>382</v>
      </c>
      <c r="AO1151" s="147" t="s">
        <v>103</v>
      </c>
      <c r="AP1151" s="147" t="s">
        <v>103</v>
      </c>
      <c r="AQ1151" s="147" t="s">
        <v>103</v>
      </c>
      <c r="AR1151" s="147" t="s">
        <v>103</v>
      </c>
      <c r="AS1151" s="147" t="s">
        <v>103</v>
      </c>
      <c r="AT1151" s="147" t="s">
        <v>419</v>
      </c>
      <c r="AU1151" s="146"/>
      <c r="AV1151" s="212"/>
      <c r="AW1151" s="222" t="str">
        <f aca="false">HYPERLINK(CONCATENATE("http://www.ncbi.nlm.nih.gov/nuccore/",BM1151),BM1151)</f>
        <v>JQ807520</v>
      </c>
      <c r="AX1151" s="219" t="str">
        <f aca="false">CONCATENATE(D1151,IF(I1151="","",CONCATENATE(".",I1151)),IF(K1151="","",CONCATENATE(".",K1151)),IF(M1151="","",CONCATENATE(".",M1151)),IF(R1151="","",CONCATENATE(".",R1151)),IF(U1151="","","(*)"))</f>
        <v>3e.DEU.BW,RV.wb.FLI</v>
      </c>
      <c r="AY1151" s="170" t="str">
        <f aca="false">CONCATENATE(BM1151,".",BN1151)</f>
        <v>JQ807520.WS09-377</v>
      </c>
      <c r="AZ1151" s="171" t="str">
        <f aca="false">IF(AV1151="",IF(ISNUMBER(FIND(".",A1151)),LEFT(A1151,FIND(".",A1151)-1),A1151),AV1151)</f>
        <v>JQ807520</v>
      </c>
      <c r="BA1151" s="171" t="str">
        <f aca="false">IF(ISNUMBER(FIND("-",AZ1151)),LEFT(AZ1151,FIND("-",AZ1151)-1),AZ1151)</f>
        <v>JQ807520</v>
      </c>
      <c r="BB1151" s="170" t="str">
        <f aca="false"> MEGAname &amp; "="</f>
        <v>JQ807520=</v>
      </c>
      <c r="BC1151" s="170" t="str">
        <f aca="false">Clear &amp; IF(span ,"Span","out")</f>
        <v>JQ807520=out</v>
      </c>
      <c r="BD1151" s="170" t="str">
        <f aca="false">Clear &amp; IF(span, IF(B1151=".","Selected",B1151),"out")</f>
        <v>JQ807520=out</v>
      </c>
      <c r="BE1151" s="170" t="str">
        <f aca="false">Clear &amp; Strain</f>
        <v>JQ807520=WS09-377</v>
      </c>
      <c r="BF1151" s="170" t="str">
        <f aca="false">CONCATENATE(A1151,"=",F1151,". ",AX1151,IF(AB1151="","",CONCATENATE(".",AB1151)))</f>
        <v>JQ807520=WS09-377. 3e.DEU.BW,RV.wb.FLI</v>
      </c>
      <c r="BG1151" s="170" t="str">
        <f aca="false">CONCATENATE(A1151,"=",F1151,". ",AX1151)</f>
        <v>JQ807520=WS09-377. 3e.DEU.BW,RV.wb.FLI</v>
      </c>
      <c r="BH1151" s="170" t="str">
        <f aca="false">CONCATENATE(A1151,"=",AX1151)</f>
        <v>JQ807520=3e.DEU.BW,RV.wb.FLI</v>
      </c>
      <c r="BI1151" s="170" t="str">
        <f aca="false">CONCATENATE(A1151,"=",ComForSubtype,D1151)</f>
        <v>JQ807520=3e</v>
      </c>
      <c r="BJ1151" s="170" t="str">
        <f aca="false">CONCATENATE(A1151,"=",E1151)</f>
        <v>JQ807520=3feg</v>
      </c>
      <c r="BK1151" s="170" t="str">
        <f aca="false">CONCATENATE(A1151,"=",C1151)</f>
        <v>JQ807520=3</v>
      </c>
      <c r="BL1151" s="170" t="str">
        <f aca="false">CONCATENATE(D1151,"=")</f>
        <v>3e=</v>
      </c>
      <c r="BM1151" s="223" t="str">
        <f aca="false">IF(BA1151="XX","",BA1151)</f>
        <v>JQ807520</v>
      </c>
      <c r="BN1151" s="224" t="str">
        <f aca="false">CONCATENATE(IF(F1151="","",F1151),IF(G1151="","",CONCATENATE(" / ",G1151)))</f>
        <v>WS09-377</v>
      </c>
      <c r="BO1151" s="225" t="str">
        <f aca="false">AX1151</f>
        <v>3e.DEU.BW,RV.wb.FLI</v>
      </c>
      <c r="BP1151" s="226" t="str">
        <f aca="false">IF(V1151="","",V1151)</f>
        <v/>
      </c>
      <c r="BQ1151" s="226" t="str">
        <f aca="false">IF(W1151="","",CONCATENATE(W1151,IF(LEFT(AO1151,1)="s","+","")))</f>
        <v/>
      </c>
      <c r="BR1151" s="226" t="str">
        <f aca="false">IF(X1151="","",CONCATENATE(X1151,IF(LEFT(AQ1151,1)="s","+","")))</f>
        <v/>
      </c>
      <c r="BS1151" s="226" t="str">
        <f aca="false">IF(Y1151="","",CONCATENATE(Y1151,IF(LEFT(AR1151,1)="s","+","")))</f>
        <v/>
      </c>
      <c r="BT1151" s="226" t="str">
        <f aca="false">IF(Z1151="","",CONCATENATE(Z1151,IF(LEFT(AS1151,1)="s","+","")))</f>
        <v/>
      </c>
      <c r="BU1151" s="227" t="str">
        <f aca="false">IF(AA1151="","",CONCATENATE(AA1151,IF(LEFT(AT1151,1)="s","+","")))</f>
        <v>3e</v>
      </c>
      <c r="BV1151" s="212"/>
      <c r="BW1151" s="177" t="s">
        <v>2852</v>
      </c>
      <c r="BX1151" s="170" t="str">
        <f aca="false">IF(BW1151&lt;&gt;"",IF(ISNUMBER(FIND("=",BW1151)),LEFT(BW1151,FIND("=",BW1151)-1),BW1151),BW1151)</f>
        <v>JQ807520</v>
      </c>
      <c r="BY1151" s="170" t="str">
        <f aca="false">IF(BW1151&lt;&gt;"",IF(ISNUMBER(FIND("=",BW1151)),RIGHT(BW1151,LEN(BW1151)-FIND("=",BW1151)),""),"")</f>
        <v>3e</v>
      </c>
      <c r="BZ1151" s="170" t="str">
        <f aca="false">IF(BX1151&lt;&gt;"",IF(ISNUMBER(FIND(".",BX1151)),LEFT(BX1151,FIND(".",BX1151)-1),BX1151),BX1151)</f>
        <v>JQ807520</v>
      </c>
      <c r="CA1151" s="170" t="str">
        <f aca="false">IF(BX1151&lt;&gt;"",IF(ISNUMBER(FIND(".",BX1151)),RIGHT(BX1151,LEN(BX1151)-FIND(".",BX1151)),""),"")</f>
        <v/>
      </c>
      <c r="CB1151" s="212"/>
      <c r="CC1151" s="170" t="str">
        <f aca="false">A1151</f>
        <v>JQ807520</v>
      </c>
      <c r="CD1151" s="178" t="s">
        <v>339</v>
      </c>
      <c r="CE1151" s="178" t="s">
        <v>340</v>
      </c>
      <c r="CF1151" s="178" t="s">
        <v>341</v>
      </c>
      <c r="CG1151" s="178" t="s">
        <v>592</v>
      </c>
      <c r="CH1151" s="359" t="s">
        <v>240</v>
      </c>
      <c r="CI1151" s="179" t="s">
        <v>241</v>
      </c>
      <c r="CJ1151" s="359" t="s">
        <v>242</v>
      </c>
      <c r="CK1151" s="179" t="s">
        <v>243</v>
      </c>
      <c r="CL1151" s="178" t="s">
        <v>2278</v>
      </c>
      <c r="CM1151" s="170" t="str">
        <f aca="false">F1151</f>
        <v>WS09-377</v>
      </c>
      <c r="CN1151" s="170" t="str">
        <f aca="false">IF(G1151="","",G1151)</f>
        <v/>
      </c>
      <c r="CO1151" s="170" t="str">
        <f aca="false">CONCATENATE(H1151,":",L1151)</f>
        <v>Germany:Baden-Wuerttemberg, Ravensburg, Leutkirch</v>
      </c>
      <c r="CP1151" s="170" t="str">
        <f aca="false">CONCATENATE(IF(Q1151="","",CONCATENATE(Q1151,"-")),IF(P1151="","",CONCATENATE(P1151,"-")),IF(O1151="","",O1151))</f>
        <v>2009</v>
      </c>
      <c r="CQ1151" s="170" t="str">
        <f aca="false">IF(N1151="","",N1151)</f>
        <v>serum</v>
      </c>
      <c r="CR1151" s="170" t="n">
        <f aca="false">C1151</f>
        <v>3</v>
      </c>
      <c r="CS1151" s="229" t="str">
        <f aca="false">D1151</f>
        <v>3e</v>
      </c>
      <c r="CT1151" s="170" t="str">
        <f aca="false">CONCATENATE(CD1151," strain ",CM1151," ",CL1151,", partial cds")</f>
        <v>Hepatitis E virus strain WS09-377 capsid protein gene (ORF2), partial cds</v>
      </c>
    </row>
    <row r="1152" s="146" customFormat="true" ht="11.9" hidden="true" customHeight="true" outlineLevel="0" collapsed="false">
      <c r="A1152" s="154" t="s">
        <v>2853</v>
      </c>
      <c r="B1152" s="147" t="s">
        <v>2048</v>
      </c>
      <c r="C1152" s="243" t="n">
        <v>3</v>
      </c>
      <c r="D1152" s="149" t="s">
        <v>1273</v>
      </c>
      <c r="E1152" s="150" t="s">
        <v>2725</v>
      </c>
      <c r="F1152" s="154" t="s">
        <v>2800</v>
      </c>
      <c r="G1152" s="212"/>
      <c r="H1152" s="146" t="s">
        <v>405</v>
      </c>
      <c r="I1152" s="153" t="s">
        <v>412</v>
      </c>
      <c r="J1152" s="146" t="s">
        <v>395</v>
      </c>
      <c r="K1152" s="155" t="s">
        <v>2794</v>
      </c>
      <c r="L1152" s="231" t="s">
        <v>2801</v>
      </c>
      <c r="M1152" s="157" t="s">
        <v>380</v>
      </c>
      <c r="N1152" s="158" t="s">
        <v>400</v>
      </c>
      <c r="O1152" s="160" t="n">
        <v>2009</v>
      </c>
      <c r="P1152" s="212"/>
      <c r="Q1152" s="212"/>
      <c r="R1152" s="146" t="s">
        <v>78</v>
      </c>
      <c r="T1152" s="215"/>
      <c r="U1152" s="215"/>
      <c r="V1152" s="209"/>
      <c r="W1152" s="217"/>
      <c r="X1152" s="209"/>
      <c r="Y1152" s="147"/>
      <c r="Z1152" s="209"/>
      <c r="AA1152" s="250" t="s">
        <v>1273</v>
      </c>
      <c r="AB1152" s="217"/>
      <c r="AC1152" s="217"/>
      <c r="AD1152" s="209"/>
      <c r="AE1152" s="209"/>
      <c r="AF1152" s="209"/>
      <c r="AG1152" s="166" t="s">
        <v>2272</v>
      </c>
      <c r="AH1152" s="164" t="n">
        <v>6539</v>
      </c>
      <c r="AI1152" s="164" t="n">
        <v>6792</v>
      </c>
      <c r="AJ1152" s="219" t="n">
        <f aca="false">SeqEnd-SeqBeg+1</f>
        <v>254</v>
      </c>
      <c r="AK1152" s="220" t="n">
        <f aca="false">AND( SeqBeg&lt;=Beg  , End &lt;=SeqEnd )</f>
        <v>0</v>
      </c>
      <c r="AL1152" s="212"/>
      <c r="AM1152" s="212"/>
      <c r="AN1152" s="221" t="s">
        <v>382</v>
      </c>
      <c r="AO1152" s="147" t="s">
        <v>103</v>
      </c>
      <c r="AP1152" s="147" t="s">
        <v>103</v>
      </c>
      <c r="AQ1152" s="147" t="s">
        <v>103</v>
      </c>
      <c r="AR1152" s="147" t="s">
        <v>103</v>
      </c>
      <c r="AS1152" s="147" t="s">
        <v>103</v>
      </c>
      <c r="AT1152" s="147" t="s">
        <v>419</v>
      </c>
      <c r="AV1152" s="212"/>
      <c r="AW1152" s="222" t="str">
        <f aca="false">HYPERLINK(CONCATENATE("http://www.ncbi.nlm.nih.gov/nuccore/",BM1152),BM1152)</f>
        <v>JQ807515</v>
      </c>
      <c r="AX1152" s="219" t="str">
        <f aca="false">CONCATENATE(D1152,IF(I1152="","",CONCATENATE(".",I1152)),IF(K1152="","",CONCATENATE(".",K1152)),IF(M1152="","",CONCATENATE(".",M1152)),IF(R1152="","",CONCATENATE(".",R1152)),IF(U1152="","","(*)"))</f>
        <v>3e.DEU.BW,RV.wb.FLI</v>
      </c>
      <c r="AY1152" s="170" t="str">
        <f aca="false">CONCATENATE(BM1152,".",BN1152)</f>
        <v>JQ807515.WS09-371</v>
      </c>
      <c r="AZ1152" s="171" t="str">
        <f aca="false">IF(AV1152="",IF(ISNUMBER(FIND(".",A1152)),LEFT(A1152,FIND(".",A1152)-1),A1152),AV1152)</f>
        <v>JQ807515</v>
      </c>
      <c r="BA1152" s="171" t="str">
        <f aca="false">IF(ISNUMBER(FIND("-",AZ1152)),LEFT(AZ1152,FIND("-",AZ1152)-1),AZ1152)</f>
        <v>JQ807515</v>
      </c>
      <c r="BB1152" s="170" t="str">
        <f aca="false"> MEGAname &amp; "="</f>
        <v>JQ807515=</v>
      </c>
      <c r="BC1152" s="170" t="str">
        <f aca="false">Clear &amp; IF(span ,"Span","out")</f>
        <v>JQ807515=out</v>
      </c>
      <c r="BD1152" s="170" t="str">
        <f aca="false">Clear &amp; IF(span, IF(B1152=".","Selected",B1152),"out")</f>
        <v>JQ807515=out</v>
      </c>
      <c r="BE1152" s="170" t="str">
        <f aca="false">Clear &amp; Strain</f>
        <v>JQ807515=WS09-371</v>
      </c>
      <c r="BF1152" s="170" t="str">
        <f aca="false">CONCATENATE(A1152,"=",F1152,". ",AX1152,IF(AB1152="","",CONCATENATE(".",AB1152)))</f>
        <v>JQ807515=WS09-371. 3e.DEU.BW,RV.wb.FLI</v>
      </c>
      <c r="BG1152" s="170" t="str">
        <f aca="false">CONCATENATE(A1152,"=",F1152,". ",AX1152)</f>
        <v>JQ807515=WS09-371. 3e.DEU.BW,RV.wb.FLI</v>
      </c>
      <c r="BH1152" s="170" t="str">
        <f aca="false">CONCATENATE(A1152,"=",AX1152)</f>
        <v>JQ807515=3e.DEU.BW,RV.wb.FLI</v>
      </c>
      <c r="BI1152" s="170" t="str">
        <f aca="false">CONCATENATE(A1152,"=",ComForSubtype,D1152)</f>
        <v>JQ807515=3e</v>
      </c>
      <c r="BJ1152" s="170" t="str">
        <f aca="false">CONCATENATE(A1152,"=",E1152)</f>
        <v>JQ807515=3feg</v>
      </c>
      <c r="BK1152" s="170" t="str">
        <f aca="false">CONCATENATE(A1152,"=",C1152)</f>
        <v>JQ807515=3</v>
      </c>
      <c r="BL1152" s="170" t="str">
        <f aca="false">CONCATENATE(D1152,"=")</f>
        <v>3e=</v>
      </c>
      <c r="BM1152" s="223" t="str">
        <f aca="false">IF(BA1152="XX","",BA1152)</f>
        <v>JQ807515</v>
      </c>
      <c r="BN1152" s="224" t="str">
        <f aca="false">CONCATENATE(IF(F1152="","",F1152),IF(G1152="","",CONCATENATE(" / ",G1152)))</f>
        <v>WS09-371</v>
      </c>
      <c r="BO1152" s="225" t="str">
        <f aca="false">AX1152</f>
        <v>3e.DEU.BW,RV.wb.FLI</v>
      </c>
      <c r="BP1152" s="226" t="str">
        <f aca="false">IF(V1152="","",V1152)</f>
        <v/>
      </c>
      <c r="BQ1152" s="226" t="str">
        <f aca="false">IF(W1152="","",CONCATENATE(W1152,IF(LEFT(AO1152,1)="s","+","")))</f>
        <v/>
      </c>
      <c r="BR1152" s="226" t="str">
        <f aca="false">IF(X1152="","",CONCATENATE(X1152,IF(LEFT(AQ1152,1)="s","+","")))</f>
        <v/>
      </c>
      <c r="BS1152" s="226" t="str">
        <f aca="false">IF(Y1152="","",CONCATENATE(Y1152,IF(LEFT(AR1152,1)="s","+","")))</f>
        <v/>
      </c>
      <c r="BT1152" s="226" t="str">
        <f aca="false">IF(Z1152="","",CONCATENATE(Z1152,IF(LEFT(AS1152,1)="s","+","")))</f>
        <v/>
      </c>
      <c r="BU1152" s="227" t="str">
        <f aca="false">IF(AA1152="","",CONCATENATE(AA1152,IF(LEFT(AT1152,1)="s","+","")))</f>
        <v>3e</v>
      </c>
      <c r="BV1152" s="212"/>
      <c r="BW1152" s="177" t="s">
        <v>2854</v>
      </c>
      <c r="BX1152" s="170" t="str">
        <f aca="false">IF(BW1152&lt;&gt;"",IF(ISNUMBER(FIND("=",BW1152)),LEFT(BW1152,FIND("=",BW1152)-1),BW1152),BW1152)</f>
        <v>JQ807515</v>
      </c>
      <c r="BY1152" s="170" t="str">
        <f aca="false">IF(BW1152&lt;&gt;"",IF(ISNUMBER(FIND("=",BW1152)),RIGHT(BW1152,LEN(BW1152)-FIND("=",BW1152)),""),"")</f>
        <v>3e</v>
      </c>
      <c r="BZ1152" s="170" t="str">
        <f aca="false">IF(BX1152&lt;&gt;"",IF(ISNUMBER(FIND(".",BX1152)),LEFT(BX1152,FIND(".",BX1152)-1),BX1152),BX1152)</f>
        <v>JQ807515</v>
      </c>
      <c r="CA1152" s="170" t="str">
        <f aca="false">IF(BX1152&lt;&gt;"",IF(ISNUMBER(FIND(".",BX1152)),RIGHT(BX1152,LEN(BX1152)-FIND(".",BX1152)),""),"")</f>
        <v/>
      </c>
      <c r="CB1152" s="212"/>
      <c r="CC1152" s="170" t="str">
        <f aca="false">A1152</f>
        <v>JQ807515</v>
      </c>
      <c r="CD1152" s="178" t="s">
        <v>339</v>
      </c>
      <c r="CE1152" s="178" t="s">
        <v>340</v>
      </c>
      <c r="CF1152" s="178" t="s">
        <v>341</v>
      </c>
      <c r="CG1152" s="178" t="s">
        <v>592</v>
      </c>
      <c r="CH1152" s="359" t="s">
        <v>240</v>
      </c>
      <c r="CI1152" s="179" t="s">
        <v>241</v>
      </c>
      <c r="CJ1152" s="359" t="s">
        <v>242</v>
      </c>
      <c r="CK1152" s="179" t="s">
        <v>243</v>
      </c>
      <c r="CL1152" s="178" t="s">
        <v>2278</v>
      </c>
      <c r="CM1152" s="170" t="str">
        <f aca="false">F1152</f>
        <v>WS09-371</v>
      </c>
      <c r="CN1152" s="170" t="str">
        <f aca="false">IF(G1152="","",G1152)</f>
        <v/>
      </c>
      <c r="CO1152" s="170" t="str">
        <f aca="false">CONCATENATE(H1152,":",L1152)</f>
        <v>Germany:Baden-Wuerttemberg, Ravensburg, Aichstetten</v>
      </c>
      <c r="CP1152" s="170" t="str">
        <f aca="false">CONCATENATE(IF(Q1152="","",CONCATENATE(Q1152,"-")),IF(P1152="","",CONCATENATE(P1152,"-")),IF(O1152="","",O1152))</f>
        <v>2009</v>
      </c>
      <c r="CQ1152" s="170" t="str">
        <f aca="false">IF(N1152="","",N1152)</f>
        <v>serum</v>
      </c>
      <c r="CR1152" s="170" t="n">
        <f aca="false">C1152</f>
        <v>3</v>
      </c>
      <c r="CS1152" s="229" t="str">
        <f aca="false">D1152</f>
        <v>3e</v>
      </c>
      <c r="CT1152" s="170" t="str">
        <f aca="false">CONCATENATE(CD1152," strain ",CM1152," ",CL1152,", partial cds")</f>
        <v>Hepatitis E virus strain WS09-371 capsid protein gene (ORF2), partial cds</v>
      </c>
    </row>
    <row r="1153" customFormat="false" ht="11.9" hidden="true" customHeight="true" outlineLevel="0" collapsed="false">
      <c r="A1153" s="154" t="s">
        <v>2855</v>
      </c>
      <c r="B1153" s="147" t="s">
        <v>2048</v>
      </c>
      <c r="C1153" s="243" t="n">
        <v>3</v>
      </c>
      <c r="D1153" s="149" t="s">
        <v>1273</v>
      </c>
      <c r="E1153" s="150" t="s">
        <v>2725</v>
      </c>
      <c r="F1153" s="154" t="s">
        <v>2822</v>
      </c>
      <c r="G1153" s="212"/>
      <c r="H1153" s="146" t="s">
        <v>405</v>
      </c>
      <c r="I1153" s="153" t="s">
        <v>412</v>
      </c>
      <c r="J1153" s="146" t="s">
        <v>395</v>
      </c>
      <c r="K1153" s="155" t="s">
        <v>2794</v>
      </c>
      <c r="L1153" s="231" t="s">
        <v>2823</v>
      </c>
      <c r="M1153" s="157" t="s">
        <v>380</v>
      </c>
      <c r="N1153" s="158" t="s">
        <v>400</v>
      </c>
      <c r="O1153" s="160" t="n">
        <v>2008</v>
      </c>
      <c r="P1153" s="212"/>
      <c r="Q1153" s="212"/>
      <c r="R1153" s="146" t="s">
        <v>78</v>
      </c>
      <c r="T1153" s="215"/>
      <c r="U1153" s="215"/>
      <c r="V1153" s="209"/>
      <c r="W1153" s="244" t="s">
        <v>1273</v>
      </c>
      <c r="X1153" s="209"/>
      <c r="Y1153" s="209"/>
      <c r="Z1153" s="209"/>
      <c r="AA1153" s="216"/>
      <c r="AB1153" s="217"/>
      <c r="AC1153" s="163" t="s">
        <v>354</v>
      </c>
      <c r="AD1153" s="209"/>
      <c r="AE1153" s="209"/>
      <c r="AF1153" s="209"/>
      <c r="AG1153" s="218"/>
      <c r="AH1153" s="164" t="n">
        <v>138</v>
      </c>
      <c r="AI1153" s="164" t="n">
        <v>387</v>
      </c>
      <c r="AJ1153" s="219" t="n">
        <f aca="false">SeqEnd-SeqBeg+1</f>
        <v>250</v>
      </c>
      <c r="AK1153" s="220" t="n">
        <f aca="false">AND( SeqBeg&lt;=Beg  , End &lt;=SeqEnd )</f>
        <v>0</v>
      </c>
      <c r="AL1153" s="212"/>
      <c r="AM1153" s="212"/>
      <c r="AN1153" s="221" t="s">
        <v>382</v>
      </c>
      <c r="AO1153" s="147" t="s">
        <v>2833</v>
      </c>
      <c r="AP1153" s="147" t="s">
        <v>2833</v>
      </c>
      <c r="AU1153" s="147" t="s">
        <v>382</v>
      </c>
      <c r="AV1153" s="212"/>
      <c r="AW1153" s="222" t="str">
        <f aca="false">HYPERLINK(CONCATENATE("http://www.ncbi.nlm.nih.gov/nuccore/",BM1153),BM1153)</f>
        <v>JQ807505</v>
      </c>
      <c r="AX1153" s="219" t="str">
        <f aca="false">CONCATENATE(D1153,IF(I1153="","",CONCATENATE(".",I1153)),IF(K1153="","",CONCATENATE(".",K1153)),IF(M1153="","",CONCATENATE(".",M1153)),IF(R1153="","",CONCATENATE(".",R1153)),IF(U1153="","","(*)"))</f>
        <v>3e.DEU.BW,RV.wb.FLI</v>
      </c>
      <c r="AY1153" s="170" t="str">
        <f aca="false">CONCATENATE(BM1153,".",BN1153)</f>
        <v>JQ807505.WS08-047</v>
      </c>
      <c r="AZ1153" s="171" t="str">
        <f aca="false">IF(AV1153="",IF(ISNUMBER(FIND(".",A1153)),LEFT(A1153,FIND(".",A1153)-1),A1153),AV1153)</f>
        <v>JQ807505</v>
      </c>
      <c r="BA1153" s="171" t="str">
        <f aca="false">IF(ISNUMBER(FIND("-",AZ1153)),LEFT(AZ1153,FIND("-",AZ1153)-1),AZ1153)</f>
        <v>JQ807505</v>
      </c>
      <c r="BB1153" s="170" t="str">
        <f aca="false"> MEGAname &amp; "="</f>
        <v>JQ807505=</v>
      </c>
      <c r="BC1153" s="170" t="str">
        <f aca="false">Clear &amp; IF(span ,"Span","out")</f>
        <v>JQ807505=out</v>
      </c>
      <c r="BD1153" s="170" t="str">
        <f aca="false">Clear &amp; IF(span, IF(B1153=".","Selected",B1153),"out")</f>
        <v>JQ807505=out</v>
      </c>
      <c r="BE1153" s="170" t="str">
        <f aca="false">Clear &amp; Strain</f>
        <v>JQ807505=WS08-047</v>
      </c>
      <c r="BF1153" s="170" t="str">
        <f aca="false">CONCATENATE(A1153,"=",F1153,". ",AX1153,IF(AB1153="","",CONCATENATE(".",AB1153)))</f>
        <v>JQ807505=WS08-047. 3e.DEU.BW,RV.wb.FLI</v>
      </c>
      <c r="BG1153" s="170" t="str">
        <f aca="false">CONCATENATE(A1153,"=",F1153,". ",AX1153)</f>
        <v>JQ807505=WS08-047. 3e.DEU.BW,RV.wb.FLI</v>
      </c>
      <c r="BH1153" s="170" t="str">
        <f aca="false">CONCATENATE(A1153,"=",AX1153)</f>
        <v>JQ807505=3e.DEU.BW,RV.wb.FLI</v>
      </c>
      <c r="BI1153" s="170" t="str">
        <f aca="false">CONCATENATE(A1153,"=",ComForSubtype,D1153)</f>
        <v>JQ807505=3e</v>
      </c>
      <c r="BJ1153" s="170" t="str">
        <f aca="false">CONCATENATE(A1153,"=",E1153)</f>
        <v>JQ807505=3feg</v>
      </c>
      <c r="BK1153" s="170" t="str">
        <f aca="false">CONCATENATE(A1153,"=",C1153)</f>
        <v>JQ807505=3</v>
      </c>
      <c r="BL1153" s="170" t="str">
        <f aca="false">CONCATENATE(D1153,"=")</f>
        <v>3e=</v>
      </c>
      <c r="BM1153" s="223" t="str">
        <f aca="false">IF(BA1153="XX","",BA1153)</f>
        <v>JQ807505</v>
      </c>
      <c r="BN1153" s="224" t="str">
        <f aca="false">CONCATENATE(IF(F1153="","",F1153),IF(G1153="","",CONCATENATE(" / ",G1153)))</f>
        <v>WS08-047</v>
      </c>
      <c r="BO1153" s="225" t="str">
        <f aca="false">AX1153</f>
        <v>3e.DEU.BW,RV.wb.FLI</v>
      </c>
      <c r="BP1153" s="226" t="str">
        <f aca="false">IF(V1153="","",V1153)</f>
        <v/>
      </c>
      <c r="BQ1153" s="226" t="str">
        <f aca="false">IF(W1153="","",CONCATENATE(W1153,IF(LEFT(AO1153,1)="s","+","")))</f>
        <v>3e</v>
      </c>
      <c r="BR1153" s="226" t="str">
        <f aca="false">IF(X1153="","",CONCATENATE(X1153,IF(LEFT(AQ1153,1)="s","+","")))</f>
        <v/>
      </c>
      <c r="BS1153" s="226" t="str">
        <f aca="false">IF(Y1153="","",CONCATENATE(Y1153,IF(LEFT(AR1153,1)="s","+","")))</f>
        <v/>
      </c>
      <c r="BT1153" s="226" t="str">
        <f aca="false">IF(Z1153="","",CONCATENATE(Z1153,IF(LEFT(AS1153,1)="s","+","")))</f>
        <v/>
      </c>
      <c r="BU1153" s="227" t="str">
        <f aca="false">IF(AA1153="","",CONCATENATE(AA1153,IF(LEFT(AT1153,1)="s","+","")))</f>
        <v/>
      </c>
      <c r="BV1153" s="212"/>
      <c r="BW1153" s="177" t="s">
        <v>2856</v>
      </c>
      <c r="BX1153" s="170" t="str">
        <f aca="false">IF(BW1153&lt;&gt;"",IF(ISNUMBER(FIND("=",BW1153)),LEFT(BW1153,FIND("=",BW1153)-1),BW1153),BW1153)</f>
        <v>JQ807505</v>
      </c>
      <c r="BY1153" s="170" t="str">
        <f aca="false">IF(BW1153&lt;&gt;"",IF(ISNUMBER(FIND("=",BW1153)),RIGHT(BW1153,LEN(BW1153)-FIND("=",BW1153)),""),"")</f>
        <v>3e</v>
      </c>
      <c r="BZ1153" s="170" t="str">
        <f aca="false">IF(BX1153&lt;&gt;"",IF(ISNUMBER(FIND(".",BX1153)),LEFT(BX1153,FIND(".",BX1153)-1),BX1153),BX1153)</f>
        <v>JQ807505</v>
      </c>
      <c r="CA1153" s="170" t="str">
        <f aca="false">IF(BX1153&lt;&gt;"",IF(ISNUMBER(FIND(".",BX1153)),RIGHT(BX1153,LEN(BX1153)-FIND(".",BX1153)),""),"")</f>
        <v/>
      </c>
      <c r="CB1153" s="212"/>
      <c r="CC1153" s="170" t="str">
        <f aca="false">A1153</f>
        <v>JQ807505</v>
      </c>
      <c r="CD1153" s="178" t="s">
        <v>339</v>
      </c>
      <c r="CE1153" s="178" t="s">
        <v>340</v>
      </c>
      <c r="CF1153" s="178" t="s">
        <v>341</v>
      </c>
      <c r="CG1153" s="178" t="s">
        <v>592</v>
      </c>
      <c r="CH1153" s="179" t="s">
        <v>2523</v>
      </c>
      <c r="CI1153" s="179" t="s">
        <v>2524</v>
      </c>
      <c r="CJ1153" s="179" t="s">
        <v>2525</v>
      </c>
      <c r="CK1153" s="179" t="s">
        <v>2526</v>
      </c>
      <c r="CL1153" s="178" t="s">
        <v>2527</v>
      </c>
      <c r="CM1153" s="170" t="str">
        <f aca="false">F1153</f>
        <v>WS08-047</v>
      </c>
      <c r="CN1153" s="170" t="str">
        <f aca="false">IF(G1153="","",G1153)</f>
        <v/>
      </c>
      <c r="CO1153" s="170" t="str">
        <f aca="false">CONCATENATE(H1153,":",L1153)</f>
        <v>Germany:Baden-Wuerttemberg, Ravensburg</v>
      </c>
      <c r="CP1153" s="170" t="str">
        <f aca="false">CONCATENATE(IF(Q1153="","",CONCATENATE(Q1153,"-")),IF(P1153="","",CONCATENATE(P1153,"-")),IF(O1153="","",O1153))</f>
        <v>2008</v>
      </c>
      <c r="CQ1153" s="170" t="str">
        <f aca="false">IF(N1153="","",N1153)</f>
        <v>serum</v>
      </c>
      <c r="CR1153" s="170" t="n">
        <f aca="false">C1153</f>
        <v>3</v>
      </c>
      <c r="CS1153" s="229" t="str">
        <f aca="false">D1153</f>
        <v>3e</v>
      </c>
      <c r="CT1153" s="170" t="str">
        <f aca="false">CONCATENATE(CD1153," strain ",CM1153," ",CL1153,", partial cds")</f>
        <v>Hepatitis E virus strain WS08-047 poliprotein gene -5p (ORF1), partial cds</v>
      </c>
    </row>
    <row r="1154" customFormat="false" ht="11.9" hidden="false" customHeight="true" outlineLevel="0" collapsed="false">
      <c r="A1154" s="208" t="s">
        <v>2857</v>
      </c>
      <c r="B1154" s="147" t="n">
        <v>3</v>
      </c>
      <c r="C1154" s="148" t="n">
        <v>3</v>
      </c>
      <c r="D1154" s="149" t="s">
        <v>1273</v>
      </c>
      <c r="E1154" s="150" t="s">
        <v>2725</v>
      </c>
      <c r="F1154" s="210" t="s">
        <v>2858</v>
      </c>
      <c r="G1154" s="212"/>
      <c r="H1154" s="146" t="s">
        <v>405</v>
      </c>
      <c r="I1154" s="153" t="s">
        <v>412</v>
      </c>
      <c r="J1154" s="146" t="s">
        <v>395</v>
      </c>
      <c r="K1154" s="155" t="s">
        <v>2102</v>
      </c>
      <c r="L1154" s="212"/>
      <c r="M1154" s="157" t="s">
        <v>348</v>
      </c>
      <c r="N1154" s="158" t="s">
        <v>740</v>
      </c>
      <c r="O1154" s="159" t="n">
        <v>2011</v>
      </c>
      <c r="P1154" s="212"/>
      <c r="Q1154" s="212"/>
      <c r="R1154" s="159" t="s">
        <v>86</v>
      </c>
      <c r="S1154" s="159"/>
      <c r="T1154" s="214"/>
      <c r="U1154" s="215"/>
      <c r="V1154" s="209"/>
      <c r="W1154" s="217" t="s">
        <v>1273</v>
      </c>
      <c r="X1154" s="209"/>
      <c r="Y1154" s="209"/>
      <c r="Z1154" s="209"/>
      <c r="AA1154" s="216"/>
      <c r="AB1154" s="217"/>
      <c r="AC1154" s="163" t="n">
        <v>242</v>
      </c>
      <c r="AD1154" s="209"/>
      <c r="AE1154" s="209"/>
      <c r="AF1154" s="209"/>
      <c r="AG1154" s="218"/>
      <c r="AH1154" s="164" t="n">
        <v>130</v>
      </c>
      <c r="AI1154" s="164" t="n">
        <v>375</v>
      </c>
      <c r="AJ1154" s="219" t="n">
        <f aca="false">SeqEnd-SeqBeg+1</f>
        <v>246</v>
      </c>
      <c r="AK1154" s="220" t="n">
        <f aca="false">AND( SeqBeg&lt;=Beg  , End &lt;=SeqEnd )</f>
        <v>0</v>
      </c>
      <c r="AL1154" s="212"/>
      <c r="AM1154" s="212"/>
      <c r="AN1154" s="221"/>
      <c r="AO1154" s="147" t="s">
        <v>419</v>
      </c>
      <c r="AP1154" s="147" t="s">
        <v>419</v>
      </c>
      <c r="AU1154" s="146"/>
      <c r="AV1154" s="212"/>
      <c r="AW1154" s="222" t="str">
        <f aca="false">HYPERLINK(CONCATENATE("http://www.ncbi.nlm.nih.gov/nuccore/",BM1154),BM1154)</f>
        <v>JQ863409</v>
      </c>
      <c r="AX1154" s="219" t="str">
        <f aca="false">CONCATENATE(D1154,IF(I1154="","",CONCATENATE(".",I1154)),IF(K1154="","",CONCATENATE(".",K1154)),IF(M1154="","",CONCATENATE(".",M1154)),IF(R1154="","",CONCATENATE(".",R1154)),IF(U1154="","","(*)"))</f>
        <v>3e.DEU.NRW.hum.UBMC</v>
      </c>
      <c r="AY1154" s="170" t="str">
        <f aca="false">CONCATENATE(BM1154,".",BN1154)</f>
        <v>JQ863409.3993_1</v>
      </c>
      <c r="AZ1154" s="171" t="str">
        <f aca="false">IF(AV1154="",IF(ISNUMBER(FIND(".",A1154)),LEFT(A1154,FIND(".",A1154)-1),A1154),AV1154)</f>
        <v>JQ863409</v>
      </c>
      <c r="BA1154" s="171" t="str">
        <f aca="false">IF(ISNUMBER(FIND("-",AZ1154)),LEFT(AZ1154,FIND("-",AZ1154)-1),AZ1154)</f>
        <v>JQ863409</v>
      </c>
      <c r="BB1154" s="170" t="str">
        <f aca="false"> MEGAname &amp; "="</f>
        <v>JQ863409=</v>
      </c>
      <c r="BC1154" s="170" t="str">
        <f aca="false">Clear &amp; IF(span ,"Span","out")</f>
        <v>JQ863409=out</v>
      </c>
      <c r="BD1154" s="170" t="str">
        <f aca="false">Clear &amp; IF(span, IF(B1154=".","Selected",B1154),"out")</f>
        <v>JQ863409=out</v>
      </c>
      <c r="BE1154" s="170" t="str">
        <f aca="false">Clear &amp; Strain</f>
        <v>JQ863409=3993_1</v>
      </c>
      <c r="BF1154" s="170" t="str">
        <f aca="false">CONCATENATE(A1154,"=",F1154,". ",AX1154,IF(AB1154="","",CONCATENATE(".",AB1154)))</f>
        <v>JQ863409=3993_1. 3e.DEU.NRW.hum.UBMC</v>
      </c>
      <c r="BG1154" s="170" t="str">
        <f aca="false">CONCATENATE(A1154,"=",F1154,". ",AX1154)</f>
        <v>JQ863409=3993_1. 3e.DEU.NRW.hum.UBMC</v>
      </c>
      <c r="BH1154" s="170" t="str">
        <f aca="false">CONCATENATE(A1154,"=",AX1154)</f>
        <v>JQ863409=3e.DEU.NRW.hum.UBMC</v>
      </c>
      <c r="BI1154" s="170" t="str">
        <f aca="false">CONCATENATE(A1154,"=",ComForSubtype,D1154)</f>
        <v>JQ863409=3e</v>
      </c>
      <c r="BJ1154" s="170" t="str">
        <f aca="false">CONCATENATE(A1154,"=",E1154)</f>
        <v>JQ863409=3feg</v>
      </c>
      <c r="BK1154" s="170" t="str">
        <f aca="false">CONCATENATE(A1154,"=",C1154)</f>
        <v>JQ863409=3</v>
      </c>
      <c r="BL1154" s="170" t="str">
        <f aca="false">CONCATENATE(D1154,"=")</f>
        <v>3e=</v>
      </c>
      <c r="BM1154" s="223" t="str">
        <f aca="false">IF(BA1154="XX","",BA1154)</f>
        <v>JQ863409</v>
      </c>
      <c r="BN1154" s="224" t="str">
        <f aca="false">CONCATENATE(IF(F1154="","",F1154),IF(G1154="","",CONCATENATE(" / ",G1154)))</f>
        <v>3993_1</v>
      </c>
      <c r="BO1154" s="225" t="str">
        <f aca="false">AX1154</f>
        <v>3e.DEU.NRW.hum.UBMC</v>
      </c>
      <c r="BP1154" s="226" t="str">
        <f aca="false">IF(V1154="","",V1154)</f>
        <v/>
      </c>
      <c r="BQ1154" s="226" t="str">
        <f aca="false">IF(W1154="","",CONCATENATE(W1154,IF(LEFT(AO1154,1)="s","+","")))</f>
        <v>3e</v>
      </c>
      <c r="BR1154" s="226" t="str">
        <f aca="false">IF(X1154="","",CONCATENATE(X1154,IF(LEFT(AQ1154,1)="s","+","")))</f>
        <v/>
      </c>
      <c r="BS1154" s="226" t="str">
        <f aca="false">IF(Y1154="","",CONCATENATE(Y1154,IF(LEFT(AR1154,1)="s","+","")))</f>
        <v/>
      </c>
      <c r="BT1154" s="226" t="str">
        <f aca="false">IF(Z1154="","",CONCATENATE(Z1154,IF(LEFT(AS1154,1)="s","+","")))</f>
        <v/>
      </c>
      <c r="BU1154" s="227" t="str">
        <f aca="false">IF(AA1154="","",CONCATENATE(AA1154,IF(LEFT(AT1154,1)="s","+","")))</f>
        <v/>
      </c>
      <c r="BV1154" s="212"/>
      <c r="BW1154" s="177" t="s">
        <v>338</v>
      </c>
      <c r="BX1154" s="170" t="str">
        <f aca="false">IF(BW1154&lt;&gt;"",IF(ISNUMBER(FIND("=",BW1154)),LEFT(BW1154,FIND("=",BW1154)-1),BW1154),BW1154)</f>
        <v>xx</v>
      </c>
      <c r="BY1154" s="170" t="str">
        <f aca="false">IF(BW1154&lt;&gt;"",IF(ISNUMBER(FIND("=",BW1154)),RIGHT(BW1154,LEN(BW1154)-FIND("=",BW1154)),""),"")</f>
        <v>Non_select</v>
      </c>
      <c r="BZ1154" s="170" t="str">
        <f aca="false">IF(BX1154&lt;&gt;"",IF(ISNUMBER(FIND(".",BX1154)),LEFT(BX1154,FIND(".",BX1154)-1),BX1154),BX1154)</f>
        <v>xx</v>
      </c>
      <c r="CA1154" s="170" t="str">
        <f aca="false">IF(BX1154&lt;&gt;"",IF(ISNUMBER(FIND(".",BX1154)),RIGHT(BX1154,LEN(BX1154)-FIND(".",BX1154)),""),"")</f>
        <v/>
      </c>
      <c r="CB1154" s="212"/>
      <c r="CC1154" s="170" t="str">
        <f aca="false">A1154</f>
        <v>JQ863409</v>
      </c>
      <c r="CD1154" s="178" t="s">
        <v>339</v>
      </c>
      <c r="CE1154" s="178" t="s">
        <v>340</v>
      </c>
      <c r="CF1154" s="178" t="s">
        <v>341</v>
      </c>
      <c r="CG1154" s="212"/>
      <c r="CH1154" s="212"/>
      <c r="CI1154" s="212"/>
      <c r="CJ1154" s="212"/>
      <c r="CK1154" s="178"/>
      <c r="CL1154" s="212"/>
      <c r="CM1154" s="212"/>
      <c r="CN1154" s="212"/>
      <c r="CO1154" s="212"/>
      <c r="CP1154" s="212"/>
      <c r="CQ1154" s="212"/>
      <c r="CR1154" s="228" t="n">
        <f aca="false">C1154</f>
        <v>3</v>
      </c>
      <c r="CS1154" s="229" t="str">
        <f aca="false">D1154</f>
        <v>3e</v>
      </c>
      <c r="CT1154" s="170" t="str">
        <f aca="false">CONCATENATE(CD1154," strain ",CM1154," ",CL1154,", partial cds")</f>
        <v>Hepatitis E virus strain  , partial cds</v>
      </c>
    </row>
    <row r="1155" customFormat="false" ht="11.9" hidden="false" customHeight="true" outlineLevel="0" collapsed="false">
      <c r="A1155" s="154" t="s">
        <v>2859</v>
      </c>
      <c r="B1155" s="147" t="n">
        <v>3</v>
      </c>
      <c r="C1155" s="243" t="n">
        <v>3</v>
      </c>
      <c r="D1155" s="149" t="s">
        <v>1273</v>
      </c>
      <c r="E1155" s="150" t="s">
        <v>2725</v>
      </c>
      <c r="F1155" s="154" t="s">
        <v>2860</v>
      </c>
      <c r="G1155" s="212"/>
      <c r="H1155" s="146" t="s">
        <v>2861</v>
      </c>
      <c r="I1155" s="153" t="s">
        <v>2862</v>
      </c>
      <c r="J1155" s="146" t="s">
        <v>395</v>
      </c>
      <c r="K1155" s="212"/>
      <c r="L1155" s="212"/>
      <c r="M1155" s="157" t="s">
        <v>348</v>
      </c>
      <c r="N1155" s="213"/>
      <c r="O1155" s="160"/>
      <c r="P1155" s="212"/>
      <c r="Q1155" s="212"/>
      <c r="R1155" s="212"/>
      <c r="S1155" s="212"/>
      <c r="T1155" s="214"/>
      <c r="U1155" s="215"/>
      <c r="V1155" s="209"/>
      <c r="W1155" s="244" t="s">
        <v>1273</v>
      </c>
      <c r="AB1155" s="217"/>
      <c r="AC1155" s="163" t="s">
        <v>354</v>
      </c>
      <c r="AD1155" s="209"/>
      <c r="AE1155" s="209"/>
      <c r="AF1155" s="209"/>
      <c r="AG1155" s="218"/>
      <c r="AH1155" s="164" t="n">
        <v>134</v>
      </c>
      <c r="AI1155" s="164" t="n">
        <v>375</v>
      </c>
      <c r="AJ1155" s="219" t="n">
        <f aca="false">SeqEnd-SeqBeg+1</f>
        <v>242</v>
      </c>
      <c r="AK1155" s="220" t="n">
        <f aca="false">AND( SeqBeg&lt;=Beg  , End &lt;=SeqEnd )</f>
        <v>0</v>
      </c>
      <c r="AL1155" s="212"/>
      <c r="AM1155" s="212"/>
      <c r="AN1155" s="213"/>
      <c r="AO1155" s="209"/>
      <c r="AU1155" s="147" t="s">
        <v>2765</v>
      </c>
      <c r="AV1155" s="212"/>
      <c r="AW1155" s="222" t="str">
        <f aca="false">HYPERLINK(CONCATENATE("http://www.ncbi.nlm.nih.gov/nuccore/",BM1155),BM1155)</f>
        <v>GU299817</v>
      </c>
      <c r="AX1155" s="219" t="str">
        <f aca="false">CONCATENATE(D1155,IF(I1155="","",CONCATENATE(".",I1155)),IF(K1155="","",CONCATENATE(".",K1155)),IF(M1155="","",CONCATENATE(".",M1155)),IF(R1155="","",CONCATENATE(".",R1155)),IF(U1155="","","(*)"))</f>
        <v>3e.CZE.hum</v>
      </c>
      <c r="AY1155" s="170" t="str">
        <f aca="false">CONCATENATE(BM1155,".",BN1155)</f>
        <v>GU299817.CZhHEV107-09</v>
      </c>
      <c r="AZ1155" s="171" t="str">
        <f aca="false">IF(AV1155="",IF(ISNUMBER(FIND(".",A1155)),LEFT(A1155,FIND(".",A1155)-1),A1155),AV1155)</f>
        <v>GU299817</v>
      </c>
      <c r="BA1155" s="171" t="str">
        <f aca="false">IF(ISNUMBER(FIND("-",AZ1155)),LEFT(AZ1155,FIND("-",AZ1155)-1),AZ1155)</f>
        <v>GU299817</v>
      </c>
      <c r="BB1155" s="170" t="str">
        <f aca="false"> MEGAname &amp; "="</f>
        <v>GU299817=</v>
      </c>
      <c r="BC1155" s="170" t="str">
        <f aca="false">Clear &amp; IF(span ,"Span","out")</f>
        <v>GU299817=out</v>
      </c>
      <c r="BD1155" s="170" t="str">
        <f aca="false">Clear &amp; IF(span, IF(B1155=".","Selected",B1155),"out")</f>
        <v>GU299817=out</v>
      </c>
      <c r="BE1155" s="170" t="str">
        <f aca="false">Clear &amp; Strain</f>
        <v>GU299817=CZhHEV107-09</v>
      </c>
      <c r="BF1155" s="170" t="str">
        <f aca="false">CONCATENATE(A1155,"=",F1155,". ",AX1155,IF(AB1155="","",CONCATENATE(".",AB1155)))</f>
        <v>GU299817=CZhHEV107-09. 3e.CZE.hum</v>
      </c>
      <c r="BG1155" s="170" t="str">
        <f aca="false">CONCATENATE(A1155,"=",F1155,". ",AX1155)</f>
        <v>GU299817=CZhHEV107-09. 3e.CZE.hum</v>
      </c>
      <c r="BH1155" s="170" t="str">
        <f aca="false">CONCATENATE(A1155,"=",AX1155)</f>
        <v>GU299817=3e.CZE.hum</v>
      </c>
      <c r="BI1155" s="170" t="str">
        <f aca="false">CONCATENATE(A1155,"=",ComForSubtype,D1155)</f>
        <v>GU299817=3e</v>
      </c>
      <c r="BJ1155" s="170" t="str">
        <f aca="false">CONCATENATE(A1155,"=",E1155)</f>
        <v>GU299817=3feg</v>
      </c>
      <c r="BK1155" s="170" t="str">
        <f aca="false">CONCATENATE(A1155,"=",C1155)</f>
        <v>GU299817=3</v>
      </c>
      <c r="BL1155" s="170" t="str">
        <f aca="false">CONCATENATE(D1155,"=")</f>
        <v>3e=</v>
      </c>
      <c r="BM1155" s="223" t="str">
        <f aca="false">IF(BA1155="XX","",BA1155)</f>
        <v>GU299817</v>
      </c>
      <c r="BN1155" s="224" t="str">
        <f aca="false">CONCATENATE(IF(F1155="","",F1155),IF(G1155="","",CONCATENATE(" / ",G1155)))</f>
        <v>CZhHEV107-09</v>
      </c>
      <c r="BO1155" s="225" t="str">
        <f aca="false">AX1155</f>
        <v>3e.CZE.hum</v>
      </c>
      <c r="BP1155" s="226" t="str">
        <f aca="false">IF(V1155="","",V1155)</f>
        <v/>
      </c>
      <c r="BQ1155" s="226" t="str">
        <f aca="false">IF(W1155="","",CONCATENATE(W1155,IF(LEFT(AO1155,1)="s","+","")))</f>
        <v>3e</v>
      </c>
      <c r="BR1155" s="226" t="str">
        <f aca="false">IF(X1155="","",CONCATENATE(X1155,IF(LEFT(AQ1155,1)="s","+","")))</f>
        <v/>
      </c>
      <c r="BS1155" s="226" t="str">
        <f aca="false">IF(Y1155="","",CONCATENATE(Y1155,IF(LEFT(AR1155,1)="s","+","")))</f>
        <v/>
      </c>
      <c r="BT1155" s="226" t="str">
        <f aca="false">IF(Z1155="","",CONCATENATE(Z1155,IF(LEFT(AS1155,1)="s","+","")))</f>
        <v/>
      </c>
      <c r="BU1155" s="227" t="str">
        <f aca="false">IF(AA1155="","",CONCATENATE(AA1155,IF(LEFT(AT1155,1)="s","+","")))</f>
        <v/>
      </c>
      <c r="BV1155" s="212"/>
      <c r="BW1155" s="177" t="s">
        <v>2863</v>
      </c>
      <c r="BX1155" s="170" t="str">
        <f aca="false">IF(BW1155&lt;&gt;"",IF(ISNUMBER(FIND("=",BW1155)),LEFT(BW1155,FIND("=",BW1155)-1),BW1155),BW1155)</f>
        <v>GU299817</v>
      </c>
      <c r="BY1155" s="170" t="str">
        <f aca="false">IF(BW1155&lt;&gt;"",IF(ISNUMBER(FIND("=",BW1155)),RIGHT(BW1155,LEN(BW1155)-FIND("=",BW1155)),""),"")</f>
        <v>3e</v>
      </c>
      <c r="BZ1155" s="170" t="str">
        <f aca="false">IF(BX1155&lt;&gt;"",IF(ISNUMBER(FIND(".",BX1155)),LEFT(BX1155,FIND(".",BX1155)-1),BX1155),BX1155)</f>
        <v>GU299817</v>
      </c>
      <c r="CA1155" s="170" t="str">
        <f aca="false">IF(BX1155&lt;&gt;"",IF(ISNUMBER(FIND(".",BX1155)),RIGHT(BX1155,LEN(BX1155)-FIND(".",BX1155)),""),"")</f>
        <v/>
      </c>
      <c r="CB1155" s="212"/>
      <c r="CC1155" s="170" t="str">
        <f aca="false">A1155</f>
        <v>GU299817</v>
      </c>
      <c r="CD1155" s="178" t="s">
        <v>339</v>
      </c>
      <c r="CE1155" s="178" t="s">
        <v>340</v>
      </c>
      <c r="CF1155" s="178" t="s">
        <v>341</v>
      </c>
      <c r="CG1155" s="212"/>
      <c r="CH1155" s="179"/>
      <c r="CI1155" s="179"/>
      <c r="CJ1155" s="179"/>
      <c r="CK1155" s="212"/>
      <c r="CL1155" s="212"/>
      <c r="CM1155" s="170" t="str">
        <f aca="false">F1155</f>
        <v>CZhHEV107-09</v>
      </c>
      <c r="CN1155" s="170" t="str">
        <f aca="false">IF(G1155="","",G1155)</f>
        <v/>
      </c>
      <c r="CO1155" s="170" t="str">
        <f aca="false">CONCATENATE(H1155,":",L1155)</f>
        <v>Czech:</v>
      </c>
      <c r="CP1155" s="170" t="str">
        <f aca="false">CONCATENATE(IF(Q1155="","",CONCATENATE(Q1155,"-")),IF(P1155="","",CONCATENATE(P1155,"-")),IF(O1155="","",O1155))</f>
        <v/>
      </c>
      <c r="CQ1155" s="170" t="str">
        <f aca="false">IF(N1155="","",N1155)</f>
        <v/>
      </c>
      <c r="CR1155" s="170" t="n">
        <f aca="false">C1155</f>
        <v>3</v>
      </c>
      <c r="CS1155" s="229" t="str">
        <f aca="false">D1155</f>
        <v>3e</v>
      </c>
      <c r="CT1155" s="170" t="str">
        <f aca="false">CONCATENATE(CD1155," strain ",CM1155," ",CL1155,", partial cds")</f>
        <v>Hepatitis E virus strain CZhHEV107-09 , partial cds</v>
      </c>
    </row>
    <row r="1156" customFormat="false" ht="11.9" hidden="false" customHeight="true" outlineLevel="0" collapsed="false">
      <c r="A1156" s="154" t="s">
        <v>2864</v>
      </c>
      <c r="B1156" s="147" t="n">
        <v>3</v>
      </c>
      <c r="C1156" s="243" t="n">
        <v>3</v>
      </c>
      <c r="D1156" s="149" t="s">
        <v>1273</v>
      </c>
      <c r="E1156" s="150" t="s">
        <v>2725</v>
      </c>
      <c r="F1156" s="154" t="s">
        <v>2865</v>
      </c>
      <c r="G1156" s="212"/>
      <c r="H1156" s="146" t="s">
        <v>2861</v>
      </c>
      <c r="I1156" s="153" t="s">
        <v>2862</v>
      </c>
      <c r="J1156" s="146" t="s">
        <v>395</v>
      </c>
      <c r="K1156" s="212"/>
      <c r="L1156" s="212"/>
      <c r="M1156" s="157" t="s">
        <v>348</v>
      </c>
      <c r="N1156" s="213"/>
      <c r="O1156" s="160"/>
      <c r="P1156" s="212"/>
      <c r="Q1156" s="212"/>
      <c r="R1156" s="212"/>
      <c r="S1156" s="212"/>
      <c r="T1156" s="214"/>
      <c r="U1156" s="215"/>
      <c r="V1156" s="209"/>
      <c r="W1156" s="244" t="s">
        <v>1273</v>
      </c>
      <c r="AB1156" s="217"/>
      <c r="AC1156" s="163" t="s">
        <v>354</v>
      </c>
      <c r="AD1156" s="209"/>
      <c r="AE1156" s="209"/>
      <c r="AF1156" s="209"/>
      <c r="AG1156" s="218"/>
      <c r="AH1156" s="164" t="n">
        <v>134</v>
      </c>
      <c r="AI1156" s="164" t="n">
        <v>375</v>
      </c>
      <c r="AJ1156" s="219" t="n">
        <f aca="false">SeqEnd-SeqBeg+1</f>
        <v>242</v>
      </c>
      <c r="AK1156" s="220" t="n">
        <f aca="false">AND( SeqBeg&lt;=Beg  , End &lt;=SeqEnd )</f>
        <v>0</v>
      </c>
      <c r="AL1156" s="212"/>
      <c r="AM1156" s="212"/>
      <c r="AN1156" s="213"/>
      <c r="AO1156" s="209"/>
      <c r="AU1156" s="147" t="s">
        <v>2765</v>
      </c>
      <c r="AV1156" s="212"/>
      <c r="AW1156" s="222" t="str">
        <f aca="false">HYPERLINK(CONCATENATE("http://www.ncbi.nlm.nih.gov/nuccore/",BM1156),BM1156)</f>
        <v>GU299815</v>
      </c>
      <c r="AX1156" s="219" t="str">
        <f aca="false">CONCATENATE(D1156,IF(I1156="","",CONCATENATE(".",I1156)),IF(K1156="","",CONCATENATE(".",K1156)),IF(M1156="","",CONCATENATE(".",M1156)),IF(R1156="","",CONCATENATE(".",R1156)),IF(U1156="","","(*)"))</f>
        <v>3e.CZE.hum</v>
      </c>
      <c r="AY1156" s="170" t="str">
        <f aca="false">CONCATENATE(BM1156,".",BN1156)</f>
        <v>GU299815.CZhHEV197-09</v>
      </c>
      <c r="AZ1156" s="171" t="str">
        <f aca="false">IF(AV1156="",IF(ISNUMBER(FIND(".",A1156)),LEFT(A1156,FIND(".",A1156)-1),A1156),AV1156)</f>
        <v>GU299815</v>
      </c>
      <c r="BA1156" s="171" t="str">
        <f aca="false">IF(ISNUMBER(FIND("-",AZ1156)),LEFT(AZ1156,FIND("-",AZ1156)-1),AZ1156)</f>
        <v>GU299815</v>
      </c>
      <c r="BB1156" s="170" t="str">
        <f aca="false"> MEGAname &amp; "="</f>
        <v>GU299815=</v>
      </c>
      <c r="BC1156" s="170" t="str">
        <f aca="false">Clear &amp; IF(span ,"Span","out")</f>
        <v>GU299815=out</v>
      </c>
      <c r="BD1156" s="170" t="str">
        <f aca="false">Clear &amp; IF(span, IF(B1156=".","Selected",B1156),"out")</f>
        <v>GU299815=out</v>
      </c>
      <c r="BE1156" s="170" t="str">
        <f aca="false">Clear &amp; Strain</f>
        <v>GU299815=CZhHEV197-09</v>
      </c>
      <c r="BF1156" s="170" t="str">
        <f aca="false">CONCATENATE(A1156,"=",F1156,". ",AX1156,IF(AB1156="","",CONCATENATE(".",AB1156)))</f>
        <v>GU299815=CZhHEV197-09. 3e.CZE.hum</v>
      </c>
      <c r="BG1156" s="170" t="str">
        <f aca="false">CONCATENATE(A1156,"=",F1156,". ",AX1156)</f>
        <v>GU299815=CZhHEV197-09. 3e.CZE.hum</v>
      </c>
      <c r="BH1156" s="170" t="str">
        <f aca="false">CONCATENATE(A1156,"=",AX1156)</f>
        <v>GU299815=3e.CZE.hum</v>
      </c>
      <c r="BI1156" s="170" t="str">
        <f aca="false">CONCATENATE(A1156,"=",ComForSubtype,D1156)</f>
        <v>GU299815=3e</v>
      </c>
      <c r="BJ1156" s="170" t="str">
        <f aca="false">CONCATENATE(A1156,"=",E1156)</f>
        <v>GU299815=3feg</v>
      </c>
      <c r="BK1156" s="170" t="str">
        <f aca="false">CONCATENATE(A1156,"=",C1156)</f>
        <v>GU299815=3</v>
      </c>
      <c r="BL1156" s="170" t="str">
        <f aca="false">CONCATENATE(D1156,"=")</f>
        <v>3e=</v>
      </c>
      <c r="BM1156" s="223" t="str">
        <f aca="false">IF(BA1156="XX","",BA1156)</f>
        <v>GU299815</v>
      </c>
      <c r="BN1156" s="224" t="str">
        <f aca="false">CONCATENATE(IF(F1156="","",F1156),IF(G1156="","",CONCATENATE(" / ",G1156)))</f>
        <v>CZhHEV197-09</v>
      </c>
      <c r="BO1156" s="225" t="str">
        <f aca="false">AX1156</f>
        <v>3e.CZE.hum</v>
      </c>
      <c r="BP1156" s="226" t="str">
        <f aca="false">IF(V1156="","",V1156)</f>
        <v/>
      </c>
      <c r="BQ1156" s="226" t="str">
        <f aca="false">IF(W1156="","",CONCATENATE(W1156,IF(LEFT(AO1156,1)="s","+","")))</f>
        <v>3e</v>
      </c>
      <c r="BR1156" s="226" t="str">
        <f aca="false">IF(X1156="","",CONCATENATE(X1156,IF(LEFT(AQ1156,1)="s","+","")))</f>
        <v/>
      </c>
      <c r="BS1156" s="226" t="str">
        <f aca="false">IF(Y1156="","",CONCATENATE(Y1156,IF(LEFT(AR1156,1)="s","+","")))</f>
        <v/>
      </c>
      <c r="BT1156" s="226" t="str">
        <f aca="false">IF(Z1156="","",CONCATENATE(Z1156,IF(LEFT(AS1156,1)="s","+","")))</f>
        <v/>
      </c>
      <c r="BU1156" s="227" t="str">
        <f aca="false">IF(AA1156="","",CONCATENATE(AA1156,IF(LEFT(AT1156,1)="s","+","")))</f>
        <v/>
      </c>
      <c r="BV1156" s="212"/>
      <c r="BW1156" s="177" t="s">
        <v>2866</v>
      </c>
      <c r="BX1156" s="170" t="str">
        <f aca="false">IF(BW1156&lt;&gt;"",IF(ISNUMBER(FIND("=",BW1156)),LEFT(BW1156,FIND("=",BW1156)-1),BW1156),BW1156)</f>
        <v>GU299815</v>
      </c>
      <c r="BY1156" s="170" t="str">
        <f aca="false">IF(BW1156&lt;&gt;"",IF(ISNUMBER(FIND("=",BW1156)),RIGHT(BW1156,LEN(BW1156)-FIND("=",BW1156)),""),"")</f>
        <v>3e</v>
      </c>
      <c r="BZ1156" s="170" t="str">
        <f aca="false">IF(BX1156&lt;&gt;"",IF(ISNUMBER(FIND(".",BX1156)),LEFT(BX1156,FIND(".",BX1156)-1),BX1156),BX1156)</f>
        <v>GU299815</v>
      </c>
      <c r="CA1156" s="170" t="str">
        <f aca="false">IF(BX1156&lt;&gt;"",IF(ISNUMBER(FIND(".",BX1156)),RIGHT(BX1156,LEN(BX1156)-FIND(".",BX1156)),""),"")</f>
        <v/>
      </c>
      <c r="CB1156" s="212"/>
      <c r="CC1156" s="170" t="str">
        <f aca="false">A1156</f>
        <v>GU299815</v>
      </c>
      <c r="CD1156" s="178" t="s">
        <v>339</v>
      </c>
      <c r="CE1156" s="178" t="s">
        <v>340</v>
      </c>
      <c r="CF1156" s="178" t="s">
        <v>341</v>
      </c>
      <c r="CG1156" s="212"/>
      <c r="CH1156" s="179"/>
      <c r="CI1156" s="179"/>
      <c r="CJ1156" s="179"/>
      <c r="CK1156" s="212"/>
      <c r="CL1156" s="212"/>
      <c r="CM1156" s="170" t="str">
        <f aca="false">F1156</f>
        <v>CZhHEV197-09</v>
      </c>
      <c r="CN1156" s="170" t="str">
        <f aca="false">IF(G1156="","",G1156)</f>
        <v/>
      </c>
      <c r="CO1156" s="170" t="str">
        <f aca="false">CONCATENATE(H1156,":",L1156)</f>
        <v>Czech:</v>
      </c>
      <c r="CP1156" s="170" t="str">
        <f aca="false">CONCATENATE(IF(Q1156="","",CONCATENATE(Q1156,"-")),IF(P1156="","",CONCATENATE(P1156,"-")),IF(O1156="","",O1156))</f>
        <v/>
      </c>
      <c r="CQ1156" s="170" t="str">
        <f aca="false">IF(N1156="","",N1156)</f>
        <v/>
      </c>
      <c r="CR1156" s="170" t="n">
        <f aca="false">C1156</f>
        <v>3</v>
      </c>
      <c r="CS1156" s="229" t="str">
        <f aca="false">D1156</f>
        <v>3e</v>
      </c>
      <c r="CT1156" s="170" t="str">
        <f aca="false">CONCATENATE(CD1156," strain ",CM1156," ",CL1156,", partial cds")</f>
        <v>Hepatitis E virus strain CZhHEV197-09 , partial cds</v>
      </c>
    </row>
    <row r="1157" customFormat="false" ht="11.9" hidden="false" customHeight="true" outlineLevel="0" collapsed="false">
      <c r="A1157" s="154" t="s">
        <v>2867</v>
      </c>
      <c r="B1157" s="147" t="n">
        <v>3</v>
      </c>
      <c r="C1157" s="243" t="n">
        <v>3</v>
      </c>
      <c r="D1157" s="149" t="s">
        <v>1273</v>
      </c>
      <c r="E1157" s="150" t="s">
        <v>2725</v>
      </c>
      <c r="F1157" s="154" t="s">
        <v>2868</v>
      </c>
      <c r="G1157" s="212"/>
      <c r="H1157" s="146" t="s">
        <v>537</v>
      </c>
      <c r="I1157" s="153" t="s">
        <v>538</v>
      </c>
      <c r="J1157" s="146" t="s">
        <v>395</v>
      </c>
      <c r="K1157" s="212"/>
      <c r="L1157" s="212"/>
      <c r="M1157" s="157" t="s">
        <v>367</v>
      </c>
      <c r="N1157" s="216"/>
      <c r="O1157" s="160" t="n">
        <v>2005</v>
      </c>
      <c r="P1157" s="212"/>
      <c r="Q1157" s="212"/>
      <c r="R1157" s="212"/>
      <c r="S1157" s="212"/>
      <c r="T1157" s="214"/>
      <c r="U1157" s="215"/>
      <c r="V1157" s="209"/>
      <c r="W1157" s="163" t="s">
        <v>1273</v>
      </c>
      <c r="X1157" s="147"/>
      <c r="Y1157" s="147"/>
      <c r="Z1157" s="209"/>
      <c r="AB1157" s="217"/>
      <c r="AC1157" s="163" t="s">
        <v>354</v>
      </c>
      <c r="AD1157" s="209"/>
      <c r="AE1157" s="209"/>
      <c r="AF1157" s="209"/>
      <c r="AG1157" s="218"/>
      <c r="AH1157" s="164" t="n">
        <v>134</v>
      </c>
      <c r="AI1157" s="164" t="n">
        <v>375</v>
      </c>
      <c r="AJ1157" s="219" t="n">
        <f aca="false">SeqEnd-SeqBeg+1</f>
        <v>242</v>
      </c>
      <c r="AK1157" s="220" t="n">
        <f aca="false">AND( SeqBeg&lt;=Beg  , End &lt;=SeqEnd )</f>
        <v>0</v>
      </c>
      <c r="AL1157" s="212"/>
      <c r="AM1157" s="212"/>
      <c r="AO1157" s="209"/>
      <c r="AU1157" s="212"/>
      <c r="AV1157" s="212"/>
      <c r="AW1157" s="222" t="str">
        <f aca="false">HYPERLINK(CONCATENATE("http://www.ncbi.nlm.nih.gov/nuccore/",BM1157),BM1157)</f>
        <v>EF372540</v>
      </c>
      <c r="AX1157" s="219" t="str">
        <f aca="false">CONCATENATE(D1157,IF(I1157="","",CONCATENATE(".",I1157)),IF(K1157="","",CONCATENATE(".",K1157)),IF(M1157="","",CONCATENATE(".",M1157)),IF(R1157="","",CONCATENATE(".",R1157)),IF(U1157="","","(*)"))</f>
        <v>3e.NLD.pig</v>
      </c>
      <c r="AY1157" s="170" t="str">
        <f aca="false">CONCATENATE(BM1157,".",BN1157)</f>
        <v>EF372540.HEV/SW/NL/2005-1013</v>
      </c>
      <c r="AZ1157" s="171" t="str">
        <f aca="false">IF(AV1157="",IF(ISNUMBER(FIND(".",A1157)),LEFT(A1157,FIND(".",A1157)-1),A1157),AV1157)</f>
        <v>EF372540</v>
      </c>
      <c r="BA1157" s="171" t="str">
        <f aca="false">IF(ISNUMBER(FIND("-",AZ1157)),LEFT(AZ1157,FIND("-",AZ1157)-1),AZ1157)</f>
        <v>EF372540</v>
      </c>
      <c r="BB1157" s="170" t="str">
        <f aca="false"> MEGAname &amp; "="</f>
        <v>EF372540=</v>
      </c>
      <c r="BC1157" s="170" t="str">
        <f aca="false">Clear &amp; IF(span ,"Span","out")</f>
        <v>EF372540=out</v>
      </c>
      <c r="BD1157" s="170" t="str">
        <f aca="false">Clear &amp; IF(span, IF(B1157=".","Selected",B1157),"out")</f>
        <v>EF372540=out</v>
      </c>
      <c r="BE1157" s="170" t="str">
        <f aca="false">Clear &amp; Strain</f>
        <v>EF372540=HEV/SW/NL/2005-1013</v>
      </c>
      <c r="BF1157" s="170" t="str">
        <f aca="false">CONCATENATE(A1157,"=",F1157,". ",AX1157,IF(AB1157="","",CONCATENATE(".",AB1157)))</f>
        <v>EF372540=HEV/SW/NL/2005-1013. 3e.NLD.pig</v>
      </c>
      <c r="BG1157" s="170" t="str">
        <f aca="false">CONCATENATE(A1157,"=",F1157,". ",AX1157)</f>
        <v>EF372540=HEV/SW/NL/2005-1013. 3e.NLD.pig</v>
      </c>
      <c r="BH1157" s="170" t="str">
        <f aca="false">CONCATENATE(A1157,"=",AX1157)</f>
        <v>EF372540=3e.NLD.pig</v>
      </c>
      <c r="BI1157" s="170" t="str">
        <f aca="false">CONCATENATE(A1157,"=",ComForSubtype,D1157)</f>
        <v>EF372540=3e</v>
      </c>
      <c r="BJ1157" s="170" t="str">
        <f aca="false">CONCATENATE(A1157,"=",E1157)</f>
        <v>EF372540=3feg</v>
      </c>
      <c r="BK1157" s="170" t="str">
        <f aca="false">CONCATENATE(A1157,"=",C1157)</f>
        <v>EF372540=3</v>
      </c>
      <c r="BL1157" s="170" t="str">
        <f aca="false">CONCATENATE(D1157,"=")</f>
        <v>3e=</v>
      </c>
      <c r="BM1157" s="223" t="str">
        <f aca="false">IF(BA1157="XX","",BA1157)</f>
        <v>EF372540</v>
      </c>
      <c r="BN1157" s="224" t="str">
        <f aca="false">CONCATENATE(IF(F1157="","",F1157),IF(G1157="","",CONCATENATE(" / ",G1157)))</f>
        <v>HEV/SW/NL/2005-1013</v>
      </c>
      <c r="BO1157" s="225" t="str">
        <f aca="false">AX1157</f>
        <v>3e.NLD.pig</v>
      </c>
      <c r="BP1157" s="226" t="str">
        <f aca="false">IF(V1157="","",V1157)</f>
        <v/>
      </c>
      <c r="BQ1157" s="226" t="str">
        <f aca="false">IF(W1157="","",CONCATENATE(W1157,IF(LEFT(AO1157,1)="s","+","")))</f>
        <v>3e</v>
      </c>
      <c r="BR1157" s="226" t="str">
        <f aca="false">IF(X1157="","",CONCATENATE(X1157,IF(LEFT(AQ1157,1)="s","+","")))</f>
        <v/>
      </c>
      <c r="BS1157" s="226" t="str">
        <f aca="false">IF(Y1157="","",CONCATENATE(Y1157,IF(LEFT(AR1157,1)="s","+","")))</f>
        <v/>
      </c>
      <c r="BT1157" s="226" t="str">
        <f aca="false">IF(Z1157="","",CONCATENATE(Z1157,IF(LEFT(AS1157,1)="s","+","")))</f>
        <v/>
      </c>
      <c r="BU1157" s="227" t="str">
        <f aca="false">IF(AA1157="","",CONCATENATE(AA1157,IF(LEFT(AT1157,1)="s","+","")))</f>
        <v/>
      </c>
      <c r="BV1157" s="212"/>
      <c r="BW1157" s="177" t="s">
        <v>2869</v>
      </c>
      <c r="BX1157" s="170" t="str">
        <f aca="false">IF(BW1157&lt;&gt;"",IF(ISNUMBER(FIND("=",BW1157)),LEFT(BW1157,FIND("=",BW1157)-1),BW1157),BW1157)</f>
        <v>EF372540</v>
      </c>
      <c r="BY1157" s="170" t="str">
        <f aca="false">IF(BW1157&lt;&gt;"",IF(ISNUMBER(FIND("=",BW1157)),RIGHT(BW1157,LEN(BW1157)-FIND("=",BW1157)),""),"")</f>
        <v>3e</v>
      </c>
      <c r="BZ1157" s="170" t="str">
        <f aca="false">IF(BX1157&lt;&gt;"",IF(ISNUMBER(FIND(".",BX1157)),LEFT(BX1157,FIND(".",BX1157)-1),BX1157),BX1157)</f>
        <v>EF372540</v>
      </c>
      <c r="CA1157" s="170" t="str">
        <f aca="false">IF(BX1157&lt;&gt;"",IF(ISNUMBER(FIND(".",BX1157)),RIGHT(BX1157,LEN(BX1157)-FIND(".",BX1157)),""),"")</f>
        <v/>
      </c>
      <c r="CB1157" s="212"/>
      <c r="CC1157" s="170" t="str">
        <f aca="false">A1157</f>
        <v>EF372540</v>
      </c>
      <c r="CD1157" s="178" t="s">
        <v>339</v>
      </c>
      <c r="CE1157" s="178" t="s">
        <v>340</v>
      </c>
      <c r="CF1157" s="178" t="s">
        <v>341</v>
      </c>
      <c r="CG1157" s="212"/>
      <c r="CH1157" s="179"/>
      <c r="CI1157" s="179"/>
      <c r="CJ1157" s="179"/>
      <c r="CK1157" s="212"/>
      <c r="CL1157" s="212"/>
      <c r="CM1157" s="170" t="str">
        <f aca="false">F1157</f>
        <v>HEV/SW/NL/2005-1013</v>
      </c>
      <c r="CN1157" s="170" t="str">
        <f aca="false">IF(G1157="","",G1157)</f>
        <v/>
      </c>
      <c r="CO1157" s="170" t="str">
        <f aca="false">CONCATENATE(H1157,":",L1157)</f>
        <v>Netherlands:</v>
      </c>
      <c r="CP1157" s="170" t="str">
        <f aca="false">CONCATENATE(IF(Q1157="","",CONCATENATE(Q1157,"-")),IF(P1157="","",CONCATENATE(P1157,"-")),IF(O1157="","",O1157))</f>
        <v>2005</v>
      </c>
      <c r="CQ1157" s="170" t="str">
        <f aca="false">IF(N1157="","",N1157)</f>
        <v/>
      </c>
      <c r="CR1157" s="170" t="n">
        <f aca="false">C1157</f>
        <v>3</v>
      </c>
      <c r="CS1157" s="229" t="str">
        <f aca="false">D1157</f>
        <v>3e</v>
      </c>
      <c r="CT1157" s="170" t="str">
        <f aca="false">CONCATENATE(CD1157," strain ",CM1157," ",CL1157,", partial cds")</f>
        <v>Hepatitis E virus strain HEV/SW/NL/2005-1013 , partial cds</v>
      </c>
    </row>
    <row r="1158" customFormat="false" ht="11.9" hidden="false" customHeight="true" outlineLevel="0" collapsed="false">
      <c r="A1158" s="154" t="s">
        <v>2870</v>
      </c>
      <c r="B1158" s="147" t="n">
        <v>3</v>
      </c>
      <c r="C1158" s="148" t="n">
        <v>3</v>
      </c>
      <c r="D1158" s="149" t="s">
        <v>1273</v>
      </c>
      <c r="E1158" s="150" t="s">
        <v>2725</v>
      </c>
      <c r="F1158" s="154" t="s">
        <v>2871</v>
      </c>
      <c r="G1158" s="212"/>
      <c r="H1158" s="146" t="s">
        <v>405</v>
      </c>
      <c r="I1158" s="153" t="s">
        <v>412</v>
      </c>
      <c r="J1158" s="146" t="s">
        <v>395</v>
      </c>
      <c r="K1158" s="212"/>
      <c r="L1158" s="212"/>
      <c r="M1158" s="157" t="s">
        <v>367</v>
      </c>
      <c r="N1158" s="158" t="s">
        <v>607</v>
      </c>
      <c r="O1158" s="160" t="n">
        <v>2009</v>
      </c>
      <c r="P1158" s="212"/>
      <c r="Q1158" s="212"/>
      <c r="R1158" s="146" t="s">
        <v>84</v>
      </c>
      <c r="T1158" s="214"/>
      <c r="U1158" s="215"/>
      <c r="V1158" s="209"/>
      <c r="W1158" s="163" t="s">
        <v>1273</v>
      </c>
      <c r="X1158" s="209"/>
      <c r="Y1158" s="209"/>
      <c r="Z1158" s="209"/>
      <c r="AA1158" s="216"/>
      <c r="AB1158" s="217"/>
      <c r="AC1158" s="163" t="s">
        <v>354</v>
      </c>
      <c r="AD1158" s="209"/>
      <c r="AE1158" s="209"/>
      <c r="AF1158" s="209"/>
      <c r="AG1158" s="218"/>
      <c r="AH1158" s="164" t="n">
        <v>134</v>
      </c>
      <c r="AI1158" s="164" t="n">
        <v>375</v>
      </c>
      <c r="AJ1158" s="219" t="n">
        <f aca="false">SeqEnd-SeqBeg+1</f>
        <v>242</v>
      </c>
      <c r="AK1158" s="220" t="n">
        <f aca="false">AND( SeqBeg&lt;=Beg  , End &lt;=SeqEnd )</f>
        <v>0</v>
      </c>
      <c r="AL1158" s="212"/>
      <c r="AM1158" s="212"/>
      <c r="AN1158" s="213"/>
      <c r="AO1158" s="147" t="s">
        <v>419</v>
      </c>
      <c r="AP1158" s="147" t="s">
        <v>419</v>
      </c>
      <c r="AU1158" s="212" t="s">
        <v>2765</v>
      </c>
      <c r="AV1158" s="212"/>
      <c r="AW1158" s="222" t="str">
        <f aca="false">HYPERLINK(CONCATENATE("http://www.ncbi.nlm.nih.gov/nuccore/",BM1158),BM1158)</f>
        <v>JN415692</v>
      </c>
      <c r="AX1158" s="219" t="str">
        <f aca="false">CONCATENATE(D1158,IF(I1158="","",CONCATENATE(".",I1158)),IF(K1158="","",CONCATENATE(".",K1158)),IF(M1158="","",CONCATENATE(".",M1158)),IF(R1158="","",CONCATENATE(".",R1158)),IF(U1158="","","(*)"))</f>
        <v>3e.DEU.pig.TiHo</v>
      </c>
      <c r="AY1158" s="170" t="str">
        <f aca="false">CONCATENATE(BM1158,".",BN1158)</f>
        <v>JN415692.swine/Ger/01</v>
      </c>
      <c r="AZ1158" s="171" t="str">
        <f aca="false">IF(AV1158="",IF(ISNUMBER(FIND(".",A1158)),LEFT(A1158,FIND(".",A1158)-1),A1158),AV1158)</f>
        <v>JN415692</v>
      </c>
      <c r="BA1158" s="171" t="str">
        <f aca="false">IF(ISNUMBER(FIND("-",AZ1158)),LEFT(AZ1158,FIND("-",AZ1158)-1),AZ1158)</f>
        <v>JN415692</v>
      </c>
      <c r="BB1158" s="170" t="str">
        <f aca="false"> MEGAname &amp; "="</f>
        <v>JN415692=</v>
      </c>
      <c r="BC1158" s="170" t="str">
        <f aca="false">Clear &amp; IF(span ,"Span","out")</f>
        <v>JN415692=out</v>
      </c>
      <c r="BD1158" s="170" t="str">
        <f aca="false">Clear &amp; IF(span, IF(B1158=".","Selected",B1158),"out")</f>
        <v>JN415692=out</v>
      </c>
      <c r="BE1158" s="170" t="str">
        <f aca="false">Clear &amp; Strain</f>
        <v>JN415692=swine/Ger/01</v>
      </c>
      <c r="BF1158" s="170" t="str">
        <f aca="false">CONCATENATE(A1158,"=",F1158,". ",AX1158,IF(AB1158="","",CONCATENATE(".",AB1158)))</f>
        <v>JN415692=swine/Ger/01. 3e.DEU.pig.TiHo</v>
      </c>
      <c r="BG1158" s="170" t="str">
        <f aca="false">CONCATENATE(A1158,"=",F1158,". ",AX1158)</f>
        <v>JN415692=swine/Ger/01. 3e.DEU.pig.TiHo</v>
      </c>
      <c r="BH1158" s="170" t="str">
        <f aca="false">CONCATENATE(A1158,"=",AX1158)</f>
        <v>JN415692=3e.DEU.pig.TiHo</v>
      </c>
      <c r="BI1158" s="170" t="str">
        <f aca="false">CONCATENATE(A1158,"=",ComForSubtype,D1158)</f>
        <v>JN415692=3e</v>
      </c>
      <c r="BJ1158" s="170" t="str">
        <f aca="false">CONCATENATE(A1158,"=",E1158)</f>
        <v>JN415692=3feg</v>
      </c>
      <c r="BK1158" s="170" t="str">
        <f aca="false">CONCATENATE(A1158,"=",C1158)</f>
        <v>JN415692=3</v>
      </c>
      <c r="BL1158" s="170" t="str">
        <f aca="false">CONCATENATE(D1158,"=")</f>
        <v>3e=</v>
      </c>
      <c r="BM1158" s="223" t="str">
        <f aca="false">IF(BA1158="XX","",BA1158)</f>
        <v>JN415692</v>
      </c>
      <c r="BN1158" s="224" t="str">
        <f aca="false">CONCATENATE(IF(F1158="","",F1158),IF(G1158="","",CONCATENATE(" / ",G1158)))</f>
        <v>swine/Ger/01</v>
      </c>
      <c r="BO1158" s="225" t="str">
        <f aca="false">AX1158</f>
        <v>3e.DEU.pig.TiHo</v>
      </c>
      <c r="BP1158" s="226" t="str">
        <f aca="false">IF(V1158="","",V1158)</f>
        <v/>
      </c>
      <c r="BQ1158" s="226" t="str">
        <f aca="false">IF(W1158="","",CONCATENATE(W1158,IF(LEFT(AO1158,1)="s","+","")))</f>
        <v>3e</v>
      </c>
      <c r="BR1158" s="226" t="str">
        <f aca="false">IF(X1158="","",CONCATENATE(X1158,IF(LEFT(AQ1158,1)="s","+","")))</f>
        <v/>
      </c>
      <c r="BS1158" s="226" t="str">
        <f aca="false">IF(Y1158="","",CONCATENATE(Y1158,IF(LEFT(AR1158,1)="s","+","")))</f>
        <v/>
      </c>
      <c r="BT1158" s="226" t="str">
        <f aca="false">IF(Z1158="","",CONCATENATE(Z1158,IF(LEFT(AS1158,1)="s","+","")))</f>
        <v/>
      </c>
      <c r="BU1158" s="227" t="str">
        <f aca="false">IF(AA1158="","",CONCATENATE(AA1158,IF(LEFT(AT1158,1)="s","+","")))</f>
        <v/>
      </c>
      <c r="BV1158" s="212"/>
      <c r="BW1158" s="177" t="s">
        <v>2872</v>
      </c>
      <c r="BX1158" s="170" t="str">
        <f aca="false">IF(BW1158&lt;&gt;"",IF(ISNUMBER(FIND("=",BW1158)),LEFT(BW1158,FIND("=",BW1158)-1),BW1158),BW1158)</f>
        <v>JN415692.swine/Ger/01</v>
      </c>
      <c r="BY1158" s="170" t="str">
        <f aca="false">IF(BW1158&lt;&gt;"",IF(ISNUMBER(FIND("=",BW1158)),RIGHT(BW1158,LEN(BW1158)-FIND("=",BW1158)),""),"")</f>
        <v>3e</v>
      </c>
      <c r="BZ1158" s="170" t="str">
        <f aca="false">IF(BX1158&lt;&gt;"",IF(ISNUMBER(FIND(".",BX1158)),LEFT(BX1158,FIND(".",BX1158)-1),BX1158),BX1158)</f>
        <v>JN415692</v>
      </c>
      <c r="CA1158" s="170" t="str">
        <f aca="false">IF(BX1158&lt;&gt;"",IF(ISNUMBER(FIND(".",BX1158)),RIGHT(BX1158,LEN(BX1158)-FIND(".",BX1158)),""),"")</f>
        <v>swine/Ger/01</v>
      </c>
      <c r="CB1158" s="212"/>
      <c r="CC1158" s="170" t="str">
        <f aca="false">A1158</f>
        <v>JN415692</v>
      </c>
      <c r="CD1158" s="178" t="s">
        <v>339</v>
      </c>
      <c r="CE1158" s="178" t="s">
        <v>340</v>
      </c>
      <c r="CF1158" s="178" t="s">
        <v>341</v>
      </c>
      <c r="CG1158" s="212"/>
      <c r="CH1158" s="179"/>
      <c r="CI1158" s="179"/>
      <c r="CJ1158" s="179"/>
      <c r="CK1158" s="212"/>
      <c r="CL1158" s="212"/>
      <c r="CM1158" s="170" t="str">
        <f aca="false">F1158</f>
        <v>swine/Ger/01</v>
      </c>
      <c r="CN1158" s="170" t="str">
        <f aca="false">IF(G1158="","",G1158)</f>
        <v/>
      </c>
      <c r="CO1158" s="170" t="str">
        <f aca="false">CONCATENATE(H1158,":",L1158)</f>
        <v>Germany:</v>
      </c>
      <c r="CP1158" s="170" t="str">
        <f aca="false">CONCATENATE(IF(Q1158="","",CONCATENATE(Q1158,"-")),IF(P1158="","",CONCATENATE(P1158,"-")),IF(O1158="","",O1158))</f>
        <v>2009</v>
      </c>
      <c r="CQ1158" s="170" t="str">
        <f aca="false">IF(N1158="","",N1158)</f>
        <v>liver</v>
      </c>
      <c r="CR1158" s="228" t="n">
        <f aca="false">C1158</f>
        <v>3</v>
      </c>
      <c r="CS1158" s="229" t="str">
        <f aca="false">D1158</f>
        <v>3e</v>
      </c>
      <c r="CT1158" s="170" t="str">
        <f aca="false">CONCATENATE(CD1158," strain ",CM1158," ",CL1158,", partial cds")</f>
        <v>Hepatitis E virus strain swine/Ger/01 , partial cds</v>
      </c>
    </row>
    <row r="1159" customFormat="false" ht="11.9" hidden="false" customHeight="true" outlineLevel="0" collapsed="false">
      <c r="A1159" s="154" t="s">
        <v>2873</v>
      </c>
      <c r="B1159" s="147" t="n">
        <v>3</v>
      </c>
      <c r="C1159" s="148" t="n">
        <v>3</v>
      </c>
      <c r="D1159" s="149" t="s">
        <v>1273</v>
      </c>
      <c r="E1159" s="150" t="s">
        <v>2725</v>
      </c>
      <c r="F1159" s="154" t="s">
        <v>2874</v>
      </c>
      <c r="G1159" s="212"/>
      <c r="H1159" s="146" t="s">
        <v>405</v>
      </c>
      <c r="I1159" s="153" t="s">
        <v>412</v>
      </c>
      <c r="J1159" s="146" t="s">
        <v>395</v>
      </c>
      <c r="K1159" s="212"/>
      <c r="L1159" s="212"/>
      <c r="M1159" s="157" t="s">
        <v>367</v>
      </c>
      <c r="N1159" s="158" t="s">
        <v>607</v>
      </c>
      <c r="O1159" s="160" t="n">
        <v>2009</v>
      </c>
      <c r="P1159" s="212"/>
      <c r="Q1159" s="212"/>
      <c r="R1159" s="146" t="s">
        <v>84</v>
      </c>
      <c r="T1159" s="214"/>
      <c r="U1159" s="215"/>
      <c r="V1159" s="209"/>
      <c r="W1159" s="163" t="s">
        <v>1273</v>
      </c>
      <c r="X1159" s="209"/>
      <c r="Y1159" s="209"/>
      <c r="Z1159" s="209"/>
      <c r="AA1159" s="216"/>
      <c r="AB1159" s="217"/>
      <c r="AC1159" s="163" t="s">
        <v>354</v>
      </c>
      <c r="AD1159" s="209"/>
      <c r="AE1159" s="209"/>
      <c r="AF1159" s="209"/>
      <c r="AG1159" s="218"/>
      <c r="AH1159" s="164" t="n">
        <v>134</v>
      </c>
      <c r="AI1159" s="164" t="n">
        <v>375</v>
      </c>
      <c r="AJ1159" s="219" t="n">
        <f aca="false">SeqEnd-SeqBeg+1</f>
        <v>242</v>
      </c>
      <c r="AK1159" s="220" t="n">
        <f aca="false">AND( SeqBeg&lt;=Beg  , End &lt;=SeqEnd )</f>
        <v>0</v>
      </c>
      <c r="AL1159" s="212"/>
      <c r="AM1159" s="212"/>
      <c r="AN1159" s="213"/>
      <c r="AO1159" s="147" t="s">
        <v>419</v>
      </c>
      <c r="AP1159" s="147" t="s">
        <v>419</v>
      </c>
      <c r="AU1159" s="212"/>
      <c r="AV1159" s="212"/>
      <c r="AW1159" s="222" t="str">
        <f aca="false">HYPERLINK(CONCATENATE("http://www.ncbi.nlm.nih.gov/nuccore/",BM1159),BM1159)</f>
        <v>JN415693</v>
      </c>
      <c r="AX1159" s="219" t="str">
        <f aca="false">CONCATENATE(D1159,IF(I1159="","",CONCATENATE(".",I1159)),IF(K1159="","",CONCATENATE(".",K1159)),IF(M1159="","",CONCATENATE(".",M1159)),IF(R1159="","",CONCATENATE(".",R1159)),IF(U1159="","","(*)"))</f>
        <v>3e.DEU.pig.TiHo</v>
      </c>
      <c r="AY1159" s="170" t="str">
        <f aca="false">CONCATENATE(BM1159,".",BN1159)</f>
        <v>JN415693.swine/Ger/03</v>
      </c>
      <c r="AZ1159" s="171" t="str">
        <f aca="false">IF(AV1159="",IF(ISNUMBER(FIND(".",A1159)),LEFT(A1159,FIND(".",A1159)-1),A1159),AV1159)</f>
        <v>JN415693</v>
      </c>
      <c r="BA1159" s="171" t="str">
        <f aca="false">IF(ISNUMBER(FIND("-",AZ1159)),LEFT(AZ1159,FIND("-",AZ1159)-1),AZ1159)</f>
        <v>JN415693</v>
      </c>
      <c r="BB1159" s="170" t="str">
        <f aca="false"> MEGAname &amp; "="</f>
        <v>JN415693=</v>
      </c>
      <c r="BC1159" s="170" t="str">
        <f aca="false">Clear &amp; IF(span ,"Span","out")</f>
        <v>JN415693=out</v>
      </c>
      <c r="BD1159" s="170" t="str">
        <f aca="false">Clear &amp; IF(span, IF(B1159=".","Selected",B1159),"out")</f>
        <v>JN415693=out</v>
      </c>
      <c r="BE1159" s="170" t="str">
        <f aca="false">Clear &amp; Strain</f>
        <v>JN415693=swine/Ger/03</v>
      </c>
      <c r="BF1159" s="170" t="str">
        <f aca="false">CONCATENATE(A1159,"=",F1159,". ",AX1159,IF(AB1159="","",CONCATENATE(".",AB1159)))</f>
        <v>JN415693=swine/Ger/03. 3e.DEU.pig.TiHo</v>
      </c>
      <c r="BG1159" s="170" t="str">
        <f aca="false">CONCATENATE(A1159,"=",F1159,". ",AX1159)</f>
        <v>JN415693=swine/Ger/03. 3e.DEU.pig.TiHo</v>
      </c>
      <c r="BH1159" s="170" t="str">
        <f aca="false">CONCATENATE(A1159,"=",AX1159)</f>
        <v>JN415693=3e.DEU.pig.TiHo</v>
      </c>
      <c r="BI1159" s="170" t="str">
        <f aca="false">CONCATENATE(A1159,"=",ComForSubtype,D1159)</f>
        <v>JN415693=3e</v>
      </c>
      <c r="BJ1159" s="170" t="str">
        <f aca="false">CONCATENATE(A1159,"=",E1159)</f>
        <v>JN415693=3feg</v>
      </c>
      <c r="BK1159" s="170" t="str">
        <f aca="false">CONCATENATE(A1159,"=",C1159)</f>
        <v>JN415693=3</v>
      </c>
      <c r="BL1159" s="170" t="str">
        <f aca="false">CONCATENATE(D1159,"=")</f>
        <v>3e=</v>
      </c>
      <c r="BM1159" s="223" t="str">
        <f aca="false">IF(BA1159="XX","",BA1159)</f>
        <v>JN415693</v>
      </c>
      <c r="BN1159" s="224" t="str">
        <f aca="false">CONCATENATE(IF(F1159="","",F1159),IF(G1159="","",CONCATENATE(" / ",G1159)))</f>
        <v>swine/Ger/03</v>
      </c>
      <c r="BO1159" s="225" t="str">
        <f aca="false">AX1159</f>
        <v>3e.DEU.pig.TiHo</v>
      </c>
      <c r="BP1159" s="226" t="str">
        <f aca="false">IF(V1159="","",V1159)</f>
        <v/>
      </c>
      <c r="BQ1159" s="226" t="str">
        <f aca="false">IF(W1159="","",CONCATENATE(W1159,IF(LEFT(AO1159,1)="s","+","")))</f>
        <v>3e</v>
      </c>
      <c r="BR1159" s="226" t="str">
        <f aca="false">IF(X1159="","",CONCATENATE(X1159,IF(LEFT(AQ1159,1)="s","+","")))</f>
        <v/>
      </c>
      <c r="BS1159" s="226" t="str">
        <f aca="false">IF(Y1159="","",CONCATENATE(Y1159,IF(LEFT(AR1159,1)="s","+","")))</f>
        <v/>
      </c>
      <c r="BT1159" s="226" t="str">
        <f aca="false">IF(Z1159="","",CONCATENATE(Z1159,IF(LEFT(AS1159,1)="s","+","")))</f>
        <v/>
      </c>
      <c r="BU1159" s="227" t="str">
        <f aca="false">IF(AA1159="","",CONCATENATE(AA1159,IF(LEFT(AT1159,1)="s","+","")))</f>
        <v/>
      </c>
      <c r="BV1159" s="212"/>
      <c r="BW1159" s="177" t="s">
        <v>2875</v>
      </c>
      <c r="BX1159" s="170" t="str">
        <f aca="false">IF(BW1159&lt;&gt;"",IF(ISNUMBER(FIND("=",BW1159)),LEFT(BW1159,FIND("=",BW1159)-1),BW1159),BW1159)</f>
        <v>JN415693.swine/Ger/03</v>
      </c>
      <c r="BY1159" s="170" t="str">
        <f aca="false">IF(BW1159&lt;&gt;"",IF(ISNUMBER(FIND("=",BW1159)),RIGHT(BW1159,LEN(BW1159)-FIND("=",BW1159)),""),"")</f>
        <v>3e</v>
      </c>
      <c r="BZ1159" s="170" t="str">
        <f aca="false">IF(BX1159&lt;&gt;"",IF(ISNUMBER(FIND(".",BX1159)),LEFT(BX1159,FIND(".",BX1159)-1),BX1159),BX1159)</f>
        <v>JN415693</v>
      </c>
      <c r="CA1159" s="170" t="str">
        <f aca="false">IF(BX1159&lt;&gt;"",IF(ISNUMBER(FIND(".",BX1159)),RIGHT(BX1159,LEN(BX1159)-FIND(".",BX1159)),""),"")</f>
        <v>swine/Ger/03</v>
      </c>
      <c r="CB1159" s="212"/>
      <c r="CC1159" s="170" t="str">
        <f aca="false">A1159</f>
        <v>JN415693</v>
      </c>
      <c r="CD1159" s="178" t="s">
        <v>339</v>
      </c>
      <c r="CE1159" s="178" t="s">
        <v>340</v>
      </c>
      <c r="CF1159" s="178" t="s">
        <v>341</v>
      </c>
      <c r="CG1159" s="212"/>
      <c r="CH1159" s="179"/>
      <c r="CI1159" s="179"/>
      <c r="CJ1159" s="179"/>
      <c r="CK1159" s="212"/>
      <c r="CL1159" s="212"/>
      <c r="CM1159" s="170" t="str">
        <f aca="false">F1159</f>
        <v>swine/Ger/03</v>
      </c>
      <c r="CN1159" s="170" t="str">
        <f aca="false">IF(G1159="","",G1159)</f>
        <v/>
      </c>
      <c r="CO1159" s="170" t="str">
        <f aca="false">CONCATENATE(H1159,":",L1159)</f>
        <v>Germany:</v>
      </c>
      <c r="CP1159" s="170" t="str">
        <f aca="false">CONCATENATE(IF(Q1159="","",CONCATENATE(Q1159,"-")),IF(P1159="","",CONCATENATE(P1159,"-")),IF(O1159="","",O1159))</f>
        <v>2009</v>
      </c>
      <c r="CQ1159" s="170" t="str">
        <f aca="false">IF(N1159="","",N1159)</f>
        <v>liver</v>
      </c>
      <c r="CR1159" s="228" t="n">
        <f aca="false">C1159</f>
        <v>3</v>
      </c>
      <c r="CS1159" s="229" t="str">
        <f aca="false">D1159</f>
        <v>3e</v>
      </c>
      <c r="CT1159" s="170" t="str">
        <f aca="false">CONCATENATE(CD1159," strain ",CM1159," ",CL1159,", partial cds")</f>
        <v>Hepatitis E virus strain swine/Ger/03 , partial cds</v>
      </c>
    </row>
    <row r="1160" customFormat="false" ht="11.9" hidden="false" customHeight="true" outlineLevel="0" collapsed="false">
      <c r="A1160" s="154" t="s">
        <v>2876</v>
      </c>
      <c r="B1160" s="147" t="n">
        <v>3</v>
      </c>
      <c r="C1160" s="148" t="n">
        <v>3</v>
      </c>
      <c r="D1160" s="149" t="s">
        <v>1273</v>
      </c>
      <c r="E1160" s="150" t="s">
        <v>2725</v>
      </c>
      <c r="F1160" s="154" t="s">
        <v>2877</v>
      </c>
      <c r="G1160" s="212"/>
      <c r="H1160" s="146" t="s">
        <v>405</v>
      </c>
      <c r="I1160" s="153" t="s">
        <v>412</v>
      </c>
      <c r="J1160" s="146" t="s">
        <v>395</v>
      </c>
      <c r="K1160" s="212"/>
      <c r="L1160" s="212"/>
      <c r="M1160" s="157" t="s">
        <v>367</v>
      </c>
      <c r="N1160" s="158" t="s">
        <v>607</v>
      </c>
      <c r="O1160" s="160" t="n">
        <v>2009</v>
      </c>
      <c r="P1160" s="212"/>
      <c r="Q1160" s="212"/>
      <c r="R1160" s="146" t="s">
        <v>84</v>
      </c>
      <c r="T1160" s="214"/>
      <c r="U1160" s="215"/>
      <c r="V1160" s="209"/>
      <c r="W1160" s="163" t="s">
        <v>1273</v>
      </c>
      <c r="X1160" s="147"/>
      <c r="Y1160" s="209"/>
      <c r="Z1160" s="209"/>
      <c r="AA1160" s="216"/>
      <c r="AB1160" s="217"/>
      <c r="AC1160" s="163" t="s">
        <v>354</v>
      </c>
      <c r="AD1160" s="209"/>
      <c r="AE1160" s="209"/>
      <c r="AF1160" s="209"/>
      <c r="AG1160" s="218"/>
      <c r="AH1160" s="164" t="n">
        <v>134</v>
      </c>
      <c r="AI1160" s="164" t="n">
        <v>375</v>
      </c>
      <c r="AJ1160" s="219" t="n">
        <f aca="false">SeqEnd-SeqBeg+1</f>
        <v>242</v>
      </c>
      <c r="AK1160" s="220" t="n">
        <f aca="false">AND( SeqBeg&lt;=Beg  , End &lt;=SeqEnd )</f>
        <v>0</v>
      </c>
      <c r="AL1160" s="212"/>
      <c r="AM1160" s="212"/>
      <c r="AN1160" s="213"/>
      <c r="AO1160" s="147" t="s">
        <v>419</v>
      </c>
      <c r="AP1160" s="147" t="s">
        <v>419</v>
      </c>
      <c r="AU1160" s="212"/>
      <c r="AV1160" s="212"/>
      <c r="AW1160" s="222" t="str">
        <f aca="false">HYPERLINK(CONCATENATE("http://www.ncbi.nlm.nih.gov/nuccore/",BM1160),BM1160)</f>
        <v>JN415694</v>
      </c>
      <c r="AX1160" s="219" t="str">
        <f aca="false">CONCATENATE(D1160,IF(I1160="","",CONCATENATE(".",I1160)),IF(K1160="","",CONCATENATE(".",K1160)),IF(M1160="","",CONCATENATE(".",M1160)),IF(R1160="","",CONCATENATE(".",R1160)),IF(U1160="","","(*)"))</f>
        <v>3e.DEU.pig.TiHo</v>
      </c>
      <c r="AY1160" s="170" t="str">
        <f aca="false">CONCATENATE(BM1160,".",BN1160)</f>
        <v>JN415694.swine/Ger/05</v>
      </c>
      <c r="AZ1160" s="171" t="str">
        <f aca="false">IF(AV1160="",IF(ISNUMBER(FIND(".",A1160)),LEFT(A1160,FIND(".",A1160)-1),A1160),AV1160)</f>
        <v>JN415694</v>
      </c>
      <c r="BA1160" s="171" t="str">
        <f aca="false">IF(ISNUMBER(FIND("-",AZ1160)),LEFT(AZ1160,FIND("-",AZ1160)-1),AZ1160)</f>
        <v>JN415694</v>
      </c>
      <c r="BB1160" s="170" t="str">
        <f aca="false"> MEGAname &amp; "="</f>
        <v>JN415694=</v>
      </c>
      <c r="BC1160" s="170" t="str">
        <f aca="false">Clear &amp; IF(span ,"Span","out")</f>
        <v>JN415694=out</v>
      </c>
      <c r="BD1160" s="170" t="str">
        <f aca="false">Clear &amp; IF(span, IF(B1160=".","Selected",B1160),"out")</f>
        <v>JN415694=out</v>
      </c>
      <c r="BE1160" s="170" t="str">
        <f aca="false">Clear &amp; Strain</f>
        <v>JN415694=swine/Ger/05</v>
      </c>
      <c r="BF1160" s="170" t="str">
        <f aca="false">CONCATENATE(A1160,"=",F1160,". ",AX1160,IF(AB1160="","",CONCATENATE(".",AB1160)))</f>
        <v>JN415694=swine/Ger/05. 3e.DEU.pig.TiHo</v>
      </c>
      <c r="BG1160" s="170" t="str">
        <f aca="false">CONCATENATE(A1160,"=",F1160,". ",AX1160)</f>
        <v>JN415694=swine/Ger/05. 3e.DEU.pig.TiHo</v>
      </c>
      <c r="BH1160" s="170" t="str">
        <f aca="false">CONCATENATE(A1160,"=",AX1160)</f>
        <v>JN415694=3e.DEU.pig.TiHo</v>
      </c>
      <c r="BI1160" s="170" t="str">
        <f aca="false">CONCATENATE(A1160,"=",ComForSubtype,D1160)</f>
        <v>JN415694=3e</v>
      </c>
      <c r="BJ1160" s="170" t="str">
        <f aca="false">CONCATENATE(A1160,"=",E1160)</f>
        <v>JN415694=3feg</v>
      </c>
      <c r="BK1160" s="170" t="str">
        <f aca="false">CONCATENATE(A1160,"=",C1160)</f>
        <v>JN415694=3</v>
      </c>
      <c r="BL1160" s="170" t="str">
        <f aca="false">CONCATENATE(D1160,"=")</f>
        <v>3e=</v>
      </c>
      <c r="BM1160" s="223" t="str">
        <f aca="false">IF(BA1160="XX","",BA1160)</f>
        <v>JN415694</v>
      </c>
      <c r="BN1160" s="224" t="str">
        <f aca="false">CONCATENATE(IF(F1160="","",F1160),IF(G1160="","",CONCATENATE(" / ",G1160)))</f>
        <v>swine/Ger/05</v>
      </c>
      <c r="BO1160" s="225" t="str">
        <f aca="false">AX1160</f>
        <v>3e.DEU.pig.TiHo</v>
      </c>
      <c r="BP1160" s="226" t="str">
        <f aca="false">IF(V1160="","",V1160)</f>
        <v/>
      </c>
      <c r="BQ1160" s="226" t="str">
        <f aca="false">IF(W1160="","",CONCATENATE(W1160,IF(LEFT(AO1160,1)="s","+","")))</f>
        <v>3e</v>
      </c>
      <c r="BR1160" s="226" t="str">
        <f aca="false">IF(X1160="","",CONCATENATE(X1160,IF(LEFT(AQ1160,1)="s","+","")))</f>
        <v/>
      </c>
      <c r="BS1160" s="226" t="str">
        <f aca="false">IF(Y1160="","",CONCATENATE(Y1160,IF(LEFT(AR1160,1)="s","+","")))</f>
        <v/>
      </c>
      <c r="BT1160" s="226" t="str">
        <f aca="false">IF(Z1160="","",CONCATENATE(Z1160,IF(LEFT(AS1160,1)="s","+","")))</f>
        <v/>
      </c>
      <c r="BU1160" s="227" t="str">
        <f aca="false">IF(AA1160="","",CONCATENATE(AA1160,IF(LEFT(AT1160,1)="s","+","")))</f>
        <v/>
      </c>
      <c r="BV1160" s="212"/>
      <c r="BW1160" s="177" t="s">
        <v>2878</v>
      </c>
      <c r="BX1160" s="170" t="str">
        <f aca="false">IF(BW1160&lt;&gt;"",IF(ISNUMBER(FIND("=",BW1160)),LEFT(BW1160,FIND("=",BW1160)-1),BW1160),BW1160)</f>
        <v>JN415694.swine/Ger/05</v>
      </c>
      <c r="BY1160" s="170" t="str">
        <f aca="false">IF(BW1160&lt;&gt;"",IF(ISNUMBER(FIND("=",BW1160)),RIGHT(BW1160,LEN(BW1160)-FIND("=",BW1160)),""),"")</f>
        <v>3e</v>
      </c>
      <c r="BZ1160" s="170" t="str">
        <f aca="false">IF(BX1160&lt;&gt;"",IF(ISNUMBER(FIND(".",BX1160)),LEFT(BX1160,FIND(".",BX1160)-1),BX1160),BX1160)</f>
        <v>JN415694</v>
      </c>
      <c r="CA1160" s="170" t="str">
        <f aca="false">IF(BX1160&lt;&gt;"",IF(ISNUMBER(FIND(".",BX1160)),RIGHT(BX1160,LEN(BX1160)-FIND(".",BX1160)),""),"")</f>
        <v>swine/Ger/05</v>
      </c>
      <c r="CB1160" s="212"/>
      <c r="CC1160" s="170" t="str">
        <f aca="false">A1160</f>
        <v>JN415694</v>
      </c>
      <c r="CD1160" s="178" t="s">
        <v>339</v>
      </c>
      <c r="CE1160" s="178" t="s">
        <v>340</v>
      </c>
      <c r="CF1160" s="178" t="s">
        <v>341</v>
      </c>
      <c r="CG1160" s="212"/>
      <c r="CH1160" s="179"/>
      <c r="CI1160" s="179"/>
      <c r="CJ1160" s="179"/>
      <c r="CK1160" s="212"/>
      <c r="CL1160" s="212"/>
      <c r="CM1160" s="170" t="str">
        <f aca="false">F1160</f>
        <v>swine/Ger/05</v>
      </c>
      <c r="CN1160" s="170" t="str">
        <f aca="false">IF(G1160="","",G1160)</f>
        <v/>
      </c>
      <c r="CO1160" s="170" t="str">
        <f aca="false">CONCATENATE(H1160,":",L1160)</f>
        <v>Germany:</v>
      </c>
      <c r="CP1160" s="170" t="str">
        <f aca="false">CONCATENATE(IF(Q1160="","",CONCATENATE(Q1160,"-")),IF(P1160="","",CONCATENATE(P1160,"-")),IF(O1160="","",O1160))</f>
        <v>2009</v>
      </c>
      <c r="CQ1160" s="170" t="str">
        <f aca="false">IF(N1160="","",N1160)</f>
        <v>liver</v>
      </c>
      <c r="CR1160" s="228" t="n">
        <f aca="false">C1160</f>
        <v>3</v>
      </c>
      <c r="CS1160" s="229" t="str">
        <f aca="false">D1160</f>
        <v>3e</v>
      </c>
      <c r="CT1160" s="170" t="str">
        <f aca="false">CONCATENATE(CD1160," strain ",CM1160," ",CL1160,", partial cds")</f>
        <v>Hepatitis E virus strain swine/Ger/05 , partial cds</v>
      </c>
    </row>
    <row r="1161" customFormat="false" ht="11.9" hidden="false" customHeight="true" outlineLevel="0" collapsed="false">
      <c r="A1161" s="154" t="s">
        <v>2879</v>
      </c>
      <c r="B1161" s="147" t="n">
        <v>3</v>
      </c>
      <c r="C1161" s="148" t="n">
        <v>3</v>
      </c>
      <c r="D1161" s="149" t="s">
        <v>1273</v>
      </c>
      <c r="E1161" s="150" t="s">
        <v>2725</v>
      </c>
      <c r="F1161" s="154" t="s">
        <v>2880</v>
      </c>
      <c r="G1161" s="212"/>
      <c r="H1161" s="146" t="s">
        <v>405</v>
      </c>
      <c r="I1161" s="153" t="s">
        <v>412</v>
      </c>
      <c r="J1161" s="146" t="s">
        <v>395</v>
      </c>
      <c r="K1161" s="212"/>
      <c r="L1161" s="212"/>
      <c r="M1161" s="157" t="s">
        <v>367</v>
      </c>
      <c r="N1161" s="158" t="s">
        <v>607</v>
      </c>
      <c r="O1161" s="160" t="n">
        <v>2009</v>
      </c>
      <c r="P1161" s="212"/>
      <c r="Q1161" s="212"/>
      <c r="R1161" s="146" t="s">
        <v>84</v>
      </c>
      <c r="T1161" s="214"/>
      <c r="U1161" s="215"/>
      <c r="V1161" s="209"/>
      <c r="W1161" s="163" t="s">
        <v>1273</v>
      </c>
      <c r="X1161" s="209"/>
      <c r="Y1161" s="209"/>
      <c r="Z1161" s="209"/>
      <c r="AA1161" s="216"/>
      <c r="AB1161" s="217"/>
      <c r="AC1161" s="163" t="s">
        <v>354</v>
      </c>
      <c r="AD1161" s="209"/>
      <c r="AE1161" s="209"/>
      <c r="AF1161" s="209"/>
      <c r="AG1161" s="218"/>
      <c r="AH1161" s="164" t="n">
        <v>134</v>
      </c>
      <c r="AI1161" s="164" t="n">
        <v>375</v>
      </c>
      <c r="AJ1161" s="219" t="n">
        <f aca="false">SeqEnd-SeqBeg+1</f>
        <v>242</v>
      </c>
      <c r="AK1161" s="220" t="n">
        <f aca="false">AND( SeqBeg&lt;=Beg  , End &lt;=SeqEnd )</f>
        <v>0</v>
      </c>
      <c r="AL1161" s="212"/>
      <c r="AM1161" s="212"/>
      <c r="AN1161" s="213"/>
      <c r="AO1161" s="147" t="s">
        <v>419</v>
      </c>
      <c r="AP1161" s="147" t="s">
        <v>419</v>
      </c>
      <c r="AU1161" s="147" t="s">
        <v>382</v>
      </c>
      <c r="AV1161" s="212"/>
      <c r="AW1161" s="222" t="str">
        <f aca="false">HYPERLINK(CONCATENATE("http://www.ncbi.nlm.nih.gov/nuccore/",BM1161),BM1161)</f>
        <v>JN415695</v>
      </c>
      <c r="AX1161" s="219" t="str">
        <f aca="false">CONCATENATE(D1161,IF(I1161="","",CONCATENATE(".",I1161)),IF(K1161="","",CONCATENATE(".",K1161)),IF(M1161="","",CONCATENATE(".",M1161)),IF(R1161="","",CONCATENATE(".",R1161)),IF(U1161="","","(*)"))</f>
        <v>3e.DEU.pig.TiHo</v>
      </c>
      <c r="AY1161" s="170" t="str">
        <f aca="false">CONCATENATE(BM1161,".",BN1161)</f>
        <v>JN415695.swine/Ger/06</v>
      </c>
      <c r="AZ1161" s="171" t="str">
        <f aca="false">IF(AV1161="",IF(ISNUMBER(FIND(".",A1161)),LEFT(A1161,FIND(".",A1161)-1),A1161),AV1161)</f>
        <v>JN415695</v>
      </c>
      <c r="BA1161" s="171" t="str">
        <f aca="false">IF(ISNUMBER(FIND("-",AZ1161)),LEFT(AZ1161,FIND("-",AZ1161)-1),AZ1161)</f>
        <v>JN415695</v>
      </c>
      <c r="BB1161" s="170" t="str">
        <f aca="false"> MEGAname &amp; "="</f>
        <v>JN415695=</v>
      </c>
      <c r="BC1161" s="170" t="str">
        <f aca="false">Clear &amp; IF(span ,"Span","out")</f>
        <v>JN415695=out</v>
      </c>
      <c r="BD1161" s="170" t="str">
        <f aca="false">Clear &amp; IF(span, IF(B1161=".","Selected",B1161),"out")</f>
        <v>JN415695=out</v>
      </c>
      <c r="BE1161" s="170" t="str">
        <f aca="false">Clear &amp; Strain</f>
        <v>JN415695=swine/Ger/06</v>
      </c>
      <c r="BF1161" s="170" t="str">
        <f aca="false">CONCATENATE(A1161,"=",F1161,". ",AX1161,IF(AB1161="","",CONCATENATE(".",AB1161)))</f>
        <v>JN415695=swine/Ger/06. 3e.DEU.pig.TiHo</v>
      </c>
      <c r="BG1161" s="170" t="str">
        <f aca="false">CONCATENATE(A1161,"=",F1161,". ",AX1161)</f>
        <v>JN415695=swine/Ger/06. 3e.DEU.pig.TiHo</v>
      </c>
      <c r="BH1161" s="170" t="str">
        <f aca="false">CONCATENATE(A1161,"=",AX1161)</f>
        <v>JN415695=3e.DEU.pig.TiHo</v>
      </c>
      <c r="BI1161" s="170" t="str">
        <f aca="false">CONCATENATE(A1161,"=",ComForSubtype,D1161)</f>
        <v>JN415695=3e</v>
      </c>
      <c r="BJ1161" s="170" t="str">
        <f aca="false">CONCATENATE(A1161,"=",E1161)</f>
        <v>JN415695=3feg</v>
      </c>
      <c r="BK1161" s="170" t="str">
        <f aca="false">CONCATENATE(A1161,"=",C1161)</f>
        <v>JN415695=3</v>
      </c>
      <c r="BL1161" s="170" t="str">
        <f aca="false">CONCATENATE(D1161,"=")</f>
        <v>3e=</v>
      </c>
      <c r="BM1161" s="223" t="str">
        <f aca="false">IF(BA1161="XX","",BA1161)</f>
        <v>JN415695</v>
      </c>
      <c r="BN1161" s="224" t="str">
        <f aca="false">CONCATENATE(IF(F1161="","",F1161),IF(G1161="","",CONCATENATE(" / ",G1161)))</f>
        <v>swine/Ger/06</v>
      </c>
      <c r="BO1161" s="225" t="str">
        <f aca="false">AX1161</f>
        <v>3e.DEU.pig.TiHo</v>
      </c>
      <c r="BP1161" s="226" t="str">
        <f aca="false">IF(V1161="","",V1161)</f>
        <v/>
      </c>
      <c r="BQ1161" s="226" t="str">
        <f aca="false">IF(W1161="","",CONCATENATE(W1161,IF(LEFT(AO1161,1)="s","+","")))</f>
        <v>3e</v>
      </c>
      <c r="BR1161" s="226" t="str">
        <f aca="false">IF(X1161="","",CONCATENATE(X1161,IF(LEFT(AQ1161,1)="s","+","")))</f>
        <v/>
      </c>
      <c r="BS1161" s="226" t="str">
        <f aca="false">IF(Y1161="","",CONCATENATE(Y1161,IF(LEFT(AR1161,1)="s","+","")))</f>
        <v/>
      </c>
      <c r="BT1161" s="226" t="str">
        <f aca="false">IF(Z1161="","",CONCATENATE(Z1161,IF(LEFT(AS1161,1)="s","+","")))</f>
        <v/>
      </c>
      <c r="BU1161" s="227" t="str">
        <f aca="false">IF(AA1161="","",CONCATENATE(AA1161,IF(LEFT(AT1161,1)="s","+","")))</f>
        <v/>
      </c>
      <c r="BV1161" s="212"/>
      <c r="BW1161" s="177" t="s">
        <v>2881</v>
      </c>
      <c r="BX1161" s="170" t="str">
        <f aca="false">IF(BW1161&lt;&gt;"",IF(ISNUMBER(FIND("=",BW1161)),LEFT(BW1161,FIND("=",BW1161)-1),BW1161),BW1161)</f>
        <v>JN415695.swine/Ger/06</v>
      </c>
      <c r="BY1161" s="170" t="str">
        <f aca="false">IF(BW1161&lt;&gt;"",IF(ISNUMBER(FIND("=",BW1161)),RIGHT(BW1161,LEN(BW1161)-FIND("=",BW1161)),""),"")</f>
        <v>3e</v>
      </c>
      <c r="BZ1161" s="170" t="str">
        <f aca="false">IF(BX1161&lt;&gt;"",IF(ISNUMBER(FIND(".",BX1161)),LEFT(BX1161,FIND(".",BX1161)-1),BX1161),BX1161)</f>
        <v>JN415695</v>
      </c>
      <c r="CA1161" s="170" t="str">
        <f aca="false">IF(BX1161&lt;&gt;"",IF(ISNUMBER(FIND(".",BX1161)),RIGHT(BX1161,LEN(BX1161)-FIND(".",BX1161)),""),"")</f>
        <v>swine/Ger/06</v>
      </c>
      <c r="CB1161" s="212"/>
      <c r="CC1161" s="170" t="str">
        <f aca="false">A1161</f>
        <v>JN415695</v>
      </c>
      <c r="CD1161" s="178" t="s">
        <v>339</v>
      </c>
      <c r="CE1161" s="178" t="s">
        <v>340</v>
      </c>
      <c r="CF1161" s="178" t="s">
        <v>341</v>
      </c>
      <c r="CG1161" s="212"/>
      <c r="CH1161" s="179"/>
      <c r="CI1161" s="179"/>
      <c r="CJ1161" s="179"/>
      <c r="CK1161" s="212"/>
      <c r="CL1161" s="212"/>
      <c r="CM1161" s="170" t="str">
        <f aca="false">F1161</f>
        <v>swine/Ger/06</v>
      </c>
      <c r="CN1161" s="170" t="str">
        <f aca="false">IF(G1161="","",G1161)</f>
        <v/>
      </c>
      <c r="CO1161" s="170" t="str">
        <f aca="false">CONCATENATE(H1161,":",L1161)</f>
        <v>Germany:</v>
      </c>
      <c r="CP1161" s="170" t="str">
        <f aca="false">CONCATENATE(IF(Q1161="","",CONCATENATE(Q1161,"-")),IF(P1161="","",CONCATENATE(P1161,"-")),IF(O1161="","",O1161))</f>
        <v>2009</v>
      </c>
      <c r="CQ1161" s="170" t="str">
        <f aca="false">IF(N1161="","",N1161)</f>
        <v>liver</v>
      </c>
      <c r="CR1161" s="228" t="n">
        <f aca="false">C1161</f>
        <v>3</v>
      </c>
      <c r="CS1161" s="229" t="str">
        <f aca="false">D1161</f>
        <v>3e</v>
      </c>
      <c r="CT1161" s="170" t="str">
        <f aca="false">CONCATENATE(CD1161," strain ",CM1161," ",CL1161,", partial cds")</f>
        <v>Hepatitis E virus strain swine/Ger/06 , partial cds</v>
      </c>
    </row>
    <row r="1162" customFormat="false" ht="11.9" hidden="false" customHeight="true" outlineLevel="0" collapsed="false">
      <c r="A1162" s="154" t="s">
        <v>2882</v>
      </c>
      <c r="B1162" s="147" t="n">
        <v>3</v>
      </c>
      <c r="C1162" s="148" t="n">
        <v>3</v>
      </c>
      <c r="D1162" s="149" t="s">
        <v>1273</v>
      </c>
      <c r="E1162" s="150" t="s">
        <v>2725</v>
      </c>
      <c r="F1162" s="154" t="s">
        <v>2883</v>
      </c>
      <c r="G1162" s="212"/>
      <c r="H1162" s="146" t="s">
        <v>405</v>
      </c>
      <c r="I1162" s="153" t="s">
        <v>412</v>
      </c>
      <c r="J1162" s="146" t="s">
        <v>395</v>
      </c>
      <c r="K1162" s="212"/>
      <c r="L1162" s="212"/>
      <c r="M1162" s="157" t="s">
        <v>367</v>
      </c>
      <c r="N1162" s="158" t="s">
        <v>607</v>
      </c>
      <c r="O1162" s="160" t="n">
        <v>2009</v>
      </c>
      <c r="P1162" s="212"/>
      <c r="Q1162" s="212"/>
      <c r="R1162" s="146" t="s">
        <v>84</v>
      </c>
      <c r="T1162" s="214"/>
      <c r="U1162" s="215"/>
      <c r="V1162" s="209"/>
      <c r="W1162" s="163" t="s">
        <v>1273</v>
      </c>
      <c r="X1162" s="209"/>
      <c r="Y1162" s="209"/>
      <c r="Z1162" s="209"/>
      <c r="AA1162" s="216"/>
      <c r="AB1162" s="217"/>
      <c r="AC1162" s="163" t="s">
        <v>354</v>
      </c>
      <c r="AD1162" s="209"/>
      <c r="AE1162" s="209"/>
      <c r="AF1162" s="209"/>
      <c r="AG1162" s="218"/>
      <c r="AH1162" s="164" t="n">
        <v>134</v>
      </c>
      <c r="AI1162" s="164" t="n">
        <v>375</v>
      </c>
      <c r="AJ1162" s="219" t="n">
        <f aca="false">SeqEnd-SeqBeg+1</f>
        <v>242</v>
      </c>
      <c r="AK1162" s="220" t="n">
        <f aca="false">AND( SeqBeg&lt;=Beg  , End &lt;=SeqEnd )</f>
        <v>0</v>
      </c>
      <c r="AL1162" s="212"/>
      <c r="AM1162" s="212"/>
      <c r="AN1162" s="213"/>
      <c r="AO1162" s="147" t="s">
        <v>419</v>
      </c>
      <c r="AP1162" s="147" t="s">
        <v>419</v>
      </c>
      <c r="AU1162" s="212"/>
      <c r="AV1162" s="212"/>
      <c r="AW1162" s="222" t="str">
        <f aca="false">HYPERLINK(CONCATENATE("http://www.ncbi.nlm.nih.gov/nuccore/",BM1162),BM1162)</f>
        <v>JN415696</v>
      </c>
      <c r="AX1162" s="219" t="str">
        <f aca="false">CONCATENATE(D1162,IF(I1162="","",CONCATENATE(".",I1162)),IF(K1162="","",CONCATENATE(".",K1162)),IF(M1162="","",CONCATENATE(".",M1162)),IF(R1162="","",CONCATENATE(".",R1162)),IF(U1162="","","(*)"))</f>
        <v>3e.DEU.pig.TiHo</v>
      </c>
      <c r="AY1162" s="170" t="str">
        <f aca="false">CONCATENATE(BM1162,".",BN1162)</f>
        <v>JN415696.swine/Ger/07</v>
      </c>
      <c r="AZ1162" s="171" t="str">
        <f aca="false">IF(AV1162="",IF(ISNUMBER(FIND(".",A1162)),LEFT(A1162,FIND(".",A1162)-1),A1162),AV1162)</f>
        <v>JN415696</v>
      </c>
      <c r="BA1162" s="171" t="str">
        <f aca="false">IF(ISNUMBER(FIND("-",AZ1162)),LEFT(AZ1162,FIND("-",AZ1162)-1),AZ1162)</f>
        <v>JN415696</v>
      </c>
      <c r="BB1162" s="170" t="str">
        <f aca="false"> MEGAname &amp; "="</f>
        <v>JN415696=</v>
      </c>
      <c r="BC1162" s="170" t="str">
        <f aca="false">Clear &amp; IF(span ,"Span","out")</f>
        <v>JN415696=out</v>
      </c>
      <c r="BD1162" s="170" t="str">
        <f aca="false">Clear &amp; IF(span, IF(B1162=".","Selected",B1162),"out")</f>
        <v>JN415696=out</v>
      </c>
      <c r="BE1162" s="170" t="str">
        <f aca="false">Clear &amp; Strain</f>
        <v>JN415696=swine/Ger/07</v>
      </c>
      <c r="BF1162" s="170" t="str">
        <f aca="false">CONCATENATE(A1162,"=",F1162,". ",AX1162,IF(AB1162="","",CONCATENATE(".",AB1162)))</f>
        <v>JN415696=swine/Ger/07. 3e.DEU.pig.TiHo</v>
      </c>
      <c r="BG1162" s="170" t="str">
        <f aca="false">CONCATENATE(A1162,"=",F1162,". ",AX1162)</f>
        <v>JN415696=swine/Ger/07. 3e.DEU.pig.TiHo</v>
      </c>
      <c r="BH1162" s="170" t="str">
        <f aca="false">CONCATENATE(A1162,"=",AX1162)</f>
        <v>JN415696=3e.DEU.pig.TiHo</v>
      </c>
      <c r="BI1162" s="170" t="str">
        <f aca="false">CONCATENATE(A1162,"=",ComForSubtype,D1162)</f>
        <v>JN415696=3e</v>
      </c>
      <c r="BJ1162" s="170" t="str">
        <f aca="false">CONCATENATE(A1162,"=",E1162)</f>
        <v>JN415696=3feg</v>
      </c>
      <c r="BK1162" s="170" t="str">
        <f aca="false">CONCATENATE(A1162,"=",C1162)</f>
        <v>JN415696=3</v>
      </c>
      <c r="BL1162" s="170" t="str">
        <f aca="false">CONCATENATE(D1162,"=")</f>
        <v>3e=</v>
      </c>
      <c r="BM1162" s="223" t="str">
        <f aca="false">IF(BA1162="XX","",BA1162)</f>
        <v>JN415696</v>
      </c>
      <c r="BN1162" s="224" t="str">
        <f aca="false">CONCATENATE(IF(F1162="","",F1162),IF(G1162="","",CONCATENATE(" / ",G1162)))</f>
        <v>swine/Ger/07</v>
      </c>
      <c r="BO1162" s="225" t="str">
        <f aca="false">AX1162</f>
        <v>3e.DEU.pig.TiHo</v>
      </c>
      <c r="BP1162" s="226" t="str">
        <f aca="false">IF(V1162="","",V1162)</f>
        <v/>
      </c>
      <c r="BQ1162" s="226" t="str">
        <f aca="false">IF(W1162="","",CONCATENATE(W1162,IF(LEFT(AO1162,1)="s","+","")))</f>
        <v>3e</v>
      </c>
      <c r="BR1162" s="226" t="str">
        <f aca="false">IF(X1162="","",CONCATENATE(X1162,IF(LEFT(AQ1162,1)="s","+","")))</f>
        <v/>
      </c>
      <c r="BS1162" s="226" t="str">
        <f aca="false">IF(Y1162="","",CONCATENATE(Y1162,IF(LEFT(AR1162,1)="s","+","")))</f>
        <v/>
      </c>
      <c r="BT1162" s="226" t="str">
        <f aca="false">IF(Z1162="","",CONCATENATE(Z1162,IF(LEFT(AS1162,1)="s","+","")))</f>
        <v/>
      </c>
      <c r="BU1162" s="227" t="str">
        <f aca="false">IF(AA1162="","",CONCATENATE(AA1162,IF(LEFT(AT1162,1)="s","+","")))</f>
        <v/>
      </c>
      <c r="BV1162" s="212"/>
      <c r="BW1162" s="177" t="s">
        <v>2884</v>
      </c>
      <c r="BX1162" s="170" t="str">
        <f aca="false">IF(BW1162&lt;&gt;"",IF(ISNUMBER(FIND("=",BW1162)),LEFT(BW1162,FIND("=",BW1162)-1),BW1162),BW1162)</f>
        <v>JN415696.swine/Ger/07</v>
      </c>
      <c r="BY1162" s="170" t="str">
        <f aca="false">IF(BW1162&lt;&gt;"",IF(ISNUMBER(FIND("=",BW1162)),RIGHT(BW1162,LEN(BW1162)-FIND("=",BW1162)),""),"")</f>
        <v>3e</v>
      </c>
      <c r="BZ1162" s="170" t="str">
        <f aca="false">IF(BX1162&lt;&gt;"",IF(ISNUMBER(FIND(".",BX1162)),LEFT(BX1162,FIND(".",BX1162)-1),BX1162),BX1162)</f>
        <v>JN415696</v>
      </c>
      <c r="CA1162" s="170" t="str">
        <f aca="false">IF(BX1162&lt;&gt;"",IF(ISNUMBER(FIND(".",BX1162)),RIGHT(BX1162,LEN(BX1162)-FIND(".",BX1162)),""),"")</f>
        <v>swine/Ger/07</v>
      </c>
      <c r="CB1162" s="212"/>
      <c r="CC1162" s="170" t="str">
        <f aca="false">A1162</f>
        <v>JN415696</v>
      </c>
      <c r="CD1162" s="178" t="s">
        <v>339</v>
      </c>
      <c r="CE1162" s="178" t="s">
        <v>340</v>
      </c>
      <c r="CF1162" s="178" t="s">
        <v>341</v>
      </c>
      <c r="CG1162" s="212"/>
      <c r="CH1162" s="179"/>
      <c r="CI1162" s="179"/>
      <c r="CJ1162" s="179"/>
      <c r="CK1162" s="212"/>
      <c r="CL1162" s="212"/>
      <c r="CM1162" s="170" t="str">
        <f aca="false">F1162</f>
        <v>swine/Ger/07</v>
      </c>
      <c r="CN1162" s="170" t="str">
        <f aca="false">IF(G1162="","",G1162)</f>
        <v/>
      </c>
      <c r="CO1162" s="170" t="str">
        <f aca="false">CONCATENATE(H1162,":",L1162)</f>
        <v>Germany:</v>
      </c>
      <c r="CP1162" s="170" t="str">
        <f aca="false">CONCATENATE(IF(Q1162="","",CONCATENATE(Q1162,"-")),IF(P1162="","",CONCATENATE(P1162,"-")),IF(O1162="","",O1162))</f>
        <v>2009</v>
      </c>
      <c r="CQ1162" s="170" t="str">
        <f aca="false">IF(N1162="","",N1162)</f>
        <v>liver</v>
      </c>
      <c r="CR1162" s="228" t="n">
        <f aca="false">C1162</f>
        <v>3</v>
      </c>
      <c r="CS1162" s="229" t="str">
        <f aca="false">D1162</f>
        <v>3e</v>
      </c>
      <c r="CT1162" s="170" t="str">
        <f aca="false">CONCATENATE(CD1162," strain ",CM1162," ",CL1162,", partial cds")</f>
        <v>Hepatitis E virus strain swine/Ger/07 , partial cds</v>
      </c>
    </row>
    <row r="1163" customFormat="false" ht="11.9" hidden="false" customHeight="true" outlineLevel="0" collapsed="false">
      <c r="A1163" s="154" t="s">
        <v>2885</v>
      </c>
      <c r="B1163" s="147" t="n">
        <v>3</v>
      </c>
      <c r="C1163" s="148" t="n">
        <v>3</v>
      </c>
      <c r="D1163" s="149" t="s">
        <v>1273</v>
      </c>
      <c r="E1163" s="150" t="s">
        <v>2725</v>
      </c>
      <c r="F1163" s="154" t="s">
        <v>2886</v>
      </c>
      <c r="G1163" s="212"/>
      <c r="H1163" s="146" t="s">
        <v>405</v>
      </c>
      <c r="I1163" s="153" t="s">
        <v>412</v>
      </c>
      <c r="J1163" s="146" t="s">
        <v>395</v>
      </c>
      <c r="K1163" s="212"/>
      <c r="L1163" s="212"/>
      <c r="M1163" s="157" t="s">
        <v>367</v>
      </c>
      <c r="N1163" s="158" t="s">
        <v>607</v>
      </c>
      <c r="O1163" s="160" t="n">
        <v>2009</v>
      </c>
      <c r="P1163" s="212"/>
      <c r="Q1163" s="212"/>
      <c r="R1163" s="146" t="s">
        <v>84</v>
      </c>
      <c r="T1163" s="214"/>
      <c r="U1163" s="215"/>
      <c r="V1163" s="209"/>
      <c r="W1163" s="163" t="s">
        <v>1273</v>
      </c>
      <c r="X1163" s="209"/>
      <c r="Y1163" s="209"/>
      <c r="Z1163" s="209"/>
      <c r="AA1163" s="216"/>
      <c r="AB1163" s="217"/>
      <c r="AC1163" s="163" t="s">
        <v>354</v>
      </c>
      <c r="AD1163" s="209"/>
      <c r="AE1163" s="209"/>
      <c r="AF1163" s="209"/>
      <c r="AG1163" s="218"/>
      <c r="AH1163" s="164" t="n">
        <v>134</v>
      </c>
      <c r="AI1163" s="164" t="n">
        <v>375</v>
      </c>
      <c r="AJ1163" s="219" t="n">
        <f aca="false">SeqEnd-SeqBeg+1</f>
        <v>242</v>
      </c>
      <c r="AK1163" s="220" t="n">
        <f aca="false">AND( SeqBeg&lt;=Beg  , End &lt;=SeqEnd )</f>
        <v>0</v>
      </c>
      <c r="AL1163" s="212"/>
      <c r="AM1163" s="212"/>
      <c r="AN1163" s="213"/>
      <c r="AO1163" s="147" t="s">
        <v>419</v>
      </c>
      <c r="AP1163" s="147" t="s">
        <v>419</v>
      </c>
      <c r="AU1163" s="212"/>
      <c r="AV1163" s="212"/>
      <c r="AW1163" s="222" t="str">
        <f aca="false">HYPERLINK(CONCATENATE("http://www.ncbi.nlm.nih.gov/nuccore/",BM1163),BM1163)</f>
        <v>JN415699</v>
      </c>
      <c r="AX1163" s="219" t="str">
        <f aca="false">CONCATENATE(D1163,IF(I1163="","",CONCATENATE(".",I1163)),IF(K1163="","",CONCATENATE(".",K1163)),IF(M1163="","",CONCATENATE(".",M1163)),IF(R1163="","",CONCATENATE(".",R1163)),IF(U1163="","","(*)"))</f>
        <v>3e.DEU.pig.TiHo</v>
      </c>
      <c r="AY1163" s="170" t="str">
        <f aca="false">CONCATENATE(BM1163,".",BN1163)</f>
        <v>JN415699.swine/Ger/14</v>
      </c>
      <c r="AZ1163" s="171" t="str">
        <f aca="false">IF(AV1163="",IF(ISNUMBER(FIND(".",A1163)),LEFT(A1163,FIND(".",A1163)-1),A1163),AV1163)</f>
        <v>JN415699</v>
      </c>
      <c r="BA1163" s="171" t="str">
        <f aca="false">IF(ISNUMBER(FIND("-",AZ1163)),LEFT(AZ1163,FIND("-",AZ1163)-1),AZ1163)</f>
        <v>JN415699</v>
      </c>
      <c r="BB1163" s="170" t="str">
        <f aca="false"> MEGAname &amp; "="</f>
        <v>JN415699=</v>
      </c>
      <c r="BC1163" s="170" t="str">
        <f aca="false">Clear &amp; IF(span ,"Span","out")</f>
        <v>JN415699=out</v>
      </c>
      <c r="BD1163" s="170" t="str">
        <f aca="false">Clear &amp; IF(span, IF(B1163=".","Selected",B1163),"out")</f>
        <v>JN415699=out</v>
      </c>
      <c r="BE1163" s="170" t="str">
        <f aca="false">Clear &amp; Strain</f>
        <v>JN415699=swine/Ger/14</v>
      </c>
      <c r="BF1163" s="170" t="str">
        <f aca="false">CONCATENATE(A1163,"=",F1163,". ",AX1163,IF(AB1163="","",CONCATENATE(".",AB1163)))</f>
        <v>JN415699=swine/Ger/14. 3e.DEU.pig.TiHo</v>
      </c>
      <c r="BG1163" s="170" t="str">
        <f aca="false">CONCATENATE(A1163,"=",F1163,". ",AX1163)</f>
        <v>JN415699=swine/Ger/14. 3e.DEU.pig.TiHo</v>
      </c>
      <c r="BH1163" s="170" t="str">
        <f aca="false">CONCATENATE(A1163,"=",AX1163)</f>
        <v>JN415699=3e.DEU.pig.TiHo</v>
      </c>
      <c r="BI1163" s="170" t="str">
        <f aca="false">CONCATENATE(A1163,"=",ComForSubtype,D1163)</f>
        <v>JN415699=3e</v>
      </c>
      <c r="BJ1163" s="170" t="str">
        <f aca="false">CONCATENATE(A1163,"=",E1163)</f>
        <v>JN415699=3feg</v>
      </c>
      <c r="BK1163" s="170" t="str">
        <f aca="false">CONCATENATE(A1163,"=",C1163)</f>
        <v>JN415699=3</v>
      </c>
      <c r="BL1163" s="170" t="str">
        <f aca="false">CONCATENATE(D1163,"=")</f>
        <v>3e=</v>
      </c>
      <c r="BM1163" s="223" t="str">
        <f aca="false">IF(BA1163="XX","",BA1163)</f>
        <v>JN415699</v>
      </c>
      <c r="BN1163" s="224" t="str">
        <f aca="false">CONCATENATE(IF(F1163="","",F1163),IF(G1163="","",CONCATENATE(" / ",G1163)))</f>
        <v>swine/Ger/14</v>
      </c>
      <c r="BO1163" s="225" t="str">
        <f aca="false">AX1163</f>
        <v>3e.DEU.pig.TiHo</v>
      </c>
      <c r="BP1163" s="226" t="str">
        <f aca="false">IF(V1163="","",V1163)</f>
        <v/>
      </c>
      <c r="BQ1163" s="226" t="str">
        <f aca="false">IF(W1163="","",CONCATENATE(W1163,IF(LEFT(AO1163,1)="s","+","")))</f>
        <v>3e</v>
      </c>
      <c r="BR1163" s="226" t="str">
        <f aca="false">IF(X1163="","",CONCATENATE(X1163,IF(LEFT(AQ1163,1)="s","+","")))</f>
        <v/>
      </c>
      <c r="BS1163" s="226" t="str">
        <f aca="false">IF(Y1163="","",CONCATENATE(Y1163,IF(LEFT(AR1163,1)="s","+","")))</f>
        <v/>
      </c>
      <c r="BT1163" s="226" t="str">
        <f aca="false">IF(Z1163="","",CONCATENATE(Z1163,IF(LEFT(AS1163,1)="s","+","")))</f>
        <v/>
      </c>
      <c r="BU1163" s="227" t="str">
        <f aca="false">IF(AA1163="","",CONCATENATE(AA1163,IF(LEFT(AT1163,1)="s","+","")))</f>
        <v/>
      </c>
      <c r="BV1163" s="212"/>
      <c r="BW1163" s="177" t="s">
        <v>2887</v>
      </c>
      <c r="BX1163" s="170" t="str">
        <f aca="false">IF(BW1163&lt;&gt;"",IF(ISNUMBER(FIND("=",BW1163)),LEFT(BW1163,FIND("=",BW1163)-1),BW1163),BW1163)</f>
        <v>JN415699.swine/Ger/14</v>
      </c>
      <c r="BY1163" s="170" t="str">
        <f aca="false">IF(BW1163&lt;&gt;"",IF(ISNUMBER(FIND("=",BW1163)),RIGHT(BW1163,LEN(BW1163)-FIND("=",BW1163)),""),"")</f>
        <v>3e</v>
      </c>
      <c r="BZ1163" s="170" t="str">
        <f aca="false">IF(BX1163&lt;&gt;"",IF(ISNUMBER(FIND(".",BX1163)),LEFT(BX1163,FIND(".",BX1163)-1),BX1163),BX1163)</f>
        <v>JN415699</v>
      </c>
      <c r="CA1163" s="170" t="str">
        <f aca="false">IF(BX1163&lt;&gt;"",IF(ISNUMBER(FIND(".",BX1163)),RIGHT(BX1163,LEN(BX1163)-FIND(".",BX1163)),""),"")</f>
        <v>swine/Ger/14</v>
      </c>
      <c r="CB1163" s="212"/>
      <c r="CC1163" s="170" t="str">
        <f aca="false">A1163</f>
        <v>JN415699</v>
      </c>
      <c r="CD1163" s="178" t="s">
        <v>339</v>
      </c>
      <c r="CE1163" s="178" t="s">
        <v>340</v>
      </c>
      <c r="CF1163" s="178" t="s">
        <v>341</v>
      </c>
      <c r="CG1163" s="212"/>
      <c r="CH1163" s="179"/>
      <c r="CI1163" s="179"/>
      <c r="CJ1163" s="179"/>
      <c r="CK1163" s="212"/>
      <c r="CL1163" s="212"/>
      <c r="CM1163" s="170" t="str">
        <f aca="false">F1163</f>
        <v>swine/Ger/14</v>
      </c>
      <c r="CN1163" s="170" t="str">
        <f aca="false">IF(G1163="","",G1163)</f>
        <v/>
      </c>
      <c r="CO1163" s="170" t="str">
        <f aca="false">CONCATENATE(H1163,":",L1163)</f>
        <v>Germany:</v>
      </c>
      <c r="CP1163" s="170" t="str">
        <f aca="false">CONCATENATE(IF(Q1163="","",CONCATENATE(Q1163,"-")),IF(P1163="","",CONCATENATE(P1163,"-")),IF(O1163="","",O1163))</f>
        <v>2009</v>
      </c>
      <c r="CQ1163" s="170" t="str">
        <f aca="false">IF(N1163="","",N1163)</f>
        <v>liver</v>
      </c>
      <c r="CR1163" s="228" t="n">
        <f aca="false">C1163</f>
        <v>3</v>
      </c>
      <c r="CS1163" s="229" t="str">
        <f aca="false">D1163</f>
        <v>3e</v>
      </c>
      <c r="CT1163" s="170" t="str">
        <f aca="false">CONCATENATE(CD1163," strain ",CM1163," ",CL1163,", partial cds")</f>
        <v>Hepatitis E virus strain swine/Ger/14 , partial cds</v>
      </c>
    </row>
    <row r="1164" customFormat="false" ht="11.9" hidden="false" customHeight="true" outlineLevel="0" collapsed="false">
      <c r="A1164" s="154" t="s">
        <v>2888</v>
      </c>
      <c r="B1164" s="147" t="n">
        <v>3</v>
      </c>
      <c r="C1164" s="148" t="n">
        <v>3</v>
      </c>
      <c r="D1164" s="149" t="s">
        <v>1273</v>
      </c>
      <c r="E1164" s="150" t="s">
        <v>2725</v>
      </c>
      <c r="F1164" s="154" t="s">
        <v>2889</v>
      </c>
      <c r="G1164" s="212"/>
      <c r="H1164" s="146" t="s">
        <v>405</v>
      </c>
      <c r="I1164" s="153" t="s">
        <v>412</v>
      </c>
      <c r="J1164" s="146" t="s">
        <v>395</v>
      </c>
      <c r="K1164" s="212"/>
      <c r="L1164" s="212"/>
      <c r="M1164" s="157" t="s">
        <v>367</v>
      </c>
      <c r="N1164" s="158" t="s">
        <v>607</v>
      </c>
      <c r="O1164" s="160" t="n">
        <v>2009</v>
      </c>
      <c r="P1164" s="212"/>
      <c r="Q1164" s="212"/>
      <c r="R1164" s="146" t="s">
        <v>84</v>
      </c>
      <c r="T1164" s="214"/>
      <c r="U1164" s="215"/>
      <c r="V1164" s="209"/>
      <c r="W1164" s="163" t="s">
        <v>1273</v>
      </c>
      <c r="X1164" s="209"/>
      <c r="Y1164" s="209"/>
      <c r="Z1164" s="209"/>
      <c r="AA1164" s="216"/>
      <c r="AB1164" s="217"/>
      <c r="AC1164" s="163" t="s">
        <v>354</v>
      </c>
      <c r="AD1164" s="209"/>
      <c r="AE1164" s="209"/>
      <c r="AF1164" s="209"/>
      <c r="AG1164" s="218"/>
      <c r="AH1164" s="164" t="n">
        <v>134</v>
      </c>
      <c r="AI1164" s="164" t="n">
        <v>375</v>
      </c>
      <c r="AJ1164" s="219" t="n">
        <f aca="false">SeqEnd-SeqBeg+1</f>
        <v>242</v>
      </c>
      <c r="AK1164" s="220" t="n">
        <f aca="false">AND( SeqBeg&lt;=Beg  , End &lt;=SeqEnd )</f>
        <v>0</v>
      </c>
      <c r="AL1164" s="212"/>
      <c r="AM1164" s="212"/>
      <c r="AN1164" s="213"/>
      <c r="AO1164" s="147" t="s">
        <v>419</v>
      </c>
      <c r="AP1164" s="147" t="s">
        <v>419</v>
      </c>
      <c r="AU1164" s="147" t="s">
        <v>382</v>
      </c>
      <c r="AV1164" s="212"/>
      <c r="AW1164" s="222" t="str">
        <f aca="false">HYPERLINK(CONCATENATE("http://www.ncbi.nlm.nih.gov/nuccore/",BM1164),BM1164)</f>
        <v>JN415700</v>
      </c>
      <c r="AX1164" s="219" t="str">
        <f aca="false">CONCATENATE(D1164,IF(I1164="","",CONCATENATE(".",I1164)),IF(K1164="","",CONCATENATE(".",K1164)),IF(M1164="","",CONCATENATE(".",M1164)),IF(R1164="","",CONCATENATE(".",R1164)),IF(U1164="","","(*)"))</f>
        <v>3e.DEU.pig.TiHo</v>
      </c>
      <c r="AY1164" s="170" t="str">
        <f aca="false">CONCATENATE(BM1164,".",BN1164)</f>
        <v>JN415700.swine/Ger/15</v>
      </c>
      <c r="AZ1164" s="171" t="str">
        <f aca="false">IF(AV1164="",IF(ISNUMBER(FIND(".",A1164)),LEFT(A1164,FIND(".",A1164)-1),A1164),AV1164)</f>
        <v>JN415700</v>
      </c>
      <c r="BA1164" s="171" t="str">
        <f aca="false">IF(ISNUMBER(FIND("-",AZ1164)),LEFT(AZ1164,FIND("-",AZ1164)-1),AZ1164)</f>
        <v>JN415700</v>
      </c>
      <c r="BB1164" s="170" t="str">
        <f aca="false"> MEGAname &amp; "="</f>
        <v>JN415700=</v>
      </c>
      <c r="BC1164" s="170" t="str">
        <f aca="false">Clear &amp; IF(span ,"Span","out")</f>
        <v>JN415700=out</v>
      </c>
      <c r="BD1164" s="170" t="str">
        <f aca="false">Clear &amp; IF(span, IF(B1164=".","Selected",B1164),"out")</f>
        <v>JN415700=out</v>
      </c>
      <c r="BE1164" s="170" t="str">
        <f aca="false">Clear &amp; Strain</f>
        <v>JN415700=swine/Ger/15</v>
      </c>
      <c r="BF1164" s="170" t="str">
        <f aca="false">CONCATENATE(A1164,"=",F1164,". ",AX1164,IF(AB1164="","",CONCATENATE(".",AB1164)))</f>
        <v>JN415700=swine/Ger/15. 3e.DEU.pig.TiHo</v>
      </c>
      <c r="BG1164" s="170" t="str">
        <f aca="false">CONCATENATE(A1164,"=",F1164,". ",AX1164)</f>
        <v>JN415700=swine/Ger/15. 3e.DEU.pig.TiHo</v>
      </c>
      <c r="BH1164" s="170" t="str">
        <f aca="false">CONCATENATE(A1164,"=",AX1164)</f>
        <v>JN415700=3e.DEU.pig.TiHo</v>
      </c>
      <c r="BI1164" s="170" t="str">
        <f aca="false">CONCATENATE(A1164,"=",ComForSubtype,D1164)</f>
        <v>JN415700=3e</v>
      </c>
      <c r="BJ1164" s="170" t="str">
        <f aca="false">CONCATENATE(A1164,"=",E1164)</f>
        <v>JN415700=3feg</v>
      </c>
      <c r="BK1164" s="170" t="str">
        <f aca="false">CONCATENATE(A1164,"=",C1164)</f>
        <v>JN415700=3</v>
      </c>
      <c r="BL1164" s="170" t="str">
        <f aca="false">CONCATENATE(D1164,"=")</f>
        <v>3e=</v>
      </c>
      <c r="BM1164" s="223" t="str">
        <f aca="false">IF(BA1164="XX","",BA1164)</f>
        <v>JN415700</v>
      </c>
      <c r="BN1164" s="224" t="str">
        <f aca="false">CONCATENATE(IF(F1164="","",F1164),IF(G1164="","",CONCATENATE(" / ",G1164)))</f>
        <v>swine/Ger/15</v>
      </c>
      <c r="BO1164" s="225" t="str">
        <f aca="false">AX1164</f>
        <v>3e.DEU.pig.TiHo</v>
      </c>
      <c r="BP1164" s="226" t="str">
        <f aca="false">IF(V1164="","",V1164)</f>
        <v/>
      </c>
      <c r="BQ1164" s="226" t="str">
        <f aca="false">IF(W1164="","",CONCATENATE(W1164,IF(LEFT(AO1164,1)="s","+","")))</f>
        <v>3e</v>
      </c>
      <c r="BR1164" s="226" t="str">
        <f aca="false">IF(X1164="","",CONCATENATE(X1164,IF(LEFT(AQ1164,1)="s","+","")))</f>
        <v/>
      </c>
      <c r="BS1164" s="226" t="str">
        <f aca="false">IF(Y1164="","",CONCATENATE(Y1164,IF(LEFT(AR1164,1)="s","+","")))</f>
        <v/>
      </c>
      <c r="BT1164" s="226" t="str">
        <f aca="false">IF(Z1164="","",CONCATENATE(Z1164,IF(LEFT(AS1164,1)="s","+","")))</f>
        <v/>
      </c>
      <c r="BU1164" s="227" t="str">
        <f aca="false">IF(AA1164="","",CONCATENATE(AA1164,IF(LEFT(AT1164,1)="s","+","")))</f>
        <v/>
      </c>
      <c r="BV1164" s="212"/>
      <c r="BW1164" s="177" t="s">
        <v>2890</v>
      </c>
      <c r="BX1164" s="170" t="str">
        <f aca="false">IF(BW1164&lt;&gt;"",IF(ISNUMBER(FIND("=",BW1164)),LEFT(BW1164,FIND("=",BW1164)-1),BW1164),BW1164)</f>
        <v>JN415700.swine/Ger/15</v>
      </c>
      <c r="BY1164" s="170" t="str">
        <f aca="false">IF(BW1164&lt;&gt;"",IF(ISNUMBER(FIND("=",BW1164)),RIGHT(BW1164,LEN(BW1164)-FIND("=",BW1164)),""),"")</f>
        <v>3e</v>
      </c>
      <c r="BZ1164" s="170" t="str">
        <f aca="false">IF(BX1164&lt;&gt;"",IF(ISNUMBER(FIND(".",BX1164)),LEFT(BX1164,FIND(".",BX1164)-1),BX1164),BX1164)</f>
        <v>JN415700</v>
      </c>
      <c r="CA1164" s="170" t="str">
        <f aca="false">IF(BX1164&lt;&gt;"",IF(ISNUMBER(FIND(".",BX1164)),RIGHT(BX1164,LEN(BX1164)-FIND(".",BX1164)),""),"")</f>
        <v>swine/Ger/15</v>
      </c>
      <c r="CB1164" s="212"/>
      <c r="CC1164" s="170" t="str">
        <f aca="false">A1164</f>
        <v>JN415700</v>
      </c>
      <c r="CD1164" s="178" t="s">
        <v>339</v>
      </c>
      <c r="CE1164" s="178" t="s">
        <v>340</v>
      </c>
      <c r="CF1164" s="178" t="s">
        <v>341</v>
      </c>
      <c r="CG1164" s="212"/>
      <c r="CH1164" s="179"/>
      <c r="CI1164" s="179"/>
      <c r="CJ1164" s="179"/>
      <c r="CK1164" s="212"/>
      <c r="CL1164" s="212"/>
      <c r="CM1164" s="170" t="str">
        <f aca="false">F1164</f>
        <v>swine/Ger/15</v>
      </c>
      <c r="CN1164" s="170" t="str">
        <f aca="false">IF(G1164="","",G1164)</f>
        <v/>
      </c>
      <c r="CO1164" s="170" t="str">
        <f aca="false">CONCATENATE(H1164,":",L1164)</f>
        <v>Germany:</v>
      </c>
      <c r="CP1164" s="170" t="str">
        <f aca="false">CONCATENATE(IF(Q1164="","",CONCATENATE(Q1164,"-")),IF(P1164="","",CONCATENATE(P1164,"-")),IF(O1164="","",O1164))</f>
        <v>2009</v>
      </c>
      <c r="CQ1164" s="170" t="str">
        <f aca="false">IF(N1164="","",N1164)</f>
        <v>liver</v>
      </c>
      <c r="CR1164" s="228" t="n">
        <f aca="false">C1164</f>
        <v>3</v>
      </c>
      <c r="CS1164" s="229" t="str">
        <f aca="false">D1164</f>
        <v>3e</v>
      </c>
      <c r="CT1164" s="170" t="str">
        <f aca="false">CONCATENATE(CD1164," strain ",CM1164," ",CL1164,", partial cds")</f>
        <v>Hepatitis E virus strain swine/Ger/15 , partial cds</v>
      </c>
    </row>
    <row r="1165" customFormat="false" ht="11.9" hidden="false" customHeight="true" outlineLevel="0" collapsed="false">
      <c r="A1165" s="154" t="s">
        <v>2891</v>
      </c>
      <c r="B1165" s="147" t="n">
        <v>3</v>
      </c>
      <c r="C1165" s="148" t="n">
        <v>3</v>
      </c>
      <c r="D1165" s="149" t="s">
        <v>1273</v>
      </c>
      <c r="E1165" s="150" t="s">
        <v>2725</v>
      </c>
      <c r="F1165" s="154" t="s">
        <v>2892</v>
      </c>
      <c r="G1165" s="212"/>
      <c r="H1165" s="146" t="s">
        <v>405</v>
      </c>
      <c r="I1165" s="153" t="s">
        <v>412</v>
      </c>
      <c r="J1165" s="146" t="s">
        <v>395</v>
      </c>
      <c r="K1165" s="212"/>
      <c r="L1165" s="212"/>
      <c r="M1165" s="157" t="s">
        <v>367</v>
      </c>
      <c r="N1165" s="158" t="s">
        <v>607</v>
      </c>
      <c r="O1165" s="160" t="n">
        <v>2008</v>
      </c>
      <c r="P1165" s="212"/>
      <c r="Q1165" s="212"/>
      <c r="R1165" s="146" t="s">
        <v>84</v>
      </c>
      <c r="T1165" s="214"/>
      <c r="U1165" s="215"/>
      <c r="V1165" s="209"/>
      <c r="W1165" s="163" t="s">
        <v>1273</v>
      </c>
      <c r="X1165" s="209"/>
      <c r="Y1165" s="209"/>
      <c r="Z1165" s="209"/>
      <c r="AA1165" s="216"/>
      <c r="AB1165" s="217"/>
      <c r="AC1165" s="163" t="s">
        <v>354</v>
      </c>
      <c r="AD1165" s="209"/>
      <c r="AE1165" s="209"/>
      <c r="AF1165" s="209"/>
      <c r="AG1165" s="218"/>
      <c r="AH1165" s="164" t="n">
        <v>134</v>
      </c>
      <c r="AI1165" s="164" t="n">
        <v>375</v>
      </c>
      <c r="AJ1165" s="219" t="n">
        <f aca="false">SeqEnd-SeqBeg+1</f>
        <v>242</v>
      </c>
      <c r="AK1165" s="220" t="n">
        <f aca="false">AND( SeqBeg&lt;=Beg  , End &lt;=SeqEnd )</f>
        <v>0</v>
      </c>
      <c r="AL1165" s="212"/>
      <c r="AM1165" s="212"/>
      <c r="AN1165" s="213"/>
      <c r="AO1165" s="147" t="s">
        <v>419</v>
      </c>
      <c r="AP1165" s="147" t="s">
        <v>419</v>
      </c>
      <c r="AU1165" s="147" t="s">
        <v>382</v>
      </c>
      <c r="AV1165" s="212"/>
      <c r="AW1165" s="222" t="str">
        <f aca="false">HYPERLINK(CONCATENATE("http://www.ncbi.nlm.nih.gov/nuccore/",BM1165),BM1165)</f>
        <v>JN415703</v>
      </c>
      <c r="AX1165" s="219" t="str">
        <f aca="false">CONCATENATE(D1165,IF(I1165="","",CONCATENATE(".",I1165)),IF(K1165="","",CONCATENATE(".",K1165)),IF(M1165="","",CONCATENATE(".",M1165)),IF(R1165="","",CONCATENATE(".",R1165)),IF(U1165="","","(*)"))</f>
        <v>3e.DEU.pig.TiHo</v>
      </c>
      <c r="AY1165" s="170" t="str">
        <f aca="false">CONCATENATE(BM1165,".",BN1165)</f>
        <v>JN415703.swine/Ger/18</v>
      </c>
      <c r="AZ1165" s="171" t="str">
        <f aca="false">IF(AV1165="",IF(ISNUMBER(FIND(".",A1165)),LEFT(A1165,FIND(".",A1165)-1),A1165),AV1165)</f>
        <v>JN415703</v>
      </c>
      <c r="BA1165" s="171" t="str">
        <f aca="false">IF(ISNUMBER(FIND("-",AZ1165)),LEFT(AZ1165,FIND("-",AZ1165)-1),AZ1165)</f>
        <v>JN415703</v>
      </c>
      <c r="BB1165" s="170" t="str">
        <f aca="false"> MEGAname &amp; "="</f>
        <v>JN415703=</v>
      </c>
      <c r="BC1165" s="170" t="str">
        <f aca="false">Clear &amp; IF(span ,"Span","out")</f>
        <v>JN415703=out</v>
      </c>
      <c r="BD1165" s="170" t="str">
        <f aca="false">Clear &amp; IF(span, IF(B1165=".","Selected",B1165),"out")</f>
        <v>JN415703=out</v>
      </c>
      <c r="BE1165" s="170" t="str">
        <f aca="false">Clear &amp; Strain</f>
        <v>JN415703=swine/Ger/18</v>
      </c>
      <c r="BF1165" s="170" t="str">
        <f aca="false">CONCATENATE(A1165,"=",F1165,". ",AX1165,IF(AB1165="","",CONCATENATE(".",AB1165)))</f>
        <v>JN415703=swine/Ger/18. 3e.DEU.pig.TiHo</v>
      </c>
      <c r="BG1165" s="170" t="str">
        <f aca="false">CONCATENATE(A1165,"=",F1165,". ",AX1165)</f>
        <v>JN415703=swine/Ger/18. 3e.DEU.pig.TiHo</v>
      </c>
      <c r="BH1165" s="170" t="str">
        <f aca="false">CONCATENATE(A1165,"=",AX1165)</f>
        <v>JN415703=3e.DEU.pig.TiHo</v>
      </c>
      <c r="BI1165" s="170" t="str">
        <f aca="false">CONCATENATE(A1165,"=",ComForSubtype,D1165)</f>
        <v>JN415703=3e</v>
      </c>
      <c r="BJ1165" s="170" t="str">
        <f aca="false">CONCATENATE(A1165,"=",E1165)</f>
        <v>JN415703=3feg</v>
      </c>
      <c r="BK1165" s="170" t="str">
        <f aca="false">CONCATENATE(A1165,"=",C1165)</f>
        <v>JN415703=3</v>
      </c>
      <c r="BL1165" s="170" t="str">
        <f aca="false">CONCATENATE(D1165,"=")</f>
        <v>3e=</v>
      </c>
      <c r="BM1165" s="223" t="str">
        <f aca="false">IF(BA1165="XX","",BA1165)</f>
        <v>JN415703</v>
      </c>
      <c r="BN1165" s="224" t="str">
        <f aca="false">CONCATENATE(IF(F1165="","",F1165),IF(G1165="","",CONCATENATE(" / ",G1165)))</f>
        <v>swine/Ger/18</v>
      </c>
      <c r="BO1165" s="225" t="str">
        <f aca="false">AX1165</f>
        <v>3e.DEU.pig.TiHo</v>
      </c>
      <c r="BP1165" s="226" t="str">
        <f aca="false">IF(V1165="","",V1165)</f>
        <v/>
      </c>
      <c r="BQ1165" s="226" t="str">
        <f aca="false">IF(W1165="","",CONCATENATE(W1165,IF(LEFT(AO1165,1)="s","+","")))</f>
        <v>3e</v>
      </c>
      <c r="BR1165" s="226" t="str">
        <f aca="false">IF(X1165="","",CONCATENATE(X1165,IF(LEFT(AQ1165,1)="s","+","")))</f>
        <v/>
      </c>
      <c r="BS1165" s="226" t="str">
        <f aca="false">IF(Y1165="","",CONCATENATE(Y1165,IF(LEFT(AR1165,1)="s","+","")))</f>
        <v/>
      </c>
      <c r="BT1165" s="226" t="str">
        <f aca="false">IF(Z1165="","",CONCATENATE(Z1165,IF(LEFT(AS1165,1)="s","+","")))</f>
        <v/>
      </c>
      <c r="BU1165" s="227" t="str">
        <f aca="false">IF(AA1165="","",CONCATENATE(AA1165,IF(LEFT(AT1165,1)="s","+","")))</f>
        <v/>
      </c>
      <c r="BV1165" s="212"/>
      <c r="BW1165" s="177" t="s">
        <v>2893</v>
      </c>
      <c r="BX1165" s="170" t="str">
        <f aca="false">IF(BW1165&lt;&gt;"",IF(ISNUMBER(FIND("=",BW1165)),LEFT(BW1165,FIND("=",BW1165)-1),BW1165),BW1165)</f>
        <v>JN415703.swine/Ger/18</v>
      </c>
      <c r="BY1165" s="170" t="str">
        <f aca="false">IF(BW1165&lt;&gt;"",IF(ISNUMBER(FIND("=",BW1165)),RIGHT(BW1165,LEN(BW1165)-FIND("=",BW1165)),""),"")</f>
        <v>3e</v>
      </c>
      <c r="BZ1165" s="170" t="str">
        <f aca="false">IF(BX1165&lt;&gt;"",IF(ISNUMBER(FIND(".",BX1165)),LEFT(BX1165,FIND(".",BX1165)-1),BX1165),BX1165)</f>
        <v>JN415703</v>
      </c>
      <c r="CA1165" s="170" t="str">
        <f aca="false">IF(BX1165&lt;&gt;"",IF(ISNUMBER(FIND(".",BX1165)),RIGHT(BX1165,LEN(BX1165)-FIND(".",BX1165)),""),"")</f>
        <v>swine/Ger/18</v>
      </c>
      <c r="CB1165" s="212"/>
      <c r="CC1165" s="170" t="str">
        <f aca="false">A1165</f>
        <v>JN415703</v>
      </c>
      <c r="CD1165" s="178" t="s">
        <v>339</v>
      </c>
      <c r="CE1165" s="178" t="s">
        <v>340</v>
      </c>
      <c r="CF1165" s="178" t="s">
        <v>341</v>
      </c>
      <c r="CG1165" s="212"/>
      <c r="CH1165" s="179"/>
      <c r="CI1165" s="179"/>
      <c r="CJ1165" s="179"/>
      <c r="CK1165" s="212"/>
      <c r="CL1165" s="212"/>
      <c r="CM1165" s="170" t="str">
        <f aca="false">F1165</f>
        <v>swine/Ger/18</v>
      </c>
      <c r="CN1165" s="170" t="str">
        <f aca="false">IF(G1165="","",G1165)</f>
        <v/>
      </c>
      <c r="CO1165" s="170" t="str">
        <f aca="false">CONCATENATE(H1165,":",L1165)</f>
        <v>Germany:</v>
      </c>
      <c r="CP1165" s="170" t="str">
        <f aca="false">CONCATENATE(IF(Q1165="","",CONCATENATE(Q1165,"-")),IF(P1165="","",CONCATENATE(P1165,"-")),IF(O1165="","",O1165))</f>
        <v>2008</v>
      </c>
      <c r="CQ1165" s="170" t="str">
        <f aca="false">IF(N1165="","",N1165)</f>
        <v>liver</v>
      </c>
      <c r="CR1165" s="228" t="n">
        <f aca="false">C1165</f>
        <v>3</v>
      </c>
      <c r="CS1165" s="229" t="str">
        <f aca="false">D1165</f>
        <v>3e</v>
      </c>
      <c r="CT1165" s="170" t="str">
        <f aca="false">CONCATENATE(CD1165," strain ",CM1165," ",CL1165,", partial cds")</f>
        <v>Hepatitis E virus strain swine/Ger/18 , partial cds</v>
      </c>
    </row>
    <row r="1166" customFormat="false" ht="11.9" hidden="false" customHeight="true" outlineLevel="0" collapsed="false">
      <c r="A1166" s="154" t="s">
        <v>2894</v>
      </c>
      <c r="B1166" s="147" t="n">
        <v>3</v>
      </c>
      <c r="C1166" s="243" t="n">
        <v>3</v>
      </c>
      <c r="D1166" s="149" t="s">
        <v>1273</v>
      </c>
      <c r="E1166" s="150" t="s">
        <v>2725</v>
      </c>
      <c r="F1166" s="154" t="s">
        <v>2895</v>
      </c>
      <c r="G1166" s="212"/>
      <c r="H1166" s="146" t="s">
        <v>405</v>
      </c>
      <c r="I1166" s="153" t="s">
        <v>412</v>
      </c>
      <c r="J1166" s="146" t="s">
        <v>395</v>
      </c>
      <c r="K1166" s="212"/>
      <c r="L1166" s="212"/>
      <c r="M1166" s="157" t="s">
        <v>348</v>
      </c>
      <c r="N1166" s="213"/>
      <c r="O1166" s="160"/>
      <c r="P1166" s="212"/>
      <c r="Q1166" s="212"/>
      <c r="R1166" s="146" t="s">
        <v>406</v>
      </c>
      <c r="T1166" s="214"/>
      <c r="U1166" s="215"/>
      <c r="V1166" s="209"/>
      <c r="W1166" s="244" t="s">
        <v>1273</v>
      </c>
      <c r="AB1166" s="217"/>
      <c r="AC1166" s="163" t="s">
        <v>354</v>
      </c>
      <c r="AH1166" s="164" t="n">
        <v>134</v>
      </c>
      <c r="AI1166" s="164" t="n">
        <v>375</v>
      </c>
      <c r="AJ1166" s="219" t="n">
        <f aca="false">SeqEnd-SeqBeg+1</f>
        <v>242</v>
      </c>
      <c r="AK1166" s="220" t="n">
        <f aca="false">AND( SeqBeg&lt;=Beg  , End &lt;=SeqEnd )</f>
        <v>0</v>
      </c>
      <c r="AL1166" s="212"/>
      <c r="AM1166" s="212"/>
      <c r="AN1166" s="213"/>
      <c r="AO1166" s="147" t="s">
        <v>408</v>
      </c>
      <c r="AP1166" s="147" t="s">
        <v>408</v>
      </c>
      <c r="AU1166" s="147" t="s">
        <v>382</v>
      </c>
      <c r="AV1166" s="212"/>
      <c r="AW1166" s="222" t="str">
        <f aca="false">HYPERLINK(CONCATENATE("http://www.ncbi.nlm.nih.gov/nuccore/",BM1166),BM1166)</f>
        <v>EU879098</v>
      </c>
      <c r="AX1166" s="219" t="str">
        <f aca="false">CONCATENATE(D1166,IF(I1166="","",CONCATENATE(".",I1166)),IF(K1166="","",CONCATENATE(".",K1166)),IF(M1166="","",CONCATENATE(".",M1166)),IF(R1166="","",CONCATENATE(".",R1166)),IF(U1166="","","(*)"))</f>
        <v>3e.DEU.hum.UReg</v>
      </c>
      <c r="AY1166" s="170" t="str">
        <f aca="false">CONCATENATE(BM1166,".",BN1166)</f>
        <v>EU879098.V0607568 </v>
      </c>
      <c r="AZ1166" s="171" t="str">
        <f aca="false">IF(AV1166="",IF(ISNUMBER(FIND(".",A1166)),LEFT(A1166,FIND(".",A1166)-1),A1166),AV1166)</f>
        <v>EU879098</v>
      </c>
      <c r="BA1166" s="171" t="str">
        <f aca="false">IF(ISNUMBER(FIND("-",AZ1166)),LEFT(AZ1166,FIND("-",AZ1166)-1),AZ1166)</f>
        <v>EU879098</v>
      </c>
      <c r="BB1166" s="170" t="str">
        <f aca="false"> MEGAname &amp; "="</f>
        <v>EU879098=</v>
      </c>
      <c r="BC1166" s="170" t="str">
        <f aca="false">Clear &amp; IF(span ,"Span","out")</f>
        <v>EU879098=out</v>
      </c>
      <c r="BD1166" s="170" t="str">
        <f aca="false">Clear &amp; IF(span, IF(B1166=".","Selected",B1166),"out")</f>
        <v>EU879098=out</v>
      </c>
      <c r="BE1166" s="170" t="str">
        <f aca="false">Clear &amp; Strain</f>
        <v>EU879098=V0607568 </v>
      </c>
      <c r="BF1166" s="170" t="str">
        <f aca="false">CONCATENATE(A1166,"=",F1166,". ",AX1166,IF(AB1166="","",CONCATENATE(".",AB1166)))</f>
        <v>EU879098=V0607568 . 3e.DEU.hum.UReg</v>
      </c>
      <c r="BG1166" s="170" t="str">
        <f aca="false">CONCATENATE(A1166,"=",F1166,". ",AX1166)</f>
        <v>EU879098=V0607568 . 3e.DEU.hum.UReg</v>
      </c>
      <c r="BH1166" s="170" t="str">
        <f aca="false">CONCATENATE(A1166,"=",AX1166)</f>
        <v>EU879098=3e.DEU.hum.UReg</v>
      </c>
      <c r="BI1166" s="170" t="str">
        <f aca="false">CONCATENATE(A1166,"=",ComForSubtype,D1166)</f>
        <v>EU879098=3e</v>
      </c>
      <c r="BJ1166" s="170" t="str">
        <f aca="false">CONCATENATE(A1166,"=",E1166)</f>
        <v>EU879098=3feg</v>
      </c>
      <c r="BK1166" s="170" t="str">
        <f aca="false">CONCATENATE(A1166,"=",C1166)</f>
        <v>EU879098=3</v>
      </c>
      <c r="BL1166" s="170" t="str">
        <f aca="false">CONCATENATE(D1166,"=")</f>
        <v>3e=</v>
      </c>
      <c r="BM1166" s="223" t="str">
        <f aca="false">IF(BA1166="XX","",BA1166)</f>
        <v>EU879098</v>
      </c>
      <c r="BN1166" s="224" t="str">
        <f aca="false">CONCATENATE(IF(F1166="","",F1166),IF(G1166="","",CONCATENATE(" / ",G1166)))</f>
        <v>V0607568 </v>
      </c>
      <c r="BO1166" s="225" t="str">
        <f aca="false">AX1166</f>
        <v>3e.DEU.hum.UReg</v>
      </c>
      <c r="BP1166" s="226" t="str">
        <f aca="false">IF(V1166="","",V1166)</f>
        <v/>
      </c>
      <c r="BQ1166" s="226" t="str">
        <f aca="false">IF(W1166="","",CONCATENATE(W1166,IF(LEFT(AO1166,1)="s","+","")))</f>
        <v>3e+</v>
      </c>
      <c r="BR1166" s="226" t="str">
        <f aca="false">IF(X1166="","",CONCATENATE(X1166,IF(LEFT(AQ1166,1)="s","+","")))</f>
        <v/>
      </c>
      <c r="BS1166" s="226" t="str">
        <f aca="false">IF(Y1166="","",CONCATENATE(Y1166,IF(LEFT(AR1166,1)="s","+","")))</f>
        <v/>
      </c>
      <c r="BT1166" s="226" t="str">
        <f aca="false">IF(Z1166="","",CONCATENATE(Z1166,IF(LEFT(AS1166,1)="s","+","")))</f>
        <v/>
      </c>
      <c r="BU1166" s="227" t="str">
        <f aca="false">IF(AA1166="","",CONCATENATE(AA1166,IF(LEFT(AT1166,1)="s","+","")))</f>
        <v/>
      </c>
      <c r="BV1166" s="212"/>
      <c r="BW1166" s="177" t="s">
        <v>2896</v>
      </c>
      <c r="BX1166" s="170" t="str">
        <f aca="false">IF(BW1166&lt;&gt;"",IF(ISNUMBER(FIND("=",BW1166)),LEFT(BW1166,FIND("=",BW1166)-1),BW1166),BW1166)</f>
        <v>EU879098</v>
      </c>
      <c r="BY1166" s="170" t="str">
        <f aca="false">IF(BW1166&lt;&gt;"",IF(ISNUMBER(FIND("=",BW1166)),RIGHT(BW1166,LEN(BW1166)-FIND("=",BW1166)),""),"")</f>
        <v>3e</v>
      </c>
      <c r="BZ1166" s="170" t="str">
        <f aca="false">IF(BX1166&lt;&gt;"",IF(ISNUMBER(FIND(".",BX1166)),LEFT(BX1166,FIND(".",BX1166)-1),BX1166),BX1166)</f>
        <v>EU879098</v>
      </c>
      <c r="CA1166" s="170" t="str">
        <f aca="false">IF(BX1166&lt;&gt;"",IF(ISNUMBER(FIND(".",BX1166)),RIGHT(BX1166,LEN(BX1166)-FIND(".",BX1166)),""),"")</f>
        <v/>
      </c>
      <c r="CB1166" s="212"/>
      <c r="CC1166" s="170" t="str">
        <f aca="false">A1166</f>
        <v>EU879098</v>
      </c>
      <c r="CD1166" s="178" t="s">
        <v>339</v>
      </c>
      <c r="CE1166" s="178" t="s">
        <v>340</v>
      </c>
      <c r="CF1166" s="178" t="s">
        <v>341</v>
      </c>
      <c r="CG1166" s="212"/>
      <c r="CH1166" s="179"/>
      <c r="CI1166" s="179"/>
      <c r="CJ1166" s="179"/>
      <c r="CK1166" s="212"/>
      <c r="CL1166" s="212"/>
      <c r="CM1166" s="170" t="str">
        <f aca="false">F1166</f>
        <v>V0607568 </v>
      </c>
      <c r="CN1166" s="170" t="str">
        <f aca="false">IF(G1166="","",G1166)</f>
        <v/>
      </c>
      <c r="CO1166" s="170" t="str">
        <f aca="false">CONCATENATE(H1166,":",L1166)</f>
        <v>Germany:</v>
      </c>
      <c r="CP1166" s="170" t="str">
        <f aca="false">CONCATENATE(IF(Q1166="","",CONCATENATE(Q1166,"-")),IF(P1166="","",CONCATENATE(P1166,"-")),IF(O1166="","",O1166))</f>
        <v/>
      </c>
      <c r="CQ1166" s="170" t="str">
        <f aca="false">IF(N1166="","",N1166)</f>
        <v/>
      </c>
      <c r="CR1166" s="170" t="n">
        <f aca="false">C1166</f>
        <v>3</v>
      </c>
      <c r="CS1166" s="229" t="str">
        <f aca="false">D1166</f>
        <v>3e</v>
      </c>
      <c r="CT1166" s="170" t="str">
        <f aca="false">CONCATENATE(CD1166," strain ",CM1166," ",CL1166,", partial cds")</f>
        <v>Hepatitis E virus strain V0607568  , partial cds</v>
      </c>
    </row>
    <row r="1167" customFormat="false" ht="11.9" hidden="false" customHeight="true" outlineLevel="0" collapsed="false">
      <c r="A1167" s="235" t="s">
        <v>2897</v>
      </c>
      <c r="B1167" s="147" t="n">
        <v>3</v>
      </c>
      <c r="C1167" s="356" t="n">
        <v>3</v>
      </c>
      <c r="D1167" s="246" t="s">
        <v>1273</v>
      </c>
      <c r="E1167" s="150" t="s">
        <v>2725</v>
      </c>
      <c r="F1167" s="235" t="s">
        <v>2898</v>
      </c>
      <c r="G1167" s="212"/>
      <c r="H1167" s="235" t="s">
        <v>405</v>
      </c>
      <c r="I1167" s="236" t="s">
        <v>412</v>
      </c>
      <c r="J1167" s="235" t="s">
        <v>395</v>
      </c>
      <c r="K1167" s="212"/>
      <c r="L1167" s="212"/>
      <c r="M1167" s="157" t="s">
        <v>348</v>
      </c>
      <c r="N1167" s="213"/>
      <c r="O1167" s="212"/>
      <c r="P1167" s="159"/>
      <c r="Q1167" s="159"/>
      <c r="R1167" s="237" t="s">
        <v>406</v>
      </c>
      <c r="S1167" s="237"/>
      <c r="T1167" s="214"/>
      <c r="U1167" s="215"/>
      <c r="V1167" s="209"/>
      <c r="W1167" s="244" t="s">
        <v>1273</v>
      </c>
      <c r="AB1167" s="217"/>
      <c r="AC1167" s="163" t="s">
        <v>354</v>
      </c>
      <c r="AH1167" s="164" t="n">
        <v>134</v>
      </c>
      <c r="AI1167" s="164" t="n">
        <v>375</v>
      </c>
      <c r="AJ1167" s="219" t="n">
        <f aca="false">SeqEnd-SeqBeg+1</f>
        <v>242</v>
      </c>
      <c r="AK1167" s="220" t="n">
        <f aca="false">AND( SeqBeg&lt;=Beg  , End &lt;=SeqEnd )</f>
        <v>0</v>
      </c>
      <c r="AL1167" s="237"/>
      <c r="AM1167" s="237"/>
      <c r="AN1167" s="213"/>
      <c r="AO1167" s="164" t="s">
        <v>2216</v>
      </c>
      <c r="AP1167" s="164" t="s">
        <v>2216</v>
      </c>
      <c r="AQ1167" s="164"/>
      <c r="AR1167" s="164"/>
      <c r="AS1167" s="164"/>
      <c r="AT1167" s="164"/>
      <c r="AU1167" s="164" t="s">
        <v>382</v>
      </c>
      <c r="AV1167" s="237"/>
      <c r="AW1167" s="222" t="str">
        <f aca="false">HYPERLINK(CONCATENATE("http://www.ncbi.nlm.nih.gov/nuccore/",BM1167),BM1167)</f>
        <v>EU879117</v>
      </c>
      <c r="AX1167" s="219" t="str">
        <f aca="false">CONCATENATE(D1167,IF(I1167="","",CONCATENATE(".",I1167)),IF(K1167="","",CONCATENATE(".",K1167)),IF(M1167="","",CONCATENATE(".",M1167)),IF(R1167="","",CONCATENATE(".",R1167)),IF(U1167="","","(*)"))</f>
        <v>3e.DEU.hum.UReg</v>
      </c>
      <c r="AY1167" s="238" t="str">
        <f aca="false">CONCATENATE(BM1167,".",BN1167)</f>
        <v>EU879117.V0713286 </v>
      </c>
      <c r="AZ1167" s="239" t="str">
        <f aca="false">IF(AV1167="",IF(ISNUMBER(FIND(".",A1167)),LEFT(A1167,FIND(".",A1167)-1),A1167),AV1167)</f>
        <v>EU879117</v>
      </c>
      <c r="BA1167" s="239" t="str">
        <f aca="false">IF(ISNUMBER(FIND("-",AZ1167)),LEFT(AZ1167,FIND("-",AZ1167)-1),AZ1167)</f>
        <v>EU879117</v>
      </c>
      <c r="BB1167" s="170" t="str">
        <f aca="false"> MEGAname &amp; "="</f>
        <v>EU879117=</v>
      </c>
      <c r="BC1167" s="170" t="str">
        <f aca="false">Clear &amp; IF(span ,"Span","out")</f>
        <v>EU879117=out</v>
      </c>
      <c r="BD1167" s="170" t="str">
        <f aca="false">Clear &amp; IF(span, IF(B1167=".","Selected",B1167),"out")</f>
        <v>EU879117=out</v>
      </c>
      <c r="BE1167" s="170" t="str">
        <f aca="false">Clear &amp; Strain</f>
        <v>EU879117=V0713286 </v>
      </c>
      <c r="BF1167" s="238" t="str">
        <f aca="false">CONCATENATE(A1167,"=",F1167,". ",AX1167,IF(AB1167="","",CONCATENATE(".",AB1167)))</f>
        <v>EU879117=V0713286 . 3e.DEU.hum.UReg</v>
      </c>
      <c r="BG1167" s="238" t="str">
        <f aca="false">CONCATENATE(A1167,"=",F1167,". ",AX1167)</f>
        <v>EU879117=V0713286 . 3e.DEU.hum.UReg</v>
      </c>
      <c r="BH1167" s="238" t="str">
        <f aca="false">CONCATENATE(A1167,"=",AX1167)</f>
        <v>EU879117=3e.DEU.hum.UReg</v>
      </c>
      <c r="BI1167" s="238" t="str">
        <f aca="false">CONCATENATE(A1167,"=",ComForSubtype,D1167)</f>
        <v>EU879117=3e</v>
      </c>
      <c r="BJ1167" s="238" t="str">
        <f aca="false">CONCATENATE(A1167,"=",E1167)</f>
        <v>EU879117=3feg</v>
      </c>
      <c r="BK1167" s="238" t="str">
        <f aca="false">CONCATENATE(A1167,"=",C1167)</f>
        <v>EU879117=3</v>
      </c>
      <c r="BL1167" s="238" t="str">
        <f aca="false">CONCATENATE(D1167,"=")</f>
        <v>3e=</v>
      </c>
      <c r="BM1167" s="223" t="str">
        <f aca="false">IF(BA1167="XX","",BA1167)</f>
        <v>EU879117</v>
      </c>
      <c r="BN1167" s="224" t="str">
        <f aca="false">CONCATENATE(IF(F1167="","",F1167),IF(G1167="","",CONCATENATE(" / ",G1167)))</f>
        <v>V0713286 </v>
      </c>
      <c r="BO1167" s="225" t="str">
        <f aca="false">AX1167</f>
        <v>3e.DEU.hum.UReg</v>
      </c>
      <c r="BP1167" s="226" t="str">
        <f aca="false">IF(V1167="","",V1167)</f>
        <v/>
      </c>
      <c r="BQ1167" s="226" t="str">
        <f aca="false">IF(W1167="","",CONCATENATE(W1167,IF(LEFT(AO1167,1)="s","+","")))</f>
        <v>3e</v>
      </c>
      <c r="BR1167" s="226" t="str">
        <f aca="false">IF(X1167="","",CONCATENATE(X1167,IF(LEFT(AQ1167,1)="s","+","")))</f>
        <v/>
      </c>
      <c r="BS1167" s="226" t="str">
        <f aca="false">IF(Y1167="","",CONCATENATE(Y1167,IF(LEFT(AR1167,1)="s","+","")))</f>
        <v/>
      </c>
      <c r="BT1167" s="226" t="str">
        <f aca="false">IF(Z1167="","",CONCATENATE(Z1167,IF(LEFT(AS1167,1)="s","+","")))</f>
        <v/>
      </c>
      <c r="BU1167" s="227" t="str">
        <f aca="false">IF(AA1167="","",CONCATENATE(AA1167,IF(LEFT(AT1167,1)="s","+","")))</f>
        <v/>
      </c>
      <c r="BV1167" s="240"/>
      <c r="BW1167" s="240" t="s">
        <v>2899</v>
      </c>
      <c r="BX1167" s="238" t="str">
        <f aca="false">IF(BW1167&lt;&gt;"",IF(ISNUMBER(FIND("=",BW1167)),LEFT(BW1167,FIND("=",BW1167)-1),BW1167),BW1167)</f>
        <v>EU879117</v>
      </c>
      <c r="BY1167" s="238" t="str">
        <f aca="false">IF(BW1167&lt;&gt;"",IF(ISNUMBER(FIND("=",BW1167)),RIGHT(BW1167,LEN(BW1167)-FIND("=",BW1167)),""),"")</f>
        <v>3e</v>
      </c>
      <c r="BZ1167" s="238" t="str">
        <f aca="false">IF(BX1167&lt;&gt;"",IF(ISNUMBER(FIND(".",BX1167)),LEFT(BX1167,FIND(".",BX1167)-1),BX1167),BX1167)</f>
        <v>EU879117</v>
      </c>
      <c r="CA1167" s="238" t="str">
        <f aca="false">IF(BX1167&lt;&gt;"",IF(ISNUMBER(FIND(".",BX1167)),RIGHT(BX1167,LEN(BX1167)-FIND(".",BX1167)),""),"")</f>
        <v/>
      </c>
      <c r="CB1167" s="240"/>
      <c r="CC1167" s="238" t="str">
        <f aca="false">A1167</f>
        <v>EU879117</v>
      </c>
      <c r="CD1167" s="241" t="s">
        <v>339</v>
      </c>
      <c r="CE1167" s="241" t="s">
        <v>340</v>
      </c>
      <c r="CF1167" s="241" t="s">
        <v>341</v>
      </c>
      <c r="CG1167" s="241"/>
      <c r="CH1167" s="363"/>
      <c r="CI1167" s="363"/>
      <c r="CJ1167" s="363"/>
      <c r="CK1167" s="363"/>
      <c r="CL1167" s="241"/>
      <c r="CM1167" s="238" t="str">
        <f aca="false">F1167</f>
        <v>V0713286 </v>
      </c>
      <c r="CN1167" s="238" t="str">
        <f aca="false">IF(G1167="","",G1167)</f>
        <v/>
      </c>
      <c r="CO1167" s="238" t="str">
        <f aca="false">CONCATENATE(H1167,":",L1167)</f>
        <v>Germany:</v>
      </c>
      <c r="CP1167" s="238" t="str">
        <f aca="false">CONCATENATE(IF(Q1167="","",CONCATENATE(Q1167,"-")),IF(P1167="","",CONCATENATE(P1167,"-")),IF(O1167="","",O1167))</f>
        <v/>
      </c>
      <c r="CQ1167" s="238" t="str">
        <f aca="false">IF(N1167="","",N1167)</f>
        <v/>
      </c>
      <c r="CR1167" s="238" t="n">
        <f aca="false">C1167</f>
        <v>3</v>
      </c>
      <c r="CS1167" s="242" t="str">
        <f aca="false">D1167</f>
        <v>3e</v>
      </c>
      <c r="CT1167" s="170" t="str">
        <f aca="false">CONCATENATE(CD1167," strain ",CM1167," ",CL1167,", partial cds")</f>
        <v>Hepatitis E virus strain V0713286  , partial cds</v>
      </c>
    </row>
    <row r="1168" customFormat="false" ht="11.9" hidden="false" customHeight="true" outlineLevel="0" collapsed="false">
      <c r="A1168" s="154" t="s">
        <v>2900</v>
      </c>
      <c r="B1168" s="147" t="n">
        <v>3</v>
      </c>
      <c r="C1168" s="243" t="n">
        <v>3</v>
      </c>
      <c r="D1168" s="149" t="s">
        <v>1273</v>
      </c>
      <c r="E1168" s="150" t="s">
        <v>2725</v>
      </c>
      <c r="F1168" s="154" t="s">
        <v>2901</v>
      </c>
      <c r="G1168" s="212"/>
      <c r="H1168" s="146" t="s">
        <v>405</v>
      </c>
      <c r="I1168" s="153" t="s">
        <v>412</v>
      </c>
      <c r="J1168" s="146" t="s">
        <v>395</v>
      </c>
      <c r="K1168" s="155" t="s">
        <v>787</v>
      </c>
      <c r="L1168" s="231" t="s">
        <v>786</v>
      </c>
      <c r="M1168" s="157" t="s">
        <v>348</v>
      </c>
      <c r="N1168" s="213"/>
      <c r="O1168" s="160"/>
      <c r="P1168" s="212"/>
      <c r="Q1168" s="212"/>
      <c r="R1168" s="146" t="s">
        <v>406</v>
      </c>
      <c r="T1168" s="214"/>
      <c r="U1168" s="215"/>
      <c r="V1168" s="209"/>
      <c r="W1168" s="163" t="s">
        <v>1273</v>
      </c>
      <c r="X1168" s="209"/>
      <c r="Y1168" s="209"/>
      <c r="Z1168" s="209"/>
      <c r="AB1168" s="217"/>
      <c r="AC1168" s="163" t="s">
        <v>354</v>
      </c>
      <c r="AD1168" s="209"/>
      <c r="AE1168" s="209"/>
      <c r="AF1168" s="209"/>
      <c r="AG1168" s="218"/>
      <c r="AH1168" s="164" t="n">
        <v>134</v>
      </c>
      <c r="AI1168" s="164" t="n">
        <v>375</v>
      </c>
      <c r="AJ1168" s="219" t="n">
        <f aca="false">SeqEnd-SeqBeg+1</f>
        <v>242</v>
      </c>
      <c r="AK1168" s="220" t="n">
        <f aca="false">AND( SeqBeg&lt;=Beg  , End &lt;=SeqEnd )</f>
        <v>0</v>
      </c>
      <c r="AL1168" s="212"/>
      <c r="AM1168" s="212"/>
      <c r="AN1168" s="213"/>
      <c r="AO1168" s="147" t="s">
        <v>2902</v>
      </c>
      <c r="AP1168" s="147" t="s">
        <v>2902</v>
      </c>
      <c r="AU1168" s="212"/>
      <c r="AV1168" s="212"/>
      <c r="AW1168" s="222" t="str">
        <f aca="false">HYPERLINK(CONCATENATE("http://www.ncbi.nlm.nih.gov/nuccore/",BM1168),BM1168)</f>
        <v>FN994998</v>
      </c>
      <c r="AX1168" s="219" t="str">
        <f aca="false">CONCATENATE(D1168,IF(I1168="","",CONCATENATE(".",I1168)),IF(K1168="","",CONCATENATE(".",K1168)),IF(M1168="","",CONCATENATE(".",M1168)),IF(R1168="","",CONCATENATE(".",R1168)),IF(U1168="","","(*)"))</f>
        <v>3e.DEU.NW.hum.UReg</v>
      </c>
      <c r="AY1168" s="170" t="str">
        <f aca="false">CONCATENATE(BM1168,".",BN1168)</f>
        <v>FN994998.V1008999</v>
      </c>
      <c r="AZ1168" s="171" t="str">
        <f aca="false">IF(AV1168="",IF(ISNUMBER(FIND(".",A1168)),LEFT(A1168,FIND(".",A1168)-1),A1168),AV1168)</f>
        <v>FN994998</v>
      </c>
      <c r="BA1168" s="171" t="str">
        <f aca="false">IF(ISNUMBER(FIND("-",AZ1168)),LEFT(AZ1168,FIND("-",AZ1168)-1),AZ1168)</f>
        <v>FN994998</v>
      </c>
      <c r="BB1168" s="170" t="str">
        <f aca="false"> MEGAname &amp; "="</f>
        <v>FN994998=</v>
      </c>
      <c r="BC1168" s="170" t="str">
        <f aca="false">Clear &amp; IF(span ,"Span","out")</f>
        <v>FN994998=out</v>
      </c>
      <c r="BD1168" s="170" t="str">
        <f aca="false">Clear &amp; IF(span, IF(B1168=".","Selected",B1168),"out")</f>
        <v>FN994998=out</v>
      </c>
      <c r="BE1168" s="170" t="str">
        <f aca="false">Clear &amp; Strain</f>
        <v>FN994998=V1008999</v>
      </c>
      <c r="BF1168" s="170" t="str">
        <f aca="false">CONCATENATE(A1168,"=",F1168,". ",AX1168,IF(AB1168="","",CONCATENATE(".",AB1168)))</f>
        <v>FN994998=V1008999. 3e.DEU.NW.hum.UReg</v>
      </c>
      <c r="BG1168" s="170" t="str">
        <f aca="false">CONCATENATE(A1168,"=",F1168,". ",AX1168)</f>
        <v>FN994998=V1008999. 3e.DEU.NW.hum.UReg</v>
      </c>
      <c r="BH1168" s="170" t="str">
        <f aca="false">CONCATENATE(A1168,"=",AX1168)</f>
        <v>FN994998=3e.DEU.NW.hum.UReg</v>
      </c>
      <c r="BI1168" s="170" t="str">
        <f aca="false">CONCATENATE(A1168,"=",ComForSubtype,D1168)</f>
        <v>FN994998=3e</v>
      </c>
      <c r="BJ1168" s="170" t="str">
        <f aca="false">CONCATENATE(A1168,"=",E1168)</f>
        <v>FN994998=3feg</v>
      </c>
      <c r="BK1168" s="170" t="str">
        <f aca="false">CONCATENATE(A1168,"=",C1168)</f>
        <v>FN994998=3</v>
      </c>
      <c r="BL1168" s="170" t="str">
        <f aca="false">CONCATENATE(D1168,"=")</f>
        <v>3e=</v>
      </c>
      <c r="BM1168" s="223" t="str">
        <f aca="false">IF(BA1168="XX","",BA1168)</f>
        <v>FN994998</v>
      </c>
      <c r="BN1168" s="224" t="str">
        <f aca="false">CONCATENATE(IF(F1168="","",F1168),IF(G1168="","",CONCATENATE(" / ",G1168)))</f>
        <v>V1008999</v>
      </c>
      <c r="BO1168" s="225" t="str">
        <f aca="false">AX1168</f>
        <v>3e.DEU.NW.hum.UReg</v>
      </c>
      <c r="BP1168" s="226" t="str">
        <f aca="false">IF(V1168="","",V1168)</f>
        <v/>
      </c>
      <c r="BQ1168" s="226" t="str">
        <f aca="false">IF(W1168="","",CONCATENATE(W1168,IF(LEFT(AO1168,1)="s","+","")))</f>
        <v>3e+</v>
      </c>
      <c r="BR1168" s="226" t="str">
        <f aca="false">IF(X1168="","",CONCATENATE(X1168,IF(LEFT(AQ1168,1)="s","+","")))</f>
        <v/>
      </c>
      <c r="BS1168" s="226" t="str">
        <f aca="false">IF(Y1168="","",CONCATENATE(Y1168,IF(LEFT(AR1168,1)="s","+","")))</f>
        <v/>
      </c>
      <c r="BT1168" s="226" t="str">
        <f aca="false">IF(Z1168="","",CONCATENATE(Z1168,IF(LEFT(AS1168,1)="s","+","")))</f>
        <v/>
      </c>
      <c r="BU1168" s="227" t="str">
        <f aca="false">IF(AA1168="","",CONCATENATE(AA1168,IF(LEFT(AT1168,1)="s","+","")))</f>
        <v/>
      </c>
      <c r="BV1168" s="212"/>
      <c r="BW1168" s="177" t="s">
        <v>2903</v>
      </c>
      <c r="BX1168" s="170" t="str">
        <f aca="false">IF(BW1168&lt;&gt;"",IF(ISNUMBER(FIND("=",BW1168)),LEFT(BW1168,FIND("=",BW1168)-1),BW1168),BW1168)</f>
        <v>FN994998</v>
      </c>
      <c r="BY1168" s="170" t="str">
        <f aca="false">IF(BW1168&lt;&gt;"",IF(ISNUMBER(FIND("=",BW1168)),RIGHT(BW1168,LEN(BW1168)-FIND("=",BW1168)),""),"")</f>
        <v>3e</v>
      </c>
      <c r="BZ1168" s="170" t="str">
        <f aca="false">IF(BX1168&lt;&gt;"",IF(ISNUMBER(FIND(".",BX1168)),LEFT(BX1168,FIND(".",BX1168)-1),BX1168),BX1168)</f>
        <v>FN994998</v>
      </c>
      <c r="CA1168" s="170" t="str">
        <f aca="false">IF(BX1168&lt;&gt;"",IF(ISNUMBER(FIND(".",BX1168)),RIGHT(BX1168,LEN(BX1168)-FIND(".",BX1168)),""),"")</f>
        <v/>
      </c>
      <c r="CB1168" s="212"/>
      <c r="CC1168" s="170" t="str">
        <f aca="false">A1168</f>
        <v>FN994998</v>
      </c>
      <c r="CD1168" s="178" t="s">
        <v>339</v>
      </c>
      <c r="CE1168" s="178" t="s">
        <v>340</v>
      </c>
      <c r="CF1168" s="178" t="s">
        <v>341</v>
      </c>
      <c r="CG1168" s="212"/>
      <c r="CH1168" s="179"/>
      <c r="CI1168" s="179"/>
      <c r="CJ1168" s="179"/>
      <c r="CK1168" s="212"/>
      <c r="CL1168" s="212"/>
      <c r="CM1168" s="170" t="str">
        <f aca="false">F1168</f>
        <v>V1008999</v>
      </c>
      <c r="CN1168" s="170" t="str">
        <f aca="false">IF(G1168="","",G1168)</f>
        <v/>
      </c>
      <c r="CO1168" s="170" t="str">
        <f aca="false">CONCATENATE(H1168,":",L1168)</f>
        <v>Germany:Nordrhein-Westfalen</v>
      </c>
      <c r="CP1168" s="170" t="str">
        <f aca="false">CONCATENATE(IF(Q1168="","",CONCATENATE(Q1168,"-")),IF(P1168="","",CONCATENATE(P1168,"-")),IF(O1168="","",O1168))</f>
        <v/>
      </c>
      <c r="CQ1168" s="170" t="str">
        <f aca="false">IF(N1168="","",N1168)</f>
        <v/>
      </c>
      <c r="CR1168" s="170" t="n">
        <f aca="false">C1168</f>
        <v>3</v>
      </c>
      <c r="CS1168" s="229" t="str">
        <f aca="false">D1168</f>
        <v>3e</v>
      </c>
      <c r="CT1168" s="170" t="str">
        <f aca="false">CONCATENATE(CD1168," strain ",CM1168," ",CL1168,", partial cds")</f>
        <v>Hepatitis E virus strain V1008999 , partial cds</v>
      </c>
    </row>
    <row r="1169" customFormat="false" ht="11.9" hidden="false" customHeight="true" outlineLevel="0" collapsed="false">
      <c r="A1169" s="154" t="s">
        <v>2904</v>
      </c>
      <c r="B1169" s="147" t="n">
        <v>3</v>
      </c>
      <c r="C1169" s="243" t="n">
        <v>3</v>
      </c>
      <c r="D1169" s="149" t="s">
        <v>1273</v>
      </c>
      <c r="E1169" s="150" t="s">
        <v>2725</v>
      </c>
      <c r="F1169" s="154" t="s">
        <v>2905</v>
      </c>
      <c r="G1169" s="212"/>
      <c r="H1169" s="146" t="s">
        <v>405</v>
      </c>
      <c r="I1169" s="153" t="s">
        <v>412</v>
      </c>
      <c r="J1169" s="146" t="s">
        <v>395</v>
      </c>
      <c r="K1169" s="155" t="s">
        <v>787</v>
      </c>
      <c r="L1169" s="231" t="s">
        <v>786</v>
      </c>
      <c r="M1169" s="157" t="s">
        <v>348</v>
      </c>
      <c r="N1169" s="213"/>
      <c r="O1169" s="160"/>
      <c r="P1169" s="212"/>
      <c r="Q1169" s="212"/>
      <c r="R1169" s="146" t="s">
        <v>406</v>
      </c>
      <c r="T1169" s="214"/>
      <c r="U1169" s="215"/>
      <c r="V1169" s="209"/>
      <c r="W1169" s="163" t="s">
        <v>1273</v>
      </c>
      <c r="X1169" s="209"/>
      <c r="Y1169" s="209"/>
      <c r="Z1169" s="209"/>
      <c r="AB1169" s="217"/>
      <c r="AC1169" s="163" t="s">
        <v>354</v>
      </c>
      <c r="AD1169" s="209"/>
      <c r="AE1169" s="209"/>
      <c r="AF1169" s="209"/>
      <c r="AG1169" s="218"/>
      <c r="AH1169" s="164" t="n">
        <v>134</v>
      </c>
      <c r="AI1169" s="164" t="n">
        <v>375</v>
      </c>
      <c r="AJ1169" s="219" t="n">
        <f aca="false">SeqEnd-SeqBeg+1</f>
        <v>242</v>
      </c>
      <c r="AK1169" s="220" t="n">
        <f aca="false">AND( SeqBeg&lt;=Beg  , End &lt;=SeqEnd )</f>
        <v>0</v>
      </c>
      <c r="AL1169" s="212"/>
      <c r="AM1169" s="212"/>
      <c r="AN1169" s="213"/>
      <c r="AO1169" s="147" t="s">
        <v>2906</v>
      </c>
      <c r="AP1169" s="147" t="s">
        <v>2906</v>
      </c>
      <c r="AU1169" s="147" t="s">
        <v>2765</v>
      </c>
      <c r="AV1169" s="212"/>
      <c r="AW1169" s="222" t="str">
        <f aca="false">HYPERLINK(CONCATENATE("http://www.ncbi.nlm.nih.gov/nuccore/",BM1169),BM1169)</f>
        <v>FN994999</v>
      </c>
      <c r="AX1169" s="219" t="str">
        <f aca="false">CONCATENATE(D1169,IF(I1169="","",CONCATENATE(".",I1169)),IF(K1169="","",CONCATENATE(".",K1169)),IF(M1169="","",CONCATENATE(".",M1169)),IF(R1169="","",CONCATENATE(".",R1169)),IF(U1169="","","(*)"))</f>
        <v>3e.DEU.NW.hum.UReg</v>
      </c>
      <c r="AY1169" s="170" t="str">
        <f aca="false">CONCATENATE(BM1169,".",BN1169)</f>
        <v>FN994999.V1009000</v>
      </c>
      <c r="AZ1169" s="171" t="str">
        <f aca="false">IF(AV1169="",IF(ISNUMBER(FIND(".",A1169)),LEFT(A1169,FIND(".",A1169)-1),A1169),AV1169)</f>
        <v>FN994999</v>
      </c>
      <c r="BA1169" s="171" t="str">
        <f aca="false">IF(ISNUMBER(FIND("-",AZ1169)),LEFT(AZ1169,FIND("-",AZ1169)-1),AZ1169)</f>
        <v>FN994999</v>
      </c>
      <c r="BB1169" s="170" t="str">
        <f aca="false"> MEGAname &amp; "="</f>
        <v>FN994999=</v>
      </c>
      <c r="BC1169" s="170" t="str">
        <f aca="false">Clear &amp; IF(span ,"Span","out")</f>
        <v>FN994999=out</v>
      </c>
      <c r="BD1169" s="170" t="str">
        <f aca="false">Clear &amp; IF(span, IF(B1169=".","Selected",B1169),"out")</f>
        <v>FN994999=out</v>
      </c>
      <c r="BE1169" s="170" t="str">
        <f aca="false">Clear &amp; Strain</f>
        <v>FN994999=V1009000</v>
      </c>
      <c r="BF1169" s="170" t="str">
        <f aca="false">CONCATENATE(A1169,"=",F1169,". ",AX1169,IF(AB1169="","",CONCATENATE(".",AB1169)))</f>
        <v>FN994999=V1009000. 3e.DEU.NW.hum.UReg</v>
      </c>
      <c r="BG1169" s="170" t="str">
        <f aca="false">CONCATENATE(A1169,"=",F1169,". ",AX1169)</f>
        <v>FN994999=V1009000. 3e.DEU.NW.hum.UReg</v>
      </c>
      <c r="BH1169" s="170" t="str">
        <f aca="false">CONCATENATE(A1169,"=",AX1169)</f>
        <v>FN994999=3e.DEU.NW.hum.UReg</v>
      </c>
      <c r="BI1169" s="170" t="str">
        <f aca="false">CONCATENATE(A1169,"=",ComForSubtype,D1169)</f>
        <v>FN994999=3e</v>
      </c>
      <c r="BJ1169" s="170" t="str">
        <f aca="false">CONCATENATE(A1169,"=",E1169)</f>
        <v>FN994999=3feg</v>
      </c>
      <c r="BK1169" s="170" t="str">
        <f aca="false">CONCATENATE(A1169,"=",C1169)</f>
        <v>FN994999=3</v>
      </c>
      <c r="BL1169" s="170" t="str">
        <f aca="false">CONCATENATE(D1169,"=")</f>
        <v>3e=</v>
      </c>
      <c r="BM1169" s="223" t="str">
        <f aca="false">IF(BA1169="XX","",BA1169)</f>
        <v>FN994999</v>
      </c>
      <c r="BN1169" s="224" t="str">
        <f aca="false">CONCATENATE(IF(F1169="","",F1169),IF(G1169="","",CONCATENATE(" / ",G1169)))</f>
        <v>V1009000</v>
      </c>
      <c r="BO1169" s="225" t="str">
        <f aca="false">AX1169</f>
        <v>3e.DEU.NW.hum.UReg</v>
      </c>
      <c r="BP1169" s="226" t="str">
        <f aca="false">IF(V1169="","",V1169)</f>
        <v/>
      </c>
      <c r="BQ1169" s="226" t="str">
        <f aca="false">IF(W1169="","",CONCATENATE(W1169,IF(LEFT(AO1169,1)="s","+","")))</f>
        <v>3e</v>
      </c>
      <c r="BR1169" s="226" t="str">
        <f aca="false">IF(X1169="","",CONCATENATE(X1169,IF(LEFT(AQ1169,1)="s","+","")))</f>
        <v/>
      </c>
      <c r="BS1169" s="226" t="str">
        <f aca="false">IF(Y1169="","",CONCATENATE(Y1169,IF(LEFT(AR1169,1)="s","+","")))</f>
        <v/>
      </c>
      <c r="BT1169" s="226" t="str">
        <f aca="false">IF(Z1169="","",CONCATENATE(Z1169,IF(LEFT(AS1169,1)="s","+","")))</f>
        <v/>
      </c>
      <c r="BU1169" s="227" t="str">
        <f aca="false">IF(AA1169="","",CONCATENATE(AA1169,IF(LEFT(AT1169,1)="s","+","")))</f>
        <v/>
      </c>
      <c r="BV1169" s="212"/>
      <c r="BW1169" s="177" t="s">
        <v>2907</v>
      </c>
      <c r="BX1169" s="170" t="str">
        <f aca="false">IF(BW1169&lt;&gt;"",IF(ISNUMBER(FIND("=",BW1169)),LEFT(BW1169,FIND("=",BW1169)-1),BW1169),BW1169)</f>
        <v>FN994999</v>
      </c>
      <c r="BY1169" s="170" t="str">
        <f aca="false">IF(BW1169&lt;&gt;"",IF(ISNUMBER(FIND("=",BW1169)),RIGHT(BW1169,LEN(BW1169)-FIND("=",BW1169)),""),"")</f>
        <v>3e</v>
      </c>
      <c r="BZ1169" s="170" t="str">
        <f aca="false">IF(BX1169&lt;&gt;"",IF(ISNUMBER(FIND(".",BX1169)),LEFT(BX1169,FIND(".",BX1169)-1),BX1169),BX1169)</f>
        <v>FN994999</v>
      </c>
      <c r="CA1169" s="170" t="str">
        <f aca="false">IF(BX1169&lt;&gt;"",IF(ISNUMBER(FIND(".",BX1169)),RIGHT(BX1169,LEN(BX1169)-FIND(".",BX1169)),""),"")</f>
        <v/>
      </c>
      <c r="CB1169" s="212"/>
      <c r="CC1169" s="170" t="str">
        <f aca="false">A1169</f>
        <v>FN994999</v>
      </c>
      <c r="CD1169" s="178" t="s">
        <v>339</v>
      </c>
      <c r="CE1169" s="178" t="s">
        <v>340</v>
      </c>
      <c r="CF1169" s="178" t="s">
        <v>341</v>
      </c>
      <c r="CG1169" s="212"/>
      <c r="CH1169" s="179"/>
      <c r="CI1169" s="179"/>
      <c r="CJ1169" s="179"/>
      <c r="CK1169" s="212"/>
      <c r="CL1169" s="212"/>
      <c r="CM1169" s="170" t="str">
        <f aca="false">F1169</f>
        <v>V1009000</v>
      </c>
      <c r="CN1169" s="170" t="str">
        <f aca="false">IF(G1169="","",G1169)</f>
        <v/>
      </c>
      <c r="CO1169" s="170" t="str">
        <f aca="false">CONCATENATE(H1169,":",L1169)</f>
        <v>Germany:Nordrhein-Westfalen</v>
      </c>
      <c r="CP1169" s="170" t="str">
        <f aca="false">CONCATENATE(IF(Q1169="","",CONCATENATE(Q1169,"-")),IF(P1169="","",CONCATENATE(P1169,"-")),IF(O1169="","",O1169))</f>
        <v/>
      </c>
      <c r="CQ1169" s="170" t="str">
        <f aca="false">IF(N1169="","",N1169)</f>
        <v/>
      </c>
      <c r="CR1169" s="170" t="n">
        <f aca="false">C1169</f>
        <v>3</v>
      </c>
      <c r="CS1169" s="229" t="str">
        <f aca="false">D1169</f>
        <v>3e</v>
      </c>
      <c r="CT1169" s="170" t="str">
        <f aca="false">CONCATENATE(CD1169," strain ",CM1169," ",CL1169,", partial cds")</f>
        <v>Hepatitis E virus strain V1009000 , partial cds</v>
      </c>
    </row>
    <row r="1170" s="146" customFormat="true" ht="11.9" hidden="true" customHeight="true" outlineLevel="0" collapsed="false">
      <c r="A1170" s="154" t="s">
        <v>2908</v>
      </c>
      <c r="B1170" s="147" t="s">
        <v>2048</v>
      </c>
      <c r="C1170" s="243" t="n">
        <v>3</v>
      </c>
      <c r="D1170" s="149" t="s">
        <v>1273</v>
      </c>
      <c r="E1170" s="150" t="s">
        <v>2725</v>
      </c>
      <c r="F1170" s="154" t="s">
        <v>2800</v>
      </c>
      <c r="G1170" s="212"/>
      <c r="H1170" s="146" t="s">
        <v>405</v>
      </c>
      <c r="I1170" s="153" t="s">
        <v>412</v>
      </c>
      <c r="J1170" s="146" t="s">
        <v>395</v>
      </c>
      <c r="K1170" s="155" t="s">
        <v>2794</v>
      </c>
      <c r="L1170" s="231" t="s">
        <v>2801</v>
      </c>
      <c r="M1170" s="157" t="s">
        <v>380</v>
      </c>
      <c r="N1170" s="158" t="s">
        <v>400</v>
      </c>
      <c r="O1170" s="160" t="n">
        <v>2009</v>
      </c>
      <c r="P1170" s="212"/>
      <c r="Q1170" s="212"/>
      <c r="R1170" s="146" t="s">
        <v>78</v>
      </c>
      <c r="T1170" s="215"/>
      <c r="U1170" s="215"/>
      <c r="V1170" s="209"/>
      <c r="W1170" s="217"/>
      <c r="X1170" s="209"/>
      <c r="Y1170" s="209"/>
      <c r="Z1170" s="249" t="s">
        <v>1273</v>
      </c>
      <c r="AA1170" s="216"/>
      <c r="AB1170" s="217"/>
      <c r="AC1170" s="217"/>
      <c r="AD1170" s="209"/>
      <c r="AE1170" s="209"/>
      <c r="AF1170" s="164" t="s">
        <v>354</v>
      </c>
      <c r="AG1170" s="218"/>
      <c r="AH1170" s="164" t="n">
        <v>5424</v>
      </c>
      <c r="AI1170" s="164" t="n">
        <v>5648</v>
      </c>
      <c r="AJ1170" s="219" t="n">
        <f aca="false">SeqEnd-SeqBeg+1</f>
        <v>225</v>
      </c>
      <c r="AK1170" s="220" t="n">
        <f aca="false">AND( SeqBeg&lt;=Beg  , End &lt;=SeqEnd )</f>
        <v>0</v>
      </c>
      <c r="AL1170" s="212"/>
      <c r="AM1170" s="212"/>
      <c r="AN1170" s="221" t="s">
        <v>382</v>
      </c>
      <c r="AO1170" s="147" t="s">
        <v>103</v>
      </c>
      <c r="AP1170" s="147" t="s">
        <v>103</v>
      </c>
      <c r="AQ1170" s="147" t="s">
        <v>103</v>
      </c>
      <c r="AR1170" s="147" t="s">
        <v>103</v>
      </c>
      <c r="AS1170" s="147" t="s">
        <v>419</v>
      </c>
      <c r="AT1170" s="147" t="s">
        <v>103</v>
      </c>
      <c r="AV1170" s="212"/>
      <c r="AW1170" s="222" t="str">
        <f aca="false">HYPERLINK(CONCATENATE("http://www.ncbi.nlm.nih.gov/nuccore/",BM1170),BM1170)</f>
        <v>JQ807516</v>
      </c>
      <c r="AX1170" s="219" t="str">
        <f aca="false">CONCATENATE(D1170,IF(I1170="","",CONCATENATE(".",I1170)),IF(K1170="","",CONCATENATE(".",K1170)),IF(M1170="","",CONCATENATE(".",M1170)),IF(R1170="","",CONCATENATE(".",R1170)),IF(U1170="","","(*)"))</f>
        <v>3e.DEU.BW,RV.wb.FLI</v>
      </c>
      <c r="AY1170" s="170" t="str">
        <f aca="false">CONCATENATE(BM1170,".",BN1170)</f>
        <v>JQ807516.WS09-371</v>
      </c>
      <c r="AZ1170" s="171" t="str">
        <f aca="false">IF(AV1170="",IF(ISNUMBER(FIND(".",A1170)),LEFT(A1170,FIND(".",A1170)-1),A1170),AV1170)</f>
        <v>JQ807516</v>
      </c>
      <c r="BA1170" s="171" t="str">
        <f aca="false">IF(ISNUMBER(FIND("-",AZ1170)),LEFT(AZ1170,FIND("-",AZ1170)-1),AZ1170)</f>
        <v>JQ807516</v>
      </c>
      <c r="BB1170" s="170" t="str">
        <f aca="false"> MEGAname &amp; "="</f>
        <v>JQ807516=</v>
      </c>
      <c r="BC1170" s="170" t="str">
        <f aca="false">Clear &amp; IF(span ,"Span","out")</f>
        <v>JQ807516=out</v>
      </c>
      <c r="BD1170" s="170" t="str">
        <f aca="false">Clear &amp; IF(span, IF(B1170=".","Selected",B1170),"out")</f>
        <v>JQ807516=out</v>
      </c>
      <c r="BE1170" s="170" t="str">
        <f aca="false">Clear &amp; Strain</f>
        <v>JQ807516=WS09-371</v>
      </c>
      <c r="BF1170" s="170" t="str">
        <f aca="false">CONCATENATE(A1170,"=",F1170,". ",AX1170,IF(AB1170="","",CONCATENATE(".",AB1170)))</f>
        <v>JQ807516=WS09-371. 3e.DEU.BW,RV.wb.FLI</v>
      </c>
      <c r="BG1170" s="170" t="str">
        <f aca="false">CONCATENATE(A1170,"=",F1170,". ",AX1170)</f>
        <v>JQ807516=WS09-371. 3e.DEU.BW,RV.wb.FLI</v>
      </c>
      <c r="BH1170" s="170" t="str">
        <f aca="false">CONCATENATE(A1170,"=",AX1170)</f>
        <v>JQ807516=3e.DEU.BW,RV.wb.FLI</v>
      </c>
      <c r="BI1170" s="170" t="str">
        <f aca="false">CONCATENATE(A1170,"=",ComForSubtype,D1170)</f>
        <v>JQ807516=3e</v>
      </c>
      <c r="BJ1170" s="170" t="str">
        <f aca="false">CONCATENATE(A1170,"=",E1170)</f>
        <v>JQ807516=3feg</v>
      </c>
      <c r="BK1170" s="170" t="str">
        <f aca="false">CONCATENATE(A1170,"=",C1170)</f>
        <v>JQ807516=3</v>
      </c>
      <c r="BL1170" s="170" t="str">
        <f aca="false">CONCATENATE(D1170,"=")</f>
        <v>3e=</v>
      </c>
      <c r="BM1170" s="223" t="str">
        <f aca="false">IF(BA1170="XX","",BA1170)</f>
        <v>JQ807516</v>
      </c>
      <c r="BN1170" s="224" t="str">
        <f aca="false">CONCATENATE(IF(F1170="","",F1170),IF(G1170="","",CONCATENATE(" / ",G1170)))</f>
        <v>WS09-371</v>
      </c>
      <c r="BO1170" s="225" t="str">
        <f aca="false">AX1170</f>
        <v>3e.DEU.BW,RV.wb.FLI</v>
      </c>
      <c r="BP1170" s="226" t="str">
        <f aca="false">IF(V1170="","",V1170)</f>
        <v/>
      </c>
      <c r="BQ1170" s="226" t="str">
        <f aca="false">IF(W1170="","",CONCATENATE(W1170,IF(LEFT(AO1170,1)="s","+","")))</f>
        <v/>
      </c>
      <c r="BR1170" s="226" t="str">
        <f aca="false">IF(X1170="","",CONCATENATE(X1170,IF(LEFT(AQ1170,1)="s","+","")))</f>
        <v/>
      </c>
      <c r="BS1170" s="226" t="str">
        <f aca="false">IF(Y1170="","",CONCATENATE(Y1170,IF(LEFT(AR1170,1)="s","+","")))</f>
        <v/>
      </c>
      <c r="BT1170" s="226" t="str">
        <f aca="false">IF(Z1170="","",CONCATENATE(Z1170,IF(LEFT(AS1170,1)="s","+","")))</f>
        <v>3e</v>
      </c>
      <c r="BU1170" s="227" t="str">
        <f aca="false">IF(AA1170="","",CONCATENATE(AA1170,IF(LEFT(AT1170,1)="s","+","")))</f>
        <v/>
      </c>
      <c r="BV1170" s="212"/>
      <c r="BW1170" s="177" t="s">
        <v>2909</v>
      </c>
      <c r="BX1170" s="170" t="str">
        <f aca="false">IF(BW1170&lt;&gt;"",IF(ISNUMBER(FIND("=",BW1170)),LEFT(BW1170,FIND("=",BW1170)-1),BW1170),BW1170)</f>
        <v>JQ807516</v>
      </c>
      <c r="BY1170" s="170" t="str">
        <f aca="false">IF(BW1170&lt;&gt;"",IF(ISNUMBER(FIND("=",BW1170)),RIGHT(BW1170,LEN(BW1170)-FIND("=",BW1170)),""),"")</f>
        <v>3e</v>
      </c>
      <c r="BZ1170" s="170" t="str">
        <f aca="false">IF(BX1170&lt;&gt;"",IF(ISNUMBER(FIND(".",BX1170)),LEFT(BX1170,FIND(".",BX1170)-1),BX1170),BX1170)</f>
        <v>JQ807516</v>
      </c>
      <c r="CA1170" s="170" t="str">
        <f aca="false">IF(BX1170&lt;&gt;"",IF(ISNUMBER(FIND(".",BX1170)),RIGHT(BX1170,LEN(BX1170)-FIND(".",BX1170)),""),"")</f>
        <v/>
      </c>
      <c r="CB1170" s="212"/>
      <c r="CC1170" s="170" t="str">
        <f aca="false">A1170</f>
        <v>JQ807516</v>
      </c>
      <c r="CD1170" s="178" t="s">
        <v>339</v>
      </c>
      <c r="CE1170" s="178" t="s">
        <v>340</v>
      </c>
      <c r="CF1170" s="178" t="s">
        <v>341</v>
      </c>
      <c r="CG1170" s="178" t="s">
        <v>592</v>
      </c>
      <c r="CH1170" s="359" t="s">
        <v>2256</v>
      </c>
      <c r="CI1170" s="179" t="s">
        <v>2257</v>
      </c>
      <c r="CJ1170" s="359" t="s">
        <v>2258</v>
      </c>
      <c r="CK1170" s="179" t="s">
        <v>2259</v>
      </c>
      <c r="CL1170" s="178" t="s">
        <v>2260</v>
      </c>
      <c r="CM1170" s="170" t="str">
        <f aca="false">F1170</f>
        <v>WS09-371</v>
      </c>
      <c r="CN1170" s="170" t="str">
        <f aca="false">IF(G1170="","",G1170)</f>
        <v/>
      </c>
      <c r="CO1170" s="170" t="str">
        <f aca="false">CONCATENATE(H1170,":",L1170)</f>
        <v>Germany:Baden-Wuerttemberg, Ravensburg, Aichstetten</v>
      </c>
      <c r="CP1170" s="170" t="str">
        <f aca="false">CONCATENATE(IF(Q1170="","",CONCATENATE(Q1170,"-")),IF(P1170="","",CONCATENATE(P1170,"-")),IF(O1170="","",O1170))</f>
        <v>2009</v>
      </c>
      <c r="CQ1170" s="170" t="str">
        <f aca="false">IF(N1170="","",N1170)</f>
        <v>serum</v>
      </c>
      <c r="CR1170" s="170" t="n">
        <f aca="false">C1170</f>
        <v>3</v>
      </c>
      <c r="CS1170" s="229" t="str">
        <f aca="false">D1170</f>
        <v>3e</v>
      </c>
      <c r="CT1170" s="170" t="str">
        <f aca="false">CONCATENATE(CD1170," strain ",CM1170," ",CL1170,", partial cds")</f>
        <v>Hepatitis E virus strain WS09-371 phosphoprotein gene (ORF3), partial cds</v>
      </c>
    </row>
    <row r="1171" s="146" customFormat="true" ht="11.9" hidden="true" customHeight="true" outlineLevel="0" collapsed="false">
      <c r="A1171" s="154" t="s">
        <v>2910</v>
      </c>
      <c r="B1171" s="147" t="s">
        <v>2048</v>
      </c>
      <c r="C1171" s="243" t="n">
        <v>3</v>
      </c>
      <c r="D1171" s="149" t="s">
        <v>1273</v>
      </c>
      <c r="E1171" s="150" t="s">
        <v>2725</v>
      </c>
      <c r="F1171" s="154" t="s">
        <v>2793</v>
      </c>
      <c r="G1171" s="212"/>
      <c r="H1171" s="146" t="s">
        <v>405</v>
      </c>
      <c r="I1171" s="153" t="s">
        <v>412</v>
      </c>
      <c r="J1171" s="146" t="s">
        <v>395</v>
      </c>
      <c r="K1171" s="155" t="s">
        <v>2794</v>
      </c>
      <c r="L1171" s="231" t="s">
        <v>2795</v>
      </c>
      <c r="M1171" s="157" t="s">
        <v>380</v>
      </c>
      <c r="N1171" s="158" t="s">
        <v>400</v>
      </c>
      <c r="O1171" s="160" t="n">
        <v>2009</v>
      </c>
      <c r="P1171" s="212"/>
      <c r="Q1171" s="212"/>
      <c r="R1171" s="146" t="s">
        <v>78</v>
      </c>
      <c r="T1171" s="215"/>
      <c r="U1171" s="215"/>
      <c r="V1171" s="209"/>
      <c r="W1171" s="217"/>
      <c r="X1171" s="209"/>
      <c r="Y1171" s="209"/>
      <c r="Z1171" s="150" t="s">
        <v>1273</v>
      </c>
      <c r="AA1171" s="216"/>
      <c r="AB1171" s="217"/>
      <c r="AC1171" s="217"/>
      <c r="AD1171" s="209"/>
      <c r="AE1171" s="209"/>
      <c r="AF1171" s="164" t="s">
        <v>354</v>
      </c>
      <c r="AG1171" s="218"/>
      <c r="AH1171" s="164" t="n">
        <v>5424</v>
      </c>
      <c r="AI1171" s="164" t="n">
        <v>5648</v>
      </c>
      <c r="AJ1171" s="219" t="n">
        <f aca="false">SeqEnd-SeqBeg+1</f>
        <v>225</v>
      </c>
      <c r="AK1171" s="220" t="n">
        <f aca="false">AND( SeqBeg&lt;=Beg  , End &lt;=SeqEnd )</f>
        <v>0</v>
      </c>
      <c r="AL1171" s="212"/>
      <c r="AM1171" s="212"/>
      <c r="AN1171" s="221" t="s">
        <v>382</v>
      </c>
      <c r="AO1171" s="147" t="s">
        <v>103</v>
      </c>
      <c r="AP1171" s="147" t="s">
        <v>103</v>
      </c>
      <c r="AQ1171" s="147" t="s">
        <v>103</v>
      </c>
      <c r="AR1171" s="147" t="s">
        <v>103</v>
      </c>
      <c r="AS1171" s="147" t="s">
        <v>419</v>
      </c>
      <c r="AT1171" s="147" t="s">
        <v>103</v>
      </c>
      <c r="AV1171" s="212"/>
      <c r="AW1171" s="222" t="str">
        <f aca="false">HYPERLINK(CONCATENATE("http://www.ncbi.nlm.nih.gov/nuccore/",BM1171),BM1171)</f>
        <v>JQ807521</v>
      </c>
      <c r="AX1171" s="219" t="str">
        <f aca="false">CONCATENATE(D1171,IF(I1171="","",CONCATENATE(".",I1171)),IF(K1171="","",CONCATENATE(".",K1171)),IF(M1171="","",CONCATENATE(".",M1171)),IF(R1171="","",CONCATENATE(".",R1171)),IF(U1171="","","(*)"))</f>
        <v>3e.DEU.BW,RV.wb.FLI</v>
      </c>
      <c r="AY1171" s="170" t="str">
        <f aca="false">CONCATENATE(BM1171,".",BN1171)</f>
        <v>JQ807521.WS09-377</v>
      </c>
      <c r="AZ1171" s="171" t="str">
        <f aca="false">IF(AV1171="",IF(ISNUMBER(FIND(".",A1171)),LEFT(A1171,FIND(".",A1171)-1),A1171),AV1171)</f>
        <v>JQ807521</v>
      </c>
      <c r="BA1171" s="171" t="str">
        <f aca="false">IF(ISNUMBER(FIND("-",AZ1171)),LEFT(AZ1171,FIND("-",AZ1171)-1),AZ1171)</f>
        <v>JQ807521</v>
      </c>
      <c r="BB1171" s="170" t="str">
        <f aca="false"> MEGAname &amp; "="</f>
        <v>JQ807521=</v>
      </c>
      <c r="BC1171" s="170" t="str">
        <f aca="false">Clear &amp; IF(span ,"Span","out")</f>
        <v>JQ807521=out</v>
      </c>
      <c r="BD1171" s="170" t="str">
        <f aca="false">Clear &amp; IF(span, IF(B1171=".","Selected",B1171),"out")</f>
        <v>JQ807521=out</v>
      </c>
      <c r="BE1171" s="170" t="str">
        <f aca="false">Clear &amp; Strain</f>
        <v>JQ807521=WS09-377</v>
      </c>
      <c r="BF1171" s="170" t="str">
        <f aca="false">CONCATENATE(A1171,"=",F1171,". ",AX1171,IF(AB1171="","",CONCATENATE(".",AB1171)))</f>
        <v>JQ807521=WS09-377. 3e.DEU.BW,RV.wb.FLI</v>
      </c>
      <c r="BG1171" s="170" t="str">
        <f aca="false">CONCATENATE(A1171,"=",F1171,". ",AX1171)</f>
        <v>JQ807521=WS09-377. 3e.DEU.BW,RV.wb.FLI</v>
      </c>
      <c r="BH1171" s="170" t="str">
        <f aca="false">CONCATENATE(A1171,"=",AX1171)</f>
        <v>JQ807521=3e.DEU.BW,RV.wb.FLI</v>
      </c>
      <c r="BI1171" s="170" t="str">
        <f aca="false">CONCATENATE(A1171,"=",ComForSubtype,D1171)</f>
        <v>JQ807521=3e</v>
      </c>
      <c r="BJ1171" s="170" t="str">
        <f aca="false">CONCATENATE(A1171,"=",E1171)</f>
        <v>JQ807521=3feg</v>
      </c>
      <c r="BK1171" s="170" t="str">
        <f aca="false">CONCATENATE(A1171,"=",C1171)</f>
        <v>JQ807521=3</v>
      </c>
      <c r="BL1171" s="170" t="str">
        <f aca="false">CONCATENATE(D1171,"=")</f>
        <v>3e=</v>
      </c>
      <c r="BM1171" s="223" t="str">
        <f aca="false">IF(BA1171="XX","",BA1171)</f>
        <v>JQ807521</v>
      </c>
      <c r="BN1171" s="224" t="str">
        <f aca="false">CONCATENATE(IF(F1171="","",F1171),IF(G1171="","",CONCATENATE(" / ",G1171)))</f>
        <v>WS09-377</v>
      </c>
      <c r="BO1171" s="225" t="str">
        <f aca="false">AX1171</f>
        <v>3e.DEU.BW,RV.wb.FLI</v>
      </c>
      <c r="BP1171" s="226" t="str">
        <f aca="false">IF(V1171="","",V1171)</f>
        <v/>
      </c>
      <c r="BQ1171" s="226" t="str">
        <f aca="false">IF(W1171="","",CONCATENATE(W1171,IF(LEFT(AO1171,1)="s","+","")))</f>
        <v/>
      </c>
      <c r="BR1171" s="226" t="str">
        <f aca="false">IF(X1171="","",CONCATENATE(X1171,IF(LEFT(AQ1171,1)="s","+","")))</f>
        <v/>
      </c>
      <c r="BS1171" s="226" t="str">
        <f aca="false">IF(Y1171="","",CONCATENATE(Y1171,IF(LEFT(AR1171,1)="s","+","")))</f>
        <v/>
      </c>
      <c r="BT1171" s="226" t="str">
        <f aca="false">IF(Z1171="","",CONCATENATE(Z1171,IF(LEFT(AS1171,1)="s","+","")))</f>
        <v>3e</v>
      </c>
      <c r="BU1171" s="227" t="str">
        <f aca="false">IF(AA1171="","",CONCATENATE(AA1171,IF(LEFT(AT1171,1)="s","+","")))</f>
        <v/>
      </c>
      <c r="BV1171" s="212"/>
      <c r="BW1171" s="177" t="s">
        <v>2911</v>
      </c>
      <c r="BX1171" s="170" t="str">
        <f aca="false">IF(BW1171&lt;&gt;"",IF(ISNUMBER(FIND("=",BW1171)),LEFT(BW1171,FIND("=",BW1171)-1),BW1171),BW1171)</f>
        <v>JQ807521</v>
      </c>
      <c r="BY1171" s="170" t="str">
        <f aca="false">IF(BW1171&lt;&gt;"",IF(ISNUMBER(FIND("=",BW1171)),RIGHT(BW1171,LEN(BW1171)-FIND("=",BW1171)),""),"")</f>
        <v>3e</v>
      </c>
      <c r="BZ1171" s="170" t="str">
        <f aca="false">IF(BX1171&lt;&gt;"",IF(ISNUMBER(FIND(".",BX1171)),LEFT(BX1171,FIND(".",BX1171)-1),BX1171),BX1171)</f>
        <v>JQ807521</v>
      </c>
      <c r="CA1171" s="170" t="str">
        <f aca="false">IF(BX1171&lt;&gt;"",IF(ISNUMBER(FIND(".",BX1171)),RIGHT(BX1171,LEN(BX1171)-FIND(".",BX1171)),""),"")</f>
        <v/>
      </c>
      <c r="CB1171" s="212"/>
      <c r="CC1171" s="170" t="str">
        <f aca="false">A1171</f>
        <v>JQ807521</v>
      </c>
      <c r="CD1171" s="178" t="s">
        <v>339</v>
      </c>
      <c r="CE1171" s="178" t="s">
        <v>340</v>
      </c>
      <c r="CF1171" s="178" t="s">
        <v>341</v>
      </c>
      <c r="CG1171" s="178" t="s">
        <v>592</v>
      </c>
      <c r="CH1171" s="359" t="s">
        <v>2256</v>
      </c>
      <c r="CI1171" s="179" t="s">
        <v>2257</v>
      </c>
      <c r="CJ1171" s="359" t="s">
        <v>2258</v>
      </c>
      <c r="CK1171" s="179" t="s">
        <v>2259</v>
      </c>
      <c r="CL1171" s="178" t="s">
        <v>2260</v>
      </c>
      <c r="CM1171" s="170" t="str">
        <f aca="false">F1171</f>
        <v>WS09-377</v>
      </c>
      <c r="CN1171" s="170" t="str">
        <f aca="false">IF(G1171="","",G1171)</f>
        <v/>
      </c>
      <c r="CO1171" s="170" t="str">
        <f aca="false">CONCATENATE(H1171,":",L1171)</f>
        <v>Germany:Baden-Wuerttemberg, Ravensburg, Leutkirch</v>
      </c>
      <c r="CP1171" s="170" t="str">
        <f aca="false">CONCATENATE(IF(Q1171="","",CONCATENATE(Q1171,"-")),IF(P1171="","",CONCATENATE(P1171,"-")),IF(O1171="","",O1171))</f>
        <v>2009</v>
      </c>
      <c r="CQ1171" s="170" t="str">
        <f aca="false">IF(N1171="","",N1171)</f>
        <v>serum</v>
      </c>
      <c r="CR1171" s="170" t="n">
        <f aca="false">C1171</f>
        <v>3</v>
      </c>
      <c r="CS1171" s="229" t="str">
        <f aca="false">D1171</f>
        <v>3e</v>
      </c>
      <c r="CT1171" s="170" t="str">
        <f aca="false">CONCATENATE(CD1171," strain ",CM1171," ",CL1171,", partial cds")</f>
        <v>Hepatitis E virus strain WS09-377 phosphoprotein gene (ORF3), partial cds</v>
      </c>
    </row>
    <row r="1172" customFormat="false" ht="11.9" hidden="false" customHeight="true" outlineLevel="0" collapsed="false">
      <c r="A1172" s="154" t="s">
        <v>2912</v>
      </c>
      <c r="B1172" s="147" t="n">
        <v>3</v>
      </c>
      <c r="C1172" s="243" t="n">
        <v>3</v>
      </c>
      <c r="D1172" s="149" t="s">
        <v>1273</v>
      </c>
      <c r="E1172" s="150" t="s">
        <v>2725</v>
      </c>
      <c r="F1172" s="154" t="s">
        <v>2913</v>
      </c>
      <c r="G1172" s="212"/>
      <c r="H1172" s="146" t="s">
        <v>405</v>
      </c>
      <c r="I1172" s="153" t="s">
        <v>412</v>
      </c>
      <c r="J1172" s="146" t="s">
        <v>395</v>
      </c>
      <c r="K1172" s="155" t="s">
        <v>2628</v>
      </c>
      <c r="L1172" s="231" t="s">
        <v>2629</v>
      </c>
      <c r="M1172" s="157" t="s">
        <v>348</v>
      </c>
      <c r="N1172" s="213"/>
      <c r="O1172" s="160"/>
      <c r="P1172" s="212"/>
      <c r="Q1172" s="212"/>
      <c r="R1172" s="146" t="s">
        <v>406</v>
      </c>
      <c r="T1172" s="214"/>
      <c r="U1172" s="215"/>
      <c r="V1172" s="209"/>
      <c r="W1172" s="163" t="s">
        <v>1273</v>
      </c>
      <c r="X1172" s="209"/>
      <c r="Y1172" s="147"/>
      <c r="Z1172" s="209"/>
      <c r="AB1172" s="217"/>
      <c r="AC1172" s="163" t="s">
        <v>354</v>
      </c>
      <c r="AD1172" s="209"/>
      <c r="AE1172" s="209"/>
      <c r="AF1172" s="209"/>
      <c r="AG1172" s="218"/>
      <c r="AH1172" s="164" t="n">
        <v>134</v>
      </c>
      <c r="AI1172" s="164" t="n">
        <v>339</v>
      </c>
      <c r="AJ1172" s="219" t="n">
        <f aca="false">SeqEnd-SeqBeg+1</f>
        <v>206</v>
      </c>
      <c r="AK1172" s="220" t="n">
        <f aca="false">AND( SeqBeg&lt;=Beg  , End &lt;=SeqEnd )</f>
        <v>0</v>
      </c>
      <c r="AL1172" s="212"/>
      <c r="AM1172" s="212"/>
      <c r="AN1172" s="213"/>
      <c r="AO1172" s="147" t="s">
        <v>2833</v>
      </c>
      <c r="AP1172" s="147" t="s">
        <v>2833</v>
      </c>
      <c r="AU1172" s="147" t="s">
        <v>382</v>
      </c>
      <c r="AV1172" s="212"/>
      <c r="AW1172" s="222" t="str">
        <f aca="false">HYPERLINK(CONCATENATE("http://www.ncbi.nlm.nih.gov/nuccore/",BM1172),BM1172)</f>
        <v>FR687017</v>
      </c>
      <c r="AX1172" s="219" t="str">
        <f aca="false">CONCATENATE(D1172,IF(I1172="","",CONCATENATE(".",I1172)),IF(K1172="","",CONCATENATE(".",K1172)),IF(M1172="","",CONCATENATE(".",M1172)),IF(R1172="","",CONCATENATE(".",R1172)),IF(U1172="","","(*)"))</f>
        <v>3e.DEU.TH.hum.UReg</v>
      </c>
      <c r="AY1172" s="170" t="str">
        <f aca="false">CONCATENATE(BM1172,".",BN1172)</f>
        <v>FR687017.V1002449</v>
      </c>
      <c r="AZ1172" s="171" t="str">
        <f aca="false">IF(AV1172="",IF(ISNUMBER(FIND(".",A1172)),LEFT(A1172,FIND(".",A1172)-1),A1172),AV1172)</f>
        <v>FR687017</v>
      </c>
      <c r="BA1172" s="171" t="str">
        <f aca="false">IF(ISNUMBER(FIND("-",AZ1172)),LEFT(AZ1172,FIND("-",AZ1172)-1),AZ1172)</f>
        <v>FR687017</v>
      </c>
      <c r="BB1172" s="170" t="str">
        <f aca="false"> MEGAname &amp; "="</f>
        <v>FR687017=</v>
      </c>
      <c r="BC1172" s="170" t="str">
        <f aca="false">Clear &amp; IF(span ,"Span","out")</f>
        <v>FR687017=out</v>
      </c>
      <c r="BD1172" s="170" t="str">
        <f aca="false">Clear &amp; IF(span, IF(B1172=".","Selected",B1172),"out")</f>
        <v>FR687017=out</v>
      </c>
      <c r="BE1172" s="170" t="str">
        <f aca="false">Clear &amp; Strain</f>
        <v>FR687017=V1002449</v>
      </c>
      <c r="BF1172" s="170" t="str">
        <f aca="false">CONCATENATE(A1172,"=",F1172,". ",AX1172,IF(AB1172="","",CONCATENATE(".",AB1172)))</f>
        <v>FR687017=V1002449. 3e.DEU.TH.hum.UReg</v>
      </c>
      <c r="BG1172" s="170" t="str">
        <f aca="false">CONCATENATE(A1172,"=",F1172,". ",AX1172)</f>
        <v>FR687017=V1002449. 3e.DEU.TH.hum.UReg</v>
      </c>
      <c r="BH1172" s="170" t="str">
        <f aca="false">CONCATENATE(A1172,"=",AX1172)</f>
        <v>FR687017=3e.DEU.TH.hum.UReg</v>
      </c>
      <c r="BI1172" s="170" t="str">
        <f aca="false">CONCATENATE(A1172,"=",ComForSubtype,D1172)</f>
        <v>FR687017=3e</v>
      </c>
      <c r="BJ1172" s="170" t="str">
        <f aca="false">CONCATENATE(A1172,"=",E1172)</f>
        <v>FR687017=3feg</v>
      </c>
      <c r="BK1172" s="170" t="str">
        <f aca="false">CONCATENATE(A1172,"=",C1172)</f>
        <v>FR687017=3</v>
      </c>
      <c r="BL1172" s="170" t="str">
        <f aca="false">CONCATENATE(D1172,"=")</f>
        <v>3e=</v>
      </c>
      <c r="BM1172" s="223" t="str">
        <f aca="false">IF(BA1172="XX","",BA1172)</f>
        <v>FR687017</v>
      </c>
      <c r="BN1172" s="224" t="str">
        <f aca="false">CONCATENATE(IF(F1172="","",F1172),IF(G1172="","",CONCATENATE(" / ",G1172)))</f>
        <v>V1002449</v>
      </c>
      <c r="BO1172" s="225" t="str">
        <f aca="false">AX1172</f>
        <v>3e.DEU.TH.hum.UReg</v>
      </c>
      <c r="BP1172" s="226" t="str">
        <f aca="false">IF(V1172="","",V1172)</f>
        <v/>
      </c>
      <c r="BQ1172" s="226" t="str">
        <f aca="false">IF(W1172="","",CONCATENATE(W1172,IF(LEFT(AO1172,1)="s","+","")))</f>
        <v>3e</v>
      </c>
      <c r="BR1172" s="226" t="str">
        <f aca="false">IF(X1172="","",CONCATENATE(X1172,IF(LEFT(AQ1172,1)="s","+","")))</f>
        <v/>
      </c>
      <c r="BS1172" s="226" t="str">
        <f aca="false">IF(Y1172="","",CONCATENATE(Y1172,IF(LEFT(AR1172,1)="s","+","")))</f>
        <v/>
      </c>
      <c r="BT1172" s="226" t="str">
        <f aca="false">IF(Z1172="","",CONCATENATE(Z1172,IF(LEFT(AS1172,1)="s","+","")))</f>
        <v/>
      </c>
      <c r="BU1172" s="227" t="str">
        <f aca="false">IF(AA1172="","",CONCATENATE(AA1172,IF(LEFT(AT1172,1)="s","+","")))</f>
        <v/>
      </c>
      <c r="BV1172" s="212"/>
      <c r="BW1172" s="177" t="s">
        <v>2914</v>
      </c>
      <c r="BX1172" s="170" t="str">
        <f aca="false">IF(BW1172&lt;&gt;"",IF(ISNUMBER(FIND("=",BW1172)),LEFT(BW1172,FIND("=",BW1172)-1),BW1172),BW1172)</f>
        <v>FR687017</v>
      </c>
      <c r="BY1172" s="170" t="str">
        <f aca="false">IF(BW1172&lt;&gt;"",IF(ISNUMBER(FIND("=",BW1172)),RIGHT(BW1172,LEN(BW1172)-FIND("=",BW1172)),""),"")</f>
        <v>3e</v>
      </c>
      <c r="BZ1172" s="170" t="str">
        <f aca="false">IF(BX1172&lt;&gt;"",IF(ISNUMBER(FIND(".",BX1172)),LEFT(BX1172,FIND(".",BX1172)-1),BX1172),BX1172)</f>
        <v>FR687017</v>
      </c>
      <c r="CA1172" s="170" t="str">
        <f aca="false">IF(BX1172&lt;&gt;"",IF(ISNUMBER(FIND(".",BX1172)),RIGHT(BX1172,LEN(BX1172)-FIND(".",BX1172)),""),"")</f>
        <v/>
      </c>
      <c r="CB1172" s="212"/>
      <c r="CC1172" s="170" t="str">
        <f aca="false">A1172</f>
        <v>FR687017</v>
      </c>
      <c r="CD1172" s="178" t="s">
        <v>339</v>
      </c>
      <c r="CE1172" s="178" t="s">
        <v>340</v>
      </c>
      <c r="CF1172" s="178" t="s">
        <v>341</v>
      </c>
      <c r="CG1172" s="212"/>
      <c r="CH1172" s="179"/>
      <c r="CI1172" s="179"/>
      <c r="CJ1172" s="179"/>
      <c r="CK1172" s="212"/>
      <c r="CL1172" s="212"/>
      <c r="CM1172" s="170" t="str">
        <f aca="false">F1172</f>
        <v>V1002449</v>
      </c>
      <c r="CN1172" s="170" t="str">
        <f aca="false">IF(G1172="","",G1172)</f>
        <v/>
      </c>
      <c r="CO1172" s="170" t="str">
        <f aca="false">CONCATENATE(H1172,":",L1172)</f>
        <v>Germany:Thuringia</v>
      </c>
      <c r="CP1172" s="170" t="str">
        <f aca="false">CONCATENATE(IF(Q1172="","",CONCATENATE(Q1172,"-")),IF(P1172="","",CONCATENATE(P1172,"-")),IF(O1172="","",O1172))</f>
        <v/>
      </c>
      <c r="CQ1172" s="170" t="str">
        <f aca="false">IF(N1172="","",N1172)</f>
        <v/>
      </c>
      <c r="CR1172" s="170" t="n">
        <f aca="false">C1172</f>
        <v>3</v>
      </c>
      <c r="CS1172" s="229" t="str">
        <f aca="false">D1172</f>
        <v>3e</v>
      </c>
      <c r="CT1172" s="170" t="str">
        <f aca="false">CONCATENATE(CD1172," strain ",CM1172," ",CL1172,", partial cds")</f>
        <v>Hepatitis E virus strain V1002449 , partial cds</v>
      </c>
    </row>
    <row r="1173" customFormat="false" ht="11.9" hidden="true" customHeight="true" outlineLevel="0" collapsed="false">
      <c r="A1173" s="154" t="s">
        <v>2915</v>
      </c>
      <c r="B1173" s="147" t="s">
        <v>2048</v>
      </c>
      <c r="C1173" s="243" t="n">
        <v>3</v>
      </c>
      <c r="D1173" s="149" t="s">
        <v>1273</v>
      </c>
      <c r="E1173" s="150" t="s">
        <v>2725</v>
      </c>
      <c r="F1173" s="154" t="s">
        <v>2822</v>
      </c>
      <c r="G1173" s="212"/>
      <c r="H1173" s="146" t="s">
        <v>405</v>
      </c>
      <c r="I1173" s="153" t="s">
        <v>412</v>
      </c>
      <c r="J1173" s="146" t="s">
        <v>395</v>
      </c>
      <c r="K1173" s="155" t="s">
        <v>2794</v>
      </c>
      <c r="L1173" s="231" t="s">
        <v>2823</v>
      </c>
      <c r="M1173" s="157" t="s">
        <v>380</v>
      </c>
      <c r="N1173" s="158" t="s">
        <v>400</v>
      </c>
      <c r="O1173" s="160" t="n">
        <v>2008</v>
      </c>
      <c r="P1173" s="212"/>
      <c r="Q1173" s="212"/>
      <c r="R1173" s="146" t="s">
        <v>78</v>
      </c>
      <c r="T1173" s="215"/>
      <c r="U1173" s="215"/>
      <c r="V1173" s="209"/>
      <c r="X1173" s="209"/>
      <c r="Y1173" s="209"/>
      <c r="Z1173" s="209"/>
      <c r="AA1173" s="250" t="s">
        <v>1273</v>
      </c>
      <c r="AB1173" s="217"/>
      <c r="AC1173" s="217"/>
      <c r="AD1173" s="209"/>
      <c r="AE1173" s="209"/>
      <c r="AF1173" s="209"/>
      <c r="AG1173" s="166" t="s">
        <v>2272</v>
      </c>
      <c r="AH1173" s="164" t="n">
        <v>6522</v>
      </c>
      <c r="AI1173" s="164" t="n">
        <v>6708</v>
      </c>
      <c r="AJ1173" s="219" t="n">
        <f aca="false">SeqEnd-SeqBeg+1</f>
        <v>187</v>
      </c>
      <c r="AK1173" s="220" t="n">
        <f aca="false">AND( SeqBeg&lt;=Beg  , End &lt;=SeqEnd )</f>
        <v>0</v>
      </c>
      <c r="AL1173" s="212"/>
      <c r="AM1173" s="212"/>
      <c r="AN1173" s="221" t="s">
        <v>382</v>
      </c>
      <c r="AO1173" s="147" t="s">
        <v>103</v>
      </c>
      <c r="AP1173" s="147" t="s">
        <v>103</v>
      </c>
      <c r="AQ1173" s="147" t="s">
        <v>103</v>
      </c>
      <c r="AR1173" s="147" t="s">
        <v>103</v>
      </c>
      <c r="AS1173" s="147" t="s">
        <v>103</v>
      </c>
      <c r="AT1173" s="147" t="s">
        <v>419</v>
      </c>
      <c r="AU1173" s="146"/>
      <c r="AV1173" s="212"/>
      <c r="AW1173" s="222" t="str">
        <f aca="false">HYPERLINK(CONCATENATE("http://www.ncbi.nlm.nih.gov/nuccore/",BM1173),BM1173)</f>
        <v>HE797862</v>
      </c>
      <c r="AX1173" s="219" t="str">
        <f aca="false">CONCATENATE(D1173,IF(I1173="","",CONCATENATE(".",I1173)),IF(K1173="","",CONCATENATE(".",K1173)),IF(M1173="","",CONCATENATE(".",M1173)),IF(R1173="","",CONCATENATE(".",R1173)),IF(U1173="","","(*)"))</f>
        <v>3e.DEU.BW,RV.wb.FLI</v>
      </c>
      <c r="AY1173" s="170" t="str">
        <f aca="false">CONCATENATE(BM1173,".",BN1173)</f>
        <v>HE797862.WS08-047</v>
      </c>
      <c r="AZ1173" s="171" t="str">
        <f aca="false">IF(AV1173="",IF(ISNUMBER(FIND(".",A1173)),LEFT(A1173,FIND(".",A1173)-1),A1173),AV1173)</f>
        <v>HE797862</v>
      </c>
      <c r="BA1173" s="171" t="str">
        <f aca="false">IF(ISNUMBER(FIND("-",AZ1173)),LEFT(AZ1173,FIND("-",AZ1173)-1),AZ1173)</f>
        <v>HE797862</v>
      </c>
      <c r="BB1173" s="170" t="str">
        <f aca="false"> MEGAname &amp; "="</f>
        <v>HE797862=</v>
      </c>
      <c r="BC1173" s="170" t="str">
        <f aca="false">Clear &amp; IF(span ,"Span","out")</f>
        <v>HE797862=out</v>
      </c>
      <c r="BD1173" s="170" t="str">
        <f aca="false">Clear &amp; IF(span, IF(B1173=".","Selected",B1173),"out")</f>
        <v>HE797862=out</v>
      </c>
      <c r="BE1173" s="170" t="str">
        <f aca="false">Clear &amp; Strain</f>
        <v>HE797862=WS08-047</v>
      </c>
      <c r="BF1173" s="170" t="str">
        <f aca="false">CONCATENATE(A1173,"=",F1173,". ",AX1173,IF(AB1173="","",CONCATENATE(".",AB1173)))</f>
        <v>HE797862=WS08-047. 3e.DEU.BW,RV.wb.FLI</v>
      </c>
      <c r="BG1173" s="170" t="str">
        <f aca="false">CONCATENATE(A1173,"=",F1173,". ",AX1173)</f>
        <v>HE797862=WS08-047. 3e.DEU.BW,RV.wb.FLI</v>
      </c>
      <c r="BH1173" s="170" t="str">
        <f aca="false">CONCATENATE(A1173,"=",AX1173)</f>
        <v>HE797862=3e.DEU.BW,RV.wb.FLI</v>
      </c>
      <c r="BI1173" s="170" t="str">
        <f aca="false">CONCATENATE(A1173,"=",ComForSubtype,D1173)</f>
        <v>HE797862=3e</v>
      </c>
      <c r="BJ1173" s="170" t="str">
        <f aca="false">CONCATENATE(A1173,"=",E1173)</f>
        <v>HE797862=3feg</v>
      </c>
      <c r="BK1173" s="170" t="str">
        <f aca="false">CONCATENATE(A1173,"=",C1173)</f>
        <v>HE797862=3</v>
      </c>
      <c r="BL1173" s="170" t="str">
        <f aca="false">CONCATENATE(D1173,"=")</f>
        <v>3e=</v>
      </c>
      <c r="BM1173" s="223" t="str">
        <f aca="false">IF(BA1173="XX","",BA1173)</f>
        <v>HE797862</v>
      </c>
      <c r="BN1173" s="224" t="str">
        <f aca="false">CONCATENATE(IF(F1173="","",F1173),IF(G1173="","",CONCATENATE(" / ",G1173)))</f>
        <v>WS08-047</v>
      </c>
      <c r="BO1173" s="225" t="str">
        <f aca="false">AX1173</f>
        <v>3e.DEU.BW,RV.wb.FLI</v>
      </c>
      <c r="BP1173" s="226" t="str">
        <f aca="false">IF(V1173="","",V1173)</f>
        <v/>
      </c>
      <c r="BQ1173" s="226" t="str">
        <f aca="false">IF(W1173="","",CONCATENATE(W1173,IF(LEFT(AO1173,1)="s","+","")))</f>
        <v/>
      </c>
      <c r="BR1173" s="226" t="str">
        <f aca="false">IF(X1173="","",CONCATENATE(X1173,IF(LEFT(AQ1173,1)="s","+","")))</f>
        <v/>
      </c>
      <c r="BS1173" s="226" t="str">
        <f aca="false">IF(Y1173="","",CONCATENATE(Y1173,IF(LEFT(AR1173,1)="s","+","")))</f>
        <v/>
      </c>
      <c r="BT1173" s="226" t="str">
        <f aca="false">IF(Z1173="","",CONCATENATE(Z1173,IF(LEFT(AS1173,1)="s","+","")))</f>
        <v/>
      </c>
      <c r="BU1173" s="227" t="str">
        <f aca="false">IF(AA1173="","",CONCATENATE(AA1173,IF(LEFT(AT1173,1)="s","+","")))</f>
        <v>3e</v>
      </c>
      <c r="BV1173" s="212"/>
      <c r="BW1173" s="177" t="s">
        <v>2916</v>
      </c>
      <c r="BX1173" s="170" t="str">
        <f aca="false">IF(BW1173&lt;&gt;"",IF(ISNUMBER(FIND("=",BW1173)),LEFT(BW1173,FIND("=",BW1173)-1),BW1173),BW1173)</f>
        <v>HE797862</v>
      </c>
      <c r="BY1173" s="170" t="str">
        <f aca="false">IF(BW1173&lt;&gt;"",IF(ISNUMBER(FIND("=",BW1173)),RIGHT(BW1173,LEN(BW1173)-FIND("=",BW1173)),""),"")</f>
        <v>3e</v>
      </c>
      <c r="BZ1173" s="170" t="str">
        <f aca="false">IF(BX1173&lt;&gt;"",IF(ISNUMBER(FIND(".",BX1173)),LEFT(BX1173,FIND(".",BX1173)-1),BX1173),BX1173)</f>
        <v>HE797862</v>
      </c>
      <c r="CA1173" s="170" t="str">
        <f aca="false">IF(BX1173&lt;&gt;"",IF(ISNUMBER(FIND(".",BX1173)),RIGHT(BX1173,LEN(BX1173)-FIND(".",BX1173)),""),"")</f>
        <v/>
      </c>
      <c r="CB1173" s="212"/>
      <c r="CC1173" s="170" t="str">
        <f aca="false">A1173</f>
        <v>HE797862</v>
      </c>
      <c r="CD1173" s="178" t="s">
        <v>339</v>
      </c>
      <c r="CE1173" s="178" t="s">
        <v>340</v>
      </c>
      <c r="CF1173" s="178" t="s">
        <v>341</v>
      </c>
      <c r="CG1173" s="178" t="s">
        <v>592</v>
      </c>
      <c r="CH1173" s="179" t="s">
        <v>2274</v>
      </c>
      <c r="CI1173" s="179" t="s">
        <v>2275</v>
      </c>
      <c r="CJ1173" s="179" t="s">
        <v>2276</v>
      </c>
      <c r="CK1173" s="179" t="s">
        <v>2277</v>
      </c>
      <c r="CL1173" s="178" t="s">
        <v>2278</v>
      </c>
      <c r="CM1173" s="170" t="str">
        <f aca="false">F1173</f>
        <v>WS08-047</v>
      </c>
      <c r="CN1173" s="170" t="str">
        <f aca="false">IF(G1173="","",G1173)</f>
        <v/>
      </c>
      <c r="CO1173" s="170" t="str">
        <f aca="false">CONCATENATE(H1173,":",L1173)</f>
        <v>Germany:Baden-Wuerttemberg, Ravensburg</v>
      </c>
      <c r="CP1173" s="170" t="str">
        <f aca="false">CONCATENATE(IF(Q1173="","",CONCATENATE(Q1173,"-")),IF(P1173="","",CONCATENATE(P1173,"-")),IF(O1173="","",O1173))</f>
        <v>2008</v>
      </c>
      <c r="CQ1173" s="170" t="str">
        <f aca="false">IF(N1173="","",N1173)</f>
        <v>serum</v>
      </c>
      <c r="CR1173" s="170" t="n">
        <f aca="false">C1173</f>
        <v>3</v>
      </c>
      <c r="CS1173" s="229" t="str">
        <f aca="false">D1173</f>
        <v>3e</v>
      </c>
      <c r="CT1173" s="170" t="str">
        <f aca="false">CONCATENATE(CD1173," strain ",CM1173," ",CL1173,", partial cds")</f>
        <v>Hepatitis E virus strain WS08-047 capsid protein gene (ORF2), partial cds</v>
      </c>
    </row>
    <row r="1174" customFormat="false" ht="11.9" hidden="false" customHeight="true" outlineLevel="0" collapsed="false">
      <c r="A1174" s="154" t="s">
        <v>2917</v>
      </c>
      <c r="B1174" s="147" t="n">
        <v>3</v>
      </c>
      <c r="C1174" s="243" t="n">
        <v>3</v>
      </c>
      <c r="D1174" s="149" t="s">
        <v>1273</v>
      </c>
      <c r="E1174" s="150" t="s">
        <v>2725</v>
      </c>
      <c r="F1174" s="154" t="s">
        <v>2918</v>
      </c>
      <c r="G1174" s="212"/>
      <c r="H1174" s="146" t="s">
        <v>405</v>
      </c>
      <c r="I1174" s="153" t="s">
        <v>412</v>
      </c>
      <c r="J1174" s="146" t="s">
        <v>395</v>
      </c>
      <c r="K1174" s="212"/>
      <c r="L1174" s="212"/>
      <c r="M1174" s="157" t="s">
        <v>348</v>
      </c>
      <c r="N1174" s="158" t="s">
        <v>400</v>
      </c>
      <c r="O1174" s="160" t="n">
        <v>2008</v>
      </c>
      <c r="P1174" s="212"/>
      <c r="Q1174" s="212"/>
      <c r="R1174" s="146" t="s">
        <v>406</v>
      </c>
      <c r="T1174" s="214"/>
      <c r="U1174" s="215"/>
      <c r="V1174" s="209"/>
      <c r="W1174" s="244" t="s">
        <v>1273</v>
      </c>
      <c r="AB1174" s="217"/>
      <c r="AC1174" s="163" t="s">
        <v>354</v>
      </c>
      <c r="AH1174" s="164" t="n">
        <v>191</v>
      </c>
      <c r="AI1174" s="164" t="n">
        <v>375</v>
      </c>
      <c r="AJ1174" s="219" t="n">
        <f aca="false">SeqEnd-SeqBeg+1</f>
        <v>185</v>
      </c>
      <c r="AK1174" s="220" t="n">
        <f aca="false">AND( SeqBeg&lt;=Beg  , End &lt;=SeqEnd )</f>
        <v>0</v>
      </c>
      <c r="AL1174" s="212"/>
      <c r="AM1174" s="212"/>
      <c r="AN1174" s="213"/>
      <c r="AO1174" s="147" t="s">
        <v>2833</v>
      </c>
      <c r="AP1174" s="147" t="s">
        <v>2833</v>
      </c>
      <c r="AU1174" s="147" t="s">
        <v>382</v>
      </c>
      <c r="AV1174" s="212"/>
      <c r="AW1174" s="222" t="str">
        <f aca="false">HYPERLINK(CONCATENATE("http://www.ncbi.nlm.nih.gov/nuccore/",BM1174),BM1174)</f>
        <v>GQ266391</v>
      </c>
      <c r="AX1174" s="219" t="str">
        <f aca="false">CONCATENATE(D1174,IF(I1174="","",CONCATENATE(".",I1174)),IF(K1174="","",CONCATENATE(".",K1174)),IF(M1174="","",CONCATENATE(".",M1174)),IF(R1174="","",CONCATENATE(".",R1174)),IF(U1174="","","(*)"))</f>
        <v>3e.DEU.hum.UReg</v>
      </c>
      <c r="AY1174" s="170" t="str">
        <f aca="false">CONCATENATE(BM1174,".",BN1174)</f>
        <v>GQ266391.V0813275</v>
      </c>
      <c r="AZ1174" s="171" t="str">
        <f aca="false">IF(AV1174="",IF(ISNUMBER(FIND(".",A1174)),LEFT(A1174,FIND(".",A1174)-1),A1174),AV1174)</f>
        <v>GQ266391</v>
      </c>
      <c r="BA1174" s="171" t="str">
        <f aca="false">IF(ISNUMBER(FIND("-",AZ1174)),LEFT(AZ1174,FIND("-",AZ1174)-1),AZ1174)</f>
        <v>GQ266391</v>
      </c>
      <c r="BB1174" s="170" t="str">
        <f aca="false"> MEGAname &amp; "="</f>
        <v>GQ266391=</v>
      </c>
      <c r="BC1174" s="170" t="str">
        <f aca="false">Clear &amp; IF(span ,"Span","out")</f>
        <v>GQ266391=out</v>
      </c>
      <c r="BD1174" s="170" t="str">
        <f aca="false">Clear &amp; IF(span, IF(B1174=".","Selected",B1174),"out")</f>
        <v>GQ266391=out</v>
      </c>
      <c r="BE1174" s="170" t="str">
        <f aca="false">Clear &amp; Strain</f>
        <v>GQ266391=V0813275</v>
      </c>
      <c r="BF1174" s="170" t="str">
        <f aca="false">CONCATENATE(A1174,"=",F1174,". ",AX1174,IF(AB1174="","",CONCATENATE(".",AB1174)))</f>
        <v>GQ266391=V0813275. 3e.DEU.hum.UReg</v>
      </c>
      <c r="BG1174" s="170" t="str">
        <f aca="false">CONCATENATE(A1174,"=",F1174,". ",AX1174)</f>
        <v>GQ266391=V0813275. 3e.DEU.hum.UReg</v>
      </c>
      <c r="BH1174" s="170" t="str">
        <f aca="false">CONCATENATE(A1174,"=",AX1174)</f>
        <v>GQ266391=3e.DEU.hum.UReg</v>
      </c>
      <c r="BI1174" s="170" t="str">
        <f aca="false">CONCATENATE(A1174,"=",ComForSubtype,D1174)</f>
        <v>GQ266391=3e</v>
      </c>
      <c r="BJ1174" s="170" t="str">
        <f aca="false">CONCATENATE(A1174,"=",E1174)</f>
        <v>GQ266391=3feg</v>
      </c>
      <c r="BK1174" s="170" t="str">
        <f aca="false">CONCATENATE(A1174,"=",C1174)</f>
        <v>GQ266391=3</v>
      </c>
      <c r="BL1174" s="170" t="str">
        <f aca="false">CONCATENATE(D1174,"=")</f>
        <v>3e=</v>
      </c>
      <c r="BM1174" s="223" t="str">
        <f aca="false">IF(BA1174="XX","",BA1174)</f>
        <v>GQ266391</v>
      </c>
      <c r="BN1174" s="224" t="str">
        <f aca="false">CONCATENATE(IF(F1174="","",F1174),IF(G1174="","",CONCATENATE(" / ",G1174)))</f>
        <v>V0813275</v>
      </c>
      <c r="BO1174" s="225" t="str">
        <f aca="false">AX1174</f>
        <v>3e.DEU.hum.UReg</v>
      </c>
      <c r="BP1174" s="226" t="str">
        <f aca="false">IF(V1174="","",V1174)</f>
        <v/>
      </c>
      <c r="BQ1174" s="226" t="str">
        <f aca="false">IF(W1174="","",CONCATENATE(W1174,IF(LEFT(AO1174,1)="s","+","")))</f>
        <v>3e</v>
      </c>
      <c r="BR1174" s="226" t="str">
        <f aca="false">IF(X1174="","",CONCATENATE(X1174,IF(LEFT(AQ1174,1)="s","+","")))</f>
        <v/>
      </c>
      <c r="BS1174" s="226" t="str">
        <f aca="false">IF(Y1174="","",CONCATENATE(Y1174,IF(LEFT(AR1174,1)="s","+","")))</f>
        <v/>
      </c>
      <c r="BT1174" s="226" t="str">
        <f aca="false">IF(Z1174="","",CONCATENATE(Z1174,IF(LEFT(AS1174,1)="s","+","")))</f>
        <v/>
      </c>
      <c r="BU1174" s="227" t="str">
        <f aca="false">IF(AA1174="","",CONCATENATE(AA1174,IF(LEFT(AT1174,1)="s","+","")))</f>
        <v/>
      </c>
      <c r="BV1174" s="212"/>
      <c r="BW1174" s="177" t="s">
        <v>2919</v>
      </c>
      <c r="BX1174" s="170" t="str">
        <f aca="false">IF(BW1174&lt;&gt;"",IF(ISNUMBER(FIND("=",BW1174)),LEFT(BW1174,FIND("=",BW1174)-1),BW1174),BW1174)</f>
        <v>GQ266391</v>
      </c>
      <c r="BY1174" s="170" t="str">
        <f aca="false">IF(BW1174&lt;&gt;"",IF(ISNUMBER(FIND("=",BW1174)),RIGHT(BW1174,LEN(BW1174)-FIND("=",BW1174)),""),"")</f>
        <v>3e</v>
      </c>
      <c r="BZ1174" s="170" t="str">
        <f aca="false">IF(BX1174&lt;&gt;"",IF(ISNUMBER(FIND(".",BX1174)),LEFT(BX1174,FIND(".",BX1174)-1),BX1174),BX1174)</f>
        <v>GQ266391</v>
      </c>
      <c r="CA1174" s="170" t="str">
        <f aca="false">IF(BX1174&lt;&gt;"",IF(ISNUMBER(FIND(".",BX1174)),RIGHT(BX1174,LEN(BX1174)-FIND(".",BX1174)),""),"")</f>
        <v/>
      </c>
      <c r="CB1174" s="212"/>
      <c r="CC1174" s="170" t="str">
        <f aca="false">A1174</f>
        <v>GQ266391</v>
      </c>
      <c r="CD1174" s="178" t="s">
        <v>339</v>
      </c>
      <c r="CE1174" s="178" t="s">
        <v>340</v>
      </c>
      <c r="CF1174" s="178" t="s">
        <v>341</v>
      </c>
      <c r="CG1174" s="212"/>
      <c r="CH1174" s="179"/>
      <c r="CI1174" s="179"/>
      <c r="CJ1174" s="179"/>
      <c r="CK1174" s="212"/>
      <c r="CL1174" s="212"/>
      <c r="CM1174" s="170" t="str">
        <f aca="false">F1174</f>
        <v>V0813275</v>
      </c>
      <c r="CN1174" s="170" t="str">
        <f aca="false">IF(G1174="","",G1174)</f>
        <v/>
      </c>
      <c r="CO1174" s="170" t="str">
        <f aca="false">CONCATENATE(H1174,":",L1174)</f>
        <v>Germany:</v>
      </c>
      <c r="CP1174" s="170" t="str">
        <f aca="false">CONCATENATE(IF(Q1174="","",CONCATENATE(Q1174,"-")),IF(P1174="","",CONCATENATE(P1174,"-")),IF(O1174="","",O1174))</f>
        <v>2008</v>
      </c>
      <c r="CQ1174" s="170" t="str">
        <f aca="false">IF(N1174="","",N1174)</f>
        <v>serum</v>
      </c>
      <c r="CR1174" s="170" t="n">
        <f aca="false">C1174</f>
        <v>3</v>
      </c>
      <c r="CS1174" s="229" t="str">
        <f aca="false">D1174</f>
        <v>3e</v>
      </c>
      <c r="CT1174" s="170" t="str">
        <f aca="false">CONCATENATE(CD1174," strain ",CM1174," ",CL1174,", partial cds")</f>
        <v>Hepatitis E virus strain V0813275 , partial cds</v>
      </c>
    </row>
    <row r="1175" customFormat="false" ht="11.9" hidden="false" customHeight="true" outlineLevel="0" collapsed="false">
      <c r="A1175" s="154" t="s">
        <v>2920</v>
      </c>
      <c r="B1175" s="147" t="n">
        <v>3</v>
      </c>
      <c r="C1175" s="148" t="n">
        <v>3</v>
      </c>
      <c r="D1175" s="149" t="s">
        <v>1273</v>
      </c>
      <c r="E1175" s="150" t="s">
        <v>2725</v>
      </c>
      <c r="F1175" s="154" t="s">
        <v>2921</v>
      </c>
      <c r="G1175" s="212"/>
      <c r="H1175" s="146" t="s">
        <v>393</v>
      </c>
      <c r="I1175" s="153" t="s">
        <v>394</v>
      </c>
      <c r="J1175" s="146" t="s">
        <v>395</v>
      </c>
      <c r="K1175" s="212"/>
      <c r="L1175" s="212"/>
      <c r="M1175" s="157" t="s">
        <v>367</v>
      </c>
      <c r="N1175" s="213"/>
      <c r="O1175" s="160"/>
      <c r="P1175" s="212"/>
      <c r="Q1175" s="212"/>
      <c r="R1175" s="212"/>
      <c r="S1175" s="212"/>
      <c r="T1175" s="214"/>
      <c r="U1175" s="215"/>
      <c r="V1175" s="209"/>
      <c r="W1175" s="217"/>
      <c r="X1175" s="209"/>
      <c r="Y1175" s="209"/>
      <c r="Z1175" s="209"/>
      <c r="AA1175" s="158" t="s">
        <v>1273</v>
      </c>
      <c r="AB1175" s="217"/>
      <c r="AC1175" s="217"/>
      <c r="AD1175" s="209"/>
      <c r="AE1175" s="209"/>
      <c r="AF1175" s="209"/>
      <c r="AG1175" s="166" t="s">
        <v>101</v>
      </c>
      <c r="AH1175" s="164" t="n">
        <v>6300</v>
      </c>
      <c r="AI1175" s="164" t="n">
        <v>6467</v>
      </c>
      <c r="AJ1175" s="219" t="n">
        <f aca="false">SeqEnd-SeqBeg+1</f>
        <v>168</v>
      </c>
      <c r="AK1175" s="220" t="n">
        <f aca="false">AND( SeqBeg&lt;=Beg  , End &lt;=SeqEnd )</f>
        <v>0</v>
      </c>
      <c r="AL1175" s="212"/>
      <c r="AM1175" s="212"/>
      <c r="AN1175" s="221"/>
      <c r="AT1175" s="147" t="s">
        <v>103</v>
      </c>
      <c r="AU1175" s="146"/>
      <c r="AV1175" s="212"/>
      <c r="AW1175" s="222" t="str">
        <f aca="false">HYPERLINK(CONCATENATE("http://www.ncbi.nlm.nih.gov/nuccore/",BM1175),BM1175)</f>
        <v>DQ315755</v>
      </c>
      <c r="AX1175" s="219" t="str">
        <f aca="false">CONCATENATE(D1175,IF(I1175="","",CONCATENATE(".",I1175)),IF(K1175="","",CONCATENATE(".",K1175)),IF(M1175="","",CONCATENATE(".",M1175)),IF(R1175="","",CONCATENATE(".",R1175)),IF(U1175="","","(*)"))</f>
        <v>3e.ESP.pig</v>
      </c>
      <c r="AY1175" s="170" t="str">
        <f aca="false">CONCATENATE(BM1175,".",BN1175)</f>
        <v>DQ315755.18004</v>
      </c>
      <c r="AZ1175" s="171" t="str">
        <f aca="false">IF(AV1175="",IF(ISNUMBER(FIND(".",A1175)),LEFT(A1175,FIND(".",A1175)-1),A1175),AV1175)</f>
        <v>DQ315755</v>
      </c>
      <c r="BA1175" s="171" t="str">
        <f aca="false">IF(ISNUMBER(FIND("-",AZ1175)),LEFT(AZ1175,FIND("-",AZ1175)-1),AZ1175)</f>
        <v>DQ315755</v>
      </c>
      <c r="BB1175" s="170" t="str">
        <f aca="false"> MEGAname &amp; "="</f>
        <v>DQ315755=</v>
      </c>
      <c r="BC1175" s="170" t="str">
        <f aca="false">Clear &amp; IF(span ,"Span","out")</f>
        <v>DQ315755=out</v>
      </c>
      <c r="BD1175" s="170" t="str">
        <f aca="false">Clear &amp; IF(span, IF(B1175=".","Selected",B1175),"out")</f>
        <v>DQ315755=out</v>
      </c>
      <c r="BE1175" s="170" t="str">
        <f aca="false">Clear &amp; Strain</f>
        <v>DQ315755=18004</v>
      </c>
      <c r="BF1175" s="170" t="str">
        <f aca="false">CONCATENATE(A1175,"=",F1175,". ",AX1175,IF(AB1175="","",CONCATENATE(".",AB1175)))</f>
        <v>DQ315755=18004. 3e.ESP.pig</v>
      </c>
      <c r="BG1175" s="170" t="str">
        <f aca="false">CONCATENATE(A1175,"=",F1175,". ",AX1175)</f>
        <v>DQ315755=18004. 3e.ESP.pig</v>
      </c>
      <c r="BH1175" s="170" t="str">
        <f aca="false">CONCATENATE(A1175,"=",AX1175)</f>
        <v>DQ315755=3e.ESP.pig</v>
      </c>
      <c r="BI1175" s="170" t="str">
        <f aca="false">CONCATENATE(A1175,"=",ComForSubtype,D1175)</f>
        <v>DQ315755=3e</v>
      </c>
      <c r="BJ1175" s="170" t="str">
        <f aca="false">CONCATENATE(A1175,"=",E1175)</f>
        <v>DQ315755=3feg</v>
      </c>
      <c r="BK1175" s="170" t="str">
        <f aca="false">CONCATENATE(A1175,"=",C1175)</f>
        <v>DQ315755=3</v>
      </c>
      <c r="BL1175" s="170" t="str">
        <f aca="false">CONCATENATE(D1175,"=")</f>
        <v>3e=</v>
      </c>
      <c r="BM1175" s="223" t="str">
        <f aca="false">IF(BA1175="XX","",BA1175)</f>
        <v>DQ315755</v>
      </c>
      <c r="BN1175" s="224" t="str">
        <f aca="false">CONCATENATE(IF(F1175="","",F1175),IF(G1175="","",CONCATENATE(" / ",G1175)))</f>
        <v>18004</v>
      </c>
      <c r="BO1175" s="225" t="str">
        <f aca="false">AX1175</f>
        <v>3e.ESP.pig</v>
      </c>
      <c r="BP1175" s="226" t="str">
        <f aca="false">IF(V1175="","",V1175)</f>
        <v/>
      </c>
      <c r="BQ1175" s="226" t="str">
        <f aca="false">IF(W1175="","",CONCATENATE(W1175,IF(LEFT(AO1175,1)="s","+","")))</f>
        <v/>
      </c>
      <c r="BR1175" s="226" t="str">
        <f aca="false">IF(X1175="","",CONCATENATE(X1175,IF(LEFT(AQ1175,1)="s","+","")))</f>
        <v/>
      </c>
      <c r="BS1175" s="226" t="str">
        <f aca="false">IF(Y1175="","",CONCATENATE(Y1175,IF(LEFT(AR1175,1)="s","+","")))</f>
        <v/>
      </c>
      <c r="BT1175" s="226" t="str">
        <f aca="false">IF(Z1175="","",CONCATENATE(Z1175,IF(LEFT(AS1175,1)="s","+","")))</f>
        <v/>
      </c>
      <c r="BU1175" s="227" t="str">
        <f aca="false">IF(AA1175="","",CONCATENATE(AA1175,IF(LEFT(AT1175,1)="s","+","")))</f>
        <v>3e</v>
      </c>
      <c r="BV1175" s="212"/>
      <c r="BW1175" s="177" t="s">
        <v>2922</v>
      </c>
      <c r="BX1175" s="170" t="str">
        <f aca="false">IF(BW1175&lt;&gt;"",IF(ISNUMBER(FIND("=",BW1175)),LEFT(BW1175,FIND("=",BW1175)-1),BW1175),BW1175)</f>
        <v>DQ315755</v>
      </c>
      <c r="BY1175" s="170" t="str">
        <f aca="false">IF(BW1175&lt;&gt;"",IF(ISNUMBER(FIND("=",BW1175)),RIGHT(BW1175,LEN(BW1175)-FIND("=",BW1175)),""),"")</f>
        <v>3e</v>
      </c>
      <c r="BZ1175" s="170" t="str">
        <f aca="false">IF(BX1175&lt;&gt;"",IF(ISNUMBER(FIND(".",BX1175)),LEFT(BX1175,FIND(".",BX1175)-1),BX1175),BX1175)</f>
        <v>DQ315755</v>
      </c>
      <c r="CA1175" s="170" t="str">
        <f aca="false">IF(BX1175&lt;&gt;"",IF(ISNUMBER(FIND(".",BX1175)),RIGHT(BX1175,LEN(BX1175)-FIND(".",BX1175)),""),"")</f>
        <v/>
      </c>
      <c r="CB1175" s="212"/>
      <c r="CC1175" s="170" t="str">
        <f aca="false">A1175</f>
        <v>DQ315755</v>
      </c>
      <c r="CD1175" s="178" t="s">
        <v>339</v>
      </c>
      <c r="CE1175" s="178" t="s">
        <v>340</v>
      </c>
      <c r="CF1175" s="178" t="s">
        <v>341</v>
      </c>
      <c r="CG1175" s="212"/>
      <c r="CH1175" s="179"/>
      <c r="CI1175" s="179"/>
      <c r="CJ1175" s="179"/>
      <c r="CK1175" s="212"/>
      <c r="CL1175" s="212"/>
      <c r="CM1175" s="170" t="str">
        <f aca="false">F1175</f>
        <v>18004</v>
      </c>
      <c r="CN1175" s="170" t="str">
        <f aca="false">IF(G1175="","",G1175)</f>
        <v/>
      </c>
      <c r="CO1175" s="170" t="str">
        <f aca="false">CONCATENATE(H1175,":",L1175)</f>
        <v>Spain:</v>
      </c>
      <c r="CP1175" s="170" t="str">
        <f aca="false">CONCATENATE(IF(Q1175="","",CONCATENATE(Q1175,"-")),IF(P1175="","",CONCATENATE(P1175,"-")),IF(O1175="","",O1175))</f>
        <v/>
      </c>
      <c r="CQ1175" s="170" t="str">
        <f aca="false">IF(N1175="","",N1175)</f>
        <v/>
      </c>
      <c r="CR1175" s="228" t="n">
        <f aca="false">C1175</f>
        <v>3</v>
      </c>
      <c r="CS1175" s="229" t="str">
        <f aca="false">D1175</f>
        <v>3e</v>
      </c>
      <c r="CT1175" s="170" t="str">
        <f aca="false">CONCATENATE(CD1175," strain ",CM1175," ",CL1175,", partial cds")</f>
        <v>Hepatitis E virus strain 18004 , partial cds</v>
      </c>
    </row>
    <row r="1176" customFormat="false" ht="11.9" hidden="true" customHeight="true" outlineLevel="0" collapsed="false">
      <c r="A1176" s="154" t="s">
        <v>2923</v>
      </c>
      <c r="B1176" s="147" t="s">
        <v>2048</v>
      </c>
      <c r="C1176" s="243" t="n">
        <v>3</v>
      </c>
      <c r="D1176" s="149" t="s">
        <v>1273</v>
      </c>
      <c r="E1176" s="150" t="s">
        <v>2725</v>
      </c>
      <c r="F1176" s="154" t="s">
        <v>2822</v>
      </c>
      <c r="G1176" s="212"/>
      <c r="H1176" s="146" t="s">
        <v>405</v>
      </c>
      <c r="I1176" s="153" t="s">
        <v>412</v>
      </c>
      <c r="J1176" s="146" t="s">
        <v>395</v>
      </c>
      <c r="K1176" s="155" t="s">
        <v>2794</v>
      </c>
      <c r="L1176" s="231" t="s">
        <v>2823</v>
      </c>
      <c r="M1176" s="157" t="s">
        <v>380</v>
      </c>
      <c r="N1176" s="158" t="s">
        <v>400</v>
      </c>
      <c r="O1176" s="160" t="n">
        <v>2008</v>
      </c>
      <c r="P1176" s="212"/>
      <c r="Q1176" s="212"/>
      <c r="R1176" s="146" t="s">
        <v>78</v>
      </c>
      <c r="T1176" s="215"/>
      <c r="U1176" s="215"/>
      <c r="V1176" s="209"/>
      <c r="W1176" s="217"/>
      <c r="X1176" s="147"/>
      <c r="Y1176" s="209"/>
      <c r="Z1176" s="150" t="s">
        <v>2924</v>
      </c>
      <c r="AB1176" s="217"/>
      <c r="AC1176" s="217"/>
      <c r="AD1176" s="209"/>
      <c r="AE1176" s="209"/>
      <c r="AF1176" s="164" t="s">
        <v>354</v>
      </c>
      <c r="AG1176" s="218"/>
      <c r="AH1176" s="164" t="n">
        <v>5424</v>
      </c>
      <c r="AI1176" s="164" t="n">
        <v>5588</v>
      </c>
      <c r="AJ1176" s="219" t="n">
        <f aca="false">SeqEnd-SeqBeg+1</f>
        <v>165</v>
      </c>
      <c r="AK1176" s="220" t="n">
        <f aca="false">AND( SeqBeg&lt;=Beg  , End &lt;=SeqEnd )</f>
        <v>0</v>
      </c>
      <c r="AL1176" s="212"/>
      <c r="AM1176" s="212"/>
      <c r="AN1176" s="221" t="s">
        <v>382</v>
      </c>
      <c r="AO1176" s="147" t="s">
        <v>103</v>
      </c>
      <c r="AP1176" s="147" t="s">
        <v>103</v>
      </c>
      <c r="AQ1176" s="147" t="s">
        <v>103</v>
      </c>
      <c r="AR1176" s="147" t="s">
        <v>103</v>
      </c>
      <c r="AS1176" s="147" t="s">
        <v>419</v>
      </c>
      <c r="AT1176" s="147" t="s">
        <v>103</v>
      </c>
      <c r="AU1176" s="146"/>
      <c r="AV1176" s="212"/>
      <c r="AW1176" s="222" t="str">
        <f aca="false">HYPERLINK(CONCATENATE("http://www.ncbi.nlm.nih.gov/nuccore/",BM1176),BM1176)</f>
        <v>HE797863</v>
      </c>
      <c r="AX1176" s="219" t="str">
        <f aca="false">CONCATENATE(D1176,IF(I1176="","",CONCATENATE(".",I1176)),IF(K1176="","",CONCATENATE(".",K1176)),IF(M1176="","",CONCATENATE(".",M1176)),IF(R1176="","",CONCATENATE(".",R1176)),IF(U1176="","","(*)"))</f>
        <v>3e.DEU.BW,RV.wb.FLI</v>
      </c>
      <c r="AY1176" s="170" t="str">
        <f aca="false">CONCATENATE(BM1176,".",BN1176)</f>
        <v>HE797863.WS08-047</v>
      </c>
      <c r="AZ1176" s="171" t="str">
        <f aca="false">IF(AV1176="",IF(ISNUMBER(FIND(".",A1176)),LEFT(A1176,FIND(".",A1176)-1),A1176),AV1176)</f>
        <v>HE797863</v>
      </c>
      <c r="BA1176" s="171" t="str">
        <f aca="false">IF(ISNUMBER(FIND("-",AZ1176)),LEFT(AZ1176,FIND("-",AZ1176)-1),AZ1176)</f>
        <v>HE797863</v>
      </c>
      <c r="BB1176" s="170" t="str">
        <f aca="false"> MEGAname &amp; "="</f>
        <v>HE797863=</v>
      </c>
      <c r="BC1176" s="170" t="str">
        <f aca="false">Clear &amp; IF(span ,"Span","out")</f>
        <v>HE797863=out</v>
      </c>
      <c r="BD1176" s="170" t="str">
        <f aca="false">Clear &amp; IF(span, IF(B1176=".","Selected",B1176),"out")</f>
        <v>HE797863=out</v>
      </c>
      <c r="BE1176" s="170" t="str">
        <f aca="false">Clear &amp; Strain</f>
        <v>HE797863=WS08-047</v>
      </c>
      <c r="BF1176" s="170" t="str">
        <f aca="false">CONCATENATE(A1176,"=",F1176,". ",AX1176,IF(AB1176="","",CONCATENATE(".",AB1176)))</f>
        <v>HE797863=WS08-047. 3e.DEU.BW,RV.wb.FLI</v>
      </c>
      <c r="BG1176" s="170" t="str">
        <f aca="false">CONCATENATE(A1176,"=",F1176,". ",AX1176)</f>
        <v>HE797863=WS08-047. 3e.DEU.BW,RV.wb.FLI</v>
      </c>
      <c r="BH1176" s="170" t="str">
        <f aca="false">CONCATENATE(A1176,"=",AX1176)</f>
        <v>HE797863=3e.DEU.BW,RV.wb.FLI</v>
      </c>
      <c r="BI1176" s="170" t="str">
        <f aca="false">CONCATENATE(A1176,"=",ComForSubtype,D1176)</f>
        <v>HE797863=3e</v>
      </c>
      <c r="BJ1176" s="170" t="str">
        <f aca="false">CONCATENATE(A1176,"=",E1176)</f>
        <v>HE797863=3feg</v>
      </c>
      <c r="BK1176" s="170" t="str">
        <f aca="false">CONCATENATE(A1176,"=",C1176)</f>
        <v>HE797863=3</v>
      </c>
      <c r="BL1176" s="170" t="str">
        <f aca="false">CONCATENATE(D1176,"=")</f>
        <v>3e=</v>
      </c>
      <c r="BM1176" s="223" t="str">
        <f aca="false">IF(BA1176="XX","",BA1176)</f>
        <v>HE797863</v>
      </c>
      <c r="BN1176" s="224" t="str">
        <f aca="false">CONCATENATE(IF(F1176="","",F1176),IF(G1176="","",CONCATENATE(" / ",G1176)))</f>
        <v>WS08-047</v>
      </c>
      <c r="BO1176" s="225" t="str">
        <f aca="false">AX1176</f>
        <v>3e.DEU.BW,RV.wb.FLI</v>
      </c>
      <c r="BP1176" s="226" t="str">
        <f aca="false">IF(V1176="","",V1176)</f>
        <v/>
      </c>
      <c r="BQ1176" s="226" t="str">
        <f aca="false">IF(W1176="","",CONCATENATE(W1176,IF(LEFT(AO1176,1)="s","+","")))</f>
        <v/>
      </c>
      <c r="BR1176" s="226" t="str">
        <f aca="false">IF(X1176="","",CONCATENATE(X1176,IF(LEFT(AQ1176,1)="s","+","")))</f>
        <v/>
      </c>
      <c r="BS1176" s="226" t="str">
        <f aca="false">IF(Y1176="","",CONCATENATE(Y1176,IF(LEFT(AR1176,1)="s","+","")))</f>
        <v/>
      </c>
      <c r="BT1176" s="226" t="str">
        <f aca="false">IF(Z1176="","",CONCATENATE(Z1176,IF(LEFT(AS1176,1)="s","+","")))</f>
        <v>3e?</v>
      </c>
      <c r="BU1176" s="227" t="str">
        <f aca="false">IF(AA1176="","",CONCATENATE(AA1176,IF(LEFT(AT1176,1)="s","+","")))</f>
        <v/>
      </c>
      <c r="BV1176" s="212"/>
      <c r="BW1176" s="177" t="s">
        <v>2925</v>
      </c>
      <c r="BX1176" s="170" t="str">
        <f aca="false">IF(BW1176&lt;&gt;"",IF(ISNUMBER(FIND("=",BW1176)),LEFT(BW1176,FIND("=",BW1176)-1),BW1176),BW1176)</f>
        <v>HE797863</v>
      </c>
      <c r="BY1176" s="170" t="str">
        <f aca="false">IF(BW1176&lt;&gt;"",IF(ISNUMBER(FIND("=",BW1176)),RIGHT(BW1176,LEN(BW1176)-FIND("=",BW1176)),""),"")</f>
        <v>3e</v>
      </c>
      <c r="BZ1176" s="170" t="str">
        <f aca="false">IF(BX1176&lt;&gt;"",IF(ISNUMBER(FIND(".",BX1176)),LEFT(BX1176,FIND(".",BX1176)-1),BX1176),BX1176)</f>
        <v>HE797863</v>
      </c>
      <c r="CA1176" s="170" t="str">
        <f aca="false">IF(BX1176&lt;&gt;"",IF(ISNUMBER(FIND(".",BX1176)),RIGHT(BX1176,LEN(BX1176)-FIND(".",BX1176)),""),"")</f>
        <v/>
      </c>
      <c r="CB1176" s="212"/>
      <c r="CC1176" s="170" t="str">
        <f aca="false">A1176</f>
        <v>HE797863</v>
      </c>
      <c r="CD1176" s="178" t="s">
        <v>339</v>
      </c>
      <c r="CE1176" s="178" t="s">
        <v>340</v>
      </c>
      <c r="CF1176" s="178" t="s">
        <v>341</v>
      </c>
      <c r="CG1176" s="178" t="s">
        <v>592</v>
      </c>
      <c r="CH1176" s="359" t="s">
        <v>2256</v>
      </c>
      <c r="CI1176" s="179" t="s">
        <v>2257</v>
      </c>
      <c r="CJ1176" s="359" t="s">
        <v>2258</v>
      </c>
      <c r="CK1176" s="179" t="s">
        <v>2259</v>
      </c>
      <c r="CL1176" s="178" t="s">
        <v>2260</v>
      </c>
      <c r="CM1176" s="170" t="str">
        <f aca="false">F1176</f>
        <v>WS08-047</v>
      </c>
      <c r="CN1176" s="170" t="str">
        <f aca="false">IF(G1176="","",G1176)</f>
        <v/>
      </c>
      <c r="CO1176" s="170" t="str">
        <f aca="false">CONCATENATE(H1176,":",L1176)</f>
        <v>Germany:Baden-Wuerttemberg, Ravensburg</v>
      </c>
      <c r="CP1176" s="170" t="str">
        <f aca="false">CONCATENATE(IF(Q1176="","",CONCATENATE(Q1176,"-")),IF(P1176="","",CONCATENATE(P1176,"-")),IF(O1176="","",O1176))</f>
        <v>2008</v>
      </c>
      <c r="CQ1176" s="170" t="str">
        <f aca="false">IF(N1176="","",N1176)</f>
        <v>serum</v>
      </c>
      <c r="CR1176" s="170" t="n">
        <f aca="false">C1176</f>
        <v>3</v>
      </c>
      <c r="CS1176" s="229" t="str">
        <f aca="false">D1176</f>
        <v>3e</v>
      </c>
      <c r="CT1176" s="170" t="str">
        <f aca="false">CONCATENATE(CD1176," strain ",CM1176," ",CL1176,", partial cds")</f>
        <v>Hepatitis E virus strain WS08-047 phosphoprotein gene (ORF3), partial cds</v>
      </c>
    </row>
    <row r="1177" customFormat="false" ht="11.9" hidden="false" customHeight="true" outlineLevel="0" collapsed="false">
      <c r="A1177" s="154" t="s">
        <v>2926</v>
      </c>
      <c r="B1177" s="147" t="n">
        <v>3</v>
      </c>
      <c r="C1177" s="243" t="n">
        <v>3</v>
      </c>
      <c r="D1177" s="149" t="s">
        <v>1273</v>
      </c>
      <c r="E1177" s="150" t="s">
        <v>2725</v>
      </c>
      <c r="F1177" s="154" t="s">
        <v>2813</v>
      </c>
      <c r="G1177" s="212"/>
      <c r="H1177" s="146" t="s">
        <v>2814</v>
      </c>
      <c r="I1177" s="153" t="s">
        <v>2815</v>
      </c>
      <c r="J1177" s="146" t="s">
        <v>395</v>
      </c>
      <c r="K1177" s="212"/>
      <c r="L1177" s="212"/>
      <c r="M1177" s="157" t="s">
        <v>348</v>
      </c>
      <c r="N1177" s="213"/>
      <c r="O1177" s="160"/>
      <c r="P1177" s="212"/>
      <c r="Q1177" s="212"/>
      <c r="R1177" s="212"/>
      <c r="S1177" s="212"/>
      <c r="U1177" s="161" t="s">
        <v>1273</v>
      </c>
      <c r="V1177" s="209"/>
      <c r="W1177" s="217"/>
      <c r="AA1177" s="250" t="s">
        <v>1273</v>
      </c>
      <c r="AB1177" s="217"/>
      <c r="AC1177" s="217"/>
      <c r="AG1177" s="166" t="s">
        <v>511</v>
      </c>
      <c r="AH1177" s="164" t="n">
        <v>6567</v>
      </c>
      <c r="AI1177" s="164" t="n">
        <v>6714</v>
      </c>
      <c r="AJ1177" s="219" t="n">
        <f aca="false">SeqEnd-SeqBeg+1</f>
        <v>148</v>
      </c>
      <c r="AK1177" s="220" t="n">
        <f aca="false">AND( SeqBeg&lt;=Beg  , End &lt;=SeqEnd )</f>
        <v>0</v>
      </c>
      <c r="AL1177" s="212"/>
      <c r="AM1177" s="212"/>
      <c r="AN1177" s="221"/>
      <c r="AT1177" s="147" t="s">
        <v>103</v>
      </c>
      <c r="AU1177" s="146"/>
      <c r="AV1177" s="212"/>
      <c r="AW1177" s="222" t="str">
        <f aca="false">HYPERLINK(CONCATENATE("http://www.ncbi.nlm.nih.gov/nuccore/",BM1177),BM1177)</f>
        <v>AF110392</v>
      </c>
      <c r="AX1177" s="219" t="str">
        <f aca="false">CONCATENATE(D1177,IF(I1177="","",CONCATENATE(".",I1177)),IF(K1177="","",CONCATENATE(".",K1177)),IF(M1177="","",CONCATENATE(".",M1177)),IF(R1177="","",CONCATENATE(".",R1177)),IF(U1177="","","(*)"))</f>
        <v>3e.GRC.hum(*)</v>
      </c>
      <c r="AY1177" s="170" t="str">
        <f aca="false">CONCATENATE(BM1177,".",BN1177)</f>
        <v>AF110392.G2</v>
      </c>
      <c r="AZ1177" s="171" t="str">
        <f aca="false">IF(AV1177="",IF(ISNUMBER(FIND(".",A1177)),LEFT(A1177,FIND(".",A1177)-1),A1177),AV1177)</f>
        <v>AF110392</v>
      </c>
      <c r="BA1177" s="171" t="str">
        <f aca="false">IF(ISNUMBER(FIND("-",AZ1177)),LEFT(AZ1177,FIND("-",AZ1177)-1),AZ1177)</f>
        <v>AF110392</v>
      </c>
      <c r="BB1177" s="170" t="str">
        <f aca="false"> MEGAname &amp; "="</f>
        <v>AF110392=</v>
      </c>
      <c r="BC1177" s="170" t="str">
        <f aca="false">Clear &amp; IF(span ,"Span","out")</f>
        <v>AF110392=out</v>
      </c>
      <c r="BD1177" s="170" t="str">
        <f aca="false">Clear &amp; IF(span, IF(B1177=".","Selected",B1177),"out")</f>
        <v>AF110392=out</v>
      </c>
      <c r="BE1177" s="170" t="str">
        <f aca="false">Clear &amp; Strain</f>
        <v>AF110392=G2</v>
      </c>
      <c r="BF1177" s="170" t="str">
        <f aca="false">CONCATENATE(A1177,"=",F1177,". ",AX1177,IF(AB1177="","",CONCATENATE(".",AB1177)))</f>
        <v>AF110392=G2. 3e.GRC.hum(*)</v>
      </c>
      <c r="BG1177" s="170" t="str">
        <f aca="false">CONCATENATE(A1177,"=",F1177,". ",AX1177)</f>
        <v>AF110392=G2. 3e.GRC.hum(*)</v>
      </c>
      <c r="BH1177" s="170" t="str">
        <f aca="false">CONCATENATE(A1177,"=",AX1177)</f>
        <v>AF110392=3e.GRC.hum(*)</v>
      </c>
      <c r="BI1177" s="170" t="str">
        <f aca="false">CONCATENATE(A1177,"=",ComForSubtype,D1177)</f>
        <v>AF110392=3e</v>
      </c>
      <c r="BJ1177" s="170" t="str">
        <f aca="false">CONCATENATE(A1177,"=",E1176)</f>
        <v>AF110392=3feg</v>
      </c>
      <c r="BK1177" s="170" t="str">
        <f aca="false">CONCATENATE(A1177,"=",C1177)</f>
        <v>AF110392=3</v>
      </c>
      <c r="BL1177" s="170" t="str">
        <f aca="false">CONCATENATE(D1177,"=")</f>
        <v>3e=</v>
      </c>
      <c r="BM1177" s="223" t="str">
        <f aca="false">IF(BA1177="XX","",BA1177)</f>
        <v>AF110392</v>
      </c>
      <c r="BN1177" s="224" t="str">
        <f aca="false">CONCATENATE(IF(F1177="","",F1177),IF(G1177="","",CONCATENATE(" / ",G1177)))</f>
        <v>G2</v>
      </c>
      <c r="BO1177" s="225" t="str">
        <f aca="false">AX1177</f>
        <v>3e.GRC.hum(*)</v>
      </c>
      <c r="BP1177" s="226" t="str">
        <f aca="false">IF(V1177="","",V1177)</f>
        <v/>
      </c>
      <c r="BQ1177" s="226" t="str">
        <f aca="false">IF(W1177="","",CONCATENATE(W1177,IF(LEFT(AO1177,1)="s","+","")))</f>
        <v/>
      </c>
      <c r="BR1177" s="226" t="str">
        <f aca="false">IF(X1177="","",CONCATENATE(X1177,IF(LEFT(AQ1177,1)="s","+","")))</f>
        <v/>
      </c>
      <c r="BS1177" s="226" t="str">
        <f aca="false">IF(Y1177="","",CONCATENATE(Y1177,IF(LEFT(AR1177,1)="s","+","")))</f>
        <v/>
      </c>
      <c r="BT1177" s="226" t="str">
        <f aca="false">IF(Z1177="","",CONCATENATE(Z1177,IF(LEFT(AS1177,1)="s","+","")))</f>
        <v/>
      </c>
      <c r="BU1177" s="227" t="str">
        <f aca="false">IF(AA1177="","",CONCATENATE(AA1177,IF(LEFT(AT1177,1)="s","+","")))</f>
        <v>3e</v>
      </c>
      <c r="BV1177" s="212"/>
      <c r="BW1177" s="177" t="s">
        <v>2927</v>
      </c>
      <c r="BX1177" s="170" t="str">
        <f aca="false">IF(BW1177&lt;&gt;"",IF(ISNUMBER(FIND("=",BW1177)),LEFT(BW1177,FIND("=",BW1177)-1),BW1177),BW1177)</f>
        <v>AF110392</v>
      </c>
      <c r="BY1177" s="170" t="str">
        <f aca="false">IF(BW1177&lt;&gt;"",IF(ISNUMBER(FIND("=",BW1177)),RIGHT(BW1177,LEN(BW1177)-FIND("=",BW1177)),""),"")</f>
        <v>3e</v>
      </c>
      <c r="BZ1177" s="170" t="str">
        <f aca="false">IF(BX1177&lt;&gt;"",IF(ISNUMBER(FIND(".",BX1177)),LEFT(BX1177,FIND(".",BX1177)-1),BX1177),BX1177)</f>
        <v>AF110392</v>
      </c>
      <c r="CA1177" s="170" t="str">
        <f aca="false">IF(BX1177&lt;&gt;"",IF(ISNUMBER(FIND(".",BX1177)),RIGHT(BX1177,LEN(BX1177)-FIND(".",BX1177)),""),"")</f>
        <v/>
      </c>
      <c r="CB1177" s="212"/>
      <c r="CC1177" s="170" t="str">
        <f aca="false">A1177</f>
        <v>AF110392</v>
      </c>
      <c r="CD1177" s="178" t="s">
        <v>339</v>
      </c>
      <c r="CE1177" s="178" t="s">
        <v>340</v>
      </c>
      <c r="CF1177" s="178" t="s">
        <v>341</v>
      </c>
      <c r="CG1177" s="212"/>
      <c r="CH1177" s="179"/>
      <c r="CI1177" s="179"/>
      <c r="CJ1177" s="179"/>
      <c r="CK1177" s="212"/>
      <c r="CL1177" s="212"/>
      <c r="CM1177" s="170" t="str">
        <f aca="false">F1177</f>
        <v>G2</v>
      </c>
      <c r="CN1177" s="170" t="str">
        <f aca="false">IF(G1177="","",G1177)</f>
        <v/>
      </c>
      <c r="CO1177" s="170" t="str">
        <f aca="false">CONCATENATE(H1177,":",L1177)</f>
        <v>Greece:</v>
      </c>
      <c r="CP1177" s="170" t="str">
        <f aca="false">CONCATENATE(IF(Q1177="","",CONCATENATE(Q1177,"-")),IF(P1177="","",CONCATENATE(P1177,"-")),IF(O1177="","",O1177))</f>
        <v/>
      </c>
      <c r="CQ1177" s="170" t="str">
        <f aca="false">IF(N1177="","",N1177)</f>
        <v/>
      </c>
      <c r="CR1177" s="170" t="n">
        <f aca="false">C1177</f>
        <v>3</v>
      </c>
      <c r="CS1177" s="229" t="str">
        <f aca="false">D1177</f>
        <v>3e</v>
      </c>
      <c r="CT1177" s="170" t="str">
        <f aca="false">CONCATENATE(CD1177," strain ",CM1177," ",CL1177,", partial cds")</f>
        <v>Hepatitis E virus strain G2 , partial cds</v>
      </c>
    </row>
    <row r="1178" customFormat="false" ht="11.9" hidden="false" customHeight="true" outlineLevel="0" collapsed="false">
      <c r="A1178" s="154" t="s">
        <v>2928</v>
      </c>
      <c r="B1178" s="147" t="n">
        <v>3</v>
      </c>
      <c r="C1178" s="243" t="n">
        <v>3</v>
      </c>
      <c r="D1178" s="149" t="s">
        <v>1273</v>
      </c>
      <c r="E1178" s="150" t="s">
        <v>2725</v>
      </c>
      <c r="F1178" s="154" t="s">
        <v>2929</v>
      </c>
      <c r="G1178" s="212"/>
      <c r="H1178" s="146" t="s">
        <v>537</v>
      </c>
      <c r="I1178" s="153" t="s">
        <v>538</v>
      </c>
      <c r="J1178" s="146" t="s">
        <v>395</v>
      </c>
      <c r="K1178" s="212"/>
      <c r="L1178" s="212"/>
      <c r="M1178" s="157" t="s">
        <v>348</v>
      </c>
      <c r="N1178" s="216"/>
      <c r="O1178" s="232" t="n">
        <v>2005</v>
      </c>
      <c r="P1178" s="212"/>
      <c r="Q1178" s="212"/>
      <c r="R1178" s="212"/>
      <c r="S1178" s="232" t="n">
        <v>148</v>
      </c>
      <c r="T1178" s="214"/>
      <c r="U1178" s="215"/>
      <c r="V1178" s="209"/>
      <c r="W1178" s="217"/>
      <c r="AA1178" s="250" t="s">
        <v>1273</v>
      </c>
      <c r="AB1178" s="217"/>
      <c r="AC1178" s="217"/>
      <c r="AG1178" s="166" t="s">
        <v>511</v>
      </c>
      <c r="AH1178" s="164" t="n">
        <v>6567</v>
      </c>
      <c r="AI1178" s="164" t="n">
        <v>6714</v>
      </c>
      <c r="AJ1178" s="219" t="n">
        <f aca="false">SeqEnd-SeqBeg+1</f>
        <v>148</v>
      </c>
      <c r="AK1178" s="220" t="n">
        <f aca="false">AND( SeqBeg&lt;=Beg  , End &lt;=SeqEnd )</f>
        <v>0</v>
      </c>
      <c r="AL1178" s="212"/>
      <c r="AM1178" s="212"/>
      <c r="AN1178" s="221"/>
      <c r="AT1178" s="147" t="s">
        <v>103</v>
      </c>
      <c r="AU1178" s="146"/>
      <c r="AV1178" s="212"/>
      <c r="AW1178" s="222" t="str">
        <f aca="false">HYPERLINK(CONCATENATE("http://www.ncbi.nlm.nih.gov/nuccore/",BM1178),BM1178)</f>
        <v>AB385845</v>
      </c>
      <c r="AX1178" s="219" t="str">
        <f aca="false">CONCATENATE(D1178,IF(I1178="","",CONCATENATE(".",I1178)),IF(K1178="","",CONCATENATE(".",K1178)),IF(M1178="","",CONCATENATE(".",M1178)),IF(R1178="","",CONCATENATE(".",R1178)),IF(U1178="","","(*)"))</f>
        <v>3e.NLD.hum</v>
      </c>
      <c r="AY1178" s="170" t="str">
        <f aca="false">CONCATENATE(BM1178,".",BN1178)</f>
        <v>AB385845.HEV/HU/NL/2005-6223</v>
      </c>
      <c r="AZ1178" s="171" t="str">
        <f aca="false">IF(AV1178="",IF(ISNUMBER(FIND(".",A1178)),LEFT(A1178,FIND(".",A1178)-1),A1178),AV1178)</f>
        <v>AB385845</v>
      </c>
      <c r="BA1178" s="171" t="str">
        <f aca="false">IF(ISNUMBER(FIND("-",AZ1178)),LEFT(AZ1178,FIND("-",AZ1178)-1),AZ1178)</f>
        <v>AB385845</v>
      </c>
      <c r="BB1178" s="170" t="str">
        <f aca="false"> MEGAname &amp; "="</f>
        <v>AB385845=</v>
      </c>
      <c r="BC1178" s="170" t="str">
        <f aca="false">Clear &amp; IF(span ,"Span","out")</f>
        <v>AB385845=out</v>
      </c>
      <c r="BD1178" s="170" t="str">
        <f aca="false">Clear &amp; IF(span, IF(B1178=".","Selected",B1178),"out")</f>
        <v>AB385845=out</v>
      </c>
      <c r="BE1178" s="170" t="str">
        <f aca="false">Clear &amp; Strain</f>
        <v>AB385845=HEV/HU/NL/2005-6223</v>
      </c>
      <c r="BF1178" s="170" t="str">
        <f aca="false">CONCATENATE(A1178,"=",F1178,". ",AX1178,IF(AB1178="","",CONCATENATE(".",AB1178)))</f>
        <v>AB385845=HEV/HU/NL/2005-6223. 3e.NLD.hum</v>
      </c>
      <c r="BG1178" s="170" t="str">
        <f aca="false">CONCATENATE(A1178,"=",F1178,". ",AX1178)</f>
        <v>AB385845=HEV/HU/NL/2005-6223. 3e.NLD.hum</v>
      </c>
      <c r="BH1178" s="170" t="str">
        <f aca="false">CONCATENATE(A1178,"=",AX1178)</f>
        <v>AB385845=3e.NLD.hum</v>
      </c>
      <c r="BI1178" s="170" t="str">
        <f aca="false">CONCATENATE(A1178,"=",ComForSubtype,D1178)</f>
        <v>AB385845=3e</v>
      </c>
      <c r="BJ1178" s="170" t="str">
        <f aca="false">CONCATENATE(A1178,"=",E1178)</f>
        <v>AB385845=3feg</v>
      </c>
      <c r="BK1178" s="170" t="str">
        <f aca="false">CONCATENATE(A1178,"=",C1178)</f>
        <v>AB385845=3</v>
      </c>
      <c r="BL1178" s="170" t="str">
        <f aca="false">CONCATENATE(D1178,"=")</f>
        <v>3e=</v>
      </c>
      <c r="BM1178" s="223" t="str">
        <f aca="false">IF(BA1178="XX","",BA1178)</f>
        <v>AB385845</v>
      </c>
      <c r="BN1178" s="224" t="str">
        <f aca="false">CONCATENATE(IF(F1178="","",F1178),IF(G1178="","",CONCATENATE(" / ",G1178)))</f>
        <v>HEV/HU/NL/2005-6223</v>
      </c>
      <c r="BO1178" s="225" t="str">
        <f aca="false">AX1178</f>
        <v>3e.NLD.hum</v>
      </c>
      <c r="BP1178" s="226" t="str">
        <f aca="false">IF(V1178="","",V1178)</f>
        <v/>
      </c>
      <c r="BQ1178" s="226" t="str">
        <f aca="false">IF(W1178="","",CONCATENATE(W1178,IF(LEFT(AO1178,1)="s","+","")))</f>
        <v/>
      </c>
      <c r="BR1178" s="226" t="str">
        <f aca="false">IF(X1178="","",CONCATENATE(X1178,IF(LEFT(AQ1178,1)="s","+","")))</f>
        <v/>
      </c>
      <c r="BS1178" s="226" t="str">
        <f aca="false">IF(Y1178="","",CONCATENATE(Y1178,IF(LEFT(AR1178,1)="s","+","")))</f>
        <v/>
      </c>
      <c r="BT1178" s="226" t="str">
        <f aca="false">IF(Z1178="","",CONCATENATE(Z1178,IF(LEFT(AS1178,1)="s","+","")))</f>
        <v/>
      </c>
      <c r="BU1178" s="227" t="str">
        <f aca="false">IF(AA1178="","",CONCATENATE(AA1178,IF(LEFT(AT1178,1)="s","+","")))</f>
        <v>3e</v>
      </c>
      <c r="BV1178" s="212"/>
      <c r="BW1178" s="177" t="s">
        <v>2930</v>
      </c>
      <c r="BX1178" s="170" t="str">
        <f aca="false">IF(BW1178&lt;&gt;"",IF(ISNUMBER(FIND("=",BW1178)),LEFT(BW1178,FIND("=",BW1178)-1),BW1178),BW1178)</f>
        <v>AB385845</v>
      </c>
      <c r="BY1178" s="170" t="str">
        <f aca="false">IF(BW1178&lt;&gt;"",IF(ISNUMBER(FIND("=",BW1178)),RIGHT(BW1178,LEN(BW1178)-FIND("=",BW1178)),""),"")</f>
        <v>3e</v>
      </c>
      <c r="BZ1178" s="170" t="str">
        <f aca="false">IF(BX1178&lt;&gt;"",IF(ISNUMBER(FIND(".",BX1178)),LEFT(BX1178,FIND(".",BX1178)-1),BX1178),BX1178)</f>
        <v>AB385845</v>
      </c>
      <c r="CA1178" s="170" t="str">
        <f aca="false">IF(BX1178&lt;&gt;"",IF(ISNUMBER(FIND(".",BX1178)),RIGHT(BX1178,LEN(BX1178)-FIND(".",BX1178)),""),"")</f>
        <v/>
      </c>
      <c r="CB1178" s="212"/>
      <c r="CC1178" s="170" t="str">
        <f aca="false">A1178</f>
        <v>AB385845</v>
      </c>
      <c r="CD1178" s="178" t="s">
        <v>339</v>
      </c>
      <c r="CE1178" s="178" t="s">
        <v>340</v>
      </c>
      <c r="CF1178" s="178" t="s">
        <v>341</v>
      </c>
      <c r="CG1178" s="212"/>
      <c r="CH1178" s="179"/>
      <c r="CI1178" s="179"/>
      <c r="CJ1178" s="179"/>
      <c r="CK1178" s="212"/>
      <c r="CL1178" s="212"/>
      <c r="CM1178" s="170" t="str">
        <f aca="false">F1178</f>
        <v>HEV/HU/NL/2005-6223</v>
      </c>
      <c r="CN1178" s="170" t="str">
        <f aca="false">IF(G1178="","",G1178)</f>
        <v/>
      </c>
      <c r="CO1178" s="170" t="str">
        <f aca="false">CONCATENATE(H1178,":",L1178)</f>
        <v>Netherlands:</v>
      </c>
      <c r="CP1178" s="170" t="str">
        <f aca="false">CONCATENATE(IF(Q1178="","",CONCATENATE(Q1178,"-")),IF(P1178="","",CONCATENATE(P1178,"-")),IF(O1177="","",O1177))</f>
        <v/>
      </c>
      <c r="CQ1178" s="170" t="str">
        <f aca="false">IF(N1178="","",N1178)</f>
        <v/>
      </c>
      <c r="CR1178" s="170" t="n">
        <f aca="false">C1178</f>
        <v>3</v>
      </c>
      <c r="CS1178" s="229" t="str">
        <f aca="false">D1178</f>
        <v>3e</v>
      </c>
      <c r="CT1178" s="170" t="str">
        <f aca="false">CONCATENATE(CD1178," strain ",CM1178," ",CL1178,", partial cds")</f>
        <v>Hepatitis E virus strain HEV/HU/NL/2005-6223 , partial cds</v>
      </c>
    </row>
    <row r="1179" customFormat="false" ht="11.9" hidden="false" customHeight="true" outlineLevel="0" collapsed="false">
      <c r="A1179" s="154" t="s">
        <v>2931</v>
      </c>
      <c r="B1179" s="147" t="n">
        <v>3</v>
      </c>
      <c r="C1179" s="243" t="n">
        <v>3</v>
      </c>
      <c r="D1179" s="149" t="s">
        <v>1273</v>
      </c>
      <c r="E1179" s="150" t="s">
        <v>2725</v>
      </c>
      <c r="F1179" s="154" t="s">
        <v>2932</v>
      </c>
      <c r="G1179" s="212"/>
      <c r="H1179" s="146" t="s">
        <v>537</v>
      </c>
      <c r="I1179" s="153" t="s">
        <v>538</v>
      </c>
      <c r="J1179" s="146" t="s">
        <v>395</v>
      </c>
      <c r="K1179" s="212"/>
      <c r="L1179" s="212"/>
      <c r="M1179" s="157" t="s">
        <v>348</v>
      </c>
      <c r="N1179" s="216"/>
      <c r="O1179" s="232" t="n">
        <v>2006</v>
      </c>
      <c r="P1179" s="212"/>
      <c r="Q1179" s="212"/>
      <c r="R1179" s="212"/>
      <c r="S1179" s="232" t="n">
        <v>148</v>
      </c>
      <c r="T1179" s="214"/>
      <c r="U1179" s="215"/>
      <c r="V1179" s="209"/>
      <c r="W1179" s="217"/>
      <c r="AA1179" s="250" t="s">
        <v>1273</v>
      </c>
      <c r="AB1179" s="217"/>
      <c r="AC1179" s="217"/>
      <c r="AG1179" s="166" t="s">
        <v>511</v>
      </c>
      <c r="AH1179" s="164" t="n">
        <v>6567</v>
      </c>
      <c r="AI1179" s="164" t="n">
        <v>6714</v>
      </c>
      <c r="AJ1179" s="219" t="n">
        <f aca="false">SeqEnd-SeqBeg+1</f>
        <v>148</v>
      </c>
      <c r="AK1179" s="220" t="n">
        <f aca="false">AND( SeqBeg&lt;=Beg  , End &lt;=SeqEnd )</f>
        <v>0</v>
      </c>
      <c r="AL1179" s="212"/>
      <c r="AM1179" s="212"/>
      <c r="AN1179" s="221"/>
      <c r="AT1179" s="147" t="s">
        <v>103</v>
      </c>
      <c r="AU1179" s="146"/>
      <c r="AV1179" s="212"/>
      <c r="AW1179" s="222" t="str">
        <f aca="false">HYPERLINK(CONCATENATE("http://www.ncbi.nlm.nih.gov/nuccore/",BM1179),BM1179)</f>
        <v>AB385850</v>
      </c>
      <c r="AX1179" s="219" t="str">
        <f aca="false">CONCATENATE(D1179,IF(I1179="","",CONCATENATE(".",I1179)),IF(K1179="","",CONCATENATE(".",K1179)),IF(M1179="","",CONCATENATE(".",M1179)),IF(R1179="","",CONCATENATE(".",R1179)),IF(U1179="","","(*)"))</f>
        <v>3e.NLD.hum</v>
      </c>
      <c r="AY1179" s="170" t="str">
        <f aca="false">CONCATENATE(BM1179,".",BN1179)</f>
        <v>AB385850.HEV/HU/NL/2006-0297</v>
      </c>
      <c r="AZ1179" s="171" t="str">
        <f aca="false">IF(AV1179="",IF(ISNUMBER(FIND(".",A1179)),LEFT(A1179,FIND(".",A1179)-1),A1179),AV1179)</f>
        <v>AB385850</v>
      </c>
      <c r="BA1179" s="171" t="str">
        <f aca="false">IF(ISNUMBER(FIND("-",AZ1179)),LEFT(AZ1179,FIND("-",AZ1179)-1),AZ1179)</f>
        <v>AB385850</v>
      </c>
      <c r="BB1179" s="170" t="str">
        <f aca="false"> MEGAname &amp; "="</f>
        <v>AB385850=</v>
      </c>
      <c r="BC1179" s="170" t="str">
        <f aca="false">Clear &amp; IF(span ,"Span","out")</f>
        <v>AB385850=out</v>
      </c>
      <c r="BD1179" s="170" t="str">
        <f aca="false">Clear &amp; IF(span, IF(B1179=".","Selected",B1179),"out")</f>
        <v>AB385850=out</v>
      </c>
      <c r="BE1179" s="170" t="str">
        <f aca="false">Clear &amp; Strain</f>
        <v>AB385850=HEV/HU/NL/2006-0297</v>
      </c>
      <c r="BF1179" s="170" t="str">
        <f aca="false">CONCATENATE(A1179,"=",F1179,". ",AX1179,IF(AB1179="","",CONCATENATE(".",AB1179)))</f>
        <v>AB385850=HEV/HU/NL/2006-0297. 3e.NLD.hum</v>
      </c>
      <c r="BG1179" s="170" t="str">
        <f aca="false">CONCATENATE(A1179,"=",F1179,". ",AX1179)</f>
        <v>AB385850=HEV/HU/NL/2006-0297. 3e.NLD.hum</v>
      </c>
      <c r="BH1179" s="170" t="str">
        <f aca="false">CONCATENATE(A1179,"=",AX1179)</f>
        <v>AB385850=3e.NLD.hum</v>
      </c>
      <c r="BI1179" s="170" t="str">
        <f aca="false">CONCATENATE(A1179,"=",ComForSubtype,D1179)</f>
        <v>AB385850=3e</v>
      </c>
      <c r="BJ1179" s="170" t="str">
        <f aca="false">CONCATENATE(A1179,"=",E1179)</f>
        <v>AB385850=3feg</v>
      </c>
      <c r="BK1179" s="170" t="str">
        <f aca="false">CONCATENATE(A1179,"=",C1179)</f>
        <v>AB385850=3</v>
      </c>
      <c r="BL1179" s="170" t="str">
        <f aca="false">CONCATENATE(D1179,"=")</f>
        <v>3e=</v>
      </c>
      <c r="BM1179" s="223" t="str">
        <f aca="false">IF(BA1179="XX","",BA1179)</f>
        <v>AB385850</v>
      </c>
      <c r="BN1179" s="224" t="str">
        <f aca="false">CONCATENATE(IF(F1179="","",F1179),IF(G1179="","",CONCATENATE(" / ",G1179)))</f>
        <v>HEV/HU/NL/2006-0297</v>
      </c>
      <c r="BO1179" s="225" t="str">
        <f aca="false">AX1179</f>
        <v>3e.NLD.hum</v>
      </c>
      <c r="BP1179" s="226" t="str">
        <f aca="false">IF(V1179="","",V1179)</f>
        <v/>
      </c>
      <c r="BQ1179" s="226" t="str">
        <f aca="false">IF(W1179="","",CONCATENATE(W1179,IF(LEFT(AO1179,1)="s","+","")))</f>
        <v/>
      </c>
      <c r="BR1179" s="226" t="str">
        <f aca="false">IF(X1179="","",CONCATENATE(X1179,IF(LEFT(AQ1179,1)="s","+","")))</f>
        <v/>
      </c>
      <c r="BS1179" s="226" t="str">
        <f aca="false">IF(Y1179="","",CONCATENATE(Y1179,IF(LEFT(AR1179,1)="s","+","")))</f>
        <v/>
      </c>
      <c r="BT1179" s="226" t="str">
        <f aca="false">IF(Z1179="","",CONCATENATE(Z1179,IF(LEFT(AS1179,1)="s","+","")))</f>
        <v/>
      </c>
      <c r="BU1179" s="227" t="str">
        <f aca="false">IF(AA1179="","",CONCATENATE(AA1179,IF(LEFT(AT1179,1)="s","+","")))</f>
        <v>3e</v>
      </c>
      <c r="BV1179" s="212"/>
      <c r="BW1179" s="177" t="s">
        <v>2933</v>
      </c>
      <c r="BX1179" s="170" t="str">
        <f aca="false">IF(BW1179&lt;&gt;"",IF(ISNUMBER(FIND("=",BW1179)),LEFT(BW1179,FIND("=",BW1179)-1),BW1179),BW1179)</f>
        <v>AB385850</v>
      </c>
      <c r="BY1179" s="170" t="str">
        <f aca="false">IF(BW1179&lt;&gt;"",IF(ISNUMBER(FIND("=",BW1179)),RIGHT(BW1179,LEN(BW1179)-FIND("=",BW1179)),""),"")</f>
        <v>3e</v>
      </c>
      <c r="BZ1179" s="170" t="str">
        <f aca="false">IF(BX1179&lt;&gt;"",IF(ISNUMBER(FIND(".",BX1179)),LEFT(BX1179,FIND(".",BX1179)-1),BX1179),BX1179)</f>
        <v>AB385850</v>
      </c>
      <c r="CA1179" s="170" t="str">
        <f aca="false">IF(BX1179&lt;&gt;"",IF(ISNUMBER(FIND(".",BX1179)),RIGHT(BX1179,LEN(BX1179)-FIND(".",BX1179)),""),"")</f>
        <v/>
      </c>
      <c r="CB1179" s="212"/>
      <c r="CC1179" s="170" t="str">
        <f aca="false">A1179</f>
        <v>AB385850</v>
      </c>
      <c r="CD1179" s="178" t="s">
        <v>339</v>
      </c>
      <c r="CE1179" s="178" t="s">
        <v>340</v>
      </c>
      <c r="CF1179" s="178" t="s">
        <v>341</v>
      </c>
      <c r="CG1179" s="212"/>
      <c r="CH1179" s="179"/>
      <c r="CI1179" s="179"/>
      <c r="CJ1179" s="179"/>
      <c r="CK1179" s="212"/>
      <c r="CL1179" s="212"/>
      <c r="CM1179" s="170" t="str">
        <f aca="false">F1179</f>
        <v>HEV/HU/NL/2006-0297</v>
      </c>
      <c r="CN1179" s="170" t="str">
        <f aca="false">IF(G1179="","",G1179)</f>
        <v/>
      </c>
      <c r="CO1179" s="170" t="str">
        <f aca="false">CONCATENATE(H1179,":",L1179)</f>
        <v>Netherlands:</v>
      </c>
      <c r="CP1179" s="170" t="str">
        <f aca="false">CONCATENATE(IF(Q1179="","",CONCATENATE(Q1179,"-")),IF(P1179="","",CONCATENATE(P1179,"-")),IF(O1179="","",O1179))</f>
        <v>2006</v>
      </c>
      <c r="CQ1179" s="170" t="str">
        <f aca="false">IF(N1179="","",N1179)</f>
        <v/>
      </c>
      <c r="CR1179" s="170" t="n">
        <f aca="false">C1179</f>
        <v>3</v>
      </c>
      <c r="CS1179" s="229" t="str">
        <f aca="false">D1179</f>
        <v>3e</v>
      </c>
      <c r="CT1179" s="170" t="str">
        <f aca="false">CONCATENATE(CD1179," strain ",CM1179," ",CL1179,", partial cds")</f>
        <v>Hepatitis E virus strain HEV/HU/NL/2006-0297 , partial cds</v>
      </c>
    </row>
    <row r="1180" customFormat="false" ht="11.9" hidden="false" customHeight="true" outlineLevel="0" collapsed="false">
      <c r="A1180" s="154" t="s">
        <v>2934</v>
      </c>
      <c r="B1180" s="147" t="n">
        <v>3</v>
      </c>
      <c r="C1180" s="243" t="n">
        <v>3</v>
      </c>
      <c r="D1180" s="149" t="s">
        <v>1273</v>
      </c>
      <c r="E1180" s="150" t="s">
        <v>2725</v>
      </c>
      <c r="F1180" s="154" t="s">
        <v>2868</v>
      </c>
      <c r="G1180" s="212"/>
      <c r="H1180" s="146" t="s">
        <v>537</v>
      </c>
      <c r="I1180" s="153" t="s">
        <v>538</v>
      </c>
      <c r="J1180" s="146" t="s">
        <v>395</v>
      </c>
      <c r="K1180" s="212"/>
      <c r="L1180" s="212"/>
      <c r="M1180" s="157" t="s">
        <v>367</v>
      </c>
      <c r="N1180" s="216"/>
      <c r="O1180" s="160"/>
      <c r="P1180" s="212"/>
      <c r="Q1180" s="212"/>
      <c r="R1180" s="212"/>
      <c r="S1180" s="212"/>
      <c r="T1180" s="214"/>
      <c r="U1180" s="215"/>
      <c r="V1180" s="209"/>
      <c r="W1180" s="217"/>
      <c r="AA1180" s="250" t="s">
        <v>1273</v>
      </c>
      <c r="AB1180" s="217"/>
      <c r="AC1180" s="217"/>
      <c r="AG1180" s="166" t="s">
        <v>511</v>
      </c>
      <c r="AH1180" s="164" t="n">
        <v>6567</v>
      </c>
      <c r="AI1180" s="164" t="n">
        <v>6714</v>
      </c>
      <c r="AJ1180" s="219" t="n">
        <f aca="false">SeqEnd-SeqBeg+1</f>
        <v>148</v>
      </c>
      <c r="AK1180" s="220" t="n">
        <f aca="false">AND( SeqBeg&lt;=Beg  , End &lt;=SeqEnd )</f>
        <v>0</v>
      </c>
      <c r="AL1180" s="212"/>
      <c r="AM1180" s="212"/>
      <c r="AN1180" s="221"/>
      <c r="AT1180" s="147" t="s">
        <v>103</v>
      </c>
      <c r="AU1180" s="146"/>
      <c r="AV1180" s="212"/>
      <c r="AW1180" s="222" t="str">
        <f aca="false">HYPERLINK(CONCATENATE("http://www.ncbi.nlm.nih.gov/nuccore/",BM1180),BM1180)</f>
        <v>EU526625</v>
      </c>
      <c r="AX1180" s="219" t="str">
        <f aca="false">CONCATENATE(D1180,IF(I1180="","",CONCATENATE(".",I1180)),IF(K1180="","",CONCATENATE(".",K1180)),IF(M1180="","",CONCATENATE(".",M1180)),IF(R1180="","",CONCATENATE(".",R1180)),IF(U1180="","","(*)"))</f>
        <v>3e.NLD.pig</v>
      </c>
      <c r="AY1180" s="170" t="str">
        <f aca="false">CONCATENATE(BM1180,".",BN1180)</f>
        <v>EU526625.HEV/SW/NL/2005-1013</v>
      </c>
      <c r="AZ1180" s="171" t="str">
        <f aca="false">IF(AV1180="",IF(ISNUMBER(FIND(".",A1180)),LEFT(A1180,FIND(".",A1180)-1),A1180),AV1180)</f>
        <v>EU526625</v>
      </c>
      <c r="BA1180" s="171" t="str">
        <f aca="false">IF(ISNUMBER(FIND("-",AZ1180)),LEFT(AZ1180,FIND("-",AZ1180)-1),AZ1180)</f>
        <v>EU526625</v>
      </c>
      <c r="BB1180" s="170" t="str">
        <f aca="false"> MEGAname &amp; "="</f>
        <v>EU526625=</v>
      </c>
      <c r="BC1180" s="170" t="str">
        <f aca="false">Clear &amp; IF(span ,"Span","out")</f>
        <v>EU526625=out</v>
      </c>
      <c r="BD1180" s="170" t="str">
        <f aca="false">Clear &amp; IF(span, IF(B1180=".","Selected",B1180),"out")</f>
        <v>EU526625=out</v>
      </c>
      <c r="BE1180" s="170" t="str">
        <f aca="false">Clear &amp; Strain</f>
        <v>EU526625=HEV/SW/NL/2005-1013</v>
      </c>
      <c r="BF1180" s="170" t="str">
        <f aca="false">CONCATENATE(A1180,"=",F1180,". ",AX1180,IF(AB1180="","",CONCATENATE(".",AB1180)))</f>
        <v>EU526625=HEV/SW/NL/2005-1013. 3e.NLD.pig</v>
      </c>
      <c r="BG1180" s="170" t="str">
        <f aca="false">CONCATENATE(A1180,"=",F1180,". ",AX1180)</f>
        <v>EU526625=HEV/SW/NL/2005-1013. 3e.NLD.pig</v>
      </c>
      <c r="BH1180" s="170" t="str">
        <f aca="false">CONCATENATE(A1180,"=",AX1180)</f>
        <v>EU526625=3e.NLD.pig</v>
      </c>
      <c r="BI1180" s="170" t="str">
        <f aca="false">CONCATENATE(A1180,"=",ComForSubtype,D1180)</f>
        <v>EU526625=3e</v>
      </c>
      <c r="BJ1180" s="170" t="str">
        <f aca="false">CONCATENATE(A1180,"=",E1180)</f>
        <v>EU526625=3feg</v>
      </c>
      <c r="BK1180" s="170" t="str">
        <f aca="false">CONCATENATE(A1180,"=",C1180)</f>
        <v>EU526625=3</v>
      </c>
      <c r="BL1180" s="170" t="str">
        <f aca="false">CONCATENATE(D1180,"=")</f>
        <v>3e=</v>
      </c>
      <c r="BM1180" s="223" t="str">
        <f aca="false">IF(BA1180="XX","",BA1180)</f>
        <v>EU526625</v>
      </c>
      <c r="BN1180" s="224" t="str">
        <f aca="false">CONCATENATE(IF(F1180="","",F1180),IF(G1180="","",CONCATENATE(" / ",G1180)))</f>
        <v>HEV/SW/NL/2005-1013</v>
      </c>
      <c r="BO1180" s="225" t="str">
        <f aca="false">AX1180</f>
        <v>3e.NLD.pig</v>
      </c>
      <c r="BP1180" s="226" t="str">
        <f aca="false">IF(V1180="","",V1180)</f>
        <v/>
      </c>
      <c r="BQ1180" s="226" t="str">
        <f aca="false">IF(W1180="","",CONCATENATE(W1180,IF(LEFT(AO1180,1)="s","+","")))</f>
        <v/>
      </c>
      <c r="BR1180" s="226" t="str">
        <f aca="false">IF(X1180="","",CONCATENATE(X1180,IF(LEFT(AQ1180,1)="s","+","")))</f>
        <v/>
      </c>
      <c r="BS1180" s="226" t="str">
        <f aca="false">IF(Y1180="","",CONCATENATE(Y1180,IF(LEFT(AR1180,1)="s","+","")))</f>
        <v/>
      </c>
      <c r="BT1180" s="226" t="str">
        <f aca="false">IF(Z1180="","",CONCATENATE(Z1180,IF(LEFT(AS1180,1)="s","+","")))</f>
        <v/>
      </c>
      <c r="BU1180" s="227" t="str">
        <f aca="false">IF(AA1180="","",CONCATENATE(AA1180,IF(LEFT(AT1180,1)="s","+","")))</f>
        <v>3e</v>
      </c>
      <c r="BV1180" s="212"/>
      <c r="BW1180" s="177" t="s">
        <v>2935</v>
      </c>
      <c r="BX1180" s="170" t="str">
        <f aca="false">IF(BW1180&lt;&gt;"",IF(ISNUMBER(FIND("=",BW1180)),LEFT(BW1180,FIND("=",BW1180)-1),BW1180),BW1180)</f>
        <v>EU526625</v>
      </c>
      <c r="BY1180" s="170" t="str">
        <f aca="false">IF(BW1180&lt;&gt;"",IF(ISNUMBER(FIND("=",BW1180)),RIGHT(BW1180,LEN(BW1180)-FIND("=",BW1180)),""),"")</f>
        <v>3e</v>
      </c>
      <c r="BZ1180" s="170" t="str">
        <f aca="false">IF(BX1180&lt;&gt;"",IF(ISNUMBER(FIND(".",BX1180)),LEFT(BX1180,FIND(".",BX1180)-1),BX1180),BX1180)</f>
        <v>EU526625</v>
      </c>
      <c r="CA1180" s="170" t="str">
        <f aca="false">IF(BX1180&lt;&gt;"",IF(ISNUMBER(FIND(".",BX1180)),RIGHT(BX1180,LEN(BX1180)-FIND(".",BX1180)),""),"")</f>
        <v/>
      </c>
      <c r="CB1180" s="212"/>
      <c r="CC1180" s="170" t="str">
        <f aca="false">A1180</f>
        <v>EU526625</v>
      </c>
      <c r="CD1180" s="178" t="s">
        <v>339</v>
      </c>
      <c r="CE1180" s="178" t="s">
        <v>340</v>
      </c>
      <c r="CF1180" s="178" t="s">
        <v>341</v>
      </c>
      <c r="CG1180" s="212"/>
      <c r="CH1180" s="179"/>
      <c r="CI1180" s="179"/>
      <c r="CJ1180" s="179"/>
      <c r="CK1180" s="212"/>
      <c r="CL1180" s="212"/>
      <c r="CM1180" s="170" t="str">
        <f aca="false">F1180</f>
        <v>HEV/SW/NL/2005-1013</v>
      </c>
      <c r="CN1180" s="170" t="str">
        <f aca="false">IF(G1180="","",G1180)</f>
        <v/>
      </c>
      <c r="CO1180" s="170" t="str">
        <f aca="false">CONCATENATE(H1180,":",L1180)</f>
        <v>Netherlands:</v>
      </c>
      <c r="CP1180" s="170" t="str">
        <f aca="false">CONCATENATE(IF(Q1180="","",CONCATENATE(Q1180,"-")),IF(P1180="","",CONCATENATE(P1180,"-")),IF(O1180="","",O1180))</f>
        <v/>
      </c>
      <c r="CQ1180" s="170" t="str">
        <f aca="false">IF(N1180="","",N1180)</f>
        <v/>
      </c>
      <c r="CR1180" s="170" t="n">
        <f aca="false">C1180</f>
        <v>3</v>
      </c>
      <c r="CS1180" s="229" t="str">
        <f aca="false">D1180</f>
        <v>3e</v>
      </c>
      <c r="CT1180" s="170" t="str">
        <f aca="false">CONCATENATE(CD1180," strain ",CM1180," ",CL1180,", partial cds")</f>
        <v>Hepatitis E virus strain HEV/SW/NL/2005-1013 , partial cds</v>
      </c>
    </row>
    <row r="1181" customFormat="false" ht="11.9" hidden="false" customHeight="true" outlineLevel="0" collapsed="false">
      <c r="A1181" s="154" t="s">
        <v>2936</v>
      </c>
      <c r="B1181" s="147" t="n">
        <v>3</v>
      </c>
      <c r="C1181" s="243" t="n">
        <v>3</v>
      </c>
      <c r="D1181" s="149" t="s">
        <v>1273</v>
      </c>
      <c r="E1181" s="150" t="s">
        <v>2725</v>
      </c>
      <c r="F1181" s="154" t="s">
        <v>2937</v>
      </c>
      <c r="G1181" s="212"/>
      <c r="H1181" s="146" t="s">
        <v>537</v>
      </c>
      <c r="I1181" s="153" t="s">
        <v>538</v>
      </c>
      <c r="J1181" s="146" t="s">
        <v>395</v>
      </c>
      <c r="K1181" s="212"/>
      <c r="L1181" s="212"/>
      <c r="M1181" s="157" t="s">
        <v>2938</v>
      </c>
      <c r="N1181" s="216"/>
      <c r="O1181" s="160"/>
      <c r="P1181" s="212"/>
      <c r="Q1181" s="212"/>
      <c r="R1181" s="212"/>
      <c r="S1181" s="212"/>
      <c r="T1181" s="214"/>
      <c r="U1181" s="215"/>
      <c r="V1181" s="209"/>
      <c r="X1181" s="147"/>
      <c r="Y1181" s="147"/>
      <c r="AA1181" s="250" t="s">
        <v>1273</v>
      </c>
      <c r="AB1181" s="217"/>
      <c r="AC1181" s="217"/>
      <c r="AG1181" s="166" t="s">
        <v>511</v>
      </c>
      <c r="AH1181" s="164" t="n">
        <v>6567</v>
      </c>
      <c r="AI1181" s="164" t="n">
        <v>6714</v>
      </c>
      <c r="AJ1181" s="219" t="n">
        <f aca="false">SeqEnd-SeqBeg+1</f>
        <v>148</v>
      </c>
      <c r="AK1181" s="220" t="n">
        <f aca="false">AND( SeqBeg&lt;=Beg  , End &lt;=SeqEnd )</f>
        <v>0</v>
      </c>
      <c r="AL1181" s="212"/>
      <c r="AM1181" s="212"/>
      <c r="AN1181" s="221"/>
      <c r="AT1181" s="147" t="s">
        <v>103</v>
      </c>
      <c r="AU1181" s="146"/>
      <c r="AV1181" s="212"/>
      <c r="AW1181" s="222" t="str">
        <f aca="false">HYPERLINK(CONCATENATE("http://www.ncbi.nlm.nih.gov/nuccore/",BM1181),BM1181)</f>
        <v>EU526626</v>
      </c>
      <c r="AX1181" s="219" t="str">
        <f aca="false">CONCATENATE(D1181,IF(I1181="","",CONCATENATE(".",I1181)),IF(K1181="","",CONCATENATE(".",K1181)),IF(M1181="","",CONCATENATE(".",M1181)),IF(R1181="","",CONCATENATE(".",R1181)),IF(U1181="","","(*)"))</f>
        <v>3e.NLD.water</v>
      </c>
      <c r="AY1181" s="170" t="str">
        <f aca="false">CONCATENATE(BM1181,".",BN1181)</f>
        <v>EU526626.HEV/WATER/NL/2005-033</v>
      </c>
      <c r="AZ1181" s="171" t="str">
        <f aca="false">IF(AV1181="",IF(ISNUMBER(FIND(".",A1181)),LEFT(A1181,FIND(".",A1181)-1),A1181),AV1181)</f>
        <v>EU526626</v>
      </c>
      <c r="BA1181" s="171" t="str">
        <f aca="false">IF(ISNUMBER(FIND("-",AZ1181)),LEFT(AZ1181,FIND("-",AZ1181)-1),AZ1181)</f>
        <v>EU526626</v>
      </c>
      <c r="BB1181" s="170" t="str">
        <f aca="false"> MEGAname &amp; "="</f>
        <v>EU526626=</v>
      </c>
      <c r="BC1181" s="170" t="str">
        <f aca="false">Clear &amp; IF(span ,"Span","out")</f>
        <v>EU526626=out</v>
      </c>
      <c r="BD1181" s="170" t="str">
        <f aca="false">Clear &amp; IF(span, IF(B1181=".","Selected",B1181),"out")</f>
        <v>EU526626=out</v>
      </c>
      <c r="BE1181" s="170" t="str">
        <f aca="false">Clear &amp; Strain</f>
        <v>EU526626=HEV/WATER/NL/2005-033</v>
      </c>
      <c r="BF1181" s="170" t="str">
        <f aca="false">CONCATENATE(A1181,"=",F1181,". ",AX1181,IF(AB1181="","",CONCATENATE(".",AB1181)))</f>
        <v>EU526626=HEV/WATER/NL/2005-033. 3e.NLD.water</v>
      </c>
      <c r="BG1181" s="170" t="str">
        <f aca="false">CONCATENATE(A1181,"=",F1181,". ",AX1181)</f>
        <v>EU526626=HEV/WATER/NL/2005-033. 3e.NLD.water</v>
      </c>
      <c r="BH1181" s="170" t="str">
        <f aca="false">CONCATENATE(A1181,"=",AX1181)</f>
        <v>EU526626=3e.NLD.water</v>
      </c>
      <c r="BI1181" s="170" t="str">
        <f aca="false">CONCATENATE(A1181,"=",ComForSubtype,D1181)</f>
        <v>EU526626=3e</v>
      </c>
      <c r="BJ1181" s="170" t="str">
        <f aca="false">CONCATENATE(A1181,"=",E1181)</f>
        <v>EU526626=3feg</v>
      </c>
      <c r="BK1181" s="170" t="str">
        <f aca="false">CONCATENATE(A1181,"=",C1181)</f>
        <v>EU526626=3</v>
      </c>
      <c r="BL1181" s="170" t="str">
        <f aca="false">CONCATENATE(D1181,"=")</f>
        <v>3e=</v>
      </c>
      <c r="BM1181" s="223" t="str">
        <f aca="false">IF(BA1181="XX","",BA1181)</f>
        <v>EU526626</v>
      </c>
      <c r="BN1181" s="224" t="str">
        <f aca="false">CONCATENATE(IF(F1181="","",F1181),IF(G1181="","",CONCATENATE(" / ",G1181)))</f>
        <v>HEV/WATER/NL/2005-033</v>
      </c>
      <c r="BO1181" s="225" t="str">
        <f aca="false">AX1181</f>
        <v>3e.NLD.water</v>
      </c>
      <c r="BP1181" s="226" t="str">
        <f aca="false">IF(V1181="","",V1181)</f>
        <v/>
      </c>
      <c r="BQ1181" s="226" t="str">
        <f aca="false">IF(W1181="","",CONCATENATE(W1181,IF(LEFT(AO1181,1)="s","+","")))</f>
        <v/>
      </c>
      <c r="BR1181" s="226" t="str">
        <f aca="false">IF(X1181="","",CONCATENATE(X1181,IF(LEFT(AQ1181,1)="s","+","")))</f>
        <v/>
      </c>
      <c r="BS1181" s="226" t="str">
        <f aca="false">IF(Y1181="","",CONCATENATE(Y1181,IF(LEFT(AR1181,1)="s","+","")))</f>
        <v/>
      </c>
      <c r="BT1181" s="226" t="str">
        <f aca="false">IF(Z1181="","",CONCATENATE(Z1181,IF(LEFT(AS1181,1)="s","+","")))</f>
        <v/>
      </c>
      <c r="BU1181" s="227" t="str">
        <f aca="false">IF(AA1181="","",CONCATENATE(AA1181,IF(LEFT(AT1181,1)="s","+","")))</f>
        <v>3e</v>
      </c>
      <c r="BV1181" s="212"/>
      <c r="BW1181" s="177" t="s">
        <v>2939</v>
      </c>
      <c r="BX1181" s="170" t="str">
        <f aca="false">IF(BW1181&lt;&gt;"",IF(ISNUMBER(FIND("=",BW1181)),LEFT(BW1181,FIND("=",BW1181)-1),BW1181),BW1181)</f>
        <v>EU526626</v>
      </c>
      <c r="BY1181" s="170" t="str">
        <f aca="false">IF(BW1181&lt;&gt;"",IF(ISNUMBER(FIND("=",BW1181)),RIGHT(BW1181,LEN(BW1181)-FIND("=",BW1181)),""),"")</f>
        <v>3e</v>
      </c>
      <c r="BZ1181" s="170" t="str">
        <f aca="false">IF(BX1181&lt;&gt;"",IF(ISNUMBER(FIND(".",BX1181)),LEFT(BX1181,FIND(".",BX1181)-1),BX1181),BX1181)</f>
        <v>EU526626</v>
      </c>
      <c r="CA1181" s="170" t="str">
        <f aca="false">IF(BX1181&lt;&gt;"",IF(ISNUMBER(FIND(".",BX1181)),RIGHT(BX1181,LEN(BX1181)-FIND(".",BX1181)),""),"")</f>
        <v/>
      </c>
      <c r="CB1181" s="212"/>
      <c r="CC1181" s="170" t="str">
        <f aca="false">A1181</f>
        <v>EU526626</v>
      </c>
      <c r="CD1181" s="178" t="s">
        <v>339</v>
      </c>
      <c r="CE1181" s="178" t="s">
        <v>340</v>
      </c>
      <c r="CF1181" s="178" t="s">
        <v>341</v>
      </c>
      <c r="CG1181" s="212"/>
      <c r="CH1181" s="179"/>
      <c r="CI1181" s="179"/>
      <c r="CJ1181" s="179"/>
      <c r="CK1181" s="212"/>
      <c r="CL1181" s="212"/>
      <c r="CM1181" s="170" t="str">
        <f aca="false">F1181</f>
        <v>HEV/WATER/NL/2005-033</v>
      </c>
      <c r="CN1181" s="170" t="str">
        <f aca="false">IF(G1181="","",G1181)</f>
        <v/>
      </c>
      <c r="CO1181" s="170" t="str">
        <f aca="false">CONCATENATE(H1181,":",L1181)</f>
        <v>Netherlands:</v>
      </c>
      <c r="CP1181" s="170" t="str">
        <f aca="false">CONCATENATE(IF(Q1181="","",CONCATENATE(Q1181,"-")),IF(P1181="","",CONCATENATE(P1181,"-")),IF(O1181="","",O1181))</f>
        <v/>
      </c>
      <c r="CQ1181" s="170" t="str">
        <f aca="false">IF(N1181="","",N1181)</f>
        <v/>
      </c>
      <c r="CR1181" s="170" t="n">
        <f aca="false">C1181</f>
        <v>3</v>
      </c>
      <c r="CS1181" s="229" t="str">
        <f aca="false">D1181</f>
        <v>3e</v>
      </c>
      <c r="CT1181" s="170" t="str">
        <f aca="false">CONCATENATE(CD1181," strain ",CM1181," ",CL1181,", partial cds")</f>
        <v>Hepatitis E virus strain HEV/WATER/NL/2005-033 , partial cds</v>
      </c>
    </row>
    <row r="1182" customFormat="false" ht="11.9" hidden="false" customHeight="true" outlineLevel="0" collapsed="false">
      <c r="A1182" s="154" t="s">
        <v>2940</v>
      </c>
      <c r="B1182" s="147" t="n">
        <v>3</v>
      </c>
      <c r="C1182" s="243" t="n">
        <v>3</v>
      </c>
      <c r="D1182" s="149" t="s">
        <v>1273</v>
      </c>
      <c r="E1182" s="150" t="s">
        <v>2725</v>
      </c>
      <c r="F1182" s="154" t="s">
        <v>2941</v>
      </c>
      <c r="G1182" s="212"/>
      <c r="H1182" s="146" t="s">
        <v>2753</v>
      </c>
      <c r="I1182" s="153" t="s">
        <v>2754</v>
      </c>
      <c r="J1182" s="146" t="s">
        <v>395</v>
      </c>
      <c r="K1182" s="212"/>
      <c r="L1182" s="212"/>
      <c r="M1182" s="157" t="s">
        <v>2942</v>
      </c>
      <c r="N1182" s="213"/>
      <c r="O1182" s="160"/>
      <c r="P1182" s="212"/>
      <c r="Q1182" s="212"/>
      <c r="R1182" s="212"/>
      <c r="S1182" s="212"/>
      <c r="T1182" s="214"/>
      <c r="U1182" s="215"/>
      <c r="V1182" s="209"/>
      <c r="W1182" s="217"/>
      <c r="Y1182" s="147"/>
      <c r="AA1182" s="250" t="s">
        <v>1273</v>
      </c>
      <c r="AB1182" s="217"/>
      <c r="AC1182" s="217"/>
      <c r="AG1182" s="166" t="s">
        <v>511</v>
      </c>
      <c r="AH1182" s="164" t="n">
        <v>6567</v>
      </c>
      <c r="AI1182" s="164" t="n">
        <v>6714</v>
      </c>
      <c r="AJ1182" s="219" t="n">
        <f aca="false">SeqEnd-SeqBeg+1</f>
        <v>148</v>
      </c>
      <c r="AK1182" s="220" t="n">
        <f aca="false">AND( SeqBeg&lt;=Beg  , End &lt;=SeqEnd )</f>
        <v>0</v>
      </c>
      <c r="AL1182" s="212"/>
      <c r="AM1182" s="212"/>
      <c r="AN1182" s="221"/>
      <c r="AT1182" s="147" t="s">
        <v>103</v>
      </c>
      <c r="AU1182" s="146"/>
      <c r="AV1182" s="212"/>
      <c r="AW1182" s="222" t="str">
        <f aca="false">HYPERLINK(CONCATENATE("http://www.ncbi.nlm.nih.gov/nuccore/",BM1182),BM1182)</f>
        <v>EU057982</v>
      </c>
      <c r="AX1182" s="219" t="str">
        <f aca="false">CONCATENATE(D1182,IF(I1182="","",CONCATENATE(".",I1182)),IF(K1182="","",CONCATENATE(".",K1182)),IF(M1182="","",CONCATENATE(".",M1182)),IF(R1182="","",CONCATENATE(".",R1182)),IF(U1182="","","(*)"))</f>
        <v>3e.HUN.deer</v>
      </c>
      <c r="AY1182" s="170" t="str">
        <f aca="false">CONCATENATE(BM1182,".",BN1182)</f>
        <v>EU057982.HUN-045</v>
      </c>
      <c r="AZ1182" s="171" t="str">
        <f aca="false">IF(AV1182="",IF(ISNUMBER(FIND(".",A1182)),LEFT(A1182,FIND(".",A1182)-1),A1182),AV1182)</f>
        <v>EU057982</v>
      </c>
      <c r="BA1182" s="171" t="str">
        <f aca="false">IF(ISNUMBER(FIND("-",AZ1182)),LEFT(AZ1182,FIND("-",AZ1182)-1),AZ1182)</f>
        <v>EU057982</v>
      </c>
      <c r="BB1182" s="170" t="str">
        <f aca="false"> MEGAname &amp; "="</f>
        <v>EU057982=</v>
      </c>
      <c r="BC1182" s="170" t="str">
        <f aca="false">Clear &amp; IF(span ,"Span","out")</f>
        <v>EU057982=out</v>
      </c>
      <c r="BD1182" s="170" t="str">
        <f aca="false">Clear &amp; IF(span, IF(B1182=".","Selected",B1182),"out")</f>
        <v>EU057982=out</v>
      </c>
      <c r="BE1182" s="170" t="str">
        <f aca="false">Clear &amp; Strain</f>
        <v>EU057982=HUN-045</v>
      </c>
      <c r="BF1182" s="170" t="str">
        <f aca="false">CONCATENATE(A1182,"=",F1182,". ",AX1182,IF(AB1182="","",CONCATENATE(".",AB1182)))</f>
        <v>EU057982=HUN-045. 3e.HUN.deer</v>
      </c>
      <c r="BG1182" s="170" t="str">
        <f aca="false">CONCATENATE(A1182,"=",F1182,". ",AX1182)</f>
        <v>EU057982=HUN-045. 3e.HUN.deer</v>
      </c>
      <c r="BH1182" s="170" t="str">
        <f aca="false">CONCATENATE(A1182,"=",AX1182)</f>
        <v>EU057982=3e.HUN.deer</v>
      </c>
      <c r="BI1182" s="170" t="str">
        <f aca="false">CONCATENATE(A1182,"=",ComForSubtype,D1182)</f>
        <v>EU057982=3e</v>
      </c>
      <c r="BJ1182" s="170" t="str">
        <f aca="false">CONCATENATE(A1182,"=",E1182)</f>
        <v>EU057982=3feg</v>
      </c>
      <c r="BK1182" s="170" t="str">
        <f aca="false">CONCATENATE(A1182,"=",C1182)</f>
        <v>EU057982=3</v>
      </c>
      <c r="BL1182" s="170" t="str">
        <f aca="false">CONCATENATE(D1182,"=")</f>
        <v>3e=</v>
      </c>
      <c r="BM1182" s="223" t="str">
        <f aca="false">IF(BA1182="XX","",BA1182)</f>
        <v>EU057982</v>
      </c>
      <c r="BN1182" s="224" t="str">
        <f aca="false">CONCATENATE(IF(F1182="","",F1182),IF(G1182="","",CONCATENATE(" / ",G1182)))</f>
        <v>HUN-045</v>
      </c>
      <c r="BO1182" s="225" t="str">
        <f aca="false">AX1182</f>
        <v>3e.HUN.deer</v>
      </c>
      <c r="BP1182" s="226" t="str">
        <f aca="false">IF(V1182="","",V1182)</f>
        <v/>
      </c>
      <c r="BQ1182" s="226" t="str">
        <f aca="false">IF(W1182="","",CONCATENATE(W1182,IF(LEFT(AO1182,1)="s","+","")))</f>
        <v/>
      </c>
      <c r="BR1182" s="226" t="str">
        <f aca="false">IF(X1182="","",CONCATENATE(X1182,IF(LEFT(AQ1182,1)="s","+","")))</f>
        <v/>
      </c>
      <c r="BS1182" s="226" t="str">
        <f aca="false">IF(Y1182="","",CONCATENATE(Y1182,IF(LEFT(AR1182,1)="s","+","")))</f>
        <v/>
      </c>
      <c r="BT1182" s="226" t="str">
        <f aca="false">IF(Z1182="","",CONCATENATE(Z1182,IF(LEFT(AS1182,1)="s","+","")))</f>
        <v/>
      </c>
      <c r="BU1182" s="227" t="str">
        <f aca="false">IF(AA1182="","",CONCATENATE(AA1182,IF(LEFT(AT1182,1)="s","+","")))</f>
        <v>3e</v>
      </c>
      <c r="BV1182" s="212"/>
      <c r="BW1182" s="177" t="s">
        <v>2943</v>
      </c>
      <c r="BX1182" s="170" t="str">
        <f aca="false">IF(BW1182&lt;&gt;"",IF(ISNUMBER(FIND("=",BW1182)),LEFT(BW1182,FIND("=",BW1182)-1),BW1182),BW1182)</f>
        <v>EU057982</v>
      </c>
      <c r="BY1182" s="170" t="str">
        <f aca="false">IF(BW1182&lt;&gt;"",IF(ISNUMBER(FIND("=",BW1182)),RIGHT(BW1182,LEN(BW1182)-FIND("=",BW1182)),""),"")</f>
        <v>3e</v>
      </c>
      <c r="BZ1182" s="170" t="str">
        <f aca="false">IF(BX1182&lt;&gt;"",IF(ISNUMBER(FIND(".",BX1182)),LEFT(BX1182,FIND(".",BX1182)-1),BX1182),BX1182)</f>
        <v>EU057982</v>
      </c>
      <c r="CA1182" s="170" t="str">
        <f aca="false">IF(BX1182&lt;&gt;"",IF(ISNUMBER(FIND(".",BX1182)),RIGHT(BX1182,LEN(BX1182)-FIND(".",BX1182)),""),"")</f>
        <v/>
      </c>
      <c r="CB1182" s="212"/>
      <c r="CC1182" s="170" t="str">
        <f aca="false">A1182</f>
        <v>EU057982</v>
      </c>
      <c r="CD1182" s="178" t="s">
        <v>339</v>
      </c>
      <c r="CE1182" s="178" t="s">
        <v>340</v>
      </c>
      <c r="CF1182" s="178" t="s">
        <v>341</v>
      </c>
      <c r="CG1182" s="212"/>
      <c r="CH1182" s="179"/>
      <c r="CI1182" s="179"/>
      <c r="CJ1182" s="179"/>
      <c r="CK1182" s="212"/>
      <c r="CL1182" s="212"/>
      <c r="CM1182" s="170" t="str">
        <f aca="false">F1182</f>
        <v>HUN-045</v>
      </c>
      <c r="CN1182" s="170" t="str">
        <f aca="false">IF(G1182="","",G1182)</f>
        <v/>
      </c>
      <c r="CO1182" s="170" t="str">
        <f aca="false">CONCATENATE(H1182,":",L1182)</f>
        <v>Hungary:</v>
      </c>
      <c r="CP1182" s="170" t="str">
        <f aca="false">CONCATENATE(IF(Q1182="","",CONCATENATE(Q1182,"-")),IF(P1182="","",CONCATENATE(P1182,"-")),IF(O1182="","",O1182))</f>
        <v/>
      </c>
      <c r="CQ1182" s="170" t="str">
        <f aca="false">IF(N1182="","",N1182)</f>
        <v/>
      </c>
      <c r="CR1182" s="170" t="n">
        <f aca="false">C1182</f>
        <v>3</v>
      </c>
      <c r="CS1182" s="229" t="str">
        <f aca="false">D1182</f>
        <v>3e</v>
      </c>
      <c r="CT1182" s="170" t="str">
        <f aca="false">CONCATENATE(CD1182," strain ",CM1182," ",CL1182,", partial cds")</f>
        <v>Hepatitis E virus strain HUN-045 , partial cds</v>
      </c>
    </row>
    <row r="1183" customFormat="false" ht="11.9" hidden="false" customHeight="true" outlineLevel="0" collapsed="false">
      <c r="A1183" s="154" t="s">
        <v>2944</v>
      </c>
      <c r="B1183" s="147" t="n">
        <v>3</v>
      </c>
      <c r="C1183" s="243" t="n">
        <v>3</v>
      </c>
      <c r="D1183" s="149" t="s">
        <v>1273</v>
      </c>
      <c r="E1183" s="150" t="s">
        <v>2725</v>
      </c>
      <c r="F1183" s="154" t="s">
        <v>2810</v>
      </c>
      <c r="G1183" s="212"/>
      <c r="H1183" s="146" t="s">
        <v>2753</v>
      </c>
      <c r="I1183" s="153" t="s">
        <v>2754</v>
      </c>
      <c r="J1183" s="146" t="s">
        <v>395</v>
      </c>
      <c r="K1183" s="212"/>
      <c r="L1183" s="212"/>
      <c r="M1183" s="157" t="s">
        <v>367</v>
      </c>
      <c r="N1183" s="213"/>
      <c r="O1183" s="160"/>
      <c r="P1183" s="212"/>
      <c r="Q1183" s="212"/>
      <c r="R1183" s="212"/>
      <c r="S1183" s="212"/>
      <c r="T1183" s="214"/>
      <c r="U1183" s="215"/>
      <c r="V1183" s="209"/>
      <c r="W1183" s="217"/>
      <c r="AA1183" s="250" t="s">
        <v>1273</v>
      </c>
      <c r="AB1183" s="217"/>
      <c r="AC1183" s="217"/>
      <c r="AG1183" s="166" t="s">
        <v>511</v>
      </c>
      <c r="AH1183" s="164" t="n">
        <v>6567</v>
      </c>
      <c r="AI1183" s="164" t="n">
        <v>6714</v>
      </c>
      <c r="AJ1183" s="219" t="n">
        <f aca="false">SeqEnd-SeqBeg+1</f>
        <v>148</v>
      </c>
      <c r="AK1183" s="220" t="n">
        <f aca="false">AND( SeqBeg&lt;=Beg  , End &lt;=SeqEnd )</f>
        <v>0</v>
      </c>
      <c r="AL1183" s="212"/>
      <c r="AM1183" s="212"/>
      <c r="AN1183" s="221"/>
      <c r="AT1183" s="147" t="s">
        <v>103</v>
      </c>
      <c r="AU1183" s="146"/>
      <c r="AV1183" s="212"/>
      <c r="AW1183" s="222" t="str">
        <f aca="false">HYPERLINK(CONCATENATE("http://www.ncbi.nlm.nih.gov/nuccore/",BM1183),BM1183)</f>
        <v>EF530674</v>
      </c>
      <c r="AX1183" s="219" t="str">
        <f aca="false">CONCATENATE(D1183,IF(I1183="","",CONCATENATE(".",I1183)),IF(K1183="","",CONCATENATE(".",K1183)),IF(M1183="","",CONCATENATE(".",M1183)),IF(R1183="","",CONCATENATE(".",R1183)),IF(U1183="","","(*)"))</f>
        <v>3e.HUN.pig</v>
      </c>
      <c r="AY1183" s="170" t="str">
        <f aca="false">CONCATENATE(BM1183,".",BN1183)</f>
        <v>EF530674.HUN-072</v>
      </c>
      <c r="AZ1183" s="171" t="str">
        <f aca="false">IF(AV1183="",IF(ISNUMBER(FIND(".",A1183)),LEFT(A1183,FIND(".",A1183)-1),A1183),AV1183)</f>
        <v>EF530674</v>
      </c>
      <c r="BA1183" s="171" t="str">
        <f aca="false">IF(ISNUMBER(FIND("-",AZ1183)),LEFT(AZ1183,FIND("-",AZ1183)-1),AZ1183)</f>
        <v>EF530674</v>
      </c>
      <c r="BB1183" s="170" t="str">
        <f aca="false"> MEGAname &amp; "="</f>
        <v>EF530674=</v>
      </c>
      <c r="BC1183" s="170" t="str">
        <f aca="false">Clear &amp; IF(span ,"Span","out")</f>
        <v>EF530674=out</v>
      </c>
      <c r="BD1183" s="170" t="str">
        <f aca="false">Clear &amp; IF(span, IF(B1183=".","Selected",B1183),"out")</f>
        <v>EF530674=out</v>
      </c>
      <c r="BE1183" s="170" t="str">
        <f aca="false">Clear &amp; Strain</f>
        <v>EF530674=HUN-072</v>
      </c>
      <c r="BF1183" s="170" t="str">
        <f aca="false">CONCATENATE(A1183,"=",F1183,". ",AX1183,IF(AB1183="","",CONCATENATE(".",AB1183)))</f>
        <v>EF530674=HUN-072. 3e.HUN.pig</v>
      </c>
      <c r="BG1183" s="170" t="str">
        <f aca="false">CONCATENATE(A1183,"=",F1183,". ",AX1183)</f>
        <v>EF530674=HUN-072. 3e.HUN.pig</v>
      </c>
      <c r="BH1183" s="170" t="str">
        <f aca="false">CONCATENATE(A1183,"=",AX1183)</f>
        <v>EF530674=3e.HUN.pig</v>
      </c>
      <c r="BI1183" s="170" t="str">
        <f aca="false">CONCATENATE(A1183,"=",ComForSubtype,D1183)</f>
        <v>EF530674=3e</v>
      </c>
      <c r="BJ1183" s="170" t="str">
        <f aca="false">CONCATENATE(A1183,"=",E1183)</f>
        <v>EF530674=3feg</v>
      </c>
      <c r="BK1183" s="170" t="str">
        <f aca="false">CONCATENATE(A1183,"=",C1183)</f>
        <v>EF530674=3</v>
      </c>
      <c r="BL1183" s="170" t="str">
        <f aca="false">CONCATENATE(D1183,"=")</f>
        <v>3e=</v>
      </c>
      <c r="BM1183" s="223" t="str">
        <f aca="false">IF(BA1183="XX","",BA1183)</f>
        <v>EF530674</v>
      </c>
      <c r="BN1183" s="224" t="str">
        <f aca="false">CONCATENATE(IF(F1183="","",F1183),IF(G1183="","",CONCATENATE(" / ",G1183)))</f>
        <v>HUN-072</v>
      </c>
      <c r="BO1183" s="225" t="str">
        <f aca="false">AX1183</f>
        <v>3e.HUN.pig</v>
      </c>
      <c r="BP1183" s="226" t="str">
        <f aca="false">IF(V1183="","",V1183)</f>
        <v/>
      </c>
      <c r="BQ1183" s="226" t="str">
        <f aca="false">IF(W1183="","",CONCATENATE(W1183,IF(LEFT(AO1183,1)="s","+","")))</f>
        <v/>
      </c>
      <c r="BR1183" s="226" t="str">
        <f aca="false">IF(X1183="","",CONCATENATE(X1183,IF(LEFT(AQ1183,1)="s","+","")))</f>
        <v/>
      </c>
      <c r="BS1183" s="226" t="str">
        <f aca="false">IF(Y1183="","",CONCATENATE(Y1183,IF(LEFT(AR1183,1)="s","+","")))</f>
        <v/>
      </c>
      <c r="BT1183" s="226" t="str">
        <f aca="false">IF(Z1183="","",CONCATENATE(Z1183,IF(LEFT(AS1183,1)="s","+","")))</f>
        <v/>
      </c>
      <c r="BU1183" s="227" t="str">
        <f aca="false">IF(AA1183="","",CONCATENATE(AA1183,IF(LEFT(AT1183,1)="s","+","")))</f>
        <v>3e</v>
      </c>
      <c r="BV1183" s="212"/>
      <c r="BW1183" s="177" t="s">
        <v>2945</v>
      </c>
      <c r="BX1183" s="170" t="str">
        <f aca="false">IF(BW1183&lt;&gt;"",IF(ISNUMBER(FIND("=",BW1183)),LEFT(BW1183,FIND("=",BW1183)-1),BW1183),BW1183)</f>
        <v>EF530674</v>
      </c>
      <c r="BY1183" s="170" t="str">
        <f aca="false">IF(BW1183&lt;&gt;"",IF(ISNUMBER(FIND("=",BW1183)),RIGHT(BW1183,LEN(BW1183)-FIND("=",BW1183)),""),"")</f>
        <v>3e</v>
      </c>
      <c r="BZ1183" s="170" t="str">
        <f aca="false">IF(BX1183&lt;&gt;"",IF(ISNUMBER(FIND(".",BX1183)),LEFT(BX1183,FIND(".",BX1183)-1),BX1183),BX1183)</f>
        <v>EF530674</v>
      </c>
      <c r="CA1183" s="170" t="str">
        <f aca="false">IF(BX1183&lt;&gt;"",IF(ISNUMBER(FIND(".",BX1183)),RIGHT(BX1183,LEN(BX1183)-FIND(".",BX1183)),""),"")</f>
        <v/>
      </c>
      <c r="CB1183" s="212"/>
      <c r="CC1183" s="170" t="str">
        <f aca="false">A1183</f>
        <v>EF530674</v>
      </c>
      <c r="CD1183" s="178" t="s">
        <v>339</v>
      </c>
      <c r="CE1183" s="178" t="s">
        <v>340</v>
      </c>
      <c r="CF1183" s="178" t="s">
        <v>341</v>
      </c>
      <c r="CG1183" s="212"/>
      <c r="CH1183" s="179"/>
      <c r="CI1183" s="179"/>
      <c r="CJ1183" s="179"/>
      <c r="CK1183" s="212"/>
      <c r="CL1183" s="212"/>
      <c r="CM1183" s="170" t="str">
        <f aca="false">F1183</f>
        <v>HUN-072</v>
      </c>
      <c r="CN1183" s="170" t="str">
        <f aca="false">IF(G1183="","",G1183)</f>
        <v/>
      </c>
      <c r="CO1183" s="170" t="str">
        <f aca="false">CONCATENATE(H1183,":",L1183)</f>
        <v>Hungary:</v>
      </c>
      <c r="CP1183" s="170" t="str">
        <f aca="false">CONCATENATE(IF(Q1183="","",CONCATENATE(Q1183,"-")),IF(P1183="","",CONCATENATE(P1183,"-")),IF(O1183="","",O1183))</f>
        <v/>
      </c>
      <c r="CQ1183" s="170" t="str">
        <f aca="false">IF(N1183="","",N1183)</f>
        <v/>
      </c>
      <c r="CR1183" s="170" t="n">
        <f aca="false">C1183</f>
        <v>3</v>
      </c>
      <c r="CS1183" s="229" t="str">
        <f aca="false">D1183</f>
        <v>3e</v>
      </c>
      <c r="CT1183" s="170" t="str">
        <f aca="false">CONCATENATE(CD1183," strain ",CM1183," ",CL1183,", partial cds")</f>
        <v>Hepatitis E virus strain HUN-072 , partial cds</v>
      </c>
    </row>
    <row r="1184" customFormat="false" ht="11.9" hidden="false" customHeight="true" outlineLevel="0" collapsed="false">
      <c r="A1184" s="235" t="s">
        <v>2946</v>
      </c>
      <c r="B1184" s="147" t="n">
        <v>3</v>
      </c>
      <c r="C1184" s="356" t="n">
        <v>3</v>
      </c>
      <c r="D1184" s="246" t="s">
        <v>1273</v>
      </c>
      <c r="E1184" s="150" t="s">
        <v>2725</v>
      </c>
      <c r="F1184" s="235" t="s">
        <v>2947</v>
      </c>
      <c r="G1184" s="212"/>
      <c r="H1184" s="235" t="s">
        <v>2753</v>
      </c>
      <c r="I1184" s="236" t="s">
        <v>2754</v>
      </c>
      <c r="J1184" s="235" t="s">
        <v>395</v>
      </c>
      <c r="K1184" s="212"/>
      <c r="L1184" s="212"/>
      <c r="M1184" s="157" t="s">
        <v>367</v>
      </c>
      <c r="N1184" s="213"/>
      <c r="O1184" s="212"/>
      <c r="P1184" s="159"/>
      <c r="Q1184" s="159"/>
      <c r="R1184" s="237"/>
      <c r="S1184" s="237"/>
      <c r="T1184" s="214"/>
      <c r="U1184" s="215"/>
      <c r="V1184" s="209"/>
      <c r="W1184" s="217"/>
      <c r="AA1184" s="250" t="s">
        <v>1273</v>
      </c>
      <c r="AB1184" s="217"/>
      <c r="AC1184" s="217"/>
      <c r="AG1184" s="166" t="s">
        <v>511</v>
      </c>
      <c r="AH1184" s="164" t="n">
        <v>6567</v>
      </c>
      <c r="AI1184" s="164" t="n">
        <v>6714</v>
      </c>
      <c r="AJ1184" s="219" t="n">
        <f aca="false">SeqEnd-SeqBeg+1</f>
        <v>148</v>
      </c>
      <c r="AK1184" s="220" t="n">
        <f aca="false">AND( SeqBeg&lt;=Beg  , End &lt;=SeqEnd )</f>
        <v>0</v>
      </c>
      <c r="AL1184" s="237"/>
      <c r="AM1184" s="237"/>
      <c r="AN1184" s="221"/>
      <c r="AO1184" s="164"/>
      <c r="AP1184" s="164"/>
      <c r="AQ1184" s="164"/>
      <c r="AR1184" s="164"/>
      <c r="AS1184" s="164"/>
      <c r="AT1184" s="164" t="s">
        <v>103</v>
      </c>
      <c r="AU1184" s="237"/>
      <c r="AV1184" s="237"/>
      <c r="AW1184" s="222" t="str">
        <f aca="false">HYPERLINK(CONCATENATE("http://www.ncbi.nlm.nih.gov/nuccore/",BM1184),BM1184)</f>
        <v>EU718634</v>
      </c>
      <c r="AX1184" s="219" t="str">
        <f aca="false">CONCATENATE(D1184,IF(I1184="","",CONCATENATE(".",I1184)),IF(K1184="","",CONCATENATE(".",K1184)),IF(M1184="","",CONCATENATE(".",M1184)),IF(R1184="","",CONCATENATE(".",R1184)),IF(U1184="","","(*)"))</f>
        <v>3e.HUN.pig</v>
      </c>
      <c r="AY1184" s="238" t="str">
        <f aca="false">CONCATENATE(BM1184,".",BN1184)</f>
        <v>EU718634.HUN-088</v>
      </c>
      <c r="AZ1184" s="239" t="str">
        <f aca="false">IF(AV1184="",IF(ISNUMBER(FIND(".",A1184)),LEFT(A1184,FIND(".",A1184)-1),A1184),AV1184)</f>
        <v>EU718634</v>
      </c>
      <c r="BA1184" s="239" t="str">
        <f aca="false">IF(ISNUMBER(FIND("-",AZ1184)),LEFT(AZ1184,FIND("-",AZ1184)-1),AZ1184)</f>
        <v>EU718634</v>
      </c>
      <c r="BB1184" s="170" t="str">
        <f aca="false"> MEGAname &amp; "="</f>
        <v>EU718634=</v>
      </c>
      <c r="BC1184" s="170" t="str">
        <f aca="false">Clear &amp; IF(span ,"Span","out")</f>
        <v>EU718634=out</v>
      </c>
      <c r="BD1184" s="170" t="str">
        <f aca="false">Clear &amp; IF(span, IF(B1184=".","Selected",B1184),"out")</f>
        <v>EU718634=out</v>
      </c>
      <c r="BE1184" s="170" t="str">
        <f aca="false">Clear &amp; Strain</f>
        <v>EU718634=HUN-088</v>
      </c>
      <c r="BF1184" s="238" t="str">
        <f aca="false">CONCATENATE(A1184,"=",F1184,". ",AX1184,IF(AB1184="","",CONCATENATE(".",AB1184)))</f>
        <v>EU718634=HUN-088. 3e.HUN.pig</v>
      </c>
      <c r="BG1184" s="238" t="str">
        <f aca="false">CONCATENATE(A1184,"=",F1184,". ",AX1184)</f>
        <v>EU718634=HUN-088. 3e.HUN.pig</v>
      </c>
      <c r="BH1184" s="238" t="str">
        <f aca="false">CONCATENATE(A1184,"=",AX1184)</f>
        <v>EU718634=3e.HUN.pig</v>
      </c>
      <c r="BI1184" s="238" t="str">
        <f aca="false">CONCATENATE(A1184,"=",ComForSubtype,D1184)</f>
        <v>EU718634=3e</v>
      </c>
      <c r="BJ1184" s="238" t="str">
        <f aca="false">CONCATENATE(A1184,"=",E1184)</f>
        <v>EU718634=3feg</v>
      </c>
      <c r="BK1184" s="238" t="str">
        <f aca="false">CONCATENATE(A1184,"=",C1184)</f>
        <v>EU718634=3</v>
      </c>
      <c r="BL1184" s="238" t="str">
        <f aca="false">CONCATENATE(D1184,"=")</f>
        <v>3e=</v>
      </c>
      <c r="BM1184" s="223" t="str">
        <f aca="false">IF(BA1184="XX","",BA1184)</f>
        <v>EU718634</v>
      </c>
      <c r="BN1184" s="224" t="str">
        <f aca="false">CONCATENATE(IF(F1184="","",F1184),IF(G1184="","",CONCATENATE(" / ",G1184)))</f>
        <v>HUN-088</v>
      </c>
      <c r="BO1184" s="225" t="str">
        <f aca="false">AX1184</f>
        <v>3e.HUN.pig</v>
      </c>
      <c r="BP1184" s="226" t="str">
        <f aca="false">IF(V1184="","",V1184)</f>
        <v/>
      </c>
      <c r="BQ1184" s="226" t="str">
        <f aca="false">IF(W1184="","",CONCATENATE(W1184,IF(LEFT(AO1184,1)="s","+","")))</f>
        <v/>
      </c>
      <c r="BR1184" s="226" t="str">
        <f aca="false">IF(X1184="","",CONCATENATE(X1184,IF(LEFT(AQ1184,1)="s","+","")))</f>
        <v/>
      </c>
      <c r="BS1184" s="226" t="str">
        <f aca="false">IF(Y1184="","",CONCATENATE(Y1184,IF(LEFT(AR1184,1)="s","+","")))</f>
        <v/>
      </c>
      <c r="BT1184" s="226" t="str">
        <f aca="false">IF(Z1184="","",CONCATENATE(Z1184,IF(LEFT(AS1184,1)="s","+","")))</f>
        <v/>
      </c>
      <c r="BU1184" s="227" t="str">
        <f aca="false">IF(AA1184="","",CONCATENATE(AA1184,IF(LEFT(AT1184,1)="s","+","")))</f>
        <v>3e</v>
      </c>
      <c r="BV1184" s="240"/>
      <c r="BW1184" s="240" t="s">
        <v>2948</v>
      </c>
      <c r="BX1184" s="238" t="str">
        <f aca="false">IF(BW1184&lt;&gt;"",IF(ISNUMBER(FIND("=",BW1184)),LEFT(BW1184,FIND("=",BW1184)-1),BW1184),BW1184)</f>
        <v>EU718634</v>
      </c>
      <c r="BY1184" s="238" t="str">
        <f aca="false">IF(BW1184&lt;&gt;"",IF(ISNUMBER(FIND("=",BW1184)),RIGHT(BW1184,LEN(BW1184)-FIND("=",BW1184)),""),"")</f>
        <v>3e</v>
      </c>
      <c r="BZ1184" s="238" t="str">
        <f aca="false">IF(BX1184&lt;&gt;"",IF(ISNUMBER(FIND(".",BX1184)),LEFT(BX1184,FIND(".",BX1184)-1),BX1184),BX1184)</f>
        <v>EU718634</v>
      </c>
      <c r="CA1184" s="238" t="str">
        <f aca="false">IF(BX1184&lt;&gt;"",IF(ISNUMBER(FIND(".",BX1184)),RIGHT(BX1184,LEN(BX1184)-FIND(".",BX1184)),""),"")</f>
        <v/>
      </c>
      <c r="CB1184" s="240"/>
      <c r="CC1184" s="238" t="str">
        <f aca="false">A1184</f>
        <v>EU718634</v>
      </c>
      <c r="CD1184" s="241" t="s">
        <v>339</v>
      </c>
      <c r="CE1184" s="241" t="s">
        <v>340</v>
      </c>
      <c r="CF1184" s="241" t="s">
        <v>341</v>
      </c>
      <c r="CG1184" s="241"/>
      <c r="CH1184" s="363"/>
      <c r="CI1184" s="363"/>
      <c r="CJ1184" s="363"/>
      <c r="CK1184" s="363"/>
      <c r="CL1184" s="241"/>
      <c r="CM1184" s="238" t="str">
        <f aca="false">F1184</f>
        <v>HUN-088</v>
      </c>
      <c r="CN1184" s="238" t="str">
        <f aca="false">IF(G1184="","",G1184)</f>
        <v/>
      </c>
      <c r="CO1184" s="238" t="str">
        <f aca="false">CONCATENATE(H1184,":",L1184)</f>
        <v>Hungary:</v>
      </c>
      <c r="CP1184" s="238" t="str">
        <f aca="false">CONCATENATE(IF(Q1184="","",CONCATENATE(Q1184,"-")),IF(P1184="","",CONCATENATE(P1184,"-")),IF(O1184="","",O1184))</f>
        <v/>
      </c>
      <c r="CQ1184" s="238" t="str">
        <f aca="false">IF(N1184="","",N1184)</f>
        <v/>
      </c>
      <c r="CR1184" s="238" t="n">
        <f aca="false">C1184</f>
        <v>3</v>
      </c>
      <c r="CS1184" s="242" t="str">
        <f aca="false">D1184</f>
        <v>3e</v>
      </c>
      <c r="CT1184" s="170" t="str">
        <f aca="false">CONCATENATE(CD1184," strain ",CM1184," ",CL1184,", partial cds")</f>
        <v>Hepatitis E virus strain HUN-088 , partial cds</v>
      </c>
    </row>
    <row r="1185" customFormat="false" ht="11.9" hidden="false" customHeight="true" outlineLevel="0" collapsed="false">
      <c r="A1185" s="154" t="s">
        <v>2949</v>
      </c>
      <c r="B1185" s="147" t="n">
        <v>3</v>
      </c>
      <c r="C1185" s="243" t="n">
        <v>3</v>
      </c>
      <c r="D1185" s="149" t="s">
        <v>1273</v>
      </c>
      <c r="E1185" s="150" t="s">
        <v>2725</v>
      </c>
      <c r="F1185" s="154" t="s">
        <v>2950</v>
      </c>
      <c r="G1185" s="212"/>
      <c r="H1185" s="146" t="s">
        <v>2753</v>
      </c>
      <c r="I1185" s="153" t="s">
        <v>2754</v>
      </c>
      <c r="J1185" s="146" t="s">
        <v>395</v>
      </c>
      <c r="K1185" s="212"/>
      <c r="L1185" s="212"/>
      <c r="M1185" s="157" t="s">
        <v>2942</v>
      </c>
      <c r="N1185" s="213"/>
      <c r="O1185" s="160"/>
      <c r="P1185" s="212"/>
      <c r="Q1185" s="212"/>
      <c r="R1185" s="212"/>
      <c r="S1185" s="212"/>
      <c r="T1185" s="214"/>
      <c r="U1185" s="215"/>
      <c r="V1185" s="209"/>
      <c r="W1185" s="217"/>
      <c r="AA1185" s="250" t="s">
        <v>1273</v>
      </c>
      <c r="AB1185" s="217"/>
      <c r="AC1185" s="217"/>
      <c r="AG1185" s="166" t="s">
        <v>511</v>
      </c>
      <c r="AH1185" s="164" t="n">
        <v>6567</v>
      </c>
      <c r="AI1185" s="164" t="n">
        <v>6714</v>
      </c>
      <c r="AJ1185" s="219" t="n">
        <f aca="false">SeqEnd-SeqBeg+1</f>
        <v>148</v>
      </c>
      <c r="AK1185" s="220" t="n">
        <f aca="false">AND( SeqBeg&lt;=Beg  , End &lt;=SeqEnd )</f>
        <v>0</v>
      </c>
      <c r="AL1185" s="212"/>
      <c r="AM1185" s="212"/>
      <c r="AN1185" s="221"/>
      <c r="AT1185" s="147" t="s">
        <v>103</v>
      </c>
      <c r="AU1185" s="146"/>
      <c r="AV1185" s="212"/>
      <c r="AW1185" s="222" t="str">
        <f aca="false">HYPERLINK(CONCATENATE("http://www.ncbi.nlm.nih.gov/nuccore/",BM1185),BM1185)</f>
        <v>EU718642</v>
      </c>
      <c r="AX1185" s="219" t="str">
        <f aca="false">CONCATENATE(D1185,IF(I1185="","",CONCATENATE(".",I1185)),IF(K1185="","",CONCATENATE(".",K1185)),IF(M1185="","",CONCATENATE(".",M1185)),IF(R1185="","",CONCATENATE(".",R1185)),IF(U1185="","","(*)"))</f>
        <v>3e.HUN.deer</v>
      </c>
      <c r="AY1185" s="170" t="str">
        <f aca="false">CONCATENATE(BM1185,".",BN1185)</f>
        <v>EU718642.HUN-157</v>
      </c>
      <c r="AZ1185" s="171" t="str">
        <f aca="false">IF(AV1185="",IF(ISNUMBER(FIND(".",A1185)),LEFT(A1185,FIND(".",A1185)-1),A1185),AV1185)</f>
        <v>EU718642</v>
      </c>
      <c r="BA1185" s="171" t="str">
        <f aca="false">IF(ISNUMBER(FIND("-",AZ1185)),LEFT(AZ1185,FIND("-",AZ1185)-1),AZ1185)</f>
        <v>EU718642</v>
      </c>
      <c r="BB1185" s="170" t="str">
        <f aca="false"> MEGAname &amp; "="</f>
        <v>EU718642=</v>
      </c>
      <c r="BC1185" s="170" t="str">
        <f aca="false">Clear &amp; IF(span ,"Span","out")</f>
        <v>EU718642=out</v>
      </c>
      <c r="BD1185" s="170" t="str">
        <f aca="false">Clear &amp; IF(span, IF(B1185=".","Selected",B1185),"out")</f>
        <v>EU718642=out</v>
      </c>
      <c r="BE1185" s="170" t="str">
        <f aca="false">Clear &amp; Strain</f>
        <v>EU718642=HUN-157</v>
      </c>
      <c r="BF1185" s="170" t="str">
        <f aca="false">CONCATENATE(A1185,"=",F1185,". ",AX1185,IF(AB1185="","",CONCATENATE(".",AB1185)))</f>
        <v>EU718642=HUN-157. 3e.HUN.deer</v>
      </c>
      <c r="BG1185" s="170" t="str">
        <f aca="false">CONCATENATE(A1185,"=",F1185,". ",AX1185)</f>
        <v>EU718642=HUN-157. 3e.HUN.deer</v>
      </c>
      <c r="BH1185" s="170" t="str">
        <f aca="false">CONCATENATE(A1185,"=",AX1185)</f>
        <v>EU718642=3e.HUN.deer</v>
      </c>
      <c r="BI1185" s="170" t="str">
        <f aca="false">CONCATENATE(A1185,"=",ComForSubtype,D1185)</f>
        <v>EU718642=3e</v>
      </c>
      <c r="BJ1185" s="170" t="str">
        <f aca="false">CONCATENATE(A1185,"=",E1185)</f>
        <v>EU718642=3feg</v>
      </c>
      <c r="BK1185" s="170" t="str">
        <f aca="false">CONCATENATE(A1185,"=",C1185)</f>
        <v>EU718642=3</v>
      </c>
      <c r="BL1185" s="170" t="str">
        <f aca="false">CONCATENATE(D1185,"=")</f>
        <v>3e=</v>
      </c>
      <c r="BM1185" s="223" t="str">
        <f aca="false">IF(BA1185="XX","",BA1185)</f>
        <v>EU718642</v>
      </c>
      <c r="BN1185" s="224" t="str">
        <f aca="false">CONCATENATE(IF(F1185="","",F1185),IF(G1185="","",CONCATENATE(" / ",G1185)))</f>
        <v>HUN-157</v>
      </c>
      <c r="BO1185" s="225" t="str">
        <f aca="false">AX1185</f>
        <v>3e.HUN.deer</v>
      </c>
      <c r="BP1185" s="226" t="str">
        <f aca="false">IF(V1185="","",V1185)</f>
        <v/>
      </c>
      <c r="BQ1185" s="226" t="str">
        <f aca="false">IF(W1185="","",CONCATENATE(W1185,IF(LEFT(AO1185,1)="s","+","")))</f>
        <v/>
      </c>
      <c r="BR1185" s="226" t="str">
        <f aca="false">IF(X1185="","",CONCATENATE(X1185,IF(LEFT(AQ1185,1)="s","+","")))</f>
        <v/>
      </c>
      <c r="BS1185" s="226" t="str">
        <f aca="false">IF(Y1185="","",CONCATENATE(Y1185,IF(LEFT(AR1185,1)="s","+","")))</f>
        <v/>
      </c>
      <c r="BT1185" s="226" t="str">
        <f aca="false">IF(Z1185="","",CONCATENATE(Z1185,IF(LEFT(AS1185,1)="s","+","")))</f>
        <v/>
      </c>
      <c r="BU1185" s="227" t="str">
        <f aca="false">IF(AA1185="","",CONCATENATE(AA1185,IF(LEFT(AT1185,1)="s","+","")))</f>
        <v>3e</v>
      </c>
      <c r="BV1185" s="212"/>
      <c r="BW1185" s="177" t="s">
        <v>2951</v>
      </c>
      <c r="BX1185" s="170" t="str">
        <f aca="false">IF(BW1185&lt;&gt;"",IF(ISNUMBER(FIND("=",BW1185)),LEFT(BW1185,FIND("=",BW1185)-1),BW1185),BW1185)</f>
        <v>EU718642</v>
      </c>
      <c r="BY1185" s="170" t="str">
        <f aca="false">IF(BW1185&lt;&gt;"",IF(ISNUMBER(FIND("=",BW1185)),RIGHT(BW1185,LEN(BW1185)-FIND("=",BW1185)),""),"")</f>
        <v>3e</v>
      </c>
      <c r="BZ1185" s="170" t="str">
        <f aca="false">IF(BX1185&lt;&gt;"",IF(ISNUMBER(FIND(".",BX1185)),LEFT(BX1185,FIND(".",BX1185)-1),BX1185),BX1185)</f>
        <v>EU718642</v>
      </c>
      <c r="CA1185" s="170" t="str">
        <f aca="false">IF(BX1185&lt;&gt;"",IF(ISNUMBER(FIND(".",BX1185)),RIGHT(BX1185,LEN(BX1185)-FIND(".",BX1185)),""),"")</f>
        <v/>
      </c>
      <c r="CB1185" s="212"/>
      <c r="CC1185" s="170" t="str">
        <f aca="false">A1185</f>
        <v>EU718642</v>
      </c>
      <c r="CD1185" s="178" t="s">
        <v>339</v>
      </c>
      <c r="CE1185" s="178" t="s">
        <v>340</v>
      </c>
      <c r="CF1185" s="178" t="s">
        <v>341</v>
      </c>
      <c r="CG1185" s="212"/>
      <c r="CH1185" s="179"/>
      <c r="CI1185" s="179"/>
      <c r="CJ1185" s="179"/>
      <c r="CK1185" s="212"/>
      <c r="CL1185" s="212"/>
      <c r="CM1185" s="170" t="str">
        <f aca="false">F1185</f>
        <v>HUN-157</v>
      </c>
      <c r="CN1185" s="170" t="str">
        <f aca="false">IF(G1185="","",G1185)</f>
        <v/>
      </c>
      <c r="CO1185" s="170" t="str">
        <f aca="false">CONCATENATE(H1185,":",L1185)</f>
        <v>Hungary:</v>
      </c>
      <c r="CP1185" s="170" t="str">
        <f aca="false">CONCATENATE(IF(Q1185="","",CONCATENATE(Q1185,"-")),IF(P1185="","",CONCATENATE(P1185,"-")),IF(O1185="","",O1185))</f>
        <v/>
      </c>
      <c r="CQ1185" s="170" t="str">
        <f aca="false">IF(N1185="","",N1185)</f>
        <v/>
      </c>
      <c r="CR1185" s="170" t="n">
        <f aca="false">C1185</f>
        <v>3</v>
      </c>
      <c r="CS1185" s="229" t="str">
        <f aca="false">D1185</f>
        <v>3e</v>
      </c>
      <c r="CT1185" s="170" t="str">
        <f aca="false">CONCATENATE(CD1185," strain ",CM1185," ",CL1185,", partial cds")</f>
        <v>Hepatitis E virus strain HUN-157 , partial cds</v>
      </c>
    </row>
    <row r="1186" customFormat="false" ht="11.9" hidden="false" customHeight="true" outlineLevel="0" collapsed="false">
      <c r="A1186" s="154" t="s">
        <v>2952</v>
      </c>
      <c r="B1186" s="147" t="n">
        <v>3</v>
      </c>
      <c r="C1186" s="243" t="n">
        <v>3</v>
      </c>
      <c r="D1186" s="149" t="s">
        <v>1273</v>
      </c>
      <c r="E1186" s="150" t="s">
        <v>2725</v>
      </c>
      <c r="F1186" s="154" t="s">
        <v>2953</v>
      </c>
      <c r="G1186" s="212"/>
      <c r="H1186" s="146" t="s">
        <v>2753</v>
      </c>
      <c r="I1186" s="153" t="s">
        <v>2754</v>
      </c>
      <c r="J1186" s="146" t="s">
        <v>395</v>
      </c>
      <c r="K1186" s="212"/>
      <c r="L1186" s="212"/>
      <c r="M1186" s="157" t="s">
        <v>367</v>
      </c>
      <c r="N1186" s="213"/>
      <c r="O1186" s="160"/>
      <c r="P1186" s="212"/>
      <c r="Q1186" s="212"/>
      <c r="R1186" s="212"/>
      <c r="S1186" s="212"/>
      <c r="T1186" s="214"/>
      <c r="U1186" s="215"/>
      <c r="V1186" s="209"/>
      <c r="W1186" s="217"/>
      <c r="AA1186" s="250" t="s">
        <v>1273</v>
      </c>
      <c r="AB1186" s="217"/>
      <c r="AC1186" s="217"/>
      <c r="AG1186" s="166" t="s">
        <v>511</v>
      </c>
      <c r="AH1186" s="164" t="n">
        <v>6567</v>
      </c>
      <c r="AI1186" s="164" t="n">
        <v>6714</v>
      </c>
      <c r="AJ1186" s="219" t="n">
        <f aca="false">SeqEnd-SeqBeg+1</f>
        <v>148</v>
      </c>
      <c r="AK1186" s="220" t="n">
        <f aca="false">AND( SeqBeg&lt;=Beg  , End &lt;=SeqEnd )</f>
        <v>0</v>
      </c>
      <c r="AL1186" s="212"/>
      <c r="AM1186" s="212"/>
      <c r="AN1186" s="221"/>
      <c r="AT1186" s="147" t="s">
        <v>103</v>
      </c>
      <c r="AU1186" s="146"/>
      <c r="AV1186" s="212"/>
      <c r="AW1186" s="222" t="str">
        <f aca="false">HYPERLINK(CONCATENATE("http://www.ncbi.nlm.nih.gov/nuccore/",BM1186),BM1186)</f>
        <v>EU718636</v>
      </c>
      <c r="AX1186" s="219" t="str">
        <f aca="false">CONCATENATE(D1186,IF(I1186="","",CONCATENATE(".",I1186)),IF(K1186="","",CONCATENATE(".",K1186)),IF(M1186="","",CONCATENATE(".",M1186)),IF(R1186="","",CONCATENATE(".",R1186)),IF(U1186="","","(*)"))</f>
        <v>3e.HUN.pig</v>
      </c>
      <c r="AY1186" s="170" t="str">
        <f aca="false">CONCATENATE(BM1186,".",BN1186)</f>
        <v>EU718636.HUN-278</v>
      </c>
      <c r="AZ1186" s="171" t="str">
        <f aca="false">IF(AV1186="",IF(ISNUMBER(FIND(".",A1186)),LEFT(A1186,FIND(".",A1186)-1),A1186),AV1186)</f>
        <v>EU718636</v>
      </c>
      <c r="BA1186" s="171" t="str">
        <f aca="false">IF(ISNUMBER(FIND("-",AZ1186)),LEFT(AZ1186,FIND("-",AZ1186)-1),AZ1186)</f>
        <v>EU718636</v>
      </c>
      <c r="BB1186" s="170" t="str">
        <f aca="false"> MEGAname &amp; "="</f>
        <v>EU718636=</v>
      </c>
      <c r="BC1186" s="170" t="str">
        <f aca="false">Clear &amp; IF(span ,"Span","out")</f>
        <v>EU718636=out</v>
      </c>
      <c r="BD1186" s="170" t="str">
        <f aca="false">Clear &amp; IF(span, IF(B1186=".","Selected",B1186),"out")</f>
        <v>EU718636=out</v>
      </c>
      <c r="BE1186" s="170" t="str">
        <f aca="false">Clear &amp; Strain</f>
        <v>EU718636=HUN-278</v>
      </c>
      <c r="BF1186" s="170" t="str">
        <f aca="false">CONCATENATE(A1186,"=",F1186,". ",AX1186,IF(AB1186="","",CONCATENATE(".",AB1186)))</f>
        <v>EU718636=HUN-278. 3e.HUN.pig</v>
      </c>
      <c r="BG1186" s="170" t="str">
        <f aca="false">CONCATENATE(A1186,"=",F1186,". ",AX1186)</f>
        <v>EU718636=HUN-278. 3e.HUN.pig</v>
      </c>
      <c r="BH1186" s="170" t="str">
        <f aca="false">CONCATENATE(A1186,"=",AX1186)</f>
        <v>EU718636=3e.HUN.pig</v>
      </c>
      <c r="BI1186" s="170" t="str">
        <f aca="false">CONCATENATE(A1186,"=",ComForSubtype,D1186)</f>
        <v>EU718636=3e</v>
      </c>
      <c r="BJ1186" s="170" t="str">
        <f aca="false">CONCATENATE(A1186,"=",E1186)</f>
        <v>EU718636=3feg</v>
      </c>
      <c r="BK1186" s="170" t="str">
        <f aca="false">CONCATENATE(A1186,"=",C1186)</f>
        <v>EU718636=3</v>
      </c>
      <c r="BL1186" s="170" t="str">
        <f aca="false">CONCATENATE(D1186,"=")</f>
        <v>3e=</v>
      </c>
      <c r="BM1186" s="223" t="str">
        <f aca="false">IF(BA1186="XX","",BA1186)</f>
        <v>EU718636</v>
      </c>
      <c r="BN1186" s="224" t="str">
        <f aca="false">CONCATENATE(IF(F1186="","",F1186),IF(G1186="","",CONCATENATE(" / ",G1186)))</f>
        <v>HUN-278</v>
      </c>
      <c r="BO1186" s="225" t="str">
        <f aca="false">AX1186</f>
        <v>3e.HUN.pig</v>
      </c>
      <c r="BP1186" s="226" t="str">
        <f aca="false">IF(V1186="","",V1186)</f>
        <v/>
      </c>
      <c r="BQ1186" s="226" t="str">
        <f aca="false">IF(W1186="","",CONCATENATE(W1186,IF(LEFT(AO1186,1)="s","+","")))</f>
        <v/>
      </c>
      <c r="BR1186" s="226" t="str">
        <f aca="false">IF(X1186="","",CONCATENATE(X1186,IF(LEFT(AQ1186,1)="s","+","")))</f>
        <v/>
      </c>
      <c r="BS1186" s="226" t="str">
        <f aca="false">IF(Y1186="","",CONCATENATE(Y1186,IF(LEFT(AR1186,1)="s","+","")))</f>
        <v/>
      </c>
      <c r="BT1186" s="226" t="str">
        <f aca="false">IF(Z1186="","",CONCATENATE(Z1186,IF(LEFT(AS1186,1)="s","+","")))</f>
        <v/>
      </c>
      <c r="BU1186" s="227" t="str">
        <f aca="false">IF(AA1186="","",CONCATENATE(AA1186,IF(LEFT(AT1186,1)="s","+","")))</f>
        <v>3e</v>
      </c>
      <c r="BV1186" s="212"/>
      <c r="BW1186" s="177" t="s">
        <v>2954</v>
      </c>
      <c r="BX1186" s="170" t="str">
        <f aca="false">IF(BW1186&lt;&gt;"",IF(ISNUMBER(FIND("=",BW1186)),LEFT(BW1186,FIND("=",BW1186)-1),BW1186),BW1186)</f>
        <v>EU718636</v>
      </c>
      <c r="BY1186" s="170" t="str">
        <f aca="false">IF(BW1186&lt;&gt;"",IF(ISNUMBER(FIND("=",BW1186)),RIGHT(BW1186,LEN(BW1186)-FIND("=",BW1186)),""),"")</f>
        <v>3e</v>
      </c>
      <c r="BZ1186" s="170" t="str">
        <f aca="false">IF(BX1186&lt;&gt;"",IF(ISNUMBER(FIND(".",BX1186)),LEFT(BX1186,FIND(".",BX1186)-1),BX1186),BX1186)</f>
        <v>EU718636</v>
      </c>
      <c r="CA1186" s="170" t="str">
        <f aca="false">IF(BX1186&lt;&gt;"",IF(ISNUMBER(FIND(".",BX1186)),RIGHT(BX1186,LEN(BX1186)-FIND(".",BX1186)),""),"")</f>
        <v/>
      </c>
      <c r="CB1186" s="212"/>
      <c r="CC1186" s="170" t="str">
        <f aca="false">A1186</f>
        <v>EU718636</v>
      </c>
      <c r="CD1186" s="178" t="s">
        <v>339</v>
      </c>
      <c r="CE1186" s="178" t="s">
        <v>340</v>
      </c>
      <c r="CF1186" s="178" t="s">
        <v>341</v>
      </c>
      <c r="CG1186" s="212"/>
      <c r="CH1186" s="179"/>
      <c r="CI1186" s="179"/>
      <c r="CJ1186" s="179"/>
      <c r="CK1186" s="212"/>
      <c r="CL1186" s="212"/>
      <c r="CM1186" s="170" t="str">
        <f aca="false">F1186</f>
        <v>HUN-278</v>
      </c>
      <c r="CN1186" s="170" t="str">
        <f aca="false">IF(G1186="","",G1186)</f>
        <v/>
      </c>
      <c r="CO1186" s="170" t="str">
        <f aca="false">CONCATENATE(H1186,":",L1186)</f>
        <v>Hungary:</v>
      </c>
      <c r="CP1186" s="170" t="str">
        <f aca="false">CONCATENATE(IF(Q1186="","",CONCATENATE(Q1186,"-")),IF(P1186="","",CONCATENATE(P1186,"-")),IF(O1186="","",O1186))</f>
        <v/>
      </c>
      <c r="CQ1186" s="170" t="str">
        <f aca="false">IF(N1186="","",N1186)</f>
        <v/>
      </c>
      <c r="CR1186" s="170" t="n">
        <f aca="false">C1186</f>
        <v>3</v>
      </c>
      <c r="CS1186" s="229" t="str">
        <f aca="false">D1186</f>
        <v>3e</v>
      </c>
      <c r="CT1186" s="170" t="str">
        <f aca="false">CONCATENATE(CD1186," strain ",CM1186," ",CL1186,", partial cds")</f>
        <v>Hepatitis E virus strain HUN-278 , partial cds</v>
      </c>
    </row>
    <row r="1187" customFormat="false" ht="11.9" hidden="false" customHeight="true" outlineLevel="0" collapsed="false">
      <c r="A1187" s="154" t="s">
        <v>2955</v>
      </c>
      <c r="B1187" s="147" t="n">
        <v>3</v>
      </c>
      <c r="C1187" s="243" t="n">
        <v>3</v>
      </c>
      <c r="D1187" s="149" t="s">
        <v>1273</v>
      </c>
      <c r="E1187" s="150" t="s">
        <v>2725</v>
      </c>
      <c r="F1187" s="154" t="s">
        <v>2956</v>
      </c>
      <c r="G1187" s="212"/>
      <c r="H1187" s="146" t="s">
        <v>2753</v>
      </c>
      <c r="I1187" s="153" t="s">
        <v>2754</v>
      </c>
      <c r="J1187" s="146" t="s">
        <v>395</v>
      </c>
      <c r="K1187" s="212"/>
      <c r="L1187" s="212"/>
      <c r="M1187" s="157" t="s">
        <v>367</v>
      </c>
      <c r="N1187" s="213"/>
      <c r="O1187" s="160"/>
      <c r="P1187" s="212"/>
      <c r="Q1187" s="212"/>
      <c r="R1187" s="212"/>
      <c r="S1187" s="212"/>
      <c r="T1187" s="214"/>
      <c r="U1187" s="215"/>
      <c r="V1187" s="209"/>
      <c r="W1187" s="217"/>
      <c r="Y1187" s="147"/>
      <c r="AA1187" s="250" t="s">
        <v>1273</v>
      </c>
      <c r="AB1187" s="217"/>
      <c r="AC1187" s="217"/>
      <c r="AG1187" s="166" t="s">
        <v>511</v>
      </c>
      <c r="AH1187" s="164" t="n">
        <v>6567</v>
      </c>
      <c r="AI1187" s="164" t="n">
        <v>6714</v>
      </c>
      <c r="AJ1187" s="219" t="n">
        <f aca="false">SeqEnd-SeqBeg+1</f>
        <v>148</v>
      </c>
      <c r="AK1187" s="220" t="n">
        <f aca="false">AND( SeqBeg&lt;=Beg  , End &lt;=SeqEnd )</f>
        <v>0</v>
      </c>
      <c r="AL1187" s="212"/>
      <c r="AM1187" s="212"/>
      <c r="AN1187" s="221"/>
      <c r="AT1187" s="147" t="s">
        <v>103</v>
      </c>
      <c r="AU1187" s="146"/>
      <c r="AV1187" s="212"/>
      <c r="AW1187" s="222" t="str">
        <f aca="false">HYPERLINK(CONCATENATE("http://www.ncbi.nlm.nih.gov/nuccore/",BM1187),BM1187)</f>
        <v>EU718645</v>
      </c>
      <c r="AX1187" s="219" t="str">
        <f aca="false">CONCATENATE(D1187,IF(I1187="","",CONCATENATE(".",I1187)),IF(K1187="","",CONCATENATE(".",K1187)),IF(M1187="","",CONCATENATE(".",M1187)),IF(R1187="","",CONCATENATE(".",R1187)),IF(U1187="","","(*)"))</f>
        <v>3e.HUN.pig</v>
      </c>
      <c r="AY1187" s="170" t="str">
        <f aca="false">CONCATENATE(BM1187,".",BN1187)</f>
        <v>EU718645.HUN-279</v>
      </c>
      <c r="AZ1187" s="171" t="str">
        <f aca="false">IF(AV1187="",IF(ISNUMBER(FIND(".",A1187)),LEFT(A1187,FIND(".",A1187)-1),A1187),AV1187)</f>
        <v>EU718645</v>
      </c>
      <c r="BA1187" s="171" t="str">
        <f aca="false">IF(ISNUMBER(FIND("-",AZ1187)),LEFT(AZ1187,FIND("-",AZ1187)-1),AZ1187)</f>
        <v>EU718645</v>
      </c>
      <c r="BB1187" s="170" t="str">
        <f aca="false"> MEGAname &amp; "="</f>
        <v>EU718645=</v>
      </c>
      <c r="BC1187" s="170" t="str">
        <f aca="false">Clear &amp; IF(span ,"Span","out")</f>
        <v>EU718645=out</v>
      </c>
      <c r="BD1187" s="170" t="str">
        <f aca="false">Clear &amp; IF(span, IF(B1187=".","Selected",B1187),"out")</f>
        <v>EU718645=out</v>
      </c>
      <c r="BE1187" s="170" t="str">
        <f aca="false">Clear &amp; Strain</f>
        <v>EU718645=HUN-279</v>
      </c>
      <c r="BF1187" s="170" t="str">
        <f aca="false">CONCATENATE(A1187,"=",F1187,". ",AX1187,IF(AB1187="","",CONCATENATE(".",AB1187)))</f>
        <v>EU718645=HUN-279. 3e.HUN.pig</v>
      </c>
      <c r="BG1187" s="170" t="str">
        <f aca="false">CONCATENATE(A1187,"=",F1187,". ",AX1187)</f>
        <v>EU718645=HUN-279. 3e.HUN.pig</v>
      </c>
      <c r="BH1187" s="170" t="str">
        <f aca="false">CONCATENATE(A1187,"=",AX1187)</f>
        <v>EU718645=3e.HUN.pig</v>
      </c>
      <c r="BI1187" s="170" t="str">
        <f aca="false">CONCATENATE(A1187,"=",ComForSubtype,D1187)</f>
        <v>EU718645=3e</v>
      </c>
      <c r="BJ1187" s="170" t="str">
        <f aca="false">CONCATENATE(A1187,"=",E1187)</f>
        <v>EU718645=3feg</v>
      </c>
      <c r="BK1187" s="170" t="str">
        <f aca="false">CONCATENATE(A1187,"=",C1187)</f>
        <v>EU718645=3</v>
      </c>
      <c r="BL1187" s="170" t="str">
        <f aca="false">CONCATENATE(D1187,"=")</f>
        <v>3e=</v>
      </c>
      <c r="BM1187" s="223" t="str">
        <f aca="false">IF(BA1187="XX","",BA1187)</f>
        <v>EU718645</v>
      </c>
      <c r="BN1187" s="224" t="str">
        <f aca="false">CONCATENATE(IF(F1187="","",F1187),IF(G1187="","",CONCATENATE(" / ",G1187)))</f>
        <v>HUN-279</v>
      </c>
      <c r="BO1187" s="225" t="str">
        <f aca="false">AX1187</f>
        <v>3e.HUN.pig</v>
      </c>
      <c r="BP1187" s="226" t="str">
        <f aca="false">IF(V1187="","",V1187)</f>
        <v/>
      </c>
      <c r="BQ1187" s="226" t="str">
        <f aca="false">IF(W1187="","",CONCATENATE(W1187,IF(LEFT(AO1187,1)="s","+","")))</f>
        <v/>
      </c>
      <c r="BR1187" s="226" t="str">
        <f aca="false">IF(X1187="","",CONCATENATE(X1187,IF(LEFT(AQ1187,1)="s","+","")))</f>
        <v/>
      </c>
      <c r="BS1187" s="226" t="str">
        <f aca="false">IF(Y1187="","",CONCATENATE(Y1187,IF(LEFT(AR1187,1)="s","+","")))</f>
        <v/>
      </c>
      <c r="BT1187" s="226" t="str">
        <f aca="false">IF(Z1187="","",CONCATENATE(Z1187,IF(LEFT(AS1187,1)="s","+","")))</f>
        <v/>
      </c>
      <c r="BU1187" s="227" t="str">
        <f aca="false">IF(AA1187="","",CONCATENATE(AA1187,IF(LEFT(AT1187,1)="s","+","")))</f>
        <v>3e</v>
      </c>
      <c r="BV1187" s="212"/>
      <c r="BW1187" s="177" t="s">
        <v>2957</v>
      </c>
      <c r="BX1187" s="170" t="str">
        <f aca="false">IF(BW1187&lt;&gt;"",IF(ISNUMBER(FIND("=",BW1187)),LEFT(BW1187,FIND("=",BW1187)-1),BW1187),BW1187)</f>
        <v>EU718645</v>
      </c>
      <c r="BY1187" s="170" t="str">
        <f aca="false">IF(BW1187&lt;&gt;"",IF(ISNUMBER(FIND("=",BW1187)),RIGHT(BW1187,LEN(BW1187)-FIND("=",BW1187)),""),"")</f>
        <v>3e</v>
      </c>
      <c r="BZ1187" s="170" t="str">
        <f aca="false">IF(BX1187&lt;&gt;"",IF(ISNUMBER(FIND(".",BX1187)),LEFT(BX1187,FIND(".",BX1187)-1),BX1187),BX1187)</f>
        <v>EU718645</v>
      </c>
      <c r="CA1187" s="170" t="str">
        <f aca="false">IF(BX1187&lt;&gt;"",IF(ISNUMBER(FIND(".",BX1187)),RIGHT(BX1187,LEN(BX1187)-FIND(".",BX1187)),""),"")</f>
        <v/>
      </c>
      <c r="CB1187" s="212"/>
      <c r="CC1187" s="170" t="str">
        <f aca="false">A1187</f>
        <v>EU718645</v>
      </c>
      <c r="CD1187" s="178" t="s">
        <v>339</v>
      </c>
      <c r="CE1187" s="178" t="s">
        <v>340</v>
      </c>
      <c r="CF1187" s="178" t="s">
        <v>341</v>
      </c>
      <c r="CG1187" s="212"/>
      <c r="CH1187" s="179"/>
      <c r="CI1187" s="179"/>
      <c r="CJ1187" s="179"/>
      <c r="CK1187" s="212"/>
      <c r="CL1187" s="212"/>
      <c r="CM1187" s="170" t="str">
        <f aca="false">F1187</f>
        <v>HUN-279</v>
      </c>
      <c r="CN1187" s="170" t="str">
        <f aca="false">IF(G1187="","",G1187)</f>
        <v/>
      </c>
      <c r="CO1187" s="170" t="str">
        <f aca="false">CONCATENATE(H1187,":",L1187)</f>
        <v>Hungary:</v>
      </c>
      <c r="CP1187" s="170" t="str">
        <f aca="false">CONCATENATE(IF(Q1187="","",CONCATENATE(Q1187,"-")),IF(P1187="","",CONCATENATE(P1187,"-")),IF(O1187="","",O1187))</f>
        <v/>
      </c>
      <c r="CQ1187" s="170" t="str">
        <f aca="false">IF(N1187="","",N1187)</f>
        <v/>
      </c>
      <c r="CR1187" s="170" t="n">
        <f aca="false">C1187</f>
        <v>3</v>
      </c>
      <c r="CS1187" s="229" t="str">
        <f aca="false">D1187</f>
        <v>3e</v>
      </c>
      <c r="CT1187" s="170" t="str">
        <f aca="false">CONCATENATE(CD1187," strain ",CM1187," ",CL1187,", partial cds")</f>
        <v>Hepatitis E virus strain HUN-279 , partial cds</v>
      </c>
    </row>
    <row r="1188" customFormat="false" ht="11.9" hidden="false" customHeight="true" outlineLevel="0" collapsed="false">
      <c r="A1188" s="154" t="s">
        <v>2958</v>
      </c>
      <c r="B1188" s="147" t="n">
        <v>3</v>
      </c>
      <c r="C1188" s="243" t="n">
        <v>3</v>
      </c>
      <c r="D1188" s="149" t="s">
        <v>1273</v>
      </c>
      <c r="E1188" s="150" t="s">
        <v>2725</v>
      </c>
      <c r="F1188" s="154" t="s">
        <v>2959</v>
      </c>
      <c r="G1188" s="212"/>
      <c r="H1188" s="146" t="s">
        <v>2753</v>
      </c>
      <c r="I1188" s="153" t="s">
        <v>2754</v>
      </c>
      <c r="J1188" s="146" t="s">
        <v>395</v>
      </c>
      <c r="K1188" s="212"/>
      <c r="L1188" s="212"/>
      <c r="M1188" s="157" t="s">
        <v>367</v>
      </c>
      <c r="N1188" s="213"/>
      <c r="O1188" s="160"/>
      <c r="P1188" s="212"/>
      <c r="Q1188" s="212"/>
      <c r="R1188" s="212"/>
      <c r="S1188" s="212"/>
      <c r="T1188" s="214"/>
      <c r="U1188" s="215"/>
      <c r="V1188" s="209"/>
      <c r="W1188" s="217"/>
      <c r="AA1188" s="250" t="s">
        <v>1273</v>
      </c>
      <c r="AB1188" s="217"/>
      <c r="AC1188" s="217"/>
      <c r="AG1188" s="166" t="s">
        <v>511</v>
      </c>
      <c r="AH1188" s="164" t="n">
        <v>6567</v>
      </c>
      <c r="AI1188" s="164" t="n">
        <v>6714</v>
      </c>
      <c r="AJ1188" s="219" t="n">
        <f aca="false">SeqEnd-SeqBeg+1</f>
        <v>148</v>
      </c>
      <c r="AK1188" s="220" t="n">
        <f aca="false">AND( SeqBeg&lt;=Beg  , End &lt;=SeqEnd )</f>
        <v>0</v>
      </c>
      <c r="AL1188" s="212"/>
      <c r="AM1188" s="212"/>
      <c r="AN1188" s="221"/>
      <c r="AT1188" s="147" t="s">
        <v>103</v>
      </c>
      <c r="AU1188" s="146"/>
      <c r="AV1188" s="212"/>
      <c r="AW1188" s="222" t="str">
        <f aca="false">HYPERLINK(CONCATENATE("http://www.ncbi.nlm.nih.gov/nuccore/",BM1188),BM1188)</f>
        <v>EU718630</v>
      </c>
      <c r="AX1188" s="219" t="str">
        <f aca="false">CONCATENATE(D1188,IF(I1188="","",CONCATENATE(".",I1188)),IF(K1188="","",CONCATENATE(".",K1188)),IF(M1188="","",CONCATENATE(".",M1188)),IF(R1188="","",CONCATENATE(".",R1188)),IF(U1188="","","(*)"))</f>
        <v>3e.HUN.pig</v>
      </c>
      <c r="AY1188" s="170" t="str">
        <f aca="false">CONCATENATE(BM1188,".",BN1188)</f>
        <v>EU718630.HUN-281</v>
      </c>
      <c r="AZ1188" s="171" t="str">
        <f aca="false">IF(AV1188="",IF(ISNUMBER(FIND(".",A1188)),LEFT(A1188,FIND(".",A1188)-1),A1188),AV1188)</f>
        <v>EU718630</v>
      </c>
      <c r="BA1188" s="171" t="str">
        <f aca="false">IF(ISNUMBER(FIND("-",AZ1188)),LEFT(AZ1188,FIND("-",AZ1188)-1),AZ1188)</f>
        <v>EU718630</v>
      </c>
      <c r="BB1188" s="170" t="str">
        <f aca="false"> MEGAname &amp; "="</f>
        <v>EU718630=</v>
      </c>
      <c r="BC1188" s="170" t="str">
        <f aca="false">Clear &amp; IF(span ,"Span","out")</f>
        <v>EU718630=out</v>
      </c>
      <c r="BD1188" s="170" t="str">
        <f aca="false">Clear &amp; IF(span, IF(B1188=".","Selected",B1188),"out")</f>
        <v>EU718630=out</v>
      </c>
      <c r="BE1188" s="170" t="str">
        <f aca="false">Clear &amp; Strain</f>
        <v>EU718630=HUN-281</v>
      </c>
      <c r="BF1188" s="170" t="str">
        <f aca="false">CONCATENATE(A1188,"=",F1188,". ",AX1188,IF(AB1188="","",CONCATENATE(".",AB1188)))</f>
        <v>EU718630=HUN-281. 3e.HUN.pig</v>
      </c>
      <c r="BG1188" s="170" t="str">
        <f aca="false">CONCATENATE(A1188,"=",F1188,". ",AX1188)</f>
        <v>EU718630=HUN-281. 3e.HUN.pig</v>
      </c>
      <c r="BH1188" s="170" t="str">
        <f aca="false">CONCATENATE(A1188,"=",AX1188)</f>
        <v>EU718630=3e.HUN.pig</v>
      </c>
      <c r="BI1188" s="170" t="str">
        <f aca="false">CONCATENATE(A1188,"=",ComForSubtype,D1188)</f>
        <v>EU718630=3e</v>
      </c>
      <c r="BJ1188" s="170" t="str">
        <f aca="false">CONCATENATE(A1188,"=",E1188)</f>
        <v>EU718630=3feg</v>
      </c>
      <c r="BK1188" s="170" t="str">
        <f aca="false">CONCATENATE(A1188,"=",C1188)</f>
        <v>EU718630=3</v>
      </c>
      <c r="BL1188" s="170" t="str">
        <f aca="false">CONCATENATE(D1188,"=")</f>
        <v>3e=</v>
      </c>
      <c r="BM1188" s="223" t="str">
        <f aca="false">IF(BA1188="XX","",BA1188)</f>
        <v>EU718630</v>
      </c>
      <c r="BN1188" s="224" t="str">
        <f aca="false">CONCATENATE(IF(F1188="","",F1188),IF(G1188="","",CONCATENATE(" / ",G1188)))</f>
        <v>HUN-281</v>
      </c>
      <c r="BO1188" s="225" t="str">
        <f aca="false">AX1188</f>
        <v>3e.HUN.pig</v>
      </c>
      <c r="BP1188" s="226" t="str">
        <f aca="false">IF(V1188="","",V1188)</f>
        <v/>
      </c>
      <c r="BQ1188" s="226" t="str">
        <f aca="false">IF(W1188="","",CONCATENATE(W1188,IF(LEFT(AO1188,1)="s","+","")))</f>
        <v/>
      </c>
      <c r="BR1188" s="226" t="str">
        <f aca="false">IF(X1188="","",CONCATENATE(X1188,IF(LEFT(AQ1188,1)="s","+","")))</f>
        <v/>
      </c>
      <c r="BS1188" s="226" t="str">
        <f aca="false">IF(Y1188="","",CONCATENATE(Y1188,IF(LEFT(AR1188,1)="s","+","")))</f>
        <v/>
      </c>
      <c r="BT1188" s="226" t="str">
        <f aca="false">IF(Z1188="","",CONCATENATE(Z1188,IF(LEFT(AS1188,1)="s","+","")))</f>
        <v/>
      </c>
      <c r="BU1188" s="227" t="str">
        <f aca="false">IF(AA1188="","",CONCATENATE(AA1188,IF(LEFT(AT1188,1)="s","+","")))</f>
        <v>3e</v>
      </c>
      <c r="BV1188" s="212"/>
      <c r="BW1188" s="177" t="s">
        <v>2960</v>
      </c>
      <c r="BX1188" s="170" t="str">
        <f aca="false">IF(BW1188&lt;&gt;"",IF(ISNUMBER(FIND("=",BW1188)),LEFT(BW1188,FIND("=",BW1188)-1),BW1188),BW1188)</f>
        <v>EU718630</v>
      </c>
      <c r="BY1188" s="170" t="str">
        <f aca="false">IF(BW1188&lt;&gt;"",IF(ISNUMBER(FIND("=",BW1188)),RIGHT(BW1188,LEN(BW1188)-FIND("=",BW1188)),""),"")</f>
        <v>3e</v>
      </c>
      <c r="BZ1188" s="170" t="str">
        <f aca="false">IF(BX1188&lt;&gt;"",IF(ISNUMBER(FIND(".",BX1188)),LEFT(BX1188,FIND(".",BX1188)-1),BX1188),BX1188)</f>
        <v>EU718630</v>
      </c>
      <c r="CA1188" s="170" t="str">
        <f aca="false">IF(BX1188&lt;&gt;"",IF(ISNUMBER(FIND(".",BX1188)),RIGHT(BX1188,LEN(BX1188)-FIND(".",BX1188)),""),"")</f>
        <v/>
      </c>
      <c r="CB1188" s="212"/>
      <c r="CC1188" s="170" t="str">
        <f aca="false">A1188</f>
        <v>EU718630</v>
      </c>
      <c r="CD1188" s="178" t="s">
        <v>339</v>
      </c>
      <c r="CE1188" s="178" t="s">
        <v>340</v>
      </c>
      <c r="CF1188" s="178" t="s">
        <v>341</v>
      </c>
      <c r="CG1188" s="212"/>
      <c r="CH1188" s="179"/>
      <c r="CI1188" s="179"/>
      <c r="CJ1188" s="179"/>
      <c r="CK1188" s="212"/>
      <c r="CL1188" s="212"/>
      <c r="CM1188" s="170" t="str">
        <f aca="false">F1188</f>
        <v>HUN-281</v>
      </c>
      <c r="CN1188" s="170" t="str">
        <f aca="false">IF(G1188="","",G1188)</f>
        <v/>
      </c>
      <c r="CO1188" s="170" t="str">
        <f aca="false">CONCATENATE(H1188,":",L1188)</f>
        <v>Hungary:</v>
      </c>
      <c r="CP1188" s="170" t="str">
        <f aca="false">CONCATENATE(IF(Q1188="","",CONCATENATE(Q1188,"-")),IF(P1188="","",CONCATENATE(P1188,"-")),IF(O1188="","",O1188))</f>
        <v/>
      </c>
      <c r="CQ1188" s="170" t="str">
        <f aca="false">IF(N1188="","",N1188)</f>
        <v/>
      </c>
      <c r="CR1188" s="170" t="n">
        <f aca="false">C1188</f>
        <v>3</v>
      </c>
      <c r="CS1188" s="229" t="str">
        <f aca="false">D1188</f>
        <v>3e</v>
      </c>
      <c r="CT1188" s="170" t="str">
        <f aca="false">CONCATENATE(CD1188," strain ",CM1188," ",CL1188,", partial cds")</f>
        <v>Hepatitis E virus strain HUN-281 , partial cds</v>
      </c>
    </row>
    <row r="1189" customFormat="false" ht="11.9" hidden="false" customHeight="true" outlineLevel="0" collapsed="false">
      <c r="A1189" s="154" t="s">
        <v>2961</v>
      </c>
      <c r="B1189" s="147" t="n">
        <v>3</v>
      </c>
      <c r="C1189" s="243" t="n">
        <v>3</v>
      </c>
      <c r="D1189" s="149" t="s">
        <v>1273</v>
      </c>
      <c r="E1189" s="150" t="s">
        <v>2725</v>
      </c>
      <c r="F1189" s="154" t="s">
        <v>2962</v>
      </c>
      <c r="G1189" s="212"/>
      <c r="H1189" s="146" t="s">
        <v>2753</v>
      </c>
      <c r="I1189" s="153" t="s">
        <v>2754</v>
      </c>
      <c r="J1189" s="146" t="s">
        <v>395</v>
      </c>
      <c r="K1189" s="212"/>
      <c r="L1189" s="212"/>
      <c r="M1189" s="157" t="s">
        <v>367</v>
      </c>
      <c r="N1189" s="213"/>
      <c r="O1189" s="160"/>
      <c r="P1189" s="212"/>
      <c r="Q1189" s="212"/>
      <c r="R1189" s="212"/>
      <c r="S1189" s="212"/>
      <c r="T1189" s="214"/>
      <c r="U1189" s="215"/>
      <c r="V1189" s="209"/>
      <c r="W1189" s="217"/>
      <c r="AA1189" s="250" t="s">
        <v>1273</v>
      </c>
      <c r="AB1189" s="217"/>
      <c r="AC1189" s="217"/>
      <c r="AG1189" s="166" t="s">
        <v>511</v>
      </c>
      <c r="AH1189" s="164" t="n">
        <v>6567</v>
      </c>
      <c r="AI1189" s="164" t="n">
        <v>6714</v>
      </c>
      <c r="AJ1189" s="219" t="n">
        <f aca="false">SeqEnd-SeqBeg+1</f>
        <v>148</v>
      </c>
      <c r="AK1189" s="220" t="n">
        <f aca="false">AND( SeqBeg&lt;=Beg  , End &lt;=SeqEnd )</f>
        <v>0</v>
      </c>
      <c r="AL1189" s="212"/>
      <c r="AM1189" s="212"/>
      <c r="AN1189" s="221"/>
      <c r="AT1189" s="147" t="s">
        <v>103</v>
      </c>
      <c r="AU1189" s="146"/>
      <c r="AV1189" s="212"/>
      <c r="AW1189" s="222" t="str">
        <f aca="false">HYPERLINK(CONCATENATE("http://www.ncbi.nlm.nih.gov/nuccore/",BM1189),BM1189)</f>
        <v>EU718637</v>
      </c>
      <c r="AX1189" s="219" t="str">
        <f aca="false">CONCATENATE(D1189,IF(I1189="","",CONCATENATE(".",I1189)),IF(K1189="","",CONCATENATE(".",K1189)),IF(M1189="","",CONCATENATE(".",M1189)),IF(R1189="","",CONCATENATE(".",R1189)),IF(U1189="","","(*)"))</f>
        <v>3e.HUN.pig</v>
      </c>
      <c r="AY1189" s="170" t="str">
        <f aca="false">CONCATENATE(BM1189,".",BN1189)</f>
        <v>EU718637.HUN-282</v>
      </c>
      <c r="AZ1189" s="171" t="str">
        <f aca="false">IF(AV1189="",IF(ISNUMBER(FIND(".",A1189)),LEFT(A1189,FIND(".",A1189)-1),A1189),AV1189)</f>
        <v>EU718637</v>
      </c>
      <c r="BA1189" s="171" t="str">
        <f aca="false">IF(ISNUMBER(FIND("-",AZ1189)),LEFT(AZ1189,FIND("-",AZ1189)-1),AZ1189)</f>
        <v>EU718637</v>
      </c>
      <c r="BB1189" s="170" t="str">
        <f aca="false"> MEGAname &amp; "="</f>
        <v>EU718637=</v>
      </c>
      <c r="BC1189" s="170" t="str">
        <f aca="false">Clear &amp; IF(span ,"Span","out")</f>
        <v>EU718637=out</v>
      </c>
      <c r="BD1189" s="170" t="str">
        <f aca="false">Clear &amp; IF(span, IF(B1189=".","Selected",B1189),"out")</f>
        <v>EU718637=out</v>
      </c>
      <c r="BE1189" s="170" t="str">
        <f aca="false">Clear &amp; Strain</f>
        <v>EU718637=HUN-282</v>
      </c>
      <c r="BF1189" s="170" t="str">
        <f aca="false">CONCATENATE(A1189,"=",F1189,". ",AX1189,IF(AB1189="","",CONCATENATE(".",AB1189)))</f>
        <v>EU718637=HUN-282. 3e.HUN.pig</v>
      </c>
      <c r="BG1189" s="170" t="str">
        <f aca="false">CONCATENATE(A1189,"=",F1189,". ",AX1189)</f>
        <v>EU718637=HUN-282. 3e.HUN.pig</v>
      </c>
      <c r="BH1189" s="170" t="str">
        <f aca="false">CONCATENATE(A1189,"=",AX1189)</f>
        <v>EU718637=3e.HUN.pig</v>
      </c>
      <c r="BI1189" s="170" t="str">
        <f aca="false">CONCATENATE(A1189,"=",ComForSubtype,D1189)</f>
        <v>EU718637=3e</v>
      </c>
      <c r="BJ1189" s="170" t="str">
        <f aca="false">CONCATENATE(A1189,"=",E1189)</f>
        <v>EU718637=3feg</v>
      </c>
      <c r="BK1189" s="170" t="str">
        <f aca="false">CONCATENATE(A1189,"=",C1189)</f>
        <v>EU718637=3</v>
      </c>
      <c r="BL1189" s="170" t="str">
        <f aca="false">CONCATENATE(D1189,"=")</f>
        <v>3e=</v>
      </c>
      <c r="BM1189" s="223" t="str">
        <f aca="false">IF(BA1189="XX","",BA1189)</f>
        <v>EU718637</v>
      </c>
      <c r="BN1189" s="224" t="str">
        <f aca="false">CONCATENATE(IF(F1189="","",F1189),IF(G1189="","",CONCATENATE(" / ",G1189)))</f>
        <v>HUN-282</v>
      </c>
      <c r="BO1189" s="225" t="str">
        <f aca="false">AX1189</f>
        <v>3e.HUN.pig</v>
      </c>
      <c r="BP1189" s="226" t="str">
        <f aca="false">IF(V1189="","",V1189)</f>
        <v/>
      </c>
      <c r="BQ1189" s="226" t="str">
        <f aca="false">IF(W1189="","",CONCATENATE(W1189,IF(LEFT(AO1189,1)="s","+","")))</f>
        <v/>
      </c>
      <c r="BR1189" s="226" t="str">
        <f aca="false">IF(X1189="","",CONCATENATE(X1189,IF(LEFT(AQ1189,1)="s","+","")))</f>
        <v/>
      </c>
      <c r="BS1189" s="226" t="str">
        <f aca="false">IF(Y1189="","",CONCATENATE(Y1189,IF(LEFT(AR1189,1)="s","+","")))</f>
        <v/>
      </c>
      <c r="BT1189" s="226" t="str">
        <f aca="false">IF(Z1189="","",CONCATENATE(Z1189,IF(LEFT(AS1189,1)="s","+","")))</f>
        <v/>
      </c>
      <c r="BU1189" s="227" t="str">
        <f aca="false">IF(AA1189="","",CONCATENATE(AA1189,IF(LEFT(AT1189,1)="s","+","")))</f>
        <v>3e</v>
      </c>
      <c r="BV1189" s="212"/>
      <c r="BW1189" s="177" t="s">
        <v>2963</v>
      </c>
      <c r="BX1189" s="170" t="str">
        <f aca="false">IF(BW1189&lt;&gt;"",IF(ISNUMBER(FIND("=",BW1189)),LEFT(BW1189,FIND("=",BW1189)-1),BW1189),BW1189)</f>
        <v>EU718637</v>
      </c>
      <c r="BY1189" s="170" t="str">
        <f aca="false">IF(BW1189&lt;&gt;"",IF(ISNUMBER(FIND("=",BW1189)),RIGHT(BW1189,LEN(BW1189)-FIND("=",BW1189)),""),"")</f>
        <v>3e</v>
      </c>
      <c r="BZ1189" s="170" t="str">
        <f aca="false">IF(BX1189&lt;&gt;"",IF(ISNUMBER(FIND(".",BX1189)),LEFT(BX1189,FIND(".",BX1189)-1),BX1189),BX1189)</f>
        <v>EU718637</v>
      </c>
      <c r="CA1189" s="170" t="str">
        <f aca="false">IF(BX1189&lt;&gt;"",IF(ISNUMBER(FIND(".",BX1189)),RIGHT(BX1189,LEN(BX1189)-FIND(".",BX1189)),""),"")</f>
        <v/>
      </c>
      <c r="CB1189" s="212"/>
      <c r="CC1189" s="170" t="str">
        <f aca="false">A1189</f>
        <v>EU718637</v>
      </c>
      <c r="CD1189" s="178" t="s">
        <v>339</v>
      </c>
      <c r="CE1189" s="178" t="s">
        <v>340</v>
      </c>
      <c r="CF1189" s="178" t="s">
        <v>341</v>
      </c>
      <c r="CG1189" s="212"/>
      <c r="CH1189" s="179"/>
      <c r="CI1189" s="179"/>
      <c r="CJ1189" s="179"/>
      <c r="CK1189" s="212"/>
      <c r="CL1189" s="212"/>
      <c r="CM1189" s="170" t="str">
        <f aca="false">F1189</f>
        <v>HUN-282</v>
      </c>
      <c r="CN1189" s="170" t="str">
        <f aca="false">IF(G1189="","",G1189)</f>
        <v/>
      </c>
      <c r="CO1189" s="170" t="str">
        <f aca="false">CONCATENATE(H1189,":",L1189)</f>
        <v>Hungary:</v>
      </c>
      <c r="CP1189" s="170" t="str">
        <f aca="false">CONCATENATE(IF(Q1189="","",CONCATENATE(Q1189,"-")),IF(P1189="","",CONCATENATE(P1189,"-")),IF(O1189="","",O1189))</f>
        <v/>
      </c>
      <c r="CQ1189" s="170" t="str">
        <f aca="false">IF(N1189="","",N1189)</f>
        <v/>
      </c>
      <c r="CR1189" s="170" t="n">
        <f aca="false">C1189</f>
        <v>3</v>
      </c>
      <c r="CS1189" s="229" t="str">
        <f aca="false">D1189</f>
        <v>3e</v>
      </c>
      <c r="CT1189" s="170" t="str">
        <f aca="false">CONCATENATE(CD1189," strain ",CM1189," ",CL1189,", partial cds")</f>
        <v>Hepatitis E virus strain HUN-282 , partial cds</v>
      </c>
    </row>
    <row r="1190" customFormat="false" ht="11.9" hidden="false" customHeight="true" outlineLevel="0" collapsed="false">
      <c r="A1190" s="154" t="s">
        <v>2964</v>
      </c>
      <c r="B1190" s="147" t="n">
        <v>3</v>
      </c>
      <c r="C1190" s="243" t="n">
        <v>3</v>
      </c>
      <c r="D1190" s="149" t="s">
        <v>1273</v>
      </c>
      <c r="E1190" s="150" t="s">
        <v>2725</v>
      </c>
      <c r="F1190" s="154" t="s">
        <v>2965</v>
      </c>
      <c r="G1190" s="212"/>
      <c r="H1190" s="146" t="s">
        <v>2753</v>
      </c>
      <c r="I1190" s="153" t="s">
        <v>2754</v>
      </c>
      <c r="J1190" s="146" t="s">
        <v>395</v>
      </c>
      <c r="K1190" s="212"/>
      <c r="L1190" s="212"/>
      <c r="M1190" s="157" t="s">
        <v>367</v>
      </c>
      <c r="N1190" s="213"/>
      <c r="O1190" s="160"/>
      <c r="P1190" s="212"/>
      <c r="Q1190" s="212"/>
      <c r="R1190" s="212"/>
      <c r="S1190" s="212"/>
      <c r="T1190" s="214"/>
      <c r="U1190" s="215"/>
      <c r="V1190" s="209"/>
      <c r="W1190" s="217"/>
      <c r="X1190" s="147"/>
      <c r="AA1190" s="250" t="s">
        <v>1273</v>
      </c>
      <c r="AB1190" s="217"/>
      <c r="AC1190" s="217"/>
      <c r="AG1190" s="166" t="s">
        <v>511</v>
      </c>
      <c r="AH1190" s="164" t="n">
        <v>6567</v>
      </c>
      <c r="AI1190" s="164" t="n">
        <v>6714</v>
      </c>
      <c r="AJ1190" s="219" t="n">
        <f aca="false">SeqEnd-SeqBeg+1</f>
        <v>148</v>
      </c>
      <c r="AK1190" s="220" t="n">
        <f aca="false">AND( SeqBeg&lt;=Beg  , End &lt;=SeqEnd )</f>
        <v>0</v>
      </c>
      <c r="AL1190" s="212"/>
      <c r="AM1190" s="212"/>
      <c r="AN1190" s="221"/>
      <c r="AT1190" s="147" t="s">
        <v>103</v>
      </c>
      <c r="AU1190" s="146"/>
      <c r="AV1190" s="212"/>
      <c r="AW1190" s="222" t="str">
        <f aca="false">HYPERLINK(CONCATENATE("http://www.ncbi.nlm.nih.gov/nuccore/",BM1190),BM1190)</f>
        <v>EU718632</v>
      </c>
      <c r="AX1190" s="219" t="str">
        <f aca="false">CONCATENATE(D1190,IF(I1190="","",CONCATENATE(".",I1190)),IF(K1190="","",CONCATENATE(".",K1190)),IF(M1190="","",CONCATENATE(".",M1190)),IF(R1190="","",CONCATENATE(".",R1190)),IF(U1190="","","(*)"))</f>
        <v>3e.HUN.pig</v>
      </c>
      <c r="AY1190" s="170" t="str">
        <f aca="false">CONCATENATE(BM1190,".",BN1190)</f>
        <v>EU718632.HUN-283</v>
      </c>
      <c r="AZ1190" s="171" t="str">
        <f aca="false">IF(AV1190="",IF(ISNUMBER(FIND(".",A1190)),LEFT(A1190,FIND(".",A1190)-1),A1190),AV1190)</f>
        <v>EU718632</v>
      </c>
      <c r="BA1190" s="171" t="str">
        <f aca="false">IF(ISNUMBER(FIND("-",AZ1190)),LEFT(AZ1190,FIND("-",AZ1190)-1),AZ1190)</f>
        <v>EU718632</v>
      </c>
      <c r="BB1190" s="170" t="str">
        <f aca="false"> MEGAname &amp; "="</f>
        <v>EU718632=</v>
      </c>
      <c r="BC1190" s="170" t="str">
        <f aca="false">Clear &amp; IF(span ,"Span","out")</f>
        <v>EU718632=out</v>
      </c>
      <c r="BD1190" s="170" t="str">
        <f aca="false">Clear &amp; IF(span, IF(B1190=".","Selected",B1190),"out")</f>
        <v>EU718632=out</v>
      </c>
      <c r="BE1190" s="170" t="str">
        <f aca="false">Clear &amp; Strain</f>
        <v>EU718632=HUN-283</v>
      </c>
      <c r="BF1190" s="170" t="str">
        <f aca="false">CONCATENATE(A1190,"=",F1190,". ",AX1190,IF(AB1190="","",CONCATENATE(".",AB1190)))</f>
        <v>EU718632=HUN-283. 3e.HUN.pig</v>
      </c>
      <c r="BG1190" s="170" t="str">
        <f aca="false">CONCATENATE(A1190,"=",F1190,". ",AX1190)</f>
        <v>EU718632=HUN-283. 3e.HUN.pig</v>
      </c>
      <c r="BH1190" s="170" t="str">
        <f aca="false">CONCATENATE(A1190,"=",AX1190)</f>
        <v>EU718632=3e.HUN.pig</v>
      </c>
      <c r="BI1190" s="170" t="str">
        <f aca="false">CONCATENATE(A1190,"=",ComForSubtype,D1190)</f>
        <v>EU718632=3e</v>
      </c>
      <c r="BJ1190" s="170" t="str">
        <f aca="false">CONCATENATE(A1190,"=",E1190)</f>
        <v>EU718632=3feg</v>
      </c>
      <c r="BK1190" s="170" t="str">
        <f aca="false">CONCATENATE(A1190,"=",C1190)</f>
        <v>EU718632=3</v>
      </c>
      <c r="BL1190" s="170" t="str">
        <f aca="false">CONCATENATE(D1190,"=")</f>
        <v>3e=</v>
      </c>
      <c r="BM1190" s="223" t="str">
        <f aca="false">IF(BA1190="XX","",BA1190)</f>
        <v>EU718632</v>
      </c>
      <c r="BN1190" s="224" t="str">
        <f aca="false">CONCATENATE(IF(F1190="","",F1190),IF(G1190="","",CONCATENATE(" / ",G1190)))</f>
        <v>HUN-283</v>
      </c>
      <c r="BO1190" s="225" t="str">
        <f aca="false">AX1190</f>
        <v>3e.HUN.pig</v>
      </c>
      <c r="BP1190" s="226" t="str">
        <f aca="false">IF(V1190="","",V1190)</f>
        <v/>
      </c>
      <c r="BQ1190" s="226" t="str">
        <f aca="false">IF(W1190="","",CONCATENATE(W1190,IF(LEFT(AO1190,1)="s","+","")))</f>
        <v/>
      </c>
      <c r="BR1190" s="226" t="str">
        <f aca="false">IF(X1190="","",CONCATENATE(X1190,IF(LEFT(AQ1190,1)="s","+","")))</f>
        <v/>
      </c>
      <c r="BS1190" s="226" t="str">
        <f aca="false">IF(Y1190="","",CONCATENATE(Y1190,IF(LEFT(AR1190,1)="s","+","")))</f>
        <v/>
      </c>
      <c r="BT1190" s="226" t="str">
        <f aca="false">IF(Z1190="","",CONCATENATE(Z1190,IF(LEFT(AS1190,1)="s","+","")))</f>
        <v/>
      </c>
      <c r="BU1190" s="227" t="str">
        <f aca="false">IF(AA1190="","",CONCATENATE(AA1190,IF(LEFT(AT1190,1)="s","+","")))</f>
        <v>3e</v>
      </c>
      <c r="BV1190" s="212"/>
      <c r="BW1190" s="177" t="s">
        <v>2966</v>
      </c>
      <c r="BX1190" s="170" t="str">
        <f aca="false">IF(BW1190&lt;&gt;"",IF(ISNUMBER(FIND("=",BW1190)),LEFT(BW1190,FIND("=",BW1190)-1),BW1190),BW1190)</f>
        <v>EU718632</v>
      </c>
      <c r="BY1190" s="170" t="str">
        <f aca="false">IF(BW1190&lt;&gt;"",IF(ISNUMBER(FIND("=",BW1190)),RIGHT(BW1190,LEN(BW1190)-FIND("=",BW1190)),""),"")</f>
        <v>3e</v>
      </c>
      <c r="BZ1190" s="170" t="str">
        <f aca="false">IF(BX1190&lt;&gt;"",IF(ISNUMBER(FIND(".",BX1190)),LEFT(BX1190,FIND(".",BX1190)-1),BX1190),BX1190)</f>
        <v>EU718632</v>
      </c>
      <c r="CA1190" s="170" t="str">
        <f aca="false">IF(BX1190&lt;&gt;"",IF(ISNUMBER(FIND(".",BX1190)),RIGHT(BX1190,LEN(BX1190)-FIND(".",BX1190)),""),"")</f>
        <v/>
      </c>
      <c r="CB1190" s="212"/>
      <c r="CC1190" s="170" t="str">
        <f aca="false">A1190</f>
        <v>EU718632</v>
      </c>
      <c r="CD1190" s="178" t="s">
        <v>339</v>
      </c>
      <c r="CE1190" s="178" t="s">
        <v>340</v>
      </c>
      <c r="CF1190" s="178" t="s">
        <v>341</v>
      </c>
      <c r="CG1190" s="212"/>
      <c r="CH1190" s="179"/>
      <c r="CI1190" s="179"/>
      <c r="CJ1190" s="179"/>
      <c r="CK1190" s="212"/>
      <c r="CL1190" s="212"/>
      <c r="CM1190" s="170" t="str">
        <f aca="false">F1190</f>
        <v>HUN-283</v>
      </c>
      <c r="CN1190" s="170" t="str">
        <f aca="false">IF(G1190="","",G1190)</f>
        <v/>
      </c>
      <c r="CO1190" s="170" t="str">
        <f aca="false">CONCATENATE(H1190,":",L1190)</f>
        <v>Hungary:</v>
      </c>
      <c r="CP1190" s="170" t="str">
        <f aca="false">CONCATENATE(IF(Q1190="","",CONCATENATE(Q1190,"-")),IF(P1190="","",CONCATENATE(P1190,"-")),IF(O1190="","",O1190))</f>
        <v/>
      </c>
      <c r="CQ1190" s="170" t="str">
        <f aca="false">IF(N1190="","",N1190)</f>
        <v/>
      </c>
      <c r="CR1190" s="170" t="n">
        <f aca="false">C1190</f>
        <v>3</v>
      </c>
      <c r="CS1190" s="229" t="str">
        <f aca="false">D1190</f>
        <v>3e</v>
      </c>
      <c r="CT1190" s="170" t="str">
        <f aca="false">CONCATENATE(CD1190," strain ",CM1190," ",CL1190,", partial cds")</f>
        <v>Hepatitis E virus strain HUN-283 , partial cds</v>
      </c>
    </row>
    <row r="1191" customFormat="false" ht="11.9" hidden="false" customHeight="true" outlineLevel="0" collapsed="false">
      <c r="A1191" s="154" t="s">
        <v>2967</v>
      </c>
      <c r="B1191" s="147" t="n">
        <v>3</v>
      </c>
      <c r="C1191" s="243" t="n">
        <v>3</v>
      </c>
      <c r="D1191" s="149" t="s">
        <v>1273</v>
      </c>
      <c r="E1191" s="150" t="s">
        <v>2725</v>
      </c>
      <c r="F1191" s="154" t="s">
        <v>2968</v>
      </c>
      <c r="G1191" s="212"/>
      <c r="H1191" s="146" t="s">
        <v>2753</v>
      </c>
      <c r="I1191" s="153" t="s">
        <v>2754</v>
      </c>
      <c r="J1191" s="146" t="s">
        <v>395</v>
      </c>
      <c r="K1191" s="212"/>
      <c r="L1191" s="212"/>
      <c r="M1191" s="157" t="s">
        <v>367</v>
      </c>
      <c r="N1191" s="213"/>
      <c r="O1191" s="160"/>
      <c r="P1191" s="212"/>
      <c r="Q1191" s="212"/>
      <c r="R1191" s="212"/>
      <c r="S1191" s="212"/>
      <c r="T1191" s="214"/>
      <c r="U1191" s="215"/>
      <c r="V1191" s="209"/>
      <c r="W1191" s="217"/>
      <c r="AA1191" s="250" t="s">
        <v>1273</v>
      </c>
      <c r="AB1191" s="217"/>
      <c r="AC1191" s="217"/>
      <c r="AG1191" s="166" t="s">
        <v>511</v>
      </c>
      <c r="AH1191" s="164" t="n">
        <v>6567</v>
      </c>
      <c r="AI1191" s="164" t="n">
        <v>6714</v>
      </c>
      <c r="AJ1191" s="219" t="n">
        <f aca="false">SeqEnd-SeqBeg+1</f>
        <v>148</v>
      </c>
      <c r="AK1191" s="220" t="n">
        <f aca="false">AND( SeqBeg&lt;=Beg  , End &lt;=SeqEnd )</f>
        <v>0</v>
      </c>
      <c r="AL1191" s="212"/>
      <c r="AM1191" s="212"/>
      <c r="AN1191" s="221"/>
      <c r="AT1191" s="147" t="s">
        <v>103</v>
      </c>
      <c r="AU1191" s="146"/>
      <c r="AV1191" s="212"/>
      <c r="AW1191" s="222" t="str">
        <f aca="false">HYPERLINK(CONCATENATE("http://www.ncbi.nlm.nih.gov/nuccore/",BM1191),BM1191)</f>
        <v>EU718643</v>
      </c>
      <c r="AX1191" s="219" t="str">
        <f aca="false">CONCATENATE(D1191,IF(I1191="","",CONCATENATE(".",I1191)),IF(K1191="","",CONCATENATE(".",K1191)),IF(M1191="","",CONCATENATE(".",M1191)),IF(R1191="","",CONCATENATE(".",R1191)),IF(U1191="","","(*)"))</f>
        <v>3e.HUN.pig</v>
      </c>
      <c r="AY1191" s="170" t="str">
        <f aca="false">CONCATENATE(BM1191,".",BN1191)</f>
        <v>EU718643.HUN-284</v>
      </c>
      <c r="AZ1191" s="171" t="str">
        <f aca="false">IF(AV1191="",IF(ISNUMBER(FIND(".",A1191)),LEFT(A1191,FIND(".",A1191)-1),A1191),AV1191)</f>
        <v>EU718643</v>
      </c>
      <c r="BA1191" s="171" t="str">
        <f aca="false">IF(ISNUMBER(FIND("-",AZ1191)),LEFT(AZ1191,FIND("-",AZ1191)-1),AZ1191)</f>
        <v>EU718643</v>
      </c>
      <c r="BB1191" s="170" t="str">
        <f aca="false"> MEGAname &amp; "="</f>
        <v>EU718643=</v>
      </c>
      <c r="BC1191" s="170" t="str">
        <f aca="false">Clear &amp; IF(span ,"Span","out")</f>
        <v>EU718643=out</v>
      </c>
      <c r="BD1191" s="170" t="str">
        <f aca="false">Clear &amp; IF(span, IF(B1191=".","Selected",B1191),"out")</f>
        <v>EU718643=out</v>
      </c>
      <c r="BE1191" s="170" t="str">
        <f aca="false">Clear &amp; Strain</f>
        <v>EU718643=HUN-284</v>
      </c>
      <c r="BF1191" s="170" t="str">
        <f aca="false">CONCATENATE(A1191,"=",F1191,". ",AX1191,IF(AB1191="","",CONCATENATE(".",AB1191)))</f>
        <v>EU718643=HUN-284. 3e.HUN.pig</v>
      </c>
      <c r="BG1191" s="170" t="str">
        <f aca="false">CONCATENATE(A1191,"=",F1191,". ",AX1191)</f>
        <v>EU718643=HUN-284. 3e.HUN.pig</v>
      </c>
      <c r="BH1191" s="170" t="str">
        <f aca="false">CONCATENATE(A1191,"=",AX1191)</f>
        <v>EU718643=3e.HUN.pig</v>
      </c>
      <c r="BI1191" s="170" t="str">
        <f aca="false">CONCATENATE(A1191,"=",ComForSubtype,D1191)</f>
        <v>EU718643=3e</v>
      </c>
      <c r="BJ1191" s="170" t="str">
        <f aca="false">CONCATENATE(A1191,"=",E1191)</f>
        <v>EU718643=3feg</v>
      </c>
      <c r="BK1191" s="170" t="str">
        <f aca="false">CONCATENATE(A1191,"=",C1191)</f>
        <v>EU718643=3</v>
      </c>
      <c r="BL1191" s="170" t="str">
        <f aca="false">CONCATENATE(D1191,"=")</f>
        <v>3e=</v>
      </c>
      <c r="BM1191" s="223" t="str">
        <f aca="false">IF(BA1191="XX","",BA1191)</f>
        <v>EU718643</v>
      </c>
      <c r="BN1191" s="224" t="str">
        <f aca="false">CONCATENATE(IF(F1191="","",F1191),IF(G1191="","",CONCATENATE(" / ",G1191)))</f>
        <v>HUN-284</v>
      </c>
      <c r="BO1191" s="225" t="str">
        <f aca="false">AX1191</f>
        <v>3e.HUN.pig</v>
      </c>
      <c r="BP1191" s="226" t="str">
        <f aca="false">IF(V1191="","",V1191)</f>
        <v/>
      </c>
      <c r="BQ1191" s="226" t="str">
        <f aca="false">IF(W1191="","",CONCATENATE(W1191,IF(LEFT(AO1191,1)="s","+","")))</f>
        <v/>
      </c>
      <c r="BR1191" s="226" t="str">
        <f aca="false">IF(X1191="","",CONCATENATE(X1191,IF(LEFT(AQ1191,1)="s","+","")))</f>
        <v/>
      </c>
      <c r="BS1191" s="226" t="str">
        <f aca="false">IF(Y1191="","",CONCATENATE(Y1191,IF(LEFT(AR1191,1)="s","+","")))</f>
        <v/>
      </c>
      <c r="BT1191" s="226" t="str">
        <f aca="false">IF(Z1191="","",CONCATENATE(Z1191,IF(LEFT(AS1191,1)="s","+","")))</f>
        <v/>
      </c>
      <c r="BU1191" s="227" t="str">
        <f aca="false">IF(AA1191="","",CONCATENATE(AA1191,IF(LEFT(AT1191,1)="s","+","")))</f>
        <v>3e</v>
      </c>
      <c r="BV1191" s="212"/>
      <c r="BW1191" s="177" t="s">
        <v>2969</v>
      </c>
      <c r="BX1191" s="170" t="str">
        <f aca="false">IF(BW1191&lt;&gt;"",IF(ISNUMBER(FIND("=",BW1191)),LEFT(BW1191,FIND("=",BW1191)-1),BW1191),BW1191)</f>
        <v>EU718643</v>
      </c>
      <c r="BY1191" s="170" t="str">
        <f aca="false">IF(BW1191&lt;&gt;"",IF(ISNUMBER(FIND("=",BW1191)),RIGHT(BW1191,LEN(BW1191)-FIND("=",BW1191)),""),"")</f>
        <v>3e</v>
      </c>
      <c r="BZ1191" s="170" t="str">
        <f aca="false">IF(BX1191&lt;&gt;"",IF(ISNUMBER(FIND(".",BX1191)),LEFT(BX1191,FIND(".",BX1191)-1),BX1191),BX1191)</f>
        <v>EU718643</v>
      </c>
      <c r="CA1191" s="170" t="str">
        <f aca="false">IF(BX1191&lt;&gt;"",IF(ISNUMBER(FIND(".",BX1191)),RIGHT(BX1191,LEN(BX1191)-FIND(".",BX1191)),""),"")</f>
        <v/>
      </c>
      <c r="CB1191" s="212"/>
      <c r="CC1191" s="170" t="str">
        <f aca="false">A1191</f>
        <v>EU718643</v>
      </c>
      <c r="CD1191" s="178" t="s">
        <v>339</v>
      </c>
      <c r="CE1191" s="178" t="s">
        <v>340</v>
      </c>
      <c r="CF1191" s="178" t="s">
        <v>341</v>
      </c>
      <c r="CG1191" s="212"/>
      <c r="CH1191" s="179"/>
      <c r="CI1191" s="179"/>
      <c r="CJ1191" s="179"/>
      <c r="CK1191" s="212"/>
      <c r="CL1191" s="212"/>
      <c r="CM1191" s="170" t="str">
        <f aca="false">F1191</f>
        <v>HUN-284</v>
      </c>
      <c r="CN1191" s="170" t="str">
        <f aca="false">IF(G1191="","",G1191)</f>
        <v/>
      </c>
      <c r="CO1191" s="170" t="str">
        <f aca="false">CONCATENATE(H1191,":",L1191)</f>
        <v>Hungary:</v>
      </c>
      <c r="CP1191" s="170" t="str">
        <f aca="false">CONCATENATE(IF(Q1191="","",CONCATENATE(Q1191,"-")),IF(P1191="","",CONCATENATE(P1191,"-")),IF(O1191="","",O1191))</f>
        <v/>
      </c>
      <c r="CQ1191" s="170" t="str">
        <f aca="false">IF(N1191="","",N1191)</f>
        <v/>
      </c>
      <c r="CR1191" s="170" t="n">
        <f aca="false">C1191</f>
        <v>3</v>
      </c>
      <c r="CS1191" s="229" t="str">
        <f aca="false">D1191</f>
        <v>3e</v>
      </c>
      <c r="CT1191" s="170" t="str">
        <f aca="false">CONCATENATE(CD1191," strain ",CM1191," ",CL1191,", partial cds")</f>
        <v>Hepatitis E virus strain HUN-284 , partial cds</v>
      </c>
    </row>
    <row r="1192" customFormat="false" ht="11.9" hidden="false" customHeight="true" outlineLevel="0" collapsed="false">
      <c r="A1192" s="154" t="s">
        <v>2970</v>
      </c>
      <c r="B1192" s="147" t="n">
        <v>3</v>
      </c>
      <c r="C1192" s="243" t="n">
        <v>3</v>
      </c>
      <c r="D1192" s="149" t="s">
        <v>1273</v>
      </c>
      <c r="E1192" s="150" t="s">
        <v>2725</v>
      </c>
      <c r="F1192" s="154" t="s">
        <v>2971</v>
      </c>
      <c r="G1192" s="212"/>
      <c r="H1192" s="146" t="s">
        <v>2753</v>
      </c>
      <c r="I1192" s="153" t="s">
        <v>2754</v>
      </c>
      <c r="J1192" s="146" t="s">
        <v>395</v>
      </c>
      <c r="K1192" s="212"/>
      <c r="L1192" s="212"/>
      <c r="M1192" s="157" t="s">
        <v>367</v>
      </c>
      <c r="N1192" s="213"/>
      <c r="O1192" s="160"/>
      <c r="P1192" s="212"/>
      <c r="Q1192" s="212"/>
      <c r="R1192" s="212"/>
      <c r="S1192" s="212"/>
      <c r="T1192" s="214"/>
      <c r="U1192" s="215"/>
      <c r="V1192" s="209"/>
      <c r="W1192" s="217"/>
      <c r="AA1192" s="250" t="s">
        <v>1273</v>
      </c>
      <c r="AB1192" s="217"/>
      <c r="AC1192" s="217"/>
      <c r="AG1192" s="166" t="s">
        <v>511</v>
      </c>
      <c r="AH1192" s="164" t="n">
        <v>6567</v>
      </c>
      <c r="AI1192" s="164" t="n">
        <v>6714</v>
      </c>
      <c r="AJ1192" s="219" t="n">
        <f aca="false">SeqEnd-SeqBeg+1</f>
        <v>148</v>
      </c>
      <c r="AK1192" s="220" t="n">
        <f aca="false">AND( SeqBeg&lt;=Beg  , End &lt;=SeqEnd )</f>
        <v>0</v>
      </c>
      <c r="AL1192" s="212"/>
      <c r="AM1192" s="212"/>
      <c r="AN1192" s="221"/>
      <c r="AT1192" s="147" t="s">
        <v>103</v>
      </c>
      <c r="AU1192" s="146"/>
      <c r="AV1192" s="212"/>
      <c r="AW1192" s="222" t="str">
        <f aca="false">HYPERLINK(CONCATENATE("http://www.ncbi.nlm.nih.gov/nuccore/",BM1192),BM1192)</f>
        <v>EU718638</v>
      </c>
      <c r="AX1192" s="219" t="str">
        <f aca="false">CONCATENATE(D1192,IF(I1192="","",CONCATENATE(".",I1192)),IF(K1192="","",CONCATENATE(".",K1192)),IF(M1192="","",CONCATENATE(".",M1192)),IF(R1192="","",CONCATENATE(".",R1192)),IF(U1192="","","(*)"))</f>
        <v>3e.HUN.pig</v>
      </c>
      <c r="AY1192" s="170" t="str">
        <f aca="false">CONCATENATE(BM1192,".",BN1192)</f>
        <v>EU718638.HUN-285</v>
      </c>
      <c r="AZ1192" s="171" t="str">
        <f aca="false">IF(AV1192="",IF(ISNUMBER(FIND(".",A1192)),LEFT(A1192,FIND(".",A1192)-1),A1192),AV1192)</f>
        <v>EU718638</v>
      </c>
      <c r="BA1192" s="171" t="str">
        <f aca="false">IF(ISNUMBER(FIND("-",AZ1192)),LEFT(AZ1192,FIND("-",AZ1192)-1),AZ1192)</f>
        <v>EU718638</v>
      </c>
      <c r="BB1192" s="170" t="str">
        <f aca="false"> MEGAname &amp; "="</f>
        <v>EU718638=</v>
      </c>
      <c r="BC1192" s="170" t="str">
        <f aca="false">Clear &amp; IF(span ,"Span","out")</f>
        <v>EU718638=out</v>
      </c>
      <c r="BD1192" s="170" t="str">
        <f aca="false">Clear &amp; IF(span, IF(B1192=".","Selected",B1192),"out")</f>
        <v>EU718638=out</v>
      </c>
      <c r="BE1192" s="170" t="str">
        <f aca="false">Clear &amp; Strain</f>
        <v>EU718638=HUN-285</v>
      </c>
      <c r="BF1192" s="170" t="str">
        <f aca="false">CONCATENATE(A1192,"=",F1192,". ",AX1192,IF(AB1192="","",CONCATENATE(".",AB1192)))</f>
        <v>EU718638=HUN-285. 3e.HUN.pig</v>
      </c>
      <c r="BG1192" s="170" t="str">
        <f aca="false">CONCATENATE(A1192,"=",F1192,". ",AX1192)</f>
        <v>EU718638=HUN-285. 3e.HUN.pig</v>
      </c>
      <c r="BH1192" s="170" t="str">
        <f aca="false">CONCATENATE(A1192,"=",AX1192)</f>
        <v>EU718638=3e.HUN.pig</v>
      </c>
      <c r="BI1192" s="170" t="str">
        <f aca="false">CONCATENATE(A1192,"=",ComForSubtype,D1192)</f>
        <v>EU718638=3e</v>
      </c>
      <c r="BJ1192" s="170" t="str">
        <f aca="false">CONCATENATE(A1192,"=",E1192)</f>
        <v>EU718638=3feg</v>
      </c>
      <c r="BK1192" s="170" t="str">
        <f aca="false">CONCATENATE(A1192,"=",C1192)</f>
        <v>EU718638=3</v>
      </c>
      <c r="BL1192" s="170" t="str">
        <f aca="false">CONCATENATE(D1192,"=")</f>
        <v>3e=</v>
      </c>
      <c r="BM1192" s="223" t="str">
        <f aca="false">IF(BA1192="XX","",BA1192)</f>
        <v>EU718638</v>
      </c>
      <c r="BN1192" s="224" t="str">
        <f aca="false">CONCATENATE(IF(F1192="","",F1192),IF(G1192="","",CONCATENATE(" / ",G1192)))</f>
        <v>HUN-285</v>
      </c>
      <c r="BO1192" s="225" t="str">
        <f aca="false">AX1192</f>
        <v>3e.HUN.pig</v>
      </c>
      <c r="BP1192" s="226" t="str">
        <f aca="false">IF(V1192="","",V1192)</f>
        <v/>
      </c>
      <c r="BQ1192" s="226" t="str">
        <f aca="false">IF(W1192="","",CONCATENATE(W1192,IF(LEFT(AO1192,1)="s","+","")))</f>
        <v/>
      </c>
      <c r="BR1192" s="226" t="str">
        <f aca="false">IF(X1192="","",CONCATENATE(X1192,IF(LEFT(AQ1192,1)="s","+","")))</f>
        <v/>
      </c>
      <c r="BS1192" s="226" t="str">
        <f aca="false">IF(Y1192="","",CONCATENATE(Y1192,IF(LEFT(AR1192,1)="s","+","")))</f>
        <v/>
      </c>
      <c r="BT1192" s="226" t="str">
        <f aca="false">IF(Z1192="","",CONCATENATE(Z1192,IF(LEFT(AS1192,1)="s","+","")))</f>
        <v/>
      </c>
      <c r="BU1192" s="227" t="str">
        <f aca="false">IF(AA1192="","",CONCATENATE(AA1192,IF(LEFT(AT1192,1)="s","+","")))</f>
        <v>3e</v>
      </c>
      <c r="BV1192" s="212"/>
      <c r="BW1192" s="177" t="s">
        <v>2972</v>
      </c>
      <c r="BX1192" s="170" t="str">
        <f aca="false">IF(BW1192&lt;&gt;"",IF(ISNUMBER(FIND("=",BW1192)),LEFT(BW1192,FIND("=",BW1192)-1),BW1192),BW1192)</f>
        <v>EU718638</v>
      </c>
      <c r="BY1192" s="170" t="str">
        <f aca="false">IF(BW1192&lt;&gt;"",IF(ISNUMBER(FIND("=",BW1192)),RIGHT(BW1192,LEN(BW1192)-FIND("=",BW1192)),""),"")</f>
        <v>3e</v>
      </c>
      <c r="BZ1192" s="170" t="str">
        <f aca="false">IF(BX1192&lt;&gt;"",IF(ISNUMBER(FIND(".",BX1192)),LEFT(BX1192,FIND(".",BX1192)-1),BX1192),BX1192)</f>
        <v>EU718638</v>
      </c>
      <c r="CA1192" s="170" t="str">
        <f aca="false">IF(BX1192&lt;&gt;"",IF(ISNUMBER(FIND(".",BX1192)),RIGHT(BX1192,LEN(BX1192)-FIND(".",BX1192)),""),"")</f>
        <v/>
      </c>
      <c r="CB1192" s="212"/>
      <c r="CC1192" s="170" t="str">
        <f aca="false">A1192</f>
        <v>EU718638</v>
      </c>
      <c r="CD1192" s="178" t="s">
        <v>339</v>
      </c>
      <c r="CE1192" s="178" t="s">
        <v>340</v>
      </c>
      <c r="CF1192" s="178" t="s">
        <v>341</v>
      </c>
      <c r="CG1192" s="212"/>
      <c r="CH1192" s="179"/>
      <c r="CI1192" s="179"/>
      <c r="CJ1192" s="179"/>
      <c r="CK1192" s="212"/>
      <c r="CL1192" s="212"/>
      <c r="CM1192" s="170" t="str">
        <f aca="false">F1192</f>
        <v>HUN-285</v>
      </c>
      <c r="CN1192" s="170" t="str">
        <f aca="false">IF(G1192="","",G1192)</f>
        <v/>
      </c>
      <c r="CO1192" s="170" t="str">
        <f aca="false">CONCATENATE(H1192,":",L1192)</f>
        <v>Hungary:</v>
      </c>
      <c r="CP1192" s="170" t="str">
        <f aca="false">CONCATENATE(IF(Q1192="","",CONCATENATE(Q1192,"-")),IF(P1192="","",CONCATENATE(P1192,"-")),IF(O1192="","",O1192))</f>
        <v/>
      </c>
      <c r="CQ1192" s="170" t="str">
        <f aca="false">IF(N1192="","",N1192)</f>
        <v/>
      </c>
      <c r="CR1192" s="170" t="n">
        <f aca="false">C1192</f>
        <v>3</v>
      </c>
      <c r="CS1192" s="229" t="str">
        <f aca="false">D1192</f>
        <v>3e</v>
      </c>
      <c r="CT1192" s="170" t="str">
        <f aca="false">CONCATENATE(CD1192," strain ",CM1192," ",CL1192,", partial cds")</f>
        <v>Hepatitis E virus strain HUN-285 , partial cds</v>
      </c>
    </row>
    <row r="1193" customFormat="false" ht="11.9" hidden="false" customHeight="true" outlineLevel="0" collapsed="false">
      <c r="A1193" s="154" t="s">
        <v>2973</v>
      </c>
      <c r="B1193" s="147" t="n">
        <v>3</v>
      </c>
      <c r="C1193" s="243" t="n">
        <v>3</v>
      </c>
      <c r="D1193" s="149" t="s">
        <v>1273</v>
      </c>
      <c r="E1193" s="150" t="s">
        <v>2725</v>
      </c>
      <c r="F1193" s="154" t="s">
        <v>2974</v>
      </c>
      <c r="G1193" s="212"/>
      <c r="H1193" s="146" t="s">
        <v>2753</v>
      </c>
      <c r="I1193" s="153" t="s">
        <v>2754</v>
      </c>
      <c r="J1193" s="146" t="s">
        <v>395</v>
      </c>
      <c r="K1193" s="212"/>
      <c r="L1193" s="212"/>
      <c r="M1193" s="157" t="s">
        <v>367</v>
      </c>
      <c r="N1193" s="213"/>
      <c r="O1193" s="160"/>
      <c r="P1193" s="212"/>
      <c r="Q1193" s="212"/>
      <c r="R1193" s="212"/>
      <c r="S1193" s="212"/>
      <c r="T1193" s="214"/>
      <c r="U1193" s="215"/>
      <c r="V1193" s="209"/>
      <c r="W1193" s="217"/>
      <c r="AA1193" s="250" t="s">
        <v>1273</v>
      </c>
      <c r="AB1193" s="217"/>
      <c r="AC1193" s="217"/>
      <c r="AG1193" s="166" t="s">
        <v>511</v>
      </c>
      <c r="AH1193" s="164" t="n">
        <v>6567</v>
      </c>
      <c r="AI1193" s="164" t="n">
        <v>6714</v>
      </c>
      <c r="AJ1193" s="219" t="n">
        <f aca="false">SeqEnd-SeqBeg+1</f>
        <v>148</v>
      </c>
      <c r="AK1193" s="220" t="n">
        <f aca="false">AND( SeqBeg&lt;=Beg  , End &lt;=SeqEnd )</f>
        <v>0</v>
      </c>
      <c r="AL1193" s="212"/>
      <c r="AM1193" s="212"/>
      <c r="AN1193" s="221"/>
      <c r="AT1193" s="147" t="s">
        <v>103</v>
      </c>
      <c r="AU1193" s="146"/>
      <c r="AV1193" s="212"/>
      <c r="AW1193" s="222" t="str">
        <f aca="false">HYPERLINK(CONCATENATE("http://www.ncbi.nlm.nih.gov/nuccore/",BM1193),BM1193)</f>
        <v>EU718631</v>
      </c>
      <c r="AX1193" s="219" t="str">
        <f aca="false">CONCATENATE(D1193,IF(I1193="","",CONCATENATE(".",I1193)),IF(K1193="","",CONCATENATE(".",K1193)),IF(M1193="","",CONCATENATE(".",M1193)),IF(R1193="","",CONCATENATE(".",R1193)),IF(U1193="","","(*)"))</f>
        <v>3e.HUN.pig</v>
      </c>
      <c r="AY1193" s="170" t="str">
        <f aca="false">CONCATENATE(BM1193,".",BN1193)</f>
        <v>EU718631.HUN-288</v>
      </c>
      <c r="AZ1193" s="171" t="str">
        <f aca="false">IF(AV1193="",IF(ISNUMBER(FIND(".",A1193)),LEFT(A1193,FIND(".",A1193)-1),A1193),AV1193)</f>
        <v>EU718631</v>
      </c>
      <c r="BA1193" s="171" t="str">
        <f aca="false">IF(ISNUMBER(FIND("-",AZ1193)),LEFT(AZ1193,FIND("-",AZ1193)-1),AZ1193)</f>
        <v>EU718631</v>
      </c>
      <c r="BB1193" s="170" t="str">
        <f aca="false"> MEGAname &amp; "="</f>
        <v>EU718631=</v>
      </c>
      <c r="BC1193" s="170" t="str">
        <f aca="false">Clear &amp; IF(span ,"Span","out")</f>
        <v>EU718631=out</v>
      </c>
      <c r="BD1193" s="170" t="str">
        <f aca="false">Clear &amp; IF(span, IF(B1193=".","Selected",B1193),"out")</f>
        <v>EU718631=out</v>
      </c>
      <c r="BE1193" s="170" t="str">
        <f aca="false">Clear &amp; Strain</f>
        <v>EU718631=HUN-288</v>
      </c>
      <c r="BF1193" s="170" t="str">
        <f aca="false">CONCATENATE(A1193,"=",F1193,". ",AX1193,IF(AB1193="","",CONCATENATE(".",AB1193)))</f>
        <v>EU718631=HUN-288. 3e.HUN.pig</v>
      </c>
      <c r="BG1193" s="170" t="str">
        <f aca="false">CONCATENATE(A1193,"=",F1193,". ",AX1193)</f>
        <v>EU718631=HUN-288. 3e.HUN.pig</v>
      </c>
      <c r="BH1193" s="170" t="str">
        <f aca="false">CONCATENATE(A1193,"=",AX1193)</f>
        <v>EU718631=3e.HUN.pig</v>
      </c>
      <c r="BI1193" s="170" t="str">
        <f aca="false">CONCATENATE(A1193,"=",ComForSubtype,D1193)</f>
        <v>EU718631=3e</v>
      </c>
      <c r="BJ1193" s="170" t="str">
        <f aca="false">CONCATENATE(A1193,"=",E1193)</f>
        <v>EU718631=3feg</v>
      </c>
      <c r="BK1193" s="170" t="str">
        <f aca="false">CONCATENATE(A1193,"=",C1193)</f>
        <v>EU718631=3</v>
      </c>
      <c r="BL1193" s="170" t="str">
        <f aca="false">CONCATENATE(D1193,"=")</f>
        <v>3e=</v>
      </c>
      <c r="BM1193" s="223" t="str">
        <f aca="false">IF(BA1193="XX","",BA1193)</f>
        <v>EU718631</v>
      </c>
      <c r="BN1193" s="224" t="str">
        <f aca="false">CONCATENATE(IF(F1193="","",F1193),IF(G1193="","",CONCATENATE(" / ",G1193)))</f>
        <v>HUN-288</v>
      </c>
      <c r="BO1193" s="225" t="str">
        <f aca="false">AX1193</f>
        <v>3e.HUN.pig</v>
      </c>
      <c r="BP1193" s="226" t="str">
        <f aca="false">IF(V1193="","",V1193)</f>
        <v/>
      </c>
      <c r="BQ1193" s="226" t="str">
        <f aca="false">IF(W1193="","",CONCATENATE(W1193,IF(LEFT(AO1193,1)="s","+","")))</f>
        <v/>
      </c>
      <c r="BR1193" s="226" t="str">
        <f aca="false">IF(X1193="","",CONCATENATE(X1193,IF(LEFT(AQ1193,1)="s","+","")))</f>
        <v/>
      </c>
      <c r="BS1193" s="226" t="str">
        <f aca="false">IF(Y1193="","",CONCATENATE(Y1193,IF(LEFT(AR1193,1)="s","+","")))</f>
        <v/>
      </c>
      <c r="BT1193" s="226" t="str">
        <f aca="false">IF(Z1193="","",CONCATENATE(Z1193,IF(LEFT(AS1193,1)="s","+","")))</f>
        <v/>
      </c>
      <c r="BU1193" s="227" t="str">
        <f aca="false">IF(AA1193="","",CONCATENATE(AA1193,IF(LEFT(AT1193,1)="s","+","")))</f>
        <v>3e</v>
      </c>
      <c r="BV1193" s="212"/>
      <c r="BW1193" s="177" t="s">
        <v>2975</v>
      </c>
      <c r="BX1193" s="170" t="str">
        <f aca="false">IF(BW1193&lt;&gt;"",IF(ISNUMBER(FIND("=",BW1193)),LEFT(BW1193,FIND("=",BW1193)-1),BW1193),BW1193)</f>
        <v>EU718631</v>
      </c>
      <c r="BY1193" s="170" t="str">
        <f aca="false">IF(BW1193&lt;&gt;"",IF(ISNUMBER(FIND("=",BW1193)),RIGHT(BW1193,LEN(BW1193)-FIND("=",BW1193)),""),"")</f>
        <v>3e</v>
      </c>
      <c r="BZ1193" s="170" t="str">
        <f aca="false">IF(BX1193&lt;&gt;"",IF(ISNUMBER(FIND(".",BX1193)),LEFT(BX1193,FIND(".",BX1193)-1),BX1193),BX1193)</f>
        <v>EU718631</v>
      </c>
      <c r="CA1193" s="170" t="str">
        <f aca="false">IF(BX1193&lt;&gt;"",IF(ISNUMBER(FIND(".",BX1193)),RIGHT(BX1193,LEN(BX1193)-FIND(".",BX1193)),""),"")</f>
        <v/>
      </c>
      <c r="CB1193" s="212"/>
      <c r="CC1193" s="170" t="str">
        <f aca="false">A1193</f>
        <v>EU718631</v>
      </c>
      <c r="CD1193" s="178" t="s">
        <v>339</v>
      </c>
      <c r="CE1193" s="178" t="s">
        <v>340</v>
      </c>
      <c r="CF1193" s="178" t="s">
        <v>341</v>
      </c>
      <c r="CG1193" s="212"/>
      <c r="CH1193" s="179"/>
      <c r="CI1193" s="179"/>
      <c r="CJ1193" s="179"/>
      <c r="CK1193" s="212"/>
      <c r="CL1193" s="212"/>
      <c r="CM1193" s="170" t="str">
        <f aca="false">F1193</f>
        <v>HUN-288</v>
      </c>
      <c r="CN1193" s="170" t="str">
        <f aca="false">IF(G1193="","",G1193)</f>
        <v/>
      </c>
      <c r="CO1193" s="170" t="str">
        <f aca="false">CONCATENATE(H1193,":",L1193)</f>
        <v>Hungary:</v>
      </c>
      <c r="CP1193" s="170" t="str">
        <f aca="false">CONCATENATE(IF(Q1193="","",CONCATENATE(Q1193,"-")),IF(P1193="","",CONCATENATE(P1193,"-")),IF(O1193="","",O1193))</f>
        <v/>
      </c>
      <c r="CQ1193" s="170" t="str">
        <f aca="false">IF(N1193="","",N1193)</f>
        <v/>
      </c>
      <c r="CR1193" s="170" t="n">
        <f aca="false">C1193</f>
        <v>3</v>
      </c>
      <c r="CS1193" s="229" t="str">
        <f aca="false">D1193</f>
        <v>3e</v>
      </c>
      <c r="CT1193" s="170" t="str">
        <f aca="false">CONCATENATE(CD1193," strain ",CM1193," ",CL1193,", partial cds")</f>
        <v>Hepatitis E virus strain HUN-288 , partial cds</v>
      </c>
    </row>
    <row r="1194" customFormat="false" ht="11.9" hidden="false" customHeight="true" outlineLevel="0" collapsed="false">
      <c r="A1194" s="154" t="s">
        <v>2976</v>
      </c>
      <c r="B1194" s="147" t="n">
        <v>3</v>
      </c>
      <c r="C1194" s="243" t="n">
        <v>3</v>
      </c>
      <c r="D1194" s="149" t="s">
        <v>1273</v>
      </c>
      <c r="E1194" s="150" t="s">
        <v>2725</v>
      </c>
      <c r="F1194" s="154" t="s">
        <v>2977</v>
      </c>
      <c r="G1194" s="212"/>
      <c r="H1194" s="146" t="s">
        <v>2753</v>
      </c>
      <c r="I1194" s="153" t="s">
        <v>2754</v>
      </c>
      <c r="J1194" s="146" t="s">
        <v>395</v>
      </c>
      <c r="K1194" s="212"/>
      <c r="L1194" s="212"/>
      <c r="M1194" s="157" t="s">
        <v>367</v>
      </c>
      <c r="N1194" s="213"/>
      <c r="O1194" s="160"/>
      <c r="P1194" s="212"/>
      <c r="Q1194" s="212"/>
      <c r="R1194" s="212"/>
      <c r="S1194" s="212"/>
      <c r="T1194" s="214"/>
      <c r="U1194" s="215"/>
      <c r="V1194" s="209"/>
      <c r="W1194" s="217"/>
      <c r="AA1194" s="250" t="s">
        <v>1273</v>
      </c>
      <c r="AB1194" s="217"/>
      <c r="AC1194" s="217"/>
      <c r="AG1194" s="166" t="s">
        <v>511</v>
      </c>
      <c r="AH1194" s="164" t="n">
        <v>6567</v>
      </c>
      <c r="AI1194" s="164" t="n">
        <v>6714</v>
      </c>
      <c r="AJ1194" s="219" t="n">
        <f aca="false">SeqEnd-SeqBeg+1</f>
        <v>148</v>
      </c>
      <c r="AK1194" s="220" t="n">
        <f aca="false">AND( SeqBeg&lt;=Beg  , End &lt;=SeqEnd )</f>
        <v>0</v>
      </c>
      <c r="AL1194" s="212"/>
      <c r="AM1194" s="212"/>
      <c r="AN1194" s="221"/>
      <c r="AT1194" s="147" t="s">
        <v>103</v>
      </c>
      <c r="AU1194" s="146"/>
      <c r="AV1194" s="212"/>
      <c r="AW1194" s="222" t="str">
        <f aca="false">HYPERLINK(CONCATENATE("http://www.ncbi.nlm.nih.gov/nuccore/",BM1194),BM1194)</f>
        <v>EU718639</v>
      </c>
      <c r="AX1194" s="219" t="str">
        <f aca="false">CONCATENATE(D1194,IF(I1194="","",CONCATENATE(".",I1194)),IF(K1194="","",CONCATENATE(".",K1194)),IF(M1194="","",CONCATENATE(".",M1194)),IF(R1194="","",CONCATENATE(".",R1194)),IF(U1194="","","(*)"))</f>
        <v>3e.HUN.pig</v>
      </c>
      <c r="AY1194" s="170" t="str">
        <f aca="false">CONCATENATE(BM1194,".",BN1194)</f>
        <v>EU718639.HUN-290</v>
      </c>
      <c r="AZ1194" s="171" t="str">
        <f aca="false">IF(AV1194="",IF(ISNUMBER(FIND(".",A1194)),LEFT(A1194,FIND(".",A1194)-1),A1194),AV1194)</f>
        <v>EU718639</v>
      </c>
      <c r="BA1194" s="171" t="str">
        <f aca="false">IF(ISNUMBER(FIND("-",AZ1194)),LEFT(AZ1194,FIND("-",AZ1194)-1),AZ1194)</f>
        <v>EU718639</v>
      </c>
      <c r="BB1194" s="170" t="str">
        <f aca="false"> MEGAname &amp; "="</f>
        <v>EU718639=</v>
      </c>
      <c r="BC1194" s="170" t="str">
        <f aca="false">Clear &amp; IF(span ,"Span","out")</f>
        <v>EU718639=out</v>
      </c>
      <c r="BD1194" s="170" t="str">
        <f aca="false">Clear &amp; IF(span, IF(B1194=".","Selected",B1194),"out")</f>
        <v>EU718639=out</v>
      </c>
      <c r="BE1194" s="170" t="str">
        <f aca="false">Clear &amp; Strain</f>
        <v>EU718639=HUN-290</v>
      </c>
      <c r="BF1194" s="170" t="str">
        <f aca="false">CONCATENATE(A1194,"=",F1194,". ",AX1194,IF(AB1194="","",CONCATENATE(".",AB1194)))</f>
        <v>EU718639=HUN-290. 3e.HUN.pig</v>
      </c>
      <c r="BG1194" s="170" t="str">
        <f aca="false">CONCATENATE(A1194,"=",F1194,". ",AX1194)</f>
        <v>EU718639=HUN-290. 3e.HUN.pig</v>
      </c>
      <c r="BH1194" s="170" t="str">
        <f aca="false">CONCATENATE(A1194,"=",AX1194)</f>
        <v>EU718639=3e.HUN.pig</v>
      </c>
      <c r="BI1194" s="170" t="str">
        <f aca="false">CONCATENATE(A1194,"=",ComForSubtype,D1194)</f>
        <v>EU718639=3e</v>
      </c>
      <c r="BJ1194" s="170" t="str">
        <f aca="false">CONCATENATE(A1194,"=",E1194)</f>
        <v>EU718639=3feg</v>
      </c>
      <c r="BK1194" s="170" t="str">
        <f aca="false">CONCATENATE(A1194,"=",C1194)</f>
        <v>EU718639=3</v>
      </c>
      <c r="BL1194" s="170" t="str">
        <f aca="false">CONCATENATE(D1194,"=")</f>
        <v>3e=</v>
      </c>
      <c r="BM1194" s="223" t="str">
        <f aca="false">IF(BA1194="XX","",BA1194)</f>
        <v>EU718639</v>
      </c>
      <c r="BN1194" s="224" t="str">
        <f aca="false">CONCATENATE(IF(F1194="","",F1194),IF(G1194="","",CONCATENATE(" / ",G1194)))</f>
        <v>HUN-290</v>
      </c>
      <c r="BO1194" s="225" t="str">
        <f aca="false">AX1194</f>
        <v>3e.HUN.pig</v>
      </c>
      <c r="BP1194" s="226" t="str">
        <f aca="false">IF(V1194="","",V1194)</f>
        <v/>
      </c>
      <c r="BQ1194" s="226" t="str">
        <f aca="false">IF(W1194="","",CONCATENATE(W1194,IF(LEFT(AO1194,1)="s","+","")))</f>
        <v/>
      </c>
      <c r="BR1194" s="226" t="str">
        <f aca="false">IF(X1194="","",CONCATENATE(X1194,IF(LEFT(AQ1194,1)="s","+","")))</f>
        <v/>
      </c>
      <c r="BS1194" s="226" t="str">
        <f aca="false">IF(Y1194="","",CONCATENATE(Y1194,IF(LEFT(AR1194,1)="s","+","")))</f>
        <v/>
      </c>
      <c r="BT1194" s="226" t="str">
        <f aca="false">IF(Z1194="","",CONCATENATE(Z1194,IF(LEFT(AS1194,1)="s","+","")))</f>
        <v/>
      </c>
      <c r="BU1194" s="227" t="str">
        <f aca="false">IF(AA1194="","",CONCATENATE(AA1194,IF(LEFT(AT1194,1)="s","+","")))</f>
        <v>3e</v>
      </c>
      <c r="BV1194" s="212"/>
      <c r="BW1194" s="177" t="s">
        <v>2978</v>
      </c>
      <c r="BX1194" s="170" t="str">
        <f aca="false">IF(BW1194&lt;&gt;"",IF(ISNUMBER(FIND("=",BW1194)),LEFT(BW1194,FIND("=",BW1194)-1),BW1194),BW1194)</f>
        <v>EU718639</v>
      </c>
      <c r="BY1194" s="170" t="str">
        <f aca="false">IF(BW1194&lt;&gt;"",IF(ISNUMBER(FIND("=",BW1194)),RIGHT(BW1194,LEN(BW1194)-FIND("=",BW1194)),""),"")</f>
        <v>3e</v>
      </c>
      <c r="BZ1194" s="170" t="str">
        <f aca="false">IF(BX1194&lt;&gt;"",IF(ISNUMBER(FIND(".",BX1194)),LEFT(BX1194,FIND(".",BX1194)-1),BX1194),BX1194)</f>
        <v>EU718639</v>
      </c>
      <c r="CA1194" s="170" t="str">
        <f aca="false">IF(BX1194&lt;&gt;"",IF(ISNUMBER(FIND(".",BX1194)),RIGHT(BX1194,LEN(BX1194)-FIND(".",BX1194)),""),"")</f>
        <v/>
      </c>
      <c r="CB1194" s="212"/>
      <c r="CC1194" s="170" t="str">
        <f aca="false">A1194</f>
        <v>EU718639</v>
      </c>
      <c r="CD1194" s="178" t="s">
        <v>339</v>
      </c>
      <c r="CE1194" s="178" t="s">
        <v>340</v>
      </c>
      <c r="CF1194" s="178" t="s">
        <v>341</v>
      </c>
      <c r="CG1194" s="212"/>
      <c r="CH1194" s="179"/>
      <c r="CI1194" s="179"/>
      <c r="CJ1194" s="179"/>
      <c r="CK1194" s="212"/>
      <c r="CL1194" s="212"/>
      <c r="CM1194" s="170" t="str">
        <f aca="false">F1194</f>
        <v>HUN-290</v>
      </c>
      <c r="CN1194" s="170" t="str">
        <f aca="false">IF(G1194="","",G1194)</f>
        <v/>
      </c>
      <c r="CO1194" s="170" t="str">
        <f aca="false">CONCATENATE(H1194,":",L1194)</f>
        <v>Hungary:</v>
      </c>
      <c r="CP1194" s="170" t="str">
        <f aca="false">CONCATENATE(IF(Q1194="","",CONCATENATE(Q1194,"-")),IF(P1194="","",CONCATENATE(P1194,"-")),IF(O1194="","",O1194))</f>
        <v/>
      </c>
      <c r="CQ1194" s="170" t="str">
        <f aca="false">IF(N1194="","",N1194)</f>
        <v/>
      </c>
      <c r="CR1194" s="170" t="n">
        <f aca="false">C1194</f>
        <v>3</v>
      </c>
      <c r="CS1194" s="229" t="str">
        <f aca="false">D1194</f>
        <v>3e</v>
      </c>
      <c r="CT1194" s="170" t="str">
        <f aca="false">CONCATENATE(CD1194," strain ",CM1194," ",CL1194,", partial cds")</f>
        <v>Hepatitis E virus strain HUN-290 , partial cds</v>
      </c>
    </row>
    <row r="1195" customFormat="false" ht="11.9" hidden="false" customHeight="true" outlineLevel="0" collapsed="false">
      <c r="A1195" s="154" t="s">
        <v>2979</v>
      </c>
      <c r="B1195" s="147" t="n">
        <v>3</v>
      </c>
      <c r="C1195" s="243" t="n">
        <v>3</v>
      </c>
      <c r="D1195" s="149" t="s">
        <v>1273</v>
      </c>
      <c r="E1195" s="150" t="s">
        <v>2725</v>
      </c>
      <c r="F1195" s="154" t="s">
        <v>2980</v>
      </c>
      <c r="G1195" s="212"/>
      <c r="H1195" s="146" t="s">
        <v>2753</v>
      </c>
      <c r="I1195" s="153" t="s">
        <v>2754</v>
      </c>
      <c r="J1195" s="146" t="s">
        <v>395</v>
      </c>
      <c r="K1195" s="212"/>
      <c r="L1195" s="212"/>
      <c r="M1195" s="157" t="s">
        <v>348</v>
      </c>
      <c r="N1195" s="213"/>
      <c r="O1195" s="160"/>
      <c r="P1195" s="212"/>
      <c r="Q1195" s="212"/>
      <c r="R1195" s="212"/>
      <c r="S1195" s="212"/>
      <c r="T1195" s="214"/>
      <c r="U1195" s="215"/>
      <c r="V1195" s="209"/>
      <c r="W1195" s="217"/>
      <c r="AA1195" s="250" t="s">
        <v>1273</v>
      </c>
      <c r="AB1195" s="217"/>
      <c r="AC1195" s="217"/>
      <c r="AG1195" s="166" t="s">
        <v>511</v>
      </c>
      <c r="AH1195" s="164" t="n">
        <v>6567</v>
      </c>
      <c r="AI1195" s="164" t="n">
        <v>6714</v>
      </c>
      <c r="AJ1195" s="219" t="n">
        <f aca="false">SeqEnd-SeqBeg+1</f>
        <v>148</v>
      </c>
      <c r="AK1195" s="220" t="n">
        <f aca="false">AND( SeqBeg&lt;=Beg  , End &lt;=SeqEnd )</f>
        <v>0</v>
      </c>
      <c r="AL1195" s="212"/>
      <c r="AM1195" s="212"/>
      <c r="AN1195" s="221"/>
      <c r="AT1195" s="147" t="s">
        <v>103</v>
      </c>
      <c r="AU1195" s="146"/>
      <c r="AV1195" s="212"/>
      <c r="AW1195" s="222" t="str">
        <f aca="false">HYPERLINK(CONCATENATE("http://www.ncbi.nlm.nih.gov/nuccore/",BM1195),BM1195)</f>
        <v>EF530659</v>
      </c>
      <c r="AX1195" s="219" t="str">
        <f aca="false">CONCATENATE(D1195,IF(I1195="","",CONCATENATE(".",I1195)),IF(K1195="","",CONCATENATE(".",K1195)),IF(M1195="","",CONCATENATE(".",M1195)),IF(R1195="","",CONCATENATE(".",R1195)),IF(U1195="","","(*)"))</f>
        <v>3e.HUN.hum</v>
      </c>
      <c r="AY1195" s="170" t="str">
        <f aca="false">CONCATENATE(BM1195,".",BN1195)</f>
        <v>EF530659.HUN-E19</v>
      </c>
      <c r="AZ1195" s="171" t="str">
        <f aca="false">IF(AV1195="",IF(ISNUMBER(FIND(".",A1195)),LEFT(A1195,FIND(".",A1195)-1),A1195),AV1195)</f>
        <v>EF530659</v>
      </c>
      <c r="BA1195" s="171" t="str">
        <f aca="false">IF(ISNUMBER(FIND("-",AZ1195)),LEFT(AZ1195,FIND("-",AZ1195)-1),AZ1195)</f>
        <v>EF530659</v>
      </c>
      <c r="BB1195" s="170" t="str">
        <f aca="false"> MEGAname &amp; "="</f>
        <v>EF530659=</v>
      </c>
      <c r="BC1195" s="170" t="str">
        <f aca="false">Clear &amp; IF(span ,"Span","out")</f>
        <v>EF530659=out</v>
      </c>
      <c r="BD1195" s="170" t="str">
        <f aca="false">Clear &amp; IF(span, IF(B1195=".","Selected",B1195),"out")</f>
        <v>EF530659=out</v>
      </c>
      <c r="BE1195" s="170" t="str">
        <f aca="false">Clear &amp; Strain</f>
        <v>EF530659=HUN-E19</v>
      </c>
      <c r="BF1195" s="170" t="str">
        <f aca="false">CONCATENATE(A1195,"=",F1195,". ",AX1195,IF(AB1195="","",CONCATENATE(".",AB1195)))</f>
        <v>EF530659=HUN-E19. 3e.HUN.hum</v>
      </c>
      <c r="BG1195" s="170" t="str">
        <f aca="false">CONCATENATE(A1195,"=",F1195,". ",AX1195)</f>
        <v>EF530659=HUN-E19. 3e.HUN.hum</v>
      </c>
      <c r="BH1195" s="170" t="str">
        <f aca="false">CONCATENATE(A1195,"=",AX1195)</f>
        <v>EF530659=3e.HUN.hum</v>
      </c>
      <c r="BI1195" s="170" t="str">
        <f aca="false">CONCATENATE(A1195,"=",ComForSubtype,D1195)</f>
        <v>EF530659=3e</v>
      </c>
      <c r="BJ1195" s="170" t="str">
        <f aca="false">CONCATENATE(A1195,"=",E1195)</f>
        <v>EF530659=3feg</v>
      </c>
      <c r="BK1195" s="170" t="str">
        <f aca="false">CONCATENATE(A1195,"=",C1195)</f>
        <v>EF530659=3</v>
      </c>
      <c r="BL1195" s="170" t="str">
        <f aca="false">CONCATENATE(D1195,"=")</f>
        <v>3e=</v>
      </c>
      <c r="BM1195" s="223" t="str">
        <f aca="false">IF(BA1195="XX","",BA1195)</f>
        <v>EF530659</v>
      </c>
      <c r="BN1195" s="224" t="str">
        <f aca="false">CONCATENATE(IF(F1195="","",F1195),IF(G1195="","",CONCATENATE(" / ",G1195)))</f>
        <v>HUN-E19</v>
      </c>
      <c r="BO1195" s="225" t="str">
        <f aca="false">AX1195</f>
        <v>3e.HUN.hum</v>
      </c>
      <c r="BP1195" s="226" t="str">
        <f aca="false">IF(V1195="","",V1195)</f>
        <v/>
      </c>
      <c r="BQ1195" s="226" t="str">
        <f aca="false">IF(W1195="","",CONCATENATE(W1195,IF(LEFT(AO1195,1)="s","+","")))</f>
        <v/>
      </c>
      <c r="BR1195" s="226" t="str">
        <f aca="false">IF(X1195="","",CONCATENATE(X1195,IF(LEFT(AQ1195,1)="s","+","")))</f>
        <v/>
      </c>
      <c r="BS1195" s="226" t="str">
        <f aca="false">IF(Y1195="","",CONCATENATE(Y1195,IF(LEFT(AR1195,1)="s","+","")))</f>
        <v/>
      </c>
      <c r="BT1195" s="226" t="str">
        <f aca="false">IF(Z1195="","",CONCATENATE(Z1195,IF(LEFT(AS1195,1)="s","+","")))</f>
        <v/>
      </c>
      <c r="BU1195" s="227" t="str">
        <f aca="false">IF(AA1195="","",CONCATENATE(AA1195,IF(LEFT(AT1195,1)="s","+","")))</f>
        <v>3e</v>
      </c>
      <c r="BV1195" s="212"/>
      <c r="BW1195" s="177" t="s">
        <v>2981</v>
      </c>
      <c r="BX1195" s="170" t="str">
        <f aca="false">IF(BW1195&lt;&gt;"",IF(ISNUMBER(FIND("=",BW1195)),LEFT(BW1195,FIND("=",BW1195)-1),BW1195),BW1195)</f>
        <v>EF530659</v>
      </c>
      <c r="BY1195" s="170" t="str">
        <f aca="false">IF(BW1195&lt;&gt;"",IF(ISNUMBER(FIND("=",BW1195)),RIGHT(BW1195,LEN(BW1195)-FIND("=",BW1195)),""),"")</f>
        <v>3e</v>
      </c>
      <c r="BZ1195" s="170" t="str">
        <f aca="false">IF(BX1195&lt;&gt;"",IF(ISNUMBER(FIND(".",BX1195)),LEFT(BX1195,FIND(".",BX1195)-1),BX1195),BX1195)</f>
        <v>EF530659</v>
      </c>
      <c r="CA1195" s="170" t="str">
        <f aca="false">IF(BX1195&lt;&gt;"",IF(ISNUMBER(FIND(".",BX1195)),RIGHT(BX1195,LEN(BX1195)-FIND(".",BX1195)),""),"")</f>
        <v/>
      </c>
      <c r="CB1195" s="212"/>
      <c r="CC1195" s="170" t="str">
        <f aca="false">A1195</f>
        <v>EF530659</v>
      </c>
      <c r="CD1195" s="178" t="s">
        <v>339</v>
      </c>
      <c r="CE1195" s="178" t="s">
        <v>340</v>
      </c>
      <c r="CF1195" s="178" t="s">
        <v>341</v>
      </c>
      <c r="CG1195" s="212"/>
      <c r="CH1195" s="179"/>
      <c r="CI1195" s="179"/>
      <c r="CJ1195" s="179"/>
      <c r="CK1195" s="212"/>
      <c r="CL1195" s="212"/>
      <c r="CM1195" s="170" t="str">
        <f aca="false">F1195</f>
        <v>HUN-E19</v>
      </c>
      <c r="CN1195" s="170" t="str">
        <f aca="false">IF(G1195="","",G1195)</f>
        <v/>
      </c>
      <c r="CO1195" s="170" t="str">
        <f aca="false">CONCATENATE(H1195,":",L1195)</f>
        <v>Hungary:</v>
      </c>
      <c r="CP1195" s="170" t="str">
        <f aca="false">CONCATENATE(IF(Q1195="","",CONCATENATE(Q1195,"-")),IF(P1195="","",CONCATENATE(P1195,"-")),IF(O1195="","",O1195))</f>
        <v/>
      </c>
      <c r="CQ1195" s="170" t="str">
        <f aca="false">IF(N1195="","",N1195)</f>
        <v/>
      </c>
      <c r="CR1195" s="170" t="n">
        <f aca="false">C1195</f>
        <v>3</v>
      </c>
      <c r="CS1195" s="229" t="str">
        <f aca="false">D1195</f>
        <v>3e</v>
      </c>
      <c r="CT1195" s="170" t="str">
        <f aca="false">CONCATENATE(CD1195," strain ",CM1195," ",CL1195,", partial cds")</f>
        <v>Hepatitis E virus strain HUN-E19 , partial cds</v>
      </c>
    </row>
    <row r="1196" customFormat="false" ht="11.9" hidden="false" customHeight="true" outlineLevel="0" collapsed="false">
      <c r="A1196" s="235" t="s">
        <v>2982</v>
      </c>
      <c r="B1196" s="147" t="n">
        <v>3</v>
      </c>
      <c r="C1196" s="356" t="n">
        <v>3</v>
      </c>
      <c r="D1196" s="246" t="s">
        <v>1273</v>
      </c>
      <c r="E1196" s="150" t="s">
        <v>2725</v>
      </c>
      <c r="F1196" s="235" t="s">
        <v>2983</v>
      </c>
      <c r="G1196" s="212"/>
      <c r="H1196" s="235" t="s">
        <v>2753</v>
      </c>
      <c r="I1196" s="236" t="s">
        <v>2754</v>
      </c>
      <c r="J1196" s="235" t="s">
        <v>395</v>
      </c>
      <c r="K1196" s="212"/>
      <c r="L1196" s="212"/>
      <c r="M1196" s="157" t="s">
        <v>348</v>
      </c>
      <c r="N1196" s="213"/>
      <c r="O1196" s="212"/>
      <c r="P1196" s="159"/>
      <c r="Q1196" s="159"/>
      <c r="R1196" s="237"/>
      <c r="S1196" s="237"/>
      <c r="T1196" s="214"/>
      <c r="U1196" s="215"/>
      <c r="V1196" s="209"/>
      <c r="W1196" s="217"/>
      <c r="AA1196" s="250" t="s">
        <v>1273</v>
      </c>
      <c r="AB1196" s="217"/>
      <c r="AC1196" s="217"/>
      <c r="AG1196" s="166" t="s">
        <v>511</v>
      </c>
      <c r="AH1196" s="164" t="n">
        <v>6567</v>
      </c>
      <c r="AI1196" s="164" t="n">
        <v>6714</v>
      </c>
      <c r="AJ1196" s="219" t="n">
        <f aca="false">SeqEnd-SeqBeg+1</f>
        <v>148</v>
      </c>
      <c r="AK1196" s="220" t="n">
        <f aca="false">AND( SeqBeg&lt;=Beg  , End &lt;=SeqEnd )</f>
        <v>0</v>
      </c>
      <c r="AL1196" s="237"/>
      <c r="AM1196" s="237"/>
      <c r="AN1196" s="221"/>
      <c r="AO1196" s="164"/>
      <c r="AP1196" s="164"/>
      <c r="AQ1196" s="164"/>
      <c r="AR1196" s="164"/>
      <c r="AS1196" s="164"/>
      <c r="AT1196" s="164" t="s">
        <v>103</v>
      </c>
      <c r="AU1196" s="237"/>
      <c r="AV1196" s="237"/>
      <c r="AW1196" s="222" t="str">
        <f aca="false">HYPERLINK(CONCATENATE("http://www.ncbi.nlm.nih.gov/nuccore/",BM1196),BM1196)</f>
        <v>EF530660</v>
      </c>
      <c r="AX1196" s="219" t="str">
        <f aca="false">CONCATENATE(D1196,IF(I1196="","",CONCATENATE(".",I1196)),IF(K1196="","",CONCATENATE(".",K1196)),IF(M1196="","",CONCATENATE(".",M1196)),IF(R1196="","",CONCATENATE(".",R1196)),IF(U1196="","","(*)"))</f>
        <v>3e.HUN.hum</v>
      </c>
      <c r="AY1196" s="238" t="str">
        <f aca="false">CONCATENATE(BM1196,".",BN1196)</f>
        <v>EF530660.HUN-E38</v>
      </c>
      <c r="AZ1196" s="239" t="str">
        <f aca="false">IF(AV1196="",IF(ISNUMBER(FIND(".",A1196)),LEFT(A1196,FIND(".",A1196)-1),A1196),AV1196)</f>
        <v>EF530660</v>
      </c>
      <c r="BA1196" s="239" t="str">
        <f aca="false">IF(ISNUMBER(FIND("-",AZ1196)),LEFT(AZ1196,FIND("-",AZ1196)-1),AZ1196)</f>
        <v>EF530660</v>
      </c>
      <c r="BB1196" s="170" t="str">
        <f aca="false"> MEGAname &amp; "="</f>
        <v>EF530660=</v>
      </c>
      <c r="BC1196" s="170" t="str">
        <f aca="false">Clear &amp; IF(span ,"Span","out")</f>
        <v>EF530660=out</v>
      </c>
      <c r="BD1196" s="170" t="str">
        <f aca="false">Clear &amp; IF(span, IF(B1196=".","Selected",B1196),"out")</f>
        <v>EF530660=out</v>
      </c>
      <c r="BE1196" s="170" t="str">
        <f aca="false">Clear &amp; Strain</f>
        <v>EF530660=HUN-E38</v>
      </c>
      <c r="BF1196" s="238" t="str">
        <f aca="false">CONCATENATE(A1196,"=",F1196,". ",AX1196,IF(AB1196="","",CONCATENATE(".",AB1196)))</f>
        <v>EF530660=HUN-E38. 3e.HUN.hum</v>
      </c>
      <c r="BG1196" s="238" t="str">
        <f aca="false">CONCATENATE(A1196,"=",F1196,". ",AX1196)</f>
        <v>EF530660=HUN-E38. 3e.HUN.hum</v>
      </c>
      <c r="BH1196" s="238" t="str">
        <f aca="false">CONCATENATE(A1196,"=",AX1196)</f>
        <v>EF530660=3e.HUN.hum</v>
      </c>
      <c r="BI1196" s="238" t="str">
        <f aca="false">CONCATENATE(A1196,"=",ComForSubtype,D1196)</f>
        <v>EF530660=3e</v>
      </c>
      <c r="BJ1196" s="238" t="str">
        <f aca="false">CONCATENATE(A1196,"=",E1196)</f>
        <v>EF530660=3feg</v>
      </c>
      <c r="BK1196" s="238" t="str">
        <f aca="false">CONCATENATE(A1196,"=",C1196)</f>
        <v>EF530660=3</v>
      </c>
      <c r="BL1196" s="238" t="str">
        <f aca="false">CONCATENATE(D1196,"=")</f>
        <v>3e=</v>
      </c>
      <c r="BM1196" s="223" t="str">
        <f aca="false">IF(BA1196="XX","",BA1196)</f>
        <v>EF530660</v>
      </c>
      <c r="BN1196" s="224" t="str">
        <f aca="false">CONCATENATE(IF(F1196="","",F1196),IF(G1196="","",CONCATENATE(" / ",G1196)))</f>
        <v>HUN-E38</v>
      </c>
      <c r="BO1196" s="225" t="str">
        <f aca="false">AX1196</f>
        <v>3e.HUN.hum</v>
      </c>
      <c r="BP1196" s="226" t="str">
        <f aca="false">IF(V1196="","",V1196)</f>
        <v/>
      </c>
      <c r="BQ1196" s="226" t="str">
        <f aca="false">IF(W1196="","",CONCATENATE(W1196,IF(LEFT(AO1196,1)="s","+","")))</f>
        <v/>
      </c>
      <c r="BR1196" s="226" t="str">
        <f aca="false">IF(X1196="","",CONCATENATE(X1196,IF(LEFT(AQ1196,1)="s","+","")))</f>
        <v/>
      </c>
      <c r="BS1196" s="226" t="str">
        <f aca="false">IF(Y1196="","",CONCATENATE(Y1196,IF(LEFT(AR1196,1)="s","+","")))</f>
        <v/>
      </c>
      <c r="BT1196" s="226" t="str">
        <f aca="false">IF(Z1196="","",CONCATENATE(Z1196,IF(LEFT(AS1196,1)="s","+","")))</f>
        <v/>
      </c>
      <c r="BU1196" s="227" t="str">
        <f aca="false">IF(AA1196="","",CONCATENATE(AA1196,IF(LEFT(AT1196,1)="s","+","")))</f>
        <v>3e</v>
      </c>
      <c r="BV1196" s="240"/>
      <c r="BW1196" s="240" t="s">
        <v>2984</v>
      </c>
      <c r="BX1196" s="238" t="str">
        <f aca="false">IF(BW1196&lt;&gt;"",IF(ISNUMBER(FIND("=",BW1196)),LEFT(BW1196,FIND("=",BW1196)-1),BW1196),BW1196)</f>
        <v>EF530660</v>
      </c>
      <c r="BY1196" s="238" t="str">
        <f aca="false">IF(BW1196&lt;&gt;"",IF(ISNUMBER(FIND("=",BW1196)),RIGHT(BW1196,LEN(BW1196)-FIND("=",BW1196)),""),"")</f>
        <v>3e</v>
      </c>
      <c r="BZ1196" s="238" t="str">
        <f aca="false">IF(BX1196&lt;&gt;"",IF(ISNUMBER(FIND(".",BX1196)),LEFT(BX1196,FIND(".",BX1196)-1),BX1196),BX1196)</f>
        <v>EF530660</v>
      </c>
      <c r="CA1196" s="238" t="str">
        <f aca="false">IF(BX1196&lt;&gt;"",IF(ISNUMBER(FIND(".",BX1196)),RIGHT(BX1196,LEN(BX1196)-FIND(".",BX1196)),""),"")</f>
        <v/>
      </c>
      <c r="CB1196" s="240"/>
      <c r="CC1196" s="238" t="str">
        <f aca="false">A1196</f>
        <v>EF530660</v>
      </c>
      <c r="CD1196" s="241" t="s">
        <v>339</v>
      </c>
      <c r="CE1196" s="241" t="s">
        <v>340</v>
      </c>
      <c r="CF1196" s="241" t="s">
        <v>341</v>
      </c>
      <c r="CG1196" s="241"/>
      <c r="CH1196" s="363"/>
      <c r="CI1196" s="363"/>
      <c r="CJ1196" s="363"/>
      <c r="CK1196" s="363"/>
      <c r="CL1196" s="241"/>
      <c r="CM1196" s="238" t="str">
        <f aca="false">F1196</f>
        <v>HUN-E38</v>
      </c>
      <c r="CN1196" s="238" t="str">
        <f aca="false">IF(G1196="","",G1196)</f>
        <v/>
      </c>
      <c r="CO1196" s="238" t="str">
        <f aca="false">CONCATENATE(H1196,":",L1196)</f>
        <v>Hungary:</v>
      </c>
      <c r="CP1196" s="238" t="str">
        <f aca="false">CONCATENATE(IF(Q1196="","",CONCATENATE(Q1196,"-")),IF(P1196="","",CONCATENATE(P1196,"-")),IF(O1196="","",O1196))</f>
        <v/>
      </c>
      <c r="CQ1196" s="238" t="str">
        <f aca="false">IF(N1196="","",N1196)</f>
        <v/>
      </c>
      <c r="CR1196" s="238" t="n">
        <f aca="false">C1196</f>
        <v>3</v>
      </c>
      <c r="CS1196" s="242" t="str">
        <f aca="false">D1196</f>
        <v>3e</v>
      </c>
      <c r="CT1196" s="170" t="str">
        <f aca="false">CONCATENATE(CD1196," strain ",CM1196," ",CL1196,", partial cds")</f>
        <v>Hepatitis E virus strain HUN-E38 , partial cds</v>
      </c>
    </row>
    <row r="1197" customFormat="false" ht="11.9" hidden="false" customHeight="true" outlineLevel="0" collapsed="false">
      <c r="A1197" s="154" t="s">
        <v>2985</v>
      </c>
      <c r="B1197" s="147" t="n">
        <v>3</v>
      </c>
      <c r="C1197" s="243" t="n">
        <v>3</v>
      </c>
      <c r="D1197" s="149" t="s">
        <v>1273</v>
      </c>
      <c r="E1197" s="150" t="s">
        <v>2725</v>
      </c>
      <c r="F1197" s="154" t="s">
        <v>2986</v>
      </c>
      <c r="G1197" s="212"/>
      <c r="H1197" s="146" t="s">
        <v>2753</v>
      </c>
      <c r="I1197" s="153" t="s">
        <v>2754</v>
      </c>
      <c r="J1197" s="146" t="s">
        <v>395</v>
      </c>
      <c r="K1197" s="212"/>
      <c r="L1197" s="212"/>
      <c r="M1197" s="157" t="s">
        <v>348</v>
      </c>
      <c r="N1197" s="213"/>
      <c r="O1197" s="160"/>
      <c r="P1197" s="212"/>
      <c r="Q1197" s="212"/>
      <c r="R1197" s="212"/>
      <c r="S1197" s="212"/>
      <c r="T1197" s="214"/>
      <c r="U1197" s="215"/>
      <c r="V1197" s="209"/>
      <c r="W1197" s="217"/>
      <c r="AA1197" s="250" t="s">
        <v>1273</v>
      </c>
      <c r="AB1197" s="217"/>
      <c r="AC1197" s="217"/>
      <c r="AG1197" s="166" t="s">
        <v>511</v>
      </c>
      <c r="AH1197" s="164" t="n">
        <v>6567</v>
      </c>
      <c r="AI1197" s="164" t="n">
        <v>6714</v>
      </c>
      <c r="AJ1197" s="219" t="n">
        <f aca="false">SeqEnd-SeqBeg+1</f>
        <v>148</v>
      </c>
      <c r="AK1197" s="220" t="n">
        <f aca="false">AND( SeqBeg&lt;=Beg  , End &lt;=SeqEnd )</f>
        <v>0</v>
      </c>
      <c r="AL1197" s="212"/>
      <c r="AM1197" s="212"/>
      <c r="AN1197" s="221"/>
      <c r="AT1197" s="147" t="s">
        <v>103</v>
      </c>
      <c r="AU1197" s="146"/>
      <c r="AV1197" s="212"/>
      <c r="AW1197" s="222" t="str">
        <f aca="false">HYPERLINK(CONCATENATE("http://www.ncbi.nlm.nih.gov/nuccore/",BM1197),BM1197)</f>
        <v>AY940427</v>
      </c>
      <c r="AX1197" s="219" t="str">
        <f aca="false">CONCATENATE(D1197,IF(I1197="","",CONCATENATE(".",I1197)),IF(K1197="","",CONCATENATE(".",K1197)),IF(M1197="","",CONCATENATE(".",M1197)),IF(R1197="","",CONCATENATE(".",R1197)),IF(U1197="","","(*)"))</f>
        <v>3e.HUN.hum</v>
      </c>
      <c r="AY1197" s="170" t="str">
        <f aca="false">CONCATENATE(BM1197,".",BN1197)</f>
        <v>AY940427.Hungary1</v>
      </c>
      <c r="AZ1197" s="171" t="str">
        <f aca="false">IF(AV1197="",IF(ISNUMBER(FIND(".",A1197)),LEFT(A1197,FIND(".",A1197)-1),A1197),AV1197)</f>
        <v>AY940427</v>
      </c>
      <c r="BA1197" s="171" t="str">
        <f aca="false">IF(ISNUMBER(FIND("-",AZ1197)),LEFT(AZ1197,FIND("-",AZ1197)-1),AZ1197)</f>
        <v>AY940427</v>
      </c>
      <c r="BB1197" s="170" t="str">
        <f aca="false"> MEGAname &amp; "="</f>
        <v>AY940427=</v>
      </c>
      <c r="BC1197" s="170" t="str">
        <f aca="false">Clear &amp; IF(span ,"Span","out")</f>
        <v>AY940427=out</v>
      </c>
      <c r="BD1197" s="170" t="str">
        <f aca="false">Clear &amp; IF(span, IF(B1197=".","Selected",B1197),"out")</f>
        <v>AY940427=out</v>
      </c>
      <c r="BE1197" s="170" t="str">
        <f aca="false">Clear &amp; Strain</f>
        <v>AY940427=Hungary1</v>
      </c>
      <c r="BF1197" s="170" t="str">
        <f aca="false">CONCATENATE(A1197,"=",F1197,". ",AX1197,IF(AB1197="","",CONCATENATE(".",AB1197)))</f>
        <v>AY940427=Hungary1. 3e.HUN.hum</v>
      </c>
      <c r="BG1197" s="170" t="str">
        <f aca="false">CONCATENATE(A1197,"=",F1197,". ",AX1197)</f>
        <v>AY940427=Hungary1. 3e.HUN.hum</v>
      </c>
      <c r="BH1197" s="170" t="str">
        <f aca="false">CONCATENATE(A1197,"=",AX1197)</f>
        <v>AY940427=3e.HUN.hum</v>
      </c>
      <c r="BI1197" s="170" t="str">
        <f aca="false">CONCATENATE(A1197,"=",ComForSubtype,D1197)</f>
        <v>AY940427=3e</v>
      </c>
      <c r="BJ1197" s="170" t="str">
        <f aca="false">CONCATENATE(A1197,"=",E1197)</f>
        <v>AY940427=3feg</v>
      </c>
      <c r="BK1197" s="170" t="str">
        <f aca="false">CONCATENATE(A1197,"=",C1197)</f>
        <v>AY940427=3</v>
      </c>
      <c r="BL1197" s="170" t="str">
        <f aca="false">CONCATENATE(D1197,"=")</f>
        <v>3e=</v>
      </c>
      <c r="BM1197" s="223" t="str">
        <f aca="false">IF(BA1197="XX","",BA1197)</f>
        <v>AY940427</v>
      </c>
      <c r="BN1197" s="224" t="str">
        <f aca="false">CONCATENATE(IF(F1197="","",F1197),IF(G1197="","",CONCATENATE(" / ",G1197)))</f>
        <v>Hungary1</v>
      </c>
      <c r="BO1197" s="225" t="str">
        <f aca="false">AX1197</f>
        <v>3e.HUN.hum</v>
      </c>
      <c r="BP1197" s="226" t="str">
        <f aca="false">IF(V1197="","",V1197)</f>
        <v/>
      </c>
      <c r="BQ1197" s="226" t="str">
        <f aca="false">IF(W1197="","",CONCATENATE(W1197,IF(LEFT(AO1197,1)="s","+","")))</f>
        <v/>
      </c>
      <c r="BR1197" s="226" t="str">
        <f aca="false">IF(X1197="","",CONCATENATE(X1197,IF(LEFT(AQ1197,1)="s","+","")))</f>
        <v/>
      </c>
      <c r="BS1197" s="226" t="str">
        <f aca="false">IF(Y1197="","",CONCATENATE(Y1197,IF(LEFT(AR1197,1)="s","+","")))</f>
        <v/>
      </c>
      <c r="BT1197" s="226" t="str">
        <f aca="false">IF(Z1197="","",CONCATENATE(Z1197,IF(LEFT(AS1197,1)="s","+","")))</f>
        <v/>
      </c>
      <c r="BU1197" s="227" t="str">
        <f aca="false">IF(AA1197="","",CONCATENATE(AA1197,IF(LEFT(AT1197,1)="s","+","")))</f>
        <v>3e</v>
      </c>
      <c r="BV1197" s="212"/>
      <c r="BW1197" s="177" t="s">
        <v>2987</v>
      </c>
      <c r="BX1197" s="170" t="str">
        <f aca="false">IF(BW1197&lt;&gt;"",IF(ISNUMBER(FIND("=",BW1197)),LEFT(BW1197,FIND("=",BW1197)-1),BW1197),BW1197)</f>
        <v>AY940427</v>
      </c>
      <c r="BY1197" s="170" t="str">
        <f aca="false">IF(BW1197&lt;&gt;"",IF(ISNUMBER(FIND("=",BW1197)),RIGHT(BW1197,LEN(BW1197)-FIND("=",BW1197)),""),"")</f>
        <v>3e</v>
      </c>
      <c r="BZ1197" s="170" t="str">
        <f aca="false">IF(BX1197&lt;&gt;"",IF(ISNUMBER(FIND(".",BX1197)),LEFT(BX1197,FIND(".",BX1197)-1),BX1197),BX1197)</f>
        <v>AY940427</v>
      </c>
      <c r="CA1197" s="170" t="str">
        <f aca="false">IF(BX1197&lt;&gt;"",IF(ISNUMBER(FIND(".",BX1197)),RIGHT(BX1197,LEN(BX1197)-FIND(".",BX1197)),""),"")</f>
        <v/>
      </c>
      <c r="CB1197" s="212"/>
      <c r="CC1197" s="170" t="str">
        <f aca="false">A1197</f>
        <v>AY940427</v>
      </c>
      <c r="CD1197" s="178" t="s">
        <v>339</v>
      </c>
      <c r="CE1197" s="178" t="s">
        <v>340</v>
      </c>
      <c r="CF1197" s="178" t="s">
        <v>341</v>
      </c>
      <c r="CG1197" s="212"/>
      <c r="CH1197" s="179"/>
      <c r="CI1197" s="179"/>
      <c r="CJ1197" s="179"/>
      <c r="CK1197" s="212"/>
      <c r="CL1197" s="212"/>
      <c r="CM1197" s="170" t="str">
        <f aca="false">F1197</f>
        <v>Hungary1</v>
      </c>
      <c r="CN1197" s="170" t="str">
        <f aca="false">IF(G1197="","",G1197)</f>
        <v/>
      </c>
      <c r="CO1197" s="170" t="str">
        <f aca="false">CONCATENATE(H1197,":",L1197)</f>
        <v>Hungary:</v>
      </c>
      <c r="CP1197" s="170" t="str">
        <f aca="false">CONCATENATE(IF(Q1197="","",CONCATENATE(Q1197,"-")),IF(P1197="","",CONCATENATE(P1197,"-")),IF(O1197="","",O1197))</f>
        <v/>
      </c>
      <c r="CQ1197" s="170" t="str">
        <f aca="false">IF(N1197="","",N1197)</f>
        <v/>
      </c>
      <c r="CR1197" s="170" t="n">
        <f aca="false">C1197</f>
        <v>3</v>
      </c>
      <c r="CS1197" s="229" t="str">
        <f aca="false">D1197</f>
        <v>3e</v>
      </c>
      <c r="CT1197" s="170" t="str">
        <f aca="false">CONCATENATE(CD1197," strain ",CM1197," ",CL1197,", partial cds")</f>
        <v>Hepatitis E virus strain Hungary1 , partial cds</v>
      </c>
    </row>
    <row r="1198" customFormat="false" ht="11.9" hidden="false" customHeight="true" outlineLevel="0" collapsed="false">
      <c r="A1198" s="154" t="s">
        <v>2988</v>
      </c>
      <c r="B1198" s="147" t="n">
        <v>3</v>
      </c>
      <c r="C1198" s="243" t="n">
        <v>3</v>
      </c>
      <c r="D1198" s="149" t="s">
        <v>1273</v>
      </c>
      <c r="E1198" s="150" t="s">
        <v>2725</v>
      </c>
      <c r="F1198" s="154" t="s">
        <v>2989</v>
      </c>
      <c r="G1198" s="212"/>
      <c r="H1198" s="146" t="s">
        <v>758</v>
      </c>
      <c r="I1198" s="153" t="s">
        <v>759</v>
      </c>
      <c r="J1198" s="146" t="s">
        <v>395</v>
      </c>
      <c r="K1198" s="155" t="s">
        <v>2990</v>
      </c>
      <c r="L1198" s="231" t="s">
        <v>2990</v>
      </c>
      <c r="M1198" s="157" t="s">
        <v>397</v>
      </c>
      <c r="N1198" s="213"/>
      <c r="O1198" s="160"/>
      <c r="P1198" s="212"/>
      <c r="Q1198" s="212"/>
      <c r="R1198" s="212"/>
      <c r="S1198" s="212"/>
      <c r="U1198" s="161" t="s">
        <v>1273</v>
      </c>
      <c r="V1198" s="209"/>
      <c r="W1198" s="217"/>
      <c r="AA1198" s="250" t="s">
        <v>1273</v>
      </c>
      <c r="AB1198" s="217"/>
      <c r="AC1198" s="217"/>
      <c r="AG1198" s="293" t="s">
        <v>628</v>
      </c>
      <c r="AH1198" s="164" t="n">
        <v>6592</v>
      </c>
      <c r="AI1198" s="164" t="n">
        <v>6739</v>
      </c>
      <c r="AJ1198" s="219" t="n">
        <f aca="false">SeqEnd-SeqBeg+1</f>
        <v>148</v>
      </c>
      <c r="AK1198" s="220" t="n">
        <f aca="false">AND( SeqBeg&lt;=Beg  , End &lt;=SeqEnd )</f>
        <v>0</v>
      </c>
      <c r="AL1198" s="212"/>
      <c r="AM1198" s="212"/>
      <c r="AN1198" s="221"/>
      <c r="AT1198" s="147" t="s">
        <v>103</v>
      </c>
      <c r="AU1198" s="146"/>
      <c r="AV1198" s="212"/>
      <c r="AW1198" s="222" t="str">
        <f aca="false">HYPERLINK(CONCATENATE("http://www.ncbi.nlm.nih.gov/nuccore/",BM1198),BM1198)</f>
        <v>AF490999</v>
      </c>
      <c r="AX1198" s="219" t="str">
        <f aca="false">CONCATENATE(D1198,IF(I1198="","",CONCATENATE(".",I1198)),IF(K1198="","",CONCATENATE(".",K1198)),IF(M1198="","",CONCATENATE(".",M1198)),IF(R1198="","",CONCATENATE(".",R1198)),IF(U1198="","","(*)"))</f>
        <v>3e.FRA.Nancy.sewage(*)</v>
      </c>
      <c r="AY1198" s="170" t="str">
        <f aca="false">CONCATENATE(BM1198,".",BN1198)</f>
        <v>AF490999.N1</v>
      </c>
      <c r="AZ1198" s="171" t="str">
        <f aca="false">IF(AV1198="",IF(ISNUMBER(FIND(".",A1198)),LEFT(A1198,FIND(".",A1198)-1),A1198),AV1198)</f>
        <v>AF490999</v>
      </c>
      <c r="BA1198" s="171" t="str">
        <f aca="false">IF(ISNUMBER(FIND("-",AZ1198)),LEFT(AZ1198,FIND("-",AZ1198)-1),AZ1198)</f>
        <v>AF490999</v>
      </c>
      <c r="BB1198" s="170" t="str">
        <f aca="false"> MEGAname &amp; "="</f>
        <v>AF490999=</v>
      </c>
      <c r="BC1198" s="170" t="str">
        <f aca="false">Clear &amp; IF(span ,"Span","out")</f>
        <v>AF490999=out</v>
      </c>
      <c r="BD1198" s="170" t="str">
        <f aca="false">Clear &amp; IF(span, IF(B1198=".","Selected",B1198),"out")</f>
        <v>AF490999=out</v>
      </c>
      <c r="BE1198" s="170" t="str">
        <f aca="false">Clear &amp; Strain</f>
        <v>AF490999=N1</v>
      </c>
      <c r="BF1198" s="170" t="str">
        <f aca="false">CONCATENATE(A1198,"=",F1198,". ",AX1198,IF(AB1198="","",CONCATENATE(".",AB1198)))</f>
        <v>AF490999=N1. 3e.FRA.Nancy.sewage(*)</v>
      </c>
      <c r="BG1198" s="170" t="str">
        <f aca="false">CONCATENATE(A1198,"=",F1198,". ",AX1198)</f>
        <v>AF490999=N1. 3e.FRA.Nancy.sewage(*)</v>
      </c>
      <c r="BH1198" s="170" t="str">
        <f aca="false">CONCATENATE(A1198,"=",AX1198)</f>
        <v>AF490999=3e.FRA.Nancy.sewage(*)</v>
      </c>
      <c r="BI1198" s="170" t="str">
        <f aca="false">CONCATENATE(A1198,"=",ComForSubtype,D1198)</f>
        <v>AF490999=3e</v>
      </c>
      <c r="BJ1198" s="170" t="str">
        <f aca="false">CONCATENATE(A1198,"=",E1198)</f>
        <v>AF490999=3feg</v>
      </c>
      <c r="BK1198" s="170" t="str">
        <f aca="false">CONCATENATE(A1198,"=",C1198)</f>
        <v>AF490999=3</v>
      </c>
      <c r="BL1198" s="170" t="str">
        <f aca="false">CONCATENATE(D1198,"=")</f>
        <v>3e=</v>
      </c>
      <c r="BM1198" s="223" t="str">
        <f aca="false">IF(BA1198="XX","",BA1198)</f>
        <v>AF490999</v>
      </c>
      <c r="BN1198" s="224" t="str">
        <f aca="false">CONCATENATE(IF(F1198="","",F1198),IF(G1198="","",CONCATENATE(" / ",G1198)))</f>
        <v>N1</v>
      </c>
      <c r="BO1198" s="225" t="str">
        <f aca="false">AX1198</f>
        <v>3e.FRA.Nancy.sewage(*)</v>
      </c>
      <c r="BP1198" s="226" t="str">
        <f aca="false">IF(V1198="","",V1198)</f>
        <v/>
      </c>
      <c r="BQ1198" s="226" t="str">
        <f aca="false">IF(W1198="","",CONCATENATE(W1198,IF(LEFT(AO1198,1)="s","+","")))</f>
        <v/>
      </c>
      <c r="BR1198" s="226" t="str">
        <f aca="false">IF(X1198="","",CONCATENATE(X1198,IF(LEFT(AQ1198,1)="s","+","")))</f>
        <v/>
      </c>
      <c r="BS1198" s="226" t="str">
        <f aca="false">IF(Y1198="","",CONCATENATE(Y1198,IF(LEFT(AR1198,1)="s","+","")))</f>
        <v/>
      </c>
      <c r="BT1198" s="226" t="str">
        <f aca="false">IF(Z1198="","",CONCATENATE(Z1198,IF(LEFT(AS1198,1)="s","+","")))</f>
        <v/>
      </c>
      <c r="BU1198" s="227" t="str">
        <f aca="false">IF(AA1198="","",CONCATENATE(AA1198,IF(LEFT(AT1198,1)="s","+","")))</f>
        <v>3e</v>
      </c>
      <c r="BV1198" s="212"/>
      <c r="BW1198" s="177" t="s">
        <v>2991</v>
      </c>
      <c r="BX1198" s="170" t="str">
        <f aca="false">IF(BW1198&lt;&gt;"",IF(ISNUMBER(FIND("=",BW1198)),LEFT(BW1198,FIND("=",BW1198)-1),BW1198),BW1198)</f>
        <v>AF490999</v>
      </c>
      <c r="BY1198" s="170" t="str">
        <f aca="false">IF(BW1198&lt;&gt;"",IF(ISNUMBER(FIND("=",BW1198)),RIGHT(BW1198,LEN(BW1198)-FIND("=",BW1198)),""),"")</f>
        <v>3e</v>
      </c>
      <c r="BZ1198" s="170" t="str">
        <f aca="false">IF(BX1198&lt;&gt;"",IF(ISNUMBER(FIND(".",BX1198)),LEFT(BX1198,FIND(".",BX1198)-1),BX1198),BX1198)</f>
        <v>AF490999</v>
      </c>
      <c r="CA1198" s="170" t="str">
        <f aca="false">IF(BX1198&lt;&gt;"",IF(ISNUMBER(FIND(".",BX1198)),RIGHT(BX1198,LEN(BX1198)-FIND(".",BX1198)),""),"")</f>
        <v/>
      </c>
      <c r="CB1198" s="212"/>
      <c r="CC1198" s="170" t="str">
        <f aca="false">A1198</f>
        <v>AF490999</v>
      </c>
      <c r="CD1198" s="178" t="s">
        <v>339</v>
      </c>
      <c r="CE1198" s="178" t="s">
        <v>340</v>
      </c>
      <c r="CF1198" s="178" t="s">
        <v>341</v>
      </c>
      <c r="CG1198" s="212"/>
      <c r="CH1198" s="179"/>
      <c r="CI1198" s="179"/>
      <c r="CJ1198" s="179"/>
      <c r="CK1198" s="212"/>
      <c r="CL1198" s="212"/>
      <c r="CM1198" s="170" t="str">
        <f aca="false">F1198</f>
        <v>N1</v>
      </c>
      <c r="CN1198" s="170" t="str">
        <f aca="false">IF(G1198="","",G1198)</f>
        <v/>
      </c>
      <c r="CO1198" s="170" t="str">
        <f aca="false">CONCATENATE(H1198,":",L1198)</f>
        <v>France:Nancy</v>
      </c>
      <c r="CP1198" s="170" t="str">
        <f aca="false">CONCATENATE(IF(Q1198="","",CONCATENATE(Q1198,"-")),IF(P1198="","",CONCATENATE(P1198,"-")),IF(O1198="","",O1198))</f>
        <v/>
      </c>
      <c r="CQ1198" s="170" t="str">
        <f aca="false">IF(N1198="","",N1198)</f>
        <v/>
      </c>
      <c r="CR1198" s="170" t="n">
        <f aca="false">C1198</f>
        <v>3</v>
      </c>
      <c r="CS1198" s="229" t="str">
        <f aca="false">D1198</f>
        <v>3e</v>
      </c>
      <c r="CT1198" s="170" t="str">
        <f aca="false">CONCATENATE(CD1198," strain ",CM1198," ",CL1198,", partial cds")</f>
        <v>Hepatitis E virus strain N1 , partial cds</v>
      </c>
    </row>
    <row r="1199" customFormat="false" ht="11.9" hidden="false" customHeight="true" outlineLevel="0" collapsed="false">
      <c r="A1199" s="154" t="s">
        <v>2992</v>
      </c>
      <c r="B1199" s="147" t="n">
        <v>3</v>
      </c>
      <c r="C1199" s="243" t="n">
        <v>3</v>
      </c>
      <c r="D1199" s="149" t="s">
        <v>1273</v>
      </c>
      <c r="E1199" s="150" t="s">
        <v>2725</v>
      </c>
      <c r="F1199" s="249" t="s">
        <v>2993</v>
      </c>
      <c r="G1199" s="212"/>
      <c r="H1199" s="146" t="s">
        <v>537</v>
      </c>
      <c r="I1199" s="153" t="s">
        <v>538</v>
      </c>
      <c r="J1199" s="146" t="s">
        <v>395</v>
      </c>
      <c r="K1199" s="212"/>
      <c r="L1199" s="212"/>
      <c r="M1199" s="157" t="s">
        <v>367</v>
      </c>
      <c r="N1199" s="216" t="s">
        <v>607</v>
      </c>
      <c r="O1199" s="160"/>
      <c r="P1199" s="212"/>
      <c r="Q1199" s="212"/>
      <c r="R1199" s="212"/>
      <c r="S1199" s="212"/>
      <c r="T1199" s="214"/>
      <c r="U1199" s="215"/>
      <c r="V1199" s="209"/>
      <c r="AA1199" s="250" t="s">
        <v>1273</v>
      </c>
      <c r="AB1199" s="217"/>
      <c r="AC1199" s="217"/>
      <c r="AG1199" s="166" t="s">
        <v>511</v>
      </c>
      <c r="AH1199" s="164" t="n">
        <v>6567</v>
      </c>
      <c r="AI1199" s="164" t="n">
        <v>6714</v>
      </c>
      <c r="AJ1199" s="219" t="n">
        <f aca="false">SeqEnd-SeqBeg+1</f>
        <v>148</v>
      </c>
      <c r="AK1199" s="220" t="n">
        <f aca="false">AND( SeqBeg&lt;=Beg  , End &lt;=SeqEnd )</f>
        <v>0</v>
      </c>
      <c r="AL1199" s="212"/>
      <c r="AM1199" s="212"/>
      <c r="AN1199" s="221"/>
      <c r="AT1199" s="147" t="s">
        <v>103</v>
      </c>
      <c r="AU1199" s="146"/>
      <c r="AV1199" s="212"/>
      <c r="AW1199" s="222" t="str">
        <f aca="false">HYPERLINK(CONCATENATE("http://www.ncbi.nlm.nih.gov/nuccore/",BM1199),BM1199)</f>
        <v>DQ916144</v>
      </c>
      <c r="AX1199" s="219" t="str">
        <f aca="false">CONCATENATE(D1199,IF(I1199="","",CONCATENATE(".",I1199)),IF(K1199="","",CONCATENATE(".",K1199)),IF(M1199="","",CONCATENATE(".",M1199)),IF(R1199="","",CONCATENATE(".",R1199)),IF(U1199="","","(*)"))</f>
        <v>3e.NLD.pig</v>
      </c>
      <c r="AY1199" s="170" t="str">
        <f aca="false">CONCATENATE(BM1199,".",BN1199)</f>
        <v>DQ916144.NLSWLiver27</v>
      </c>
      <c r="AZ1199" s="171" t="str">
        <f aca="false">IF(AV1199="",IF(ISNUMBER(FIND(".",A1199)),LEFT(A1199,FIND(".",A1199)-1),A1199),AV1199)</f>
        <v>DQ916144</v>
      </c>
      <c r="BA1199" s="171" t="str">
        <f aca="false">IF(ISNUMBER(FIND("-",AZ1199)),LEFT(AZ1199,FIND("-",AZ1199)-1),AZ1199)</f>
        <v>DQ916144</v>
      </c>
      <c r="BB1199" s="170" t="str">
        <f aca="false"> MEGAname &amp; "="</f>
        <v>DQ916144=</v>
      </c>
      <c r="BC1199" s="170" t="str">
        <f aca="false">Clear &amp; IF(span ,"Span","out")</f>
        <v>DQ916144=out</v>
      </c>
      <c r="BD1199" s="170" t="str">
        <f aca="false">Clear &amp; IF(span, IF(B1199=".","Selected",B1199),"out")</f>
        <v>DQ916144=out</v>
      </c>
      <c r="BE1199" s="170" t="str">
        <f aca="false">Clear &amp; Strain</f>
        <v>DQ916144=NLSWLiver27</v>
      </c>
      <c r="BF1199" s="170" t="str">
        <f aca="false">CONCATENATE(A1199,"=",F1199,". ",AX1199,IF(AB1199="","",CONCATENATE(".",AB1199)))</f>
        <v>DQ916144=NLSWLiver27. 3e.NLD.pig</v>
      </c>
      <c r="BG1199" s="170" t="str">
        <f aca="false">CONCATENATE(A1199,"=",F1199,". ",AX1199)</f>
        <v>DQ916144=NLSWLiver27. 3e.NLD.pig</v>
      </c>
      <c r="BH1199" s="170" t="str">
        <f aca="false">CONCATENATE(A1199,"=",AX1199)</f>
        <v>DQ916144=3e.NLD.pig</v>
      </c>
      <c r="BI1199" s="170" t="str">
        <f aca="false">CONCATENATE(A1199,"=",ComForSubtype,D1199)</f>
        <v>DQ916144=3e</v>
      </c>
      <c r="BJ1199" s="170" t="str">
        <f aca="false">CONCATENATE(A1199,"=",E1199)</f>
        <v>DQ916144=3feg</v>
      </c>
      <c r="BK1199" s="170" t="str">
        <f aca="false">CONCATENATE(A1199,"=",C1199)</f>
        <v>DQ916144=3</v>
      </c>
      <c r="BL1199" s="170" t="str">
        <f aca="false">CONCATENATE(D1199,"=")</f>
        <v>3e=</v>
      </c>
      <c r="BM1199" s="223" t="str">
        <f aca="false">IF(BA1199="XX","",BA1199)</f>
        <v>DQ916144</v>
      </c>
      <c r="BN1199" s="224" t="str">
        <f aca="false">CONCATENATE(IF(F1199="","",F1199),IF(G1199="","",CONCATENATE(" / ",G1199)))</f>
        <v>NLSWLiver27</v>
      </c>
      <c r="BO1199" s="225" t="str">
        <f aca="false">AX1199</f>
        <v>3e.NLD.pig</v>
      </c>
      <c r="BP1199" s="226" t="str">
        <f aca="false">IF(V1199="","",V1199)</f>
        <v/>
      </c>
      <c r="BQ1199" s="226" t="str">
        <f aca="false">IF(W1199="","",CONCATENATE(W1199,IF(LEFT(AO1199,1)="s","+","")))</f>
        <v/>
      </c>
      <c r="BR1199" s="226" t="str">
        <f aca="false">IF(X1199="","",CONCATENATE(X1199,IF(LEFT(AQ1199,1)="s","+","")))</f>
        <v/>
      </c>
      <c r="BS1199" s="226" t="str">
        <f aca="false">IF(Y1199="","",CONCATENATE(Y1199,IF(LEFT(AR1199,1)="s","+","")))</f>
        <v/>
      </c>
      <c r="BT1199" s="226" t="str">
        <f aca="false">IF(Z1199="","",CONCATENATE(Z1199,IF(LEFT(AS1199,1)="s","+","")))</f>
        <v/>
      </c>
      <c r="BU1199" s="227" t="str">
        <f aca="false">IF(AA1199="","",CONCATENATE(AA1199,IF(LEFT(AT1199,1)="s","+","")))</f>
        <v>3e</v>
      </c>
      <c r="BV1199" s="212"/>
      <c r="BW1199" s="177" t="s">
        <v>2994</v>
      </c>
      <c r="BX1199" s="170" t="str">
        <f aca="false">IF(BW1199&lt;&gt;"",IF(ISNUMBER(FIND("=",BW1199)),LEFT(BW1199,FIND("=",BW1199)-1),BW1199),BW1199)</f>
        <v>DQ916144</v>
      </c>
      <c r="BY1199" s="170" t="str">
        <f aca="false">IF(BW1199&lt;&gt;"",IF(ISNUMBER(FIND("=",BW1199)),RIGHT(BW1199,LEN(BW1199)-FIND("=",BW1199)),""),"")</f>
        <v>3e</v>
      </c>
      <c r="BZ1199" s="170" t="str">
        <f aca="false">IF(BX1199&lt;&gt;"",IF(ISNUMBER(FIND(".",BX1199)),LEFT(BX1199,FIND(".",BX1199)-1),BX1199),BX1199)</f>
        <v>DQ916144</v>
      </c>
      <c r="CA1199" s="170" t="str">
        <f aca="false">IF(BX1199&lt;&gt;"",IF(ISNUMBER(FIND(".",BX1199)),RIGHT(BX1199,LEN(BX1199)-FIND(".",BX1199)),""),"")</f>
        <v/>
      </c>
      <c r="CB1199" s="212"/>
      <c r="CC1199" s="170" t="str">
        <f aca="false">A1199</f>
        <v>DQ916144</v>
      </c>
      <c r="CD1199" s="178" t="s">
        <v>339</v>
      </c>
      <c r="CE1199" s="178" t="s">
        <v>340</v>
      </c>
      <c r="CF1199" s="178" t="s">
        <v>341</v>
      </c>
      <c r="CG1199" s="212"/>
      <c r="CH1199" s="179"/>
      <c r="CI1199" s="179"/>
      <c r="CJ1199" s="179"/>
      <c r="CK1199" s="212"/>
      <c r="CL1199" s="212"/>
      <c r="CM1199" s="170" t="str">
        <f aca="false">F1199</f>
        <v>NLSWLiver27</v>
      </c>
      <c r="CN1199" s="170" t="str">
        <f aca="false">IF(G1199="","",G1199)</f>
        <v/>
      </c>
      <c r="CO1199" s="170" t="str">
        <f aca="false">CONCATENATE(H1199,":",L1199)</f>
        <v>Netherlands:</v>
      </c>
      <c r="CP1199" s="170" t="str">
        <f aca="false">CONCATENATE(IF(Q1199="","",CONCATENATE(Q1199,"-")),IF(P1199="","",CONCATENATE(P1199,"-")),IF(O1199="","",O1199))</f>
        <v/>
      </c>
      <c r="CQ1199" s="170" t="str">
        <f aca="false">IF(N1199="","",N1199)</f>
        <v>liver</v>
      </c>
      <c r="CR1199" s="170" t="n">
        <f aca="false">C1199</f>
        <v>3</v>
      </c>
      <c r="CS1199" s="229" t="str">
        <f aca="false">D1199</f>
        <v>3e</v>
      </c>
      <c r="CT1199" s="170" t="str">
        <f aca="false">CONCATENATE(CD1199," strain ",CM1199," ",CL1199,", partial cds")</f>
        <v>Hepatitis E virus strain NLSWLiver27 , partial cds</v>
      </c>
    </row>
    <row r="1200" customFormat="false" ht="11.9" hidden="false" customHeight="true" outlineLevel="0" collapsed="false">
      <c r="A1200" s="154" t="s">
        <v>2995</v>
      </c>
      <c r="B1200" s="147" t="n">
        <v>3</v>
      </c>
      <c r="C1200" s="243" t="n">
        <v>3</v>
      </c>
      <c r="D1200" s="149" t="s">
        <v>1273</v>
      </c>
      <c r="E1200" s="150" t="s">
        <v>2725</v>
      </c>
      <c r="F1200" s="249" t="s">
        <v>2996</v>
      </c>
      <c r="G1200" s="212"/>
      <c r="H1200" s="146" t="s">
        <v>2450</v>
      </c>
      <c r="I1200" s="153" t="s">
        <v>2451</v>
      </c>
      <c r="J1200" s="146" t="s">
        <v>337</v>
      </c>
      <c r="K1200" s="212"/>
      <c r="L1200" s="212"/>
      <c r="M1200" s="157" t="s">
        <v>348</v>
      </c>
      <c r="N1200" s="213"/>
      <c r="O1200" s="160"/>
      <c r="P1200" s="212"/>
      <c r="Q1200" s="212"/>
      <c r="R1200" s="212"/>
      <c r="S1200" s="212"/>
      <c r="T1200" s="214"/>
      <c r="U1200" s="215"/>
      <c r="V1200" s="209"/>
      <c r="X1200" s="147"/>
      <c r="AA1200" s="250" t="s">
        <v>1273</v>
      </c>
      <c r="AB1200" s="217"/>
      <c r="AC1200" s="217"/>
      <c r="AG1200" s="166" t="s">
        <v>628</v>
      </c>
      <c r="AH1200" s="164" t="n">
        <v>6592</v>
      </c>
      <c r="AI1200" s="164" t="n">
        <v>6739</v>
      </c>
      <c r="AJ1200" s="219" t="n">
        <f aca="false">SeqEnd-SeqBeg+1</f>
        <v>148</v>
      </c>
      <c r="AK1200" s="220" t="n">
        <f aca="false">AND( SeqBeg&lt;=Beg  , End &lt;=SeqEnd )</f>
        <v>0</v>
      </c>
      <c r="AL1200" s="212"/>
      <c r="AM1200" s="212"/>
      <c r="AN1200" s="221"/>
      <c r="AT1200" s="147" t="s">
        <v>103</v>
      </c>
      <c r="AU1200" s="146"/>
      <c r="AV1200" s="212"/>
      <c r="AW1200" s="222" t="str">
        <f aca="false">HYPERLINK(CONCATENATE("http://www.ncbi.nlm.nih.gov/nuccore/",BM1200),BM1200)</f>
        <v>DQ445668</v>
      </c>
      <c r="AX1200" s="219" t="str">
        <f aca="false">CONCATENATE(D1200,IF(I1200="","",CONCATENATE(".",I1200)),IF(K1200="","",CONCATENATE(".",K1200)),IF(M1200="","",CONCATENATE(".",M1200)),IF(R1200="","",CONCATENATE(".",R1200)),IF(U1200="","","(*)"))</f>
        <v>3e.NZL.hum</v>
      </c>
      <c r="AY1200" s="170" t="str">
        <f aca="false">CONCATENATE(BM1200,".",BN1200)</f>
        <v>DQ445668.NZ_Case2</v>
      </c>
      <c r="AZ1200" s="171" t="str">
        <f aca="false">IF(AV1200="",IF(ISNUMBER(FIND(".",A1200)),LEFT(A1200,FIND(".",A1200)-1),A1200),AV1200)</f>
        <v>DQ445668</v>
      </c>
      <c r="BA1200" s="171" t="str">
        <f aca="false">IF(ISNUMBER(FIND("-",AZ1200)),LEFT(AZ1200,FIND("-",AZ1200)-1),AZ1200)</f>
        <v>DQ445668</v>
      </c>
      <c r="BB1200" s="170" t="str">
        <f aca="false"> MEGAname &amp; "="</f>
        <v>DQ445668=</v>
      </c>
      <c r="BC1200" s="170" t="str">
        <f aca="false">Clear &amp; IF(span ,"Span","out")</f>
        <v>DQ445668=out</v>
      </c>
      <c r="BD1200" s="170" t="str">
        <f aca="false">Clear &amp; IF(span, IF(B1200=".","Selected",B1200),"out")</f>
        <v>DQ445668=out</v>
      </c>
      <c r="BE1200" s="170" t="str">
        <f aca="false">Clear &amp; Strain</f>
        <v>DQ445668=NZ_Case2</v>
      </c>
      <c r="BF1200" s="170" t="str">
        <f aca="false">CONCATENATE(A1200,"=",F1200,". ",AX1200,IF(AB1200="","",CONCATENATE(".",AB1200)))</f>
        <v>DQ445668=NZ_Case2. 3e.NZL.hum</v>
      </c>
      <c r="BG1200" s="170" t="str">
        <f aca="false">CONCATENATE(A1200,"=",F1200,". ",AX1200)</f>
        <v>DQ445668=NZ_Case2. 3e.NZL.hum</v>
      </c>
      <c r="BH1200" s="170" t="str">
        <f aca="false">CONCATENATE(A1200,"=",AX1200)</f>
        <v>DQ445668=3e.NZL.hum</v>
      </c>
      <c r="BI1200" s="170" t="str">
        <f aca="false">CONCATENATE(A1200,"=",ComForSubtype,D1200)</f>
        <v>DQ445668=3e</v>
      </c>
      <c r="BJ1200" s="170" t="str">
        <f aca="false">CONCATENATE(A1200,"=",E1200)</f>
        <v>DQ445668=3feg</v>
      </c>
      <c r="BK1200" s="170" t="str">
        <f aca="false">CONCATENATE(A1200,"=",C1200)</f>
        <v>DQ445668=3</v>
      </c>
      <c r="BL1200" s="170" t="str">
        <f aca="false">CONCATENATE(D1200,"=")</f>
        <v>3e=</v>
      </c>
      <c r="BM1200" s="223" t="str">
        <f aca="false">IF(BA1200="XX","",BA1200)</f>
        <v>DQ445668</v>
      </c>
      <c r="BN1200" s="224" t="str">
        <f aca="false">CONCATENATE(IF(F1200="","",F1200),IF(G1200="","",CONCATENATE(" / ",G1200)))</f>
        <v>NZ_Case2</v>
      </c>
      <c r="BO1200" s="225" t="str">
        <f aca="false">AX1200</f>
        <v>3e.NZL.hum</v>
      </c>
      <c r="BP1200" s="226" t="str">
        <f aca="false">IF(V1200="","",V1200)</f>
        <v/>
      </c>
      <c r="BQ1200" s="226" t="str">
        <f aca="false">IF(W1200="","",CONCATENATE(W1200,IF(LEFT(AO1200,1)="s","+","")))</f>
        <v/>
      </c>
      <c r="BR1200" s="226" t="str">
        <f aca="false">IF(X1200="","",CONCATENATE(X1200,IF(LEFT(AQ1200,1)="s","+","")))</f>
        <v/>
      </c>
      <c r="BS1200" s="226" t="str">
        <f aca="false">IF(Y1200="","",CONCATENATE(Y1200,IF(LEFT(AR1200,1)="s","+","")))</f>
        <v/>
      </c>
      <c r="BT1200" s="226" t="str">
        <f aca="false">IF(Z1200="","",CONCATENATE(Z1200,IF(LEFT(AS1200,1)="s","+","")))</f>
        <v/>
      </c>
      <c r="BU1200" s="227" t="str">
        <f aca="false">IF(AA1200="","",CONCATENATE(AA1200,IF(LEFT(AT1200,1)="s","+","")))</f>
        <v>3e</v>
      </c>
      <c r="BV1200" s="212"/>
      <c r="BW1200" s="177" t="s">
        <v>2997</v>
      </c>
      <c r="BX1200" s="170" t="str">
        <f aca="false">IF(BW1200&lt;&gt;"",IF(ISNUMBER(FIND("=",BW1200)),LEFT(BW1200,FIND("=",BW1200)-1),BW1200),BW1200)</f>
        <v>DQ445668</v>
      </c>
      <c r="BY1200" s="170" t="str">
        <f aca="false">IF(BW1200&lt;&gt;"",IF(ISNUMBER(FIND("=",BW1200)),RIGHT(BW1200,LEN(BW1200)-FIND("=",BW1200)),""),"")</f>
        <v>3e</v>
      </c>
      <c r="BZ1200" s="170" t="str">
        <f aca="false">IF(BX1200&lt;&gt;"",IF(ISNUMBER(FIND(".",BX1200)),LEFT(BX1200,FIND(".",BX1200)-1),BX1200),BX1200)</f>
        <v>DQ445668</v>
      </c>
      <c r="CA1200" s="170" t="str">
        <f aca="false">IF(BX1200&lt;&gt;"",IF(ISNUMBER(FIND(".",BX1200)),RIGHT(BX1200,LEN(BX1200)-FIND(".",BX1200)),""),"")</f>
        <v/>
      </c>
      <c r="CB1200" s="212"/>
      <c r="CC1200" s="170" t="str">
        <f aca="false">A1200</f>
        <v>DQ445668</v>
      </c>
      <c r="CD1200" s="178" t="s">
        <v>339</v>
      </c>
      <c r="CE1200" s="178" t="s">
        <v>340</v>
      </c>
      <c r="CF1200" s="178" t="s">
        <v>341</v>
      </c>
      <c r="CG1200" s="212"/>
      <c r="CH1200" s="179"/>
      <c r="CI1200" s="179"/>
      <c r="CJ1200" s="179"/>
      <c r="CK1200" s="212"/>
      <c r="CL1200" s="212"/>
      <c r="CM1200" s="170" t="str">
        <f aca="false">F1200</f>
        <v>NZ_Case2</v>
      </c>
      <c r="CN1200" s="170" t="str">
        <f aca="false">IF(G1200="","",G1200)</f>
        <v/>
      </c>
      <c r="CO1200" s="170" t="str">
        <f aca="false">CONCATENATE(H1200,":",L1200)</f>
        <v>NewZelanda:</v>
      </c>
      <c r="CP1200" s="170" t="str">
        <f aca="false">CONCATENATE(IF(Q1200="","",CONCATENATE(Q1200,"-")),IF(P1200="","",CONCATENATE(P1200,"-")),IF(O1200="","",O1200))</f>
        <v/>
      </c>
      <c r="CQ1200" s="170" t="str">
        <f aca="false">IF(N1200="","",N1200)</f>
        <v/>
      </c>
      <c r="CR1200" s="170" t="n">
        <f aca="false">C1200</f>
        <v>3</v>
      </c>
      <c r="CS1200" s="229" t="str">
        <f aca="false">D1200</f>
        <v>3e</v>
      </c>
      <c r="CT1200" s="170" t="str">
        <f aca="false">CONCATENATE(CD1200," strain ",CM1200," ",CL1200,", partial cds")</f>
        <v>Hepatitis E virus strain NZ_Case2 , partial cds</v>
      </c>
    </row>
    <row r="1201" customFormat="false" ht="11.9" hidden="false" customHeight="true" outlineLevel="0" collapsed="false">
      <c r="A1201" s="154" t="s">
        <v>2998</v>
      </c>
      <c r="B1201" s="147" t="n">
        <v>3</v>
      </c>
      <c r="C1201" s="243" t="n">
        <v>3</v>
      </c>
      <c r="D1201" s="149" t="s">
        <v>1273</v>
      </c>
      <c r="E1201" s="150" t="s">
        <v>2725</v>
      </c>
      <c r="F1201" s="154" t="s">
        <v>2999</v>
      </c>
      <c r="G1201" s="212"/>
      <c r="H1201" s="146" t="s">
        <v>393</v>
      </c>
      <c r="I1201" s="153" t="s">
        <v>394</v>
      </c>
      <c r="J1201" s="146" t="s">
        <v>395</v>
      </c>
      <c r="K1201" s="212"/>
      <c r="L1201" s="231" t="s">
        <v>3000</v>
      </c>
      <c r="M1201" s="157" t="s">
        <v>367</v>
      </c>
      <c r="N1201" s="213"/>
      <c r="O1201" s="160"/>
      <c r="P1201" s="212"/>
      <c r="Q1201" s="212"/>
      <c r="R1201" s="212"/>
      <c r="S1201" s="212"/>
      <c r="U1201" s="161" t="s">
        <v>1273</v>
      </c>
      <c r="V1201" s="209"/>
      <c r="W1201" s="217"/>
      <c r="AA1201" s="250" t="s">
        <v>1273</v>
      </c>
      <c r="AB1201" s="217"/>
      <c r="AC1201" s="217"/>
      <c r="AG1201" s="293" t="s">
        <v>628</v>
      </c>
      <c r="AH1201" s="164" t="n">
        <v>6592</v>
      </c>
      <c r="AI1201" s="164" t="n">
        <v>6739</v>
      </c>
      <c r="AJ1201" s="219" t="n">
        <f aca="false">SeqEnd-SeqBeg+1</f>
        <v>148</v>
      </c>
      <c r="AK1201" s="220" t="n">
        <f aca="false">AND( SeqBeg&lt;=Beg  , End &lt;=SeqEnd )</f>
        <v>0</v>
      </c>
      <c r="AL1201" s="212"/>
      <c r="AM1201" s="212"/>
      <c r="AN1201" s="221"/>
      <c r="AT1201" s="147" t="s">
        <v>103</v>
      </c>
      <c r="AU1201" s="146"/>
      <c r="AV1201" s="212"/>
      <c r="AW1201" s="222" t="str">
        <f aca="false">HYPERLINK(CONCATENATE("http://www.ncbi.nlm.nih.gov/nuccore/",BM1201),BM1201)</f>
        <v>AF491002</v>
      </c>
      <c r="AX1201" s="219" t="str">
        <f aca="false">CONCATENATE(D1201,IF(I1201="","",CONCATENATE(".",I1201)),IF(K1201="","",CONCATENATE(".",K1201)),IF(M1201="","",CONCATENATE(".",M1201)),IF(R1201="","",CONCATENATE(".",R1201)),IF(U1201="","","(*)"))</f>
        <v>3e.ESP.pig(*)</v>
      </c>
      <c r="AY1201" s="170" t="str">
        <f aca="false">CONCATENATE(BM1201,".",BN1201)</f>
        <v>AF491002.Por1</v>
      </c>
      <c r="AZ1201" s="171" t="str">
        <f aca="false">IF(AV1201="",IF(ISNUMBER(FIND(".",A1201)),LEFT(A1201,FIND(".",A1201)-1),A1201),AV1201)</f>
        <v>AF491002</v>
      </c>
      <c r="BA1201" s="171" t="str">
        <f aca="false">IF(ISNUMBER(FIND("-",AZ1201)),LEFT(AZ1201,FIND("-",AZ1201)-1),AZ1201)</f>
        <v>AF491002</v>
      </c>
      <c r="BB1201" s="170" t="str">
        <f aca="false"> MEGAname &amp; "="</f>
        <v>AF491002=</v>
      </c>
      <c r="BC1201" s="170" t="str">
        <f aca="false">Clear &amp; IF(span ,"Span","out")</f>
        <v>AF491002=out</v>
      </c>
      <c r="BD1201" s="170" t="str">
        <f aca="false">Clear &amp; IF(span, IF(B1201=".","Selected",B1201),"out")</f>
        <v>AF491002=out</v>
      </c>
      <c r="BE1201" s="170" t="str">
        <f aca="false">Clear &amp; Strain</f>
        <v>AF491002=Por1</v>
      </c>
      <c r="BF1201" s="170" t="str">
        <f aca="false">CONCATENATE(A1201,"=",F1201,". ",AX1201,IF(AB1201="","",CONCATENATE(".",AB1201)))</f>
        <v>AF491002=Por1. 3e.ESP.pig(*)</v>
      </c>
      <c r="BG1201" s="170" t="str">
        <f aca="false">CONCATENATE(A1201,"=",F1201,". ",AX1201)</f>
        <v>AF491002=Por1. 3e.ESP.pig(*)</v>
      </c>
      <c r="BH1201" s="170" t="str">
        <f aca="false">CONCATENATE(A1201,"=",AX1201)</f>
        <v>AF491002=3e.ESP.pig(*)</v>
      </c>
      <c r="BI1201" s="170" t="str">
        <f aca="false">CONCATENATE(A1201,"=",ComForSubtype,D1201)</f>
        <v>AF491002=3e</v>
      </c>
      <c r="BJ1201" s="170" t="str">
        <f aca="false">CONCATENATE(A1201,"=",E1201)</f>
        <v>AF491002=3feg</v>
      </c>
      <c r="BK1201" s="170" t="str">
        <f aca="false">CONCATENATE(A1201,"=",C1201)</f>
        <v>AF491002=3</v>
      </c>
      <c r="BL1201" s="170" t="str">
        <f aca="false">CONCATENATE(D1201,"=")</f>
        <v>3e=</v>
      </c>
      <c r="BM1201" s="223" t="str">
        <f aca="false">IF(BA1201="XX","",BA1201)</f>
        <v>AF491002</v>
      </c>
      <c r="BN1201" s="224" t="str">
        <f aca="false">CONCATENATE(IF(F1201="","",F1201),IF(G1201="","",CONCATENATE(" / ",G1201)))</f>
        <v>Por1</v>
      </c>
      <c r="BO1201" s="225" t="str">
        <f aca="false">AX1201</f>
        <v>3e.ESP.pig(*)</v>
      </c>
      <c r="BP1201" s="226" t="str">
        <f aca="false">IF(V1201="","",V1201)</f>
        <v/>
      </c>
      <c r="BQ1201" s="226" t="str">
        <f aca="false">IF(W1201="","",CONCATENATE(W1201,IF(LEFT(AO1201,1)="s","+","")))</f>
        <v/>
      </c>
      <c r="BR1201" s="226" t="str">
        <f aca="false">IF(X1201="","",CONCATENATE(X1201,IF(LEFT(AQ1201,1)="s","+","")))</f>
        <v/>
      </c>
      <c r="BS1201" s="226" t="str">
        <f aca="false">IF(Y1201="","",CONCATENATE(Y1201,IF(LEFT(AR1201,1)="s","+","")))</f>
        <v/>
      </c>
      <c r="BT1201" s="226" t="str">
        <f aca="false">IF(Z1201="","",CONCATENATE(Z1201,IF(LEFT(AS1201,1)="s","+","")))</f>
        <v/>
      </c>
      <c r="BU1201" s="227" t="str">
        <f aca="false">IF(AA1201="","",CONCATENATE(AA1201,IF(LEFT(AT1201,1)="s","+","")))</f>
        <v>3e</v>
      </c>
      <c r="BV1201" s="212"/>
      <c r="BW1201" s="177" t="s">
        <v>3001</v>
      </c>
      <c r="BX1201" s="170" t="str">
        <f aca="false">IF(BW1201&lt;&gt;"",IF(ISNUMBER(FIND("=",BW1201)),LEFT(BW1201,FIND("=",BW1201)-1),BW1201),BW1201)</f>
        <v>AF491002</v>
      </c>
      <c r="BY1201" s="170" t="str">
        <f aca="false">IF(BW1201&lt;&gt;"",IF(ISNUMBER(FIND("=",BW1201)),RIGHT(BW1201,LEN(BW1201)-FIND("=",BW1201)),""),"")</f>
        <v>3e</v>
      </c>
      <c r="BZ1201" s="170" t="str">
        <f aca="false">IF(BX1201&lt;&gt;"",IF(ISNUMBER(FIND(".",BX1201)),LEFT(BX1201,FIND(".",BX1201)-1),BX1201),BX1201)</f>
        <v>AF491002</v>
      </c>
      <c r="CA1201" s="170" t="str">
        <f aca="false">IF(BX1201&lt;&gt;"",IF(ISNUMBER(FIND(".",BX1201)),RIGHT(BX1201,LEN(BX1201)-FIND(".",BX1201)),""),"")</f>
        <v/>
      </c>
      <c r="CB1201" s="212"/>
      <c r="CC1201" s="170" t="str">
        <f aca="false">A1201</f>
        <v>AF491002</v>
      </c>
      <c r="CD1201" s="178" t="s">
        <v>339</v>
      </c>
      <c r="CE1201" s="178" t="s">
        <v>340</v>
      </c>
      <c r="CF1201" s="178" t="s">
        <v>341</v>
      </c>
      <c r="CG1201" s="212"/>
      <c r="CH1201" s="179"/>
      <c r="CI1201" s="179"/>
      <c r="CJ1201" s="179"/>
      <c r="CK1201" s="212"/>
      <c r="CL1201" s="212"/>
      <c r="CM1201" s="170" t="str">
        <f aca="false">F1201</f>
        <v>Por1</v>
      </c>
      <c r="CN1201" s="170" t="str">
        <f aca="false">IF(G1201="","",G1201)</f>
        <v/>
      </c>
      <c r="CO1201" s="170" t="str">
        <f aca="false">CONCATENATE(H1201,":",L1201)</f>
        <v>Spain:Catalonia</v>
      </c>
      <c r="CP1201" s="170" t="str">
        <f aca="false">CONCATENATE(IF(Q1201="","",CONCATENATE(Q1201,"-")),IF(P1201="","",CONCATENATE(P1201,"-")),IF(O1201="","",O1201))</f>
        <v/>
      </c>
      <c r="CQ1201" s="170" t="str">
        <f aca="false">IF(N1201="","",N1201)</f>
        <v/>
      </c>
      <c r="CR1201" s="170" t="n">
        <f aca="false">C1201</f>
        <v>3</v>
      </c>
      <c r="CS1201" s="229" t="str">
        <f aca="false">D1201</f>
        <v>3e</v>
      </c>
      <c r="CT1201" s="170" t="str">
        <f aca="false">CONCATENATE(CD1201," strain ",CM1201," ",CL1201,", partial cds")</f>
        <v>Hepatitis E virus strain Por1 , partial cds</v>
      </c>
    </row>
    <row r="1202" customFormat="false" ht="11.9" hidden="false" customHeight="true" outlineLevel="0" collapsed="false">
      <c r="A1202" s="154" t="s">
        <v>3002</v>
      </c>
      <c r="B1202" s="147" t="n">
        <v>3</v>
      </c>
      <c r="C1202" s="243" t="n">
        <v>3</v>
      </c>
      <c r="D1202" s="149" t="s">
        <v>1273</v>
      </c>
      <c r="E1202" s="150" t="s">
        <v>2725</v>
      </c>
      <c r="F1202" s="154" t="s">
        <v>3003</v>
      </c>
      <c r="G1202" s="212"/>
      <c r="H1202" s="146" t="s">
        <v>405</v>
      </c>
      <c r="I1202" s="153" t="s">
        <v>412</v>
      </c>
      <c r="J1202" s="146" t="s">
        <v>395</v>
      </c>
      <c r="K1202" s="155" t="s">
        <v>2210</v>
      </c>
      <c r="L1202" s="231" t="s">
        <v>2210</v>
      </c>
      <c r="M1202" s="157" t="s">
        <v>380</v>
      </c>
      <c r="N1202" s="213"/>
      <c r="O1202" s="160"/>
      <c r="P1202" s="212"/>
      <c r="Q1202" s="212"/>
      <c r="R1202" s="146" t="s">
        <v>74</v>
      </c>
      <c r="T1202" s="214"/>
      <c r="U1202" s="215"/>
      <c r="V1202" s="209"/>
      <c r="W1202" s="217"/>
      <c r="Y1202" s="147"/>
      <c r="AA1202" s="250" t="s">
        <v>1273</v>
      </c>
      <c r="AB1202" s="217"/>
      <c r="AC1202" s="217"/>
      <c r="AG1202" s="166" t="s">
        <v>511</v>
      </c>
      <c r="AH1202" s="164" t="n">
        <v>6567</v>
      </c>
      <c r="AI1202" s="164" t="n">
        <v>6714</v>
      </c>
      <c r="AJ1202" s="219" t="n">
        <f aca="false">SeqEnd-SeqBeg+1</f>
        <v>148</v>
      </c>
      <c r="AK1202" s="220" t="n">
        <f aca="false">AND( SeqBeg&lt;=Beg  , End &lt;=SeqEnd )</f>
        <v>0</v>
      </c>
      <c r="AL1202" s="212"/>
      <c r="AM1202" s="212"/>
      <c r="AN1202" s="221"/>
      <c r="AT1202" s="147" t="s">
        <v>419</v>
      </c>
      <c r="AU1202" s="146"/>
      <c r="AV1202" s="212"/>
      <c r="AW1202" s="222" t="str">
        <f aca="false">HYPERLINK(CONCATENATE("http://www.ncbi.nlm.nih.gov/nuccore/",BM1202),BM1202)</f>
        <v>FJ748526</v>
      </c>
      <c r="AX1202" s="219" t="str">
        <f aca="false">CONCATENATE(D1202,IF(I1202="","",CONCATENATE(".",I1202)),IF(K1202="","",CONCATENATE(".",K1202)),IF(M1202="","",CONCATENATE(".",M1202)),IF(R1202="","",CONCATENATE(".",R1202)),IF(U1202="","","(*)"))</f>
        <v>3e.DEU.Berlin.wb.FIRA</v>
      </c>
      <c r="AY1202" s="170" t="str">
        <f aca="false">CONCATENATE(BM1202,".",BN1202)</f>
        <v>FJ748526.wbGER115</v>
      </c>
      <c r="AZ1202" s="171" t="str">
        <f aca="false">IF(AV1202="",IF(ISNUMBER(FIND(".",A1202)),LEFT(A1202,FIND(".",A1202)-1),A1202),AV1202)</f>
        <v>FJ748526</v>
      </c>
      <c r="BA1202" s="171" t="str">
        <f aca="false">IF(ISNUMBER(FIND("-",AZ1202)),LEFT(AZ1202,FIND("-",AZ1202)-1),AZ1202)</f>
        <v>FJ748526</v>
      </c>
      <c r="BB1202" s="170" t="str">
        <f aca="false"> MEGAname &amp; "="</f>
        <v>FJ748526=</v>
      </c>
      <c r="BC1202" s="170" t="str">
        <f aca="false">Clear &amp; IF(span ,"Span","out")</f>
        <v>FJ748526=out</v>
      </c>
      <c r="BD1202" s="170" t="str">
        <f aca="false">Clear &amp; IF(span, IF(B1202=".","Selected",B1202),"out")</f>
        <v>FJ748526=out</v>
      </c>
      <c r="BE1202" s="170" t="str">
        <f aca="false">Clear &amp; Strain</f>
        <v>FJ748526=wbGER115</v>
      </c>
      <c r="BF1202" s="170" t="str">
        <f aca="false">CONCATENATE(A1202,"=",F1202,". ",AX1202,IF(AB1202="","",CONCATENATE(".",AB1202)))</f>
        <v>FJ748526=wbGER115. 3e.DEU.Berlin.wb.FIRA</v>
      </c>
      <c r="BG1202" s="170" t="str">
        <f aca="false">CONCATENATE(A1202,"=",F1202,". ",AX1202)</f>
        <v>FJ748526=wbGER115. 3e.DEU.Berlin.wb.FIRA</v>
      </c>
      <c r="BH1202" s="170" t="str">
        <f aca="false">CONCATENATE(A1202,"=",AX1202)</f>
        <v>FJ748526=3e.DEU.Berlin.wb.FIRA</v>
      </c>
      <c r="BI1202" s="170" t="str">
        <f aca="false">CONCATENATE(A1202,"=",ComForSubtype,D1202)</f>
        <v>FJ748526=3e</v>
      </c>
      <c r="BJ1202" s="170" t="str">
        <f aca="false">CONCATENATE(A1202,"=",E1202)</f>
        <v>FJ748526=3feg</v>
      </c>
      <c r="BK1202" s="170" t="str">
        <f aca="false">CONCATENATE(A1202,"=",C1202)</f>
        <v>FJ748526=3</v>
      </c>
      <c r="BL1202" s="170" t="str">
        <f aca="false">CONCATENATE(D1202,"=")</f>
        <v>3e=</v>
      </c>
      <c r="BM1202" s="223" t="str">
        <f aca="false">IF(BA1202="XX","",BA1202)</f>
        <v>FJ748526</v>
      </c>
      <c r="BN1202" s="224" t="str">
        <f aca="false">CONCATENATE(IF(F1202="","",F1202),IF(G1202="","",CONCATENATE(" / ",G1202)))</f>
        <v>wbGER115</v>
      </c>
      <c r="BO1202" s="225" t="str">
        <f aca="false">AX1202</f>
        <v>3e.DEU.Berlin.wb.FIRA</v>
      </c>
      <c r="BP1202" s="226" t="str">
        <f aca="false">IF(V1202="","",V1202)</f>
        <v/>
      </c>
      <c r="BQ1202" s="226" t="str">
        <f aca="false">IF(W1202="","",CONCATENATE(W1202,IF(LEFT(AO1202,1)="s","+","")))</f>
        <v/>
      </c>
      <c r="BR1202" s="226" t="str">
        <f aca="false">IF(X1202="","",CONCATENATE(X1202,IF(LEFT(AQ1202,1)="s","+","")))</f>
        <v/>
      </c>
      <c r="BS1202" s="226" t="str">
        <f aca="false">IF(Y1202="","",CONCATENATE(Y1202,IF(LEFT(AR1202,1)="s","+","")))</f>
        <v/>
      </c>
      <c r="BT1202" s="226" t="str">
        <f aca="false">IF(Z1202="","",CONCATENATE(Z1202,IF(LEFT(AS1202,1)="s","+","")))</f>
        <v/>
      </c>
      <c r="BU1202" s="227" t="str">
        <f aca="false">IF(AA1202="","",CONCATENATE(AA1202,IF(LEFT(AT1202,1)="s","+","")))</f>
        <v>3e</v>
      </c>
      <c r="BV1202" s="212"/>
      <c r="BW1202" s="177" t="s">
        <v>3004</v>
      </c>
      <c r="BX1202" s="170" t="str">
        <f aca="false">IF(BW1202&lt;&gt;"",IF(ISNUMBER(FIND("=",BW1202)),LEFT(BW1202,FIND("=",BW1202)-1),BW1202),BW1202)</f>
        <v>FJ748526</v>
      </c>
      <c r="BY1202" s="170" t="str">
        <f aca="false">IF(BW1202&lt;&gt;"",IF(ISNUMBER(FIND("=",BW1202)),RIGHT(BW1202,LEN(BW1202)-FIND("=",BW1202)),""),"")</f>
        <v>3e</v>
      </c>
      <c r="BZ1202" s="170" t="str">
        <f aca="false">IF(BX1202&lt;&gt;"",IF(ISNUMBER(FIND(".",BX1202)),LEFT(BX1202,FIND(".",BX1202)-1),BX1202),BX1202)</f>
        <v>FJ748526</v>
      </c>
      <c r="CA1202" s="170" t="str">
        <f aca="false">IF(BX1202&lt;&gt;"",IF(ISNUMBER(FIND(".",BX1202)),RIGHT(BX1202,LEN(BX1202)-FIND(".",BX1202)),""),"")</f>
        <v/>
      </c>
      <c r="CB1202" s="212"/>
      <c r="CC1202" s="170" t="str">
        <f aca="false">A1202</f>
        <v>FJ748526</v>
      </c>
      <c r="CD1202" s="178" t="s">
        <v>339</v>
      </c>
      <c r="CE1202" s="178" t="s">
        <v>340</v>
      </c>
      <c r="CF1202" s="178" t="s">
        <v>341</v>
      </c>
      <c r="CG1202" s="212"/>
      <c r="CH1202" s="179"/>
      <c r="CI1202" s="179"/>
      <c r="CJ1202" s="179"/>
      <c r="CK1202" s="212"/>
      <c r="CL1202" s="212"/>
      <c r="CM1202" s="170" t="str">
        <f aca="false">F1202</f>
        <v>wbGER115</v>
      </c>
      <c r="CN1202" s="170" t="str">
        <f aca="false">IF(G1202="","",G1202)</f>
        <v/>
      </c>
      <c r="CO1202" s="170" t="str">
        <f aca="false">CONCATENATE(H1202,":",L1202)</f>
        <v>Germany:Berlin</v>
      </c>
      <c r="CP1202" s="170" t="str">
        <f aca="false">CONCATENATE(IF(Q1202="","",CONCATENATE(Q1202,"-")),IF(P1202="","",CONCATENATE(P1202,"-")),IF(O1202="","",O1202))</f>
        <v/>
      </c>
      <c r="CQ1202" s="170" t="str">
        <f aca="false">IF(N1202="","",N1202)</f>
        <v/>
      </c>
      <c r="CR1202" s="170" t="n">
        <f aca="false">C1202</f>
        <v>3</v>
      </c>
      <c r="CS1202" s="229" t="str">
        <f aca="false">D1202</f>
        <v>3e</v>
      </c>
      <c r="CT1202" s="170" t="str">
        <f aca="false">CONCATENATE(CD1202," strain ",CM1202," ",CL1202,", partial cds")</f>
        <v>Hepatitis E virus strain wbGER115 , partial cds</v>
      </c>
    </row>
    <row r="1203" customFormat="false" ht="11.9" hidden="false" customHeight="true" outlineLevel="0" collapsed="false">
      <c r="A1203" s="154" t="s">
        <v>3005</v>
      </c>
      <c r="B1203" s="147" t="n">
        <v>3</v>
      </c>
      <c r="C1203" s="243" t="n">
        <v>3</v>
      </c>
      <c r="D1203" s="149" t="s">
        <v>3006</v>
      </c>
      <c r="E1203" s="150" t="s">
        <v>2725</v>
      </c>
      <c r="F1203" s="154" t="s">
        <v>3007</v>
      </c>
      <c r="G1203" s="212"/>
      <c r="H1203" s="146" t="s">
        <v>2040</v>
      </c>
      <c r="I1203" s="153" t="s">
        <v>739</v>
      </c>
      <c r="J1203" s="146" t="s">
        <v>395</v>
      </c>
      <c r="K1203" s="212"/>
      <c r="L1203" s="212"/>
      <c r="M1203" s="157" t="s">
        <v>367</v>
      </c>
      <c r="N1203" s="213"/>
      <c r="O1203" s="160"/>
      <c r="P1203" s="212"/>
      <c r="Q1203" s="212"/>
      <c r="R1203" s="212"/>
      <c r="S1203" s="212"/>
      <c r="T1203" s="214" t="s">
        <v>353</v>
      </c>
      <c r="U1203" s="215"/>
      <c r="V1203" s="158" t="s">
        <v>3006</v>
      </c>
      <c r="W1203" s="244" t="s">
        <v>3006</v>
      </c>
      <c r="X1203" s="249" t="s">
        <v>3006</v>
      </c>
      <c r="Y1203" s="249" t="s">
        <v>3006</v>
      </c>
      <c r="Z1203" s="150" t="s">
        <v>3006</v>
      </c>
      <c r="AA1203" s="250" t="s">
        <v>1777</v>
      </c>
      <c r="AB1203" s="251" t="s">
        <v>278</v>
      </c>
      <c r="AC1203" s="163" t="s">
        <v>456</v>
      </c>
      <c r="AD1203" s="164" t="s">
        <v>354</v>
      </c>
      <c r="AE1203" s="164" t="s">
        <v>354</v>
      </c>
      <c r="AF1203" s="164" t="s">
        <v>354</v>
      </c>
      <c r="AG1203" s="166" t="s">
        <v>354</v>
      </c>
      <c r="AH1203" s="164" t="n">
        <v>7</v>
      </c>
      <c r="AI1203" s="252" t="n">
        <v>7519</v>
      </c>
      <c r="AJ1203" s="219" t="n">
        <f aca="false">SeqEnd-SeqBeg+1</f>
        <v>7513</v>
      </c>
      <c r="AK1203" s="220" t="n">
        <f aca="false">AND( SeqBeg&lt;=Beg  , End &lt;=SeqEnd )</f>
        <v>1</v>
      </c>
      <c r="AL1203" s="212"/>
      <c r="AM1203" s="212"/>
      <c r="AN1203" s="213"/>
      <c r="AO1203" s="147" t="s">
        <v>103</v>
      </c>
      <c r="AP1203" s="147" t="s">
        <v>103</v>
      </c>
      <c r="AQ1203" s="147" t="s">
        <v>2763</v>
      </c>
      <c r="AR1203" s="147" t="s">
        <v>2763</v>
      </c>
      <c r="AS1203" s="147" t="s">
        <v>2763</v>
      </c>
      <c r="AT1203" s="147" t="s">
        <v>2763</v>
      </c>
      <c r="AV1203" s="212"/>
      <c r="AW1203" s="222" t="str">
        <f aca="false">HYPERLINK(CONCATENATE("http://www.ncbi.nlm.nih.gov/nuccore/",BM1203),BM1203)</f>
        <v>EU360977</v>
      </c>
      <c r="AX1203" s="219" t="str">
        <f aca="false">CONCATENATE(D1203,IF(I1203="","",CONCATENATE(".",I1203)),IF(K1203="","",CONCATENATE(".",K1203)),IF(M1203="","",CONCATENATE(".",M1203)),IF(R1203="","",CONCATENATE(".",R1203)),IF(U1203="","","(*)"))</f>
        <v>3ef.SWE.pig</v>
      </c>
      <c r="AY1203" s="170" t="str">
        <f aca="false">CONCATENATE(BM1203,".",BN1203)</f>
        <v>EU360977.swX07-E1</v>
      </c>
      <c r="AZ1203" s="171" t="str">
        <f aca="false">IF(AV1203="",IF(ISNUMBER(FIND(".",A1203)),LEFT(A1203,FIND(".",A1203)-1),A1203),AV1203)</f>
        <v>EU360977</v>
      </c>
      <c r="BA1203" s="171" t="str">
        <f aca="false">IF(ISNUMBER(FIND("-",AZ1203)),LEFT(AZ1203,FIND("-",AZ1203)-1),AZ1203)</f>
        <v>EU360977</v>
      </c>
      <c r="BB1203" s="170" t="str">
        <f aca="false"> MEGAname &amp; "="</f>
        <v>EU360977=</v>
      </c>
      <c r="BC1203" s="170" t="str">
        <f aca="false">Clear &amp; IF(span ,"Span","out")</f>
        <v>EU360977=Span</v>
      </c>
      <c r="BD1203" s="170" t="str">
        <f aca="false">Clear &amp; IF(span, IF(B1203=".","Selected",B1203),"out")</f>
        <v>EU360977=3</v>
      </c>
      <c r="BE1203" s="170" t="str">
        <f aca="false">Clear &amp; Strain</f>
        <v>EU360977=swX07-E1</v>
      </c>
      <c r="BF1203" s="170" t="str">
        <f aca="false">CONCATENATE(A1203,"=",F1203,". ",AX1203,IF(AB1203="","",CONCATENATE(".",AB1203)))</f>
        <v>EU360977=swX07-E1. 3ef.SWE.pig.CG</v>
      </c>
      <c r="BG1203" s="170" t="str">
        <f aca="false">CONCATENATE(A1203,"=",F1203,". ",AX1203)</f>
        <v>EU360977=swX07-E1. 3ef.SWE.pig</v>
      </c>
      <c r="BH1203" s="170" t="str">
        <f aca="false">CONCATENATE(A1203,"=",AX1203)</f>
        <v>EU360977=3ef.SWE.pig</v>
      </c>
      <c r="BI1203" s="170" t="str">
        <f aca="false">CONCATENATE(A1203,"=",ComForSubtype,D1203)</f>
        <v>EU360977=3ef</v>
      </c>
      <c r="BJ1203" s="170" t="str">
        <f aca="false">CONCATENATE(A1203,"=",E1203)</f>
        <v>EU360977=3feg</v>
      </c>
      <c r="BK1203" s="170" t="str">
        <f aca="false">CONCATENATE(A1203,"=",C1203)</f>
        <v>EU360977=3</v>
      </c>
      <c r="BL1203" s="170" t="str">
        <f aca="false">CONCATENATE(D1203,"=")</f>
        <v>3ef=</v>
      </c>
      <c r="BM1203" s="223" t="str">
        <f aca="false">IF(BA1203="XX","",BA1203)</f>
        <v>EU360977</v>
      </c>
      <c r="BN1203" s="224" t="str">
        <f aca="false">CONCATENATE(IF(F1203="","",F1203),IF(G1203="","",CONCATENATE(" / ",G1203)))</f>
        <v>swX07-E1</v>
      </c>
      <c r="BO1203" s="225" t="str">
        <f aca="false">AX1203</f>
        <v>3ef.SWE.pig</v>
      </c>
      <c r="BP1203" s="226" t="str">
        <f aca="false">IF(V1203="","",V1203)</f>
        <v>3ef</v>
      </c>
      <c r="BQ1203" s="226" t="str">
        <f aca="false">IF(W1203="","",CONCATENATE(W1203,IF(LEFT(AO1203,1)="s","+","")))</f>
        <v>3ef</v>
      </c>
      <c r="BR1203" s="226" t="str">
        <f aca="false">IF(X1203="","",CONCATENATE(X1203,IF(LEFT(AQ1203,1)="s","+","")))</f>
        <v>3ef+</v>
      </c>
      <c r="BS1203" s="226" t="str">
        <f aca="false">IF(Y1203="","",CONCATENATE(Y1203,IF(LEFT(AR1203,1)="s","+","")))</f>
        <v>3ef+</v>
      </c>
      <c r="BT1203" s="226" t="str">
        <f aca="false">IF(Z1203="","",CONCATENATE(Z1203,IF(LEFT(AS1203,1)="s","+","")))</f>
        <v>3ef+</v>
      </c>
      <c r="BU1203" s="227" t="str">
        <f aca="false">IF(AA1203="","",CONCATENATE(AA1203,IF(LEFT(AT1203,1)="s","+","")))</f>
        <v>3f+</v>
      </c>
      <c r="BV1203" s="212"/>
      <c r="BW1203" s="177" t="s">
        <v>3008</v>
      </c>
      <c r="BX1203" s="170" t="str">
        <f aca="false">IF(BW1203&lt;&gt;"",IF(ISNUMBER(FIND("=",BW1203)),LEFT(BW1203,FIND("=",BW1203)-1),BW1203),BW1203)</f>
        <v>EU360977</v>
      </c>
      <c r="BY1203" s="170" t="str">
        <f aca="false">IF(BW1203&lt;&gt;"",IF(ISNUMBER(FIND("=",BW1203)),RIGHT(BW1203,LEN(BW1203)-FIND("=",BW1203)),""),"")</f>
        <v>3ef</v>
      </c>
      <c r="BZ1203" s="170" t="str">
        <f aca="false">IF(BX1203&lt;&gt;"",IF(ISNUMBER(FIND(".",BX1203)),LEFT(BX1203,FIND(".",BX1203)-1),BX1203),BX1203)</f>
        <v>EU360977</v>
      </c>
      <c r="CA1203" s="170" t="str">
        <f aca="false">IF(BX1203&lt;&gt;"",IF(ISNUMBER(FIND(".",BX1203)),RIGHT(BX1203,LEN(BX1203)-FIND(".",BX1203)),""),"")</f>
        <v/>
      </c>
      <c r="CB1203" s="212"/>
      <c r="CC1203" s="170" t="str">
        <f aca="false">A1203</f>
        <v>EU360977</v>
      </c>
      <c r="CD1203" s="178" t="s">
        <v>339</v>
      </c>
      <c r="CE1203" s="178" t="s">
        <v>340</v>
      </c>
      <c r="CF1203" s="178" t="s">
        <v>341</v>
      </c>
      <c r="CG1203" s="212"/>
      <c r="CH1203" s="179"/>
      <c r="CI1203" s="179"/>
      <c r="CJ1203" s="179"/>
      <c r="CK1203" s="212"/>
      <c r="CL1203" s="212"/>
      <c r="CM1203" s="170" t="str">
        <f aca="false">F1203</f>
        <v>swX07-E1</v>
      </c>
      <c r="CN1203" s="170" t="str">
        <f aca="false">IF(G1203="","",G1203)</f>
        <v/>
      </c>
      <c r="CO1203" s="170" t="str">
        <f aca="false">CONCATENATE(H1203,":",L1203)</f>
        <v>Sweden:</v>
      </c>
      <c r="CP1203" s="170" t="str">
        <f aca="false">CONCATENATE(IF(Q1203="","",CONCATENATE(Q1203,"-")),IF(P1203="","",CONCATENATE(P1203,"-")),IF(O1203="","",O1203))</f>
        <v/>
      </c>
      <c r="CQ1203" s="170" t="str">
        <f aca="false">IF(N1203="","",N1203)</f>
        <v/>
      </c>
      <c r="CR1203" s="170" t="n">
        <f aca="false">C1203</f>
        <v>3</v>
      </c>
      <c r="CS1203" s="229" t="str">
        <f aca="false">D1203</f>
        <v>3ef</v>
      </c>
      <c r="CT1203" s="170" t="str">
        <f aca="false">CONCATENATE(CD1203," strain ",CM1203," ",CL1203,", partial cds")</f>
        <v>Hepatitis E virus strain swX07-E1 , partial cds</v>
      </c>
    </row>
    <row r="1204" customFormat="false" ht="11.9" hidden="false" customHeight="true" outlineLevel="0" collapsed="false">
      <c r="A1204" s="235" t="s">
        <v>3009</v>
      </c>
      <c r="B1204" s="147" t="n">
        <v>3</v>
      </c>
      <c r="C1204" s="356" t="n">
        <v>3</v>
      </c>
      <c r="D1204" s="406" t="s">
        <v>3006</v>
      </c>
      <c r="E1204" s="150" t="s">
        <v>2725</v>
      </c>
      <c r="F1204" s="235" t="s">
        <v>3010</v>
      </c>
      <c r="G1204" s="212"/>
      <c r="H1204" s="235" t="s">
        <v>2422</v>
      </c>
      <c r="I1204" s="236" t="s">
        <v>2423</v>
      </c>
      <c r="J1204" s="235" t="s">
        <v>337</v>
      </c>
      <c r="K1204" s="212"/>
      <c r="L1204" s="212"/>
      <c r="M1204" s="157" t="s">
        <v>367</v>
      </c>
      <c r="N1204" s="213"/>
      <c r="O1204" s="212"/>
      <c r="P1204" s="159"/>
      <c r="Q1204" s="159"/>
      <c r="R1204" s="237"/>
      <c r="S1204" s="232" t="n">
        <v>7239</v>
      </c>
      <c r="T1204" s="214" t="s">
        <v>353</v>
      </c>
      <c r="U1204" s="215"/>
      <c r="V1204" s="158" t="s">
        <v>3006</v>
      </c>
      <c r="W1204" s="244" t="s">
        <v>3006</v>
      </c>
      <c r="X1204" s="249" t="s">
        <v>3006</v>
      </c>
      <c r="Y1204" s="249" t="s">
        <v>3006</v>
      </c>
      <c r="Z1204" s="249" t="s">
        <v>3006</v>
      </c>
      <c r="AA1204" s="250" t="s">
        <v>3006</v>
      </c>
      <c r="AB1204" s="251" t="s">
        <v>278</v>
      </c>
      <c r="AC1204" s="163" t="s">
        <v>354</v>
      </c>
      <c r="AD1204" s="164" t="s">
        <v>354</v>
      </c>
      <c r="AE1204" s="164" t="s">
        <v>354</v>
      </c>
      <c r="AF1204" s="164" t="s">
        <v>354</v>
      </c>
      <c r="AG1204" s="166" t="s">
        <v>354</v>
      </c>
      <c r="AH1204" s="164" t="n">
        <v>11</v>
      </c>
      <c r="AI1204" s="252" t="n">
        <v>7519</v>
      </c>
      <c r="AJ1204" s="219" t="n">
        <f aca="false">SeqEnd-SeqBeg+1</f>
        <v>7509</v>
      </c>
      <c r="AK1204" s="220" t="n">
        <f aca="false">AND( SeqBeg&lt;=Beg  , End &lt;=SeqEnd )</f>
        <v>1</v>
      </c>
      <c r="AL1204" s="237"/>
      <c r="AM1204" s="237"/>
      <c r="AN1204" s="213"/>
      <c r="AO1204" s="164" t="s">
        <v>103</v>
      </c>
      <c r="AP1204" s="164" t="s">
        <v>103</v>
      </c>
      <c r="AQ1204" s="164" t="s">
        <v>2763</v>
      </c>
      <c r="AR1204" s="164" t="s">
        <v>2764</v>
      </c>
      <c r="AS1204" s="164" t="s">
        <v>2764</v>
      </c>
      <c r="AT1204" s="164" t="s">
        <v>2764</v>
      </c>
      <c r="AU1204" s="164"/>
      <c r="AV1204" s="237"/>
      <c r="AW1204" s="222" t="str">
        <f aca="false">HYPERLINK(CONCATENATE("http://www.ncbi.nlm.nih.gov/nuccore/",BM1204),BM1204)</f>
        <v>AB290313</v>
      </c>
      <c r="AX1204" s="219" t="str">
        <f aca="false">CONCATENATE(D1204,IF(I1204="","",CONCATENATE(".",I1204)),IF(K1204="","",CONCATENATE(".",K1204)),IF(M1204="","",CONCATENATE(".",M1204)),IF(R1204="","",CONCATENATE(".",R1204)),IF(U1204="","","(*)"))</f>
        <v>3ef.MNG.pig</v>
      </c>
      <c r="AY1204" s="238" t="str">
        <f aca="false">CONCATENATE(BM1204,".",BN1204)</f>
        <v>AB290313.swMN06-C1056</v>
      </c>
      <c r="AZ1204" s="239" t="str">
        <f aca="false">IF(AV1204="",IF(ISNUMBER(FIND(".",A1204)),LEFT(A1204,FIND(".",A1204)-1),A1204),AV1204)</f>
        <v>AB290313</v>
      </c>
      <c r="BA1204" s="239" t="str">
        <f aca="false">IF(ISNUMBER(FIND("-",AZ1204)),LEFT(AZ1204,FIND("-",AZ1204)-1),AZ1204)</f>
        <v>AB290313</v>
      </c>
      <c r="BB1204" s="170" t="str">
        <f aca="false"> MEGAname &amp; "="</f>
        <v>AB290313=</v>
      </c>
      <c r="BC1204" s="170" t="str">
        <f aca="false">Clear &amp; IF(span ,"Span","out")</f>
        <v>AB290313=Span</v>
      </c>
      <c r="BD1204" s="170" t="str">
        <f aca="false">Clear &amp; IF(span, IF(B1204=".","Selected",B1204),"out")</f>
        <v>AB290313=3</v>
      </c>
      <c r="BE1204" s="170" t="str">
        <f aca="false">Clear &amp; Strain</f>
        <v>AB290313=swMN06-C1056</v>
      </c>
      <c r="BF1204" s="238" t="str">
        <f aca="false">CONCATENATE(A1204,"=",F1204,". ",AX1204,IF(AB1204="","",CONCATENATE(".",AB1204)))</f>
        <v>AB290313=swMN06-C1056. 3ef.MNG.pig.CG</v>
      </c>
      <c r="BG1204" s="238" t="str">
        <f aca="false">CONCATENATE(A1204,"=",F1204,". ",AX1204)</f>
        <v>AB290313=swMN06-C1056. 3ef.MNG.pig</v>
      </c>
      <c r="BH1204" s="238" t="str">
        <f aca="false">CONCATENATE(A1204,"=",AX1204)</f>
        <v>AB290313=3ef.MNG.pig</v>
      </c>
      <c r="BI1204" s="238" t="str">
        <f aca="false">CONCATENATE(A1204,"=",ComForSubtype,D1204)</f>
        <v>AB290313=3ef</v>
      </c>
      <c r="BJ1204" s="238" t="str">
        <f aca="false">CONCATENATE(A1204,"=",E1204)</f>
        <v>AB290313=3feg</v>
      </c>
      <c r="BK1204" s="238" t="str">
        <f aca="false">CONCATENATE(A1204,"=",C1204)</f>
        <v>AB290313=3</v>
      </c>
      <c r="BL1204" s="238" t="str">
        <f aca="false">CONCATENATE(D1204,"=")</f>
        <v>3ef=</v>
      </c>
      <c r="BM1204" s="223" t="str">
        <f aca="false">IF(BA1204="XX","",BA1204)</f>
        <v>AB290313</v>
      </c>
      <c r="BN1204" s="224" t="str">
        <f aca="false">CONCATENATE(IF(F1204="","",F1204),IF(G1204="","",CONCATENATE(" / ",G1204)))</f>
        <v>swMN06-C1056</v>
      </c>
      <c r="BO1204" s="225" t="str">
        <f aca="false">AX1204</f>
        <v>3ef.MNG.pig</v>
      </c>
      <c r="BP1204" s="226" t="str">
        <f aca="false">IF(V1204="","",V1204)</f>
        <v>3ef</v>
      </c>
      <c r="BQ1204" s="226" t="str">
        <f aca="false">IF(W1204="","",CONCATENATE(W1204,IF(LEFT(AO1204,1)="s","+","")))</f>
        <v>3ef</v>
      </c>
      <c r="BR1204" s="226" t="str">
        <f aca="false">IF(X1204="","",CONCATENATE(X1204,IF(LEFT(AQ1204,1)="s","+","")))</f>
        <v>3ef+</v>
      </c>
      <c r="BS1204" s="226" t="str">
        <f aca="false">IF(Y1204="","",CONCATENATE(Y1204,IF(LEFT(AR1204,1)="s","+","")))</f>
        <v>3ef+</v>
      </c>
      <c r="BT1204" s="226" t="str">
        <f aca="false">IF(Z1204="","",CONCATENATE(Z1204,IF(LEFT(AS1204,1)="s","+","")))</f>
        <v>3ef+</v>
      </c>
      <c r="BU1204" s="227" t="str">
        <f aca="false">IF(AA1204="","",CONCATENATE(AA1204,IF(LEFT(AT1204,1)="s","+","")))</f>
        <v>3ef+</v>
      </c>
      <c r="BV1204" s="240"/>
      <c r="BW1204" s="240" t="s">
        <v>3011</v>
      </c>
      <c r="BX1204" s="238" t="str">
        <f aca="false">IF(BW1204&lt;&gt;"",IF(ISNUMBER(FIND("=",BW1204)),LEFT(BW1204,FIND("=",BW1204)-1),BW1204),BW1204)</f>
        <v>AB290313</v>
      </c>
      <c r="BY1204" s="238" t="str">
        <f aca="false">IF(BW1204&lt;&gt;"",IF(ISNUMBER(FIND("=",BW1204)),RIGHT(BW1204,LEN(BW1204)-FIND("=",BW1204)),""),"")</f>
        <v>3ef</v>
      </c>
      <c r="BZ1204" s="238" t="str">
        <f aca="false">IF(BX1204&lt;&gt;"",IF(ISNUMBER(FIND(".",BX1204)),LEFT(BX1204,FIND(".",BX1204)-1),BX1204),BX1204)</f>
        <v>AB290313</v>
      </c>
      <c r="CA1204" s="238" t="str">
        <f aca="false">IF(BX1204&lt;&gt;"",IF(ISNUMBER(FIND(".",BX1204)),RIGHT(BX1204,LEN(BX1204)-FIND(".",BX1204)),""),"")</f>
        <v/>
      </c>
      <c r="CB1204" s="240"/>
      <c r="CC1204" s="238" t="str">
        <f aca="false">A1204</f>
        <v>AB290313</v>
      </c>
      <c r="CD1204" s="241" t="s">
        <v>339</v>
      </c>
      <c r="CE1204" s="241" t="s">
        <v>340</v>
      </c>
      <c r="CF1204" s="241" t="s">
        <v>341</v>
      </c>
      <c r="CG1204" s="241"/>
      <c r="CH1204" s="363"/>
      <c r="CI1204" s="363"/>
      <c r="CJ1204" s="363"/>
      <c r="CK1204" s="363"/>
      <c r="CL1204" s="241"/>
      <c r="CM1204" s="238" t="str">
        <f aca="false">F1204</f>
        <v>swMN06-C1056</v>
      </c>
      <c r="CN1204" s="238" t="str">
        <f aca="false">IF(G1204="","",G1204)</f>
        <v/>
      </c>
      <c r="CO1204" s="238" t="str">
        <f aca="false">CONCATENATE(H1204,":",L1204)</f>
        <v>Mongolia:</v>
      </c>
      <c r="CP1204" s="238" t="str">
        <f aca="false">CONCATENATE(IF(Q1204="","",CONCATENATE(Q1204,"-")),IF(P1204="","",CONCATENATE(P1204,"-")),IF(O1204="","",O1204))</f>
        <v/>
      </c>
      <c r="CQ1204" s="238" t="str">
        <f aca="false">IF(N1204="","",N1204)</f>
        <v/>
      </c>
      <c r="CR1204" s="238" t="n">
        <f aca="false">C1204</f>
        <v>3</v>
      </c>
      <c r="CS1204" s="242" t="str">
        <f aca="false">D1204</f>
        <v>3ef</v>
      </c>
      <c r="CT1204" s="170" t="str">
        <f aca="false">CONCATENATE(CD1204," strain ",CM1204," ",CL1204,", partial cds")</f>
        <v>Hepatitis E virus strain swMN06-C1056 , partial cds</v>
      </c>
    </row>
    <row r="1205" customFormat="false" ht="11.9" hidden="false" customHeight="true" outlineLevel="0" collapsed="false">
      <c r="A1205" s="154" t="s">
        <v>3012</v>
      </c>
      <c r="B1205" s="147" t="n">
        <v>3</v>
      </c>
      <c r="C1205" s="243" t="n">
        <v>3</v>
      </c>
      <c r="D1205" s="149" t="s">
        <v>3006</v>
      </c>
      <c r="E1205" s="150" t="s">
        <v>2725</v>
      </c>
      <c r="F1205" s="154" t="s">
        <v>3013</v>
      </c>
      <c r="G1205" s="212"/>
      <c r="H1205" s="146" t="s">
        <v>2861</v>
      </c>
      <c r="I1205" s="153" t="s">
        <v>2862</v>
      </c>
      <c r="J1205" s="146" t="s">
        <v>395</v>
      </c>
      <c r="K1205" s="212"/>
      <c r="L1205" s="212"/>
      <c r="M1205" s="157" t="s">
        <v>367</v>
      </c>
      <c r="N1205" s="213"/>
      <c r="O1205" s="160"/>
      <c r="P1205" s="212"/>
      <c r="Q1205" s="212"/>
      <c r="R1205" s="212"/>
      <c r="S1205" s="212"/>
      <c r="T1205" s="214"/>
      <c r="U1205" s="215"/>
      <c r="V1205" s="209"/>
      <c r="W1205" s="244" t="s">
        <v>3006</v>
      </c>
      <c r="X1205" s="147"/>
      <c r="Y1205" s="209"/>
      <c r="Z1205" s="209"/>
      <c r="AB1205" s="217"/>
      <c r="AC1205" s="163" t="s">
        <v>354</v>
      </c>
      <c r="AD1205" s="209"/>
      <c r="AE1205" s="209"/>
      <c r="AF1205" s="209"/>
      <c r="AG1205" s="218"/>
      <c r="AH1205" s="164" t="n">
        <v>134</v>
      </c>
      <c r="AI1205" s="164" t="n">
        <v>375</v>
      </c>
      <c r="AJ1205" s="219" t="n">
        <f aca="false">SeqEnd-SeqBeg+1</f>
        <v>242</v>
      </c>
      <c r="AK1205" s="220" t="n">
        <f aca="false">AND( SeqBeg&lt;=Beg  , End &lt;=SeqEnd )</f>
        <v>0</v>
      </c>
      <c r="AL1205" s="212"/>
      <c r="AM1205" s="212"/>
      <c r="AN1205" s="213"/>
      <c r="AO1205" s="147" t="s">
        <v>2000</v>
      </c>
      <c r="AP1205" s="147" t="s">
        <v>2000</v>
      </c>
      <c r="AQ1205" s="147" t="s">
        <v>103</v>
      </c>
      <c r="AR1205" s="147" t="s">
        <v>103</v>
      </c>
      <c r="AS1205" s="147" t="s">
        <v>103</v>
      </c>
      <c r="AT1205" s="147" t="s">
        <v>103</v>
      </c>
      <c r="AV1205" s="212"/>
      <c r="AW1205" s="222" t="str">
        <f aca="false">HYPERLINK(CONCATENATE("http://www.ncbi.nlm.nih.gov/nuccore/",BM1205),BM1205)</f>
        <v>EU117411</v>
      </c>
      <c r="AX1205" s="219" t="str">
        <f aca="false">CONCATENATE(D1205,IF(I1205="","",CONCATENATE(".",I1205)),IF(K1205="","",CONCATENATE(".",K1205)),IF(M1205="","",CONCATENATE(".",M1205)),IF(R1205="","",CONCATENATE(".",R1205)),IF(U1205="","","(*)"))</f>
        <v>3ef.CZE.pig</v>
      </c>
      <c r="AY1205" s="170" t="str">
        <f aca="false">CONCATENATE(BM1205,".",BN1205)</f>
        <v>EU117411.CZswHEV10</v>
      </c>
      <c r="AZ1205" s="171" t="str">
        <f aca="false">IF(AV1205="",IF(ISNUMBER(FIND(".",A1205)),LEFT(A1205,FIND(".",A1205)-1),A1205),AV1205)</f>
        <v>EU117411</v>
      </c>
      <c r="BA1205" s="171" t="str">
        <f aca="false">IF(ISNUMBER(FIND("-",AZ1205)),LEFT(AZ1205,FIND("-",AZ1205)-1),AZ1205)</f>
        <v>EU117411</v>
      </c>
      <c r="BB1205" s="170" t="str">
        <f aca="false"> MEGAname &amp; "="</f>
        <v>EU117411=</v>
      </c>
      <c r="BC1205" s="170" t="str">
        <f aca="false">Clear &amp; IF(span ,"Span","out")</f>
        <v>EU117411=out</v>
      </c>
      <c r="BD1205" s="170" t="str">
        <f aca="false">Clear &amp; IF(span, IF(B1205=".","Selected",B1205),"out")</f>
        <v>EU117411=out</v>
      </c>
      <c r="BE1205" s="170" t="str">
        <f aca="false">Clear &amp; Strain</f>
        <v>EU117411=CZswHEV10</v>
      </c>
      <c r="BF1205" s="170" t="str">
        <f aca="false">CONCATENATE(A1205,"=",F1205,". ",AX1205,IF(AB1205="","",CONCATENATE(".",AB1205)))</f>
        <v>EU117411=CZswHEV10. 3ef.CZE.pig</v>
      </c>
      <c r="BG1205" s="170" t="str">
        <f aca="false">CONCATENATE(A1205,"=",F1205,". ",AX1205)</f>
        <v>EU117411=CZswHEV10. 3ef.CZE.pig</v>
      </c>
      <c r="BH1205" s="170" t="str">
        <f aca="false">CONCATENATE(A1205,"=",AX1205)</f>
        <v>EU117411=3ef.CZE.pig</v>
      </c>
      <c r="BI1205" s="170" t="str">
        <f aca="false">CONCATENATE(A1205,"=",ComForSubtype,D1205)</f>
        <v>EU117411=3ef</v>
      </c>
      <c r="BJ1205" s="170" t="str">
        <f aca="false">CONCATENATE(A1205,"=",E1205)</f>
        <v>EU117411=3feg</v>
      </c>
      <c r="BK1205" s="170" t="str">
        <f aca="false">CONCATENATE(A1205,"=",C1205)</f>
        <v>EU117411=3</v>
      </c>
      <c r="BL1205" s="170" t="str">
        <f aca="false">CONCATENATE(D1205,"=")</f>
        <v>3ef=</v>
      </c>
      <c r="BM1205" s="223" t="str">
        <f aca="false">IF(BA1205="XX","",BA1205)</f>
        <v>EU117411</v>
      </c>
      <c r="BN1205" s="224" t="str">
        <f aca="false">CONCATENATE(IF(F1205="","",F1205),IF(G1205="","",CONCATENATE(" / ",G1205)))</f>
        <v>CZswHEV10</v>
      </c>
      <c r="BO1205" s="225" t="str">
        <f aca="false">AX1205</f>
        <v>3ef.CZE.pig</v>
      </c>
      <c r="BP1205" s="226" t="str">
        <f aca="false">IF(V1205="","",V1205)</f>
        <v/>
      </c>
      <c r="BQ1205" s="226" t="str">
        <f aca="false">IF(W1205="","",CONCATENATE(W1205,IF(LEFT(AO1205,1)="s","+","")))</f>
        <v>3ef+</v>
      </c>
      <c r="BR1205" s="226" t="str">
        <f aca="false">IF(X1205="","",CONCATENATE(X1205,IF(LEFT(AQ1205,1)="s","+","")))</f>
        <v/>
      </c>
      <c r="BS1205" s="226" t="str">
        <f aca="false">IF(Y1205="","",CONCATENATE(Y1205,IF(LEFT(AR1205,1)="s","+","")))</f>
        <v/>
      </c>
      <c r="BT1205" s="226" t="str">
        <f aca="false">IF(Z1205="","",CONCATENATE(Z1205,IF(LEFT(AS1205,1)="s","+","")))</f>
        <v/>
      </c>
      <c r="BU1205" s="227" t="str">
        <f aca="false">IF(AA1205="","",CONCATENATE(AA1205,IF(LEFT(AT1205,1)="s","+","")))</f>
        <v/>
      </c>
      <c r="BV1205" s="212"/>
      <c r="BW1205" s="177" t="s">
        <v>3014</v>
      </c>
      <c r="BX1205" s="170" t="str">
        <f aca="false">IF(BW1205&lt;&gt;"",IF(ISNUMBER(FIND("=",BW1205)),LEFT(BW1205,FIND("=",BW1205)-1),BW1205),BW1205)</f>
        <v>EU117411</v>
      </c>
      <c r="BY1205" s="170" t="str">
        <f aca="false">IF(BW1205&lt;&gt;"",IF(ISNUMBER(FIND("=",BW1205)),RIGHT(BW1205,LEN(BW1205)-FIND("=",BW1205)),""),"")</f>
        <v>3ef</v>
      </c>
      <c r="BZ1205" s="170" t="str">
        <f aca="false">IF(BX1205&lt;&gt;"",IF(ISNUMBER(FIND(".",BX1205)),LEFT(BX1205,FIND(".",BX1205)-1),BX1205),BX1205)</f>
        <v>EU117411</v>
      </c>
      <c r="CA1205" s="170" t="str">
        <f aca="false">IF(BX1205&lt;&gt;"",IF(ISNUMBER(FIND(".",BX1205)),RIGHT(BX1205,LEN(BX1205)-FIND(".",BX1205)),""),"")</f>
        <v/>
      </c>
      <c r="CB1205" s="212"/>
      <c r="CC1205" s="170" t="str">
        <f aca="false">A1205</f>
        <v>EU117411</v>
      </c>
      <c r="CD1205" s="178" t="s">
        <v>339</v>
      </c>
      <c r="CE1205" s="178" t="s">
        <v>340</v>
      </c>
      <c r="CF1205" s="178" t="s">
        <v>341</v>
      </c>
      <c r="CG1205" s="212"/>
      <c r="CH1205" s="179"/>
      <c r="CI1205" s="179"/>
      <c r="CJ1205" s="179"/>
      <c r="CK1205" s="212"/>
      <c r="CL1205" s="212"/>
      <c r="CM1205" s="170" t="str">
        <f aca="false">F1205</f>
        <v>CZswHEV10</v>
      </c>
      <c r="CN1205" s="170" t="str">
        <f aca="false">IF(G1205="","",G1205)</f>
        <v/>
      </c>
      <c r="CO1205" s="170" t="str">
        <f aca="false">CONCATENATE(H1205,":",L1205)</f>
        <v>Czech:</v>
      </c>
      <c r="CP1205" s="170" t="str">
        <f aca="false">CONCATENATE(IF(Q1205="","",CONCATENATE(Q1205,"-")),IF(P1205="","",CONCATENATE(P1205,"-")),IF(O1205="","",O1205))</f>
        <v/>
      </c>
      <c r="CQ1205" s="170" t="str">
        <f aca="false">IF(N1205="","",N1205)</f>
        <v/>
      </c>
      <c r="CR1205" s="170" t="n">
        <f aca="false">C1205</f>
        <v>3</v>
      </c>
      <c r="CS1205" s="229" t="str">
        <f aca="false">D1205</f>
        <v>3ef</v>
      </c>
      <c r="CT1205" s="170" t="str">
        <f aca="false">CONCATENATE(CD1205," strain ",CM1205," ",CL1205,", partial cds")</f>
        <v>Hepatitis E virus strain CZswHEV10 , partial cds</v>
      </c>
    </row>
    <row r="1206" customFormat="false" ht="11.9" hidden="false" customHeight="true" outlineLevel="0" collapsed="false">
      <c r="A1206" s="154" t="s">
        <v>3015</v>
      </c>
      <c r="B1206" s="147" t="n">
        <v>3</v>
      </c>
      <c r="C1206" s="243" t="n">
        <v>3</v>
      </c>
      <c r="D1206" s="149" t="s">
        <v>3006</v>
      </c>
      <c r="E1206" s="150" t="s">
        <v>2725</v>
      </c>
      <c r="F1206" s="154" t="s">
        <v>3016</v>
      </c>
      <c r="G1206" s="212"/>
      <c r="H1206" s="146" t="s">
        <v>2861</v>
      </c>
      <c r="I1206" s="153" t="s">
        <v>2862</v>
      </c>
      <c r="J1206" s="146" t="s">
        <v>395</v>
      </c>
      <c r="K1206" s="212"/>
      <c r="L1206" s="212"/>
      <c r="M1206" s="157" t="s">
        <v>367</v>
      </c>
      <c r="N1206" s="213"/>
      <c r="O1206" s="160"/>
      <c r="P1206" s="212"/>
      <c r="Q1206" s="212"/>
      <c r="R1206" s="212"/>
      <c r="S1206" s="212"/>
      <c r="T1206" s="214"/>
      <c r="U1206" s="215"/>
      <c r="V1206" s="209"/>
      <c r="W1206" s="244" t="s">
        <v>3006</v>
      </c>
      <c r="X1206" s="209"/>
      <c r="Y1206" s="209"/>
      <c r="Z1206" s="209"/>
      <c r="AB1206" s="217"/>
      <c r="AC1206" s="163" t="s">
        <v>354</v>
      </c>
      <c r="AD1206" s="209"/>
      <c r="AE1206" s="209"/>
      <c r="AF1206" s="209"/>
      <c r="AG1206" s="218"/>
      <c r="AH1206" s="164" t="n">
        <v>134</v>
      </c>
      <c r="AI1206" s="164" t="n">
        <v>375</v>
      </c>
      <c r="AJ1206" s="219" t="n">
        <f aca="false">SeqEnd-SeqBeg+1</f>
        <v>242</v>
      </c>
      <c r="AK1206" s="220" t="n">
        <f aca="false">AND( SeqBeg&lt;=Beg  , End &lt;=SeqEnd )</f>
        <v>0</v>
      </c>
      <c r="AL1206" s="212"/>
      <c r="AM1206" s="212"/>
      <c r="AN1206" s="213"/>
      <c r="AO1206" s="147" t="s">
        <v>103</v>
      </c>
      <c r="AP1206" s="147" t="s">
        <v>103</v>
      </c>
      <c r="AQ1206" s="147" t="s">
        <v>103</v>
      </c>
      <c r="AR1206" s="147" t="s">
        <v>103</v>
      </c>
      <c r="AS1206" s="147" t="s">
        <v>103</v>
      </c>
      <c r="AT1206" s="147" t="s">
        <v>103</v>
      </c>
      <c r="AU1206" s="212"/>
      <c r="AV1206" s="212"/>
      <c r="AW1206" s="222" t="str">
        <f aca="false">HYPERLINK(CONCATENATE("http://www.ncbi.nlm.nih.gov/nuccore/",BM1206),BM1206)</f>
        <v>EU117412</v>
      </c>
      <c r="AX1206" s="219" t="str">
        <f aca="false">CONCATENATE(D1206,IF(I1206="","",CONCATENATE(".",I1206)),IF(K1206="","",CONCATENATE(".",K1206)),IF(M1206="","",CONCATENATE(".",M1206)),IF(R1206="","",CONCATENATE(".",R1206)),IF(U1206="","","(*)"))</f>
        <v>3ef.CZE.pig</v>
      </c>
      <c r="AY1206" s="170" t="str">
        <f aca="false">CONCATENATE(BM1206,".",BN1206)</f>
        <v>EU117412.CZswHEV14</v>
      </c>
      <c r="AZ1206" s="171" t="str">
        <f aca="false">IF(AV1206="",IF(ISNUMBER(FIND(".",A1206)),LEFT(A1206,FIND(".",A1206)-1),A1206),AV1206)</f>
        <v>EU117412</v>
      </c>
      <c r="BA1206" s="171" t="str">
        <f aca="false">IF(ISNUMBER(FIND("-",AZ1206)),LEFT(AZ1206,FIND("-",AZ1206)-1),AZ1206)</f>
        <v>EU117412</v>
      </c>
      <c r="BB1206" s="170" t="str">
        <f aca="false"> MEGAname &amp; "="</f>
        <v>EU117412=</v>
      </c>
      <c r="BC1206" s="170" t="str">
        <f aca="false">Clear &amp; IF(span ,"Span","out")</f>
        <v>EU117412=out</v>
      </c>
      <c r="BD1206" s="170" t="str">
        <f aca="false">Clear &amp; IF(span, IF(B1206=".","Selected",B1206),"out")</f>
        <v>EU117412=out</v>
      </c>
      <c r="BE1206" s="170" t="str">
        <f aca="false">Clear &amp; Strain</f>
        <v>EU117412=CZswHEV14</v>
      </c>
      <c r="BF1206" s="170" t="str">
        <f aca="false">CONCATENATE(A1206,"=",F1206,". ",AX1206,IF(AB1206="","",CONCATENATE(".",AB1206)))</f>
        <v>EU117412=CZswHEV14. 3ef.CZE.pig</v>
      </c>
      <c r="BG1206" s="170" t="str">
        <f aca="false">CONCATENATE(A1206,"=",F1206,". ",AX1206)</f>
        <v>EU117412=CZswHEV14. 3ef.CZE.pig</v>
      </c>
      <c r="BH1206" s="170" t="str">
        <f aca="false">CONCATENATE(A1206,"=",AX1206)</f>
        <v>EU117412=3ef.CZE.pig</v>
      </c>
      <c r="BI1206" s="170" t="str">
        <f aca="false">CONCATENATE(A1206,"=",ComForSubtype,D1206)</f>
        <v>EU117412=3ef</v>
      </c>
      <c r="BJ1206" s="170" t="str">
        <f aca="false">CONCATENATE(A1206,"=",E1206)</f>
        <v>EU117412=3feg</v>
      </c>
      <c r="BK1206" s="170" t="str">
        <f aca="false">CONCATENATE(A1206,"=",C1206)</f>
        <v>EU117412=3</v>
      </c>
      <c r="BL1206" s="170" t="str">
        <f aca="false">CONCATENATE(D1206,"=")</f>
        <v>3ef=</v>
      </c>
      <c r="BM1206" s="223" t="str">
        <f aca="false">IF(BA1206="XX","",BA1206)</f>
        <v>EU117412</v>
      </c>
      <c r="BN1206" s="224" t="str">
        <f aca="false">CONCATENATE(IF(F1206="","",F1206),IF(G1206="","",CONCATENATE(" / ",G1206)))</f>
        <v>CZswHEV14</v>
      </c>
      <c r="BO1206" s="225" t="str">
        <f aca="false">AX1206</f>
        <v>3ef.CZE.pig</v>
      </c>
      <c r="BP1206" s="226" t="str">
        <f aca="false">IF(V1206="","",V1206)</f>
        <v/>
      </c>
      <c r="BQ1206" s="226" t="str">
        <f aca="false">IF(W1206="","",CONCATENATE(W1206,IF(LEFT(AO1206,1)="s","+","")))</f>
        <v>3ef</v>
      </c>
      <c r="BR1206" s="226" t="str">
        <f aca="false">IF(X1206="","",CONCATENATE(X1206,IF(LEFT(AQ1206,1)="s","+","")))</f>
        <v/>
      </c>
      <c r="BS1206" s="226" t="str">
        <f aca="false">IF(Y1206="","",CONCATENATE(Y1206,IF(LEFT(AR1206,1)="s","+","")))</f>
        <v/>
      </c>
      <c r="BT1206" s="226" t="str">
        <f aca="false">IF(Z1206="","",CONCATENATE(Z1206,IF(LEFT(AS1206,1)="s","+","")))</f>
        <v/>
      </c>
      <c r="BU1206" s="227" t="str">
        <f aca="false">IF(AA1206="","",CONCATENATE(AA1206,IF(LEFT(AT1206,1)="s","+","")))</f>
        <v/>
      </c>
      <c r="BV1206" s="212"/>
      <c r="BW1206" s="177" t="s">
        <v>3017</v>
      </c>
      <c r="BX1206" s="170" t="str">
        <f aca="false">IF(BW1206&lt;&gt;"",IF(ISNUMBER(FIND("=",BW1206)),LEFT(BW1206,FIND("=",BW1206)-1),BW1206),BW1206)</f>
        <v>EU117412</v>
      </c>
      <c r="BY1206" s="170" t="str">
        <f aca="false">IF(BW1206&lt;&gt;"",IF(ISNUMBER(FIND("=",BW1206)),RIGHT(BW1206,LEN(BW1206)-FIND("=",BW1206)),""),"")</f>
        <v>3ef</v>
      </c>
      <c r="BZ1206" s="170" t="str">
        <f aca="false">IF(BX1206&lt;&gt;"",IF(ISNUMBER(FIND(".",BX1206)),LEFT(BX1206,FIND(".",BX1206)-1),BX1206),BX1206)</f>
        <v>EU117412</v>
      </c>
      <c r="CA1206" s="170" t="str">
        <f aca="false">IF(BX1206&lt;&gt;"",IF(ISNUMBER(FIND(".",BX1206)),RIGHT(BX1206,LEN(BX1206)-FIND(".",BX1206)),""),"")</f>
        <v/>
      </c>
      <c r="CB1206" s="212"/>
      <c r="CC1206" s="170" t="str">
        <f aca="false">A1206</f>
        <v>EU117412</v>
      </c>
      <c r="CD1206" s="178" t="s">
        <v>339</v>
      </c>
      <c r="CE1206" s="178" t="s">
        <v>340</v>
      </c>
      <c r="CF1206" s="178" t="s">
        <v>341</v>
      </c>
      <c r="CG1206" s="212"/>
      <c r="CH1206" s="179"/>
      <c r="CI1206" s="179"/>
      <c r="CJ1206" s="179"/>
      <c r="CK1206" s="212"/>
      <c r="CL1206" s="212"/>
      <c r="CM1206" s="170" t="str">
        <f aca="false">F1206</f>
        <v>CZswHEV14</v>
      </c>
      <c r="CN1206" s="170" t="str">
        <f aca="false">IF(G1206="","",G1206)</f>
        <v/>
      </c>
      <c r="CO1206" s="170" t="str">
        <f aca="false">CONCATENATE(H1206,":",L1206)</f>
        <v>Czech:</v>
      </c>
      <c r="CP1206" s="170" t="str">
        <f aca="false">CONCATENATE(IF(Q1206="","",CONCATENATE(Q1206,"-")),IF(P1206="","",CONCATENATE(P1206,"-")),IF(O1206="","",O1206))</f>
        <v/>
      </c>
      <c r="CQ1206" s="170" t="str">
        <f aca="false">IF(N1206="","",N1206)</f>
        <v/>
      </c>
      <c r="CR1206" s="170" t="n">
        <f aca="false">C1206</f>
        <v>3</v>
      </c>
      <c r="CS1206" s="229" t="str">
        <f aca="false">D1206</f>
        <v>3ef</v>
      </c>
      <c r="CT1206" s="170" t="str">
        <f aca="false">CONCATENATE(CD1206," strain ",CM1206," ",CL1206,", partial cds")</f>
        <v>Hepatitis E virus strain CZswHEV14 , partial cds</v>
      </c>
    </row>
    <row r="1207" customFormat="false" ht="11.9" hidden="false" customHeight="true" outlineLevel="0" collapsed="false">
      <c r="A1207" s="154" t="s">
        <v>3018</v>
      </c>
      <c r="B1207" s="147" t="n">
        <v>3</v>
      </c>
      <c r="C1207" s="243" t="n">
        <v>3</v>
      </c>
      <c r="D1207" s="149" t="s">
        <v>3006</v>
      </c>
      <c r="E1207" s="150" t="s">
        <v>2725</v>
      </c>
      <c r="F1207" s="154" t="s">
        <v>3019</v>
      </c>
      <c r="G1207" s="212"/>
      <c r="H1207" s="146" t="s">
        <v>537</v>
      </c>
      <c r="I1207" s="153" t="s">
        <v>538</v>
      </c>
      <c r="J1207" s="146" t="s">
        <v>395</v>
      </c>
      <c r="K1207" s="212"/>
      <c r="L1207" s="212"/>
      <c r="M1207" s="157" t="s">
        <v>367</v>
      </c>
      <c r="N1207" s="216"/>
      <c r="O1207" s="160" t="n">
        <v>2005</v>
      </c>
      <c r="P1207" s="212"/>
      <c r="Q1207" s="212"/>
      <c r="R1207" s="212"/>
      <c r="S1207" s="212"/>
      <c r="T1207" s="214"/>
      <c r="U1207" s="215"/>
      <c r="V1207" s="209"/>
      <c r="W1207" s="163" t="s">
        <v>3006</v>
      </c>
      <c r="X1207" s="147"/>
      <c r="Y1207" s="147"/>
      <c r="Z1207" s="209"/>
      <c r="AB1207" s="217"/>
      <c r="AC1207" s="163" t="s">
        <v>354</v>
      </c>
      <c r="AD1207" s="209"/>
      <c r="AE1207" s="209"/>
      <c r="AF1207" s="209"/>
      <c r="AG1207" s="218"/>
      <c r="AH1207" s="164" t="n">
        <v>134</v>
      </c>
      <c r="AI1207" s="164" t="n">
        <v>375</v>
      </c>
      <c r="AJ1207" s="219" t="n">
        <f aca="false">SeqEnd-SeqBeg+1</f>
        <v>242</v>
      </c>
      <c r="AK1207" s="220" t="n">
        <f aca="false">AND( SeqBeg&lt;=Beg  , End &lt;=SeqEnd )</f>
        <v>0</v>
      </c>
      <c r="AL1207" s="212"/>
      <c r="AM1207" s="212"/>
      <c r="AO1207" s="147" t="s">
        <v>2000</v>
      </c>
      <c r="AP1207" s="147" t="s">
        <v>2000</v>
      </c>
      <c r="AU1207" s="212"/>
      <c r="AV1207" s="212"/>
      <c r="AW1207" s="222" t="str">
        <f aca="false">HYPERLINK(CONCATENATE("http://www.ncbi.nlm.nih.gov/nuccore/",BM1207),BM1207)</f>
        <v>EF372559</v>
      </c>
      <c r="AX1207" s="219" t="str">
        <f aca="false">CONCATENATE(D1207,IF(I1207="","",CONCATENATE(".",I1207)),IF(K1207="","",CONCATENATE(".",K1207)),IF(M1207="","",CONCATENATE(".",M1207)),IF(R1207="","",CONCATENATE(".",R1207)),IF(U1207="","","(*)"))</f>
        <v>3ef.NLD.pig</v>
      </c>
      <c r="AY1207" s="170" t="str">
        <f aca="false">CONCATENATE(BM1207,".",BN1207)</f>
        <v>EF372559.HEV/SW/NL/2005-1065</v>
      </c>
      <c r="AZ1207" s="171" t="str">
        <f aca="false">IF(AV1207="",IF(ISNUMBER(FIND(".",A1207)),LEFT(A1207,FIND(".",A1207)-1),A1207),AV1207)</f>
        <v>EF372559</v>
      </c>
      <c r="BA1207" s="171" t="str">
        <f aca="false">IF(ISNUMBER(FIND("-",AZ1207)),LEFT(AZ1207,FIND("-",AZ1207)-1),AZ1207)</f>
        <v>EF372559</v>
      </c>
      <c r="BB1207" s="170" t="str">
        <f aca="false"> MEGAname &amp; "="</f>
        <v>EF372559=</v>
      </c>
      <c r="BC1207" s="170" t="str">
        <f aca="false">Clear &amp; IF(span ,"Span","out")</f>
        <v>EF372559=out</v>
      </c>
      <c r="BD1207" s="170" t="str">
        <f aca="false">Clear &amp; IF(span, IF(B1207=".","Selected",B1207),"out")</f>
        <v>EF372559=out</v>
      </c>
      <c r="BE1207" s="170" t="str">
        <f aca="false">Clear &amp; Strain</f>
        <v>EF372559=HEV/SW/NL/2005-1065</v>
      </c>
      <c r="BF1207" s="170" t="str">
        <f aca="false">CONCATENATE(A1207,"=",F1207,". ",AX1207,IF(AB1207="","",CONCATENATE(".",AB1207)))</f>
        <v>EF372559=HEV/SW/NL/2005-1065. 3ef.NLD.pig</v>
      </c>
      <c r="BG1207" s="170" t="str">
        <f aca="false">CONCATENATE(A1207,"=",F1207,". ",AX1207)</f>
        <v>EF372559=HEV/SW/NL/2005-1065. 3ef.NLD.pig</v>
      </c>
      <c r="BH1207" s="170" t="str">
        <f aca="false">CONCATENATE(A1207,"=",AX1207)</f>
        <v>EF372559=3ef.NLD.pig</v>
      </c>
      <c r="BI1207" s="170" t="str">
        <f aca="false">CONCATENATE(A1207,"=",ComForSubtype,D1207)</f>
        <v>EF372559=3ef</v>
      </c>
      <c r="BJ1207" s="170" t="str">
        <f aca="false">CONCATENATE(A1207,"=",E1207)</f>
        <v>EF372559=3feg</v>
      </c>
      <c r="BK1207" s="170" t="str">
        <f aca="false">CONCATENATE(A1207,"=",C1207)</f>
        <v>EF372559=3</v>
      </c>
      <c r="BL1207" s="170" t="str">
        <f aca="false">CONCATENATE(D1207,"=")</f>
        <v>3ef=</v>
      </c>
      <c r="BM1207" s="223" t="str">
        <f aca="false">IF(BA1207="XX","",BA1207)</f>
        <v>EF372559</v>
      </c>
      <c r="BN1207" s="224" t="str">
        <f aca="false">CONCATENATE(IF(F1207="","",F1207),IF(G1207="","",CONCATENATE(" / ",G1207)))</f>
        <v>HEV/SW/NL/2005-1065</v>
      </c>
      <c r="BO1207" s="225" t="str">
        <f aca="false">AX1207</f>
        <v>3ef.NLD.pig</v>
      </c>
      <c r="BP1207" s="226" t="str">
        <f aca="false">IF(V1207="","",V1207)</f>
        <v/>
      </c>
      <c r="BQ1207" s="226" t="str">
        <f aca="false">IF(W1207="","",CONCATENATE(W1207,IF(LEFT(AO1207,1)="s","+","")))</f>
        <v>3ef+</v>
      </c>
      <c r="BR1207" s="226" t="str">
        <f aca="false">IF(X1207="","",CONCATENATE(X1207,IF(LEFT(AQ1207,1)="s","+","")))</f>
        <v/>
      </c>
      <c r="BS1207" s="226" t="str">
        <f aca="false">IF(Y1207="","",CONCATENATE(Y1207,IF(LEFT(AR1207,1)="s","+","")))</f>
        <v/>
      </c>
      <c r="BT1207" s="226" t="str">
        <f aca="false">IF(Z1207="","",CONCATENATE(Z1207,IF(LEFT(AS1207,1)="s","+","")))</f>
        <v/>
      </c>
      <c r="BU1207" s="227" t="str">
        <f aca="false">IF(AA1207="","",CONCATENATE(AA1207,IF(LEFT(AT1207,1)="s","+","")))</f>
        <v/>
      </c>
      <c r="BV1207" s="212"/>
      <c r="BW1207" s="177" t="s">
        <v>3020</v>
      </c>
      <c r="BX1207" s="170" t="str">
        <f aca="false">IF(BW1207&lt;&gt;"",IF(ISNUMBER(FIND("=",BW1207)),LEFT(BW1207,FIND("=",BW1207)-1),BW1207),BW1207)</f>
        <v>EF372559</v>
      </c>
      <c r="BY1207" s="170" t="str">
        <f aca="false">IF(BW1207&lt;&gt;"",IF(ISNUMBER(FIND("=",BW1207)),RIGHT(BW1207,LEN(BW1207)-FIND("=",BW1207)),""),"")</f>
        <v>3ef</v>
      </c>
      <c r="BZ1207" s="170" t="str">
        <f aca="false">IF(BX1207&lt;&gt;"",IF(ISNUMBER(FIND(".",BX1207)),LEFT(BX1207,FIND(".",BX1207)-1),BX1207),BX1207)</f>
        <v>EF372559</v>
      </c>
      <c r="CA1207" s="170" t="str">
        <f aca="false">IF(BX1207&lt;&gt;"",IF(ISNUMBER(FIND(".",BX1207)),RIGHT(BX1207,LEN(BX1207)-FIND(".",BX1207)),""),"")</f>
        <v/>
      </c>
      <c r="CB1207" s="212"/>
      <c r="CC1207" s="170" t="str">
        <f aca="false">A1207</f>
        <v>EF372559</v>
      </c>
      <c r="CD1207" s="178" t="s">
        <v>339</v>
      </c>
      <c r="CE1207" s="178" t="s">
        <v>340</v>
      </c>
      <c r="CF1207" s="178" t="s">
        <v>341</v>
      </c>
      <c r="CG1207" s="212"/>
      <c r="CH1207" s="179"/>
      <c r="CI1207" s="179"/>
      <c r="CJ1207" s="179"/>
      <c r="CK1207" s="212"/>
      <c r="CL1207" s="212"/>
      <c r="CM1207" s="170" t="str">
        <f aca="false">F1207</f>
        <v>HEV/SW/NL/2005-1065</v>
      </c>
      <c r="CN1207" s="170" t="str">
        <f aca="false">IF(G1207="","",G1207)</f>
        <v/>
      </c>
      <c r="CO1207" s="170" t="str">
        <f aca="false">CONCATENATE(H1207,":",L1207)</f>
        <v>Netherlands:</v>
      </c>
      <c r="CP1207" s="170" t="str">
        <f aca="false">CONCATENATE(IF(Q1207="","",CONCATENATE(Q1207,"-")),IF(P1207="","",CONCATENATE(P1207,"-")),IF(O1207="","",O1207))</f>
        <v>2005</v>
      </c>
      <c r="CQ1207" s="170" t="str">
        <f aca="false">IF(N1207="","",N1207)</f>
        <v/>
      </c>
      <c r="CR1207" s="170" t="n">
        <f aca="false">C1207</f>
        <v>3</v>
      </c>
      <c r="CS1207" s="229" t="str">
        <f aca="false">D1207</f>
        <v>3ef</v>
      </c>
      <c r="CT1207" s="170" t="str">
        <f aca="false">CONCATENATE(CD1207," strain ",CM1207," ",CL1207,", partial cds")</f>
        <v>Hepatitis E virus strain HEV/SW/NL/2005-1065 , partial cds</v>
      </c>
    </row>
    <row r="1208" customFormat="false" ht="11.9" hidden="false" customHeight="true" outlineLevel="0" collapsed="false">
      <c r="A1208" s="154" t="s">
        <v>3021</v>
      </c>
      <c r="B1208" s="147" t="n">
        <v>3</v>
      </c>
      <c r="C1208" s="148" t="n">
        <v>3</v>
      </c>
      <c r="D1208" s="149" t="s">
        <v>3006</v>
      </c>
      <c r="E1208" s="150" t="s">
        <v>2725</v>
      </c>
      <c r="F1208" s="154" t="s">
        <v>3022</v>
      </c>
      <c r="G1208" s="212"/>
      <c r="H1208" s="146" t="s">
        <v>405</v>
      </c>
      <c r="I1208" s="153" t="s">
        <v>412</v>
      </c>
      <c r="J1208" s="146" t="s">
        <v>395</v>
      </c>
      <c r="K1208" s="212"/>
      <c r="L1208" s="212"/>
      <c r="M1208" s="157" t="s">
        <v>367</v>
      </c>
      <c r="N1208" s="158" t="s">
        <v>607</v>
      </c>
      <c r="O1208" s="160" t="n">
        <v>2008</v>
      </c>
      <c r="P1208" s="212"/>
      <c r="Q1208" s="212"/>
      <c r="R1208" s="146" t="s">
        <v>84</v>
      </c>
      <c r="T1208" s="214"/>
      <c r="U1208" s="215"/>
      <c r="V1208" s="209"/>
      <c r="W1208" s="163" t="s">
        <v>3006</v>
      </c>
      <c r="X1208" s="209"/>
      <c r="Y1208" s="209"/>
      <c r="Z1208" s="209"/>
      <c r="AA1208" s="216"/>
      <c r="AB1208" s="217"/>
      <c r="AC1208" s="163" t="s">
        <v>354</v>
      </c>
      <c r="AD1208" s="209"/>
      <c r="AE1208" s="209"/>
      <c r="AF1208" s="209"/>
      <c r="AG1208" s="218"/>
      <c r="AH1208" s="164" t="n">
        <v>134</v>
      </c>
      <c r="AI1208" s="164" t="n">
        <v>375</v>
      </c>
      <c r="AJ1208" s="219" t="n">
        <f aca="false">SeqEnd-SeqBeg+1</f>
        <v>242</v>
      </c>
      <c r="AK1208" s="220" t="n">
        <f aca="false">AND( SeqBeg&lt;=Beg  , End &lt;=SeqEnd )</f>
        <v>0</v>
      </c>
      <c r="AL1208" s="212"/>
      <c r="AM1208" s="212"/>
      <c r="AN1208" s="213"/>
      <c r="AO1208" s="147" t="s">
        <v>419</v>
      </c>
      <c r="AP1208" s="147" t="s">
        <v>419</v>
      </c>
      <c r="AV1208" s="212"/>
      <c r="AW1208" s="222" t="str">
        <f aca="false">HYPERLINK(CONCATENATE("http://www.ncbi.nlm.nih.gov/nuccore/",BM1208),BM1208)</f>
        <v>JN415704</v>
      </c>
      <c r="AX1208" s="219" t="str">
        <f aca="false">CONCATENATE(D1208,IF(I1208="","",CONCATENATE(".",I1208)),IF(K1208="","",CONCATENATE(".",K1208)),IF(M1208="","",CONCATENATE(".",M1208)),IF(R1208="","",CONCATENATE(".",R1208)),IF(U1208="","","(*)"))</f>
        <v>3ef.DEU.pig.TiHo</v>
      </c>
      <c r="AY1208" s="170" t="str">
        <f aca="false">CONCATENATE(BM1208,".",BN1208)</f>
        <v>JN415704.swine/Ger/19</v>
      </c>
      <c r="AZ1208" s="171" t="str">
        <f aca="false">IF(AV1208="",IF(ISNUMBER(FIND(".",A1208)),LEFT(A1208,FIND(".",A1208)-1),A1208),AV1208)</f>
        <v>JN415704</v>
      </c>
      <c r="BA1208" s="171" t="str">
        <f aca="false">IF(ISNUMBER(FIND("-",AZ1208)),LEFT(AZ1208,FIND("-",AZ1208)-1),AZ1208)</f>
        <v>JN415704</v>
      </c>
      <c r="BB1208" s="170" t="str">
        <f aca="false"> MEGAname &amp; "="</f>
        <v>JN415704=</v>
      </c>
      <c r="BC1208" s="170" t="str">
        <f aca="false">Clear &amp; IF(span ,"Span","out")</f>
        <v>JN415704=out</v>
      </c>
      <c r="BD1208" s="170" t="str">
        <f aca="false">Clear &amp; IF(span, IF(B1208=".","Selected",B1208),"out")</f>
        <v>JN415704=out</v>
      </c>
      <c r="BE1208" s="170" t="str">
        <f aca="false">Clear &amp; Strain</f>
        <v>JN415704=swine/Ger/19</v>
      </c>
      <c r="BF1208" s="170" t="str">
        <f aca="false">CONCATENATE(A1208,"=",F1208,". ",AX1208,IF(AB1208="","",CONCATENATE(".",AB1208)))</f>
        <v>JN415704=swine/Ger/19. 3ef.DEU.pig.TiHo</v>
      </c>
      <c r="BG1208" s="170" t="str">
        <f aca="false">CONCATENATE(A1208,"=",F1208,". ",AX1208)</f>
        <v>JN415704=swine/Ger/19. 3ef.DEU.pig.TiHo</v>
      </c>
      <c r="BH1208" s="170" t="str">
        <f aca="false">CONCATENATE(A1208,"=",AX1208)</f>
        <v>JN415704=3ef.DEU.pig.TiHo</v>
      </c>
      <c r="BI1208" s="170" t="str">
        <f aca="false">CONCATENATE(A1208,"=",ComForSubtype,D1208)</f>
        <v>JN415704=3ef</v>
      </c>
      <c r="BJ1208" s="170" t="str">
        <f aca="false">CONCATENATE(A1208,"=",E1208)</f>
        <v>JN415704=3feg</v>
      </c>
      <c r="BK1208" s="170" t="str">
        <f aca="false">CONCATENATE(A1208,"=",C1208)</f>
        <v>JN415704=3</v>
      </c>
      <c r="BL1208" s="170" t="str">
        <f aca="false">CONCATENATE(D1208,"=")</f>
        <v>3ef=</v>
      </c>
      <c r="BM1208" s="223" t="str">
        <f aca="false">IF(BA1208="XX","",BA1208)</f>
        <v>JN415704</v>
      </c>
      <c r="BN1208" s="224" t="str">
        <f aca="false">CONCATENATE(IF(F1208="","",F1208),IF(G1208="","",CONCATENATE(" / ",G1208)))</f>
        <v>swine/Ger/19</v>
      </c>
      <c r="BO1208" s="225" t="str">
        <f aca="false">AX1208</f>
        <v>3ef.DEU.pig.TiHo</v>
      </c>
      <c r="BP1208" s="226" t="str">
        <f aca="false">IF(V1208="","",V1208)</f>
        <v/>
      </c>
      <c r="BQ1208" s="226" t="str">
        <f aca="false">IF(W1208="","",CONCATENATE(W1208,IF(LEFT(AO1208,1)="s","+","")))</f>
        <v>3ef</v>
      </c>
      <c r="BR1208" s="226" t="str">
        <f aca="false">IF(X1208="","",CONCATENATE(X1208,IF(LEFT(AQ1208,1)="s","+","")))</f>
        <v/>
      </c>
      <c r="BS1208" s="226" t="str">
        <f aca="false">IF(Y1208="","",CONCATENATE(Y1208,IF(LEFT(AR1208,1)="s","+","")))</f>
        <v/>
      </c>
      <c r="BT1208" s="226" t="str">
        <f aca="false">IF(Z1208="","",CONCATENATE(Z1208,IF(LEFT(AS1208,1)="s","+","")))</f>
        <v/>
      </c>
      <c r="BU1208" s="227" t="str">
        <f aca="false">IF(AA1208="","",CONCATENATE(AA1208,IF(LEFT(AT1208,1)="s","+","")))</f>
        <v/>
      </c>
      <c r="BV1208" s="212"/>
      <c r="BW1208" s="177" t="s">
        <v>3023</v>
      </c>
      <c r="BX1208" s="170" t="str">
        <f aca="false">IF(BW1208&lt;&gt;"",IF(ISNUMBER(FIND("=",BW1208)),LEFT(BW1208,FIND("=",BW1208)-1),BW1208),BW1208)</f>
        <v>JN415704.swine/Ger/19</v>
      </c>
      <c r="BY1208" s="170" t="str">
        <f aca="false">IF(BW1208&lt;&gt;"",IF(ISNUMBER(FIND("=",BW1208)),RIGHT(BW1208,LEN(BW1208)-FIND("=",BW1208)),""),"")</f>
        <v>3ef</v>
      </c>
      <c r="BZ1208" s="170" t="str">
        <f aca="false">IF(BX1208&lt;&gt;"",IF(ISNUMBER(FIND(".",BX1208)),LEFT(BX1208,FIND(".",BX1208)-1),BX1208),BX1208)</f>
        <v>JN415704</v>
      </c>
      <c r="CA1208" s="170" t="str">
        <f aca="false">IF(BX1208&lt;&gt;"",IF(ISNUMBER(FIND(".",BX1208)),RIGHT(BX1208,LEN(BX1208)-FIND(".",BX1208)),""),"")</f>
        <v>swine/Ger/19</v>
      </c>
      <c r="CB1208" s="212"/>
      <c r="CC1208" s="170" t="str">
        <f aca="false">A1208</f>
        <v>JN415704</v>
      </c>
      <c r="CD1208" s="178" t="s">
        <v>339</v>
      </c>
      <c r="CE1208" s="178" t="s">
        <v>340</v>
      </c>
      <c r="CF1208" s="178" t="s">
        <v>341</v>
      </c>
      <c r="CG1208" s="212"/>
      <c r="CH1208" s="179"/>
      <c r="CI1208" s="179"/>
      <c r="CJ1208" s="179"/>
      <c r="CK1208" s="212"/>
      <c r="CL1208" s="212"/>
      <c r="CM1208" s="170" t="str">
        <f aca="false">F1208</f>
        <v>swine/Ger/19</v>
      </c>
      <c r="CN1208" s="170" t="str">
        <f aca="false">IF(G1208="","",G1208)</f>
        <v/>
      </c>
      <c r="CO1208" s="170" t="str">
        <f aca="false">CONCATENATE(H1208,":",L1208)</f>
        <v>Germany:</v>
      </c>
      <c r="CP1208" s="170" t="str">
        <f aca="false">CONCATENATE(IF(Q1208="","",CONCATENATE(Q1208,"-")),IF(P1208="","",CONCATENATE(P1208,"-")),IF(O1208="","",O1208))</f>
        <v>2008</v>
      </c>
      <c r="CQ1208" s="170" t="str">
        <f aca="false">IF(N1208="","",N1208)</f>
        <v>liver</v>
      </c>
      <c r="CR1208" s="228" t="n">
        <f aca="false">C1208</f>
        <v>3</v>
      </c>
      <c r="CS1208" s="229" t="str">
        <f aca="false">D1208</f>
        <v>3ef</v>
      </c>
      <c r="CT1208" s="170" t="str">
        <f aca="false">CONCATENATE(CD1208," strain ",CM1208," ",CL1208,", partial cds")</f>
        <v>Hepatitis E virus strain swine/Ger/19 , partial cds</v>
      </c>
    </row>
    <row r="1209" customFormat="false" ht="11.9" hidden="false" customHeight="true" outlineLevel="0" collapsed="false">
      <c r="A1209" s="154" t="s">
        <v>3024</v>
      </c>
      <c r="B1209" s="147" t="n">
        <v>3</v>
      </c>
      <c r="C1209" s="243" t="n">
        <v>3</v>
      </c>
      <c r="D1209" s="149" t="s">
        <v>3006</v>
      </c>
      <c r="E1209" s="150" t="s">
        <v>2725</v>
      </c>
      <c r="F1209" s="154" t="s">
        <v>3025</v>
      </c>
      <c r="G1209" s="212"/>
      <c r="H1209" s="146" t="s">
        <v>2861</v>
      </c>
      <c r="I1209" s="153" t="s">
        <v>2862</v>
      </c>
      <c r="J1209" s="146" t="s">
        <v>395</v>
      </c>
      <c r="K1209" s="212"/>
      <c r="L1209" s="212"/>
      <c r="M1209" s="157" t="s">
        <v>367</v>
      </c>
      <c r="N1209" s="213"/>
      <c r="O1209" s="160"/>
      <c r="P1209" s="212"/>
      <c r="Q1209" s="212"/>
      <c r="R1209" s="212"/>
      <c r="S1209" s="212"/>
      <c r="T1209" s="214"/>
      <c r="U1209" s="215"/>
      <c r="V1209" s="209"/>
      <c r="W1209" s="244" t="s">
        <v>3006</v>
      </c>
      <c r="X1209" s="209"/>
      <c r="Y1209" s="209"/>
      <c r="Z1209" s="209"/>
      <c r="AB1209" s="217"/>
      <c r="AC1209" s="163" t="s">
        <v>354</v>
      </c>
      <c r="AD1209" s="209"/>
      <c r="AE1209" s="209"/>
      <c r="AF1209" s="209"/>
      <c r="AG1209" s="218"/>
      <c r="AH1209" s="164" t="n">
        <v>134</v>
      </c>
      <c r="AI1209" s="164" t="n">
        <v>375</v>
      </c>
      <c r="AJ1209" s="219" t="n">
        <f aca="false">SeqEnd-SeqBeg+1</f>
        <v>242</v>
      </c>
      <c r="AK1209" s="220" t="n">
        <f aca="false">AND( SeqBeg&lt;=Beg  , End &lt;=SeqEnd )</f>
        <v>0</v>
      </c>
      <c r="AL1209" s="212"/>
      <c r="AM1209" s="212"/>
      <c r="AO1209" s="147" t="s">
        <v>103</v>
      </c>
      <c r="AP1209" s="147" t="s">
        <v>103</v>
      </c>
      <c r="AV1209" s="212"/>
      <c r="AW1209" s="222" t="str">
        <f aca="false">HYPERLINK(CONCATENATE("http://www.ncbi.nlm.nih.gov/nuccore/",BM1209),BM1209)</f>
        <v>EU117407</v>
      </c>
      <c r="AX1209" s="219" t="str">
        <f aca="false">CONCATENATE(D1209,IF(I1209="","",CONCATENATE(".",I1209)),IF(K1209="","",CONCATENATE(".",K1209)),IF(M1209="","",CONCATENATE(".",M1209)),IF(R1209="","",CONCATENATE(".",R1209)),IF(U1209="","","(*)"))</f>
        <v>3ef.CZE.pig</v>
      </c>
      <c r="AY1209" s="170" t="str">
        <f aca="false">CONCATENATE(BM1209,".",BN1209)</f>
        <v>EU117407.SWswHEV</v>
      </c>
      <c r="AZ1209" s="171" t="str">
        <f aca="false">IF(AV1209="",IF(ISNUMBER(FIND(".",A1209)),LEFT(A1209,FIND(".",A1209)-1),A1209),AV1209)</f>
        <v>EU117407</v>
      </c>
      <c r="BA1209" s="171" t="str">
        <f aca="false">IF(ISNUMBER(FIND("-",AZ1209)),LEFT(AZ1209,FIND("-",AZ1209)-1),AZ1209)</f>
        <v>EU117407</v>
      </c>
      <c r="BB1209" s="170" t="str">
        <f aca="false"> MEGAname &amp; "="</f>
        <v>EU117407=</v>
      </c>
      <c r="BC1209" s="170" t="str">
        <f aca="false">Clear &amp; IF(span ,"Span","out")</f>
        <v>EU117407=out</v>
      </c>
      <c r="BD1209" s="170" t="str">
        <f aca="false">Clear &amp; IF(span, IF(B1209=".","Selected",B1209),"out")</f>
        <v>EU117407=out</v>
      </c>
      <c r="BE1209" s="170" t="str">
        <f aca="false">Clear &amp; Strain</f>
        <v>EU117407=SWswHEV</v>
      </c>
      <c r="BF1209" s="170" t="str">
        <f aca="false">CONCATENATE(A1209,"=",F1209,". ",AX1209,IF(AB1209="","",CONCATENATE(".",AB1209)))</f>
        <v>EU117407=SWswHEV. 3ef.CZE.pig</v>
      </c>
      <c r="BG1209" s="170" t="str">
        <f aca="false">CONCATENATE(A1209,"=",F1209,". ",AX1209)</f>
        <v>EU117407=SWswHEV. 3ef.CZE.pig</v>
      </c>
      <c r="BH1209" s="170" t="str">
        <f aca="false">CONCATENATE(A1209,"=",AX1209)</f>
        <v>EU117407=3ef.CZE.pig</v>
      </c>
      <c r="BI1209" s="170" t="str">
        <f aca="false">CONCATENATE(A1209,"=",ComForSubtype,D1209)</f>
        <v>EU117407=3ef</v>
      </c>
      <c r="BJ1209" s="170" t="str">
        <f aca="false">CONCATENATE(A1209,"=",E1209)</f>
        <v>EU117407=3feg</v>
      </c>
      <c r="BK1209" s="170" t="str">
        <f aca="false">CONCATENATE(A1209,"=",C1209)</f>
        <v>EU117407=3</v>
      </c>
      <c r="BL1209" s="170" t="str">
        <f aca="false">CONCATENATE(D1209,"=")</f>
        <v>3ef=</v>
      </c>
      <c r="BM1209" s="223" t="str">
        <f aca="false">IF(BA1209="XX","",BA1209)</f>
        <v>EU117407</v>
      </c>
      <c r="BN1209" s="224" t="str">
        <f aca="false">CONCATENATE(IF(F1209="","",F1209),IF(G1209="","",CONCATENATE(" / ",G1209)))</f>
        <v>SWswHEV</v>
      </c>
      <c r="BO1209" s="225" t="str">
        <f aca="false">AX1209</f>
        <v>3ef.CZE.pig</v>
      </c>
      <c r="BP1209" s="226" t="str">
        <f aca="false">IF(V1209="","",V1209)</f>
        <v/>
      </c>
      <c r="BQ1209" s="226" t="str">
        <f aca="false">IF(W1209="","",CONCATENATE(W1209,IF(LEFT(AO1209,1)="s","+","")))</f>
        <v>3ef</v>
      </c>
      <c r="BR1209" s="226" t="str">
        <f aca="false">IF(X1209="","",CONCATENATE(X1209,IF(LEFT(AQ1209,1)="s","+","")))</f>
        <v/>
      </c>
      <c r="BS1209" s="226" t="str">
        <f aca="false">IF(Y1209="","",CONCATENATE(Y1209,IF(LEFT(AR1209,1)="s","+","")))</f>
        <v/>
      </c>
      <c r="BT1209" s="226" t="str">
        <f aca="false">IF(Z1209="","",CONCATENATE(Z1209,IF(LEFT(AS1209,1)="s","+","")))</f>
        <v/>
      </c>
      <c r="BU1209" s="227" t="str">
        <f aca="false">IF(AA1209="","",CONCATENATE(AA1209,IF(LEFT(AT1209,1)="s","+","")))</f>
        <v/>
      </c>
      <c r="BV1209" s="212"/>
      <c r="BW1209" s="177" t="s">
        <v>3026</v>
      </c>
      <c r="BX1209" s="170" t="str">
        <f aca="false">IF(BW1209&lt;&gt;"",IF(ISNUMBER(FIND("=",BW1209)),LEFT(BW1209,FIND("=",BW1209)-1),BW1209),BW1209)</f>
        <v>EU117407</v>
      </c>
      <c r="BY1209" s="170" t="str">
        <f aca="false">IF(BW1209&lt;&gt;"",IF(ISNUMBER(FIND("=",BW1209)),RIGHT(BW1209,LEN(BW1209)-FIND("=",BW1209)),""),"")</f>
        <v>3ef</v>
      </c>
      <c r="BZ1209" s="170" t="str">
        <f aca="false">IF(BX1209&lt;&gt;"",IF(ISNUMBER(FIND(".",BX1209)),LEFT(BX1209,FIND(".",BX1209)-1),BX1209),BX1209)</f>
        <v>EU117407</v>
      </c>
      <c r="CA1209" s="170" t="str">
        <f aca="false">IF(BX1209&lt;&gt;"",IF(ISNUMBER(FIND(".",BX1209)),RIGHT(BX1209,LEN(BX1209)-FIND(".",BX1209)),""),"")</f>
        <v/>
      </c>
      <c r="CB1209" s="212"/>
      <c r="CC1209" s="170" t="str">
        <f aca="false">A1209</f>
        <v>EU117407</v>
      </c>
      <c r="CD1209" s="178" t="s">
        <v>339</v>
      </c>
      <c r="CE1209" s="178" t="s">
        <v>340</v>
      </c>
      <c r="CF1209" s="178" t="s">
        <v>341</v>
      </c>
      <c r="CG1209" s="212"/>
      <c r="CH1209" s="179"/>
      <c r="CI1209" s="179"/>
      <c r="CJ1209" s="179"/>
      <c r="CK1209" s="212"/>
      <c r="CL1209" s="212"/>
      <c r="CM1209" s="170" t="str">
        <f aca="false">F1209</f>
        <v>SWswHEV</v>
      </c>
      <c r="CN1209" s="170" t="str">
        <f aca="false">IF(G1209="","",G1209)</f>
        <v/>
      </c>
      <c r="CO1209" s="170" t="str">
        <f aca="false">CONCATENATE(H1209,":",L1209)</f>
        <v>Czech:</v>
      </c>
      <c r="CP1209" s="170" t="str">
        <f aca="false">CONCATENATE(IF(Q1209="","",CONCATENATE(Q1209,"-")),IF(P1209="","",CONCATENATE(P1209,"-")),IF(O1209="","",O1209))</f>
        <v/>
      </c>
      <c r="CQ1209" s="170" t="str">
        <f aca="false">IF(N1209="","",N1209)</f>
        <v/>
      </c>
      <c r="CR1209" s="170" t="n">
        <f aca="false">C1209</f>
        <v>3</v>
      </c>
      <c r="CS1209" s="229" t="str">
        <f aca="false">D1209</f>
        <v>3ef</v>
      </c>
      <c r="CT1209" s="170" t="str">
        <f aca="false">CONCATENATE(CD1209," strain ",CM1209," ",CL1209,", partial cds")</f>
        <v>Hepatitis E virus strain SWswHEV , partial cds</v>
      </c>
    </row>
    <row r="1210" customFormat="false" ht="11.9" hidden="false" customHeight="true" outlineLevel="0" collapsed="false">
      <c r="A1210" s="235" t="s">
        <v>3027</v>
      </c>
      <c r="B1210" s="147" t="n">
        <v>3</v>
      </c>
      <c r="C1210" s="356" t="n">
        <v>3</v>
      </c>
      <c r="D1210" s="246" t="s">
        <v>3006</v>
      </c>
      <c r="E1210" s="150" t="s">
        <v>2725</v>
      </c>
      <c r="F1210" s="235" t="s">
        <v>3028</v>
      </c>
      <c r="G1210" s="212"/>
      <c r="H1210" s="235" t="s">
        <v>405</v>
      </c>
      <c r="I1210" s="236" t="s">
        <v>412</v>
      </c>
      <c r="J1210" s="235" t="s">
        <v>395</v>
      </c>
      <c r="K1210" s="212"/>
      <c r="L1210" s="212"/>
      <c r="M1210" s="157" t="s">
        <v>348</v>
      </c>
      <c r="N1210" s="213"/>
      <c r="O1210" s="212"/>
      <c r="P1210" s="159"/>
      <c r="Q1210" s="159"/>
      <c r="R1210" s="237" t="s">
        <v>406</v>
      </c>
      <c r="S1210" s="237"/>
      <c r="T1210" s="214"/>
      <c r="U1210" s="215"/>
      <c r="V1210" s="209"/>
      <c r="W1210" s="244" t="s">
        <v>3006</v>
      </c>
      <c r="AB1210" s="217"/>
      <c r="AC1210" s="163" t="s">
        <v>354</v>
      </c>
      <c r="AH1210" s="164" t="n">
        <v>134</v>
      </c>
      <c r="AI1210" s="164" t="n">
        <v>375</v>
      </c>
      <c r="AJ1210" s="219" t="n">
        <f aca="false">SeqEnd-SeqBeg+1</f>
        <v>242</v>
      </c>
      <c r="AK1210" s="220" t="n">
        <f aca="false">AND( SeqBeg&lt;=Beg  , End &lt;=SeqEnd )</f>
        <v>0</v>
      </c>
      <c r="AL1210" s="237"/>
      <c r="AM1210" s="237"/>
      <c r="AN1210" s="213"/>
      <c r="AO1210" s="164" t="s">
        <v>408</v>
      </c>
      <c r="AP1210" s="164" t="s">
        <v>408</v>
      </c>
      <c r="AQ1210" s="164"/>
      <c r="AR1210" s="164"/>
      <c r="AS1210" s="164"/>
      <c r="AT1210" s="164"/>
      <c r="AU1210" s="164"/>
      <c r="AV1210" s="237"/>
      <c r="AW1210" s="222" t="str">
        <f aca="false">HYPERLINK(CONCATENATE("http://www.ncbi.nlm.nih.gov/nuccore/",BM1210),BM1210)</f>
        <v>EU879112</v>
      </c>
      <c r="AX1210" s="219" t="str">
        <f aca="false">CONCATENATE(D1210,IF(I1210="","",CONCATENATE(".",I1210)),IF(K1210="","",CONCATENATE(".",K1210)),IF(M1210="","",CONCATENATE(".",M1210)),IF(R1210="","",CONCATENATE(".",R1210)),IF(U1210="","","(*)"))</f>
        <v>3ef.DEU.hum.UReg</v>
      </c>
      <c r="AY1210" s="238" t="str">
        <f aca="false">CONCATENATE(BM1210,".",BN1210)</f>
        <v>EU879112.V0707060</v>
      </c>
      <c r="AZ1210" s="239" t="str">
        <f aca="false">IF(AV1210="",IF(ISNUMBER(FIND(".",A1210)),LEFT(A1210,FIND(".",A1210)-1),A1210),AV1210)</f>
        <v>EU879112</v>
      </c>
      <c r="BA1210" s="239" t="str">
        <f aca="false">IF(ISNUMBER(FIND("-",AZ1210)),LEFT(AZ1210,FIND("-",AZ1210)-1),AZ1210)</f>
        <v>EU879112</v>
      </c>
      <c r="BB1210" s="170" t="str">
        <f aca="false"> MEGAname &amp; "="</f>
        <v>EU879112=</v>
      </c>
      <c r="BC1210" s="170" t="str">
        <f aca="false">Clear &amp; IF(span ,"Span","out")</f>
        <v>EU879112=out</v>
      </c>
      <c r="BD1210" s="170" t="str">
        <f aca="false">Clear &amp; IF(span, IF(B1210=".","Selected",B1210),"out")</f>
        <v>EU879112=out</v>
      </c>
      <c r="BE1210" s="170" t="str">
        <f aca="false">Clear &amp; Strain</f>
        <v>EU879112=V0707060</v>
      </c>
      <c r="BF1210" s="238" t="str">
        <f aca="false">CONCATENATE(A1210,"=",F1210,". ",AX1210,IF(AB1210="","",CONCATENATE(".",AB1210)))</f>
        <v>EU879112=V0707060. 3ef.DEU.hum.UReg</v>
      </c>
      <c r="BG1210" s="238" t="str">
        <f aca="false">CONCATENATE(A1210,"=",F1210,". ",AX1210)</f>
        <v>EU879112=V0707060. 3ef.DEU.hum.UReg</v>
      </c>
      <c r="BH1210" s="238" t="str">
        <f aca="false">CONCATENATE(A1210,"=",AX1210)</f>
        <v>EU879112=3ef.DEU.hum.UReg</v>
      </c>
      <c r="BI1210" s="238" t="str">
        <f aca="false">CONCATENATE(A1210,"=",ComForSubtype,D1210)</f>
        <v>EU879112=3ef</v>
      </c>
      <c r="BJ1210" s="238" t="str">
        <f aca="false">CONCATENATE(A1210,"=",E1210)</f>
        <v>EU879112=3feg</v>
      </c>
      <c r="BK1210" s="238" t="str">
        <f aca="false">CONCATENATE(A1210,"=",C1210)</f>
        <v>EU879112=3</v>
      </c>
      <c r="BL1210" s="238" t="str">
        <f aca="false">CONCATENATE(D1210,"=")</f>
        <v>3ef=</v>
      </c>
      <c r="BM1210" s="223" t="str">
        <f aca="false">IF(BA1210="XX","",BA1210)</f>
        <v>EU879112</v>
      </c>
      <c r="BN1210" s="224" t="str">
        <f aca="false">CONCATENATE(IF(F1210="","",F1210),IF(G1210="","",CONCATENATE(" / ",G1210)))</f>
        <v>V0707060</v>
      </c>
      <c r="BO1210" s="225" t="str">
        <f aca="false">AX1210</f>
        <v>3ef.DEU.hum.UReg</v>
      </c>
      <c r="BP1210" s="226" t="str">
        <f aca="false">IF(V1210="","",V1210)</f>
        <v/>
      </c>
      <c r="BQ1210" s="226" t="str">
        <f aca="false">IF(W1210="","",CONCATENATE(W1210,IF(LEFT(AO1210,1)="s","+","")))</f>
        <v>3ef+</v>
      </c>
      <c r="BR1210" s="226" t="str">
        <f aca="false">IF(X1210="","",CONCATENATE(X1210,IF(LEFT(AQ1210,1)="s","+","")))</f>
        <v/>
      </c>
      <c r="BS1210" s="226" t="str">
        <f aca="false">IF(Y1210="","",CONCATENATE(Y1210,IF(LEFT(AR1210,1)="s","+","")))</f>
        <v/>
      </c>
      <c r="BT1210" s="226" t="str">
        <f aca="false">IF(Z1210="","",CONCATENATE(Z1210,IF(LEFT(AS1210,1)="s","+","")))</f>
        <v/>
      </c>
      <c r="BU1210" s="227" t="str">
        <f aca="false">IF(AA1210="","",CONCATENATE(AA1210,IF(LEFT(AT1210,1)="s","+","")))</f>
        <v/>
      </c>
      <c r="BV1210" s="240"/>
      <c r="BW1210" s="240" t="s">
        <v>3029</v>
      </c>
      <c r="BX1210" s="238" t="str">
        <f aca="false">IF(BW1210&lt;&gt;"",IF(ISNUMBER(FIND("=",BW1210)),LEFT(BW1210,FIND("=",BW1210)-1),BW1210),BW1210)</f>
        <v>EU879112</v>
      </c>
      <c r="BY1210" s="238" t="str">
        <f aca="false">IF(BW1210&lt;&gt;"",IF(ISNUMBER(FIND("=",BW1210)),RIGHT(BW1210,LEN(BW1210)-FIND("=",BW1210)),""),"")</f>
        <v>3ef</v>
      </c>
      <c r="BZ1210" s="238" t="str">
        <f aca="false">IF(BX1210&lt;&gt;"",IF(ISNUMBER(FIND(".",BX1210)),LEFT(BX1210,FIND(".",BX1210)-1),BX1210),BX1210)</f>
        <v>EU879112</v>
      </c>
      <c r="CA1210" s="238" t="str">
        <f aca="false">IF(BX1210&lt;&gt;"",IF(ISNUMBER(FIND(".",BX1210)),RIGHT(BX1210,LEN(BX1210)-FIND(".",BX1210)),""),"")</f>
        <v/>
      </c>
      <c r="CB1210" s="240"/>
      <c r="CC1210" s="238" t="str">
        <f aca="false">A1210</f>
        <v>EU879112</v>
      </c>
      <c r="CD1210" s="241" t="s">
        <v>339</v>
      </c>
      <c r="CE1210" s="241" t="s">
        <v>340</v>
      </c>
      <c r="CF1210" s="241" t="s">
        <v>341</v>
      </c>
      <c r="CG1210" s="241"/>
      <c r="CH1210" s="363"/>
      <c r="CI1210" s="363"/>
      <c r="CJ1210" s="363"/>
      <c r="CK1210" s="363"/>
      <c r="CL1210" s="241"/>
      <c r="CM1210" s="238" t="str">
        <f aca="false">F1210</f>
        <v>V0707060</v>
      </c>
      <c r="CN1210" s="238" t="str">
        <f aca="false">IF(G1210="","",G1210)</f>
        <v/>
      </c>
      <c r="CO1210" s="238" t="str">
        <f aca="false">CONCATENATE(H1210,":",L1210)</f>
        <v>Germany:</v>
      </c>
      <c r="CP1210" s="238" t="str">
        <f aca="false">CONCATENATE(IF(Q1210="","",CONCATENATE(Q1210,"-")),IF(P1210="","",CONCATENATE(P1210,"-")),IF(O1210="","",O1210))</f>
        <v/>
      </c>
      <c r="CQ1210" s="238" t="str">
        <f aca="false">IF(N1210="","",N1210)</f>
        <v/>
      </c>
      <c r="CR1210" s="238" t="n">
        <f aca="false">C1210</f>
        <v>3</v>
      </c>
      <c r="CS1210" s="242" t="str">
        <f aca="false">D1210</f>
        <v>3ef</v>
      </c>
      <c r="CT1210" s="170" t="str">
        <f aca="false">CONCATENATE(CD1210," strain ",CM1210," ",CL1210,", partial cds")</f>
        <v>Hepatitis E virus strain V0707060 , partial cds</v>
      </c>
    </row>
    <row r="1211" customFormat="false" ht="11.9" hidden="false" customHeight="true" outlineLevel="0" collapsed="false">
      <c r="A1211" s="154" t="s">
        <v>3030</v>
      </c>
      <c r="B1211" s="147" t="n">
        <v>3</v>
      </c>
      <c r="C1211" s="243" t="n">
        <v>3</v>
      </c>
      <c r="D1211" s="149" t="s">
        <v>3006</v>
      </c>
      <c r="E1211" s="150" t="s">
        <v>2725</v>
      </c>
      <c r="F1211" s="154" t="s">
        <v>3031</v>
      </c>
      <c r="G1211" s="212"/>
      <c r="H1211" s="146" t="s">
        <v>405</v>
      </c>
      <c r="I1211" s="153" t="s">
        <v>412</v>
      </c>
      <c r="J1211" s="146" t="s">
        <v>395</v>
      </c>
      <c r="K1211" s="212"/>
      <c r="L1211" s="212"/>
      <c r="M1211" s="157" t="s">
        <v>348</v>
      </c>
      <c r="N1211" s="213"/>
      <c r="O1211" s="160"/>
      <c r="P1211" s="212"/>
      <c r="Q1211" s="212"/>
      <c r="R1211" s="146" t="s">
        <v>406</v>
      </c>
      <c r="T1211" s="214"/>
      <c r="U1211" s="215"/>
      <c r="V1211" s="209"/>
      <c r="W1211" s="244" t="s">
        <v>3006</v>
      </c>
      <c r="AB1211" s="217"/>
      <c r="AC1211" s="163" t="s">
        <v>354</v>
      </c>
      <c r="AH1211" s="164" t="n">
        <v>134</v>
      </c>
      <c r="AI1211" s="164" t="n">
        <v>375</v>
      </c>
      <c r="AJ1211" s="219" t="n">
        <f aca="false">SeqEnd-SeqBeg+1</f>
        <v>242</v>
      </c>
      <c r="AK1211" s="220" t="n">
        <f aca="false">AND( SeqBeg&lt;=Beg  , End &lt;=SeqEnd )</f>
        <v>0</v>
      </c>
      <c r="AL1211" s="212"/>
      <c r="AM1211" s="212"/>
      <c r="AN1211" s="213"/>
      <c r="AO1211" s="147" t="s">
        <v>408</v>
      </c>
      <c r="AP1211" s="147" t="s">
        <v>408</v>
      </c>
      <c r="AV1211" s="212"/>
      <c r="AW1211" s="222" t="str">
        <f aca="false">HYPERLINK(CONCATENATE("http://www.ncbi.nlm.nih.gov/nuccore/",BM1211),BM1211)</f>
        <v>EU879114</v>
      </c>
      <c r="AX1211" s="219" t="str">
        <f aca="false">CONCATENATE(D1211,IF(I1211="","",CONCATENATE(".",I1211)),IF(K1211="","",CONCATENATE(".",K1211)),IF(M1211="","",CONCATENATE(".",M1211)),IF(R1211="","",CONCATENATE(".",R1211)),IF(U1211="","","(*)"))</f>
        <v>3ef.DEU.hum.UReg</v>
      </c>
      <c r="AY1211" s="170" t="str">
        <f aca="false">CONCATENATE(BM1211,".",BN1211)</f>
        <v>EU879114.V0710246</v>
      </c>
      <c r="AZ1211" s="171" t="str">
        <f aca="false">IF(AV1211="",IF(ISNUMBER(FIND(".",A1211)),LEFT(A1211,FIND(".",A1211)-1),A1211),AV1211)</f>
        <v>EU879114</v>
      </c>
      <c r="BA1211" s="171" t="str">
        <f aca="false">IF(ISNUMBER(FIND("-",AZ1211)),LEFT(AZ1211,FIND("-",AZ1211)-1),AZ1211)</f>
        <v>EU879114</v>
      </c>
      <c r="BB1211" s="170" t="str">
        <f aca="false"> MEGAname &amp; "="</f>
        <v>EU879114=</v>
      </c>
      <c r="BC1211" s="170" t="str">
        <f aca="false">Clear &amp; IF(span ,"Span","out")</f>
        <v>EU879114=out</v>
      </c>
      <c r="BD1211" s="170" t="str">
        <f aca="false">Clear &amp; IF(span, IF(B1211=".","Selected",B1211),"out")</f>
        <v>EU879114=out</v>
      </c>
      <c r="BE1211" s="170" t="str">
        <f aca="false">Clear &amp; Strain</f>
        <v>EU879114=V0710246</v>
      </c>
      <c r="BF1211" s="170" t="str">
        <f aca="false">CONCATENATE(A1211,"=",F1211,". ",AX1211,IF(AB1211="","",CONCATENATE(".",AB1211)))</f>
        <v>EU879114=V0710246. 3ef.DEU.hum.UReg</v>
      </c>
      <c r="BG1211" s="170" t="str">
        <f aca="false">CONCATENATE(A1211,"=",F1211,". ",AX1211)</f>
        <v>EU879114=V0710246. 3ef.DEU.hum.UReg</v>
      </c>
      <c r="BH1211" s="170" t="str">
        <f aca="false">CONCATENATE(A1211,"=",AX1211)</f>
        <v>EU879114=3ef.DEU.hum.UReg</v>
      </c>
      <c r="BI1211" s="170" t="str">
        <f aca="false">CONCATENATE(A1211,"=",ComForSubtype,D1211)</f>
        <v>EU879114=3ef</v>
      </c>
      <c r="BJ1211" s="170" t="str">
        <f aca="false">CONCATENATE(A1211,"=",E1211)</f>
        <v>EU879114=3feg</v>
      </c>
      <c r="BK1211" s="170" t="str">
        <f aca="false">CONCATENATE(A1211,"=",C1211)</f>
        <v>EU879114=3</v>
      </c>
      <c r="BL1211" s="170" t="str">
        <f aca="false">CONCATENATE(D1211,"=")</f>
        <v>3ef=</v>
      </c>
      <c r="BM1211" s="223" t="str">
        <f aca="false">IF(BA1211="XX","",BA1211)</f>
        <v>EU879114</v>
      </c>
      <c r="BN1211" s="224" t="str">
        <f aca="false">CONCATENATE(IF(F1211="","",F1211),IF(G1211="","",CONCATENATE(" / ",G1211)))</f>
        <v>V0710246</v>
      </c>
      <c r="BO1211" s="225" t="str">
        <f aca="false">AX1211</f>
        <v>3ef.DEU.hum.UReg</v>
      </c>
      <c r="BP1211" s="226" t="str">
        <f aca="false">IF(V1211="","",V1211)</f>
        <v/>
      </c>
      <c r="BQ1211" s="226" t="str">
        <f aca="false">IF(W1211="","",CONCATENATE(W1211,IF(LEFT(AO1211,1)="s","+","")))</f>
        <v>3ef+</v>
      </c>
      <c r="BR1211" s="226" t="str">
        <f aca="false">IF(X1211="","",CONCATENATE(X1211,IF(LEFT(AQ1211,1)="s","+","")))</f>
        <v/>
      </c>
      <c r="BS1211" s="226" t="str">
        <f aca="false">IF(Y1211="","",CONCATENATE(Y1211,IF(LEFT(AR1211,1)="s","+","")))</f>
        <v/>
      </c>
      <c r="BT1211" s="226" t="str">
        <f aca="false">IF(Z1211="","",CONCATENATE(Z1211,IF(LEFT(AS1211,1)="s","+","")))</f>
        <v/>
      </c>
      <c r="BU1211" s="227" t="str">
        <f aca="false">IF(AA1211="","",CONCATENATE(AA1211,IF(LEFT(AT1211,1)="s","+","")))</f>
        <v/>
      </c>
      <c r="BV1211" s="212"/>
      <c r="BW1211" s="177" t="s">
        <v>3032</v>
      </c>
      <c r="BX1211" s="170" t="str">
        <f aca="false">IF(BW1211&lt;&gt;"",IF(ISNUMBER(FIND("=",BW1211)),LEFT(BW1211,FIND("=",BW1211)-1),BW1211),BW1211)</f>
        <v>EU879114</v>
      </c>
      <c r="BY1211" s="170" t="str">
        <f aca="false">IF(BW1211&lt;&gt;"",IF(ISNUMBER(FIND("=",BW1211)),RIGHT(BW1211,LEN(BW1211)-FIND("=",BW1211)),""),"")</f>
        <v>3ef</v>
      </c>
      <c r="BZ1211" s="170" t="str">
        <f aca="false">IF(BX1211&lt;&gt;"",IF(ISNUMBER(FIND(".",BX1211)),LEFT(BX1211,FIND(".",BX1211)-1),BX1211),BX1211)</f>
        <v>EU879114</v>
      </c>
      <c r="CA1211" s="170" t="str">
        <f aca="false">IF(BX1211&lt;&gt;"",IF(ISNUMBER(FIND(".",BX1211)),RIGHT(BX1211,LEN(BX1211)-FIND(".",BX1211)),""),"")</f>
        <v/>
      </c>
      <c r="CB1211" s="212"/>
      <c r="CC1211" s="170" t="str">
        <f aca="false">A1211</f>
        <v>EU879114</v>
      </c>
      <c r="CD1211" s="178" t="s">
        <v>339</v>
      </c>
      <c r="CE1211" s="178" t="s">
        <v>340</v>
      </c>
      <c r="CF1211" s="178" t="s">
        <v>341</v>
      </c>
      <c r="CG1211" s="212"/>
      <c r="CH1211" s="179"/>
      <c r="CI1211" s="179"/>
      <c r="CJ1211" s="179"/>
      <c r="CK1211" s="212"/>
      <c r="CL1211" s="212"/>
      <c r="CM1211" s="170" t="str">
        <f aca="false">F1211</f>
        <v>V0710246</v>
      </c>
      <c r="CN1211" s="170" t="str">
        <f aca="false">IF(G1211="","",G1211)</f>
        <v/>
      </c>
      <c r="CO1211" s="170" t="str">
        <f aca="false">CONCATENATE(H1211,":",L1211)</f>
        <v>Germany:</v>
      </c>
      <c r="CP1211" s="170" t="str">
        <f aca="false">CONCATENATE(IF(Q1211="","",CONCATENATE(Q1211,"-")),IF(P1211="","",CONCATENATE(P1211,"-")),IF(O1211="","",O1211))</f>
        <v/>
      </c>
      <c r="CQ1211" s="170" t="str">
        <f aca="false">IF(N1211="","",N1211)</f>
        <v/>
      </c>
      <c r="CR1211" s="170" t="n">
        <f aca="false">C1211</f>
        <v>3</v>
      </c>
      <c r="CS1211" s="229" t="str">
        <f aca="false">D1211</f>
        <v>3ef</v>
      </c>
      <c r="CT1211" s="170" t="str">
        <f aca="false">CONCATENATE(CD1211," strain ",CM1211," ",CL1211,", partial cds")</f>
        <v>Hepatitis E virus strain V0710246 , partial cds</v>
      </c>
    </row>
    <row r="1212" customFormat="false" ht="11.9" hidden="false" customHeight="true" outlineLevel="0" collapsed="false">
      <c r="A1212" s="154" t="s">
        <v>3033</v>
      </c>
      <c r="B1212" s="147" t="n">
        <v>3</v>
      </c>
      <c r="C1212" s="243" t="n">
        <v>3</v>
      </c>
      <c r="D1212" s="149" t="s">
        <v>3006</v>
      </c>
      <c r="E1212" s="150" t="s">
        <v>2725</v>
      </c>
      <c r="F1212" s="154" t="s">
        <v>3034</v>
      </c>
      <c r="G1212" s="212"/>
      <c r="H1212" s="146" t="s">
        <v>405</v>
      </c>
      <c r="I1212" s="153" t="s">
        <v>412</v>
      </c>
      <c r="J1212" s="146" t="s">
        <v>395</v>
      </c>
      <c r="K1212" s="212"/>
      <c r="L1212" s="212"/>
      <c r="M1212" s="157" t="s">
        <v>348</v>
      </c>
      <c r="N1212" s="213"/>
      <c r="O1212" s="160"/>
      <c r="P1212" s="212"/>
      <c r="Q1212" s="212"/>
      <c r="R1212" s="146" t="s">
        <v>406</v>
      </c>
      <c r="T1212" s="214"/>
      <c r="U1212" s="215"/>
      <c r="V1212" s="209"/>
      <c r="W1212" s="244" t="s">
        <v>3006</v>
      </c>
      <c r="AB1212" s="217"/>
      <c r="AC1212" s="163" t="s">
        <v>354</v>
      </c>
      <c r="AH1212" s="164" t="n">
        <v>134</v>
      </c>
      <c r="AI1212" s="164" t="n">
        <v>375</v>
      </c>
      <c r="AJ1212" s="219" t="n">
        <f aca="false">SeqEnd-SeqBeg+1</f>
        <v>242</v>
      </c>
      <c r="AK1212" s="220" t="n">
        <f aca="false">AND( SeqBeg&lt;=Beg  , End &lt;=SeqEnd )</f>
        <v>0</v>
      </c>
      <c r="AL1212" s="212"/>
      <c r="AM1212" s="212"/>
      <c r="AN1212" s="213"/>
      <c r="AO1212" s="147" t="s">
        <v>408</v>
      </c>
      <c r="AP1212" s="147" t="s">
        <v>408</v>
      </c>
      <c r="AV1212" s="212"/>
      <c r="AW1212" s="222" t="str">
        <f aca="false">HYPERLINK(CONCATENATE("http://www.ncbi.nlm.nih.gov/nuccore/",BM1212),BM1212)</f>
        <v>EU879116</v>
      </c>
      <c r="AX1212" s="219" t="str">
        <f aca="false">CONCATENATE(D1212,IF(I1212="","",CONCATENATE(".",I1212)),IF(K1212="","",CONCATENATE(".",K1212)),IF(M1212="","",CONCATENATE(".",M1212)),IF(R1212="","",CONCATENATE(".",R1212)),IF(U1212="","","(*)"))</f>
        <v>3ef.DEU.hum.UReg</v>
      </c>
      <c r="AY1212" s="170" t="str">
        <f aca="false">CONCATENATE(BM1212,".",BN1212)</f>
        <v>EU879116.V0711277 </v>
      </c>
      <c r="AZ1212" s="171" t="str">
        <f aca="false">IF(AV1212="",IF(ISNUMBER(FIND(".",A1212)),LEFT(A1212,FIND(".",A1212)-1),A1212),AV1212)</f>
        <v>EU879116</v>
      </c>
      <c r="BA1212" s="171" t="str">
        <f aca="false">IF(ISNUMBER(FIND("-",AZ1212)),LEFT(AZ1212,FIND("-",AZ1212)-1),AZ1212)</f>
        <v>EU879116</v>
      </c>
      <c r="BB1212" s="170" t="str">
        <f aca="false"> MEGAname &amp; "="</f>
        <v>EU879116=</v>
      </c>
      <c r="BC1212" s="170" t="str">
        <f aca="false">Clear &amp; IF(span ,"Span","out")</f>
        <v>EU879116=out</v>
      </c>
      <c r="BD1212" s="170" t="str">
        <f aca="false">Clear &amp; IF(span, IF(B1212=".","Selected",B1212),"out")</f>
        <v>EU879116=out</v>
      </c>
      <c r="BE1212" s="170" t="str">
        <f aca="false">Clear &amp; Strain</f>
        <v>EU879116=V0711277 </v>
      </c>
      <c r="BF1212" s="170" t="str">
        <f aca="false">CONCATENATE(A1212,"=",F1212,". ",AX1212,IF(AB1212="","",CONCATENATE(".",AB1212)))</f>
        <v>EU879116=V0711277 . 3ef.DEU.hum.UReg</v>
      </c>
      <c r="BG1212" s="170" t="str">
        <f aca="false">CONCATENATE(A1212,"=",F1212,". ",AX1212)</f>
        <v>EU879116=V0711277 . 3ef.DEU.hum.UReg</v>
      </c>
      <c r="BH1212" s="170" t="str">
        <f aca="false">CONCATENATE(A1212,"=",AX1212)</f>
        <v>EU879116=3ef.DEU.hum.UReg</v>
      </c>
      <c r="BI1212" s="170" t="str">
        <f aca="false">CONCATENATE(A1212,"=",ComForSubtype,D1212)</f>
        <v>EU879116=3ef</v>
      </c>
      <c r="BJ1212" s="170" t="str">
        <f aca="false">CONCATENATE(A1212,"=",E1212)</f>
        <v>EU879116=3feg</v>
      </c>
      <c r="BK1212" s="170" t="str">
        <f aca="false">CONCATENATE(A1212,"=",C1212)</f>
        <v>EU879116=3</v>
      </c>
      <c r="BL1212" s="170" t="str">
        <f aca="false">CONCATENATE(D1212,"=")</f>
        <v>3ef=</v>
      </c>
      <c r="BM1212" s="223" t="str">
        <f aca="false">IF(BA1212="XX","",BA1212)</f>
        <v>EU879116</v>
      </c>
      <c r="BN1212" s="224" t="str">
        <f aca="false">CONCATENATE(IF(F1212="","",F1212),IF(G1212="","",CONCATENATE(" / ",G1212)))</f>
        <v>V0711277 </v>
      </c>
      <c r="BO1212" s="225" t="str">
        <f aca="false">AX1212</f>
        <v>3ef.DEU.hum.UReg</v>
      </c>
      <c r="BP1212" s="226" t="str">
        <f aca="false">IF(V1212="","",V1212)</f>
        <v/>
      </c>
      <c r="BQ1212" s="226" t="str">
        <f aca="false">IF(W1212="","",CONCATENATE(W1212,IF(LEFT(AO1212,1)="s","+","")))</f>
        <v>3ef+</v>
      </c>
      <c r="BR1212" s="226" t="str">
        <f aca="false">IF(X1212="","",CONCATENATE(X1212,IF(LEFT(AQ1212,1)="s","+","")))</f>
        <v/>
      </c>
      <c r="BS1212" s="226" t="str">
        <f aca="false">IF(Y1212="","",CONCATENATE(Y1212,IF(LEFT(AR1212,1)="s","+","")))</f>
        <v/>
      </c>
      <c r="BT1212" s="226" t="str">
        <f aca="false">IF(Z1212="","",CONCATENATE(Z1212,IF(LEFT(AS1212,1)="s","+","")))</f>
        <v/>
      </c>
      <c r="BU1212" s="227" t="str">
        <f aca="false">IF(AA1212="","",CONCATENATE(AA1212,IF(LEFT(AT1212,1)="s","+","")))</f>
        <v/>
      </c>
      <c r="BV1212" s="212"/>
      <c r="BW1212" s="177" t="s">
        <v>3035</v>
      </c>
      <c r="BX1212" s="170" t="str">
        <f aca="false">IF(BW1212&lt;&gt;"",IF(ISNUMBER(FIND("=",BW1212)),LEFT(BW1212,FIND("=",BW1212)-1),BW1212),BW1212)</f>
        <v>EU879116</v>
      </c>
      <c r="BY1212" s="170" t="str">
        <f aca="false">IF(BW1212&lt;&gt;"",IF(ISNUMBER(FIND("=",BW1212)),RIGHT(BW1212,LEN(BW1212)-FIND("=",BW1212)),""),"")</f>
        <v>3ef</v>
      </c>
      <c r="BZ1212" s="170" t="str">
        <f aca="false">IF(BX1212&lt;&gt;"",IF(ISNUMBER(FIND(".",BX1212)),LEFT(BX1212,FIND(".",BX1212)-1),BX1212),BX1212)</f>
        <v>EU879116</v>
      </c>
      <c r="CA1212" s="170" t="str">
        <f aca="false">IF(BX1212&lt;&gt;"",IF(ISNUMBER(FIND(".",BX1212)),RIGHT(BX1212,LEN(BX1212)-FIND(".",BX1212)),""),"")</f>
        <v/>
      </c>
      <c r="CB1212" s="212"/>
      <c r="CC1212" s="170" t="str">
        <f aca="false">A1212</f>
        <v>EU879116</v>
      </c>
      <c r="CD1212" s="178" t="s">
        <v>339</v>
      </c>
      <c r="CE1212" s="178" t="s">
        <v>340</v>
      </c>
      <c r="CF1212" s="178" t="s">
        <v>341</v>
      </c>
      <c r="CG1212" s="212"/>
      <c r="CH1212" s="179"/>
      <c r="CI1212" s="179"/>
      <c r="CJ1212" s="179"/>
      <c r="CK1212" s="212"/>
      <c r="CL1212" s="212"/>
      <c r="CM1212" s="170" t="str">
        <f aca="false">F1212</f>
        <v>V0711277 </v>
      </c>
      <c r="CN1212" s="170" t="str">
        <f aca="false">IF(G1212="","",G1212)</f>
        <v/>
      </c>
      <c r="CO1212" s="170" t="str">
        <f aca="false">CONCATENATE(H1212,":",L1212)</f>
        <v>Germany:</v>
      </c>
      <c r="CP1212" s="170" t="str">
        <f aca="false">CONCATENATE(IF(Q1212="","",CONCATENATE(Q1212,"-")),IF(P1212="","",CONCATENATE(P1212,"-")),IF(O1212="","",O1212))</f>
        <v/>
      </c>
      <c r="CQ1212" s="170" t="str">
        <f aca="false">IF(N1212="","",N1212)</f>
        <v/>
      </c>
      <c r="CR1212" s="170" t="n">
        <f aca="false">C1212</f>
        <v>3</v>
      </c>
      <c r="CS1212" s="229" t="str">
        <f aca="false">D1212</f>
        <v>3ef</v>
      </c>
      <c r="CT1212" s="170" t="str">
        <f aca="false">CONCATENATE(CD1212," strain ",CM1212," ",CL1212,", partial cds")</f>
        <v>Hepatitis E virus strain V0711277  , partial cds</v>
      </c>
    </row>
    <row r="1213" customFormat="false" ht="11.9" hidden="false" customHeight="true" outlineLevel="0" collapsed="false">
      <c r="A1213" s="154" t="s">
        <v>3036</v>
      </c>
      <c r="B1213" s="147" t="n">
        <v>3</v>
      </c>
      <c r="C1213" s="243" t="n">
        <v>3</v>
      </c>
      <c r="D1213" s="149" t="s">
        <v>3006</v>
      </c>
      <c r="E1213" s="150" t="s">
        <v>2725</v>
      </c>
      <c r="F1213" s="154" t="s">
        <v>3037</v>
      </c>
      <c r="G1213" s="212"/>
      <c r="H1213" s="146" t="s">
        <v>405</v>
      </c>
      <c r="I1213" s="153" t="s">
        <v>412</v>
      </c>
      <c r="J1213" s="146" t="s">
        <v>395</v>
      </c>
      <c r="K1213" s="155" t="s">
        <v>711</v>
      </c>
      <c r="L1213" s="231" t="s">
        <v>712</v>
      </c>
      <c r="M1213" s="157" t="s">
        <v>348</v>
      </c>
      <c r="N1213" s="213"/>
      <c r="O1213" s="160"/>
      <c r="P1213" s="212"/>
      <c r="Q1213" s="212"/>
      <c r="R1213" s="146" t="s">
        <v>406</v>
      </c>
      <c r="T1213" s="214"/>
      <c r="U1213" s="215"/>
      <c r="V1213" s="209"/>
      <c r="W1213" s="163" t="s">
        <v>3006</v>
      </c>
      <c r="X1213" s="209"/>
      <c r="Y1213" s="147"/>
      <c r="Z1213" s="209"/>
      <c r="AB1213" s="217"/>
      <c r="AC1213" s="163" t="s">
        <v>354</v>
      </c>
      <c r="AD1213" s="209"/>
      <c r="AE1213" s="209"/>
      <c r="AF1213" s="209"/>
      <c r="AG1213" s="218"/>
      <c r="AH1213" s="164" t="n">
        <v>134</v>
      </c>
      <c r="AI1213" s="164" t="n">
        <v>375</v>
      </c>
      <c r="AJ1213" s="219" t="n">
        <f aca="false">SeqEnd-SeqBeg+1</f>
        <v>242</v>
      </c>
      <c r="AK1213" s="220" t="n">
        <f aca="false">AND( SeqBeg&lt;=Beg  , End &lt;=SeqEnd )</f>
        <v>0</v>
      </c>
      <c r="AL1213" s="212"/>
      <c r="AM1213" s="212"/>
      <c r="AN1213" s="213"/>
      <c r="AO1213" s="147" t="s">
        <v>408</v>
      </c>
      <c r="AP1213" s="147" t="s">
        <v>408</v>
      </c>
      <c r="AV1213" s="212"/>
      <c r="AW1213" s="222" t="str">
        <f aca="false">HYPERLINK(CONCATENATE("http://www.ncbi.nlm.nih.gov/nuccore/",BM1213),BM1213)</f>
        <v>FN985024</v>
      </c>
      <c r="AX1213" s="219" t="str">
        <f aca="false">CONCATENATE(D1213,IF(I1213="","",CONCATENATE(".",I1213)),IF(K1213="","",CONCATENATE(".",K1213)),IF(M1213="","",CONCATENATE(".",M1213)),IF(R1213="","",CONCATENATE(".",R1213)),IF(U1213="","","(*)"))</f>
        <v>3ef.DEU.BB.hum.UReg</v>
      </c>
      <c r="AY1213" s="170" t="str">
        <f aca="false">CONCATENATE(BM1213,".",BN1213)</f>
        <v>FN985024.V1011292</v>
      </c>
      <c r="AZ1213" s="171" t="str">
        <f aca="false">IF(AV1213="",IF(ISNUMBER(FIND(".",A1213)),LEFT(A1213,FIND(".",A1213)-1),A1213),AV1213)</f>
        <v>FN985024</v>
      </c>
      <c r="BA1213" s="171" t="str">
        <f aca="false">IF(ISNUMBER(FIND("-",AZ1213)),LEFT(AZ1213,FIND("-",AZ1213)-1),AZ1213)</f>
        <v>FN985024</v>
      </c>
      <c r="BB1213" s="170" t="str">
        <f aca="false"> MEGAname &amp; "="</f>
        <v>FN985024=</v>
      </c>
      <c r="BC1213" s="170" t="str">
        <f aca="false">Clear &amp; IF(span ,"Span","out")</f>
        <v>FN985024=out</v>
      </c>
      <c r="BD1213" s="170" t="str">
        <f aca="false">Clear &amp; IF(span, IF(B1213=".","Selected",B1213),"out")</f>
        <v>FN985024=out</v>
      </c>
      <c r="BE1213" s="170" t="str">
        <f aca="false">Clear &amp; Strain</f>
        <v>FN985024=V1011292</v>
      </c>
      <c r="BF1213" s="170" t="str">
        <f aca="false">CONCATENATE(A1213,"=",F1213,". ",AX1213,IF(AB1213="","",CONCATENATE(".",AB1213)))</f>
        <v>FN985024=V1011292. 3ef.DEU.BB.hum.UReg</v>
      </c>
      <c r="BG1213" s="170" t="str">
        <f aca="false">CONCATENATE(A1213,"=",F1213,". ",AX1213)</f>
        <v>FN985024=V1011292. 3ef.DEU.BB.hum.UReg</v>
      </c>
      <c r="BH1213" s="170" t="str">
        <f aca="false">CONCATENATE(A1213,"=",AX1213)</f>
        <v>FN985024=3ef.DEU.BB.hum.UReg</v>
      </c>
      <c r="BI1213" s="170" t="str">
        <f aca="false">CONCATENATE(A1213,"=",ComForSubtype,D1213)</f>
        <v>FN985024=3ef</v>
      </c>
      <c r="BJ1213" s="170" t="str">
        <f aca="false">CONCATENATE(A1213,"=",E1213)</f>
        <v>FN985024=3feg</v>
      </c>
      <c r="BK1213" s="170" t="str">
        <f aca="false">CONCATENATE(A1213,"=",C1213)</f>
        <v>FN985024=3</v>
      </c>
      <c r="BL1213" s="170" t="str">
        <f aca="false">CONCATENATE(D1213,"=")</f>
        <v>3ef=</v>
      </c>
      <c r="BM1213" s="223" t="str">
        <f aca="false">IF(BA1213="XX","",BA1213)</f>
        <v>FN985024</v>
      </c>
      <c r="BN1213" s="224" t="str">
        <f aca="false">CONCATENATE(IF(F1213="","",F1213),IF(G1213="","",CONCATENATE(" / ",G1213)))</f>
        <v>V1011292</v>
      </c>
      <c r="BO1213" s="225" t="str">
        <f aca="false">AX1213</f>
        <v>3ef.DEU.BB.hum.UReg</v>
      </c>
      <c r="BP1213" s="226" t="str">
        <f aca="false">IF(V1213="","",V1213)</f>
        <v/>
      </c>
      <c r="BQ1213" s="226" t="str">
        <f aca="false">IF(W1213="","",CONCATENATE(W1213,IF(LEFT(AO1213,1)="s","+","")))</f>
        <v>3ef+</v>
      </c>
      <c r="BR1213" s="226" t="str">
        <f aca="false">IF(X1213="","",CONCATENATE(X1213,IF(LEFT(AQ1213,1)="s","+","")))</f>
        <v/>
      </c>
      <c r="BS1213" s="226" t="str">
        <f aca="false">IF(Y1213="","",CONCATENATE(Y1213,IF(LEFT(AR1213,1)="s","+","")))</f>
        <v/>
      </c>
      <c r="BT1213" s="226" t="str">
        <f aca="false">IF(Z1213="","",CONCATENATE(Z1213,IF(LEFT(AS1213,1)="s","+","")))</f>
        <v/>
      </c>
      <c r="BU1213" s="227" t="str">
        <f aca="false">IF(AA1213="","",CONCATENATE(AA1213,IF(LEFT(AT1213,1)="s","+","")))</f>
        <v/>
      </c>
      <c r="BV1213" s="212"/>
      <c r="BW1213" s="177" t="s">
        <v>3038</v>
      </c>
      <c r="BX1213" s="170" t="str">
        <f aca="false">IF(BW1213&lt;&gt;"",IF(ISNUMBER(FIND("=",BW1213)),LEFT(BW1213,FIND("=",BW1213)-1),BW1213),BW1213)</f>
        <v>FN985024</v>
      </c>
      <c r="BY1213" s="170" t="str">
        <f aca="false">IF(BW1213&lt;&gt;"",IF(ISNUMBER(FIND("=",BW1213)),RIGHT(BW1213,LEN(BW1213)-FIND("=",BW1213)),""),"")</f>
        <v>3ef</v>
      </c>
      <c r="BZ1213" s="170" t="str">
        <f aca="false">IF(BX1213&lt;&gt;"",IF(ISNUMBER(FIND(".",BX1213)),LEFT(BX1213,FIND(".",BX1213)-1),BX1213),BX1213)</f>
        <v>FN985024</v>
      </c>
      <c r="CA1213" s="170" t="str">
        <f aca="false">IF(BX1213&lt;&gt;"",IF(ISNUMBER(FIND(".",BX1213)),RIGHT(BX1213,LEN(BX1213)-FIND(".",BX1213)),""),"")</f>
        <v/>
      </c>
      <c r="CB1213" s="212"/>
      <c r="CC1213" s="170" t="str">
        <f aca="false">A1213</f>
        <v>FN985024</v>
      </c>
      <c r="CD1213" s="178" t="s">
        <v>339</v>
      </c>
      <c r="CE1213" s="178" t="s">
        <v>340</v>
      </c>
      <c r="CF1213" s="178" t="s">
        <v>341</v>
      </c>
      <c r="CG1213" s="212"/>
      <c r="CH1213" s="179"/>
      <c r="CI1213" s="179"/>
      <c r="CJ1213" s="179"/>
      <c r="CK1213" s="212"/>
      <c r="CL1213" s="212"/>
      <c r="CM1213" s="170" t="str">
        <f aca="false">F1213</f>
        <v>V1011292</v>
      </c>
      <c r="CN1213" s="170" t="str">
        <f aca="false">IF(G1213="","",G1213)</f>
        <v/>
      </c>
      <c r="CO1213" s="170" t="str">
        <f aca="false">CONCATENATE(H1213,":",L1213)</f>
        <v>Germany:Brandenburg</v>
      </c>
      <c r="CP1213" s="170" t="str">
        <f aca="false">CONCATENATE(IF(Q1213="","",CONCATENATE(Q1213,"-")),IF(P1213="","",CONCATENATE(P1213,"-")),IF(O1213="","",O1213))</f>
        <v/>
      </c>
      <c r="CQ1213" s="170" t="str">
        <f aca="false">IF(N1213="","",N1213)</f>
        <v/>
      </c>
      <c r="CR1213" s="170" t="n">
        <f aca="false">C1213</f>
        <v>3</v>
      </c>
      <c r="CS1213" s="229" t="str">
        <f aca="false">D1213</f>
        <v>3ef</v>
      </c>
      <c r="CT1213" s="170" t="str">
        <f aca="false">CONCATENATE(CD1213," strain ",CM1213," ",CL1213,", partial cds")</f>
        <v>Hepatitis E virus strain V1011292 , partial cds</v>
      </c>
    </row>
    <row r="1214" customFormat="false" ht="11.9" hidden="false" customHeight="true" outlineLevel="0" collapsed="false">
      <c r="A1214" s="154" t="s">
        <v>3039</v>
      </c>
      <c r="B1214" s="147" t="n">
        <v>3</v>
      </c>
      <c r="C1214" s="243" t="n">
        <v>3</v>
      </c>
      <c r="D1214" s="149" t="s">
        <v>3006</v>
      </c>
      <c r="E1214" s="150" t="s">
        <v>2725</v>
      </c>
      <c r="F1214" s="154" t="s">
        <v>3040</v>
      </c>
      <c r="G1214" s="212"/>
      <c r="H1214" s="146" t="s">
        <v>405</v>
      </c>
      <c r="I1214" s="153" t="s">
        <v>412</v>
      </c>
      <c r="J1214" s="146" t="s">
        <v>395</v>
      </c>
      <c r="K1214" s="155" t="s">
        <v>2568</v>
      </c>
      <c r="L1214" s="231" t="s">
        <v>2551</v>
      </c>
      <c r="M1214" s="157" t="s">
        <v>348</v>
      </c>
      <c r="N1214" s="213"/>
      <c r="O1214" s="160"/>
      <c r="P1214" s="212"/>
      <c r="Q1214" s="212"/>
      <c r="R1214" s="146" t="s">
        <v>406</v>
      </c>
      <c r="T1214" s="214"/>
      <c r="U1214" s="215"/>
      <c r="V1214" s="209"/>
      <c r="W1214" s="163" t="s">
        <v>3006</v>
      </c>
      <c r="X1214" s="209"/>
      <c r="Y1214" s="209"/>
      <c r="Z1214" s="209"/>
      <c r="AB1214" s="217"/>
      <c r="AC1214" s="163" t="s">
        <v>354</v>
      </c>
      <c r="AD1214" s="209"/>
      <c r="AE1214" s="209"/>
      <c r="AF1214" s="209"/>
      <c r="AG1214" s="218"/>
      <c r="AH1214" s="164" t="n">
        <v>134</v>
      </c>
      <c r="AI1214" s="164" t="n">
        <v>375</v>
      </c>
      <c r="AJ1214" s="219" t="n">
        <f aca="false">SeqEnd-SeqBeg+1</f>
        <v>242</v>
      </c>
      <c r="AK1214" s="220" t="n">
        <f aca="false">AND( SeqBeg&lt;=Beg  , End &lt;=SeqEnd )</f>
        <v>0</v>
      </c>
      <c r="AL1214" s="212"/>
      <c r="AM1214" s="212"/>
      <c r="AN1214" s="213"/>
      <c r="AO1214" s="147" t="s">
        <v>408</v>
      </c>
      <c r="AP1214" s="147" t="s">
        <v>408</v>
      </c>
      <c r="AV1214" s="212"/>
      <c r="AW1214" s="222" t="str">
        <f aca="false">HYPERLINK(CONCATENATE("http://www.ncbi.nlm.nih.gov/nuccore/",BM1214),BM1214)</f>
        <v>FN985026</v>
      </c>
      <c r="AX1214" s="219" t="str">
        <f aca="false">CONCATENATE(D1214,IF(I1214="","",CONCATENATE(".",I1214)),IF(K1214="","",CONCATENATE(".",K1214)),IF(M1214="","",CONCATENATE(".",M1214)),IF(R1214="","",CONCATENATE(".",R1214)),IF(U1214="","","(*)"))</f>
        <v>3ef.DEU.MV.hum.UReg</v>
      </c>
      <c r="AY1214" s="170" t="str">
        <f aca="false">CONCATENATE(BM1214,".",BN1214)</f>
        <v>FN985026.V1011911</v>
      </c>
      <c r="AZ1214" s="171" t="str">
        <f aca="false">IF(AV1214="",IF(ISNUMBER(FIND(".",A1214)),LEFT(A1214,FIND(".",A1214)-1),A1214),AV1214)</f>
        <v>FN985026</v>
      </c>
      <c r="BA1214" s="171" t="str">
        <f aca="false">IF(ISNUMBER(FIND("-",AZ1214)),LEFT(AZ1214,FIND("-",AZ1214)-1),AZ1214)</f>
        <v>FN985026</v>
      </c>
      <c r="BB1214" s="170" t="str">
        <f aca="false"> MEGAname &amp; "="</f>
        <v>FN985026=</v>
      </c>
      <c r="BC1214" s="170" t="str">
        <f aca="false">Clear &amp; IF(span ,"Span","out")</f>
        <v>FN985026=out</v>
      </c>
      <c r="BD1214" s="170" t="str">
        <f aca="false">Clear &amp; IF(span, IF(B1214=".","Selected",B1214),"out")</f>
        <v>FN985026=out</v>
      </c>
      <c r="BE1214" s="170" t="str">
        <f aca="false">Clear &amp; Strain</f>
        <v>FN985026=V1011911</v>
      </c>
      <c r="BF1214" s="170" t="str">
        <f aca="false">CONCATENATE(A1214,"=",F1214,". ",AX1214,IF(AB1214="","",CONCATENATE(".",AB1214)))</f>
        <v>FN985026=V1011911. 3ef.DEU.MV.hum.UReg</v>
      </c>
      <c r="BG1214" s="170" t="str">
        <f aca="false">CONCATENATE(A1214,"=",F1214,". ",AX1214)</f>
        <v>FN985026=V1011911. 3ef.DEU.MV.hum.UReg</v>
      </c>
      <c r="BH1214" s="170" t="str">
        <f aca="false">CONCATENATE(A1214,"=",AX1214)</f>
        <v>FN985026=3ef.DEU.MV.hum.UReg</v>
      </c>
      <c r="BI1214" s="170" t="str">
        <f aca="false">CONCATENATE(A1214,"=",ComForSubtype,D1214)</f>
        <v>FN985026=3ef</v>
      </c>
      <c r="BJ1214" s="170" t="str">
        <f aca="false">CONCATENATE(A1214,"=",E1214)</f>
        <v>FN985026=3feg</v>
      </c>
      <c r="BK1214" s="170" t="str">
        <f aca="false">CONCATENATE(A1214,"=",C1214)</f>
        <v>FN985026=3</v>
      </c>
      <c r="BL1214" s="170" t="str">
        <f aca="false">CONCATENATE(D1214,"=")</f>
        <v>3ef=</v>
      </c>
      <c r="BM1214" s="223" t="str">
        <f aca="false">IF(BA1214="XX","",BA1214)</f>
        <v>FN985026</v>
      </c>
      <c r="BN1214" s="224" t="str">
        <f aca="false">CONCATENATE(IF(F1214="","",F1214),IF(G1214="","",CONCATENATE(" / ",G1214)))</f>
        <v>V1011911</v>
      </c>
      <c r="BO1214" s="225" t="str">
        <f aca="false">AX1214</f>
        <v>3ef.DEU.MV.hum.UReg</v>
      </c>
      <c r="BP1214" s="226" t="str">
        <f aca="false">IF(V1214="","",V1214)</f>
        <v/>
      </c>
      <c r="BQ1214" s="226" t="str">
        <f aca="false">IF(W1214="","",CONCATENATE(W1214,IF(LEFT(AO1214,1)="s","+","")))</f>
        <v>3ef+</v>
      </c>
      <c r="BR1214" s="226" t="str">
        <f aca="false">IF(X1214="","",CONCATENATE(X1214,IF(LEFT(AQ1214,1)="s","+","")))</f>
        <v/>
      </c>
      <c r="BS1214" s="226" t="str">
        <f aca="false">IF(Y1214="","",CONCATENATE(Y1214,IF(LEFT(AR1214,1)="s","+","")))</f>
        <v/>
      </c>
      <c r="BT1214" s="226" t="str">
        <f aca="false">IF(Z1214="","",CONCATENATE(Z1214,IF(LEFT(AS1214,1)="s","+","")))</f>
        <v/>
      </c>
      <c r="BU1214" s="227" t="str">
        <f aca="false">IF(AA1214="","",CONCATENATE(AA1214,IF(LEFT(AT1214,1)="s","+","")))</f>
        <v/>
      </c>
      <c r="BV1214" s="212"/>
      <c r="BW1214" s="177" t="s">
        <v>3041</v>
      </c>
      <c r="BX1214" s="170" t="str">
        <f aca="false">IF(BW1214&lt;&gt;"",IF(ISNUMBER(FIND("=",BW1214)),LEFT(BW1214,FIND("=",BW1214)-1),BW1214),BW1214)</f>
        <v>FN985026</v>
      </c>
      <c r="BY1214" s="170" t="str">
        <f aca="false">IF(BW1214&lt;&gt;"",IF(ISNUMBER(FIND("=",BW1214)),RIGHT(BW1214,LEN(BW1214)-FIND("=",BW1214)),""),"")</f>
        <v>3ef</v>
      </c>
      <c r="BZ1214" s="170" t="str">
        <f aca="false">IF(BX1214&lt;&gt;"",IF(ISNUMBER(FIND(".",BX1214)),LEFT(BX1214,FIND(".",BX1214)-1),BX1214),BX1214)</f>
        <v>FN985026</v>
      </c>
      <c r="CA1214" s="170" t="str">
        <f aca="false">IF(BX1214&lt;&gt;"",IF(ISNUMBER(FIND(".",BX1214)),RIGHT(BX1214,LEN(BX1214)-FIND(".",BX1214)),""),"")</f>
        <v/>
      </c>
      <c r="CB1214" s="212"/>
      <c r="CC1214" s="170" t="str">
        <f aca="false">A1214</f>
        <v>FN985026</v>
      </c>
      <c r="CD1214" s="178" t="s">
        <v>339</v>
      </c>
      <c r="CE1214" s="178" t="s">
        <v>340</v>
      </c>
      <c r="CF1214" s="178" t="s">
        <v>341</v>
      </c>
      <c r="CG1214" s="212"/>
      <c r="CH1214" s="179"/>
      <c r="CI1214" s="179"/>
      <c r="CJ1214" s="179"/>
      <c r="CK1214" s="212"/>
      <c r="CL1214" s="212"/>
      <c r="CM1214" s="170" t="str">
        <f aca="false">F1214</f>
        <v>V1011911</v>
      </c>
      <c r="CN1214" s="170" t="str">
        <f aca="false">IF(G1214="","",G1214)</f>
        <v/>
      </c>
      <c r="CO1214" s="170" t="str">
        <f aca="false">CONCATENATE(H1214,":",L1214)</f>
        <v>Germany:Mecklenburg-Vorpommern</v>
      </c>
      <c r="CP1214" s="170" t="str">
        <f aca="false">CONCATENATE(IF(Q1214="","",CONCATENATE(Q1214,"-")),IF(P1214="","",CONCATENATE(P1214,"-")),IF(O1214="","",O1214))</f>
        <v/>
      </c>
      <c r="CQ1214" s="170" t="str">
        <f aca="false">IF(N1214="","",N1214)</f>
        <v/>
      </c>
      <c r="CR1214" s="170" t="n">
        <f aca="false">C1214</f>
        <v>3</v>
      </c>
      <c r="CS1214" s="229" t="str">
        <f aca="false">D1214</f>
        <v>3ef</v>
      </c>
      <c r="CT1214" s="170" t="str">
        <f aca="false">CONCATENATE(CD1214," strain ",CM1214," ",CL1214,", partial cds")</f>
        <v>Hepatitis E virus strain V1011911 , partial cds</v>
      </c>
    </row>
    <row r="1215" customFormat="false" ht="11.9" hidden="false" customHeight="true" outlineLevel="0" collapsed="false">
      <c r="A1215" s="235" t="s">
        <v>3042</v>
      </c>
      <c r="B1215" s="147" t="n">
        <v>3</v>
      </c>
      <c r="C1215" s="356" t="n">
        <v>3</v>
      </c>
      <c r="D1215" s="246" t="s">
        <v>3006</v>
      </c>
      <c r="E1215" s="150" t="s">
        <v>2725</v>
      </c>
      <c r="F1215" s="235" t="s">
        <v>3043</v>
      </c>
      <c r="G1215" s="212"/>
      <c r="H1215" s="235" t="s">
        <v>405</v>
      </c>
      <c r="I1215" s="236" t="s">
        <v>412</v>
      </c>
      <c r="J1215" s="235" t="s">
        <v>395</v>
      </c>
      <c r="K1215" s="155" t="s">
        <v>711</v>
      </c>
      <c r="L1215" s="231" t="s">
        <v>712</v>
      </c>
      <c r="M1215" s="157" t="s">
        <v>348</v>
      </c>
      <c r="N1215" s="213"/>
      <c r="O1215" s="212"/>
      <c r="P1215" s="159"/>
      <c r="Q1215" s="159"/>
      <c r="R1215" s="237" t="s">
        <v>406</v>
      </c>
      <c r="S1215" s="237"/>
      <c r="T1215" s="214"/>
      <c r="U1215" s="215"/>
      <c r="V1215" s="209"/>
      <c r="W1215" s="163" t="s">
        <v>3006</v>
      </c>
      <c r="X1215" s="209"/>
      <c r="Y1215" s="209"/>
      <c r="Z1215" s="209"/>
      <c r="AB1215" s="217"/>
      <c r="AC1215" s="163" t="s">
        <v>354</v>
      </c>
      <c r="AD1215" s="209"/>
      <c r="AE1215" s="209"/>
      <c r="AF1215" s="209"/>
      <c r="AG1215" s="218"/>
      <c r="AH1215" s="164" t="n">
        <v>134</v>
      </c>
      <c r="AI1215" s="164" t="n">
        <v>375</v>
      </c>
      <c r="AJ1215" s="219" t="n">
        <f aca="false">SeqEnd-SeqBeg+1</f>
        <v>242</v>
      </c>
      <c r="AK1215" s="220" t="n">
        <f aca="false">AND( SeqBeg&lt;=Beg  , End &lt;=SeqEnd )</f>
        <v>0</v>
      </c>
      <c r="AL1215" s="237"/>
      <c r="AM1215" s="237"/>
      <c r="AN1215" s="213"/>
      <c r="AO1215" s="164" t="s">
        <v>408</v>
      </c>
      <c r="AP1215" s="164" t="s">
        <v>408</v>
      </c>
      <c r="AQ1215" s="164"/>
      <c r="AR1215" s="164"/>
      <c r="AS1215" s="164"/>
      <c r="AT1215" s="164"/>
      <c r="AU1215" s="164"/>
      <c r="AV1215" s="237"/>
      <c r="AW1215" s="222" t="str">
        <f aca="false">HYPERLINK(CONCATENATE("http://www.ncbi.nlm.nih.gov/nuccore/",BM1215),BM1215)</f>
        <v>FR728250</v>
      </c>
      <c r="AX1215" s="219" t="str">
        <f aca="false">CONCATENATE(D1215,IF(I1215="","",CONCATENATE(".",I1215)),IF(K1215="","",CONCATENATE(".",K1215)),IF(M1215="","",CONCATENATE(".",M1215)),IF(R1215="","",CONCATENATE(".",R1215)),IF(U1215="","","(*)"))</f>
        <v>3ef.DEU.BB.hum.UReg</v>
      </c>
      <c r="AY1215" s="238" t="str">
        <f aca="false">CONCATENATE(BM1215,".",BN1215)</f>
        <v>FR728250.V1021644</v>
      </c>
      <c r="AZ1215" s="239" t="str">
        <f aca="false">IF(AV1215="",IF(ISNUMBER(FIND(".",A1215)),LEFT(A1215,FIND(".",A1215)-1),A1215),AV1215)</f>
        <v>FR728250</v>
      </c>
      <c r="BA1215" s="239" t="str">
        <f aca="false">IF(ISNUMBER(FIND("-",AZ1215)),LEFT(AZ1215,FIND("-",AZ1215)-1),AZ1215)</f>
        <v>FR728250</v>
      </c>
      <c r="BB1215" s="170" t="str">
        <f aca="false"> MEGAname &amp; "="</f>
        <v>FR728250=</v>
      </c>
      <c r="BC1215" s="170" t="str">
        <f aca="false">Clear &amp; IF(span ,"Span","out")</f>
        <v>FR728250=out</v>
      </c>
      <c r="BD1215" s="170" t="str">
        <f aca="false">Clear &amp; IF(span, IF(B1215=".","Selected",B1215),"out")</f>
        <v>FR728250=out</v>
      </c>
      <c r="BE1215" s="170" t="str">
        <f aca="false">Clear &amp; Strain</f>
        <v>FR728250=V1021644</v>
      </c>
      <c r="BF1215" s="238" t="str">
        <f aca="false">CONCATENATE(A1215,"=",F1215,". ",AX1215,IF(AB1215="","",CONCATENATE(".",AB1215)))</f>
        <v>FR728250=V1021644. 3ef.DEU.BB.hum.UReg</v>
      </c>
      <c r="BG1215" s="238" t="str">
        <f aca="false">CONCATENATE(A1215,"=",F1215,". ",AX1215)</f>
        <v>FR728250=V1021644. 3ef.DEU.BB.hum.UReg</v>
      </c>
      <c r="BH1215" s="238" t="str">
        <f aca="false">CONCATENATE(A1215,"=",AX1215)</f>
        <v>FR728250=3ef.DEU.BB.hum.UReg</v>
      </c>
      <c r="BI1215" s="238" t="str">
        <f aca="false">CONCATENATE(A1215,"=",ComForSubtype,D1215)</f>
        <v>FR728250=3ef</v>
      </c>
      <c r="BJ1215" s="238" t="str">
        <f aca="false">CONCATENATE(A1215,"=",E1215)</f>
        <v>FR728250=3feg</v>
      </c>
      <c r="BK1215" s="238" t="str">
        <f aca="false">CONCATENATE(A1215,"=",C1215)</f>
        <v>FR728250=3</v>
      </c>
      <c r="BL1215" s="238" t="str">
        <f aca="false">CONCATENATE(D1215,"=")</f>
        <v>3ef=</v>
      </c>
      <c r="BM1215" s="223" t="str">
        <f aca="false">IF(BA1215="XX","",BA1215)</f>
        <v>FR728250</v>
      </c>
      <c r="BN1215" s="224" t="str">
        <f aca="false">CONCATENATE(IF(F1215="","",F1215),IF(G1215="","",CONCATENATE(" / ",G1215)))</f>
        <v>V1021644</v>
      </c>
      <c r="BO1215" s="225" t="str">
        <f aca="false">AX1215</f>
        <v>3ef.DEU.BB.hum.UReg</v>
      </c>
      <c r="BP1215" s="226" t="str">
        <f aca="false">IF(V1215="","",V1215)</f>
        <v/>
      </c>
      <c r="BQ1215" s="226" t="str">
        <f aca="false">IF(W1215="","",CONCATENATE(W1215,IF(LEFT(AO1215,1)="s","+","")))</f>
        <v>3ef+</v>
      </c>
      <c r="BR1215" s="226" t="str">
        <f aca="false">IF(X1215="","",CONCATENATE(X1215,IF(LEFT(AQ1215,1)="s","+","")))</f>
        <v/>
      </c>
      <c r="BS1215" s="226" t="str">
        <f aca="false">IF(Y1215="","",CONCATENATE(Y1215,IF(LEFT(AR1215,1)="s","+","")))</f>
        <v/>
      </c>
      <c r="BT1215" s="226" t="str">
        <f aca="false">IF(Z1215="","",CONCATENATE(Z1215,IF(LEFT(AS1215,1)="s","+","")))</f>
        <v/>
      </c>
      <c r="BU1215" s="227" t="str">
        <f aca="false">IF(AA1215="","",CONCATENATE(AA1215,IF(LEFT(AT1215,1)="s","+","")))</f>
        <v/>
      </c>
      <c r="BV1215" s="240"/>
      <c r="BW1215" s="240" t="s">
        <v>3044</v>
      </c>
      <c r="BX1215" s="238" t="str">
        <f aca="false">IF(BW1215&lt;&gt;"",IF(ISNUMBER(FIND("=",BW1215)),LEFT(BW1215,FIND("=",BW1215)-1),BW1215),BW1215)</f>
        <v>FR728250</v>
      </c>
      <c r="BY1215" s="238" t="str">
        <f aca="false">IF(BW1215&lt;&gt;"",IF(ISNUMBER(FIND("=",BW1215)),RIGHT(BW1215,LEN(BW1215)-FIND("=",BW1215)),""),"")</f>
        <v>3ef</v>
      </c>
      <c r="BZ1215" s="238" t="str">
        <f aca="false">IF(BX1215&lt;&gt;"",IF(ISNUMBER(FIND(".",BX1215)),LEFT(BX1215,FIND(".",BX1215)-1),BX1215),BX1215)</f>
        <v>FR728250</v>
      </c>
      <c r="CA1215" s="238" t="str">
        <f aca="false">IF(BX1215&lt;&gt;"",IF(ISNUMBER(FIND(".",BX1215)),RIGHT(BX1215,LEN(BX1215)-FIND(".",BX1215)),""),"")</f>
        <v/>
      </c>
      <c r="CB1215" s="240"/>
      <c r="CC1215" s="238" t="str">
        <f aca="false">A1215</f>
        <v>FR728250</v>
      </c>
      <c r="CD1215" s="241" t="s">
        <v>339</v>
      </c>
      <c r="CE1215" s="241" t="s">
        <v>340</v>
      </c>
      <c r="CF1215" s="241" t="s">
        <v>341</v>
      </c>
      <c r="CG1215" s="241"/>
      <c r="CH1215" s="363"/>
      <c r="CI1215" s="363"/>
      <c r="CJ1215" s="363"/>
      <c r="CK1215" s="363"/>
      <c r="CL1215" s="241"/>
      <c r="CM1215" s="238" t="str">
        <f aca="false">F1215</f>
        <v>V1021644</v>
      </c>
      <c r="CN1215" s="238" t="str">
        <f aca="false">IF(G1215="","",G1215)</f>
        <v/>
      </c>
      <c r="CO1215" s="238" t="str">
        <f aca="false">CONCATENATE(H1215,":",L1215)</f>
        <v>Germany:Brandenburg</v>
      </c>
      <c r="CP1215" s="238" t="str">
        <f aca="false">CONCATENATE(IF(Q1215="","",CONCATENATE(Q1215,"-")),IF(P1215="","",CONCATENATE(P1215,"-")),IF(O1215="","",O1215))</f>
        <v/>
      </c>
      <c r="CQ1215" s="238" t="str">
        <f aca="false">IF(N1215="","",N1215)</f>
        <v/>
      </c>
      <c r="CR1215" s="238" t="n">
        <f aca="false">C1215</f>
        <v>3</v>
      </c>
      <c r="CS1215" s="242" t="str">
        <f aca="false">D1215</f>
        <v>3ef</v>
      </c>
      <c r="CT1215" s="170" t="str">
        <f aca="false">CONCATENATE(CD1215," strain ",CM1215," ",CL1215,", partial cds")</f>
        <v>Hepatitis E virus strain V1021644 , partial cds</v>
      </c>
    </row>
    <row r="1216" customFormat="false" ht="11.9" hidden="false" customHeight="true" outlineLevel="0" collapsed="false">
      <c r="A1216" s="154" t="s">
        <v>3045</v>
      </c>
      <c r="B1216" s="147" t="n">
        <v>3</v>
      </c>
      <c r="C1216" s="243" t="n">
        <v>3</v>
      </c>
      <c r="D1216" s="149" t="s">
        <v>3006</v>
      </c>
      <c r="E1216" s="150" t="s">
        <v>2725</v>
      </c>
      <c r="F1216" s="154" t="s">
        <v>3046</v>
      </c>
      <c r="G1216" s="212"/>
      <c r="H1216" s="146" t="s">
        <v>537</v>
      </c>
      <c r="I1216" s="153" t="s">
        <v>538</v>
      </c>
      <c r="J1216" s="146" t="s">
        <v>395</v>
      </c>
      <c r="K1216" s="212"/>
      <c r="L1216" s="212"/>
      <c r="M1216" s="157" t="s">
        <v>367</v>
      </c>
      <c r="N1216" s="216"/>
      <c r="O1216" s="160"/>
      <c r="P1216" s="212"/>
      <c r="Q1216" s="212"/>
      <c r="R1216" s="212"/>
      <c r="S1216" s="212"/>
      <c r="T1216" s="214"/>
      <c r="U1216" s="215"/>
      <c r="V1216" s="209"/>
      <c r="W1216" s="217"/>
      <c r="AA1216" s="250" t="s">
        <v>3006</v>
      </c>
      <c r="AB1216" s="217"/>
      <c r="AC1216" s="217"/>
      <c r="AG1216" s="166" t="s">
        <v>2263</v>
      </c>
      <c r="AH1216" s="164" t="n">
        <v>6543</v>
      </c>
      <c r="AI1216" s="164" t="n">
        <v>6739</v>
      </c>
      <c r="AJ1216" s="219" t="n">
        <f aca="false">SeqEnd-SeqBeg+1</f>
        <v>197</v>
      </c>
      <c r="AK1216" s="220" t="n">
        <f aca="false">AND( SeqBeg&lt;=Beg  , End &lt;=SeqEnd )</f>
        <v>0</v>
      </c>
      <c r="AL1216" s="212"/>
      <c r="AM1216" s="212"/>
      <c r="AN1216" s="221"/>
      <c r="AT1216" s="147" t="s">
        <v>103</v>
      </c>
      <c r="AU1216" s="146"/>
      <c r="AV1216" s="212"/>
      <c r="AW1216" s="222" t="str">
        <f aca="false">HYPERLINK(CONCATENATE("http://www.ncbi.nlm.nih.gov/nuccore/",BM1216),BM1216)</f>
        <v>EU035816</v>
      </c>
      <c r="AX1216" s="219" t="str">
        <f aca="false">CONCATENATE(D1216,IF(I1216="","",CONCATENATE(".",I1216)),IF(K1216="","",CONCATENATE(".",K1216)),IF(M1216="","",CONCATENATE(".",M1216)),IF(R1216="","",CONCATENATE(".",R1216)),IF(U1216="","","(*)"))</f>
        <v>3ef.NLD.pig</v>
      </c>
      <c r="AY1216" s="170" t="str">
        <f aca="false">CONCATENATE(BM1216,".",BN1216)</f>
        <v>EU035816.WvdP</v>
      </c>
      <c r="AZ1216" s="171" t="str">
        <f aca="false">IF(AV1216="",IF(ISNUMBER(FIND(".",A1216)),LEFT(A1216,FIND(".",A1216)-1),A1216),AV1216)</f>
        <v>EU035816</v>
      </c>
      <c r="BA1216" s="171" t="str">
        <f aca="false">IF(ISNUMBER(FIND("-",AZ1216)),LEFT(AZ1216,FIND("-",AZ1216)-1),AZ1216)</f>
        <v>EU035816</v>
      </c>
      <c r="BB1216" s="170" t="str">
        <f aca="false"> MEGAname &amp; "="</f>
        <v>EU035816=</v>
      </c>
      <c r="BC1216" s="170" t="str">
        <f aca="false">Clear &amp; IF(span ,"Span","out")</f>
        <v>EU035816=out</v>
      </c>
      <c r="BD1216" s="170" t="str">
        <f aca="false">Clear &amp; IF(span, IF(B1216=".","Selected",B1216),"out")</f>
        <v>EU035816=out</v>
      </c>
      <c r="BE1216" s="170" t="str">
        <f aca="false">Clear &amp; Strain</f>
        <v>EU035816=WvdP</v>
      </c>
      <c r="BF1216" s="170" t="str">
        <f aca="false">CONCATENATE(A1216,"=",F1216,". ",AX1216,IF(AB1216="","",CONCATENATE(".",AB1216)))</f>
        <v>EU035816=WvdP. 3ef.NLD.pig</v>
      </c>
      <c r="BG1216" s="170" t="str">
        <f aca="false">CONCATENATE(A1216,"=",F1216,". ",AX1216)</f>
        <v>EU035816=WvdP. 3ef.NLD.pig</v>
      </c>
      <c r="BH1216" s="170" t="str">
        <f aca="false">CONCATENATE(A1216,"=",AX1216)</f>
        <v>EU035816=3ef.NLD.pig</v>
      </c>
      <c r="BI1216" s="170" t="str">
        <f aca="false">CONCATENATE(A1216,"=",ComForSubtype,D1216)</f>
        <v>EU035816=3ef</v>
      </c>
      <c r="BJ1216" s="170" t="str">
        <f aca="false">CONCATENATE(A1216,"=",E1216)</f>
        <v>EU035816=3feg</v>
      </c>
      <c r="BK1216" s="170" t="str">
        <f aca="false">CONCATENATE(A1216,"=",C1216)</f>
        <v>EU035816=3</v>
      </c>
      <c r="BL1216" s="170" t="str">
        <f aca="false">CONCATENATE(D1216,"=")</f>
        <v>3ef=</v>
      </c>
      <c r="BM1216" s="223" t="str">
        <f aca="false">IF(BA1216="XX","",BA1216)</f>
        <v>EU035816</v>
      </c>
      <c r="BN1216" s="224" t="str">
        <f aca="false">CONCATENATE(IF(F1216="","",F1216),IF(G1216="","",CONCATENATE(" / ",G1216)))</f>
        <v>WvdP</v>
      </c>
      <c r="BO1216" s="225" t="str">
        <f aca="false">AX1216</f>
        <v>3ef.NLD.pig</v>
      </c>
      <c r="BP1216" s="226" t="str">
        <f aca="false">IF(V1216="","",V1216)</f>
        <v/>
      </c>
      <c r="BQ1216" s="226" t="str">
        <f aca="false">IF(W1216="","",CONCATENATE(W1216,IF(LEFT(AO1216,1)="s","+","")))</f>
        <v/>
      </c>
      <c r="BR1216" s="226" t="str">
        <f aca="false">IF(X1216="","",CONCATENATE(X1216,IF(LEFT(AQ1216,1)="s","+","")))</f>
        <v/>
      </c>
      <c r="BS1216" s="226" t="str">
        <f aca="false">IF(Y1216="","",CONCATENATE(Y1216,IF(LEFT(AR1216,1)="s","+","")))</f>
        <v/>
      </c>
      <c r="BT1216" s="226" t="str">
        <f aca="false">IF(Z1216="","",CONCATENATE(Z1216,IF(LEFT(AS1216,1)="s","+","")))</f>
        <v/>
      </c>
      <c r="BU1216" s="227" t="str">
        <f aca="false">IF(AA1216="","",CONCATENATE(AA1216,IF(LEFT(AT1216,1)="s","+","")))</f>
        <v>3ef</v>
      </c>
      <c r="BV1216" s="212"/>
      <c r="BW1216" s="177" t="s">
        <v>3047</v>
      </c>
      <c r="BX1216" s="170" t="str">
        <f aca="false">IF(BW1216&lt;&gt;"",IF(ISNUMBER(FIND("=",BW1216)),LEFT(BW1216,FIND("=",BW1216)-1),BW1216),BW1216)</f>
        <v>EU035816</v>
      </c>
      <c r="BY1216" s="170" t="str">
        <f aca="false">IF(BW1216&lt;&gt;"",IF(ISNUMBER(FIND("=",BW1216)),RIGHT(BW1216,LEN(BW1216)-FIND("=",BW1216)),""),"")</f>
        <v>3ef</v>
      </c>
      <c r="BZ1216" s="170" t="str">
        <f aca="false">IF(BX1216&lt;&gt;"",IF(ISNUMBER(FIND(".",BX1216)),LEFT(BX1216,FIND(".",BX1216)-1),BX1216),BX1216)</f>
        <v>EU035816</v>
      </c>
      <c r="CA1216" s="170" t="str">
        <f aca="false">IF(BX1216&lt;&gt;"",IF(ISNUMBER(FIND(".",BX1216)),RIGHT(BX1216,LEN(BX1216)-FIND(".",BX1216)),""),"")</f>
        <v/>
      </c>
      <c r="CB1216" s="212"/>
      <c r="CC1216" s="170" t="str">
        <f aca="false">A1216</f>
        <v>EU035816</v>
      </c>
      <c r="CD1216" s="178" t="s">
        <v>339</v>
      </c>
      <c r="CE1216" s="178" t="s">
        <v>340</v>
      </c>
      <c r="CF1216" s="178" t="s">
        <v>341</v>
      </c>
      <c r="CG1216" s="212"/>
      <c r="CH1216" s="179"/>
      <c r="CI1216" s="179"/>
      <c r="CJ1216" s="179"/>
      <c r="CK1216" s="178"/>
      <c r="CL1216" s="212"/>
      <c r="CM1216" s="170" t="str">
        <f aca="false">F1216</f>
        <v>WvdP</v>
      </c>
      <c r="CN1216" s="170" t="str">
        <f aca="false">IF(G1216="","",G1216)</f>
        <v/>
      </c>
      <c r="CO1216" s="170" t="str">
        <f aca="false">CONCATENATE(H1216,":",L1216)</f>
        <v>Netherlands:</v>
      </c>
      <c r="CP1216" s="170" t="str">
        <f aca="false">CONCATENATE(IF(Q1216="","",CONCATENATE(Q1216,"-")),IF(P1216="","",CONCATENATE(P1216,"-")),IF(O1216="","",O1216))</f>
        <v/>
      </c>
      <c r="CQ1216" s="170" t="str">
        <f aca="false">IF(N1216="","",N1216)</f>
        <v/>
      </c>
      <c r="CR1216" s="170" t="n">
        <f aca="false">C1216</f>
        <v>3</v>
      </c>
      <c r="CS1216" s="229" t="str">
        <f aca="false">D1216</f>
        <v>3ef</v>
      </c>
      <c r="CT1216" s="170" t="str">
        <f aca="false">CONCATENATE(CD1216," strain ",CM1216," ",CL1216,", partial cds")</f>
        <v>Hepatitis E virus strain WvdP , partial cds</v>
      </c>
    </row>
    <row r="1217" customFormat="false" ht="11.9" hidden="false" customHeight="true" outlineLevel="0" collapsed="false">
      <c r="A1217" s="154" t="s">
        <v>3048</v>
      </c>
      <c r="B1217" s="147" t="n">
        <v>3</v>
      </c>
      <c r="C1217" s="243" t="n">
        <v>3</v>
      </c>
      <c r="D1217" s="149" t="s">
        <v>3006</v>
      </c>
      <c r="E1217" s="150" t="s">
        <v>2725</v>
      </c>
      <c r="F1217" s="154" t="s">
        <v>3049</v>
      </c>
      <c r="G1217" s="212"/>
      <c r="H1217" s="146" t="s">
        <v>537</v>
      </c>
      <c r="I1217" s="153" t="s">
        <v>538</v>
      </c>
      <c r="J1217" s="146" t="s">
        <v>395</v>
      </c>
      <c r="K1217" s="212"/>
      <c r="L1217" s="212"/>
      <c r="M1217" s="157" t="s">
        <v>348</v>
      </c>
      <c r="N1217" s="216"/>
      <c r="O1217" s="160"/>
      <c r="P1217" s="212"/>
      <c r="Q1217" s="212"/>
      <c r="R1217" s="212"/>
      <c r="S1217" s="212"/>
      <c r="T1217" s="214"/>
      <c r="U1217" s="215"/>
      <c r="V1217" s="209"/>
      <c r="W1217" s="217"/>
      <c r="Y1217" s="147"/>
      <c r="AA1217" s="250" t="s">
        <v>3006</v>
      </c>
      <c r="AB1217" s="217"/>
      <c r="AC1217" s="217"/>
      <c r="AG1217" s="166" t="s">
        <v>511</v>
      </c>
      <c r="AH1217" s="164" t="n">
        <v>6567</v>
      </c>
      <c r="AI1217" s="164" t="n">
        <v>6714</v>
      </c>
      <c r="AJ1217" s="219" t="n">
        <f aca="false">SeqEnd-SeqBeg+1</f>
        <v>148</v>
      </c>
      <c r="AK1217" s="220" t="n">
        <f aca="false">AND( SeqBeg&lt;=Beg  , End &lt;=SeqEnd )</f>
        <v>0</v>
      </c>
      <c r="AL1217" s="212"/>
      <c r="AM1217" s="212"/>
      <c r="AN1217" s="221"/>
      <c r="AT1217" s="147" t="s">
        <v>103</v>
      </c>
      <c r="AU1217" s="146"/>
      <c r="AV1217" s="212"/>
      <c r="AW1217" s="222" t="str">
        <f aca="false">HYPERLINK(CONCATENATE("http://www.ncbi.nlm.nih.gov/nuccore/",BM1217),BM1217)</f>
        <v>DQ200277</v>
      </c>
      <c r="AX1217" s="219" t="str">
        <f aca="false">CONCATENATE(D1217,IF(I1217="","",CONCATENATE(".",I1217)),IF(K1217="","",CONCATENATE(".",K1217)),IF(M1217="","",CONCATENATE(".",M1217)),IF(R1217="","",CONCATENATE(".",R1217)),IF(U1217="","","(*)"))</f>
        <v>3ef.NLD.hum</v>
      </c>
      <c r="AY1217" s="170" t="str">
        <f aca="false">CONCATENATE(BM1217,".",BN1217)</f>
        <v>DQ200277.HEV/HU/NL/2003-0366</v>
      </c>
      <c r="AZ1217" s="171" t="str">
        <f aca="false">IF(AV1217="",IF(ISNUMBER(FIND(".",A1217)),LEFT(A1217,FIND(".",A1217)-1),A1217),AV1217)</f>
        <v>DQ200277</v>
      </c>
      <c r="BA1217" s="171" t="str">
        <f aca="false">IF(ISNUMBER(FIND("-",AZ1217)),LEFT(AZ1217,FIND("-",AZ1217)-1),AZ1217)</f>
        <v>DQ200277</v>
      </c>
      <c r="BB1217" s="170" t="str">
        <f aca="false"> MEGAname &amp; "="</f>
        <v>DQ200277=</v>
      </c>
      <c r="BC1217" s="170" t="str">
        <f aca="false">Clear &amp; IF(span ,"Span","out")</f>
        <v>DQ200277=out</v>
      </c>
      <c r="BD1217" s="170" t="str">
        <f aca="false">Clear &amp; IF(span, IF(B1217=".","Selected",B1217),"out")</f>
        <v>DQ200277=out</v>
      </c>
      <c r="BE1217" s="170" t="str">
        <f aca="false">Clear &amp; Strain</f>
        <v>DQ200277=HEV/HU/NL/2003-0366</v>
      </c>
      <c r="BF1217" s="170" t="str">
        <f aca="false">CONCATENATE(A1217,"=",F1217,". ",AX1217,IF(AB1217="","",CONCATENATE(".",AB1217)))</f>
        <v>DQ200277=HEV/HU/NL/2003-0366. 3ef.NLD.hum</v>
      </c>
      <c r="BG1217" s="170" t="str">
        <f aca="false">CONCATENATE(A1217,"=",F1217,". ",AX1217)</f>
        <v>DQ200277=HEV/HU/NL/2003-0366. 3ef.NLD.hum</v>
      </c>
      <c r="BH1217" s="170" t="str">
        <f aca="false">CONCATENATE(A1217,"=",AX1217)</f>
        <v>DQ200277=3ef.NLD.hum</v>
      </c>
      <c r="BI1217" s="170" t="str">
        <f aca="false">CONCATENATE(A1217,"=",ComForSubtype,D1217)</f>
        <v>DQ200277=3ef</v>
      </c>
      <c r="BJ1217" s="170" t="str">
        <f aca="false">CONCATENATE(A1217,"=",E1217)</f>
        <v>DQ200277=3feg</v>
      </c>
      <c r="BK1217" s="170" t="str">
        <f aca="false">CONCATENATE(A1217,"=",C1217)</f>
        <v>DQ200277=3</v>
      </c>
      <c r="BL1217" s="170" t="str">
        <f aca="false">CONCATENATE(D1217,"=")</f>
        <v>3ef=</v>
      </c>
      <c r="BM1217" s="223" t="str">
        <f aca="false">IF(BA1217="XX","",BA1217)</f>
        <v>DQ200277</v>
      </c>
      <c r="BN1217" s="224" t="str">
        <f aca="false">CONCATENATE(IF(F1217="","",F1217),IF(G1217="","",CONCATENATE(" / ",G1217)))</f>
        <v>HEV/HU/NL/2003-0366</v>
      </c>
      <c r="BO1217" s="225" t="str">
        <f aca="false">AX1217</f>
        <v>3ef.NLD.hum</v>
      </c>
      <c r="BP1217" s="226" t="str">
        <f aca="false">IF(V1217="","",V1217)</f>
        <v/>
      </c>
      <c r="BQ1217" s="226" t="str">
        <f aca="false">IF(W1217="","",CONCATENATE(W1217,IF(LEFT(AO1217,1)="s","+","")))</f>
        <v/>
      </c>
      <c r="BR1217" s="226" t="str">
        <f aca="false">IF(X1217="","",CONCATENATE(X1217,IF(LEFT(AQ1217,1)="s","+","")))</f>
        <v/>
      </c>
      <c r="BS1217" s="226" t="str">
        <f aca="false">IF(Y1217="","",CONCATENATE(Y1217,IF(LEFT(AR1217,1)="s","+","")))</f>
        <v/>
      </c>
      <c r="BT1217" s="226" t="str">
        <f aca="false">IF(Z1217="","",CONCATENATE(Z1217,IF(LEFT(AS1217,1)="s","+","")))</f>
        <v/>
      </c>
      <c r="BU1217" s="227" t="str">
        <f aca="false">IF(AA1217="","",CONCATENATE(AA1217,IF(LEFT(AT1217,1)="s","+","")))</f>
        <v>3ef</v>
      </c>
      <c r="BV1217" s="212"/>
      <c r="BW1217" s="177" t="s">
        <v>3050</v>
      </c>
      <c r="BX1217" s="170" t="str">
        <f aca="false">IF(BW1217&lt;&gt;"",IF(ISNUMBER(FIND("=",BW1217)),LEFT(BW1217,FIND("=",BW1217)-1),BW1217),BW1217)</f>
        <v>DQ200277</v>
      </c>
      <c r="BY1217" s="170" t="str">
        <f aca="false">IF(BW1217&lt;&gt;"",IF(ISNUMBER(FIND("=",BW1217)),RIGHT(BW1217,LEN(BW1217)-FIND("=",BW1217)),""),"")</f>
        <v>3ef</v>
      </c>
      <c r="BZ1217" s="170" t="str">
        <f aca="false">IF(BX1217&lt;&gt;"",IF(ISNUMBER(FIND(".",BX1217)),LEFT(BX1217,FIND(".",BX1217)-1),BX1217),BX1217)</f>
        <v>DQ200277</v>
      </c>
      <c r="CA1217" s="170" t="str">
        <f aca="false">IF(BX1217&lt;&gt;"",IF(ISNUMBER(FIND(".",BX1217)),RIGHT(BX1217,LEN(BX1217)-FIND(".",BX1217)),""),"")</f>
        <v/>
      </c>
      <c r="CB1217" s="212"/>
      <c r="CC1217" s="170" t="str">
        <f aca="false">A1217</f>
        <v>DQ200277</v>
      </c>
      <c r="CD1217" s="178" t="s">
        <v>339</v>
      </c>
      <c r="CE1217" s="178" t="s">
        <v>340</v>
      </c>
      <c r="CF1217" s="178" t="s">
        <v>341</v>
      </c>
      <c r="CG1217" s="212"/>
      <c r="CH1217" s="179"/>
      <c r="CI1217" s="179"/>
      <c r="CJ1217" s="179"/>
      <c r="CK1217" s="212"/>
      <c r="CL1217" s="212"/>
      <c r="CM1217" s="170" t="str">
        <f aca="false">F1217</f>
        <v>HEV/HU/NL/2003-0366</v>
      </c>
      <c r="CN1217" s="170" t="str">
        <f aca="false">IF(G1217="","",G1217)</f>
        <v/>
      </c>
      <c r="CO1217" s="170" t="str">
        <f aca="false">CONCATENATE(H1217,":",L1217)</f>
        <v>Netherlands:</v>
      </c>
      <c r="CP1217" s="170" t="str">
        <f aca="false">CONCATENATE(IF(Q1217="","",CONCATENATE(Q1217,"-")),IF(P1217="","",CONCATENATE(P1217,"-")),IF(O1217="","",O1217))</f>
        <v/>
      </c>
      <c r="CQ1217" s="170" t="str">
        <f aca="false">IF(N1217="","",N1217)</f>
        <v/>
      </c>
      <c r="CR1217" s="170" t="n">
        <f aca="false">C1217</f>
        <v>3</v>
      </c>
      <c r="CS1217" s="229" t="str">
        <f aca="false">D1217</f>
        <v>3ef</v>
      </c>
      <c r="CT1217" s="170" t="str">
        <f aca="false">CONCATENATE(CD1217," strain ",CM1217," ",CL1217,", partial cds")</f>
        <v>Hepatitis E virus strain HEV/HU/NL/2003-0366 , partial cds</v>
      </c>
    </row>
    <row r="1218" customFormat="false" ht="11.9" hidden="false" customHeight="true" outlineLevel="0" collapsed="false">
      <c r="A1218" s="154" t="s">
        <v>3051</v>
      </c>
      <c r="B1218" s="147" t="n">
        <v>3</v>
      </c>
      <c r="C1218" s="243" t="n">
        <v>3</v>
      </c>
      <c r="D1218" s="149" t="s">
        <v>3006</v>
      </c>
      <c r="E1218" s="150" t="s">
        <v>2725</v>
      </c>
      <c r="F1218" s="154" t="s">
        <v>3052</v>
      </c>
      <c r="G1218" s="212"/>
      <c r="H1218" s="146" t="s">
        <v>537</v>
      </c>
      <c r="I1218" s="153" t="s">
        <v>538</v>
      </c>
      <c r="J1218" s="146" t="s">
        <v>395</v>
      </c>
      <c r="K1218" s="212"/>
      <c r="L1218" s="212"/>
      <c r="M1218" s="157" t="s">
        <v>348</v>
      </c>
      <c r="N1218" s="216"/>
      <c r="O1218" s="160"/>
      <c r="P1218" s="212"/>
      <c r="Q1218" s="212"/>
      <c r="R1218" s="212"/>
      <c r="S1218" s="212"/>
      <c r="T1218" s="214"/>
      <c r="U1218" s="215"/>
      <c r="V1218" s="209"/>
      <c r="W1218" s="217"/>
      <c r="AA1218" s="250" t="s">
        <v>3006</v>
      </c>
      <c r="AB1218" s="217"/>
      <c r="AC1218" s="217"/>
      <c r="AG1218" s="166" t="s">
        <v>511</v>
      </c>
      <c r="AH1218" s="164" t="n">
        <v>6567</v>
      </c>
      <c r="AI1218" s="164" t="n">
        <v>6714</v>
      </c>
      <c r="AJ1218" s="219" t="n">
        <f aca="false">SeqEnd-SeqBeg+1</f>
        <v>148</v>
      </c>
      <c r="AK1218" s="220" t="n">
        <f aca="false">AND( SeqBeg&lt;=Beg  , End &lt;=SeqEnd )</f>
        <v>0</v>
      </c>
      <c r="AL1218" s="212"/>
      <c r="AM1218" s="212"/>
      <c r="AN1218" s="221"/>
      <c r="AT1218" s="147" t="s">
        <v>103</v>
      </c>
      <c r="AU1218" s="146"/>
      <c r="AV1218" s="212"/>
      <c r="AW1218" s="222" t="str">
        <f aca="false">HYPERLINK(CONCATENATE("http://www.ncbi.nlm.nih.gov/nuccore/",BM1218),BM1218)</f>
        <v>DQ200278</v>
      </c>
      <c r="AX1218" s="219" t="str">
        <f aca="false">CONCATENATE(D1218,IF(I1218="","",CONCATENATE(".",I1218)),IF(K1218="","",CONCATENATE(".",K1218)),IF(M1218="","",CONCATENATE(".",M1218)),IF(R1218="","",CONCATENATE(".",R1218)),IF(U1218="","","(*)"))</f>
        <v>3ef.NLD.hum</v>
      </c>
      <c r="AY1218" s="170" t="str">
        <f aca="false">CONCATENATE(BM1218,".",BN1218)</f>
        <v>DQ200278.HEV/HU/NL/2003-471413</v>
      </c>
      <c r="AZ1218" s="171" t="str">
        <f aca="false">IF(AV1218="",IF(ISNUMBER(FIND(".",A1218)),LEFT(A1218,FIND(".",A1218)-1),A1218),AV1218)</f>
        <v>DQ200278</v>
      </c>
      <c r="BA1218" s="171" t="str">
        <f aca="false">IF(ISNUMBER(FIND("-",AZ1218)),LEFT(AZ1218,FIND("-",AZ1218)-1),AZ1218)</f>
        <v>DQ200278</v>
      </c>
      <c r="BB1218" s="170" t="str">
        <f aca="false"> MEGAname &amp; "="</f>
        <v>DQ200278=</v>
      </c>
      <c r="BC1218" s="170" t="str">
        <f aca="false">Clear &amp; IF(span ,"Span","out")</f>
        <v>DQ200278=out</v>
      </c>
      <c r="BD1218" s="170" t="str">
        <f aca="false">Clear &amp; IF(span, IF(B1218=".","Selected",B1218),"out")</f>
        <v>DQ200278=out</v>
      </c>
      <c r="BE1218" s="170" t="str">
        <f aca="false">Clear &amp; Strain</f>
        <v>DQ200278=HEV/HU/NL/2003-471413</v>
      </c>
      <c r="BF1218" s="170" t="str">
        <f aca="false">CONCATENATE(A1218,"=",F1218,". ",AX1218,IF(AB1218="","",CONCATENATE(".",AB1218)))</f>
        <v>DQ200278=HEV/HU/NL/2003-471413. 3ef.NLD.hum</v>
      </c>
      <c r="BG1218" s="170" t="str">
        <f aca="false">CONCATENATE(A1218,"=",F1218,". ",AX1218)</f>
        <v>DQ200278=HEV/HU/NL/2003-471413. 3ef.NLD.hum</v>
      </c>
      <c r="BH1218" s="170" t="str">
        <f aca="false">CONCATENATE(A1218,"=",AX1218)</f>
        <v>DQ200278=3ef.NLD.hum</v>
      </c>
      <c r="BI1218" s="170" t="str">
        <f aca="false">CONCATENATE(A1218,"=",ComForSubtype,D1218)</f>
        <v>DQ200278=3ef</v>
      </c>
      <c r="BJ1218" s="170" t="str">
        <f aca="false">CONCATENATE(A1218,"=",E1218)</f>
        <v>DQ200278=3feg</v>
      </c>
      <c r="BK1218" s="170" t="str">
        <f aca="false">CONCATENATE(A1218,"=",C1218)</f>
        <v>DQ200278=3</v>
      </c>
      <c r="BL1218" s="170" t="str">
        <f aca="false">CONCATENATE(D1218,"=")</f>
        <v>3ef=</v>
      </c>
      <c r="BM1218" s="223" t="str">
        <f aca="false">IF(BA1218="XX","",BA1218)</f>
        <v>DQ200278</v>
      </c>
      <c r="BN1218" s="224" t="str">
        <f aca="false">CONCATENATE(IF(F1218="","",F1218),IF(G1218="","",CONCATENATE(" / ",G1218)))</f>
        <v>HEV/HU/NL/2003-471413</v>
      </c>
      <c r="BO1218" s="225" t="str">
        <f aca="false">AX1218</f>
        <v>3ef.NLD.hum</v>
      </c>
      <c r="BP1218" s="226" t="str">
        <f aca="false">IF(V1218="","",V1218)</f>
        <v/>
      </c>
      <c r="BQ1218" s="226" t="str">
        <f aca="false">IF(W1218="","",CONCATENATE(W1218,IF(LEFT(AO1218,1)="s","+","")))</f>
        <v/>
      </c>
      <c r="BR1218" s="226" t="str">
        <f aca="false">IF(X1218="","",CONCATENATE(X1218,IF(LEFT(AQ1218,1)="s","+","")))</f>
        <v/>
      </c>
      <c r="BS1218" s="226" t="str">
        <f aca="false">IF(Y1218="","",CONCATENATE(Y1218,IF(LEFT(AR1218,1)="s","+","")))</f>
        <v/>
      </c>
      <c r="BT1218" s="226" t="str">
        <f aca="false">IF(Z1218="","",CONCATENATE(Z1218,IF(LEFT(AS1218,1)="s","+","")))</f>
        <v/>
      </c>
      <c r="BU1218" s="227" t="str">
        <f aca="false">IF(AA1218="","",CONCATENATE(AA1218,IF(LEFT(AT1218,1)="s","+","")))</f>
        <v>3ef</v>
      </c>
      <c r="BV1218" s="212"/>
      <c r="BW1218" s="177" t="s">
        <v>3053</v>
      </c>
      <c r="BX1218" s="170" t="str">
        <f aca="false">IF(BW1218&lt;&gt;"",IF(ISNUMBER(FIND("=",BW1218)),LEFT(BW1218,FIND("=",BW1218)-1),BW1218),BW1218)</f>
        <v>DQ200278</v>
      </c>
      <c r="BY1218" s="170" t="str">
        <f aca="false">IF(BW1218&lt;&gt;"",IF(ISNUMBER(FIND("=",BW1218)),RIGHT(BW1218,LEN(BW1218)-FIND("=",BW1218)),""),"")</f>
        <v>3ef</v>
      </c>
      <c r="BZ1218" s="170" t="str">
        <f aca="false">IF(BX1218&lt;&gt;"",IF(ISNUMBER(FIND(".",BX1218)),LEFT(BX1218,FIND(".",BX1218)-1),BX1218),BX1218)</f>
        <v>DQ200278</v>
      </c>
      <c r="CA1218" s="170" t="str">
        <f aca="false">IF(BX1218&lt;&gt;"",IF(ISNUMBER(FIND(".",BX1218)),RIGHT(BX1218,LEN(BX1218)-FIND(".",BX1218)),""),"")</f>
        <v/>
      </c>
      <c r="CB1218" s="212"/>
      <c r="CC1218" s="170" t="str">
        <f aca="false">A1218</f>
        <v>DQ200278</v>
      </c>
      <c r="CD1218" s="178" t="s">
        <v>339</v>
      </c>
      <c r="CE1218" s="178" t="s">
        <v>340</v>
      </c>
      <c r="CF1218" s="178" t="s">
        <v>341</v>
      </c>
      <c r="CG1218" s="212"/>
      <c r="CH1218" s="179"/>
      <c r="CI1218" s="179"/>
      <c r="CJ1218" s="179"/>
      <c r="CK1218" s="212"/>
      <c r="CL1218" s="212"/>
      <c r="CM1218" s="170" t="str">
        <f aca="false">F1218</f>
        <v>HEV/HU/NL/2003-471413</v>
      </c>
      <c r="CN1218" s="170" t="str">
        <f aca="false">IF(G1218="","",G1218)</f>
        <v/>
      </c>
      <c r="CO1218" s="170" t="str">
        <f aca="false">CONCATENATE(H1218,":",L1218)</f>
        <v>Netherlands:</v>
      </c>
      <c r="CP1218" s="170" t="str">
        <f aca="false">CONCATENATE(IF(Q1218="","",CONCATENATE(Q1218,"-")),IF(P1218="","",CONCATENATE(P1218,"-")),IF(O1218="","",O1218))</f>
        <v/>
      </c>
      <c r="CQ1218" s="170" t="str">
        <f aca="false">IF(N1218="","",N1218)</f>
        <v/>
      </c>
      <c r="CR1218" s="170" t="n">
        <f aca="false">C1218</f>
        <v>3</v>
      </c>
      <c r="CS1218" s="229" t="str">
        <f aca="false">D1218</f>
        <v>3ef</v>
      </c>
      <c r="CT1218" s="170" t="str">
        <f aca="false">CONCATENATE(CD1218," strain ",CM1218," ",CL1218,", partial cds")</f>
        <v>Hepatitis E virus strain HEV/HU/NL/2003-471413 , partial cds</v>
      </c>
    </row>
    <row r="1219" customFormat="false" ht="11.9" hidden="false" customHeight="true" outlineLevel="0" collapsed="false">
      <c r="A1219" s="154" t="s">
        <v>3054</v>
      </c>
      <c r="B1219" s="147" t="n">
        <v>3</v>
      </c>
      <c r="C1219" s="243" t="n">
        <v>3</v>
      </c>
      <c r="D1219" s="149" t="s">
        <v>3006</v>
      </c>
      <c r="E1219" s="150" t="s">
        <v>2725</v>
      </c>
      <c r="F1219" s="154" t="s">
        <v>3055</v>
      </c>
      <c r="G1219" s="212"/>
      <c r="H1219" s="146" t="s">
        <v>537</v>
      </c>
      <c r="I1219" s="153" t="s">
        <v>538</v>
      </c>
      <c r="J1219" s="146" t="s">
        <v>395</v>
      </c>
      <c r="K1219" s="212"/>
      <c r="L1219" s="212"/>
      <c r="M1219" s="157" t="s">
        <v>348</v>
      </c>
      <c r="N1219" s="216"/>
      <c r="O1219" s="160"/>
      <c r="P1219" s="212"/>
      <c r="Q1219" s="212"/>
      <c r="R1219" s="212"/>
      <c r="S1219" s="212"/>
      <c r="T1219" s="214"/>
      <c r="U1219" s="215"/>
      <c r="V1219" s="209"/>
      <c r="Y1219" s="147"/>
      <c r="AA1219" s="250" t="s">
        <v>3006</v>
      </c>
      <c r="AB1219" s="217"/>
      <c r="AC1219" s="217"/>
      <c r="AG1219" s="166" t="s">
        <v>511</v>
      </c>
      <c r="AH1219" s="164" t="n">
        <v>6567</v>
      </c>
      <c r="AI1219" s="164" t="n">
        <v>6714</v>
      </c>
      <c r="AJ1219" s="219" t="n">
        <f aca="false">SeqEnd-SeqBeg+1</f>
        <v>148</v>
      </c>
      <c r="AK1219" s="220" t="n">
        <f aca="false">AND( SeqBeg&lt;=Beg  , End &lt;=SeqEnd )</f>
        <v>0</v>
      </c>
      <c r="AL1219" s="212"/>
      <c r="AM1219" s="212"/>
      <c r="AN1219" s="221"/>
      <c r="AT1219" s="147" t="s">
        <v>103</v>
      </c>
      <c r="AU1219" s="146"/>
      <c r="AV1219" s="212"/>
      <c r="AW1219" s="222" t="str">
        <f aca="false">HYPERLINK(CONCATENATE("http://www.ncbi.nlm.nih.gov/nuccore/",BM1219),BM1219)</f>
        <v>DQ200292</v>
      </c>
      <c r="AX1219" s="219" t="str">
        <f aca="false">CONCATENATE(D1219,IF(I1219="","",CONCATENATE(".",I1219)),IF(K1219="","",CONCATENATE(".",K1219)),IF(M1219="","",CONCATENATE(".",M1219)),IF(R1219="","",CONCATENATE(".",R1219)),IF(U1219="","","(*)"))</f>
        <v>3ef.NLD.hum</v>
      </c>
      <c r="AY1219" s="170" t="str">
        <f aca="false">CONCATENATE(BM1219,".",BN1219)</f>
        <v>DQ200292.HEV/HU/NL/2005-0825</v>
      </c>
      <c r="AZ1219" s="171" t="str">
        <f aca="false">IF(AV1219="",IF(ISNUMBER(FIND(".",A1219)),LEFT(A1219,FIND(".",A1219)-1),A1219),AV1219)</f>
        <v>DQ200292</v>
      </c>
      <c r="BA1219" s="171" t="str">
        <f aca="false">IF(ISNUMBER(FIND("-",AZ1219)),LEFT(AZ1219,FIND("-",AZ1219)-1),AZ1219)</f>
        <v>DQ200292</v>
      </c>
      <c r="BB1219" s="170" t="str">
        <f aca="false"> MEGAname &amp; "="</f>
        <v>DQ200292=</v>
      </c>
      <c r="BC1219" s="170" t="str">
        <f aca="false">Clear &amp; IF(span ,"Span","out")</f>
        <v>DQ200292=out</v>
      </c>
      <c r="BD1219" s="170" t="str">
        <f aca="false">Clear &amp; IF(span, IF(B1219=".","Selected",B1219),"out")</f>
        <v>DQ200292=out</v>
      </c>
      <c r="BE1219" s="170" t="str">
        <f aca="false">Clear &amp; Strain</f>
        <v>DQ200292=HEV/HU/NL/2005-0825</v>
      </c>
      <c r="BF1219" s="170" t="str">
        <f aca="false">CONCATENATE(A1219,"=",F1219,". ",AX1219,IF(AB1219="","",CONCATENATE(".",AB1219)))</f>
        <v>DQ200292=HEV/HU/NL/2005-0825. 3ef.NLD.hum</v>
      </c>
      <c r="BG1219" s="170" t="str">
        <f aca="false">CONCATENATE(A1219,"=",F1219,". ",AX1219)</f>
        <v>DQ200292=HEV/HU/NL/2005-0825. 3ef.NLD.hum</v>
      </c>
      <c r="BH1219" s="170" t="str">
        <f aca="false">CONCATENATE(A1219,"=",AX1219)</f>
        <v>DQ200292=3ef.NLD.hum</v>
      </c>
      <c r="BI1219" s="170" t="str">
        <f aca="false">CONCATENATE(A1219,"=",ComForSubtype,D1219)</f>
        <v>DQ200292=3ef</v>
      </c>
      <c r="BJ1219" s="170" t="str">
        <f aca="false">CONCATENATE(A1219,"=",E1219)</f>
        <v>DQ200292=3feg</v>
      </c>
      <c r="BK1219" s="170" t="str">
        <f aca="false">CONCATENATE(A1219,"=",C1219)</f>
        <v>DQ200292=3</v>
      </c>
      <c r="BL1219" s="170" t="str">
        <f aca="false">CONCATENATE(D1219,"=")</f>
        <v>3ef=</v>
      </c>
      <c r="BM1219" s="223" t="str">
        <f aca="false">IF(BA1219="XX","",BA1219)</f>
        <v>DQ200292</v>
      </c>
      <c r="BN1219" s="224" t="str">
        <f aca="false">CONCATENATE(IF(F1219="","",F1219),IF(G1219="","",CONCATENATE(" / ",G1219)))</f>
        <v>HEV/HU/NL/2005-0825</v>
      </c>
      <c r="BO1219" s="225" t="str">
        <f aca="false">AX1219</f>
        <v>3ef.NLD.hum</v>
      </c>
      <c r="BP1219" s="226" t="str">
        <f aca="false">IF(V1219="","",V1219)</f>
        <v/>
      </c>
      <c r="BQ1219" s="226" t="str">
        <f aca="false">IF(W1219="","",CONCATENATE(W1219,IF(LEFT(AO1219,1)="s","+","")))</f>
        <v/>
      </c>
      <c r="BR1219" s="226" t="str">
        <f aca="false">IF(X1219="","",CONCATENATE(X1219,IF(LEFT(AQ1219,1)="s","+","")))</f>
        <v/>
      </c>
      <c r="BS1219" s="226" t="str">
        <f aca="false">IF(Y1219="","",CONCATENATE(Y1219,IF(LEFT(AR1219,1)="s","+","")))</f>
        <v/>
      </c>
      <c r="BT1219" s="226" t="str">
        <f aca="false">IF(Z1219="","",CONCATENATE(Z1219,IF(LEFT(AS1219,1)="s","+","")))</f>
        <v/>
      </c>
      <c r="BU1219" s="227" t="str">
        <f aca="false">IF(AA1219="","",CONCATENATE(AA1219,IF(LEFT(AT1219,1)="s","+","")))</f>
        <v>3ef</v>
      </c>
      <c r="BV1219" s="212"/>
      <c r="BW1219" s="177" t="s">
        <v>3056</v>
      </c>
      <c r="BX1219" s="170" t="str">
        <f aca="false">IF(BW1219&lt;&gt;"",IF(ISNUMBER(FIND("=",BW1219)),LEFT(BW1219,FIND("=",BW1219)-1),BW1219),BW1219)</f>
        <v>DQ200292</v>
      </c>
      <c r="BY1219" s="170" t="str">
        <f aca="false">IF(BW1219&lt;&gt;"",IF(ISNUMBER(FIND("=",BW1219)),RIGHT(BW1219,LEN(BW1219)-FIND("=",BW1219)),""),"")</f>
        <v>3ef</v>
      </c>
      <c r="BZ1219" s="170" t="str">
        <f aca="false">IF(BX1219&lt;&gt;"",IF(ISNUMBER(FIND(".",BX1219)),LEFT(BX1219,FIND(".",BX1219)-1),BX1219),BX1219)</f>
        <v>DQ200292</v>
      </c>
      <c r="CA1219" s="170" t="str">
        <f aca="false">IF(BX1219&lt;&gt;"",IF(ISNUMBER(FIND(".",BX1219)),RIGHT(BX1219,LEN(BX1219)-FIND(".",BX1219)),""),"")</f>
        <v/>
      </c>
      <c r="CB1219" s="212"/>
      <c r="CC1219" s="170" t="str">
        <f aca="false">A1219</f>
        <v>DQ200292</v>
      </c>
      <c r="CD1219" s="178" t="s">
        <v>339</v>
      </c>
      <c r="CE1219" s="178" t="s">
        <v>340</v>
      </c>
      <c r="CF1219" s="178" t="s">
        <v>341</v>
      </c>
      <c r="CG1219" s="212"/>
      <c r="CH1219" s="179"/>
      <c r="CI1219" s="179"/>
      <c r="CJ1219" s="179"/>
      <c r="CK1219" s="212"/>
      <c r="CL1219" s="212"/>
      <c r="CM1219" s="170" t="str">
        <f aca="false">F1219</f>
        <v>HEV/HU/NL/2005-0825</v>
      </c>
      <c r="CN1219" s="170" t="str">
        <f aca="false">IF(G1219="","",G1219)</f>
        <v/>
      </c>
      <c r="CO1219" s="170" t="str">
        <f aca="false">CONCATENATE(H1219,":",L1219)</f>
        <v>Netherlands:</v>
      </c>
      <c r="CP1219" s="170" t="str">
        <f aca="false">CONCATENATE(IF(Q1219="","",CONCATENATE(Q1219,"-")),IF(P1219="","",CONCATENATE(P1219,"-")),IF(O1219="","",O1219))</f>
        <v/>
      </c>
      <c r="CQ1219" s="170" t="str">
        <f aca="false">IF(N1219="","",N1219)</f>
        <v/>
      </c>
      <c r="CR1219" s="170" t="n">
        <f aca="false">C1219</f>
        <v>3</v>
      </c>
      <c r="CS1219" s="229" t="str">
        <f aca="false">D1219</f>
        <v>3ef</v>
      </c>
      <c r="CT1219" s="170" t="str">
        <f aca="false">CONCATENATE(CD1219," strain ",CM1219," ",CL1219,", partial cds")</f>
        <v>Hepatitis E virus strain HEV/HU/NL/2005-0825 , partial cds</v>
      </c>
    </row>
    <row r="1220" customFormat="false" ht="11.9" hidden="false" customHeight="true" outlineLevel="0" collapsed="false">
      <c r="A1220" s="154" t="s">
        <v>3057</v>
      </c>
      <c r="B1220" s="147" t="n">
        <v>3</v>
      </c>
      <c r="C1220" s="243" t="n">
        <v>3</v>
      </c>
      <c r="D1220" s="149" t="s">
        <v>3006</v>
      </c>
      <c r="E1220" s="150" t="s">
        <v>2725</v>
      </c>
      <c r="F1220" s="154" t="s">
        <v>3058</v>
      </c>
      <c r="G1220" s="212"/>
      <c r="H1220" s="146" t="s">
        <v>537</v>
      </c>
      <c r="I1220" s="153" t="s">
        <v>538</v>
      </c>
      <c r="J1220" s="146" t="s">
        <v>395</v>
      </c>
      <c r="K1220" s="212"/>
      <c r="L1220" s="212"/>
      <c r="M1220" s="157" t="s">
        <v>348</v>
      </c>
      <c r="N1220" s="216"/>
      <c r="O1220" s="160"/>
      <c r="P1220" s="212"/>
      <c r="Q1220" s="212"/>
      <c r="R1220" s="212"/>
      <c r="S1220" s="212"/>
      <c r="T1220" s="214"/>
      <c r="U1220" s="215"/>
      <c r="V1220" s="209"/>
      <c r="W1220" s="217"/>
      <c r="Y1220" s="147"/>
      <c r="AA1220" s="250" t="s">
        <v>3006</v>
      </c>
      <c r="AB1220" s="217"/>
      <c r="AC1220" s="217"/>
      <c r="AG1220" s="166" t="s">
        <v>511</v>
      </c>
      <c r="AH1220" s="164" t="n">
        <v>6567</v>
      </c>
      <c r="AI1220" s="164" t="n">
        <v>6714</v>
      </c>
      <c r="AJ1220" s="219" t="n">
        <f aca="false">SeqEnd-SeqBeg+1</f>
        <v>148</v>
      </c>
      <c r="AK1220" s="220" t="n">
        <f aca="false">AND( SeqBeg&lt;=Beg  , End &lt;=SeqEnd )</f>
        <v>0</v>
      </c>
      <c r="AL1220" s="212"/>
      <c r="AM1220" s="212"/>
      <c r="AN1220" s="221"/>
      <c r="AT1220" s="147" t="s">
        <v>103</v>
      </c>
      <c r="AU1220" s="146"/>
      <c r="AV1220" s="212"/>
      <c r="AW1220" s="222" t="str">
        <f aca="false">HYPERLINK(CONCATENATE("http://www.ncbi.nlm.nih.gov/nuccore/",BM1220),BM1220)</f>
        <v>DQ200273</v>
      </c>
      <c r="AX1220" s="219" t="str">
        <f aca="false">CONCATENATE(D1220,IF(I1220="","",CONCATENATE(".",I1220)),IF(K1220="","",CONCATENATE(".",K1220)),IF(M1220="","",CONCATENATE(".",M1220)),IF(R1220="","",CONCATENATE(".",R1220)),IF(U1220="","","(*)"))</f>
        <v>3ef.NLD.hum</v>
      </c>
      <c r="AY1220" s="170" t="str">
        <f aca="false">CONCATENATE(BM1220,".",BN1220)</f>
        <v>DQ200273.HEV/HU/NL/217</v>
      </c>
      <c r="AZ1220" s="171" t="str">
        <f aca="false">IF(AV1220="",IF(ISNUMBER(FIND(".",A1220)),LEFT(A1220,FIND(".",A1220)-1),A1220),AV1220)</f>
        <v>DQ200273</v>
      </c>
      <c r="BA1220" s="171" t="str">
        <f aca="false">IF(ISNUMBER(FIND("-",AZ1220)),LEFT(AZ1220,FIND("-",AZ1220)-1),AZ1220)</f>
        <v>DQ200273</v>
      </c>
      <c r="BB1220" s="170" t="str">
        <f aca="false"> MEGAname &amp; "="</f>
        <v>DQ200273=</v>
      </c>
      <c r="BC1220" s="170" t="str">
        <f aca="false">Clear &amp; IF(span ,"Span","out")</f>
        <v>DQ200273=out</v>
      </c>
      <c r="BD1220" s="170" t="str">
        <f aca="false">Clear &amp; IF(span, IF(B1220=".","Selected",B1220),"out")</f>
        <v>DQ200273=out</v>
      </c>
      <c r="BE1220" s="170" t="str">
        <f aca="false">Clear &amp; Strain</f>
        <v>DQ200273=HEV/HU/NL/217</v>
      </c>
      <c r="BF1220" s="170" t="str">
        <f aca="false">CONCATENATE(A1220,"=",F1220,". ",AX1220,IF(AB1220="","",CONCATENATE(".",AB1220)))</f>
        <v>DQ200273=HEV/HU/NL/217. 3ef.NLD.hum</v>
      </c>
      <c r="BG1220" s="170" t="str">
        <f aca="false">CONCATENATE(A1220,"=",F1220,". ",AX1220)</f>
        <v>DQ200273=HEV/HU/NL/217. 3ef.NLD.hum</v>
      </c>
      <c r="BH1220" s="170" t="str">
        <f aca="false">CONCATENATE(A1220,"=",AX1220)</f>
        <v>DQ200273=3ef.NLD.hum</v>
      </c>
      <c r="BI1220" s="170" t="str">
        <f aca="false">CONCATENATE(A1220,"=",ComForSubtype,D1220)</f>
        <v>DQ200273=3ef</v>
      </c>
      <c r="BJ1220" s="170" t="str">
        <f aca="false">CONCATENATE(A1220,"=",E1220)</f>
        <v>DQ200273=3feg</v>
      </c>
      <c r="BK1220" s="170" t="str">
        <f aca="false">CONCATENATE(A1220,"=",C1220)</f>
        <v>DQ200273=3</v>
      </c>
      <c r="BL1220" s="170" t="str">
        <f aca="false">CONCATENATE(D1220,"=")</f>
        <v>3ef=</v>
      </c>
      <c r="BM1220" s="223" t="str">
        <f aca="false">IF(BA1220="XX","",BA1220)</f>
        <v>DQ200273</v>
      </c>
      <c r="BN1220" s="224" t="str">
        <f aca="false">CONCATENATE(IF(F1220="","",F1220),IF(G1220="","",CONCATENATE(" / ",G1220)))</f>
        <v>HEV/HU/NL/217</v>
      </c>
      <c r="BO1220" s="225" t="str">
        <f aca="false">AX1220</f>
        <v>3ef.NLD.hum</v>
      </c>
      <c r="BP1220" s="226" t="str">
        <f aca="false">IF(V1220="","",V1220)</f>
        <v/>
      </c>
      <c r="BQ1220" s="226" t="str">
        <f aca="false">IF(W1220="","",CONCATENATE(W1220,IF(LEFT(AO1220,1)="s","+","")))</f>
        <v/>
      </c>
      <c r="BR1220" s="226" t="str">
        <f aca="false">IF(X1220="","",CONCATENATE(X1220,IF(LEFT(AQ1220,1)="s","+","")))</f>
        <v/>
      </c>
      <c r="BS1220" s="226" t="str">
        <f aca="false">IF(Y1220="","",CONCATENATE(Y1220,IF(LEFT(AR1220,1)="s","+","")))</f>
        <v/>
      </c>
      <c r="BT1220" s="226" t="str">
        <f aca="false">IF(Z1220="","",CONCATENATE(Z1220,IF(LEFT(AS1220,1)="s","+","")))</f>
        <v/>
      </c>
      <c r="BU1220" s="227" t="str">
        <f aca="false">IF(AA1220="","",CONCATENATE(AA1220,IF(LEFT(AT1220,1)="s","+","")))</f>
        <v>3ef</v>
      </c>
      <c r="BV1220" s="212"/>
      <c r="BW1220" s="177" t="s">
        <v>3059</v>
      </c>
      <c r="BX1220" s="170" t="str">
        <f aca="false">IF(BW1220&lt;&gt;"",IF(ISNUMBER(FIND("=",BW1220)),LEFT(BW1220,FIND("=",BW1220)-1),BW1220),BW1220)</f>
        <v>DQ200273</v>
      </c>
      <c r="BY1220" s="170" t="str">
        <f aca="false">IF(BW1220&lt;&gt;"",IF(ISNUMBER(FIND("=",BW1220)),RIGHT(BW1220,LEN(BW1220)-FIND("=",BW1220)),""),"")</f>
        <v>3ef</v>
      </c>
      <c r="BZ1220" s="170" t="str">
        <f aca="false">IF(BX1220&lt;&gt;"",IF(ISNUMBER(FIND(".",BX1220)),LEFT(BX1220,FIND(".",BX1220)-1),BX1220),BX1220)</f>
        <v>DQ200273</v>
      </c>
      <c r="CA1220" s="170" t="str">
        <f aca="false">IF(BX1220&lt;&gt;"",IF(ISNUMBER(FIND(".",BX1220)),RIGHT(BX1220,LEN(BX1220)-FIND(".",BX1220)),""),"")</f>
        <v/>
      </c>
      <c r="CB1220" s="212"/>
      <c r="CC1220" s="170" t="str">
        <f aca="false">A1220</f>
        <v>DQ200273</v>
      </c>
      <c r="CD1220" s="178" t="s">
        <v>339</v>
      </c>
      <c r="CE1220" s="178" t="s">
        <v>340</v>
      </c>
      <c r="CF1220" s="178" t="s">
        <v>341</v>
      </c>
      <c r="CG1220" s="212"/>
      <c r="CH1220" s="179"/>
      <c r="CI1220" s="179"/>
      <c r="CJ1220" s="179"/>
      <c r="CK1220" s="212"/>
      <c r="CL1220" s="212"/>
      <c r="CM1220" s="170" t="str">
        <f aca="false">F1220</f>
        <v>HEV/HU/NL/217</v>
      </c>
      <c r="CN1220" s="170" t="str">
        <f aca="false">IF(G1220="","",G1220)</f>
        <v/>
      </c>
      <c r="CO1220" s="170" t="str">
        <f aca="false">CONCATENATE(H1220,":",L1220)</f>
        <v>Netherlands:</v>
      </c>
      <c r="CP1220" s="170" t="str">
        <f aca="false">CONCATENATE(IF(Q1220="","",CONCATENATE(Q1220,"-")),IF(P1220="","",CONCATENATE(P1220,"-")),IF(O1220="","",O1220))</f>
        <v/>
      </c>
      <c r="CQ1220" s="170" t="str">
        <f aca="false">IF(N1220="","",N1220)</f>
        <v/>
      </c>
      <c r="CR1220" s="170" t="n">
        <f aca="false">C1220</f>
        <v>3</v>
      </c>
      <c r="CS1220" s="229" t="str">
        <f aca="false">D1220</f>
        <v>3ef</v>
      </c>
      <c r="CT1220" s="170" t="str">
        <f aca="false">CONCATENATE(CD1220," strain ",CM1220," ",CL1220,", partial cds")</f>
        <v>Hepatitis E virus strain HEV/HU/NL/217 , partial cds</v>
      </c>
    </row>
    <row r="1221" customFormat="false" ht="11.9" hidden="false" customHeight="true" outlineLevel="0" collapsed="false">
      <c r="A1221" s="154" t="s">
        <v>3060</v>
      </c>
      <c r="B1221" s="147" t="n">
        <v>3</v>
      </c>
      <c r="C1221" s="243" t="n">
        <v>3</v>
      </c>
      <c r="D1221" s="149" t="s">
        <v>3006</v>
      </c>
      <c r="E1221" s="150" t="s">
        <v>2725</v>
      </c>
      <c r="F1221" s="154" t="s">
        <v>3061</v>
      </c>
      <c r="G1221" s="212"/>
      <c r="H1221" s="146" t="s">
        <v>537</v>
      </c>
      <c r="I1221" s="153" t="s">
        <v>538</v>
      </c>
      <c r="J1221" s="146" t="s">
        <v>395</v>
      </c>
      <c r="K1221" s="212"/>
      <c r="L1221" s="212"/>
      <c r="M1221" s="157" t="s">
        <v>348</v>
      </c>
      <c r="N1221" s="216"/>
      <c r="O1221" s="160"/>
      <c r="P1221" s="212"/>
      <c r="Q1221" s="212"/>
      <c r="R1221" s="212"/>
      <c r="S1221" s="212"/>
      <c r="T1221" s="214"/>
      <c r="U1221" s="215"/>
      <c r="V1221" s="209"/>
      <c r="W1221" s="217"/>
      <c r="AA1221" s="250" t="s">
        <v>3006</v>
      </c>
      <c r="AB1221" s="217"/>
      <c r="AC1221" s="217"/>
      <c r="AG1221" s="166" t="s">
        <v>511</v>
      </c>
      <c r="AH1221" s="164" t="n">
        <v>6567</v>
      </c>
      <c r="AI1221" s="164" t="n">
        <v>6714</v>
      </c>
      <c r="AJ1221" s="219" t="n">
        <f aca="false">SeqEnd-SeqBeg+1</f>
        <v>148</v>
      </c>
      <c r="AK1221" s="220" t="n">
        <f aca="false">AND( SeqBeg&lt;=Beg  , End &lt;=SeqEnd )</f>
        <v>0</v>
      </c>
      <c r="AL1221" s="212"/>
      <c r="AM1221" s="212"/>
      <c r="AN1221" s="221"/>
      <c r="AT1221" s="147" t="s">
        <v>103</v>
      </c>
      <c r="AU1221" s="146"/>
      <c r="AV1221" s="212"/>
      <c r="AW1221" s="222" t="str">
        <f aca="false">HYPERLINK(CONCATENATE("http://www.ncbi.nlm.nih.gov/nuccore/",BM1221),BM1221)</f>
        <v>DQ200295</v>
      </c>
      <c r="AX1221" s="219" t="str">
        <f aca="false">CONCATENATE(D1221,IF(I1221="","",CONCATENATE(".",I1221)),IF(K1221="","",CONCATENATE(".",K1221)),IF(M1221="","",CONCATENATE(".",M1221)),IF(R1221="","",CONCATENATE(".",R1221)),IF(U1221="","","(*)"))</f>
        <v>3ef.NLD.hum</v>
      </c>
      <c r="AY1221" s="170" t="str">
        <f aca="false">CONCATENATE(BM1221,".",BN1221)</f>
        <v>DQ200295.HEV/HU/NL/DB45</v>
      </c>
      <c r="AZ1221" s="171" t="str">
        <f aca="false">IF(AV1221="",IF(ISNUMBER(FIND(".",A1221)),LEFT(A1221,FIND(".",A1221)-1),A1221),AV1221)</f>
        <v>DQ200295</v>
      </c>
      <c r="BA1221" s="171" t="str">
        <f aca="false">IF(ISNUMBER(FIND("-",AZ1221)),LEFT(AZ1221,FIND("-",AZ1221)-1),AZ1221)</f>
        <v>DQ200295</v>
      </c>
      <c r="BB1221" s="170" t="str">
        <f aca="false"> MEGAname &amp; "="</f>
        <v>DQ200295=</v>
      </c>
      <c r="BC1221" s="170" t="str">
        <f aca="false">Clear &amp; IF(span ,"Span","out")</f>
        <v>DQ200295=out</v>
      </c>
      <c r="BD1221" s="170" t="str">
        <f aca="false">Clear &amp; IF(span, IF(B1221=".","Selected",B1221),"out")</f>
        <v>DQ200295=out</v>
      </c>
      <c r="BE1221" s="170" t="str">
        <f aca="false">Clear &amp; Strain</f>
        <v>DQ200295=HEV/HU/NL/DB45</v>
      </c>
      <c r="BF1221" s="170" t="str">
        <f aca="false">CONCATENATE(A1221,"=",F1221,". ",AX1221,IF(AB1221="","",CONCATENATE(".",AB1221)))</f>
        <v>DQ200295=HEV/HU/NL/DB45. 3ef.NLD.hum</v>
      </c>
      <c r="BG1221" s="170" t="str">
        <f aca="false">CONCATENATE(A1221,"=",F1221,". ",AX1221)</f>
        <v>DQ200295=HEV/HU/NL/DB45. 3ef.NLD.hum</v>
      </c>
      <c r="BH1221" s="170" t="str">
        <f aca="false">CONCATENATE(A1221,"=",AX1221)</f>
        <v>DQ200295=3ef.NLD.hum</v>
      </c>
      <c r="BI1221" s="170" t="str">
        <f aca="false">CONCATENATE(A1221,"=",ComForSubtype,D1221)</f>
        <v>DQ200295=3ef</v>
      </c>
      <c r="BJ1221" s="170" t="str">
        <f aca="false">CONCATENATE(A1221,"=",E1221)</f>
        <v>DQ200295=3feg</v>
      </c>
      <c r="BK1221" s="170" t="str">
        <f aca="false">CONCATENATE(A1221,"=",C1221)</f>
        <v>DQ200295=3</v>
      </c>
      <c r="BL1221" s="170" t="str">
        <f aca="false">CONCATENATE(D1221,"=")</f>
        <v>3ef=</v>
      </c>
      <c r="BM1221" s="223" t="str">
        <f aca="false">IF(BA1221="XX","",BA1221)</f>
        <v>DQ200295</v>
      </c>
      <c r="BN1221" s="224" t="str">
        <f aca="false">CONCATENATE(IF(F1221="","",F1221),IF(G1221="","",CONCATENATE(" / ",G1221)))</f>
        <v>HEV/HU/NL/DB45</v>
      </c>
      <c r="BO1221" s="225" t="str">
        <f aca="false">AX1221</f>
        <v>3ef.NLD.hum</v>
      </c>
      <c r="BP1221" s="226" t="str">
        <f aca="false">IF(V1221="","",V1221)</f>
        <v/>
      </c>
      <c r="BQ1221" s="226" t="str">
        <f aca="false">IF(W1221="","",CONCATENATE(W1221,IF(LEFT(AO1221,1)="s","+","")))</f>
        <v/>
      </c>
      <c r="BR1221" s="226" t="str">
        <f aca="false">IF(X1221="","",CONCATENATE(X1221,IF(LEFT(AQ1221,1)="s","+","")))</f>
        <v/>
      </c>
      <c r="BS1221" s="226" t="str">
        <f aca="false">IF(Y1221="","",CONCATENATE(Y1221,IF(LEFT(AR1221,1)="s","+","")))</f>
        <v/>
      </c>
      <c r="BT1221" s="226" t="str">
        <f aca="false">IF(Z1221="","",CONCATENATE(Z1221,IF(LEFT(AS1221,1)="s","+","")))</f>
        <v/>
      </c>
      <c r="BU1221" s="227" t="str">
        <f aca="false">IF(AA1221="","",CONCATENATE(AA1221,IF(LEFT(AT1221,1)="s","+","")))</f>
        <v>3ef</v>
      </c>
      <c r="BV1221" s="212"/>
      <c r="BW1221" s="177" t="s">
        <v>3062</v>
      </c>
      <c r="BX1221" s="170" t="str">
        <f aca="false">IF(BW1221&lt;&gt;"",IF(ISNUMBER(FIND("=",BW1221)),LEFT(BW1221,FIND("=",BW1221)-1),BW1221),BW1221)</f>
        <v>DQ200295</v>
      </c>
      <c r="BY1221" s="170" t="str">
        <f aca="false">IF(BW1221&lt;&gt;"",IF(ISNUMBER(FIND("=",BW1221)),RIGHT(BW1221,LEN(BW1221)-FIND("=",BW1221)),""),"")</f>
        <v>3ef</v>
      </c>
      <c r="BZ1221" s="170" t="str">
        <f aca="false">IF(BX1221&lt;&gt;"",IF(ISNUMBER(FIND(".",BX1221)),LEFT(BX1221,FIND(".",BX1221)-1),BX1221),BX1221)</f>
        <v>DQ200295</v>
      </c>
      <c r="CA1221" s="170" t="str">
        <f aca="false">IF(BX1221&lt;&gt;"",IF(ISNUMBER(FIND(".",BX1221)),RIGHT(BX1221,LEN(BX1221)-FIND(".",BX1221)),""),"")</f>
        <v/>
      </c>
      <c r="CB1221" s="212"/>
      <c r="CC1221" s="170" t="str">
        <f aca="false">A1221</f>
        <v>DQ200295</v>
      </c>
      <c r="CD1221" s="178" t="s">
        <v>339</v>
      </c>
      <c r="CE1221" s="178" t="s">
        <v>340</v>
      </c>
      <c r="CF1221" s="178" t="s">
        <v>341</v>
      </c>
      <c r="CG1221" s="212"/>
      <c r="CH1221" s="179"/>
      <c r="CI1221" s="179"/>
      <c r="CJ1221" s="179"/>
      <c r="CK1221" s="212"/>
      <c r="CL1221" s="212"/>
      <c r="CM1221" s="170" t="str">
        <f aca="false">F1221</f>
        <v>HEV/HU/NL/DB45</v>
      </c>
      <c r="CN1221" s="170" t="str">
        <f aca="false">IF(G1221="","",G1221)</f>
        <v/>
      </c>
      <c r="CO1221" s="170" t="str">
        <f aca="false">CONCATENATE(H1221,":",L1221)</f>
        <v>Netherlands:</v>
      </c>
      <c r="CP1221" s="170" t="str">
        <f aca="false">CONCATENATE(IF(Q1221="","",CONCATENATE(Q1221,"-")),IF(P1221="","",CONCATENATE(P1221,"-")),IF(O1221="","",O1221))</f>
        <v/>
      </c>
      <c r="CQ1221" s="170" t="str">
        <f aca="false">IF(N1221="","",N1221)</f>
        <v/>
      </c>
      <c r="CR1221" s="170" t="n">
        <f aca="false">C1221</f>
        <v>3</v>
      </c>
      <c r="CS1221" s="229" t="str">
        <f aca="false">D1221</f>
        <v>3ef</v>
      </c>
      <c r="CT1221" s="170" t="str">
        <f aca="false">CONCATENATE(CD1221," strain ",CM1221," ",CL1221,", partial cds")</f>
        <v>Hepatitis E virus strain HEV/HU/NL/DB45 , partial cds</v>
      </c>
    </row>
    <row r="1222" customFormat="false" ht="11.9" hidden="false" customHeight="true" outlineLevel="0" collapsed="false">
      <c r="A1222" s="154" t="s">
        <v>3063</v>
      </c>
      <c r="B1222" s="147" t="n">
        <v>3</v>
      </c>
      <c r="C1222" s="243" t="n">
        <v>3</v>
      </c>
      <c r="D1222" s="149" t="s">
        <v>3006</v>
      </c>
      <c r="E1222" s="150" t="s">
        <v>2725</v>
      </c>
      <c r="F1222" s="154" t="s">
        <v>3064</v>
      </c>
      <c r="G1222" s="212"/>
      <c r="H1222" s="146" t="s">
        <v>537</v>
      </c>
      <c r="I1222" s="153" t="s">
        <v>538</v>
      </c>
      <c r="J1222" s="146" t="s">
        <v>395</v>
      </c>
      <c r="K1222" s="212"/>
      <c r="L1222" s="212"/>
      <c r="M1222" s="157" t="s">
        <v>367</v>
      </c>
      <c r="N1222" s="216"/>
      <c r="O1222" s="160"/>
      <c r="P1222" s="212"/>
      <c r="Q1222" s="212"/>
      <c r="R1222" s="212"/>
      <c r="S1222" s="212"/>
      <c r="T1222" s="214"/>
      <c r="U1222" s="215"/>
      <c r="V1222" s="209"/>
      <c r="W1222" s="217"/>
      <c r="X1222" s="147"/>
      <c r="AA1222" s="250" t="s">
        <v>3006</v>
      </c>
      <c r="AB1222" s="217"/>
      <c r="AC1222" s="217"/>
      <c r="AG1222" s="166" t="s">
        <v>511</v>
      </c>
      <c r="AH1222" s="164" t="n">
        <v>6567</v>
      </c>
      <c r="AI1222" s="164" t="n">
        <v>6714</v>
      </c>
      <c r="AJ1222" s="219" t="n">
        <f aca="false">SeqEnd-SeqBeg+1</f>
        <v>148</v>
      </c>
      <c r="AK1222" s="220" t="n">
        <f aca="false">AND( SeqBeg&lt;=Beg  , End &lt;=SeqEnd )</f>
        <v>0</v>
      </c>
      <c r="AL1222" s="212"/>
      <c r="AM1222" s="212"/>
      <c r="AN1222" s="221"/>
      <c r="AT1222" s="147" t="s">
        <v>103</v>
      </c>
      <c r="AU1222" s="146"/>
      <c r="AV1222" s="212"/>
      <c r="AW1222" s="222" t="str">
        <f aca="false">HYPERLINK(CONCATENATE("http://www.ncbi.nlm.nih.gov/nuccore/",BM1222),BM1222)</f>
        <v>EU526615</v>
      </c>
      <c r="AX1222" s="219" t="str">
        <f aca="false">CONCATENATE(D1222,IF(I1222="","",CONCATENATE(".",I1222)),IF(K1222="","",CONCATENATE(".",K1222)),IF(M1222="","",CONCATENATE(".",M1222)),IF(R1222="","",CONCATENATE(".",R1222)),IF(U1222="","","(*)"))</f>
        <v>3ef.NLD.pig</v>
      </c>
      <c r="AY1222" s="170" t="str">
        <f aca="false">CONCATENATE(BM1222,".",BN1222)</f>
        <v>EU526615.HEV/SW/NL/2005-1012</v>
      </c>
      <c r="AZ1222" s="171" t="str">
        <f aca="false">IF(AV1222="",IF(ISNUMBER(FIND(".",A1222)),LEFT(A1222,FIND(".",A1222)-1),A1222),AV1222)</f>
        <v>EU526615</v>
      </c>
      <c r="BA1222" s="171" t="str">
        <f aca="false">IF(ISNUMBER(FIND("-",AZ1222)),LEFT(AZ1222,FIND("-",AZ1222)-1),AZ1222)</f>
        <v>EU526615</v>
      </c>
      <c r="BB1222" s="170" t="str">
        <f aca="false"> MEGAname &amp; "="</f>
        <v>EU526615=</v>
      </c>
      <c r="BC1222" s="170" t="str">
        <f aca="false">Clear &amp; IF(span ,"Span","out")</f>
        <v>EU526615=out</v>
      </c>
      <c r="BD1222" s="170" t="str">
        <f aca="false">Clear &amp; IF(span, IF(B1222=".","Selected",B1222),"out")</f>
        <v>EU526615=out</v>
      </c>
      <c r="BE1222" s="170" t="str">
        <f aca="false">Clear &amp; Strain</f>
        <v>EU526615=HEV/SW/NL/2005-1012</v>
      </c>
      <c r="BF1222" s="170" t="str">
        <f aca="false">CONCATENATE(A1222,"=",F1222,". ",AX1222,IF(AB1222="","",CONCATENATE(".",AB1222)))</f>
        <v>EU526615=HEV/SW/NL/2005-1012. 3ef.NLD.pig</v>
      </c>
      <c r="BG1222" s="170" t="str">
        <f aca="false">CONCATENATE(A1222,"=",F1222,". ",AX1222)</f>
        <v>EU526615=HEV/SW/NL/2005-1012. 3ef.NLD.pig</v>
      </c>
      <c r="BH1222" s="170" t="str">
        <f aca="false">CONCATENATE(A1222,"=",AX1222)</f>
        <v>EU526615=3ef.NLD.pig</v>
      </c>
      <c r="BI1222" s="170" t="str">
        <f aca="false">CONCATENATE(A1222,"=",ComForSubtype,D1222)</f>
        <v>EU526615=3ef</v>
      </c>
      <c r="BJ1222" s="170" t="str">
        <f aca="false">CONCATENATE(A1222,"=",E1222)</f>
        <v>EU526615=3feg</v>
      </c>
      <c r="BK1222" s="170" t="str">
        <f aca="false">CONCATENATE(A1222,"=",C1222)</f>
        <v>EU526615=3</v>
      </c>
      <c r="BL1222" s="170" t="str">
        <f aca="false">CONCATENATE(D1222,"=")</f>
        <v>3ef=</v>
      </c>
      <c r="BM1222" s="223" t="str">
        <f aca="false">IF(BA1222="XX","",BA1222)</f>
        <v>EU526615</v>
      </c>
      <c r="BN1222" s="224" t="str">
        <f aca="false">CONCATENATE(IF(F1222="","",F1222),IF(G1222="","",CONCATENATE(" / ",G1222)))</f>
        <v>HEV/SW/NL/2005-1012</v>
      </c>
      <c r="BO1222" s="225" t="str">
        <f aca="false">AX1222</f>
        <v>3ef.NLD.pig</v>
      </c>
      <c r="BP1222" s="226" t="str">
        <f aca="false">IF(V1222="","",V1222)</f>
        <v/>
      </c>
      <c r="BQ1222" s="226" t="str">
        <f aca="false">IF(W1222="","",CONCATENATE(W1222,IF(LEFT(AO1222,1)="s","+","")))</f>
        <v/>
      </c>
      <c r="BR1222" s="226" t="str">
        <f aca="false">IF(X1222="","",CONCATENATE(X1222,IF(LEFT(AQ1222,1)="s","+","")))</f>
        <v/>
      </c>
      <c r="BS1222" s="226" t="str">
        <f aca="false">IF(Y1222="","",CONCATENATE(Y1222,IF(LEFT(AR1222,1)="s","+","")))</f>
        <v/>
      </c>
      <c r="BT1222" s="226" t="str">
        <f aca="false">IF(Z1222="","",CONCATENATE(Z1222,IF(LEFT(AS1222,1)="s","+","")))</f>
        <v/>
      </c>
      <c r="BU1222" s="227" t="str">
        <f aca="false">IF(AA1222="","",CONCATENATE(AA1222,IF(LEFT(AT1222,1)="s","+","")))</f>
        <v>3ef</v>
      </c>
      <c r="BV1222" s="212"/>
      <c r="BW1222" s="177" t="s">
        <v>3065</v>
      </c>
      <c r="BX1222" s="170" t="str">
        <f aca="false">IF(BW1222&lt;&gt;"",IF(ISNUMBER(FIND("=",BW1222)),LEFT(BW1222,FIND("=",BW1222)-1),BW1222),BW1222)</f>
        <v>EU526615</v>
      </c>
      <c r="BY1222" s="170" t="str">
        <f aca="false">IF(BW1222&lt;&gt;"",IF(ISNUMBER(FIND("=",BW1222)),RIGHT(BW1222,LEN(BW1222)-FIND("=",BW1222)),""),"")</f>
        <v>3ef</v>
      </c>
      <c r="BZ1222" s="170" t="str">
        <f aca="false">IF(BX1222&lt;&gt;"",IF(ISNUMBER(FIND(".",BX1222)),LEFT(BX1222,FIND(".",BX1222)-1),BX1222),BX1222)</f>
        <v>EU526615</v>
      </c>
      <c r="CA1222" s="170" t="str">
        <f aca="false">IF(BX1222&lt;&gt;"",IF(ISNUMBER(FIND(".",BX1222)),RIGHT(BX1222,LEN(BX1222)-FIND(".",BX1222)),""),"")</f>
        <v/>
      </c>
      <c r="CB1222" s="212"/>
      <c r="CC1222" s="170" t="str">
        <f aca="false">A1222</f>
        <v>EU526615</v>
      </c>
      <c r="CD1222" s="178" t="s">
        <v>339</v>
      </c>
      <c r="CE1222" s="178" t="s">
        <v>340</v>
      </c>
      <c r="CF1222" s="178" t="s">
        <v>341</v>
      </c>
      <c r="CG1222" s="212"/>
      <c r="CH1222" s="179"/>
      <c r="CI1222" s="179"/>
      <c r="CJ1222" s="179"/>
      <c r="CK1222" s="212"/>
      <c r="CL1222" s="212"/>
      <c r="CM1222" s="170" t="str">
        <f aca="false">F1222</f>
        <v>HEV/SW/NL/2005-1012</v>
      </c>
      <c r="CN1222" s="170" t="str">
        <f aca="false">IF(G1222="","",G1222)</f>
        <v/>
      </c>
      <c r="CO1222" s="170" t="str">
        <f aca="false">CONCATENATE(H1222,":",L1222)</f>
        <v>Netherlands:</v>
      </c>
      <c r="CP1222" s="170" t="str">
        <f aca="false">CONCATENATE(IF(Q1222="","",CONCATENATE(Q1222,"-")),IF(P1222="","",CONCATENATE(P1222,"-")),IF(O1222="","",O1222))</f>
        <v/>
      </c>
      <c r="CQ1222" s="170" t="str">
        <f aca="false">IF(N1222="","",N1222)</f>
        <v/>
      </c>
      <c r="CR1222" s="170" t="n">
        <f aca="false">C1222</f>
        <v>3</v>
      </c>
      <c r="CS1222" s="229" t="str">
        <f aca="false">D1222</f>
        <v>3ef</v>
      </c>
      <c r="CT1222" s="170" t="str">
        <f aca="false">CONCATENATE(CD1222," strain ",CM1222," ",CL1222,", partial cds")</f>
        <v>Hepatitis E virus strain HEV/SW/NL/2005-1012 , partial cds</v>
      </c>
    </row>
    <row r="1223" customFormat="false" ht="11.9" hidden="false" customHeight="true" outlineLevel="0" collapsed="false">
      <c r="A1223" s="154" t="s">
        <v>3066</v>
      </c>
      <c r="B1223" s="147" t="n">
        <v>3</v>
      </c>
      <c r="C1223" s="243" t="n">
        <v>3</v>
      </c>
      <c r="D1223" s="149" t="s">
        <v>3006</v>
      </c>
      <c r="E1223" s="150" t="s">
        <v>2725</v>
      </c>
      <c r="F1223" s="154" t="s">
        <v>3067</v>
      </c>
      <c r="G1223" s="212"/>
      <c r="H1223" s="146" t="s">
        <v>537</v>
      </c>
      <c r="I1223" s="153" t="s">
        <v>538</v>
      </c>
      <c r="J1223" s="146" t="s">
        <v>395</v>
      </c>
      <c r="K1223" s="212"/>
      <c r="L1223" s="212"/>
      <c r="M1223" s="157" t="s">
        <v>367</v>
      </c>
      <c r="N1223" s="216"/>
      <c r="O1223" s="160"/>
      <c r="P1223" s="212"/>
      <c r="Q1223" s="212"/>
      <c r="R1223" s="212"/>
      <c r="S1223" s="212"/>
      <c r="T1223" s="214"/>
      <c r="U1223" s="215"/>
      <c r="V1223" s="209"/>
      <c r="W1223" s="217"/>
      <c r="AA1223" s="250" t="s">
        <v>3006</v>
      </c>
      <c r="AB1223" s="217"/>
      <c r="AC1223" s="217"/>
      <c r="AG1223" s="166" t="s">
        <v>511</v>
      </c>
      <c r="AH1223" s="164" t="n">
        <v>6567</v>
      </c>
      <c r="AI1223" s="164" t="n">
        <v>6714</v>
      </c>
      <c r="AJ1223" s="219" t="n">
        <f aca="false">SeqEnd-SeqBeg+1</f>
        <v>148</v>
      </c>
      <c r="AK1223" s="220" t="n">
        <f aca="false">AND( SeqBeg&lt;=Beg  , End &lt;=SeqEnd )</f>
        <v>0</v>
      </c>
      <c r="AL1223" s="212"/>
      <c r="AM1223" s="212"/>
      <c r="AN1223" s="221"/>
      <c r="AT1223" s="147" t="s">
        <v>103</v>
      </c>
      <c r="AU1223" s="146"/>
      <c r="AV1223" s="212"/>
      <c r="AW1223" s="222" t="str">
        <f aca="false">HYPERLINK(CONCATENATE("http://www.ncbi.nlm.nih.gov/nuccore/",BM1223),BM1223)</f>
        <v>EU526611</v>
      </c>
      <c r="AX1223" s="219" t="str">
        <f aca="false">CONCATENATE(D1223,IF(I1223="","",CONCATENATE(".",I1223)),IF(K1223="","",CONCATENATE(".",K1223)),IF(M1223="","",CONCATENATE(".",M1223)),IF(R1223="","",CONCATENATE(".",R1223)),IF(U1223="","","(*)"))</f>
        <v>3ef.NLD.pig</v>
      </c>
      <c r="AY1223" s="170" t="str">
        <f aca="false">CONCATENATE(BM1223,".",BN1223)</f>
        <v>EU526611.HEV/SW/NL/2005-1039</v>
      </c>
      <c r="AZ1223" s="171" t="str">
        <f aca="false">IF(AV1223="",IF(ISNUMBER(FIND(".",A1223)),LEFT(A1223,FIND(".",A1223)-1),A1223),AV1223)</f>
        <v>EU526611</v>
      </c>
      <c r="BA1223" s="171" t="str">
        <f aca="false">IF(ISNUMBER(FIND("-",AZ1223)),LEFT(AZ1223,FIND("-",AZ1223)-1),AZ1223)</f>
        <v>EU526611</v>
      </c>
      <c r="BB1223" s="170" t="str">
        <f aca="false"> MEGAname &amp; "="</f>
        <v>EU526611=</v>
      </c>
      <c r="BC1223" s="170" t="str">
        <f aca="false">Clear &amp; IF(span ,"Span","out")</f>
        <v>EU526611=out</v>
      </c>
      <c r="BD1223" s="170" t="str">
        <f aca="false">Clear &amp; IF(span, IF(B1223=".","Selected",B1223),"out")</f>
        <v>EU526611=out</v>
      </c>
      <c r="BE1223" s="170" t="str">
        <f aca="false">Clear &amp; Strain</f>
        <v>EU526611=HEV/SW/NL/2005-1039</v>
      </c>
      <c r="BF1223" s="170" t="str">
        <f aca="false">CONCATENATE(A1223,"=",F1223,". ",AX1223,IF(AB1223="","",CONCATENATE(".",AB1223)))</f>
        <v>EU526611=HEV/SW/NL/2005-1039. 3ef.NLD.pig</v>
      </c>
      <c r="BG1223" s="170" t="str">
        <f aca="false">CONCATENATE(A1223,"=",F1223,". ",AX1223)</f>
        <v>EU526611=HEV/SW/NL/2005-1039. 3ef.NLD.pig</v>
      </c>
      <c r="BH1223" s="170" t="str">
        <f aca="false">CONCATENATE(A1223,"=",AX1223)</f>
        <v>EU526611=3ef.NLD.pig</v>
      </c>
      <c r="BI1223" s="170" t="str">
        <f aca="false">CONCATENATE(A1223,"=",ComForSubtype,D1223)</f>
        <v>EU526611=3ef</v>
      </c>
      <c r="BJ1223" s="170" t="str">
        <f aca="false">CONCATENATE(A1223,"=",E1223)</f>
        <v>EU526611=3feg</v>
      </c>
      <c r="BK1223" s="170" t="str">
        <f aca="false">CONCATENATE(A1223,"=",C1223)</f>
        <v>EU526611=3</v>
      </c>
      <c r="BL1223" s="170" t="str">
        <f aca="false">CONCATENATE(D1223,"=")</f>
        <v>3ef=</v>
      </c>
      <c r="BM1223" s="223" t="str">
        <f aca="false">IF(BA1223="XX","",BA1223)</f>
        <v>EU526611</v>
      </c>
      <c r="BN1223" s="224" t="str">
        <f aca="false">CONCATENATE(IF(F1223="","",F1223),IF(G1223="","",CONCATENATE(" / ",G1223)))</f>
        <v>HEV/SW/NL/2005-1039</v>
      </c>
      <c r="BO1223" s="225" t="str">
        <f aca="false">AX1223</f>
        <v>3ef.NLD.pig</v>
      </c>
      <c r="BP1223" s="226" t="str">
        <f aca="false">IF(V1223="","",V1223)</f>
        <v/>
      </c>
      <c r="BQ1223" s="226" t="str">
        <f aca="false">IF(W1223="","",CONCATENATE(W1223,IF(LEFT(AO1223,1)="s","+","")))</f>
        <v/>
      </c>
      <c r="BR1223" s="226" t="str">
        <f aca="false">IF(X1223="","",CONCATENATE(X1223,IF(LEFT(AQ1223,1)="s","+","")))</f>
        <v/>
      </c>
      <c r="BS1223" s="226" t="str">
        <f aca="false">IF(Y1223="","",CONCATENATE(Y1223,IF(LEFT(AR1223,1)="s","+","")))</f>
        <v/>
      </c>
      <c r="BT1223" s="226" t="str">
        <f aca="false">IF(Z1223="","",CONCATENATE(Z1223,IF(LEFT(AS1223,1)="s","+","")))</f>
        <v/>
      </c>
      <c r="BU1223" s="227" t="str">
        <f aca="false">IF(AA1223="","",CONCATENATE(AA1223,IF(LEFT(AT1223,1)="s","+","")))</f>
        <v>3ef</v>
      </c>
      <c r="BV1223" s="212"/>
      <c r="BW1223" s="177" t="s">
        <v>3068</v>
      </c>
      <c r="BX1223" s="170" t="str">
        <f aca="false">IF(BW1223&lt;&gt;"",IF(ISNUMBER(FIND("=",BW1223)),LEFT(BW1223,FIND("=",BW1223)-1),BW1223),BW1223)</f>
        <v>EU526611</v>
      </c>
      <c r="BY1223" s="170" t="str">
        <f aca="false">IF(BW1223&lt;&gt;"",IF(ISNUMBER(FIND("=",BW1223)),RIGHT(BW1223,LEN(BW1223)-FIND("=",BW1223)),""),"")</f>
        <v>3ef</v>
      </c>
      <c r="BZ1223" s="170" t="str">
        <f aca="false">IF(BX1223&lt;&gt;"",IF(ISNUMBER(FIND(".",BX1223)),LEFT(BX1223,FIND(".",BX1223)-1),BX1223),BX1223)</f>
        <v>EU526611</v>
      </c>
      <c r="CA1223" s="170" t="str">
        <f aca="false">IF(BX1223&lt;&gt;"",IF(ISNUMBER(FIND(".",BX1223)),RIGHT(BX1223,LEN(BX1223)-FIND(".",BX1223)),""),"")</f>
        <v/>
      </c>
      <c r="CB1223" s="212"/>
      <c r="CC1223" s="170" t="str">
        <f aca="false">A1223</f>
        <v>EU526611</v>
      </c>
      <c r="CD1223" s="178" t="s">
        <v>339</v>
      </c>
      <c r="CE1223" s="178" t="s">
        <v>340</v>
      </c>
      <c r="CF1223" s="178" t="s">
        <v>341</v>
      </c>
      <c r="CG1223" s="212"/>
      <c r="CH1223" s="179"/>
      <c r="CI1223" s="179"/>
      <c r="CJ1223" s="179"/>
      <c r="CK1223" s="212"/>
      <c r="CL1223" s="212"/>
      <c r="CM1223" s="170" t="str">
        <f aca="false">F1223</f>
        <v>HEV/SW/NL/2005-1039</v>
      </c>
      <c r="CN1223" s="170" t="str">
        <f aca="false">IF(G1223="","",G1223)</f>
        <v/>
      </c>
      <c r="CO1223" s="170" t="str">
        <f aca="false">CONCATENATE(H1223,":",L1223)</f>
        <v>Netherlands:</v>
      </c>
      <c r="CP1223" s="170" t="str">
        <f aca="false">CONCATENATE(IF(Q1223="","",CONCATENATE(Q1223,"-")),IF(P1223="","",CONCATENATE(P1223,"-")),IF(O1223="","",O1223))</f>
        <v/>
      </c>
      <c r="CQ1223" s="170" t="str">
        <f aca="false">IF(N1223="","",N1223)</f>
        <v/>
      </c>
      <c r="CR1223" s="170" t="n">
        <f aca="false">C1223</f>
        <v>3</v>
      </c>
      <c r="CS1223" s="229" t="str">
        <f aca="false">D1223</f>
        <v>3ef</v>
      </c>
      <c r="CT1223" s="170" t="str">
        <f aca="false">CONCATENATE(CD1223," strain ",CM1223," ",CL1223,", partial cds")</f>
        <v>Hepatitis E virus strain HEV/SW/NL/2005-1039 , partial cds</v>
      </c>
    </row>
    <row r="1224" customFormat="false" ht="11.9" hidden="false" customHeight="true" outlineLevel="0" collapsed="false">
      <c r="A1224" s="235" t="s">
        <v>3069</v>
      </c>
      <c r="B1224" s="147" t="n">
        <v>3</v>
      </c>
      <c r="C1224" s="356" t="n">
        <v>3</v>
      </c>
      <c r="D1224" s="246" t="s">
        <v>3006</v>
      </c>
      <c r="E1224" s="150" t="s">
        <v>2725</v>
      </c>
      <c r="F1224" s="235" t="s">
        <v>3019</v>
      </c>
      <c r="G1224" s="212"/>
      <c r="H1224" s="235" t="s">
        <v>537</v>
      </c>
      <c r="I1224" s="236" t="s">
        <v>538</v>
      </c>
      <c r="J1224" s="235" t="s">
        <v>395</v>
      </c>
      <c r="K1224" s="212"/>
      <c r="L1224" s="212"/>
      <c r="M1224" s="157" t="s">
        <v>367</v>
      </c>
      <c r="N1224" s="216"/>
      <c r="O1224" s="212"/>
      <c r="P1224" s="159"/>
      <c r="Q1224" s="159"/>
      <c r="R1224" s="237"/>
      <c r="S1224" s="237"/>
      <c r="T1224" s="214"/>
      <c r="U1224" s="215"/>
      <c r="V1224" s="209"/>
      <c r="W1224" s="217"/>
      <c r="AA1224" s="250" t="s">
        <v>3006</v>
      </c>
      <c r="AB1224" s="217"/>
      <c r="AC1224" s="217"/>
      <c r="AG1224" s="166" t="s">
        <v>511</v>
      </c>
      <c r="AH1224" s="164" t="n">
        <v>6567</v>
      </c>
      <c r="AI1224" s="164" t="n">
        <v>6714</v>
      </c>
      <c r="AJ1224" s="219" t="n">
        <f aca="false">SeqEnd-SeqBeg+1</f>
        <v>148</v>
      </c>
      <c r="AK1224" s="220" t="n">
        <f aca="false">AND( SeqBeg&lt;=Beg  , End &lt;=SeqEnd )</f>
        <v>0</v>
      </c>
      <c r="AL1224" s="237"/>
      <c r="AM1224" s="237"/>
      <c r="AN1224" s="221"/>
      <c r="AO1224" s="164"/>
      <c r="AP1224" s="164"/>
      <c r="AQ1224" s="164"/>
      <c r="AR1224" s="164"/>
      <c r="AS1224" s="164"/>
      <c r="AT1224" s="164" t="s">
        <v>2000</v>
      </c>
      <c r="AU1224" s="237"/>
      <c r="AV1224" s="237"/>
      <c r="AW1224" s="222" t="str">
        <f aca="false">HYPERLINK(CONCATENATE("http://www.ncbi.nlm.nih.gov/nuccore/",BM1224),BM1224)</f>
        <v>EU526617</v>
      </c>
      <c r="AX1224" s="219" t="str">
        <f aca="false">CONCATENATE(D1224,IF(I1224="","",CONCATENATE(".",I1224)),IF(K1224="","",CONCATENATE(".",K1224)),IF(M1224="","",CONCATENATE(".",M1224)),IF(R1224="","",CONCATENATE(".",R1224)),IF(U1224="","","(*)"))</f>
        <v>3ef.NLD.pig</v>
      </c>
      <c r="AY1224" s="238" t="str">
        <f aca="false">CONCATENATE(BM1224,".",BN1224)</f>
        <v>EU526617.HEV/SW/NL/2005-1065</v>
      </c>
      <c r="AZ1224" s="239" t="str">
        <f aca="false">IF(AV1224="",IF(ISNUMBER(FIND(".",A1224)),LEFT(A1224,FIND(".",A1224)-1),A1224),AV1224)</f>
        <v>EU526617</v>
      </c>
      <c r="BA1224" s="239" t="str">
        <f aca="false">IF(ISNUMBER(FIND("-",AZ1224)),LEFT(AZ1224,FIND("-",AZ1224)-1),AZ1224)</f>
        <v>EU526617</v>
      </c>
      <c r="BB1224" s="170" t="str">
        <f aca="false"> MEGAname &amp; "="</f>
        <v>EU526617=</v>
      </c>
      <c r="BC1224" s="170" t="str">
        <f aca="false">Clear &amp; IF(span ,"Span","out")</f>
        <v>EU526617=out</v>
      </c>
      <c r="BD1224" s="170" t="str">
        <f aca="false">Clear &amp; IF(span, IF(B1224=".","Selected",B1224),"out")</f>
        <v>EU526617=out</v>
      </c>
      <c r="BE1224" s="170" t="str">
        <f aca="false">Clear &amp; Strain</f>
        <v>EU526617=HEV/SW/NL/2005-1065</v>
      </c>
      <c r="BF1224" s="238" t="str">
        <f aca="false">CONCATENATE(A1224,"=",F1224,". ",AX1224,IF(AB1224="","",CONCATENATE(".",AB1224)))</f>
        <v>EU526617=HEV/SW/NL/2005-1065. 3ef.NLD.pig</v>
      </c>
      <c r="BG1224" s="238" t="str">
        <f aca="false">CONCATENATE(A1224,"=",F1224,". ",AX1224)</f>
        <v>EU526617=HEV/SW/NL/2005-1065. 3ef.NLD.pig</v>
      </c>
      <c r="BH1224" s="238" t="str">
        <f aca="false">CONCATENATE(A1224,"=",AX1224)</f>
        <v>EU526617=3ef.NLD.pig</v>
      </c>
      <c r="BI1224" s="238" t="str">
        <f aca="false">CONCATENATE(A1224,"=",ComForSubtype,D1224)</f>
        <v>EU526617=3ef</v>
      </c>
      <c r="BJ1224" s="238" t="str">
        <f aca="false">CONCATENATE(A1224,"=",E1224)</f>
        <v>EU526617=3feg</v>
      </c>
      <c r="BK1224" s="238" t="str">
        <f aca="false">CONCATENATE(A1224,"=",C1224)</f>
        <v>EU526617=3</v>
      </c>
      <c r="BL1224" s="238" t="str">
        <f aca="false">CONCATENATE(D1224,"=")</f>
        <v>3ef=</v>
      </c>
      <c r="BM1224" s="223" t="str">
        <f aca="false">IF(BA1224="XX","",BA1224)</f>
        <v>EU526617</v>
      </c>
      <c r="BN1224" s="224" t="str">
        <f aca="false">CONCATENATE(IF(F1224="","",F1224),IF(G1224="","",CONCATENATE(" / ",G1224)))</f>
        <v>HEV/SW/NL/2005-1065</v>
      </c>
      <c r="BO1224" s="225" t="str">
        <f aca="false">AX1224</f>
        <v>3ef.NLD.pig</v>
      </c>
      <c r="BP1224" s="226" t="str">
        <f aca="false">IF(V1224="","",V1224)</f>
        <v/>
      </c>
      <c r="BQ1224" s="226" t="str">
        <f aca="false">IF(W1224="","",CONCATENATE(W1224,IF(LEFT(AO1224,1)="s","+","")))</f>
        <v/>
      </c>
      <c r="BR1224" s="226" t="str">
        <f aca="false">IF(X1224="","",CONCATENATE(X1224,IF(LEFT(AQ1224,1)="s","+","")))</f>
        <v/>
      </c>
      <c r="BS1224" s="226" t="str">
        <f aca="false">IF(Y1224="","",CONCATENATE(Y1224,IF(LEFT(AR1224,1)="s","+","")))</f>
        <v/>
      </c>
      <c r="BT1224" s="226" t="str">
        <f aca="false">IF(Z1224="","",CONCATENATE(Z1224,IF(LEFT(AS1224,1)="s","+","")))</f>
        <v/>
      </c>
      <c r="BU1224" s="227" t="str">
        <f aca="false">IF(AA1224="","",CONCATENATE(AA1224,IF(LEFT(AT1224,1)="s","+","")))</f>
        <v>3ef+</v>
      </c>
      <c r="BV1224" s="240"/>
      <c r="BW1224" s="240" t="s">
        <v>3070</v>
      </c>
      <c r="BX1224" s="238" t="str">
        <f aca="false">IF(BW1224&lt;&gt;"",IF(ISNUMBER(FIND("=",BW1224)),LEFT(BW1224,FIND("=",BW1224)-1),BW1224),BW1224)</f>
        <v>EU526617</v>
      </c>
      <c r="BY1224" s="238" t="str">
        <f aca="false">IF(BW1224&lt;&gt;"",IF(ISNUMBER(FIND("=",BW1224)),RIGHT(BW1224,LEN(BW1224)-FIND("=",BW1224)),""),"")</f>
        <v>3ef</v>
      </c>
      <c r="BZ1224" s="238" t="str">
        <f aca="false">IF(BX1224&lt;&gt;"",IF(ISNUMBER(FIND(".",BX1224)),LEFT(BX1224,FIND(".",BX1224)-1),BX1224),BX1224)</f>
        <v>EU526617</v>
      </c>
      <c r="CA1224" s="238" t="str">
        <f aca="false">IF(BX1224&lt;&gt;"",IF(ISNUMBER(FIND(".",BX1224)),RIGHT(BX1224,LEN(BX1224)-FIND(".",BX1224)),""),"")</f>
        <v/>
      </c>
      <c r="CB1224" s="240"/>
      <c r="CC1224" s="238" t="str">
        <f aca="false">A1224</f>
        <v>EU526617</v>
      </c>
      <c r="CD1224" s="241" t="s">
        <v>339</v>
      </c>
      <c r="CE1224" s="241" t="s">
        <v>340</v>
      </c>
      <c r="CF1224" s="241" t="s">
        <v>341</v>
      </c>
      <c r="CG1224" s="241"/>
      <c r="CH1224" s="363"/>
      <c r="CI1224" s="363"/>
      <c r="CJ1224" s="363"/>
      <c r="CK1224" s="363"/>
      <c r="CL1224" s="241"/>
      <c r="CM1224" s="238" t="str">
        <f aca="false">F1224</f>
        <v>HEV/SW/NL/2005-1065</v>
      </c>
      <c r="CN1224" s="238" t="str">
        <f aca="false">IF(G1224="","",G1224)</f>
        <v/>
      </c>
      <c r="CO1224" s="238" t="str">
        <f aca="false">CONCATENATE(H1224,":",L1224)</f>
        <v>Netherlands:</v>
      </c>
      <c r="CP1224" s="238" t="str">
        <f aca="false">CONCATENATE(IF(Q1224="","",CONCATENATE(Q1224,"-")),IF(P1224="","",CONCATENATE(P1224,"-")),IF(O1224="","",O1224))</f>
        <v/>
      </c>
      <c r="CQ1224" s="238" t="str">
        <f aca="false">IF(N1224="","",N1224)</f>
        <v/>
      </c>
      <c r="CR1224" s="238" t="n">
        <f aca="false">C1224</f>
        <v>3</v>
      </c>
      <c r="CS1224" s="242" t="str">
        <f aca="false">D1224</f>
        <v>3ef</v>
      </c>
      <c r="CT1224" s="170" t="str">
        <f aca="false">CONCATENATE(CD1224," strain ",CM1224," ",CL1224,", partial cds")</f>
        <v>Hepatitis E virus strain HEV/SW/NL/2005-1065 , partial cds</v>
      </c>
    </row>
    <row r="1225" customFormat="false" ht="11.9" hidden="false" customHeight="true" outlineLevel="0" collapsed="false">
      <c r="A1225" s="154" t="s">
        <v>3071</v>
      </c>
      <c r="B1225" s="147" t="n">
        <v>3</v>
      </c>
      <c r="C1225" s="243" t="n">
        <v>3</v>
      </c>
      <c r="D1225" s="149" t="s">
        <v>3006</v>
      </c>
      <c r="E1225" s="150" t="s">
        <v>2725</v>
      </c>
      <c r="F1225" s="154" t="s">
        <v>3072</v>
      </c>
      <c r="G1225" s="212"/>
      <c r="H1225" s="146" t="s">
        <v>537</v>
      </c>
      <c r="I1225" s="153" t="s">
        <v>538</v>
      </c>
      <c r="J1225" s="146" t="s">
        <v>395</v>
      </c>
      <c r="K1225" s="212"/>
      <c r="L1225" s="212"/>
      <c r="M1225" s="157" t="s">
        <v>367</v>
      </c>
      <c r="N1225" s="216"/>
      <c r="O1225" s="160"/>
      <c r="P1225" s="212"/>
      <c r="Q1225" s="212"/>
      <c r="R1225" s="212"/>
      <c r="S1225" s="212"/>
      <c r="T1225" s="214"/>
      <c r="U1225" s="215"/>
      <c r="V1225" s="209"/>
      <c r="W1225" s="217"/>
      <c r="AA1225" s="250" t="s">
        <v>3006</v>
      </c>
      <c r="AB1225" s="217"/>
      <c r="AC1225" s="217"/>
      <c r="AG1225" s="166" t="s">
        <v>511</v>
      </c>
      <c r="AH1225" s="164" t="n">
        <v>6567</v>
      </c>
      <c r="AI1225" s="164" t="n">
        <v>6714</v>
      </c>
      <c r="AJ1225" s="219" t="n">
        <f aca="false">SeqEnd-SeqBeg+1</f>
        <v>148</v>
      </c>
      <c r="AK1225" s="220" t="n">
        <f aca="false">AND( SeqBeg&lt;=Beg  , End &lt;=SeqEnd )</f>
        <v>0</v>
      </c>
      <c r="AL1225" s="212"/>
      <c r="AM1225" s="212"/>
      <c r="AN1225" s="221"/>
      <c r="AT1225" s="147" t="s">
        <v>103</v>
      </c>
      <c r="AU1225" s="146"/>
      <c r="AV1225" s="212"/>
      <c r="AW1225" s="222" t="str">
        <f aca="false">HYPERLINK(CONCATENATE("http://www.ncbi.nlm.nih.gov/nuccore/",BM1225),BM1225)</f>
        <v>EU526622</v>
      </c>
      <c r="AX1225" s="219" t="str">
        <f aca="false">CONCATENATE(D1225,IF(I1225="","",CONCATENATE(".",I1225)),IF(K1225="","",CONCATENATE(".",K1225)),IF(M1225="","",CONCATENATE(".",M1225)),IF(R1225="","",CONCATENATE(".",R1225)),IF(U1225="","","(*)"))</f>
        <v>3ef.NLD.pig</v>
      </c>
      <c r="AY1225" s="170" t="str">
        <f aca="false">CONCATENATE(BM1225,".",BN1225)</f>
        <v>EU526622.HEV/SW/NL/2005-973</v>
      </c>
      <c r="AZ1225" s="171" t="str">
        <f aca="false">IF(AV1225="",IF(ISNUMBER(FIND(".",A1225)),LEFT(A1225,FIND(".",A1225)-1),A1225),AV1225)</f>
        <v>EU526622</v>
      </c>
      <c r="BA1225" s="171" t="str">
        <f aca="false">IF(ISNUMBER(FIND("-",AZ1225)),LEFT(AZ1225,FIND("-",AZ1225)-1),AZ1225)</f>
        <v>EU526622</v>
      </c>
      <c r="BB1225" s="170" t="str">
        <f aca="false"> MEGAname &amp; "="</f>
        <v>EU526622=</v>
      </c>
      <c r="BC1225" s="170" t="str">
        <f aca="false">Clear &amp; IF(span ,"Span","out")</f>
        <v>EU526622=out</v>
      </c>
      <c r="BD1225" s="170" t="str">
        <f aca="false">Clear &amp; IF(span, IF(B1225=".","Selected",B1225),"out")</f>
        <v>EU526622=out</v>
      </c>
      <c r="BE1225" s="170" t="str">
        <f aca="false">Clear &amp; Strain</f>
        <v>EU526622=HEV/SW/NL/2005-973</v>
      </c>
      <c r="BF1225" s="170" t="str">
        <f aca="false">CONCATENATE(A1225,"=",F1225,". ",AX1225,IF(AB1225="","",CONCATENATE(".",AB1225)))</f>
        <v>EU526622=HEV/SW/NL/2005-973. 3ef.NLD.pig</v>
      </c>
      <c r="BG1225" s="170" t="str">
        <f aca="false">CONCATENATE(A1225,"=",F1225,". ",AX1225)</f>
        <v>EU526622=HEV/SW/NL/2005-973. 3ef.NLD.pig</v>
      </c>
      <c r="BH1225" s="170" t="str">
        <f aca="false">CONCATENATE(A1225,"=",AX1225)</f>
        <v>EU526622=3ef.NLD.pig</v>
      </c>
      <c r="BI1225" s="170" t="str">
        <f aca="false">CONCATENATE(A1225,"=",ComForSubtype,D1225)</f>
        <v>EU526622=3ef</v>
      </c>
      <c r="BJ1225" s="170" t="str">
        <f aca="false">CONCATENATE(A1225,"=",E1225)</f>
        <v>EU526622=3feg</v>
      </c>
      <c r="BK1225" s="170" t="str">
        <f aca="false">CONCATENATE(A1225,"=",C1225)</f>
        <v>EU526622=3</v>
      </c>
      <c r="BL1225" s="170" t="str">
        <f aca="false">CONCATENATE(D1225,"=")</f>
        <v>3ef=</v>
      </c>
      <c r="BM1225" s="223" t="str">
        <f aca="false">IF(BA1225="XX","",BA1225)</f>
        <v>EU526622</v>
      </c>
      <c r="BN1225" s="224" t="str">
        <f aca="false">CONCATENATE(IF(F1225="","",F1225),IF(G1225="","",CONCATENATE(" / ",G1225)))</f>
        <v>HEV/SW/NL/2005-973</v>
      </c>
      <c r="BO1225" s="225" t="str">
        <f aca="false">AX1225</f>
        <v>3ef.NLD.pig</v>
      </c>
      <c r="BP1225" s="226" t="str">
        <f aca="false">IF(V1225="","",V1225)</f>
        <v/>
      </c>
      <c r="BQ1225" s="226" t="str">
        <f aca="false">IF(W1225="","",CONCATENATE(W1225,IF(LEFT(AO1225,1)="s","+","")))</f>
        <v/>
      </c>
      <c r="BR1225" s="226" t="str">
        <f aca="false">IF(X1225="","",CONCATENATE(X1225,IF(LEFT(AQ1225,1)="s","+","")))</f>
        <v/>
      </c>
      <c r="BS1225" s="226" t="str">
        <f aca="false">IF(Y1225="","",CONCATENATE(Y1225,IF(LEFT(AR1225,1)="s","+","")))</f>
        <v/>
      </c>
      <c r="BT1225" s="226" t="str">
        <f aca="false">IF(Z1225="","",CONCATENATE(Z1225,IF(LEFT(AS1225,1)="s","+","")))</f>
        <v/>
      </c>
      <c r="BU1225" s="227" t="str">
        <f aca="false">IF(AA1225="","",CONCATENATE(AA1225,IF(LEFT(AT1225,1)="s","+","")))</f>
        <v>3ef</v>
      </c>
      <c r="BV1225" s="212"/>
      <c r="BW1225" s="177" t="s">
        <v>3073</v>
      </c>
      <c r="BX1225" s="170" t="str">
        <f aca="false">IF(BW1225&lt;&gt;"",IF(ISNUMBER(FIND("=",BW1225)),LEFT(BW1225,FIND("=",BW1225)-1),BW1225),BW1225)</f>
        <v>EU526622</v>
      </c>
      <c r="BY1225" s="170" t="str">
        <f aca="false">IF(BW1225&lt;&gt;"",IF(ISNUMBER(FIND("=",BW1225)),RIGHT(BW1225,LEN(BW1225)-FIND("=",BW1225)),""),"")</f>
        <v>3ef</v>
      </c>
      <c r="BZ1225" s="170" t="str">
        <f aca="false">IF(BX1225&lt;&gt;"",IF(ISNUMBER(FIND(".",BX1225)),LEFT(BX1225,FIND(".",BX1225)-1),BX1225),BX1225)</f>
        <v>EU526622</v>
      </c>
      <c r="CA1225" s="170" t="str">
        <f aca="false">IF(BX1225&lt;&gt;"",IF(ISNUMBER(FIND(".",BX1225)),RIGHT(BX1225,LEN(BX1225)-FIND(".",BX1225)),""),"")</f>
        <v/>
      </c>
      <c r="CB1225" s="212"/>
      <c r="CC1225" s="170" t="str">
        <f aca="false">A1225</f>
        <v>EU526622</v>
      </c>
      <c r="CD1225" s="178" t="s">
        <v>339</v>
      </c>
      <c r="CE1225" s="178" t="s">
        <v>340</v>
      </c>
      <c r="CF1225" s="178" t="s">
        <v>341</v>
      </c>
      <c r="CG1225" s="212"/>
      <c r="CH1225" s="179"/>
      <c r="CI1225" s="179"/>
      <c r="CJ1225" s="179"/>
      <c r="CK1225" s="212"/>
      <c r="CL1225" s="212"/>
      <c r="CM1225" s="170" t="str">
        <f aca="false">F1225</f>
        <v>HEV/SW/NL/2005-973</v>
      </c>
      <c r="CN1225" s="170" t="str">
        <f aca="false">IF(G1225="","",G1225)</f>
        <v/>
      </c>
      <c r="CO1225" s="170" t="str">
        <f aca="false">CONCATENATE(H1225,":",L1225)</f>
        <v>Netherlands:</v>
      </c>
      <c r="CP1225" s="170" t="str">
        <f aca="false">CONCATENATE(IF(Q1225="","",CONCATENATE(Q1225,"-")),IF(P1225="","",CONCATENATE(P1225,"-")),IF(O1225="","",O1225))</f>
        <v/>
      </c>
      <c r="CQ1225" s="170" t="str">
        <f aca="false">IF(N1225="","",N1225)</f>
        <v/>
      </c>
      <c r="CR1225" s="170" t="n">
        <f aca="false">C1225</f>
        <v>3</v>
      </c>
      <c r="CS1225" s="229" t="str">
        <f aca="false">D1225</f>
        <v>3ef</v>
      </c>
      <c r="CT1225" s="170" t="str">
        <f aca="false">CONCATENATE(CD1225," strain ",CM1225," ",CL1225,", partial cds")</f>
        <v>Hepatitis E virus strain HEV/SW/NL/2005-973 , partial cds</v>
      </c>
    </row>
    <row r="1226" customFormat="false" ht="11.9" hidden="false" customHeight="true" outlineLevel="0" collapsed="false">
      <c r="A1226" s="154" t="s">
        <v>3074</v>
      </c>
      <c r="B1226" s="147" t="n">
        <v>3</v>
      </c>
      <c r="C1226" s="243" t="n">
        <v>3</v>
      </c>
      <c r="D1226" s="149" t="s">
        <v>3006</v>
      </c>
      <c r="E1226" s="150" t="s">
        <v>2725</v>
      </c>
      <c r="F1226" s="154" t="s">
        <v>3075</v>
      </c>
      <c r="G1226" s="212"/>
      <c r="H1226" s="146" t="s">
        <v>537</v>
      </c>
      <c r="I1226" s="153" t="s">
        <v>538</v>
      </c>
      <c r="J1226" s="146" t="s">
        <v>395</v>
      </c>
      <c r="K1226" s="212"/>
      <c r="L1226" s="212"/>
      <c r="M1226" s="157" t="s">
        <v>367</v>
      </c>
      <c r="N1226" s="216"/>
      <c r="O1226" s="160"/>
      <c r="P1226" s="212"/>
      <c r="Q1226" s="212"/>
      <c r="R1226" s="212"/>
      <c r="S1226" s="212"/>
      <c r="T1226" s="214"/>
      <c r="U1226" s="215"/>
      <c r="V1226" s="209"/>
      <c r="W1226" s="217"/>
      <c r="AA1226" s="250" t="s">
        <v>3006</v>
      </c>
      <c r="AB1226" s="217"/>
      <c r="AC1226" s="217"/>
      <c r="AG1226" s="166" t="s">
        <v>511</v>
      </c>
      <c r="AH1226" s="164" t="n">
        <v>6567</v>
      </c>
      <c r="AI1226" s="164" t="n">
        <v>6714</v>
      </c>
      <c r="AJ1226" s="219" t="n">
        <f aca="false">SeqEnd-SeqBeg+1</f>
        <v>148</v>
      </c>
      <c r="AK1226" s="220" t="n">
        <f aca="false">AND( SeqBeg&lt;=Beg  , End &lt;=SeqEnd )</f>
        <v>0</v>
      </c>
      <c r="AL1226" s="212"/>
      <c r="AM1226" s="212"/>
      <c r="AN1226" s="221"/>
      <c r="AT1226" s="147" t="s">
        <v>103</v>
      </c>
      <c r="AU1226" s="146"/>
      <c r="AV1226" s="212"/>
      <c r="AW1226" s="222" t="str">
        <f aca="false">HYPERLINK(CONCATENATE("http://www.ncbi.nlm.nih.gov/nuccore/",BM1226),BM1226)</f>
        <v>EU526623</v>
      </c>
      <c r="AX1226" s="219" t="str">
        <f aca="false">CONCATENATE(D1226,IF(I1226="","",CONCATENATE(".",I1226)),IF(K1226="","",CONCATENATE(".",K1226)),IF(M1226="","",CONCATENATE(".",M1226)),IF(R1226="","",CONCATENATE(".",R1226)),IF(U1226="","","(*)"))</f>
        <v>3ef.NLD.pig</v>
      </c>
      <c r="AY1226" s="170" t="str">
        <f aca="false">CONCATENATE(BM1226,".",BN1226)</f>
        <v>EU526623.HEV/SW/NL/2005-982</v>
      </c>
      <c r="AZ1226" s="171" t="str">
        <f aca="false">IF(AV1226="",IF(ISNUMBER(FIND(".",A1226)),LEFT(A1226,FIND(".",A1226)-1),A1226),AV1226)</f>
        <v>EU526623</v>
      </c>
      <c r="BA1226" s="171" t="str">
        <f aca="false">IF(ISNUMBER(FIND("-",AZ1226)),LEFT(AZ1226,FIND("-",AZ1226)-1),AZ1226)</f>
        <v>EU526623</v>
      </c>
      <c r="BB1226" s="170" t="str">
        <f aca="false"> MEGAname &amp; "="</f>
        <v>EU526623=</v>
      </c>
      <c r="BC1226" s="170" t="str">
        <f aca="false">Clear &amp; IF(span ,"Span","out")</f>
        <v>EU526623=out</v>
      </c>
      <c r="BD1226" s="170" t="str">
        <f aca="false">Clear &amp; IF(span, IF(B1226=".","Selected",B1226),"out")</f>
        <v>EU526623=out</v>
      </c>
      <c r="BE1226" s="170" t="str">
        <f aca="false">Clear &amp; Strain</f>
        <v>EU526623=HEV/SW/NL/2005-982</v>
      </c>
      <c r="BF1226" s="170" t="str">
        <f aca="false">CONCATENATE(A1226,"=",F1226,". ",AX1226,IF(AB1226="","",CONCATENATE(".",AB1226)))</f>
        <v>EU526623=HEV/SW/NL/2005-982. 3ef.NLD.pig</v>
      </c>
      <c r="BG1226" s="170" t="str">
        <f aca="false">CONCATENATE(A1226,"=",F1226,". ",AX1226)</f>
        <v>EU526623=HEV/SW/NL/2005-982. 3ef.NLD.pig</v>
      </c>
      <c r="BH1226" s="170" t="str">
        <f aca="false">CONCATENATE(A1226,"=",AX1226)</f>
        <v>EU526623=3ef.NLD.pig</v>
      </c>
      <c r="BI1226" s="170" t="str">
        <f aca="false">CONCATENATE(A1226,"=",ComForSubtype,D1226)</f>
        <v>EU526623=3ef</v>
      </c>
      <c r="BJ1226" s="170" t="str">
        <f aca="false">CONCATENATE(A1226,"=",E1226)</f>
        <v>EU526623=3feg</v>
      </c>
      <c r="BK1226" s="170" t="str">
        <f aca="false">CONCATENATE(A1226,"=",C1226)</f>
        <v>EU526623=3</v>
      </c>
      <c r="BL1226" s="170" t="str">
        <f aca="false">CONCATENATE(D1226,"=")</f>
        <v>3ef=</v>
      </c>
      <c r="BM1226" s="223" t="str">
        <f aca="false">IF(BA1226="XX","",BA1226)</f>
        <v>EU526623</v>
      </c>
      <c r="BN1226" s="224" t="str">
        <f aca="false">CONCATENATE(IF(F1226="","",F1226),IF(G1226="","",CONCATENATE(" / ",G1226)))</f>
        <v>HEV/SW/NL/2005-982</v>
      </c>
      <c r="BO1226" s="225" t="str">
        <f aca="false">AX1226</f>
        <v>3ef.NLD.pig</v>
      </c>
      <c r="BP1226" s="226" t="str">
        <f aca="false">IF(V1226="","",V1226)</f>
        <v/>
      </c>
      <c r="BQ1226" s="226" t="str">
        <f aca="false">IF(W1226="","",CONCATENATE(W1226,IF(LEFT(AO1226,1)="s","+","")))</f>
        <v/>
      </c>
      <c r="BR1226" s="226" t="str">
        <f aca="false">IF(X1226="","",CONCATENATE(X1226,IF(LEFT(AQ1226,1)="s","+","")))</f>
        <v/>
      </c>
      <c r="BS1226" s="226" t="str">
        <f aca="false">IF(Y1226="","",CONCATENATE(Y1226,IF(LEFT(AR1226,1)="s","+","")))</f>
        <v/>
      </c>
      <c r="BT1226" s="226" t="str">
        <f aca="false">IF(Z1226="","",CONCATENATE(Z1226,IF(LEFT(AS1226,1)="s","+","")))</f>
        <v/>
      </c>
      <c r="BU1226" s="227" t="str">
        <f aca="false">IF(AA1226="","",CONCATENATE(AA1226,IF(LEFT(AT1226,1)="s","+","")))</f>
        <v>3ef</v>
      </c>
      <c r="BV1226" s="212"/>
      <c r="BW1226" s="177" t="s">
        <v>3076</v>
      </c>
      <c r="BX1226" s="170" t="str">
        <f aca="false">IF(BW1226&lt;&gt;"",IF(ISNUMBER(FIND("=",BW1226)),LEFT(BW1226,FIND("=",BW1226)-1),BW1226),BW1226)</f>
        <v>EU526623</v>
      </c>
      <c r="BY1226" s="170" t="str">
        <f aca="false">IF(BW1226&lt;&gt;"",IF(ISNUMBER(FIND("=",BW1226)),RIGHT(BW1226,LEN(BW1226)-FIND("=",BW1226)),""),"")</f>
        <v>3ef</v>
      </c>
      <c r="BZ1226" s="170" t="str">
        <f aca="false">IF(BX1226&lt;&gt;"",IF(ISNUMBER(FIND(".",BX1226)),LEFT(BX1226,FIND(".",BX1226)-1),BX1226),BX1226)</f>
        <v>EU526623</v>
      </c>
      <c r="CA1226" s="170" t="str">
        <f aca="false">IF(BX1226&lt;&gt;"",IF(ISNUMBER(FIND(".",BX1226)),RIGHT(BX1226,LEN(BX1226)-FIND(".",BX1226)),""),"")</f>
        <v/>
      </c>
      <c r="CB1226" s="212"/>
      <c r="CC1226" s="170" t="str">
        <f aca="false">A1226</f>
        <v>EU526623</v>
      </c>
      <c r="CD1226" s="178" t="s">
        <v>339</v>
      </c>
      <c r="CE1226" s="178" t="s">
        <v>340</v>
      </c>
      <c r="CF1226" s="178" t="s">
        <v>341</v>
      </c>
      <c r="CG1226" s="212"/>
      <c r="CH1226" s="179"/>
      <c r="CI1226" s="179"/>
      <c r="CJ1226" s="179"/>
      <c r="CK1226" s="212"/>
      <c r="CL1226" s="212"/>
      <c r="CM1226" s="170" t="str">
        <f aca="false">F1226</f>
        <v>HEV/SW/NL/2005-982</v>
      </c>
      <c r="CN1226" s="170" t="str">
        <f aca="false">IF(G1226="","",G1226)</f>
        <v/>
      </c>
      <c r="CO1226" s="170" t="str">
        <f aca="false">CONCATENATE(H1226,":",L1226)</f>
        <v>Netherlands:</v>
      </c>
      <c r="CP1226" s="170" t="str">
        <f aca="false">CONCATENATE(IF(Q1226="","",CONCATENATE(Q1226,"-")),IF(P1226="","",CONCATENATE(P1226,"-")),IF(O1226="","",O1226))</f>
        <v/>
      </c>
      <c r="CQ1226" s="170" t="str">
        <f aca="false">IF(N1226="","",N1226)</f>
        <v/>
      </c>
      <c r="CR1226" s="170" t="n">
        <f aca="false">C1226</f>
        <v>3</v>
      </c>
      <c r="CS1226" s="229" t="str">
        <f aca="false">D1226</f>
        <v>3ef</v>
      </c>
      <c r="CT1226" s="170" t="str">
        <f aca="false">CONCATENATE(CD1226," strain ",CM1226," ",CL1226,", partial cds")</f>
        <v>Hepatitis E virus strain HEV/SW/NL/2005-982 , partial cds</v>
      </c>
    </row>
    <row r="1227" customFormat="false" ht="11.9" hidden="false" customHeight="true" outlineLevel="0" collapsed="false">
      <c r="A1227" s="154" t="s">
        <v>3077</v>
      </c>
      <c r="B1227" s="147" t="n">
        <v>3</v>
      </c>
      <c r="C1227" s="243" t="n">
        <v>3</v>
      </c>
      <c r="D1227" s="149" t="s">
        <v>3006</v>
      </c>
      <c r="E1227" s="150" t="s">
        <v>2725</v>
      </c>
      <c r="F1227" s="154" t="s">
        <v>3078</v>
      </c>
      <c r="G1227" s="212"/>
      <c r="H1227" s="146" t="s">
        <v>537</v>
      </c>
      <c r="I1227" s="153" t="s">
        <v>538</v>
      </c>
      <c r="J1227" s="146" t="s">
        <v>395</v>
      </c>
      <c r="K1227" s="212"/>
      <c r="L1227" s="212"/>
      <c r="M1227" s="157" t="s">
        <v>367</v>
      </c>
      <c r="N1227" s="216"/>
      <c r="O1227" s="160"/>
      <c r="P1227" s="212"/>
      <c r="Q1227" s="212"/>
      <c r="R1227" s="212"/>
      <c r="S1227" s="212"/>
      <c r="T1227" s="214"/>
      <c r="U1227" s="215"/>
      <c r="V1227" s="209"/>
      <c r="W1227" s="217"/>
      <c r="AA1227" s="250" t="s">
        <v>3006</v>
      </c>
      <c r="AB1227" s="217"/>
      <c r="AC1227" s="217"/>
      <c r="AG1227" s="166" t="s">
        <v>511</v>
      </c>
      <c r="AH1227" s="164" t="n">
        <v>6567</v>
      </c>
      <c r="AI1227" s="164" t="n">
        <v>6714</v>
      </c>
      <c r="AJ1227" s="219" t="n">
        <f aca="false">SeqEnd-SeqBeg+1</f>
        <v>148</v>
      </c>
      <c r="AK1227" s="220" t="n">
        <f aca="false">AND( SeqBeg&lt;=Beg  , End &lt;=SeqEnd )</f>
        <v>0</v>
      </c>
      <c r="AL1227" s="212"/>
      <c r="AM1227" s="212"/>
      <c r="AN1227" s="221"/>
      <c r="AT1227" s="147" t="s">
        <v>103</v>
      </c>
      <c r="AU1227" s="146"/>
      <c r="AV1227" s="212"/>
      <c r="AW1227" s="222" t="str">
        <f aca="false">HYPERLINK(CONCATENATE("http://www.ncbi.nlm.nih.gov/nuccore/",BM1227),BM1227)</f>
        <v>EU526609</v>
      </c>
      <c r="AX1227" s="219" t="str">
        <f aca="false">CONCATENATE(D1227,IF(I1227="","",CONCATENATE(".",I1227)),IF(K1227="","",CONCATENATE(".",K1227)),IF(M1227="","",CONCATENATE(".",M1227)),IF(R1227="","",CONCATENATE(".",R1227)),IF(U1227="","","(*)"))</f>
        <v>3ef.NLD.pig</v>
      </c>
      <c r="AY1227" s="170" t="str">
        <f aca="false">CONCATENATE(BM1227,".",BN1227)</f>
        <v>EU526609.HEV/SW/NL/2005-989</v>
      </c>
      <c r="AZ1227" s="171" t="str">
        <f aca="false">IF(AV1227="",IF(ISNUMBER(FIND(".",A1227)),LEFT(A1227,FIND(".",A1227)-1),A1227),AV1227)</f>
        <v>EU526609</v>
      </c>
      <c r="BA1227" s="171" t="str">
        <f aca="false">IF(ISNUMBER(FIND("-",AZ1227)),LEFT(AZ1227,FIND("-",AZ1227)-1),AZ1227)</f>
        <v>EU526609</v>
      </c>
      <c r="BB1227" s="170" t="str">
        <f aca="false"> MEGAname &amp; "="</f>
        <v>EU526609=</v>
      </c>
      <c r="BC1227" s="170" t="str">
        <f aca="false">Clear &amp; IF(span ,"Span","out")</f>
        <v>EU526609=out</v>
      </c>
      <c r="BD1227" s="170" t="str">
        <f aca="false">Clear &amp; IF(span, IF(B1227=".","Selected",B1227),"out")</f>
        <v>EU526609=out</v>
      </c>
      <c r="BE1227" s="170" t="str">
        <f aca="false">Clear &amp; Strain</f>
        <v>EU526609=HEV/SW/NL/2005-989</v>
      </c>
      <c r="BF1227" s="170" t="str">
        <f aca="false">CONCATENATE(A1227,"=",F1227,". ",AX1227,IF(AB1227="","",CONCATENATE(".",AB1227)))</f>
        <v>EU526609=HEV/SW/NL/2005-989. 3ef.NLD.pig</v>
      </c>
      <c r="BG1227" s="170" t="str">
        <f aca="false">CONCATENATE(A1227,"=",F1227,". ",AX1227)</f>
        <v>EU526609=HEV/SW/NL/2005-989. 3ef.NLD.pig</v>
      </c>
      <c r="BH1227" s="170" t="str">
        <f aca="false">CONCATENATE(A1227,"=",AX1227)</f>
        <v>EU526609=3ef.NLD.pig</v>
      </c>
      <c r="BI1227" s="170" t="str">
        <f aca="false">CONCATENATE(A1227,"=",ComForSubtype,D1227)</f>
        <v>EU526609=3ef</v>
      </c>
      <c r="BJ1227" s="170" t="str">
        <f aca="false">CONCATENATE(A1227,"=",E1227)</f>
        <v>EU526609=3feg</v>
      </c>
      <c r="BK1227" s="170" t="str">
        <f aca="false">CONCATENATE(A1227,"=",C1227)</f>
        <v>EU526609=3</v>
      </c>
      <c r="BL1227" s="170" t="str">
        <f aca="false">CONCATENATE(D1227,"=")</f>
        <v>3ef=</v>
      </c>
      <c r="BM1227" s="223" t="str">
        <f aca="false">IF(BA1227="XX","",BA1227)</f>
        <v>EU526609</v>
      </c>
      <c r="BN1227" s="224" t="str">
        <f aca="false">CONCATENATE(IF(F1227="","",F1227),IF(G1227="","",CONCATENATE(" / ",G1227)))</f>
        <v>HEV/SW/NL/2005-989</v>
      </c>
      <c r="BO1227" s="225" t="str">
        <f aca="false">AX1227</f>
        <v>3ef.NLD.pig</v>
      </c>
      <c r="BP1227" s="226" t="str">
        <f aca="false">IF(V1227="","",V1227)</f>
        <v/>
      </c>
      <c r="BQ1227" s="226" t="str">
        <f aca="false">IF(W1227="","",CONCATENATE(W1227,IF(LEFT(AO1227,1)="s","+","")))</f>
        <v/>
      </c>
      <c r="BR1227" s="226" t="str">
        <f aca="false">IF(X1227="","",CONCATENATE(X1227,IF(LEFT(AQ1227,1)="s","+","")))</f>
        <v/>
      </c>
      <c r="BS1227" s="226" t="str">
        <f aca="false">IF(Y1227="","",CONCATENATE(Y1227,IF(LEFT(AR1227,1)="s","+","")))</f>
        <v/>
      </c>
      <c r="BT1227" s="226" t="str">
        <f aca="false">IF(Z1227="","",CONCATENATE(Z1227,IF(LEFT(AS1227,1)="s","+","")))</f>
        <v/>
      </c>
      <c r="BU1227" s="227" t="str">
        <f aca="false">IF(AA1227="","",CONCATENATE(AA1227,IF(LEFT(AT1227,1)="s","+","")))</f>
        <v>3ef</v>
      </c>
      <c r="BV1227" s="212"/>
      <c r="BW1227" s="177" t="s">
        <v>3079</v>
      </c>
      <c r="BX1227" s="170" t="str">
        <f aca="false">IF(BW1227&lt;&gt;"",IF(ISNUMBER(FIND("=",BW1227)),LEFT(BW1227,FIND("=",BW1227)-1),BW1227),BW1227)</f>
        <v>EU526609</v>
      </c>
      <c r="BY1227" s="170" t="str">
        <f aca="false">IF(BW1227&lt;&gt;"",IF(ISNUMBER(FIND("=",BW1227)),RIGHT(BW1227,LEN(BW1227)-FIND("=",BW1227)),""),"")</f>
        <v>3ef</v>
      </c>
      <c r="BZ1227" s="170" t="str">
        <f aca="false">IF(BX1227&lt;&gt;"",IF(ISNUMBER(FIND(".",BX1227)),LEFT(BX1227,FIND(".",BX1227)-1),BX1227),BX1227)</f>
        <v>EU526609</v>
      </c>
      <c r="CA1227" s="170" t="str">
        <f aca="false">IF(BX1227&lt;&gt;"",IF(ISNUMBER(FIND(".",BX1227)),RIGHT(BX1227,LEN(BX1227)-FIND(".",BX1227)),""),"")</f>
        <v/>
      </c>
      <c r="CB1227" s="212"/>
      <c r="CC1227" s="170" t="str">
        <f aca="false">A1227</f>
        <v>EU526609</v>
      </c>
      <c r="CD1227" s="178" t="s">
        <v>339</v>
      </c>
      <c r="CE1227" s="178" t="s">
        <v>340</v>
      </c>
      <c r="CF1227" s="178" t="s">
        <v>341</v>
      </c>
      <c r="CG1227" s="212"/>
      <c r="CH1227" s="179"/>
      <c r="CI1227" s="179"/>
      <c r="CJ1227" s="179"/>
      <c r="CK1227" s="212"/>
      <c r="CL1227" s="212"/>
      <c r="CM1227" s="170" t="str">
        <f aca="false">F1227</f>
        <v>HEV/SW/NL/2005-989</v>
      </c>
      <c r="CN1227" s="170" t="str">
        <f aca="false">IF(G1227="","",G1227)</f>
        <v/>
      </c>
      <c r="CO1227" s="170" t="str">
        <f aca="false">CONCATENATE(H1227,":",L1227)</f>
        <v>Netherlands:</v>
      </c>
      <c r="CP1227" s="170" t="str">
        <f aca="false">CONCATENATE(IF(Q1227="","",CONCATENATE(Q1227,"-")),IF(P1227="","",CONCATENATE(P1227,"-")),IF(O1227="","",O1227))</f>
        <v/>
      </c>
      <c r="CQ1227" s="170" t="str">
        <f aca="false">IF(N1227="","",N1227)</f>
        <v/>
      </c>
      <c r="CR1227" s="170" t="n">
        <f aca="false">C1227</f>
        <v>3</v>
      </c>
      <c r="CS1227" s="229" t="str">
        <f aca="false">D1227</f>
        <v>3ef</v>
      </c>
      <c r="CT1227" s="170" t="str">
        <f aca="false">CONCATENATE(CD1227," strain ",CM1227," ",CL1227,", partial cds")</f>
        <v>Hepatitis E virus strain HEV/SW/NL/2005-989 , partial cds</v>
      </c>
    </row>
    <row r="1228" customFormat="false" ht="11.9" hidden="false" customHeight="true" outlineLevel="0" collapsed="false">
      <c r="A1228" s="154" t="s">
        <v>3080</v>
      </c>
      <c r="B1228" s="147" t="n">
        <v>3</v>
      </c>
      <c r="C1228" s="243" t="n">
        <v>3</v>
      </c>
      <c r="D1228" s="149" t="s">
        <v>3006</v>
      </c>
      <c r="E1228" s="150" t="s">
        <v>2725</v>
      </c>
      <c r="F1228" s="154" t="s">
        <v>3081</v>
      </c>
      <c r="G1228" s="212"/>
      <c r="H1228" s="146" t="s">
        <v>537</v>
      </c>
      <c r="I1228" s="153" t="s">
        <v>538</v>
      </c>
      <c r="J1228" s="146" t="s">
        <v>395</v>
      </c>
      <c r="K1228" s="212"/>
      <c r="L1228" s="212"/>
      <c r="M1228" s="157" t="s">
        <v>367</v>
      </c>
      <c r="N1228" s="216"/>
      <c r="O1228" s="160"/>
      <c r="P1228" s="212"/>
      <c r="Q1228" s="212"/>
      <c r="R1228" s="212"/>
      <c r="S1228" s="212"/>
      <c r="T1228" s="214"/>
      <c r="U1228" s="215"/>
      <c r="V1228" s="209"/>
      <c r="W1228" s="217"/>
      <c r="X1228" s="147"/>
      <c r="AA1228" s="250" t="s">
        <v>3006</v>
      </c>
      <c r="AB1228" s="217"/>
      <c r="AC1228" s="217"/>
      <c r="AG1228" s="166" t="s">
        <v>511</v>
      </c>
      <c r="AH1228" s="164" t="n">
        <v>6567</v>
      </c>
      <c r="AI1228" s="164" t="n">
        <v>6714</v>
      </c>
      <c r="AJ1228" s="219" t="n">
        <f aca="false">SeqEnd-SeqBeg+1</f>
        <v>148</v>
      </c>
      <c r="AK1228" s="220" t="n">
        <f aca="false">AND( SeqBeg&lt;=Beg  , End &lt;=SeqEnd )</f>
        <v>0</v>
      </c>
      <c r="AL1228" s="212"/>
      <c r="AM1228" s="212"/>
      <c r="AN1228" s="221"/>
      <c r="AT1228" s="147" t="s">
        <v>103</v>
      </c>
      <c r="AU1228" s="146"/>
      <c r="AV1228" s="212"/>
      <c r="AW1228" s="222" t="str">
        <f aca="false">HYPERLINK(CONCATENATE("http://www.ncbi.nlm.nih.gov/nuccore/",BM1228),BM1228)</f>
        <v>EU526616</v>
      </c>
      <c r="AX1228" s="219" t="str">
        <f aca="false">CONCATENATE(D1228,IF(I1228="","",CONCATENATE(".",I1228)),IF(K1228="","",CONCATENATE(".",K1228)),IF(M1228="","",CONCATENATE(".",M1228)),IF(R1228="","",CONCATENATE(".",R1228)),IF(U1228="","","(*)"))</f>
        <v>3ef.NLD.pig</v>
      </c>
      <c r="AY1228" s="170" t="str">
        <f aca="false">CONCATENATE(BM1228,".",BN1228)</f>
        <v>EU526616.HEV/SW/NL/2006-325455</v>
      </c>
      <c r="AZ1228" s="171" t="str">
        <f aca="false">IF(AV1228="",IF(ISNUMBER(FIND(".",A1228)),LEFT(A1228,FIND(".",A1228)-1),A1228),AV1228)</f>
        <v>EU526616</v>
      </c>
      <c r="BA1228" s="171" t="str">
        <f aca="false">IF(ISNUMBER(FIND("-",AZ1228)),LEFT(AZ1228,FIND("-",AZ1228)-1),AZ1228)</f>
        <v>EU526616</v>
      </c>
      <c r="BB1228" s="170" t="str">
        <f aca="false"> MEGAname &amp; "="</f>
        <v>EU526616=</v>
      </c>
      <c r="BC1228" s="170" t="str">
        <f aca="false">Clear &amp; IF(span ,"Span","out")</f>
        <v>EU526616=out</v>
      </c>
      <c r="BD1228" s="170" t="str">
        <f aca="false">Clear &amp; IF(span, IF(B1228=".","Selected",B1228),"out")</f>
        <v>EU526616=out</v>
      </c>
      <c r="BE1228" s="170" t="str">
        <f aca="false">Clear &amp; Strain</f>
        <v>EU526616=HEV/SW/NL/2006-325455</v>
      </c>
      <c r="BF1228" s="170" t="str">
        <f aca="false">CONCATENATE(A1228,"=",F1228,". ",AX1228,IF(AB1228="","",CONCATENATE(".",AB1228)))</f>
        <v>EU526616=HEV/SW/NL/2006-325455. 3ef.NLD.pig</v>
      </c>
      <c r="BG1228" s="170" t="str">
        <f aca="false">CONCATENATE(A1228,"=",F1228,". ",AX1228)</f>
        <v>EU526616=HEV/SW/NL/2006-325455. 3ef.NLD.pig</v>
      </c>
      <c r="BH1228" s="170" t="str">
        <f aca="false">CONCATENATE(A1228,"=",AX1228)</f>
        <v>EU526616=3ef.NLD.pig</v>
      </c>
      <c r="BI1228" s="170" t="str">
        <f aca="false">CONCATENATE(A1228,"=",ComForSubtype,D1228)</f>
        <v>EU526616=3ef</v>
      </c>
      <c r="BJ1228" s="170" t="str">
        <f aca="false">CONCATENATE(A1228,"=",E1228)</f>
        <v>EU526616=3feg</v>
      </c>
      <c r="BK1228" s="170" t="str">
        <f aca="false">CONCATENATE(A1228,"=",C1228)</f>
        <v>EU526616=3</v>
      </c>
      <c r="BL1228" s="170" t="str">
        <f aca="false">CONCATENATE(D1228,"=")</f>
        <v>3ef=</v>
      </c>
      <c r="BM1228" s="223" t="str">
        <f aca="false">IF(BA1228="XX","",BA1228)</f>
        <v>EU526616</v>
      </c>
      <c r="BN1228" s="224" t="str">
        <f aca="false">CONCATENATE(IF(F1228="","",F1228),IF(G1228="","",CONCATENATE(" / ",G1228)))</f>
        <v>HEV/SW/NL/2006-325455</v>
      </c>
      <c r="BO1228" s="225" t="str">
        <f aca="false">AX1228</f>
        <v>3ef.NLD.pig</v>
      </c>
      <c r="BP1228" s="226" t="str">
        <f aca="false">IF(V1228="","",V1228)</f>
        <v/>
      </c>
      <c r="BQ1228" s="226" t="str">
        <f aca="false">IF(W1228="","",CONCATENATE(W1228,IF(LEFT(AO1228,1)="s","+","")))</f>
        <v/>
      </c>
      <c r="BR1228" s="226" t="str">
        <f aca="false">IF(X1228="","",CONCATENATE(X1228,IF(LEFT(AQ1228,1)="s","+","")))</f>
        <v/>
      </c>
      <c r="BS1228" s="226" t="str">
        <f aca="false">IF(Y1228="","",CONCATENATE(Y1228,IF(LEFT(AR1228,1)="s","+","")))</f>
        <v/>
      </c>
      <c r="BT1228" s="226" t="str">
        <f aca="false">IF(Z1228="","",CONCATENATE(Z1228,IF(LEFT(AS1228,1)="s","+","")))</f>
        <v/>
      </c>
      <c r="BU1228" s="227" t="str">
        <f aca="false">IF(AA1228="","",CONCATENATE(AA1228,IF(LEFT(AT1228,1)="s","+","")))</f>
        <v>3ef</v>
      </c>
      <c r="BV1228" s="212"/>
      <c r="BW1228" s="177" t="s">
        <v>3082</v>
      </c>
      <c r="BX1228" s="170" t="str">
        <f aca="false">IF(BW1228&lt;&gt;"",IF(ISNUMBER(FIND("=",BW1228)),LEFT(BW1228,FIND("=",BW1228)-1),BW1228),BW1228)</f>
        <v>EU526616</v>
      </c>
      <c r="BY1228" s="170" t="str">
        <f aca="false">IF(BW1228&lt;&gt;"",IF(ISNUMBER(FIND("=",BW1228)),RIGHT(BW1228,LEN(BW1228)-FIND("=",BW1228)),""),"")</f>
        <v>3ef</v>
      </c>
      <c r="BZ1228" s="170" t="str">
        <f aca="false">IF(BX1228&lt;&gt;"",IF(ISNUMBER(FIND(".",BX1228)),LEFT(BX1228,FIND(".",BX1228)-1),BX1228),BX1228)</f>
        <v>EU526616</v>
      </c>
      <c r="CA1228" s="170" t="str">
        <f aca="false">IF(BX1228&lt;&gt;"",IF(ISNUMBER(FIND(".",BX1228)),RIGHT(BX1228,LEN(BX1228)-FIND(".",BX1228)),""),"")</f>
        <v/>
      </c>
      <c r="CB1228" s="212"/>
      <c r="CC1228" s="170" t="str">
        <f aca="false">A1228</f>
        <v>EU526616</v>
      </c>
      <c r="CD1228" s="178" t="s">
        <v>339</v>
      </c>
      <c r="CE1228" s="178" t="s">
        <v>340</v>
      </c>
      <c r="CF1228" s="178" t="s">
        <v>341</v>
      </c>
      <c r="CG1228" s="212"/>
      <c r="CH1228" s="179"/>
      <c r="CI1228" s="179"/>
      <c r="CJ1228" s="179"/>
      <c r="CK1228" s="212"/>
      <c r="CL1228" s="212"/>
      <c r="CM1228" s="170" t="str">
        <f aca="false">F1228</f>
        <v>HEV/SW/NL/2006-325455</v>
      </c>
      <c r="CN1228" s="170" t="str">
        <f aca="false">IF(G1228="","",G1228)</f>
        <v/>
      </c>
      <c r="CO1228" s="170" t="str">
        <f aca="false">CONCATENATE(H1228,":",L1228)</f>
        <v>Netherlands:</v>
      </c>
      <c r="CP1228" s="170" t="str">
        <f aca="false">CONCATENATE(IF(Q1228="","",CONCATENATE(Q1228,"-")),IF(P1228="","",CONCATENATE(P1228,"-")),IF(O1228="","",O1228))</f>
        <v/>
      </c>
      <c r="CQ1228" s="170" t="str">
        <f aca="false">IF(N1228="","",N1228)</f>
        <v/>
      </c>
      <c r="CR1228" s="170" t="n">
        <f aca="false">C1228</f>
        <v>3</v>
      </c>
      <c r="CS1228" s="229" t="str">
        <f aca="false">D1228</f>
        <v>3ef</v>
      </c>
      <c r="CT1228" s="170" t="str">
        <f aca="false">CONCATENATE(CD1228," strain ",CM1228," ",CL1228,", partial cds")</f>
        <v>Hepatitis E virus strain HEV/SW/NL/2006-325455 , partial cds</v>
      </c>
    </row>
    <row r="1229" customFormat="false" ht="11.9" hidden="false" customHeight="true" outlineLevel="0" collapsed="false">
      <c r="A1229" s="235" t="s">
        <v>3083</v>
      </c>
      <c r="B1229" s="147" t="n">
        <v>3</v>
      </c>
      <c r="C1229" s="356" t="n">
        <v>3</v>
      </c>
      <c r="D1229" s="246" t="s">
        <v>3006</v>
      </c>
      <c r="E1229" s="150" t="s">
        <v>2725</v>
      </c>
      <c r="F1229" s="235" t="s">
        <v>3084</v>
      </c>
      <c r="G1229" s="212"/>
      <c r="H1229" s="235" t="s">
        <v>537</v>
      </c>
      <c r="I1229" s="236" t="s">
        <v>538</v>
      </c>
      <c r="J1229" s="235" t="s">
        <v>395</v>
      </c>
      <c r="K1229" s="212"/>
      <c r="L1229" s="212"/>
      <c r="M1229" s="157" t="s">
        <v>2938</v>
      </c>
      <c r="N1229" s="216"/>
      <c r="O1229" s="212"/>
      <c r="P1229" s="159"/>
      <c r="Q1229" s="159"/>
      <c r="R1229" s="237"/>
      <c r="S1229" s="237"/>
      <c r="T1229" s="214"/>
      <c r="U1229" s="215"/>
      <c r="V1229" s="209"/>
      <c r="W1229" s="217"/>
      <c r="AA1229" s="250" t="s">
        <v>3006</v>
      </c>
      <c r="AB1229" s="217"/>
      <c r="AC1229" s="217"/>
      <c r="AG1229" s="166" t="s">
        <v>511</v>
      </c>
      <c r="AH1229" s="164" t="n">
        <v>6567</v>
      </c>
      <c r="AI1229" s="164" t="n">
        <v>6714</v>
      </c>
      <c r="AJ1229" s="219" t="n">
        <f aca="false">SeqEnd-SeqBeg+1</f>
        <v>148</v>
      </c>
      <c r="AK1229" s="220" t="n">
        <f aca="false">AND( SeqBeg&lt;=Beg  , End &lt;=SeqEnd )</f>
        <v>0</v>
      </c>
      <c r="AL1229" s="237"/>
      <c r="AM1229" s="237"/>
      <c r="AN1229" s="221"/>
      <c r="AO1229" s="164"/>
      <c r="AP1229" s="164"/>
      <c r="AQ1229" s="164"/>
      <c r="AR1229" s="164"/>
      <c r="AS1229" s="164"/>
      <c r="AT1229" s="164" t="s">
        <v>103</v>
      </c>
      <c r="AU1229" s="237"/>
      <c r="AV1229" s="237"/>
      <c r="AW1229" s="222" t="str">
        <f aca="false">HYPERLINK(CONCATENATE("http://www.ncbi.nlm.nih.gov/nuccore/",BM1229),BM1229)</f>
        <v>EU526620</v>
      </c>
      <c r="AX1229" s="219" t="str">
        <f aca="false">CONCATENATE(D1229,IF(I1229="","",CONCATENATE(".",I1229)),IF(K1229="","",CONCATENATE(".",K1229)),IF(M1229="","",CONCATENATE(".",M1229)),IF(R1229="","",CONCATENATE(".",R1229)),IF(U1229="","","(*)"))</f>
        <v>3ef.NLD.water</v>
      </c>
      <c r="AY1229" s="238" t="str">
        <f aca="false">CONCATENATE(BM1229,".",BN1229)</f>
        <v>EU526620.HEV/WATER/NL/2004-182</v>
      </c>
      <c r="AZ1229" s="239" t="str">
        <f aca="false">IF(AV1229="",IF(ISNUMBER(FIND(".",A1229)),LEFT(A1229,FIND(".",A1229)-1),A1229),AV1229)</f>
        <v>EU526620</v>
      </c>
      <c r="BA1229" s="239" t="str">
        <f aca="false">IF(ISNUMBER(FIND("-",AZ1229)),LEFT(AZ1229,FIND("-",AZ1229)-1),AZ1229)</f>
        <v>EU526620</v>
      </c>
      <c r="BB1229" s="170" t="str">
        <f aca="false"> MEGAname &amp; "="</f>
        <v>EU526620=</v>
      </c>
      <c r="BC1229" s="170" t="str">
        <f aca="false">Clear &amp; IF(span ,"Span","out")</f>
        <v>EU526620=out</v>
      </c>
      <c r="BD1229" s="170" t="str">
        <f aca="false">Clear &amp; IF(span, IF(B1229=".","Selected",B1229),"out")</f>
        <v>EU526620=out</v>
      </c>
      <c r="BE1229" s="170" t="str">
        <f aca="false">Clear &amp; Strain</f>
        <v>EU526620=HEV/WATER/NL/2004-182</v>
      </c>
      <c r="BF1229" s="238" t="str">
        <f aca="false">CONCATENATE(A1229,"=",F1229,". ",AX1229,IF(AB1229="","",CONCATENATE(".",AB1229)))</f>
        <v>EU526620=HEV/WATER/NL/2004-182. 3ef.NLD.water</v>
      </c>
      <c r="BG1229" s="238" t="str">
        <f aca="false">CONCATENATE(A1229,"=",F1229,". ",AX1229)</f>
        <v>EU526620=HEV/WATER/NL/2004-182. 3ef.NLD.water</v>
      </c>
      <c r="BH1229" s="238" t="str">
        <f aca="false">CONCATENATE(A1229,"=",AX1229)</f>
        <v>EU526620=3ef.NLD.water</v>
      </c>
      <c r="BI1229" s="238" t="str">
        <f aca="false">CONCATENATE(A1229,"=",ComForSubtype,D1229)</f>
        <v>EU526620=3ef</v>
      </c>
      <c r="BJ1229" s="238" t="str">
        <f aca="false">CONCATENATE(A1229,"=",E1229)</f>
        <v>EU526620=3feg</v>
      </c>
      <c r="BK1229" s="238" t="str">
        <f aca="false">CONCATENATE(A1229,"=",C1229)</f>
        <v>EU526620=3</v>
      </c>
      <c r="BL1229" s="238" t="str">
        <f aca="false">CONCATENATE(D1229,"=")</f>
        <v>3ef=</v>
      </c>
      <c r="BM1229" s="223" t="str">
        <f aca="false">IF(BA1229="XX","",BA1229)</f>
        <v>EU526620</v>
      </c>
      <c r="BN1229" s="224" t="str">
        <f aca="false">CONCATENATE(IF(F1229="","",F1229),IF(G1229="","",CONCATENATE(" / ",G1229)))</f>
        <v>HEV/WATER/NL/2004-182</v>
      </c>
      <c r="BO1229" s="225" t="str">
        <f aca="false">AX1229</f>
        <v>3ef.NLD.water</v>
      </c>
      <c r="BP1229" s="226" t="str">
        <f aca="false">IF(V1229="","",V1229)</f>
        <v/>
      </c>
      <c r="BQ1229" s="226" t="str">
        <f aca="false">IF(W1229="","",CONCATENATE(W1229,IF(LEFT(AO1229,1)="s","+","")))</f>
        <v/>
      </c>
      <c r="BR1229" s="226" t="str">
        <f aca="false">IF(X1229="","",CONCATENATE(X1229,IF(LEFT(AQ1229,1)="s","+","")))</f>
        <v/>
      </c>
      <c r="BS1229" s="226" t="str">
        <f aca="false">IF(Y1229="","",CONCATENATE(Y1229,IF(LEFT(AR1229,1)="s","+","")))</f>
        <v/>
      </c>
      <c r="BT1229" s="226" t="str">
        <f aca="false">IF(Z1229="","",CONCATENATE(Z1229,IF(LEFT(AS1229,1)="s","+","")))</f>
        <v/>
      </c>
      <c r="BU1229" s="227" t="str">
        <f aca="false">IF(AA1229="","",CONCATENATE(AA1229,IF(LEFT(AT1229,1)="s","+","")))</f>
        <v>3ef</v>
      </c>
      <c r="BV1229" s="240"/>
      <c r="BW1229" s="240" t="s">
        <v>3085</v>
      </c>
      <c r="BX1229" s="238" t="str">
        <f aca="false">IF(BW1229&lt;&gt;"",IF(ISNUMBER(FIND("=",BW1229)),LEFT(BW1229,FIND("=",BW1229)-1),BW1229),BW1229)</f>
        <v>EU526620</v>
      </c>
      <c r="BY1229" s="238" t="str">
        <f aca="false">IF(BW1229&lt;&gt;"",IF(ISNUMBER(FIND("=",BW1229)),RIGHT(BW1229,LEN(BW1229)-FIND("=",BW1229)),""),"")</f>
        <v>3ef</v>
      </c>
      <c r="BZ1229" s="238" t="str">
        <f aca="false">IF(BX1229&lt;&gt;"",IF(ISNUMBER(FIND(".",BX1229)),LEFT(BX1229,FIND(".",BX1229)-1),BX1229),BX1229)</f>
        <v>EU526620</v>
      </c>
      <c r="CA1229" s="238" t="str">
        <f aca="false">IF(BX1229&lt;&gt;"",IF(ISNUMBER(FIND(".",BX1229)),RIGHT(BX1229,LEN(BX1229)-FIND(".",BX1229)),""),"")</f>
        <v/>
      </c>
      <c r="CB1229" s="240"/>
      <c r="CC1229" s="238" t="str">
        <f aca="false">A1229</f>
        <v>EU526620</v>
      </c>
      <c r="CD1229" s="241" t="s">
        <v>339</v>
      </c>
      <c r="CE1229" s="241" t="s">
        <v>340</v>
      </c>
      <c r="CF1229" s="241" t="s">
        <v>341</v>
      </c>
      <c r="CG1229" s="241"/>
      <c r="CH1229" s="363"/>
      <c r="CI1229" s="363"/>
      <c r="CJ1229" s="363"/>
      <c r="CK1229" s="363"/>
      <c r="CL1229" s="241"/>
      <c r="CM1229" s="238" t="str">
        <f aca="false">F1229</f>
        <v>HEV/WATER/NL/2004-182</v>
      </c>
      <c r="CN1229" s="238" t="str">
        <f aca="false">IF(G1229="","",G1229)</f>
        <v/>
      </c>
      <c r="CO1229" s="238" t="str">
        <f aca="false">CONCATENATE(H1229,":",L1229)</f>
        <v>Netherlands:</v>
      </c>
      <c r="CP1229" s="238" t="str">
        <f aca="false">CONCATENATE(IF(Q1229="","",CONCATENATE(Q1229,"-")),IF(P1229="","",CONCATENATE(P1229,"-")),IF(O1229="","",O1229))</f>
        <v/>
      </c>
      <c r="CQ1229" s="238" t="str">
        <f aca="false">IF(N1229="","",N1229)</f>
        <v/>
      </c>
      <c r="CR1229" s="238" t="n">
        <f aca="false">C1229</f>
        <v>3</v>
      </c>
      <c r="CS1229" s="242" t="str">
        <f aca="false">D1229</f>
        <v>3ef</v>
      </c>
      <c r="CT1229" s="170" t="str">
        <f aca="false">CONCATENATE(CD1229," strain ",CM1229," ",CL1229,", partial cds")</f>
        <v>Hepatitis E virus strain HEV/WATER/NL/2004-182 , partial cds</v>
      </c>
    </row>
    <row r="1230" customFormat="false" ht="11.9" hidden="false" customHeight="true" outlineLevel="0" collapsed="false">
      <c r="A1230" s="154" t="s">
        <v>3086</v>
      </c>
      <c r="B1230" s="147" t="n">
        <v>3</v>
      </c>
      <c r="C1230" s="243" t="n">
        <v>3</v>
      </c>
      <c r="D1230" s="149" t="s">
        <v>3006</v>
      </c>
      <c r="E1230" s="150" t="s">
        <v>2725</v>
      </c>
      <c r="F1230" s="249" t="s">
        <v>3087</v>
      </c>
      <c r="G1230" s="212"/>
      <c r="H1230" s="146" t="s">
        <v>537</v>
      </c>
      <c r="I1230" s="153" t="s">
        <v>538</v>
      </c>
      <c r="J1230" s="146" t="s">
        <v>395</v>
      </c>
      <c r="K1230" s="212"/>
      <c r="L1230" s="212"/>
      <c r="M1230" s="157" t="s">
        <v>367</v>
      </c>
      <c r="N1230" s="216"/>
      <c r="O1230" s="160"/>
      <c r="P1230" s="212"/>
      <c r="Q1230" s="212"/>
      <c r="R1230" s="212"/>
      <c r="S1230" s="212"/>
      <c r="T1230" s="214"/>
      <c r="U1230" s="215"/>
      <c r="V1230" s="209"/>
      <c r="W1230" s="217"/>
      <c r="AA1230" s="250" t="s">
        <v>3006</v>
      </c>
      <c r="AB1230" s="217"/>
      <c r="AC1230" s="217"/>
      <c r="AG1230" s="166" t="s">
        <v>511</v>
      </c>
      <c r="AH1230" s="164" t="n">
        <v>6567</v>
      </c>
      <c r="AI1230" s="164" t="n">
        <v>6714</v>
      </c>
      <c r="AJ1230" s="219" t="n">
        <f aca="false">SeqEnd-SeqBeg+1</f>
        <v>148</v>
      </c>
      <c r="AK1230" s="220" t="n">
        <f aca="false">AND( SeqBeg&lt;=Beg  , End &lt;=SeqEnd )</f>
        <v>0</v>
      </c>
      <c r="AL1230" s="212"/>
      <c r="AM1230" s="212"/>
      <c r="AN1230" s="221"/>
      <c r="AT1230" s="147" t="s">
        <v>103</v>
      </c>
      <c r="AU1230" s="146"/>
      <c r="AV1230" s="212"/>
      <c r="AW1230" s="222" t="str">
        <f aca="false">HYPERLINK(CONCATENATE("http://www.ncbi.nlm.nih.gov/nuccore/",BM1230),BM1230)</f>
        <v>DQ996399</v>
      </c>
      <c r="AX1230" s="219" t="str">
        <f aca="false">CONCATENATE(D1230,IF(I1230="","",CONCATENATE(".",I1230)),IF(K1230="","",CONCATENATE(".",K1230)),IF(M1230="","",CONCATENATE(".",M1230)),IF(R1230="","",CONCATENATE(".",R1230)),IF(U1230="","","(*)"))</f>
        <v>3ef.NLD.pig</v>
      </c>
      <c r="AY1230" s="170" t="str">
        <f aca="false">CONCATENATE(BM1230,".",BN1230)</f>
        <v>DQ996399.NLSWIE3</v>
      </c>
      <c r="AZ1230" s="171" t="str">
        <f aca="false">IF(AV1230="",IF(ISNUMBER(FIND(".",A1230)),LEFT(A1230,FIND(".",A1230)-1),A1230),AV1230)</f>
        <v>DQ996399</v>
      </c>
      <c r="BA1230" s="171" t="str">
        <f aca="false">IF(ISNUMBER(FIND("-",AZ1230)),LEFT(AZ1230,FIND("-",AZ1230)-1),AZ1230)</f>
        <v>DQ996399</v>
      </c>
      <c r="BB1230" s="170" t="str">
        <f aca="false"> MEGAname &amp; "="</f>
        <v>DQ996399=</v>
      </c>
      <c r="BC1230" s="170" t="str">
        <f aca="false">Clear &amp; IF(span ,"Span","out")</f>
        <v>DQ996399=out</v>
      </c>
      <c r="BD1230" s="170" t="str">
        <f aca="false">Clear &amp; IF(span, IF(B1230=".","Selected",B1230),"out")</f>
        <v>DQ996399=out</v>
      </c>
      <c r="BE1230" s="170" t="str">
        <f aca="false">Clear &amp; Strain</f>
        <v>DQ996399=NLSWIE3</v>
      </c>
      <c r="BF1230" s="170" t="str">
        <f aca="false">CONCATENATE(A1230,"=",F1230,". ",AX1230,IF(AB1230="","",CONCATENATE(".",AB1230)))</f>
        <v>DQ996399=NLSWIE3. 3ef.NLD.pig</v>
      </c>
      <c r="BG1230" s="170" t="str">
        <f aca="false">CONCATENATE(A1230,"=",F1230,". ",AX1230)</f>
        <v>DQ996399=NLSWIE3. 3ef.NLD.pig</v>
      </c>
      <c r="BH1230" s="170" t="str">
        <f aca="false">CONCATENATE(A1230,"=",AX1230)</f>
        <v>DQ996399=3ef.NLD.pig</v>
      </c>
      <c r="BI1230" s="170" t="str">
        <f aca="false">CONCATENATE(A1230,"=",ComForSubtype,D1230)</f>
        <v>DQ996399=3ef</v>
      </c>
      <c r="BJ1230" s="170" t="str">
        <f aca="false">CONCATENATE(A1230,"=",E1230)</f>
        <v>DQ996399=3feg</v>
      </c>
      <c r="BK1230" s="170" t="str">
        <f aca="false">CONCATENATE(A1230,"=",C1230)</f>
        <v>DQ996399=3</v>
      </c>
      <c r="BL1230" s="170" t="str">
        <f aca="false">CONCATENATE(D1230,"=")</f>
        <v>3ef=</v>
      </c>
      <c r="BM1230" s="223" t="str">
        <f aca="false">IF(BA1230="XX","",BA1230)</f>
        <v>DQ996399</v>
      </c>
      <c r="BN1230" s="224" t="str">
        <f aca="false">CONCATENATE(IF(F1230="","",F1230),IF(G1230="","",CONCATENATE(" / ",G1230)))</f>
        <v>NLSWIE3</v>
      </c>
      <c r="BO1230" s="225" t="str">
        <f aca="false">AX1230</f>
        <v>3ef.NLD.pig</v>
      </c>
      <c r="BP1230" s="226" t="str">
        <f aca="false">IF(V1230="","",V1230)</f>
        <v/>
      </c>
      <c r="BQ1230" s="226" t="str">
        <f aca="false">IF(W1230="","",CONCATENATE(W1230,IF(LEFT(AO1230,1)="s","+","")))</f>
        <v/>
      </c>
      <c r="BR1230" s="226" t="str">
        <f aca="false">IF(X1230="","",CONCATENATE(X1230,IF(LEFT(AQ1230,1)="s","+","")))</f>
        <v/>
      </c>
      <c r="BS1230" s="226" t="str">
        <f aca="false">IF(Y1230="","",CONCATENATE(Y1230,IF(LEFT(AR1230,1)="s","+","")))</f>
        <v/>
      </c>
      <c r="BT1230" s="226" t="str">
        <f aca="false">IF(Z1230="","",CONCATENATE(Z1230,IF(LEFT(AS1230,1)="s","+","")))</f>
        <v/>
      </c>
      <c r="BU1230" s="227" t="str">
        <f aca="false">IF(AA1230="","",CONCATENATE(AA1230,IF(LEFT(AT1230,1)="s","+","")))</f>
        <v>3ef</v>
      </c>
      <c r="BV1230" s="212"/>
      <c r="BW1230" s="177" t="s">
        <v>3088</v>
      </c>
      <c r="BX1230" s="170" t="str">
        <f aca="false">IF(BW1230&lt;&gt;"",IF(ISNUMBER(FIND("=",BW1230)),LEFT(BW1230,FIND("=",BW1230)-1),BW1230),BW1230)</f>
        <v>DQ996399</v>
      </c>
      <c r="BY1230" s="170" t="str">
        <f aca="false">IF(BW1230&lt;&gt;"",IF(ISNUMBER(FIND("=",BW1230)),RIGHT(BW1230,LEN(BW1230)-FIND("=",BW1230)),""),"")</f>
        <v>3ef</v>
      </c>
      <c r="BZ1230" s="170" t="str">
        <f aca="false">IF(BX1230&lt;&gt;"",IF(ISNUMBER(FIND(".",BX1230)),LEFT(BX1230,FIND(".",BX1230)-1),BX1230),BX1230)</f>
        <v>DQ996399</v>
      </c>
      <c r="CA1230" s="170" t="str">
        <f aca="false">IF(BX1230&lt;&gt;"",IF(ISNUMBER(FIND(".",BX1230)),RIGHT(BX1230,LEN(BX1230)-FIND(".",BX1230)),""),"")</f>
        <v/>
      </c>
      <c r="CB1230" s="212"/>
      <c r="CC1230" s="170" t="str">
        <f aca="false">A1230</f>
        <v>DQ996399</v>
      </c>
      <c r="CD1230" s="178" t="s">
        <v>339</v>
      </c>
      <c r="CE1230" s="178" t="s">
        <v>340</v>
      </c>
      <c r="CF1230" s="178" t="s">
        <v>341</v>
      </c>
      <c r="CG1230" s="212"/>
      <c r="CH1230" s="179"/>
      <c r="CI1230" s="179"/>
      <c r="CJ1230" s="179"/>
      <c r="CK1230" s="212"/>
      <c r="CL1230" s="212"/>
      <c r="CM1230" s="170" t="str">
        <f aca="false">F1230</f>
        <v>NLSWIE3</v>
      </c>
      <c r="CN1230" s="170" t="str">
        <f aca="false">IF(G1230="","",G1230)</f>
        <v/>
      </c>
      <c r="CO1230" s="170" t="str">
        <f aca="false">CONCATENATE(H1230,":",L1230)</f>
        <v>Netherlands:</v>
      </c>
      <c r="CP1230" s="170" t="str">
        <f aca="false">CONCATENATE(IF(Q1230="","",CONCATENATE(Q1230,"-")),IF(P1230="","",CONCATENATE(P1230,"-")),IF(O1230="","",O1230))</f>
        <v/>
      </c>
      <c r="CQ1230" s="170" t="str">
        <f aca="false">IF(N1230="","",N1230)</f>
        <v/>
      </c>
      <c r="CR1230" s="170" t="n">
        <f aca="false">C1230</f>
        <v>3</v>
      </c>
      <c r="CS1230" s="229" t="str">
        <f aca="false">D1230</f>
        <v>3ef</v>
      </c>
      <c r="CT1230" s="170" t="str">
        <f aca="false">CONCATENATE(CD1230," strain ",CM1230," ",CL1230,", partial cds")</f>
        <v>Hepatitis E virus strain NLSWIE3 , partial cds</v>
      </c>
    </row>
    <row r="1231" customFormat="false" ht="11.9" hidden="false" customHeight="true" outlineLevel="0" collapsed="false">
      <c r="A1231" s="154" t="s">
        <v>3089</v>
      </c>
      <c r="B1231" s="147" t="n">
        <v>3</v>
      </c>
      <c r="C1231" s="243" t="n">
        <v>3</v>
      </c>
      <c r="D1231" s="149" t="s">
        <v>3006</v>
      </c>
      <c r="E1231" s="150" t="s">
        <v>2725</v>
      </c>
      <c r="F1231" s="249" t="s">
        <v>3090</v>
      </c>
      <c r="G1231" s="212"/>
      <c r="H1231" s="146" t="s">
        <v>537</v>
      </c>
      <c r="I1231" s="153" t="s">
        <v>538</v>
      </c>
      <c r="J1231" s="146" t="s">
        <v>395</v>
      </c>
      <c r="K1231" s="212"/>
      <c r="L1231" s="212"/>
      <c r="M1231" s="157" t="s">
        <v>367</v>
      </c>
      <c r="N1231" s="216" t="s">
        <v>607</v>
      </c>
      <c r="O1231" s="160"/>
      <c r="P1231" s="212"/>
      <c r="Q1231" s="212"/>
      <c r="R1231" s="212"/>
      <c r="S1231" s="212"/>
      <c r="T1231" s="214"/>
      <c r="U1231" s="215"/>
      <c r="V1231" s="209"/>
      <c r="W1231" s="217"/>
      <c r="AA1231" s="250" t="s">
        <v>3006</v>
      </c>
      <c r="AB1231" s="217"/>
      <c r="AC1231" s="217"/>
      <c r="AG1231" s="166" t="s">
        <v>511</v>
      </c>
      <c r="AH1231" s="164" t="n">
        <v>6567</v>
      </c>
      <c r="AI1231" s="164" t="n">
        <v>6714</v>
      </c>
      <c r="AJ1231" s="219" t="n">
        <f aca="false">SeqEnd-SeqBeg+1</f>
        <v>148</v>
      </c>
      <c r="AK1231" s="220" t="n">
        <f aca="false">AND( SeqBeg&lt;=Beg  , End &lt;=SeqEnd )</f>
        <v>0</v>
      </c>
      <c r="AL1231" s="212"/>
      <c r="AM1231" s="212"/>
      <c r="AN1231" s="221"/>
      <c r="AT1231" s="147" t="s">
        <v>103</v>
      </c>
      <c r="AU1231" s="146"/>
      <c r="AV1231" s="212"/>
      <c r="AW1231" s="222" t="str">
        <f aca="false">HYPERLINK(CONCATENATE("http://www.ncbi.nlm.nih.gov/nuccore/",BM1231),BM1231)</f>
        <v>DQ916143</v>
      </c>
      <c r="AX1231" s="219" t="str">
        <f aca="false">CONCATENATE(D1231,IF(I1231="","",CONCATENATE(".",I1231)),IF(K1231="","",CONCATENATE(".",K1231)),IF(M1231="","",CONCATENATE(".",M1231)),IF(R1231="","",CONCATENATE(".",R1231)),IF(U1231="","","(*)"))</f>
        <v>3ef.NLD.pig</v>
      </c>
      <c r="AY1231" s="170" t="str">
        <f aca="false">CONCATENATE(BM1231,".",BN1231)</f>
        <v>DQ916143.NLSWLiver25</v>
      </c>
      <c r="AZ1231" s="171" t="str">
        <f aca="false">IF(AV1231="",IF(ISNUMBER(FIND(".",A1231)),LEFT(A1231,FIND(".",A1231)-1),A1231),AV1231)</f>
        <v>DQ916143</v>
      </c>
      <c r="BA1231" s="171" t="str">
        <f aca="false">IF(ISNUMBER(FIND("-",AZ1231)),LEFT(AZ1231,FIND("-",AZ1231)-1),AZ1231)</f>
        <v>DQ916143</v>
      </c>
      <c r="BB1231" s="170" t="str">
        <f aca="false"> MEGAname &amp; "="</f>
        <v>DQ916143=</v>
      </c>
      <c r="BC1231" s="170" t="str">
        <f aca="false">Clear &amp; IF(span ,"Span","out")</f>
        <v>DQ916143=out</v>
      </c>
      <c r="BD1231" s="170" t="str">
        <f aca="false">Clear &amp; IF(span, IF(B1231=".","Selected",B1231),"out")</f>
        <v>DQ916143=out</v>
      </c>
      <c r="BE1231" s="170" t="str">
        <f aca="false">Clear &amp; Strain</f>
        <v>DQ916143=NLSWLiver25</v>
      </c>
      <c r="BF1231" s="170" t="str">
        <f aca="false">CONCATENATE(A1231,"=",F1231,". ",AX1231,IF(AB1231="","",CONCATENATE(".",AB1231)))</f>
        <v>DQ916143=NLSWLiver25. 3ef.NLD.pig</v>
      </c>
      <c r="BG1231" s="170" t="str">
        <f aca="false">CONCATENATE(A1231,"=",F1231,". ",AX1231)</f>
        <v>DQ916143=NLSWLiver25. 3ef.NLD.pig</v>
      </c>
      <c r="BH1231" s="170" t="str">
        <f aca="false">CONCATENATE(A1231,"=",AX1231)</f>
        <v>DQ916143=3ef.NLD.pig</v>
      </c>
      <c r="BI1231" s="170" t="str">
        <f aca="false">CONCATENATE(A1231,"=",ComForSubtype,D1231)</f>
        <v>DQ916143=3ef</v>
      </c>
      <c r="BJ1231" s="170" t="str">
        <f aca="false">CONCATENATE(A1231,"=",E1231)</f>
        <v>DQ916143=3feg</v>
      </c>
      <c r="BK1231" s="170" t="str">
        <f aca="false">CONCATENATE(A1231,"=",C1231)</f>
        <v>DQ916143=3</v>
      </c>
      <c r="BL1231" s="170" t="str">
        <f aca="false">CONCATENATE(D1231,"=")</f>
        <v>3ef=</v>
      </c>
      <c r="BM1231" s="223" t="str">
        <f aca="false">IF(BA1231="XX","",BA1231)</f>
        <v>DQ916143</v>
      </c>
      <c r="BN1231" s="224" t="str">
        <f aca="false">CONCATENATE(IF(F1231="","",F1231),IF(G1231="","",CONCATENATE(" / ",G1231)))</f>
        <v>NLSWLiver25</v>
      </c>
      <c r="BO1231" s="225" t="str">
        <f aca="false">AX1231</f>
        <v>3ef.NLD.pig</v>
      </c>
      <c r="BP1231" s="226" t="str">
        <f aca="false">IF(V1231="","",V1231)</f>
        <v/>
      </c>
      <c r="BQ1231" s="226" t="str">
        <f aca="false">IF(W1231="","",CONCATENATE(W1231,IF(LEFT(AO1231,1)="s","+","")))</f>
        <v/>
      </c>
      <c r="BR1231" s="226" t="str">
        <f aca="false">IF(X1231="","",CONCATENATE(X1231,IF(LEFT(AQ1231,1)="s","+","")))</f>
        <v/>
      </c>
      <c r="BS1231" s="226" t="str">
        <f aca="false">IF(Y1231="","",CONCATENATE(Y1231,IF(LEFT(AR1231,1)="s","+","")))</f>
        <v/>
      </c>
      <c r="BT1231" s="226" t="str">
        <f aca="false">IF(Z1231="","",CONCATENATE(Z1231,IF(LEFT(AS1231,1)="s","+","")))</f>
        <v/>
      </c>
      <c r="BU1231" s="227" t="str">
        <f aca="false">IF(AA1231="","",CONCATENATE(AA1231,IF(LEFT(AT1231,1)="s","+","")))</f>
        <v>3ef</v>
      </c>
      <c r="BV1231" s="212"/>
      <c r="BW1231" s="177" t="s">
        <v>3091</v>
      </c>
      <c r="BX1231" s="170" t="str">
        <f aca="false">IF(BW1231&lt;&gt;"",IF(ISNUMBER(FIND("=",BW1231)),LEFT(BW1231,FIND("=",BW1231)-1),BW1231),BW1231)</f>
        <v>DQ916143</v>
      </c>
      <c r="BY1231" s="170" t="str">
        <f aca="false">IF(BW1231&lt;&gt;"",IF(ISNUMBER(FIND("=",BW1231)),RIGHT(BW1231,LEN(BW1231)-FIND("=",BW1231)),""),"")</f>
        <v>3ef</v>
      </c>
      <c r="BZ1231" s="170" t="str">
        <f aca="false">IF(BX1231&lt;&gt;"",IF(ISNUMBER(FIND(".",BX1231)),LEFT(BX1231,FIND(".",BX1231)-1),BX1231),BX1231)</f>
        <v>DQ916143</v>
      </c>
      <c r="CA1231" s="170" t="str">
        <f aca="false">IF(BX1231&lt;&gt;"",IF(ISNUMBER(FIND(".",BX1231)),RIGHT(BX1231,LEN(BX1231)-FIND(".",BX1231)),""),"")</f>
        <v/>
      </c>
      <c r="CB1231" s="212"/>
      <c r="CC1231" s="170" t="str">
        <f aca="false">A1231</f>
        <v>DQ916143</v>
      </c>
      <c r="CD1231" s="178" t="s">
        <v>339</v>
      </c>
      <c r="CE1231" s="178" t="s">
        <v>340</v>
      </c>
      <c r="CF1231" s="178" t="s">
        <v>341</v>
      </c>
      <c r="CG1231" s="212"/>
      <c r="CH1231" s="179"/>
      <c r="CI1231" s="179"/>
      <c r="CJ1231" s="179"/>
      <c r="CK1231" s="212"/>
      <c r="CL1231" s="212"/>
      <c r="CM1231" s="170" t="str">
        <f aca="false">F1231</f>
        <v>NLSWLiver25</v>
      </c>
      <c r="CN1231" s="170" t="str">
        <f aca="false">IF(G1231="","",G1231)</f>
        <v/>
      </c>
      <c r="CO1231" s="170" t="str">
        <f aca="false">CONCATENATE(H1231,":",L1231)</f>
        <v>Netherlands:</v>
      </c>
      <c r="CP1231" s="170" t="str">
        <f aca="false">CONCATENATE(IF(Q1231="","",CONCATENATE(Q1231,"-")),IF(P1231="","",CONCATENATE(P1231,"-")),IF(O1231="","",O1231))</f>
        <v/>
      </c>
      <c r="CQ1231" s="170" t="str">
        <f aca="false">IF(N1231="","",N1231)</f>
        <v>liver</v>
      </c>
      <c r="CR1231" s="170" t="n">
        <f aca="false">C1231</f>
        <v>3</v>
      </c>
      <c r="CS1231" s="229" t="str">
        <f aca="false">D1231</f>
        <v>3ef</v>
      </c>
      <c r="CT1231" s="170" t="str">
        <f aca="false">CONCATENATE(CD1231," strain ",CM1231," ",CL1231,", partial cds")</f>
        <v>Hepatitis E virus strain NLSWLiver25 , partial cds</v>
      </c>
    </row>
    <row r="1232" customFormat="false" ht="11.9" hidden="false" customHeight="true" outlineLevel="0" collapsed="false">
      <c r="A1232" s="296" t="s">
        <v>3092</v>
      </c>
      <c r="B1232" s="147" t="n">
        <v>3</v>
      </c>
      <c r="C1232" s="297" t="n">
        <v>3</v>
      </c>
      <c r="D1232" s="298" t="s">
        <v>1777</v>
      </c>
      <c r="E1232" s="150" t="s">
        <v>2725</v>
      </c>
      <c r="F1232" s="296" t="s">
        <v>3093</v>
      </c>
      <c r="G1232" s="299"/>
      <c r="H1232" s="296" t="s">
        <v>378</v>
      </c>
      <c r="I1232" s="300" t="s">
        <v>3094</v>
      </c>
      <c r="J1232" s="296" t="s">
        <v>337</v>
      </c>
      <c r="K1232" s="301"/>
      <c r="L1232" s="302" t="s">
        <v>3095</v>
      </c>
      <c r="M1232" s="303" t="s">
        <v>348</v>
      </c>
      <c r="N1232" s="304"/>
      <c r="O1232" s="296" t="n">
        <v>2004</v>
      </c>
      <c r="P1232" s="296" t="n">
        <v>3</v>
      </c>
      <c r="Q1232" s="305" t="n">
        <v>10</v>
      </c>
      <c r="R1232" s="312" t="s">
        <v>3096</v>
      </c>
      <c r="S1232" s="232" t="n">
        <v>7241</v>
      </c>
      <c r="T1232" s="214" t="s">
        <v>353</v>
      </c>
      <c r="U1232" s="306"/>
      <c r="V1232" s="304" t="s">
        <v>1777</v>
      </c>
      <c r="W1232" s="307" t="s">
        <v>1777</v>
      </c>
      <c r="X1232" s="308" t="s">
        <v>1777</v>
      </c>
      <c r="Y1232" s="308" t="s">
        <v>1777</v>
      </c>
      <c r="Z1232" s="309" t="s">
        <v>1777</v>
      </c>
      <c r="AA1232" s="310" t="s">
        <v>1777</v>
      </c>
      <c r="AB1232" s="303" t="s">
        <v>278</v>
      </c>
      <c r="AC1232" s="163" t="s">
        <v>354</v>
      </c>
      <c r="AD1232" s="164" t="s">
        <v>354</v>
      </c>
      <c r="AE1232" s="164" t="s">
        <v>354</v>
      </c>
      <c r="AF1232" s="164" t="s">
        <v>354</v>
      </c>
      <c r="AG1232" s="166" t="s">
        <v>354</v>
      </c>
      <c r="AH1232" s="312" t="n">
        <v>10</v>
      </c>
      <c r="AI1232" s="368" t="n">
        <v>7519</v>
      </c>
      <c r="AJ1232" s="219" t="n">
        <f aca="false">SeqEnd-SeqBeg+1</f>
        <v>7510</v>
      </c>
      <c r="AK1232" s="220" t="n">
        <f aca="false">AND( SeqBeg&lt;=Beg  , End &lt;=SeqEnd )</f>
        <v>1</v>
      </c>
      <c r="AL1232" s="296"/>
      <c r="AM1232" s="296" t="s">
        <v>3097</v>
      </c>
      <c r="AN1232" s="314"/>
      <c r="AU1232" s="212" t="s">
        <v>382</v>
      </c>
      <c r="AV1232" s="296"/>
      <c r="AW1232" s="316" t="str">
        <f aca="false">HYPERLINK(CONCATENATE("http://www.ncbi.nlm.nih.gov/nuccore/",BM1232),BM1232)</f>
        <v>AB291961</v>
      </c>
      <c r="AX1232" s="317" t="str">
        <f aca="false">CONCATENATE(D1232,IF(I1232="","",CONCATENATE(".",I1232)),IF(K1232="","",CONCATENATE(".",K1232)),IF(M1232="","",CONCATENATE(".",M1232)),IF(R1232="","",CONCATENATE(".",R1232)),IF(U1232="","","(*)"))</f>
        <v>3f.THA.hum.OMC</v>
      </c>
      <c r="AY1232" s="318" t="str">
        <f aca="false">CONCATENATE(BM1232,".",BN1232)</f>
        <v>AB291961.JMH-Osa04C</v>
      </c>
      <c r="AZ1232" s="319" t="str">
        <f aca="false">IF(AV1232="",IF(ISNUMBER(FIND(".",A1232)),LEFT(A1232,FIND(".",A1232)-1),A1232),AV1232)</f>
        <v>AB291961</v>
      </c>
      <c r="BA1232" s="319" t="str">
        <f aca="false">IF(ISNUMBER(FIND("-",AZ1232)),LEFT(AZ1232,FIND("-",AZ1232)-1),AZ1232)</f>
        <v>AB291961</v>
      </c>
      <c r="BB1232" s="170" t="str">
        <f aca="false"> MEGAname &amp; "="</f>
        <v>AB291961=</v>
      </c>
      <c r="BC1232" s="170" t="str">
        <f aca="false">Clear &amp; IF(span ,"Span","out")</f>
        <v>AB291961=Span</v>
      </c>
      <c r="BD1232" s="170" t="str">
        <f aca="false">Clear &amp; IF(span, IF(B1232=".","Selected",B1232),"out")</f>
        <v>AB291961=3</v>
      </c>
      <c r="BE1232" s="170" t="str">
        <f aca="false">Clear &amp; Strain</f>
        <v>AB291961=JMH-Osa04C</v>
      </c>
      <c r="BF1232" s="318" t="str">
        <f aca="false">CONCATENATE(A1232,"=",F1232,". ",AX1232,IF(AB1232="","",CONCATENATE(".",AB1232)))</f>
        <v>AB291961=JMH-Osa04C. 3f.THA.hum.OMC.CG</v>
      </c>
      <c r="BG1232" s="318" t="str">
        <f aca="false">CONCATENATE(A1232,"=",F1232,". ",AX1232)</f>
        <v>AB291961=JMH-Osa04C. 3f.THA.hum.OMC</v>
      </c>
      <c r="BH1232" s="318" t="str">
        <f aca="false">CONCATENATE(A1232,"=",AX1232)</f>
        <v>AB291961=3f.THA.hum.OMC</v>
      </c>
      <c r="BI1232" s="318" t="str">
        <f aca="false">CONCATENATE(A1232,"=",ComForSubtype,D1232)</f>
        <v>AB291961=3f</v>
      </c>
      <c r="BJ1232" s="318" t="str">
        <f aca="false">CONCATENATE(A1232,"=",E1232)</f>
        <v>AB291961=3feg</v>
      </c>
      <c r="BK1232" s="318" t="str">
        <f aca="false">CONCATENATE(A1232,"=",C1232)</f>
        <v>AB291961=3</v>
      </c>
      <c r="BL1232" s="318" t="str">
        <f aca="false">CONCATENATE(D1232,"=")</f>
        <v>3f=</v>
      </c>
      <c r="BM1232" s="320" t="str">
        <f aca="false">IF(BA1232="XX","",BA1232)</f>
        <v>AB291961</v>
      </c>
      <c r="BN1232" s="321" t="str">
        <f aca="false">CONCATENATE(IF(F1232="","",F1232),IF(G1232="","",CONCATENATE(" / ",G1232)))</f>
        <v>JMH-Osa04C</v>
      </c>
      <c r="BO1232" s="322" t="str">
        <f aca="false">AX1232</f>
        <v>3f.THA.hum.OMC</v>
      </c>
      <c r="BP1232" s="323" t="str">
        <f aca="false">IF(V1232="","",V1232)</f>
        <v>3f</v>
      </c>
      <c r="BQ1232" s="323" t="str">
        <f aca="false">IF(W1232="","",CONCATENATE(W1232,IF(LEFT(AO1232,1)="s","+","")))</f>
        <v>3f</v>
      </c>
      <c r="BR1232" s="323" t="str">
        <f aca="false">IF(X1232="","",CONCATENATE(X1232,IF(LEFT(AQ1232,1)="s","+","")))</f>
        <v>3f</v>
      </c>
      <c r="BS1232" s="323" t="str">
        <f aca="false">IF(Y1232="","",CONCATENATE(Y1232,IF(LEFT(AR1232,1)="s","+","")))</f>
        <v>3f</v>
      </c>
      <c r="BT1232" s="323" t="str">
        <f aca="false">IF(Z1232="","",CONCATENATE(Z1232,IF(LEFT(AS1232,1)="s","+","")))</f>
        <v>3f</v>
      </c>
      <c r="BU1232" s="324" t="str">
        <f aca="false">IF(AA1232="","",CONCATENATE(AA1232,IF(LEFT(AT1232,1)="s","+","")))</f>
        <v>3f</v>
      </c>
      <c r="BV1232" s="318"/>
      <c r="BW1232" s="318" t="s">
        <v>3098</v>
      </c>
      <c r="BX1232" s="318" t="str">
        <f aca="false">IF(BW1232&lt;&gt;"",IF(ISNUMBER(FIND("=",BW1232)),LEFT(BW1232,FIND("=",BW1232)-1),BW1232),BW1232)</f>
        <v>AB291961</v>
      </c>
      <c r="BY1232" s="318" t="str">
        <f aca="false">IF(BW1232&lt;&gt;"",IF(ISNUMBER(FIND("=",BW1232)),RIGHT(BW1232,LEN(BW1232)-FIND("=",BW1232)),""),"")</f>
        <v>3f</v>
      </c>
      <c r="BZ1232" s="318" t="str">
        <f aca="false">IF(BX1232&lt;&gt;"",IF(ISNUMBER(FIND(".",BX1232)),LEFT(BX1232,FIND(".",BX1232)-1),BX1232),BX1232)</f>
        <v>AB291961</v>
      </c>
      <c r="CA1232" s="318" t="str">
        <f aca="false">IF(BX1232&lt;&gt;"",IF(ISNUMBER(FIND(".",BX1232)),RIGHT(BX1232,LEN(BX1232)-FIND(".",BX1232)),""),"")</f>
        <v/>
      </c>
      <c r="CB1232" s="318"/>
      <c r="CC1232" s="318" t="str">
        <f aca="false">A1232</f>
        <v>AB291961</v>
      </c>
      <c r="CD1232" s="325" t="s">
        <v>339</v>
      </c>
      <c r="CE1232" s="325" t="s">
        <v>340</v>
      </c>
      <c r="CF1232" s="325" t="s">
        <v>341</v>
      </c>
      <c r="CG1232" s="325"/>
      <c r="CH1232" s="326"/>
      <c r="CI1232" s="326"/>
      <c r="CJ1232" s="326"/>
      <c r="CK1232" s="326"/>
      <c r="CL1232" s="325"/>
      <c r="CM1232" s="318" t="str">
        <f aca="false">F1232</f>
        <v>JMH-Osa04C</v>
      </c>
      <c r="CN1232" s="318" t="str">
        <f aca="false">IF(G1232="","",G1232)</f>
        <v/>
      </c>
      <c r="CO1232" s="318" t="str">
        <f aca="false">CONCATENATE(H1232,":",L1232)</f>
        <v>Japan:Osaka</v>
      </c>
      <c r="CP1232" s="318" t="str">
        <f aca="false">CONCATENATE(IF(Q1232="","",CONCATENATE(Q1232,"-")),IF(P1232="","",CONCATENATE(P1232,"-")),IF(O1232="","",O1232))</f>
        <v>10-3-2004</v>
      </c>
      <c r="CQ1232" s="318" t="str">
        <f aca="false">IF(N1232="","",N1232)</f>
        <v/>
      </c>
      <c r="CR1232" s="318" t="n">
        <f aca="false">C1232</f>
        <v>3</v>
      </c>
      <c r="CS1232" s="327" t="str">
        <f aca="false">D1232</f>
        <v>3f</v>
      </c>
      <c r="CT1232" s="318" t="str">
        <f aca="false">CONCATENATE(CD1232," strain ",CM1232," ",CL1232,", partial cds")</f>
        <v>Hepatitis E virus strain JMH-Osa04C , partial cds</v>
      </c>
    </row>
    <row r="1233" customFormat="false" ht="11.9" hidden="false" customHeight="true" outlineLevel="0" collapsed="false">
      <c r="A1233" s="154" t="s">
        <v>3099</v>
      </c>
      <c r="B1233" s="147" t="n">
        <v>3</v>
      </c>
      <c r="C1233" s="243" t="n">
        <v>3</v>
      </c>
      <c r="D1233" s="149" t="s">
        <v>1777</v>
      </c>
      <c r="E1233" s="150" t="s">
        <v>2725</v>
      </c>
      <c r="F1233" s="154" t="s">
        <v>3100</v>
      </c>
      <c r="G1233" s="237"/>
      <c r="H1233" s="146" t="s">
        <v>3101</v>
      </c>
      <c r="I1233" s="153" t="s">
        <v>3094</v>
      </c>
      <c r="J1233" s="146" t="s">
        <v>337</v>
      </c>
      <c r="K1233" s="212"/>
      <c r="L1233" s="212"/>
      <c r="M1233" s="157" t="s">
        <v>367</v>
      </c>
      <c r="N1233" s="213"/>
      <c r="O1233" s="146" t="n">
        <v>2006</v>
      </c>
      <c r="P1233" s="146" t="n">
        <v>12</v>
      </c>
      <c r="Q1233" s="160" t="n">
        <v>26</v>
      </c>
      <c r="R1233" s="212"/>
      <c r="S1233" s="212"/>
      <c r="T1233" s="214" t="s">
        <v>353</v>
      </c>
      <c r="U1233" s="215"/>
      <c r="V1233" s="158" t="s">
        <v>1777</v>
      </c>
      <c r="W1233" s="244" t="s">
        <v>1777</v>
      </c>
      <c r="X1233" s="249" t="s">
        <v>1777</v>
      </c>
      <c r="Y1233" s="150" t="s">
        <v>1777</v>
      </c>
      <c r="Z1233" s="150" t="s">
        <v>1777</v>
      </c>
      <c r="AA1233" s="250" t="s">
        <v>1777</v>
      </c>
      <c r="AB1233" s="251" t="s">
        <v>278</v>
      </c>
      <c r="AC1233" s="163" t="s">
        <v>456</v>
      </c>
      <c r="AD1233" s="164" t="s">
        <v>354</v>
      </c>
      <c r="AE1233" s="164" t="s">
        <v>354</v>
      </c>
      <c r="AF1233" s="164" t="s">
        <v>354</v>
      </c>
      <c r="AG1233" s="166" t="s">
        <v>354</v>
      </c>
      <c r="AH1233" s="164" t="n">
        <v>10</v>
      </c>
      <c r="AI1233" s="252" t="n">
        <v>7519</v>
      </c>
      <c r="AJ1233" s="219" t="n">
        <f aca="false">SeqEnd-SeqBeg+1</f>
        <v>7510</v>
      </c>
      <c r="AK1233" s="220" t="n">
        <f aca="false">AND( SeqBeg&lt;=Beg  , End &lt;=SeqEnd )</f>
        <v>1</v>
      </c>
      <c r="AL1233" s="212"/>
      <c r="AM1233" s="212"/>
      <c r="AN1233" s="213"/>
      <c r="AO1233" s="147" t="s">
        <v>2425</v>
      </c>
      <c r="AP1233" s="147" t="s">
        <v>2425</v>
      </c>
      <c r="AQ1233" s="147" t="s">
        <v>2425</v>
      </c>
      <c r="AR1233" s="147" t="s">
        <v>2425</v>
      </c>
      <c r="AS1233" s="147" t="s">
        <v>2425</v>
      </c>
      <c r="AT1233" s="147" t="s">
        <v>2425</v>
      </c>
      <c r="AU1233" s="147" t="s">
        <v>382</v>
      </c>
      <c r="AV1233" s="212"/>
      <c r="AW1233" s="222" t="str">
        <f aca="false">HYPERLINK(CONCATENATE("http://www.ncbi.nlm.nih.gov/nuccore/",BM1233),BM1233)</f>
        <v>EU375463</v>
      </c>
      <c r="AX1233" s="219" t="str">
        <f aca="false">CONCATENATE(D1233,IF(I1233="","",CONCATENATE(".",I1233)),IF(K1233="","",CONCATENATE(".",K1233)),IF(M1233="","",CONCATENATE(".",M1233)),IF(R1233="","",CONCATENATE(".",R1233)),IF(U1233="","","(*)"))</f>
        <v>3f.THA.pig</v>
      </c>
      <c r="AY1233" s="170" t="str">
        <f aca="false">CONCATENATE(BM1233,".",BN1233)</f>
        <v>EU375463.Thai-swHEV07</v>
      </c>
      <c r="AZ1233" s="171" t="str">
        <f aca="false">IF(AV1233="",IF(ISNUMBER(FIND(".",A1233)),LEFT(A1233,FIND(".",A1233)-1),A1233),AV1233)</f>
        <v>EU375463</v>
      </c>
      <c r="BA1233" s="171" t="str">
        <f aca="false">IF(ISNUMBER(FIND("-",AZ1233)),LEFT(AZ1233,FIND("-",AZ1233)-1),AZ1233)</f>
        <v>EU375463</v>
      </c>
      <c r="BB1233" s="170" t="str">
        <f aca="false"> MEGAname &amp; "="</f>
        <v>EU375463=</v>
      </c>
      <c r="BC1233" s="170" t="str">
        <f aca="false">Clear &amp; IF(span ,"Span","out")</f>
        <v>EU375463=Span</v>
      </c>
      <c r="BD1233" s="170" t="str">
        <f aca="false">Clear &amp; IF(span, IF(B1233=".","Selected",B1233),"out")</f>
        <v>EU375463=3</v>
      </c>
      <c r="BE1233" s="170" t="str">
        <f aca="false">Clear &amp; Strain</f>
        <v>EU375463=Thai-swHEV07</v>
      </c>
      <c r="BF1233" s="170" t="str">
        <f aca="false">CONCATENATE(A1233,"=",F1233,". ",AX1233,IF(AB1233="","",CONCATENATE(".",AB1233)))</f>
        <v>EU375463=Thai-swHEV07. 3f.THA.pig.CG</v>
      </c>
      <c r="BG1233" s="170" t="str">
        <f aca="false">CONCATENATE(A1233,"=",F1233,". ",AX1233)</f>
        <v>EU375463=Thai-swHEV07. 3f.THA.pig</v>
      </c>
      <c r="BH1233" s="170" t="str">
        <f aca="false">CONCATENATE(A1233,"=",AX1233)</f>
        <v>EU375463=3f.THA.pig</v>
      </c>
      <c r="BI1233" s="170" t="str">
        <f aca="false">CONCATENATE(A1233,"=",ComForSubtype,D1233)</f>
        <v>EU375463=3f</v>
      </c>
      <c r="BJ1233" s="170" t="str">
        <f aca="false">CONCATENATE(A1233,"=",E1233)</f>
        <v>EU375463=3feg</v>
      </c>
      <c r="BK1233" s="170" t="str">
        <f aca="false">CONCATENATE(A1233,"=",C1233)</f>
        <v>EU375463=3</v>
      </c>
      <c r="BL1233" s="170" t="str">
        <f aca="false">CONCATENATE(D1233,"=")</f>
        <v>3f=</v>
      </c>
      <c r="BM1233" s="223" t="str">
        <f aca="false">IF(BA1233="XX","",BA1233)</f>
        <v>EU375463</v>
      </c>
      <c r="BN1233" s="224" t="str">
        <f aca="false">CONCATENATE(IF(F1233="","",F1233),IF(G1233="","",CONCATENATE(" / ",G1233)))</f>
        <v>Thai-swHEV07</v>
      </c>
      <c r="BO1233" s="225" t="str">
        <f aca="false">AX1233</f>
        <v>3f.THA.pig</v>
      </c>
      <c r="BP1233" s="226" t="str">
        <f aca="false">IF(V1233="","",V1233)</f>
        <v>3f</v>
      </c>
      <c r="BQ1233" s="226" t="str">
        <f aca="false">IF(W1233="","",CONCATENATE(W1233,IF(LEFT(AO1233,1)="s","+","")))</f>
        <v>3f+</v>
      </c>
      <c r="BR1233" s="226" t="str">
        <f aca="false">IF(X1233="","",CONCATENATE(X1233,IF(LEFT(AQ1233,1)="s","+","")))</f>
        <v>3f+</v>
      </c>
      <c r="BS1233" s="226" t="str">
        <f aca="false">IF(Y1233="","",CONCATENATE(Y1233,IF(LEFT(AR1233,1)="s","+","")))</f>
        <v>3f+</v>
      </c>
      <c r="BT1233" s="226" t="str">
        <f aca="false">IF(Z1233="","",CONCATENATE(Z1233,IF(LEFT(AS1233,1)="s","+","")))</f>
        <v>3f+</v>
      </c>
      <c r="BU1233" s="227" t="str">
        <f aca="false">IF(AA1233="","",CONCATENATE(AA1233,IF(LEFT(AT1233,1)="s","+","")))</f>
        <v>3f+</v>
      </c>
      <c r="BV1233" s="212"/>
      <c r="BW1233" s="177" t="s">
        <v>3102</v>
      </c>
      <c r="BX1233" s="170" t="str">
        <f aca="false">IF(BW1233&lt;&gt;"",IF(ISNUMBER(FIND("=",BW1233)),LEFT(BW1233,FIND("=",BW1233)-1),BW1233),BW1233)</f>
        <v>EU375463</v>
      </c>
      <c r="BY1233" s="170" t="str">
        <f aca="false">IF(BW1233&lt;&gt;"",IF(ISNUMBER(FIND("=",BW1233)),RIGHT(BW1233,LEN(BW1233)-FIND("=",BW1233)),""),"")</f>
        <v>3f</v>
      </c>
      <c r="BZ1233" s="170" t="str">
        <f aca="false">IF(BX1233&lt;&gt;"",IF(ISNUMBER(FIND(".",BX1233)),LEFT(BX1233,FIND(".",BX1233)-1),BX1233),BX1233)</f>
        <v>EU375463</v>
      </c>
      <c r="CA1233" s="170" t="str">
        <f aca="false">IF(BX1233&lt;&gt;"",IF(ISNUMBER(FIND(".",BX1233)),RIGHT(BX1233,LEN(BX1233)-FIND(".",BX1233)),""),"")</f>
        <v/>
      </c>
      <c r="CB1233" s="212"/>
      <c r="CC1233" s="170" t="str">
        <f aca="false">A1233</f>
        <v>EU375463</v>
      </c>
      <c r="CD1233" s="178" t="s">
        <v>339</v>
      </c>
      <c r="CE1233" s="178" t="s">
        <v>340</v>
      </c>
      <c r="CF1233" s="178" t="s">
        <v>341</v>
      </c>
      <c r="CG1233" s="212"/>
      <c r="CH1233" s="179"/>
      <c r="CI1233" s="179"/>
      <c r="CJ1233" s="179"/>
      <c r="CK1233" s="212"/>
      <c r="CL1233" s="212"/>
      <c r="CM1233" s="170" t="str">
        <f aca="false">F1233</f>
        <v>Thai-swHEV07</v>
      </c>
      <c r="CN1233" s="170" t="str">
        <f aca="false">IF(G1233="","",G1233)</f>
        <v/>
      </c>
      <c r="CO1233" s="170" t="str">
        <f aca="false">CONCATENATE(H1233,":",L1233)</f>
        <v>Thailand:</v>
      </c>
      <c r="CP1233" s="170" t="str">
        <f aca="false">CONCATENATE(IF(Q1233="","",CONCATENATE(Q1233,"-")),IF(P1233="","",CONCATENATE(P1233,"-")),IF(O1233="","",O1233))</f>
        <v>26-12-2006</v>
      </c>
      <c r="CQ1233" s="170" t="str">
        <f aca="false">IF(N1233="","",N1233)</f>
        <v/>
      </c>
      <c r="CR1233" s="170" t="n">
        <f aca="false">C1233</f>
        <v>3</v>
      </c>
      <c r="CS1233" s="229" t="str">
        <f aca="false">D1233</f>
        <v>3f</v>
      </c>
      <c r="CT1233" s="170" t="str">
        <f aca="false">CONCATENATE(CD1233," strain ",CM1233," ",CL1233,", partial cds")</f>
        <v>Hepatitis E virus strain Thai-swHEV07 , partial cds</v>
      </c>
    </row>
    <row r="1234" customFormat="false" ht="11.9" hidden="false" customHeight="true" outlineLevel="0" collapsed="false">
      <c r="A1234" s="154" t="s">
        <v>3103</v>
      </c>
      <c r="B1234" s="147" t="n">
        <v>3</v>
      </c>
      <c r="C1234" s="243" t="n">
        <v>3</v>
      </c>
      <c r="D1234" s="149" t="s">
        <v>1777</v>
      </c>
      <c r="E1234" s="150" t="s">
        <v>2725</v>
      </c>
      <c r="F1234" s="154" t="s">
        <v>3104</v>
      </c>
      <c r="G1234" s="212"/>
      <c r="H1234" s="146" t="s">
        <v>405</v>
      </c>
      <c r="I1234" s="153" t="s">
        <v>412</v>
      </c>
      <c r="J1234" s="146" t="s">
        <v>395</v>
      </c>
      <c r="K1234" s="407" t="s">
        <v>2210</v>
      </c>
      <c r="L1234" s="231" t="s">
        <v>3105</v>
      </c>
      <c r="M1234" s="157" t="s">
        <v>348</v>
      </c>
      <c r="N1234" s="213"/>
      <c r="O1234" s="146" t="n">
        <v>2005</v>
      </c>
      <c r="P1234" s="146" t="n">
        <v>7</v>
      </c>
      <c r="Q1234" s="160" t="n">
        <v>7</v>
      </c>
      <c r="R1234" s="146" t="s">
        <v>76</v>
      </c>
      <c r="T1234" s="214" t="s">
        <v>353</v>
      </c>
      <c r="U1234" s="215"/>
      <c r="V1234" s="158" t="s">
        <v>1777</v>
      </c>
      <c r="W1234" s="244" t="s">
        <v>1777</v>
      </c>
      <c r="X1234" s="249" t="s">
        <v>1777</v>
      </c>
      <c r="Y1234" s="249" t="s">
        <v>1777</v>
      </c>
      <c r="Z1234" s="150" t="s">
        <v>1777</v>
      </c>
      <c r="AA1234" s="250" t="s">
        <v>1777</v>
      </c>
      <c r="AB1234" s="251" t="s">
        <v>278</v>
      </c>
      <c r="AC1234" s="163" t="s">
        <v>456</v>
      </c>
      <c r="AD1234" s="164" t="s">
        <v>354</v>
      </c>
      <c r="AE1234" s="164" t="s">
        <v>354</v>
      </c>
      <c r="AF1234" s="164" t="s">
        <v>354</v>
      </c>
      <c r="AG1234" s="166" t="s">
        <v>354</v>
      </c>
      <c r="AH1234" s="164" t="n">
        <v>11</v>
      </c>
      <c r="AI1234" s="252" t="n">
        <v>7519</v>
      </c>
      <c r="AJ1234" s="219" t="n">
        <f aca="false">SeqEnd-SeqBeg+1</f>
        <v>7509</v>
      </c>
      <c r="AK1234" s="220" t="n">
        <f aca="false">AND( SeqBeg&lt;=Beg  , End &lt;=SeqEnd )</f>
        <v>1</v>
      </c>
      <c r="AL1234" s="212"/>
      <c r="AM1234" s="212"/>
      <c r="AN1234" s="213"/>
      <c r="AO1234" s="147" t="s">
        <v>2425</v>
      </c>
      <c r="AP1234" s="147" t="s">
        <v>2425</v>
      </c>
      <c r="AQ1234" s="147" t="s">
        <v>2425</v>
      </c>
      <c r="AR1234" s="147" t="s">
        <v>2425</v>
      </c>
      <c r="AS1234" s="147" t="s">
        <v>2425</v>
      </c>
      <c r="AT1234" s="147" t="s">
        <v>2425</v>
      </c>
      <c r="AU1234" s="147" t="s">
        <v>382</v>
      </c>
      <c r="AV1234" s="212"/>
      <c r="AW1234" s="222" t="str">
        <f aca="false">HYPERLINK(CONCATENATE("http://www.ncbi.nlm.nih.gov/nuccore/",BM1234),BM1234)</f>
        <v>FJ956757</v>
      </c>
      <c r="AX1234" s="219" t="str">
        <f aca="false">CONCATENATE(D1234,IF(I1234="","",CONCATENATE(".",I1234)),IF(K1234="","",CONCATENATE(".",K1234)),IF(M1234="","",CONCATENATE(".",M1234)),IF(R1234="","",CONCATENATE(".",R1234)),IF(U1234="","","(*)"))</f>
        <v>3f.DEU.Berlin.hum.RKI</v>
      </c>
      <c r="AY1234" s="170" t="str">
        <f aca="false">CONCATENATE(BM1234,".",BN1234)</f>
        <v>FJ956757.HEV_RKI</v>
      </c>
      <c r="AZ1234" s="171" t="str">
        <f aca="false">IF(AV1234="",IF(ISNUMBER(FIND(".",A1234)),LEFT(A1234,FIND(".",A1234)-1),A1234),AV1234)</f>
        <v>FJ956757</v>
      </c>
      <c r="BA1234" s="171" t="str">
        <f aca="false">IF(ISNUMBER(FIND("-",AZ1234)),LEFT(AZ1234,FIND("-",AZ1234)-1),AZ1234)</f>
        <v>FJ956757</v>
      </c>
      <c r="BB1234" s="170" t="str">
        <f aca="false"> MEGAname &amp; "="</f>
        <v>FJ956757=</v>
      </c>
      <c r="BC1234" s="170" t="str">
        <f aca="false">Clear &amp; IF(span ,"Span","out")</f>
        <v>FJ956757=Span</v>
      </c>
      <c r="BD1234" s="170" t="str">
        <f aca="false">Clear &amp; IF(span, IF(B1234=".","Selected",B1234),"out")</f>
        <v>FJ956757=3</v>
      </c>
      <c r="BE1234" s="170" t="str">
        <f aca="false">Clear &amp; Strain</f>
        <v>FJ956757=HEV_RKI</v>
      </c>
      <c r="BF1234" s="170" t="str">
        <f aca="false">CONCATENATE(A1234,"=",F1234,". ",AX1234,IF(AB1234="","",CONCATENATE(".",AB1234)))</f>
        <v>FJ956757=HEV_RKI. 3f.DEU.Berlin.hum.RKI.CG</v>
      </c>
      <c r="BG1234" s="170" t="str">
        <f aca="false">CONCATENATE(A1234,"=",F1234,". ",AX1234)</f>
        <v>FJ956757=HEV_RKI. 3f.DEU.Berlin.hum.RKI</v>
      </c>
      <c r="BH1234" s="170" t="str">
        <f aca="false">CONCATENATE(A1234,"=",AX1234)</f>
        <v>FJ956757=3f.DEU.Berlin.hum.RKI</v>
      </c>
      <c r="BI1234" s="170" t="str">
        <f aca="false">CONCATENATE(A1234,"=",ComForSubtype,D1234)</f>
        <v>FJ956757=3f</v>
      </c>
      <c r="BJ1234" s="170" t="str">
        <f aca="false">CONCATENATE(A1234,"=",E1234)</f>
        <v>FJ956757=3feg</v>
      </c>
      <c r="BK1234" s="170" t="str">
        <f aca="false">CONCATENATE(A1234,"=",C1234)</f>
        <v>FJ956757=3</v>
      </c>
      <c r="BL1234" s="170" t="str">
        <f aca="false">CONCATENATE(D1234,"=")</f>
        <v>3f=</v>
      </c>
      <c r="BM1234" s="223" t="str">
        <f aca="false">IF(BA1234="XX","",BA1234)</f>
        <v>FJ956757</v>
      </c>
      <c r="BN1234" s="224" t="str">
        <f aca="false">CONCATENATE(IF(F1234="","",F1234),IF(G1234="","",CONCATENATE(" / ",G1234)))</f>
        <v>HEV_RKI</v>
      </c>
      <c r="BO1234" s="225" t="str">
        <f aca="false">AX1234</f>
        <v>3f.DEU.Berlin.hum.RKI</v>
      </c>
      <c r="BP1234" s="226" t="str">
        <f aca="false">IF(V1234="","",V1234)</f>
        <v>3f</v>
      </c>
      <c r="BQ1234" s="226" t="str">
        <f aca="false">IF(W1234="","",CONCATENATE(W1234,IF(LEFT(AO1234,1)="s","+","")))</f>
        <v>3f+</v>
      </c>
      <c r="BR1234" s="226" t="str">
        <f aca="false">IF(X1234="","",CONCATENATE(X1234,IF(LEFT(AQ1234,1)="s","+","")))</f>
        <v>3f+</v>
      </c>
      <c r="BS1234" s="226" t="str">
        <f aca="false">IF(Y1234="","",CONCATENATE(Y1234,IF(LEFT(AR1234,1)="s","+","")))</f>
        <v>3f+</v>
      </c>
      <c r="BT1234" s="226" t="str">
        <f aca="false">IF(Z1234="","",CONCATENATE(Z1234,IF(LEFT(AS1234,1)="s","+","")))</f>
        <v>3f+</v>
      </c>
      <c r="BU1234" s="227" t="str">
        <f aca="false">IF(AA1234="","",CONCATENATE(AA1234,IF(LEFT(AT1234,1)="s","+","")))</f>
        <v>3f+</v>
      </c>
      <c r="BV1234" s="212"/>
      <c r="BW1234" s="177" t="s">
        <v>3106</v>
      </c>
      <c r="BX1234" s="170" t="str">
        <f aca="false">IF(BW1234&lt;&gt;"",IF(ISNUMBER(FIND("=",BW1234)),LEFT(BW1234,FIND("=",BW1234)-1),BW1234),BW1234)</f>
        <v>FJ956757</v>
      </c>
      <c r="BY1234" s="170" t="str">
        <f aca="false">IF(BW1234&lt;&gt;"",IF(ISNUMBER(FIND("=",BW1234)),RIGHT(BW1234,LEN(BW1234)-FIND("=",BW1234)),""),"")</f>
        <v>3f</v>
      </c>
      <c r="BZ1234" s="170" t="str">
        <f aca="false">IF(BX1234&lt;&gt;"",IF(ISNUMBER(FIND(".",BX1234)),LEFT(BX1234,FIND(".",BX1234)-1),BX1234),BX1234)</f>
        <v>FJ956757</v>
      </c>
      <c r="CA1234" s="170" t="str">
        <f aca="false">IF(BX1234&lt;&gt;"",IF(ISNUMBER(FIND(".",BX1234)),RIGHT(BX1234,LEN(BX1234)-FIND(".",BX1234)),""),"")</f>
        <v/>
      </c>
      <c r="CB1234" s="212"/>
      <c r="CC1234" s="170" t="str">
        <f aca="false">A1234</f>
        <v>FJ956757</v>
      </c>
      <c r="CD1234" s="178" t="s">
        <v>339</v>
      </c>
      <c r="CE1234" s="178" t="s">
        <v>340</v>
      </c>
      <c r="CF1234" s="178" t="s">
        <v>341</v>
      </c>
      <c r="CG1234" s="212"/>
      <c r="CH1234" s="179"/>
      <c r="CI1234" s="179"/>
      <c r="CJ1234" s="179"/>
      <c r="CK1234" s="212"/>
      <c r="CL1234" s="212"/>
      <c r="CM1234" s="170" t="str">
        <f aca="false">F1234</f>
        <v>HEV_RKI</v>
      </c>
      <c r="CN1234" s="170" t="str">
        <f aca="false">IF(G1234="","",G1234)</f>
        <v/>
      </c>
      <c r="CO1234" s="170" t="str">
        <f aca="false">CONCATENATE(H1234,":",L1234)</f>
        <v>Germany:Berlin?</v>
      </c>
      <c r="CP1234" s="170" t="str">
        <f aca="false">CONCATENATE(IF(Q1234="","",CONCATENATE(Q1234,"-")),IF(P1234="","",CONCATENATE(P1234,"-")),IF(O1234="","",O1234))</f>
        <v>7-7-2005</v>
      </c>
      <c r="CQ1234" s="170" t="str">
        <f aca="false">IF(N1234="","",N1234)</f>
        <v/>
      </c>
      <c r="CR1234" s="170" t="n">
        <f aca="false">C1234</f>
        <v>3</v>
      </c>
      <c r="CS1234" s="229" t="str">
        <f aca="false">D1234</f>
        <v>3f</v>
      </c>
      <c r="CT1234" s="170" t="str">
        <f aca="false">CONCATENATE(CD1234," strain ",CM1234," ",CL1234,", partial cds")</f>
        <v>Hepatitis E virus strain HEV_RKI , partial cds</v>
      </c>
    </row>
    <row r="1235" customFormat="false" ht="11.9" hidden="false" customHeight="true" outlineLevel="0" collapsed="false">
      <c r="A1235" s="154" t="s">
        <v>3107</v>
      </c>
      <c r="B1235" s="147" t="n">
        <v>3</v>
      </c>
      <c r="C1235" s="243" t="n">
        <v>3</v>
      </c>
      <c r="D1235" s="149" t="s">
        <v>1777</v>
      </c>
      <c r="E1235" s="150" t="s">
        <v>2725</v>
      </c>
      <c r="F1235" s="154" t="s">
        <v>3108</v>
      </c>
      <c r="G1235" s="212"/>
      <c r="H1235" s="146" t="s">
        <v>393</v>
      </c>
      <c r="I1235" s="153" t="s">
        <v>394</v>
      </c>
      <c r="J1235" s="146" t="s">
        <v>395</v>
      </c>
      <c r="K1235" s="212"/>
      <c r="L1235" s="212"/>
      <c r="M1235" s="157" t="s">
        <v>367</v>
      </c>
      <c r="N1235" s="213"/>
      <c r="O1235" s="146" t="n">
        <v>2005</v>
      </c>
      <c r="P1235" s="212"/>
      <c r="Q1235" s="212"/>
      <c r="R1235" s="212"/>
      <c r="S1235" s="212"/>
      <c r="T1235" s="214" t="s">
        <v>353</v>
      </c>
      <c r="U1235" s="215"/>
      <c r="V1235" s="158" t="s">
        <v>1777</v>
      </c>
      <c r="W1235" s="244" t="s">
        <v>1777</v>
      </c>
      <c r="X1235" s="150" t="s">
        <v>3006</v>
      </c>
      <c r="Y1235" s="249" t="s">
        <v>1777</v>
      </c>
      <c r="Z1235" s="150" t="s">
        <v>1777</v>
      </c>
      <c r="AA1235" s="250" t="s">
        <v>1777</v>
      </c>
      <c r="AB1235" s="251" t="s">
        <v>278</v>
      </c>
      <c r="AC1235" s="163" t="s">
        <v>456</v>
      </c>
      <c r="AD1235" s="164" t="s">
        <v>354</v>
      </c>
      <c r="AE1235" s="164" t="s">
        <v>354</v>
      </c>
      <c r="AF1235" s="164" t="s">
        <v>354</v>
      </c>
      <c r="AG1235" s="166" t="s">
        <v>354</v>
      </c>
      <c r="AH1235" s="164" t="n">
        <v>11</v>
      </c>
      <c r="AI1235" s="252" t="n">
        <v>7519</v>
      </c>
      <c r="AJ1235" s="219" t="n">
        <f aca="false">SeqEnd-SeqBeg+1</f>
        <v>7509</v>
      </c>
      <c r="AK1235" s="220" t="n">
        <f aca="false">AND( SeqBeg&lt;=Beg  , End &lt;=SeqEnd )</f>
        <v>1</v>
      </c>
      <c r="AL1235" s="212"/>
      <c r="AM1235" s="212"/>
      <c r="AN1235" s="213"/>
      <c r="AO1235" s="147" t="s">
        <v>2743</v>
      </c>
      <c r="AP1235" s="147" t="s">
        <v>2743</v>
      </c>
      <c r="AQ1235" s="147" t="s">
        <v>2743</v>
      </c>
      <c r="AR1235" s="147" t="s">
        <v>2743</v>
      </c>
      <c r="AS1235" s="147" t="s">
        <v>2744</v>
      </c>
      <c r="AT1235" s="147" t="s">
        <v>2743</v>
      </c>
      <c r="AV1235" s="212"/>
      <c r="AW1235" s="222" t="str">
        <f aca="false">HYPERLINK(CONCATENATE("http://www.ncbi.nlm.nih.gov/nuccore/",BM1235),BM1235)</f>
        <v>EU723512</v>
      </c>
      <c r="AX1235" s="219" t="str">
        <f aca="false">CONCATENATE(D1235,IF(I1235="","",CONCATENATE(".",I1235)),IF(K1235="","",CONCATENATE(".",K1235)),IF(M1235="","",CONCATENATE(".",M1235)),IF(R1235="","",CONCATENATE(".",R1235)),IF(U1235="","","(*)"))</f>
        <v>3f.ESP.pig</v>
      </c>
      <c r="AY1235" s="170" t="str">
        <f aca="false">CONCATENATE(BM1235,".",BN1235)</f>
        <v>EU723512.SW626</v>
      </c>
      <c r="AZ1235" s="171" t="str">
        <f aca="false">IF(AV1235="",IF(ISNUMBER(FIND(".",A1235)),LEFT(A1235,FIND(".",A1235)-1),A1235),AV1235)</f>
        <v>EU723512</v>
      </c>
      <c r="BA1235" s="171" t="str">
        <f aca="false">IF(ISNUMBER(FIND("-",AZ1235)),LEFT(AZ1235,FIND("-",AZ1235)-1),AZ1235)</f>
        <v>EU723512</v>
      </c>
      <c r="BB1235" s="170" t="str">
        <f aca="false"> MEGAname &amp; "="</f>
        <v>EU723512=</v>
      </c>
      <c r="BC1235" s="170" t="str">
        <f aca="false">Clear &amp; IF(span ,"Span","out")</f>
        <v>EU723512=Span</v>
      </c>
      <c r="BD1235" s="170" t="str">
        <f aca="false">Clear &amp; IF(span, IF(B1235=".","Selected",B1235),"out")</f>
        <v>EU723512=3</v>
      </c>
      <c r="BE1235" s="170" t="str">
        <f aca="false">Clear &amp; Strain</f>
        <v>EU723512=SW626</v>
      </c>
      <c r="BF1235" s="170" t="str">
        <f aca="false">CONCATENATE(A1235,"=",F1235,". ",AX1235,IF(AB1235="","",CONCATENATE(".",AB1235)))</f>
        <v>EU723512=SW626. 3f.ESP.pig.CG</v>
      </c>
      <c r="BG1235" s="170" t="str">
        <f aca="false">CONCATENATE(A1235,"=",F1235,". ",AX1235)</f>
        <v>EU723512=SW626. 3f.ESP.pig</v>
      </c>
      <c r="BH1235" s="170" t="str">
        <f aca="false">CONCATENATE(A1235,"=",AX1235)</f>
        <v>EU723512=3f.ESP.pig</v>
      </c>
      <c r="BI1235" s="170" t="str">
        <f aca="false">CONCATENATE(A1235,"=",ComForSubtype,D1235)</f>
        <v>EU723512=3f</v>
      </c>
      <c r="BJ1235" s="170" t="str">
        <f aca="false">CONCATENATE(A1235,"=",E1235)</f>
        <v>EU723512=3feg</v>
      </c>
      <c r="BK1235" s="170" t="str">
        <f aca="false">CONCATENATE(A1235,"=",C1235)</f>
        <v>EU723512=3</v>
      </c>
      <c r="BL1235" s="170" t="str">
        <f aca="false">CONCATENATE(D1235,"=")</f>
        <v>3f=</v>
      </c>
      <c r="BM1235" s="223" t="str">
        <f aca="false">IF(BA1235="XX","",BA1235)</f>
        <v>EU723512</v>
      </c>
      <c r="BN1235" s="224" t="str">
        <f aca="false">CONCATENATE(IF(F1235="","",F1235),IF(G1235="","",CONCATENATE(" / ",G1235)))</f>
        <v>SW626</v>
      </c>
      <c r="BO1235" s="225" t="str">
        <f aca="false">AX1235</f>
        <v>3f.ESP.pig</v>
      </c>
      <c r="BP1235" s="226" t="str">
        <f aca="false">IF(V1235="","",V1235)</f>
        <v>3f</v>
      </c>
      <c r="BQ1235" s="226" t="str">
        <f aca="false">IF(W1235="","",CONCATENATE(W1235,IF(LEFT(AO1235,1)="s","+","")))</f>
        <v>3f</v>
      </c>
      <c r="BR1235" s="226" t="str">
        <f aca="false">IF(X1235="","",CONCATENATE(X1235,IF(LEFT(AQ1235,1)="s","+","")))</f>
        <v>3ef</v>
      </c>
      <c r="BS1235" s="226" t="str">
        <f aca="false">IF(Y1235="","",CONCATENATE(Y1235,IF(LEFT(AR1235,1)="s","+","")))</f>
        <v>3f</v>
      </c>
      <c r="BT1235" s="226" t="str">
        <f aca="false">IF(Z1235="","",CONCATENATE(Z1235,IF(LEFT(AS1235,1)="s","+","")))</f>
        <v>3f+</v>
      </c>
      <c r="BU1235" s="227" t="str">
        <f aca="false">IF(AA1235="","",CONCATENATE(AA1235,IF(LEFT(AT1235,1)="s","+","")))</f>
        <v>3f</v>
      </c>
      <c r="BV1235" s="212"/>
      <c r="BW1235" s="177" t="s">
        <v>3109</v>
      </c>
      <c r="BX1235" s="170" t="str">
        <f aca="false">IF(BW1235&lt;&gt;"",IF(ISNUMBER(FIND("=",BW1235)),LEFT(BW1235,FIND("=",BW1235)-1),BW1235),BW1235)</f>
        <v>EU723512</v>
      </c>
      <c r="BY1235" s="170" t="str">
        <f aca="false">IF(BW1235&lt;&gt;"",IF(ISNUMBER(FIND("=",BW1235)),RIGHT(BW1235,LEN(BW1235)-FIND("=",BW1235)),""),"")</f>
        <v>3f</v>
      </c>
      <c r="BZ1235" s="170" t="str">
        <f aca="false">IF(BX1235&lt;&gt;"",IF(ISNUMBER(FIND(".",BX1235)),LEFT(BX1235,FIND(".",BX1235)-1),BX1235),BX1235)</f>
        <v>EU723512</v>
      </c>
      <c r="CA1235" s="170" t="str">
        <f aca="false">IF(BX1235&lt;&gt;"",IF(ISNUMBER(FIND(".",BX1235)),RIGHT(BX1235,LEN(BX1235)-FIND(".",BX1235)),""),"")</f>
        <v/>
      </c>
      <c r="CB1235" s="212"/>
      <c r="CC1235" s="170" t="str">
        <f aca="false">A1235</f>
        <v>EU723512</v>
      </c>
      <c r="CD1235" s="178" t="s">
        <v>339</v>
      </c>
      <c r="CE1235" s="178" t="s">
        <v>340</v>
      </c>
      <c r="CF1235" s="178" t="s">
        <v>341</v>
      </c>
      <c r="CG1235" s="212"/>
      <c r="CH1235" s="179"/>
      <c r="CI1235" s="179"/>
      <c r="CJ1235" s="179"/>
      <c r="CK1235" s="212"/>
      <c r="CL1235" s="212"/>
      <c r="CM1235" s="170" t="str">
        <f aca="false">F1235</f>
        <v>SW626</v>
      </c>
      <c r="CN1235" s="170" t="str">
        <f aca="false">IF(G1235="","",G1235)</f>
        <v/>
      </c>
      <c r="CO1235" s="170" t="str">
        <f aca="false">CONCATENATE(H1235,":",L1235)</f>
        <v>Spain:</v>
      </c>
      <c r="CP1235" s="170" t="str">
        <f aca="false">CONCATENATE(IF(Q1235="","",CONCATENATE(Q1235,"-")),IF(P1235="","",CONCATENATE(P1235,"-")),IF(O1235="","",O1235))</f>
        <v>2005</v>
      </c>
      <c r="CQ1235" s="170" t="str">
        <f aca="false">IF(N1235="","",N1235)</f>
        <v/>
      </c>
      <c r="CR1235" s="170" t="n">
        <f aca="false">C1235</f>
        <v>3</v>
      </c>
      <c r="CS1235" s="229" t="str">
        <f aca="false">D1235</f>
        <v>3f</v>
      </c>
      <c r="CT1235" s="170" t="str">
        <f aca="false">CONCATENATE(CD1235," strain ",CM1235," ",CL1235,", partial cds")</f>
        <v>Hepatitis E virus strain SW626 , partial cds</v>
      </c>
    </row>
    <row r="1236" customFormat="false" ht="11.9" hidden="false" customHeight="true" outlineLevel="0" collapsed="false">
      <c r="A1236" s="154" t="s">
        <v>3110</v>
      </c>
      <c r="B1236" s="147" t="n">
        <v>3</v>
      </c>
      <c r="C1236" s="243" t="n">
        <v>3</v>
      </c>
      <c r="D1236" s="149" t="s">
        <v>1777</v>
      </c>
      <c r="E1236" s="150" t="s">
        <v>2725</v>
      </c>
      <c r="F1236" s="154" t="s">
        <v>3111</v>
      </c>
      <c r="G1236" s="212"/>
      <c r="H1236" s="146" t="s">
        <v>393</v>
      </c>
      <c r="I1236" s="153" t="s">
        <v>394</v>
      </c>
      <c r="J1236" s="146" t="s">
        <v>395</v>
      </c>
      <c r="K1236" s="212"/>
      <c r="L1236" s="212"/>
      <c r="M1236" s="157" t="s">
        <v>367</v>
      </c>
      <c r="N1236" s="213"/>
      <c r="O1236" s="146" t="n">
        <v>2006</v>
      </c>
      <c r="P1236" s="212"/>
      <c r="Q1236" s="212"/>
      <c r="R1236" s="212"/>
      <c r="S1236" s="212"/>
      <c r="T1236" s="214" t="s">
        <v>353</v>
      </c>
      <c r="U1236" s="215"/>
      <c r="V1236" s="158" t="s">
        <v>1777</v>
      </c>
      <c r="W1236" s="244" t="s">
        <v>1777</v>
      </c>
      <c r="X1236" s="249" t="s">
        <v>3112</v>
      </c>
      <c r="Y1236" s="249" t="s">
        <v>1777</v>
      </c>
      <c r="Z1236" s="150" t="s">
        <v>1777</v>
      </c>
      <c r="AA1236" s="250" t="s">
        <v>1777</v>
      </c>
      <c r="AB1236" s="251" t="s">
        <v>278</v>
      </c>
      <c r="AC1236" s="163" t="s">
        <v>456</v>
      </c>
      <c r="AD1236" s="164" t="s">
        <v>354</v>
      </c>
      <c r="AE1236" s="164" t="s">
        <v>354</v>
      </c>
      <c r="AF1236" s="164" t="s">
        <v>354</v>
      </c>
      <c r="AG1236" s="166" t="s">
        <v>354</v>
      </c>
      <c r="AH1236" s="164" t="n">
        <v>11</v>
      </c>
      <c r="AI1236" s="252" t="n">
        <v>7519</v>
      </c>
      <c r="AJ1236" s="219" t="n">
        <f aca="false">SeqEnd-SeqBeg+1</f>
        <v>7509</v>
      </c>
      <c r="AK1236" s="220" t="n">
        <f aca="false">AND( SeqBeg&lt;=Beg  , End &lt;=SeqEnd )</f>
        <v>1</v>
      </c>
      <c r="AL1236" s="212"/>
      <c r="AM1236" s="212"/>
      <c r="AN1236" s="213"/>
      <c r="AO1236" s="147" t="s">
        <v>2425</v>
      </c>
      <c r="AP1236" s="147" t="s">
        <v>2425</v>
      </c>
      <c r="AQ1236" s="147" t="s">
        <v>2425</v>
      </c>
      <c r="AR1236" s="147" t="s">
        <v>2425</v>
      </c>
      <c r="AS1236" s="147" t="s">
        <v>2425</v>
      </c>
      <c r="AT1236" s="147" t="s">
        <v>2425</v>
      </c>
      <c r="AU1236" s="147" t="s">
        <v>382</v>
      </c>
      <c r="AV1236" s="212"/>
      <c r="AW1236" s="222" t="str">
        <f aca="false">HYPERLINK(CONCATENATE("http://www.ncbi.nlm.nih.gov/nuccore/",BM1236),BM1236)</f>
        <v>EU723514</v>
      </c>
      <c r="AX1236" s="219" t="str">
        <f aca="false">CONCATENATE(D1236,IF(I1236="","",CONCATENATE(".",I1236)),IF(K1236="","",CONCATENATE(".",K1236)),IF(M1236="","",CONCATENATE(".",M1236)),IF(R1236="","",CONCATENATE(".",R1236)),IF(U1236="","","(*)"))</f>
        <v>3f.ESP.pig</v>
      </c>
      <c r="AY1236" s="170" t="str">
        <f aca="false">CONCATENATE(BM1236,".",BN1236)</f>
        <v>EU723514.SWP6</v>
      </c>
      <c r="AZ1236" s="171" t="str">
        <f aca="false">IF(AV1236="",IF(ISNUMBER(FIND(".",A1236)),LEFT(A1236,FIND(".",A1236)-1),A1236),AV1236)</f>
        <v>EU723514</v>
      </c>
      <c r="BA1236" s="171" t="str">
        <f aca="false">IF(ISNUMBER(FIND("-",AZ1236)),LEFT(AZ1236,FIND("-",AZ1236)-1),AZ1236)</f>
        <v>EU723514</v>
      </c>
      <c r="BB1236" s="170" t="str">
        <f aca="false"> MEGAname &amp; "="</f>
        <v>EU723514=</v>
      </c>
      <c r="BC1236" s="170" t="str">
        <f aca="false">Clear &amp; IF(span ,"Span","out")</f>
        <v>EU723514=Span</v>
      </c>
      <c r="BD1236" s="170" t="str">
        <f aca="false">Clear &amp; IF(span, IF(B1236=".","Selected",B1236),"out")</f>
        <v>EU723514=3</v>
      </c>
      <c r="BE1236" s="170" t="str">
        <f aca="false">Clear &amp; Strain</f>
        <v>EU723514=SWP6</v>
      </c>
      <c r="BF1236" s="170" t="str">
        <f aca="false">CONCATENATE(A1236,"=",F1236,". ",AX1236,IF(AB1236="","",CONCATENATE(".",AB1236)))</f>
        <v>EU723514=SWP6. 3f.ESP.pig.CG</v>
      </c>
      <c r="BG1236" s="170" t="str">
        <f aca="false">CONCATENATE(A1236,"=",F1236,". ",AX1236)</f>
        <v>EU723514=SWP6. 3f.ESP.pig</v>
      </c>
      <c r="BH1236" s="170" t="str">
        <f aca="false">CONCATENATE(A1236,"=",AX1236)</f>
        <v>EU723514=3f.ESP.pig</v>
      </c>
      <c r="BI1236" s="170" t="str">
        <f aca="false">CONCATENATE(A1236,"=",ComForSubtype,D1236)</f>
        <v>EU723514=3f</v>
      </c>
      <c r="BJ1236" s="170" t="str">
        <f aca="false">CONCATENATE(A1236,"=",E1236)</f>
        <v>EU723514=3feg</v>
      </c>
      <c r="BK1236" s="170" t="str">
        <f aca="false">CONCATENATE(A1236,"=",C1236)</f>
        <v>EU723514=3</v>
      </c>
      <c r="BL1236" s="170" t="str">
        <f aca="false">CONCATENATE(D1236,"=")</f>
        <v>3f=</v>
      </c>
      <c r="BM1236" s="223" t="str">
        <f aca="false">IF(BA1236="XX","",BA1236)</f>
        <v>EU723514</v>
      </c>
      <c r="BN1236" s="224" t="str">
        <f aca="false">CONCATENATE(IF(F1236="","",F1236),IF(G1236="","",CONCATENATE(" / ",G1236)))</f>
        <v>SWP6</v>
      </c>
      <c r="BO1236" s="225" t="str">
        <f aca="false">AX1236</f>
        <v>3f.ESP.pig</v>
      </c>
      <c r="BP1236" s="226" t="str">
        <f aca="false">IF(V1236="","",V1236)</f>
        <v>3f</v>
      </c>
      <c r="BQ1236" s="226" t="str">
        <f aca="false">IF(W1236="","",CONCATENATE(W1236,IF(LEFT(AO1236,1)="s","+","")))</f>
        <v>3f+</v>
      </c>
      <c r="BR1236" s="226" t="str">
        <f aca="false">IF(X1236="","",CONCATENATE(X1236,IF(LEFT(AQ1236,1)="s","+","")))</f>
        <v>3fL+</v>
      </c>
      <c r="BS1236" s="226" t="str">
        <f aca="false">IF(Y1236="","",CONCATENATE(Y1236,IF(LEFT(AR1236,1)="s","+","")))</f>
        <v>3f+</v>
      </c>
      <c r="BT1236" s="226" t="str">
        <f aca="false">IF(Z1236="","",CONCATENATE(Z1236,IF(LEFT(AS1236,1)="s","+","")))</f>
        <v>3f+</v>
      </c>
      <c r="BU1236" s="227" t="str">
        <f aca="false">IF(AA1236="","",CONCATENATE(AA1236,IF(LEFT(AT1236,1)="s","+","")))</f>
        <v>3f+</v>
      </c>
      <c r="BV1236" s="212"/>
      <c r="BW1236" s="177" t="s">
        <v>3113</v>
      </c>
      <c r="BX1236" s="170" t="str">
        <f aca="false">IF(BW1236&lt;&gt;"",IF(ISNUMBER(FIND("=",BW1236)),LEFT(BW1236,FIND("=",BW1236)-1),BW1236),BW1236)</f>
        <v>EU723514</v>
      </c>
      <c r="BY1236" s="170" t="str">
        <f aca="false">IF(BW1236&lt;&gt;"",IF(ISNUMBER(FIND("=",BW1236)),RIGHT(BW1236,LEN(BW1236)-FIND("=",BW1236)),""),"")</f>
        <v>3f</v>
      </c>
      <c r="BZ1236" s="170" t="str">
        <f aca="false">IF(BX1236&lt;&gt;"",IF(ISNUMBER(FIND(".",BX1236)),LEFT(BX1236,FIND(".",BX1236)-1),BX1236),BX1236)</f>
        <v>EU723514</v>
      </c>
      <c r="CA1236" s="170" t="str">
        <f aca="false">IF(BX1236&lt;&gt;"",IF(ISNUMBER(FIND(".",BX1236)),RIGHT(BX1236,LEN(BX1236)-FIND(".",BX1236)),""),"")</f>
        <v/>
      </c>
      <c r="CB1236" s="212"/>
      <c r="CC1236" s="170" t="str">
        <f aca="false">A1236</f>
        <v>EU723514</v>
      </c>
      <c r="CD1236" s="178" t="s">
        <v>339</v>
      </c>
      <c r="CE1236" s="178" t="s">
        <v>340</v>
      </c>
      <c r="CF1236" s="178" t="s">
        <v>341</v>
      </c>
      <c r="CG1236" s="212"/>
      <c r="CH1236" s="179"/>
      <c r="CI1236" s="179"/>
      <c r="CJ1236" s="179"/>
      <c r="CK1236" s="212"/>
      <c r="CL1236" s="212"/>
      <c r="CM1236" s="170" t="str">
        <f aca="false">F1236</f>
        <v>SWP6</v>
      </c>
      <c r="CN1236" s="170" t="str">
        <f aca="false">IF(G1236="","",G1236)</f>
        <v/>
      </c>
      <c r="CO1236" s="170" t="str">
        <f aca="false">CONCATENATE(H1236,":",L1236)</f>
        <v>Spain:</v>
      </c>
      <c r="CP1236" s="170" t="str">
        <f aca="false">CONCATENATE(IF(Q1236="","",CONCATENATE(Q1236,"-")),IF(P1236="","",CONCATENATE(P1236,"-")),IF(O1236="","",O1236))</f>
        <v>2006</v>
      </c>
      <c r="CQ1236" s="170" t="str">
        <f aca="false">IF(N1236="","",N1236)</f>
        <v/>
      </c>
      <c r="CR1236" s="170" t="n">
        <f aca="false">C1236</f>
        <v>3</v>
      </c>
      <c r="CS1236" s="229" t="str">
        <f aca="false">D1236</f>
        <v>3f</v>
      </c>
      <c r="CT1236" s="170" t="str">
        <f aca="false">CONCATENATE(CD1236," strain ",CM1236," ",CL1236,", partial cds")</f>
        <v>Hepatitis E virus strain SWP6 , partial cds</v>
      </c>
    </row>
    <row r="1237" customFormat="false" ht="11.9" hidden="false" customHeight="true" outlineLevel="0" collapsed="false">
      <c r="A1237" s="154" t="s">
        <v>3114</v>
      </c>
      <c r="B1237" s="147" t="n">
        <v>3</v>
      </c>
      <c r="C1237" s="243" t="n">
        <v>3</v>
      </c>
      <c r="D1237" s="149" t="s">
        <v>1777</v>
      </c>
      <c r="E1237" s="150" t="s">
        <v>2725</v>
      </c>
      <c r="F1237" s="154" t="s">
        <v>3115</v>
      </c>
      <c r="G1237" s="212"/>
      <c r="H1237" s="146" t="s">
        <v>758</v>
      </c>
      <c r="I1237" s="153" t="s">
        <v>759</v>
      </c>
      <c r="J1237" s="146" t="s">
        <v>395</v>
      </c>
      <c r="K1237" s="212"/>
      <c r="L1237" s="212"/>
      <c r="M1237" s="157" t="s">
        <v>348</v>
      </c>
      <c r="N1237" s="213"/>
      <c r="O1237" s="160"/>
      <c r="P1237" s="212"/>
      <c r="Q1237" s="212"/>
      <c r="R1237" s="212"/>
      <c r="S1237" s="212"/>
      <c r="T1237" s="214" t="s">
        <v>353</v>
      </c>
      <c r="U1237" s="215"/>
      <c r="V1237" s="158" t="s">
        <v>1777</v>
      </c>
      <c r="W1237" s="244" t="s">
        <v>1777</v>
      </c>
      <c r="X1237" s="249" t="s">
        <v>3112</v>
      </c>
      <c r="Y1237" s="249" t="s">
        <v>1777</v>
      </c>
      <c r="Z1237" s="150" t="s">
        <v>1777</v>
      </c>
      <c r="AA1237" s="250" t="s">
        <v>1777</v>
      </c>
      <c r="AB1237" s="251" t="s">
        <v>278</v>
      </c>
      <c r="AC1237" s="163" t="s">
        <v>456</v>
      </c>
      <c r="AD1237" s="164" t="s">
        <v>354</v>
      </c>
      <c r="AE1237" s="164" t="s">
        <v>354</v>
      </c>
      <c r="AF1237" s="164" t="s">
        <v>354</v>
      </c>
      <c r="AG1237" s="166" t="s">
        <v>354</v>
      </c>
      <c r="AH1237" s="164" t="n">
        <v>11</v>
      </c>
      <c r="AI1237" s="252" t="n">
        <v>7519</v>
      </c>
      <c r="AJ1237" s="219" t="n">
        <f aca="false">SeqEnd-SeqBeg+1</f>
        <v>7509</v>
      </c>
      <c r="AK1237" s="220" t="n">
        <f aca="false">AND( SeqBeg&lt;=Beg  , End &lt;=SeqEnd )</f>
        <v>1</v>
      </c>
      <c r="AL1237" s="212"/>
      <c r="AM1237" s="212"/>
      <c r="AN1237" s="213"/>
      <c r="AO1237" s="147" t="s">
        <v>2425</v>
      </c>
      <c r="AP1237" s="147" t="s">
        <v>2425</v>
      </c>
      <c r="AQ1237" s="147" t="s">
        <v>2425</v>
      </c>
      <c r="AR1237" s="147" t="s">
        <v>2425</v>
      </c>
      <c r="AS1237" s="147" t="s">
        <v>2425</v>
      </c>
      <c r="AT1237" s="147" t="s">
        <v>2425</v>
      </c>
      <c r="AU1237" s="147" t="s">
        <v>382</v>
      </c>
      <c r="AV1237" s="212"/>
      <c r="AW1237" s="222" t="str">
        <f aca="false">HYPERLINK(CONCATENATE("http://www.ncbi.nlm.nih.gov/nuccore/",BM1237),BM1237)</f>
        <v>EU495148</v>
      </c>
      <c r="AX1237" s="219" t="str">
        <f aca="false">CONCATENATE(D1237,IF(I1237="","",CONCATENATE(".",I1237)),IF(K1237="","",CONCATENATE(".",K1237)),IF(M1237="","",CONCATENATE(".",M1237)),IF(R1237="","",CONCATENATE(".",R1237)),IF(U1237="","","(*)"))</f>
        <v>3f.FRA.hum</v>
      </c>
      <c r="AY1237" s="170" t="str">
        <f aca="false">CONCATENATE(BM1237,".",BN1237)</f>
        <v>EU495148.TLS25</v>
      </c>
      <c r="AZ1237" s="171" t="str">
        <f aca="false">IF(AV1237="",IF(ISNUMBER(FIND(".",A1237)),LEFT(A1237,FIND(".",A1237)-1),A1237),AV1237)</f>
        <v>EU495148</v>
      </c>
      <c r="BA1237" s="171" t="str">
        <f aca="false">IF(ISNUMBER(FIND("-",AZ1237)),LEFT(AZ1237,FIND("-",AZ1237)-1),AZ1237)</f>
        <v>EU495148</v>
      </c>
      <c r="BB1237" s="170" t="str">
        <f aca="false"> MEGAname &amp; "="</f>
        <v>EU495148=</v>
      </c>
      <c r="BC1237" s="170" t="str">
        <f aca="false">Clear &amp; IF(span ,"Span","out")</f>
        <v>EU495148=Span</v>
      </c>
      <c r="BD1237" s="170" t="str">
        <f aca="false">Clear &amp; IF(span, IF(B1237=".","Selected",B1237),"out")</f>
        <v>EU495148=3</v>
      </c>
      <c r="BE1237" s="170" t="str">
        <f aca="false">Clear &amp; Strain</f>
        <v>EU495148=TLS25</v>
      </c>
      <c r="BF1237" s="170" t="str">
        <f aca="false">CONCATENATE(A1237,"=",F1237,". ",AX1237,IF(AB1237="","",CONCATENATE(".",AB1237)))</f>
        <v>EU495148=TLS25. 3f.FRA.hum.CG</v>
      </c>
      <c r="BG1237" s="170" t="str">
        <f aca="false">CONCATENATE(A1237,"=",F1237,". ",AX1237)</f>
        <v>EU495148=TLS25. 3f.FRA.hum</v>
      </c>
      <c r="BH1237" s="170" t="str">
        <f aca="false">CONCATENATE(A1237,"=",AX1237)</f>
        <v>EU495148=3f.FRA.hum</v>
      </c>
      <c r="BI1237" s="170" t="str">
        <f aca="false">CONCATENATE(A1237,"=",ComForSubtype,D1237)</f>
        <v>EU495148=3f</v>
      </c>
      <c r="BJ1237" s="170" t="str">
        <f aca="false">CONCATENATE(A1237,"=",E1237)</f>
        <v>EU495148=3feg</v>
      </c>
      <c r="BK1237" s="170" t="str">
        <f aca="false">CONCATENATE(A1237,"=",C1237)</f>
        <v>EU495148=3</v>
      </c>
      <c r="BL1237" s="170" t="str">
        <f aca="false">CONCATENATE(D1237,"=")</f>
        <v>3f=</v>
      </c>
      <c r="BM1237" s="223" t="str">
        <f aca="false">IF(BA1237="XX","",BA1237)</f>
        <v>EU495148</v>
      </c>
      <c r="BN1237" s="224" t="str">
        <f aca="false">CONCATENATE(IF(F1237="","",F1237),IF(G1237="","",CONCATENATE(" / ",G1237)))</f>
        <v>TLS25</v>
      </c>
      <c r="BO1237" s="225" t="str">
        <f aca="false">AX1237</f>
        <v>3f.FRA.hum</v>
      </c>
      <c r="BP1237" s="226" t="str">
        <f aca="false">IF(V1237="","",V1237)</f>
        <v>3f</v>
      </c>
      <c r="BQ1237" s="226" t="str">
        <f aca="false">IF(W1237="","",CONCATENATE(W1237,IF(LEFT(AO1237,1)="s","+","")))</f>
        <v>3f+</v>
      </c>
      <c r="BR1237" s="226" t="str">
        <f aca="false">IF(X1237="","",CONCATENATE(X1237,IF(LEFT(AQ1237,1)="s","+","")))</f>
        <v>3fL+</v>
      </c>
      <c r="BS1237" s="226" t="str">
        <f aca="false">IF(Y1237="","",CONCATENATE(Y1237,IF(LEFT(AR1237,1)="s","+","")))</f>
        <v>3f+</v>
      </c>
      <c r="BT1237" s="226" t="str">
        <f aca="false">IF(Z1237="","",CONCATENATE(Z1237,IF(LEFT(AS1237,1)="s","+","")))</f>
        <v>3f+</v>
      </c>
      <c r="BU1237" s="227" t="str">
        <f aca="false">IF(AA1237="","",CONCATENATE(AA1237,IF(LEFT(AT1237,1)="s","+","")))</f>
        <v>3f+</v>
      </c>
      <c r="BV1237" s="212"/>
      <c r="BW1237" s="177" t="s">
        <v>3116</v>
      </c>
      <c r="BX1237" s="170" t="str">
        <f aca="false">IF(BW1237&lt;&gt;"",IF(ISNUMBER(FIND("=",BW1237)),LEFT(BW1237,FIND("=",BW1237)-1),BW1237),BW1237)</f>
        <v>EU495148</v>
      </c>
      <c r="BY1237" s="170" t="str">
        <f aca="false">IF(BW1237&lt;&gt;"",IF(ISNUMBER(FIND("=",BW1237)),RIGHT(BW1237,LEN(BW1237)-FIND("=",BW1237)),""),"")</f>
        <v>3f</v>
      </c>
      <c r="BZ1237" s="170" t="str">
        <f aca="false">IF(BX1237&lt;&gt;"",IF(ISNUMBER(FIND(".",BX1237)),LEFT(BX1237,FIND(".",BX1237)-1),BX1237),BX1237)</f>
        <v>EU495148</v>
      </c>
      <c r="CA1237" s="170" t="str">
        <f aca="false">IF(BX1237&lt;&gt;"",IF(ISNUMBER(FIND(".",BX1237)),RIGHT(BX1237,LEN(BX1237)-FIND(".",BX1237)),""),"")</f>
        <v/>
      </c>
      <c r="CB1237" s="212"/>
      <c r="CC1237" s="170" t="str">
        <f aca="false">A1237</f>
        <v>EU495148</v>
      </c>
      <c r="CD1237" s="178" t="s">
        <v>339</v>
      </c>
      <c r="CE1237" s="178" t="s">
        <v>340</v>
      </c>
      <c r="CF1237" s="178" t="s">
        <v>341</v>
      </c>
      <c r="CG1237" s="212"/>
      <c r="CH1237" s="179"/>
      <c r="CI1237" s="179"/>
      <c r="CJ1237" s="179"/>
      <c r="CK1237" s="212"/>
      <c r="CL1237" s="212"/>
      <c r="CM1237" s="170" t="str">
        <f aca="false">F1237</f>
        <v>TLS25</v>
      </c>
      <c r="CN1237" s="170" t="str">
        <f aca="false">IF(G1237="","",G1237)</f>
        <v/>
      </c>
      <c r="CO1237" s="170" t="str">
        <f aca="false">CONCATENATE(H1237,":",L1237)</f>
        <v>France:</v>
      </c>
      <c r="CP1237" s="170" t="str">
        <f aca="false">CONCATENATE(IF(Q1237="","",CONCATENATE(Q1237,"-")),IF(P1237="","",CONCATENATE(P1237,"-")),IF(O1237="","",O1237))</f>
        <v/>
      </c>
      <c r="CQ1237" s="170" t="str">
        <f aca="false">IF(N1237="","",N1237)</f>
        <v/>
      </c>
      <c r="CR1237" s="170" t="n">
        <f aca="false">C1237</f>
        <v>3</v>
      </c>
      <c r="CS1237" s="229" t="str">
        <f aca="false">D1237</f>
        <v>3f</v>
      </c>
      <c r="CT1237" s="170" t="str">
        <f aca="false">CONCATENATE(CD1237," strain ",CM1237," ",CL1237,", partial cds")</f>
        <v>Hepatitis E virus strain TLS25 , partial cds</v>
      </c>
    </row>
    <row r="1238" customFormat="false" ht="11.9" hidden="false" customHeight="true" outlineLevel="0" collapsed="false">
      <c r="A1238" s="154" t="s">
        <v>3117</v>
      </c>
      <c r="B1238" s="147" t="n">
        <v>3</v>
      </c>
      <c r="C1238" s="243" t="n">
        <v>3</v>
      </c>
      <c r="D1238" s="149" t="s">
        <v>1777</v>
      </c>
      <c r="E1238" s="150" t="s">
        <v>2725</v>
      </c>
      <c r="F1238" s="154" t="s">
        <v>3118</v>
      </c>
      <c r="G1238" s="212"/>
      <c r="H1238" s="146" t="s">
        <v>378</v>
      </c>
      <c r="I1238" s="153" t="s">
        <v>3094</v>
      </c>
      <c r="J1238" s="146" t="s">
        <v>337</v>
      </c>
      <c r="K1238" s="212"/>
      <c r="L1238" s="212"/>
      <c r="M1238" s="157" t="s">
        <v>348</v>
      </c>
      <c r="N1238" s="213"/>
      <c r="O1238" s="146" t="n">
        <v>1998</v>
      </c>
      <c r="P1238" s="212"/>
      <c r="Q1238" s="212"/>
      <c r="R1238" s="164" t="s">
        <v>3119</v>
      </c>
      <c r="S1238" s="232" t="n">
        <v>7217</v>
      </c>
      <c r="T1238" s="214" t="s">
        <v>353</v>
      </c>
      <c r="U1238" s="161" t="s">
        <v>1777</v>
      </c>
      <c r="V1238" s="158" t="s">
        <v>1777</v>
      </c>
      <c r="W1238" s="244" t="s">
        <v>1777</v>
      </c>
      <c r="X1238" s="249" t="s">
        <v>1777</v>
      </c>
      <c r="Y1238" s="150" t="s">
        <v>1777</v>
      </c>
      <c r="Z1238" s="150" t="s">
        <v>1777</v>
      </c>
      <c r="AA1238" s="250" t="s">
        <v>1777</v>
      </c>
      <c r="AB1238" s="251" t="s">
        <v>278</v>
      </c>
      <c r="AC1238" s="163" t="s">
        <v>354</v>
      </c>
      <c r="AD1238" s="164" t="s">
        <v>354</v>
      </c>
      <c r="AE1238" s="164" t="s">
        <v>354</v>
      </c>
      <c r="AF1238" s="164" t="s">
        <v>354</v>
      </c>
      <c r="AG1238" s="166" t="s">
        <v>354</v>
      </c>
      <c r="AH1238" s="164" t="n">
        <v>31</v>
      </c>
      <c r="AI1238" s="252" t="n">
        <v>7519</v>
      </c>
      <c r="AJ1238" s="219" t="n">
        <f aca="false">SeqEnd-SeqBeg+1</f>
        <v>7489</v>
      </c>
      <c r="AK1238" s="220" t="n">
        <f aca="false">AND( SeqBeg&lt;=Beg  , End &lt;=SeqEnd )</f>
        <v>1</v>
      </c>
      <c r="AL1238" s="212"/>
      <c r="AM1238" s="146" t="s">
        <v>3120</v>
      </c>
      <c r="AN1238" s="213"/>
      <c r="AO1238" s="147" t="s">
        <v>3121</v>
      </c>
      <c r="AP1238" s="147" t="s">
        <v>3121</v>
      </c>
      <c r="AQ1238" s="147" t="s">
        <v>3121</v>
      </c>
      <c r="AR1238" s="147" t="s">
        <v>3121</v>
      </c>
      <c r="AS1238" s="147" t="s">
        <v>3121</v>
      </c>
      <c r="AT1238" s="147" t="s">
        <v>3121</v>
      </c>
      <c r="AU1238" s="147" t="s">
        <v>382</v>
      </c>
      <c r="AV1238" s="212"/>
      <c r="AW1238" s="222" t="str">
        <f aca="false">HYPERLINK(CONCATENATE("http://www.ncbi.nlm.nih.gov/nuccore/",BM1238),BM1238)</f>
        <v>AB369687</v>
      </c>
      <c r="AX1238" s="219" t="str">
        <f aca="false">CONCATENATE(D1238,IF(I1238="","",CONCATENATE(".",I1238)),IF(K1238="","",CONCATENATE(".",K1238)),IF(M1238="","",CONCATENATE(".",M1238)),IF(R1238="","",CONCATENATE(".",R1238)),IF(U1238="","","(*)"))</f>
        <v>3f.THA.hum.NNMC(*)</v>
      </c>
      <c r="AY1238" s="170" t="str">
        <f aca="false">CONCATENATE(BM1238,".",BN1238)</f>
        <v>AB369687.E116-YKH98C</v>
      </c>
      <c r="AZ1238" s="171" t="str">
        <f aca="false">IF(AV1238="",IF(ISNUMBER(FIND(".",A1238)),LEFT(A1238,FIND(".",A1238)-1),A1238),AV1238)</f>
        <v>AB369687</v>
      </c>
      <c r="BA1238" s="171" t="str">
        <f aca="false">IF(ISNUMBER(FIND("-",AZ1238)),LEFT(AZ1238,FIND("-",AZ1238)-1),AZ1238)</f>
        <v>AB369687</v>
      </c>
      <c r="BB1238" s="170" t="str">
        <f aca="false"> MEGAname &amp; "="</f>
        <v>AB369687=</v>
      </c>
      <c r="BC1238" s="170" t="str">
        <f aca="false">Clear &amp; IF(span ,"Span","out")</f>
        <v>AB369687=Span</v>
      </c>
      <c r="BD1238" s="170" t="str">
        <f aca="false">Clear &amp; IF(span, IF(B1238=".","Selected",B1238),"out")</f>
        <v>AB369687=3</v>
      </c>
      <c r="BE1238" s="170" t="str">
        <f aca="false">Clear &amp; Strain</f>
        <v>AB369687=E116-YKH98C</v>
      </c>
      <c r="BF1238" s="170" t="str">
        <f aca="false">CONCATENATE(A1238,"=",F1238,". ",AX1238,IF(AB1238="","",CONCATENATE(".",AB1238)))</f>
        <v>AB369687=E116-YKH98C. 3f.THA.hum.NNMC(*).CG</v>
      </c>
      <c r="BG1238" s="170" t="str">
        <f aca="false">CONCATENATE(A1238,"=",F1238,". ",AX1238)</f>
        <v>AB369687=E116-YKH98C. 3f.THA.hum.NNMC(*)</v>
      </c>
      <c r="BH1238" s="170" t="str">
        <f aca="false">CONCATENATE(A1238,"=",AX1238)</f>
        <v>AB369687=3f.THA.hum.NNMC(*)</v>
      </c>
      <c r="BI1238" s="170" t="str">
        <f aca="false">CONCATENATE(A1238,"=",ComForSubtype,D1238)</f>
        <v>AB369687=3f</v>
      </c>
      <c r="BJ1238" s="170" t="str">
        <f aca="false">CONCATENATE(A1238,"=",E1238)</f>
        <v>AB369687=3feg</v>
      </c>
      <c r="BK1238" s="170" t="str">
        <f aca="false">CONCATENATE(A1238,"=",C1238)</f>
        <v>AB369687=3</v>
      </c>
      <c r="BL1238" s="170" t="str">
        <f aca="false">CONCATENATE(D1238,"=")</f>
        <v>3f=</v>
      </c>
      <c r="BM1238" s="223" t="str">
        <f aca="false">IF(BA1238="XX","",BA1238)</f>
        <v>AB369687</v>
      </c>
      <c r="BN1238" s="224" t="str">
        <f aca="false">CONCATENATE(IF(F1238="","",F1238),IF(G1238="","",CONCATENATE(" / ",G1238)))</f>
        <v>E116-YKH98C</v>
      </c>
      <c r="BO1238" s="225" t="str">
        <f aca="false">AX1238</f>
        <v>3f.THA.hum.NNMC(*)</v>
      </c>
      <c r="BP1238" s="226" t="str">
        <f aca="false">IF(V1238="","",V1238)</f>
        <v>3f</v>
      </c>
      <c r="BQ1238" s="226" t="str">
        <f aca="false">IF(W1238="","",CONCATENATE(W1238,IF(LEFT(AO1238,1)="s","+","")))</f>
        <v>3f+</v>
      </c>
      <c r="BR1238" s="226" t="str">
        <f aca="false">IF(X1238="","",CONCATENATE(X1238,IF(LEFT(AQ1238,1)="s","+","")))</f>
        <v>3f+</v>
      </c>
      <c r="BS1238" s="226" t="str">
        <f aca="false">IF(Y1238="","",CONCATENATE(Y1238,IF(LEFT(AR1238,1)="s","+","")))</f>
        <v>3f+</v>
      </c>
      <c r="BT1238" s="226" t="str">
        <f aca="false">IF(Z1238="","",CONCATENATE(Z1238,IF(LEFT(AS1238,1)="s","+","")))</f>
        <v>3f+</v>
      </c>
      <c r="BU1238" s="227" t="str">
        <f aca="false">IF(AA1238="","",CONCATENATE(AA1238,IF(LEFT(AT1238,1)="s","+","")))</f>
        <v>3f+</v>
      </c>
      <c r="BV1238" s="212"/>
      <c r="BW1238" s="177" t="s">
        <v>3122</v>
      </c>
      <c r="BX1238" s="170" t="str">
        <f aca="false">IF(BW1238&lt;&gt;"",IF(ISNUMBER(FIND("=",BW1238)),LEFT(BW1238,FIND("=",BW1238)-1),BW1238),BW1238)</f>
        <v>AB369687</v>
      </c>
      <c r="BY1238" s="170" t="str">
        <f aca="false">IF(BW1238&lt;&gt;"",IF(ISNUMBER(FIND("=",BW1238)),RIGHT(BW1238,LEN(BW1238)-FIND("=",BW1238)),""),"")</f>
        <v>3f</v>
      </c>
      <c r="BZ1238" s="170" t="str">
        <f aca="false">IF(BX1238&lt;&gt;"",IF(ISNUMBER(FIND(".",BX1238)),LEFT(BX1238,FIND(".",BX1238)-1),BX1238),BX1238)</f>
        <v>AB369687</v>
      </c>
      <c r="CA1238" s="170" t="str">
        <f aca="false">IF(BX1238&lt;&gt;"",IF(ISNUMBER(FIND(".",BX1238)),RIGHT(BX1238,LEN(BX1238)-FIND(".",BX1238)),""),"")</f>
        <v/>
      </c>
      <c r="CB1238" s="212"/>
      <c r="CC1238" s="170" t="str">
        <f aca="false">A1238</f>
        <v>AB369687</v>
      </c>
      <c r="CD1238" s="178" t="s">
        <v>339</v>
      </c>
      <c r="CE1238" s="178" t="s">
        <v>340</v>
      </c>
      <c r="CF1238" s="178" t="s">
        <v>341</v>
      </c>
      <c r="CG1238" s="212"/>
      <c r="CH1238" s="179"/>
      <c r="CI1238" s="179"/>
      <c r="CJ1238" s="179"/>
      <c r="CK1238" s="212"/>
      <c r="CL1238" s="212"/>
      <c r="CM1238" s="170" t="str">
        <f aca="false">F1238</f>
        <v>E116-YKH98C</v>
      </c>
      <c r="CN1238" s="170" t="str">
        <f aca="false">IF(G1238="","",G1238)</f>
        <v/>
      </c>
      <c r="CO1238" s="170" t="str">
        <f aca="false">CONCATENATE(H1238,":",L1238)</f>
        <v>Japan:</v>
      </c>
      <c r="CP1238" s="170" t="str">
        <f aca="false">CONCATENATE(IF(Q1238="","",CONCATENATE(Q1238,"-")),IF(P1238="","",CONCATENATE(P1238,"-")),IF(O1238="","",O1238))</f>
        <v>1998</v>
      </c>
      <c r="CQ1238" s="170" t="str">
        <f aca="false">IF(N1238="","",N1238)</f>
        <v/>
      </c>
      <c r="CR1238" s="170" t="n">
        <f aca="false">C1238</f>
        <v>3</v>
      </c>
      <c r="CS1238" s="229" t="str">
        <f aca="false">D1238</f>
        <v>3f</v>
      </c>
      <c r="CT1238" s="170" t="str">
        <f aca="false">CONCATENATE(CD1238," strain ",CM1238," ",CL1238,", partial cds")</f>
        <v>Hepatitis E virus strain E116-YKH98C , partial cds</v>
      </c>
    </row>
    <row r="1239" s="146" customFormat="true" ht="11.9" hidden="false" customHeight="true" outlineLevel="0" collapsed="false">
      <c r="A1239" s="208" t="s">
        <v>3123</v>
      </c>
      <c r="B1239" s="147" t="n">
        <v>3</v>
      </c>
      <c r="C1239" s="147" t="n">
        <v>3</v>
      </c>
      <c r="D1239" s="149" t="s">
        <v>1777</v>
      </c>
      <c r="E1239" s="150" t="s">
        <v>2725</v>
      </c>
      <c r="F1239" s="210" t="s">
        <v>3124</v>
      </c>
      <c r="G1239" s="212"/>
      <c r="H1239" s="146" t="s">
        <v>758</v>
      </c>
      <c r="I1239" s="153" t="s">
        <v>759</v>
      </c>
      <c r="J1239" s="146" t="s">
        <v>395</v>
      </c>
      <c r="K1239" s="212"/>
      <c r="L1239" s="212"/>
      <c r="M1239" s="157" t="s">
        <v>367</v>
      </c>
      <c r="N1239" s="158" t="s">
        <v>2008</v>
      </c>
      <c r="O1239" s="159" t="n">
        <v>2008</v>
      </c>
      <c r="P1239" s="212"/>
      <c r="Q1239" s="212"/>
      <c r="R1239" s="212"/>
      <c r="S1239" s="212"/>
      <c r="T1239" s="214" t="s">
        <v>353</v>
      </c>
      <c r="U1239" s="215"/>
      <c r="V1239" s="158" t="s">
        <v>1777</v>
      </c>
      <c r="W1239" s="163" t="s">
        <v>1777</v>
      </c>
      <c r="X1239" s="209"/>
      <c r="Y1239" s="209"/>
      <c r="Z1239" s="209"/>
      <c r="AA1239" s="216"/>
      <c r="AB1239" s="251" t="s">
        <v>278</v>
      </c>
      <c r="AC1239" s="163" t="s">
        <v>456</v>
      </c>
      <c r="AD1239" s="164" t="s">
        <v>354</v>
      </c>
      <c r="AE1239" s="164" t="s">
        <v>354</v>
      </c>
      <c r="AF1239" s="164" t="s">
        <v>354</v>
      </c>
      <c r="AG1239" s="166" t="s">
        <v>354</v>
      </c>
      <c r="AH1239" s="164" t="n">
        <v>10</v>
      </c>
      <c r="AI1239" s="164" t="n">
        <v>7492</v>
      </c>
      <c r="AJ1239" s="219" t="n">
        <f aca="false">SeqEnd-SeqBeg+1</f>
        <v>7483</v>
      </c>
      <c r="AK1239" s="220" t="n">
        <f aca="false">AND( SeqBeg&lt;=Beg  , End &lt;=SeqEnd )</f>
        <v>1</v>
      </c>
      <c r="AL1239" s="212"/>
      <c r="AM1239" s="212"/>
      <c r="AN1239" s="221"/>
      <c r="AO1239" s="147" t="s">
        <v>103</v>
      </c>
      <c r="AP1239" s="147" t="s">
        <v>103</v>
      </c>
      <c r="AQ1239" s="147" t="s">
        <v>103</v>
      </c>
      <c r="AR1239" s="147" t="s">
        <v>103</v>
      </c>
      <c r="AS1239" s="147" t="s">
        <v>103</v>
      </c>
      <c r="AT1239" s="147" t="s">
        <v>103</v>
      </c>
      <c r="AV1239" s="212"/>
      <c r="AW1239" s="222" t="str">
        <f aca="false">HYPERLINK(CONCATENATE("http://www.ncbi.nlm.nih.gov/nuccore/",BM1239),BM1239)</f>
        <v>JQ953666</v>
      </c>
      <c r="AX1239" s="219" t="str">
        <f aca="false">CONCATENATE(D1239,IF(I1239="","",CONCATENATE(".",I1239)),IF(K1239="","",CONCATENATE(".",K1239)),IF(M1239="","",CONCATENATE(".",M1239)),IF(R1239="","",CONCATENATE(".",R1239)),IF(U1239="","","(*)"))</f>
        <v>3f.FRA.pig</v>
      </c>
      <c r="AY1239" s="170" t="str">
        <f aca="false">CONCATENATE(BM1239,".",BN1239)</f>
        <v>JQ953666.FR-SHEV3f</v>
      </c>
      <c r="AZ1239" s="171" t="str">
        <f aca="false">IF(AV1239="",IF(ISNUMBER(FIND(".",A1239)),LEFT(A1239,FIND(".",A1239)-1),A1239),AV1239)</f>
        <v>JQ953666</v>
      </c>
      <c r="BA1239" s="171" t="str">
        <f aca="false">IF(ISNUMBER(FIND("-",AZ1239)),LEFT(AZ1239,FIND("-",AZ1239)-1),AZ1239)</f>
        <v>JQ953666</v>
      </c>
      <c r="BB1239" s="170" t="str">
        <f aca="false"> MEGAname &amp; "="</f>
        <v>JQ953666=</v>
      </c>
      <c r="BC1239" s="170" t="str">
        <f aca="false">Clear &amp; IF(span ,"Span","out")</f>
        <v>JQ953666=Span</v>
      </c>
      <c r="BD1239" s="170" t="str">
        <f aca="false">Clear &amp; IF(span, IF(B1239=".","Selected",B1239),"out")</f>
        <v>JQ953666=3</v>
      </c>
      <c r="BE1239" s="170" t="str">
        <f aca="false">Clear &amp; Strain</f>
        <v>JQ953666=FR-SHEV3f</v>
      </c>
      <c r="BF1239" s="170" t="str">
        <f aca="false">CONCATENATE(A1239,"=",F1239,". ",AX1239,IF(AB1239="","",CONCATENATE(".",AB1239)))</f>
        <v>JQ953666=FR-SHEV3f. 3f.FRA.pig.CG</v>
      </c>
      <c r="BG1239" s="170" t="str">
        <f aca="false">CONCATENATE(A1239,"=",F1239,". ",AX1239)</f>
        <v>JQ953666=FR-SHEV3f. 3f.FRA.pig</v>
      </c>
      <c r="BH1239" s="170" t="str">
        <f aca="false">CONCATENATE(A1239,"=",AX1239)</f>
        <v>JQ953666=3f.FRA.pig</v>
      </c>
      <c r="BI1239" s="170" t="str">
        <f aca="false">CONCATENATE(A1239,"=",ComForSubtype,D1239)</f>
        <v>JQ953666=3f</v>
      </c>
      <c r="BJ1239" s="170" t="str">
        <f aca="false">CONCATENATE(A1239,"=",E1239)</f>
        <v>JQ953666=3feg</v>
      </c>
      <c r="BK1239" s="170" t="str">
        <f aca="false">CONCATENATE(A1239,"=",C1239)</f>
        <v>JQ953666=3</v>
      </c>
      <c r="BL1239" s="170" t="str">
        <f aca="false">CONCATENATE(D1239,"=")</f>
        <v>3f=</v>
      </c>
      <c r="BM1239" s="223" t="str">
        <f aca="false">IF(BA1239="XX","",BA1239)</f>
        <v>JQ953666</v>
      </c>
      <c r="BN1239" s="224" t="str">
        <f aca="false">CONCATENATE(IF(F1239="","",F1239),IF(G1239="","",CONCATENATE(" / ",G1239)))</f>
        <v>FR-SHEV3f</v>
      </c>
      <c r="BO1239" s="225" t="str">
        <f aca="false">AX1239</f>
        <v>3f.FRA.pig</v>
      </c>
      <c r="BP1239" s="226" t="str">
        <f aca="false">IF(V1239="","",V1239)</f>
        <v>3f</v>
      </c>
      <c r="BQ1239" s="226" t="str">
        <f aca="false">IF(W1239="","",CONCATENATE(W1239,IF(LEFT(AO1239,1)="s","+","")))</f>
        <v>3f</v>
      </c>
      <c r="BR1239" s="226" t="str">
        <f aca="false">IF(X1239="","",CONCATENATE(X1239,IF(LEFT(AQ1239,1)="s","+","")))</f>
        <v/>
      </c>
      <c r="BS1239" s="226" t="str">
        <f aca="false">IF(Y1239="","",CONCATENATE(Y1239,IF(LEFT(AR1239,1)="s","+","")))</f>
        <v/>
      </c>
      <c r="BT1239" s="226" t="str">
        <f aca="false">IF(Z1239="","",CONCATENATE(Z1239,IF(LEFT(AS1239,1)="s","+","")))</f>
        <v/>
      </c>
      <c r="BU1239" s="227" t="str">
        <f aca="false">IF(AA1239="","",CONCATENATE(AA1239,IF(LEFT(AT1239,1)="s","+","")))</f>
        <v/>
      </c>
      <c r="BV1239" s="212"/>
      <c r="BW1239" s="177" t="s">
        <v>338</v>
      </c>
      <c r="BX1239" s="170" t="str">
        <f aca="false">IF(BW1239&lt;&gt;"",IF(ISNUMBER(FIND("=",BW1239)),LEFT(BW1239,FIND("=",BW1239)-1),BW1239),BW1239)</f>
        <v>xx</v>
      </c>
      <c r="BY1239" s="170" t="str">
        <f aca="false">IF(BW1239&lt;&gt;"",IF(ISNUMBER(FIND("=",BW1239)),RIGHT(BW1239,LEN(BW1239)-FIND("=",BW1239)),""),"")</f>
        <v>Non_select</v>
      </c>
      <c r="BZ1239" s="170" t="str">
        <f aca="false">IF(BX1239&lt;&gt;"",IF(ISNUMBER(FIND(".",BX1239)),LEFT(BX1239,FIND(".",BX1239)-1),BX1239),BX1239)</f>
        <v>xx</v>
      </c>
      <c r="CA1239" s="170" t="str">
        <f aca="false">IF(BX1239&lt;&gt;"",IF(ISNUMBER(FIND(".",BX1239)),RIGHT(BX1239,LEN(BX1239)-FIND(".",BX1239)),""),"")</f>
        <v/>
      </c>
      <c r="CB1239" s="212"/>
      <c r="CC1239" s="170" t="str">
        <f aca="false">A1239</f>
        <v>JQ953666</v>
      </c>
      <c r="CD1239" s="178" t="s">
        <v>339</v>
      </c>
      <c r="CE1239" s="178" t="s">
        <v>340</v>
      </c>
      <c r="CF1239" s="178" t="s">
        <v>341</v>
      </c>
      <c r="CG1239" s="212"/>
      <c r="CH1239" s="212"/>
      <c r="CI1239" s="212"/>
      <c r="CJ1239" s="212"/>
      <c r="CK1239" s="178"/>
      <c r="CL1239" s="212"/>
      <c r="CM1239" s="212"/>
      <c r="CN1239" s="212"/>
      <c r="CO1239" s="212"/>
      <c r="CP1239" s="212"/>
      <c r="CQ1239" s="212"/>
      <c r="CR1239" s="170" t="n">
        <f aca="false">C1239</f>
        <v>3</v>
      </c>
      <c r="CS1239" s="229" t="str">
        <f aca="false">D1239</f>
        <v>3f</v>
      </c>
      <c r="CT1239" s="170" t="str">
        <f aca="false">CONCATENATE(CD1239," strain ",CM1239," ",CL1239,", partial cds")</f>
        <v>Hepatitis E virus strain  , partial cds</v>
      </c>
    </row>
    <row r="1240" customFormat="false" ht="11.9" hidden="false" customHeight="true" outlineLevel="0" collapsed="false">
      <c r="A1240" s="154" t="s">
        <v>3125</v>
      </c>
      <c r="B1240" s="147" t="n">
        <v>3</v>
      </c>
      <c r="C1240" s="243" t="n">
        <v>3</v>
      </c>
      <c r="D1240" s="149" t="s">
        <v>1777</v>
      </c>
      <c r="E1240" s="150" t="s">
        <v>2725</v>
      </c>
      <c r="F1240" s="154" t="s">
        <v>3126</v>
      </c>
      <c r="G1240" s="212"/>
      <c r="H1240" s="146" t="s">
        <v>393</v>
      </c>
      <c r="I1240" s="153" t="s">
        <v>394</v>
      </c>
      <c r="J1240" s="146" t="s">
        <v>395</v>
      </c>
      <c r="K1240" s="212"/>
      <c r="L1240" s="212"/>
      <c r="M1240" s="157" t="s">
        <v>367</v>
      </c>
      <c r="N1240" s="213"/>
      <c r="O1240" s="146" t="n">
        <v>2005</v>
      </c>
      <c r="P1240" s="212"/>
      <c r="Q1240" s="212"/>
      <c r="R1240" s="212"/>
      <c r="S1240" s="212"/>
      <c r="T1240" s="214" t="s">
        <v>353</v>
      </c>
      <c r="U1240" s="215"/>
      <c r="V1240" s="158" t="s">
        <v>1777</v>
      </c>
      <c r="W1240" s="244" t="s">
        <v>1777</v>
      </c>
      <c r="X1240" s="249" t="s">
        <v>3006</v>
      </c>
      <c r="Y1240" s="249" t="s">
        <v>1777</v>
      </c>
      <c r="Z1240" s="150" t="s">
        <v>1777</v>
      </c>
      <c r="AA1240" s="250" t="s">
        <v>1777</v>
      </c>
      <c r="AB1240" s="251" t="s">
        <v>278</v>
      </c>
      <c r="AC1240" s="163" t="s">
        <v>456</v>
      </c>
      <c r="AD1240" s="164" t="s">
        <v>354</v>
      </c>
      <c r="AE1240" s="164" t="s">
        <v>354</v>
      </c>
      <c r="AF1240" s="164" t="s">
        <v>354</v>
      </c>
      <c r="AG1240" s="166" t="s">
        <v>354</v>
      </c>
      <c r="AH1240" s="164" t="n">
        <v>37</v>
      </c>
      <c r="AI1240" s="252" t="n">
        <v>7519</v>
      </c>
      <c r="AJ1240" s="219" t="n">
        <f aca="false">SeqEnd-SeqBeg+1</f>
        <v>7483</v>
      </c>
      <c r="AK1240" s="220" t="n">
        <f aca="false">AND( SeqBeg&lt;=Beg  , End &lt;=SeqEnd )</f>
        <v>1</v>
      </c>
      <c r="AL1240" s="212"/>
      <c r="AM1240" s="212"/>
      <c r="AN1240" s="213"/>
      <c r="AO1240" s="147" t="s">
        <v>2425</v>
      </c>
      <c r="AP1240" s="147" t="s">
        <v>2425</v>
      </c>
      <c r="AQ1240" s="147" t="s">
        <v>2425</v>
      </c>
      <c r="AR1240" s="147" t="s">
        <v>2425</v>
      </c>
      <c r="AS1240" s="147" t="s">
        <v>2425</v>
      </c>
      <c r="AT1240" s="147" t="s">
        <v>2425</v>
      </c>
      <c r="AU1240" s="212"/>
      <c r="AV1240" s="212"/>
      <c r="AW1240" s="222" t="str">
        <f aca="false">HYPERLINK(CONCATENATE("http://www.ncbi.nlm.nih.gov/nuccore/",BM1240),BM1240)</f>
        <v>EU723513</v>
      </c>
      <c r="AX1240" s="219" t="str">
        <f aca="false">CONCATENATE(D1240,IF(I1240="","",CONCATENATE(".",I1240)),IF(K1240="","",CONCATENATE(".",K1240)),IF(M1240="","",CONCATENATE(".",M1240)),IF(R1240="","",CONCATENATE(".",R1240)),IF(U1240="","","(*)"))</f>
        <v>3f.ESP.pig</v>
      </c>
      <c r="AY1240" s="170" t="str">
        <f aca="false">CONCATENATE(BM1240,".",BN1240)</f>
        <v>EU723513.SW627</v>
      </c>
      <c r="AZ1240" s="171" t="str">
        <f aca="false">IF(AV1240="",IF(ISNUMBER(FIND(".",A1240)),LEFT(A1240,FIND(".",A1240)-1),A1240),AV1240)</f>
        <v>EU723513</v>
      </c>
      <c r="BA1240" s="171" t="str">
        <f aca="false">IF(ISNUMBER(FIND("-",AZ1240)),LEFT(AZ1240,FIND("-",AZ1240)-1),AZ1240)</f>
        <v>EU723513</v>
      </c>
      <c r="BB1240" s="170" t="str">
        <f aca="false"> MEGAname &amp; "="</f>
        <v>EU723513=</v>
      </c>
      <c r="BC1240" s="170" t="str">
        <f aca="false">Clear &amp; IF(span ,"Span","out")</f>
        <v>EU723513=Span</v>
      </c>
      <c r="BD1240" s="170" t="str">
        <f aca="false">Clear &amp; IF(span, IF(B1240=".","Selected",B1240),"out")</f>
        <v>EU723513=3</v>
      </c>
      <c r="BE1240" s="170" t="str">
        <f aca="false">Clear &amp; Strain</f>
        <v>EU723513=SW627</v>
      </c>
      <c r="BF1240" s="170" t="str">
        <f aca="false">CONCATENATE(A1240,"=",F1240,". ",AX1240,IF(AB1240="","",CONCATENATE(".",AB1240)))</f>
        <v>EU723513=SW627. 3f.ESP.pig.CG</v>
      </c>
      <c r="BG1240" s="170" t="str">
        <f aca="false">CONCATENATE(A1240,"=",F1240,". ",AX1240)</f>
        <v>EU723513=SW627. 3f.ESP.pig</v>
      </c>
      <c r="BH1240" s="170" t="str">
        <f aca="false">CONCATENATE(A1240,"=",AX1240)</f>
        <v>EU723513=3f.ESP.pig</v>
      </c>
      <c r="BI1240" s="170" t="str">
        <f aca="false">CONCATENATE(A1240,"=",ComForSubtype,D1240)</f>
        <v>EU723513=3f</v>
      </c>
      <c r="BJ1240" s="170" t="str">
        <f aca="false">CONCATENATE(A1240,"=",E1240)</f>
        <v>EU723513=3feg</v>
      </c>
      <c r="BK1240" s="170" t="str">
        <f aca="false">CONCATENATE(A1240,"=",C1240)</f>
        <v>EU723513=3</v>
      </c>
      <c r="BL1240" s="170" t="str">
        <f aca="false">CONCATENATE(D1240,"=")</f>
        <v>3f=</v>
      </c>
      <c r="BM1240" s="223" t="str">
        <f aca="false">IF(BA1240="XX","",BA1240)</f>
        <v>EU723513</v>
      </c>
      <c r="BN1240" s="224" t="str">
        <f aca="false">CONCATENATE(IF(F1240="","",F1240),IF(G1240="","",CONCATENATE(" / ",G1240)))</f>
        <v>SW627</v>
      </c>
      <c r="BO1240" s="225" t="str">
        <f aca="false">AX1240</f>
        <v>3f.ESP.pig</v>
      </c>
      <c r="BP1240" s="226" t="str">
        <f aca="false">IF(V1240="","",V1240)</f>
        <v>3f</v>
      </c>
      <c r="BQ1240" s="226" t="str">
        <f aca="false">IF(W1240="","",CONCATENATE(W1240,IF(LEFT(AO1240,1)="s","+","")))</f>
        <v>3f+</v>
      </c>
      <c r="BR1240" s="226" t="str">
        <f aca="false">IF(X1240="","",CONCATENATE(X1240,IF(LEFT(AQ1240,1)="s","+","")))</f>
        <v>3ef+</v>
      </c>
      <c r="BS1240" s="226" t="str">
        <f aca="false">IF(Y1240="","",CONCATENATE(Y1240,IF(LEFT(AR1240,1)="s","+","")))</f>
        <v>3f+</v>
      </c>
      <c r="BT1240" s="226" t="str">
        <f aca="false">IF(Z1240="","",CONCATENATE(Z1240,IF(LEFT(AS1240,1)="s","+","")))</f>
        <v>3f+</v>
      </c>
      <c r="BU1240" s="227" t="str">
        <f aca="false">IF(AA1240="","",CONCATENATE(AA1240,IF(LEFT(AT1240,1)="s","+","")))</f>
        <v>3f+</v>
      </c>
      <c r="BV1240" s="212"/>
      <c r="BW1240" s="177" t="s">
        <v>3127</v>
      </c>
      <c r="BX1240" s="170" t="str">
        <f aca="false">IF(BW1240&lt;&gt;"",IF(ISNUMBER(FIND("=",BW1240)),LEFT(BW1240,FIND("=",BW1240)-1),BW1240),BW1240)</f>
        <v>EU723513</v>
      </c>
      <c r="BY1240" s="170" t="str">
        <f aca="false">IF(BW1240&lt;&gt;"",IF(ISNUMBER(FIND("=",BW1240)),RIGHT(BW1240,LEN(BW1240)-FIND("=",BW1240)),""),"")</f>
        <v>3f</v>
      </c>
      <c r="BZ1240" s="170" t="str">
        <f aca="false">IF(BX1240&lt;&gt;"",IF(ISNUMBER(FIND(".",BX1240)),LEFT(BX1240,FIND(".",BX1240)-1),BX1240),BX1240)</f>
        <v>EU723513</v>
      </c>
      <c r="CA1240" s="170" t="str">
        <f aca="false">IF(BX1240&lt;&gt;"",IF(ISNUMBER(FIND(".",BX1240)),RIGHT(BX1240,LEN(BX1240)-FIND(".",BX1240)),""),"")</f>
        <v/>
      </c>
      <c r="CB1240" s="212"/>
      <c r="CC1240" s="170" t="str">
        <f aca="false">A1240</f>
        <v>EU723513</v>
      </c>
      <c r="CD1240" s="178" t="s">
        <v>339</v>
      </c>
      <c r="CE1240" s="178" t="s">
        <v>340</v>
      </c>
      <c r="CF1240" s="178" t="s">
        <v>341</v>
      </c>
      <c r="CG1240" s="212"/>
      <c r="CH1240" s="179"/>
      <c r="CI1240" s="179"/>
      <c r="CJ1240" s="179"/>
      <c r="CK1240" s="212"/>
      <c r="CL1240" s="212"/>
      <c r="CM1240" s="170" t="str">
        <f aca="false">F1240</f>
        <v>SW627</v>
      </c>
      <c r="CN1240" s="170" t="str">
        <f aca="false">IF(G1240="","",G1240)</f>
        <v/>
      </c>
      <c r="CO1240" s="170" t="str">
        <f aca="false">CONCATENATE(H1240,":",L1240)</f>
        <v>Spain:</v>
      </c>
      <c r="CP1240" s="170" t="str">
        <f aca="false">CONCATENATE(IF(Q1240="","",CONCATENATE(Q1240,"-")),IF(P1240="","",CONCATENATE(P1240,"-")),IF(O1240="","",O1240))</f>
        <v>2005</v>
      </c>
      <c r="CQ1240" s="170" t="str">
        <f aca="false">IF(N1240="","",N1240)</f>
        <v/>
      </c>
      <c r="CR1240" s="170" t="n">
        <f aca="false">C1240</f>
        <v>3</v>
      </c>
      <c r="CS1240" s="229" t="str">
        <f aca="false">D1240</f>
        <v>3f</v>
      </c>
      <c r="CT1240" s="170" t="str">
        <f aca="false">CONCATENATE(CD1240," strain ",CM1240," ",CL1240,", partial cds")</f>
        <v>Hepatitis E virus strain SW627 , partial cds</v>
      </c>
    </row>
    <row r="1241" customFormat="false" ht="11.9" hidden="false" customHeight="true" outlineLevel="0" collapsed="false">
      <c r="A1241" s="154" t="s">
        <v>3128</v>
      </c>
      <c r="B1241" s="147" t="n">
        <v>3</v>
      </c>
      <c r="C1241" s="243" t="n">
        <v>3</v>
      </c>
      <c r="D1241" s="149" t="s">
        <v>1777</v>
      </c>
      <c r="E1241" s="150" t="s">
        <v>2725</v>
      </c>
      <c r="F1241" s="154" t="s">
        <v>3129</v>
      </c>
      <c r="G1241" s="212"/>
      <c r="H1241" s="146" t="s">
        <v>393</v>
      </c>
      <c r="I1241" s="153" t="s">
        <v>394</v>
      </c>
      <c r="J1241" s="146" t="s">
        <v>395</v>
      </c>
      <c r="K1241" s="212"/>
      <c r="L1241" s="212"/>
      <c r="M1241" s="157" t="s">
        <v>367</v>
      </c>
      <c r="N1241" s="213"/>
      <c r="O1241" s="146" t="n">
        <v>2006</v>
      </c>
      <c r="P1241" s="212"/>
      <c r="Q1241" s="212"/>
      <c r="R1241" s="212"/>
      <c r="S1241" s="212"/>
      <c r="T1241" s="214" t="s">
        <v>353</v>
      </c>
      <c r="U1241" s="215"/>
      <c r="V1241" s="158" t="s">
        <v>1777</v>
      </c>
      <c r="W1241" s="244" t="s">
        <v>1777</v>
      </c>
      <c r="X1241" s="249" t="s">
        <v>3112</v>
      </c>
      <c r="Y1241" s="249" t="s">
        <v>1777</v>
      </c>
      <c r="Z1241" s="150" t="s">
        <v>1777</v>
      </c>
      <c r="AA1241" s="250" t="s">
        <v>1777</v>
      </c>
      <c r="AB1241" s="251" t="s">
        <v>278</v>
      </c>
      <c r="AC1241" s="163" t="s">
        <v>456</v>
      </c>
      <c r="AD1241" s="164" t="s">
        <v>354</v>
      </c>
      <c r="AE1241" s="164" t="s">
        <v>354</v>
      </c>
      <c r="AF1241" s="164" t="s">
        <v>354</v>
      </c>
      <c r="AG1241" s="166" t="s">
        <v>354</v>
      </c>
      <c r="AH1241" s="164" t="n">
        <v>37</v>
      </c>
      <c r="AI1241" s="252" t="n">
        <v>7519</v>
      </c>
      <c r="AJ1241" s="219" t="n">
        <f aca="false">SeqEnd-SeqBeg+1</f>
        <v>7483</v>
      </c>
      <c r="AK1241" s="220" t="n">
        <f aca="false">AND( SeqBeg&lt;=Beg  , End &lt;=SeqEnd )</f>
        <v>1</v>
      </c>
      <c r="AL1241" s="212"/>
      <c r="AM1241" s="212"/>
      <c r="AN1241" s="213"/>
      <c r="AO1241" s="147" t="s">
        <v>2743</v>
      </c>
      <c r="AP1241" s="147" t="s">
        <v>2743</v>
      </c>
      <c r="AQ1241" s="147" t="s">
        <v>2743</v>
      </c>
      <c r="AR1241" s="147" t="s">
        <v>2743</v>
      </c>
      <c r="AS1241" s="147" t="s">
        <v>2743</v>
      </c>
      <c r="AT1241" s="147" t="s">
        <v>2743</v>
      </c>
      <c r="AU1241" s="212"/>
      <c r="AV1241" s="212"/>
      <c r="AW1241" s="222" t="str">
        <f aca="false">HYPERLINK(CONCATENATE("http://www.ncbi.nlm.nih.gov/nuccore/",BM1241),BM1241)</f>
        <v>EU723515</v>
      </c>
      <c r="AX1241" s="219" t="str">
        <f aca="false">CONCATENATE(D1241,IF(I1241="","",CONCATENATE(".",I1241)),IF(K1241="","",CONCATENATE(".",K1241)),IF(M1241="","",CONCATENATE(".",M1241)),IF(R1241="","",CONCATENATE(".",R1241)),IF(U1241="","","(*)"))</f>
        <v>3f.ESP.pig</v>
      </c>
      <c r="AY1241" s="170" t="str">
        <f aca="false">CONCATENATE(BM1241,".",BN1241)</f>
        <v>EU723515.SWP7</v>
      </c>
      <c r="AZ1241" s="171" t="str">
        <f aca="false">IF(AV1241="",IF(ISNUMBER(FIND(".",A1241)),LEFT(A1241,FIND(".",A1241)-1),A1241),AV1241)</f>
        <v>EU723515</v>
      </c>
      <c r="BA1241" s="171" t="str">
        <f aca="false">IF(ISNUMBER(FIND("-",AZ1241)),LEFT(AZ1241,FIND("-",AZ1241)-1),AZ1241)</f>
        <v>EU723515</v>
      </c>
      <c r="BB1241" s="170" t="str">
        <f aca="false"> MEGAname &amp; "="</f>
        <v>EU723515=</v>
      </c>
      <c r="BC1241" s="170" t="str">
        <f aca="false">Clear &amp; IF(span ,"Span","out")</f>
        <v>EU723515=Span</v>
      </c>
      <c r="BD1241" s="170" t="str">
        <f aca="false">Clear &amp; IF(span, IF(B1241=".","Selected",B1241),"out")</f>
        <v>EU723515=3</v>
      </c>
      <c r="BE1241" s="170" t="str">
        <f aca="false">Clear &amp; Strain</f>
        <v>EU723515=SWP7</v>
      </c>
      <c r="BF1241" s="170" t="str">
        <f aca="false">CONCATENATE(A1241,"=",F1241,". ",AX1241,IF(AB1241="","",CONCATENATE(".",AB1241)))</f>
        <v>EU723515=SWP7. 3f.ESP.pig.CG</v>
      </c>
      <c r="BG1241" s="170" t="str">
        <f aca="false">CONCATENATE(A1241,"=",F1241,". ",AX1241)</f>
        <v>EU723515=SWP7. 3f.ESP.pig</v>
      </c>
      <c r="BH1241" s="170" t="str">
        <f aca="false">CONCATENATE(A1241,"=",AX1241)</f>
        <v>EU723515=3f.ESP.pig</v>
      </c>
      <c r="BI1241" s="170" t="str">
        <f aca="false">CONCATENATE(A1241,"=",ComForSubtype,D1241)</f>
        <v>EU723515=3f</v>
      </c>
      <c r="BJ1241" s="170" t="str">
        <f aca="false">CONCATENATE(A1241,"=",E1241)</f>
        <v>EU723515=3feg</v>
      </c>
      <c r="BK1241" s="170" t="str">
        <f aca="false">CONCATENATE(A1241,"=",C1241)</f>
        <v>EU723515=3</v>
      </c>
      <c r="BL1241" s="170" t="str">
        <f aca="false">CONCATENATE(D1241,"=")</f>
        <v>3f=</v>
      </c>
      <c r="BM1241" s="223" t="str">
        <f aca="false">IF(BA1241="XX","",BA1241)</f>
        <v>EU723515</v>
      </c>
      <c r="BN1241" s="224" t="str">
        <f aca="false">CONCATENATE(IF(F1241="","",F1241),IF(G1241="","",CONCATENATE(" / ",G1241)))</f>
        <v>SWP7</v>
      </c>
      <c r="BO1241" s="225" t="str">
        <f aca="false">AX1241</f>
        <v>3f.ESP.pig</v>
      </c>
      <c r="BP1241" s="226" t="str">
        <f aca="false">IF(V1241="","",V1241)</f>
        <v>3f</v>
      </c>
      <c r="BQ1241" s="226" t="str">
        <f aca="false">IF(W1241="","",CONCATENATE(W1241,IF(LEFT(AO1241,1)="s","+","")))</f>
        <v>3f</v>
      </c>
      <c r="BR1241" s="226" t="str">
        <f aca="false">IF(X1241="","",CONCATENATE(X1241,IF(LEFT(AQ1241,1)="s","+","")))</f>
        <v>3fL</v>
      </c>
      <c r="BS1241" s="226" t="str">
        <f aca="false">IF(Y1241="","",CONCATENATE(Y1241,IF(LEFT(AR1241,1)="s","+","")))</f>
        <v>3f</v>
      </c>
      <c r="BT1241" s="226" t="str">
        <f aca="false">IF(Z1241="","",CONCATENATE(Z1241,IF(LEFT(AS1241,1)="s","+","")))</f>
        <v>3f</v>
      </c>
      <c r="BU1241" s="227" t="str">
        <f aca="false">IF(AA1241="","",CONCATENATE(AA1241,IF(LEFT(AT1241,1)="s","+","")))</f>
        <v>3f</v>
      </c>
      <c r="BV1241" s="212"/>
      <c r="BW1241" s="177" t="s">
        <v>3130</v>
      </c>
      <c r="BX1241" s="170" t="str">
        <f aca="false">IF(BW1241&lt;&gt;"",IF(ISNUMBER(FIND("=",BW1241)),LEFT(BW1241,FIND("=",BW1241)-1),BW1241),BW1241)</f>
        <v>EU723515</v>
      </c>
      <c r="BY1241" s="170" t="str">
        <f aca="false">IF(BW1241&lt;&gt;"",IF(ISNUMBER(FIND("=",BW1241)),RIGHT(BW1241,LEN(BW1241)-FIND("=",BW1241)),""),"")</f>
        <v>3f</v>
      </c>
      <c r="BZ1241" s="170" t="str">
        <f aca="false">IF(BX1241&lt;&gt;"",IF(ISNUMBER(FIND(".",BX1241)),LEFT(BX1241,FIND(".",BX1241)-1),BX1241),BX1241)</f>
        <v>EU723515</v>
      </c>
      <c r="CA1241" s="170" t="str">
        <f aca="false">IF(BX1241&lt;&gt;"",IF(ISNUMBER(FIND(".",BX1241)),RIGHT(BX1241,LEN(BX1241)-FIND(".",BX1241)),""),"")</f>
        <v/>
      </c>
      <c r="CB1241" s="212"/>
      <c r="CC1241" s="170" t="str">
        <f aca="false">A1241</f>
        <v>EU723515</v>
      </c>
      <c r="CD1241" s="178" t="s">
        <v>339</v>
      </c>
      <c r="CE1241" s="178" t="s">
        <v>340</v>
      </c>
      <c r="CF1241" s="178" t="s">
        <v>341</v>
      </c>
      <c r="CG1241" s="212"/>
      <c r="CH1241" s="179"/>
      <c r="CI1241" s="179"/>
      <c r="CJ1241" s="179"/>
      <c r="CK1241" s="212"/>
      <c r="CL1241" s="212"/>
      <c r="CM1241" s="170" t="str">
        <f aca="false">F1241</f>
        <v>SWP7</v>
      </c>
      <c r="CN1241" s="170" t="str">
        <f aca="false">IF(G1241="","",G1241)</f>
        <v/>
      </c>
      <c r="CO1241" s="170" t="str">
        <f aca="false">CONCATENATE(H1241,":",L1241)</f>
        <v>Spain:</v>
      </c>
      <c r="CP1241" s="170" t="str">
        <f aca="false">CONCATENATE(IF(Q1241="","",CONCATENATE(Q1241,"-")),IF(P1241="","",CONCATENATE(P1241,"-")),IF(O1241="","",O1241))</f>
        <v>2006</v>
      </c>
      <c r="CQ1241" s="170" t="str">
        <f aca="false">IF(N1241="","",N1241)</f>
        <v/>
      </c>
      <c r="CR1241" s="170" t="n">
        <f aca="false">C1241</f>
        <v>3</v>
      </c>
      <c r="CS1241" s="229" t="str">
        <f aca="false">D1241</f>
        <v>3f</v>
      </c>
      <c r="CT1241" s="170" t="str">
        <f aca="false">CONCATENATE(CD1241," strain ",CM1241," ",CL1241,", partial cds")</f>
        <v>Hepatitis E virus strain SWP7 , partial cds</v>
      </c>
    </row>
    <row r="1242" customFormat="false" ht="11.9" hidden="false" customHeight="true" outlineLevel="0" collapsed="false">
      <c r="A1242" s="154" t="s">
        <v>3131</v>
      </c>
      <c r="B1242" s="147" t="n">
        <v>3</v>
      </c>
      <c r="C1242" s="243" t="n">
        <v>3</v>
      </c>
      <c r="D1242" s="149" t="s">
        <v>1777</v>
      </c>
      <c r="E1242" s="150" t="s">
        <v>2725</v>
      </c>
      <c r="F1242" s="154" t="s">
        <v>3132</v>
      </c>
      <c r="G1242" s="212"/>
      <c r="H1242" s="146" t="s">
        <v>393</v>
      </c>
      <c r="I1242" s="153" t="s">
        <v>394</v>
      </c>
      <c r="J1242" s="146" t="s">
        <v>395</v>
      </c>
      <c r="K1242" s="212"/>
      <c r="L1242" s="212"/>
      <c r="M1242" s="157" t="s">
        <v>367</v>
      </c>
      <c r="N1242" s="213"/>
      <c r="O1242" s="146" t="n">
        <v>2006</v>
      </c>
      <c r="P1242" s="212"/>
      <c r="Q1242" s="212"/>
      <c r="R1242" s="212"/>
      <c r="S1242" s="212"/>
      <c r="T1242" s="214" t="s">
        <v>353</v>
      </c>
      <c r="U1242" s="215"/>
      <c r="V1242" s="158" t="s">
        <v>1777</v>
      </c>
      <c r="W1242" s="244" t="s">
        <v>1777</v>
      </c>
      <c r="X1242" s="249" t="s">
        <v>3112</v>
      </c>
      <c r="Y1242" s="249" t="s">
        <v>1777</v>
      </c>
      <c r="Z1242" s="150" t="s">
        <v>1777</v>
      </c>
      <c r="AA1242" s="250" t="s">
        <v>1777</v>
      </c>
      <c r="AB1242" s="251" t="s">
        <v>278</v>
      </c>
      <c r="AC1242" s="163" t="s">
        <v>456</v>
      </c>
      <c r="AD1242" s="164" t="s">
        <v>354</v>
      </c>
      <c r="AE1242" s="164" t="s">
        <v>354</v>
      </c>
      <c r="AF1242" s="164" t="s">
        <v>354</v>
      </c>
      <c r="AG1242" s="166" t="s">
        <v>354</v>
      </c>
      <c r="AH1242" s="164" t="n">
        <v>37</v>
      </c>
      <c r="AI1242" s="252" t="n">
        <v>7519</v>
      </c>
      <c r="AJ1242" s="219" t="n">
        <f aca="false">SeqEnd-SeqBeg+1</f>
        <v>7483</v>
      </c>
      <c r="AK1242" s="220" t="n">
        <f aca="false">AND( SeqBeg&lt;=Beg  , End &lt;=SeqEnd )</f>
        <v>1</v>
      </c>
      <c r="AL1242" s="212"/>
      <c r="AM1242" s="212"/>
      <c r="AN1242" s="213"/>
      <c r="AO1242" s="147" t="s">
        <v>2763</v>
      </c>
      <c r="AP1242" s="147" t="s">
        <v>2763</v>
      </c>
      <c r="AQ1242" s="147" t="s">
        <v>2763</v>
      </c>
      <c r="AR1242" s="147" t="s">
        <v>2763</v>
      </c>
      <c r="AS1242" s="147" t="s">
        <v>2763</v>
      </c>
      <c r="AT1242" s="147" t="s">
        <v>2763</v>
      </c>
      <c r="AU1242" s="212" t="s">
        <v>382</v>
      </c>
      <c r="AV1242" s="212"/>
      <c r="AW1242" s="222" t="str">
        <f aca="false">HYPERLINK(CONCATENATE("http://www.ncbi.nlm.nih.gov/nuccore/",BM1242),BM1242)</f>
        <v>EU723516</v>
      </c>
      <c r="AX1242" s="219" t="str">
        <f aca="false">CONCATENATE(D1242,IF(I1242="","",CONCATENATE(".",I1242)),IF(K1242="","",CONCATENATE(".",K1242)),IF(M1242="","",CONCATENATE(".",M1242)),IF(R1242="","",CONCATENATE(".",R1242)),IF(U1242="","","(*)"))</f>
        <v>3f.ESP.pig</v>
      </c>
      <c r="AY1242" s="170" t="str">
        <f aca="false">CONCATENATE(BM1242,".",BN1242)</f>
        <v>EU723516.SWP8</v>
      </c>
      <c r="AZ1242" s="171" t="str">
        <f aca="false">IF(AV1242="",IF(ISNUMBER(FIND(".",A1242)),LEFT(A1242,FIND(".",A1242)-1),A1242),AV1242)</f>
        <v>EU723516</v>
      </c>
      <c r="BA1242" s="171" t="str">
        <f aca="false">IF(ISNUMBER(FIND("-",AZ1242)),LEFT(AZ1242,FIND("-",AZ1242)-1),AZ1242)</f>
        <v>EU723516</v>
      </c>
      <c r="BB1242" s="170" t="str">
        <f aca="false"> MEGAname &amp; "="</f>
        <v>EU723516=</v>
      </c>
      <c r="BC1242" s="170" t="str">
        <f aca="false">Clear &amp; IF(span ,"Span","out")</f>
        <v>EU723516=Span</v>
      </c>
      <c r="BD1242" s="170" t="str">
        <f aca="false">Clear &amp; IF(span, IF(B1242=".","Selected",B1242),"out")</f>
        <v>EU723516=3</v>
      </c>
      <c r="BE1242" s="170" t="str">
        <f aca="false">Clear &amp; Strain</f>
        <v>EU723516=SWP8</v>
      </c>
      <c r="BF1242" s="170" t="str">
        <f aca="false">CONCATENATE(A1242,"=",F1242,". ",AX1242,IF(AB1242="","",CONCATENATE(".",AB1242)))</f>
        <v>EU723516=SWP8. 3f.ESP.pig.CG</v>
      </c>
      <c r="BG1242" s="170" t="str">
        <f aca="false">CONCATENATE(A1242,"=",F1242,". ",AX1242)</f>
        <v>EU723516=SWP8. 3f.ESP.pig</v>
      </c>
      <c r="BH1242" s="170" t="str">
        <f aca="false">CONCATENATE(A1242,"=",AX1242)</f>
        <v>EU723516=3f.ESP.pig</v>
      </c>
      <c r="BI1242" s="170" t="str">
        <f aca="false">CONCATENATE(A1242,"=",ComForSubtype,D1242)</f>
        <v>EU723516=3f</v>
      </c>
      <c r="BJ1242" s="170" t="str">
        <f aca="false">CONCATENATE(A1242,"=",E1242)</f>
        <v>EU723516=3feg</v>
      </c>
      <c r="BK1242" s="170" t="str">
        <f aca="false">CONCATENATE(A1242,"=",C1242)</f>
        <v>EU723516=3</v>
      </c>
      <c r="BL1242" s="170" t="str">
        <f aca="false">CONCATENATE(D1242,"=")</f>
        <v>3f=</v>
      </c>
      <c r="BM1242" s="223" t="str">
        <f aca="false">IF(BA1242="XX","",BA1242)</f>
        <v>EU723516</v>
      </c>
      <c r="BN1242" s="224" t="str">
        <f aca="false">CONCATENATE(IF(F1242="","",F1242),IF(G1242="","",CONCATENATE(" / ",G1242)))</f>
        <v>SWP8</v>
      </c>
      <c r="BO1242" s="225" t="str">
        <f aca="false">AX1242</f>
        <v>3f.ESP.pig</v>
      </c>
      <c r="BP1242" s="226" t="str">
        <f aca="false">IF(V1242="","",V1242)</f>
        <v>3f</v>
      </c>
      <c r="BQ1242" s="226" t="str">
        <f aca="false">IF(W1242="","",CONCATENATE(W1242,IF(LEFT(AO1242,1)="s","+","")))</f>
        <v>3f+</v>
      </c>
      <c r="BR1242" s="226" t="str">
        <f aca="false">IF(X1242="","",CONCATENATE(X1242,IF(LEFT(AQ1242,1)="s","+","")))</f>
        <v>3fL+</v>
      </c>
      <c r="BS1242" s="226" t="str">
        <f aca="false">IF(Y1242="","",CONCATENATE(Y1242,IF(LEFT(AR1242,1)="s","+","")))</f>
        <v>3f+</v>
      </c>
      <c r="BT1242" s="226" t="str">
        <f aca="false">IF(Z1242="","",CONCATENATE(Z1242,IF(LEFT(AS1242,1)="s","+","")))</f>
        <v>3f+</v>
      </c>
      <c r="BU1242" s="227" t="str">
        <f aca="false">IF(AA1242="","",CONCATENATE(AA1242,IF(LEFT(AT1242,1)="s","+","")))</f>
        <v>3f+</v>
      </c>
      <c r="BV1242" s="212"/>
      <c r="BW1242" s="177" t="s">
        <v>3133</v>
      </c>
      <c r="BX1242" s="170" t="str">
        <f aca="false">IF(BW1242&lt;&gt;"",IF(ISNUMBER(FIND("=",BW1242)),LEFT(BW1242,FIND("=",BW1242)-1),BW1242),BW1242)</f>
        <v>EU723516</v>
      </c>
      <c r="BY1242" s="170" t="str">
        <f aca="false">IF(BW1242&lt;&gt;"",IF(ISNUMBER(FIND("=",BW1242)),RIGHT(BW1242,LEN(BW1242)-FIND("=",BW1242)),""),"")</f>
        <v>3f</v>
      </c>
      <c r="BZ1242" s="170" t="str">
        <f aca="false">IF(BX1242&lt;&gt;"",IF(ISNUMBER(FIND(".",BX1242)),LEFT(BX1242,FIND(".",BX1242)-1),BX1242),BX1242)</f>
        <v>EU723516</v>
      </c>
      <c r="CA1242" s="170" t="str">
        <f aca="false">IF(BX1242&lt;&gt;"",IF(ISNUMBER(FIND(".",BX1242)),RIGHT(BX1242,LEN(BX1242)-FIND(".",BX1242)),""),"")</f>
        <v/>
      </c>
      <c r="CB1242" s="212"/>
      <c r="CC1242" s="170" t="str">
        <f aca="false">A1242</f>
        <v>EU723516</v>
      </c>
      <c r="CD1242" s="178" t="s">
        <v>339</v>
      </c>
      <c r="CE1242" s="178" t="s">
        <v>340</v>
      </c>
      <c r="CF1242" s="178" t="s">
        <v>341</v>
      </c>
      <c r="CG1242" s="212"/>
      <c r="CH1242" s="179"/>
      <c r="CI1242" s="179"/>
      <c r="CJ1242" s="179"/>
      <c r="CK1242" s="212"/>
      <c r="CL1242" s="212"/>
      <c r="CM1242" s="170" t="str">
        <f aca="false">F1242</f>
        <v>SWP8</v>
      </c>
      <c r="CN1242" s="170" t="str">
        <f aca="false">IF(G1242="","",G1242)</f>
        <v/>
      </c>
      <c r="CO1242" s="170" t="str">
        <f aca="false">CONCATENATE(H1242,":",L1242)</f>
        <v>Spain:</v>
      </c>
      <c r="CP1242" s="170" t="str">
        <f aca="false">CONCATENATE(IF(Q1242="","",CONCATENATE(Q1242,"-")),IF(P1242="","",CONCATENATE(P1242,"-")),IF(O1242="","",O1242))</f>
        <v>2006</v>
      </c>
      <c r="CQ1242" s="170" t="str">
        <f aca="false">IF(N1242="","",N1242)</f>
        <v/>
      </c>
      <c r="CR1242" s="170" t="n">
        <f aca="false">C1242</f>
        <v>3</v>
      </c>
      <c r="CS1242" s="229" t="str">
        <f aca="false">D1242</f>
        <v>3f</v>
      </c>
      <c r="CT1242" s="170" t="str">
        <f aca="false">CONCATENATE(CD1242," strain ",CM1242," ",CL1242,", partial cds")</f>
        <v>Hepatitis E virus strain SWP8 , partial cds</v>
      </c>
    </row>
    <row r="1243" s="146" customFormat="true" ht="11.9" hidden="false" customHeight="true" outlineLevel="0" collapsed="false">
      <c r="A1243" s="208" t="s">
        <v>3134</v>
      </c>
      <c r="B1243" s="147" t="n">
        <v>3</v>
      </c>
      <c r="C1243" s="147" t="n">
        <v>3</v>
      </c>
      <c r="D1243" s="149" t="s">
        <v>1777</v>
      </c>
      <c r="E1243" s="150" t="s">
        <v>2725</v>
      </c>
      <c r="F1243" s="210" t="s">
        <v>3135</v>
      </c>
      <c r="G1243" s="212"/>
      <c r="H1243" s="146" t="s">
        <v>758</v>
      </c>
      <c r="I1243" s="153" t="s">
        <v>759</v>
      </c>
      <c r="J1243" s="146" t="s">
        <v>395</v>
      </c>
      <c r="K1243" s="212"/>
      <c r="L1243" s="212"/>
      <c r="M1243" s="157" t="s">
        <v>367</v>
      </c>
      <c r="N1243" s="158" t="s">
        <v>2008</v>
      </c>
      <c r="O1243" s="159" t="n">
        <v>2010</v>
      </c>
      <c r="P1243" s="212"/>
      <c r="Q1243" s="212"/>
      <c r="R1243" s="212"/>
      <c r="S1243" s="212"/>
      <c r="T1243" s="214" t="s">
        <v>353</v>
      </c>
      <c r="U1243" s="215"/>
      <c r="V1243" s="158" t="s">
        <v>1777</v>
      </c>
      <c r="W1243" s="163" t="s">
        <v>1777</v>
      </c>
      <c r="X1243" s="249" t="s">
        <v>3112</v>
      </c>
      <c r="Y1243" s="209"/>
      <c r="Z1243" s="209"/>
      <c r="AA1243" s="216"/>
      <c r="AB1243" s="251" t="s">
        <v>278</v>
      </c>
      <c r="AC1243" s="163" t="s">
        <v>456</v>
      </c>
      <c r="AD1243" s="164" t="s">
        <v>354</v>
      </c>
      <c r="AE1243" s="164" t="s">
        <v>354</v>
      </c>
      <c r="AF1243" s="164" t="s">
        <v>354</v>
      </c>
      <c r="AG1243" s="166" t="s">
        <v>354</v>
      </c>
      <c r="AH1243" s="164" t="n">
        <v>11</v>
      </c>
      <c r="AI1243" s="164" t="n">
        <v>7478</v>
      </c>
      <c r="AJ1243" s="219" t="n">
        <f aca="false">SeqEnd-SeqBeg+1</f>
        <v>7468</v>
      </c>
      <c r="AK1243" s="220" t="n">
        <f aca="false">AND( SeqBeg&lt;=Beg  , End &lt;=SeqEnd )</f>
        <v>1</v>
      </c>
      <c r="AL1243" s="212"/>
      <c r="AM1243" s="212"/>
      <c r="AN1243" s="221"/>
      <c r="AO1243" s="147" t="s">
        <v>103</v>
      </c>
      <c r="AP1243" s="147" t="s">
        <v>103</v>
      </c>
      <c r="AQ1243" s="147" t="s">
        <v>103</v>
      </c>
      <c r="AR1243" s="147" t="s">
        <v>103</v>
      </c>
      <c r="AS1243" s="147" t="s">
        <v>103</v>
      </c>
      <c r="AT1243" s="147" t="s">
        <v>103</v>
      </c>
      <c r="AV1243" s="212"/>
      <c r="AW1243" s="222" t="str">
        <f aca="false">HYPERLINK(CONCATENATE("http://www.ncbi.nlm.nih.gov/nuccore/",BM1243),BM1243)</f>
        <v>JN906976</v>
      </c>
      <c r="AX1243" s="219" t="str">
        <f aca="false">CONCATENATE(D1243,IF(I1243="","",CONCATENATE(".",I1243)),IF(K1243="","",CONCATENATE(".",K1243)),IF(M1243="","",CONCATENATE(".",M1243)),IF(R1243="","",CONCATENATE(".",R1243)),IF(U1243="","","(*)"))</f>
        <v>3f.FRA.pig</v>
      </c>
      <c r="AY1243" s="170" t="str">
        <f aca="false">CONCATENATE(BM1243,".",BN1243)</f>
        <v>JN906976.FR-SHEVB3f</v>
      </c>
      <c r="AZ1243" s="171" t="str">
        <f aca="false">IF(AV1243="",IF(ISNUMBER(FIND(".",A1243)),LEFT(A1243,FIND(".",A1243)-1),A1243),AV1243)</f>
        <v>JN906976</v>
      </c>
      <c r="BA1243" s="171" t="str">
        <f aca="false">IF(ISNUMBER(FIND("-",AZ1243)),LEFT(AZ1243,FIND("-",AZ1243)-1),AZ1243)</f>
        <v>JN906976</v>
      </c>
      <c r="BB1243" s="170" t="str">
        <f aca="false"> MEGAname &amp; "="</f>
        <v>JN906976=</v>
      </c>
      <c r="BC1243" s="170" t="str">
        <f aca="false">Clear &amp; IF(span ,"Span","out")</f>
        <v>JN906976=Span</v>
      </c>
      <c r="BD1243" s="170" t="str">
        <f aca="false">Clear &amp; IF(span, IF(B1243=".","Selected",B1243),"out")</f>
        <v>JN906976=3</v>
      </c>
      <c r="BE1243" s="170" t="str">
        <f aca="false">Clear &amp; Strain</f>
        <v>JN906976=FR-SHEVB3f</v>
      </c>
      <c r="BF1243" s="170" t="str">
        <f aca="false">CONCATENATE(A1243,"=",F1243,". ",AX1243,IF(AB1243="","",CONCATENATE(".",AB1243)))</f>
        <v>JN906976=FR-SHEVB3f. 3f.FRA.pig.CG</v>
      </c>
      <c r="BG1243" s="170" t="str">
        <f aca="false">CONCATENATE(A1243,"=",F1243,". ",AX1243)</f>
        <v>JN906976=FR-SHEVB3f. 3f.FRA.pig</v>
      </c>
      <c r="BH1243" s="170" t="str">
        <f aca="false">CONCATENATE(A1243,"=",AX1243)</f>
        <v>JN906976=3f.FRA.pig</v>
      </c>
      <c r="BI1243" s="170" t="str">
        <f aca="false">CONCATENATE(A1243,"=",ComForSubtype,D1243)</f>
        <v>JN906976=3f</v>
      </c>
      <c r="BJ1243" s="170" t="str">
        <f aca="false">CONCATENATE(A1243,"=",E1243)</f>
        <v>JN906976=3feg</v>
      </c>
      <c r="BK1243" s="170" t="str">
        <f aca="false">CONCATENATE(A1243,"=",C1243)</f>
        <v>JN906976=3</v>
      </c>
      <c r="BL1243" s="170" t="str">
        <f aca="false">CONCATENATE(D1243,"=")</f>
        <v>3f=</v>
      </c>
      <c r="BM1243" s="223" t="str">
        <f aca="false">IF(BA1243="XX","",BA1243)</f>
        <v>JN906976</v>
      </c>
      <c r="BN1243" s="224" t="str">
        <f aca="false">CONCATENATE(IF(F1243="","",F1243),IF(G1243="","",CONCATENATE(" / ",G1243)))</f>
        <v>FR-SHEVB3f</v>
      </c>
      <c r="BO1243" s="225" t="str">
        <f aca="false">AX1243</f>
        <v>3f.FRA.pig</v>
      </c>
      <c r="BP1243" s="226" t="str">
        <f aca="false">IF(V1243="","",V1243)</f>
        <v>3f</v>
      </c>
      <c r="BQ1243" s="226" t="str">
        <f aca="false">IF(W1243="","",CONCATENATE(W1243,IF(LEFT(AO1243,1)="s","+","")))</f>
        <v>3f</v>
      </c>
      <c r="BR1243" s="226" t="str">
        <f aca="false">IF(X1243="","",CONCATENATE(X1243,IF(LEFT(AQ1243,1)="s","+","")))</f>
        <v>3fL</v>
      </c>
      <c r="BS1243" s="226" t="str">
        <f aca="false">IF(Y1243="","",CONCATENATE(Y1243,IF(LEFT(AR1243,1)="s","+","")))</f>
        <v/>
      </c>
      <c r="BT1243" s="226" t="str">
        <f aca="false">IF(Z1243="","",CONCATENATE(Z1243,IF(LEFT(AS1243,1)="s","+","")))</f>
        <v/>
      </c>
      <c r="BU1243" s="227" t="str">
        <f aca="false">IF(AA1243="","",CONCATENATE(AA1243,IF(LEFT(AT1243,1)="s","+","")))</f>
        <v/>
      </c>
      <c r="BV1243" s="212"/>
      <c r="BW1243" s="177" t="s">
        <v>338</v>
      </c>
      <c r="BX1243" s="170" t="str">
        <f aca="false">IF(BW1243&lt;&gt;"",IF(ISNUMBER(FIND("=",BW1243)),LEFT(BW1243,FIND("=",BW1243)-1),BW1243),BW1243)</f>
        <v>xx</v>
      </c>
      <c r="BY1243" s="170" t="str">
        <f aca="false">IF(BW1243&lt;&gt;"",IF(ISNUMBER(FIND("=",BW1243)),RIGHT(BW1243,LEN(BW1243)-FIND("=",BW1243)),""),"")</f>
        <v>Non_select</v>
      </c>
      <c r="BZ1243" s="170" t="str">
        <f aca="false">IF(BX1243&lt;&gt;"",IF(ISNUMBER(FIND(".",BX1243)),LEFT(BX1243,FIND(".",BX1243)-1),BX1243),BX1243)</f>
        <v>xx</v>
      </c>
      <c r="CA1243" s="170" t="str">
        <f aca="false">IF(BX1243&lt;&gt;"",IF(ISNUMBER(FIND(".",BX1243)),RIGHT(BX1243,LEN(BX1243)-FIND(".",BX1243)),""),"")</f>
        <v/>
      </c>
      <c r="CB1243" s="212"/>
      <c r="CC1243" s="170" t="str">
        <f aca="false">A1243</f>
        <v>JN906976</v>
      </c>
      <c r="CD1243" s="178" t="s">
        <v>339</v>
      </c>
      <c r="CE1243" s="178" t="s">
        <v>340</v>
      </c>
      <c r="CF1243" s="178" t="s">
        <v>341</v>
      </c>
      <c r="CG1243" s="212"/>
      <c r="CH1243" s="212"/>
      <c r="CI1243" s="212"/>
      <c r="CJ1243" s="212"/>
      <c r="CK1243" s="178"/>
      <c r="CL1243" s="212"/>
      <c r="CM1243" s="212"/>
      <c r="CN1243" s="212"/>
      <c r="CO1243" s="212"/>
      <c r="CP1243" s="212"/>
      <c r="CQ1243" s="212"/>
      <c r="CR1243" s="170" t="n">
        <f aca="false">C1243</f>
        <v>3</v>
      </c>
      <c r="CS1243" s="229" t="str">
        <f aca="false">D1243</f>
        <v>3f</v>
      </c>
      <c r="CT1243" s="170" t="str">
        <f aca="false">CONCATENATE(CD1243," strain ",CM1243," ",CL1243,", partial cds")</f>
        <v>Hepatitis E virus strain  , partial cds</v>
      </c>
    </row>
    <row r="1244" s="146" customFormat="true" ht="11.9" hidden="false" customHeight="true" outlineLevel="0" collapsed="false">
      <c r="A1244" s="208" t="s">
        <v>3136</v>
      </c>
      <c r="B1244" s="147" t="n">
        <v>3</v>
      </c>
      <c r="C1244" s="147" t="n">
        <v>3</v>
      </c>
      <c r="D1244" s="149" t="s">
        <v>1777</v>
      </c>
      <c r="E1244" s="150" t="s">
        <v>2725</v>
      </c>
      <c r="F1244" s="154" t="s">
        <v>3137</v>
      </c>
      <c r="G1244" s="221" t="s">
        <v>3138</v>
      </c>
      <c r="H1244" s="146" t="s">
        <v>758</v>
      </c>
      <c r="I1244" s="153" t="s">
        <v>759</v>
      </c>
      <c r="J1244" s="146" t="s">
        <v>395</v>
      </c>
      <c r="K1244" s="155" t="s">
        <v>760</v>
      </c>
      <c r="L1244" s="231" t="s">
        <v>760</v>
      </c>
      <c r="M1244" s="157" t="s">
        <v>348</v>
      </c>
      <c r="N1244" s="158" t="s">
        <v>740</v>
      </c>
      <c r="O1244" s="159" t="n">
        <v>2004</v>
      </c>
      <c r="P1244" s="160" t="s">
        <v>3139</v>
      </c>
      <c r="Q1244" s="160" t="n">
        <v>22</v>
      </c>
      <c r="R1244" s="212"/>
      <c r="S1244" s="212"/>
      <c r="T1244" s="214" t="s">
        <v>353</v>
      </c>
      <c r="U1244" s="215"/>
      <c r="V1244" s="158" t="s">
        <v>1777</v>
      </c>
      <c r="W1244" s="163" t="s">
        <v>1777</v>
      </c>
      <c r="X1244" s="249" t="s">
        <v>3112</v>
      </c>
      <c r="Y1244" s="209"/>
      <c r="Z1244" s="209"/>
      <c r="AA1244" s="216"/>
      <c r="AB1244" s="251" t="s">
        <v>278</v>
      </c>
      <c r="AC1244" s="163" t="s">
        <v>456</v>
      </c>
      <c r="AD1244" s="164" t="s">
        <v>354</v>
      </c>
      <c r="AE1244" s="164" t="s">
        <v>354</v>
      </c>
      <c r="AF1244" s="164" t="s">
        <v>354</v>
      </c>
      <c r="AG1244" s="166" t="s">
        <v>354</v>
      </c>
      <c r="AH1244" s="164" t="n">
        <v>33</v>
      </c>
      <c r="AI1244" s="164" t="n">
        <v>7489</v>
      </c>
      <c r="AJ1244" s="219" t="n">
        <f aca="false">SeqEnd-SeqBeg+1</f>
        <v>7457</v>
      </c>
      <c r="AK1244" s="220" t="n">
        <f aca="false">AND( SeqBeg&lt;=Beg  , End &lt;=SeqEnd )</f>
        <v>1</v>
      </c>
      <c r="AL1244" s="212"/>
      <c r="AM1244" s="212"/>
      <c r="AN1244" s="221"/>
      <c r="AO1244" s="147" t="s">
        <v>103</v>
      </c>
      <c r="AP1244" s="147" t="s">
        <v>103</v>
      </c>
      <c r="AQ1244" s="147" t="s">
        <v>103</v>
      </c>
      <c r="AR1244" s="147" t="s">
        <v>103</v>
      </c>
      <c r="AS1244" s="147" t="s">
        <v>103</v>
      </c>
      <c r="AT1244" s="147" t="s">
        <v>103</v>
      </c>
      <c r="AV1244" s="212"/>
      <c r="AW1244" s="222" t="str">
        <f aca="false">HYPERLINK(CONCATENATE("http://www.ncbi.nlm.nih.gov/nuccore/",BM1244),BM1244)</f>
        <v>KC166967</v>
      </c>
      <c r="AX1244" s="219" t="str">
        <f aca="false">CONCATENATE(D1244,IF(I1244="","",CONCATENATE(".",I1244)),IF(K1244="","",CONCATENATE(".",K1244)),IF(M1244="","",CONCATENATE(".",M1244)),IF(R1244="","",CONCATENATE(".",R1244)),IF(U1244="","","(*)"))</f>
        <v>3f.FRA.Toulouse .hum</v>
      </c>
      <c r="AY1244" s="170" t="str">
        <f aca="false">CONCATENATE(BM1244,".",BN1244)</f>
        <v>KC166967.TLS09 / M00</v>
      </c>
      <c r="AZ1244" s="171" t="str">
        <f aca="false">IF(AV1244="",IF(ISNUMBER(FIND(".",A1244)),LEFT(A1244,FIND(".",A1244)-1),A1244),AV1244)</f>
        <v>KC166967</v>
      </c>
      <c r="BA1244" s="171" t="str">
        <f aca="false">IF(ISNUMBER(FIND("-",AZ1244)),LEFT(AZ1244,FIND("-",AZ1244)-1),AZ1244)</f>
        <v>KC166967</v>
      </c>
      <c r="BB1244" s="170" t="str">
        <f aca="false"> MEGAname &amp; "="</f>
        <v>KC166967=</v>
      </c>
      <c r="BC1244" s="170" t="str">
        <f aca="false">Clear &amp; IF(span ,"Span","out")</f>
        <v>KC166967=Span</v>
      </c>
      <c r="BD1244" s="170" t="str">
        <f aca="false">Clear &amp; IF(span, IF(B1244=".","Selected",B1244),"out")</f>
        <v>KC166967=3</v>
      </c>
      <c r="BE1244" s="170" t="str">
        <f aca="false">Clear &amp; Strain</f>
        <v>KC166967=TLS09</v>
      </c>
      <c r="BF1244" s="170" t="str">
        <f aca="false">CONCATENATE(A1244,"=",F1244,". ",AX1244,IF(AB1244="","",CONCATENATE(".",AB1244)))</f>
        <v>KC166967=TLS09. 3f.FRA.Toulouse .hum.CG</v>
      </c>
      <c r="BG1244" s="170" t="str">
        <f aca="false">CONCATENATE(A1244,"=",F1244,". ",AX1244)</f>
        <v>KC166967=TLS09. 3f.FRA.Toulouse .hum</v>
      </c>
      <c r="BH1244" s="170" t="str">
        <f aca="false">CONCATENATE(A1244,"=",AX1244)</f>
        <v>KC166967=3f.FRA.Toulouse .hum</v>
      </c>
      <c r="BI1244" s="170" t="str">
        <f aca="false">CONCATENATE(A1244,"=",ComForSubtype,D1244)</f>
        <v>KC166967=3f</v>
      </c>
      <c r="BJ1244" s="170" t="str">
        <f aca="false">CONCATENATE(A1244,"=",E1244)</f>
        <v>KC166967=3feg</v>
      </c>
      <c r="BK1244" s="170" t="str">
        <f aca="false">CONCATENATE(A1244,"=",C1244)</f>
        <v>KC166967=3</v>
      </c>
      <c r="BL1244" s="170" t="str">
        <f aca="false">CONCATENATE(D1244,"=")</f>
        <v>3f=</v>
      </c>
      <c r="BM1244" s="223" t="str">
        <f aca="false">IF(BA1244="XX","",BA1244)</f>
        <v>KC166967</v>
      </c>
      <c r="BN1244" s="224" t="str">
        <f aca="false">CONCATENATE(IF(F1244="","",F1244),IF(G1244="","",CONCATENATE(" / ",G1244)))</f>
        <v>TLS09 / M00</v>
      </c>
      <c r="BO1244" s="225" t="str">
        <f aca="false">AX1244</f>
        <v>3f.FRA.Toulouse .hum</v>
      </c>
      <c r="BP1244" s="226" t="str">
        <f aca="false">IF(V1244="","",V1244)</f>
        <v>3f</v>
      </c>
      <c r="BQ1244" s="226" t="str">
        <f aca="false">IF(W1244="","",CONCATENATE(W1244,IF(LEFT(AO1244,1)="s","+","")))</f>
        <v>3f</v>
      </c>
      <c r="BR1244" s="226" t="str">
        <f aca="false">IF(X1244="","",CONCATENATE(X1244,IF(LEFT(AQ1244,1)="s","+","")))</f>
        <v>3fL</v>
      </c>
      <c r="BS1244" s="226" t="str">
        <f aca="false">IF(Y1244="","",CONCATENATE(Y1244,IF(LEFT(AR1244,1)="s","+","")))</f>
        <v/>
      </c>
      <c r="BT1244" s="226" t="str">
        <f aca="false">IF(Z1244="","",CONCATENATE(Z1244,IF(LEFT(AS1244,1)="s","+","")))</f>
        <v/>
      </c>
      <c r="BU1244" s="227" t="str">
        <f aca="false">IF(AA1244="","",CONCATENATE(AA1244,IF(LEFT(AT1244,1)="s","+","")))</f>
        <v/>
      </c>
      <c r="BV1244" s="212"/>
      <c r="BW1244" s="177" t="s">
        <v>338</v>
      </c>
      <c r="BX1244" s="170" t="str">
        <f aca="false">IF(BW1244&lt;&gt;"",IF(ISNUMBER(FIND("=",BW1244)),LEFT(BW1244,FIND("=",BW1244)-1),BW1244),BW1244)</f>
        <v>xx</v>
      </c>
      <c r="BY1244" s="170" t="str">
        <f aca="false">IF(BW1244&lt;&gt;"",IF(ISNUMBER(FIND("=",BW1244)),RIGHT(BW1244,LEN(BW1244)-FIND("=",BW1244)),""),"")</f>
        <v>Non_select</v>
      </c>
      <c r="BZ1244" s="170" t="str">
        <f aca="false">IF(BX1244&lt;&gt;"",IF(ISNUMBER(FIND(".",BX1244)),LEFT(BX1244,FIND(".",BX1244)-1),BX1244),BX1244)</f>
        <v>xx</v>
      </c>
      <c r="CA1244" s="170" t="str">
        <f aca="false">IF(BX1244&lt;&gt;"",IF(ISNUMBER(FIND(".",BX1244)),RIGHT(BX1244,LEN(BX1244)-FIND(".",BX1244)),""),"")</f>
        <v/>
      </c>
      <c r="CB1244" s="212"/>
      <c r="CC1244" s="170" t="str">
        <f aca="false">A1244</f>
        <v>KC166967</v>
      </c>
      <c r="CD1244" s="178" t="s">
        <v>339</v>
      </c>
      <c r="CE1244" s="178" t="s">
        <v>340</v>
      </c>
      <c r="CF1244" s="178" t="s">
        <v>341</v>
      </c>
      <c r="CG1244" s="212"/>
      <c r="CH1244" s="212"/>
      <c r="CI1244" s="212"/>
      <c r="CJ1244" s="212"/>
      <c r="CK1244" s="178"/>
      <c r="CL1244" s="212"/>
      <c r="CM1244" s="212"/>
      <c r="CN1244" s="212"/>
      <c r="CO1244" s="212"/>
      <c r="CP1244" s="212"/>
      <c r="CQ1244" s="212"/>
      <c r="CR1244" s="170" t="n">
        <f aca="false">C1244</f>
        <v>3</v>
      </c>
      <c r="CS1244" s="229" t="str">
        <f aca="false">D1244</f>
        <v>3f</v>
      </c>
      <c r="CT1244" s="170" t="str">
        <f aca="false">CONCATENATE(CD1244," strain ",CM1244," ",CL1244,", partial cds")</f>
        <v>Hepatitis E virus strain  , partial cds</v>
      </c>
    </row>
    <row r="1245" customFormat="false" ht="11.9" hidden="true" customHeight="true" outlineLevel="0" collapsed="false">
      <c r="A1245" s="234" t="s">
        <v>3140</v>
      </c>
      <c r="B1245" s="147" t="s">
        <v>109</v>
      </c>
      <c r="C1245" s="245" t="n">
        <v>3</v>
      </c>
      <c r="D1245" s="149" t="s">
        <v>1777</v>
      </c>
      <c r="E1245" s="150" t="s">
        <v>2725</v>
      </c>
      <c r="F1245" s="235" t="s">
        <v>3137</v>
      </c>
      <c r="G1245" s="221" t="s">
        <v>3141</v>
      </c>
      <c r="H1245" s="235" t="s">
        <v>758</v>
      </c>
      <c r="I1245" s="236" t="s">
        <v>759</v>
      </c>
      <c r="J1245" s="235" t="s">
        <v>395</v>
      </c>
      <c r="K1245" s="155" t="s">
        <v>760</v>
      </c>
      <c r="L1245" s="231" t="s">
        <v>760</v>
      </c>
      <c r="M1245" s="157" t="s">
        <v>348</v>
      </c>
      <c r="N1245" s="158" t="s">
        <v>740</v>
      </c>
      <c r="O1245" s="159" t="n">
        <v>2005</v>
      </c>
      <c r="P1245" s="159" t="s">
        <v>3139</v>
      </c>
      <c r="Q1245" s="159" t="n">
        <v>24</v>
      </c>
      <c r="R1245" s="237"/>
      <c r="S1245" s="237"/>
      <c r="T1245" s="215"/>
      <c r="U1245" s="215"/>
      <c r="V1245" s="209"/>
      <c r="W1245" s="163" t="s">
        <v>1777</v>
      </c>
      <c r="X1245" s="249" t="s">
        <v>3112</v>
      </c>
      <c r="Y1245" s="209"/>
      <c r="Z1245" s="209"/>
      <c r="AA1245" s="216"/>
      <c r="AB1245" s="251" t="s">
        <v>278</v>
      </c>
      <c r="AC1245" s="163" t="s">
        <v>456</v>
      </c>
      <c r="AD1245" s="164" t="s">
        <v>354</v>
      </c>
      <c r="AE1245" s="164" t="s">
        <v>354</v>
      </c>
      <c r="AF1245" s="164" t="s">
        <v>354</v>
      </c>
      <c r="AG1245" s="166" t="s">
        <v>354</v>
      </c>
      <c r="AH1245" s="164" t="n">
        <v>33</v>
      </c>
      <c r="AI1245" s="164" t="n">
        <v>7489</v>
      </c>
      <c r="AJ1245" s="219" t="n">
        <f aca="false">SeqEnd-SeqBeg+1</f>
        <v>7457</v>
      </c>
      <c r="AK1245" s="220" t="n">
        <f aca="false">AND( SeqBeg&lt;=Beg  , End &lt;=SeqEnd )</f>
        <v>1</v>
      </c>
      <c r="AL1245" s="237"/>
      <c r="AM1245" s="237"/>
      <c r="AN1245" s="221"/>
      <c r="AO1245" s="164" t="s">
        <v>103</v>
      </c>
      <c r="AP1245" s="164" t="s">
        <v>103</v>
      </c>
      <c r="AQ1245" s="164" t="s">
        <v>103</v>
      </c>
      <c r="AR1245" s="164" t="s">
        <v>103</v>
      </c>
      <c r="AS1245" s="164" t="s">
        <v>103</v>
      </c>
      <c r="AT1245" s="164" t="s">
        <v>103</v>
      </c>
      <c r="AU1245" s="237"/>
      <c r="AV1245" s="237"/>
      <c r="AW1245" s="222" t="str">
        <f aca="false">HYPERLINK(CONCATENATE("http://www.ncbi.nlm.nih.gov/nuccore/",BM1245),BM1245)</f>
        <v>KC166968</v>
      </c>
      <c r="AX1245" s="219" t="str">
        <f aca="false">CONCATENATE(D1245,IF(I1245="","",CONCATENATE(".",I1245)),IF(K1245="","",CONCATENATE(".",K1245)),IF(M1245="","",CONCATENATE(".",M1245)),IF(R1245="","",CONCATENATE(".",R1245)),IF(U1245="","","(*)"))</f>
        <v>3f.FRA.Toulouse .hum</v>
      </c>
      <c r="AY1245" s="238" t="str">
        <f aca="false">CONCATENATE(BM1245,".",BN1245)</f>
        <v>KC166968.TLS09 / M12</v>
      </c>
      <c r="AZ1245" s="239" t="str">
        <f aca="false">IF(AV1245="",IF(ISNUMBER(FIND(".",A1245)),LEFT(A1245,FIND(".",A1245)-1),A1245),AV1245)</f>
        <v>KC166968</v>
      </c>
      <c r="BA1245" s="239" t="str">
        <f aca="false">IF(ISNUMBER(FIND("-",AZ1245)),LEFT(AZ1245,FIND("-",AZ1245)-1),AZ1245)</f>
        <v>KC166968</v>
      </c>
      <c r="BB1245" s="170" t="str">
        <f aca="false"> MEGAname &amp; "="</f>
        <v>KC166968=</v>
      </c>
      <c r="BC1245" s="170" t="str">
        <f aca="false">Clear &amp; IF(span ,"Span","out")</f>
        <v>KC166968=Span</v>
      </c>
      <c r="BD1245" s="170" t="str">
        <f aca="false">Clear &amp; IF(span, IF(B1245=".","Selected",B1245),"out")</f>
        <v>KC166968=c</v>
      </c>
      <c r="BE1245" s="170" t="str">
        <f aca="false">Clear &amp; Strain</f>
        <v>KC166968=TLS09</v>
      </c>
      <c r="BF1245" s="238" t="str">
        <f aca="false">CONCATENATE(A1245,"=",F1245,". ",AX1245,IF(AB1245="","",CONCATENATE(".",AB1245)))</f>
        <v>KC166968=TLS09. 3f.FRA.Toulouse .hum.CG</v>
      </c>
      <c r="BG1245" s="238" t="str">
        <f aca="false">CONCATENATE(A1245,"=",F1245,". ",AX1245)</f>
        <v>KC166968=TLS09. 3f.FRA.Toulouse .hum</v>
      </c>
      <c r="BH1245" s="238" t="str">
        <f aca="false">CONCATENATE(A1245,"=",AX1245)</f>
        <v>KC166968=3f.FRA.Toulouse .hum</v>
      </c>
      <c r="BI1245" s="238" t="str">
        <f aca="false">CONCATENATE(A1245,"=",ComForSubtype,D1245)</f>
        <v>KC166968=3f</v>
      </c>
      <c r="BJ1245" s="238" t="str">
        <f aca="false">CONCATENATE(A1245,"=",E1245)</f>
        <v>KC166968=3feg</v>
      </c>
      <c r="BK1245" s="238" t="str">
        <f aca="false">CONCATENATE(A1245,"=",C1245)</f>
        <v>KC166968=3</v>
      </c>
      <c r="BL1245" s="238" t="str">
        <f aca="false">CONCATENATE(D1245,"=")</f>
        <v>3f=</v>
      </c>
      <c r="BM1245" s="223" t="str">
        <f aca="false">IF(BA1245="XX","",BA1245)</f>
        <v>KC166968</v>
      </c>
      <c r="BN1245" s="224" t="str">
        <f aca="false">CONCATENATE(IF(F1245="","",F1245),IF(G1245="","",CONCATENATE(" / ",G1245)))</f>
        <v>TLS09 / M12</v>
      </c>
      <c r="BO1245" s="225" t="str">
        <f aca="false">AX1245</f>
        <v>3f.FRA.Toulouse .hum</v>
      </c>
      <c r="BP1245" s="226" t="str">
        <f aca="false">IF(V1245="","",V1245)</f>
        <v/>
      </c>
      <c r="BQ1245" s="226" t="str">
        <f aca="false">IF(W1245="","",CONCATENATE(W1245,IF(LEFT(AO1245,1)="s","+","")))</f>
        <v>3f</v>
      </c>
      <c r="BR1245" s="226" t="str">
        <f aca="false">IF(X1245="","",CONCATENATE(X1245,IF(LEFT(AQ1245,1)="s","+","")))</f>
        <v>3fL</v>
      </c>
      <c r="BS1245" s="226" t="str">
        <f aca="false">IF(Y1245="","",CONCATENATE(Y1245,IF(LEFT(AR1245,1)="s","+","")))</f>
        <v/>
      </c>
      <c r="BT1245" s="226" t="str">
        <f aca="false">IF(Z1245="","",CONCATENATE(Z1245,IF(LEFT(AS1245,1)="s","+","")))</f>
        <v/>
      </c>
      <c r="BU1245" s="227" t="str">
        <f aca="false">IF(AA1245="","",CONCATENATE(AA1245,IF(LEFT(AT1245,1)="s","+","")))</f>
        <v/>
      </c>
      <c r="BV1245" s="240"/>
      <c r="BW1245" s="240" t="s">
        <v>338</v>
      </c>
      <c r="BX1245" s="238" t="str">
        <f aca="false">IF(BW1245&lt;&gt;"",IF(ISNUMBER(FIND("=",BW1245)),LEFT(BW1245,FIND("=",BW1245)-1),BW1245),BW1245)</f>
        <v>xx</v>
      </c>
      <c r="BY1245" s="238" t="str">
        <f aca="false">IF(BW1245&lt;&gt;"",IF(ISNUMBER(FIND("=",BW1245)),RIGHT(BW1245,LEN(BW1245)-FIND("=",BW1245)),""),"")</f>
        <v>Non_select</v>
      </c>
      <c r="BZ1245" s="238" t="str">
        <f aca="false">IF(BX1245&lt;&gt;"",IF(ISNUMBER(FIND(".",BX1245)),LEFT(BX1245,FIND(".",BX1245)-1),BX1245),BX1245)</f>
        <v>xx</v>
      </c>
      <c r="CA1245" s="238" t="str">
        <f aca="false">IF(BX1245&lt;&gt;"",IF(ISNUMBER(FIND(".",BX1245)),RIGHT(BX1245,LEN(BX1245)-FIND(".",BX1245)),""),"")</f>
        <v/>
      </c>
      <c r="CB1245" s="240"/>
      <c r="CC1245" s="238" t="str">
        <f aca="false">A1245</f>
        <v>KC166968</v>
      </c>
      <c r="CD1245" s="241" t="s">
        <v>339</v>
      </c>
      <c r="CE1245" s="241" t="s">
        <v>340</v>
      </c>
      <c r="CF1245" s="241" t="s">
        <v>341</v>
      </c>
      <c r="CG1245" s="241"/>
      <c r="CH1245" s="241"/>
      <c r="CI1245" s="241"/>
      <c r="CJ1245" s="241"/>
      <c r="CK1245" s="241"/>
      <c r="CL1245" s="241"/>
      <c r="CM1245" s="238"/>
      <c r="CN1245" s="238"/>
      <c r="CO1245" s="238"/>
      <c r="CP1245" s="238"/>
      <c r="CQ1245" s="238"/>
      <c r="CR1245" s="238" t="n">
        <f aca="false">C1245</f>
        <v>3</v>
      </c>
      <c r="CS1245" s="242" t="str">
        <f aca="false">D1245</f>
        <v>3f</v>
      </c>
      <c r="CT1245" s="170" t="str">
        <f aca="false">CONCATENATE(CD1245," strain ",CM1245," ",CL1245,", partial cds")</f>
        <v>Hepatitis E virus strain  , partial cds</v>
      </c>
    </row>
    <row r="1246" customFormat="false" ht="11.9" hidden="true" customHeight="true" outlineLevel="0" collapsed="false">
      <c r="A1246" s="234" t="s">
        <v>3142</v>
      </c>
      <c r="B1246" s="147" t="s">
        <v>109</v>
      </c>
      <c r="C1246" s="245" t="n">
        <v>3</v>
      </c>
      <c r="D1246" s="149" t="s">
        <v>1777</v>
      </c>
      <c r="E1246" s="150" t="s">
        <v>2725</v>
      </c>
      <c r="F1246" s="235" t="s">
        <v>3137</v>
      </c>
      <c r="G1246" s="221" t="s">
        <v>3143</v>
      </c>
      <c r="H1246" s="235" t="s">
        <v>758</v>
      </c>
      <c r="I1246" s="236" t="s">
        <v>759</v>
      </c>
      <c r="J1246" s="235" t="s">
        <v>395</v>
      </c>
      <c r="K1246" s="155" t="s">
        <v>760</v>
      </c>
      <c r="L1246" s="231" t="s">
        <v>760</v>
      </c>
      <c r="M1246" s="157" t="s">
        <v>348</v>
      </c>
      <c r="N1246" s="158" t="s">
        <v>740</v>
      </c>
      <c r="O1246" s="159" t="n">
        <v>2006</v>
      </c>
      <c r="P1246" s="159" t="s">
        <v>3139</v>
      </c>
      <c r="Q1246" s="159" t="n">
        <v>27</v>
      </c>
      <c r="R1246" s="237"/>
      <c r="S1246" s="237"/>
      <c r="T1246" s="215"/>
      <c r="U1246" s="215"/>
      <c r="V1246" s="209"/>
      <c r="W1246" s="163" t="s">
        <v>1777</v>
      </c>
      <c r="X1246" s="249" t="s">
        <v>3112</v>
      </c>
      <c r="Y1246" s="209"/>
      <c r="Z1246" s="209"/>
      <c r="AA1246" s="216"/>
      <c r="AB1246" s="251" t="s">
        <v>278</v>
      </c>
      <c r="AC1246" s="163" t="s">
        <v>456</v>
      </c>
      <c r="AD1246" s="164" t="s">
        <v>354</v>
      </c>
      <c r="AE1246" s="164" t="s">
        <v>354</v>
      </c>
      <c r="AF1246" s="164" t="s">
        <v>354</v>
      </c>
      <c r="AG1246" s="166" t="s">
        <v>354</v>
      </c>
      <c r="AH1246" s="164" t="n">
        <v>33</v>
      </c>
      <c r="AI1246" s="164" t="n">
        <v>7489</v>
      </c>
      <c r="AJ1246" s="219" t="n">
        <f aca="false">SeqEnd-SeqBeg+1</f>
        <v>7457</v>
      </c>
      <c r="AK1246" s="220" t="n">
        <f aca="false">AND( SeqBeg&lt;=Beg  , End &lt;=SeqEnd )</f>
        <v>1</v>
      </c>
      <c r="AL1246" s="237"/>
      <c r="AM1246" s="237"/>
      <c r="AN1246" s="221"/>
      <c r="AO1246" s="164" t="s">
        <v>103</v>
      </c>
      <c r="AP1246" s="164" t="s">
        <v>103</v>
      </c>
      <c r="AQ1246" s="164" t="s">
        <v>103</v>
      </c>
      <c r="AR1246" s="164" t="s">
        <v>103</v>
      </c>
      <c r="AS1246" s="164" t="s">
        <v>103</v>
      </c>
      <c r="AT1246" s="164" t="s">
        <v>103</v>
      </c>
      <c r="AU1246" s="237"/>
      <c r="AV1246" s="237"/>
      <c r="AW1246" s="222" t="str">
        <f aca="false">HYPERLINK(CONCATENATE("http://www.ncbi.nlm.nih.gov/nuccore/",BM1246),BM1246)</f>
        <v>KC166969</v>
      </c>
      <c r="AX1246" s="219" t="str">
        <f aca="false">CONCATENATE(D1246,IF(I1246="","",CONCATENATE(".",I1246)),IF(K1246="","",CONCATENATE(".",K1246)),IF(M1246="","",CONCATENATE(".",M1246)),IF(R1246="","",CONCATENATE(".",R1246)),IF(U1246="","","(*)"))</f>
        <v>3f.FRA.Toulouse .hum</v>
      </c>
      <c r="AY1246" s="238" t="str">
        <f aca="false">CONCATENATE(BM1246,".",BN1246)</f>
        <v>KC166969.TLS09 / M24</v>
      </c>
      <c r="AZ1246" s="239" t="str">
        <f aca="false">IF(AV1246="",IF(ISNUMBER(FIND(".",A1246)),LEFT(A1246,FIND(".",A1246)-1),A1246),AV1246)</f>
        <v>KC166969</v>
      </c>
      <c r="BA1246" s="239" t="str">
        <f aca="false">IF(ISNUMBER(FIND("-",AZ1246)),LEFT(AZ1246,FIND("-",AZ1246)-1),AZ1246)</f>
        <v>KC166969</v>
      </c>
      <c r="BB1246" s="170" t="str">
        <f aca="false"> MEGAname &amp; "="</f>
        <v>KC166969=</v>
      </c>
      <c r="BC1246" s="170" t="str">
        <f aca="false">Clear &amp; IF(span ,"Span","out")</f>
        <v>KC166969=Span</v>
      </c>
      <c r="BD1246" s="170" t="str">
        <f aca="false">Clear &amp; IF(span, IF(B1246=".","Selected",B1246),"out")</f>
        <v>KC166969=c</v>
      </c>
      <c r="BE1246" s="170" t="str">
        <f aca="false">Clear &amp; Strain</f>
        <v>KC166969=TLS09</v>
      </c>
      <c r="BF1246" s="238" t="str">
        <f aca="false">CONCATENATE(A1246,"=",F1246,". ",AX1246,IF(AB1246="","",CONCATENATE(".",AB1246)))</f>
        <v>KC166969=TLS09. 3f.FRA.Toulouse .hum.CG</v>
      </c>
      <c r="BG1246" s="238" t="str">
        <f aca="false">CONCATENATE(A1246,"=",F1246,". ",AX1246)</f>
        <v>KC166969=TLS09. 3f.FRA.Toulouse .hum</v>
      </c>
      <c r="BH1246" s="238" t="str">
        <f aca="false">CONCATENATE(A1246,"=",AX1246)</f>
        <v>KC166969=3f.FRA.Toulouse .hum</v>
      </c>
      <c r="BI1246" s="238" t="str">
        <f aca="false">CONCATENATE(A1246,"=",ComForSubtype,D1246)</f>
        <v>KC166969=3f</v>
      </c>
      <c r="BJ1246" s="238" t="str">
        <f aca="false">CONCATENATE(A1246,"=",E1246)</f>
        <v>KC166969=3feg</v>
      </c>
      <c r="BK1246" s="238" t="str">
        <f aca="false">CONCATENATE(A1246,"=",C1246)</f>
        <v>KC166969=3</v>
      </c>
      <c r="BL1246" s="238" t="str">
        <f aca="false">CONCATENATE(D1246,"=")</f>
        <v>3f=</v>
      </c>
      <c r="BM1246" s="223" t="str">
        <f aca="false">IF(BA1246="XX","",BA1246)</f>
        <v>KC166969</v>
      </c>
      <c r="BN1246" s="224" t="str">
        <f aca="false">CONCATENATE(IF(F1246="","",F1246),IF(G1246="","",CONCATENATE(" / ",G1246)))</f>
        <v>TLS09 / M24</v>
      </c>
      <c r="BO1246" s="225" t="str">
        <f aca="false">AX1246</f>
        <v>3f.FRA.Toulouse .hum</v>
      </c>
      <c r="BP1246" s="226" t="str">
        <f aca="false">IF(V1246="","",V1246)</f>
        <v/>
      </c>
      <c r="BQ1246" s="226" t="str">
        <f aca="false">IF(W1246="","",CONCATENATE(W1246,IF(LEFT(AO1246,1)="s","+","")))</f>
        <v>3f</v>
      </c>
      <c r="BR1246" s="226" t="str">
        <f aca="false">IF(X1246="","",CONCATENATE(X1246,IF(LEFT(AQ1246,1)="s","+","")))</f>
        <v>3fL</v>
      </c>
      <c r="BS1246" s="226" t="str">
        <f aca="false">IF(Y1246="","",CONCATENATE(Y1246,IF(LEFT(AR1246,1)="s","+","")))</f>
        <v/>
      </c>
      <c r="BT1246" s="226" t="str">
        <f aca="false">IF(Z1246="","",CONCATENATE(Z1246,IF(LEFT(AS1246,1)="s","+","")))</f>
        <v/>
      </c>
      <c r="BU1246" s="227" t="str">
        <f aca="false">IF(AA1246="","",CONCATENATE(AA1246,IF(LEFT(AT1246,1)="s","+","")))</f>
        <v/>
      </c>
      <c r="BV1246" s="240"/>
      <c r="BW1246" s="240" t="s">
        <v>338</v>
      </c>
      <c r="BX1246" s="238" t="str">
        <f aca="false">IF(BW1246&lt;&gt;"",IF(ISNUMBER(FIND("=",BW1246)),LEFT(BW1246,FIND("=",BW1246)-1),BW1246),BW1246)</f>
        <v>xx</v>
      </c>
      <c r="BY1246" s="238" t="str">
        <f aca="false">IF(BW1246&lt;&gt;"",IF(ISNUMBER(FIND("=",BW1246)),RIGHT(BW1246,LEN(BW1246)-FIND("=",BW1246)),""),"")</f>
        <v>Non_select</v>
      </c>
      <c r="BZ1246" s="238" t="str">
        <f aca="false">IF(BX1246&lt;&gt;"",IF(ISNUMBER(FIND(".",BX1246)),LEFT(BX1246,FIND(".",BX1246)-1),BX1246),BX1246)</f>
        <v>xx</v>
      </c>
      <c r="CA1246" s="238" t="str">
        <f aca="false">IF(BX1246&lt;&gt;"",IF(ISNUMBER(FIND(".",BX1246)),RIGHT(BX1246,LEN(BX1246)-FIND(".",BX1246)),""),"")</f>
        <v/>
      </c>
      <c r="CB1246" s="240"/>
      <c r="CC1246" s="238" t="str">
        <f aca="false">A1246</f>
        <v>KC166969</v>
      </c>
      <c r="CD1246" s="241" t="s">
        <v>339</v>
      </c>
      <c r="CE1246" s="241" t="s">
        <v>340</v>
      </c>
      <c r="CF1246" s="241" t="s">
        <v>341</v>
      </c>
      <c r="CG1246" s="241"/>
      <c r="CH1246" s="241"/>
      <c r="CI1246" s="241"/>
      <c r="CJ1246" s="241"/>
      <c r="CK1246" s="241"/>
      <c r="CL1246" s="241"/>
      <c r="CM1246" s="238"/>
      <c r="CN1246" s="238"/>
      <c r="CO1246" s="238"/>
      <c r="CP1246" s="238"/>
      <c r="CQ1246" s="238"/>
      <c r="CR1246" s="238" t="n">
        <f aca="false">C1246</f>
        <v>3</v>
      </c>
      <c r="CS1246" s="242" t="str">
        <f aca="false">D1246</f>
        <v>3f</v>
      </c>
      <c r="CT1246" s="170" t="str">
        <f aca="false">CONCATENATE(CD1246," strain ",CM1246," ",CL1246,", partial cds")</f>
        <v>Hepatitis E virus strain  , partial cds</v>
      </c>
    </row>
    <row r="1247" s="146" customFormat="true" ht="11.9" hidden="true" customHeight="true" outlineLevel="0" collapsed="false">
      <c r="A1247" s="208" t="s">
        <v>3144</v>
      </c>
      <c r="B1247" s="147" t="s">
        <v>109</v>
      </c>
      <c r="C1247" s="148" t="n">
        <v>3</v>
      </c>
      <c r="D1247" s="149" t="s">
        <v>1777</v>
      </c>
      <c r="E1247" s="150" t="s">
        <v>2725</v>
      </c>
      <c r="F1247" s="154" t="s">
        <v>3137</v>
      </c>
      <c r="G1247" s="221" t="s">
        <v>3145</v>
      </c>
      <c r="H1247" s="146" t="s">
        <v>758</v>
      </c>
      <c r="I1247" s="153" t="s">
        <v>759</v>
      </c>
      <c r="J1247" s="154" t="s">
        <v>395</v>
      </c>
      <c r="K1247" s="155" t="s">
        <v>760</v>
      </c>
      <c r="L1247" s="231" t="s">
        <v>760</v>
      </c>
      <c r="M1247" s="157" t="s">
        <v>348</v>
      </c>
      <c r="N1247" s="158" t="s">
        <v>740</v>
      </c>
      <c r="O1247" s="159" t="n">
        <v>2007</v>
      </c>
      <c r="P1247" s="160" t="s">
        <v>3139</v>
      </c>
      <c r="Q1247" s="160" t="n">
        <v>29</v>
      </c>
      <c r="R1247" s="212"/>
      <c r="S1247" s="212"/>
      <c r="T1247" s="215"/>
      <c r="U1247" s="215"/>
      <c r="V1247" s="209"/>
      <c r="W1247" s="163" t="s">
        <v>1777</v>
      </c>
      <c r="X1247" s="249" t="s">
        <v>3112</v>
      </c>
      <c r="Y1247" s="209"/>
      <c r="Z1247" s="209"/>
      <c r="AA1247" s="216"/>
      <c r="AB1247" s="251" t="s">
        <v>278</v>
      </c>
      <c r="AC1247" s="163" t="s">
        <v>456</v>
      </c>
      <c r="AD1247" s="164" t="s">
        <v>354</v>
      </c>
      <c r="AE1247" s="164" t="s">
        <v>354</v>
      </c>
      <c r="AF1247" s="164" t="s">
        <v>354</v>
      </c>
      <c r="AG1247" s="166" t="s">
        <v>354</v>
      </c>
      <c r="AH1247" s="164" t="n">
        <v>33</v>
      </c>
      <c r="AI1247" s="164" t="n">
        <v>7489</v>
      </c>
      <c r="AJ1247" s="219" t="n">
        <f aca="false">SeqEnd-SeqBeg+1</f>
        <v>7457</v>
      </c>
      <c r="AK1247" s="220" t="n">
        <f aca="false">AND( SeqBeg&lt;=Beg  , End &lt;=SeqEnd )</f>
        <v>1</v>
      </c>
      <c r="AL1247" s="212"/>
      <c r="AM1247" s="212"/>
      <c r="AN1247" s="221"/>
      <c r="AO1247" s="147" t="s">
        <v>103</v>
      </c>
      <c r="AP1247" s="147" t="s">
        <v>103</v>
      </c>
      <c r="AQ1247" s="147" t="s">
        <v>103</v>
      </c>
      <c r="AR1247" s="147" t="s">
        <v>103</v>
      </c>
      <c r="AS1247" s="147" t="s">
        <v>103</v>
      </c>
      <c r="AT1247" s="147" t="s">
        <v>103</v>
      </c>
      <c r="AV1247" s="212"/>
      <c r="AW1247" s="222" t="str">
        <f aca="false">HYPERLINK(CONCATENATE("http://www.ncbi.nlm.nih.gov/nuccore/",BM1247),BM1247)</f>
        <v>KC166970</v>
      </c>
      <c r="AX1247" s="219" t="str">
        <f aca="false">CONCATENATE(D1247,IF(I1247="","",CONCATENATE(".",I1247)),IF(K1247="","",CONCATENATE(".",K1247)),IF(M1247="","",CONCATENATE(".",M1247)),IF(R1247="","",CONCATENATE(".",R1247)),IF(U1247="","","(*)"))</f>
        <v>3f.FRA.Toulouse .hum</v>
      </c>
      <c r="AY1247" s="170" t="str">
        <f aca="false">CONCATENATE(BM1247,".",BN1247)</f>
        <v>KC166970.TLS09 / M36</v>
      </c>
      <c r="AZ1247" s="171" t="str">
        <f aca="false">IF(AV1247="",IF(ISNUMBER(FIND(".",A1247)),LEFT(A1247,FIND(".",A1247)-1),A1247),AV1247)</f>
        <v>KC166970</v>
      </c>
      <c r="BA1247" s="171" t="str">
        <f aca="false">IF(ISNUMBER(FIND("-",AZ1247)),LEFT(AZ1247,FIND("-",AZ1247)-1),AZ1247)</f>
        <v>KC166970</v>
      </c>
      <c r="BB1247" s="170" t="str">
        <f aca="false"> MEGAname &amp; "="</f>
        <v>KC166970=</v>
      </c>
      <c r="BC1247" s="170" t="str">
        <f aca="false">Clear &amp; IF(span ,"Span","out")</f>
        <v>KC166970=Span</v>
      </c>
      <c r="BD1247" s="170" t="str">
        <f aca="false">Clear &amp; IF(span, IF(B1247=".","Selected",B1247),"out")</f>
        <v>KC166970=c</v>
      </c>
      <c r="BE1247" s="170" t="str">
        <f aca="false">Clear &amp; Strain</f>
        <v>KC166970=TLS09</v>
      </c>
      <c r="BF1247" s="170" t="str">
        <f aca="false">CONCATENATE(A1247,"=",F1247,". ",AX1247,IF(AB1247="","",CONCATENATE(".",AB1247)))</f>
        <v>KC166970=TLS09. 3f.FRA.Toulouse .hum.CG</v>
      </c>
      <c r="BG1247" s="170" t="str">
        <f aca="false">CONCATENATE(A1247,"=",F1247,". ",AX1247)</f>
        <v>KC166970=TLS09. 3f.FRA.Toulouse .hum</v>
      </c>
      <c r="BH1247" s="170" t="str">
        <f aca="false">CONCATENATE(A1247,"=",AX1247)</f>
        <v>KC166970=3f.FRA.Toulouse .hum</v>
      </c>
      <c r="BI1247" s="170" t="str">
        <f aca="false">CONCATENATE(A1247,"=",ComForSubtype,D1247)</f>
        <v>KC166970=3f</v>
      </c>
      <c r="BJ1247" s="170" t="str">
        <f aca="false">CONCATENATE(A1247,"=",E1247)</f>
        <v>KC166970=3feg</v>
      </c>
      <c r="BK1247" s="170" t="str">
        <f aca="false">CONCATENATE(A1247,"=",C1247)</f>
        <v>KC166970=3</v>
      </c>
      <c r="BL1247" s="170" t="str">
        <f aca="false">CONCATENATE(D1247,"=")</f>
        <v>3f=</v>
      </c>
      <c r="BM1247" s="223" t="str">
        <f aca="false">IF(BA1247="XX","",BA1247)</f>
        <v>KC166970</v>
      </c>
      <c r="BN1247" s="224" t="str">
        <f aca="false">CONCATENATE(IF(F1247="","",F1247),IF(G1247="","",CONCATENATE(" / ",G1247)))</f>
        <v>TLS09 / M36</v>
      </c>
      <c r="BO1247" s="225" t="str">
        <f aca="false">AX1247</f>
        <v>3f.FRA.Toulouse .hum</v>
      </c>
      <c r="BP1247" s="226" t="str">
        <f aca="false">IF(V1247="","",V1247)</f>
        <v/>
      </c>
      <c r="BQ1247" s="226" t="str">
        <f aca="false">IF(W1247="","",CONCATENATE(W1247,IF(LEFT(AO1247,1)="s","+","")))</f>
        <v>3f</v>
      </c>
      <c r="BR1247" s="226" t="str">
        <f aca="false">IF(X1247="","",CONCATENATE(X1247,IF(LEFT(AQ1247,1)="s","+","")))</f>
        <v>3fL</v>
      </c>
      <c r="BS1247" s="226" t="str">
        <f aca="false">IF(Y1247="","",CONCATENATE(Y1247,IF(LEFT(AR1247,1)="s","+","")))</f>
        <v/>
      </c>
      <c r="BT1247" s="226" t="str">
        <f aca="false">IF(Z1247="","",CONCATENATE(Z1247,IF(LEFT(AS1247,1)="s","+","")))</f>
        <v/>
      </c>
      <c r="BU1247" s="227" t="str">
        <f aca="false">IF(AA1247="","",CONCATENATE(AA1247,IF(LEFT(AT1247,1)="s","+","")))</f>
        <v/>
      </c>
      <c r="BV1247" s="212"/>
      <c r="BW1247" s="177" t="s">
        <v>338</v>
      </c>
      <c r="BX1247" s="170" t="str">
        <f aca="false">IF(BW1247&lt;&gt;"",IF(ISNUMBER(FIND("=",BW1247)),LEFT(BW1247,FIND("=",BW1247)-1),BW1247),BW1247)</f>
        <v>xx</v>
      </c>
      <c r="BY1247" s="170" t="str">
        <f aca="false">IF(BW1247&lt;&gt;"",IF(ISNUMBER(FIND("=",BW1247)),RIGHT(BW1247,LEN(BW1247)-FIND("=",BW1247)),""),"")</f>
        <v>Non_select</v>
      </c>
      <c r="BZ1247" s="170" t="str">
        <f aca="false">IF(BX1247&lt;&gt;"",IF(ISNUMBER(FIND(".",BX1247)),LEFT(BX1247,FIND(".",BX1247)-1),BX1247),BX1247)</f>
        <v>xx</v>
      </c>
      <c r="CA1247" s="170" t="str">
        <f aca="false">IF(BX1247&lt;&gt;"",IF(ISNUMBER(FIND(".",BX1247)),RIGHT(BX1247,LEN(BX1247)-FIND(".",BX1247)),""),"")</f>
        <v/>
      </c>
      <c r="CB1247" s="212"/>
      <c r="CC1247" s="170" t="str">
        <f aca="false">A1247</f>
        <v>KC166970</v>
      </c>
      <c r="CD1247" s="178" t="s">
        <v>339</v>
      </c>
      <c r="CE1247" s="178" t="s">
        <v>340</v>
      </c>
      <c r="CF1247" s="178" t="s">
        <v>341</v>
      </c>
      <c r="CG1247" s="212"/>
      <c r="CH1247" s="212"/>
      <c r="CI1247" s="212"/>
      <c r="CJ1247" s="212"/>
      <c r="CK1247" s="178"/>
      <c r="CL1247" s="212"/>
      <c r="CM1247" s="212"/>
      <c r="CN1247" s="212"/>
      <c r="CO1247" s="212"/>
      <c r="CP1247" s="212"/>
      <c r="CQ1247" s="212"/>
      <c r="CR1247" s="228" t="n">
        <f aca="false">C1247</f>
        <v>3</v>
      </c>
      <c r="CS1247" s="229" t="str">
        <f aca="false">D1247</f>
        <v>3f</v>
      </c>
      <c r="CT1247" s="170" t="str">
        <f aca="false">CONCATENATE(CD1247," strain ",CM1247," ",CL1247,", partial cds")</f>
        <v>Hepatitis E virus strain  , partial cds</v>
      </c>
    </row>
    <row r="1248" s="146" customFormat="true" ht="11.9" hidden="true" customHeight="true" outlineLevel="0" collapsed="false">
      <c r="A1248" s="208" t="s">
        <v>3146</v>
      </c>
      <c r="B1248" s="147" t="s">
        <v>109</v>
      </c>
      <c r="C1248" s="148" t="n">
        <v>3</v>
      </c>
      <c r="D1248" s="149" t="s">
        <v>1777</v>
      </c>
      <c r="E1248" s="150" t="s">
        <v>2725</v>
      </c>
      <c r="F1248" s="154" t="s">
        <v>3137</v>
      </c>
      <c r="G1248" s="221" t="s">
        <v>3147</v>
      </c>
      <c r="H1248" s="146" t="s">
        <v>758</v>
      </c>
      <c r="I1248" s="153" t="s">
        <v>759</v>
      </c>
      <c r="J1248" s="154" t="s">
        <v>395</v>
      </c>
      <c r="K1248" s="155" t="s">
        <v>760</v>
      </c>
      <c r="L1248" s="231" t="s">
        <v>760</v>
      </c>
      <c r="M1248" s="157" t="s">
        <v>348</v>
      </c>
      <c r="N1248" s="158" t="s">
        <v>740</v>
      </c>
      <c r="O1248" s="159" t="n">
        <v>2008</v>
      </c>
      <c r="P1248" s="160" t="s">
        <v>3139</v>
      </c>
      <c r="Q1248" s="160" t="n">
        <v>24</v>
      </c>
      <c r="R1248" s="212"/>
      <c r="S1248" s="212"/>
      <c r="T1248" s="215"/>
      <c r="U1248" s="215"/>
      <c r="V1248" s="209"/>
      <c r="W1248" s="163" t="s">
        <v>1777</v>
      </c>
      <c r="X1248" s="209"/>
      <c r="Y1248" s="209"/>
      <c r="Z1248" s="209"/>
      <c r="AA1248" s="216"/>
      <c r="AB1248" s="251" t="s">
        <v>278</v>
      </c>
      <c r="AC1248" s="163" t="s">
        <v>456</v>
      </c>
      <c r="AD1248" s="164" t="s">
        <v>354</v>
      </c>
      <c r="AE1248" s="164" t="s">
        <v>354</v>
      </c>
      <c r="AF1248" s="164" t="s">
        <v>354</v>
      </c>
      <c r="AG1248" s="166" t="s">
        <v>354</v>
      </c>
      <c r="AH1248" s="164" t="n">
        <v>33</v>
      </c>
      <c r="AI1248" s="164" t="n">
        <v>7489</v>
      </c>
      <c r="AJ1248" s="219" t="n">
        <f aca="false">SeqEnd-SeqBeg+1</f>
        <v>7457</v>
      </c>
      <c r="AK1248" s="220" t="n">
        <f aca="false">AND( SeqBeg&lt;=Beg  , End &lt;=SeqEnd )</f>
        <v>1</v>
      </c>
      <c r="AL1248" s="212"/>
      <c r="AM1248" s="212"/>
      <c r="AN1248" s="221"/>
      <c r="AO1248" s="147" t="s">
        <v>103</v>
      </c>
      <c r="AP1248" s="147" t="s">
        <v>103</v>
      </c>
      <c r="AQ1248" s="147" t="s">
        <v>103</v>
      </c>
      <c r="AR1248" s="147" t="s">
        <v>103</v>
      </c>
      <c r="AS1248" s="147" t="s">
        <v>103</v>
      </c>
      <c r="AT1248" s="147" t="s">
        <v>103</v>
      </c>
      <c r="AV1248" s="212"/>
      <c r="AW1248" s="222" t="str">
        <f aca="false">HYPERLINK(CONCATENATE("http://www.ncbi.nlm.nih.gov/nuccore/",BM1248),BM1248)</f>
        <v>KC166971</v>
      </c>
      <c r="AX1248" s="219" t="str">
        <f aca="false">CONCATENATE(D1248,IF(I1248="","",CONCATENATE(".",I1248)),IF(K1248="","",CONCATENATE(".",K1248)),IF(M1248="","",CONCATENATE(".",M1248)),IF(R1248="","",CONCATENATE(".",R1248)),IF(U1248="","","(*)"))</f>
        <v>3f.FRA.Toulouse .hum</v>
      </c>
      <c r="AY1248" s="170" t="str">
        <f aca="false">CONCATENATE(BM1248,".",BN1248)</f>
        <v>KC166971.TLS09 / M48</v>
      </c>
      <c r="AZ1248" s="171" t="str">
        <f aca="false">IF(AV1248="",IF(ISNUMBER(FIND(".",A1248)),LEFT(A1248,FIND(".",A1248)-1),A1248),AV1248)</f>
        <v>KC166971</v>
      </c>
      <c r="BA1248" s="171" t="str">
        <f aca="false">IF(ISNUMBER(FIND("-",AZ1248)),LEFT(AZ1248,FIND("-",AZ1248)-1),AZ1248)</f>
        <v>KC166971</v>
      </c>
      <c r="BB1248" s="170" t="str">
        <f aca="false"> MEGAname &amp; "="</f>
        <v>KC166971=</v>
      </c>
      <c r="BC1248" s="170" t="str">
        <f aca="false">Clear &amp; IF(span ,"Span","out")</f>
        <v>KC166971=Span</v>
      </c>
      <c r="BD1248" s="170" t="str">
        <f aca="false">Clear &amp; IF(span, IF(B1248=".","Selected",B1248),"out")</f>
        <v>KC166971=c</v>
      </c>
      <c r="BE1248" s="170" t="str">
        <f aca="false">Clear &amp; Strain</f>
        <v>KC166971=TLS09</v>
      </c>
      <c r="BF1248" s="170" t="str">
        <f aca="false">CONCATENATE(A1248,"=",F1248,". ",AX1248,IF(AB1248="","",CONCATENATE(".",AB1248)))</f>
        <v>KC166971=TLS09. 3f.FRA.Toulouse .hum.CG</v>
      </c>
      <c r="BG1248" s="170" t="str">
        <f aca="false">CONCATENATE(A1248,"=",F1248,". ",AX1248)</f>
        <v>KC166971=TLS09. 3f.FRA.Toulouse .hum</v>
      </c>
      <c r="BH1248" s="170" t="str">
        <f aca="false">CONCATENATE(A1248,"=",AX1248)</f>
        <v>KC166971=3f.FRA.Toulouse .hum</v>
      </c>
      <c r="BI1248" s="170" t="str">
        <f aca="false">CONCATENATE(A1248,"=",ComForSubtype,D1248)</f>
        <v>KC166971=3f</v>
      </c>
      <c r="BJ1248" s="170" t="str">
        <f aca="false">CONCATENATE(A1248,"=",E1248)</f>
        <v>KC166971=3feg</v>
      </c>
      <c r="BK1248" s="170" t="str">
        <f aca="false">CONCATENATE(A1248,"=",C1248)</f>
        <v>KC166971=3</v>
      </c>
      <c r="BL1248" s="170" t="str">
        <f aca="false">CONCATENATE(D1248,"=")</f>
        <v>3f=</v>
      </c>
      <c r="BM1248" s="223" t="str">
        <f aca="false">IF(BA1248="XX","",BA1248)</f>
        <v>KC166971</v>
      </c>
      <c r="BN1248" s="224" t="str">
        <f aca="false">CONCATENATE(IF(F1248="","",F1248),IF(G1248="","",CONCATENATE(" / ",G1248)))</f>
        <v>TLS09 / M48</v>
      </c>
      <c r="BO1248" s="225" t="str">
        <f aca="false">AX1248</f>
        <v>3f.FRA.Toulouse .hum</v>
      </c>
      <c r="BP1248" s="226" t="str">
        <f aca="false">IF(V1248="","",V1248)</f>
        <v/>
      </c>
      <c r="BQ1248" s="226" t="str">
        <f aca="false">IF(W1248="","",CONCATENATE(W1248,IF(LEFT(AO1248,1)="s","+","")))</f>
        <v>3f</v>
      </c>
      <c r="BR1248" s="226" t="str">
        <f aca="false">IF(X1248="","",CONCATENATE(X1248,IF(LEFT(AQ1248,1)="s","+","")))</f>
        <v/>
      </c>
      <c r="BS1248" s="226" t="str">
        <f aca="false">IF(Y1248="","",CONCATENATE(Y1248,IF(LEFT(AR1248,1)="s","+","")))</f>
        <v/>
      </c>
      <c r="BT1248" s="226" t="str">
        <f aca="false">IF(Z1248="","",CONCATENATE(Z1248,IF(LEFT(AS1248,1)="s","+","")))</f>
        <v/>
      </c>
      <c r="BU1248" s="227" t="str">
        <f aca="false">IF(AA1248="","",CONCATENATE(AA1248,IF(LEFT(AT1248,1)="s","+","")))</f>
        <v/>
      </c>
      <c r="BV1248" s="212"/>
      <c r="BW1248" s="177" t="s">
        <v>338</v>
      </c>
      <c r="BX1248" s="170" t="str">
        <f aca="false">IF(BW1248&lt;&gt;"",IF(ISNUMBER(FIND("=",BW1248)),LEFT(BW1248,FIND("=",BW1248)-1),BW1248),BW1248)</f>
        <v>xx</v>
      </c>
      <c r="BY1248" s="170" t="str">
        <f aca="false">IF(BW1248&lt;&gt;"",IF(ISNUMBER(FIND("=",BW1248)),RIGHT(BW1248,LEN(BW1248)-FIND("=",BW1248)),""),"")</f>
        <v>Non_select</v>
      </c>
      <c r="BZ1248" s="170" t="str">
        <f aca="false">IF(BX1248&lt;&gt;"",IF(ISNUMBER(FIND(".",BX1248)),LEFT(BX1248,FIND(".",BX1248)-1),BX1248),BX1248)</f>
        <v>xx</v>
      </c>
      <c r="CA1248" s="170" t="str">
        <f aca="false">IF(BX1248&lt;&gt;"",IF(ISNUMBER(FIND(".",BX1248)),RIGHT(BX1248,LEN(BX1248)-FIND(".",BX1248)),""),"")</f>
        <v/>
      </c>
      <c r="CB1248" s="212"/>
      <c r="CC1248" s="170" t="str">
        <f aca="false">A1248</f>
        <v>KC166971</v>
      </c>
      <c r="CD1248" s="178" t="s">
        <v>339</v>
      </c>
      <c r="CE1248" s="178" t="s">
        <v>340</v>
      </c>
      <c r="CF1248" s="178" t="s">
        <v>341</v>
      </c>
      <c r="CG1248" s="212"/>
      <c r="CH1248" s="212"/>
      <c r="CI1248" s="212"/>
      <c r="CJ1248" s="212"/>
      <c r="CK1248" s="178"/>
      <c r="CL1248" s="212"/>
      <c r="CM1248" s="212"/>
      <c r="CN1248" s="212"/>
      <c r="CO1248" s="212"/>
      <c r="CP1248" s="212"/>
      <c r="CQ1248" s="212"/>
      <c r="CR1248" s="228" t="n">
        <f aca="false">C1248</f>
        <v>3</v>
      </c>
      <c r="CS1248" s="229" t="str">
        <f aca="false">D1248</f>
        <v>3f</v>
      </c>
      <c r="CT1248" s="170" t="str">
        <f aca="false">CONCATENATE(CD1248," strain ",CM1248," ",CL1248,", partial cds")</f>
        <v>Hepatitis E virus strain  , partial cds</v>
      </c>
    </row>
    <row r="1249" customFormat="false" ht="11.9" hidden="false" customHeight="true" outlineLevel="0" collapsed="false">
      <c r="A1249" s="208" t="s">
        <v>3148</v>
      </c>
      <c r="B1249" s="147" t="n">
        <v>3</v>
      </c>
      <c r="C1249" s="147" t="n">
        <v>3</v>
      </c>
      <c r="D1249" s="149" t="s">
        <v>1777</v>
      </c>
      <c r="E1249" s="150" t="s">
        <v>2725</v>
      </c>
      <c r="F1249" s="210" t="s">
        <v>3149</v>
      </c>
      <c r="G1249" s="212"/>
      <c r="H1249" s="146" t="s">
        <v>3101</v>
      </c>
      <c r="I1249" s="153" t="s">
        <v>3094</v>
      </c>
      <c r="J1249" s="146" t="s">
        <v>337</v>
      </c>
      <c r="K1249" s="212"/>
      <c r="L1249" s="212"/>
      <c r="M1249" s="157" t="s">
        <v>348</v>
      </c>
      <c r="N1249" s="213"/>
      <c r="O1249" s="159" t="n">
        <v>2008</v>
      </c>
      <c r="P1249" s="160" t="s">
        <v>1967</v>
      </c>
      <c r="Q1249" s="160" t="n">
        <v>13</v>
      </c>
      <c r="R1249" s="212"/>
      <c r="S1249" s="212"/>
      <c r="T1249" s="214" t="s">
        <v>353</v>
      </c>
      <c r="U1249" s="215"/>
      <c r="V1249" s="158" t="s">
        <v>1777</v>
      </c>
      <c r="W1249" s="163" t="s">
        <v>1777</v>
      </c>
      <c r="X1249" s="209"/>
      <c r="Y1249" s="209"/>
      <c r="Z1249" s="209"/>
      <c r="AB1249" s="251" t="s">
        <v>278</v>
      </c>
      <c r="AC1249" s="163" t="s">
        <v>456</v>
      </c>
      <c r="AD1249" s="164" t="s">
        <v>354</v>
      </c>
      <c r="AE1249" s="164" t="s">
        <v>354</v>
      </c>
      <c r="AF1249" s="164" t="s">
        <v>354</v>
      </c>
      <c r="AG1249" s="166" t="s">
        <v>354</v>
      </c>
      <c r="AH1249" s="164" t="n">
        <v>27</v>
      </c>
      <c r="AI1249" s="164" t="n">
        <v>7478</v>
      </c>
      <c r="AJ1249" s="219" t="n">
        <f aca="false">SeqEnd-SeqBeg+1</f>
        <v>7452</v>
      </c>
      <c r="AK1249" s="220" t="n">
        <f aca="false">AND( SeqBeg&lt;=Beg  , End &lt;=SeqEnd )</f>
        <v>1</v>
      </c>
      <c r="AL1249" s="212"/>
      <c r="AM1249" s="212"/>
      <c r="AN1249" s="221"/>
      <c r="AO1249" s="147" t="s">
        <v>103</v>
      </c>
      <c r="AP1249" s="147" t="s">
        <v>103</v>
      </c>
      <c r="AQ1249" s="147" t="s">
        <v>103</v>
      </c>
      <c r="AR1249" s="147" t="s">
        <v>103</v>
      </c>
      <c r="AS1249" s="147" t="s">
        <v>103</v>
      </c>
      <c r="AT1249" s="147" t="s">
        <v>103</v>
      </c>
      <c r="AU1249" s="146"/>
      <c r="AV1249" s="212"/>
      <c r="AW1249" s="222" t="str">
        <f aca="false">HYPERLINK(CONCATENATE("http://www.ncbi.nlm.nih.gov/nuccore/",BM1249),BM1249)</f>
        <v>FJ653660</v>
      </c>
      <c r="AX1249" s="219" t="str">
        <f aca="false">CONCATENATE(D1249,IF(I1249="","",CONCATENATE(".",I1249)),IF(K1249="","",CONCATENATE(".",K1249)),IF(M1249="","",CONCATENATE(".",M1249)),IF(R1249="","",CONCATENATE(".",R1249)),IF(U1249="","","(*)"))</f>
        <v>3f.THA.hum</v>
      </c>
      <c r="AY1249" s="170" t="str">
        <f aca="false">CONCATENATE(BM1249,".",BN1249)</f>
        <v>FJ653660.CU001</v>
      </c>
      <c r="AZ1249" s="171" t="str">
        <f aca="false">IF(AV1249="",IF(ISNUMBER(FIND(".",A1249)),LEFT(A1249,FIND(".",A1249)-1),A1249),AV1249)</f>
        <v>FJ653660</v>
      </c>
      <c r="BA1249" s="171" t="str">
        <f aca="false">IF(ISNUMBER(FIND("-",AZ1249)),LEFT(AZ1249,FIND("-",AZ1249)-1),AZ1249)</f>
        <v>FJ653660</v>
      </c>
      <c r="BB1249" s="170" t="str">
        <f aca="false"> MEGAname &amp; "="</f>
        <v>FJ653660=</v>
      </c>
      <c r="BC1249" s="170" t="str">
        <f aca="false">Clear &amp; IF(span ,"Span","out")</f>
        <v>FJ653660=Span</v>
      </c>
      <c r="BD1249" s="170" t="str">
        <f aca="false">Clear &amp; IF(span, IF(B1249=".","Selected",B1249),"out")</f>
        <v>FJ653660=3</v>
      </c>
      <c r="BE1249" s="170" t="str">
        <f aca="false">Clear &amp; Strain</f>
        <v>FJ653660=CU001</v>
      </c>
      <c r="BF1249" s="170" t="str">
        <f aca="false">CONCATENATE(A1249,"=",F1249,". ",AX1249,IF(AB1249="","",CONCATENATE(".",AB1249)))</f>
        <v>FJ653660=CU001. 3f.THA.hum.CG</v>
      </c>
      <c r="BG1249" s="170" t="str">
        <f aca="false">CONCATENATE(A1249,"=",F1249,". ",AX1249)</f>
        <v>FJ653660=CU001. 3f.THA.hum</v>
      </c>
      <c r="BH1249" s="170" t="str">
        <f aca="false">CONCATENATE(A1249,"=",AX1249)</f>
        <v>FJ653660=3f.THA.hum</v>
      </c>
      <c r="BI1249" s="170" t="str">
        <f aca="false">CONCATENATE(A1249,"=",ComForSubtype,D1249)</f>
        <v>FJ653660=3f</v>
      </c>
      <c r="BJ1249" s="170" t="str">
        <f aca="false">CONCATENATE(A1249,"=",E1249)</f>
        <v>FJ653660=3feg</v>
      </c>
      <c r="BK1249" s="170" t="str">
        <f aca="false">CONCATENATE(A1249,"=",C1249)</f>
        <v>FJ653660=3</v>
      </c>
      <c r="BL1249" s="170" t="str">
        <f aca="false">CONCATENATE(D1249,"=")</f>
        <v>3f=</v>
      </c>
      <c r="BM1249" s="223" t="str">
        <f aca="false">IF(BA1249="XX","",BA1249)</f>
        <v>FJ653660</v>
      </c>
      <c r="BN1249" s="224" t="str">
        <f aca="false">CONCATENATE(IF(F1249="","",F1249),IF(G1249="","",CONCATENATE(" / ",G1249)))</f>
        <v>CU001</v>
      </c>
      <c r="BO1249" s="225" t="str">
        <f aca="false">AX1249</f>
        <v>3f.THA.hum</v>
      </c>
      <c r="BP1249" s="226" t="str">
        <f aca="false">IF(V1249="","",V1249)</f>
        <v>3f</v>
      </c>
      <c r="BQ1249" s="226" t="str">
        <f aca="false">IF(W1249="","",CONCATENATE(W1249,IF(LEFT(AO1249,1)="s","+","")))</f>
        <v>3f</v>
      </c>
      <c r="BR1249" s="226" t="str">
        <f aca="false">IF(X1249="","",CONCATENATE(X1249,IF(LEFT(AQ1249,1)="s","+","")))</f>
        <v/>
      </c>
      <c r="BS1249" s="226" t="str">
        <f aca="false">IF(Y1249="","",CONCATENATE(Y1249,IF(LEFT(AR1249,1)="s","+","")))</f>
        <v/>
      </c>
      <c r="BT1249" s="226" t="str">
        <f aca="false">IF(Z1249="","",CONCATENATE(Z1249,IF(LEFT(AS1249,1)="s","+","")))</f>
        <v/>
      </c>
      <c r="BU1249" s="227" t="str">
        <f aca="false">IF(AA1249="","",CONCATENATE(AA1249,IF(LEFT(AT1249,1)="s","+","")))</f>
        <v/>
      </c>
      <c r="BV1249" s="212"/>
      <c r="BW1249" s="177" t="s">
        <v>338</v>
      </c>
      <c r="BX1249" s="170" t="str">
        <f aca="false">IF(BW1249&lt;&gt;"",IF(ISNUMBER(FIND("=",BW1249)),LEFT(BW1249,FIND("=",BW1249)-1),BW1249),BW1249)</f>
        <v>xx</v>
      </c>
      <c r="BY1249" s="170" t="str">
        <f aca="false">IF(BW1249&lt;&gt;"",IF(ISNUMBER(FIND("=",BW1249)),RIGHT(BW1249,LEN(BW1249)-FIND("=",BW1249)),""),"")</f>
        <v>Non_select</v>
      </c>
      <c r="BZ1249" s="170" t="str">
        <f aca="false">IF(BX1249&lt;&gt;"",IF(ISNUMBER(FIND(".",BX1249)),LEFT(BX1249,FIND(".",BX1249)-1),BX1249),BX1249)</f>
        <v>xx</v>
      </c>
      <c r="CA1249" s="170" t="str">
        <f aca="false">IF(BX1249&lt;&gt;"",IF(ISNUMBER(FIND(".",BX1249)),RIGHT(BX1249,LEN(BX1249)-FIND(".",BX1249)),""),"")</f>
        <v/>
      </c>
      <c r="CB1249" s="212"/>
      <c r="CC1249" s="170" t="str">
        <f aca="false">A1249</f>
        <v>FJ653660</v>
      </c>
      <c r="CD1249" s="178" t="s">
        <v>339</v>
      </c>
      <c r="CE1249" s="178" t="s">
        <v>340</v>
      </c>
      <c r="CF1249" s="178" t="s">
        <v>341</v>
      </c>
      <c r="CG1249" s="212"/>
      <c r="CH1249" s="212"/>
      <c r="CI1249" s="212"/>
      <c r="CJ1249" s="212"/>
      <c r="CK1249" s="178"/>
      <c r="CL1249" s="212"/>
      <c r="CM1249" s="212"/>
      <c r="CN1249" s="212"/>
      <c r="CO1249" s="212"/>
      <c r="CP1249" s="212"/>
      <c r="CQ1249" s="212"/>
      <c r="CR1249" s="170" t="n">
        <f aca="false">C1249</f>
        <v>3</v>
      </c>
      <c r="CS1249" s="229" t="str">
        <f aca="false">D1249</f>
        <v>3f</v>
      </c>
      <c r="CT1249" s="170" t="str">
        <f aca="false">CONCATENATE(CD1249," strain ",CM1249," ",CL1249,", partial cds")</f>
        <v>Hepatitis E virus strain  , partial cds</v>
      </c>
    </row>
    <row r="1250" s="146" customFormat="true" ht="11.9" hidden="false" customHeight="true" outlineLevel="0" collapsed="false">
      <c r="A1250" s="208" t="s">
        <v>3150</v>
      </c>
      <c r="B1250" s="147" t="n">
        <v>3</v>
      </c>
      <c r="C1250" s="147" t="n">
        <v>3</v>
      </c>
      <c r="D1250" s="149" t="s">
        <v>1777</v>
      </c>
      <c r="E1250" s="150" t="s">
        <v>2725</v>
      </c>
      <c r="F1250" s="210" t="s">
        <v>3151</v>
      </c>
      <c r="G1250" s="212"/>
      <c r="H1250" s="146" t="s">
        <v>758</v>
      </c>
      <c r="I1250" s="153" t="s">
        <v>759</v>
      </c>
      <c r="J1250" s="146" t="s">
        <v>395</v>
      </c>
      <c r="K1250" s="212"/>
      <c r="L1250" s="212"/>
      <c r="M1250" s="157" t="s">
        <v>348</v>
      </c>
      <c r="N1250" s="158" t="s">
        <v>362</v>
      </c>
      <c r="O1250" s="159" t="n">
        <v>2010</v>
      </c>
      <c r="P1250" s="212"/>
      <c r="Q1250" s="212"/>
      <c r="R1250" s="212"/>
      <c r="S1250" s="212"/>
      <c r="T1250" s="214" t="s">
        <v>353</v>
      </c>
      <c r="U1250" s="215"/>
      <c r="V1250" s="158" t="s">
        <v>1777</v>
      </c>
      <c r="W1250" s="163" t="s">
        <v>1777</v>
      </c>
      <c r="X1250" s="249" t="s">
        <v>3112</v>
      </c>
      <c r="Y1250" s="209"/>
      <c r="Z1250" s="209"/>
      <c r="AA1250" s="216"/>
      <c r="AB1250" s="251" t="s">
        <v>278</v>
      </c>
      <c r="AC1250" s="163" t="s">
        <v>456</v>
      </c>
      <c r="AD1250" s="164" t="s">
        <v>354</v>
      </c>
      <c r="AE1250" s="164" t="s">
        <v>354</v>
      </c>
      <c r="AF1250" s="164" t="s">
        <v>354</v>
      </c>
      <c r="AG1250" s="166" t="s">
        <v>354</v>
      </c>
      <c r="AH1250" s="164" t="n">
        <v>14</v>
      </c>
      <c r="AI1250" s="164" t="n">
        <v>7396</v>
      </c>
      <c r="AJ1250" s="219" t="n">
        <f aca="false">SeqEnd-SeqBeg+1</f>
        <v>7383</v>
      </c>
      <c r="AK1250" s="220" t="n">
        <f aca="false">AND( SeqBeg&lt;=Beg  , End &lt;=SeqEnd )</f>
        <v>1</v>
      </c>
      <c r="AL1250" s="212"/>
      <c r="AM1250" s="212"/>
      <c r="AN1250" s="221"/>
      <c r="AO1250" s="147" t="s">
        <v>103</v>
      </c>
      <c r="AP1250" s="147" t="s">
        <v>103</v>
      </c>
      <c r="AQ1250" s="147" t="s">
        <v>103</v>
      </c>
      <c r="AR1250" s="147" t="s">
        <v>103</v>
      </c>
      <c r="AS1250" s="147" t="s">
        <v>103</v>
      </c>
      <c r="AT1250" s="147" t="s">
        <v>103</v>
      </c>
      <c r="AV1250" s="212"/>
      <c r="AW1250" s="222" t="str">
        <f aca="false">HYPERLINK(CONCATENATE("http://www.ncbi.nlm.nih.gov/nuccore/",BM1250),BM1250)</f>
        <v>JN906974</v>
      </c>
      <c r="AX1250" s="219" t="str">
        <f aca="false">CONCATENATE(D1250,IF(I1250="","",CONCATENATE(".",I1250)),IF(K1250="","",CONCATENATE(".",K1250)),IF(M1250="","",CONCATENATE(".",M1250)),IF(R1250="","",CONCATENATE(".",R1250)),IF(U1250="","","(*)"))</f>
        <v>3f.FRA.hum</v>
      </c>
      <c r="AY1250" s="170" t="str">
        <f aca="false">CONCATENATE(BM1250,".",BN1250)</f>
        <v>JN906974.FR-HuHEVF3f</v>
      </c>
      <c r="AZ1250" s="171" t="str">
        <f aca="false">IF(AV1250="",IF(ISNUMBER(FIND(".",A1250)),LEFT(A1250,FIND(".",A1250)-1),A1250),AV1250)</f>
        <v>JN906974</v>
      </c>
      <c r="BA1250" s="171" t="str">
        <f aca="false">IF(ISNUMBER(FIND("-",AZ1250)),LEFT(AZ1250,FIND("-",AZ1250)-1),AZ1250)</f>
        <v>JN906974</v>
      </c>
      <c r="BB1250" s="170" t="str">
        <f aca="false"> MEGAname &amp; "="</f>
        <v>JN906974=</v>
      </c>
      <c r="BC1250" s="170" t="str">
        <f aca="false">Clear &amp; IF(span ,"Span","out")</f>
        <v>JN906974=Span</v>
      </c>
      <c r="BD1250" s="170" t="str">
        <f aca="false">Clear &amp; IF(span, IF(B1250=".","Selected",B1250),"out")</f>
        <v>JN906974=3</v>
      </c>
      <c r="BE1250" s="170" t="str">
        <f aca="false">Clear &amp; Strain</f>
        <v>JN906974=FR-HuHEVF3f</v>
      </c>
      <c r="BF1250" s="170" t="str">
        <f aca="false">CONCATENATE(A1250,"=",F1250,". ",AX1250,IF(AB1250="","",CONCATENATE(".",AB1250)))</f>
        <v>JN906974=FR-HuHEVF3f. 3f.FRA.hum.CG</v>
      </c>
      <c r="BG1250" s="170" t="str">
        <f aca="false">CONCATENATE(A1250,"=",F1250,". ",AX1250)</f>
        <v>JN906974=FR-HuHEVF3f. 3f.FRA.hum</v>
      </c>
      <c r="BH1250" s="170" t="str">
        <f aca="false">CONCATENATE(A1250,"=",AX1250)</f>
        <v>JN906974=3f.FRA.hum</v>
      </c>
      <c r="BI1250" s="170" t="str">
        <f aca="false">CONCATENATE(A1250,"=",ComForSubtype,D1250)</f>
        <v>JN906974=3f</v>
      </c>
      <c r="BJ1250" s="170" t="str">
        <f aca="false">CONCATENATE(A1250,"=",E1250)</f>
        <v>JN906974=3feg</v>
      </c>
      <c r="BK1250" s="170" t="str">
        <f aca="false">CONCATENATE(A1250,"=",C1250)</f>
        <v>JN906974=3</v>
      </c>
      <c r="BL1250" s="170" t="str">
        <f aca="false">CONCATENATE(D1250,"=")</f>
        <v>3f=</v>
      </c>
      <c r="BM1250" s="223" t="str">
        <f aca="false">IF(BA1250="XX","",BA1250)</f>
        <v>JN906974</v>
      </c>
      <c r="BN1250" s="224" t="str">
        <f aca="false">CONCATENATE(IF(F1250="","",F1250),IF(G1250="","",CONCATENATE(" / ",G1250)))</f>
        <v>FR-HuHEVF3f</v>
      </c>
      <c r="BO1250" s="225" t="str">
        <f aca="false">AX1250</f>
        <v>3f.FRA.hum</v>
      </c>
      <c r="BP1250" s="226" t="str">
        <f aca="false">IF(V1250="","",V1250)</f>
        <v>3f</v>
      </c>
      <c r="BQ1250" s="226" t="str">
        <f aca="false">IF(W1250="","",CONCATENATE(W1250,IF(LEFT(AO1250,1)="s","+","")))</f>
        <v>3f</v>
      </c>
      <c r="BR1250" s="226" t="str">
        <f aca="false">IF(X1250="","",CONCATENATE(X1250,IF(LEFT(AQ1250,1)="s","+","")))</f>
        <v>3fL</v>
      </c>
      <c r="BS1250" s="226" t="str">
        <f aca="false">IF(Y1250="","",CONCATENATE(Y1250,IF(LEFT(AR1250,1)="s","+","")))</f>
        <v/>
      </c>
      <c r="BT1250" s="226" t="str">
        <f aca="false">IF(Z1250="","",CONCATENATE(Z1250,IF(LEFT(AS1250,1)="s","+","")))</f>
        <v/>
      </c>
      <c r="BU1250" s="227" t="str">
        <f aca="false">IF(AA1250="","",CONCATENATE(AA1250,IF(LEFT(AT1250,1)="s","+","")))</f>
        <v/>
      </c>
      <c r="BV1250" s="212"/>
      <c r="BW1250" s="177" t="s">
        <v>338</v>
      </c>
      <c r="BX1250" s="170" t="str">
        <f aca="false">IF(BW1250&lt;&gt;"",IF(ISNUMBER(FIND("=",BW1250)),LEFT(BW1250,FIND("=",BW1250)-1),BW1250),BW1250)</f>
        <v>xx</v>
      </c>
      <c r="BY1250" s="170" t="str">
        <f aca="false">IF(BW1250&lt;&gt;"",IF(ISNUMBER(FIND("=",BW1250)),RIGHT(BW1250,LEN(BW1250)-FIND("=",BW1250)),""),"")</f>
        <v>Non_select</v>
      </c>
      <c r="BZ1250" s="170" t="str">
        <f aca="false">IF(BX1250&lt;&gt;"",IF(ISNUMBER(FIND(".",BX1250)),LEFT(BX1250,FIND(".",BX1250)-1),BX1250),BX1250)</f>
        <v>xx</v>
      </c>
      <c r="CA1250" s="170" t="str">
        <f aca="false">IF(BX1250&lt;&gt;"",IF(ISNUMBER(FIND(".",BX1250)),RIGHT(BX1250,LEN(BX1250)-FIND(".",BX1250)),""),"")</f>
        <v/>
      </c>
      <c r="CB1250" s="212"/>
      <c r="CC1250" s="170" t="str">
        <f aca="false">A1250</f>
        <v>JN906974</v>
      </c>
      <c r="CD1250" s="178" t="s">
        <v>339</v>
      </c>
      <c r="CE1250" s="178" t="s">
        <v>340</v>
      </c>
      <c r="CF1250" s="178" t="s">
        <v>341</v>
      </c>
      <c r="CG1250" s="212"/>
      <c r="CH1250" s="212"/>
      <c r="CI1250" s="212"/>
      <c r="CJ1250" s="212"/>
      <c r="CK1250" s="178"/>
      <c r="CL1250" s="212"/>
      <c r="CM1250" s="212"/>
      <c r="CN1250" s="212"/>
      <c r="CO1250" s="212"/>
      <c r="CP1250" s="212"/>
      <c r="CQ1250" s="212"/>
      <c r="CR1250" s="170" t="n">
        <f aca="false">C1250</f>
        <v>3</v>
      </c>
      <c r="CS1250" s="229" t="str">
        <f aca="false">D1250</f>
        <v>3f</v>
      </c>
      <c r="CT1250" s="170" t="str">
        <f aca="false">CONCATENATE(CD1250," strain ",CM1250," ",CL1250,", partial cds")</f>
        <v>Hepatitis E virus strain  , partial cds</v>
      </c>
    </row>
    <row r="1251" s="146" customFormat="true" ht="11.9" hidden="false" customHeight="true" outlineLevel="0" collapsed="false">
      <c r="A1251" s="208" t="s">
        <v>3152</v>
      </c>
      <c r="B1251" s="147" t="n">
        <v>3</v>
      </c>
      <c r="C1251" s="147" t="n">
        <v>3</v>
      </c>
      <c r="D1251" s="149" t="s">
        <v>1777</v>
      </c>
      <c r="E1251" s="150" t="s">
        <v>2725</v>
      </c>
      <c r="F1251" s="210" t="s">
        <v>3153</v>
      </c>
      <c r="G1251" s="212"/>
      <c r="H1251" s="146" t="s">
        <v>758</v>
      </c>
      <c r="I1251" s="153" t="s">
        <v>759</v>
      </c>
      <c r="J1251" s="146" t="s">
        <v>395</v>
      </c>
      <c r="K1251" s="212"/>
      <c r="L1251" s="212"/>
      <c r="M1251" s="157" t="s">
        <v>367</v>
      </c>
      <c r="N1251" s="158" t="s">
        <v>362</v>
      </c>
      <c r="O1251" s="159" t="n">
        <v>2010</v>
      </c>
      <c r="P1251" s="212"/>
      <c r="Q1251" s="212"/>
      <c r="R1251" s="212"/>
      <c r="S1251" s="212"/>
      <c r="T1251" s="214" t="s">
        <v>353</v>
      </c>
      <c r="U1251" s="215"/>
      <c r="V1251" s="158" t="s">
        <v>1777</v>
      </c>
      <c r="W1251" s="163" t="s">
        <v>1777</v>
      </c>
      <c r="X1251" s="249" t="s">
        <v>3112</v>
      </c>
      <c r="Y1251" s="209"/>
      <c r="Z1251" s="209"/>
      <c r="AA1251" s="216"/>
      <c r="AB1251" s="251" t="s">
        <v>278</v>
      </c>
      <c r="AC1251" s="163" t="s">
        <v>456</v>
      </c>
      <c r="AD1251" s="164" t="s">
        <v>354</v>
      </c>
      <c r="AE1251" s="164" t="s">
        <v>354</v>
      </c>
      <c r="AF1251" s="164" t="s">
        <v>354</v>
      </c>
      <c r="AG1251" s="166" t="s">
        <v>354</v>
      </c>
      <c r="AH1251" s="164" t="n">
        <v>14</v>
      </c>
      <c r="AI1251" s="164" t="n">
        <v>7394</v>
      </c>
      <c r="AJ1251" s="219" t="n">
        <f aca="false">SeqEnd-SeqBeg+1</f>
        <v>7381</v>
      </c>
      <c r="AK1251" s="220" t="n">
        <f aca="false">AND( SeqBeg&lt;=Beg  , End &lt;=SeqEnd )</f>
        <v>1</v>
      </c>
      <c r="AL1251" s="212"/>
      <c r="AM1251" s="212"/>
      <c r="AN1251" s="221"/>
      <c r="AO1251" s="147" t="s">
        <v>103</v>
      </c>
      <c r="AP1251" s="147" t="s">
        <v>103</v>
      </c>
      <c r="AQ1251" s="147" t="s">
        <v>103</v>
      </c>
      <c r="AR1251" s="147" t="s">
        <v>103</v>
      </c>
      <c r="AS1251" s="147" t="s">
        <v>103</v>
      </c>
      <c r="AT1251" s="147" t="s">
        <v>103</v>
      </c>
      <c r="AV1251" s="212"/>
      <c r="AW1251" s="222" t="str">
        <f aca="false">HYPERLINK(CONCATENATE("http://www.ncbi.nlm.nih.gov/nuccore/",BM1251),BM1251)</f>
        <v>JN906975</v>
      </c>
      <c r="AX1251" s="219" t="str">
        <f aca="false">CONCATENATE(D1251,IF(I1251="","",CONCATENATE(".",I1251)),IF(K1251="","",CONCATENATE(".",K1251)),IF(M1251="","",CONCATENATE(".",M1251)),IF(R1251="","",CONCATENATE(".",R1251)),IF(U1251="","","(*)"))</f>
        <v>3f.FRA.pig</v>
      </c>
      <c r="AY1251" s="170" t="str">
        <f aca="false">CONCATENATE(BM1251,".",BN1251)</f>
        <v>JN906975.FR-SHEVF3f</v>
      </c>
      <c r="AZ1251" s="171" t="str">
        <f aca="false">IF(AV1251="",IF(ISNUMBER(FIND(".",A1251)),LEFT(A1251,FIND(".",A1251)-1),A1251),AV1251)</f>
        <v>JN906975</v>
      </c>
      <c r="BA1251" s="171" t="str">
        <f aca="false">IF(ISNUMBER(FIND("-",AZ1251)),LEFT(AZ1251,FIND("-",AZ1251)-1),AZ1251)</f>
        <v>JN906975</v>
      </c>
      <c r="BB1251" s="170" t="str">
        <f aca="false"> MEGAname &amp; "="</f>
        <v>JN906975=</v>
      </c>
      <c r="BC1251" s="170" t="str">
        <f aca="false">Clear &amp; IF(span ,"Span","out")</f>
        <v>JN906975=Span</v>
      </c>
      <c r="BD1251" s="170" t="str">
        <f aca="false">Clear &amp; IF(span, IF(B1251=".","Selected",B1251),"out")</f>
        <v>JN906975=3</v>
      </c>
      <c r="BE1251" s="170" t="str">
        <f aca="false">Clear &amp; Strain</f>
        <v>JN906975=FR-SHEVF3f</v>
      </c>
      <c r="BF1251" s="170" t="str">
        <f aca="false">CONCATENATE(A1251,"=",F1251,". ",AX1251,IF(AB1251="","",CONCATENATE(".",AB1251)))</f>
        <v>JN906975=FR-SHEVF3f. 3f.FRA.pig.CG</v>
      </c>
      <c r="BG1251" s="170" t="str">
        <f aca="false">CONCATENATE(A1251,"=",F1251,". ",AX1251)</f>
        <v>JN906975=FR-SHEVF3f. 3f.FRA.pig</v>
      </c>
      <c r="BH1251" s="170" t="str">
        <f aca="false">CONCATENATE(A1251,"=",AX1251)</f>
        <v>JN906975=3f.FRA.pig</v>
      </c>
      <c r="BI1251" s="170" t="str">
        <f aca="false">CONCATENATE(A1251,"=",ComForSubtype,D1251)</f>
        <v>JN906975=3f</v>
      </c>
      <c r="BJ1251" s="170" t="str">
        <f aca="false">CONCATENATE(A1251,"=",E1251)</f>
        <v>JN906975=3feg</v>
      </c>
      <c r="BK1251" s="170" t="str">
        <f aca="false">CONCATENATE(A1251,"=",C1251)</f>
        <v>JN906975=3</v>
      </c>
      <c r="BL1251" s="170" t="str">
        <f aca="false">CONCATENATE(D1251,"=")</f>
        <v>3f=</v>
      </c>
      <c r="BM1251" s="223" t="str">
        <f aca="false">IF(BA1251="XX","",BA1251)</f>
        <v>JN906975</v>
      </c>
      <c r="BN1251" s="224" t="str">
        <f aca="false">CONCATENATE(IF(F1251="","",F1251),IF(G1251="","",CONCATENATE(" / ",G1251)))</f>
        <v>FR-SHEVF3f</v>
      </c>
      <c r="BO1251" s="225" t="str">
        <f aca="false">AX1251</f>
        <v>3f.FRA.pig</v>
      </c>
      <c r="BP1251" s="226" t="str">
        <f aca="false">IF(V1251="","",V1251)</f>
        <v>3f</v>
      </c>
      <c r="BQ1251" s="226" t="str">
        <f aca="false">IF(W1251="","",CONCATENATE(W1251,IF(LEFT(AO1251,1)="s","+","")))</f>
        <v>3f</v>
      </c>
      <c r="BR1251" s="226" t="str">
        <f aca="false">IF(X1251="","",CONCATENATE(X1251,IF(LEFT(AQ1251,1)="s","+","")))</f>
        <v>3fL</v>
      </c>
      <c r="BS1251" s="226" t="str">
        <f aca="false">IF(Y1251="","",CONCATENATE(Y1251,IF(LEFT(AR1251,1)="s","+","")))</f>
        <v/>
      </c>
      <c r="BT1251" s="226" t="str">
        <f aca="false">IF(Z1251="","",CONCATENATE(Z1251,IF(LEFT(AS1251,1)="s","+","")))</f>
        <v/>
      </c>
      <c r="BU1251" s="227" t="str">
        <f aca="false">IF(AA1251="","",CONCATENATE(AA1251,IF(LEFT(AT1251,1)="s","+","")))</f>
        <v/>
      </c>
      <c r="BV1251" s="212"/>
      <c r="BW1251" s="177" t="s">
        <v>338</v>
      </c>
      <c r="BX1251" s="170" t="str">
        <f aca="false">IF(BW1251&lt;&gt;"",IF(ISNUMBER(FIND("=",BW1251)),LEFT(BW1251,FIND("=",BW1251)-1),BW1251),BW1251)</f>
        <v>xx</v>
      </c>
      <c r="BY1251" s="170" t="str">
        <f aca="false">IF(BW1251&lt;&gt;"",IF(ISNUMBER(FIND("=",BW1251)),RIGHT(BW1251,LEN(BW1251)-FIND("=",BW1251)),""),"")</f>
        <v>Non_select</v>
      </c>
      <c r="BZ1251" s="170" t="str">
        <f aca="false">IF(BX1251&lt;&gt;"",IF(ISNUMBER(FIND(".",BX1251)),LEFT(BX1251,FIND(".",BX1251)-1),BX1251),BX1251)</f>
        <v>xx</v>
      </c>
      <c r="CA1251" s="170" t="str">
        <f aca="false">IF(BX1251&lt;&gt;"",IF(ISNUMBER(FIND(".",BX1251)),RIGHT(BX1251,LEN(BX1251)-FIND(".",BX1251)),""),"")</f>
        <v/>
      </c>
      <c r="CB1251" s="212"/>
      <c r="CC1251" s="170" t="str">
        <f aca="false">A1251</f>
        <v>JN906975</v>
      </c>
      <c r="CD1251" s="178" t="s">
        <v>339</v>
      </c>
      <c r="CE1251" s="178" t="s">
        <v>340</v>
      </c>
      <c r="CF1251" s="178" t="s">
        <v>341</v>
      </c>
      <c r="CG1251" s="212"/>
      <c r="CH1251" s="212"/>
      <c r="CI1251" s="212"/>
      <c r="CJ1251" s="212"/>
      <c r="CK1251" s="178"/>
      <c r="CL1251" s="212"/>
      <c r="CM1251" s="212"/>
      <c r="CN1251" s="212"/>
      <c r="CO1251" s="212"/>
      <c r="CP1251" s="212"/>
      <c r="CQ1251" s="212"/>
      <c r="CR1251" s="170" t="n">
        <f aca="false">C1251</f>
        <v>3</v>
      </c>
      <c r="CS1251" s="229" t="str">
        <f aca="false">D1251</f>
        <v>3f</v>
      </c>
      <c r="CT1251" s="170" t="str">
        <f aca="false">CONCATENATE(CD1251," strain ",CM1251," ",CL1251,", partial cds")</f>
        <v>Hepatitis E virus strain  , partial cds</v>
      </c>
    </row>
    <row r="1252" s="146" customFormat="true" ht="11.9" hidden="false" customHeight="true" outlineLevel="0" collapsed="false">
      <c r="A1252" s="208" t="s">
        <v>3154</v>
      </c>
      <c r="B1252" s="147" t="n">
        <v>3</v>
      </c>
      <c r="C1252" s="148" t="n">
        <v>3</v>
      </c>
      <c r="D1252" s="149" t="s">
        <v>1777</v>
      </c>
      <c r="E1252" s="150" t="s">
        <v>2725</v>
      </c>
      <c r="F1252" s="154" t="s">
        <v>3155</v>
      </c>
      <c r="G1252" s="221" t="s">
        <v>3156</v>
      </c>
      <c r="H1252" s="146" t="s">
        <v>405</v>
      </c>
      <c r="I1252" s="153" t="s">
        <v>412</v>
      </c>
      <c r="J1252" s="146" t="s">
        <v>395</v>
      </c>
      <c r="K1252" s="155" t="s">
        <v>3157</v>
      </c>
      <c r="L1252" s="231" t="s">
        <v>3157</v>
      </c>
      <c r="M1252" s="157" t="s">
        <v>348</v>
      </c>
      <c r="N1252" s="158" t="s">
        <v>740</v>
      </c>
      <c r="O1252" s="159" t="n">
        <v>2013</v>
      </c>
      <c r="P1252" s="212"/>
      <c r="Q1252" s="212"/>
      <c r="R1252" s="146" t="s">
        <v>3158</v>
      </c>
      <c r="T1252" s="214"/>
      <c r="U1252" s="215"/>
      <c r="V1252" s="158" t="s">
        <v>1777</v>
      </c>
      <c r="W1252" s="163" t="s">
        <v>1777</v>
      </c>
      <c r="X1252" s="209"/>
      <c r="Y1252" s="209"/>
      <c r="Z1252" s="209"/>
      <c r="AA1252" s="216"/>
      <c r="AB1252" s="251" t="s">
        <v>278</v>
      </c>
      <c r="AC1252" s="163" t="s">
        <v>456</v>
      </c>
      <c r="AD1252" s="164" t="s">
        <v>354</v>
      </c>
      <c r="AE1252" s="164" t="s">
        <v>354</v>
      </c>
      <c r="AF1252" s="164" t="s">
        <v>354</v>
      </c>
      <c r="AG1252" s="166" t="s">
        <v>354</v>
      </c>
      <c r="AH1252" s="164" t="n">
        <v>242</v>
      </c>
      <c r="AI1252" s="164" t="n">
        <v>7117</v>
      </c>
      <c r="AJ1252" s="219" t="n">
        <f aca="false">SeqEnd-SeqBeg+1</f>
        <v>6876</v>
      </c>
      <c r="AK1252" s="220" t="n">
        <f aca="false">AND( SeqBeg&lt;=Beg  , End &lt;=SeqEnd )</f>
        <v>0</v>
      </c>
      <c r="AL1252" s="212" t="s">
        <v>3159</v>
      </c>
      <c r="AM1252" s="212"/>
      <c r="AN1252" s="221"/>
      <c r="AO1252" s="147" t="s">
        <v>103</v>
      </c>
      <c r="AP1252" s="147" t="s">
        <v>103</v>
      </c>
      <c r="AQ1252" s="147" t="s">
        <v>103</v>
      </c>
      <c r="AR1252" s="147" t="s">
        <v>103</v>
      </c>
      <c r="AS1252" s="147" t="s">
        <v>103</v>
      </c>
      <c r="AT1252" s="147" t="s">
        <v>103</v>
      </c>
      <c r="AV1252" s="212"/>
      <c r="AW1252" s="222" t="str">
        <f aca="false">HYPERLINK(CONCATENATE("http://www.ncbi.nlm.nih.gov/nuccore/",BM1252),BM1252)</f>
        <v>KJ873911</v>
      </c>
      <c r="AX1252" s="219" t="str">
        <f aca="false">CONCATENATE(D1252,IF(I1252="","",CONCATENATE(".",I1252)),IF(K1252="","",CONCATENATE(".",K1252)),IF(M1252="","",CONCATENATE(".",M1252)),IF(R1252="","",CONCATENATE(".",R1252)),IF(U1252="","","(*)"))</f>
        <v>3f.DEU.Freiburg .hum.UMCF</v>
      </c>
      <c r="AY1252" s="170" t="str">
        <f aca="false">CONCATENATE(BM1252,".",BN1252)</f>
        <v>KJ873911.FR / FR_R</v>
      </c>
      <c r="AZ1252" s="171" t="str">
        <f aca="false">IF(AV1252="",IF(ISNUMBER(FIND(".",A1252)),LEFT(A1252,FIND(".",A1252)-1),A1252),AV1252)</f>
        <v>KJ873911</v>
      </c>
      <c r="BA1252" s="171" t="str">
        <f aca="false">IF(ISNUMBER(FIND("-",AZ1252)),LEFT(AZ1252,FIND("-",AZ1252)-1),AZ1252)</f>
        <v>KJ873911</v>
      </c>
      <c r="BB1252" s="170" t="str">
        <f aca="false"> MEGAname &amp; "="</f>
        <v>KJ873911=</v>
      </c>
      <c r="BC1252" s="170" t="str">
        <f aca="false">Clear &amp; IF(span ,"Span","out")</f>
        <v>KJ873911=out</v>
      </c>
      <c r="BD1252" s="170" t="str">
        <f aca="false">Clear &amp; IF(span, IF(B1252=".","Selected",B1252),"out")</f>
        <v>KJ873911=out</v>
      </c>
      <c r="BE1252" s="170" t="str">
        <f aca="false">Clear &amp; Strain</f>
        <v>KJ873911=FR</v>
      </c>
      <c r="BF1252" s="170" t="str">
        <f aca="false">CONCATENATE(A1252,"=",F1252,". ",AX1252,IF(AB1252="","",CONCATENATE(".",AB1252)))</f>
        <v>KJ873911=FR. 3f.DEU.Freiburg .hum.UMCF.CG</v>
      </c>
      <c r="BG1252" s="170" t="str">
        <f aca="false">CONCATENATE(A1252,"=",F1252,". ",AX1252)</f>
        <v>KJ873911=FR. 3f.DEU.Freiburg .hum.UMCF</v>
      </c>
      <c r="BH1252" s="170" t="str">
        <f aca="false">CONCATENATE(A1252,"=",AX1252)</f>
        <v>KJ873911=3f.DEU.Freiburg .hum.UMCF</v>
      </c>
      <c r="BI1252" s="170" t="str">
        <f aca="false">CONCATENATE(A1252,"=",ComForSubtype,D1252)</f>
        <v>KJ873911=3f</v>
      </c>
      <c r="BJ1252" s="170" t="str">
        <f aca="false">CONCATENATE(A1252,"=",E1252)</f>
        <v>KJ873911=3feg</v>
      </c>
      <c r="BK1252" s="170" t="str">
        <f aca="false">CONCATENATE(A1252,"=",C1252)</f>
        <v>KJ873911=3</v>
      </c>
      <c r="BL1252" s="170" t="str">
        <f aca="false">CONCATENATE(D1252,"=")</f>
        <v>3f=</v>
      </c>
      <c r="BM1252" s="223" t="str">
        <f aca="false">IF(BA1252="XX","",BA1252)</f>
        <v>KJ873911</v>
      </c>
      <c r="BN1252" s="224" t="str">
        <f aca="false">CONCATENATE(IF(F1252="","",F1252),IF(G1252="","",CONCATENATE(" / ",G1252)))</f>
        <v>FR / FR_R</v>
      </c>
      <c r="BO1252" s="225" t="str">
        <f aca="false">AX1252</f>
        <v>3f.DEU.Freiburg .hum.UMCF</v>
      </c>
      <c r="BP1252" s="226" t="str">
        <f aca="false">IF(V1252="","",V1252)</f>
        <v>3f</v>
      </c>
      <c r="BQ1252" s="226" t="str">
        <f aca="false">IF(W1252="","",CONCATENATE(W1252,IF(LEFT(AO1252,1)="s","+","")))</f>
        <v>3f</v>
      </c>
      <c r="BR1252" s="226" t="str">
        <f aca="false">IF(X1252="","",CONCATENATE(X1252,IF(LEFT(AQ1252,1)="s","+","")))</f>
        <v/>
      </c>
      <c r="BS1252" s="226" t="str">
        <f aca="false">IF(Y1252="","",CONCATENATE(Y1252,IF(LEFT(AR1252,1)="s","+","")))</f>
        <v/>
      </c>
      <c r="BT1252" s="226" t="str">
        <f aca="false">IF(Z1252="","",CONCATENATE(Z1252,IF(LEFT(AS1252,1)="s","+","")))</f>
        <v/>
      </c>
      <c r="BU1252" s="227" t="str">
        <f aca="false">IF(AA1252="","",CONCATENATE(AA1252,IF(LEFT(AT1252,1)="s","+","")))</f>
        <v/>
      </c>
      <c r="BV1252" s="212"/>
      <c r="BW1252" s="177" t="s">
        <v>338</v>
      </c>
      <c r="BX1252" s="170" t="str">
        <f aca="false">IF(BW1252&lt;&gt;"",IF(ISNUMBER(FIND("=",BW1252)),LEFT(BW1252,FIND("=",BW1252)-1),BW1252),BW1252)</f>
        <v>xx</v>
      </c>
      <c r="BY1252" s="170" t="str">
        <f aca="false">IF(BW1252&lt;&gt;"",IF(ISNUMBER(FIND("=",BW1252)),RIGHT(BW1252,LEN(BW1252)-FIND("=",BW1252)),""),"")</f>
        <v>Non_select</v>
      </c>
      <c r="BZ1252" s="170" t="str">
        <f aca="false">IF(BX1252&lt;&gt;"",IF(ISNUMBER(FIND(".",BX1252)),LEFT(BX1252,FIND(".",BX1252)-1),BX1252),BX1252)</f>
        <v>xx</v>
      </c>
      <c r="CA1252" s="170" t="str">
        <f aca="false">IF(BX1252&lt;&gt;"",IF(ISNUMBER(FIND(".",BX1252)),RIGHT(BX1252,LEN(BX1252)-FIND(".",BX1252)),""),"")</f>
        <v/>
      </c>
      <c r="CB1252" s="212"/>
      <c r="CC1252" s="170" t="str">
        <f aca="false">A1252</f>
        <v>KJ873911</v>
      </c>
      <c r="CD1252" s="178" t="s">
        <v>339</v>
      </c>
      <c r="CE1252" s="178" t="s">
        <v>340</v>
      </c>
      <c r="CF1252" s="178" t="s">
        <v>341</v>
      </c>
      <c r="CG1252" s="212"/>
      <c r="CH1252" s="212"/>
      <c r="CI1252" s="212"/>
      <c r="CJ1252" s="212"/>
      <c r="CK1252" s="178"/>
      <c r="CL1252" s="212"/>
      <c r="CM1252" s="212"/>
      <c r="CN1252" s="212"/>
      <c r="CO1252" s="212"/>
      <c r="CP1252" s="212"/>
      <c r="CQ1252" s="212"/>
      <c r="CR1252" s="228" t="n">
        <f aca="false">C1252</f>
        <v>3</v>
      </c>
      <c r="CS1252" s="229" t="str">
        <f aca="false">D1252</f>
        <v>3f</v>
      </c>
      <c r="CT1252" s="170" t="str">
        <f aca="false">CONCATENATE(CD1252," strain ",CM1252," ",CL1252,", partial cds")</f>
        <v>Hepatitis E virus strain  , partial cds</v>
      </c>
    </row>
    <row r="1253" s="146" customFormat="true" ht="11.9" hidden="false" customHeight="true" outlineLevel="0" collapsed="false">
      <c r="A1253" s="208" t="s">
        <v>3160</v>
      </c>
      <c r="B1253" s="147" t="n">
        <v>3</v>
      </c>
      <c r="C1253" s="148" t="n">
        <v>3</v>
      </c>
      <c r="D1253" s="149" t="s">
        <v>1777</v>
      </c>
      <c r="E1253" s="150" t="s">
        <v>2725</v>
      </c>
      <c r="F1253" s="154" t="s">
        <v>3155</v>
      </c>
      <c r="G1253" s="221" t="s">
        <v>3161</v>
      </c>
      <c r="H1253" s="146" t="s">
        <v>405</v>
      </c>
      <c r="I1253" s="153" t="s">
        <v>412</v>
      </c>
      <c r="J1253" s="146" t="s">
        <v>395</v>
      </c>
      <c r="K1253" s="155" t="s">
        <v>3157</v>
      </c>
      <c r="L1253" s="231" t="s">
        <v>3157</v>
      </c>
      <c r="M1253" s="157" t="s">
        <v>348</v>
      </c>
      <c r="N1253" s="158" t="s">
        <v>740</v>
      </c>
      <c r="O1253" s="159" t="n">
        <v>2013</v>
      </c>
      <c r="P1253" s="212"/>
      <c r="Q1253" s="212"/>
      <c r="R1253" s="146" t="s">
        <v>3158</v>
      </c>
      <c r="T1253" s="214"/>
      <c r="U1253" s="215"/>
      <c r="V1253" s="158" t="s">
        <v>1777</v>
      </c>
      <c r="W1253" s="163" t="s">
        <v>1777</v>
      </c>
      <c r="X1253" s="209"/>
      <c r="Y1253" s="209"/>
      <c r="Z1253" s="209"/>
      <c r="AA1253" s="216"/>
      <c r="AB1253" s="251" t="s">
        <v>278</v>
      </c>
      <c r="AC1253" s="163" t="s">
        <v>456</v>
      </c>
      <c r="AD1253" s="164" t="s">
        <v>354</v>
      </c>
      <c r="AE1253" s="164" t="s">
        <v>354</v>
      </c>
      <c r="AF1253" s="164" t="s">
        <v>354</v>
      </c>
      <c r="AG1253" s="166" t="s">
        <v>354</v>
      </c>
      <c r="AH1253" s="164" t="n">
        <v>242</v>
      </c>
      <c r="AI1253" s="164" t="n">
        <v>7117</v>
      </c>
      <c r="AJ1253" s="219" t="n">
        <f aca="false">SeqEnd-SeqBeg+1</f>
        <v>6876</v>
      </c>
      <c r="AK1253" s="220" t="n">
        <f aca="false">AND( SeqBeg&lt;=Beg  , End &lt;=SeqEnd )</f>
        <v>0</v>
      </c>
      <c r="AL1253" s="408" t="s">
        <v>3162</v>
      </c>
      <c r="AM1253" s="212"/>
      <c r="AN1253" s="221"/>
      <c r="AO1253" s="147" t="s">
        <v>103</v>
      </c>
      <c r="AP1253" s="147" t="s">
        <v>103</v>
      </c>
      <c r="AQ1253" s="147" t="s">
        <v>103</v>
      </c>
      <c r="AR1253" s="147" t="s">
        <v>103</v>
      </c>
      <c r="AS1253" s="147" t="s">
        <v>103</v>
      </c>
      <c r="AT1253" s="147" t="s">
        <v>103</v>
      </c>
      <c r="AV1253" s="212"/>
      <c r="AW1253" s="222" t="str">
        <f aca="false">HYPERLINK(CONCATENATE("http://www.ncbi.nlm.nih.gov/nuccore/",BM1253),BM1253)</f>
        <v>KJ873912</v>
      </c>
      <c r="AX1253" s="219" t="str">
        <f aca="false">CONCATENATE(D1253,IF(I1253="","",CONCATENATE(".",I1253)),IF(K1253="","",CONCATENATE(".",K1253)),IF(M1253="","",CONCATENATE(".",M1253)),IF(R1253="","",CONCATENATE(".",R1253)),IF(U1253="","","(*)"))</f>
        <v>3f.DEU.Freiburg .hum.UMCF</v>
      </c>
      <c r="AY1253" s="170" t="str">
        <f aca="false">CONCATENATE(BM1253,".",BN1253)</f>
        <v>KJ873912.FR / FR_Do</v>
      </c>
      <c r="AZ1253" s="171" t="str">
        <f aca="false">IF(AV1253="",IF(ISNUMBER(FIND(".",A1253)),LEFT(A1253,FIND(".",A1253)-1),A1253),AV1253)</f>
        <v>KJ873912</v>
      </c>
      <c r="BA1253" s="171" t="str">
        <f aca="false">IF(ISNUMBER(FIND("-",AZ1253)),LEFT(AZ1253,FIND("-",AZ1253)-1),AZ1253)</f>
        <v>KJ873912</v>
      </c>
      <c r="BB1253" s="170" t="str">
        <f aca="false"> MEGAname &amp; "="</f>
        <v>KJ873912=</v>
      </c>
      <c r="BC1253" s="170" t="str">
        <f aca="false">Clear &amp; IF(span ,"Span","out")</f>
        <v>KJ873912=out</v>
      </c>
      <c r="BD1253" s="170" t="str">
        <f aca="false">Clear &amp; IF(span, IF(B1253=".","Selected",B1253),"out")</f>
        <v>KJ873912=out</v>
      </c>
      <c r="BE1253" s="170" t="str">
        <f aca="false">Clear &amp; Strain</f>
        <v>KJ873912=FR</v>
      </c>
      <c r="BF1253" s="170" t="str">
        <f aca="false">CONCATENATE(A1253,"=",F1253,". ",AX1253,IF(AB1253="","",CONCATENATE(".",AB1253)))</f>
        <v>KJ873912=FR. 3f.DEU.Freiburg .hum.UMCF.CG</v>
      </c>
      <c r="BG1253" s="170" t="str">
        <f aca="false">CONCATENATE(A1253,"=",F1253,". ",AX1253)</f>
        <v>KJ873912=FR. 3f.DEU.Freiburg .hum.UMCF</v>
      </c>
      <c r="BH1253" s="170" t="str">
        <f aca="false">CONCATENATE(A1253,"=",AX1253)</f>
        <v>KJ873912=3f.DEU.Freiburg .hum.UMCF</v>
      </c>
      <c r="BI1253" s="170" t="str">
        <f aca="false">CONCATENATE(A1253,"=",ComForSubtype,D1253)</f>
        <v>KJ873912=3f</v>
      </c>
      <c r="BJ1253" s="170" t="str">
        <f aca="false">CONCATENATE(A1253,"=",E1253)</f>
        <v>KJ873912=3feg</v>
      </c>
      <c r="BK1253" s="170" t="str">
        <f aca="false">CONCATENATE(A1253,"=",C1253)</f>
        <v>KJ873912=3</v>
      </c>
      <c r="BL1253" s="170" t="str">
        <f aca="false">CONCATENATE(D1253,"=")</f>
        <v>3f=</v>
      </c>
      <c r="BM1253" s="223" t="str">
        <f aca="false">IF(BA1253="XX","",BA1253)</f>
        <v>KJ873912</v>
      </c>
      <c r="BN1253" s="224" t="str">
        <f aca="false">CONCATENATE(IF(F1253="","",F1253),IF(G1253="","",CONCATENATE(" / ",G1253)))</f>
        <v>FR / FR_Do</v>
      </c>
      <c r="BO1253" s="225" t="str">
        <f aca="false">AX1253</f>
        <v>3f.DEU.Freiburg .hum.UMCF</v>
      </c>
      <c r="BP1253" s="226" t="str">
        <f aca="false">IF(V1253="","",V1253)</f>
        <v>3f</v>
      </c>
      <c r="BQ1253" s="226" t="str">
        <f aca="false">IF(W1253="","",CONCATENATE(W1253,IF(LEFT(AO1253,1)="s","+","")))</f>
        <v>3f</v>
      </c>
      <c r="BR1253" s="226" t="str">
        <f aca="false">IF(X1253="","",CONCATENATE(X1253,IF(LEFT(AQ1253,1)="s","+","")))</f>
        <v/>
      </c>
      <c r="BS1253" s="226" t="str">
        <f aca="false">IF(Y1253="","",CONCATENATE(Y1253,IF(LEFT(AR1253,1)="s","+","")))</f>
        <v/>
      </c>
      <c r="BT1253" s="226" t="str">
        <f aca="false">IF(Z1253="","",CONCATENATE(Z1253,IF(LEFT(AS1253,1)="s","+","")))</f>
        <v/>
      </c>
      <c r="BU1253" s="227" t="str">
        <f aca="false">IF(AA1253="","",CONCATENATE(AA1253,IF(LEFT(AT1253,1)="s","+","")))</f>
        <v/>
      </c>
      <c r="BV1253" s="212"/>
      <c r="BW1253" s="177" t="s">
        <v>338</v>
      </c>
      <c r="BX1253" s="170" t="str">
        <f aca="false">IF(BW1253&lt;&gt;"",IF(ISNUMBER(FIND("=",BW1253)),LEFT(BW1253,FIND("=",BW1253)-1),BW1253),BW1253)</f>
        <v>xx</v>
      </c>
      <c r="BY1253" s="170" t="str">
        <f aca="false">IF(BW1253&lt;&gt;"",IF(ISNUMBER(FIND("=",BW1253)),RIGHT(BW1253,LEN(BW1253)-FIND("=",BW1253)),""),"")</f>
        <v>Non_select</v>
      </c>
      <c r="BZ1253" s="170" t="str">
        <f aca="false">IF(BX1253&lt;&gt;"",IF(ISNUMBER(FIND(".",BX1253)),LEFT(BX1253,FIND(".",BX1253)-1),BX1253),BX1253)</f>
        <v>xx</v>
      </c>
      <c r="CA1253" s="170" t="str">
        <f aca="false">IF(BX1253&lt;&gt;"",IF(ISNUMBER(FIND(".",BX1253)),RIGHT(BX1253,LEN(BX1253)-FIND(".",BX1253)),""),"")</f>
        <v/>
      </c>
      <c r="CB1253" s="212"/>
      <c r="CC1253" s="170" t="str">
        <f aca="false">A1253</f>
        <v>KJ873912</v>
      </c>
      <c r="CD1253" s="178" t="s">
        <v>339</v>
      </c>
      <c r="CE1253" s="178" t="s">
        <v>340</v>
      </c>
      <c r="CF1253" s="178" t="s">
        <v>341</v>
      </c>
      <c r="CG1253" s="212"/>
      <c r="CH1253" s="212"/>
      <c r="CI1253" s="212"/>
      <c r="CJ1253" s="212"/>
      <c r="CK1253" s="178"/>
      <c r="CL1253" s="212"/>
      <c r="CM1253" s="212"/>
      <c r="CN1253" s="212"/>
      <c r="CO1253" s="212"/>
      <c r="CP1253" s="212"/>
      <c r="CQ1253" s="212"/>
      <c r="CR1253" s="228" t="n">
        <f aca="false">C1253</f>
        <v>3</v>
      </c>
      <c r="CS1253" s="229" t="str">
        <f aca="false">D1253</f>
        <v>3f</v>
      </c>
      <c r="CT1253" s="170" t="str">
        <f aca="false">CONCATENATE(CD1253," strain ",CM1253," ",CL1253,", partial cds")</f>
        <v>Hepatitis E virus strain  , partial cds</v>
      </c>
    </row>
    <row r="1254" s="146" customFormat="true" ht="11.9" hidden="false" customHeight="true" outlineLevel="0" collapsed="false">
      <c r="A1254" s="208" t="s">
        <v>3163</v>
      </c>
      <c r="B1254" s="147" t="n">
        <v>3</v>
      </c>
      <c r="C1254" s="148" t="n">
        <v>3</v>
      </c>
      <c r="D1254" s="149" t="s">
        <v>1777</v>
      </c>
      <c r="E1254" s="150" t="s">
        <v>2725</v>
      </c>
      <c r="F1254" s="230" t="s">
        <v>3164</v>
      </c>
      <c r="G1254" s="212"/>
      <c r="H1254" s="146" t="s">
        <v>2006</v>
      </c>
      <c r="I1254" s="153" t="s">
        <v>2007</v>
      </c>
      <c r="J1254" s="146" t="s">
        <v>395</v>
      </c>
      <c r="K1254" s="212"/>
      <c r="L1254" s="212"/>
      <c r="M1254" s="157" t="s">
        <v>367</v>
      </c>
      <c r="N1254" s="158" t="s">
        <v>2008</v>
      </c>
      <c r="O1254" s="212"/>
      <c r="P1254" s="212"/>
      <c r="Q1254" s="212"/>
      <c r="R1254" s="212"/>
      <c r="S1254" s="212"/>
      <c r="T1254" s="214" t="s">
        <v>353</v>
      </c>
      <c r="U1254" s="215"/>
      <c r="V1254" s="209"/>
      <c r="W1254" s="217"/>
      <c r="X1254" s="209"/>
      <c r="Y1254" s="209"/>
      <c r="Z1254" s="209" t="s">
        <v>1777</v>
      </c>
      <c r="AA1254" s="158" t="s">
        <v>1777</v>
      </c>
      <c r="AB1254" s="217"/>
      <c r="AC1254" s="217"/>
      <c r="AD1254" s="209"/>
      <c r="AE1254" s="209"/>
      <c r="AF1254" s="209" t="s">
        <v>354</v>
      </c>
      <c r="AG1254" s="218" t="s">
        <v>354</v>
      </c>
      <c r="AH1254" s="164" t="n">
        <v>5158</v>
      </c>
      <c r="AI1254" s="164" t="n">
        <v>7374</v>
      </c>
      <c r="AJ1254" s="219" t="n">
        <f aca="false">SeqEnd-SeqBeg+1</f>
        <v>2217</v>
      </c>
      <c r="AK1254" s="220" t="n">
        <f aca="false">AND( SeqBeg&lt;=Beg  , End &lt;=SeqEnd )</f>
        <v>0</v>
      </c>
      <c r="AL1254" s="212"/>
      <c r="AM1254" s="212"/>
      <c r="AN1254" s="221"/>
      <c r="AO1254" s="147" t="s">
        <v>103</v>
      </c>
      <c r="AP1254" s="147" t="s">
        <v>103</v>
      </c>
      <c r="AQ1254" s="147" t="s">
        <v>103</v>
      </c>
      <c r="AR1254" s="147" t="s">
        <v>103</v>
      </c>
      <c r="AS1254" s="147" t="s">
        <v>103</v>
      </c>
      <c r="AT1254" s="147" t="s">
        <v>103</v>
      </c>
      <c r="AV1254" s="212"/>
      <c r="AW1254" s="222" t="str">
        <f aca="false">HYPERLINK(CONCATENATE("http://www.ncbi.nlm.nih.gov/nuccore/",BM1254),BM1254)</f>
        <v>GU117636</v>
      </c>
      <c r="AX1254" s="219" t="str">
        <f aca="false">CONCATENATE(D1254,IF(I1254="","",CONCATENATE(".",I1254)),IF(K1254="","",CONCATENATE(".",K1254)),IF(M1254="","",CONCATENATE(".",M1254)),IF(R1254="","",CONCATENATE(".",R1254)),IF(U1254="","","(*)"))</f>
        <v>3f.ITA.pig</v>
      </c>
      <c r="AY1254" s="170" t="str">
        <f aca="false">CONCATENATE(BM1254,".",BN1254)</f>
        <v>GU117636.Sw28IT</v>
      </c>
      <c r="AZ1254" s="171" t="str">
        <f aca="false">IF(AV1254="",IF(ISNUMBER(FIND(".",A1254)),LEFT(A1254,FIND(".",A1254)-1),A1254),AV1254)</f>
        <v>GU117636</v>
      </c>
      <c r="BA1254" s="171" t="str">
        <f aca="false">IF(ISNUMBER(FIND("-",AZ1254)),LEFT(AZ1254,FIND("-",AZ1254)-1),AZ1254)</f>
        <v>GU117636</v>
      </c>
      <c r="BB1254" s="170" t="str">
        <f aca="false"> MEGAname &amp; "="</f>
        <v>GU117636=</v>
      </c>
      <c r="BC1254" s="170" t="str">
        <f aca="false">Clear &amp; IF(span ,"Span","out")</f>
        <v>GU117636=out</v>
      </c>
      <c r="BD1254" s="170" t="str">
        <f aca="false">Clear &amp; IF(span, IF(B1254=".","Selected",B1254),"out")</f>
        <v>GU117636=out</v>
      </c>
      <c r="BE1254" s="170" t="str">
        <f aca="false">Clear &amp; Strain</f>
        <v>GU117636=Sw28IT</v>
      </c>
      <c r="BF1254" s="170" t="str">
        <f aca="false">CONCATENATE(A1254,"=",F1254,". ",AX1254,IF(AB1254="","",CONCATENATE(".",AB1254)))</f>
        <v>GU117636=Sw28IT. 3f.ITA.pig</v>
      </c>
      <c r="BG1254" s="170" t="str">
        <f aca="false">CONCATENATE(A1254,"=",F1254,". ",AX1254)</f>
        <v>GU117636=Sw28IT. 3f.ITA.pig</v>
      </c>
      <c r="BH1254" s="170" t="str">
        <f aca="false">CONCATENATE(A1254,"=",AX1254)</f>
        <v>GU117636=3f.ITA.pig</v>
      </c>
      <c r="BI1254" s="170" t="str">
        <f aca="false">CONCATENATE(A1254,"=",ComForSubtype,D1254)</f>
        <v>GU117636=3f</v>
      </c>
      <c r="BJ1254" s="170" t="str">
        <f aca="false">CONCATENATE(A1254,"=",E1254)</f>
        <v>GU117636=3feg</v>
      </c>
      <c r="BK1254" s="170" t="str">
        <f aca="false">CONCATENATE(A1254,"=",C1254)</f>
        <v>GU117636=3</v>
      </c>
      <c r="BL1254" s="170" t="str">
        <f aca="false">CONCATENATE(D1254,"=")</f>
        <v>3f=</v>
      </c>
      <c r="BM1254" s="223" t="str">
        <f aca="false">IF(BA1254="XX","",BA1254)</f>
        <v>GU117636</v>
      </c>
      <c r="BN1254" s="224" t="str">
        <f aca="false">CONCATENATE(IF(F1254="","",F1254),IF(G1254="","",CONCATENATE(" / ",G1254)))</f>
        <v>Sw28IT</v>
      </c>
      <c r="BO1254" s="225" t="str">
        <f aca="false">AX1254</f>
        <v>3f.ITA.pig</v>
      </c>
      <c r="BP1254" s="226" t="str">
        <f aca="false">IF(V1254="","",V1254)</f>
        <v/>
      </c>
      <c r="BQ1254" s="226" t="str">
        <f aca="false">IF(W1254="","",CONCATENATE(W1254,IF(LEFT(AO1254,1)="s","+","")))</f>
        <v/>
      </c>
      <c r="BR1254" s="226" t="str">
        <f aca="false">IF(X1254="","",CONCATENATE(X1254,IF(LEFT(AQ1254,1)="s","+","")))</f>
        <v/>
      </c>
      <c r="BS1254" s="226" t="str">
        <f aca="false">IF(Y1254="","",CONCATENATE(Y1254,IF(LEFT(AR1254,1)="s","+","")))</f>
        <v/>
      </c>
      <c r="BT1254" s="226" t="str">
        <f aca="false">IF(Z1254="","",CONCATENATE(Z1254,IF(LEFT(AS1254,1)="s","+","")))</f>
        <v>3f</v>
      </c>
      <c r="BU1254" s="227" t="str">
        <f aca="false">IF(AA1254="","",CONCATENATE(AA1254,IF(LEFT(AT1254,1)="s","+","")))</f>
        <v>3f</v>
      </c>
      <c r="BV1254" s="212"/>
      <c r="BW1254" s="177" t="s">
        <v>338</v>
      </c>
      <c r="BX1254" s="170" t="str">
        <f aca="false">IF(BW1254&lt;&gt;"",IF(ISNUMBER(FIND("=",BW1254)),LEFT(BW1254,FIND("=",BW1254)-1),BW1254),BW1254)</f>
        <v>xx</v>
      </c>
      <c r="BY1254" s="170" t="str">
        <f aca="false">IF(BW1254&lt;&gt;"",IF(ISNUMBER(FIND("=",BW1254)),RIGHT(BW1254,LEN(BW1254)-FIND("=",BW1254)),""),"")</f>
        <v>Non_select</v>
      </c>
      <c r="BZ1254" s="170" t="str">
        <f aca="false">IF(BX1254&lt;&gt;"",IF(ISNUMBER(FIND(".",BX1254)),LEFT(BX1254,FIND(".",BX1254)-1),BX1254),BX1254)</f>
        <v>xx</v>
      </c>
      <c r="CA1254" s="170" t="str">
        <f aca="false">IF(BX1254&lt;&gt;"",IF(ISNUMBER(FIND(".",BX1254)),RIGHT(BX1254,LEN(BX1254)-FIND(".",BX1254)),""),"")</f>
        <v/>
      </c>
      <c r="CB1254" s="212"/>
      <c r="CC1254" s="170" t="str">
        <f aca="false">A1254</f>
        <v>GU117636</v>
      </c>
      <c r="CD1254" s="178" t="s">
        <v>339</v>
      </c>
      <c r="CE1254" s="178" t="s">
        <v>340</v>
      </c>
      <c r="CF1254" s="178" t="s">
        <v>341</v>
      </c>
      <c r="CG1254" s="212"/>
      <c r="CH1254" s="212"/>
      <c r="CI1254" s="212"/>
      <c r="CJ1254" s="212"/>
      <c r="CK1254" s="178"/>
      <c r="CL1254" s="212"/>
      <c r="CM1254" s="212"/>
      <c r="CN1254" s="212"/>
      <c r="CO1254" s="212"/>
      <c r="CP1254" s="212"/>
      <c r="CQ1254" s="212"/>
      <c r="CR1254" s="228" t="n">
        <f aca="false">C1254</f>
        <v>3</v>
      </c>
      <c r="CS1254" s="229" t="str">
        <f aca="false">D1254</f>
        <v>3f</v>
      </c>
      <c r="CT1254" s="170" t="str">
        <f aca="false">CONCATENATE(CD1254," strain ",CM1254," ",CL1254,", partial cds")</f>
        <v>Hepatitis E virus strain  , partial cds</v>
      </c>
    </row>
    <row r="1255" s="146" customFormat="true" ht="11.9" hidden="false" customHeight="true" outlineLevel="0" collapsed="false">
      <c r="A1255" s="208" t="s">
        <v>3165</v>
      </c>
      <c r="B1255" s="147" t="n">
        <v>3</v>
      </c>
      <c r="C1255" s="148" t="n">
        <v>3</v>
      </c>
      <c r="D1255" s="149" t="s">
        <v>1777</v>
      </c>
      <c r="E1255" s="150" t="s">
        <v>2725</v>
      </c>
      <c r="F1255" s="154" t="s">
        <v>3166</v>
      </c>
      <c r="G1255" s="212"/>
      <c r="H1255" s="146" t="s">
        <v>2006</v>
      </c>
      <c r="I1255" s="153" t="s">
        <v>2007</v>
      </c>
      <c r="J1255" s="154" t="s">
        <v>395</v>
      </c>
      <c r="K1255" s="212"/>
      <c r="L1255" s="212"/>
      <c r="M1255" s="157" t="s">
        <v>367</v>
      </c>
      <c r="N1255" s="158" t="s">
        <v>362</v>
      </c>
      <c r="O1255" s="212"/>
      <c r="P1255" s="212"/>
      <c r="Q1255" s="212"/>
      <c r="R1255" s="212"/>
      <c r="S1255" s="212"/>
      <c r="T1255" s="214" t="s">
        <v>353</v>
      </c>
      <c r="U1255" s="215"/>
      <c r="V1255" s="209"/>
      <c r="W1255" s="217"/>
      <c r="X1255" s="209"/>
      <c r="Y1255" s="209"/>
      <c r="Z1255" s="209" t="s">
        <v>1777</v>
      </c>
      <c r="AA1255" s="216" t="s">
        <v>1777</v>
      </c>
      <c r="AB1255" s="217"/>
      <c r="AC1255" s="217"/>
      <c r="AD1255" s="209"/>
      <c r="AE1255" s="209"/>
      <c r="AF1255" s="209" t="s">
        <v>354</v>
      </c>
      <c r="AG1255" s="218" t="s">
        <v>354</v>
      </c>
      <c r="AH1255" s="164" t="n">
        <v>5353</v>
      </c>
      <c r="AI1255" s="164" t="n">
        <v>7406</v>
      </c>
      <c r="AJ1255" s="219" t="n">
        <f aca="false">SeqEnd-SeqBeg+1</f>
        <v>2054</v>
      </c>
      <c r="AK1255" s="220" t="n">
        <f aca="false">AND( SeqBeg&lt;=Beg  , End &lt;=SeqEnd )</f>
        <v>0</v>
      </c>
      <c r="AL1255" s="212"/>
      <c r="AM1255" s="212"/>
      <c r="AN1255" s="221"/>
      <c r="AO1255" s="147" t="s">
        <v>103</v>
      </c>
      <c r="AP1255" s="147" t="s">
        <v>103</v>
      </c>
      <c r="AQ1255" s="147" t="s">
        <v>103</v>
      </c>
      <c r="AR1255" s="147" t="s">
        <v>103</v>
      </c>
      <c r="AS1255" s="147" t="s">
        <v>103</v>
      </c>
      <c r="AT1255" s="147" t="s">
        <v>103</v>
      </c>
      <c r="AV1255" s="212"/>
      <c r="AW1255" s="222" t="str">
        <f aca="false">HYPERLINK(CONCATENATE("http://www.ncbi.nlm.nih.gov/nuccore/",BM1255),BM1255)</f>
        <v>KF891380</v>
      </c>
      <c r="AX1255" s="219" t="str">
        <f aca="false">CONCATENATE(D1255,IF(I1255="","",CONCATENATE(".",I1255)),IF(K1255="","",CONCATENATE(".",K1255)),IF(M1255="","",CONCATENATE(".",M1255)),IF(R1255="","",CONCATENATE(".",R1255)),IF(U1255="","","(*)"))</f>
        <v>3f.ITA.pig</v>
      </c>
      <c r="AY1255" s="170" t="str">
        <f aca="false">CONCATENATE(BM1255,".",BN1255)</f>
        <v>KF891380.ITswHEV1331</v>
      </c>
      <c r="AZ1255" s="171" t="str">
        <f aca="false">IF(AV1255="",IF(ISNUMBER(FIND(".",A1255)),LEFT(A1255,FIND(".",A1255)-1),A1255),AV1255)</f>
        <v>KF891380</v>
      </c>
      <c r="BA1255" s="171" t="str">
        <f aca="false">IF(ISNUMBER(FIND("-",AZ1255)),LEFT(AZ1255,FIND("-",AZ1255)-1),AZ1255)</f>
        <v>KF891380</v>
      </c>
      <c r="BB1255" s="170" t="str">
        <f aca="false"> MEGAname &amp; "="</f>
        <v>KF891380=</v>
      </c>
      <c r="BC1255" s="170" t="str">
        <f aca="false">Clear &amp; IF(span ,"Span","out")</f>
        <v>KF891380=out</v>
      </c>
      <c r="BD1255" s="170" t="str">
        <f aca="false">Clear &amp; IF(span, IF(B1255=".","Selected",B1255),"out")</f>
        <v>KF891380=out</v>
      </c>
      <c r="BE1255" s="170" t="str">
        <f aca="false">Clear &amp; Strain</f>
        <v>KF891380=ITswHEV1331</v>
      </c>
      <c r="BF1255" s="170" t="str">
        <f aca="false">CONCATENATE(A1255,"=",F1255,". ",AX1255,IF(AB1255="","",CONCATENATE(".",AB1255)))</f>
        <v>KF891380=ITswHEV1331. 3f.ITA.pig</v>
      </c>
      <c r="BG1255" s="170" t="str">
        <f aca="false">CONCATENATE(A1255,"=",F1255,". ",AX1255)</f>
        <v>KF891380=ITswHEV1331. 3f.ITA.pig</v>
      </c>
      <c r="BH1255" s="170" t="str">
        <f aca="false">CONCATENATE(A1255,"=",AX1255)</f>
        <v>KF891380=3f.ITA.pig</v>
      </c>
      <c r="BI1255" s="170" t="str">
        <f aca="false">CONCATENATE(A1255,"=",ComForSubtype,D1255)</f>
        <v>KF891380=3f</v>
      </c>
      <c r="BJ1255" s="170" t="str">
        <f aca="false">CONCATENATE(A1255,"=",E1255)</f>
        <v>KF891380=3feg</v>
      </c>
      <c r="BK1255" s="170" t="str">
        <f aca="false">CONCATENATE(A1255,"=",C1255)</f>
        <v>KF891380=3</v>
      </c>
      <c r="BL1255" s="170" t="str">
        <f aca="false">CONCATENATE(D1255,"=")</f>
        <v>3f=</v>
      </c>
      <c r="BM1255" s="223" t="str">
        <f aca="false">IF(BA1255="XX","",BA1255)</f>
        <v>KF891380</v>
      </c>
      <c r="BN1255" s="224" t="str">
        <f aca="false">CONCATENATE(IF(F1255="","",F1255),IF(G1255="","",CONCATENATE(" / ",G1255)))</f>
        <v>ITswHEV1331</v>
      </c>
      <c r="BO1255" s="225" t="str">
        <f aca="false">AX1255</f>
        <v>3f.ITA.pig</v>
      </c>
      <c r="BP1255" s="226" t="str">
        <f aca="false">IF(V1255="","",V1255)</f>
        <v/>
      </c>
      <c r="BQ1255" s="226" t="str">
        <f aca="false">IF(W1255="","",CONCATENATE(W1255,IF(LEFT(AO1255,1)="s","+","")))</f>
        <v/>
      </c>
      <c r="BR1255" s="226" t="str">
        <f aca="false">IF(X1255="","",CONCATENATE(X1255,IF(LEFT(AQ1255,1)="s","+","")))</f>
        <v/>
      </c>
      <c r="BS1255" s="226" t="str">
        <f aca="false">IF(Y1255="","",CONCATENATE(Y1255,IF(LEFT(AR1255,1)="s","+","")))</f>
        <v/>
      </c>
      <c r="BT1255" s="226" t="str">
        <f aca="false">IF(Z1255="","",CONCATENATE(Z1255,IF(LEFT(AS1255,1)="s","+","")))</f>
        <v>3f</v>
      </c>
      <c r="BU1255" s="227" t="str">
        <f aca="false">IF(AA1255="","",CONCATENATE(AA1255,IF(LEFT(AT1255,1)="s","+","")))</f>
        <v>3f</v>
      </c>
      <c r="BV1255" s="212"/>
      <c r="BW1255" s="177" t="s">
        <v>338</v>
      </c>
      <c r="BX1255" s="170" t="str">
        <f aca="false">IF(BW1255&lt;&gt;"",IF(ISNUMBER(FIND("=",BW1255)),LEFT(BW1255,FIND("=",BW1255)-1),BW1255),BW1255)</f>
        <v>xx</v>
      </c>
      <c r="BY1255" s="170" t="str">
        <f aca="false">IF(BW1255&lt;&gt;"",IF(ISNUMBER(FIND("=",BW1255)),RIGHT(BW1255,LEN(BW1255)-FIND("=",BW1255)),""),"")</f>
        <v>Non_select</v>
      </c>
      <c r="BZ1255" s="170" t="str">
        <f aca="false">IF(BX1255&lt;&gt;"",IF(ISNUMBER(FIND(".",BX1255)),LEFT(BX1255,FIND(".",BX1255)-1),BX1255),BX1255)</f>
        <v>xx</v>
      </c>
      <c r="CA1255" s="170" t="str">
        <f aca="false">IF(BX1255&lt;&gt;"",IF(ISNUMBER(FIND(".",BX1255)),RIGHT(BX1255,LEN(BX1255)-FIND(".",BX1255)),""),"")</f>
        <v/>
      </c>
      <c r="CB1255" s="212"/>
      <c r="CC1255" s="170" t="str">
        <f aca="false">A1255</f>
        <v>KF891380</v>
      </c>
      <c r="CD1255" s="178" t="s">
        <v>339</v>
      </c>
      <c r="CE1255" s="178" t="s">
        <v>340</v>
      </c>
      <c r="CF1255" s="178" t="s">
        <v>341</v>
      </c>
      <c r="CG1255" s="212"/>
      <c r="CH1255" s="212"/>
      <c r="CI1255" s="212"/>
      <c r="CJ1255" s="212"/>
      <c r="CK1255" s="178"/>
      <c r="CL1255" s="212"/>
      <c r="CM1255" s="212"/>
      <c r="CN1255" s="212"/>
      <c r="CO1255" s="212"/>
      <c r="CP1255" s="212"/>
      <c r="CQ1255" s="212"/>
      <c r="CR1255" s="228" t="n">
        <f aca="false">C1255</f>
        <v>3</v>
      </c>
      <c r="CS1255" s="229" t="str">
        <f aca="false">D1255</f>
        <v>3f</v>
      </c>
      <c r="CT1255" s="170" t="str">
        <f aca="false">CONCATENATE(CD1255," strain ",CM1255," ",CL1255,", partial cds")</f>
        <v>Hepatitis E virus strain  , partial cds</v>
      </c>
    </row>
    <row r="1256" s="146" customFormat="true" ht="11.9" hidden="false" customHeight="true" outlineLevel="0" collapsed="false">
      <c r="A1256" s="208" t="s">
        <v>3167</v>
      </c>
      <c r="B1256" s="147" t="n">
        <v>3</v>
      </c>
      <c r="C1256" s="148" t="n">
        <v>3</v>
      </c>
      <c r="D1256" s="149" t="s">
        <v>1777</v>
      </c>
      <c r="E1256" s="150" t="s">
        <v>2725</v>
      </c>
      <c r="F1256" s="210" t="s">
        <v>3168</v>
      </c>
      <c r="G1256" s="212"/>
      <c r="H1256" s="146" t="s">
        <v>393</v>
      </c>
      <c r="I1256" s="153" t="s">
        <v>394</v>
      </c>
      <c r="J1256" s="146" t="s">
        <v>395</v>
      </c>
      <c r="K1256" s="212"/>
      <c r="L1256" s="212"/>
      <c r="M1256" s="157" t="s">
        <v>367</v>
      </c>
      <c r="N1256" s="158" t="s">
        <v>362</v>
      </c>
      <c r="O1256" s="159" t="n">
        <v>2005</v>
      </c>
      <c r="P1256" s="212"/>
      <c r="Q1256" s="212"/>
      <c r="R1256" s="212"/>
      <c r="S1256" s="212"/>
      <c r="T1256" s="214" t="s">
        <v>353</v>
      </c>
      <c r="U1256" s="215"/>
      <c r="V1256" s="209"/>
      <c r="W1256" s="217"/>
      <c r="X1256" s="209"/>
      <c r="Y1256" s="209"/>
      <c r="Z1256" s="209" t="s">
        <v>1777</v>
      </c>
      <c r="AA1256" s="158" t="s">
        <v>1777</v>
      </c>
      <c r="AB1256" s="217"/>
      <c r="AC1256" s="217"/>
      <c r="AD1256" s="209"/>
      <c r="AE1256" s="209"/>
      <c r="AF1256" s="209" t="s">
        <v>354</v>
      </c>
      <c r="AG1256" s="218" t="s">
        <v>354</v>
      </c>
      <c r="AH1256" s="164" t="n">
        <v>5391</v>
      </c>
      <c r="AI1256" s="164" t="n">
        <v>7374</v>
      </c>
      <c r="AJ1256" s="219" t="n">
        <f aca="false">SeqEnd-SeqBeg+1</f>
        <v>1984</v>
      </c>
      <c r="AK1256" s="220" t="n">
        <f aca="false">AND( SeqBeg&lt;=Beg  , End &lt;=SeqEnd )</f>
        <v>0</v>
      </c>
      <c r="AL1256" s="212"/>
      <c r="AM1256" s="212"/>
      <c r="AN1256" s="221"/>
      <c r="AO1256" s="147" t="s">
        <v>103</v>
      </c>
      <c r="AP1256" s="147" t="s">
        <v>103</v>
      </c>
      <c r="AQ1256" s="147" t="s">
        <v>103</v>
      </c>
      <c r="AR1256" s="147" t="s">
        <v>103</v>
      </c>
      <c r="AS1256" s="147" t="s">
        <v>103</v>
      </c>
      <c r="AT1256" s="147" t="s">
        <v>103</v>
      </c>
      <c r="AV1256" s="212"/>
      <c r="AW1256" s="222" t="str">
        <f aca="false">HYPERLINK(CONCATENATE("http://www.ncbi.nlm.nih.gov/nuccore/",BM1256),BM1256)</f>
        <v>JQ522948</v>
      </c>
      <c r="AX1256" s="219" t="str">
        <f aca="false">CONCATENATE(D1256,IF(I1256="","",CONCATENATE(".",I1256)),IF(K1256="","",CONCATENATE(".",K1256)),IF(M1256="","",CONCATENATE(".",M1256)),IF(R1256="","",CONCATENATE(".",R1256)),IF(U1256="","","(*)"))</f>
        <v>3f.ESP.pig</v>
      </c>
      <c r="AY1256" s="170" t="str">
        <f aca="false">CONCATENATE(BM1256,".",BN1256)</f>
        <v>JQ522948.U1</v>
      </c>
      <c r="AZ1256" s="171" t="str">
        <f aca="false">IF(AV1256="",IF(ISNUMBER(FIND(".",A1256)),LEFT(A1256,FIND(".",A1256)-1),A1256),AV1256)</f>
        <v>JQ522948</v>
      </c>
      <c r="BA1256" s="171" t="str">
        <f aca="false">IF(ISNUMBER(FIND("-",AZ1256)),LEFT(AZ1256,FIND("-",AZ1256)-1),AZ1256)</f>
        <v>JQ522948</v>
      </c>
      <c r="BB1256" s="170" t="str">
        <f aca="false"> MEGAname &amp; "="</f>
        <v>JQ522948=</v>
      </c>
      <c r="BC1256" s="170" t="str">
        <f aca="false">Clear &amp; IF(span ,"Span","out")</f>
        <v>JQ522948=out</v>
      </c>
      <c r="BD1256" s="170" t="str">
        <f aca="false">Clear &amp; IF(span, IF(B1256=".","Selected",B1256),"out")</f>
        <v>JQ522948=out</v>
      </c>
      <c r="BE1256" s="170" t="str">
        <f aca="false">Clear &amp; Strain</f>
        <v>JQ522948=U1</v>
      </c>
      <c r="BF1256" s="170" t="str">
        <f aca="false">CONCATENATE(A1256,"=",F1256,". ",AX1256,IF(AB1256="","",CONCATENATE(".",AB1256)))</f>
        <v>JQ522948=U1. 3f.ESP.pig</v>
      </c>
      <c r="BG1256" s="170" t="str">
        <f aca="false">CONCATENATE(A1256,"=",F1256,". ",AX1256)</f>
        <v>JQ522948=U1. 3f.ESP.pig</v>
      </c>
      <c r="BH1256" s="170" t="str">
        <f aca="false">CONCATENATE(A1256,"=",AX1256)</f>
        <v>JQ522948=3f.ESP.pig</v>
      </c>
      <c r="BI1256" s="170" t="str">
        <f aca="false">CONCATENATE(A1256,"=",ComForSubtype,D1256)</f>
        <v>JQ522948=3f</v>
      </c>
      <c r="BJ1256" s="170" t="str">
        <f aca="false">CONCATENATE(A1256,"=",E1256)</f>
        <v>JQ522948=3feg</v>
      </c>
      <c r="BK1256" s="170" t="str">
        <f aca="false">CONCATENATE(A1256,"=",C1256)</f>
        <v>JQ522948=3</v>
      </c>
      <c r="BL1256" s="170" t="str">
        <f aca="false">CONCATENATE(D1256,"=")</f>
        <v>3f=</v>
      </c>
      <c r="BM1256" s="223" t="str">
        <f aca="false">IF(BA1256="XX","",BA1256)</f>
        <v>JQ522948</v>
      </c>
      <c r="BN1256" s="224" t="str">
        <f aca="false">CONCATENATE(IF(F1256="","",F1256),IF(G1256="","",CONCATENATE(" / ",G1256)))</f>
        <v>U1</v>
      </c>
      <c r="BO1256" s="225" t="str">
        <f aca="false">AX1256</f>
        <v>3f.ESP.pig</v>
      </c>
      <c r="BP1256" s="226" t="str">
        <f aca="false">IF(V1256="","",V1256)</f>
        <v/>
      </c>
      <c r="BQ1256" s="226" t="str">
        <f aca="false">IF(W1256="","",CONCATENATE(W1256,IF(LEFT(AO1256,1)="s","+","")))</f>
        <v/>
      </c>
      <c r="BR1256" s="226" t="str">
        <f aca="false">IF(X1256="","",CONCATENATE(X1256,IF(LEFT(AQ1256,1)="s","+","")))</f>
        <v/>
      </c>
      <c r="BS1256" s="226" t="str">
        <f aca="false">IF(Y1256="","",CONCATENATE(Y1256,IF(LEFT(AR1256,1)="s","+","")))</f>
        <v/>
      </c>
      <c r="BT1256" s="226" t="str">
        <f aca="false">IF(Z1256="","",CONCATENATE(Z1256,IF(LEFT(AS1256,1)="s","+","")))</f>
        <v>3f</v>
      </c>
      <c r="BU1256" s="227" t="str">
        <f aca="false">IF(AA1256="","",CONCATENATE(AA1256,IF(LEFT(AT1256,1)="s","+","")))</f>
        <v>3f</v>
      </c>
      <c r="BV1256" s="212"/>
      <c r="BW1256" s="177" t="s">
        <v>338</v>
      </c>
      <c r="BX1256" s="170" t="str">
        <f aca="false">IF(BW1256&lt;&gt;"",IF(ISNUMBER(FIND("=",BW1256)),LEFT(BW1256,FIND("=",BW1256)-1),BW1256),BW1256)</f>
        <v>xx</v>
      </c>
      <c r="BY1256" s="170" t="str">
        <f aca="false">IF(BW1256&lt;&gt;"",IF(ISNUMBER(FIND("=",BW1256)),RIGHT(BW1256,LEN(BW1256)-FIND("=",BW1256)),""),"")</f>
        <v>Non_select</v>
      </c>
      <c r="BZ1256" s="170" t="str">
        <f aca="false">IF(BX1256&lt;&gt;"",IF(ISNUMBER(FIND(".",BX1256)),LEFT(BX1256,FIND(".",BX1256)-1),BX1256),BX1256)</f>
        <v>xx</v>
      </c>
      <c r="CA1256" s="170" t="str">
        <f aca="false">IF(BX1256&lt;&gt;"",IF(ISNUMBER(FIND(".",BX1256)),RIGHT(BX1256,LEN(BX1256)-FIND(".",BX1256)),""),"")</f>
        <v/>
      </c>
      <c r="CB1256" s="212"/>
      <c r="CC1256" s="170" t="str">
        <f aca="false">A1256</f>
        <v>JQ522948</v>
      </c>
      <c r="CD1256" s="178" t="s">
        <v>339</v>
      </c>
      <c r="CE1256" s="178" t="s">
        <v>340</v>
      </c>
      <c r="CF1256" s="178" t="s">
        <v>341</v>
      </c>
      <c r="CG1256" s="212"/>
      <c r="CH1256" s="212"/>
      <c r="CI1256" s="212"/>
      <c r="CJ1256" s="212"/>
      <c r="CK1256" s="178"/>
      <c r="CL1256" s="212"/>
      <c r="CM1256" s="212"/>
      <c r="CN1256" s="212"/>
      <c r="CO1256" s="212"/>
      <c r="CP1256" s="212"/>
      <c r="CQ1256" s="212"/>
      <c r="CR1256" s="228" t="n">
        <f aca="false">C1256</f>
        <v>3</v>
      </c>
      <c r="CS1256" s="229" t="str">
        <f aca="false">D1256</f>
        <v>3f</v>
      </c>
      <c r="CT1256" s="170" t="str">
        <f aca="false">CONCATENATE(CD1256," strain ",CM1256," ",CL1256,", partial cds")</f>
        <v>Hepatitis E virus strain  , partial cds</v>
      </c>
    </row>
    <row r="1257" s="146" customFormat="true" ht="11.9" hidden="false" customHeight="true" outlineLevel="0" collapsed="false">
      <c r="A1257" s="208" t="s">
        <v>3169</v>
      </c>
      <c r="B1257" s="147" t="n">
        <v>3</v>
      </c>
      <c r="C1257" s="147" t="n">
        <v>3</v>
      </c>
      <c r="D1257" s="149" t="s">
        <v>1777</v>
      </c>
      <c r="E1257" s="150" t="s">
        <v>2725</v>
      </c>
      <c r="F1257" s="230" t="s">
        <v>3170</v>
      </c>
      <c r="G1257" s="212"/>
      <c r="H1257" s="146" t="s">
        <v>758</v>
      </c>
      <c r="I1257" s="153" t="s">
        <v>759</v>
      </c>
      <c r="J1257" s="146" t="s">
        <v>395</v>
      </c>
      <c r="K1257" s="230" t="s">
        <v>760</v>
      </c>
      <c r="L1257" s="231" t="s">
        <v>760</v>
      </c>
      <c r="M1257" s="157" t="s">
        <v>348</v>
      </c>
      <c r="N1257" s="213"/>
      <c r="O1257" s="159" t="n">
        <v>2005</v>
      </c>
      <c r="P1257" s="160" t="s">
        <v>3139</v>
      </c>
      <c r="Q1257" s="212"/>
      <c r="R1257" s="212"/>
      <c r="S1257" s="212"/>
      <c r="T1257" s="214" t="s">
        <v>353</v>
      </c>
      <c r="U1257" s="215"/>
      <c r="V1257" s="209"/>
      <c r="W1257" s="217"/>
      <c r="X1257" s="209"/>
      <c r="Y1257" s="209"/>
      <c r="Z1257" s="209" t="s">
        <v>1777</v>
      </c>
      <c r="AA1257" s="209" t="s">
        <v>1777</v>
      </c>
      <c r="AB1257" s="217"/>
      <c r="AC1257" s="217"/>
      <c r="AD1257" s="209"/>
      <c r="AE1257" s="209"/>
      <c r="AF1257" s="218" t="s">
        <v>354</v>
      </c>
      <c r="AG1257" s="218" t="s">
        <v>354</v>
      </c>
      <c r="AH1257" s="164" t="n">
        <v>5391</v>
      </c>
      <c r="AI1257" s="164" t="n">
        <v>7248</v>
      </c>
      <c r="AJ1257" s="219" t="n">
        <f aca="false">SeqEnd-SeqBeg+1</f>
        <v>1858</v>
      </c>
      <c r="AK1257" s="220" t="n">
        <f aca="false">AND( SeqBeg&lt;=Beg  , End &lt;=SeqEnd )</f>
        <v>0</v>
      </c>
      <c r="AL1257" s="212"/>
      <c r="AM1257" s="212"/>
      <c r="AN1257" s="221"/>
      <c r="AO1257" s="147" t="s">
        <v>103</v>
      </c>
      <c r="AP1257" s="147" t="s">
        <v>103</v>
      </c>
      <c r="AQ1257" s="147" t="s">
        <v>103</v>
      </c>
      <c r="AR1257" s="147" t="s">
        <v>103</v>
      </c>
      <c r="AS1257" s="147" t="s">
        <v>103</v>
      </c>
      <c r="AT1257" s="147" t="s">
        <v>103</v>
      </c>
      <c r="AV1257" s="212"/>
      <c r="AW1257" s="222" t="str">
        <f aca="false">HYPERLINK(CONCATENATE("http://www.ncbi.nlm.nih.gov/nuccore/",BM1257),BM1257)</f>
        <v>JN398370</v>
      </c>
      <c r="AX1257" s="219" t="str">
        <f aca="false">CONCATENATE(D1257,IF(I1257="","",CONCATENATE(".",I1257)),IF(K1257="","",CONCATENATE(".",K1257)),IF(M1257="","",CONCATENATE(".",M1257)),IF(R1257="","",CONCATENATE(".",R1257)),IF(U1257="","","(*)"))</f>
        <v>3f.FRA.Toulouse .hum</v>
      </c>
      <c r="AY1257" s="170" t="str">
        <f aca="false">CONCATENATE(BM1257,".",BN1257)</f>
        <v>JN398370.TR09</v>
      </c>
      <c r="AZ1257" s="171" t="str">
        <f aca="false">IF(AV1257="",IF(ISNUMBER(FIND(".",A1257)),LEFT(A1257,FIND(".",A1257)-1),A1257),AV1257)</f>
        <v>JN398370</v>
      </c>
      <c r="BA1257" s="171" t="str">
        <f aca="false">IF(ISNUMBER(FIND("-",AZ1257)),LEFT(AZ1257,FIND("-",AZ1257)-1),AZ1257)</f>
        <v>JN398370</v>
      </c>
      <c r="BB1257" s="170" t="str">
        <f aca="false"> MEGAname &amp; "="</f>
        <v>JN398370=</v>
      </c>
      <c r="BC1257" s="170" t="str">
        <f aca="false">Clear &amp; IF(span ,"Span","out")</f>
        <v>JN398370=out</v>
      </c>
      <c r="BD1257" s="170" t="str">
        <f aca="false">Clear &amp; IF(span, IF(B1257=".","Selected",B1257),"out")</f>
        <v>JN398370=out</v>
      </c>
      <c r="BE1257" s="170" t="str">
        <f aca="false">Clear &amp; Strain</f>
        <v>JN398370=TR09</v>
      </c>
      <c r="BF1257" s="170" t="str">
        <f aca="false">CONCATENATE(A1257,"=",F1257,". ",AX1257,IF(AB1257="","",CONCATENATE(".",AB1257)))</f>
        <v>JN398370=TR09. 3f.FRA.Toulouse .hum</v>
      </c>
      <c r="BG1257" s="170" t="str">
        <f aca="false">CONCATENATE(A1257,"=",F1257,". ",AX1257)</f>
        <v>JN398370=TR09. 3f.FRA.Toulouse .hum</v>
      </c>
      <c r="BH1257" s="170" t="str">
        <f aca="false">CONCATENATE(A1257,"=",AX1257)</f>
        <v>JN398370=3f.FRA.Toulouse .hum</v>
      </c>
      <c r="BI1257" s="170" t="str">
        <f aca="false">CONCATENATE(A1257,"=",ComForSubtype,D1257)</f>
        <v>JN398370=3f</v>
      </c>
      <c r="BJ1257" s="170" t="str">
        <f aca="false">CONCATENATE(A1257,"=",E1257)</f>
        <v>JN398370=3feg</v>
      </c>
      <c r="BK1257" s="170" t="str">
        <f aca="false">CONCATENATE(A1257,"=",C1257)</f>
        <v>JN398370=3</v>
      </c>
      <c r="BL1257" s="170" t="str">
        <f aca="false">CONCATENATE(D1257,"=")</f>
        <v>3f=</v>
      </c>
      <c r="BM1257" s="223" t="str">
        <f aca="false">IF(BA1257="XX","",BA1257)</f>
        <v>JN398370</v>
      </c>
      <c r="BN1257" s="224" t="str">
        <f aca="false">CONCATENATE(IF(F1257="","",F1257),IF(G1257="","",CONCATENATE(" / ",G1257)))</f>
        <v>TR09</v>
      </c>
      <c r="BO1257" s="225" t="str">
        <f aca="false">AX1257</f>
        <v>3f.FRA.Toulouse .hum</v>
      </c>
      <c r="BP1257" s="226" t="str">
        <f aca="false">IF(V1257="","",V1257)</f>
        <v/>
      </c>
      <c r="BQ1257" s="226" t="str">
        <f aca="false">IF(W1257="","",CONCATENATE(W1257,IF(LEFT(AO1257,1)="s","+","")))</f>
        <v/>
      </c>
      <c r="BR1257" s="226" t="str">
        <f aca="false">IF(X1257="","",CONCATENATE(X1257,IF(LEFT(AQ1257,1)="s","+","")))</f>
        <v/>
      </c>
      <c r="BS1257" s="226" t="str">
        <f aca="false">IF(Y1257="","",CONCATENATE(Y1257,IF(LEFT(AR1257,1)="s","+","")))</f>
        <v/>
      </c>
      <c r="BT1257" s="226" t="str">
        <f aca="false">IF(Z1257="","",CONCATENATE(Z1257,IF(LEFT(AS1257,1)="s","+","")))</f>
        <v>3f</v>
      </c>
      <c r="BU1257" s="227" t="str">
        <f aca="false">IF(AA1257="","",CONCATENATE(AA1257,IF(LEFT(AT1257,1)="s","+","")))</f>
        <v>3f</v>
      </c>
      <c r="BV1257" s="212"/>
      <c r="BW1257" s="177" t="s">
        <v>338</v>
      </c>
      <c r="BX1257" s="170" t="str">
        <f aca="false">IF(BW1257&lt;&gt;"",IF(ISNUMBER(FIND("=",BW1257)),LEFT(BW1257,FIND("=",BW1257)-1),BW1257),BW1257)</f>
        <v>xx</v>
      </c>
      <c r="BY1257" s="170" t="str">
        <f aca="false">IF(BW1257&lt;&gt;"",IF(ISNUMBER(FIND("=",BW1257)),RIGHT(BW1257,LEN(BW1257)-FIND("=",BW1257)),""),"")</f>
        <v>Non_select</v>
      </c>
      <c r="BZ1257" s="170" t="str">
        <f aca="false">IF(BX1257&lt;&gt;"",IF(ISNUMBER(FIND(".",BX1257)),LEFT(BX1257,FIND(".",BX1257)-1),BX1257),BX1257)</f>
        <v>xx</v>
      </c>
      <c r="CA1257" s="170" t="str">
        <f aca="false">IF(BX1257&lt;&gt;"",IF(ISNUMBER(FIND(".",BX1257)),RIGHT(BX1257,LEN(BX1257)-FIND(".",BX1257)),""),"")</f>
        <v/>
      </c>
      <c r="CB1257" s="212"/>
      <c r="CC1257" s="170" t="str">
        <f aca="false">A1257</f>
        <v>JN398370</v>
      </c>
      <c r="CD1257" s="178" t="s">
        <v>339</v>
      </c>
      <c r="CE1257" s="178" t="s">
        <v>340</v>
      </c>
      <c r="CF1257" s="178" t="s">
        <v>341</v>
      </c>
      <c r="CG1257" s="212"/>
      <c r="CH1257" s="212"/>
      <c r="CI1257" s="212"/>
      <c r="CJ1257" s="212"/>
      <c r="CK1257" s="178"/>
      <c r="CL1257" s="212"/>
      <c r="CM1257" s="212"/>
      <c r="CN1257" s="212"/>
      <c r="CO1257" s="212"/>
      <c r="CP1257" s="212"/>
      <c r="CQ1257" s="212"/>
      <c r="CR1257" s="228" t="n">
        <f aca="false">C1257</f>
        <v>3</v>
      </c>
      <c r="CS1257" s="229" t="str">
        <f aca="false">D1257</f>
        <v>3f</v>
      </c>
      <c r="CT1257" s="170" t="str">
        <f aca="false">CONCATENATE(CD1257," strain ",CM1257," ",CL1257,", partial cds")</f>
        <v>Hepatitis E virus strain  , partial cds</v>
      </c>
    </row>
    <row r="1258" s="146" customFormat="true" ht="11.9" hidden="false" customHeight="true" outlineLevel="0" collapsed="false">
      <c r="A1258" s="208" t="s">
        <v>3171</v>
      </c>
      <c r="B1258" s="147" t="n">
        <v>3</v>
      </c>
      <c r="C1258" s="209" t="n">
        <v>3</v>
      </c>
      <c r="D1258" s="209" t="s">
        <v>1777</v>
      </c>
      <c r="E1258" s="209" t="s">
        <v>2725</v>
      </c>
      <c r="F1258" s="230" t="s">
        <v>3172</v>
      </c>
      <c r="G1258" s="212"/>
      <c r="H1258" s="146" t="s">
        <v>3101</v>
      </c>
      <c r="I1258" s="153" t="s">
        <v>3094</v>
      </c>
      <c r="J1258" s="146" t="s">
        <v>337</v>
      </c>
      <c r="K1258" s="212"/>
      <c r="L1258" s="212"/>
      <c r="M1258" s="157" t="s">
        <v>348</v>
      </c>
      <c r="N1258" s="213"/>
      <c r="O1258" s="159" t="n">
        <v>2009</v>
      </c>
      <c r="P1258" s="212"/>
      <c r="Q1258" s="212"/>
      <c r="R1258" s="212"/>
      <c r="S1258" s="212"/>
      <c r="T1258" s="214" t="s">
        <v>353</v>
      </c>
      <c r="U1258" s="215"/>
      <c r="V1258" s="209"/>
      <c r="W1258" s="217"/>
      <c r="X1258" s="209"/>
      <c r="Y1258" s="209"/>
      <c r="Z1258" s="209"/>
      <c r="AA1258" s="158" t="s">
        <v>1777</v>
      </c>
      <c r="AB1258" s="217"/>
      <c r="AC1258" s="217"/>
      <c r="AD1258" s="209"/>
      <c r="AE1258" s="209"/>
      <c r="AF1258" s="209"/>
      <c r="AG1258" s="218" t="s">
        <v>354</v>
      </c>
      <c r="AH1258" s="164" t="n">
        <v>5686</v>
      </c>
      <c r="AI1258" s="164" t="n">
        <v>7056</v>
      </c>
      <c r="AJ1258" s="219" t="n">
        <f aca="false">SeqEnd-SeqBeg+1</f>
        <v>1371</v>
      </c>
      <c r="AK1258" s="220" t="n">
        <f aca="false">AND( SeqBeg&lt;=Beg  , End &lt;=SeqEnd )</f>
        <v>0</v>
      </c>
      <c r="AL1258" s="212"/>
      <c r="AM1258" s="212"/>
      <c r="AN1258" s="221"/>
      <c r="AO1258" s="147" t="s">
        <v>103</v>
      </c>
      <c r="AP1258" s="147" t="s">
        <v>103</v>
      </c>
      <c r="AQ1258" s="147" t="s">
        <v>103</v>
      </c>
      <c r="AR1258" s="147" t="s">
        <v>103</v>
      </c>
      <c r="AS1258" s="147" t="s">
        <v>103</v>
      </c>
      <c r="AT1258" s="147" t="s">
        <v>103</v>
      </c>
      <c r="AV1258" s="212"/>
      <c r="AW1258" s="222" t="str">
        <f aca="false">HYPERLINK(CONCATENATE("http://www.ncbi.nlm.nih.gov/nuccore/",BM1258),BM1258)</f>
        <v>GU947815</v>
      </c>
      <c r="AX1258" s="219" t="str">
        <f aca="false">CONCATENATE(D1258,IF(I1258="","",CONCATENATE(".",I1258)),IF(K1258="","",CONCATENATE(".",K1258)),IF(M1258="","",CONCATENATE(".",M1258)),IF(R1258="","",CONCATENATE(".",R1258)),IF(U1258="","","(*)"))</f>
        <v>3f.THA.hum</v>
      </c>
      <c r="AY1258" s="170" t="str">
        <f aca="false">CONCATENATE(BM1258,".",BN1258)</f>
        <v>GU947815.CU002</v>
      </c>
      <c r="AZ1258" s="171" t="str">
        <f aca="false">IF(AV1258="",IF(ISNUMBER(FIND(".",A1258)),LEFT(A1258,FIND(".",A1258)-1),A1258),AV1258)</f>
        <v>GU947815</v>
      </c>
      <c r="BA1258" s="171" t="str">
        <f aca="false">IF(ISNUMBER(FIND("-",AZ1258)),LEFT(AZ1258,FIND("-",AZ1258)-1),AZ1258)</f>
        <v>GU947815</v>
      </c>
      <c r="BB1258" s="170" t="str">
        <f aca="false"> MEGAname &amp; "="</f>
        <v>GU947815=</v>
      </c>
      <c r="BC1258" s="170" t="str">
        <f aca="false">Clear &amp; IF(span ,"Span","out")</f>
        <v>GU947815=out</v>
      </c>
      <c r="BD1258" s="170" t="str">
        <f aca="false">Clear &amp; IF(span, IF(B1258=".","Selected",B1258),"out")</f>
        <v>GU947815=out</v>
      </c>
      <c r="BE1258" s="170" t="str">
        <f aca="false">Clear &amp; Strain</f>
        <v>GU947815=CU002</v>
      </c>
      <c r="BF1258" s="170" t="str">
        <f aca="false">CONCATENATE(A1258,"=",F1258,". ",AX1258,IF(AB1258="","",CONCATENATE(".",AB1258)))</f>
        <v>GU947815=CU002. 3f.THA.hum</v>
      </c>
      <c r="BG1258" s="170" t="str">
        <f aca="false">CONCATENATE(A1258,"=",F1258,". ",AX1258)</f>
        <v>GU947815=CU002. 3f.THA.hum</v>
      </c>
      <c r="BH1258" s="170" t="str">
        <f aca="false">CONCATENATE(A1258,"=",AX1258)</f>
        <v>GU947815=3f.THA.hum</v>
      </c>
      <c r="BI1258" s="170" t="str">
        <f aca="false">CONCATENATE(A1258,"=",ComForSubtype,D1258)</f>
        <v>GU947815=3f</v>
      </c>
      <c r="BJ1258" s="170" t="str">
        <f aca="false">CONCATENATE(A1258,"=",E1258)</f>
        <v>GU947815=3feg</v>
      </c>
      <c r="BK1258" s="170" t="str">
        <f aca="false">CONCATENATE(A1258,"=",C1258)</f>
        <v>GU947815=3</v>
      </c>
      <c r="BL1258" s="170" t="str">
        <f aca="false">CONCATENATE(D1258,"=")</f>
        <v>3f=</v>
      </c>
      <c r="BM1258" s="223" t="str">
        <f aca="false">IF(BA1258="XX","",BA1258)</f>
        <v>GU947815</v>
      </c>
      <c r="BN1258" s="224" t="str">
        <f aca="false">CONCATENATE(IF(F1258="","",F1258),IF(G1258="","",CONCATENATE(" / ",G1258)))</f>
        <v>CU002</v>
      </c>
      <c r="BO1258" s="225" t="str">
        <f aca="false">AX1258</f>
        <v>3f.THA.hum</v>
      </c>
      <c r="BP1258" s="226" t="str">
        <f aca="false">IF(V1258="","",V1258)</f>
        <v/>
      </c>
      <c r="BQ1258" s="226" t="str">
        <f aca="false">IF(W1258="","",CONCATENATE(W1258,IF(LEFT(AO1258,1)="s","+","")))</f>
        <v/>
      </c>
      <c r="BR1258" s="226" t="str">
        <f aca="false">IF(X1258="","",CONCATENATE(X1258,IF(LEFT(AQ1258,1)="s","+","")))</f>
        <v/>
      </c>
      <c r="BS1258" s="226" t="str">
        <f aca="false">IF(Y1258="","",CONCATENATE(Y1258,IF(LEFT(AR1258,1)="s","+","")))</f>
        <v/>
      </c>
      <c r="BT1258" s="226" t="str">
        <f aca="false">IF(Z1258="","",CONCATENATE(Z1258,IF(LEFT(AS1258,1)="s","+","")))</f>
        <v/>
      </c>
      <c r="BU1258" s="227" t="str">
        <f aca="false">IF(AA1258="","",CONCATENATE(AA1258,IF(LEFT(AT1258,1)="s","+","")))</f>
        <v>3f</v>
      </c>
      <c r="BV1258" s="212"/>
      <c r="BW1258" s="177" t="s">
        <v>338</v>
      </c>
      <c r="BX1258" s="170" t="str">
        <f aca="false">IF(BW1258&lt;&gt;"",IF(ISNUMBER(FIND("=",BW1258)),LEFT(BW1258,FIND("=",BW1258)-1),BW1258),BW1258)</f>
        <v>xx</v>
      </c>
      <c r="BY1258" s="170" t="str">
        <f aca="false">IF(BW1258&lt;&gt;"",IF(ISNUMBER(FIND("=",BW1258)),RIGHT(BW1258,LEN(BW1258)-FIND("=",BW1258)),""),"")</f>
        <v>Non_select</v>
      </c>
      <c r="BZ1258" s="170" t="str">
        <f aca="false">IF(BX1258&lt;&gt;"",IF(ISNUMBER(FIND(".",BX1258)),LEFT(BX1258,FIND(".",BX1258)-1),BX1258),BX1258)</f>
        <v>xx</v>
      </c>
      <c r="CA1258" s="170" t="str">
        <f aca="false">IF(BX1258&lt;&gt;"",IF(ISNUMBER(FIND(".",BX1258)),RIGHT(BX1258,LEN(BX1258)-FIND(".",BX1258)),""),"")</f>
        <v/>
      </c>
      <c r="CB1258" s="212"/>
      <c r="CC1258" s="170" t="str">
        <f aca="false">A1258</f>
        <v>GU947815</v>
      </c>
      <c r="CD1258" s="178" t="s">
        <v>339</v>
      </c>
      <c r="CE1258" s="178" t="s">
        <v>340</v>
      </c>
      <c r="CF1258" s="178" t="s">
        <v>341</v>
      </c>
      <c r="CG1258" s="212"/>
      <c r="CH1258" s="212"/>
      <c r="CI1258" s="212"/>
      <c r="CJ1258" s="212"/>
      <c r="CK1258" s="178"/>
      <c r="CL1258" s="212"/>
      <c r="CM1258" s="212"/>
      <c r="CN1258" s="212"/>
      <c r="CO1258" s="212"/>
      <c r="CP1258" s="212"/>
      <c r="CQ1258" s="212"/>
      <c r="CR1258" s="170" t="n">
        <f aca="false">C1258</f>
        <v>3</v>
      </c>
      <c r="CS1258" s="229" t="str">
        <f aca="false">D1258</f>
        <v>3f</v>
      </c>
      <c r="CT1258" s="170" t="str">
        <f aca="false">CONCATENATE(CD1258," strain ",CM1258," ",CL1258,", partial cds")</f>
        <v>Hepatitis E virus strain  , partial cds</v>
      </c>
    </row>
    <row r="1259" s="146" customFormat="true" ht="11.9" hidden="false" customHeight="true" outlineLevel="0" collapsed="false">
      <c r="A1259" s="208" t="s">
        <v>3173</v>
      </c>
      <c r="B1259" s="147" t="n">
        <v>3</v>
      </c>
      <c r="C1259" s="148" t="n">
        <v>3</v>
      </c>
      <c r="D1259" s="148" t="s">
        <v>1777</v>
      </c>
      <c r="E1259" s="150" t="s">
        <v>2725</v>
      </c>
      <c r="F1259" s="154" t="s">
        <v>1903</v>
      </c>
      <c r="G1259" s="221" t="n">
        <v>1</v>
      </c>
      <c r="H1259" s="146" t="s">
        <v>758</v>
      </c>
      <c r="I1259" s="153" t="s">
        <v>759</v>
      </c>
      <c r="J1259" s="154" t="s">
        <v>395</v>
      </c>
      <c r="K1259" s="155" t="s">
        <v>760</v>
      </c>
      <c r="L1259" s="231" t="s">
        <v>760</v>
      </c>
      <c r="M1259" s="157" t="s">
        <v>348</v>
      </c>
      <c r="N1259" s="213"/>
      <c r="O1259" s="159" t="n">
        <v>2005</v>
      </c>
      <c r="P1259" s="160" t="s">
        <v>1904</v>
      </c>
      <c r="Q1259" s="160" t="n">
        <v>3</v>
      </c>
      <c r="R1259" s="212"/>
      <c r="S1259" s="212"/>
      <c r="T1259" s="214" t="s">
        <v>353</v>
      </c>
      <c r="U1259" s="215"/>
      <c r="V1259" s="209"/>
      <c r="W1259" s="217"/>
      <c r="X1259" s="249" t="s">
        <v>3112</v>
      </c>
      <c r="Y1259" s="209"/>
      <c r="Z1259" s="209"/>
      <c r="AA1259" s="216"/>
      <c r="AB1259" s="217"/>
      <c r="AC1259" s="217"/>
      <c r="AD1259" s="164" t="s">
        <v>354</v>
      </c>
      <c r="AE1259" s="209"/>
      <c r="AF1259" s="209"/>
      <c r="AG1259" s="218"/>
      <c r="AH1259" s="164" t="n">
        <v>1813</v>
      </c>
      <c r="AI1259" s="164" t="n">
        <v>3075</v>
      </c>
      <c r="AJ1259" s="219" t="n">
        <f aca="false">SeqEnd-SeqBeg+1</f>
        <v>1263</v>
      </c>
      <c r="AK1259" s="220" t="n">
        <f aca="false">AND( SeqBeg&lt;=Beg  , End &lt;=SeqEnd )</f>
        <v>0</v>
      </c>
      <c r="AL1259" s="212"/>
      <c r="AM1259" s="212"/>
      <c r="AN1259" s="221"/>
      <c r="AO1259" s="147" t="s">
        <v>103</v>
      </c>
      <c r="AP1259" s="147" t="s">
        <v>103</v>
      </c>
      <c r="AQ1259" s="147" t="s">
        <v>103</v>
      </c>
      <c r="AR1259" s="147" t="s">
        <v>103</v>
      </c>
      <c r="AS1259" s="147" t="s">
        <v>103</v>
      </c>
      <c r="AT1259" s="147" t="s">
        <v>103</v>
      </c>
      <c r="AV1259" s="212"/>
      <c r="AW1259" s="222" t="str">
        <f aca="false">HYPERLINK(CONCATENATE("http://www.ncbi.nlm.nih.gov/nuccore/",BM1259),BM1259)</f>
        <v>KC911918</v>
      </c>
      <c r="AX1259" s="219" t="str">
        <f aca="false">CONCATENATE(D1259,IF(I1259="","",CONCATENATE(".",I1259)),IF(K1259="","",CONCATENATE(".",K1259)),IF(M1259="","",CONCATENATE(".",M1259)),IF(R1259="","",CONCATENATE(".",R1259)),IF(U1259="","","(*)"))</f>
        <v>3f.FRA.Toulouse .hum</v>
      </c>
      <c r="AY1259" s="170" t="str">
        <f aca="false">CONCATENATE(BM1259,".",BN1259)</f>
        <v>KC911918.TR11 / 1</v>
      </c>
      <c r="AZ1259" s="171" t="str">
        <f aca="false">IF(AV1259="",IF(ISNUMBER(FIND(".",A1259)),LEFT(A1259,FIND(".",A1259)-1),A1259),AV1259)</f>
        <v>KC911918</v>
      </c>
      <c r="BA1259" s="171" t="str">
        <f aca="false">IF(ISNUMBER(FIND("-",AZ1259)),LEFT(AZ1259,FIND("-",AZ1259)-1),AZ1259)</f>
        <v>KC911918</v>
      </c>
      <c r="BB1259" s="170" t="str">
        <f aca="false"> MEGAname &amp; "="</f>
        <v>KC911918=</v>
      </c>
      <c r="BC1259" s="170" t="str">
        <f aca="false">Clear &amp; IF(span ,"Span","out")</f>
        <v>KC911918=out</v>
      </c>
      <c r="BD1259" s="170" t="str">
        <f aca="false">Clear &amp; IF(span, IF(B1259=".","Selected",B1259),"out")</f>
        <v>KC911918=out</v>
      </c>
      <c r="BE1259" s="170" t="str">
        <f aca="false">Clear &amp; Strain</f>
        <v>KC911918=TR11</v>
      </c>
      <c r="BF1259" s="170" t="str">
        <f aca="false">CONCATENATE(A1259,"=",F1259,". ",AX1259,IF(AB1259="","",CONCATENATE(".",AB1259)))</f>
        <v>KC911918=TR11. 3f.FRA.Toulouse .hum</v>
      </c>
      <c r="BG1259" s="170" t="str">
        <f aca="false">CONCATENATE(A1259,"=",F1259,". ",AX1259)</f>
        <v>KC911918=TR11. 3f.FRA.Toulouse .hum</v>
      </c>
      <c r="BH1259" s="170" t="str">
        <f aca="false">CONCATENATE(A1259,"=",AX1259)</f>
        <v>KC911918=3f.FRA.Toulouse .hum</v>
      </c>
      <c r="BI1259" s="170" t="str">
        <f aca="false">CONCATENATE(A1259,"=",ComForSubtype,D1259)</f>
        <v>KC911918=3f</v>
      </c>
      <c r="BJ1259" s="170" t="str">
        <f aca="false">CONCATENATE(A1259,"=",E1259)</f>
        <v>KC911918=3feg</v>
      </c>
      <c r="BK1259" s="170" t="str">
        <f aca="false">CONCATENATE(A1259,"=",C1259)</f>
        <v>KC911918=3</v>
      </c>
      <c r="BL1259" s="170" t="str">
        <f aca="false">CONCATENATE(D1259,"=")</f>
        <v>3f=</v>
      </c>
      <c r="BM1259" s="223" t="str">
        <f aca="false">IF(BA1259="XX","",BA1259)</f>
        <v>KC911918</v>
      </c>
      <c r="BN1259" s="224" t="str">
        <f aca="false">CONCATENATE(IF(F1259="","",F1259),IF(G1259="","",CONCATENATE(" / ",G1259)))</f>
        <v>TR11 / 1</v>
      </c>
      <c r="BO1259" s="225" t="str">
        <f aca="false">AX1259</f>
        <v>3f.FRA.Toulouse .hum</v>
      </c>
      <c r="BP1259" s="226" t="str">
        <f aca="false">IF(V1259="","",V1259)</f>
        <v/>
      </c>
      <c r="BQ1259" s="226" t="str">
        <f aca="false">IF(W1259="","",CONCATENATE(W1259,IF(LEFT(AO1259,1)="s","+","")))</f>
        <v/>
      </c>
      <c r="BR1259" s="226" t="str">
        <f aca="false">IF(X1259="","",CONCATENATE(X1259,IF(LEFT(AQ1259,1)="s","+","")))</f>
        <v>3fL</v>
      </c>
      <c r="BS1259" s="226" t="str">
        <f aca="false">IF(Y1259="","",CONCATENATE(Y1259,IF(LEFT(AR1259,1)="s","+","")))</f>
        <v/>
      </c>
      <c r="BT1259" s="226" t="str">
        <f aca="false">IF(Z1259="","",CONCATENATE(Z1259,IF(LEFT(AS1259,1)="s","+","")))</f>
        <v/>
      </c>
      <c r="BU1259" s="227" t="str">
        <f aca="false">IF(AA1259="","",CONCATENATE(AA1259,IF(LEFT(AT1259,1)="s","+","")))</f>
        <v/>
      </c>
      <c r="BV1259" s="212"/>
      <c r="BW1259" s="177" t="s">
        <v>338</v>
      </c>
      <c r="BX1259" s="170" t="str">
        <f aca="false">IF(BW1259&lt;&gt;"",IF(ISNUMBER(FIND("=",BW1259)),LEFT(BW1259,FIND("=",BW1259)-1),BW1259),BW1259)</f>
        <v>xx</v>
      </c>
      <c r="BY1259" s="170" t="str">
        <f aca="false">IF(BW1259&lt;&gt;"",IF(ISNUMBER(FIND("=",BW1259)),RIGHT(BW1259,LEN(BW1259)-FIND("=",BW1259)),""),"")</f>
        <v>Non_select</v>
      </c>
      <c r="BZ1259" s="170" t="str">
        <f aca="false">IF(BX1259&lt;&gt;"",IF(ISNUMBER(FIND(".",BX1259)),LEFT(BX1259,FIND(".",BX1259)-1),BX1259),BX1259)</f>
        <v>xx</v>
      </c>
      <c r="CA1259" s="170" t="str">
        <f aca="false">IF(BX1259&lt;&gt;"",IF(ISNUMBER(FIND(".",BX1259)),RIGHT(BX1259,LEN(BX1259)-FIND(".",BX1259)),""),"")</f>
        <v/>
      </c>
      <c r="CB1259" s="212"/>
      <c r="CC1259" s="170" t="str">
        <f aca="false">A1259</f>
        <v>KC911918</v>
      </c>
      <c r="CD1259" s="178" t="s">
        <v>339</v>
      </c>
      <c r="CE1259" s="178" t="s">
        <v>340</v>
      </c>
      <c r="CF1259" s="178" t="s">
        <v>341</v>
      </c>
      <c r="CG1259" s="212"/>
      <c r="CH1259" s="212"/>
      <c r="CI1259" s="212"/>
      <c r="CJ1259" s="212"/>
      <c r="CK1259" s="178"/>
      <c r="CL1259" s="212"/>
      <c r="CM1259" s="212"/>
      <c r="CN1259" s="212"/>
      <c r="CO1259" s="212"/>
      <c r="CP1259" s="212"/>
      <c r="CQ1259" s="212"/>
      <c r="CR1259" s="228" t="n">
        <f aca="false">C1259</f>
        <v>3</v>
      </c>
      <c r="CS1259" s="229" t="str">
        <f aca="false">D1259</f>
        <v>3f</v>
      </c>
      <c r="CT1259" s="170" t="str">
        <f aca="false">CONCATENATE(CD1259," strain ",CM1259," ",CL1259,", partial cds")</f>
        <v>Hepatitis E virus strain  , partial cds</v>
      </c>
    </row>
    <row r="1260" s="146" customFormat="true" ht="11.9" hidden="false" customHeight="true" outlineLevel="0" collapsed="false">
      <c r="A1260" s="208" t="s">
        <v>3174</v>
      </c>
      <c r="B1260" s="147" t="n">
        <v>3</v>
      </c>
      <c r="C1260" s="148" t="n">
        <v>3</v>
      </c>
      <c r="D1260" s="148" t="s">
        <v>1777</v>
      </c>
      <c r="E1260" s="150" t="s">
        <v>2725</v>
      </c>
      <c r="F1260" s="154" t="s">
        <v>1924</v>
      </c>
      <c r="G1260" s="221" t="n">
        <v>1</v>
      </c>
      <c r="H1260" s="146" t="s">
        <v>758</v>
      </c>
      <c r="I1260" s="153" t="s">
        <v>759</v>
      </c>
      <c r="J1260" s="154" t="s">
        <v>395</v>
      </c>
      <c r="K1260" s="155" t="s">
        <v>760</v>
      </c>
      <c r="L1260" s="231" t="s">
        <v>760</v>
      </c>
      <c r="M1260" s="157" t="s">
        <v>348</v>
      </c>
      <c r="N1260" s="213"/>
      <c r="O1260" s="159" t="n">
        <v>2006</v>
      </c>
      <c r="P1260" s="160" t="s">
        <v>1925</v>
      </c>
      <c r="Q1260" s="160" t="n">
        <v>30</v>
      </c>
      <c r="R1260" s="212"/>
      <c r="S1260" s="212"/>
      <c r="T1260" s="214" t="s">
        <v>353</v>
      </c>
      <c r="U1260" s="215"/>
      <c r="V1260" s="209"/>
      <c r="W1260" s="217"/>
      <c r="X1260" s="249" t="s">
        <v>3112</v>
      </c>
      <c r="Y1260" s="209"/>
      <c r="Z1260" s="209"/>
      <c r="AA1260" s="216"/>
      <c r="AB1260" s="217"/>
      <c r="AC1260" s="217"/>
      <c r="AD1260" s="164" t="s">
        <v>354</v>
      </c>
      <c r="AE1260" s="209"/>
      <c r="AF1260" s="209"/>
      <c r="AG1260" s="218"/>
      <c r="AH1260" s="164" t="n">
        <v>1813</v>
      </c>
      <c r="AI1260" s="164" t="n">
        <v>3075</v>
      </c>
      <c r="AJ1260" s="219" t="n">
        <f aca="false">SeqEnd-SeqBeg+1</f>
        <v>1263</v>
      </c>
      <c r="AK1260" s="220" t="n">
        <f aca="false">AND( SeqBeg&lt;=Beg  , End &lt;=SeqEnd )</f>
        <v>0</v>
      </c>
      <c r="AL1260" s="212"/>
      <c r="AM1260" s="212"/>
      <c r="AN1260" s="221"/>
      <c r="AO1260" s="147" t="s">
        <v>103</v>
      </c>
      <c r="AP1260" s="147" t="s">
        <v>103</v>
      </c>
      <c r="AQ1260" s="147" t="s">
        <v>103</v>
      </c>
      <c r="AR1260" s="147" t="s">
        <v>103</v>
      </c>
      <c r="AS1260" s="147" t="s">
        <v>103</v>
      </c>
      <c r="AT1260" s="147" t="s">
        <v>103</v>
      </c>
      <c r="AV1260" s="212"/>
      <c r="AW1260" s="222" t="str">
        <f aca="false">HYPERLINK(CONCATENATE("http://www.ncbi.nlm.nih.gov/nuccore/",BM1260),BM1260)</f>
        <v>KC911903</v>
      </c>
      <c r="AX1260" s="219" t="str">
        <f aca="false">CONCATENATE(D1260,IF(I1260="","",CONCATENATE(".",I1260)),IF(K1260="","",CONCATENATE(".",K1260)),IF(M1260="","",CONCATENATE(".",M1260)),IF(R1260="","",CONCATENATE(".",R1260)),IF(U1260="","","(*)"))</f>
        <v>3f.FRA.Toulouse .hum</v>
      </c>
      <c r="AY1260" s="170" t="str">
        <f aca="false">CONCATENATE(BM1260,".",BN1260)</f>
        <v>KC911903.TR12 / 1</v>
      </c>
      <c r="AZ1260" s="171" t="str">
        <f aca="false">IF(AV1260="",IF(ISNUMBER(FIND(".",A1260)),LEFT(A1260,FIND(".",A1260)-1),A1260),AV1260)</f>
        <v>KC911903</v>
      </c>
      <c r="BA1260" s="171" t="str">
        <f aca="false">IF(ISNUMBER(FIND("-",AZ1260)),LEFT(AZ1260,FIND("-",AZ1260)-1),AZ1260)</f>
        <v>KC911903</v>
      </c>
      <c r="BB1260" s="170" t="str">
        <f aca="false"> MEGAname &amp; "="</f>
        <v>KC911903=</v>
      </c>
      <c r="BC1260" s="170" t="str">
        <f aca="false">Clear &amp; IF(span ,"Span","out")</f>
        <v>KC911903=out</v>
      </c>
      <c r="BD1260" s="170" t="str">
        <f aca="false">Clear &amp; IF(span, IF(B1260=".","Selected",B1260),"out")</f>
        <v>KC911903=out</v>
      </c>
      <c r="BE1260" s="170" t="str">
        <f aca="false">Clear &amp; Strain</f>
        <v>KC911903=TR12</v>
      </c>
      <c r="BF1260" s="170" t="str">
        <f aca="false">CONCATENATE(A1260,"=",F1260,". ",AX1260,IF(AB1260="","",CONCATENATE(".",AB1260)))</f>
        <v>KC911903=TR12. 3f.FRA.Toulouse .hum</v>
      </c>
      <c r="BG1260" s="170" t="str">
        <f aca="false">CONCATENATE(A1260,"=",F1260,". ",AX1260)</f>
        <v>KC911903=TR12. 3f.FRA.Toulouse .hum</v>
      </c>
      <c r="BH1260" s="170" t="str">
        <f aca="false">CONCATENATE(A1260,"=",AX1260)</f>
        <v>KC911903=3f.FRA.Toulouse .hum</v>
      </c>
      <c r="BI1260" s="170" t="str">
        <f aca="false">CONCATENATE(A1260,"=",ComForSubtype,D1260)</f>
        <v>KC911903=3f</v>
      </c>
      <c r="BJ1260" s="170" t="str">
        <f aca="false">CONCATENATE(A1260,"=",E1260)</f>
        <v>KC911903=3feg</v>
      </c>
      <c r="BK1260" s="170" t="str">
        <f aca="false">CONCATENATE(A1260,"=",C1260)</f>
        <v>KC911903=3</v>
      </c>
      <c r="BL1260" s="170" t="str">
        <f aca="false">CONCATENATE(D1260,"=")</f>
        <v>3f=</v>
      </c>
      <c r="BM1260" s="223" t="str">
        <f aca="false">IF(BA1260="XX","",BA1260)</f>
        <v>KC911903</v>
      </c>
      <c r="BN1260" s="224" t="str">
        <f aca="false">CONCATENATE(IF(F1260="","",F1260),IF(G1260="","",CONCATENATE(" / ",G1260)))</f>
        <v>TR12 / 1</v>
      </c>
      <c r="BO1260" s="225" t="str">
        <f aca="false">AX1260</f>
        <v>3f.FRA.Toulouse .hum</v>
      </c>
      <c r="BP1260" s="226" t="str">
        <f aca="false">IF(V1260="","",V1260)</f>
        <v/>
      </c>
      <c r="BQ1260" s="226" t="str">
        <f aca="false">IF(W1260="","",CONCATENATE(W1260,IF(LEFT(AO1260,1)="s","+","")))</f>
        <v/>
      </c>
      <c r="BR1260" s="226" t="str">
        <f aca="false">IF(X1260="","",CONCATENATE(X1260,IF(LEFT(AQ1260,1)="s","+","")))</f>
        <v>3fL</v>
      </c>
      <c r="BS1260" s="226" t="str">
        <f aca="false">IF(Y1260="","",CONCATENATE(Y1260,IF(LEFT(AR1260,1)="s","+","")))</f>
        <v/>
      </c>
      <c r="BT1260" s="226" t="str">
        <f aca="false">IF(Z1260="","",CONCATENATE(Z1260,IF(LEFT(AS1260,1)="s","+","")))</f>
        <v/>
      </c>
      <c r="BU1260" s="227" t="str">
        <f aca="false">IF(AA1260="","",CONCATENATE(AA1260,IF(LEFT(AT1260,1)="s","+","")))</f>
        <v/>
      </c>
      <c r="BV1260" s="212"/>
      <c r="BW1260" s="177" t="s">
        <v>338</v>
      </c>
      <c r="BX1260" s="170" t="str">
        <f aca="false">IF(BW1260&lt;&gt;"",IF(ISNUMBER(FIND("=",BW1260)),LEFT(BW1260,FIND("=",BW1260)-1),BW1260),BW1260)</f>
        <v>xx</v>
      </c>
      <c r="BY1260" s="170" t="str">
        <f aca="false">IF(BW1260&lt;&gt;"",IF(ISNUMBER(FIND("=",BW1260)),RIGHT(BW1260,LEN(BW1260)-FIND("=",BW1260)),""),"")</f>
        <v>Non_select</v>
      </c>
      <c r="BZ1260" s="170" t="str">
        <f aca="false">IF(BX1260&lt;&gt;"",IF(ISNUMBER(FIND(".",BX1260)),LEFT(BX1260,FIND(".",BX1260)-1),BX1260),BX1260)</f>
        <v>xx</v>
      </c>
      <c r="CA1260" s="170" t="str">
        <f aca="false">IF(BX1260&lt;&gt;"",IF(ISNUMBER(FIND(".",BX1260)),RIGHT(BX1260,LEN(BX1260)-FIND(".",BX1260)),""),"")</f>
        <v/>
      </c>
      <c r="CB1260" s="212"/>
      <c r="CC1260" s="170" t="str">
        <f aca="false">A1260</f>
        <v>KC911903</v>
      </c>
      <c r="CD1260" s="178" t="s">
        <v>339</v>
      </c>
      <c r="CE1260" s="178" t="s">
        <v>340</v>
      </c>
      <c r="CF1260" s="178" t="s">
        <v>341</v>
      </c>
      <c r="CG1260" s="212"/>
      <c r="CH1260" s="212"/>
      <c r="CI1260" s="212"/>
      <c r="CJ1260" s="212"/>
      <c r="CK1260" s="178"/>
      <c r="CL1260" s="212"/>
      <c r="CM1260" s="212"/>
      <c r="CN1260" s="212"/>
      <c r="CO1260" s="212"/>
      <c r="CP1260" s="212"/>
      <c r="CQ1260" s="212"/>
      <c r="CR1260" s="228" t="n">
        <f aca="false">C1260</f>
        <v>3</v>
      </c>
      <c r="CS1260" s="229" t="str">
        <f aca="false">D1260</f>
        <v>3f</v>
      </c>
      <c r="CT1260" s="170" t="str">
        <f aca="false">CONCATENATE(CD1260," strain ",CM1260," ",CL1260,", partial cds")</f>
        <v>Hepatitis E virus strain  , partial cds</v>
      </c>
    </row>
    <row r="1261" s="146" customFormat="true" ht="11.9" hidden="false" customHeight="true" outlineLevel="0" collapsed="false">
      <c r="A1261" s="208" t="s">
        <v>3175</v>
      </c>
      <c r="B1261" s="147" t="n">
        <v>3</v>
      </c>
      <c r="C1261" s="148" t="n">
        <v>3</v>
      </c>
      <c r="D1261" s="148" t="s">
        <v>1777</v>
      </c>
      <c r="E1261" s="150" t="s">
        <v>2725</v>
      </c>
      <c r="F1261" s="154" t="s">
        <v>3176</v>
      </c>
      <c r="G1261" s="221" t="n">
        <v>1</v>
      </c>
      <c r="H1261" s="146" t="s">
        <v>758</v>
      </c>
      <c r="I1261" s="153" t="s">
        <v>759</v>
      </c>
      <c r="J1261" s="154" t="s">
        <v>395</v>
      </c>
      <c r="K1261" s="155" t="s">
        <v>760</v>
      </c>
      <c r="L1261" s="231" t="s">
        <v>760</v>
      </c>
      <c r="M1261" s="157" t="s">
        <v>348</v>
      </c>
      <c r="N1261" s="213"/>
      <c r="O1261" s="212"/>
      <c r="P1261" s="212"/>
      <c r="Q1261" s="212"/>
      <c r="R1261" s="212"/>
      <c r="S1261" s="212"/>
      <c r="T1261" s="214" t="s">
        <v>353</v>
      </c>
      <c r="U1261" s="215"/>
      <c r="V1261" s="209"/>
      <c r="W1261" s="217"/>
      <c r="X1261" s="249" t="s">
        <v>3112</v>
      </c>
      <c r="Y1261" s="209"/>
      <c r="Z1261" s="209"/>
      <c r="AA1261" s="216"/>
      <c r="AB1261" s="217"/>
      <c r="AC1261" s="217"/>
      <c r="AD1261" s="164" t="s">
        <v>354</v>
      </c>
      <c r="AE1261" s="209"/>
      <c r="AF1261" s="209"/>
      <c r="AG1261" s="218"/>
      <c r="AH1261" s="164" t="n">
        <v>1813</v>
      </c>
      <c r="AI1261" s="164" t="n">
        <v>3075</v>
      </c>
      <c r="AJ1261" s="219" t="n">
        <f aca="false">SeqEnd-SeqBeg+1</f>
        <v>1263</v>
      </c>
      <c r="AK1261" s="220" t="n">
        <f aca="false">AND( SeqBeg&lt;=Beg  , End &lt;=SeqEnd )</f>
        <v>0</v>
      </c>
      <c r="AL1261" s="212"/>
      <c r="AM1261" s="212"/>
      <c r="AN1261" s="221"/>
      <c r="AO1261" s="147" t="s">
        <v>103</v>
      </c>
      <c r="AP1261" s="147" t="s">
        <v>103</v>
      </c>
      <c r="AQ1261" s="147" t="s">
        <v>103</v>
      </c>
      <c r="AR1261" s="147" t="s">
        <v>103</v>
      </c>
      <c r="AS1261" s="147" t="s">
        <v>103</v>
      </c>
      <c r="AT1261" s="147" t="s">
        <v>103</v>
      </c>
      <c r="AV1261" s="212"/>
      <c r="AW1261" s="222" t="str">
        <f aca="false">HYPERLINK(CONCATENATE("http://www.ncbi.nlm.nih.gov/nuccore/",BM1261),BM1261)</f>
        <v>KC912098</v>
      </c>
      <c r="AX1261" s="219" t="str">
        <f aca="false">CONCATENATE(D1261,IF(I1261="","",CONCATENATE(".",I1261)),IF(K1261="","",CONCATENATE(".",K1261)),IF(M1261="","",CONCATENATE(".",M1261)),IF(R1261="","",CONCATENATE(".",R1261)),IF(U1261="","","(*)"))</f>
        <v>3f.FRA.Toulouse .hum</v>
      </c>
      <c r="AY1261" s="170" t="str">
        <f aca="false">CONCATENATE(BM1261,".",BN1261)</f>
        <v>KC912098.TR13 / 1</v>
      </c>
      <c r="AZ1261" s="171" t="str">
        <f aca="false">IF(AV1261="",IF(ISNUMBER(FIND(".",A1261)),LEFT(A1261,FIND(".",A1261)-1),A1261),AV1261)</f>
        <v>KC912098</v>
      </c>
      <c r="BA1261" s="171" t="str">
        <f aca="false">IF(ISNUMBER(FIND("-",AZ1261)),LEFT(AZ1261,FIND("-",AZ1261)-1),AZ1261)</f>
        <v>KC912098</v>
      </c>
      <c r="BB1261" s="170" t="str">
        <f aca="false"> MEGAname &amp; "="</f>
        <v>KC912098=</v>
      </c>
      <c r="BC1261" s="170" t="str">
        <f aca="false">Clear &amp; IF(span ,"Span","out")</f>
        <v>KC912098=out</v>
      </c>
      <c r="BD1261" s="170" t="str">
        <f aca="false">Clear &amp; IF(span, IF(B1261=".","Selected",B1261),"out")</f>
        <v>KC912098=out</v>
      </c>
      <c r="BE1261" s="170" t="str">
        <f aca="false">Clear &amp; Strain</f>
        <v>KC912098=TR13</v>
      </c>
      <c r="BF1261" s="170" t="str">
        <f aca="false">CONCATENATE(A1261,"=",F1261,". ",AX1261,IF(AB1261="","",CONCATENATE(".",AB1261)))</f>
        <v>KC912098=TR13. 3f.FRA.Toulouse .hum</v>
      </c>
      <c r="BG1261" s="170" t="str">
        <f aca="false">CONCATENATE(A1261,"=",F1261,". ",AX1261)</f>
        <v>KC912098=TR13. 3f.FRA.Toulouse .hum</v>
      </c>
      <c r="BH1261" s="170" t="str">
        <f aca="false">CONCATENATE(A1261,"=",AX1261)</f>
        <v>KC912098=3f.FRA.Toulouse .hum</v>
      </c>
      <c r="BI1261" s="170" t="str">
        <f aca="false">CONCATENATE(A1261,"=",ComForSubtype,D1261)</f>
        <v>KC912098=3f</v>
      </c>
      <c r="BJ1261" s="170" t="str">
        <f aca="false">CONCATENATE(A1261,"=",E1261)</f>
        <v>KC912098=3feg</v>
      </c>
      <c r="BK1261" s="170" t="str">
        <f aca="false">CONCATENATE(A1261,"=",C1261)</f>
        <v>KC912098=3</v>
      </c>
      <c r="BL1261" s="170" t="str">
        <f aca="false">CONCATENATE(D1261,"=")</f>
        <v>3f=</v>
      </c>
      <c r="BM1261" s="223" t="str">
        <f aca="false">IF(BA1261="XX","",BA1261)</f>
        <v>KC912098</v>
      </c>
      <c r="BN1261" s="224" t="str">
        <f aca="false">CONCATENATE(IF(F1261="","",F1261),IF(G1261="","",CONCATENATE(" / ",G1261)))</f>
        <v>TR13 / 1</v>
      </c>
      <c r="BO1261" s="225" t="str">
        <f aca="false">AX1261</f>
        <v>3f.FRA.Toulouse .hum</v>
      </c>
      <c r="BP1261" s="226" t="str">
        <f aca="false">IF(V1261="","",V1261)</f>
        <v/>
      </c>
      <c r="BQ1261" s="226" t="str">
        <f aca="false">IF(W1261="","",CONCATENATE(W1261,IF(LEFT(AO1261,1)="s","+","")))</f>
        <v/>
      </c>
      <c r="BR1261" s="226" t="str">
        <f aca="false">IF(X1261="","",CONCATENATE(X1261,IF(LEFT(AQ1261,1)="s","+","")))</f>
        <v>3fL</v>
      </c>
      <c r="BS1261" s="226" t="str">
        <f aca="false">IF(Y1261="","",CONCATENATE(Y1261,IF(LEFT(AR1261,1)="s","+","")))</f>
        <v/>
      </c>
      <c r="BT1261" s="226" t="str">
        <f aca="false">IF(Z1261="","",CONCATENATE(Z1261,IF(LEFT(AS1261,1)="s","+","")))</f>
        <v/>
      </c>
      <c r="BU1261" s="227" t="str">
        <f aca="false">IF(AA1261="","",CONCATENATE(AA1261,IF(LEFT(AT1261,1)="s","+","")))</f>
        <v/>
      </c>
      <c r="BV1261" s="212"/>
      <c r="BW1261" s="177" t="s">
        <v>338</v>
      </c>
      <c r="BX1261" s="170" t="str">
        <f aca="false">IF(BW1261&lt;&gt;"",IF(ISNUMBER(FIND("=",BW1261)),LEFT(BW1261,FIND("=",BW1261)-1),BW1261),BW1261)</f>
        <v>xx</v>
      </c>
      <c r="BY1261" s="170" t="str">
        <f aca="false">IF(BW1261&lt;&gt;"",IF(ISNUMBER(FIND("=",BW1261)),RIGHT(BW1261,LEN(BW1261)-FIND("=",BW1261)),""),"")</f>
        <v>Non_select</v>
      </c>
      <c r="BZ1261" s="170" t="str">
        <f aca="false">IF(BX1261&lt;&gt;"",IF(ISNUMBER(FIND(".",BX1261)),LEFT(BX1261,FIND(".",BX1261)-1),BX1261),BX1261)</f>
        <v>xx</v>
      </c>
      <c r="CA1261" s="170" t="str">
        <f aca="false">IF(BX1261&lt;&gt;"",IF(ISNUMBER(FIND(".",BX1261)),RIGHT(BX1261,LEN(BX1261)-FIND(".",BX1261)),""),"")</f>
        <v/>
      </c>
      <c r="CB1261" s="212"/>
      <c r="CC1261" s="170" t="str">
        <f aca="false">A1261</f>
        <v>KC912098</v>
      </c>
      <c r="CD1261" s="178" t="s">
        <v>339</v>
      </c>
      <c r="CE1261" s="178" t="s">
        <v>340</v>
      </c>
      <c r="CF1261" s="178" t="s">
        <v>341</v>
      </c>
      <c r="CG1261" s="212"/>
      <c r="CH1261" s="212"/>
      <c r="CI1261" s="212"/>
      <c r="CJ1261" s="212"/>
      <c r="CK1261" s="178"/>
      <c r="CL1261" s="212"/>
      <c r="CM1261" s="212"/>
      <c r="CN1261" s="212"/>
      <c r="CO1261" s="212"/>
      <c r="CP1261" s="212"/>
      <c r="CQ1261" s="212"/>
      <c r="CR1261" s="228" t="n">
        <f aca="false">C1261</f>
        <v>3</v>
      </c>
      <c r="CS1261" s="229" t="str">
        <f aca="false">D1261</f>
        <v>3f</v>
      </c>
      <c r="CT1261" s="170" t="str">
        <f aca="false">CONCATENATE(CD1261," strain ",CM1261," ",CL1261,", partial cds")</f>
        <v>Hepatitis E virus strain  , partial cds</v>
      </c>
    </row>
    <row r="1262" customFormat="false" ht="11.9" hidden="false" customHeight="true" outlineLevel="0" collapsed="false">
      <c r="A1262" s="234" t="s">
        <v>3177</v>
      </c>
      <c r="B1262" s="147" t="n">
        <v>3</v>
      </c>
      <c r="C1262" s="245" t="n">
        <v>3</v>
      </c>
      <c r="D1262" s="148" t="s">
        <v>1777</v>
      </c>
      <c r="E1262" s="150" t="s">
        <v>2725</v>
      </c>
      <c r="F1262" s="235" t="s">
        <v>3178</v>
      </c>
      <c r="G1262" s="221" t="n">
        <v>1</v>
      </c>
      <c r="H1262" s="235" t="s">
        <v>758</v>
      </c>
      <c r="I1262" s="236" t="s">
        <v>759</v>
      </c>
      <c r="J1262" s="235" t="s">
        <v>395</v>
      </c>
      <c r="K1262" s="155" t="s">
        <v>760</v>
      </c>
      <c r="L1262" s="231" t="s">
        <v>760</v>
      </c>
      <c r="M1262" s="157" t="s">
        <v>348</v>
      </c>
      <c r="N1262" s="213"/>
      <c r="O1262" s="212"/>
      <c r="P1262" s="159"/>
      <c r="Q1262" s="159"/>
      <c r="R1262" s="237"/>
      <c r="S1262" s="237"/>
      <c r="T1262" s="214" t="s">
        <v>353</v>
      </c>
      <c r="U1262" s="215"/>
      <c r="V1262" s="209"/>
      <c r="W1262" s="217"/>
      <c r="X1262" s="249" t="s">
        <v>3112</v>
      </c>
      <c r="Y1262" s="209"/>
      <c r="Z1262" s="209"/>
      <c r="AA1262" s="216"/>
      <c r="AB1262" s="217"/>
      <c r="AC1262" s="217"/>
      <c r="AD1262" s="164" t="s">
        <v>354</v>
      </c>
      <c r="AE1262" s="209"/>
      <c r="AF1262" s="209"/>
      <c r="AG1262" s="218"/>
      <c r="AH1262" s="164" t="n">
        <v>1813</v>
      </c>
      <c r="AI1262" s="164" t="n">
        <v>3075</v>
      </c>
      <c r="AJ1262" s="219" t="n">
        <f aca="false">SeqEnd-SeqBeg+1</f>
        <v>1263</v>
      </c>
      <c r="AK1262" s="220" t="n">
        <f aca="false">AND( SeqBeg&lt;=Beg  , End &lt;=SeqEnd )</f>
        <v>0</v>
      </c>
      <c r="AL1262" s="237"/>
      <c r="AM1262" s="237"/>
      <c r="AN1262" s="221"/>
      <c r="AO1262" s="164" t="s">
        <v>103</v>
      </c>
      <c r="AP1262" s="164" t="s">
        <v>103</v>
      </c>
      <c r="AQ1262" s="164" t="s">
        <v>103</v>
      </c>
      <c r="AR1262" s="164" t="s">
        <v>103</v>
      </c>
      <c r="AS1262" s="164" t="s">
        <v>103</v>
      </c>
      <c r="AT1262" s="164" t="s">
        <v>103</v>
      </c>
      <c r="AU1262" s="237"/>
      <c r="AV1262" s="237"/>
      <c r="AW1262" s="222" t="str">
        <f aca="false">HYPERLINK(CONCATENATE("http://www.ncbi.nlm.nih.gov/nuccore/",BM1262),BM1262)</f>
        <v>KC912078</v>
      </c>
      <c r="AX1262" s="219" t="str">
        <f aca="false">CONCATENATE(D1262,IF(I1262="","",CONCATENATE(".",I1262)),IF(K1262="","",CONCATENATE(".",K1262)),IF(M1262="","",CONCATENATE(".",M1262)),IF(R1262="","",CONCATENATE(".",R1262)),IF(U1262="","","(*)"))</f>
        <v>3f.FRA.Toulouse .hum</v>
      </c>
      <c r="AY1262" s="238" t="str">
        <f aca="false">CONCATENATE(BM1262,".",BN1262)</f>
        <v>KC912078.TR14 / 1</v>
      </c>
      <c r="AZ1262" s="239" t="str">
        <f aca="false">IF(AV1262="",IF(ISNUMBER(FIND(".",A1262)),LEFT(A1262,FIND(".",A1262)-1),A1262),AV1262)</f>
        <v>KC912078</v>
      </c>
      <c r="BA1262" s="239" t="str">
        <f aca="false">IF(ISNUMBER(FIND("-",AZ1262)),LEFT(AZ1262,FIND("-",AZ1262)-1),AZ1262)</f>
        <v>KC912078</v>
      </c>
      <c r="BB1262" s="170" t="str">
        <f aca="false"> MEGAname &amp; "="</f>
        <v>KC912078=</v>
      </c>
      <c r="BC1262" s="170" t="str">
        <f aca="false">Clear &amp; IF(span ,"Span","out")</f>
        <v>KC912078=out</v>
      </c>
      <c r="BD1262" s="170" t="str">
        <f aca="false">Clear &amp; IF(span, IF(B1262=".","Selected",B1262),"out")</f>
        <v>KC912078=out</v>
      </c>
      <c r="BE1262" s="170" t="str">
        <f aca="false">Clear &amp; Strain</f>
        <v>KC912078=TR14</v>
      </c>
      <c r="BF1262" s="238" t="str">
        <f aca="false">CONCATENATE(A1262,"=",F1262,". ",AX1262,IF(AB1262="","",CONCATENATE(".",AB1262)))</f>
        <v>KC912078=TR14. 3f.FRA.Toulouse .hum</v>
      </c>
      <c r="BG1262" s="238" t="str">
        <f aca="false">CONCATENATE(A1262,"=",F1262,". ",AX1262)</f>
        <v>KC912078=TR14. 3f.FRA.Toulouse .hum</v>
      </c>
      <c r="BH1262" s="238" t="str">
        <f aca="false">CONCATENATE(A1262,"=",AX1262)</f>
        <v>KC912078=3f.FRA.Toulouse .hum</v>
      </c>
      <c r="BI1262" s="238" t="str">
        <f aca="false">CONCATENATE(A1262,"=",ComForSubtype,D1262)</f>
        <v>KC912078=3f</v>
      </c>
      <c r="BJ1262" s="238" t="str">
        <f aca="false">CONCATENATE(A1262,"=",E1262)</f>
        <v>KC912078=3feg</v>
      </c>
      <c r="BK1262" s="238" t="str">
        <f aca="false">CONCATENATE(A1262,"=",C1262)</f>
        <v>KC912078=3</v>
      </c>
      <c r="BL1262" s="238" t="str">
        <f aca="false">CONCATENATE(D1262,"=")</f>
        <v>3f=</v>
      </c>
      <c r="BM1262" s="223" t="str">
        <f aca="false">IF(BA1262="XX","",BA1262)</f>
        <v>KC912078</v>
      </c>
      <c r="BN1262" s="224" t="str">
        <f aca="false">CONCATENATE(IF(F1262="","",F1262),IF(G1262="","",CONCATENATE(" / ",G1262)))</f>
        <v>TR14 / 1</v>
      </c>
      <c r="BO1262" s="225" t="str">
        <f aca="false">AX1262</f>
        <v>3f.FRA.Toulouse .hum</v>
      </c>
      <c r="BP1262" s="226" t="str">
        <f aca="false">IF(V1262="","",V1262)</f>
        <v/>
      </c>
      <c r="BQ1262" s="226" t="str">
        <f aca="false">IF(W1262="","",CONCATENATE(W1262,IF(LEFT(AO1262,1)="s","+","")))</f>
        <v/>
      </c>
      <c r="BR1262" s="226" t="str">
        <f aca="false">IF(X1262="","",CONCATENATE(X1262,IF(LEFT(AQ1262,1)="s","+","")))</f>
        <v>3fL</v>
      </c>
      <c r="BS1262" s="226" t="str">
        <f aca="false">IF(Y1262="","",CONCATENATE(Y1262,IF(LEFT(AR1262,1)="s","+","")))</f>
        <v/>
      </c>
      <c r="BT1262" s="226" t="str">
        <f aca="false">IF(Z1262="","",CONCATENATE(Z1262,IF(LEFT(AS1262,1)="s","+","")))</f>
        <v/>
      </c>
      <c r="BU1262" s="227" t="str">
        <f aca="false">IF(AA1262="","",CONCATENATE(AA1262,IF(LEFT(AT1262,1)="s","+","")))</f>
        <v/>
      </c>
      <c r="BV1262" s="240"/>
      <c r="BW1262" s="240" t="s">
        <v>338</v>
      </c>
      <c r="BX1262" s="238" t="str">
        <f aca="false">IF(BW1262&lt;&gt;"",IF(ISNUMBER(FIND("=",BW1262)),LEFT(BW1262,FIND("=",BW1262)-1),BW1262),BW1262)</f>
        <v>xx</v>
      </c>
      <c r="BY1262" s="238" t="str">
        <f aca="false">IF(BW1262&lt;&gt;"",IF(ISNUMBER(FIND("=",BW1262)),RIGHT(BW1262,LEN(BW1262)-FIND("=",BW1262)),""),"")</f>
        <v>Non_select</v>
      </c>
      <c r="BZ1262" s="238" t="str">
        <f aca="false">IF(BX1262&lt;&gt;"",IF(ISNUMBER(FIND(".",BX1262)),LEFT(BX1262,FIND(".",BX1262)-1),BX1262),BX1262)</f>
        <v>xx</v>
      </c>
      <c r="CA1262" s="238" t="str">
        <f aca="false">IF(BX1262&lt;&gt;"",IF(ISNUMBER(FIND(".",BX1262)),RIGHT(BX1262,LEN(BX1262)-FIND(".",BX1262)),""),"")</f>
        <v/>
      </c>
      <c r="CB1262" s="240"/>
      <c r="CC1262" s="238" t="str">
        <f aca="false">A1262</f>
        <v>KC912078</v>
      </c>
      <c r="CD1262" s="241" t="s">
        <v>339</v>
      </c>
      <c r="CE1262" s="241" t="s">
        <v>340</v>
      </c>
      <c r="CF1262" s="241" t="s">
        <v>341</v>
      </c>
      <c r="CG1262" s="241"/>
      <c r="CH1262" s="241"/>
      <c r="CI1262" s="241"/>
      <c r="CJ1262" s="241"/>
      <c r="CK1262" s="241"/>
      <c r="CL1262" s="241"/>
      <c r="CM1262" s="238"/>
      <c r="CN1262" s="238"/>
      <c r="CO1262" s="238"/>
      <c r="CP1262" s="238"/>
      <c r="CQ1262" s="238"/>
      <c r="CR1262" s="238" t="n">
        <f aca="false">C1262</f>
        <v>3</v>
      </c>
      <c r="CS1262" s="242" t="str">
        <f aca="false">D1262</f>
        <v>3f</v>
      </c>
      <c r="CT1262" s="170" t="str">
        <f aca="false">CONCATENATE(CD1262," strain ",CM1262," ",CL1262,", partial cds")</f>
        <v>Hepatitis E virus strain  , partial cds</v>
      </c>
    </row>
    <row r="1263" s="146" customFormat="true" ht="11.9" hidden="false" customHeight="true" outlineLevel="0" collapsed="false">
      <c r="A1263" s="208" t="s">
        <v>3179</v>
      </c>
      <c r="B1263" s="147" t="n">
        <v>3</v>
      </c>
      <c r="C1263" s="148" t="n">
        <v>3</v>
      </c>
      <c r="D1263" s="148" t="s">
        <v>1777</v>
      </c>
      <c r="E1263" s="150" t="s">
        <v>2725</v>
      </c>
      <c r="F1263" s="154" t="s">
        <v>3180</v>
      </c>
      <c r="G1263" s="221" t="n">
        <v>1</v>
      </c>
      <c r="H1263" s="146" t="s">
        <v>758</v>
      </c>
      <c r="I1263" s="153" t="s">
        <v>759</v>
      </c>
      <c r="J1263" s="154" t="s">
        <v>395</v>
      </c>
      <c r="K1263" s="155" t="s">
        <v>760</v>
      </c>
      <c r="L1263" s="231" t="s">
        <v>760</v>
      </c>
      <c r="M1263" s="157" t="s">
        <v>348</v>
      </c>
      <c r="N1263" s="213"/>
      <c r="O1263" s="212"/>
      <c r="P1263" s="212"/>
      <c r="Q1263" s="212"/>
      <c r="R1263" s="212"/>
      <c r="S1263" s="212"/>
      <c r="T1263" s="214" t="s">
        <v>353</v>
      </c>
      <c r="U1263" s="215"/>
      <c r="V1263" s="209"/>
      <c r="W1263" s="217"/>
      <c r="X1263" s="249" t="s">
        <v>3112</v>
      </c>
      <c r="Y1263" s="209"/>
      <c r="Z1263" s="209"/>
      <c r="AA1263" s="216"/>
      <c r="AB1263" s="217"/>
      <c r="AC1263" s="217"/>
      <c r="AD1263" s="164" t="s">
        <v>354</v>
      </c>
      <c r="AE1263" s="209"/>
      <c r="AF1263" s="209"/>
      <c r="AG1263" s="218"/>
      <c r="AH1263" s="164" t="n">
        <v>1813</v>
      </c>
      <c r="AI1263" s="164" t="n">
        <v>3075</v>
      </c>
      <c r="AJ1263" s="219" t="n">
        <f aca="false">SeqEnd-SeqBeg+1</f>
        <v>1263</v>
      </c>
      <c r="AK1263" s="220" t="n">
        <f aca="false">AND( SeqBeg&lt;=Beg  , End &lt;=SeqEnd )</f>
        <v>0</v>
      </c>
      <c r="AL1263" s="212"/>
      <c r="AM1263" s="212"/>
      <c r="AN1263" s="221"/>
      <c r="AO1263" s="147" t="s">
        <v>103</v>
      </c>
      <c r="AP1263" s="147" t="s">
        <v>103</v>
      </c>
      <c r="AQ1263" s="147" t="s">
        <v>103</v>
      </c>
      <c r="AR1263" s="147" t="s">
        <v>103</v>
      </c>
      <c r="AS1263" s="147" t="s">
        <v>103</v>
      </c>
      <c r="AT1263" s="147" t="s">
        <v>103</v>
      </c>
      <c r="AV1263" s="212"/>
      <c r="AW1263" s="222" t="str">
        <f aca="false">HYPERLINK(CONCATENATE("http://www.ncbi.nlm.nih.gov/nuccore/",BM1263),BM1263)</f>
        <v>KC912058</v>
      </c>
      <c r="AX1263" s="219" t="str">
        <f aca="false">CONCATENATE(D1263,IF(I1263="","",CONCATENATE(".",I1263)),IF(K1263="","",CONCATENATE(".",K1263)),IF(M1263="","",CONCATENATE(".",M1263)),IF(R1263="","",CONCATENATE(".",R1263)),IF(U1263="","","(*)"))</f>
        <v>3f.FRA.Toulouse .hum</v>
      </c>
      <c r="AY1263" s="170" t="str">
        <f aca="false">CONCATENATE(BM1263,".",BN1263)</f>
        <v>KC912058.TR15 / 1</v>
      </c>
      <c r="AZ1263" s="171" t="str">
        <f aca="false">IF(AV1263="",IF(ISNUMBER(FIND(".",A1263)),LEFT(A1263,FIND(".",A1263)-1),A1263),AV1263)</f>
        <v>KC912058</v>
      </c>
      <c r="BA1263" s="171" t="str">
        <f aca="false">IF(ISNUMBER(FIND("-",AZ1263)),LEFT(AZ1263,FIND("-",AZ1263)-1),AZ1263)</f>
        <v>KC912058</v>
      </c>
      <c r="BB1263" s="170" t="str">
        <f aca="false"> MEGAname &amp; "="</f>
        <v>KC912058=</v>
      </c>
      <c r="BC1263" s="170" t="str">
        <f aca="false">Clear &amp; IF(span ,"Span","out")</f>
        <v>KC912058=out</v>
      </c>
      <c r="BD1263" s="170" t="str">
        <f aca="false">Clear &amp; IF(span, IF(B1263=".","Selected",B1263),"out")</f>
        <v>KC912058=out</v>
      </c>
      <c r="BE1263" s="170" t="str">
        <f aca="false">Clear &amp; Strain</f>
        <v>KC912058=TR15</v>
      </c>
      <c r="BF1263" s="170" t="str">
        <f aca="false">CONCATENATE(A1263,"=",F1263,". ",AX1263,IF(AB1263="","",CONCATENATE(".",AB1263)))</f>
        <v>KC912058=TR15. 3f.FRA.Toulouse .hum</v>
      </c>
      <c r="BG1263" s="170" t="str">
        <f aca="false">CONCATENATE(A1263,"=",F1263,". ",AX1263)</f>
        <v>KC912058=TR15. 3f.FRA.Toulouse .hum</v>
      </c>
      <c r="BH1263" s="170" t="str">
        <f aca="false">CONCATENATE(A1263,"=",AX1263)</f>
        <v>KC912058=3f.FRA.Toulouse .hum</v>
      </c>
      <c r="BI1263" s="170" t="str">
        <f aca="false">CONCATENATE(A1263,"=",ComForSubtype,D1263)</f>
        <v>KC912058=3f</v>
      </c>
      <c r="BJ1263" s="170" t="str">
        <f aca="false">CONCATENATE(A1263,"=",E1263)</f>
        <v>KC912058=3feg</v>
      </c>
      <c r="BK1263" s="170" t="str">
        <f aca="false">CONCATENATE(A1263,"=",C1263)</f>
        <v>KC912058=3</v>
      </c>
      <c r="BL1263" s="170" t="str">
        <f aca="false">CONCATENATE(D1263,"=")</f>
        <v>3f=</v>
      </c>
      <c r="BM1263" s="223" t="str">
        <f aca="false">IF(BA1263="XX","",BA1263)</f>
        <v>KC912058</v>
      </c>
      <c r="BN1263" s="224" t="str">
        <f aca="false">CONCATENATE(IF(F1263="","",F1263),IF(G1263="","",CONCATENATE(" / ",G1263)))</f>
        <v>TR15 / 1</v>
      </c>
      <c r="BO1263" s="225" t="str">
        <f aca="false">AX1263</f>
        <v>3f.FRA.Toulouse .hum</v>
      </c>
      <c r="BP1263" s="226" t="str">
        <f aca="false">IF(V1263="","",V1263)</f>
        <v/>
      </c>
      <c r="BQ1263" s="226" t="str">
        <f aca="false">IF(W1263="","",CONCATENATE(W1263,IF(LEFT(AO1263,1)="s","+","")))</f>
        <v/>
      </c>
      <c r="BR1263" s="226" t="str">
        <f aca="false">IF(X1263="","",CONCATENATE(X1263,IF(LEFT(AQ1263,1)="s","+","")))</f>
        <v>3fL</v>
      </c>
      <c r="BS1263" s="226" t="str">
        <f aca="false">IF(Y1263="","",CONCATENATE(Y1263,IF(LEFT(AR1263,1)="s","+","")))</f>
        <v/>
      </c>
      <c r="BT1263" s="226" t="str">
        <f aca="false">IF(Z1263="","",CONCATENATE(Z1263,IF(LEFT(AS1263,1)="s","+","")))</f>
        <v/>
      </c>
      <c r="BU1263" s="227" t="str">
        <f aca="false">IF(AA1263="","",CONCATENATE(AA1263,IF(LEFT(AT1263,1)="s","+","")))</f>
        <v/>
      </c>
      <c r="BV1263" s="212"/>
      <c r="BW1263" s="177" t="s">
        <v>338</v>
      </c>
      <c r="BX1263" s="170" t="str">
        <f aca="false">IF(BW1263&lt;&gt;"",IF(ISNUMBER(FIND("=",BW1263)),LEFT(BW1263,FIND("=",BW1263)-1),BW1263),BW1263)</f>
        <v>xx</v>
      </c>
      <c r="BY1263" s="170" t="str">
        <f aca="false">IF(BW1263&lt;&gt;"",IF(ISNUMBER(FIND("=",BW1263)),RIGHT(BW1263,LEN(BW1263)-FIND("=",BW1263)),""),"")</f>
        <v>Non_select</v>
      </c>
      <c r="BZ1263" s="170" t="str">
        <f aca="false">IF(BX1263&lt;&gt;"",IF(ISNUMBER(FIND(".",BX1263)),LEFT(BX1263,FIND(".",BX1263)-1),BX1263),BX1263)</f>
        <v>xx</v>
      </c>
      <c r="CA1263" s="170" t="str">
        <f aca="false">IF(BX1263&lt;&gt;"",IF(ISNUMBER(FIND(".",BX1263)),RIGHT(BX1263,LEN(BX1263)-FIND(".",BX1263)),""),"")</f>
        <v/>
      </c>
      <c r="CB1263" s="212"/>
      <c r="CC1263" s="170" t="str">
        <f aca="false">A1263</f>
        <v>KC912058</v>
      </c>
      <c r="CD1263" s="178" t="s">
        <v>339</v>
      </c>
      <c r="CE1263" s="178" t="s">
        <v>340</v>
      </c>
      <c r="CF1263" s="178" t="s">
        <v>341</v>
      </c>
      <c r="CG1263" s="212"/>
      <c r="CH1263" s="212"/>
      <c r="CI1263" s="212"/>
      <c r="CJ1263" s="212"/>
      <c r="CK1263" s="178"/>
      <c r="CL1263" s="212"/>
      <c r="CM1263" s="212"/>
      <c r="CN1263" s="212"/>
      <c r="CO1263" s="212"/>
      <c r="CP1263" s="212"/>
      <c r="CQ1263" s="212"/>
      <c r="CR1263" s="228" t="n">
        <f aca="false">C1263</f>
        <v>3</v>
      </c>
      <c r="CS1263" s="229" t="str">
        <f aca="false">D1263</f>
        <v>3f</v>
      </c>
      <c r="CT1263" s="170" t="str">
        <f aca="false">CONCATENATE(CD1263," strain ",CM1263," ",CL1263,", partial cds")</f>
        <v>Hepatitis E virus strain  , partial cds</v>
      </c>
    </row>
    <row r="1264" s="146" customFormat="true" ht="11.9" hidden="false" customHeight="true" outlineLevel="0" collapsed="false">
      <c r="A1264" s="208" t="s">
        <v>3181</v>
      </c>
      <c r="B1264" s="147" t="n">
        <v>3</v>
      </c>
      <c r="C1264" s="148" t="n">
        <v>3</v>
      </c>
      <c r="D1264" s="148" t="s">
        <v>1777</v>
      </c>
      <c r="E1264" s="150" t="s">
        <v>2725</v>
      </c>
      <c r="F1264" s="154" t="s">
        <v>1945</v>
      </c>
      <c r="G1264" s="221" t="n">
        <v>1</v>
      </c>
      <c r="H1264" s="146" t="s">
        <v>758</v>
      </c>
      <c r="I1264" s="153" t="s">
        <v>759</v>
      </c>
      <c r="J1264" s="154" t="s">
        <v>395</v>
      </c>
      <c r="K1264" s="155" t="s">
        <v>760</v>
      </c>
      <c r="L1264" s="231" t="s">
        <v>760</v>
      </c>
      <c r="M1264" s="157" t="s">
        <v>348</v>
      </c>
      <c r="N1264" s="213"/>
      <c r="O1264" s="159" t="n">
        <v>2007</v>
      </c>
      <c r="P1264" s="160" t="s">
        <v>1946</v>
      </c>
      <c r="Q1264" s="160" t="n">
        <v>25</v>
      </c>
      <c r="R1264" s="212"/>
      <c r="S1264" s="212"/>
      <c r="T1264" s="214" t="s">
        <v>353</v>
      </c>
      <c r="U1264" s="215"/>
      <c r="V1264" s="209"/>
      <c r="W1264" s="217"/>
      <c r="X1264" s="209" t="s">
        <v>1777</v>
      </c>
      <c r="Y1264" s="209"/>
      <c r="Z1264" s="209"/>
      <c r="AA1264" s="216"/>
      <c r="AB1264" s="217"/>
      <c r="AC1264" s="217"/>
      <c r="AD1264" s="164" t="s">
        <v>354</v>
      </c>
      <c r="AE1264" s="209"/>
      <c r="AF1264" s="209"/>
      <c r="AG1264" s="218"/>
      <c r="AH1264" s="164" t="n">
        <v>1813</v>
      </c>
      <c r="AI1264" s="164" t="n">
        <v>3075</v>
      </c>
      <c r="AJ1264" s="219" t="n">
        <f aca="false">SeqEnd-SeqBeg+1</f>
        <v>1263</v>
      </c>
      <c r="AK1264" s="220" t="n">
        <f aca="false">AND( SeqBeg&lt;=Beg  , End &lt;=SeqEnd )</f>
        <v>0</v>
      </c>
      <c r="AL1264" s="212"/>
      <c r="AM1264" s="212"/>
      <c r="AN1264" s="221"/>
      <c r="AO1264" s="147" t="s">
        <v>103</v>
      </c>
      <c r="AP1264" s="147" t="s">
        <v>103</v>
      </c>
      <c r="AQ1264" s="147" t="s">
        <v>103</v>
      </c>
      <c r="AR1264" s="147" t="s">
        <v>103</v>
      </c>
      <c r="AS1264" s="147" t="s">
        <v>103</v>
      </c>
      <c r="AT1264" s="147" t="s">
        <v>103</v>
      </c>
      <c r="AV1264" s="212"/>
      <c r="AW1264" s="222" t="str">
        <f aca="false">HYPERLINK(CONCATENATE("http://www.ncbi.nlm.nih.gov/nuccore/",BM1264),BM1264)</f>
        <v>KC911878</v>
      </c>
      <c r="AX1264" s="219" t="str">
        <f aca="false">CONCATENATE(D1264,IF(I1264="","",CONCATENATE(".",I1264)),IF(K1264="","",CONCATENATE(".",K1264)),IF(M1264="","",CONCATENATE(".",M1264)),IF(R1264="","",CONCATENATE(".",R1264)),IF(U1264="","","(*)"))</f>
        <v>3f.FRA.Toulouse .hum</v>
      </c>
      <c r="AY1264" s="170" t="str">
        <f aca="false">CONCATENATE(BM1264,".",BN1264)</f>
        <v>KC911878.TR18 / 1</v>
      </c>
      <c r="AZ1264" s="171" t="str">
        <f aca="false">IF(AV1264="",IF(ISNUMBER(FIND(".",A1264)),LEFT(A1264,FIND(".",A1264)-1),A1264),AV1264)</f>
        <v>KC911878</v>
      </c>
      <c r="BA1264" s="171" t="str">
        <f aca="false">IF(ISNUMBER(FIND("-",AZ1264)),LEFT(AZ1264,FIND("-",AZ1264)-1),AZ1264)</f>
        <v>KC911878</v>
      </c>
      <c r="BB1264" s="170" t="str">
        <f aca="false"> MEGAname &amp; "="</f>
        <v>KC911878=</v>
      </c>
      <c r="BC1264" s="170" t="str">
        <f aca="false">Clear &amp; IF(span ,"Span","out")</f>
        <v>KC911878=out</v>
      </c>
      <c r="BD1264" s="170" t="str">
        <f aca="false">Clear &amp; IF(span, IF(B1264=".","Selected",B1264),"out")</f>
        <v>KC911878=out</v>
      </c>
      <c r="BE1264" s="170" t="str">
        <f aca="false">Clear &amp; Strain</f>
        <v>KC911878=TR18</v>
      </c>
      <c r="BF1264" s="170" t="str">
        <f aca="false">CONCATENATE(A1264,"=",F1264,". ",AX1264,IF(AB1264="","",CONCATENATE(".",AB1264)))</f>
        <v>KC911878=TR18. 3f.FRA.Toulouse .hum</v>
      </c>
      <c r="BG1264" s="170" t="str">
        <f aca="false">CONCATENATE(A1264,"=",F1264,". ",AX1264)</f>
        <v>KC911878=TR18. 3f.FRA.Toulouse .hum</v>
      </c>
      <c r="BH1264" s="170" t="str">
        <f aca="false">CONCATENATE(A1264,"=",AX1264)</f>
        <v>KC911878=3f.FRA.Toulouse .hum</v>
      </c>
      <c r="BI1264" s="170" t="str">
        <f aca="false">CONCATENATE(A1264,"=",ComForSubtype,D1264)</f>
        <v>KC911878=3f</v>
      </c>
      <c r="BJ1264" s="170" t="str">
        <f aca="false">CONCATENATE(A1264,"=",E1264)</f>
        <v>KC911878=3feg</v>
      </c>
      <c r="BK1264" s="170" t="str">
        <f aca="false">CONCATENATE(A1264,"=",C1264)</f>
        <v>KC911878=3</v>
      </c>
      <c r="BL1264" s="170" t="str">
        <f aca="false">CONCATENATE(D1264,"=")</f>
        <v>3f=</v>
      </c>
      <c r="BM1264" s="223" t="str">
        <f aca="false">IF(BA1264="XX","",BA1264)</f>
        <v>KC911878</v>
      </c>
      <c r="BN1264" s="224" t="str">
        <f aca="false">CONCATENATE(IF(F1264="","",F1264),IF(G1264="","",CONCATENATE(" / ",G1264)))</f>
        <v>TR18 / 1</v>
      </c>
      <c r="BO1264" s="225" t="str">
        <f aca="false">AX1264</f>
        <v>3f.FRA.Toulouse .hum</v>
      </c>
      <c r="BP1264" s="226" t="str">
        <f aca="false">IF(V1264="","",V1264)</f>
        <v/>
      </c>
      <c r="BQ1264" s="226" t="str">
        <f aca="false">IF(W1264="","",CONCATENATE(W1264,IF(LEFT(AO1264,1)="s","+","")))</f>
        <v/>
      </c>
      <c r="BR1264" s="226" t="str">
        <f aca="false">IF(X1264="","",CONCATENATE(X1264,IF(LEFT(AQ1264,1)="s","+","")))</f>
        <v>3f</v>
      </c>
      <c r="BS1264" s="226" t="str">
        <f aca="false">IF(Y1264="","",CONCATENATE(Y1264,IF(LEFT(AR1264,1)="s","+","")))</f>
        <v/>
      </c>
      <c r="BT1264" s="226" t="str">
        <f aca="false">IF(Z1264="","",CONCATENATE(Z1264,IF(LEFT(AS1264,1)="s","+","")))</f>
        <v/>
      </c>
      <c r="BU1264" s="227" t="str">
        <f aca="false">IF(AA1264="","",CONCATENATE(AA1264,IF(LEFT(AT1264,1)="s","+","")))</f>
        <v/>
      </c>
      <c r="BV1264" s="212"/>
      <c r="BW1264" s="177" t="s">
        <v>338</v>
      </c>
      <c r="BX1264" s="170" t="str">
        <f aca="false">IF(BW1264&lt;&gt;"",IF(ISNUMBER(FIND("=",BW1264)),LEFT(BW1264,FIND("=",BW1264)-1),BW1264),BW1264)</f>
        <v>xx</v>
      </c>
      <c r="BY1264" s="170" t="str">
        <f aca="false">IF(BW1264&lt;&gt;"",IF(ISNUMBER(FIND("=",BW1264)),RIGHT(BW1264,LEN(BW1264)-FIND("=",BW1264)),""),"")</f>
        <v>Non_select</v>
      </c>
      <c r="BZ1264" s="170" t="str">
        <f aca="false">IF(BX1264&lt;&gt;"",IF(ISNUMBER(FIND(".",BX1264)),LEFT(BX1264,FIND(".",BX1264)-1),BX1264),BX1264)</f>
        <v>xx</v>
      </c>
      <c r="CA1264" s="170" t="str">
        <f aca="false">IF(BX1264&lt;&gt;"",IF(ISNUMBER(FIND(".",BX1264)),RIGHT(BX1264,LEN(BX1264)-FIND(".",BX1264)),""),"")</f>
        <v/>
      </c>
      <c r="CB1264" s="212"/>
      <c r="CC1264" s="170" t="str">
        <f aca="false">A1264</f>
        <v>KC911878</v>
      </c>
      <c r="CD1264" s="178" t="s">
        <v>339</v>
      </c>
      <c r="CE1264" s="178" t="s">
        <v>340</v>
      </c>
      <c r="CF1264" s="178" t="s">
        <v>341</v>
      </c>
      <c r="CG1264" s="212"/>
      <c r="CH1264" s="212"/>
      <c r="CI1264" s="212"/>
      <c r="CJ1264" s="212"/>
      <c r="CK1264" s="178"/>
      <c r="CL1264" s="212"/>
      <c r="CM1264" s="212"/>
      <c r="CN1264" s="212"/>
      <c r="CO1264" s="212"/>
      <c r="CP1264" s="212"/>
      <c r="CQ1264" s="212"/>
      <c r="CR1264" s="228" t="n">
        <f aca="false">C1264</f>
        <v>3</v>
      </c>
      <c r="CS1264" s="229" t="str">
        <f aca="false">D1264</f>
        <v>3f</v>
      </c>
      <c r="CT1264" s="170" t="str">
        <f aca="false">CONCATENATE(CD1264," strain ",CM1264," ",CL1264,", partial cds")</f>
        <v>Hepatitis E virus strain  , partial cds</v>
      </c>
    </row>
    <row r="1265" s="146" customFormat="true" ht="11.9" hidden="false" customHeight="true" outlineLevel="0" collapsed="false">
      <c r="A1265" s="208" t="s">
        <v>3182</v>
      </c>
      <c r="B1265" s="147" t="n">
        <v>3</v>
      </c>
      <c r="C1265" s="148" t="n">
        <v>3</v>
      </c>
      <c r="D1265" s="148" t="s">
        <v>1777</v>
      </c>
      <c r="E1265" s="150" t="s">
        <v>2725</v>
      </c>
      <c r="F1265" s="154" t="s">
        <v>3183</v>
      </c>
      <c r="G1265" s="221" t="n">
        <v>1</v>
      </c>
      <c r="H1265" s="146" t="s">
        <v>758</v>
      </c>
      <c r="I1265" s="153" t="s">
        <v>759</v>
      </c>
      <c r="J1265" s="154" t="s">
        <v>395</v>
      </c>
      <c r="K1265" s="155" t="s">
        <v>760</v>
      </c>
      <c r="L1265" s="231" t="s">
        <v>760</v>
      </c>
      <c r="M1265" s="157" t="s">
        <v>348</v>
      </c>
      <c r="N1265" s="213"/>
      <c r="O1265" s="159" t="n">
        <v>2006</v>
      </c>
      <c r="P1265" s="160" t="s">
        <v>1904</v>
      </c>
      <c r="Q1265" s="160" t="n">
        <v>12</v>
      </c>
      <c r="R1265" s="212"/>
      <c r="S1265" s="212"/>
      <c r="T1265" s="214" t="s">
        <v>353</v>
      </c>
      <c r="U1265" s="215"/>
      <c r="V1265" s="209"/>
      <c r="W1265" s="217"/>
      <c r="X1265" s="209" t="s">
        <v>1777</v>
      </c>
      <c r="Y1265" s="209"/>
      <c r="Z1265" s="209"/>
      <c r="AA1265" s="216"/>
      <c r="AB1265" s="217"/>
      <c r="AC1265" s="217"/>
      <c r="AD1265" s="164" t="s">
        <v>354</v>
      </c>
      <c r="AE1265" s="209"/>
      <c r="AF1265" s="209"/>
      <c r="AG1265" s="218"/>
      <c r="AH1265" s="164" t="n">
        <v>1813</v>
      </c>
      <c r="AI1265" s="164" t="n">
        <v>3075</v>
      </c>
      <c r="AJ1265" s="219" t="n">
        <f aca="false">SeqEnd-SeqBeg+1</f>
        <v>1263</v>
      </c>
      <c r="AK1265" s="220" t="n">
        <f aca="false">AND( SeqBeg&lt;=Beg  , End &lt;=SeqEnd )</f>
        <v>0</v>
      </c>
      <c r="AL1265" s="212"/>
      <c r="AM1265" s="212"/>
      <c r="AN1265" s="221"/>
      <c r="AO1265" s="147" t="s">
        <v>103</v>
      </c>
      <c r="AP1265" s="147" t="s">
        <v>103</v>
      </c>
      <c r="AQ1265" s="147" t="s">
        <v>103</v>
      </c>
      <c r="AR1265" s="147" t="s">
        <v>103</v>
      </c>
      <c r="AS1265" s="147" t="s">
        <v>103</v>
      </c>
      <c r="AT1265" s="147" t="s">
        <v>103</v>
      </c>
      <c r="AV1265" s="212"/>
      <c r="AW1265" s="222" t="str">
        <f aca="false">HYPERLINK(CONCATENATE("http://www.ncbi.nlm.nih.gov/nuccore/",BM1265),BM1265)</f>
        <v>KC911938</v>
      </c>
      <c r="AX1265" s="219" t="str">
        <f aca="false">CONCATENATE(D1265,IF(I1265="","",CONCATENATE(".",I1265)),IF(K1265="","",CONCATENATE(".",K1265)),IF(M1265="","",CONCATENATE(".",M1265)),IF(R1265="","",CONCATENATE(".",R1265)),IF(U1265="","","(*)"))</f>
        <v>3f.FRA.Toulouse .hum</v>
      </c>
      <c r="AY1265" s="170" t="str">
        <f aca="false">CONCATENATE(BM1265,".",BN1265)</f>
        <v>KC911938.TR21 / 1</v>
      </c>
      <c r="AZ1265" s="171" t="str">
        <f aca="false">IF(AV1265="",IF(ISNUMBER(FIND(".",A1265)),LEFT(A1265,FIND(".",A1265)-1),A1265),AV1265)</f>
        <v>KC911938</v>
      </c>
      <c r="BA1265" s="171" t="str">
        <f aca="false">IF(ISNUMBER(FIND("-",AZ1265)),LEFT(AZ1265,FIND("-",AZ1265)-1),AZ1265)</f>
        <v>KC911938</v>
      </c>
      <c r="BB1265" s="170" t="str">
        <f aca="false"> MEGAname &amp; "="</f>
        <v>KC911938=</v>
      </c>
      <c r="BC1265" s="170" t="str">
        <f aca="false">Clear &amp; IF(span ,"Span","out")</f>
        <v>KC911938=out</v>
      </c>
      <c r="BD1265" s="170" t="str">
        <f aca="false">Clear &amp; IF(span, IF(B1265=".","Selected",B1265),"out")</f>
        <v>KC911938=out</v>
      </c>
      <c r="BE1265" s="170" t="str">
        <f aca="false">Clear &amp; Strain</f>
        <v>KC911938=TR21</v>
      </c>
      <c r="BF1265" s="170" t="str">
        <f aca="false">CONCATENATE(A1265,"=",F1265,". ",AX1265,IF(AB1265="","",CONCATENATE(".",AB1265)))</f>
        <v>KC911938=TR21. 3f.FRA.Toulouse .hum</v>
      </c>
      <c r="BG1265" s="170" t="str">
        <f aca="false">CONCATENATE(A1265,"=",F1265,". ",AX1265)</f>
        <v>KC911938=TR21. 3f.FRA.Toulouse .hum</v>
      </c>
      <c r="BH1265" s="170" t="str">
        <f aca="false">CONCATENATE(A1265,"=",AX1265)</f>
        <v>KC911938=3f.FRA.Toulouse .hum</v>
      </c>
      <c r="BI1265" s="170" t="str">
        <f aca="false">CONCATENATE(A1265,"=",ComForSubtype,D1265)</f>
        <v>KC911938=3f</v>
      </c>
      <c r="BJ1265" s="170" t="str">
        <f aca="false">CONCATENATE(A1265,"=",E1265)</f>
        <v>KC911938=3feg</v>
      </c>
      <c r="BK1265" s="170" t="str">
        <f aca="false">CONCATENATE(A1265,"=",C1265)</f>
        <v>KC911938=3</v>
      </c>
      <c r="BL1265" s="170" t="str">
        <f aca="false">CONCATENATE(D1265,"=")</f>
        <v>3f=</v>
      </c>
      <c r="BM1265" s="223" t="str">
        <f aca="false">IF(BA1265="XX","",BA1265)</f>
        <v>KC911938</v>
      </c>
      <c r="BN1265" s="224" t="str">
        <f aca="false">CONCATENATE(IF(F1265="","",F1265),IF(G1265="","",CONCATENATE(" / ",G1265)))</f>
        <v>TR21 / 1</v>
      </c>
      <c r="BO1265" s="225" t="str">
        <f aca="false">AX1265</f>
        <v>3f.FRA.Toulouse .hum</v>
      </c>
      <c r="BP1265" s="226" t="str">
        <f aca="false">IF(V1265="","",V1265)</f>
        <v/>
      </c>
      <c r="BQ1265" s="226" t="str">
        <f aca="false">IF(W1265="","",CONCATENATE(W1265,IF(LEFT(AO1265,1)="s","+","")))</f>
        <v/>
      </c>
      <c r="BR1265" s="226" t="str">
        <f aca="false">IF(X1265="","",CONCATENATE(X1265,IF(LEFT(AQ1265,1)="s","+","")))</f>
        <v>3f</v>
      </c>
      <c r="BS1265" s="226" t="str">
        <f aca="false">IF(Y1265="","",CONCATENATE(Y1265,IF(LEFT(AR1265,1)="s","+","")))</f>
        <v/>
      </c>
      <c r="BT1265" s="226" t="str">
        <f aca="false">IF(Z1265="","",CONCATENATE(Z1265,IF(LEFT(AS1265,1)="s","+","")))</f>
        <v/>
      </c>
      <c r="BU1265" s="227" t="str">
        <f aca="false">IF(AA1265="","",CONCATENATE(AA1265,IF(LEFT(AT1265,1)="s","+","")))</f>
        <v/>
      </c>
      <c r="BV1265" s="212"/>
      <c r="BW1265" s="177" t="s">
        <v>338</v>
      </c>
      <c r="BX1265" s="170" t="str">
        <f aca="false">IF(BW1265&lt;&gt;"",IF(ISNUMBER(FIND("=",BW1265)),LEFT(BW1265,FIND("=",BW1265)-1),BW1265),BW1265)</f>
        <v>xx</v>
      </c>
      <c r="BY1265" s="170" t="str">
        <f aca="false">IF(BW1265&lt;&gt;"",IF(ISNUMBER(FIND("=",BW1265)),RIGHT(BW1265,LEN(BW1265)-FIND("=",BW1265)),""),"")</f>
        <v>Non_select</v>
      </c>
      <c r="BZ1265" s="170" t="str">
        <f aca="false">IF(BX1265&lt;&gt;"",IF(ISNUMBER(FIND(".",BX1265)),LEFT(BX1265,FIND(".",BX1265)-1),BX1265),BX1265)</f>
        <v>xx</v>
      </c>
      <c r="CA1265" s="170" t="str">
        <f aca="false">IF(BX1265&lt;&gt;"",IF(ISNUMBER(FIND(".",BX1265)),RIGHT(BX1265,LEN(BX1265)-FIND(".",BX1265)),""),"")</f>
        <v/>
      </c>
      <c r="CB1265" s="212"/>
      <c r="CC1265" s="170" t="str">
        <f aca="false">A1265</f>
        <v>KC911938</v>
      </c>
      <c r="CD1265" s="178" t="s">
        <v>339</v>
      </c>
      <c r="CE1265" s="178" t="s">
        <v>340</v>
      </c>
      <c r="CF1265" s="178" t="s">
        <v>341</v>
      </c>
      <c r="CG1265" s="212"/>
      <c r="CH1265" s="212"/>
      <c r="CI1265" s="212"/>
      <c r="CJ1265" s="212"/>
      <c r="CK1265" s="178"/>
      <c r="CL1265" s="212"/>
      <c r="CM1265" s="212"/>
      <c r="CN1265" s="212"/>
      <c r="CO1265" s="212"/>
      <c r="CP1265" s="212"/>
      <c r="CQ1265" s="212"/>
      <c r="CR1265" s="228" t="n">
        <f aca="false">C1265</f>
        <v>3</v>
      </c>
      <c r="CS1265" s="229" t="str">
        <f aca="false">D1265</f>
        <v>3f</v>
      </c>
      <c r="CT1265" s="170" t="str">
        <f aca="false">CONCATENATE(CD1265," strain ",CM1265," ",CL1265,", partial cds")</f>
        <v>Hepatitis E virus strain  , partial cds</v>
      </c>
    </row>
    <row r="1266" s="146" customFormat="true" ht="11.9" hidden="false" customHeight="true" outlineLevel="0" collapsed="false">
      <c r="A1266" s="208" t="s">
        <v>3184</v>
      </c>
      <c r="B1266" s="147" t="n">
        <v>3</v>
      </c>
      <c r="C1266" s="148" t="n">
        <v>3</v>
      </c>
      <c r="D1266" s="148" t="s">
        <v>1777</v>
      </c>
      <c r="E1266" s="150" t="s">
        <v>2725</v>
      </c>
      <c r="F1266" s="154" t="s">
        <v>3185</v>
      </c>
      <c r="G1266" s="221" t="n">
        <v>1</v>
      </c>
      <c r="H1266" s="146" t="s">
        <v>758</v>
      </c>
      <c r="I1266" s="153" t="s">
        <v>759</v>
      </c>
      <c r="J1266" s="154" t="s">
        <v>395</v>
      </c>
      <c r="K1266" s="155" t="s">
        <v>760</v>
      </c>
      <c r="L1266" s="231" t="s">
        <v>760</v>
      </c>
      <c r="M1266" s="157" t="s">
        <v>348</v>
      </c>
      <c r="N1266" s="213"/>
      <c r="O1266" s="212"/>
      <c r="P1266" s="212"/>
      <c r="Q1266" s="212"/>
      <c r="R1266" s="212"/>
      <c r="S1266" s="212"/>
      <c r="T1266" s="214" t="s">
        <v>353</v>
      </c>
      <c r="U1266" s="215"/>
      <c r="V1266" s="209"/>
      <c r="W1266" s="217"/>
      <c r="X1266" s="249" t="s">
        <v>3112</v>
      </c>
      <c r="Y1266" s="209"/>
      <c r="Z1266" s="209"/>
      <c r="AA1266" s="216"/>
      <c r="AB1266" s="217"/>
      <c r="AC1266" s="217"/>
      <c r="AD1266" s="164" t="s">
        <v>354</v>
      </c>
      <c r="AE1266" s="209"/>
      <c r="AF1266" s="209"/>
      <c r="AG1266" s="218"/>
      <c r="AH1266" s="164" t="n">
        <v>1813</v>
      </c>
      <c r="AI1266" s="164" t="n">
        <v>3075</v>
      </c>
      <c r="AJ1266" s="219" t="n">
        <f aca="false">SeqEnd-SeqBeg+1</f>
        <v>1263</v>
      </c>
      <c r="AK1266" s="220" t="n">
        <f aca="false">AND( SeqBeg&lt;=Beg  , End &lt;=SeqEnd )</f>
        <v>0</v>
      </c>
      <c r="AL1266" s="212"/>
      <c r="AM1266" s="212"/>
      <c r="AN1266" s="221"/>
      <c r="AO1266" s="147" t="s">
        <v>103</v>
      </c>
      <c r="AP1266" s="147" t="s">
        <v>103</v>
      </c>
      <c r="AQ1266" s="147" t="s">
        <v>103</v>
      </c>
      <c r="AR1266" s="147" t="s">
        <v>103</v>
      </c>
      <c r="AS1266" s="147" t="s">
        <v>103</v>
      </c>
      <c r="AT1266" s="147" t="s">
        <v>103</v>
      </c>
      <c r="AV1266" s="212"/>
      <c r="AW1266" s="222" t="str">
        <f aca="false">HYPERLINK(CONCATENATE("http://www.ncbi.nlm.nih.gov/nuccore/",BM1266),BM1266)</f>
        <v>KC911978</v>
      </c>
      <c r="AX1266" s="219" t="str">
        <f aca="false">CONCATENATE(D1266,IF(I1266="","",CONCATENATE(".",I1266)),IF(K1266="","",CONCATENATE(".",K1266)),IF(M1266="","",CONCATENATE(".",M1266)),IF(R1266="","",CONCATENATE(".",R1266)),IF(U1266="","","(*)"))</f>
        <v>3f.FRA.Toulouse .hum</v>
      </c>
      <c r="AY1266" s="170" t="str">
        <f aca="false">CONCATENATE(BM1266,".",BN1266)</f>
        <v>KC911978.TR25 / 1</v>
      </c>
      <c r="AZ1266" s="171" t="str">
        <f aca="false">IF(AV1266="",IF(ISNUMBER(FIND(".",A1266)),LEFT(A1266,FIND(".",A1266)-1),A1266),AV1266)</f>
        <v>KC911978</v>
      </c>
      <c r="BA1266" s="171" t="str">
        <f aca="false">IF(ISNUMBER(FIND("-",AZ1266)),LEFT(AZ1266,FIND("-",AZ1266)-1),AZ1266)</f>
        <v>KC911978</v>
      </c>
      <c r="BB1266" s="170" t="str">
        <f aca="false"> MEGAname &amp; "="</f>
        <v>KC911978=</v>
      </c>
      <c r="BC1266" s="170" t="str">
        <f aca="false">Clear &amp; IF(span ,"Span","out")</f>
        <v>KC911978=out</v>
      </c>
      <c r="BD1266" s="170" t="str">
        <f aca="false">Clear &amp; IF(span, IF(B1266=".","Selected",B1266),"out")</f>
        <v>KC911978=out</v>
      </c>
      <c r="BE1266" s="170" t="str">
        <f aca="false">Clear &amp; Strain</f>
        <v>KC911978=TR25</v>
      </c>
      <c r="BF1266" s="170" t="str">
        <f aca="false">CONCATENATE(A1266,"=",F1266,". ",AX1266,IF(AB1266="","",CONCATENATE(".",AB1266)))</f>
        <v>KC911978=TR25. 3f.FRA.Toulouse .hum</v>
      </c>
      <c r="BG1266" s="170" t="str">
        <f aca="false">CONCATENATE(A1266,"=",F1266,". ",AX1266)</f>
        <v>KC911978=TR25. 3f.FRA.Toulouse .hum</v>
      </c>
      <c r="BH1266" s="170" t="str">
        <f aca="false">CONCATENATE(A1266,"=",AX1266)</f>
        <v>KC911978=3f.FRA.Toulouse .hum</v>
      </c>
      <c r="BI1266" s="170" t="str">
        <f aca="false">CONCATENATE(A1266,"=",ComForSubtype,D1266)</f>
        <v>KC911978=3f</v>
      </c>
      <c r="BJ1266" s="170" t="str">
        <f aca="false">CONCATENATE(A1266,"=",E1266)</f>
        <v>KC911978=3feg</v>
      </c>
      <c r="BK1266" s="170" t="str">
        <f aca="false">CONCATENATE(A1266,"=",C1266)</f>
        <v>KC911978=3</v>
      </c>
      <c r="BL1266" s="170" t="str">
        <f aca="false">CONCATENATE(D1266,"=")</f>
        <v>3f=</v>
      </c>
      <c r="BM1266" s="223" t="str">
        <f aca="false">IF(BA1266="XX","",BA1266)</f>
        <v>KC911978</v>
      </c>
      <c r="BN1266" s="224" t="str">
        <f aca="false">CONCATENATE(IF(F1266="","",F1266),IF(G1266="","",CONCATENATE(" / ",G1266)))</f>
        <v>TR25 / 1</v>
      </c>
      <c r="BO1266" s="225" t="str">
        <f aca="false">AX1266</f>
        <v>3f.FRA.Toulouse .hum</v>
      </c>
      <c r="BP1266" s="226" t="str">
        <f aca="false">IF(V1266="","",V1266)</f>
        <v/>
      </c>
      <c r="BQ1266" s="226" t="str">
        <f aca="false">IF(W1266="","",CONCATENATE(W1266,IF(LEFT(AO1266,1)="s","+","")))</f>
        <v/>
      </c>
      <c r="BR1266" s="226" t="str">
        <f aca="false">IF(X1266="","",CONCATENATE(X1266,IF(LEFT(AQ1266,1)="s","+","")))</f>
        <v>3fL</v>
      </c>
      <c r="BS1266" s="226" t="str">
        <f aca="false">IF(Y1266="","",CONCATENATE(Y1266,IF(LEFT(AR1266,1)="s","+","")))</f>
        <v/>
      </c>
      <c r="BT1266" s="226" t="str">
        <f aca="false">IF(Z1266="","",CONCATENATE(Z1266,IF(LEFT(AS1266,1)="s","+","")))</f>
        <v/>
      </c>
      <c r="BU1266" s="227" t="str">
        <f aca="false">IF(AA1266="","",CONCATENATE(AA1266,IF(LEFT(AT1266,1)="s","+","")))</f>
        <v/>
      </c>
      <c r="BV1266" s="212"/>
      <c r="BW1266" s="177" t="s">
        <v>338</v>
      </c>
      <c r="BX1266" s="170" t="str">
        <f aca="false">IF(BW1266&lt;&gt;"",IF(ISNUMBER(FIND("=",BW1266)),LEFT(BW1266,FIND("=",BW1266)-1),BW1266),BW1266)</f>
        <v>xx</v>
      </c>
      <c r="BY1266" s="170" t="str">
        <f aca="false">IF(BW1266&lt;&gt;"",IF(ISNUMBER(FIND("=",BW1266)),RIGHT(BW1266,LEN(BW1266)-FIND("=",BW1266)),""),"")</f>
        <v>Non_select</v>
      </c>
      <c r="BZ1266" s="170" t="str">
        <f aca="false">IF(BX1266&lt;&gt;"",IF(ISNUMBER(FIND(".",BX1266)),LEFT(BX1266,FIND(".",BX1266)-1),BX1266),BX1266)</f>
        <v>xx</v>
      </c>
      <c r="CA1266" s="170" t="str">
        <f aca="false">IF(BX1266&lt;&gt;"",IF(ISNUMBER(FIND(".",BX1266)),RIGHT(BX1266,LEN(BX1266)-FIND(".",BX1266)),""),"")</f>
        <v/>
      </c>
      <c r="CB1266" s="212"/>
      <c r="CC1266" s="170" t="str">
        <f aca="false">A1266</f>
        <v>KC911978</v>
      </c>
      <c r="CD1266" s="178" t="s">
        <v>339</v>
      </c>
      <c r="CE1266" s="178" t="s">
        <v>340</v>
      </c>
      <c r="CF1266" s="178" t="s">
        <v>341</v>
      </c>
      <c r="CG1266" s="212"/>
      <c r="CH1266" s="212"/>
      <c r="CI1266" s="212"/>
      <c r="CJ1266" s="212"/>
      <c r="CK1266" s="178"/>
      <c r="CL1266" s="212"/>
      <c r="CM1266" s="212"/>
      <c r="CN1266" s="212"/>
      <c r="CO1266" s="212"/>
      <c r="CP1266" s="212"/>
      <c r="CQ1266" s="212"/>
      <c r="CR1266" s="228" t="n">
        <f aca="false">C1266</f>
        <v>3</v>
      </c>
      <c r="CS1266" s="229" t="str">
        <f aca="false">D1266</f>
        <v>3f</v>
      </c>
      <c r="CT1266" s="170" t="str">
        <f aca="false">CONCATENATE(CD1266," strain ",CM1266," ",CL1266,", partial cds")</f>
        <v>Hepatitis E virus strain  , partial cds</v>
      </c>
    </row>
    <row r="1267" s="146" customFormat="true" ht="11.9" hidden="false" customHeight="true" outlineLevel="0" collapsed="false">
      <c r="A1267" s="208" t="s">
        <v>3186</v>
      </c>
      <c r="B1267" s="147" t="n">
        <v>3</v>
      </c>
      <c r="C1267" s="148" t="n">
        <v>3</v>
      </c>
      <c r="D1267" s="148" t="s">
        <v>1777</v>
      </c>
      <c r="E1267" s="150" t="s">
        <v>2725</v>
      </c>
      <c r="F1267" s="154" t="s">
        <v>3187</v>
      </c>
      <c r="G1267" s="221" t="n">
        <v>1</v>
      </c>
      <c r="H1267" s="146" t="s">
        <v>758</v>
      </c>
      <c r="I1267" s="153" t="s">
        <v>759</v>
      </c>
      <c r="J1267" s="154" t="s">
        <v>395</v>
      </c>
      <c r="K1267" s="155" t="s">
        <v>760</v>
      </c>
      <c r="L1267" s="231" t="s">
        <v>760</v>
      </c>
      <c r="M1267" s="157" t="s">
        <v>348</v>
      </c>
      <c r="N1267" s="213"/>
      <c r="O1267" s="212"/>
      <c r="P1267" s="212"/>
      <c r="Q1267" s="212"/>
      <c r="R1267" s="212"/>
      <c r="S1267" s="212"/>
      <c r="T1267" s="214" t="s">
        <v>353</v>
      </c>
      <c r="U1267" s="215"/>
      <c r="V1267" s="209"/>
      <c r="W1267" s="217"/>
      <c r="X1267" s="249" t="s">
        <v>3112</v>
      </c>
      <c r="Y1267" s="209"/>
      <c r="Z1267" s="209"/>
      <c r="AA1267" s="216"/>
      <c r="AB1267" s="217"/>
      <c r="AC1267" s="217"/>
      <c r="AD1267" s="164" t="s">
        <v>354</v>
      </c>
      <c r="AE1267" s="209"/>
      <c r="AF1267" s="209"/>
      <c r="AG1267" s="218"/>
      <c r="AH1267" s="164" t="n">
        <v>1813</v>
      </c>
      <c r="AI1267" s="164" t="n">
        <v>3075</v>
      </c>
      <c r="AJ1267" s="219" t="n">
        <f aca="false">SeqEnd-SeqBeg+1</f>
        <v>1263</v>
      </c>
      <c r="AK1267" s="220" t="n">
        <f aca="false">AND( SeqBeg&lt;=Beg  , End &lt;=SeqEnd )</f>
        <v>0</v>
      </c>
      <c r="AL1267" s="212"/>
      <c r="AM1267" s="212"/>
      <c r="AN1267" s="221"/>
      <c r="AO1267" s="147" t="s">
        <v>103</v>
      </c>
      <c r="AP1267" s="147" t="s">
        <v>103</v>
      </c>
      <c r="AQ1267" s="147" t="s">
        <v>103</v>
      </c>
      <c r="AR1267" s="147" t="s">
        <v>103</v>
      </c>
      <c r="AS1267" s="147" t="s">
        <v>103</v>
      </c>
      <c r="AT1267" s="147" t="s">
        <v>103</v>
      </c>
      <c r="AV1267" s="212"/>
      <c r="AW1267" s="222" t="str">
        <f aca="false">HYPERLINK(CONCATENATE("http://www.ncbi.nlm.nih.gov/nuccore/",BM1267),BM1267)</f>
        <v>KC911998</v>
      </c>
      <c r="AX1267" s="219" t="str">
        <f aca="false">CONCATENATE(D1267,IF(I1267="","",CONCATENATE(".",I1267)),IF(K1267="","",CONCATENATE(".",K1267)),IF(M1267="","",CONCATENATE(".",M1267)),IF(R1267="","",CONCATENATE(".",R1267)),IF(U1267="","","(*)"))</f>
        <v>3f.FRA.Toulouse .hum</v>
      </c>
      <c r="AY1267" s="170" t="str">
        <f aca="false">CONCATENATE(BM1267,".",BN1267)</f>
        <v>KC911998.TR3 / 1</v>
      </c>
      <c r="AZ1267" s="171" t="str">
        <f aca="false">IF(AV1267="",IF(ISNUMBER(FIND(".",A1267)),LEFT(A1267,FIND(".",A1267)-1),A1267),AV1267)</f>
        <v>KC911998</v>
      </c>
      <c r="BA1267" s="171" t="str">
        <f aca="false">IF(ISNUMBER(FIND("-",AZ1267)),LEFT(AZ1267,FIND("-",AZ1267)-1),AZ1267)</f>
        <v>KC911998</v>
      </c>
      <c r="BB1267" s="170" t="str">
        <f aca="false"> MEGAname &amp; "="</f>
        <v>KC911998=</v>
      </c>
      <c r="BC1267" s="170" t="str">
        <f aca="false">Clear &amp; IF(span ,"Span","out")</f>
        <v>KC911998=out</v>
      </c>
      <c r="BD1267" s="170" t="str">
        <f aca="false">Clear &amp; IF(span, IF(B1267=".","Selected",B1267),"out")</f>
        <v>KC911998=out</v>
      </c>
      <c r="BE1267" s="170" t="str">
        <f aca="false">Clear &amp; Strain</f>
        <v>KC911998=TR3</v>
      </c>
      <c r="BF1267" s="170" t="str">
        <f aca="false">CONCATENATE(A1267,"=",F1267,". ",AX1267,IF(AB1267="","",CONCATENATE(".",AB1267)))</f>
        <v>KC911998=TR3. 3f.FRA.Toulouse .hum</v>
      </c>
      <c r="BG1267" s="170" t="str">
        <f aca="false">CONCATENATE(A1267,"=",F1267,". ",AX1267)</f>
        <v>KC911998=TR3. 3f.FRA.Toulouse .hum</v>
      </c>
      <c r="BH1267" s="170" t="str">
        <f aca="false">CONCATENATE(A1267,"=",AX1267)</f>
        <v>KC911998=3f.FRA.Toulouse .hum</v>
      </c>
      <c r="BI1267" s="170" t="str">
        <f aca="false">CONCATENATE(A1267,"=",ComForSubtype,D1267)</f>
        <v>KC911998=3f</v>
      </c>
      <c r="BJ1267" s="170" t="str">
        <f aca="false">CONCATENATE(A1267,"=",E1267)</f>
        <v>KC911998=3feg</v>
      </c>
      <c r="BK1267" s="170" t="str">
        <f aca="false">CONCATENATE(A1267,"=",C1267)</f>
        <v>KC911998=3</v>
      </c>
      <c r="BL1267" s="170" t="str">
        <f aca="false">CONCATENATE(D1267,"=")</f>
        <v>3f=</v>
      </c>
      <c r="BM1267" s="223" t="str">
        <f aca="false">IF(BA1267="XX","",BA1267)</f>
        <v>KC911998</v>
      </c>
      <c r="BN1267" s="224" t="str">
        <f aca="false">CONCATENATE(IF(F1267="","",F1267),IF(G1267="","",CONCATENATE(" / ",G1267)))</f>
        <v>TR3 / 1</v>
      </c>
      <c r="BO1267" s="225" t="str">
        <f aca="false">AX1267</f>
        <v>3f.FRA.Toulouse .hum</v>
      </c>
      <c r="BP1267" s="226" t="str">
        <f aca="false">IF(V1267="","",V1267)</f>
        <v/>
      </c>
      <c r="BQ1267" s="226" t="str">
        <f aca="false">IF(W1267="","",CONCATENATE(W1267,IF(LEFT(AO1267,1)="s","+","")))</f>
        <v/>
      </c>
      <c r="BR1267" s="226" t="str">
        <f aca="false">IF(X1267="","",CONCATENATE(X1267,IF(LEFT(AQ1267,1)="s","+","")))</f>
        <v>3fL</v>
      </c>
      <c r="BS1267" s="226" t="str">
        <f aca="false">IF(Y1267="","",CONCATENATE(Y1267,IF(LEFT(AR1267,1)="s","+","")))</f>
        <v/>
      </c>
      <c r="BT1267" s="226" t="str">
        <f aca="false">IF(Z1267="","",CONCATENATE(Z1267,IF(LEFT(AS1267,1)="s","+","")))</f>
        <v/>
      </c>
      <c r="BU1267" s="227" t="str">
        <f aca="false">IF(AA1267="","",CONCATENATE(AA1267,IF(LEFT(AT1267,1)="s","+","")))</f>
        <v/>
      </c>
      <c r="BV1267" s="212"/>
      <c r="BW1267" s="177" t="s">
        <v>338</v>
      </c>
      <c r="BX1267" s="170" t="str">
        <f aca="false">IF(BW1267&lt;&gt;"",IF(ISNUMBER(FIND("=",BW1267)),LEFT(BW1267,FIND("=",BW1267)-1),BW1267),BW1267)</f>
        <v>xx</v>
      </c>
      <c r="BY1267" s="170" t="str">
        <f aca="false">IF(BW1267&lt;&gt;"",IF(ISNUMBER(FIND("=",BW1267)),RIGHT(BW1267,LEN(BW1267)-FIND("=",BW1267)),""),"")</f>
        <v>Non_select</v>
      </c>
      <c r="BZ1267" s="170" t="str">
        <f aca="false">IF(BX1267&lt;&gt;"",IF(ISNUMBER(FIND(".",BX1267)),LEFT(BX1267,FIND(".",BX1267)-1),BX1267),BX1267)</f>
        <v>xx</v>
      </c>
      <c r="CA1267" s="170" t="str">
        <f aca="false">IF(BX1267&lt;&gt;"",IF(ISNUMBER(FIND(".",BX1267)),RIGHT(BX1267,LEN(BX1267)-FIND(".",BX1267)),""),"")</f>
        <v/>
      </c>
      <c r="CB1267" s="212"/>
      <c r="CC1267" s="170" t="str">
        <f aca="false">A1267</f>
        <v>KC911998</v>
      </c>
      <c r="CD1267" s="178" t="s">
        <v>339</v>
      </c>
      <c r="CE1267" s="178" t="s">
        <v>340</v>
      </c>
      <c r="CF1267" s="178" t="s">
        <v>341</v>
      </c>
      <c r="CG1267" s="212"/>
      <c r="CH1267" s="212"/>
      <c r="CI1267" s="212"/>
      <c r="CJ1267" s="212"/>
      <c r="CK1267" s="178"/>
      <c r="CL1267" s="212"/>
      <c r="CM1267" s="212"/>
      <c r="CN1267" s="212"/>
      <c r="CO1267" s="212"/>
      <c r="CP1267" s="212"/>
      <c r="CQ1267" s="212"/>
      <c r="CR1267" s="228" t="n">
        <f aca="false">C1267</f>
        <v>3</v>
      </c>
      <c r="CS1267" s="229" t="str">
        <f aca="false">D1267</f>
        <v>3f</v>
      </c>
      <c r="CT1267" s="170" t="str">
        <f aca="false">CONCATENATE(CD1267," strain ",CM1267," ",CL1267,", partial cds")</f>
        <v>Hepatitis E virus strain  , partial cds</v>
      </c>
    </row>
    <row r="1268" customFormat="false" ht="11.9" hidden="false" customHeight="true" outlineLevel="0" collapsed="false">
      <c r="A1268" s="234" t="s">
        <v>3188</v>
      </c>
      <c r="B1268" s="147" t="n">
        <v>3</v>
      </c>
      <c r="C1268" s="148" t="n">
        <v>3</v>
      </c>
      <c r="D1268" s="148" t="s">
        <v>1777</v>
      </c>
      <c r="E1268" s="150" t="s">
        <v>2725</v>
      </c>
      <c r="F1268" s="154" t="s">
        <v>3189</v>
      </c>
      <c r="G1268" s="221" t="n">
        <v>1</v>
      </c>
      <c r="H1268" s="146" t="s">
        <v>758</v>
      </c>
      <c r="I1268" s="153" t="s">
        <v>759</v>
      </c>
      <c r="J1268" s="154" t="s">
        <v>395</v>
      </c>
      <c r="K1268" s="155" t="s">
        <v>760</v>
      </c>
      <c r="L1268" s="231" t="s">
        <v>760</v>
      </c>
      <c r="M1268" s="157" t="s">
        <v>348</v>
      </c>
      <c r="N1268" s="213"/>
      <c r="O1268" s="212"/>
      <c r="P1268" s="159"/>
      <c r="Q1268" s="159"/>
      <c r="R1268" s="237"/>
      <c r="S1268" s="237"/>
      <c r="T1268" s="214" t="s">
        <v>353</v>
      </c>
      <c r="U1268" s="215"/>
      <c r="V1268" s="209"/>
      <c r="W1268" s="217"/>
      <c r="X1268" s="209" t="s">
        <v>1777</v>
      </c>
      <c r="Y1268" s="209"/>
      <c r="Z1268" s="209"/>
      <c r="AA1268" s="216"/>
      <c r="AB1268" s="217"/>
      <c r="AC1268" s="217"/>
      <c r="AD1268" s="164" t="s">
        <v>354</v>
      </c>
      <c r="AE1268" s="209"/>
      <c r="AF1268" s="209"/>
      <c r="AG1268" s="218"/>
      <c r="AH1268" s="164" t="n">
        <v>1813</v>
      </c>
      <c r="AI1268" s="164" t="n">
        <v>3075</v>
      </c>
      <c r="AJ1268" s="219" t="n">
        <f aca="false">SeqEnd-SeqBeg+1</f>
        <v>1263</v>
      </c>
      <c r="AK1268" s="220" t="n">
        <f aca="false">AND( SeqBeg&lt;=Beg  , End &lt;=SeqEnd )</f>
        <v>0</v>
      </c>
      <c r="AL1268" s="237"/>
      <c r="AM1268" s="237"/>
      <c r="AN1268" s="221"/>
      <c r="AO1268" s="164" t="s">
        <v>103</v>
      </c>
      <c r="AP1268" s="164" t="s">
        <v>103</v>
      </c>
      <c r="AQ1268" s="164" t="s">
        <v>103</v>
      </c>
      <c r="AR1268" s="164" t="s">
        <v>103</v>
      </c>
      <c r="AS1268" s="164" t="s">
        <v>103</v>
      </c>
      <c r="AT1268" s="164" t="s">
        <v>103</v>
      </c>
      <c r="AU1268" s="237"/>
      <c r="AV1268" s="237"/>
      <c r="AW1268" s="222" t="str">
        <f aca="false">HYPERLINK(CONCATENATE("http://www.ncbi.nlm.nih.gov/nuccore/",BM1268),BM1268)</f>
        <v>KC912018</v>
      </c>
      <c r="AX1268" s="219" t="str">
        <f aca="false">CONCATENATE(D1268,IF(I1268="","",CONCATENATE(".",I1268)),IF(K1268="","",CONCATENATE(".",K1268)),IF(M1268="","",CONCATENATE(".",M1268)),IF(R1268="","",CONCATENATE(".",R1268)),IF(U1268="","","(*)"))</f>
        <v>3f.FRA.Toulouse .hum</v>
      </c>
      <c r="AY1268" s="238" t="str">
        <f aca="false">CONCATENATE(BM1268,".",BN1268)</f>
        <v>KC912018.TR4 / 1</v>
      </c>
      <c r="AZ1268" s="239" t="str">
        <f aca="false">IF(AV1268="",IF(ISNUMBER(FIND(".",A1268)),LEFT(A1268,FIND(".",A1268)-1),A1268),AV1268)</f>
        <v>KC912018</v>
      </c>
      <c r="BA1268" s="239" t="str">
        <f aca="false">IF(ISNUMBER(FIND("-",AZ1268)),LEFT(AZ1268,FIND("-",AZ1268)-1),AZ1268)</f>
        <v>KC912018</v>
      </c>
      <c r="BB1268" s="170" t="str">
        <f aca="false"> MEGAname &amp; "="</f>
        <v>KC912018=</v>
      </c>
      <c r="BC1268" s="170" t="str">
        <f aca="false">Clear &amp; IF(span ,"Span","out")</f>
        <v>KC912018=out</v>
      </c>
      <c r="BD1268" s="170" t="str">
        <f aca="false">Clear &amp; IF(span, IF(B1268=".","Selected",B1268),"out")</f>
        <v>KC912018=out</v>
      </c>
      <c r="BE1268" s="170" t="str">
        <f aca="false">Clear &amp; Strain</f>
        <v>KC912018=TR4</v>
      </c>
      <c r="BF1268" s="238" t="str">
        <f aca="false">CONCATENATE(A1268,"=",F1268,". ",AX1268,IF(AB1268="","",CONCATENATE(".",AB1268)))</f>
        <v>KC912018=TR4. 3f.FRA.Toulouse .hum</v>
      </c>
      <c r="BG1268" s="238" t="str">
        <f aca="false">CONCATENATE(A1268,"=",F1268,". ",AX1268)</f>
        <v>KC912018=TR4. 3f.FRA.Toulouse .hum</v>
      </c>
      <c r="BH1268" s="238" t="str">
        <f aca="false">CONCATENATE(A1268,"=",AX1268)</f>
        <v>KC912018=3f.FRA.Toulouse .hum</v>
      </c>
      <c r="BI1268" s="238" t="str">
        <f aca="false">CONCATENATE(A1268,"=",ComForSubtype,D1268)</f>
        <v>KC912018=3f</v>
      </c>
      <c r="BJ1268" s="238" t="str">
        <f aca="false">CONCATENATE(A1268,"=",E1268)</f>
        <v>KC912018=3feg</v>
      </c>
      <c r="BK1268" s="238" t="str">
        <f aca="false">CONCATENATE(A1268,"=",C1268)</f>
        <v>KC912018=3</v>
      </c>
      <c r="BL1268" s="238" t="str">
        <f aca="false">CONCATENATE(D1268,"=")</f>
        <v>3f=</v>
      </c>
      <c r="BM1268" s="223" t="str">
        <f aca="false">IF(BA1268="XX","",BA1268)</f>
        <v>KC912018</v>
      </c>
      <c r="BN1268" s="224" t="str">
        <f aca="false">CONCATENATE(IF(F1268="","",F1268),IF(G1268="","",CONCATENATE(" / ",G1268)))</f>
        <v>TR4 / 1</v>
      </c>
      <c r="BO1268" s="225" t="str">
        <f aca="false">AX1268</f>
        <v>3f.FRA.Toulouse .hum</v>
      </c>
      <c r="BP1268" s="226" t="str">
        <f aca="false">IF(V1268="","",V1268)</f>
        <v/>
      </c>
      <c r="BQ1268" s="226" t="str">
        <f aca="false">IF(W1268="","",CONCATENATE(W1268,IF(LEFT(AO1268,1)="s","+","")))</f>
        <v/>
      </c>
      <c r="BR1268" s="226" t="str">
        <f aca="false">IF(X1268="","",CONCATENATE(X1268,IF(LEFT(AQ1268,1)="s","+","")))</f>
        <v>3f</v>
      </c>
      <c r="BS1268" s="226" t="str">
        <f aca="false">IF(Y1268="","",CONCATENATE(Y1268,IF(LEFT(AR1268,1)="s","+","")))</f>
        <v/>
      </c>
      <c r="BT1268" s="226" t="str">
        <f aca="false">IF(Z1268="","",CONCATENATE(Z1268,IF(LEFT(AS1268,1)="s","+","")))</f>
        <v/>
      </c>
      <c r="BU1268" s="227" t="str">
        <f aca="false">IF(AA1268="","",CONCATENATE(AA1268,IF(LEFT(AT1268,1)="s","+","")))</f>
        <v/>
      </c>
      <c r="BV1268" s="240"/>
      <c r="BW1268" s="240" t="s">
        <v>338</v>
      </c>
      <c r="BX1268" s="238" t="str">
        <f aca="false">IF(BW1268&lt;&gt;"",IF(ISNUMBER(FIND("=",BW1268)),LEFT(BW1268,FIND("=",BW1268)-1),BW1268),BW1268)</f>
        <v>xx</v>
      </c>
      <c r="BY1268" s="238" t="str">
        <f aca="false">IF(BW1268&lt;&gt;"",IF(ISNUMBER(FIND("=",BW1268)),RIGHT(BW1268,LEN(BW1268)-FIND("=",BW1268)),""),"")</f>
        <v>Non_select</v>
      </c>
      <c r="BZ1268" s="238" t="str">
        <f aca="false">IF(BX1268&lt;&gt;"",IF(ISNUMBER(FIND(".",BX1268)),LEFT(BX1268,FIND(".",BX1268)-1),BX1268),BX1268)</f>
        <v>xx</v>
      </c>
      <c r="CA1268" s="238" t="str">
        <f aca="false">IF(BX1268&lt;&gt;"",IF(ISNUMBER(FIND(".",BX1268)),RIGHT(BX1268,LEN(BX1268)-FIND(".",BX1268)),""),"")</f>
        <v/>
      </c>
      <c r="CB1268" s="240"/>
      <c r="CC1268" s="238" t="str">
        <f aca="false">A1268</f>
        <v>KC912018</v>
      </c>
      <c r="CD1268" s="241" t="s">
        <v>339</v>
      </c>
      <c r="CE1268" s="241" t="s">
        <v>340</v>
      </c>
      <c r="CF1268" s="241" t="s">
        <v>341</v>
      </c>
      <c r="CG1268" s="241"/>
      <c r="CH1268" s="241"/>
      <c r="CI1268" s="241"/>
      <c r="CJ1268" s="241"/>
      <c r="CK1268" s="241"/>
      <c r="CL1268" s="241"/>
      <c r="CM1268" s="238"/>
      <c r="CN1268" s="238"/>
      <c r="CO1268" s="238"/>
      <c r="CP1268" s="238"/>
      <c r="CQ1268" s="238"/>
      <c r="CR1268" s="238" t="n">
        <f aca="false">C1268</f>
        <v>3</v>
      </c>
      <c r="CS1268" s="242" t="str">
        <f aca="false">D1268</f>
        <v>3f</v>
      </c>
      <c r="CT1268" s="170" t="str">
        <f aca="false">CONCATENATE(CD1268," strain ",CM1268," ",CL1268,", partial cds")</f>
        <v>Hepatitis E virus strain  , partial cds</v>
      </c>
    </row>
    <row r="1269" s="146" customFormat="true" ht="11.9" hidden="false" customHeight="true" outlineLevel="0" collapsed="false">
      <c r="A1269" s="208" t="s">
        <v>3190</v>
      </c>
      <c r="B1269" s="147" t="n">
        <v>3</v>
      </c>
      <c r="C1269" s="148" t="n">
        <v>3</v>
      </c>
      <c r="D1269" s="148" t="s">
        <v>1777</v>
      </c>
      <c r="E1269" s="150" t="s">
        <v>2725</v>
      </c>
      <c r="F1269" s="154" t="s">
        <v>1966</v>
      </c>
      <c r="G1269" s="221" t="n">
        <v>1</v>
      </c>
      <c r="H1269" s="146" t="s">
        <v>758</v>
      </c>
      <c r="I1269" s="153" t="s">
        <v>759</v>
      </c>
      <c r="J1269" s="154" t="s">
        <v>395</v>
      </c>
      <c r="K1269" s="155" t="s">
        <v>760</v>
      </c>
      <c r="L1269" s="231" t="s">
        <v>760</v>
      </c>
      <c r="M1269" s="157" t="s">
        <v>348</v>
      </c>
      <c r="N1269" s="213"/>
      <c r="O1269" s="159" t="n">
        <v>2006</v>
      </c>
      <c r="P1269" s="160" t="s">
        <v>1967</v>
      </c>
      <c r="Q1269" s="160" t="n">
        <v>1</v>
      </c>
      <c r="R1269" s="212"/>
      <c r="S1269" s="212"/>
      <c r="T1269" s="214" t="s">
        <v>353</v>
      </c>
      <c r="U1269" s="215"/>
      <c r="V1269" s="209"/>
      <c r="W1269" s="217"/>
      <c r="X1269" s="249" t="s">
        <v>3112</v>
      </c>
      <c r="Y1269" s="209"/>
      <c r="Z1269" s="209"/>
      <c r="AA1269" s="216"/>
      <c r="AB1269" s="217"/>
      <c r="AC1269" s="217"/>
      <c r="AD1269" s="164" t="s">
        <v>354</v>
      </c>
      <c r="AE1269" s="209"/>
      <c r="AF1269" s="209"/>
      <c r="AG1269" s="218"/>
      <c r="AH1269" s="164" t="n">
        <v>1813</v>
      </c>
      <c r="AI1269" s="164" t="n">
        <v>3075</v>
      </c>
      <c r="AJ1269" s="219" t="n">
        <f aca="false">SeqEnd-SeqBeg+1</f>
        <v>1263</v>
      </c>
      <c r="AK1269" s="220" t="n">
        <f aca="false">AND( SeqBeg&lt;=Beg  , End &lt;=SeqEnd )</f>
        <v>0</v>
      </c>
      <c r="AL1269" s="212"/>
      <c r="AM1269" s="212"/>
      <c r="AN1269" s="221"/>
      <c r="AO1269" s="147" t="s">
        <v>103</v>
      </c>
      <c r="AP1269" s="147" t="s">
        <v>103</v>
      </c>
      <c r="AQ1269" s="147" t="s">
        <v>103</v>
      </c>
      <c r="AR1269" s="147" t="s">
        <v>103</v>
      </c>
      <c r="AS1269" s="147" t="s">
        <v>103</v>
      </c>
      <c r="AT1269" s="147" t="s">
        <v>103</v>
      </c>
      <c r="AV1269" s="212"/>
      <c r="AW1269" s="222" t="str">
        <f aca="false">HYPERLINK(CONCATENATE("http://www.ncbi.nlm.nih.gov/nuccore/",BM1269),BM1269)</f>
        <v>KC911858</v>
      </c>
      <c r="AX1269" s="219" t="str">
        <f aca="false">CONCATENATE(D1269,IF(I1269="","",CONCATENATE(".",I1269)),IF(K1269="","",CONCATENATE(".",K1269)),IF(M1269="","",CONCATENATE(".",M1269)),IF(R1269="","",CONCATENATE(".",R1269)),IF(U1269="","","(*)"))</f>
        <v>3f.FRA.Toulouse .hum</v>
      </c>
      <c r="AY1269" s="170" t="str">
        <f aca="false">CONCATENATE(BM1269,".",BN1269)</f>
        <v>KC911858.TR6 / 1</v>
      </c>
      <c r="AZ1269" s="171" t="str">
        <f aca="false">IF(AV1269="",IF(ISNUMBER(FIND(".",A1269)),LEFT(A1269,FIND(".",A1269)-1),A1269),AV1269)</f>
        <v>KC911858</v>
      </c>
      <c r="BA1269" s="171" t="str">
        <f aca="false">IF(ISNUMBER(FIND("-",AZ1269)),LEFT(AZ1269,FIND("-",AZ1269)-1),AZ1269)</f>
        <v>KC911858</v>
      </c>
      <c r="BB1269" s="170" t="str">
        <f aca="false"> MEGAname &amp; "="</f>
        <v>KC911858=</v>
      </c>
      <c r="BC1269" s="170" t="str">
        <f aca="false">Clear &amp; IF(span ,"Span","out")</f>
        <v>KC911858=out</v>
      </c>
      <c r="BD1269" s="170" t="str">
        <f aca="false">Clear &amp; IF(span, IF(B1269=".","Selected",B1269),"out")</f>
        <v>KC911858=out</v>
      </c>
      <c r="BE1269" s="170" t="str">
        <f aca="false">Clear &amp; Strain</f>
        <v>KC911858=TR6</v>
      </c>
      <c r="BF1269" s="170" t="str">
        <f aca="false">CONCATENATE(A1269,"=",F1269,". ",AX1269,IF(AB1269="","",CONCATENATE(".",AB1269)))</f>
        <v>KC911858=TR6. 3f.FRA.Toulouse .hum</v>
      </c>
      <c r="BG1269" s="170" t="str">
        <f aca="false">CONCATENATE(A1269,"=",F1269,". ",AX1269)</f>
        <v>KC911858=TR6. 3f.FRA.Toulouse .hum</v>
      </c>
      <c r="BH1269" s="170" t="str">
        <f aca="false">CONCATENATE(A1269,"=",AX1269)</f>
        <v>KC911858=3f.FRA.Toulouse .hum</v>
      </c>
      <c r="BI1269" s="170" t="str">
        <f aca="false">CONCATENATE(A1269,"=",ComForSubtype,D1269)</f>
        <v>KC911858=3f</v>
      </c>
      <c r="BJ1269" s="170" t="str">
        <f aca="false">CONCATENATE(A1269,"=",E1269)</f>
        <v>KC911858=3feg</v>
      </c>
      <c r="BK1269" s="170" t="str">
        <f aca="false">CONCATENATE(A1269,"=",C1269)</f>
        <v>KC911858=3</v>
      </c>
      <c r="BL1269" s="170" t="str">
        <f aca="false">CONCATENATE(D1269,"=")</f>
        <v>3f=</v>
      </c>
      <c r="BM1269" s="223" t="str">
        <f aca="false">IF(BA1269="XX","",BA1269)</f>
        <v>KC911858</v>
      </c>
      <c r="BN1269" s="224" t="str">
        <f aca="false">CONCATENATE(IF(F1269="","",F1269),IF(G1269="","",CONCATENATE(" / ",G1269)))</f>
        <v>TR6 / 1</v>
      </c>
      <c r="BO1269" s="225" t="str">
        <f aca="false">AX1269</f>
        <v>3f.FRA.Toulouse .hum</v>
      </c>
      <c r="BP1269" s="226" t="str">
        <f aca="false">IF(V1269="","",V1269)</f>
        <v/>
      </c>
      <c r="BQ1269" s="226" t="str">
        <f aca="false">IF(W1269="","",CONCATENATE(W1269,IF(LEFT(AO1269,1)="s","+","")))</f>
        <v/>
      </c>
      <c r="BR1269" s="226" t="str">
        <f aca="false">IF(X1269="","",CONCATENATE(X1269,IF(LEFT(AQ1269,1)="s","+","")))</f>
        <v>3fL</v>
      </c>
      <c r="BS1269" s="226" t="str">
        <f aca="false">IF(Y1269="","",CONCATENATE(Y1269,IF(LEFT(AR1269,1)="s","+","")))</f>
        <v/>
      </c>
      <c r="BT1269" s="226" t="str">
        <f aca="false">IF(Z1269="","",CONCATENATE(Z1269,IF(LEFT(AS1269,1)="s","+","")))</f>
        <v/>
      </c>
      <c r="BU1269" s="227" t="str">
        <f aca="false">IF(AA1269="","",CONCATENATE(AA1269,IF(LEFT(AT1269,1)="s","+","")))</f>
        <v/>
      </c>
      <c r="BV1269" s="212"/>
      <c r="BW1269" s="177" t="s">
        <v>338</v>
      </c>
      <c r="BX1269" s="170" t="str">
        <f aca="false">IF(BW1269&lt;&gt;"",IF(ISNUMBER(FIND("=",BW1269)),LEFT(BW1269,FIND("=",BW1269)-1),BW1269),BW1269)</f>
        <v>xx</v>
      </c>
      <c r="BY1269" s="170" t="str">
        <f aca="false">IF(BW1269&lt;&gt;"",IF(ISNUMBER(FIND("=",BW1269)),RIGHT(BW1269,LEN(BW1269)-FIND("=",BW1269)),""),"")</f>
        <v>Non_select</v>
      </c>
      <c r="BZ1269" s="170" t="str">
        <f aca="false">IF(BX1269&lt;&gt;"",IF(ISNUMBER(FIND(".",BX1269)),LEFT(BX1269,FIND(".",BX1269)-1),BX1269),BX1269)</f>
        <v>xx</v>
      </c>
      <c r="CA1269" s="170" t="str">
        <f aca="false">IF(BX1269&lt;&gt;"",IF(ISNUMBER(FIND(".",BX1269)),RIGHT(BX1269,LEN(BX1269)-FIND(".",BX1269)),""),"")</f>
        <v/>
      </c>
      <c r="CB1269" s="212"/>
      <c r="CC1269" s="170" t="str">
        <f aca="false">A1269</f>
        <v>KC911858</v>
      </c>
      <c r="CD1269" s="178" t="s">
        <v>339</v>
      </c>
      <c r="CE1269" s="178" t="s">
        <v>340</v>
      </c>
      <c r="CF1269" s="178" t="s">
        <v>341</v>
      </c>
      <c r="CG1269" s="212"/>
      <c r="CH1269" s="212"/>
      <c r="CI1269" s="212"/>
      <c r="CJ1269" s="212"/>
      <c r="CK1269" s="178"/>
      <c r="CL1269" s="212"/>
      <c r="CM1269" s="212"/>
      <c r="CN1269" s="212"/>
      <c r="CO1269" s="212"/>
      <c r="CP1269" s="212"/>
      <c r="CQ1269" s="212"/>
      <c r="CR1269" s="228" t="n">
        <f aca="false">C1269</f>
        <v>3</v>
      </c>
      <c r="CS1269" s="229" t="str">
        <f aca="false">D1269</f>
        <v>3f</v>
      </c>
      <c r="CT1269" s="170" t="str">
        <f aca="false">CONCATENATE(CD1269," strain ",CM1269," ",CL1269,", partial cds")</f>
        <v>Hepatitis E virus strain  , partial cds</v>
      </c>
    </row>
    <row r="1270" s="146" customFormat="true" ht="11.9" hidden="false" customHeight="true" outlineLevel="0" collapsed="false">
      <c r="A1270" s="208" t="s">
        <v>3191</v>
      </c>
      <c r="B1270" s="147" t="n">
        <v>3</v>
      </c>
      <c r="C1270" s="148" t="n">
        <v>3</v>
      </c>
      <c r="D1270" s="148" t="s">
        <v>1777</v>
      </c>
      <c r="E1270" s="150" t="s">
        <v>2725</v>
      </c>
      <c r="F1270" s="154" t="s">
        <v>762</v>
      </c>
      <c r="G1270" s="221" t="n">
        <v>1</v>
      </c>
      <c r="H1270" s="146" t="s">
        <v>758</v>
      </c>
      <c r="I1270" s="153" t="s">
        <v>759</v>
      </c>
      <c r="J1270" s="154" t="s">
        <v>395</v>
      </c>
      <c r="K1270" s="155" t="s">
        <v>760</v>
      </c>
      <c r="L1270" s="231" t="s">
        <v>760</v>
      </c>
      <c r="M1270" s="157" t="s">
        <v>348</v>
      </c>
      <c r="N1270" s="213"/>
      <c r="O1270" s="212"/>
      <c r="P1270" s="212"/>
      <c r="Q1270" s="212"/>
      <c r="R1270" s="212"/>
      <c r="S1270" s="212"/>
      <c r="T1270" s="214" t="s">
        <v>353</v>
      </c>
      <c r="U1270" s="215"/>
      <c r="V1270" s="209"/>
      <c r="W1270" s="217"/>
      <c r="X1270" s="249" t="s">
        <v>3112</v>
      </c>
      <c r="Y1270" s="209"/>
      <c r="Z1270" s="209"/>
      <c r="AA1270" s="216"/>
      <c r="AB1270" s="217"/>
      <c r="AC1270" s="217"/>
      <c r="AD1270" s="164" t="s">
        <v>354</v>
      </c>
      <c r="AE1270" s="209"/>
      <c r="AF1270" s="209"/>
      <c r="AG1270" s="218"/>
      <c r="AH1270" s="164" t="n">
        <v>1813</v>
      </c>
      <c r="AI1270" s="164" t="n">
        <v>3075</v>
      </c>
      <c r="AJ1270" s="219" t="n">
        <f aca="false">SeqEnd-SeqBeg+1</f>
        <v>1263</v>
      </c>
      <c r="AK1270" s="220" t="n">
        <f aca="false">AND( SeqBeg&lt;=Beg  , End &lt;=SeqEnd )</f>
        <v>0</v>
      </c>
      <c r="AL1270" s="212"/>
      <c r="AM1270" s="212"/>
      <c r="AN1270" s="221"/>
      <c r="AO1270" s="147" t="s">
        <v>103</v>
      </c>
      <c r="AP1270" s="147" t="s">
        <v>103</v>
      </c>
      <c r="AQ1270" s="147" t="s">
        <v>103</v>
      </c>
      <c r="AR1270" s="147" t="s">
        <v>103</v>
      </c>
      <c r="AS1270" s="147" t="s">
        <v>103</v>
      </c>
      <c r="AT1270" s="147" t="s">
        <v>103</v>
      </c>
      <c r="AV1270" s="212"/>
      <c r="AW1270" s="222" t="str">
        <f aca="false">HYPERLINK(CONCATENATE("http://www.ncbi.nlm.nih.gov/nuccore/",BM1270),BM1270)</f>
        <v>KC912118</v>
      </c>
      <c r="AX1270" s="219" t="str">
        <f aca="false">CONCATENATE(D1270,IF(I1270="","",CONCATENATE(".",I1270)),IF(K1270="","",CONCATENATE(".",K1270)),IF(M1270="","",CONCATENATE(".",M1270)),IF(R1270="","",CONCATENATE(".",R1270)),IF(U1270="","","(*)"))</f>
        <v>3f.FRA.Toulouse .hum</v>
      </c>
      <c r="AY1270" s="170" t="str">
        <f aca="false">CONCATENATE(BM1270,".",BN1270)</f>
        <v>KC912118.TR7 / 1</v>
      </c>
      <c r="AZ1270" s="171" t="str">
        <f aca="false">IF(AV1270="",IF(ISNUMBER(FIND(".",A1270)),LEFT(A1270,FIND(".",A1270)-1),A1270),AV1270)</f>
        <v>KC912118</v>
      </c>
      <c r="BA1270" s="171" t="str">
        <f aca="false">IF(ISNUMBER(FIND("-",AZ1270)),LEFT(AZ1270,FIND("-",AZ1270)-1),AZ1270)</f>
        <v>KC912118</v>
      </c>
      <c r="BB1270" s="170" t="str">
        <f aca="false"> MEGAname &amp; "="</f>
        <v>KC912118=</v>
      </c>
      <c r="BC1270" s="170" t="str">
        <f aca="false">Clear &amp; IF(span ,"Span","out")</f>
        <v>KC912118=out</v>
      </c>
      <c r="BD1270" s="170" t="str">
        <f aca="false">Clear &amp; IF(span, IF(B1270=".","Selected",B1270),"out")</f>
        <v>KC912118=out</v>
      </c>
      <c r="BE1270" s="170" t="str">
        <f aca="false">Clear &amp; Strain</f>
        <v>KC912118=TR7</v>
      </c>
      <c r="BF1270" s="170" t="str">
        <f aca="false">CONCATENATE(A1270,"=",F1270,". ",AX1270,IF(AB1270="","",CONCATENATE(".",AB1270)))</f>
        <v>KC912118=TR7. 3f.FRA.Toulouse .hum</v>
      </c>
      <c r="BG1270" s="170" t="str">
        <f aca="false">CONCATENATE(A1270,"=",F1270,". ",AX1270)</f>
        <v>KC912118=TR7. 3f.FRA.Toulouse .hum</v>
      </c>
      <c r="BH1270" s="170" t="str">
        <f aca="false">CONCATENATE(A1270,"=",AX1270)</f>
        <v>KC912118=3f.FRA.Toulouse .hum</v>
      </c>
      <c r="BI1270" s="170" t="str">
        <f aca="false">CONCATENATE(A1270,"=",ComForSubtype,D1270)</f>
        <v>KC912118=3f</v>
      </c>
      <c r="BJ1270" s="170" t="str">
        <f aca="false">CONCATENATE(A1270,"=",E1270)</f>
        <v>KC912118=3feg</v>
      </c>
      <c r="BK1270" s="170" t="str">
        <f aca="false">CONCATENATE(A1270,"=",C1270)</f>
        <v>KC912118=3</v>
      </c>
      <c r="BL1270" s="170" t="str">
        <f aca="false">CONCATENATE(D1270,"=")</f>
        <v>3f=</v>
      </c>
      <c r="BM1270" s="223" t="str">
        <f aca="false">IF(BA1270="XX","",BA1270)</f>
        <v>KC912118</v>
      </c>
      <c r="BN1270" s="224" t="str">
        <f aca="false">CONCATENATE(IF(F1270="","",F1270),IF(G1270="","",CONCATENATE(" / ",G1270)))</f>
        <v>TR7 / 1</v>
      </c>
      <c r="BO1270" s="225" t="str">
        <f aca="false">AX1270</f>
        <v>3f.FRA.Toulouse .hum</v>
      </c>
      <c r="BP1270" s="226" t="str">
        <f aca="false">IF(V1270="","",V1270)</f>
        <v/>
      </c>
      <c r="BQ1270" s="226" t="str">
        <f aca="false">IF(W1270="","",CONCATENATE(W1270,IF(LEFT(AO1270,1)="s","+","")))</f>
        <v/>
      </c>
      <c r="BR1270" s="226" t="str">
        <f aca="false">IF(X1270="","",CONCATENATE(X1270,IF(LEFT(AQ1270,1)="s","+","")))</f>
        <v>3fL</v>
      </c>
      <c r="BS1270" s="226" t="str">
        <f aca="false">IF(Y1270="","",CONCATENATE(Y1270,IF(LEFT(AR1270,1)="s","+","")))</f>
        <v/>
      </c>
      <c r="BT1270" s="226" t="str">
        <f aca="false">IF(Z1270="","",CONCATENATE(Z1270,IF(LEFT(AS1270,1)="s","+","")))</f>
        <v/>
      </c>
      <c r="BU1270" s="227" t="str">
        <f aca="false">IF(AA1270="","",CONCATENATE(AA1270,IF(LEFT(AT1270,1)="s","+","")))</f>
        <v/>
      </c>
      <c r="BV1270" s="212"/>
      <c r="BW1270" s="177" t="s">
        <v>338</v>
      </c>
      <c r="BX1270" s="170" t="str">
        <f aca="false">IF(BW1270&lt;&gt;"",IF(ISNUMBER(FIND("=",BW1270)),LEFT(BW1270,FIND("=",BW1270)-1),BW1270),BW1270)</f>
        <v>xx</v>
      </c>
      <c r="BY1270" s="170" t="str">
        <f aca="false">IF(BW1270&lt;&gt;"",IF(ISNUMBER(FIND("=",BW1270)),RIGHT(BW1270,LEN(BW1270)-FIND("=",BW1270)),""),"")</f>
        <v>Non_select</v>
      </c>
      <c r="BZ1270" s="170" t="str">
        <f aca="false">IF(BX1270&lt;&gt;"",IF(ISNUMBER(FIND(".",BX1270)),LEFT(BX1270,FIND(".",BX1270)-1),BX1270),BX1270)</f>
        <v>xx</v>
      </c>
      <c r="CA1270" s="170" t="str">
        <f aca="false">IF(BX1270&lt;&gt;"",IF(ISNUMBER(FIND(".",BX1270)),RIGHT(BX1270,LEN(BX1270)-FIND(".",BX1270)),""),"")</f>
        <v/>
      </c>
      <c r="CB1270" s="212"/>
      <c r="CC1270" s="170" t="str">
        <f aca="false">A1270</f>
        <v>KC912118</v>
      </c>
      <c r="CD1270" s="178" t="s">
        <v>339</v>
      </c>
      <c r="CE1270" s="178" t="s">
        <v>340</v>
      </c>
      <c r="CF1270" s="178" t="s">
        <v>341</v>
      </c>
      <c r="CG1270" s="212"/>
      <c r="CH1270" s="212"/>
      <c r="CI1270" s="212"/>
      <c r="CJ1270" s="212"/>
      <c r="CK1270" s="178"/>
      <c r="CL1270" s="212"/>
      <c r="CM1270" s="212"/>
      <c r="CN1270" s="212"/>
      <c r="CO1270" s="212"/>
      <c r="CP1270" s="212"/>
      <c r="CQ1270" s="212"/>
      <c r="CR1270" s="228" t="n">
        <f aca="false">C1270</f>
        <v>3</v>
      </c>
      <c r="CS1270" s="229" t="str">
        <f aca="false">D1270</f>
        <v>3f</v>
      </c>
      <c r="CT1270" s="170" t="str">
        <f aca="false">CONCATENATE(CD1270," strain ",CM1270," ",CL1270,", partial cds")</f>
        <v>Hepatitis E virus strain  , partial cds</v>
      </c>
    </row>
    <row r="1271" s="146" customFormat="true" ht="11.9" hidden="false" customHeight="true" outlineLevel="0" collapsed="false">
      <c r="A1271" s="208" t="s">
        <v>3192</v>
      </c>
      <c r="B1271" s="147" t="n">
        <v>3</v>
      </c>
      <c r="C1271" s="148" t="n">
        <v>3</v>
      </c>
      <c r="D1271" s="148" t="s">
        <v>1777</v>
      </c>
      <c r="E1271" s="150" t="s">
        <v>2725</v>
      </c>
      <c r="F1271" s="154" t="s">
        <v>765</v>
      </c>
      <c r="G1271" s="221" t="n">
        <v>1</v>
      </c>
      <c r="H1271" s="146" t="s">
        <v>758</v>
      </c>
      <c r="I1271" s="153" t="s">
        <v>759</v>
      </c>
      <c r="J1271" s="154" t="s">
        <v>395</v>
      </c>
      <c r="K1271" s="155" t="s">
        <v>760</v>
      </c>
      <c r="L1271" s="231" t="s">
        <v>760</v>
      </c>
      <c r="M1271" s="157" t="s">
        <v>348</v>
      </c>
      <c r="N1271" s="213"/>
      <c r="O1271" s="212"/>
      <c r="P1271" s="212"/>
      <c r="Q1271" s="212"/>
      <c r="R1271" s="212"/>
      <c r="S1271" s="212"/>
      <c r="T1271" s="214" t="s">
        <v>353</v>
      </c>
      <c r="U1271" s="215"/>
      <c r="V1271" s="209"/>
      <c r="W1271" s="217"/>
      <c r="X1271" s="249" t="s">
        <v>3112</v>
      </c>
      <c r="Y1271" s="209"/>
      <c r="Z1271" s="209"/>
      <c r="AA1271" s="216"/>
      <c r="AB1271" s="217"/>
      <c r="AC1271" s="217"/>
      <c r="AD1271" s="164" t="s">
        <v>354</v>
      </c>
      <c r="AE1271" s="209"/>
      <c r="AF1271" s="209"/>
      <c r="AG1271" s="218"/>
      <c r="AH1271" s="164" t="n">
        <v>1813</v>
      </c>
      <c r="AI1271" s="164" t="n">
        <v>3075</v>
      </c>
      <c r="AJ1271" s="219" t="n">
        <f aca="false">SeqEnd-SeqBeg+1</f>
        <v>1263</v>
      </c>
      <c r="AK1271" s="220" t="n">
        <f aca="false">AND( SeqBeg&lt;=Beg  , End &lt;=SeqEnd )</f>
        <v>0</v>
      </c>
      <c r="AL1271" s="212"/>
      <c r="AM1271" s="212"/>
      <c r="AN1271" s="221"/>
      <c r="AO1271" s="147" t="s">
        <v>103</v>
      </c>
      <c r="AP1271" s="147" t="s">
        <v>103</v>
      </c>
      <c r="AQ1271" s="147" t="s">
        <v>103</v>
      </c>
      <c r="AR1271" s="147" t="s">
        <v>103</v>
      </c>
      <c r="AS1271" s="147" t="s">
        <v>103</v>
      </c>
      <c r="AT1271" s="147" t="s">
        <v>103</v>
      </c>
      <c r="AV1271" s="212"/>
      <c r="AW1271" s="222" t="str">
        <f aca="false">HYPERLINK(CONCATENATE("http://www.ncbi.nlm.nih.gov/nuccore/",BM1271),BM1271)</f>
        <v>KC911958</v>
      </c>
      <c r="AX1271" s="219" t="str">
        <f aca="false">CONCATENATE(D1271,IF(I1271="","",CONCATENATE(".",I1271)),IF(K1271="","",CONCATENATE(".",K1271)),IF(M1271="","",CONCATENATE(".",M1271)),IF(R1271="","",CONCATENATE(".",R1271)),IF(U1271="","","(*)"))</f>
        <v>3f.FRA.Toulouse .hum</v>
      </c>
      <c r="AY1271" s="170" t="str">
        <f aca="false">CONCATENATE(BM1271,".",BN1271)</f>
        <v>KC911958.TR8 / 1</v>
      </c>
      <c r="AZ1271" s="171" t="str">
        <f aca="false">IF(AV1271="",IF(ISNUMBER(FIND(".",A1271)),LEFT(A1271,FIND(".",A1271)-1),A1271),AV1271)</f>
        <v>KC911958</v>
      </c>
      <c r="BA1271" s="171" t="str">
        <f aca="false">IF(ISNUMBER(FIND("-",AZ1271)),LEFT(AZ1271,FIND("-",AZ1271)-1),AZ1271)</f>
        <v>KC911958</v>
      </c>
      <c r="BB1271" s="170" t="str">
        <f aca="false"> MEGAname &amp; "="</f>
        <v>KC911958=</v>
      </c>
      <c r="BC1271" s="170" t="str">
        <f aca="false">Clear &amp; IF(span ,"Span","out")</f>
        <v>KC911958=out</v>
      </c>
      <c r="BD1271" s="170" t="str">
        <f aca="false">Clear &amp; IF(span, IF(B1271=".","Selected",B1271),"out")</f>
        <v>KC911958=out</v>
      </c>
      <c r="BE1271" s="170" t="str">
        <f aca="false">Clear &amp; Strain</f>
        <v>KC911958=TR8</v>
      </c>
      <c r="BF1271" s="170" t="str">
        <f aca="false">CONCATENATE(A1271,"=",F1271,". ",AX1271,IF(AB1271="","",CONCATENATE(".",AB1271)))</f>
        <v>KC911958=TR8. 3f.FRA.Toulouse .hum</v>
      </c>
      <c r="BG1271" s="170" t="str">
        <f aca="false">CONCATENATE(A1271,"=",F1271,". ",AX1271)</f>
        <v>KC911958=TR8. 3f.FRA.Toulouse .hum</v>
      </c>
      <c r="BH1271" s="170" t="str">
        <f aca="false">CONCATENATE(A1271,"=",AX1271)</f>
        <v>KC911958=3f.FRA.Toulouse .hum</v>
      </c>
      <c r="BI1271" s="170" t="str">
        <f aca="false">CONCATENATE(A1271,"=",ComForSubtype,D1271)</f>
        <v>KC911958=3f</v>
      </c>
      <c r="BJ1271" s="170" t="str">
        <f aca="false">CONCATENATE(A1271,"=",E1271)</f>
        <v>KC911958=3feg</v>
      </c>
      <c r="BK1271" s="170" t="str">
        <f aca="false">CONCATENATE(A1271,"=",C1271)</f>
        <v>KC911958=3</v>
      </c>
      <c r="BL1271" s="170" t="str">
        <f aca="false">CONCATENATE(D1271,"=")</f>
        <v>3f=</v>
      </c>
      <c r="BM1271" s="223" t="str">
        <f aca="false">IF(BA1271="XX","",BA1271)</f>
        <v>KC911958</v>
      </c>
      <c r="BN1271" s="224" t="str">
        <f aca="false">CONCATENATE(IF(F1271="","",F1271),IF(G1271="","",CONCATENATE(" / ",G1271)))</f>
        <v>TR8 / 1</v>
      </c>
      <c r="BO1271" s="225" t="str">
        <f aca="false">AX1271</f>
        <v>3f.FRA.Toulouse .hum</v>
      </c>
      <c r="BP1271" s="226" t="str">
        <f aca="false">IF(V1271="","",V1271)</f>
        <v/>
      </c>
      <c r="BQ1271" s="226" t="str">
        <f aca="false">IF(W1271="","",CONCATENATE(W1271,IF(LEFT(AO1271,1)="s","+","")))</f>
        <v/>
      </c>
      <c r="BR1271" s="226" t="str">
        <f aca="false">IF(X1271="","",CONCATENATE(X1271,IF(LEFT(AQ1271,1)="s","+","")))</f>
        <v>3fL</v>
      </c>
      <c r="BS1271" s="226" t="str">
        <f aca="false">IF(Y1271="","",CONCATENATE(Y1271,IF(LEFT(AR1271,1)="s","+","")))</f>
        <v/>
      </c>
      <c r="BT1271" s="226" t="str">
        <f aca="false">IF(Z1271="","",CONCATENATE(Z1271,IF(LEFT(AS1271,1)="s","+","")))</f>
        <v/>
      </c>
      <c r="BU1271" s="227" t="str">
        <f aca="false">IF(AA1271="","",CONCATENATE(AA1271,IF(LEFT(AT1271,1)="s","+","")))</f>
        <v/>
      </c>
      <c r="BV1271" s="212"/>
      <c r="BW1271" s="177" t="s">
        <v>338</v>
      </c>
      <c r="BX1271" s="170" t="str">
        <f aca="false">IF(BW1271&lt;&gt;"",IF(ISNUMBER(FIND("=",BW1271)),LEFT(BW1271,FIND("=",BW1271)-1),BW1271),BW1271)</f>
        <v>xx</v>
      </c>
      <c r="BY1271" s="170" t="str">
        <f aca="false">IF(BW1271&lt;&gt;"",IF(ISNUMBER(FIND("=",BW1271)),RIGHT(BW1271,LEN(BW1271)-FIND("=",BW1271)),""),"")</f>
        <v>Non_select</v>
      </c>
      <c r="BZ1271" s="170" t="str">
        <f aca="false">IF(BX1271&lt;&gt;"",IF(ISNUMBER(FIND(".",BX1271)),LEFT(BX1271,FIND(".",BX1271)-1),BX1271),BX1271)</f>
        <v>xx</v>
      </c>
      <c r="CA1271" s="170" t="str">
        <f aca="false">IF(BX1271&lt;&gt;"",IF(ISNUMBER(FIND(".",BX1271)),RIGHT(BX1271,LEN(BX1271)-FIND(".",BX1271)),""),"")</f>
        <v/>
      </c>
      <c r="CB1271" s="212"/>
      <c r="CC1271" s="170" t="str">
        <f aca="false">A1271</f>
        <v>KC911958</v>
      </c>
      <c r="CD1271" s="178" t="s">
        <v>339</v>
      </c>
      <c r="CE1271" s="178" t="s">
        <v>340</v>
      </c>
      <c r="CF1271" s="178" t="s">
        <v>341</v>
      </c>
      <c r="CG1271" s="212"/>
      <c r="CH1271" s="212"/>
      <c r="CI1271" s="212"/>
      <c r="CJ1271" s="212"/>
      <c r="CK1271" s="178"/>
      <c r="CL1271" s="212"/>
      <c r="CM1271" s="212"/>
      <c r="CN1271" s="212"/>
      <c r="CO1271" s="212"/>
      <c r="CP1271" s="212"/>
      <c r="CQ1271" s="212"/>
      <c r="CR1271" s="228" t="n">
        <f aca="false">C1271</f>
        <v>3</v>
      </c>
      <c r="CS1271" s="229" t="str">
        <f aca="false">D1271</f>
        <v>3f</v>
      </c>
      <c r="CT1271" s="170" t="str">
        <f aca="false">CONCATENATE(CD1271," strain ",CM1271," ",CL1271,", partial cds")</f>
        <v>Hepatitis E virus strain  , partial cds</v>
      </c>
    </row>
    <row r="1272" customFormat="false" ht="11.9" hidden="false" customHeight="true" outlineLevel="0" collapsed="false">
      <c r="A1272" s="154" t="s">
        <v>3193</v>
      </c>
      <c r="B1272" s="147" t="n">
        <v>3</v>
      </c>
      <c r="C1272" s="148" t="n">
        <v>3</v>
      </c>
      <c r="D1272" s="149" t="s">
        <v>1777</v>
      </c>
      <c r="E1272" s="150" t="s">
        <v>2725</v>
      </c>
      <c r="F1272" s="154" t="s">
        <v>3194</v>
      </c>
      <c r="G1272" s="212"/>
      <c r="H1272" s="146" t="s">
        <v>405</v>
      </c>
      <c r="I1272" s="153" t="s">
        <v>412</v>
      </c>
      <c r="J1272" s="146" t="s">
        <v>395</v>
      </c>
      <c r="K1272" s="155" t="s">
        <v>2758</v>
      </c>
      <c r="L1272" s="231" t="s">
        <v>2759</v>
      </c>
      <c r="M1272" s="157" t="s">
        <v>380</v>
      </c>
      <c r="N1272" s="158" t="s">
        <v>2008</v>
      </c>
      <c r="O1272" s="160" t="n">
        <v>2007</v>
      </c>
      <c r="P1272" s="160" t="s">
        <v>3195</v>
      </c>
      <c r="Q1272" s="160" t="n">
        <v>1</v>
      </c>
      <c r="R1272" s="146" t="s">
        <v>76</v>
      </c>
      <c r="T1272" s="214" t="s">
        <v>353</v>
      </c>
      <c r="U1272" s="215"/>
      <c r="V1272" s="209"/>
      <c r="W1272" s="217"/>
      <c r="X1272" s="147"/>
      <c r="AA1272" s="250" t="s">
        <v>1777</v>
      </c>
      <c r="AB1272" s="217"/>
      <c r="AC1272" s="217"/>
      <c r="AG1272" s="166" t="n">
        <v>974</v>
      </c>
      <c r="AH1272" s="164" t="n">
        <v>5573</v>
      </c>
      <c r="AI1272" s="164" t="n">
        <v>6546</v>
      </c>
      <c r="AJ1272" s="219" t="n">
        <f aca="false">SeqEnd-SeqBeg+1</f>
        <v>974</v>
      </c>
      <c r="AK1272" s="220" t="n">
        <f aca="false">AND( SeqBeg&lt;=Beg  , End &lt;=SeqEnd )</f>
        <v>0</v>
      </c>
      <c r="AL1272" s="212"/>
      <c r="AM1272" s="212"/>
      <c r="AN1272" s="221"/>
      <c r="AO1272" s="147" t="s">
        <v>103</v>
      </c>
      <c r="AP1272" s="147" t="s">
        <v>103</v>
      </c>
      <c r="AQ1272" s="147" t="s">
        <v>103</v>
      </c>
      <c r="AR1272" s="147" t="s">
        <v>103</v>
      </c>
      <c r="AS1272" s="147" t="s">
        <v>103</v>
      </c>
      <c r="AT1272" s="147" t="s">
        <v>2778</v>
      </c>
      <c r="AU1272" s="146"/>
      <c r="AV1272" s="212"/>
      <c r="AW1272" s="222" t="str">
        <f aca="false">HYPERLINK(CONCATENATE("http://www.ncbi.nlm.nih.gov/nuccore/",BM1272),BM1272)</f>
        <v>FJ998017</v>
      </c>
      <c r="AX1272" s="219" t="str">
        <f aca="false">CONCATENATE(D1272,IF(I1272="","",CONCATENATE(".",I1272)),IF(K1272="","",CONCATENATE(".",K1272)),IF(M1272="","",CONCATENATE(".",M1272)),IF(R1272="","",CONCATENATE(".",R1272)),IF(U1272="","","(*)"))</f>
        <v>3f.DEU.BB,Welzow.wb.RKI</v>
      </c>
      <c r="AY1272" s="170" t="str">
        <f aca="false">CONCATENATE(BM1272,".",BN1272)</f>
        <v>FJ998017.SA29</v>
      </c>
      <c r="AZ1272" s="171" t="str">
        <f aca="false">IF(AV1272="",IF(ISNUMBER(FIND(".",A1272)),LEFT(A1272,FIND(".",A1272)-1),A1272),AV1272)</f>
        <v>FJ998017</v>
      </c>
      <c r="BA1272" s="171" t="str">
        <f aca="false">IF(ISNUMBER(FIND("-",AZ1272)),LEFT(AZ1272,FIND("-",AZ1272)-1),AZ1272)</f>
        <v>FJ998017</v>
      </c>
      <c r="BB1272" s="170" t="str">
        <f aca="false"> MEGAname &amp; "="</f>
        <v>FJ998017=</v>
      </c>
      <c r="BC1272" s="170" t="str">
        <f aca="false">Clear &amp; IF(span ,"Span","out")</f>
        <v>FJ998017=out</v>
      </c>
      <c r="BD1272" s="170" t="str">
        <f aca="false">Clear &amp; IF(span, IF(B1272=".","Selected",B1272),"out")</f>
        <v>FJ998017=out</v>
      </c>
      <c r="BE1272" s="170" t="str">
        <f aca="false">Clear &amp; Strain</f>
        <v>FJ998017=SA29</v>
      </c>
      <c r="BF1272" s="170" t="str">
        <f aca="false">CONCATENATE(A1272,"=",F1272,". ",AX1272,IF(AB1272="","",CONCATENATE(".",AB1272)))</f>
        <v>FJ998017=SA29. 3f.DEU.BB,Welzow.wb.RKI</v>
      </c>
      <c r="BG1272" s="170" t="str">
        <f aca="false">CONCATENATE(A1272,"=",F1272,". ",AX1272)</f>
        <v>FJ998017=SA29. 3f.DEU.BB,Welzow.wb.RKI</v>
      </c>
      <c r="BH1272" s="170" t="str">
        <f aca="false">CONCATENATE(A1272,"=",AX1272)</f>
        <v>FJ998017=3f.DEU.BB,Welzow.wb.RKI</v>
      </c>
      <c r="BI1272" s="170" t="str">
        <f aca="false">CONCATENATE(A1272,"=",ComForSubtype,D1272)</f>
        <v>FJ998017=3f</v>
      </c>
      <c r="BJ1272" s="170" t="str">
        <f aca="false">CONCATENATE(A1272,"=",E1272)</f>
        <v>FJ998017=3feg</v>
      </c>
      <c r="BK1272" s="170" t="str">
        <f aca="false">CONCATENATE(A1272,"=",C1272)</f>
        <v>FJ998017=3</v>
      </c>
      <c r="BL1272" s="170" t="str">
        <f aca="false">CONCATENATE(D1272,"=")</f>
        <v>3f=</v>
      </c>
      <c r="BM1272" s="223" t="str">
        <f aca="false">IF(BA1272="XX","",BA1272)</f>
        <v>FJ998017</v>
      </c>
      <c r="BN1272" s="224" t="str">
        <f aca="false">CONCATENATE(IF(F1272="","",F1272),IF(G1272="","",CONCATENATE(" / ",G1272)))</f>
        <v>SA29</v>
      </c>
      <c r="BO1272" s="225" t="str">
        <f aca="false">AX1272</f>
        <v>3f.DEU.BB,Welzow.wb.RKI</v>
      </c>
      <c r="BP1272" s="226" t="str">
        <f aca="false">IF(V1272="","",V1272)</f>
        <v/>
      </c>
      <c r="BQ1272" s="226" t="str">
        <f aca="false">IF(W1272="","",CONCATENATE(W1272,IF(LEFT(AO1272,1)="s","+","")))</f>
        <v/>
      </c>
      <c r="BR1272" s="226" t="str">
        <f aca="false">IF(X1272="","",CONCATENATE(X1272,IF(LEFT(AQ1272,1)="s","+","")))</f>
        <v/>
      </c>
      <c r="BS1272" s="226" t="str">
        <f aca="false">IF(Y1272="","",CONCATENATE(Y1272,IF(LEFT(AR1272,1)="s","+","")))</f>
        <v/>
      </c>
      <c r="BT1272" s="226" t="str">
        <f aca="false">IF(Z1272="","",CONCATENATE(Z1272,IF(LEFT(AS1272,1)="s","+","")))</f>
        <v/>
      </c>
      <c r="BU1272" s="227" t="str">
        <f aca="false">IF(AA1272="","",CONCATENATE(AA1272,IF(LEFT(AT1272,1)="s","+","")))</f>
        <v>3f</v>
      </c>
      <c r="BV1272" s="212"/>
      <c r="BW1272" s="177" t="s">
        <v>3196</v>
      </c>
      <c r="BX1272" s="170" t="str">
        <f aca="false">IF(BW1272&lt;&gt;"",IF(ISNUMBER(FIND("=",BW1272)),LEFT(BW1272,FIND("=",BW1272)-1),BW1272),BW1272)</f>
        <v>FJ998017</v>
      </c>
      <c r="BY1272" s="170" t="str">
        <f aca="false">IF(BW1272&lt;&gt;"",IF(ISNUMBER(FIND("=",BW1272)),RIGHT(BW1272,LEN(BW1272)-FIND("=",BW1272)),""),"")</f>
        <v>3f</v>
      </c>
      <c r="BZ1272" s="170" t="str">
        <f aca="false">IF(BX1272&lt;&gt;"",IF(ISNUMBER(FIND(".",BX1272)),LEFT(BX1272,FIND(".",BX1272)-1),BX1272),BX1272)</f>
        <v>FJ998017</v>
      </c>
      <c r="CA1272" s="170" t="str">
        <f aca="false">IF(BX1272&lt;&gt;"",IF(ISNUMBER(FIND(".",BX1272)),RIGHT(BX1272,LEN(BX1272)-FIND(".",BX1272)),""),"")</f>
        <v/>
      </c>
      <c r="CB1272" s="212"/>
      <c r="CC1272" s="170" t="str">
        <f aca="false">A1272</f>
        <v>FJ998017</v>
      </c>
      <c r="CD1272" s="178" t="s">
        <v>339</v>
      </c>
      <c r="CE1272" s="178" t="s">
        <v>340</v>
      </c>
      <c r="CF1272" s="178" t="s">
        <v>341</v>
      </c>
      <c r="CG1272" s="212"/>
      <c r="CH1272" s="179"/>
      <c r="CI1272" s="179"/>
      <c r="CJ1272" s="179"/>
      <c r="CK1272" s="212"/>
      <c r="CL1272" s="212"/>
      <c r="CM1272" s="170" t="str">
        <f aca="false">F1272</f>
        <v>SA29</v>
      </c>
      <c r="CN1272" s="170" t="str">
        <f aca="false">IF(G1272="","",G1272)</f>
        <v/>
      </c>
      <c r="CO1272" s="170" t="str">
        <f aca="false">CONCATENATE(H1272,":",L1272)</f>
        <v>Germany:Brandenburg/Saxony, Welzow, Proschim</v>
      </c>
      <c r="CP1272" s="170" t="str">
        <f aca="false">CONCATENATE(IF(Q1272="","",CONCATENATE(Q1272,"-")),IF(P1272="","",CONCATENATE(P1272,"-")),IF(O1272="","",O1272))</f>
        <v>1-Dec-2007</v>
      </c>
      <c r="CQ1272" s="170" t="str">
        <f aca="false">IF(N1272="","",N1272)</f>
        <v>bile</v>
      </c>
      <c r="CR1272" s="228" t="n">
        <f aca="false">C1272</f>
        <v>3</v>
      </c>
      <c r="CS1272" s="229" t="str">
        <f aca="false">D1272</f>
        <v>3f</v>
      </c>
      <c r="CT1272" s="170" t="str">
        <f aca="false">CONCATENATE(CD1272," strain ",CM1272," ",CL1272,", partial cds")</f>
        <v>Hepatitis E virus strain SA29 , partial cds</v>
      </c>
    </row>
    <row r="1273" customFormat="false" ht="11.9" hidden="false" customHeight="true" outlineLevel="0" collapsed="false">
      <c r="A1273" s="154" t="s">
        <v>3197</v>
      </c>
      <c r="B1273" s="147" t="n">
        <v>3</v>
      </c>
      <c r="C1273" s="148" t="n">
        <v>3</v>
      </c>
      <c r="D1273" s="149" t="s">
        <v>1777</v>
      </c>
      <c r="E1273" s="150" t="s">
        <v>2725</v>
      </c>
      <c r="F1273" s="154" t="s">
        <v>3198</v>
      </c>
      <c r="G1273" s="212"/>
      <c r="H1273" s="146" t="s">
        <v>405</v>
      </c>
      <c r="I1273" s="153" t="s">
        <v>412</v>
      </c>
      <c r="J1273" s="146" t="s">
        <v>395</v>
      </c>
      <c r="K1273" s="212"/>
      <c r="L1273" s="212"/>
      <c r="M1273" s="157" t="s">
        <v>348</v>
      </c>
      <c r="N1273" s="213"/>
      <c r="O1273" s="160"/>
      <c r="P1273" s="212"/>
      <c r="Q1273" s="212"/>
      <c r="R1273" s="146" t="s">
        <v>406</v>
      </c>
      <c r="T1273" s="214"/>
      <c r="U1273" s="215"/>
      <c r="V1273" s="209"/>
      <c r="W1273" s="217"/>
      <c r="AA1273" s="158" t="s">
        <v>1777</v>
      </c>
      <c r="AB1273" s="217"/>
      <c r="AC1273" s="217"/>
      <c r="AG1273" s="166" t="n">
        <v>453</v>
      </c>
      <c r="AH1273" s="164" t="n">
        <v>5952</v>
      </c>
      <c r="AI1273" s="164" t="n">
        <v>6404</v>
      </c>
      <c r="AJ1273" s="219" t="n">
        <f aca="false">SeqEnd-SeqBeg+1</f>
        <v>453</v>
      </c>
      <c r="AK1273" s="220" t="n">
        <f aca="false">AND( SeqBeg&lt;=Beg  , End &lt;=SeqEnd )</f>
        <v>0</v>
      </c>
      <c r="AL1273" s="212"/>
      <c r="AM1273" s="212"/>
      <c r="AN1273" s="221"/>
      <c r="AO1273" s="147" t="s">
        <v>103</v>
      </c>
      <c r="AP1273" s="147" t="s">
        <v>103</v>
      </c>
      <c r="AQ1273" s="147" t="s">
        <v>103</v>
      </c>
      <c r="AR1273" s="147" t="s">
        <v>103</v>
      </c>
      <c r="AS1273" s="147" t="s">
        <v>103</v>
      </c>
      <c r="AT1273" s="147" t="s">
        <v>419</v>
      </c>
      <c r="AU1273" s="146"/>
      <c r="AV1273" s="212"/>
      <c r="AW1273" s="222" t="str">
        <f aca="false">HYPERLINK(CONCATENATE("http://www.ncbi.nlm.nih.gov/nuccore/",BM1273),BM1273)</f>
        <v>AJ889195</v>
      </c>
      <c r="AX1273" s="219" t="str">
        <f aca="false">CONCATENATE(D1273,IF(I1273="","",CONCATENATE(".",I1273)),IF(K1273="","",CONCATENATE(".",K1273)),IF(M1273="","",CONCATENATE(".",M1273)),IF(R1273="","",CONCATENATE(".",R1273)),IF(U1273="","","(*)"))</f>
        <v>3f.DEU.hum.UReg</v>
      </c>
      <c r="AY1273" s="170" t="str">
        <f aca="false">CONCATENATE(BM1273,".",BN1273)</f>
        <v>AJ889195.GerWW</v>
      </c>
      <c r="AZ1273" s="171" t="str">
        <f aca="false">IF(AV1273="",IF(ISNUMBER(FIND(".",A1273)),LEFT(A1273,FIND(".",A1273)-1),A1273),AV1273)</f>
        <v>AJ889195</v>
      </c>
      <c r="BA1273" s="171" t="str">
        <f aca="false">IF(ISNUMBER(FIND("-",AZ1273)),LEFT(AZ1273,FIND("-",AZ1273)-1),AZ1273)</f>
        <v>AJ889195</v>
      </c>
      <c r="BB1273" s="170" t="str">
        <f aca="false"> MEGAname &amp; "="</f>
        <v>AJ889195=</v>
      </c>
      <c r="BC1273" s="170" t="str">
        <f aca="false">Clear &amp; IF(span ,"Span","out")</f>
        <v>AJ889195=out</v>
      </c>
      <c r="BD1273" s="170" t="str">
        <f aca="false">Clear &amp; IF(span, IF(B1273=".","Selected",B1273),"out")</f>
        <v>AJ889195=out</v>
      </c>
      <c r="BE1273" s="170" t="str">
        <f aca="false">Clear &amp; Strain</f>
        <v>AJ889195=GerWW</v>
      </c>
      <c r="BF1273" s="170" t="str">
        <f aca="false">CONCATENATE(A1273,"=",F1273,". ",AX1273,IF(AB1273="","",CONCATENATE(".",AB1273)))</f>
        <v>AJ889195=GerWW. 3f.DEU.hum.UReg</v>
      </c>
      <c r="BG1273" s="170" t="str">
        <f aca="false">CONCATENATE(A1273,"=",F1273,". ",AX1273)</f>
        <v>AJ889195=GerWW. 3f.DEU.hum.UReg</v>
      </c>
      <c r="BH1273" s="170" t="str">
        <f aca="false">CONCATENATE(A1273,"=",AX1273)</f>
        <v>AJ889195=3f.DEU.hum.UReg</v>
      </c>
      <c r="BI1273" s="170" t="str">
        <f aca="false">CONCATENATE(A1273,"=",ComForSubtype,D1273)</f>
        <v>AJ889195=3f</v>
      </c>
      <c r="BJ1273" s="170" t="str">
        <f aca="false">CONCATENATE(A1273,"=",E1273)</f>
        <v>AJ889195=3feg</v>
      </c>
      <c r="BK1273" s="170" t="str">
        <f aca="false">CONCATENATE(A1273,"=",C1273)</f>
        <v>AJ889195=3</v>
      </c>
      <c r="BL1273" s="170" t="str">
        <f aca="false">CONCATENATE(D1273,"=")</f>
        <v>3f=</v>
      </c>
      <c r="BM1273" s="223" t="str">
        <f aca="false">IF(BA1273="XX","",BA1273)</f>
        <v>AJ889195</v>
      </c>
      <c r="BN1273" s="224" t="str">
        <f aca="false">CONCATENATE(IF(F1273="","",F1273),IF(G1273="","",CONCATENATE(" / ",G1273)))</f>
        <v>GerWW</v>
      </c>
      <c r="BO1273" s="225" t="str">
        <f aca="false">AX1273</f>
        <v>3f.DEU.hum.UReg</v>
      </c>
      <c r="BP1273" s="226" t="str">
        <f aca="false">IF(V1273="","",V1273)</f>
        <v/>
      </c>
      <c r="BQ1273" s="226" t="str">
        <f aca="false">IF(W1273="","",CONCATENATE(W1273,IF(LEFT(AO1273,1)="s","+","")))</f>
        <v/>
      </c>
      <c r="BR1273" s="226" t="str">
        <f aca="false">IF(X1273="","",CONCATENATE(X1273,IF(LEFT(AQ1273,1)="s","+","")))</f>
        <v/>
      </c>
      <c r="BS1273" s="226" t="str">
        <f aca="false">IF(Y1273="","",CONCATENATE(Y1273,IF(LEFT(AR1273,1)="s","+","")))</f>
        <v/>
      </c>
      <c r="BT1273" s="226" t="str">
        <f aca="false">IF(Z1273="","",CONCATENATE(Z1273,IF(LEFT(AS1273,1)="s","+","")))</f>
        <v/>
      </c>
      <c r="BU1273" s="227" t="str">
        <f aca="false">IF(AA1273="","",CONCATENATE(AA1273,IF(LEFT(AT1273,1)="s","+","")))</f>
        <v>3f</v>
      </c>
      <c r="BV1273" s="212"/>
      <c r="BW1273" s="177" t="s">
        <v>3199</v>
      </c>
      <c r="BX1273" s="170" t="str">
        <f aca="false">IF(BW1273&lt;&gt;"",IF(ISNUMBER(FIND("=",BW1273)),LEFT(BW1273,FIND("=",BW1273)-1),BW1273),BW1273)</f>
        <v>AJ889195</v>
      </c>
      <c r="BY1273" s="170" t="str">
        <f aca="false">IF(BW1273&lt;&gt;"",IF(ISNUMBER(FIND("=",BW1273)),RIGHT(BW1273,LEN(BW1273)-FIND("=",BW1273)),""),"")</f>
        <v>3f</v>
      </c>
      <c r="BZ1273" s="170" t="str">
        <f aca="false">IF(BX1273&lt;&gt;"",IF(ISNUMBER(FIND(".",BX1273)),LEFT(BX1273,FIND(".",BX1273)-1),BX1273),BX1273)</f>
        <v>AJ889195</v>
      </c>
      <c r="CA1273" s="170" t="str">
        <f aca="false">IF(BX1273&lt;&gt;"",IF(ISNUMBER(FIND(".",BX1273)),RIGHT(BX1273,LEN(BX1273)-FIND(".",BX1273)),""),"")</f>
        <v/>
      </c>
      <c r="CB1273" s="212"/>
      <c r="CC1273" s="170" t="str">
        <f aca="false">A1273</f>
        <v>AJ889195</v>
      </c>
      <c r="CD1273" s="178" t="s">
        <v>339</v>
      </c>
      <c r="CE1273" s="178" t="s">
        <v>340</v>
      </c>
      <c r="CF1273" s="178" t="s">
        <v>341</v>
      </c>
      <c r="CG1273" s="212"/>
      <c r="CH1273" s="179"/>
      <c r="CI1273" s="179"/>
      <c r="CJ1273" s="179"/>
      <c r="CK1273" s="212"/>
      <c r="CL1273" s="212"/>
      <c r="CM1273" s="170" t="str">
        <f aca="false">F1273</f>
        <v>GerWW</v>
      </c>
      <c r="CN1273" s="170" t="str">
        <f aca="false">IF(G1273="","",G1273)</f>
        <v/>
      </c>
      <c r="CO1273" s="170" t="str">
        <f aca="false">CONCATENATE(H1273,":",L1273)</f>
        <v>Germany:</v>
      </c>
      <c r="CP1273" s="170" t="str">
        <f aca="false">CONCATENATE(IF(Q1273="","",CONCATENATE(Q1273,"-")),IF(P1273="","",CONCATENATE(P1273,"-")),IF(O1273="","",O1273))</f>
        <v/>
      </c>
      <c r="CQ1273" s="170" t="str">
        <f aca="false">IF(N1273="","",N1273)</f>
        <v/>
      </c>
      <c r="CR1273" s="228" t="n">
        <f aca="false">C1273</f>
        <v>3</v>
      </c>
      <c r="CS1273" s="229" t="str">
        <f aca="false">D1273</f>
        <v>3f</v>
      </c>
      <c r="CT1273" s="170" t="str">
        <f aca="false">CONCATENATE(CD1273," strain ",CM1273," ",CL1273,", partial cds")</f>
        <v>Hepatitis E virus strain GerWW , partial cds</v>
      </c>
    </row>
    <row r="1274" customFormat="false" ht="11.9" hidden="false" customHeight="true" outlineLevel="0" collapsed="false">
      <c r="A1274" s="154" t="s">
        <v>3200</v>
      </c>
      <c r="B1274" s="147" t="n">
        <v>3</v>
      </c>
      <c r="C1274" s="243" t="n">
        <v>3</v>
      </c>
      <c r="D1274" s="149" t="s">
        <v>1777</v>
      </c>
      <c r="E1274" s="150" t="s">
        <v>2725</v>
      </c>
      <c r="F1274" s="154" t="s">
        <v>3201</v>
      </c>
      <c r="G1274" s="212"/>
      <c r="H1274" s="146" t="s">
        <v>758</v>
      </c>
      <c r="I1274" s="153" t="s">
        <v>759</v>
      </c>
      <c r="J1274" s="146" t="s">
        <v>395</v>
      </c>
      <c r="K1274" s="212"/>
      <c r="L1274" s="212"/>
      <c r="M1274" s="157" t="s">
        <v>348</v>
      </c>
      <c r="N1274" s="213"/>
      <c r="O1274" s="160"/>
      <c r="P1274" s="212"/>
      <c r="Q1274" s="212"/>
      <c r="R1274" s="212"/>
      <c r="S1274" s="212"/>
      <c r="T1274" s="214"/>
      <c r="U1274" s="215"/>
      <c r="V1274" s="209"/>
      <c r="W1274" s="217"/>
      <c r="X1274" s="249" t="s">
        <v>3112</v>
      </c>
      <c r="Y1274" s="209"/>
      <c r="Z1274" s="209"/>
      <c r="AB1274" s="217"/>
      <c r="AC1274" s="217"/>
      <c r="AD1274" s="164" t="n">
        <v>435</v>
      </c>
      <c r="AE1274" s="209"/>
      <c r="AF1274" s="209"/>
      <c r="AG1274" s="218"/>
      <c r="AH1274" s="164" t="n">
        <v>2091</v>
      </c>
      <c r="AI1274" s="164" t="n">
        <v>2525</v>
      </c>
      <c r="AJ1274" s="219" t="n">
        <f aca="false">SeqEnd-SeqBeg+1</f>
        <v>435</v>
      </c>
      <c r="AK1274" s="220" t="n">
        <f aca="false">AND( SeqBeg&lt;=Beg  , End &lt;=SeqEnd )</f>
        <v>0</v>
      </c>
      <c r="AL1274" s="212"/>
      <c r="AM1274" s="212"/>
      <c r="AN1274" s="221"/>
      <c r="AO1274" s="147" t="s">
        <v>103</v>
      </c>
      <c r="AP1274" s="147" t="s">
        <v>103</v>
      </c>
      <c r="AQ1274" s="147" t="s">
        <v>2000</v>
      </c>
      <c r="AR1274" s="147" t="s">
        <v>103</v>
      </c>
      <c r="AS1274" s="147" t="s">
        <v>103</v>
      </c>
      <c r="AT1274" s="147" t="s">
        <v>103</v>
      </c>
      <c r="AU1274" s="146"/>
      <c r="AV1274" s="212"/>
      <c r="AW1274" s="222" t="str">
        <f aca="false">HYPERLINK(CONCATENATE("http://www.ncbi.nlm.nih.gov/nuccore/",BM1274),BM1274)</f>
        <v>EU495156</v>
      </c>
      <c r="AX1274" s="219" t="str">
        <f aca="false">CONCATENATE(D1274,IF(I1274="","",CONCATENATE(".",I1274)),IF(K1274="","",CONCATENATE(".",K1274)),IF(M1274="","",CONCATENATE(".",M1274)),IF(R1274="","",CONCATENATE(".",R1274)),IF(U1274="","","(*)"))</f>
        <v>3f.FRA.hum</v>
      </c>
      <c r="AY1274" s="170" t="str">
        <f aca="false">CONCATENATE(BM1274,".",BN1274)</f>
        <v>EU495156.TLS03</v>
      </c>
      <c r="AZ1274" s="171" t="str">
        <f aca="false">IF(AV1274="",IF(ISNUMBER(FIND(".",A1274)),LEFT(A1274,FIND(".",A1274)-1),A1274),AV1274)</f>
        <v>EU495156</v>
      </c>
      <c r="BA1274" s="171" t="str">
        <f aca="false">IF(ISNUMBER(FIND("-",AZ1274)),LEFT(AZ1274,FIND("-",AZ1274)-1),AZ1274)</f>
        <v>EU495156</v>
      </c>
      <c r="BB1274" s="170" t="str">
        <f aca="false"> MEGAname &amp; "="</f>
        <v>EU495156=</v>
      </c>
      <c r="BC1274" s="170" t="str">
        <f aca="false">Clear &amp; IF(span ,"Span","out")</f>
        <v>EU495156=out</v>
      </c>
      <c r="BD1274" s="170" t="str">
        <f aca="false">Clear &amp; IF(span, IF(B1274=".","Selected",B1274),"out")</f>
        <v>EU495156=out</v>
      </c>
      <c r="BE1274" s="170" t="str">
        <f aca="false">Clear &amp; Strain</f>
        <v>EU495156=TLS03</v>
      </c>
      <c r="BF1274" s="170" t="str">
        <f aca="false">CONCATENATE(A1274,"=",F1274,". ",AX1274,IF(AB1274="","",CONCATENATE(".",AB1274)))</f>
        <v>EU495156=TLS03. 3f.FRA.hum</v>
      </c>
      <c r="BG1274" s="170" t="str">
        <f aca="false">CONCATENATE(A1274,"=",F1274,". ",AX1274)</f>
        <v>EU495156=TLS03. 3f.FRA.hum</v>
      </c>
      <c r="BH1274" s="170" t="str">
        <f aca="false">CONCATENATE(A1274,"=",AX1274)</f>
        <v>EU495156=3f.FRA.hum</v>
      </c>
      <c r="BI1274" s="170" t="str">
        <f aca="false">CONCATENATE(A1274,"=",ComForSubtype,D1274)</f>
        <v>EU495156=3f</v>
      </c>
      <c r="BJ1274" s="170" t="str">
        <f aca="false">CONCATENATE(A1274,"=",E1274)</f>
        <v>EU495156=3feg</v>
      </c>
      <c r="BK1274" s="170" t="str">
        <f aca="false">CONCATENATE(A1274,"=",C1274)</f>
        <v>EU495156=3</v>
      </c>
      <c r="BL1274" s="170" t="str">
        <f aca="false">CONCATENATE(D1274,"=")</f>
        <v>3f=</v>
      </c>
      <c r="BM1274" s="223" t="str">
        <f aca="false">IF(BA1274="XX","",BA1274)</f>
        <v>EU495156</v>
      </c>
      <c r="BN1274" s="224" t="str">
        <f aca="false">CONCATENATE(IF(F1274="","",F1274),IF(G1274="","",CONCATENATE(" / ",G1274)))</f>
        <v>TLS03</v>
      </c>
      <c r="BO1274" s="225" t="str">
        <f aca="false">AX1274</f>
        <v>3f.FRA.hum</v>
      </c>
      <c r="BP1274" s="226" t="str">
        <f aca="false">IF(V1274="","",V1274)</f>
        <v/>
      </c>
      <c r="BQ1274" s="226" t="str">
        <f aca="false">IF(W1274="","",CONCATENATE(W1274,IF(LEFT(AO1274,1)="s","+","")))</f>
        <v/>
      </c>
      <c r="BR1274" s="226" t="str">
        <f aca="false">IF(X1274="","",CONCATENATE(X1274,IF(LEFT(AQ1274,1)="s","+","")))</f>
        <v>3fL+</v>
      </c>
      <c r="BS1274" s="226" t="str">
        <f aca="false">IF(Y1274="","",CONCATENATE(Y1274,IF(LEFT(AR1274,1)="s","+","")))</f>
        <v/>
      </c>
      <c r="BT1274" s="226" t="str">
        <f aca="false">IF(Z1274="","",CONCATENATE(Z1274,IF(LEFT(AS1274,1)="s","+","")))</f>
        <v/>
      </c>
      <c r="BU1274" s="227" t="str">
        <f aca="false">IF(AA1274="","",CONCATENATE(AA1274,IF(LEFT(AT1274,1)="s","+","")))</f>
        <v/>
      </c>
      <c r="BV1274" s="212"/>
      <c r="BW1274" s="177" t="s">
        <v>3202</v>
      </c>
      <c r="BX1274" s="170" t="str">
        <f aca="false">IF(BW1274&lt;&gt;"",IF(ISNUMBER(FIND("=",BW1274)),LEFT(BW1274,FIND("=",BW1274)-1),BW1274),BW1274)</f>
        <v>EU495156</v>
      </c>
      <c r="BY1274" s="170" t="str">
        <f aca="false">IF(BW1274&lt;&gt;"",IF(ISNUMBER(FIND("=",BW1274)),RIGHT(BW1274,LEN(BW1274)-FIND("=",BW1274)),""),"")</f>
        <v>3f</v>
      </c>
      <c r="BZ1274" s="170" t="str">
        <f aca="false">IF(BX1274&lt;&gt;"",IF(ISNUMBER(FIND(".",BX1274)),LEFT(BX1274,FIND(".",BX1274)-1),BX1274),BX1274)</f>
        <v>EU495156</v>
      </c>
      <c r="CA1274" s="170" t="str">
        <f aca="false">IF(BX1274&lt;&gt;"",IF(ISNUMBER(FIND(".",BX1274)),RIGHT(BX1274,LEN(BX1274)-FIND(".",BX1274)),""),"")</f>
        <v/>
      </c>
      <c r="CB1274" s="212"/>
      <c r="CC1274" s="170" t="str">
        <f aca="false">A1274</f>
        <v>EU495156</v>
      </c>
      <c r="CD1274" s="178" t="s">
        <v>339</v>
      </c>
      <c r="CE1274" s="178" t="s">
        <v>340</v>
      </c>
      <c r="CF1274" s="178" t="s">
        <v>341</v>
      </c>
      <c r="CG1274" s="212"/>
      <c r="CH1274" s="179"/>
      <c r="CI1274" s="179"/>
      <c r="CJ1274" s="179"/>
      <c r="CK1274" s="212"/>
      <c r="CL1274" s="212"/>
      <c r="CM1274" s="170" t="str">
        <f aca="false">F1274</f>
        <v>TLS03</v>
      </c>
      <c r="CN1274" s="170" t="str">
        <f aca="false">IF(G1274="","",G1274)</f>
        <v/>
      </c>
      <c r="CO1274" s="170" t="str">
        <f aca="false">CONCATENATE(H1274,":",L1274)</f>
        <v>France:</v>
      </c>
      <c r="CP1274" s="170" t="str">
        <f aca="false">CONCATENATE(IF(Q1274="","",CONCATENATE(Q1274,"-")),IF(P1274="","",CONCATENATE(P1274,"-")),IF(O1274="","",O1274))</f>
        <v/>
      </c>
      <c r="CQ1274" s="170" t="str">
        <f aca="false">IF(N1274="","",N1274)</f>
        <v/>
      </c>
      <c r="CR1274" s="170" t="n">
        <f aca="false">C1274</f>
        <v>3</v>
      </c>
      <c r="CS1274" s="229" t="str">
        <f aca="false">D1274</f>
        <v>3f</v>
      </c>
      <c r="CT1274" s="170" t="str">
        <f aca="false">CONCATENATE(CD1274," strain ",CM1274," ",CL1274,", partial cds")</f>
        <v>Hepatitis E virus strain TLS03 , partial cds</v>
      </c>
    </row>
    <row r="1275" customFormat="false" ht="11.9" hidden="false" customHeight="true" outlineLevel="0" collapsed="false">
      <c r="A1275" s="154" t="s">
        <v>3203</v>
      </c>
      <c r="B1275" s="147" t="n">
        <v>3</v>
      </c>
      <c r="C1275" s="243" t="n">
        <v>3</v>
      </c>
      <c r="D1275" s="149" t="s">
        <v>1777</v>
      </c>
      <c r="E1275" s="150" t="s">
        <v>2725</v>
      </c>
      <c r="F1275" s="154" t="s">
        <v>3204</v>
      </c>
      <c r="G1275" s="212"/>
      <c r="H1275" s="146" t="s">
        <v>758</v>
      </c>
      <c r="I1275" s="153" t="s">
        <v>759</v>
      </c>
      <c r="J1275" s="146" t="s">
        <v>395</v>
      </c>
      <c r="K1275" s="212"/>
      <c r="L1275" s="212"/>
      <c r="M1275" s="157" t="s">
        <v>348</v>
      </c>
      <c r="N1275" s="213"/>
      <c r="O1275" s="160"/>
      <c r="P1275" s="212"/>
      <c r="Q1275" s="212"/>
      <c r="R1275" s="212"/>
      <c r="S1275" s="212"/>
      <c r="T1275" s="214"/>
      <c r="U1275" s="215"/>
      <c r="V1275" s="209"/>
      <c r="W1275" s="217"/>
      <c r="X1275" s="249" t="s">
        <v>3112</v>
      </c>
      <c r="Y1275" s="147"/>
      <c r="Z1275" s="209"/>
      <c r="AB1275" s="217"/>
      <c r="AC1275" s="217"/>
      <c r="AD1275" s="164" t="n">
        <v>435</v>
      </c>
      <c r="AE1275" s="209"/>
      <c r="AF1275" s="209"/>
      <c r="AG1275" s="218"/>
      <c r="AH1275" s="164" t="n">
        <v>2091</v>
      </c>
      <c r="AI1275" s="164" t="n">
        <v>2525</v>
      </c>
      <c r="AJ1275" s="219" t="n">
        <f aca="false">SeqEnd-SeqBeg+1</f>
        <v>435</v>
      </c>
      <c r="AK1275" s="220" t="n">
        <f aca="false">AND( SeqBeg&lt;=Beg  , End &lt;=SeqEnd )</f>
        <v>0</v>
      </c>
      <c r="AL1275" s="212"/>
      <c r="AM1275" s="212"/>
      <c r="AN1275" s="221"/>
      <c r="AO1275" s="147" t="s">
        <v>103</v>
      </c>
      <c r="AP1275" s="147" t="s">
        <v>103</v>
      </c>
      <c r="AQ1275" s="147" t="s">
        <v>103</v>
      </c>
      <c r="AR1275" s="147" t="s">
        <v>103</v>
      </c>
      <c r="AS1275" s="147" t="s">
        <v>103</v>
      </c>
      <c r="AT1275" s="147" t="s">
        <v>103</v>
      </c>
      <c r="AU1275" s="146"/>
      <c r="AV1275" s="212"/>
      <c r="AW1275" s="222" t="str">
        <f aca="false">HYPERLINK(CONCATENATE("http://www.ncbi.nlm.nih.gov/nuccore/",BM1275),BM1275)</f>
        <v>EU495160</v>
      </c>
      <c r="AX1275" s="219" t="str">
        <f aca="false">CONCATENATE(D1275,IF(I1275="","",CONCATENATE(".",I1275)),IF(K1275="","",CONCATENATE(".",K1275)),IF(M1275="","",CONCATENATE(".",M1275)),IF(R1275="","",CONCATENATE(".",R1275)),IF(U1275="","","(*)"))</f>
        <v>3f.FRA.hum</v>
      </c>
      <c r="AY1275" s="170" t="str">
        <f aca="false">CONCATENATE(BM1275,".",BN1275)</f>
        <v>EU495160.TLS07</v>
      </c>
      <c r="AZ1275" s="171" t="str">
        <f aca="false">IF(AV1275="",IF(ISNUMBER(FIND(".",A1275)),LEFT(A1275,FIND(".",A1275)-1),A1275),AV1275)</f>
        <v>EU495160</v>
      </c>
      <c r="BA1275" s="171" t="str">
        <f aca="false">IF(ISNUMBER(FIND("-",AZ1275)),LEFT(AZ1275,FIND("-",AZ1275)-1),AZ1275)</f>
        <v>EU495160</v>
      </c>
      <c r="BB1275" s="170" t="str">
        <f aca="false"> MEGAname &amp; "="</f>
        <v>EU495160=</v>
      </c>
      <c r="BC1275" s="170" t="str">
        <f aca="false">Clear &amp; IF(span ,"Span","out")</f>
        <v>EU495160=out</v>
      </c>
      <c r="BD1275" s="170" t="str">
        <f aca="false">Clear &amp; IF(span, IF(B1275=".","Selected",B1275),"out")</f>
        <v>EU495160=out</v>
      </c>
      <c r="BE1275" s="170" t="str">
        <f aca="false">Clear &amp; Strain</f>
        <v>EU495160=TLS07</v>
      </c>
      <c r="BF1275" s="170" t="str">
        <f aca="false">CONCATENATE(A1275,"=",F1275,". ",AX1275,IF(AB1275="","",CONCATENATE(".",AB1275)))</f>
        <v>EU495160=TLS07. 3f.FRA.hum</v>
      </c>
      <c r="BG1275" s="170" t="str">
        <f aca="false">CONCATENATE(A1275,"=",F1275,". ",AX1275)</f>
        <v>EU495160=TLS07. 3f.FRA.hum</v>
      </c>
      <c r="BH1275" s="170" t="str">
        <f aca="false">CONCATENATE(A1275,"=",AX1275)</f>
        <v>EU495160=3f.FRA.hum</v>
      </c>
      <c r="BI1275" s="170" t="str">
        <f aca="false">CONCATENATE(A1275,"=",ComForSubtype,D1275)</f>
        <v>EU495160=3f</v>
      </c>
      <c r="BJ1275" s="170" t="str">
        <f aca="false">CONCATENATE(A1275,"=",E1275)</f>
        <v>EU495160=3feg</v>
      </c>
      <c r="BK1275" s="170" t="str">
        <f aca="false">CONCATENATE(A1275,"=",C1275)</f>
        <v>EU495160=3</v>
      </c>
      <c r="BL1275" s="170" t="str">
        <f aca="false">CONCATENATE(D1275,"=")</f>
        <v>3f=</v>
      </c>
      <c r="BM1275" s="223" t="str">
        <f aca="false">IF(BA1275="XX","",BA1275)</f>
        <v>EU495160</v>
      </c>
      <c r="BN1275" s="224" t="str">
        <f aca="false">CONCATENATE(IF(F1275="","",F1275),IF(G1275="","",CONCATENATE(" / ",G1275)))</f>
        <v>TLS07</v>
      </c>
      <c r="BO1275" s="225" t="str">
        <f aca="false">AX1275</f>
        <v>3f.FRA.hum</v>
      </c>
      <c r="BP1275" s="226" t="str">
        <f aca="false">IF(V1275="","",V1275)</f>
        <v/>
      </c>
      <c r="BQ1275" s="226" t="str">
        <f aca="false">IF(W1275="","",CONCATENATE(W1275,IF(LEFT(AO1275,1)="s","+","")))</f>
        <v/>
      </c>
      <c r="BR1275" s="226" t="str">
        <f aca="false">IF(X1275="","",CONCATENATE(X1275,IF(LEFT(AQ1275,1)="s","+","")))</f>
        <v>3fL</v>
      </c>
      <c r="BS1275" s="226" t="str">
        <f aca="false">IF(Y1275="","",CONCATENATE(Y1275,IF(LEFT(AR1275,1)="s","+","")))</f>
        <v/>
      </c>
      <c r="BT1275" s="226" t="str">
        <f aca="false">IF(Z1275="","",CONCATENATE(Z1275,IF(LEFT(AS1275,1)="s","+","")))</f>
        <v/>
      </c>
      <c r="BU1275" s="227" t="str">
        <f aca="false">IF(AA1275="","",CONCATENATE(AA1275,IF(LEFT(AT1275,1)="s","+","")))</f>
        <v/>
      </c>
      <c r="BV1275" s="212"/>
      <c r="BW1275" s="177" t="s">
        <v>3205</v>
      </c>
      <c r="BX1275" s="170" t="str">
        <f aca="false">IF(BW1275&lt;&gt;"",IF(ISNUMBER(FIND("=",BW1275)),LEFT(BW1275,FIND("=",BW1275)-1),BW1275),BW1275)</f>
        <v>EU495160</v>
      </c>
      <c r="BY1275" s="170" t="str">
        <f aca="false">IF(BW1275&lt;&gt;"",IF(ISNUMBER(FIND("=",BW1275)),RIGHT(BW1275,LEN(BW1275)-FIND("=",BW1275)),""),"")</f>
        <v>3f</v>
      </c>
      <c r="BZ1275" s="170" t="str">
        <f aca="false">IF(BX1275&lt;&gt;"",IF(ISNUMBER(FIND(".",BX1275)),LEFT(BX1275,FIND(".",BX1275)-1),BX1275),BX1275)</f>
        <v>EU495160</v>
      </c>
      <c r="CA1275" s="170" t="str">
        <f aca="false">IF(BX1275&lt;&gt;"",IF(ISNUMBER(FIND(".",BX1275)),RIGHT(BX1275,LEN(BX1275)-FIND(".",BX1275)),""),"")</f>
        <v/>
      </c>
      <c r="CB1275" s="212"/>
      <c r="CC1275" s="170" t="str">
        <f aca="false">A1275</f>
        <v>EU495160</v>
      </c>
      <c r="CD1275" s="178" t="s">
        <v>339</v>
      </c>
      <c r="CE1275" s="178" t="s">
        <v>340</v>
      </c>
      <c r="CF1275" s="178" t="s">
        <v>341</v>
      </c>
      <c r="CG1275" s="212"/>
      <c r="CH1275" s="179"/>
      <c r="CI1275" s="179"/>
      <c r="CJ1275" s="179"/>
      <c r="CK1275" s="212"/>
      <c r="CL1275" s="212"/>
      <c r="CM1275" s="170" t="str">
        <f aca="false">F1275</f>
        <v>TLS07</v>
      </c>
      <c r="CN1275" s="170" t="str">
        <f aca="false">IF(G1275="","",G1275)</f>
        <v/>
      </c>
      <c r="CO1275" s="170" t="str">
        <f aca="false">CONCATENATE(H1275,":",L1275)</f>
        <v>France:</v>
      </c>
      <c r="CP1275" s="170" t="str">
        <f aca="false">CONCATENATE(IF(Q1275="","",CONCATENATE(Q1275,"-")),IF(P1275="","",CONCATENATE(P1275,"-")),IF(O1275="","",O1275))</f>
        <v/>
      </c>
      <c r="CQ1275" s="170" t="str">
        <f aca="false">IF(N1275="","",N1275)</f>
        <v/>
      </c>
      <c r="CR1275" s="170" t="n">
        <f aca="false">C1275</f>
        <v>3</v>
      </c>
      <c r="CS1275" s="229" t="str">
        <f aca="false">D1275</f>
        <v>3f</v>
      </c>
      <c r="CT1275" s="170" t="str">
        <f aca="false">CONCATENATE(CD1275," strain ",CM1275," ",CL1275,", partial cds")</f>
        <v>Hepatitis E virus strain TLS07 , partial cds</v>
      </c>
    </row>
    <row r="1276" customFormat="false" ht="11.9" hidden="false" customHeight="true" outlineLevel="0" collapsed="false">
      <c r="A1276" s="154" t="s">
        <v>3206</v>
      </c>
      <c r="B1276" s="147" t="n">
        <v>3</v>
      </c>
      <c r="C1276" s="243" t="n">
        <v>3</v>
      </c>
      <c r="D1276" s="149" t="s">
        <v>1777</v>
      </c>
      <c r="E1276" s="150" t="s">
        <v>2725</v>
      </c>
      <c r="F1276" s="154" t="s">
        <v>3207</v>
      </c>
      <c r="G1276" s="212"/>
      <c r="H1276" s="146" t="s">
        <v>758</v>
      </c>
      <c r="I1276" s="153" t="s">
        <v>759</v>
      </c>
      <c r="J1276" s="146" t="s">
        <v>395</v>
      </c>
      <c r="K1276" s="212"/>
      <c r="L1276" s="212"/>
      <c r="M1276" s="157" t="s">
        <v>348</v>
      </c>
      <c r="N1276" s="213"/>
      <c r="O1276" s="160"/>
      <c r="P1276" s="212"/>
      <c r="Q1276" s="212"/>
      <c r="R1276" s="212"/>
      <c r="S1276" s="212"/>
      <c r="T1276" s="214"/>
      <c r="U1276" s="215"/>
      <c r="V1276" s="209"/>
      <c r="W1276" s="217"/>
      <c r="X1276" s="249" t="s">
        <v>3112</v>
      </c>
      <c r="Y1276" s="209"/>
      <c r="Z1276" s="209"/>
      <c r="AB1276" s="217"/>
      <c r="AC1276" s="217"/>
      <c r="AD1276" s="164" t="n">
        <v>435</v>
      </c>
      <c r="AE1276" s="209"/>
      <c r="AF1276" s="209"/>
      <c r="AG1276" s="218"/>
      <c r="AH1276" s="164" t="n">
        <v>2091</v>
      </c>
      <c r="AI1276" s="164" t="n">
        <v>2525</v>
      </c>
      <c r="AJ1276" s="219" t="n">
        <f aca="false">SeqEnd-SeqBeg+1</f>
        <v>435</v>
      </c>
      <c r="AK1276" s="220" t="n">
        <f aca="false">AND( SeqBeg&lt;=Beg  , End &lt;=SeqEnd )</f>
        <v>0</v>
      </c>
      <c r="AL1276" s="212"/>
      <c r="AM1276" s="212"/>
      <c r="AN1276" s="221"/>
      <c r="AO1276" s="147" t="s">
        <v>103</v>
      </c>
      <c r="AP1276" s="147" t="s">
        <v>103</v>
      </c>
      <c r="AQ1276" s="147" t="s">
        <v>103</v>
      </c>
      <c r="AR1276" s="147" t="s">
        <v>103</v>
      </c>
      <c r="AS1276" s="147" t="s">
        <v>103</v>
      </c>
      <c r="AT1276" s="147" t="s">
        <v>103</v>
      </c>
      <c r="AU1276" s="146"/>
      <c r="AV1276" s="212"/>
      <c r="AW1276" s="222" t="str">
        <f aca="false">HYPERLINK(CONCATENATE("http://www.ncbi.nlm.nih.gov/nuccore/",BM1276),BM1276)</f>
        <v>EU495149</v>
      </c>
      <c r="AX1276" s="219" t="str">
        <f aca="false">CONCATENATE(D1276,IF(I1276="","",CONCATENATE(".",I1276)),IF(K1276="","",CONCATENATE(".",K1276)),IF(M1276="","",CONCATENATE(".",M1276)),IF(R1276="","",CONCATENATE(".",R1276)),IF(U1276="","","(*)"))</f>
        <v>3f.FRA.hum</v>
      </c>
      <c r="AY1276" s="170" t="str">
        <f aca="false">CONCATENATE(BM1276,".",BN1276)</f>
        <v>EU495149.TLS10</v>
      </c>
      <c r="AZ1276" s="171" t="str">
        <f aca="false">IF(AV1276="",IF(ISNUMBER(FIND(".",A1276)),LEFT(A1276,FIND(".",A1276)-1),A1276),AV1276)</f>
        <v>EU495149</v>
      </c>
      <c r="BA1276" s="171" t="str">
        <f aca="false">IF(ISNUMBER(FIND("-",AZ1276)),LEFT(AZ1276,FIND("-",AZ1276)-1),AZ1276)</f>
        <v>EU495149</v>
      </c>
      <c r="BB1276" s="170" t="str">
        <f aca="false"> MEGAname &amp; "="</f>
        <v>EU495149=</v>
      </c>
      <c r="BC1276" s="170" t="str">
        <f aca="false">Clear &amp; IF(span ,"Span","out")</f>
        <v>EU495149=out</v>
      </c>
      <c r="BD1276" s="170" t="str">
        <f aca="false">Clear &amp; IF(span, IF(B1276=".","Selected",B1276),"out")</f>
        <v>EU495149=out</v>
      </c>
      <c r="BE1276" s="170" t="str">
        <f aca="false">Clear &amp; Strain</f>
        <v>EU495149=TLS10</v>
      </c>
      <c r="BF1276" s="170" t="str">
        <f aca="false">CONCATENATE(A1276,"=",F1276,". ",AX1276,IF(AB1276="","",CONCATENATE(".",AB1276)))</f>
        <v>EU495149=TLS10. 3f.FRA.hum</v>
      </c>
      <c r="BG1276" s="170" t="str">
        <f aca="false">CONCATENATE(A1276,"=",F1276,". ",AX1276)</f>
        <v>EU495149=TLS10. 3f.FRA.hum</v>
      </c>
      <c r="BH1276" s="170" t="str">
        <f aca="false">CONCATENATE(A1276,"=",AX1276)</f>
        <v>EU495149=3f.FRA.hum</v>
      </c>
      <c r="BI1276" s="170" t="str">
        <f aca="false">CONCATENATE(A1276,"=",ComForSubtype,D1276)</f>
        <v>EU495149=3f</v>
      </c>
      <c r="BJ1276" s="170" t="str">
        <f aca="false">CONCATENATE(A1276,"=",E1276)</f>
        <v>EU495149=3feg</v>
      </c>
      <c r="BK1276" s="170" t="str">
        <f aca="false">CONCATENATE(A1276,"=",C1276)</f>
        <v>EU495149=3</v>
      </c>
      <c r="BL1276" s="170" t="str">
        <f aca="false">CONCATENATE(D1276,"=")</f>
        <v>3f=</v>
      </c>
      <c r="BM1276" s="223" t="str">
        <f aca="false">IF(BA1276="XX","",BA1276)</f>
        <v>EU495149</v>
      </c>
      <c r="BN1276" s="224" t="str">
        <f aca="false">CONCATENATE(IF(F1276="","",F1276),IF(G1276="","",CONCATENATE(" / ",G1276)))</f>
        <v>TLS10</v>
      </c>
      <c r="BO1276" s="225" t="str">
        <f aca="false">AX1276</f>
        <v>3f.FRA.hum</v>
      </c>
      <c r="BP1276" s="226" t="str">
        <f aca="false">IF(V1276="","",V1276)</f>
        <v/>
      </c>
      <c r="BQ1276" s="226" t="str">
        <f aca="false">IF(W1276="","",CONCATENATE(W1276,IF(LEFT(AO1276,1)="s","+","")))</f>
        <v/>
      </c>
      <c r="BR1276" s="226" t="str">
        <f aca="false">IF(X1276="","",CONCATENATE(X1276,IF(LEFT(AQ1276,1)="s","+","")))</f>
        <v>3fL</v>
      </c>
      <c r="BS1276" s="226" t="str">
        <f aca="false">IF(Y1276="","",CONCATENATE(Y1276,IF(LEFT(AR1276,1)="s","+","")))</f>
        <v/>
      </c>
      <c r="BT1276" s="226" t="str">
        <f aca="false">IF(Z1276="","",CONCATENATE(Z1276,IF(LEFT(AS1276,1)="s","+","")))</f>
        <v/>
      </c>
      <c r="BU1276" s="227" t="str">
        <f aca="false">IF(AA1276="","",CONCATENATE(AA1276,IF(LEFT(AT1276,1)="s","+","")))</f>
        <v/>
      </c>
      <c r="BV1276" s="212"/>
      <c r="BW1276" s="177" t="s">
        <v>3208</v>
      </c>
      <c r="BX1276" s="170" t="str">
        <f aca="false">IF(BW1276&lt;&gt;"",IF(ISNUMBER(FIND("=",BW1276)),LEFT(BW1276,FIND("=",BW1276)-1),BW1276),BW1276)</f>
        <v>EU495149</v>
      </c>
      <c r="BY1276" s="170" t="str">
        <f aca="false">IF(BW1276&lt;&gt;"",IF(ISNUMBER(FIND("=",BW1276)),RIGHT(BW1276,LEN(BW1276)-FIND("=",BW1276)),""),"")</f>
        <v>3f</v>
      </c>
      <c r="BZ1276" s="170" t="str">
        <f aca="false">IF(BX1276&lt;&gt;"",IF(ISNUMBER(FIND(".",BX1276)),LEFT(BX1276,FIND(".",BX1276)-1),BX1276),BX1276)</f>
        <v>EU495149</v>
      </c>
      <c r="CA1276" s="170" t="str">
        <f aca="false">IF(BX1276&lt;&gt;"",IF(ISNUMBER(FIND(".",BX1276)),RIGHT(BX1276,LEN(BX1276)-FIND(".",BX1276)),""),"")</f>
        <v/>
      </c>
      <c r="CB1276" s="212"/>
      <c r="CC1276" s="170" t="str">
        <f aca="false">A1276</f>
        <v>EU495149</v>
      </c>
      <c r="CD1276" s="178" t="s">
        <v>339</v>
      </c>
      <c r="CE1276" s="178" t="s">
        <v>340</v>
      </c>
      <c r="CF1276" s="178" t="s">
        <v>341</v>
      </c>
      <c r="CG1276" s="212"/>
      <c r="CH1276" s="179"/>
      <c r="CI1276" s="179"/>
      <c r="CJ1276" s="179"/>
      <c r="CK1276" s="212"/>
      <c r="CL1276" s="212"/>
      <c r="CM1276" s="170" t="str">
        <f aca="false">F1276</f>
        <v>TLS10</v>
      </c>
      <c r="CN1276" s="170" t="str">
        <f aca="false">IF(G1276="","",G1276)</f>
        <v/>
      </c>
      <c r="CO1276" s="170" t="str">
        <f aca="false">CONCATENATE(H1276,":",L1276)</f>
        <v>France:</v>
      </c>
      <c r="CP1276" s="170" t="str">
        <f aca="false">CONCATENATE(IF(Q1276="","",CONCATENATE(Q1276,"-")),IF(P1276="","",CONCATENATE(P1276,"-")),IF(O1276="","",O1276))</f>
        <v/>
      </c>
      <c r="CQ1276" s="170" t="str">
        <f aca="false">IF(N1276="","",N1276)</f>
        <v/>
      </c>
      <c r="CR1276" s="170" t="n">
        <f aca="false">C1276</f>
        <v>3</v>
      </c>
      <c r="CS1276" s="229" t="str">
        <f aca="false">D1276</f>
        <v>3f</v>
      </c>
      <c r="CT1276" s="170" t="str">
        <f aca="false">CONCATENATE(CD1276," strain ",CM1276," ",CL1276,", partial cds")</f>
        <v>Hepatitis E virus strain TLS10 , partial cds</v>
      </c>
    </row>
    <row r="1277" customFormat="false" ht="11.9" hidden="false" customHeight="true" outlineLevel="0" collapsed="false">
      <c r="A1277" s="154" t="s">
        <v>3209</v>
      </c>
      <c r="B1277" s="147" t="n">
        <v>3</v>
      </c>
      <c r="C1277" s="243" t="n">
        <v>3</v>
      </c>
      <c r="D1277" s="149" t="s">
        <v>1777</v>
      </c>
      <c r="E1277" s="150" t="s">
        <v>2725</v>
      </c>
      <c r="F1277" s="154" t="s">
        <v>3210</v>
      </c>
      <c r="G1277" s="212"/>
      <c r="H1277" s="146" t="s">
        <v>758</v>
      </c>
      <c r="I1277" s="153" t="s">
        <v>759</v>
      </c>
      <c r="J1277" s="146" t="s">
        <v>395</v>
      </c>
      <c r="K1277" s="212"/>
      <c r="L1277" s="212"/>
      <c r="M1277" s="157" t="s">
        <v>348</v>
      </c>
      <c r="N1277" s="213"/>
      <c r="O1277" s="160"/>
      <c r="P1277" s="212"/>
      <c r="Q1277" s="212"/>
      <c r="R1277" s="212"/>
      <c r="S1277" s="212"/>
      <c r="T1277" s="214"/>
      <c r="U1277" s="215"/>
      <c r="V1277" s="209"/>
      <c r="W1277" s="217"/>
      <c r="X1277" s="249" t="s">
        <v>3112</v>
      </c>
      <c r="Y1277" s="209"/>
      <c r="Z1277" s="209"/>
      <c r="AB1277" s="217"/>
      <c r="AC1277" s="217"/>
      <c r="AD1277" s="164" t="n">
        <v>435</v>
      </c>
      <c r="AE1277" s="209"/>
      <c r="AF1277" s="209"/>
      <c r="AG1277" s="218"/>
      <c r="AH1277" s="164" t="n">
        <v>2091</v>
      </c>
      <c r="AI1277" s="164" t="n">
        <v>2525</v>
      </c>
      <c r="AJ1277" s="219" t="n">
        <f aca="false">SeqEnd-SeqBeg+1</f>
        <v>435</v>
      </c>
      <c r="AK1277" s="220" t="n">
        <f aca="false">AND( SeqBeg&lt;=Beg  , End &lt;=SeqEnd )</f>
        <v>0</v>
      </c>
      <c r="AL1277" s="212"/>
      <c r="AM1277" s="212"/>
      <c r="AN1277" s="221"/>
      <c r="AO1277" s="147" t="s">
        <v>103</v>
      </c>
      <c r="AP1277" s="147" t="s">
        <v>103</v>
      </c>
      <c r="AQ1277" s="147" t="s">
        <v>2000</v>
      </c>
      <c r="AR1277" s="147" t="s">
        <v>103</v>
      </c>
      <c r="AS1277" s="147" t="s">
        <v>103</v>
      </c>
      <c r="AT1277" s="147" t="s">
        <v>103</v>
      </c>
      <c r="AU1277" s="146"/>
      <c r="AV1277" s="212"/>
      <c r="AW1277" s="222" t="str">
        <f aca="false">HYPERLINK(CONCATENATE("http://www.ncbi.nlm.nih.gov/nuccore/",BM1277),BM1277)</f>
        <v>EU495163</v>
      </c>
      <c r="AX1277" s="219" t="str">
        <f aca="false">CONCATENATE(D1277,IF(I1277="","",CONCATENATE(".",I1277)),IF(K1277="","",CONCATENATE(".",K1277)),IF(M1277="","",CONCATENATE(".",M1277)),IF(R1277="","",CONCATENATE(".",R1277)),IF(U1277="","","(*)"))</f>
        <v>3f.FRA.hum</v>
      </c>
      <c r="AY1277" s="170" t="str">
        <f aca="false">CONCATENATE(BM1277,".",BN1277)</f>
        <v>EU495163.TLS17</v>
      </c>
      <c r="AZ1277" s="171" t="str">
        <f aca="false">IF(AV1277="",IF(ISNUMBER(FIND(".",A1277)),LEFT(A1277,FIND(".",A1277)-1),A1277),AV1277)</f>
        <v>EU495163</v>
      </c>
      <c r="BA1277" s="171" t="str">
        <f aca="false">IF(ISNUMBER(FIND("-",AZ1277)),LEFT(AZ1277,FIND("-",AZ1277)-1),AZ1277)</f>
        <v>EU495163</v>
      </c>
      <c r="BB1277" s="170" t="str">
        <f aca="false"> MEGAname &amp; "="</f>
        <v>EU495163=</v>
      </c>
      <c r="BC1277" s="170" t="str">
        <f aca="false">Clear &amp; IF(span ,"Span","out")</f>
        <v>EU495163=out</v>
      </c>
      <c r="BD1277" s="170" t="str">
        <f aca="false">Clear &amp; IF(span, IF(B1277=".","Selected",B1277),"out")</f>
        <v>EU495163=out</v>
      </c>
      <c r="BE1277" s="170" t="str">
        <f aca="false">Clear &amp; Strain</f>
        <v>EU495163=TLS17</v>
      </c>
      <c r="BF1277" s="170" t="str">
        <f aca="false">CONCATENATE(A1277,"=",F1277,". ",AX1277,IF(AB1277="","",CONCATENATE(".",AB1277)))</f>
        <v>EU495163=TLS17. 3f.FRA.hum</v>
      </c>
      <c r="BG1277" s="170" t="str">
        <f aca="false">CONCATENATE(A1277,"=",F1277,". ",AX1277)</f>
        <v>EU495163=TLS17. 3f.FRA.hum</v>
      </c>
      <c r="BH1277" s="170" t="str">
        <f aca="false">CONCATENATE(A1277,"=",AX1277)</f>
        <v>EU495163=3f.FRA.hum</v>
      </c>
      <c r="BI1277" s="170" t="str">
        <f aca="false">CONCATENATE(A1277,"=",ComForSubtype,D1277)</f>
        <v>EU495163=3f</v>
      </c>
      <c r="BJ1277" s="170" t="str">
        <f aca="false">CONCATENATE(A1277,"=",E1277)</f>
        <v>EU495163=3feg</v>
      </c>
      <c r="BK1277" s="170" t="str">
        <f aca="false">CONCATENATE(A1277,"=",C1277)</f>
        <v>EU495163=3</v>
      </c>
      <c r="BL1277" s="170" t="str">
        <f aca="false">CONCATENATE(D1277,"=")</f>
        <v>3f=</v>
      </c>
      <c r="BM1277" s="223" t="str">
        <f aca="false">IF(BA1277="XX","",BA1277)</f>
        <v>EU495163</v>
      </c>
      <c r="BN1277" s="224" t="str">
        <f aca="false">CONCATENATE(IF(F1277="","",F1277),IF(G1277="","",CONCATENATE(" / ",G1277)))</f>
        <v>TLS17</v>
      </c>
      <c r="BO1277" s="225" t="str">
        <f aca="false">AX1277</f>
        <v>3f.FRA.hum</v>
      </c>
      <c r="BP1277" s="226" t="str">
        <f aca="false">IF(V1277="","",V1277)</f>
        <v/>
      </c>
      <c r="BQ1277" s="226" t="str">
        <f aca="false">IF(W1277="","",CONCATENATE(W1277,IF(LEFT(AO1277,1)="s","+","")))</f>
        <v/>
      </c>
      <c r="BR1277" s="226" t="str">
        <f aca="false">IF(X1277="","",CONCATENATE(X1277,IF(LEFT(AQ1277,1)="s","+","")))</f>
        <v>3fL+</v>
      </c>
      <c r="BS1277" s="226" t="str">
        <f aca="false">IF(Y1277="","",CONCATENATE(Y1277,IF(LEFT(AR1277,1)="s","+","")))</f>
        <v/>
      </c>
      <c r="BT1277" s="226" t="str">
        <f aca="false">IF(Z1277="","",CONCATENATE(Z1277,IF(LEFT(AS1277,1)="s","+","")))</f>
        <v/>
      </c>
      <c r="BU1277" s="227" t="str">
        <f aca="false">IF(AA1277="","",CONCATENATE(AA1277,IF(LEFT(AT1277,1)="s","+","")))</f>
        <v/>
      </c>
      <c r="BV1277" s="212"/>
      <c r="BW1277" s="177" t="s">
        <v>3211</v>
      </c>
      <c r="BX1277" s="170" t="str">
        <f aca="false">IF(BW1277&lt;&gt;"",IF(ISNUMBER(FIND("=",BW1277)),LEFT(BW1277,FIND("=",BW1277)-1),BW1277),BW1277)</f>
        <v>EU495163</v>
      </c>
      <c r="BY1277" s="170" t="str">
        <f aca="false">IF(BW1277&lt;&gt;"",IF(ISNUMBER(FIND("=",BW1277)),RIGHT(BW1277,LEN(BW1277)-FIND("=",BW1277)),""),"")</f>
        <v>3f</v>
      </c>
      <c r="BZ1277" s="170" t="str">
        <f aca="false">IF(BX1277&lt;&gt;"",IF(ISNUMBER(FIND(".",BX1277)),LEFT(BX1277,FIND(".",BX1277)-1),BX1277),BX1277)</f>
        <v>EU495163</v>
      </c>
      <c r="CA1277" s="170" t="str">
        <f aca="false">IF(BX1277&lt;&gt;"",IF(ISNUMBER(FIND(".",BX1277)),RIGHT(BX1277,LEN(BX1277)-FIND(".",BX1277)),""),"")</f>
        <v/>
      </c>
      <c r="CB1277" s="212"/>
      <c r="CC1277" s="170" t="str">
        <f aca="false">A1277</f>
        <v>EU495163</v>
      </c>
      <c r="CD1277" s="178" t="s">
        <v>339</v>
      </c>
      <c r="CE1277" s="178" t="s">
        <v>340</v>
      </c>
      <c r="CF1277" s="178" t="s">
        <v>341</v>
      </c>
      <c r="CG1277" s="212"/>
      <c r="CH1277" s="179"/>
      <c r="CI1277" s="179"/>
      <c r="CJ1277" s="179"/>
      <c r="CK1277" s="212"/>
      <c r="CL1277" s="212"/>
      <c r="CM1277" s="170" t="str">
        <f aca="false">F1277</f>
        <v>TLS17</v>
      </c>
      <c r="CN1277" s="170" t="str">
        <f aca="false">IF(G1277="","",G1277)</f>
        <v/>
      </c>
      <c r="CO1277" s="170" t="str">
        <f aca="false">CONCATENATE(H1277,":",L1277)</f>
        <v>France:</v>
      </c>
      <c r="CP1277" s="170" t="str">
        <f aca="false">CONCATENATE(IF(Q1277="","",CONCATENATE(Q1277,"-")),IF(P1277="","",CONCATENATE(P1277,"-")),IF(O1277="","",O1277))</f>
        <v/>
      </c>
      <c r="CQ1277" s="170" t="str">
        <f aca="false">IF(N1277="","",N1277)</f>
        <v/>
      </c>
      <c r="CR1277" s="170" t="n">
        <f aca="false">C1277</f>
        <v>3</v>
      </c>
      <c r="CS1277" s="229" t="str">
        <f aca="false">D1277</f>
        <v>3f</v>
      </c>
      <c r="CT1277" s="170" t="str">
        <f aca="false">CONCATENATE(CD1277," strain ",CM1277," ",CL1277,", partial cds")</f>
        <v>Hepatitis E virus strain TLS17 , partial cds</v>
      </c>
    </row>
    <row r="1278" customFormat="false" ht="11.9" hidden="false" customHeight="true" outlineLevel="0" collapsed="false">
      <c r="A1278" s="154" t="s">
        <v>3212</v>
      </c>
      <c r="B1278" s="147" t="n">
        <v>3</v>
      </c>
      <c r="C1278" s="243" t="n">
        <v>3</v>
      </c>
      <c r="D1278" s="149" t="s">
        <v>1777</v>
      </c>
      <c r="E1278" s="150" t="s">
        <v>2725</v>
      </c>
      <c r="F1278" s="154" t="s">
        <v>3213</v>
      </c>
      <c r="G1278" s="212"/>
      <c r="H1278" s="146" t="s">
        <v>758</v>
      </c>
      <c r="I1278" s="153" t="s">
        <v>759</v>
      </c>
      <c r="J1278" s="146" t="s">
        <v>395</v>
      </c>
      <c r="K1278" s="212"/>
      <c r="L1278" s="212"/>
      <c r="M1278" s="157" t="s">
        <v>348</v>
      </c>
      <c r="N1278" s="213"/>
      <c r="O1278" s="160"/>
      <c r="P1278" s="212"/>
      <c r="Q1278" s="212"/>
      <c r="R1278" s="212"/>
      <c r="S1278" s="212"/>
      <c r="T1278" s="214"/>
      <c r="U1278" s="215"/>
      <c r="V1278" s="209"/>
      <c r="W1278" s="217"/>
      <c r="X1278" s="249" t="s">
        <v>3112</v>
      </c>
      <c r="Y1278" s="209"/>
      <c r="Z1278" s="209"/>
      <c r="AB1278" s="217"/>
      <c r="AC1278" s="217"/>
      <c r="AD1278" s="164" t="n">
        <v>435</v>
      </c>
      <c r="AE1278" s="209"/>
      <c r="AF1278" s="209"/>
      <c r="AG1278" s="218"/>
      <c r="AH1278" s="164" t="n">
        <v>2091</v>
      </c>
      <c r="AI1278" s="164" t="n">
        <v>2525</v>
      </c>
      <c r="AJ1278" s="219" t="n">
        <f aca="false">SeqEnd-SeqBeg+1</f>
        <v>435</v>
      </c>
      <c r="AK1278" s="220" t="n">
        <f aca="false">AND( SeqBeg&lt;=Beg  , End &lt;=SeqEnd )</f>
        <v>0</v>
      </c>
      <c r="AL1278" s="212"/>
      <c r="AM1278" s="212"/>
      <c r="AN1278" s="221"/>
      <c r="AO1278" s="147" t="s">
        <v>103</v>
      </c>
      <c r="AP1278" s="147" t="s">
        <v>103</v>
      </c>
      <c r="AQ1278" s="147" t="s">
        <v>103</v>
      </c>
      <c r="AR1278" s="147" t="s">
        <v>103</v>
      </c>
      <c r="AS1278" s="147" t="s">
        <v>103</v>
      </c>
      <c r="AT1278" s="147" t="s">
        <v>103</v>
      </c>
      <c r="AU1278" s="146"/>
      <c r="AV1278" s="212"/>
      <c r="AW1278" s="222" t="str">
        <f aca="false">HYPERLINK(CONCATENATE("http://www.ncbi.nlm.nih.gov/nuccore/",BM1278),BM1278)</f>
        <v>EU495176</v>
      </c>
      <c r="AX1278" s="219" t="str">
        <f aca="false">CONCATENATE(D1278,IF(I1278="","",CONCATENATE(".",I1278)),IF(K1278="","",CONCATENATE(".",K1278)),IF(M1278="","",CONCATENATE(".",M1278)),IF(R1278="","",CONCATENATE(".",R1278)),IF(U1278="","","(*)"))</f>
        <v>3f.FRA.hum</v>
      </c>
      <c r="AY1278" s="170" t="str">
        <f aca="false">CONCATENATE(BM1278,".",BN1278)</f>
        <v>EU495176.TLS19</v>
      </c>
      <c r="AZ1278" s="171" t="str">
        <f aca="false">IF(AV1278="",IF(ISNUMBER(FIND(".",A1278)),LEFT(A1278,FIND(".",A1278)-1),A1278),AV1278)</f>
        <v>EU495176</v>
      </c>
      <c r="BA1278" s="171" t="str">
        <f aca="false">IF(ISNUMBER(FIND("-",AZ1278)),LEFT(AZ1278,FIND("-",AZ1278)-1),AZ1278)</f>
        <v>EU495176</v>
      </c>
      <c r="BB1278" s="170" t="str">
        <f aca="false"> MEGAname &amp; "="</f>
        <v>EU495176=</v>
      </c>
      <c r="BC1278" s="170" t="str">
        <f aca="false">Clear &amp; IF(span ,"Span","out")</f>
        <v>EU495176=out</v>
      </c>
      <c r="BD1278" s="170" t="str">
        <f aca="false">Clear &amp; IF(span, IF(B1278=".","Selected",B1278),"out")</f>
        <v>EU495176=out</v>
      </c>
      <c r="BE1278" s="170" t="str">
        <f aca="false">Clear &amp; Strain</f>
        <v>EU495176=TLS19</v>
      </c>
      <c r="BF1278" s="170" t="str">
        <f aca="false">CONCATENATE(A1278,"=",F1278,". ",AX1278,IF(AB1278="","",CONCATENATE(".",AB1278)))</f>
        <v>EU495176=TLS19. 3f.FRA.hum</v>
      </c>
      <c r="BG1278" s="170" t="str">
        <f aca="false">CONCATENATE(A1278,"=",F1278,". ",AX1278)</f>
        <v>EU495176=TLS19. 3f.FRA.hum</v>
      </c>
      <c r="BH1278" s="170" t="str">
        <f aca="false">CONCATENATE(A1278,"=",AX1278)</f>
        <v>EU495176=3f.FRA.hum</v>
      </c>
      <c r="BI1278" s="170" t="str">
        <f aca="false">CONCATENATE(A1278,"=",ComForSubtype,D1278)</f>
        <v>EU495176=3f</v>
      </c>
      <c r="BJ1278" s="170" t="str">
        <f aca="false">CONCATENATE(A1278,"=",E1278)</f>
        <v>EU495176=3feg</v>
      </c>
      <c r="BK1278" s="170" t="str">
        <f aca="false">CONCATENATE(A1278,"=",C1278)</f>
        <v>EU495176=3</v>
      </c>
      <c r="BL1278" s="170" t="str">
        <f aca="false">CONCATENATE(D1278,"=")</f>
        <v>3f=</v>
      </c>
      <c r="BM1278" s="223" t="str">
        <f aca="false">IF(BA1278="XX","",BA1278)</f>
        <v>EU495176</v>
      </c>
      <c r="BN1278" s="224" t="str">
        <f aca="false">CONCATENATE(IF(F1278="","",F1278),IF(G1278="","",CONCATENATE(" / ",G1278)))</f>
        <v>TLS19</v>
      </c>
      <c r="BO1278" s="225" t="str">
        <f aca="false">AX1278</f>
        <v>3f.FRA.hum</v>
      </c>
      <c r="BP1278" s="226" t="str">
        <f aca="false">IF(V1278="","",V1278)</f>
        <v/>
      </c>
      <c r="BQ1278" s="226" t="str">
        <f aca="false">IF(W1278="","",CONCATENATE(W1278,IF(LEFT(AO1278,1)="s","+","")))</f>
        <v/>
      </c>
      <c r="BR1278" s="226" t="str">
        <f aca="false">IF(X1278="","",CONCATENATE(X1278,IF(LEFT(AQ1278,1)="s","+","")))</f>
        <v>3fL</v>
      </c>
      <c r="BS1278" s="226" t="str">
        <f aca="false">IF(Y1278="","",CONCATENATE(Y1278,IF(LEFT(AR1278,1)="s","+","")))</f>
        <v/>
      </c>
      <c r="BT1278" s="226" t="str">
        <f aca="false">IF(Z1278="","",CONCATENATE(Z1278,IF(LEFT(AS1278,1)="s","+","")))</f>
        <v/>
      </c>
      <c r="BU1278" s="227" t="str">
        <f aca="false">IF(AA1278="","",CONCATENATE(AA1278,IF(LEFT(AT1278,1)="s","+","")))</f>
        <v/>
      </c>
      <c r="BV1278" s="212"/>
      <c r="BW1278" s="177" t="s">
        <v>3214</v>
      </c>
      <c r="BX1278" s="170" t="str">
        <f aca="false">IF(BW1278&lt;&gt;"",IF(ISNUMBER(FIND("=",BW1278)),LEFT(BW1278,FIND("=",BW1278)-1),BW1278),BW1278)</f>
        <v>EU495176</v>
      </c>
      <c r="BY1278" s="170" t="str">
        <f aca="false">IF(BW1278&lt;&gt;"",IF(ISNUMBER(FIND("=",BW1278)),RIGHT(BW1278,LEN(BW1278)-FIND("=",BW1278)),""),"")</f>
        <v>3f</v>
      </c>
      <c r="BZ1278" s="170" t="str">
        <f aca="false">IF(BX1278&lt;&gt;"",IF(ISNUMBER(FIND(".",BX1278)),LEFT(BX1278,FIND(".",BX1278)-1),BX1278),BX1278)</f>
        <v>EU495176</v>
      </c>
      <c r="CA1278" s="170" t="str">
        <f aca="false">IF(BX1278&lt;&gt;"",IF(ISNUMBER(FIND(".",BX1278)),RIGHT(BX1278,LEN(BX1278)-FIND(".",BX1278)),""),"")</f>
        <v/>
      </c>
      <c r="CB1278" s="212"/>
      <c r="CC1278" s="170" t="str">
        <f aca="false">A1278</f>
        <v>EU495176</v>
      </c>
      <c r="CD1278" s="178" t="s">
        <v>339</v>
      </c>
      <c r="CE1278" s="178" t="s">
        <v>340</v>
      </c>
      <c r="CF1278" s="178" t="s">
        <v>341</v>
      </c>
      <c r="CG1278" s="212"/>
      <c r="CH1278" s="179"/>
      <c r="CI1278" s="179"/>
      <c r="CJ1278" s="179"/>
      <c r="CK1278" s="212"/>
      <c r="CL1278" s="212"/>
      <c r="CM1278" s="170" t="str">
        <f aca="false">F1278</f>
        <v>TLS19</v>
      </c>
      <c r="CN1278" s="170" t="str">
        <f aca="false">IF(G1278="","",G1278)</f>
        <v/>
      </c>
      <c r="CO1278" s="170" t="str">
        <f aca="false">CONCATENATE(H1278,":",L1278)</f>
        <v>France:</v>
      </c>
      <c r="CP1278" s="170" t="str">
        <f aca="false">CONCATENATE(IF(Q1278="","",CONCATENATE(Q1278,"-")),IF(P1278="","",CONCATENATE(P1278,"-")),IF(O1278="","",O1278))</f>
        <v/>
      </c>
      <c r="CQ1278" s="170" t="str">
        <f aca="false">IF(N1278="","",N1278)</f>
        <v/>
      </c>
      <c r="CR1278" s="170" t="n">
        <f aca="false">C1278</f>
        <v>3</v>
      </c>
      <c r="CS1278" s="229" t="str">
        <f aca="false">D1278</f>
        <v>3f</v>
      </c>
      <c r="CT1278" s="170" t="str">
        <f aca="false">CONCATENATE(CD1278," strain ",CM1278," ",CL1278,", partial cds")</f>
        <v>Hepatitis E virus strain TLS19 , partial cds</v>
      </c>
    </row>
    <row r="1279" customFormat="false" ht="11.9" hidden="false" customHeight="true" outlineLevel="0" collapsed="false">
      <c r="A1279" s="154" t="s">
        <v>3215</v>
      </c>
      <c r="B1279" s="147" t="n">
        <v>3</v>
      </c>
      <c r="C1279" s="243" t="n">
        <v>3</v>
      </c>
      <c r="D1279" s="149" t="s">
        <v>1777</v>
      </c>
      <c r="E1279" s="150" t="s">
        <v>2725</v>
      </c>
      <c r="F1279" s="154" t="s">
        <v>3216</v>
      </c>
      <c r="G1279" s="212"/>
      <c r="H1279" s="146" t="s">
        <v>758</v>
      </c>
      <c r="I1279" s="153" t="s">
        <v>759</v>
      </c>
      <c r="J1279" s="146" t="s">
        <v>395</v>
      </c>
      <c r="K1279" s="212"/>
      <c r="L1279" s="212"/>
      <c r="M1279" s="157" t="s">
        <v>348</v>
      </c>
      <c r="N1279" s="213"/>
      <c r="O1279" s="160"/>
      <c r="P1279" s="212"/>
      <c r="Q1279" s="212"/>
      <c r="R1279" s="212"/>
      <c r="S1279" s="212"/>
      <c r="T1279" s="214"/>
      <c r="U1279" s="215"/>
      <c r="V1279" s="209"/>
      <c r="W1279" s="217"/>
      <c r="X1279" s="249" t="s">
        <v>3112</v>
      </c>
      <c r="Y1279" s="209"/>
      <c r="Z1279" s="209"/>
      <c r="AB1279" s="217"/>
      <c r="AC1279" s="217"/>
      <c r="AD1279" s="164" t="n">
        <v>435</v>
      </c>
      <c r="AE1279" s="209"/>
      <c r="AF1279" s="209"/>
      <c r="AG1279" s="218"/>
      <c r="AH1279" s="164" t="n">
        <v>2091</v>
      </c>
      <c r="AI1279" s="164" t="n">
        <v>2525</v>
      </c>
      <c r="AJ1279" s="219" t="n">
        <f aca="false">SeqEnd-SeqBeg+1</f>
        <v>435</v>
      </c>
      <c r="AK1279" s="220" t="n">
        <f aca="false">AND( SeqBeg&lt;=Beg  , End &lt;=SeqEnd )</f>
        <v>0</v>
      </c>
      <c r="AL1279" s="212"/>
      <c r="AM1279" s="212"/>
      <c r="AN1279" s="221"/>
      <c r="AO1279" s="147" t="s">
        <v>103</v>
      </c>
      <c r="AP1279" s="147" t="s">
        <v>103</v>
      </c>
      <c r="AQ1279" s="147" t="s">
        <v>2000</v>
      </c>
      <c r="AR1279" s="147" t="s">
        <v>103</v>
      </c>
      <c r="AS1279" s="147" t="s">
        <v>103</v>
      </c>
      <c r="AT1279" s="147" t="s">
        <v>103</v>
      </c>
      <c r="AU1279" s="146"/>
      <c r="AV1279" s="212"/>
      <c r="AW1279" s="222" t="str">
        <f aca="false">HYPERLINK(CONCATENATE("http://www.ncbi.nlm.nih.gov/nuccore/",BM1279),BM1279)</f>
        <v>EU495168</v>
      </c>
      <c r="AX1279" s="219" t="str">
        <f aca="false">CONCATENATE(D1279,IF(I1279="","",CONCATENATE(".",I1279)),IF(K1279="","",CONCATENATE(".",K1279)),IF(M1279="","",CONCATENATE(".",M1279)),IF(R1279="","",CONCATENATE(".",R1279)),IF(U1279="","","(*)"))</f>
        <v>3f.FRA.hum</v>
      </c>
      <c r="AY1279" s="170" t="str">
        <f aca="false">CONCATENATE(BM1279,".",BN1279)</f>
        <v>EU495168.TLS22</v>
      </c>
      <c r="AZ1279" s="171" t="str">
        <f aca="false">IF(AV1279="",IF(ISNUMBER(FIND(".",A1279)),LEFT(A1279,FIND(".",A1279)-1),A1279),AV1279)</f>
        <v>EU495168</v>
      </c>
      <c r="BA1279" s="171" t="str">
        <f aca="false">IF(ISNUMBER(FIND("-",AZ1279)),LEFT(AZ1279,FIND("-",AZ1279)-1),AZ1279)</f>
        <v>EU495168</v>
      </c>
      <c r="BB1279" s="170" t="str">
        <f aca="false"> MEGAname &amp; "="</f>
        <v>EU495168=</v>
      </c>
      <c r="BC1279" s="170" t="str">
        <f aca="false">Clear &amp; IF(span ,"Span","out")</f>
        <v>EU495168=out</v>
      </c>
      <c r="BD1279" s="170" t="str">
        <f aca="false">Clear &amp; IF(span, IF(B1279=".","Selected",B1279),"out")</f>
        <v>EU495168=out</v>
      </c>
      <c r="BE1279" s="170" t="str">
        <f aca="false">Clear &amp; Strain</f>
        <v>EU495168=TLS22</v>
      </c>
      <c r="BF1279" s="170" t="str">
        <f aca="false">CONCATENATE(A1279,"=",F1279,". ",AX1279,IF(AB1279="","",CONCATENATE(".",AB1279)))</f>
        <v>EU495168=TLS22. 3f.FRA.hum</v>
      </c>
      <c r="BG1279" s="170" t="str">
        <f aca="false">CONCATENATE(A1279,"=",F1279,". ",AX1279)</f>
        <v>EU495168=TLS22. 3f.FRA.hum</v>
      </c>
      <c r="BH1279" s="170" t="str">
        <f aca="false">CONCATENATE(A1279,"=",AX1279)</f>
        <v>EU495168=3f.FRA.hum</v>
      </c>
      <c r="BI1279" s="170" t="str">
        <f aca="false">CONCATENATE(A1279,"=",ComForSubtype,D1279)</f>
        <v>EU495168=3f</v>
      </c>
      <c r="BJ1279" s="170" t="str">
        <f aca="false">CONCATENATE(A1279,"=",E1279)</f>
        <v>EU495168=3feg</v>
      </c>
      <c r="BK1279" s="170" t="str">
        <f aca="false">CONCATENATE(A1279,"=",C1279)</f>
        <v>EU495168=3</v>
      </c>
      <c r="BL1279" s="170" t="str">
        <f aca="false">CONCATENATE(D1279,"=")</f>
        <v>3f=</v>
      </c>
      <c r="BM1279" s="223" t="str">
        <f aca="false">IF(BA1279="XX","",BA1279)</f>
        <v>EU495168</v>
      </c>
      <c r="BN1279" s="224" t="str">
        <f aca="false">CONCATENATE(IF(F1279="","",F1279),IF(G1279="","",CONCATENATE(" / ",G1279)))</f>
        <v>TLS22</v>
      </c>
      <c r="BO1279" s="225" t="str">
        <f aca="false">AX1279</f>
        <v>3f.FRA.hum</v>
      </c>
      <c r="BP1279" s="226" t="str">
        <f aca="false">IF(V1279="","",V1279)</f>
        <v/>
      </c>
      <c r="BQ1279" s="226" t="str">
        <f aca="false">IF(W1279="","",CONCATENATE(W1279,IF(LEFT(AO1279,1)="s","+","")))</f>
        <v/>
      </c>
      <c r="BR1279" s="226" t="str">
        <f aca="false">IF(X1279="","",CONCATENATE(X1279,IF(LEFT(AQ1279,1)="s","+","")))</f>
        <v>3fL+</v>
      </c>
      <c r="BS1279" s="226" t="str">
        <f aca="false">IF(Y1279="","",CONCATENATE(Y1279,IF(LEFT(AR1279,1)="s","+","")))</f>
        <v/>
      </c>
      <c r="BT1279" s="226" t="str">
        <f aca="false">IF(Z1279="","",CONCATENATE(Z1279,IF(LEFT(AS1279,1)="s","+","")))</f>
        <v/>
      </c>
      <c r="BU1279" s="227" t="str">
        <f aca="false">IF(AA1279="","",CONCATENATE(AA1279,IF(LEFT(AT1279,1)="s","+","")))</f>
        <v/>
      </c>
      <c r="BV1279" s="212"/>
      <c r="BW1279" s="177" t="s">
        <v>3217</v>
      </c>
      <c r="BX1279" s="170" t="str">
        <f aca="false">IF(BW1279&lt;&gt;"",IF(ISNUMBER(FIND("=",BW1279)),LEFT(BW1279,FIND("=",BW1279)-1),BW1279),BW1279)</f>
        <v>EU495168</v>
      </c>
      <c r="BY1279" s="170" t="str">
        <f aca="false">IF(BW1279&lt;&gt;"",IF(ISNUMBER(FIND("=",BW1279)),RIGHT(BW1279,LEN(BW1279)-FIND("=",BW1279)),""),"")</f>
        <v>3f</v>
      </c>
      <c r="BZ1279" s="170" t="str">
        <f aca="false">IF(BX1279&lt;&gt;"",IF(ISNUMBER(FIND(".",BX1279)),LEFT(BX1279,FIND(".",BX1279)-1),BX1279),BX1279)</f>
        <v>EU495168</v>
      </c>
      <c r="CA1279" s="170" t="str">
        <f aca="false">IF(BX1279&lt;&gt;"",IF(ISNUMBER(FIND(".",BX1279)),RIGHT(BX1279,LEN(BX1279)-FIND(".",BX1279)),""),"")</f>
        <v/>
      </c>
      <c r="CB1279" s="212"/>
      <c r="CC1279" s="170" t="str">
        <f aca="false">A1279</f>
        <v>EU495168</v>
      </c>
      <c r="CD1279" s="178" t="s">
        <v>339</v>
      </c>
      <c r="CE1279" s="178" t="s">
        <v>340</v>
      </c>
      <c r="CF1279" s="178" t="s">
        <v>341</v>
      </c>
      <c r="CG1279" s="212"/>
      <c r="CH1279" s="179"/>
      <c r="CI1279" s="179"/>
      <c r="CJ1279" s="179"/>
      <c r="CK1279" s="212"/>
      <c r="CL1279" s="212"/>
      <c r="CM1279" s="170" t="str">
        <f aca="false">F1279</f>
        <v>TLS22</v>
      </c>
      <c r="CN1279" s="170" t="str">
        <f aca="false">IF(G1279="","",G1279)</f>
        <v/>
      </c>
      <c r="CO1279" s="170" t="str">
        <f aca="false">CONCATENATE(H1279,":",L1279)</f>
        <v>France:</v>
      </c>
      <c r="CP1279" s="170" t="str">
        <f aca="false">CONCATENATE(IF(Q1279="","",CONCATENATE(Q1279,"-")),IF(P1279="","",CONCATENATE(P1279,"-")),IF(O1279="","",O1279))</f>
        <v/>
      </c>
      <c r="CQ1279" s="170" t="str">
        <f aca="false">IF(N1279="","",N1279)</f>
        <v/>
      </c>
      <c r="CR1279" s="170" t="n">
        <f aca="false">C1279</f>
        <v>3</v>
      </c>
      <c r="CS1279" s="229" t="str">
        <f aca="false">D1279</f>
        <v>3f</v>
      </c>
      <c r="CT1279" s="170" t="str">
        <f aca="false">CONCATENATE(CD1279," strain ",CM1279," ",CL1279,", partial cds")</f>
        <v>Hepatitis E virus strain TLS22 , partial cds</v>
      </c>
    </row>
    <row r="1280" customFormat="false" ht="11.9" hidden="false" customHeight="true" outlineLevel="0" collapsed="false">
      <c r="A1280" s="154" t="s">
        <v>3218</v>
      </c>
      <c r="B1280" s="147" t="n">
        <v>3</v>
      </c>
      <c r="C1280" s="243" t="n">
        <v>3</v>
      </c>
      <c r="D1280" s="149" t="s">
        <v>1777</v>
      </c>
      <c r="E1280" s="150" t="s">
        <v>2725</v>
      </c>
      <c r="F1280" s="154" t="s">
        <v>3219</v>
      </c>
      <c r="G1280" s="212"/>
      <c r="H1280" s="146" t="s">
        <v>758</v>
      </c>
      <c r="I1280" s="153" t="s">
        <v>759</v>
      </c>
      <c r="J1280" s="146" t="s">
        <v>395</v>
      </c>
      <c r="K1280" s="212"/>
      <c r="L1280" s="212"/>
      <c r="M1280" s="157" t="s">
        <v>348</v>
      </c>
      <c r="N1280" s="213"/>
      <c r="O1280" s="160"/>
      <c r="P1280" s="212"/>
      <c r="Q1280" s="212"/>
      <c r="R1280" s="212"/>
      <c r="S1280" s="212"/>
      <c r="T1280" s="214"/>
      <c r="U1280" s="215"/>
      <c r="V1280" s="209"/>
      <c r="X1280" s="249" t="s">
        <v>3112</v>
      </c>
      <c r="Y1280" s="209"/>
      <c r="Z1280" s="209"/>
      <c r="AB1280" s="217"/>
      <c r="AC1280" s="217"/>
      <c r="AD1280" s="164" t="n">
        <v>435</v>
      </c>
      <c r="AE1280" s="209"/>
      <c r="AF1280" s="209"/>
      <c r="AG1280" s="218"/>
      <c r="AH1280" s="164" t="n">
        <v>2091</v>
      </c>
      <c r="AI1280" s="164" t="n">
        <v>2525</v>
      </c>
      <c r="AJ1280" s="219" t="n">
        <f aca="false">SeqEnd-SeqBeg+1</f>
        <v>435</v>
      </c>
      <c r="AK1280" s="220" t="n">
        <f aca="false">AND( SeqBeg&lt;=Beg  , End &lt;=SeqEnd )</f>
        <v>0</v>
      </c>
      <c r="AL1280" s="212"/>
      <c r="AM1280" s="212"/>
      <c r="AN1280" s="221"/>
      <c r="AO1280" s="147" t="s">
        <v>103</v>
      </c>
      <c r="AP1280" s="147" t="s">
        <v>103</v>
      </c>
      <c r="AQ1280" s="147" t="s">
        <v>103</v>
      </c>
      <c r="AR1280" s="147" t="s">
        <v>103</v>
      </c>
      <c r="AS1280" s="147" t="s">
        <v>103</v>
      </c>
      <c r="AT1280" s="147" t="s">
        <v>103</v>
      </c>
      <c r="AU1280" s="146"/>
      <c r="AV1280" s="212"/>
      <c r="AW1280" s="222" t="str">
        <f aca="false">HYPERLINK(CONCATENATE("http://www.ncbi.nlm.nih.gov/nuccore/",BM1280),BM1280)</f>
        <v>EU495171</v>
      </c>
      <c r="AX1280" s="219" t="str">
        <f aca="false">CONCATENATE(D1280,IF(I1280="","",CONCATENATE(".",I1280)),IF(K1280="","",CONCATENATE(".",K1280)),IF(M1280="","",CONCATENATE(".",M1280)),IF(R1280="","",CONCATENATE(".",R1280)),IF(U1280="","","(*)"))</f>
        <v>3f.FRA.hum</v>
      </c>
      <c r="AY1280" s="170" t="str">
        <f aca="false">CONCATENATE(BM1280,".",BN1280)</f>
        <v>EU495171.TLS26</v>
      </c>
      <c r="AZ1280" s="171" t="str">
        <f aca="false">IF(AV1280="",IF(ISNUMBER(FIND(".",A1280)),LEFT(A1280,FIND(".",A1280)-1),A1280),AV1280)</f>
        <v>EU495171</v>
      </c>
      <c r="BA1280" s="171" t="str">
        <f aca="false">IF(ISNUMBER(FIND("-",AZ1280)),LEFT(AZ1280,FIND("-",AZ1280)-1),AZ1280)</f>
        <v>EU495171</v>
      </c>
      <c r="BB1280" s="170" t="str">
        <f aca="false"> MEGAname &amp; "="</f>
        <v>EU495171=</v>
      </c>
      <c r="BC1280" s="170" t="str">
        <f aca="false">Clear &amp; IF(span ,"Span","out")</f>
        <v>EU495171=out</v>
      </c>
      <c r="BD1280" s="170" t="str">
        <f aca="false">Clear &amp; IF(span, IF(B1280=".","Selected",B1280),"out")</f>
        <v>EU495171=out</v>
      </c>
      <c r="BE1280" s="170" t="str">
        <f aca="false">Clear &amp; Strain</f>
        <v>EU495171=TLS26</v>
      </c>
      <c r="BF1280" s="170" t="str">
        <f aca="false">CONCATENATE(A1280,"=",F1280,". ",AX1280,IF(AB1280="","",CONCATENATE(".",AB1280)))</f>
        <v>EU495171=TLS26. 3f.FRA.hum</v>
      </c>
      <c r="BG1280" s="170" t="str">
        <f aca="false">CONCATENATE(A1280,"=",F1280,". ",AX1280)</f>
        <v>EU495171=TLS26. 3f.FRA.hum</v>
      </c>
      <c r="BH1280" s="170" t="str">
        <f aca="false">CONCATENATE(A1280,"=",AX1280)</f>
        <v>EU495171=3f.FRA.hum</v>
      </c>
      <c r="BI1280" s="170" t="str">
        <f aca="false">CONCATENATE(A1280,"=",ComForSubtype,D1280)</f>
        <v>EU495171=3f</v>
      </c>
      <c r="BJ1280" s="170" t="str">
        <f aca="false">CONCATENATE(A1280,"=",E1280)</f>
        <v>EU495171=3feg</v>
      </c>
      <c r="BK1280" s="170" t="str">
        <f aca="false">CONCATENATE(A1280,"=",C1280)</f>
        <v>EU495171=3</v>
      </c>
      <c r="BL1280" s="170" t="str">
        <f aca="false">CONCATENATE(D1280,"=")</f>
        <v>3f=</v>
      </c>
      <c r="BM1280" s="223" t="str">
        <f aca="false">IF(BA1280="XX","",BA1280)</f>
        <v>EU495171</v>
      </c>
      <c r="BN1280" s="224" t="str">
        <f aca="false">CONCATENATE(IF(F1280="","",F1280),IF(G1280="","",CONCATENATE(" / ",G1280)))</f>
        <v>TLS26</v>
      </c>
      <c r="BO1280" s="225" t="str">
        <f aca="false">AX1280</f>
        <v>3f.FRA.hum</v>
      </c>
      <c r="BP1280" s="226" t="str">
        <f aca="false">IF(V1280="","",V1280)</f>
        <v/>
      </c>
      <c r="BQ1280" s="226" t="str">
        <f aca="false">IF(W1280="","",CONCATENATE(W1280,IF(LEFT(AO1280,1)="s","+","")))</f>
        <v/>
      </c>
      <c r="BR1280" s="226" t="str">
        <f aca="false">IF(X1280="","",CONCATENATE(X1280,IF(LEFT(AQ1280,1)="s","+","")))</f>
        <v>3fL</v>
      </c>
      <c r="BS1280" s="226" t="str">
        <f aca="false">IF(Y1280="","",CONCATENATE(Y1280,IF(LEFT(AR1280,1)="s","+","")))</f>
        <v/>
      </c>
      <c r="BT1280" s="226" t="str">
        <f aca="false">IF(Z1280="","",CONCATENATE(Z1280,IF(LEFT(AS1280,1)="s","+","")))</f>
        <v/>
      </c>
      <c r="BU1280" s="227" t="str">
        <f aca="false">IF(AA1280="","",CONCATENATE(AA1280,IF(LEFT(AT1280,1)="s","+","")))</f>
        <v/>
      </c>
      <c r="BV1280" s="212"/>
      <c r="BW1280" s="177" t="s">
        <v>3220</v>
      </c>
      <c r="BX1280" s="170" t="str">
        <f aca="false">IF(BW1280&lt;&gt;"",IF(ISNUMBER(FIND("=",BW1280)),LEFT(BW1280,FIND("=",BW1280)-1),BW1280),BW1280)</f>
        <v>EU495171</v>
      </c>
      <c r="BY1280" s="170" t="str">
        <f aca="false">IF(BW1280&lt;&gt;"",IF(ISNUMBER(FIND("=",BW1280)),RIGHT(BW1280,LEN(BW1280)-FIND("=",BW1280)),""),"")</f>
        <v>3f</v>
      </c>
      <c r="BZ1280" s="170" t="str">
        <f aca="false">IF(BX1280&lt;&gt;"",IF(ISNUMBER(FIND(".",BX1280)),LEFT(BX1280,FIND(".",BX1280)-1),BX1280),BX1280)</f>
        <v>EU495171</v>
      </c>
      <c r="CA1280" s="170" t="str">
        <f aca="false">IF(BX1280&lt;&gt;"",IF(ISNUMBER(FIND(".",BX1280)),RIGHT(BX1280,LEN(BX1280)-FIND(".",BX1280)),""),"")</f>
        <v/>
      </c>
      <c r="CB1280" s="212"/>
      <c r="CC1280" s="170" t="str">
        <f aca="false">A1280</f>
        <v>EU495171</v>
      </c>
      <c r="CD1280" s="178" t="s">
        <v>339</v>
      </c>
      <c r="CE1280" s="178" t="s">
        <v>340</v>
      </c>
      <c r="CF1280" s="178" t="s">
        <v>341</v>
      </c>
      <c r="CG1280" s="212"/>
      <c r="CH1280" s="179"/>
      <c r="CI1280" s="179"/>
      <c r="CJ1280" s="179"/>
      <c r="CK1280" s="212"/>
      <c r="CL1280" s="212"/>
      <c r="CM1280" s="170" t="str">
        <f aca="false">F1280</f>
        <v>TLS26</v>
      </c>
      <c r="CN1280" s="170" t="str">
        <f aca="false">IF(G1280="","",G1280)</f>
        <v/>
      </c>
      <c r="CO1280" s="170" t="str">
        <f aca="false">CONCATENATE(H1280,":",L1280)</f>
        <v>France:</v>
      </c>
      <c r="CP1280" s="170" t="str">
        <f aca="false">CONCATENATE(IF(Q1280="","",CONCATENATE(Q1280,"-")),IF(P1280="","",CONCATENATE(P1280,"-")),IF(O1280="","",O1280))</f>
        <v/>
      </c>
      <c r="CQ1280" s="170" t="str">
        <f aca="false">IF(N1280="","",N1280)</f>
        <v/>
      </c>
      <c r="CR1280" s="170" t="n">
        <f aca="false">C1280</f>
        <v>3</v>
      </c>
      <c r="CS1280" s="229" t="str">
        <f aca="false">D1280</f>
        <v>3f</v>
      </c>
      <c r="CT1280" s="170" t="str">
        <f aca="false">CONCATENATE(CD1280," strain ",CM1280," ",CL1280,", partial cds")</f>
        <v>Hepatitis E virus strain TLS26 , partial cds</v>
      </c>
    </row>
    <row r="1281" customFormat="false" ht="11.9" hidden="false" customHeight="true" outlineLevel="0" collapsed="false">
      <c r="A1281" s="154" t="s">
        <v>3221</v>
      </c>
      <c r="B1281" s="147" t="n">
        <v>3</v>
      </c>
      <c r="C1281" s="243" t="n">
        <v>3</v>
      </c>
      <c r="D1281" s="149" t="s">
        <v>1777</v>
      </c>
      <c r="E1281" s="150" t="s">
        <v>2725</v>
      </c>
      <c r="F1281" s="154" t="s">
        <v>3222</v>
      </c>
      <c r="G1281" s="212"/>
      <c r="H1281" s="146" t="s">
        <v>758</v>
      </c>
      <c r="I1281" s="153" t="s">
        <v>759</v>
      </c>
      <c r="J1281" s="146" t="s">
        <v>395</v>
      </c>
      <c r="K1281" s="212"/>
      <c r="L1281" s="212"/>
      <c r="M1281" s="157" t="s">
        <v>348</v>
      </c>
      <c r="N1281" s="213"/>
      <c r="O1281" s="160"/>
      <c r="P1281" s="212"/>
      <c r="Q1281" s="212"/>
      <c r="R1281" s="212"/>
      <c r="S1281" s="212"/>
      <c r="T1281" s="214"/>
      <c r="U1281" s="215"/>
      <c r="V1281" s="209"/>
      <c r="W1281" s="217"/>
      <c r="X1281" s="249" t="s">
        <v>1777</v>
      </c>
      <c r="Y1281" s="209"/>
      <c r="Z1281" s="209"/>
      <c r="AB1281" s="217"/>
      <c r="AC1281" s="217"/>
      <c r="AD1281" s="164" t="n">
        <v>435</v>
      </c>
      <c r="AE1281" s="209"/>
      <c r="AF1281" s="209"/>
      <c r="AG1281" s="218"/>
      <c r="AH1281" s="164" t="n">
        <v>2091</v>
      </c>
      <c r="AI1281" s="164" t="n">
        <v>2525</v>
      </c>
      <c r="AJ1281" s="219" t="n">
        <f aca="false">SeqEnd-SeqBeg+1</f>
        <v>435</v>
      </c>
      <c r="AK1281" s="220" t="n">
        <f aca="false">AND( SeqBeg&lt;=Beg  , End &lt;=SeqEnd )</f>
        <v>0</v>
      </c>
      <c r="AL1281" s="212"/>
      <c r="AM1281" s="212"/>
      <c r="AN1281" s="221"/>
      <c r="AO1281" s="147" t="s">
        <v>103</v>
      </c>
      <c r="AP1281" s="147" t="s">
        <v>103</v>
      </c>
      <c r="AQ1281" s="147" t="s">
        <v>103</v>
      </c>
      <c r="AR1281" s="147" t="s">
        <v>103</v>
      </c>
      <c r="AS1281" s="147" t="s">
        <v>103</v>
      </c>
      <c r="AT1281" s="147" t="s">
        <v>103</v>
      </c>
      <c r="AU1281" s="146"/>
      <c r="AV1281" s="212"/>
      <c r="AW1281" s="222" t="str">
        <f aca="false">HYPERLINK(CONCATENATE("http://www.ncbi.nlm.nih.gov/nuccore/",BM1281),BM1281)</f>
        <v>EU495184</v>
      </c>
      <c r="AX1281" s="219" t="str">
        <f aca="false">CONCATENATE(D1281,IF(I1281="","",CONCATENATE(".",I1281)),IF(K1281="","",CONCATENATE(".",K1281)),IF(M1281="","",CONCATENATE(".",M1281)),IF(R1281="","",CONCATENATE(".",R1281)),IF(U1281="","","(*)"))</f>
        <v>3f.FRA.hum</v>
      </c>
      <c r="AY1281" s="170" t="str">
        <f aca="false">CONCATENATE(BM1281,".",BN1281)</f>
        <v>EU495184.TLS33</v>
      </c>
      <c r="AZ1281" s="171" t="str">
        <f aca="false">IF(AV1281="",IF(ISNUMBER(FIND(".",A1281)),LEFT(A1281,FIND(".",A1281)-1),A1281),AV1281)</f>
        <v>EU495184</v>
      </c>
      <c r="BA1281" s="171" t="str">
        <f aca="false">IF(ISNUMBER(FIND("-",AZ1281)),LEFT(AZ1281,FIND("-",AZ1281)-1),AZ1281)</f>
        <v>EU495184</v>
      </c>
      <c r="BB1281" s="170" t="str">
        <f aca="false"> MEGAname &amp; "="</f>
        <v>EU495184=</v>
      </c>
      <c r="BC1281" s="170" t="str">
        <f aca="false">Clear &amp; IF(span ,"Span","out")</f>
        <v>EU495184=out</v>
      </c>
      <c r="BD1281" s="170" t="str">
        <f aca="false">Clear &amp; IF(span, IF(B1281=".","Selected",B1281),"out")</f>
        <v>EU495184=out</v>
      </c>
      <c r="BE1281" s="170" t="str">
        <f aca="false">Clear &amp; Strain</f>
        <v>EU495184=TLS33</v>
      </c>
      <c r="BF1281" s="170" t="str">
        <f aca="false">CONCATENATE(A1281,"=",F1281,". ",AX1281,IF(AB1281="","",CONCATENATE(".",AB1281)))</f>
        <v>EU495184=TLS33. 3f.FRA.hum</v>
      </c>
      <c r="BG1281" s="170" t="str">
        <f aca="false">CONCATENATE(A1281,"=",F1281,". ",AX1281)</f>
        <v>EU495184=TLS33. 3f.FRA.hum</v>
      </c>
      <c r="BH1281" s="170" t="str">
        <f aca="false">CONCATENATE(A1281,"=",AX1281)</f>
        <v>EU495184=3f.FRA.hum</v>
      </c>
      <c r="BI1281" s="170" t="str">
        <f aca="false">CONCATENATE(A1281,"=",ComForSubtype,D1281)</f>
        <v>EU495184=3f</v>
      </c>
      <c r="BJ1281" s="170" t="str">
        <f aca="false">CONCATENATE(A1281,"=",E1281)</f>
        <v>EU495184=3feg</v>
      </c>
      <c r="BK1281" s="170" t="str">
        <f aca="false">CONCATENATE(A1281,"=",C1281)</f>
        <v>EU495184=3</v>
      </c>
      <c r="BL1281" s="170" t="str">
        <f aca="false">CONCATENATE(D1281,"=")</f>
        <v>3f=</v>
      </c>
      <c r="BM1281" s="223" t="str">
        <f aca="false">IF(BA1281="XX","",BA1281)</f>
        <v>EU495184</v>
      </c>
      <c r="BN1281" s="224" t="str">
        <f aca="false">CONCATENATE(IF(F1281="","",F1281),IF(G1281="","",CONCATENATE(" / ",G1281)))</f>
        <v>TLS33</v>
      </c>
      <c r="BO1281" s="225" t="str">
        <f aca="false">AX1281</f>
        <v>3f.FRA.hum</v>
      </c>
      <c r="BP1281" s="226" t="str">
        <f aca="false">IF(V1281="","",V1281)</f>
        <v/>
      </c>
      <c r="BQ1281" s="226" t="str">
        <f aca="false">IF(W1281="","",CONCATENATE(W1281,IF(LEFT(AO1281,1)="s","+","")))</f>
        <v/>
      </c>
      <c r="BR1281" s="226" t="str">
        <f aca="false">IF(X1281="","",CONCATENATE(X1281,IF(LEFT(AQ1281,1)="s","+","")))</f>
        <v>3f</v>
      </c>
      <c r="BS1281" s="226" t="str">
        <f aca="false">IF(Y1281="","",CONCATENATE(Y1281,IF(LEFT(AR1281,1)="s","+","")))</f>
        <v/>
      </c>
      <c r="BT1281" s="226" t="str">
        <f aca="false">IF(Z1281="","",CONCATENATE(Z1281,IF(LEFT(AS1281,1)="s","+","")))</f>
        <v/>
      </c>
      <c r="BU1281" s="227" t="str">
        <f aca="false">IF(AA1281="","",CONCATENATE(AA1281,IF(LEFT(AT1281,1)="s","+","")))</f>
        <v/>
      </c>
      <c r="BV1281" s="212"/>
      <c r="BW1281" s="177" t="s">
        <v>3223</v>
      </c>
      <c r="BX1281" s="170" t="str">
        <f aca="false">IF(BW1281&lt;&gt;"",IF(ISNUMBER(FIND("=",BW1281)),LEFT(BW1281,FIND("=",BW1281)-1),BW1281),BW1281)</f>
        <v>EU495184</v>
      </c>
      <c r="BY1281" s="170" t="str">
        <f aca="false">IF(BW1281&lt;&gt;"",IF(ISNUMBER(FIND("=",BW1281)),RIGHT(BW1281,LEN(BW1281)-FIND("=",BW1281)),""),"")</f>
        <v>3f</v>
      </c>
      <c r="BZ1281" s="170" t="str">
        <f aca="false">IF(BX1281&lt;&gt;"",IF(ISNUMBER(FIND(".",BX1281)),LEFT(BX1281,FIND(".",BX1281)-1),BX1281),BX1281)</f>
        <v>EU495184</v>
      </c>
      <c r="CA1281" s="170" t="str">
        <f aca="false">IF(BX1281&lt;&gt;"",IF(ISNUMBER(FIND(".",BX1281)),RIGHT(BX1281,LEN(BX1281)-FIND(".",BX1281)),""),"")</f>
        <v/>
      </c>
      <c r="CB1281" s="212"/>
      <c r="CC1281" s="170" t="str">
        <f aca="false">A1281</f>
        <v>EU495184</v>
      </c>
      <c r="CD1281" s="178" t="s">
        <v>339</v>
      </c>
      <c r="CE1281" s="178" t="s">
        <v>340</v>
      </c>
      <c r="CF1281" s="178" t="s">
        <v>341</v>
      </c>
      <c r="CG1281" s="212"/>
      <c r="CH1281" s="179"/>
      <c r="CI1281" s="179"/>
      <c r="CJ1281" s="179"/>
      <c r="CK1281" s="212"/>
      <c r="CL1281" s="212"/>
      <c r="CM1281" s="170" t="str">
        <f aca="false">F1281</f>
        <v>TLS33</v>
      </c>
      <c r="CN1281" s="170" t="str">
        <f aca="false">IF(G1281="","",G1281)</f>
        <v/>
      </c>
      <c r="CO1281" s="170" t="str">
        <f aca="false">CONCATENATE(H1281,":",L1281)</f>
        <v>France:</v>
      </c>
      <c r="CP1281" s="170" t="str">
        <f aca="false">CONCATENATE(IF(Q1281="","",CONCATENATE(Q1281,"-")),IF(P1281="","",CONCATENATE(P1281,"-")),IF(O1281="","",O1281))</f>
        <v/>
      </c>
      <c r="CQ1281" s="170" t="str">
        <f aca="false">IF(N1281="","",N1281)</f>
        <v/>
      </c>
      <c r="CR1281" s="170" t="n">
        <f aca="false">C1281</f>
        <v>3</v>
      </c>
      <c r="CS1281" s="229" t="str">
        <f aca="false">D1281</f>
        <v>3f</v>
      </c>
      <c r="CT1281" s="170" t="str">
        <f aca="false">CONCATENATE(CD1281," strain ",CM1281," ",CL1281,", partial cds")</f>
        <v>Hepatitis E virus strain TLS33 , partial cds</v>
      </c>
    </row>
    <row r="1282" customFormat="false" ht="11.9" hidden="false" customHeight="true" outlineLevel="0" collapsed="false">
      <c r="A1282" s="154" t="s">
        <v>3224</v>
      </c>
      <c r="B1282" s="147" t="n">
        <v>3</v>
      </c>
      <c r="C1282" s="243" t="n">
        <v>3</v>
      </c>
      <c r="D1282" s="149" t="s">
        <v>1777</v>
      </c>
      <c r="E1282" s="150" t="s">
        <v>2725</v>
      </c>
      <c r="F1282" s="154" t="s">
        <v>3225</v>
      </c>
      <c r="G1282" s="212"/>
      <c r="H1282" s="146" t="s">
        <v>758</v>
      </c>
      <c r="I1282" s="153" t="s">
        <v>759</v>
      </c>
      <c r="J1282" s="146" t="s">
        <v>395</v>
      </c>
      <c r="K1282" s="212"/>
      <c r="L1282" s="212"/>
      <c r="M1282" s="157" t="s">
        <v>348</v>
      </c>
      <c r="N1282" s="213"/>
      <c r="O1282" s="160"/>
      <c r="P1282" s="212"/>
      <c r="Q1282" s="212"/>
      <c r="R1282" s="212"/>
      <c r="S1282" s="212"/>
      <c r="T1282" s="214"/>
      <c r="U1282" s="215"/>
      <c r="V1282" s="209"/>
      <c r="W1282" s="217"/>
      <c r="X1282" s="249" t="s">
        <v>1777</v>
      </c>
      <c r="Y1282" s="147"/>
      <c r="Z1282" s="209"/>
      <c r="AB1282" s="217"/>
      <c r="AC1282" s="217"/>
      <c r="AD1282" s="164" t="n">
        <v>435</v>
      </c>
      <c r="AE1282" s="209"/>
      <c r="AF1282" s="209"/>
      <c r="AG1282" s="218"/>
      <c r="AH1282" s="164" t="n">
        <v>2091</v>
      </c>
      <c r="AI1282" s="164" t="n">
        <v>2525</v>
      </c>
      <c r="AJ1282" s="219" t="n">
        <f aca="false">SeqEnd-SeqBeg+1</f>
        <v>435</v>
      </c>
      <c r="AK1282" s="220" t="n">
        <f aca="false">AND( SeqBeg&lt;=Beg  , End &lt;=SeqEnd )</f>
        <v>0</v>
      </c>
      <c r="AL1282" s="212"/>
      <c r="AM1282" s="212"/>
      <c r="AN1282" s="221"/>
      <c r="AO1282" s="147" t="s">
        <v>103</v>
      </c>
      <c r="AP1282" s="147" t="s">
        <v>103</v>
      </c>
      <c r="AQ1282" s="147" t="s">
        <v>2000</v>
      </c>
      <c r="AR1282" s="147" t="s">
        <v>103</v>
      </c>
      <c r="AS1282" s="147" t="s">
        <v>103</v>
      </c>
      <c r="AT1282" s="147" t="s">
        <v>103</v>
      </c>
      <c r="AU1282" s="146"/>
      <c r="AV1282" s="212"/>
      <c r="AW1282" s="222" t="str">
        <f aca="false">HYPERLINK(CONCATENATE("http://www.ncbi.nlm.nih.gov/nuccore/",BM1282),BM1282)</f>
        <v>EU495180</v>
      </c>
      <c r="AX1282" s="219" t="str">
        <f aca="false">CONCATENATE(D1282,IF(I1282="","",CONCATENATE(".",I1282)),IF(K1282="","",CONCATENATE(".",K1282)),IF(M1282="","",CONCATENATE(".",M1282)),IF(R1282="","",CONCATENATE(".",R1282)),IF(U1282="","","(*)"))</f>
        <v>3f.FRA.hum</v>
      </c>
      <c r="AY1282" s="170" t="str">
        <f aca="false">CONCATENATE(BM1282,".",BN1282)</f>
        <v>EU495180.TLS37</v>
      </c>
      <c r="AZ1282" s="171" t="str">
        <f aca="false">IF(AV1282="",IF(ISNUMBER(FIND(".",A1282)),LEFT(A1282,FIND(".",A1282)-1),A1282),AV1282)</f>
        <v>EU495180</v>
      </c>
      <c r="BA1282" s="171" t="str">
        <f aca="false">IF(ISNUMBER(FIND("-",AZ1282)),LEFT(AZ1282,FIND("-",AZ1282)-1),AZ1282)</f>
        <v>EU495180</v>
      </c>
      <c r="BB1282" s="170" t="str">
        <f aca="false"> MEGAname &amp; "="</f>
        <v>EU495180=</v>
      </c>
      <c r="BC1282" s="170" t="str">
        <f aca="false">Clear &amp; IF(span ,"Span","out")</f>
        <v>EU495180=out</v>
      </c>
      <c r="BD1282" s="170" t="str">
        <f aca="false">Clear &amp; IF(span, IF(B1282=".","Selected",B1282),"out")</f>
        <v>EU495180=out</v>
      </c>
      <c r="BE1282" s="170" t="str">
        <f aca="false">Clear &amp; Strain</f>
        <v>EU495180=TLS37</v>
      </c>
      <c r="BF1282" s="170" t="str">
        <f aca="false">CONCATENATE(A1282,"=",F1282,". ",AX1282,IF(AB1282="","",CONCATENATE(".",AB1282)))</f>
        <v>EU495180=TLS37. 3f.FRA.hum</v>
      </c>
      <c r="BG1282" s="170" t="str">
        <f aca="false">CONCATENATE(A1282,"=",F1282,". ",AX1282)</f>
        <v>EU495180=TLS37. 3f.FRA.hum</v>
      </c>
      <c r="BH1282" s="170" t="str">
        <f aca="false">CONCATENATE(A1282,"=",AX1282)</f>
        <v>EU495180=3f.FRA.hum</v>
      </c>
      <c r="BI1282" s="170" t="str">
        <f aca="false">CONCATENATE(A1282,"=",ComForSubtype,D1282)</f>
        <v>EU495180=3f</v>
      </c>
      <c r="BJ1282" s="170" t="str">
        <f aca="false">CONCATENATE(A1282,"=",E1282)</f>
        <v>EU495180=3feg</v>
      </c>
      <c r="BK1282" s="170" t="str">
        <f aca="false">CONCATENATE(A1282,"=",C1282)</f>
        <v>EU495180=3</v>
      </c>
      <c r="BL1282" s="170" t="str">
        <f aca="false">CONCATENATE(D1282,"=")</f>
        <v>3f=</v>
      </c>
      <c r="BM1282" s="223" t="str">
        <f aca="false">IF(BA1282="XX","",BA1282)</f>
        <v>EU495180</v>
      </c>
      <c r="BN1282" s="224" t="str">
        <f aca="false">CONCATENATE(IF(F1282="","",F1282),IF(G1282="","",CONCATENATE(" / ",G1282)))</f>
        <v>TLS37</v>
      </c>
      <c r="BO1282" s="225" t="str">
        <f aca="false">AX1282</f>
        <v>3f.FRA.hum</v>
      </c>
      <c r="BP1282" s="226" t="str">
        <f aca="false">IF(V1282="","",V1282)</f>
        <v/>
      </c>
      <c r="BQ1282" s="226" t="str">
        <f aca="false">IF(W1282="","",CONCATENATE(W1282,IF(LEFT(AO1282,1)="s","+","")))</f>
        <v/>
      </c>
      <c r="BR1282" s="226" t="str">
        <f aca="false">IF(X1282="","",CONCATENATE(X1282,IF(LEFT(AQ1282,1)="s","+","")))</f>
        <v>3f+</v>
      </c>
      <c r="BS1282" s="226" t="str">
        <f aca="false">IF(Y1282="","",CONCATENATE(Y1282,IF(LEFT(AR1282,1)="s","+","")))</f>
        <v/>
      </c>
      <c r="BT1282" s="226" t="str">
        <f aca="false">IF(Z1282="","",CONCATENATE(Z1282,IF(LEFT(AS1282,1)="s","+","")))</f>
        <v/>
      </c>
      <c r="BU1282" s="227" t="str">
        <f aca="false">IF(AA1282="","",CONCATENATE(AA1282,IF(LEFT(AT1282,1)="s","+","")))</f>
        <v/>
      </c>
      <c r="BV1282" s="212"/>
      <c r="BW1282" s="177" t="s">
        <v>3226</v>
      </c>
      <c r="BX1282" s="170" t="str">
        <f aca="false">IF(BW1282&lt;&gt;"",IF(ISNUMBER(FIND("=",BW1282)),LEFT(BW1282,FIND("=",BW1282)-1),BW1282),BW1282)</f>
        <v>EU495180</v>
      </c>
      <c r="BY1282" s="170" t="str">
        <f aca="false">IF(BW1282&lt;&gt;"",IF(ISNUMBER(FIND("=",BW1282)),RIGHT(BW1282,LEN(BW1282)-FIND("=",BW1282)),""),"")</f>
        <v>3f</v>
      </c>
      <c r="BZ1282" s="170" t="str">
        <f aca="false">IF(BX1282&lt;&gt;"",IF(ISNUMBER(FIND(".",BX1282)),LEFT(BX1282,FIND(".",BX1282)-1),BX1282),BX1282)</f>
        <v>EU495180</v>
      </c>
      <c r="CA1282" s="170" t="str">
        <f aca="false">IF(BX1282&lt;&gt;"",IF(ISNUMBER(FIND(".",BX1282)),RIGHT(BX1282,LEN(BX1282)-FIND(".",BX1282)),""),"")</f>
        <v/>
      </c>
      <c r="CB1282" s="212"/>
      <c r="CC1282" s="170" t="str">
        <f aca="false">A1282</f>
        <v>EU495180</v>
      </c>
      <c r="CD1282" s="178" t="s">
        <v>339</v>
      </c>
      <c r="CE1282" s="178" t="s">
        <v>340</v>
      </c>
      <c r="CF1282" s="178" t="s">
        <v>341</v>
      </c>
      <c r="CG1282" s="212"/>
      <c r="CH1282" s="179"/>
      <c r="CI1282" s="179"/>
      <c r="CJ1282" s="179"/>
      <c r="CK1282" s="212"/>
      <c r="CL1282" s="212"/>
      <c r="CM1282" s="170" t="str">
        <f aca="false">F1282</f>
        <v>TLS37</v>
      </c>
      <c r="CN1282" s="170" t="str">
        <f aca="false">IF(G1282="","",G1282)</f>
        <v/>
      </c>
      <c r="CO1282" s="170" t="str">
        <f aca="false">CONCATENATE(H1282,":",L1282)</f>
        <v>France:</v>
      </c>
      <c r="CP1282" s="170" t="str">
        <f aca="false">CONCATENATE(IF(Q1282="","",CONCATENATE(Q1282,"-")),IF(P1282="","",CONCATENATE(P1282,"-")),IF(O1282="","",O1282))</f>
        <v/>
      </c>
      <c r="CQ1282" s="170" t="str">
        <f aca="false">IF(N1282="","",N1282)</f>
        <v/>
      </c>
      <c r="CR1282" s="170" t="n">
        <f aca="false">C1282</f>
        <v>3</v>
      </c>
      <c r="CS1282" s="229" t="str">
        <f aca="false">D1282</f>
        <v>3f</v>
      </c>
      <c r="CT1282" s="170" t="str">
        <f aca="false">CONCATENATE(CD1282," strain ",CM1282," ",CL1282,", partial cds")</f>
        <v>Hepatitis E virus strain TLS37 , partial cds</v>
      </c>
    </row>
    <row r="1283" customFormat="false" ht="11.9" hidden="false" customHeight="true" outlineLevel="0" collapsed="false">
      <c r="A1283" s="154" t="s">
        <v>3227</v>
      </c>
      <c r="B1283" s="147" t="n">
        <v>3</v>
      </c>
      <c r="C1283" s="243" t="n">
        <v>3</v>
      </c>
      <c r="D1283" s="149" t="s">
        <v>1777</v>
      </c>
      <c r="E1283" s="150" t="s">
        <v>2725</v>
      </c>
      <c r="F1283" s="154" t="s">
        <v>3228</v>
      </c>
      <c r="G1283" s="212"/>
      <c r="H1283" s="146" t="s">
        <v>2814</v>
      </c>
      <c r="I1283" s="153" t="s">
        <v>2815</v>
      </c>
      <c r="J1283" s="146" t="s">
        <v>395</v>
      </c>
      <c r="K1283" s="212"/>
      <c r="L1283" s="212"/>
      <c r="M1283" s="157" t="s">
        <v>348</v>
      </c>
      <c r="N1283" s="213"/>
      <c r="O1283" s="160"/>
      <c r="P1283" s="212"/>
      <c r="Q1283" s="212"/>
      <c r="R1283" s="212"/>
      <c r="S1283" s="212"/>
      <c r="U1283" s="161" t="s">
        <v>1777</v>
      </c>
      <c r="V1283" s="209"/>
      <c r="W1283" s="163" t="s">
        <v>1777</v>
      </c>
      <c r="X1283" s="209"/>
      <c r="Y1283" s="209"/>
      <c r="Z1283" s="209"/>
      <c r="AA1283" s="216"/>
      <c r="AB1283" s="217"/>
      <c r="AC1283" s="163" t="n">
        <v>371</v>
      </c>
      <c r="AD1283" s="209"/>
      <c r="AE1283" s="209"/>
      <c r="AF1283" s="209"/>
      <c r="AG1283" s="218"/>
      <c r="AH1283" s="164" t="n">
        <v>89</v>
      </c>
      <c r="AI1283" s="164" t="n">
        <v>459</v>
      </c>
      <c r="AJ1283" s="219" t="n">
        <f aca="false">SeqEnd-SeqBeg+1</f>
        <v>371</v>
      </c>
      <c r="AK1283" s="220" t="n">
        <f aca="false">AND( SeqBeg&lt;=Beg  , End &lt;=SeqEnd )</f>
        <v>1</v>
      </c>
      <c r="AL1283" s="212"/>
      <c r="AM1283" s="212"/>
      <c r="AN1283" s="213"/>
      <c r="AO1283" s="147" t="s">
        <v>2019</v>
      </c>
      <c r="AP1283" s="147" t="s">
        <v>2019</v>
      </c>
      <c r="AU1283" s="147" t="s">
        <v>382</v>
      </c>
      <c r="AV1283" s="212"/>
      <c r="AW1283" s="222" t="str">
        <f aca="false">HYPERLINK(CONCATENATE("http://www.ncbi.nlm.nih.gov/nuccore/",BM1283),BM1283)</f>
        <v>AF110388</v>
      </c>
      <c r="AX1283" s="219" t="str">
        <f aca="false">CONCATENATE(D1283,IF(I1283="","",CONCATENATE(".",I1283)),IF(K1283="","",CONCATENATE(".",K1283)),IF(M1283="","",CONCATENATE(".",M1283)),IF(R1283="","",CONCATENATE(".",R1283)),IF(U1283="","","(*)"))</f>
        <v>3f.GRC.hum(*)</v>
      </c>
      <c r="AY1283" s="170" t="str">
        <f aca="false">CONCATENATE(BM1283,".",BN1283)</f>
        <v>AF110388.G1</v>
      </c>
      <c r="AZ1283" s="171" t="str">
        <f aca="false">IF(AV1283="",IF(ISNUMBER(FIND(".",A1283)),LEFT(A1283,FIND(".",A1283)-1),A1283),AV1283)</f>
        <v>AF110388</v>
      </c>
      <c r="BA1283" s="171" t="str">
        <f aca="false">IF(ISNUMBER(FIND("-",AZ1283)),LEFT(AZ1283,FIND("-",AZ1283)-1),AZ1283)</f>
        <v>AF110388</v>
      </c>
      <c r="BB1283" s="170" t="str">
        <f aca="false"> MEGAname &amp; "="</f>
        <v>AF110388=</v>
      </c>
      <c r="BC1283" s="170" t="str">
        <f aca="false">Clear &amp; IF(span ,"Span","out")</f>
        <v>AF110388=Span</v>
      </c>
      <c r="BD1283" s="170" t="str">
        <f aca="false">Clear &amp; IF(span, IF(B1283=".","Selected",B1283),"out")</f>
        <v>AF110388=3</v>
      </c>
      <c r="BE1283" s="170" t="str">
        <f aca="false">Clear &amp; Strain</f>
        <v>AF110388=G1</v>
      </c>
      <c r="BF1283" s="170" t="str">
        <f aca="false">CONCATENATE(A1283,"=",F1283,". ",AX1283,IF(AB1283="","",CONCATENATE(".",AB1283)))</f>
        <v>AF110388=G1. 3f.GRC.hum(*)</v>
      </c>
      <c r="BG1283" s="170" t="str">
        <f aca="false">CONCATENATE(A1283,"=",F1283,". ",AX1283)</f>
        <v>AF110388=G1. 3f.GRC.hum(*)</v>
      </c>
      <c r="BH1283" s="170" t="str">
        <f aca="false">CONCATENATE(A1283,"=",AX1283)</f>
        <v>AF110388=3f.GRC.hum(*)</v>
      </c>
      <c r="BI1283" s="170" t="str">
        <f aca="false">CONCATENATE(A1283,"=",ComForSubtype,D1283)</f>
        <v>AF110388=3f</v>
      </c>
      <c r="BJ1283" s="170" t="str">
        <f aca="false">CONCATENATE(A1283,"=",E1283)</f>
        <v>AF110388=3feg</v>
      </c>
      <c r="BK1283" s="170" t="str">
        <f aca="false">CONCATENATE(A1283,"=",C1283)</f>
        <v>AF110388=3</v>
      </c>
      <c r="BL1283" s="170" t="str">
        <f aca="false">CONCATENATE(D1283,"=")</f>
        <v>3f=</v>
      </c>
      <c r="BM1283" s="223" t="str">
        <f aca="false">IF(BA1283="XX","",BA1283)</f>
        <v>AF110388</v>
      </c>
      <c r="BN1283" s="224" t="str">
        <f aca="false">CONCATENATE(IF(F1283="","",F1283),IF(G1283="","",CONCATENATE(" / ",G1283)))</f>
        <v>G1</v>
      </c>
      <c r="BO1283" s="225" t="str">
        <f aca="false">AX1283</f>
        <v>3f.GRC.hum(*)</v>
      </c>
      <c r="BP1283" s="226" t="str">
        <f aca="false">IF(V1283="","",V1283)</f>
        <v/>
      </c>
      <c r="BQ1283" s="226" t="str">
        <f aca="false">IF(W1283="","",CONCATENATE(W1283,IF(LEFT(AO1283,1)="s","+","")))</f>
        <v>3f+</v>
      </c>
      <c r="BR1283" s="226" t="str">
        <f aca="false">IF(X1283="","",CONCATENATE(X1283,IF(LEFT(AQ1283,1)="s","+","")))</f>
        <v/>
      </c>
      <c r="BS1283" s="226" t="str">
        <f aca="false">IF(Y1283="","",CONCATENATE(Y1283,IF(LEFT(AR1283,1)="s","+","")))</f>
        <v/>
      </c>
      <c r="BT1283" s="226" t="str">
        <f aca="false">IF(Z1283="","",CONCATENATE(Z1283,IF(LEFT(AS1283,1)="s","+","")))</f>
        <v/>
      </c>
      <c r="BU1283" s="227" t="str">
        <f aca="false">IF(AA1283="","",CONCATENATE(AA1283,IF(LEFT(AT1283,1)="s","+","")))</f>
        <v/>
      </c>
      <c r="BV1283" s="212"/>
      <c r="BW1283" s="177" t="s">
        <v>3229</v>
      </c>
      <c r="BX1283" s="170" t="str">
        <f aca="false">IF(BW1283&lt;&gt;"",IF(ISNUMBER(FIND("=",BW1283)),LEFT(BW1283,FIND("=",BW1283)-1),BW1283),BW1283)</f>
        <v>AF110388</v>
      </c>
      <c r="BY1283" s="170" t="str">
        <f aca="false">IF(BW1283&lt;&gt;"",IF(ISNUMBER(FIND("=",BW1283)),RIGHT(BW1283,LEN(BW1283)-FIND("=",BW1283)),""),"")</f>
        <v>3f</v>
      </c>
      <c r="BZ1283" s="170" t="str">
        <f aca="false">IF(BX1283&lt;&gt;"",IF(ISNUMBER(FIND(".",BX1283)),LEFT(BX1283,FIND(".",BX1283)-1),BX1283),BX1283)</f>
        <v>AF110388</v>
      </c>
      <c r="CA1283" s="170" t="str">
        <f aca="false">IF(BX1283&lt;&gt;"",IF(ISNUMBER(FIND(".",BX1283)),RIGHT(BX1283,LEN(BX1283)-FIND(".",BX1283)),""),"")</f>
        <v/>
      </c>
      <c r="CB1283" s="212"/>
      <c r="CC1283" s="170" t="str">
        <f aca="false">A1283</f>
        <v>AF110388</v>
      </c>
      <c r="CD1283" s="178" t="s">
        <v>339</v>
      </c>
      <c r="CE1283" s="178" t="s">
        <v>340</v>
      </c>
      <c r="CF1283" s="178" t="s">
        <v>341</v>
      </c>
      <c r="CG1283" s="212"/>
      <c r="CH1283" s="179"/>
      <c r="CI1283" s="179"/>
      <c r="CJ1283" s="179"/>
      <c r="CK1283" s="212"/>
      <c r="CL1283" s="212"/>
      <c r="CM1283" s="170" t="str">
        <f aca="false">F1283</f>
        <v>G1</v>
      </c>
      <c r="CN1283" s="170" t="str">
        <f aca="false">IF(G1283="","",G1283)</f>
        <v/>
      </c>
      <c r="CO1283" s="170" t="str">
        <f aca="false">CONCATENATE(H1283,":",L1283)</f>
        <v>Greece:</v>
      </c>
      <c r="CP1283" s="170" t="str">
        <f aca="false">CONCATENATE(IF(Q1283="","",CONCATENATE(Q1283,"-")),IF(P1283="","",CONCATENATE(P1283,"-")),IF(O1283="","",O1283))</f>
        <v/>
      </c>
      <c r="CQ1283" s="170" t="str">
        <f aca="false">IF(N1283="","",N1283)</f>
        <v/>
      </c>
      <c r="CR1283" s="170" t="n">
        <f aca="false">C1283</f>
        <v>3</v>
      </c>
      <c r="CS1283" s="229" t="str">
        <f aca="false">D1283</f>
        <v>3f</v>
      </c>
      <c r="CT1283" s="170" t="str">
        <f aca="false">CONCATENATE(CD1283," strain ",CM1283," ",CL1283,", partial cds")</f>
        <v>Hepatitis E virus strain G1 , partial cds</v>
      </c>
    </row>
    <row r="1284" customFormat="false" ht="11.9" hidden="false" customHeight="true" outlineLevel="0" collapsed="false">
      <c r="A1284" s="154" t="s">
        <v>3230</v>
      </c>
      <c r="B1284" s="147" t="n">
        <v>3</v>
      </c>
      <c r="C1284" s="243" t="n">
        <v>3</v>
      </c>
      <c r="D1284" s="149" t="s">
        <v>1777</v>
      </c>
      <c r="E1284" s="150" t="s">
        <v>2725</v>
      </c>
      <c r="F1284" s="154" t="s">
        <v>3231</v>
      </c>
      <c r="G1284" s="212"/>
      <c r="H1284" s="146" t="s">
        <v>393</v>
      </c>
      <c r="I1284" s="153" t="s">
        <v>394</v>
      </c>
      <c r="J1284" s="146" t="s">
        <v>395</v>
      </c>
      <c r="K1284" s="212"/>
      <c r="L1284" s="212"/>
      <c r="M1284" s="157" t="s">
        <v>348</v>
      </c>
      <c r="N1284" s="213"/>
      <c r="O1284" s="160"/>
      <c r="P1284" s="212"/>
      <c r="Q1284" s="212"/>
      <c r="R1284" s="212"/>
      <c r="S1284" s="212"/>
      <c r="U1284" s="161" t="s">
        <v>1777</v>
      </c>
      <c r="V1284" s="209"/>
      <c r="W1284" s="163" t="s">
        <v>1777</v>
      </c>
      <c r="X1284" s="209"/>
      <c r="Y1284" s="209"/>
      <c r="Z1284" s="209"/>
      <c r="AA1284" s="216"/>
      <c r="AB1284" s="217"/>
      <c r="AC1284" s="163" t="n">
        <v>371</v>
      </c>
      <c r="AD1284" s="209"/>
      <c r="AE1284" s="209"/>
      <c r="AF1284" s="209"/>
      <c r="AG1284" s="218"/>
      <c r="AH1284" s="164" t="n">
        <v>89</v>
      </c>
      <c r="AI1284" s="164" t="n">
        <v>459</v>
      </c>
      <c r="AJ1284" s="219" t="n">
        <f aca="false">SeqEnd-SeqBeg+1</f>
        <v>371</v>
      </c>
      <c r="AK1284" s="220" t="n">
        <f aca="false">AND( SeqBeg&lt;=Beg  , End &lt;=SeqEnd )</f>
        <v>1</v>
      </c>
      <c r="AL1284" s="212"/>
      <c r="AM1284" s="212"/>
      <c r="AO1284" s="147" t="s">
        <v>2019</v>
      </c>
      <c r="AP1284" s="147" t="s">
        <v>2019</v>
      </c>
      <c r="AU1284" s="147" t="s">
        <v>382</v>
      </c>
      <c r="AV1284" s="212"/>
      <c r="AW1284" s="222" t="str">
        <f aca="false">HYPERLINK(CONCATENATE("http://www.ncbi.nlm.nih.gov/nuccore/",BM1284),BM1284)</f>
        <v>AF195064</v>
      </c>
      <c r="AX1284" s="219" t="str">
        <f aca="false">CONCATENATE(D1284,IF(I1284="","",CONCATENATE(".",I1284)),IF(K1284="","",CONCATENATE(".",K1284)),IF(M1284="","",CONCATENATE(".",M1284)),IF(R1284="","",CONCATENATE(".",R1284)),IF(U1284="","","(*)"))</f>
        <v>3f.ESP.hum(*)</v>
      </c>
      <c r="AY1284" s="170" t="str">
        <f aca="false">CONCATENATE(BM1284,".",BN1284)</f>
        <v>AF195064.VH1</v>
      </c>
      <c r="AZ1284" s="171" t="str">
        <f aca="false">IF(AV1284="",IF(ISNUMBER(FIND(".",A1284)),LEFT(A1284,FIND(".",A1284)-1),A1284),AV1284)</f>
        <v>AF195064</v>
      </c>
      <c r="BA1284" s="171" t="str">
        <f aca="false">IF(ISNUMBER(FIND("-",AZ1284)),LEFT(AZ1284,FIND("-",AZ1284)-1),AZ1284)</f>
        <v>AF195064</v>
      </c>
      <c r="BB1284" s="170" t="str">
        <f aca="false"> MEGAname &amp; "="</f>
        <v>AF195064=</v>
      </c>
      <c r="BC1284" s="170" t="str">
        <f aca="false">Clear &amp; IF(span ,"Span","out")</f>
        <v>AF195064=Span</v>
      </c>
      <c r="BD1284" s="170" t="str">
        <f aca="false">Clear &amp; IF(span, IF(B1284=".","Selected",B1284),"out")</f>
        <v>AF195064=3</v>
      </c>
      <c r="BE1284" s="170" t="str">
        <f aca="false">Clear &amp; Strain</f>
        <v>AF195064=VH1</v>
      </c>
      <c r="BF1284" s="170" t="str">
        <f aca="false">CONCATENATE(A1284,"=",F1284,". ",AX1284,IF(AB1284="","",CONCATENATE(".",AB1284)))</f>
        <v>AF195064=VH1. 3f.ESP.hum(*)</v>
      </c>
      <c r="BG1284" s="170" t="str">
        <f aca="false">CONCATENATE(A1284,"=",F1284,". ",AX1284)</f>
        <v>AF195064=VH1. 3f.ESP.hum(*)</v>
      </c>
      <c r="BH1284" s="170" t="str">
        <f aca="false">CONCATENATE(A1284,"=",AX1284)</f>
        <v>AF195064=3f.ESP.hum(*)</v>
      </c>
      <c r="BI1284" s="170" t="str">
        <f aca="false">CONCATENATE(A1284,"=",ComForSubtype,D1284)</f>
        <v>AF195064=3f</v>
      </c>
      <c r="BJ1284" s="170" t="str">
        <f aca="false">CONCATENATE(A1284,"=",E1284)</f>
        <v>AF195064=3feg</v>
      </c>
      <c r="BK1284" s="170" t="str">
        <f aca="false">CONCATENATE(A1284,"=",C1284)</f>
        <v>AF195064=3</v>
      </c>
      <c r="BL1284" s="170" t="str">
        <f aca="false">CONCATENATE(D1284,"=")</f>
        <v>3f=</v>
      </c>
      <c r="BM1284" s="223" t="str">
        <f aca="false">IF(BA1284="XX","",BA1284)</f>
        <v>AF195064</v>
      </c>
      <c r="BN1284" s="224" t="str">
        <f aca="false">CONCATENATE(IF(F1284="","",F1284),IF(G1284="","",CONCATENATE(" / ",G1284)))</f>
        <v>VH1</v>
      </c>
      <c r="BO1284" s="225" t="str">
        <f aca="false">AX1284</f>
        <v>3f.ESP.hum(*)</v>
      </c>
      <c r="BP1284" s="226" t="str">
        <f aca="false">IF(V1284="","",V1284)</f>
        <v/>
      </c>
      <c r="BQ1284" s="226" t="str">
        <f aca="false">IF(W1284="","",CONCATENATE(W1284,IF(LEFT(AO1284,1)="s","+","")))</f>
        <v>3f+</v>
      </c>
      <c r="BR1284" s="226" t="str">
        <f aca="false">IF(X1284="","",CONCATENATE(X1284,IF(LEFT(AQ1284,1)="s","+","")))</f>
        <v/>
      </c>
      <c r="BS1284" s="226" t="str">
        <f aca="false">IF(Y1284="","",CONCATENATE(Y1284,IF(LEFT(AR1284,1)="s","+","")))</f>
        <v/>
      </c>
      <c r="BT1284" s="226" t="str">
        <f aca="false">IF(Z1284="","",CONCATENATE(Z1284,IF(LEFT(AS1284,1)="s","+","")))</f>
        <v/>
      </c>
      <c r="BU1284" s="227" t="str">
        <f aca="false">IF(AA1284="","",CONCATENATE(AA1284,IF(LEFT(AT1284,1)="s","+","")))</f>
        <v/>
      </c>
      <c r="BV1284" s="212"/>
      <c r="BW1284" s="177" t="s">
        <v>3232</v>
      </c>
      <c r="BX1284" s="170" t="str">
        <f aca="false">IF(BW1284&lt;&gt;"",IF(ISNUMBER(FIND("=",BW1284)),LEFT(BW1284,FIND("=",BW1284)-1),BW1284),BW1284)</f>
        <v>AF195064</v>
      </c>
      <c r="BY1284" s="170" t="str">
        <f aca="false">IF(BW1284&lt;&gt;"",IF(ISNUMBER(FIND("=",BW1284)),RIGHT(BW1284,LEN(BW1284)-FIND("=",BW1284)),""),"")</f>
        <v>3f</v>
      </c>
      <c r="BZ1284" s="170" t="str">
        <f aca="false">IF(BX1284&lt;&gt;"",IF(ISNUMBER(FIND(".",BX1284)),LEFT(BX1284,FIND(".",BX1284)-1),BX1284),BX1284)</f>
        <v>AF195064</v>
      </c>
      <c r="CA1284" s="170" t="str">
        <f aca="false">IF(BX1284&lt;&gt;"",IF(ISNUMBER(FIND(".",BX1284)),RIGHT(BX1284,LEN(BX1284)-FIND(".",BX1284)),""),"")</f>
        <v/>
      </c>
      <c r="CB1284" s="212"/>
      <c r="CC1284" s="170" t="str">
        <f aca="false">A1284</f>
        <v>AF195064</v>
      </c>
      <c r="CD1284" s="178" t="s">
        <v>339</v>
      </c>
      <c r="CE1284" s="178" t="s">
        <v>340</v>
      </c>
      <c r="CF1284" s="178" t="s">
        <v>341</v>
      </c>
      <c r="CG1284" s="212"/>
      <c r="CH1284" s="179"/>
      <c r="CI1284" s="179"/>
      <c r="CJ1284" s="179"/>
      <c r="CK1284" s="212"/>
      <c r="CL1284" s="212"/>
      <c r="CM1284" s="170" t="str">
        <f aca="false">F1284</f>
        <v>VH1</v>
      </c>
      <c r="CN1284" s="170" t="str">
        <f aca="false">IF(G1284="","",G1284)</f>
        <v/>
      </c>
      <c r="CO1284" s="170" t="str">
        <f aca="false">CONCATENATE(H1284,":",L1284)</f>
        <v>Spain:</v>
      </c>
      <c r="CP1284" s="170" t="str">
        <f aca="false">CONCATENATE(IF(Q1284="","",CONCATENATE(Q1284,"-")),IF(P1284="","",CONCATENATE(P1284,"-")),IF(O1284="","",O1284))</f>
        <v/>
      </c>
      <c r="CQ1284" s="170" t="str">
        <f aca="false">IF(N1284="","",N1284)</f>
        <v/>
      </c>
      <c r="CR1284" s="170" t="n">
        <f aca="false">C1284</f>
        <v>3</v>
      </c>
      <c r="CS1284" s="229" t="str">
        <f aca="false">D1284</f>
        <v>3f</v>
      </c>
      <c r="CT1284" s="170" t="str">
        <f aca="false">CONCATENATE(CD1284," strain ",CM1284," ",CL1284,", partial cds")</f>
        <v>Hepatitis E virus strain VH1 , partial cds</v>
      </c>
    </row>
    <row r="1285" customFormat="false" ht="11.9" hidden="false" customHeight="true" outlineLevel="0" collapsed="false">
      <c r="A1285" s="154" t="s">
        <v>3233</v>
      </c>
      <c r="B1285" s="147" t="n">
        <v>3</v>
      </c>
      <c r="C1285" s="243" t="n">
        <v>3</v>
      </c>
      <c r="D1285" s="149" t="s">
        <v>1777</v>
      </c>
      <c r="E1285" s="150" t="s">
        <v>2725</v>
      </c>
      <c r="F1285" s="154" t="s">
        <v>3234</v>
      </c>
      <c r="G1285" s="212"/>
      <c r="H1285" s="146" t="s">
        <v>393</v>
      </c>
      <c r="I1285" s="153" t="s">
        <v>394</v>
      </c>
      <c r="J1285" s="146" t="s">
        <v>395</v>
      </c>
      <c r="K1285" s="212"/>
      <c r="L1285" s="212"/>
      <c r="M1285" s="157" t="s">
        <v>348</v>
      </c>
      <c r="N1285" s="213"/>
      <c r="O1285" s="160"/>
      <c r="P1285" s="212"/>
      <c r="Q1285" s="212"/>
      <c r="R1285" s="212"/>
      <c r="S1285" s="212"/>
      <c r="U1285" s="161" t="s">
        <v>1777</v>
      </c>
      <c r="V1285" s="209"/>
      <c r="W1285" s="163" t="s">
        <v>1777</v>
      </c>
      <c r="X1285" s="209"/>
      <c r="Y1285" s="209"/>
      <c r="Z1285" s="209"/>
      <c r="AA1285" s="216"/>
      <c r="AB1285" s="217"/>
      <c r="AC1285" s="163" t="n">
        <v>371</v>
      </c>
      <c r="AD1285" s="209"/>
      <c r="AE1285" s="209"/>
      <c r="AF1285" s="209"/>
      <c r="AG1285" s="218"/>
      <c r="AH1285" s="164" t="n">
        <v>89</v>
      </c>
      <c r="AI1285" s="164" t="n">
        <v>459</v>
      </c>
      <c r="AJ1285" s="219" t="n">
        <f aca="false">SeqEnd-SeqBeg+1</f>
        <v>371</v>
      </c>
      <c r="AK1285" s="220" t="n">
        <f aca="false">AND( SeqBeg&lt;=Beg  , End &lt;=SeqEnd )</f>
        <v>1</v>
      </c>
      <c r="AL1285" s="212"/>
      <c r="AM1285" s="212"/>
      <c r="AN1285" s="213"/>
      <c r="AO1285" s="147" t="s">
        <v>2019</v>
      </c>
      <c r="AP1285" s="147" t="s">
        <v>2019</v>
      </c>
      <c r="AU1285" s="147" t="s">
        <v>382</v>
      </c>
      <c r="AV1285" s="212"/>
      <c r="AW1285" s="222" t="str">
        <f aca="false">HYPERLINK(CONCATENATE("http://www.ncbi.nlm.nih.gov/nuccore/",BM1285),BM1285)</f>
        <v>AF195065</v>
      </c>
      <c r="AX1285" s="219" t="str">
        <f aca="false">CONCATENATE(D1285,IF(I1285="","",CONCATENATE(".",I1285)),IF(K1285="","",CONCATENATE(".",K1285)),IF(M1285="","",CONCATENATE(".",M1285)),IF(R1285="","",CONCATENATE(".",R1285)),IF(U1285="","","(*)"))</f>
        <v>3f.ESP.hum(*)</v>
      </c>
      <c r="AY1285" s="170" t="str">
        <f aca="false">CONCATENATE(BM1285,".",BN1285)</f>
        <v>AF195065.VH2</v>
      </c>
      <c r="AZ1285" s="171" t="str">
        <f aca="false">IF(AV1285="",IF(ISNUMBER(FIND(".",A1285)),LEFT(A1285,FIND(".",A1285)-1),A1285),AV1285)</f>
        <v>AF195065</v>
      </c>
      <c r="BA1285" s="171" t="str">
        <f aca="false">IF(ISNUMBER(FIND("-",AZ1285)),LEFT(AZ1285,FIND("-",AZ1285)-1),AZ1285)</f>
        <v>AF195065</v>
      </c>
      <c r="BB1285" s="170" t="str">
        <f aca="false"> MEGAname &amp; "="</f>
        <v>AF195065=</v>
      </c>
      <c r="BC1285" s="170" t="str">
        <f aca="false">Clear &amp; IF(span ,"Span","out")</f>
        <v>AF195065=Span</v>
      </c>
      <c r="BD1285" s="170" t="str">
        <f aca="false">Clear &amp; IF(span, IF(B1285=".","Selected",B1285),"out")</f>
        <v>AF195065=3</v>
      </c>
      <c r="BE1285" s="170" t="str">
        <f aca="false">Clear &amp; Strain</f>
        <v>AF195065=VH2</v>
      </c>
      <c r="BF1285" s="170" t="str">
        <f aca="false">CONCATENATE(A1285,"=",F1285,". ",AX1285,IF(AB1285="","",CONCATENATE(".",AB1285)))</f>
        <v>AF195065=VH2. 3f.ESP.hum(*)</v>
      </c>
      <c r="BG1285" s="170" t="str">
        <f aca="false">CONCATENATE(A1285,"=",F1285,". ",AX1285)</f>
        <v>AF195065=VH2. 3f.ESP.hum(*)</v>
      </c>
      <c r="BH1285" s="170" t="str">
        <f aca="false">CONCATENATE(A1285,"=",AX1285)</f>
        <v>AF195065=3f.ESP.hum(*)</v>
      </c>
      <c r="BI1285" s="170" t="str">
        <f aca="false">CONCATENATE(A1285,"=",ComForSubtype,D1285)</f>
        <v>AF195065=3f</v>
      </c>
      <c r="BJ1285" s="170" t="str">
        <f aca="false">CONCATENATE(A1285,"=",E1285)</f>
        <v>AF195065=3feg</v>
      </c>
      <c r="BK1285" s="170" t="str">
        <f aca="false">CONCATENATE(A1285,"=",C1285)</f>
        <v>AF195065=3</v>
      </c>
      <c r="BL1285" s="170" t="str">
        <f aca="false">CONCATENATE(D1285,"=")</f>
        <v>3f=</v>
      </c>
      <c r="BM1285" s="223" t="str">
        <f aca="false">IF(BA1285="XX","",BA1285)</f>
        <v>AF195065</v>
      </c>
      <c r="BN1285" s="224" t="str">
        <f aca="false">CONCATENATE(IF(F1285="","",F1285),IF(G1285="","",CONCATENATE(" / ",G1285)))</f>
        <v>VH2</v>
      </c>
      <c r="BO1285" s="225" t="str">
        <f aca="false">AX1285</f>
        <v>3f.ESP.hum(*)</v>
      </c>
      <c r="BP1285" s="226" t="str">
        <f aca="false">IF(V1285="","",V1285)</f>
        <v/>
      </c>
      <c r="BQ1285" s="226" t="str">
        <f aca="false">IF(W1285="","",CONCATENATE(W1285,IF(LEFT(AO1285,1)="s","+","")))</f>
        <v>3f+</v>
      </c>
      <c r="BR1285" s="226" t="str">
        <f aca="false">IF(X1285="","",CONCATENATE(X1285,IF(LEFT(AQ1285,1)="s","+","")))</f>
        <v/>
      </c>
      <c r="BS1285" s="226" t="str">
        <f aca="false">IF(Y1285="","",CONCATENATE(Y1285,IF(LEFT(AR1285,1)="s","+","")))</f>
        <v/>
      </c>
      <c r="BT1285" s="226" t="str">
        <f aca="false">IF(Z1285="","",CONCATENATE(Z1285,IF(LEFT(AS1285,1)="s","+","")))</f>
        <v/>
      </c>
      <c r="BU1285" s="227" t="str">
        <f aca="false">IF(AA1285="","",CONCATENATE(AA1285,IF(LEFT(AT1285,1)="s","+","")))</f>
        <v/>
      </c>
      <c r="BV1285" s="212"/>
      <c r="BW1285" s="177" t="s">
        <v>3235</v>
      </c>
      <c r="BX1285" s="170" t="str">
        <f aca="false">IF(BW1285&lt;&gt;"",IF(ISNUMBER(FIND("=",BW1285)),LEFT(BW1285,FIND("=",BW1285)-1),BW1285),BW1285)</f>
        <v>AF195065</v>
      </c>
      <c r="BY1285" s="170" t="str">
        <f aca="false">IF(BW1285&lt;&gt;"",IF(ISNUMBER(FIND("=",BW1285)),RIGHT(BW1285,LEN(BW1285)-FIND("=",BW1285)),""),"")</f>
        <v>3f</v>
      </c>
      <c r="BZ1285" s="170" t="str">
        <f aca="false">IF(BX1285&lt;&gt;"",IF(ISNUMBER(FIND(".",BX1285)),LEFT(BX1285,FIND(".",BX1285)-1),BX1285),BX1285)</f>
        <v>AF195065</v>
      </c>
      <c r="CA1285" s="170" t="str">
        <f aca="false">IF(BX1285&lt;&gt;"",IF(ISNUMBER(FIND(".",BX1285)),RIGHT(BX1285,LEN(BX1285)-FIND(".",BX1285)),""),"")</f>
        <v/>
      </c>
      <c r="CB1285" s="212"/>
      <c r="CC1285" s="170" t="str">
        <f aca="false">A1285</f>
        <v>AF195065</v>
      </c>
      <c r="CD1285" s="178" t="s">
        <v>339</v>
      </c>
      <c r="CE1285" s="178" t="s">
        <v>340</v>
      </c>
      <c r="CF1285" s="178" t="s">
        <v>341</v>
      </c>
      <c r="CG1285" s="212"/>
      <c r="CH1285" s="179"/>
      <c r="CI1285" s="179"/>
      <c r="CJ1285" s="179"/>
      <c r="CK1285" s="212"/>
      <c r="CL1285" s="212"/>
      <c r="CM1285" s="170" t="str">
        <f aca="false">F1285</f>
        <v>VH2</v>
      </c>
      <c r="CN1285" s="170" t="str">
        <f aca="false">IF(G1285="","",G1285)</f>
        <v/>
      </c>
      <c r="CO1285" s="170" t="str">
        <f aca="false">CONCATENATE(H1285,":",L1285)</f>
        <v>Spain:</v>
      </c>
      <c r="CP1285" s="170" t="str">
        <f aca="false">CONCATENATE(IF(Q1285="","",CONCATENATE(Q1285,"-")),IF(P1285="","",CONCATENATE(P1285,"-")),IF(O1285="","",O1285))</f>
        <v/>
      </c>
      <c r="CQ1285" s="170" t="str">
        <f aca="false">IF(N1285="","",N1285)</f>
        <v/>
      </c>
      <c r="CR1285" s="170" t="n">
        <f aca="false">C1285</f>
        <v>3</v>
      </c>
      <c r="CS1285" s="229" t="str">
        <f aca="false">D1285</f>
        <v>3f</v>
      </c>
      <c r="CT1285" s="170" t="str">
        <f aca="false">CONCATENATE(CD1285," strain ",CM1285," ",CL1285,", partial cds")</f>
        <v>Hepatitis E virus strain VH2 , partial cds</v>
      </c>
    </row>
    <row r="1286" customFormat="false" ht="11.9" hidden="false" customHeight="true" outlineLevel="0" collapsed="false">
      <c r="A1286" s="154" t="s">
        <v>3236</v>
      </c>
      <c r="B1286" s="147" t="n">
        <v>3</v>
      </c>
      <c r="C1286" s="243" t="n">
        <v>3</v>
      </c>
      <c r="D1286" s="149" t="s">
        <v>1777</v>
      </c>
      <c r="E1286" s="150" t="s">
        <v>2725</v>
      </c>
      <c r="F1286" s="154" t="s">
        <v>3201</v>
      </c>
      <c r="G1286" s="212"/>
      <c r="H1286" s="146" t="s">
        <v>758</v>
      </c>
      <c r="I1286" s="153" t="s">
        <v>759</v>
      </c>
      <c r="J1286" s="146" t="s">
        <v>395</v>
      </c>
      <c r="K1286" s="212"/>
      <c r="L1286" s="212"/>
      <c r="M1286" s="157" t="s">
        <v>348</v>
      </c>
      <c r="N1286" s="213"/>
      <c r="O1286" s="160"/>
      <c r="P1286" s="212"/>
      <c r="Q1286" s="212"/>
      <c r="R1286" s="212"/>
      <c r="S1286" s="212"/>
      <c r="T1286" s="214"/>
      <c r="U1286" s="215"/>
      <c r="V1286" s="209"/>
      <c r="W1286" s="217"/>
      <c r="X1286" s="209"/>
      <c r="Y1286" s="147" t="s">
        <v>1777</v>
      </c>
      <c r="Z1286" s="209"/>
      <c r="AB1286" s="217"/>
      <c r="AC1286" s="217"/>
      <c r="AD1286" s="209"/>
      <c r="AE1286" s="164" t="s">
        <v>354</v>
      </c>
      <c r="AF1286" s="209"/>
      <c r="AG1286" s="218"/>
      <c r="AH1286" s="164" t="n">
        <v>4454</v>
      </c>
      <c r="AI1286" s="164" t="n">
        <v>4823</v>
      </c>
      <c r="AJ1286" s="219" t="n">
        <f aca="false">SeqEnd-SeqBeg+1</f>
        <v>370</v>
      </c>
      <c r="AK1286" s="220" t="n">
        <f aca="false">AND( SeqBeg&lt;=Beg  , End &lt;=SeqEnd )</f>
        <v>0</v>
      </c>
      <c r="AL1286" s="212"/>
      <c r="AM1286" s="212"/>
      <c r="AN1286" s="221"/>
      <c r="AO1286" s="147" t="s">
        <v>103</v>
      </c>
      <c r="AP1286" s="147" t="s">
        <v>103</v>
      </c>
      <c r="AQ1286" s="147" t="s">
        <v>103</v>
      </c>
      <c r="AR1286" s="212"/>
      <c r="AS1286" s="147" t="s">
        <v>103</v>
      </c>
      <c r="AT1286" s="147" t="s">
        <v>103</v>
      </c>
      <c r="AU1286" s="146"/>
      <c r="AV1286" s="212"/>
      <c r="AW1286" s="222" t="str">
        <f aca="false">HYPERLINK(CONCATENATE("http://www.ncbi.nlm.nih.gov/nuccore/",BM1286),BM1286)</f>
        <v>EU495107</v>
      </c>
      <c r="AX1286" s="219" t="str">
        <f aca="false">CONCATENATE(D1286,IF(I1286="","",CONCATENATE(".",I1286)),IF(K1286="","",CONCATENATE(".",K1286)),IF(M1286="","",CONCATENATE(".",M1286)),IF(R1286="","",CONCATENATE(".",R1286)),IF(U1286="","","(*)"))</f>
        <v>3f.FRA.hum</v>
      </c>
      <c r="AY1286" s="170" t="str">
        <f aca="false">CONCATENATE(BM1286,".",BN1286)</f>
        <v>EU495107.TLS03</v>
      </c>
      <c r="AZ1286" s="171" t="str">
        <f aca="false">IF(AV1286="",IF(ISNUMBER(FIND(".",A1286)),LEFT(A1286,FIND(".",A1286)-1),A1286),AV1286)</f>
        <v>EU495107</v>
      </c>
      <c r="BA1286" s="171" t="str">
        <f aca="false">IF(ISNUMBER(FIND("-",AZ1286)),LEFT(AZ1286,FIND("-",AZ1286)-1),AZ1286)</f>
        <v>EU495107</v>
      </c>
      <c r="BB1286" s="170" t="str">
        <f aca="false"> MEGAname &amp; "="</f>
        <v>EU495107=</v>
      </c>
      <c r="BC1286" s="170" t="str">
        <f aca="false">Clear &amp; IF(span ,"Span","out")</f>
        <v>EU495107=out</v>
      </c>
      <c r="BD1286" s="170" t="str">
        <f aca="false">Clear &amp; IF(span, IF(B1286=".","Selected",B1286),"out")</f>
        <v>EU495107=out</v>
      </c>
      <c r="BE1286" s="170" t="str">
        <f aca="false">Clear &amp; Strain</f>
        <v>EU495107=TLS03</v>
      </c>
      <c r="BF1286" s="170" t="str">
        <f aca="false">CONCATENATE(A1286,"=",F1286,". ",AX1286,IF(AB1286="","",CONCATENATE(".",AB1286)))</f>
        <v>EU495107=TLS03. 3f.FRA.hum</v>
      </c>
      <c r="BG1286" s="170" t="str">
        <f aca="false">CONCATENATE(A1286,"=",F1286,". ",AX1286)</f>
        <v>EU495107=TLS03. 3f.FRA.hum</v>
      </c>
      <c r="BH1286" s="170" t="str">
        <f aca="false">CONCATENATE(A1286,"=",AX1286)</f>
        <v>EU495107=3f.FRA.hum</v>
      </c>
      <c r="BI1286" s="170" t="str">
        <f aca="false">CONCATENATE(A1286,"=",ComForSubtype,D1286)</f>
        <v>EU495107=3f</v>
      </c>
      <c r="BJ1286" s="170" t="str">
        <f aca="false">CONCATENATE(A1286,"=",E1286)</f>
        <v>EU495107=3feg</v>
      </c>
      <c r="BK1286" s="170" t="str">
        <f aca="false">CONCATENATE(A1286,"=",C1286)</f>
        <v>EU495107=3</v>
      </c>
      <c r="BL1286" s="170" t="str">
        <f aca="false">CONCATENATE(D1286,"=")</f>
        <v>3f=</v>
      </c>
      <c r="BM1286" s="223" t="str">
        <f aca="false">IF(BA1286="XX","",BA1286)</f>
        <v>EU495107</v>
      </c>
      <c r="BN1286" s="224" t="str">
        <f aca="false">CONCATENATE(IF(F1286="","",F1286),IF(G1286="","",CONCATENATE(" / ",G1286)))</f>
        <v>TLS03</v>
      </c>
      <c r="BO1286" s="225" t="str">
        <f aca="false">AX1286</f>
        <v>3f.FRA.hum</v>
      </c>
      <c r="BP1286" s="226" t="str">
        <f aca="false">IF(V1286="","",V1286)</f>
        <v/>
      </c>
      <c r="BQ1286" s="226" t="str">
        <f aca="false">IF(W1286="","",CONCATENATE(W1286,IF(LEFT(AO1286,1)="s","+","")))</f>
        <v/>
      </c>
      <c r="BR1286" s="226" t="str">
        <f aca="false">IF(X1286="","",CONCATENATE(X1286,IF(LEFT(AQ1286,1)="s","+","")))</f>
        <v/>
      </c>
      <c r="BS1286" s="226" t="str">
        <f aca="false">IF(Y1286="","",CONCATENATE(Y1286,IF(LEFT(AR1286,1)="s","+","")))</f>
        <v>3f</v>
      </c>
      <c r="BT1286" s="226" t="str">
        <f aca="false">IF(Z1286="","",CONCATENATE(Z1286,IF(LEFT(AS1286,1)="s","+","")))</f>
        <v/>
      </c>
      <c r="BU1286" s="227" t="str">
        <f aca="false">IF(AA1286="","",CONCATENATE(AA1286,IF(LEFT(AT1286,1)="s","+","")))</f>
        <v/>
      </c>
      <c r="BV1286" s="212"/>
      <c r="BW1286" s="177" t="s">
        <v>3237</v>
      </c>
      <c r="BX1286" s="170" t="str">
        <f aca="false">IF(BW1286&lt;&gt;"",IF(ISNUMBER(FIND("=",BW1286)),LEFT(BW1286,FIND("=",BW1286)-1),BW1286),BW1286)</f>
        <v>EU495107</v>
      </c>
      <c r="BY1286" s="170" t="str">
        <f aca="false">IF(BW1286&lt;&gt;"",IF(ISNUMBER(FIND("=",BW1286)),RIGHT(BW1286,LEN(BW1286)-FIND("=",BW1286)),""),"")</f>
        <v>3f</v>
      </c>
      <c r="BZ1286" s="170" t="str">
        <f aca="false">IF(BX1286&lt;&gt;"",IF(ISNUMBER(FIND(".",BX1286)),LEFT(BX1286,FIND(".",BX1286)-1),BX1286),BX1286)</f>
        <v>EU495107</v>
      </c>
      <c r="CA1286" s="170" t="str">
        <f aca="false">IF(BX1286&lt;&gt;"",IF(ISNUMBER(FIND(".",BX1286)),RIGHT(BX1286,LEN(BX1286)-FIND(".",BX1286)),""),"")</f>
        <v/>
      </c>
      <c r="CB1286" s="212"/>
      <c r="CC1286" s="170" t="str">
        <f aca="false">A1286</f>
        <v>EU495107</v>
      </c>
      <c r="CD1286" s="178" t="s">
        <v>339</v>
      </c>
      <c r="CE1286" s="178" t="s">
        <v>340</v>
      </c>
      <c r="CF1286" s="178" t="s">
        <v>341</v>
      </c>
      <c r="CG1286" s="212"/>
      <c r="CH1286" s="179"/>
      <c r="CI1286" s="179"/>
      <c r="CJ1286" s="179"/>
      <c r="CK1286" s="212"/>
      <c r="CL1286" s="212"/>
      <c r="CM1286" s="170" t="str">
        <f aca="false">F1286</f>
        <v>TLS03</v>
      </c>
      <c r="CN1286" s="170" t="str">
        <f aca="false">IF(G1286="","",G1286)</f>
        <v/>
      </c>
      <c r="CO1286" s="170" t="str">
        <f aca="false">CONCATENATE(H1286,":",L1286)</f>
        <v>France:</v>
      </c>
      <c r="CP1286" s="170" t="str">
        <f aca="false">CONCATENATE(IF(Q1286="","",CONCATENATE(Q1286,"-")),IF(P1286="","",CONCATENATE(P1286,"-")),IF(O1286="","",O1286))</f>
        <v/>
      </c>
      <c r="CQ1286" s="170" t="str">
        <f aca="false">IF(N1286="","",N1286)</f>
        <v/>
      </c>
      <c r="CR1286" s="170" t="n">
        <f aca="false">C1286</f>
        <v>3</v>
      </c>
      <c r="CS1286" s="229" t="str">
        <f aca="false">D1286</f>
        <v>3f</v>
      </c>
      <c r="CT1286" s="170" t="str">
        <f aca="false">CONCATENATE(CD1286," strain ",CM1286," ",CL1286,", partial cds")</f>
        <v>Hepatitis E virus strain TLS03 , partial cds</v>
      </c>
    </row>
    <row r="1287" customFormat="false" ht="11.9" hidden="false" customHeight="true" outlineLevel="0" collapsed="false">
      <c r="A1287" s="154" t="s">
        <v>3238</v>
      </c>
      <c r="B1287" s="147" t="n">
        <v>3</v>
      </c>
      <c r="C1287" s="243" t="n">
        <v>3</v>
      </c>
      <c r="D1287" s="149" t="s">
        <v>1777</v>
      </c>
      <c r="E1287" s="150" t="s">
        <v>2725</v>
      </c>
      <c r="F1287" s="154" t="s">
        <v>3204</v>
      </c>
      <c r="G1287" s="212"/>
      <c r="H1287" s="146" t="s">
        <v>758</v>
      </c>
      <c r="I1287" s="153" t="s">
        <v>759</v>
      </c>
      <c r="J1287" s="146" t="s">
        <v>395</v>
      </c>
      <c r="K1287" s="212"/>
      <c r="L1287" s="212"/>
      <c r="M1287" s="157" t="s">
        <v>348</v>
      </c>
      <c r="N1287" s="213"/>
      <c r="O1287" s="160"/>
      <c r="P1287" s="212"/>
      <c r="Q1287" s="212"/>
      <c r="R1287" s="212"/>
      <c r="S1287" s="212"/>
      <c r="T1287" s="214"/>
      <c r="U1287" s="215"/>
      <c r="V1287" s="209"/>
      <c r="W1287" s="217"/>
      <c r="X1287" s="147"/>
      <c r="Y1287" s="164" t="s">
        <v>1777</v>
      </c>
      <c r="Z1287" s="147"/>
      <c r="AB1287" s="217"/>
      <c r="AC1287" s="217"/>
      <c r="AD1287" s="209"/>
      <c r="AE1287" s="164" t="s">
        <v>354</v>
      </c>
      <c r="AF1287" s="209"/>
      <c r="AG1287" s="218"/>
      <c r="AH1287" s="164" t="n">
        <v>4454</v>
      </c>
      <c r="AI1287" s="164" t="n">
        <v>4823</v>
      </c>
      <c r="AJ1287" s="219" t="n">
        <f aca="false">SeqEnd-SeqBeg+1</f>
        <v>370</v>
      </c>
      <c r="AK1287" s="220" t="n">
        <f aca="false">AND( SeqBeg&lt;=Beg  , End &lt;=SeqEnd )</f>
        <v>0</v>
      </c>
      <c r="AL1287" s="212"/>
      <c r="AM1287" s="212"/>
      <c r="AN1287" s="221"/>
      <c r="AO1287" s="147" t="s">
        <v>103</v>
      </c>
      <c r="AP1287" s="147" t="s">
        <v>103</v>
      </c>
      <c r="AQ1287" s="147" t="s">
        <v>103</v>
      </c>
      <c r="AR1287" s="212"/>
      <c r="AS1287" s="147" t="s">
        <v>103</v>
      </c>
      <c r="AT1287" s="147" t="s">
        <v>103</v>
      </c>
      <c r="AU1287" s="146"/>
      <c r="AV1287" s="212"/>
      <c r="AW1287" s="222" t="str">
        <f aca="false">HYPERLINK(CONCATENATE("http:--www.ncbi.nlm.nih.gov-nuccore-",BM1287),BM1287)</f>
        <v>EU495118</v>
      </c>
      <c r="AX1287" s="219" t="str">
        <f aca="false">CONCATENATE(D1287,IF(I1287="","",CONCATENATE(".",I1287)),IF(K1287="","",CONCATENATE(".",K1287)),IF(M1287="","",CONCATENATE(".",M1287)),IF(R1287="","",CONCATENATE(".",R1287)),IF(U1287="","","(*)"))</f>
        <v>3f.FRA.hum</v>
      </c>
      <c r="AY1287" s="170" t="str">
        <f aca="false">CONCATENATE(BM1287,".",BN1287)</f>
        <v>EU495118.TLS07</v>
      </c>
      <c r="AZ1287" s="171" t="str">
        <f aca="false">IF(AV1287="",IF(ISNUMBER(FIND(".",A1287)),LEFT(A1287,FIND(".",A1287)-1),A1287),AV1287)</f>
        <v>EU495118</v>
      </c>
      <c r="BA1287" s="171" t="str">
        <f aca="false">IF(ISNUMBER(FIND("-",AZ1287)),LEFT(AZ1287,FIND("-",AZ1287)-1),AZ1287)</f>
        <v>EU495118</v>
      </c>
      <c r="BB1287" s="170" t="str">
        <f aca="false"> MEGAname &amp; "="</f>
        <v>EU495118=</v>
      </c>
      <c r="BC1287" s="170" t="str">
        <f aca="false">Clear &amp; IF(span ,"Span","out")</f>
        <v>EU495118=out</v>
      </c>
      <c r="BD1287" s="170" t="str">
        <f aca="false">Clear &amp; IF(span, IF(B1287=".","Selected",B1287),"out")</f>
        <v>EU495118=out</v>
      </c>
      <c r="BE1287" s="170" t="str">
        <f aca="false">Clear &amp; Strain</f>
        <v>EU495118=TLS07</v>
      </c>
      <c r="BF1287" s="170" t="str">
        <f aca="false">CONCATENATE(A1287,"=",F1287,". ",AX1287,IF(AB1287="","",CONCATENATE(".",AB1287)))</f>
        <v>EU495118=TLS07. 3f.FRA.hum</v>
      </c>
      <c r="BG1287" s="170" t="str">
        <f aca="false">CONCATENATE(A1287,"=",F1287,". ",AX1287)</f>
        <v>EU495118=TLS07. 3f.FRA.hum</v>
      </c>
      <c r="BH1287" s="170" t="str">
        <f aca="false">CONCATENATE(A1287,"=",AX1287)</f>
        <v>EU495118=3f.FRA.hum</v>
      </c>
      <c r="BI1287" s="170" t="str">
        <f aca="false">CONCATENATE(A1287,"=",ComForSubtype,D1287)</f>
        <v>EU495118=3f</v>
      </c>
      <c r="BJ1287" s="170" t="str">
        <f aca="false">CONCATENATE(A1287,"=",E1287)</f>
        <v>EU495118=3feg</v>
      </c>
      <c r="BK1287" s="170" t="str">
        <f aca="false">CONCATENATE(A1287,"=",C1287)</f>
        <v>EU495118=3</v>
      </c>
      <c r="BL1287" s="170" t="str">
        <f aca="false">CONCATENATE(D1287,"=")</f>
        <v>3f=</v>
      </c>
      <c r="BM1287" s="223" t="str">
        <f aca="false">IF(BA1287="XX","",BA1287)</f>
        <v>EU495118</v>
      </c>
      <c r="BN1287" s="224" t="str">
        <f aca="false">CONCATENATE(IF(F1287="","",F1287),IF(G1287="","",CONCATENATE(" / ",G1287)))</f>
        <v>TLS07</v>
      </c>
      <c r="BO1287" s="225" t="str">
        <f aca="false">AX1287</f>
        <v>3f.FRA.hum</v>
      </c>
      <c r="BP1287" s="226" t="str">
        <f aca="false">IF(V1287="","",V1287)</f>
        <v/>
      </c>
      <c r="BQ1287" s="226" t="str">
        <f aca="false">IF(W1287="","",CONCATENATE(W1287,IF(LEFT(AO1287,1)="s","+","")))</f>
        <v/>
      </c>
      <c r="BR1287" s="226" t="str">
        <f aca="false">IF(X1287="","",CONCATENATE(X1287,IF(LEFT(AQ1287,1)="s","+","")))</f>
        <v/>
      </c>
      <c r="BS1287" s="226" t="str">
        <f aca="false">IF(Y1287="","",CONCATENATE(Y1287,IF(LEFT(AR1287,1)="s","+","")))</f>
        <v>3f</v>
      </c>
      <c r="BT1287" s="226" t="str">
        <f aca="false">IF(Z1287="","",CONCATENATE(Z1287,IF(LEFT(AS1287,1)="s","+","")))</f>
        <v/>
      </c>
      <c r="BU1287" s="227" t="str">
        <f aca="false">IF(AA1287="","",CONCATENATE(AA1287,IF(LEFT(AT1287,1)="s","+","")))</f>
        <v/>
      </c>
      <c r="BV1287" s="212"/>
      <c r="BW1287" s="177" t="s">
        <v>3239</v>
      </c>
      <c r="BX1287" s="170" t="str">
        <f aca="false">IF(BW1287&lt;&gt;"",IF(ISNUMBER(FIND("=",BW1287)),LEFT(BW1287,FIND("=",BW1287)-1),BW1287),BW1287)</f>
        <v>EU495118</v>
      </c>
      <c r="BY1287" s="170" t="str">
        <f aca="false">IF(BW1287&lt;&gt;"",IF(ISNUMBER(FIND("=",BW1287)),RIGHT(BW1287,LEN(BW1287)-FIND("=",BW1287)),""),"")</f>
        <v>3f</v>
      </c>
      <c r="BZ1287" s="170" t="str">
        <f aca="false">IF(BX1287&lt;&gt;"",IF(ISNUMBER(FIND(".",BX1287)),LEFT(BX1287,FIND(".",BX1287)-1),BX1287),BX1287)</f>
        <v>EU495118</v>
      </c>
      <c r="CA1287" s="170" t="str">
        <f aca="false">IF(BX1287&lt;&gt;"",IF(ISNUMBER(FIND(".",BX1287)),RIGHT(BX1287,LEN(BX1287)-FIND(".",BX1287)),""),"")</f>
        <v/>
      </c>
      <c r="CB1287" s="212"/>
      <c r="CC1287" s="170" t="str">
        <f aca="false">A1287</f>
        <v>EU495118</v>
      </c>
      <c r="CD1287" s="178" t="s">
        <v>339</v>
      </c>
      <c r="CE1287" s="178" t="s">
        <v>340</v>
      </c>
      <c r="CF1287" s="178" t="s">
        <v>341</v>
      </c>
      <c r="CG1287" s="212"/>
      <c r="CH1287" s="179"/>
      <c r="CI1287" s="179"/>
      <c r="CJ1287" s="179"/>
      <c r="CK1287" s="212"/>
      <c r="CL1287" s="212"/>
      <c r="CM1287" s="170" t="str">
        <f aca="false">F1287</f>
        <v>TLS07</v>
      </c>
      <c r="CN1287" s="170" t="str">
        <f aca="false">IF(G1287="","",G1287)</f>
        <v/>
      </c>
      <c r="CO1287" s="170" t="str">
        <f aca="false">CONCATENATE(H1287,":",L1287)</f>
        <v>France:</v>
      </c>
      <c r="CP1287" s="170" t="str">
        <f aca="false">CONCATENATE(IF(Q1287="","",CONCATENATE(Q1287,"-")),IF(P1287="","",CONCATENATE(P1287,"-")),IF(O1287="","",O1287))</f>
        <v/>
      </c>
      <c r="CQ1287" s="170" t="str">
        <f aca="false">IF(N1287="","",N1287)</f>
        <v/>
      </c>
      <c r="CR1287" s="170" t="n">
        <f aca="false">C1287</f>
        <v>3</v>
      </c>
      <c r="CS1287" s="229" t="str">
        <f aca="false">D1287</f>
        <v>3f</v>
      </c>
      <c r="CT1287" s="170" t="str">
        <f aca="false">CONCATENATE(CD1287," strain ",CM1287," ",CL1287,", partial cds")</f>
        <v>Hepatitis E virus strain TLS07 , partial cds</v>
      </c>
    </row>
    <row r="1288" customFormat="false" ht="11.9" hidden="false" customHeight="true" outlineLevel="0" collapsed="false">
      <c r="A1288" s="154" t="s">
        <v>3240</v>
      </c>
      <c r="B1288" s="147" t="n">
        <v>3</v>
      </c>
      <c r="C1288" s="243" t="n">
        <v>3</v>
      </c>
      <c r="D1288" s="149" t="s">
        <v>1777</v>
      </c>
      <c r="E1288" s="150" t="s">
        <v>2725</v>
      </c>
      <c r="F1288" s="154" t="s">
        <v>3207</v>
      </c>
      <c r="G1288" s="212"/>
      <c r="H1288" s="146" t="s">
        <v>758</v>
      </c>
      <c r="I1288" s="153" t="s">
        <v>759</v>
      </c>
      <c r="J1288" s="146" t="s">
        <v>395</v>
      </c>
      <c r="K1288" s="212"/>
      <c r="L1288" s="212"/>
      <c r="M1288" s="157" t="s">
        <v>348</v>
      </c>
      <c r="N1288" s="213"/>
      <c r="O1288" s="160"/>
      <c r="P1288" s="212"/>
      <c r="Q1288" s="212"/>
      <c r="R1288" s="212"/>
      <c r="S1288" s="212"/>
      <c r="T1288" s="214"/>
      <c r="U1288" s="215"/>
      <c r="V1288" s="209"/>
      <c r="W1288" s="217"/>
      <c r="X1288" s="209"/>
      <c r="Y1288" s="147" t="s">
        <v>1777</v>
      </c>
      <c r="Z1288" s="209"/>
      <c r="AB1288" s="217"/>
      <c r="AC1288" s="217"/>
      <c r="AD1288" s="209"/>
      <c r="AE1288" s="164" t="s">
        <v>354</v>
      </c>
      <c r="AF1288" s="209"/>
      <c r="AG1288" s="218"/>
      <c r="AH1288" s="164" t="n">
        <v>4454</v>
      </c>
      <c r="AI1288" s="164" t="n">
        <v>4823</v>
      </c>
      <c r="AJ1288" s="219" t="n">
        <f aca="false">SeqEnd-SeqBeg+1</f>
        <v>370</v>
      </c>
      <c r="AK1288" s="220" t="n">
        <f aca="false">AND( SeqBeg&lt;=Beg  , End &lt;=SeqEnd )</f>
        <v>0</v>
      </c>
      <c r="AL1288" s="212"/>
      <c r="AM1288" s="212"/>
      <c r="AN1288" s="221"/>
      <c r="AO1288" s="147" t="s">
        <v>103</v>
      </c>
      <c r="AP1288" s="147" t="s">
        <v>103</v>
      </c>
      <c r="AQ1288" s="147" t="s">
        <v>103</v>
      </c>
      <c r="AR1288" s="212"/>
      <c r="AS1288" s="147" t="s">
        <v>103</v>
      </c>
      <c r="AT1288" s="147" t="s">
        <v>103</v>
      </c>
      <c r="AU1288" s="146"/>
      <c r="AV1288" s="212"/>
      <c r="AW1288" s="222" t="str">
        <f aca="false">HYPERLINK(CONCATENATE("http://www.ncbi.nlm.nih.gov/nuccore/",BM1288),BM1288)</f>
        <v>EU495120</v>
      </c>
      <c r="AX1288" s="219" t="str">
        <f aca="false">CONCATENATE(D1288,IF(I1288="","",CONCATENATE(".",I1288)),IF(K1288="","",CONCATENATE(".",K1288)),IF(M1288="","",CONCATENATE(".",M1288)),IF(R1288="","",CONCATENATE(".",R1288)),IF(U1288="","","(*)"))</f>
        <v>3f.FRA.hum</v>
      </c>
      <c r="AY1288" s="170" t="str">
        <f aca="false">CONCATENATE(BM1288,".",BN1288)</f>
        <v>EU495120.TLS10</v>
      </c>
      <c r="AZ1288" s="171" t="str">
        <f aca="false">IF(AV1288="",IF(ISNUMBER(FIND(".",A1288)),LEFT(A1288,FIND(".",A1288)-1),A1288),AV1288)</f>
        <v>EU495120</v>
      </c>
      <c r="BA1288" s="171" t="str">
        <f aca="false">IF(ISNUMBER(FIND("-",AZ1288)),LEFT(AZ1288,FIND("-",AZ1288)-1),AZ1288)</f>
        <v>EU495120</v>
      </c>
      <c r="BB1288" s="170" t="str">
        <f aca="false"> MEGAname &amp; "="</f>
        <v>EU495120=</v>
      </c>
      <c r="BC1288" s="170" t="str">
        <f aca="false">Clear &amp; IF(span ,"Span","out")</f>
        <v>EU495120=out</v>
      </c>
      <c r="BD1288" s="170" t="str">
        <f aca="false">Clear &amp; IF(span, IF(B1288=".","Selected",B1288),"out")</f>
        <v>EU495120=out</v>
      </c>
      <c r="BE1288" s="170" t="str">
        <f aca="false">Clear &amp; Strain</f>
        <v>EU495120=TLS10</v>
      </c>
      <c r="BF1288" s="170" t="str">
        <f aca="false">CONCATENATE(A1288,"=",F1288,". ",AX1288,IF(AB1288="","",CONCATENATE(".",AB1288)))</f>
        <v>EU495120=TLS10. 3f.FRA.hum</v>
      </c>
      <c r="BG1288" s="170" t="str">
        <f aca="false">CONCATENATE(A1288,"=",F1288,". ",AX1288)</f>
        <v>EU495120=TLS10. 3f.FRA.hum</v>
      </c>
      <c r="BH1288" s="170" t="str">
        <f aca="false">CONCATENATE(A1288,"=",AX1288)</f>
        <v>EU495120=3f.FRA.hum</v>
      </c>
      <c r="BI1288" s="170" t="str">
        <f aca="false">CONCATENATE(A1288,"=",ComForSubtype,D1288)</f>
        <v>EU495120=3f</v>
      </c>
      <c r="BJ1288" s="170" t="str">
        <f aca="false">CONCATENATE(A1288,"=",E1288)</f>
        <v>EU495120=3feg</v>
      </c>
      <c r="BK1288" s="170" t="str">
        <f aca="false">CONCATENATE(A1288,"=",C1288)</f>
        <v>EU495120=3</v>
      </c>
      <c r="BL1288" s="170" t="str">
        <f aca="false">CONCATENATE(D1288,"=")</f>
        <v>3f=</v>
      </c>
      <c r="BM1288" s="223" t="str">
        <f aca="false">IF(BA1288="XX","",BA1288)</f>
        <v>EU495120</v>
      </c>
      <c r="BN1288" s="224" t="str">
        <f aca="false">CONCATENATE(IF(F1288="","",F1288),IF(G1288="","",CONCATENATE(" / ",G1288)))</f>
        <v>TLS10</v>
      </c>
      <c r="BO1288" s="225" t="str">
        <f aca="false">AX1288</f>
        <v>3f.FRA.hum</v>
      </c>
      <c r="BP1288" s="226" t="str">
        <f aca="false">IF(V1288="","",V1288)</f>
        <v/>
      </c>
      <c r="BQ1288" s="226" t="str">
        <f aca="false">IF(W1288="","",CONCATENATE(W1288,IF(LEFT(AO1288,1)="s","+","")))</f>
        <v/>
      </c>
      <c r="BR1288" s="226" t="str">
        <f aca="false">IF(X1288="","",CONCATENATE(X1288,IF(LEFT(AQ1288,1)="s","+","")))</f>
        <v/>
      </c>
      <c r="BS1288" s="226" t="str">
        <f aca="false">IF(Y1288="","",CONCATENATE(Y1288,IF(LEFT(AR1288,1)="s","+","")))</f>
        <v>3f</v>
      </c>
      <c r="BT1288" s="226" t="str">
        <f aca="false">IF(Z1288="","",CONCATENATE(Z1288,IF(LEFT(AS1288,1)="s","+","")))</f>
        <v/>
      </c>
      <c r="BU1288" s="227" t="str">
        <f aca="false">IF(AA1288="","",CONCATENATE(AA1288,IF(LEFT(AT1288,1)="s","+","")))</f>
        <v/>
      </c>
      <c r="BV1288" s="212"/>
      <c r="BW1288" s="177" t="s">
        <v>3241</v>
      </c>
      <c r="BX1288" s="170" t="str">
        <f aca="false">IF(BW1288&lt;&gt;"",IF(ISNUMBER(FIND("=",BW1288)),LEFT(BW1288,FIND("=",BW1288)-1),BW1288),BW1288)</f>
        <v>EU495120</v>
      </c>
      <c r="BY1288" s="170" t="str">
        <f aca="false">IF(BW1288&lt;&gt;"",IF(ISNUMBER(FIND("=",BW1288)),RIGHT(BW1288,LEN(BW1288)-FIND("=",BW1288)),""),"")</f>
        <v>3f</v>
      </c>
      <c r="BZ1288" s="170" t="str">
        <f aca="false">IF(BX1288&lt;&gt;"",IF(ISNUMBER(FIND(".",BX1288)),LEFT(BX1288,FIND(".",BX1288)-1),BX1288),BX1288)</f>
        <v>EU495120</v>
      </c>
      <c r="CA1288" s="170" t="str">
        <f aca="false">IF(BX1288&lt;&gt;"",IF(ISNUMBER(FIND(".",BX1288)),RIGHT(BX1288,LEN(BX1288)-FIND(".",BX1288)),""),"")</f>
        <v/>
      </c>
      <c r="CB1288" s="212"/>
      <c r="CC1288" s="170" t="str">
        <f aca="false">A1288</f>
        <v>EU495120</v>
      </c>
      <c r="CD1288" s="178" t="s">
        <v>339</v>
      </c>
      <c r="CE1288" s="178" t="s">
        <v>340</v>
      </c>
      <c r="CF1288" s="178" t="s">
        <v>341</v>
      </c>
      <c r="CG1288" s="212"/>
      <c r="CH1288" s="179"/>
      <c r="CI1288" s="179"/>
      <c r="CJ1288" s="179"/>
      <c r="CK1288" s="212"/>
      <c r="CL1288" s="212"/>
      <c r="CM1288" s="170" t="str">
        <f aca="false">F1288</f>
        <v>TLS10</v>
      </c>
      <c r="CN1288" s="170" t="str">
        <f aca="false">IF(G1288="","",G1288)</f>
        <v/>
      </c>
      <c r="CO1288" s="170" t="str">
        <f aca="false">CONCATENATE(H1288,":",L1288)</f>
        <v>France:</v>
      </c>
      <c r="CP1288" s="170" t="str">
        <f aca="false">CONCATENATE(IF(Q1288="","",CONCATENATE(Q1288,"-")),IF(P1288="","",CONCATENATE(P1288,"-")),IF(O1288="","",O1288))</f>
        <v/>
      </c>
      <c r="CQ1288" s="170" t="str">
        <f aca="false">IF(N1288="","",N1288)</f>
        <v/>
      </c>
      <c r="CR1288" s="170" t="n">
        <f aca="false">C1288</f>
        <v>3</v>
      </c>
      <c r="CS1288" s="229" t="str">
        <f aca="false">D1288</f>
        <v>3f</v>
      </c>
      <c r="CT1288" s="170" t="str">
        <f aca="false">CONCATENATE(CD1288," strain ",CM1288," ",CL1288,", partial cds")</f>
        <v>Hepatitis E virus strain TLS10 , partial cds</v>
      </c>
    </row>
    <row r="1289" customFormat="false" ht="11.9" hidden="false" customHeight="true" outlineLevel="0" collapsed="false">
      <c r="A1289" s="154" t="s">
        <v>3242</v>
      </c>
      <c r="B1289" s="147" t="n">
        <v>3</v>
      </c>
      <c r="C1289" s="243" t="n">
        <v>3</v>
      </c>
      <c r="D1289" s="149" t="s">
        <v>1777</v>
      </c>
      <c r="E1289" s="150" t="s">
        <v>2725</v>
      </c>
      <c r="F1289" s="154" t="s">
        <v>3210</v>
      </c>
      <c r="G1289" s="212"/>
      <c r="H1289" s="146" t="s">
        <v>758</v>
      </c>
      <c r="I1289" s="153" t="s">
        <v>759</v>
      </c>
      <c r="J1289" s="146" t="s">
        <v>395</v>
      </c>
      <c r="K1289" s="212"/>
      <c r="L1289" s="212"/>
      <c r="M1289" s="157" t="s">
        <v>348</v>
      </c>
      <c r="N1289" s="213"/>
      <c r="O1289" s="160"/>
      <c r="P1289" s="212"/>
      <c r="Q1289" s="212"/>
      <c r="R1289" s="212"/>
      <c r="S1289" s="212"/>
      <c r="T1289" s="214"/>
      <c r="U1289" s="215"/>
      <c r="V1289" s="209"/>
      <c r="W1289" s="217"/>
      <c r="X1289" s="209"/>
      <c r="Y1289" s="164" t="s">
        <v>1777</v>
      </c>
      <c r="Z1289" s="209"/>
      <c r="AB1289" s="217"/>
      <c r="AC1289" s="217"/>
      <c r="AD1289" s="209"/>
      <c r="AE1289" s="164" t="s">
        <v>354</v>
      </c>
      <c r="AF1289" s="209"/>
      <c r="AG1289" s="218"/>
      <c r="AH1289" s="164" t="n">
        <v>4454</v>
      </c>
      <c r="AI1289" s="164" t="n">
        <v>4823</v>
      </c>
      <c r="AJ1289" s="219" t="n">
        <f aca="false">SeqEnd-SeqBeg+1</f>
        <v>370</v>
      </c>
      <c r="AK1289" s="220" t="n">
        <f aca="false">AND( SeqBeg&lt;=Beg  , End &lt;=SeqEnd )</f>
        <v>0</v>
      </c>
      <c r="AL1289" s="212"/>
      <c r="AM1289" s="212"/>
      <c r="AN1289" s="221"/>
      <c r="AO1289" s="147" t="s">
        <v>103</v>
      </c>
      <c r="AP1289" s="147" t="s">
        <v>103</v>
      </c>
      <c r="AQ1289" s="147" t="s">
        <v>103</v>
      </c>
      <c r="AR1289" s="212"/>
      <c r="AS1289" s="147" t="s">
        <v>103</v>
      </c>
      <c r="AT1289" s="147" t="s">
        <v>103</v>
      </c>
      <c r="AU1289" s="146"/>
      <c r="AV1289" s="212"/>
      <c r="AW1289" s="222" t="str">
        <f aca="false">HYPERLINK(CONCATENATE("http://www.ncbi.nlm.nih.gov/nuccore/",BM1289),BM1289)</f>
        <v>EU495131</v>
      </c>
      <c r="AX1289" s="219" t="str">
        <f aca="false">CONCATENATE(D1289,IF(I1289="","",CONCATENATE(".",I1289)),IF(K1289="","",CONCATENATE(".",K1289)),IF(M1289="","",CONCATENATE(".",M1289)),IF(R1289="","",CONCATENATE(".",R1289)),IF(U1289="","","(*)"))</f>
        <v>3f.FRA.hum</v>
      </c>
      <c r="AY1289" s="170" t="str">
        <f aca="false">CONCATENATE(BM1289,".",BN1289)</f>
        <v>EU495131.TLS17</v>
      </c>
      <c r="AZ1289" s="171" t="str">
        <f aca="false">IF(AV1289="",IF(ISNUMBER(FIND(".",A1289)),LEFT(A1289,FIND(".",A1289)-1),A1289),AV1289)</f>
        <v>EU495131</v>
      </c>
      <c r="BA1289" s="171" t="str">
        <f aca="false">IF(ISNUMBER(FIND("-",AZ1289)),LEFT(AZ1289,FIND("-",AZ1289)-1),AZ1289)</f>
        <v>EU495131</v>
      </c>
      <c r="BB1289" s="170" t="str">
        <f aca="false"> MEGAname &amp; "="</f>
        <v>EU495131=</v>
      </c>
      <c r="BC1289" s="170" t="str">
        <f aca="false">Clear &amp; IF(span ,"Span","out")</f>
        <v>EU495131=out</v>
      </c>
      <c r="BD1289" s="170" t="str">
        <f aca="false">Clear &amp; IF(span, IF(B1289=".","Selected",B1289),"out")</f>
        <v>EU495131=out</v>
      </c>
      <c r="BE1289" s="170" t="str">
        <f aca="false">Clear &amp; Strain</f>
        <v>EU495131=TLS17</v>
      </c>
      <c r="BF1289" s="170" t="str">
        <f aca="false">CONCATENATE(A1289,"=",F1289,". ",AX1289,IF(AB1289="","",CONCATENATE(".",AB1289)))</f>
        <v>EU495131=TLS17. 3f.FRA.hum</v>
      </c>
      <c r="BG1289" s="170" t="str">
        <f aca="false">CONCATENATE(A1289,"=",F1289,". ",AX1289)</f>
        <v>EU495131=TLS17. 3f.FRA.hum</v>
      </c>
      <c r="BH1289" s="170" t="str">
        <f aca="false">CONCATENATE(A1289,"=",AX1289)</f>
        <v>EU495131=3f.FRA.hum</v>
      </c>
      <c r="BI1289" s="170" t="str">
        <f aca="false">CONCATENATE(A1289,"=",ComForSubtype,D1289)</f>
        <v>EU495131=3f</v>
      </c>
      <c r="BJ1289" s="170" t="str">
        <f aca="false">CONCATENATE(A1289,"=",E1289)</f>
        <v>EU495131=3feg</v>
      </c>
      <c r="BK1289" s="170" t="str">
        <f aca="false">CONCATENATE(A1289,"=",C1289)</f>
        <v>EU495131=3</v>
      </c>
      <c r="BL1289" s="170" t="str">
        <f aca="false">CONCATENATE(D1289,"=")</f>
        <v>3f=</v>
      </c>
      <c r="BM1289" s="223" t="str">
        <f aca="false">IF(BA1289="XX","",BA1289)</f>
        <v>EU495131</v>
      </c>
      <c r="BN1289" s="224" t="str">
        <f aca="false">CONCATENATE(IF(F1289="","",F1289),IF(G1289="","",CONCATENATE(" / ",G1289)))</f>
        <v>TLS17</v>
      </c>
      <c r="BO1289" s="225" t="str">
        <f aca="false">AX1289</f>
        <v>3f.FRA.hum</v>
      </c>
      <c r="BP1289" s="226" t="str">
        <f aca="false">IF(V1289="","",V1289)</f>
        <v/>
      </c>
      <c r="BQ1289" s="226" t="str">
        <f aca="false">IF(W1289="","",CONCATENATE(W1289,IF(LEFT(AO1289,1)="s","+","")))</f>
        <v/>
      </c>
      <c r="BR1289" s="226" t="str">
        <f aca="false">IF(X1289="","",CONCATENATE(X1289,IF(LEFT(AQ1289,1)="s","+","")))</f>
        <v/>
      </c>
      <c r="BS1289" s="226" t="str">
        <f aca="false">IF(Y1289="","",CONCATENATE(Y1289,IF(LEFT(AR1289,1)="s","+","")))</f>
        <v>3f</v>
      </c>
      <c r="BT1289" s="226" t="str">
        <f aca="false">IF(Z1289="","",CONCATENATE(Z1289,IF(LEFT(AS1289,1)="s","+","")))</f>
        <v/>
      </c>
      <c r="BU1289" s="227" t="str">
        <f aca="false">IF(AA1289="","",CONCATENATE(AA1289,IF(LEFT(AT1289,1)="s","+","")))</f>
        <v/>
      </c>
      <c r="BV1289" s="212"/>
      <c r="BW1289" s="177" t="s">
        <v>3243</v>
      </c>
      <c r="BX1289" s="170" t="str">
        <f aca="false">IF(BW1289&lt;&gt;"",IF(ISNUMBER(FIND("=",BW1289)),LEFT(BW1289,FIND("=",BW1289)-1),BW1289),BW1289)</f>
        <v>EU495131</v>
      </c>
      <c r="BY1289" s="170" t="str">
        <f aca="false">IF(BW1289&lt;&gt;"",IF(ISNUMBER(FIND("=",BW1289)),RIGHT(BW1289,LEN(BW1289)-FIND("=",BW1289)),""),"")</f>
        <v>3f</v>
      </c>
      <c r="BZ1289" s="170" t="str">
        <f aca="false">IF(BX1289&lt;&gt;"",IF(ISNUMBER(FIND(".",BX1289)),LEFT(BX1289,FIND(".",BX1289)-1),BX1289),BX1289)</f>
        <v>EU495131</v>
      </c>
      <c r="CA1289" s="170" t="str">
        <f aca="false">IF(BX1289&lt;&gt;"",IF(ISNUMBER(FIND(".",BX1289)),RIGHT(BX1289,LEN(BX1289)-FIND(".",BX1289)),""),"")</f>
        <v/>
      </c>
      <c r="CB1289" s="212"/>
      <c r="CC1289" s="170" t="str">
        <f aca="false">A1289</f>
        <v>EU495131</v>
      </c>
      <c r="CD1289" s="178" t="s">
        <v>339</v>
      </c>
      <c r="CE1289" s="178" t="s">
        <v>340</v>
      </c>
      <c r="CF1289" s="178" t="s">
        <v>341</v>
      </c>
      <c r="CG1289" s="212"/>
      <c r="CH1289" s="179"/>
      <c r="CI1289" s="179"/>
      <c r="CJ1289" s="179"/>
      <c r="CK1289" s="212"/>
      <c r="CL1289" s="212"/>
      <c r="CM1289" s="170" t="str">
        <f aca="false">F1289</f>
        <v>TLS17</v>
      </c>
      <c r="CN1289" s="170" t="str">
        <f aca="false">IF(G1289="","",G1289)</f>
        <v/>
      </c>
      <c r="CO1289" s="170" t="str">
        <f aca="false">CONCATENATE(H1289,":",L1289)</f>
        <v>France:</v>
      </c>
      <c r="CP1289" s="170" t="str">
        <f aca="false">CONCATENATE(IF(Q1289="","",CONCATENATE(Q1289,"-")),IF(P1289="","",CONCATENATE(P1289,"-")),IF(O1289="","",O1289))</f>
        <v/>
      </c>
      <c r="CQ1289" s="170" t="str">
        <f aca="false">IF(N1289="","",N1289)</f>
        <v/>
      </c>
      <c r="CR1289" s="170" t="n">
        <f aca="false">C1289</f>
        <v>3</v>
      </c>
      <c r="CS1289" s="229" t="str">
        <f aca="false">D1289</f>
        <v>3f</v>
      </c>
      <c r="CT1289" s="170" t="str">
        <f aca="false">CONCATENATE(CD1289," strain ",CM1289," ",CL1289,", partial cds")</f>
        <v>Hepatitis E virus strain TLS17 , partial cds</v>
      </c>
    </row>
    <row r="1290" customFormat="false" ht="11.9" hidden="false" customHeight="true" outlineLevel="0" collapsed="false">
      <c r="A1290" s="154" t="s">
        <v>3244</v>
      </c>
      <c r="B1290" s="147" t="n">
        <v>3</v>
      </c>
      <c r="C1290" s="243" t="n">
        <v>3</v>
      </c>
      <c r="D1290" s="149" t="s">
        <v>1777</v>
      </c>
      <c r="E1290" s="150" t="s">
        <v>2725</v>
      </c>
      <c r="F1290" s="154" t="s">
        <v>3213</v>
      </c>
      <c r="G1290" s="212"/>
      <c r="H1290" s="146" t="s">
        <v>758</v>
      </c>
      <c r="I1290" s="153" t="s">
        <v>759</v>
      </c>
      <c r="J1290" s="146" t="s">
        <v>395</v>
      </c>
      <c r="K1290" s="212"/>
      <c r="L1290" s="212"/>
      <c r="M1290" s="157" t="s">
        <v>348</v>
      </c>
      <c r="N1290" s="213"/>
      <c r="O1290" s="160"/>
      <c r="P1290" s="212"/>
      <c r="Q1290" s="212"/>
      <c r="R1290" s="212"/>
      <c r="S1290" s="212"/>
      <c r="T1290" s="214"/>
      <c r="U1290" s="215"/>
      <c r="V1290" s="209"/>
      <c r="W1290" s="217"/>
      <c r="X1290" s="209"/>
      <c r="Y1290" s="164" t="s">
        <v>1777</v>
      </c>
      <c r="Z1290" s="209"/>
      <c r="AB1290" s="217"/>
      <c r="AC1290" s="217"/>
      <c r="AD1290" s="209"/>
      <c r="AE1290" s="164" t="s">
        <v>354</v>
      </c>
      <c r="AF1290" s="209"/>
      <c r="AG1290" s="218"/>
      <c r="AH1290" s="164" t="n">
        <v>4454</v>
      </c>
      <c r="AI1290" s="164" t="n">
        <v>4823</v>
      </c>
      <c r="AJ1290" s="219" t="n">
        <f aca="false">SeqEnd-SeqBeg+1</f>
        <v>370</v>
      </c>
      <c r="AK1290" s="220" t="n">
        <f aca="false">AND( SeqBeg&lt;=Beg  , End &lt;=SeqEnd )</f>
        <v>0</v>
      </c>
      <c r="AL1290" s="212"/>
      <c r="AM1290" s="212"/>
      <c r="AN1290" s="221"/>
      <c r="AO1290" s="147" t="s">
        <v>103</v>
      </c>
      <c r="AP1290" s="147" t="s">
        <v>103</v>
      </c>
      <c r="AQ1290" s="147" t="s">
        <v>103</v>
      </c>
      <c r="AR1290" s="212"/>
      <c r="AS1290" s="147" t="s">
        <v>103</v>
      </c>
      <c r="AT1290" s="147" t="s">
        <v>103</v>
      </c>
      <c r="AU1290" s="146"/>
      <c r="AV1290" s="212"/>
      <c r="AW1290" s="222" t="str">
        <f aca="false">HYPERLINK(CONCATENATE("http://www.ncbi.nlm.nih.gov/nuccore/",BM1290),BM1290)</f>
        <v>EU495134</v>
      </c>
      <c r="AX1290" s="219" t="str">
        <f aca="false">CONCATENATE(D1290,IF(I1290="","",CONCATENATE(".",I1290)),IF(K1290="","",CONCATENATE(".",K1290)),IF(M1290="","",CONCATENATE(".",M1290)),IF(R1290="","",CONCATENATE(".",R1290)),IF(U1290="","","(*)"))</f>
        <v>3f.FRA.hum</v>
      </c>
      <c r="AY1290" s="170" t="str">
        <f aca="false">CONCATENATE(BM1290,".",BN1290)</f>
        <v>EU495134.TLS19</v>
      </c>
      <c r="AZ1290" s="171" t="str">
        <f aca="false">IF(AV1290="",IF(ISNUMBER(FIND(".",A1290)),LEFT(A1290,FIND(".",A1290)-1),A1290),AV1290)</f>
        <v>EU495134</v>
      </c>
      <c r="BA1290" s="171" t="str">
        <f aca="false">IF(ISNUMBER(FIND("-",AZ1290)),LEFT(AZ1290,FIND("-",AZ1290)-1),AZ1290)</f>
        <v>EU495134</v>
      </c>
      <c r="BB1290" s="170" t="str">
        <f aca="false"> MEGAname &amp; "="</f>
        <v>EU495134=</v>
      </c>
      <c r="BC1290" s="170" t="str">
        <f aca="false">Clear &amp; IF(span ,"Span","out")</f>
        <v>EU495134=out</v>
      </c>
      <c r="BD1290" s="170" t="str">
        <f aca="false">Clear &amp; IF(span, IF(B1290=".","Selected",B1290),"out")</f>
        <v>EU495134=out</v>
      </c>
      <c r="BE1290" s="170" t="str">
        <f aca="false">Clear &amp; Strain</f>
        <v>EU495134=TLS19</v>
      </c>
      <c r="BF1290" s="170" t="str">
        <f aca="false">CONCATENATE(A1290,"=",F1290,". ",AX1290,IF(AB1290="","",CONCATENATE(".",AB1290)))</f>
        <v>EU495134=TLS19. 3f.FRA.hum</v>
      </c>
      <c r="BG1290" s="170" t="str">
        <f aca="false">CONCATENATE(A1290,"=",F1290,". ",AX1290)</f>
        <v>EU495134=TLS19. 3f.FRA.hum</v>
      </c>
      <c r="BH1290" s="170" t="str">
        <f aca="false">CONCATENATE(A1290,"=",AX1290)</f>
        <v>EU495134=3f.FRA.hum</v>
      </c>
      <c r="BI1290" s="170" t="str">
        <f aca="false">CONCATENATE(A1290,"=",ComForSubtype,D1290)</f>
        <v>EU495134=3f</v>
      </c>
      <c r="BJ1290" s="170" t="str">
        <f aca="false">CONCATENATE(A1290,"=",E1290)</f>
        <v>EU495134=3feg</v>
      </c>
      <c r="BK1290" s="170" t="str">
        <f aca="false">CONCATENATE(A1290,"=",C1290)</f>
        <v>EU495134=3</v>
      </c>
      <c r="BL1290" s="170" t="str">
        <f aca="false">CONCATENATE(D1290,"=")</f>
        <v>3f=</v>
      </c>
      <c r="BM1290" s="223" t="str">
        <f aca="false">IF(BA1290="XX","",BA1290)</f>
        <v>EU495134</v>
      </c>
      <c r="BN1290" s="224" t="str">
        <f aca="false">CONCATENATE(IF(F1290="","",F1290),IF(G1290="","",CONCATENATE(" / ",G1290)))</f>
        <v>TLS19</v>
      </c>
      <c r="BO1290" s="225" t="str">
        <f aca="false">AX1290</f>
        <v>3f.FRA.hum</v>
      </c>
      <c r="BP1290" s="226" t="str">
        <f aca="false">IF(V1290="","",V1290)</f>
        <v/>
      </c>
      <c r="BQ1290" s="226" t="str">
        <f aca="false">IF(W1290="","",CONCATENATE(W1290,IF(LEFT(AO1290,1)="s","+","")))</f>
        <v/>
      </c>
      <c r="BR1290" s="226" t="str">
        <f aca="false">IF(X1290="","",CONCATENATE(X1290,IF(LEFT(AQ1290,1)="s","+","")))</f>
        <v/>
      </c>
      <c r="BS1290" s="226" t="str">
        <f aca="false">IF(Y1290="","",CONCATENATE(Y1290,IF(LEFT(AR1290,1)="s","+","")))</f>
        <v>3f</v>
      </c>
      <c r="BT1290" s="226" t="str">
        <f aca="false">IF(Z1290="","",CONCATENATE(Z1290,IF(LEFT(AS1290,1)="s","+","")))</f>
        <v/>
      </c>
      <c r="BU1290" s="227" t="str">
        <f aca="false">IF(AA1290="","",CONCATENATE(AA1290,IF(LEFT(AT1290,1)="s","+","")))</f>
        <v/>
      </c>
      <c r="BV1290" s="212"/>
      <c r="BW1290" s="177" t="s">
        <v>3245</v>
      </c>
      <c r="BX1290" s="170" t="str">
        <f aca="false">IF(BW1290&lt;&gt;"",IF(ISNUMBER(FIND("=",BW1290)),LEFT(BW1290,FIND("=",BW1290)-1),BW1290),BW1290)</f>
        <v>EU495134</v>
      </c>
      <c r="BY1290" s="170" t="str">
        <f aca="false">IF(BW1290&lt;&gt;"",IF(ISNUMBER(FIND("=",BW1290)),RIGHT(BW1290,LEN(BW1290)-FIND("=",BW1290)),""),"")</f>
        <v>3f</v>
      </c>
      <c r="BZ1290" s="170" t="str">
        <f aca="false">IF(BX1290&lt;&gt;"",IF(ISNUMBER(FIND(".",BX1290)),LEFT(BX1290,FIND(".",BX1290)-1),BX1290),BX1290)</f>
        <v>EU495134</v>
      </c>
      <c r="CA1290" s="170" t="str">
        <f aca="false">IF(BX1290&lt;&gt;"",IF(ISNUMBER(FIND(".",BX1290)),RIGHT(BX1290,LEN(BX1290)-FIND(".",BX1290)),""),"")</f>
        <v/>
      </c>
      <c r="CB1290" s="212"/>
      <c r="CC1290" s="170" t="str">
        <f aca="false">A1290</f>
        <v>EU495134</v>
      </c>
      <c r="CD1290" s="178" t="s">
        <v>339</v>
      </c>
      <c r="CE1290" s="178" t="s">
        <v>340</v>
      </c>
      <c r="CF1290" s="178" t="s">
        <v>341</v>
      </c>
      <c r="CG1290" s="212"/>
      <c r="CH1290" s="179"/>
      <c r="CI1290" s="179"/>
      <c r="CJ1290" s="179"/>
      <c r="CK1290" s="212"/>
      <c r="CL1290" s="212"/>
      <c r="CM1290" s="170" t="str">
        <f aca="false">F1290</f>
        <v>TLS19</v>
      </c>
      <c r="CN1290" s="170" t="str">
        <f aca="false">IF(G1290="","",G1290)</f>
        <v/>
      </c>
      <c r="CO1290" s="170" t="str">
        <f aca="false">CONCATENATE(H1290,":",L1290)</f>
        <v>France:</v>
      </c>
      <c r="CP1290" s="170" t="str">
        <f aca="false">CONCATENATE(IF(Q1290="","",CONCATENATE(Q1290,"-")),IF(P1290="","",CONCATENATE(P1290,"-")),IF(O1290="","",O1290))</f>
        <v/>
      </c>
      <c r="CQ1290" s="170" t="str">
        <f aca="false">IF(N1290="","",N1290)</f>
        <v/>
      </c>
      <c r="CR1290" s="170" t="n">
        <f aca="false">C1290</f>
        <v>3</v>
      </c>
      <c r="CS1290" s="229" t="str">
        <f aca="false">D1290</f>
        <v>3f</v>
      </c>
      <c r="CT1290" s="170" t="str">
        <f aca="false">CONCATENATE(CD1290," strain ",CM1290," ",CL1290,", partial cds")</f>
        <v>Hepatitis E virus strain TLS19 , partial cds</v>
      </c>
    </row>
    <row r="1291" customFormat="false" ht="11.9" hidden="false" customHeight="true" outlineLevel="0" collapsed="false">
      <c r="A1291" s="154" t="s">
        <v>3246</v>
      </c>
      <c r="B1291" s="147" t="n">
        <v>3</v>
      </c>
      <c r="C1291" s="243" t="n">
        <v>3</v>
      </c>
      <c r="D1291" s="149" t="s">
        <v>1777</v>
      </c>
      <c r="E1291" s="150" t="s">
        <v>2725</v>
      </c>
      <c r="F1291" s="154" t="s">
        <v>3216</v>
      </c>
      <c r="G1291" s="212"/>
      <c r="H1291" s="146" t="s">
        <v>758</v>
      </c>
      <c r="I1291" s="153" t="s">
        <v>759</v>
      </c>
      <c r="J1291" s="146" t="s">
        <v>395</v>
      </c>
      <c r="K1291" s="212"/>
      <c r="L1291" s="212"/>
      <c r="M1291" s="157" t="s">
        <v>348</v>
      </c>
      <c r="N1291" s="213"/>
      <c r="O1291" s="160"/>
      <c r="P1291" s="212"/>
      <c r="Q1291" s="212"/>
      <c r="R1291" s="212"/>
      <c r="S1291" s="212"/>
      <c r="T1291" s="214"/>
      <c r="U1291" s="215"/>
      <c r="V1291" s="209"/>
      <c r="W1291" s="217"/>
      <c r="X1291" s="209"/>
      <c r="Y1291" s="164" t="s">
        <v>1777</v>
      </c>
      <c r="Z1291" s="147"/>
      <c r="AB1291" s="217"/>
      <c r="AC1291" s="217"/>
      <c r="AD1291" s="209"/>
      <c r="AE1291" s="164" t="s">
        <v>354</v>
      </c>
      <c r="AF1291" s="209"/>
      <c r="AG1291" s="218"/>
      <c r="AH1291" s="164" t="n">
        <v>4454</v>
      </c>
      <c r="AI1291" s="164" t="n">
        <v>4823</v>
      </c>
      <c r="AJ1291" s="219" t="n">
        <f aca="false">SeqEnd-SeqBeg+1</f>
        <v>370</v>
      </c>
      <c r="AK1291" s="220" t="n">
        <f aca="false">AND( SeqBeg&lt;=Beg  , End &lt;=SeqEnd )</f>
        <v>0</v>
      </c>
      <c r="AL1291" s="212"/>
      <c r="AM1291" s="212"/>
      <c r="AN1291" s="221"/>
      <c r="AO1291" s="147" t="s">
        <v>103</v>
      </c>
      <c r="AP1291" s="147" t="s">
        <v>103</v>
      </c>
      <c r="AQ1291" s="147" t="s">
        <v>103</v>
      </c>
      <c r="AR1291" s="212"/>
      <c r="AS1291" s="147" t="s">
        <v>103</v>
      </c>
      <c r="AT1291" s="147" t="s">
        <v>103</v>
      </c>
      <c r="AU1291" s="146"/>
      <c r="AV1291" s="212"/>
      <c r="AW1291" s="222" t="str">
        <f aca="false">HYPERLINK(CONCATENATE("http://www.ncbi.nlm.nih.gov/nuccore/",BM1291),BM1291)</f>
        <v>EU495113</v>
      </c>
      <c r="AX1291" s="219" t="str">
        <f aca="false">CONCATENATE(D1291,IF(I1291="","",CONCATENATE(".",I1291)),IF(K1291="","",CONCATENATE(".",K1291)),IF(M1291="","",CONCATENATE(".",M1291)),IF(R1291="","",CONCATENATE(".",R1291)),IF(U1291="","","(*)"))</f>
        <v>3f.FRA.hum</v>
      </c>
      <c r="AY1291" s="170" t="str">
        <f aca="false">CONCATENATE(BM1291,".",BN1291)</f>
        <v>EU495113.TLS22</v>
      </c>
      <c r="AZ1291" s="171" t="str">
        <f aca="false">IF(AV1291="",IF(ISNUMBER(FIND(".",A1291)),LEFT(A1291,FIND(".",A1291)-1),A1291),AV1291)</f>
        <v>EU495113</v>
      </c>
      <c r="BA1291" s="171" t="str">
        <f aca="false">IF(ISNUMBER(FIND("-",AZ1291)),LEFT(AZ1291,FIND("-",AZ1291)-1),AZ1291)</f>
        <v>EU495113</v>
      </c>
      <c r="BB1291" s="170" t="str">
        <f aca="false"> MEGAname &amp; "="</f>
        <v>EU495113=</v>
      </c>
      <c r="BC1291" s="170" t="str">
        <f aca="false">Clear &amp; IF(span ,"Span","out")</f>
        <v>EU495113=out</v>
      </c>
      <c r="BD1291" s="170" t="str">
        <f aca="false">Clear &amp; IF(span, IF(B1291=".","Selected",B1291),"out")</f>
        <v>EU495113=out</v>
      </c>
      <c r="BE1291" s="170" t="str">
        <f aca="false">Clear &amp; Strain</f>
        <v>EU495113=TLS22</v>
      </c>
      <c r="BF1291" s="170" t="str">
        <f aca="false">CONCATENATE(A1291,"=",F1291,". ",AX1291,IF(AB1291="","",CONCATENATE(".",AB1291)))</f>
        <v>EU495113=TLS22. 3f.FRA.hum</v>
      </c>
      <c r="BG1291" s="170" t="str">
        <f aca="false">CONCATENATE(A1291,"=",F1291,". ",AX1291)</f>
        <v>EU495113=TLS22. 3f.FRA.hum</v>
      </c>
      <c r="BH1291" s="170" t="str">
        <f aca="false">CONCATENATE(A1291,"=",AX1291)</f>
        <v>EU495113=3f.FRA.hum</v>
      </c>
      <c r="BI1291" s="170" t="str">
        <f aca="false">CONCATENATE(A1291,"=",ComForSubtype,D1291)</f>
        <v>EU495113=3f</v>
      </c>
      <c r="BJ1291" s="170" t="str">
        <f aca="false">CONCATENATE(A1291,"=",E1291)</f>
        <v>EU495113=3feg</v>
      </c>
      <c r="BK1291" s="170" t="str">
        <f aca="false">CONCATENATE(A1291,"=",C1291)</f>
        <v>EU495113=3</v>
      </c>
      <c r="BL1291" s="170" t="str">
        <f aca="false">CONCATENATE(D1291,"=")</f>
        <v>3f=</v>
      </c>
      <c r="BM1291" s="223" t="str">
        <f aca="false">IF(BA1291="XX","",BA1291)</f>
        <v>EU495113</v>
      </c>
      <c r="BN1291" s="224" t="str">
        <f aca="false">CONCATENATE(IF(F1291="","",F1291),IF(G1291="","",CONCATENATE(" / ",G1291)))</f>
        <v>TLS22</v>
      </c>
      <c r="BO1291" s="225" t="str">
        <f aca="false">AX1291</f>
        <v>3f.FRA.hum</v>
      </c>
      <c r="BP1291" s="226" t="str">
        <f aca="false">IF(V1291="","",V1291)</f>
        <v/>
      </c>
      <c r="BQ1291" s="226" t="str">
        <f aca="false">IF(W1291="","",CONCATENATE(W1291,IF(LEFT(AO1291,1)="s","+","")))</f>
        <v/>
      </c>
      <c r="BR1291" s="226" t="str">
        <f aca="false">IF(X1291="","",CONCATENATE(X1291,IF(LEFT(AQ1291,1)="s","+","")))</f>
        <v/>
      </c>
      <c r="BS1291" s="226" t="str">
        <f aca="false">IF(Y1291="","",CONCATENATE(Y1291,IF(LEFT(AR1291,1)="s","+","")))</f>
        <v>3f</v>
      </c>
      <c r="BT1291" s="226" t="str">
        <f aca="false">IF(Z1291="","",CONCATENATE(Z1291,IF(LEFT(AS1291,1)="s","+","")))</f>
        <v/>
      </c>
      <c r="BU1291" s="227" t="str">
        <f aca="false">IF(AA1291="","",CONCATENATE(AA1291,IF(LEFT(AT1291,1)="s","+","")))</f>
        <v/>
      </c>
      <c r="BV1291" s="212"/>
      <c r="BW1291" s="177" t="s">
        <v>3247</v>
      </c>
      <c r="BX1291" s="170" t="str">
        <f aca="false">IF(BW1291&lt;&gt;"",IF(ISNUMBER(FIND("=",BW1291)),LEFT(BW1291,FIND("=",BW1291)-1),BW1291),BW1291)</f>
        <v>EU495113</v>
      </c>
      <c r="BY1291" s="170" t="str">
        <f aca="false">IF(BW1291&lt;&gt;"",IF(ISNUMBER(FIND("=",BW1291)),RIGHT(BW1291,LEN(BW1291)-FIND("=",BW1291)),""),"")</f>
        <v>3f</v>
      </c>
      <c r="BZ1291" s="170" t="str">
        <f aca="false">IF(BX1291&lt;&gt;"",IF(ISNUMBER(FIND(".",BX1291)),LEFT(BX1291,FIND(".",BX1291)-1),BX1291),BX1291)</f>
        <v>EU495113</v>
      </c>
      <c r="CA1291" s="170" t="str">
        <f aca="false">IF(BX1291&lt;&gt;"",IF(ISNUMBER(FIND(".",BX1291)),RIGHT(BX1291,LEN(BX1291)-FIND(".",BX1291)),""),"")</f>
        <v/>
      </c>
      <c r="CB1291" s="212"/>
      <c r="CC1291" s="170" t="str">
        <f aca="false">A1291</f>
        <v>EU495113</v>
      </c>
      <c r="CD1291" s="178" t="s">
        <v>339</v>
      </c>
      <c r="CE1291" s="178" t="s">
        <v>340</v>
      </c>
      <c r="CF1291" s="178" t="s">
        <v>341</v>
      </c>
      <c r="CG1291" s="212"/>
      <c r="CH1291" s="179"/>
      <c r="CI1291" s="179"/>
      <c r="CJ1291" s="179"/>
      <c r="CK1291" s="212"/>
      <c r="CL1291" s="212"/>
      <c r="CM1291" s="170" t="str">
        <f aca="false">F1291</f>
        <v>TLS22</v>
      </c>
      <c r="CN1291" s="170" t="str">
        <f aca="false">IF(G1291="","",G1291)</f>
        <v/>
      </c>
      <c r="CO1291" s="170" t="str">
        <f aca="false">CONCATENATE(H1291,":",L1291)</f>
        <v>France:</v>
      </c>
      <c r="CP1291" s="170" t="str">
        <f aca="false">CONCATENATE(IF(Q1291="","",CONCATENATE(Q1291,"-")),IF(P1291="","",CONCATENATE(P1291,"-")),IF(O1291="","",O1291))</f>
        <v/>
      </c>
      <c r="CQ1291" s="170" t="str">
        <f aca="false">IF(N1291="","",N1291)</f>
        <v/>
      </c>
      <c r="CR1291" s="170" t="n">
        <f aca="false">C1291</f>
        <v>3</v>
      </c>
      <c r="CS1291" s="229" t="str">
        <f aca="false">D1291</f>
        <v>3f</v>
      </c>
      <c r="CT1291" s="170" t="str">
        <f aca="false">CONCATENATE(CD1291," strain ",CM1291," ",CL1291,", partial cds")</f>
        <v>Hepatitis E virus strain TLS22 , partial cds</v>
      </c>
    </row>
    <row r="1292" customFormat="false" ht="11.9" hidden="false" customHeight="true" outlineLevel="0" collapsed="false">
      <c r="A1292" s="154" t="s">
        <v>3248</v>
      </c>
      <c r="B1292" s="147" t="n">
        <v>3</v>
      </c>
      <c r="C1292" s="243" t="n">
        <v>3</v>
      </c>
      <c r="D1292" s="149" t="s">
        <v>1777</v>
      </c>
      <c r="E1292" s="150" t="s">
        <v>2725</v>
      </c>
      <c r="F1292" s="154" t="s">
        <v>3222</v>
      </c>
      <c r="G1292" s="237"/>
      <c r="H1292" s="146" t="s">
        <v>758</v>
      </c>
      <c r="I1292" s="153" t="s">
        <v>759</v>
      </c>
      <c r="J1292" s="146" t="s">
        <v>395</v>
      </c>
      <c r="K1292" s="212"/>
      <c r="L1292" s="212"/>
      <c r="M1292" s="157" t="s">
        <v>348</v>
      </c>
      <c r="N1292" s="213"/>
      <c r="O1292" s="160"/>
      <c r="P1292" s="212"/>
      <c r="Q1292" s="212"/>
      <c r="R1292" s="212"/>
      <c r="S1292" s="212"/>
      <c r="T1292" s="214"/>
      <c r="U1292" s="215"/>
      <c r="V1292" s="209"/>
      <c r="W1292" s="217"/>
      <c r="X1292" s="209"/>
      <c r="Y1292" s="147" t="s">
        <v>1777</v>
      </c>
      <c r="Z1292" s="209"/>
      <c r="AB1292" s="217"/>
      <c r="AC1292" s="217"/>
      <c r="AD1292" s="209"/>
      <c r="AE1292" s="164" t="s">
        <v>354</v>
      </c>
      <c r="AF1292" s="209"/>
      <c r="AG1292" s="218"/>
      <c r="AH1292" s="164" t="n">
        <v>4454</v>
      </c>
      <c r="AI1292" s="164" t="n">
        <v>4823</v>
      </c>
      <c r="AJ1292" s="219" t="n">
        <f aca="false">SeqEnd-SeqBeg+1</f>
        <v>370</v>
      </c>
      <c r="AK1292" s="220" t="n">
        <f aca="false">AND( SeqBeg&lt;=Beg  , End &lt;=SeqEnd )</f>
        <v>0</v>
      </c>
      <c r="AL1292" s="212"/>
      <c r="AM1292" s="212"/>
      <c r="AN1292" s="221"/>
      <c r="AO1292" s="147" t="s">
        <v>103</v>
      </c>
      <c r="AP1292" s="147" t="s">
        <v>103</v>
      </c>
      <c r="AQ1292" s="147" t="s">
        <v>103</v>
      </c>
      <c r="AR1292" s="212"/>
      <c r="AS1292" s="147" t="s">
        <v>103</v>
      </c>
      <c r="AT1292" s="147" t="s">
        <v>103</v>
      </c>
      <c r="AU1292" s="146"/>
      <c r="AV1292" s="212"/>
      <c r="AW1292" s="222" t="str">
        <f aca="false">HYPERLINK(CONCATENATE("http://www.ncbi.nlm.nih.gov/nuccore/",BM1292),BM1292)</f>
        <v>EU495110</v>
      </c>
      <c r="AX1292" s="219" t="str">
        <f aca="false">CONCATENATE(D1292,IF(I1292="","",CONCATENATE(".",I1292)),IF(K1292="","",CONCATENATE(".",K1292)),IF(M1292="","",CONCATENATE(".",M1292)),IF(R1292="","",CONCATENATE(".",R1292)),IF(U1292="","","(*)"))</f>
        <v>3f.FRA.hum</v>
      </c>
      <c r="AY1292" s="170" t="str">
        <f aca="false">CONCATENATE(BM1292,".",BN1292)</f>
        <v>EU495110.TLS33</v>
      </c>
      <c r="AZ1292" s="171" t="str">
        <f aca="false">IF(AV1292="",IF(ISNUMBER(FIND(".",A1292)),LEFT(A1292,FIND(".",A1292)-1),A1292),AV1292)</f>
        <v>EU495110</v>
      </c>
      <c r="BA1292" s="171" t="str">
        <f aca="false">IF(ISNUMBER(FIND("-",AZ1292)),LEFT(AZ1292,FIND("-",AZ1292)-1),AZ1292)</f>
        <v>EU495110</v>
      </c>
      <c r="BB1292" s="170" t="str">
        <f aca="false"> MEGAname &amp; "="</f>
        <v>EU495110=</v>
      </c>
      <c r="BC1292" s="170" t="str">
        <f aca="false">Clear &amp; IF(span ,"Span","out")</f>
        <v>EU495110=out</v>
      </c>
      <c r="BD1292" s="170" t="str">
        <f aca="false">Clear &amp; IF(span, IF(B1292=".","Selected",B1292),"out")</f>
        <v>EU495110=out</v>
      </c>
      <c r="BE1292" s="170" t="str">
        <f aca="false">Clear &amp; Strain</f>
        <v>EU495110=TLS33</v>
      </c>
      <c r="BF1292" s="170" t="str">
        <f aca="false">CONCATENATE(A1292,"=",F1292,". ",AX1292,IF(AB1292="","",CONCATENATE(".",AB1292)))</f>
        <v>EU495110=TLS33. 3f.FRA.hum</v>
      </c>
      <c r="BG1292" s="170" t="str">
        <f aca="false">CONCATENATE(A1292,"=",F1292,". ",AX1292)</f>
        <v>EU495110=TLS33. 3f.FRA.hum</v>
      </c>
      <c r="BH1292" s="170" t="str">
        <f aca="false">CONCATENATE(A1292,"=",AX1292)</f>
        <v>EU495110=3f.FRA.hum</v>
      </c>
      <c r="BI1292" s="170" t="str">
        <f aca="false">CONCATENATE(A1292,"=",ComForSubtype,D1292)</f>
        <v>EU495110=3f</v>
      </c>
      <c r="BJ1292" s="170" t="str">
        <f aca="false">CONCATENATE(A1292,"=",E1292)</f>
        <v>EU495110=3feg</v>
      </c>
      <c r="BK1292" s="170" t="str">
        <f aca="false">CONCATENATE(A1292,"=",C1292)</f>
        <v>EU495110=3</v>
      </c>
      <c r="BL1292" s="170" t="str">
        <f aca="false">CONCATENATE(D1292,"=")</f>
        <v>3f=</v>
      </c>
      <c r="BM1292" s="223" t="str">
        <f aca="false">IF(BA1292="XX","",BA1292)</f>
        <v>EU495110</v>
      </c>
      <c r="BN1292" s="224" t="str">
        <f aca="false">CONCATENATE(IF(F1292="","",F1292),IF(G1292="","",CONCATENATE(" / ",G1292)))</f>
        <v>TLS33</v>
      </c>
      <c r="BO1292" s="225" t="str">
        <f aca="false">AX1292</f>
        <v>3f.FRA.hum</v>
      </c>
      <c r="BP1292" s="226" t="str">
        <f aca="false">IF(V1292="","",V1292)</f>
        <v/>
      </c>
      <c r="BQ1292" s="226" t="str">
        <f aca="false">IF(W1292="","",CONCATENATE(W1292,IF(LEFT(AO1292,1)="s","+","")))</f>
        <v/>
      </c>
      <c r="BR1292" s="226" t="str">
        <f aca="false">IF(X1292="","",CONCATENATE(X1292,IF(LEFT(AQ1292,1)="s","+","")))</f>
        <v/>
      </c>
      <c r="BS1292" s="226" t="str">
        <f aca="false">IF(Y1292="","",CONCATENATE(Y1292,IF(LEFT(AR1292,1)="s","+","")))</f>
        <v>3f</v>
      </c>
      <c r="BT1292" s="226" t="str">
        <f aca="false">IF(Z1292="","",CONCATENATE(Z1292,IF(LEFT(AS1292,1)="s","+","")))</f>
        <v/>
      </c>
      <c r="BU1292" s="227" t="str">
        <f aca="false">IF(AA1292="","",CONCATENATE(AA1292,IF(LEFT(AT1292,1)="s","+","")))</f>
        <v/>
      </c>
      <c r="BV1292" s="212"/>
      <c r="BW1292" s="177" t="s">
        <v>3249</v>
      </c>
      <c r="BX1292" s="170" t="str">
        <f aca="false">IF(BW1292&lt;&gt;"",IF(ISNUMBER(FIND("=",BW1292)),LEFT(BW1292,FIND("=",BW1292)-1),BW1292),BW1292)</f>
        <v>EU495110</v>
      </c>
      <c r="BY1292" s="170" t="str">
        <f aca="false">IF(BW1292&lt;&gt;"",IF(ISNUMBER(FIND("=",BW1292)),RIGHT(BW1292,LEN(BW1292)-FIND("=",BW1292)),""),"")</f>
        <v>3f</v>
      </c>
      <c r="BZ1292" s="170" t="str">
        <f aca="false">IF(BX1292&lt;&gt;"",IF(ISNUMBER(FIND(".",BX1292)),LEFT(BX1292,FIND(".",BX1292)-1),BX1292),BX1292)</f>
        <v>EU495110</v>
      </c>
      <c r="CA1292" s="170" t="str">
        <f aca="false">IF(BX1292&lt;&gt;"",IF(ISNUMBER(FIND(".",BX1292)),RIGHT(BX1292,LEN(BX1292)-FIND(".",BX1292)),""),"")</f>
        <v/>
      </c>
      <c r="CB1292" s="212"/>
      <c r="CC1292" s="170" t="str">
        <f aca="false">A1292</f>
        <v>EU495110</v>
      </c>
      <c r="CD1292" s="178" t="s">
        <v>339</v>
      </c>
      <c r="CE1292" s="178" t="s">
        <v>340</v>
      </c>
      <c r="CF1292" s="178" t="s">
        <v>341</v>
      </c>
      <c r="CG1292" s="212"/>
      <c r="CH1292" s="179"/>
      <c r="CI1292" s="179"/>
      <c r="CJ1292" s="179"/>
      <c r="CK1292" s="212"/>
      <c r="CL1292" s="212"/>
      <c r="CM1292" s="170" t="str">
        <f aca="false">F1292</f>
        <v>TLS33</v>
      </c>
      <c r="CN1292" s="170" t="str">
        <f aca="false">IF(G1292="","",G1292)</f>
        <v/>
      </c>
      <c r="CO1292" s="170" t="str">
        <f aca="false">CONCATENATE(H1292,":",L1292)</f>
        <v>France:</v>
      </c>
      <c r="CP1292" s="170" t="str">
        <f aca="false">CONCATENATE(IF(Q1292="","",CONCATENATE(Q1292,"-")),IF(P1292="","",CONCATENATE(P1292,"-")),IF(O1292="","",O1292))</f>
        <v/>
      </c>
      <c r="CQ1292" s="170" t="str">
        <f aca="false">IF(N1292="","",N1292)</f>
        <v/>
      </c>
      <c r="CR1292" s="170" t="n">
        <f aca="false">C1292</f>
        <v>3</v>
      </c>
      <c r="CS1292" s="229" t="str">
        <f aca="false">D1292</f>
        <v>3f</v>
      </c>
      <c r="CT1292" s="170" t="str">
        <f aca="false">CONCATENATE(CD1292," strain ",CM1292," ",CL1292,", partial cds")</f>
        <v>Hepatitis E virus strain TLS33 , partial cds</v>
      </c>
    </row>
    <row r="1293" customFormat="false" ht="11.9" hidden="false" customHeight="true" outlineLevel="0" collapsed="false">
      <c r="A1293" s="154" t="s">
        <v>3250</v>
      </c>
      <c r="B1293" s="147" t="n">
        <v>3</v>
      </c>
      <c r="C1293" s="243" t="n">
        <v>3</v>
      </c>
      <c r="D1293" s="149" t="s">
        <v>1777</v>
      </c>
      <c r="E1293" s="150" t="s">
        <v>2725</v>
      </c>
      <c r="F1293" s="154" t="s">
        <v>3225</v>
      </c>
      <c r="G1293" s="212"/>
      <c r="H1293" s="146" t="s">
        <v>758</v>
      </c>
      <c r="I1293" s="153" t="s">
        <v>759</v>
      </c>
      <c r="J1293" s="146" t="s">
        <v>395</v>
      </c>
      <c r="K1293" s="212"/>
      <c r="L1293" s="212"/>
      <c r="M1293" s="157" t="s">
        <v>348</v>
      </c>
      <c r="N1293" s="213"/>
      <c r="O1293" s="160"/>
      <c r="P1293" s="212"/>
      <c r="Q1293" s="212"/>
      <c r="R1293" s="212"/>
      <c r="S1293" s="212"/>
      <c r="T1293" s="214"/>
      <c r="U1293" s="215"/>
      <c r="V1293" s="209"/>
      <c r="W1293" s="217"/>
      <c r="X1293" s="209"/>
      <c r="Y1293" s="164" t="s">
        <v>1777</v>
      </c>
      <c r="Z1293" s="209"/>
      <c r="AB1293" s="217"/>
      <c r="AC1293" s="217"/>
      <c r="AD1293" s="209"/>
      <c r="AE1293" s="164" t="s">
        <v>354</v>
      </c>
      <c r="AF1293" s="209"/>
      <c r="AG1293" s="218"/>
      <c r="AH1293" s="164" t="n">
        <v>4454</v>
      </c>
      <c r="AI1293" s="164" t="n">
        <v>4823</v>
      </c>
      <c r="AJ1293" s="219" t="n">
        <f aca="false">SeqEnd-SeqBeg+1</f>
        <v>370</v>
      </c>
      <c r="AK1293" s="220" t="n">
        <f aca="false">AND( SeqBeg&lt;=Beg  , End &lt;=SeqEnd )</f>
        <v>0</v>
      </c>
      <c r="AL1293" s="212"/>
      <c r="AM1293" s="212"/>
      <c r="AN1293" s="221"/>
      <c r="AO1293" s="147" t="s">
        <v>103</v>
      </c>
      <c r="AP1293" s="147" t="s">
        <v>103</v>
      </c>
      <c r="AQ1293" s="147" t="s">
        <v>103</v>
      </c>
      <c r="AR1293" s="212"/>
      <c r="AS1293" s="147" t="s">
        <v>103</v>
      </c>
      <c r="AT1293" s="147" t="s">
        <v>103</v>
      </c>
      <c r="AU1293" s="146"/>
      <c r="AV1293" s="212"/>
      <c r="AW1293" s="222" t="str">
        <f aca="false">HYPERLINK(CONCATENATE("http://www.ncbi.nlm.nih.gov/nuccore/",BM1293),BM1293)</f>
        <v>EU495142</v>
      </c>
      <c r="AX1293" s="219" t="str">
        <f aca="false">CONCATENATE(D1293,IF(I1293="","",CONCATENATE(".",I1293)),IF(K1293="","",CONCATENATE(".",K1293)),IF(M1293="","",CONCATENATE(".",M1293)),IF(R1293="","",CONCATENATE(".",R1293)),IF(U1293="","","(*)"))</f>
        <v>3f.FRA.hum</v>
      </c>
      <c r="AY1293" s="170" t="str">
        <f aca="false">CONCATENATE(BM1293,".",BN1293)</f>
        <v>EU495142.TLS37</v>
      </c>
      <c r="AZ1293" s="171" t="str">
        <f aca="false">IF(AV1293="",IF(ISNUMBER(FIND(".",A1293)),LEFT(A1293,FIND(".",A1293)-1),A1293),AV1293)</f>
        <v>EU495142</v>
      </c>
      <c r="BA1293" s="171" t="str">
        <f aca="false">IF(ISNUMBER(FIND("-",AZ1293)),LEFT(AZ1293,FIND("-",AZ1293)-1),AZ1293)</f>
        <v>EU495142</v>
      </c>
      <c r="BB1293" s="170" t="str">
        <f aca="false"> MEGAname &amp; "="</f>
        <v>EU495142=</v>
      </c>
      <c r="BC1293" s="170" t="str">
        <f aca="false">Clear &amp; IF(span ,"Span","out")</f>
        <v>EU495142=out</v>
      </c>
      <c r="BD1293" s="170" t="str">
        <f aca="false">Clear &amp; IF(span, IF(B1293=".","Selected",B1293),"out")</f>
        <v>EU495142=out</v>
      </c>
      <c r="BE1293" s="170" t="str">
        <f aca="false">Clear &amp; Strain</f>
        <v>EU495142=TLS37</v>
      </c>
      <c r="BF1293" s="170" t="str">
        <f aca="false">CONCATENATE(A1293,"=",F1293,". ",AX1293,IF(AB1293="","",CONCATENATE(".",AB1293)))</f>
        <v>EU495142=TLS37. 3f.FRA.hum</v>
      </c>
      <c r="BG1293" s="170" t="str">
        <f aca="false">CONCATENATE(A1293,"=",F1293,". ",AX1293)</f>
        <v>EU495142=TLS37. 3f.FRA.hum</v>
      </c>
      <c r="BH1293" s="170" t="str">
        <f aca="false">CONCATENATE(A1293,"=",AX1293)</f>
        <v>EU495142=3f.FRA.hum</v>
      </c>
      <c r="BI1293" s="170" t="str">
        <f aca="false">CONCATENATE(A1293,"=",ComForSubtype,D1293)</f>
        <v>EU495142=3f</v>
      </c>
      <c r="BJ1293" s="170" t="str">
        <f aca="false">CONCATENATE(A1293,"=",E1293)</f>
        <v>EU495142=3feg</v>
      </c>
      <c r="BK1293" s="170" t="str">
        <f aca="false">CONCATENATE(A1293,"=",C1293)</f>
        <v>EU495142=3</v>
      </c>
      <c r="BL1293" s="170" t="str">
        <f aca="false">CONCATENATE(D1293,"=")</f>
        <v>3f=</v>
      </c>
      <c r="BM1293" s="223" t="str">
        <f aca="false">IF(BA1293="XX","",BA1293)</f>
        <v>EU495142</v>
      </c>
      <c r="BN1293" s="224" t="str">
        <f aca="false">CONCATENATE(IF(F1293="","",F1293),IF(G1293="","",CONCATENATE(" / ",G1293)))</f>
        <v>TLS37</v>
      </c>
      <c r="BO1293" s="225" t="str">
        <f aca="false">AX1293</f>
        <v>3f.FRA.hum</v>
      </c>
      <c r="BP1293" s="226" t="str">
        <f aca="false">IF(V1293="","",V1293)</f>
        <v/>
      </c>
      <c r="BQ1293" s="226" t="str">
        <f aca="false">IF(W1293="","",CONCATENATE(W1293,IF(LEFT(AO1293,1)="s","+","")))</f>
        <v/>
      </c>
      <c r="BR1293" s="226" t="str">
        <f aca="false">IF(X1293="","",CONCATENATE(X1293,IF(LEFT(AQ1293,1)="s","+","")))</f>
        <v/>
      </c>
      <c r="BS1293" s="226" t="str">
        <f aca="false">IF(Y1293="","",CONCATENATE(Y1293,IF(LEFT(AR1293,1)="s","+","")))</f>
        <v>3f</v>
      </c>
      <c r="BT1293" s="226" t="str">
        <f aca="false">IF(Z1293="","",CONCATENATE(Z1293,IF(LEFT(AS1293,1)="s","+","")))</f>
        <v/>
      </c>
      <c r="BU1293" s="227" t="str">
        <f aca="false">IF(AA1293="","",CONCATENATE(AA1293,IF(LEFT(AT1293,1)="s","+","")))</f>
        <v/>
      </c>
      <c r="BV1293" s="212"/>
      <c r="BW1293" s="177" t="s">
        <v>3251</v>
      </c>
      <c r="BX1293" s="170" t="str">
        <f aca="false">IF(BW1293&lt;&gt;"",IF(ISNUMBER(FIND("=",BW1293)),LEFT(BW1293,FIND("=",BW1293)-1),BW1293),BW1293)</f>
        <v>EU495142</v>
      </c>
      <c r="BY1293" s="170" t="str">
        <f aca="false">IF(BW1293&lt;&gt;"",IF(ISNUMBER(FIND("=",BW1293)),RIGHT(BW1293,LEN(BW1293)-FIND("=",BW1293)),""),"")</f>
        <v>3f</v>
      </c>
      <c r="BZ1293" s="170" t="str">
        <f aca="false">IF(BX1293&lt;&gt;"",IF(ISNUMBER(FIND(".",BX1293)),LEFT(BX1293,FIND(".",BX1293)-1),BX1293),BX1293)</f>
        <v>EU495142</v>
      </c>
      <c r="CA1293" s="170" t="str">
        <f aca="false">IF(BX1293&lt;&gt;"",IF(ISNUMBER(FIND(".",BX1293)),RIGHT(BX1293,LEN(BX1293)-FIND(".",BX1293)),""),"")</f>
        <v/>
      </c>
      <c r="CB1293" s="212"/>
      <c r="CC1293" s="170" t="str">
        <f aca="false">A1293</f>
        <v>EU495142</v>
      </c>
      <c r="CD1293" s="178" t="s">
        <v>339</v>
      </c>
      <c r="CE1293" s="178" t="s">
        <v>340</v>
      </c>
      <c r="CF1293" s="178" t="s">
        <v>341</v>
      </c>
      <c r="CG1293" s="212"/>
      <c r="CH1293" s="179"/>
      <c r="CI1293" s="179"/>
      <c r="CJ1293" s="179"/>
      <c r="CK1293" s="212"/>
      <c r="CL1293" s="212"/>
      <c r="CM1293" s="170" t="str">
        <f aca="false">F1293</f>
        <v>TLS37</v>
      </c>
      <c r="CN1293" s="170" t="str">
        <f aca="false">IF(G1293="","",G1293)</f>
        <v/>
      </c>
      <c r="CO1293" s="170" t="str">
        <f aca="false">CONCATENATE(H1293,":",L1293)</f>
        <v>France:</v>
      </c>
      <c r="CP1293" s="170" t="str">
        <f aca="false">CONCATENATE(IF(Q1293="","",CONCATENATE(Q1293,"-")),IF(P1293="","",CONCATENATE(P1293,"-")),IF(O1293="","",O1293))</f>
        <v/>
      </c>
      <c r="CQ1293" s="170" t="str">
        <f aca="false">IF(N1293="","",N1293)</f>
        <v/>
      </c>
      <c r="CR1293" s="170" t="n">
        <f aca="false">C1293</f>
        <v>3</v>
      </c>
      <c r="CS1293" s="229" t="str">
        <f aca="false">D1293</f>
        <v>3f</v>
      </c>
      <c r="CT1293" s="170" t="str">
        <f aca="false">CONCATENATE(CD1293," strain ",CM1293," ",CL1293,", partial cds")</f>
        <v>Hepatitis E virus strain TLS37 , partial cds</v>
      </c>
    </row>
    <row r="1294" customFormat="false" ht="11.9" hidden="false" customHeight="true" outlineLevel="0" collapsed="false">
      <c r="A1294" s="154" t="s">
        <v>3252</v>
      </c>
      <c r="B1294" s="147" t="n">
        <v>3</v>
      </c>
      <c r="C1294" s="243" t="n">
        <v>3</v>
      </c>
      <c r="D1294" s="149" t="s">
        <v>1777</v>
      </c>
      <c r="E1294" s="150" t="s">
        <v>2725</v>
      </c>
      <c r="F1294" s="154" t="s">
        <v>3219</v>
      </c>
      <c r="G1294" s="212"/>
      <c r="H1294" s="146" t="s">
        <v>758</v>
      </c>
      <c r="I1294" s="153" t="s">
        <v>759</v>
      </c>
      <c r="J1294" s="146" t="s">
        <v>395</v>
      </c>
      <c r="K1294" s="212"/>
      <c r="L1294" s="212"/>
      <c r="M1294" s="157" t="s">
        <v>348</v>
      </c>
      <c r="N1294" s="213"/>
      <c r="O1294" s="160"/>
      <c r="P1294" s="212"/>
      <c r="Q1294" s="212"/>
      <c r="R1294" s="212"/>
      <c r="S1294" s="212"/>
      <c r="T1294" s="214"/>
      <c r="U1294" s="215"/>
      <c r="V1294" s="209"/>
      <c r="W1294" s="217"/>
      <c r="X1294" s="209"/>
      <c r="Y1294" s="164" t="s">
        <v>1777</v>
      </c>
      <c r="Z1294" s="209"/>
      <c r="AB1294" s="217"/>
      <c r="AC1294" s="217"/>
      <c r="AD1294" s="209"/>
      <c r="AE1294" s="164" t="s">
        <v>354</v>
      </c>
      <c r="AF1294" s="209"/>
      <c r="AG1294" s="218"/>
      <c r="AH1294" s="164" t="n">
        <v>4466</v>
      </c>
      <c r="AI1294" s="164" t="n">
        <v>4823</v>
      </c>
      <c r="AJ1294" s="219" t="n">
        <f aca="false">SeqEnd-SeqBeg+1</f>
        <v>358</v>
      </c>
      <c r="AK1294" s="220" t="n">
        <f aca="false">AND( SeqBeg&lt;=Beg  , End &lt;=SeqEnd )</f>
        <v>0</v>
      </c>
      <c r="AL1294" s="212"/>
      <c r="AM1294" s="212"/>
      <c r="AN1294" s="221"/>
      <c r="AO1294" s="147" t="s">
        <v>103</v>
      </c>
      <c r="AP1294" s="147" t="s">
        <v>103</v>
      </c>
      <c r="AQ1294" s="147" t="s">
        <v>103</v>
      </c>
      <c r="AR1294" s="212"/>
      <c r="AS1294" s="147" t="s">
        <v>103</v>
      </c>
      <c r="AT1294" s="147" t="s">
        <v>103</v>
      </c>
      <c r="AU1294" s="146"/>
      <c r="AV1294" s="212"/>
      <c r="AW1294" s="222" t="str">
        <f aca="false">HYPERLINK(CONCATENATE("http://www.ncbi.nlm.nih.gov/nuccore/",BM1294),BM1294)</f>
        <v>EU495136</v>
      </c>
      <c r="AX1294" s="219" t="str">
        <f aca="false">CONCATENATE(D1294,IF(I1294="","",CONCATENATE(".",I1294)),IF(K1294="","",CONCATENATE(".",K1294)),IF(M1294="","",CONCATENATE(".",M1294)),IF(R1294="","",CONCATENATE(".",R1294)),IF(U1294="","","(*)"))</f>
        <v>3f.FRA.hum</v>
      </c>
      <c r="AY1294" s="170" t="str">
        <f aca="false">CONCATENATE(BM1294,".",BN1294)</f>
        <v>EU495136.TLS26</v>
      </c>
      <c r="AZ1294" s="171" t="str">
        <f aca="false">IF(AV1294="",IF(ISNUMBER(FIND(".",A1294)),LEFT(A1294,FIND(".",A1294)-1),A1294),AV1294)</f>
        <v>EU495136</v>
      </c>
      <c r="BA1294" s="171" t="str">
        <f aca="false">IF(ISNUMBER(FIND("-",AZ1294)),LEFT(AZ1294,FIND("-",AZ1294)-1),AZ1294)</f>
        <v>EU495136</v>
      </c>
      <c r="BB1294" s="170" t="str">
        <f aca="false"> MEGAname &amp; "="</f>
        <v>EU495136=</v>
      </c>
      <c r="BC1294" s="170" t="str">
        <f aca="false">Clear &amp; IF(span ,"Span","out")</f>
        <v>EU495136=out</v>
      </c>
      <c r="BD1294" s="170" t="str">
        <f aca="false">Clear &amp; IF(span, IF(B1294=".","Selected",B1294),"out")</f>
        <v>EU495136=out</v>
      </c>
      <c r="BE1294" s="170" t="str">
        <f aca="false">Clear &amp; Strain</f>
        <v>EU495136=TLS26</v>
      </c>
      <c r="BF1294" s="170" t="str">
        <f aca="false">CONCATENATE(A1294,"=",F1294,". ",AX1294,IF(AB1294="","",CONCATENATE(".",AB1294)))</f>
        <v>EU495136=TLS26. 3f.FRA.hum</v>
      </c>
      <c r="BG1294" s="170" t="str">
        <f aca="false">CONCATENATE(A1294,"=",F1294,". ",AX1294)</f>
        <v>EU495136=TLS26. 3f.FRA.hum</v>
      </c>
      <c r="BH1294" s="170" t="str">
        <f aca="false">CONCATENATE(A1294,"=",AX1294)</f>
        <v>EU495136=3f.FRA.hum</v>
      </c>
      <c r="BI1294" s="170" t="str">
        <f aca="false">CONCATENATE(A1294,"=",ComForSubtype,D1294)</f>
        <v>EU495136=3f</v>
      </c>
      <c r="BJ1294" s="170" t="str">
        <f aca="false">CONCATENATE(A1294,"=",E1294)</f>
        <v>EU495136=3feg</v>
      </c>
      <c r="BK1294" s="170" t="str">
        <f aca="false">CONCATENATE(A1294,"=",C1294)</f>
        <v>EU495136=3</v>
      </c>
      <c r="BL1294" s="170" t="str">
        <f aca="false">CONCATENATE(D1294,"=")</f>
        <v>3f=</v>
      </c>
      <c r="BM1294" s="223" t="str">
        <f aca="false">IF(BA1294="XX","",BA1294)</f>
        <v>EU495136</v>
      </c>
      <c r="BN1294" s="224" t="str">
        <f aca="false">CONCATENATE(IF(F1294="","",F1294),IF(G1294="","",CONCATENATE(" / ",G1294)))</f>
        <v>TLS26</v>
      </c>
      <c r="BO1294" s="225" t="str">
        <f aca="false">AX1294</f>
        <v>3f.FRA.hum</v>
      </c>
      <c r="BP1294" s="226" t="str">
        <f aca="false">IF(V1294="","",V1294)</f>
        <v/>
      </c>
      <c r="BQ1294" s="226" t="str">
        <f aca="false">IF(W1294="","",CONCATENATE(W1294,IF(LEFT(AO1294,1)="s","+","")))</f>
        <v/>
      </c>
      <c r="BR1294" s="226" t="str">
        <f aca="false">IF(X1294="","",CONCATENATE(X1294,IF(LEFT(AQ1294,1)="s","+","")))</f>
        <v/>
      </c>
      <c r="BS1294" s="226" t="str">
        <f aca="false">IF(Y1294="","",CONCATENATE(Y1294,IF(LEFT(AR1294,1)="s","+","")))</f>
        <v>3f</v>
      </c>
      <c r="BT1294" s="226" t="str">
        <f aca="false">IF(Z1294="","",CONCATENATE(Z1294,IF(LEFT(AS1294,1)="s","+","")))</f>
        <v/>
      </c>
      <c r="BU1294" s="227" t="str">
        <f aca="false">IF(AA1294="","",CONCATENATE(AA1294,IF(LEFT(AT1294,1)="s","+","")))</f>
        <v/>
      </c>
      <c r="BV1294" s="212"/>
      <c r="BW1294" s="177" t="s">
        <v>3253</v>
      </c>
      <c r="BX1294" s="170" t="str">
        <f aca="false">IF(BW1294&lt;&gt;"",IF(ISNUMBER(FIND("=",BW1294)),LEFT(BW1294,FIND("=",BW1294)-1),BW1294),BW1294)</f>
        <v>EU495136</v>
      </c>
      <c r="BY1294" s="170" t="str">
        <f aca="false">IF(BW1294&lt;&gt;"",IF(ISNUMBER(FIND("=",BW1294)),RIGHT(BW1294,LEN(BW1294)-FIND("=",BW1294)),""),"")</f>
        <v>3f</v>
      </c>
      <c r="BZ1294" s="170" t="str">
        <f aca="false">IF(BX1294&lt;&gt;"",IF(ISNUMBER(FIND(".",BX1294)),LEFT(BX1294,FIND(".",BX1294)-1),BX1294),BX1294)</f>
        <v>EU495136</v>
      </c>
      <c r="CA1294" s="170" t="str">
        <f aca="false">IF(BX1294&lt;&gt;"",IF(ISNUMBER(FIND(".",BX1294)),RIGHT(BX1294,LEN(BX1294)-FIND(".",BX1294)),""),"")</f>
        <v/>
      </c>
      <c r="CB1294" s="212"/>
      <c r="CC1294" s="170" t="str">
        <f aca="false">A1294</f>
        <v>EU495136</v>
      </c>
      <c r="CD1294" s="178" t="s">
        <v>339</v>
      </c>
      <c r="CE1294" s="178" t="s">
        <v>340</v>
      </c>
      <c r="CF1294" s="178" t="s">
        <v>341</v>
      </c>
      <c r="CG1294" s="212"/>
      <c r="CH1294" s="179"/>
      <c r="CI1294" s="179"/>
      <c r="CJ1294" s="179"/>
      <c r="CK1294" s="212"/>
      <c r="CL1294" s="212"/>
      <c r="CM1294" s="170" t="str">
        <f aca="false">F1294</f>
        <v>TLS26</v>
      </c>
      <c r="CN1294" s="170" t="str">
        <f aca="false">IF(G1294="","",G1294)</f>
        <v/>
      </c>
      <c r="CO1294" s="170" t="str">
        <f aca="false">CONCATENATE(H1294,":",L1294)</f>
        <v>France:</v>
      </c>
      <c r="CP1294" s="170" t="str">
        <f aca="false">CONCATENATE(IF(Q1294="","",CONCATENATE(Q1294,"-")),IF(P1294="","",CONCATENATE(P1294,"-")),IF(O1294="","",O1294))</f>
        <v/>
      </c>
      <c r="CQ1294" s="170" t="str">
        <f aca="false">IF(N1294="","",N1294)</f>
        <v/>
      </c>
      <c r="CR1294" s="170" t="n">
        <f aca="false">C1294</f>
        <v>3</v>
      </c>
      <c r="CS1294" s="229" t="str">
        <f aca="false">D1294</f>
        <v>3f</v>
      </c>
      <c r="CT1294" s="170" t="str">
        <f aca="false">CONCATENATE(CD1294," strain ",CM1294," ",CL1294,", partial cds")</f>
        <v>Hepatitis E virus strain TLS26 , partial cds</v>
      </c>
    </row>
    <row r="1295" s="146" customFormat="true" ht="11.9" hidden="false" customHeight="true" outlineLevel="0" collapsed="false">
      <c r="A1295" s="154" t="s">
        <v>3254</v>
      </c>
      <c r="B1295" s="147" t="n">
        <v>3</v>
      </c>
      <c r="C1295" s="243" t="n">
        <v>3</v>
      </c>
      <c r="D1295" s="149" t="s">
        <v>1777</v>
      </c>
      <c r="E1295" s="150" t="s">
        <v>2725</v>
      </c>
      <c r="F1295" s="154" t="s">
        <v>3255</v>
      </c>
      <c r="G1295" s="212"/>
      <c r="H1295" s="146" t="s">
        <v>393</v>
      </c>
      <c r="I1295" s="153" t="s">
        <v>394</v>
      </c>
      <c r="J1295" s="146" t="s">
        <v>395</v>
      </c>
      <c r="K1295" s="212"/>
      <c r="L1295" s="212"/>
      <c r="M1295" s="157" t="s">
        <v>348</v>
      </c>
      <c r="N1295" s="213"/>
      <c r="O1295" s="160"/>
      <c r="P1295" s="212"/>
      <c r="Q1295" s="212"/>
      <c r="R1295" s="212"/>
      <c r="S1295" s="212"/>
      <c r="T1295" s="214"/>
      <c r="U1295" s="215"/>
      <c r="V1295" s="209"/>
      <c r="W1295" s="217"/>
      <c r="X1295" s="209"/>
      <c r="Y1295" s="209"/>
      <c r="Z1295" s="209"/>
      <c r="AA1295" s="158" t="s">
        <v>1777</v>
      </c>
      <c r="AB1295" s="217"/>
      <c r="AC1295" s="217"/>
      <c r="AD1295" s="209"/>
      <c r="AE1295" s="209"/>
      <c r="AF1295" s="209"/>
      <c r="AG1295" s="166" t="s">
        <v>2060</v>
      </c>
      <c r="AH1295" s="164" t="n">
        <v>6239</v>
      </c>
      <c r="AI1295" s="164" t="n">
        <v>6542</v>
      </c>
      <c r="AJ1295" s="219" t="n">
        <f aca="false">SeqEnd-SeqBeg+1</f>
        <v>304</v>
      </c>
      <c r="AK1295" s="220" t="n">
        <f aca="false">AND( SeqBeg&lt;=Beg  , End &lt;=SeqEnd )</f>
        <v>0</v>
      </c>
      <c r="AL1295" s="212"/>
      <c r="AM1295" s="212"/>
      <c r="AN1295" s="221"/>
      <c r="AO1295" s="147" t="s">
        <v>103</v>
      </c>
      <c r="AP1295" s="147" t="s">
        <v>103</v>
      </c>
      <c r="AQ1295" s="147" t="s">
        <v>103</v>
      </c>
      <c r="AR1295" s="147" t="s">
        <v>103</v>
      </c>
      <c r="AS1295" s="147" t="s">
        <v>103</v>
      </c>
      <c r="AT1295" s="147" t="s">
        <v>103</v>
      </c>
      <c r="AV1295" s="212"/>
      <c r="AW1295" s="222" t="str">
        <f aca="false">HYPERLINK(CONCATENATE("http://www.ncbi.nlm.nih.gov/nuccore/",BM1295),BM1295)</f>
        <v>FJ464744</v>
      </c>
      <c r="AX1295" s="219" t="str">
        <f aca="false">CONCATENATE(D1295,IF(I1295="","",CONCATENATE(".",I1295)),IF(K1295="","",CONCATENATE(".",K1295)),IF(M1295="","",CONCATENATE(".",M1295)),IF(R1295="","",CONCATENATE(".",R1295)),IF(U1295="","","(*)"))</f>
        <v>3f.ESP.hum</v>
      </c>
      <c r="AY1295" s="170" t="str">
        <f aca="false">CONCATENATE(BM1295,".",BN1295)</f>
        <v>FJ464744.C12</v>
      </c>
      <c r="AZ1295" s="171" t="str">
        <f aca="false">IF(AV1295="",IF(ISNUMBER(FIND(".",A1295)),LEFT(A1295,FIND(".",A1295)-1),A1295),AV1295)</f>
        <v>FJ464744</v>
      </c>
      <c r="BA1295" s="171" t="str">
        <f aca="false">IF(ISNUMBER(FIND("-",AZ1295)),LEFT(AZ1295,FIND("-",AZ1295)-1),AZ1295)</f>
        <v>FJ464744</v>
      </c>
      <c r="BB1295" s="170" t="str">
        <f aca="false"> MEGAname &amp; "="</f>
        <v>FJ464744=</v>
      </c>
      <c r="BC1295" s="170" t="str">
        <f aca="false">Clear &amp; IF(span ,"Span","out")</f>
        <v>FJ464744=out</v>
      </c>
      <c r="BD1295" s="170" t="str">
        <f aca="false">Clear &amp; IF(span, IF(B1295=".","Selected",B1295),"out")</f>
        <v>FJ464744=out</v>
      </c>
      <c r="BE1295" s="170" t="str">
        <f aca="false">Clear &amp; Strain</f>
        <v>FJ464744=C12</v>
      </c>
      <c r="BF1295" s="170" t="str">
        <f aca="false">CONCATENATE(A1295,"=",F1295,". ",AX1295,IF(AB1295="","",CONCATENATE(".",AB1295)))</f>
        <v>FJ464744=C12. 3f.ESP.hum</v>
      </c>
      <c r="BG1295" s="170" t="str">
        <f aca="false">CONCATENATE(A1295,"=",F1295,". ",AX1295)</f>
        <v>FJ464744=C12. 3f.ESP.hum</v>
      </c>
      <c r="BH1295" s="170" t="str">
        <f aca="false">CONCATENATE(A1295,"=",AX1295)</f>
        <v>FJ464744=3f.ESP.hum</v>
      </c>
      <c r="BI1295" s="170" t="str">
        <f aca="false">CONCATENATE(A1295,"=",ComForSubtype,D1295)</f>
        <v>FJ464744=3f</v>
      </c>
      <c r="BJ1295" s="170" t="str">
        <f aca="false">CONCATENATE(A1295,"=",E1295)</f>
        <v>FJ464744=3feg</v>
      </c>
      <c r="BK1295" s="170" t="str">
        <f aca="false">CONCATENATE(A1295,"=",C1295)</f>
        <v>FJ464744=3</v>
      </c>
      <c r="BL1295" s="170" t="str">
        <f aca="false">CONCATENATE(D1295,"=")</f>
        <v>3f=</v>
      </c>
      <c r="BM1295" s="223" t="str">
        <f aca="false">IF(BA1295="XX","",BA1295)</f>
        <v>FJ464744</v>
      </c>
      <c r="BN1295" s="224" t="str">
        <f aca="false">CONCATENATE(IF(F1295="","",F1295),IF(G1295="","",CONCATENATE(" / ",G1295)))</f>
        <v>C12</v>
      </c>
      <c r="BO1295" s="225" t="str">
        <f aca="false">AX1295</f>
        <v>3f.ESP.hum</v>
      </c>
      <c r="BP1295" s="226" t="str">
        <f aca="false">IF(V1295="","",V1295)</f>
        <v/>
      </c>
      <c r="BQ1295" s="226" t="str">
        <f aca="false">IF(W1295="","",CONCATENATE(W1295,IF(LEFT(AO1295,1)="s","+","")))</f>
        <v/>
      </c>
      <c r="BR1295" s="226" t="str">
        <f aca="false">IF(X1295="","",CONCATENATE(X1295,IF(LEFT(AQ1295,1)="s","+","")))</f>
        <v/>
      </c>
      <c r="BS1295" s="226" t="str">
        <f aca="false">IF(Y1295="","",CONCATENATE(Y1295,IF(LEFT(AR1295,1)="s","+","")))</f>
        <v/>
      </c>
      <c r="BT1295" s="226" t="str">
        <f aca="false">IF(Z1295="","",CONCATENATE(Z1295,IF(LEFT(AS1295,1)="s","+","")))</f>
        <v/>
      </c>
      <c r="BU1295" s="227" t="str">
        <f aca="false">IF(AA1295="","",CONCATENATE(AA1295,IF(LEFT(AT1295,1)="s","+","")))</f>
        <v>3f</v>
      </c>
      <c r="BV1295" s="212"/>
      <c r="BW1295" s="177" t="s">
        <v>3256</v>
      </c>
      <c r="BX1295" s="170" t="str">
        <f aca="false">IF(BW1295&lt;&gt;"",IF(ISNUMBER(FIND("=",BW1295)),LEFT(BW1295,FIND("=",BW1295)-1),BW1295),BW1295)</f>
        <v>FJ464744</v>
      </c>
      <c r="BY1295" s="170" t="str">
        <f aca="false">IF(BW1295&lt;&gt;"",IF(ISNUMBER(FIND("=",BW1295)),RIGHT(BW1295,LEN(BW1295)-FIND("=",BW1295)),""),"")</f>
        <v>3f</v>
      </c>
      <c r="BZ1295" s="170" t="str">
        <f aca="false">IF(BX1295&lt;&gt;"",IF(ISNUMBER(FIND(".",BX1295)),LEFT(BX1295,FIND(".",BX1295)-1),BX1295),BX1295)</f>
        <v>FJ464744</v>
      </c>
      <c r="CA1295" s="170" t="str">
        <f aca="false">IF(BX1295&lt;&gt;"",IF(ISNUMBER(FIND(".",BX1295)),RIGHT(BX1295,LEN(BX1295)-FIND(".",BX1295)),""),"")</f>
        <v/>
      </c>
      <c r="CB1295" s="212"/>
      <c r="CC1295" s="170" t="str">
        <f aca="false">A1295</f>
        <v>FJ464744</v>
      </c>
      <c r="CD1295" s="178" t="s">
        <v>339</v>
      </c>
      <c r="CE1295" s="178" t="s">
        <v>340</v>
      </c>
      <c r="CF1295" s="178" t="s">
        <v>341</v>
      </c>
      <c r="CG1295" s="212"/>
      <c r="CH1295" s="212"/>
      <c r="CI1295" s="212"/>
      <c r="CJ1295" s="212"/>
      <c r="CK1295" s="178"/>
      <c r="CL1295" s="212"/>
      <c r="CM1295" s="212"/>
      <c r="CN1295" s="212"/>
      <c r="CO1295" s="212"/>
      <c r="CP1295" s="212"/>
      <c r="CQ1295" s="212"/>
      <c r="CR1295" s="170" t="n">
        <f aca="false">C1295</f>
        <v>3</v>
      </c>
      <c r="CS1295" s="229" t="str">
        <f aca="false">D1295</f>
        <v>3f</v>
      </c>
      <c r="CT1295" s="170" t="str">
        <f aca="false">CONCATENATE(CD1295," strain ",CM1295," ",CL1295,", partial cds")</f>
        <v>Hepatitis E virus strain  , partial cds</v>
      </c>
    </row>
    <row r="1296" s="146" customFormat="true" ht="11.9" hidden="false" customHeight="true" outlineLevel="0" collapsed="false">
      <c r="A1296" s="154" t="s">
        <v>3257</v>
      </c>
      <c r="B1296" s="147" t="n">
        <v>3</v>
      </c>
      <c r="C1296" s="243" t="n">
        <v>3</v>
      </c>
      <c r="D1296" s="149" t="s">
        <v>1777</v>
      </c>
      <c r="E1296" s="150" t="s">
        <v>2725</v>
      </c>
      <c r="F1296" s="154" t="s">
        <v>3258</v>
      </c>
      <c r="G1296" s="212"/>
      <c r="H1296" s="146" t="s">
        <v>393</v>
      </c>
      <c r="I1296" s="153" t="s">
        <v>394</v>
      </c>
      <c r="J1296" s="146" t="s">
        <v>395</v>
      </c>
      <c r="K1296" s="212"/>
      <c r="L1296" s="212"/>
      <c r="M1296" s="157" t="s">
        <v>348</v>
      </c>
      <c r="N1296" s="213"/>
      <c r="O1296" s="160"/>
      <c r="P1296" s="212"/>
      <c r="Q1296" s="212"/>
      <c r="R1296" s="212"/>
      <c r="S1296" s="212"/>
      <c r="T1296" s="214"/>
      <c r="U1296" s="215"/>
      <c r="V1296" s="209"/>
      <c r="W1296" s="217"/>
      <c r="X1296" s="209"/>
      <c r="Y1296" s="209"/>
      <c r="Z1296" s="209"/>
      <c r="AA1296" s="158" t="s">
        <v>1777</v>
      </c>
      <c r="AB1296" s="217"/>
      <c r="AC1296" s="217"/>
      <c r="AD1296" s="209"/>
      <c r="AE1296" s="209"/>
      <c r="AF1296" s="209"/>
      <c r="AG1296" s="166" t="s">
        <v>2060</v>
      </c>
      <c r="AH1296" s="164" t="n">
        <v>6239</v>
      </c>
      <c r="AI1296" s="164" t="n">
        <v>6542</v>
      </c>
      <c r="AJ1296" s="219" t="n">
        <f aca="false">SeqEnd-SeqBeg+1</f>
        <v>304</v>
      </c>
      <c r="AK1296" s="220" t="n">
        <f aca="false">AND( SeqBeg&lt;=Beg  , End &lt;=SeqEnd )</f>
        <v>0</v>
      </c>
      <c r="AL1296" s="212"/>
      <c r="AM1296" s="212"/>
      <c r="AN1296" s="221"/>
      <c r="AO1296" s="147" t="s">
        <v>103</v>
      </c>
      <c r="AP1296" s="147" t="s">
        <v>103</v>
      </c>
      <c r="AQ1296" s="147" t="s">
        <v>103</v>
      </c>
      <c r="AR1296" s="147" t="s">
        <v>103</v>
      </c>
      <c r="AS1296" s="147" t="s">
        <v>103</v>
      </c>
      <c r="AT1296" s="147" t="s">
        <v>103</v>
      </c>
      <c r="AV1296" s="212"/>
      <c r="AW1296" s="222" t="str">
        <f aca="false">HYPERLINK(CONCATENATE("http://www.ncbi.nlm.nih.gov/nuccore/",BM1296),BM1296)</f>
        <v>FJ464749</v>
      </c>
      <c r="AX1296" s="219" t="str">
        <f aca="false">CONCATENATE(D1296,IF(I1296="","",CONCATENATE(".",I1296)),IF(K1296="","",CONCATENATE(".",K1296)),IF(M1296="","",CONCATENATE(".",M1296)),IF(R1296="","",CONCATENATE(".",R1296)),IF(U1296="","","(*)"))</f>
        <v>3f.ESP.hum</v>
      </c>
      <c r="AY1296" s="170" t="str">
        <f aca="false">CONCATENATE(BM1296,".",BN1296)</f>
        <v>FJ464749.C13</v>
      </c>
      <c r="AZ1296" s="171" t="str">
        <f aca="false">IF(AV1296="",IF(ISNUMBER(FIND(".",A1296)),LEFT(A1296,FIND(".",A1296)-1),A1296),AV1296)</f>
        <v>FJ464749</v>
      </c>
      <c r="BA1296" s="171" t="str">
        <f aca="false">IF(ISNUMBER(FIND("-",AZ1296)),LEFT(AZ1296,FIND("-",AZ1296)-1),AZ1296)</f>
        <v>FJ464749</v>
      </c>
      <c r="BB1296" s="170" t="str">
        <f aca="false"> MEGAname &amp; "="</f>
        <v>FJ464749=</v>
      </c>
      <c r="BC1296" s="170" t="str">
        <f aca="false">Clear &amp; IF(span ,"Span","out")</f>
        <v>FJ464749=out</v>
      </c>
      <c r="BD1296" s="170" t="str">
        <f aca="false">Clear &amp; IF(span, IF(B1296=".","Selected",B1296),"out")</f>
        <v>FJ464749=out</v>
      </c>
      <c r="BE1296" s="170" t="str">
        <f aca="false">Clear &amp; Strain</f>
        <v>FJ464749=C13</v>
      </c>
      <c r="BF1296" s="170" t="str">
        <f aca="false">CONCATENATE(A1296,"=",F1296,". ",AX1296,IF(AB1296="","",CONCATENATE(".",AB1296)))</f>
        <v>FJ464749=C13. 3f.ESP.hum</v>
      </c>
      <c r="BG1296" s="170" t="str">
        <f aca="false">CONCATENATE(A1296,"=",F1296,". ",AX1296)</f>
        <v>FJ464749=C13. 3f.ESP.hum</v>
      </c>
      <c r="BH1296" s="170" t="str">
        <f aca="false">CONCATENATE(A1296,"=",AX1296)</f>
        <v>FJ464749=3f.ESP.hum</v>
      </c>
      <c r="BI1296" s="170" t="str">
        <f aca="false">CONCATENATE(A1296,"=",ComForSubtype,D1296)</f>
        <v>FJ464749=3f</v>
      </c>
      <c r="BJ1296" s="170" t="str">
        <f aca="false">CONCATENATE(A1296,"=",E1296)</f>
        <v>FJ464749=3feg</v>
      </c>
      <c r="BK1296" s="170" t="str">
        <f aca="false">CONCATENATE(A1296,"=",C1296)</f>
        <v>FJ464749=3</v>
      </c>
      <c r="BL1296" s="170" t="str">
        <f aca="false">CONCATENATE(D1296,"=")</f>
        <v>3f=</v>
      </c>
      <c r="BM1296" s="223" t="str">
        <f aca="false">IF(BA1296="XX","",BA1296)</f>
        <v>FJ464749</v>
      </c>
      <c r="BN1296" s="224" t="str">
        <f aca="false">CONCATENATE(IF(F1296="","",F1296),IF(G1296="","",CONCATENATE(" / ",G1296)))</f>
        <v>C13</v>
      </c>
      <c r="BO1296" s="225" t="str">
        <f aca="false">AX1296</f>
        <v>3f.ESP.hum</v>
      </c>
      <c r="BP1296" s="226" t="str">
        <f aca="false">IF(V1296="","",V1296)</f>
        <v/>
      </c>
      <c r="BQ1296" s="226" t="str">
        <f aca="false">IF(W1296="","",CONCATENATE(W1296,IF(LEFT(AO1296,1)="s","+","")))</f>
        <v/>
      </c>
      <c r="BR1296" s="226" t="str">
        <f aca="false">IF(X1296="","",CONCATENATE(X1296,IF(LEFT(AQ1296,1)="s","+","")))</f>
        <v/>
      </c>
      <c r="BS1296" s="226" t="str">
        <f aca="false">IF(Y1296="","",CONCATENATE(Y1296,IF(LEFT(AR1296,1)="s","+","")))</f>
        <v/>
      </c>
      <c r="BT1296" s="226" t="str">
        <f aca="false">IF(Z1296="","",CONCATENATE(Z1296,IF(LEFT(AS1296,1)="s","+","")))</f>
        <v/>
      </c>
      <c r="BU1296" s="227" t="str">
        <f aca="false">IF(AA1296="","",CONCATENATE(AA1296,IF(LEFT(AT1296,1)="s","+","")))</f>
        <v>3f</v>
      </c>
      <c r="BV1296" s="212"/>
      <c r="BW1296" s="177" t="s">
        <v>3259</v>
      </c>
      <c r="BX1296" s="170" t="str">
        <f aca="false">IF(BW1296&lt;&gt;"",IF(ISNUMBER(FIND("=",BW1296)),LEFT(BW1296,FIND("=",BW1296)-1),BW1296),BW1296)</f>
        <v>FJ464749</v>
      </c>
      <c r="BY1296" s="170" t="str">
        <f aca="false">IF(BW1296&lt;&gt;"",IF(ISNUMBER(FIND("=",BW1296)),RIGHT(BW1296,LEN(BW1296)-FIND("=",BW1296)),""),"")</f>
        <v>3f</v>
      </c>
      <c r="BZ1296" s="170" t="str">
        <f aca="false">IF(BX1296&lt;&gt;"",IF(ISNUMBER(FIND(".",BX1296)),LEFT(BX1296,FIND(".",BX1296)-1),BX1296),BX1296)</f>
        <v>FJ464749</v>
      </c>
      <c r="CA1296" s="170" t="str">
        <f aca="false">IF(BX1296&lt;&gt;"",IF(ISNUMBER(FIND(".",BX1296)),RIGHT(BX1296,LEN(BX1296)-FIND(".",BX1296)),""),"")</f>
        <v/>
      </c>
      <c r="CB1296" s="212"/>
      <c r="CC1296" s="170" t="str">
        <f aca="false">A1296</f>
        <v>FJ464749</v>
      </c>
      <c r="CD1296" s="178" t="s">
        <v>339</v>
      </c>
      <c r="CE1296" s="178" t="s">
        <v>340</v>
      </c>
      <c r="CF1296" s="178" t="s">
        <v>341</v>
      </c>
      <c r="CG1296" s="212"/>
      <c r="CH1296" s="212"/>
      <c r="CI1296" s="212"/>
      <c r="CJ1296" s="212"/>
      <c r="CK1296" s="178"/>
      <c r="CL1296" s="212"/>
      <c r="CM1296" s="212"/>
      <c r="CN1296" s="212"/>
      <c r="CO1296" s="212"/>
      <c r="CP1296" s="212"/>
      <c r="CQ1296" s="212"/>
      <c r="CR1296" s="170" t="n">
        <f aca="false">C1296</f>
        <v>3</v>
      </c>
      <c r="CS1296" s="229" t="str">
        <f aca="false">D1296</f>
        <v>3f</v>
      </c>
      <c r="CT1296" s="170" t="str">
        <f aca="false">CONCATENATE(CD1296," strain ",CM1296," ",CL1296,", partial cds")</f>
        <v>Hepatitis E virus strain  , partial cds</v>
      </c>
    </row>
    <row r="1297" s="146" customFormat="true" ht="11.9" hidden="false" customHeight="true" outlineLevel="0" collapsed="false">
      <c r="A1297" s="154" t="s">
        <v>3260</v>
      </c>
      <c r="B1297" s="147" t="n">
        <v>3</v>
      </c>
      <c r="C1297" s="243" t="n">
        <v>3</v>
      </c>
      <c r="D1297" s="149" t="s">
        <v>1777</v>
      </c>
      <c r="E1297" s="150" t="s">
        <v>2725</v>
      </c>
      <c r="F1297" s="154" t="s">
        <v>3261</v>
      </c>
      <c r="G1297" s="212"/>
      <c r="H1297" s="146" t="s">
        <v>393</v>
      </c>
      <c r="I1297" s="153" t="s">
        <v>394</v>
      </c>
      <c r="J1297" s="146" t="s">
        <v>395</v>
      </c>
      <c r="K1297" s="212"/>
      <c r="L1297" s="212"/>
      <c r="M1297" s="157" t="s">
        <v>348</v>
      </c>
      <c r="N1297" s="213"/>
      <c r="O1297" s="160"/>
      <c r="P1297" s="212"/>
      <c r="Q1297" s="212"/>
      <c r="R1297" s="212"/>
      <c r="S1297" s="212"/>
      <c r="T1297" s="214"/>
      <c r="U1297" s="215"/>
      <c r="V1297" s="209"/>
      <c r="W1297" s="217"/>
      <c r="X1297" s="209"/>
      <c r="Y1297" s="209"/>
      <c r="Z1297" s="209"/>
      <c r="AA1297" s="158" t="s">
        <v>1777</v>
      </c>
      <c r="AB1297" s="217"/>
      <c r="AC1297" s="217"/>
      <c r="AD1297" s="209"/>
      <c r="AE1297" s="209"/>
      <c r="AF1297" s="209"/>
      <c r="AG1297" s="166" t="s">
        <v>2060</v>
      </c>
      <c r="AH1297" s="164" t="n">
        <v>6239</v>
      </c>
      <c r="AI1297" s="164" t="n">
        <v>6542</v>
      </c>
      <c r="AJ1297" s="219" t="n">
        <f aca="false">SeqEnd-SeqBeg+1</f>
        <v>304</v>
      </c>
      <c r="AK1297" s="220" t="n">
        <f aca="false">AND( SeqBeg&lt;=Beg  , End &lt;=SeqEnd )</f>
        <v>0</v>
      </c>
      <c r="AL1297" s="212"/>
      <c r="AM1297" s="212"/>
      <c r="AN1297" s="221"/>
      <c r="AO1297" s="147" t="s">
        <v>103</v>
      </c>
      <c r="AP1297" s="147" t="s">
        <v>103</v>
      </c>
      <c r="AQ1297" s="147" t="s">
        <v>103</v>
      </c>
      <c r="AR1297" s="147" t="s">
        <v>103</v>
      </c>
      <c r="AS1297" s="147" t="s">
        <v>103</v>
      </c>
      <c r="AT1297" s="147" t="s">
        <v>103</v>
      </c>
      <c r="AV1297" s="212"/>
      <c r="AW1297" s="222" t="str">
        <f aca="false">HYPERLINK(CONCATENATE("http://www.ncbi.nlm.nih.gov/nuccore/",BM1297),BM1297)</f>
        <v>FJ464748</v>
      </c>
      <c r="AX1297" s="219" t="str">
        <f aca="false">CONCATENATE(D1297,IF(I1297="","",CONCATENATE(".",I1297)),IF(K1297="","",CONCATENATE(".",K1297)),IF(M1297="","",CONCATENATE(".",M1297)),IF(R1297="","",CONCATENATE(".",R1297)),IF(U1297="","","(*)"))</f>
        <v>3f.ESP.hum</v>
      </c>
      <c r="AY1297" s="170" t="str">
        <f aca="false">CONCATENATE(BM1297,".",BN1297)</f>
        <v>FJ464748.C9</v>
      </c>
      <c r="AZ1297" s="171" t="str">
        <f aca="false">IF(AV1297="",IF(ISNUMBER(FIND(".",A1297)),LEFT(A1297,FIND(".",A1297)-1),A1297),AV1297)</f>
        <v>FJ464748</v>
      </c>
      <c r="BA1297" s="171" t="str">
        <f aca="false">IF(ISNUMBER(FIND("-",AZ1297)),LEFT(AZ1297,FIND("-",AZ1297)-1),AZ1297)</f>
        <v>FJ464748</v>
      </c>
      <c r="BB1297" s="170" t="str">
        <f aca="false"> MEGAname &amp; "="</f>
        <v>FJ464748=</v>
      </c>
      <c r="BC1297" s="170" t="str">
        <f aca="false">Clear &amp; IF(span ,"Span","out")</f>
        <v>FJ464748=out</v>
      </c>
      <c r="BD1297" s="170" t="str">
        <f aca="false">Clear &amp; IF(span, IF(B1297=".","Selected",B1297),"out")</f>
        <v>FJ464748=out</v>
      </c>
      <c r="BE1297" s="170" t="str">
        <f aca="false">Clear &amp; Strain</f>
        <v>FJ464748=C9</v>
      </c>
      <c r="BF1297" s="170" t="str">
        <f aca="false">CONCATENATE(A1297,"=",F1297,". ",AX1297,IF(AB1297="","",CONCATENATE(".",AB1297)))</f>
        <v>FJ464748=C9. 3f.ESP.hum</v>
      </c>
      <c r="BG1297" s="170" t="str">
        <f aca="false">CONCATENATE(A1297,"=",F1297,". ",AX1297)</f>
        <v>FJ464748=C9. 3f.ESP.hum</v>
      </c>
      <c r="BH1297" s="170" t="str">
        <f aca="false">CONCATENATE(A1297,"=",AX1297)</f>
        <v>FJ464748=3f.ESP.hum</v>
      </c>
      <c r="BI1297" s="170" t="str">
        <f aca="false">CONCATENATE(A1297,"=",ComForSubtype,D1297)</f>
        <v>FJ464748=3f</v>
      </c>
      <c r="BJ1297" s="170" t="str">
        <f aca="false">CONCATENATE(A1297,"=",E1297)</f>
        <v>FJ464748=3feg</v>
      </c>
      <c r="BK1297" s="170" t="str">
        <f aca="false">CONCATENATE(A1297,"=",C1297)</f>
        <v>FJ464748=3</v>
      </c>
      <c r="BL1297" s="170" t="str">
        <f aca="false">CONCATENATE(D1297,"=")</f>
        <v>3f=</v>
      </c>
      <c r="BM1297" s="223" t="str">
        <f aca="false">IF(BA1297="XX","",BA1297)</f>
        <v>FJ464748</v>
      </c>
      <c r="BN1297" s="224" t="str">
        <f aca="false">CONCATENATE(IF(F1297="","",F1297),IF(G1297="","",CONCATENATE(" / ",G1297)))</f>
        <v>C9</v>
      </c>
      <c r="BO1297" s="225" t="str">
        <f aca="false">AX1297</f>
        <v>3f.ESP.hum</v>
      </c>
      <c r="BP1297" s="226" t="str">
        <f aca="false">IF(V1297="","",V1297)</f>
        <v/>
      </c>
      <c r="BQ1297" s="226" t="str">
        <f aca="false">IF(W1297="","",CONCATENATE(W1297,IF(LEFT(AO1297,1)="s","+","")))</f>
        <v/>
      </c>
      <c r="BR1297" s="226" t="str">
        <f aca="false">IF(X1297="","",CONCATENATE(X1297,IF(LEFT(AQ1297,1)="s","+","")))</f>
        <v/>
      </c>
      <c r="BS1297" s="226" t="str">
        <f aca="false">IF(Y1297="","",CONCATENATE(Y1297,IF(LEFT(AR1297,1)="s","+","")))</f>
        <v/>
      </c>
      <c r="BT1297" s="226" t="str">
        <f aca="false">IF(Z1297="","",CONCATENATE(Z1297,IF(LEFT(AS1297,1)="s","+","")))</f>
        <v/>
      </c>
      <c r="BU1297" s="227" t="str">
        <f aca="false">IF(AA1297="","",CONCATENATE(AA1297,IF(LEFT(AT1297,1)="s","+","")))</f>
        <v>3f</v>
      </c>
      <c r="BV1297" s="212"/>
      <c r="BW1297" s="177" t="s">
        <v>3262</v>
      </c>
      <c r="BX1297" s="170" t="str">
        <f aca="false">IF(BW1297&lt;&gt;"",IF(ISNUMBER(FIND("=",BW1297)),LEFT(BW1297,FIND("=",BW1297)-1),BW1297),BW1297)</f>
        <v>FJ464748</v>
      </c>
      <c r="BY1297" s="170" t="str">
        <f aca="false">IF(BW1297&lt;&gt;"",IF(ISNUMBER(FIND("=",BW1297)),RIGHT(BW1297,LEN(BW1297)-FIND("=",BW1297)),""),"")</f>
        <v>3f</v>
      </c>
      <c r="BZ1297" s="170" t="str">
        <f aca="false">IF(BX1297&lt;&gt;"",IF(ISNUMBER(FIND(".",BX1297)),LEFT(BX1297,FIND(".",BX1297)-1),BX1297),BX1297)</f>
        <v>FJ464748</v>
      </c>
      <c r="CA1297" s="170" t="str">
        <f aca="false">IF(BX1297&lt;&gt;"",IF(ISNUMBER(FIND(".",BX1297)),RIGHT(BX1297,LEN(BX1297)-FIND(".",BX1297)),""),"")</f>
        <v/>
      </c>
      <c r="CB1297" s="212"/>
      <c r="CC1297" s="170" t="str">
        <f aca="false">A1297</f>
        <v>FJ464748</v>
      </c>
      <c r="CD1297" s="178" t="s">
        <v>339</v>
      </c>
      <c r="CE1297" s="178" t="s">
        <v>340</v>
      </c>
      <c r="CF1297" s="178" t="s">
        <v>341</v>
      </c>
      <c r="CG1297" s="212"/>
      <c r="CH1297" s="212"/>
      <c r="CI1297" s="212"/>
      <c r="CJ1297" s="212"/>
      <c r="CK1297" s="178"/>
      <c r="CL1297" s="212"/>
      <c r="CM1297" s="212"/>
      <c r="CN1297" s="212"/>
      <c r="CO1297" s="212"/>
      <c r="CP1297" s="212"/>
      <c r="CQ1297" s="212"/>
      <c r="CR1297" s="170" t="n">
        <f aca="false">C1297</f>
        <v>3</v>
      </c>
      <c r="CS1297" s="229" t="str">
        <f aca="false">D1297</f>
        <v>3f</v>
      </c>
      <c r="CT1297" s="170" t="str">
        <f aca="false">CONCATENATE(CD1297," strain ",CM1297," ",CL1297,", partial cds")</f>
        <v>Hepatitis E virus strain  , partial cds</v>
      </c>
    </row>
    <row r="1298" s="146" customFormat="true" ht="11.9" hidden="false" customHeight="true" outlineLevel="0" collapsed="false">
      <c r="A1298" s="154" t="s">
        <v>3263</v>
      </c>
      <c r="B1298" s="147" t="n">
        <v>3</v>
      </c>
      <c r="C1298" s="148" t="n">
        <v>3</v>
      </c>
      <c r="D1298" s="149" t="s">
        <v>1777</v>
      </c>
      <c r="E1298" s="150" t="s">
        <v>2725</v>
      </c>
      <c r="F1298" s="154" t="s">
        <v>3264</v>
      </c>
      <c r="G1298" s="212"/>
      <c r="H1298" s="146" t="s">
        <v>393</v>
      </c>
      <c r="I1298" s="153" t="s">
        <v>394</v>
      </c>
      <c r="J1298" s="146" t="s">
        <v>395</v>
      </c>
      <c r="K1298" s="212"/>
      <c r="L1298" s="212"/>
      <c r="M1298" s="157" t="s">
        <v>367</v>
      </c>
      <c r="N1298" s="213"/>
      <c r="O1298" s="160"/>
      <c r="P1298" s="212"/>
      <c r="Q1298" s="212"/>
      <c r="R1298" s="212"/>
      <c r="S1298" s="212"/>
      <c r="T1298" s="214"/>
      <c r="U1298" s="215"/>
      <c r="V1298" s="209"/>
      <c r="W1298" s="217"/>
      <c r="X1298" s="209"/>
      <c r="Y1298" s="147"/>
      <c r="Z1298" s="209"/>
      <c r="AA1298" s="158" t="s">
        <v>1777</v>
      </c>
      <c r="AB1298" s="217"/>
      <c r="AC1298" s="217"/>
      <c r="AD1298" s="209"/>
      <c r="AE1298" s="209"/>
      <c r="AF1298" s="209"/>
      <c r="AG1298" s="166" t="s">
        <v>101</v>
      </c>
      <c r="AH1298" s="164" t="n">
        <v>6239</v>
      </c>
      <c r="AI1298" s="164" t="n">
        <v>6542</v>
      </c>
      <c r="AJ1298" s="219" t="n">
        <f aca="false">SeqEnd-SeqBeg+1</f>
        <v>304</v>
      </c>
      <c r="AK1298" s="220" t="n">
        <f aca="false">AND( SeqBeg&lt;=Beg  , End &lt;=SeqEnd )</f>
        <v>0</v>
      </c>
      <c r="AL1298" s="212"/>
      <c r="AM1298" s="212"/>
      <c r="AN1298" s="221"/>
      <c r="AO1298" s="147" t="s">
        <v>103</v>
      </c>
      <c r="AP1298" s="147" t="s">
        <v>103</v>
      </c>
      <c r="AQ1298" s="147" t="s">
        <v>103</v>
      </c>
      <c r="AR1298" s="147" t="s">
        <v>103</v>
      </c>
      <c r="AS1298" s="147" t="s">
        <v>103</v>
      </c>
      <c r="AT1298" s="147" t="s">
        <v>103</v>
      </c>
      <c r="AV1298" s="212"/>
      <c r="AW1298" s="222" t="str">
        <f aca="false">HYPERLINK(CONCATENATE("http://www.ncbi.nlm.nih.gov/nuccore/",BM1298),BM1298)</f>
        <v>AF195063</v>
      </c>
      <c r="AX1298" s="219" t="str">
        <f aca="false">CONCATENATE(D1298,IF(I1298="","",CONCATENATE(".",I1298)),IF(K1298="","",CONCATENATE(".",K1298)),IF(M1298="","",CONCATENATE(".",M1298)),IF(R1298="","",CONCATENATE(".",R1298)),IF(U1298="","","(*)"))</f>
        <v>3f.ESP.pig</v>
      </c>
      <c r="AY1298" s="170" t="str">
        <f aca="false">CONCATENATE(BM1298,".",BN1298)</f>
        <v>AF195063.E11</v>
      </c>
      <c r="AZ1298" s="171" t="str">
        <f aca="false">IF(AV1298="",IF(ISNUMBER(FIND(".",A1298)),LEFT(A1298,FIND(".",A1298)-1),A1298),AV1298)</f>
        <v>AF195063</v>
      </c>
      <c r="BA1298" s="171" t="str">
        <f aca="false">IF(ISNUMBER(FIND("-",AZ1298)),LEFT(AZ1298,FIND("-",AZ1298)-1),AZ1298)</f>
        <v>AF195063</v>
      </c>
      <c r="BB1298" s="170" t="str">
        <f aca="false"> MEGAname &amp; "="</f>
        <v>AF195063=</v>
      </c>
      <c r="BC1298" s="170" t="str">
        <f aca="false">Clear &amp; IF(span ,"Span","out")</f>
        <v>AF195063=out</v>
      </c>
      <c r="BD1298" s="170" t="str">
        <f aca="false">Clear &amp; IF(span, IF(B1298=".","Selected",B1298),"out")</f>
        <v>AF195063=out</v>
      </c>
      <c r="BE1298" s="170" t="str">
        <f aca="false">Clear &amp; Strain</f>
        <v>AF195063=E11</v>
      </c>
      <c r="BF1298" s="170" t="str">
        <f aca="false">CONCATENATE(A1298,"=",F1298,". ",AX1298,IF(AB1298="","",CONCATENATE(".",AB1298)))</f>
        <v>AF195063=E11. 3f.ESP.pig</v>
      </c>
      <c r="BG1298" s="170" t="str">
        <f aca="false">CONCATENATE(A1298,"=",F1298,". ",AX1298)</f>
        <v>AF195063=E11. 3f.ESP.pig</v>
      </c>
      <c r="BH1298" s="170" t="str">
        <f aca="false">CONCATENATE(A1298,"=",AX1298)</f>
        <v>AF195063=3f.ESP.pig</v>
      </c>
      <c r="BI1298" s="170" t="str">
        <f aca="false">CONCATENATE(A1298,"=",ComForSubtype,D1298)</f>
        <v>AF195063=3f</v>
      </c>
      <c r="BJ1298" s="170" t="str">
        <f aca="false">CONCATENATE(A1298,"=",E1298)</f>
        <v>AF195063=3feg</v>
      </c>
      <c r="BK1298" s="170" t="str">
        <f aca="false">CONCATENATE(A1298,"=",C1298)</f>
        <v>AF195063=3</v>
      </c>
      <c r="BL1298" s="170" t="str">
        <f aca="false">CONCATENATE(D1298,"=")</f>
        <v>3f=</v>
      </c>
      <c r="BM1298" s="223" t="str">
        <f aca="false">IF(BA1298="XX","",BA1298)</f>
        <v>AF195063</v>
      </c>
      <c r="BN1298" s="224" t="str">
        <f aca="false">CONCATENATE(IF(F1298="","",F1298),IF(G1298="","",CONCATENATE(" / ",G1298)))</f>
        <v>E11</v>
      </c>
      <c r="BO1298" s="225" t="str">
        <f aca="false">AX1298</f>
        <v>3f.ESP.pig</v>
      </c>
      <c r="BP1298" s="226" t="str">
        <f aca="false">IF(V1298="","",V1298)</f>
        <v/>
      </c>
      <c r="BQ1298" s="226" t="str">
        <f aca="false">IF(W1298="","",CONCATENATE(W1298,IF(LEFT(AO1298,1)="s","+","")))</f>
        <v/>
      </c>
      <c r="BR1298" s="226" t="str">
        <f aca="false">IF(X1298="","",CONCATENATE(X1298,IF(LEFT(AQ1298,1)="s","+","")))</f>
        <v/>
      </c>
      <c r="BS1298" s="226" t="str">
        <f aca="false">IF(Y1298="","",CONCATENATE(Y1298,IF(LEFT(AR1298,1)="s","+","")))</f>
        <v/>
      </c>
      <c r="BT1298" s="226" t="str">
        <f aca="false">IF(Z1298="","",CONCATENATE(Z1298,IF(LEFT(AS1298,1)="s","+","")))</f>
        <v/>
      </c>
      <c r="BU1298" s="227" t="str">
        <f aca="false">IF(AA1298="","",CONCATENATE(AA1298,IF(LEFT(AT1298,1)="s","+","")))</f>
        <v>3f</v>
      </c>
      <c r="BV1298" s="212"/>
      <c r="BW1298" s="177" t="s">
        <v>3265</v>
      </c>
      <c r="BX1298" s="170" t="str">
        <f aca="false">IF(BW1298&lt;&gt;"",IF(ISNUMBER(FIND("=",BW1298)),LEFT(BW1298,FIND("=",BW1298)-1),BW1298),BW1298)</f>
        <v>AF195063</v>
      </c>
      <c r="BY1298" s="170" t="str">
        <f aca="false">IF(BW1298&lt;&gt;"",IF(ISNUMBER(FIND("=",BW1298)),RIGHT(BW1298,LEN(BW1298)-FIND("=",BW1298)),""),"")</f>
        <v>3f</v>
      </c>
      <c r="BZ1298" s="170" t="str">
        <f aca="false">IF(BX1298&lt;&gt;"",IF(ISNUMBER(FIND(".",BX1298)),LEFT(BX1298,FIND(".",BX1298)-1),BX1298),BX1298)</f>
        <v>AF195063</v>
      </c>
      <c r="CA1298" s="170" t="str">
        <f aca="false">IF(BX1298&lt;&gt;"",IF(ISNUMBER(FIND(".",BX1298)),RIGHT(BX1298,LEN(BX1298)-FIND(".",BX1298)),""),"")</f>
        <v/>
      </c>
      <c r="CB1298" s="212"/>
      <c r="CC1298" s="170" t="str">
        <f aca="false">A1298</f>
        <v>AF195063</v>
      </c>
      <c r="CD1298" s="178" t="s">
        <v>339</v>
      </c>
      <c r="CE1298" s="178" t="s">
        <v>340</v>
      </c>
      <c r="CF1298" s="178" t="s">
        <v>341</v>
      </c>
      <c r="CG1298" s="212"/>
      <c r="CH1298" s="179"/>
      <c r="CI1298" s="179"/>
      <c r="CJ1298" s="179"/>
      <c r="CK1298" s="212"/>
      <c r="CL1298" s="212"/>
      <c r="CM1298" s="170" t="str">
        <f aca="false">F1298</f>
        <v>E11</v>
      </c>
      <c r="CN1298" s="170" t="str">
        <f aca="false">IF(G1298="","",G1298)</f>
        <v/>
      </c>
      <c r="CO1298" s="170" t="str">
        <f aca="false">CONCATENATE(H1298,":",L1298)</f>
        <v>Spain:</v>
      </c>
      <c r="CP1298" s="170" t="str">
        <f aca="false">CONCATENATE(IF(Q1298="","",CONCATENATE(Q1298,"-")),IF(P1298="","",CONCATENATE(P1298,"-")),IF(O1298="","",O1298))</f>
        <v/>
      </c>
      <c r="CQ1298" s="170" t="str">
        <f aca="false">IF(N1298="","",N1298)</f>
        <v/>
      </c>
      <c r="CR1298" s="228" t="n">
        <f aca="false">C1298</f>
        <v>3</v>
      </c>
      <c r="CS1298" s="229" t="str">
        <f aca="false">D1298</f>
        <v>3f</v>
      </c>
      <c r="CT1298" s="170" t="str">
        <f aca="false">CONCATENATE(CD1298," strain ",CM1298," ",CL1298,", partial cds")</f>
        <v>Hepatitis E virus strain E11 , partial cds</v>
      </c>
    </row>
    <row r="1299" customFormat="false" ht="11.9" hidden="false" customHeight="true" outlineLevel="0" collapsed="false">
      <c r="A1299" s="154" t="s">
        <v>3266</v>
      </c>
      <c r="B1299" s="147" t="n">
        <v>3</v>
      </c>
      <c r="C1299" s="243" t="n">
        <v>3</v>
      </c>
      <c r="D1299" s="149" t="s">
        <v>1777</v>
      </c>
      <c r="E1299" s="150" t="s">
        <v>2725</v>
      </c>
      <c r="F1299" s="154" t="s">
        <v>3267</v>
      </c>
      <c r="G1299" s="212"/>
      <c r="H1299" s="146" t="s">
        <v>537</v>
      </c>
      <c r="I1299" s="153" t="s">
        <v>538</v>
      </c>
      <c r="J1299" s="146" t="s">
        <v>395</v>
      </c>
      <c r="K1299" s="212"/>
      <c r="L1299" s="212"/>
      <c r="M1299" s="157" t="s">
        <v>367</v>
      </c>
      <c r="N1299" s="328" t="s">
        <v>2017</v>
      </c>
      <c r="O1299" s="160" t="n">
        <v>1998</v>
      </c>
      <c r="P1299" s="212"/>
      <c r="Q1299" s="212"/>
      <c r="R1299" s="212"/>
      <c r="S1299" s="212"/>
      <c r="U1299" s="161" t="s">
        <v>1777</v>
      </c>
      <c r="V1299" s="209"/>
      <c r="X1299" s="209"/>
      <c r="Y1299" s="209"/>
      <c r="Z1299" s="209"/>
      <c r="AA1299" s="158" t="s">
        <v>1777</v>
      </c>
      <c r="AB1299" s="217"/>
      <c r="AC1299" s="217"/>
      <c r="AD1299" s="209"/>
      <c r="AE1299" s="209"/>
      <c r="AF1299" s="209"/>
      <c r="AG1299" s="166" t="s">
        <v>2060</v>
      </c>
      <c r="AH1299" s="164" t="n">
        <v>6239</v>
      </c>
      <c r="AI1299" s="164" t="n">
        <v>6542</v>
      </c>
      <c r="AJ1299" s="219" t="n">
        <f aca="false">SeqEnd-SeqBeg+1</f>
        <v>304</v>
      </c>
      <c r="AK1299" s="220" t="n">
        <f aca="false">AND( SeqBeg&lt;=Beg  , End &lt;=SeqEnd )</f>
        <v>0</v>
      </c>
      <c r="AL1299" s="212"/>
      <c r="AM1299" s="212"/>
      <c r="AN1299" s="221"/>
      <c r="AO1299" s="147" t="s">
        <v>103</v>
      </c>
      <c r="AP1299" s="147" t="s">
        <v>103</v>
      </c>
      <c r="AQ1299" s="147" t="s">
        <v>103</v>
      </c>
      <c r="AR1299" s="147" t="s">
        <v>103</v>
      </c>
      <c r="AS1299" s="147" t="s">
        <v>103</v>
      </c>
      <c r="AT1299" s="147" t="s">
        <v>103</v>
      </c>
      <c r="AU1299" s="146"/>
      <c r="AV1299" s="212"/>
      <c r="AW1299" s="222" t="str">
        <f aca="false">HYPERLINK(CONCATENATE("http://www.ncbi.nlm.nih.gov/nuccore/",BM1299),BM1299)</f>
        <v>AY032758</v>
      </c>
      <c r="AX1299" s="219" t="str">
        <f aca="false">CONCATENATE(D1299,IF(I1299="","",CONCATENATE(".",I1299)),IF(K1299="","",CONCATENATE(".",K1299)),IF(M1299="","",CONCATENATE(".",M1299)),IF(R1299="","",CONCATENATE(".",R1299)),IF(U1299="","","(*)"))</f>
        <v>3f.NLD.pig(*)</v>
      </c>
      <c r="AY1299" s="170" t="str">
        <f aca="false">CONCATENATE(BM1299,".",BN1299)</f>
        <v>AY032758.NLSW50</v>
      </c>
      <c r="AZ1299" s="171" t="str">
        <f aca="false">IF(AV1299="",IF(ISNUMBER(FIND(".",A1299)),LEFT(A1299,FIND(".",A1299)-1),A1299),AV1299)</f>
        <v>AY032758</v>
      </c>
      <c r="BA1299" s="171" t="str">
        <f aca="false">IF(ISNUMBER(FIND("-",AZ1299)),LEFT(AZ1299,FIND("-",AZ1299)-1),AZ1299)</f>
        <v>AY032758</v>
      </c>
      <c r="BB1299" s="170" t="str">
        <f aca="false"> MEGAname &amp; "="</f>
        <v>AY032758=</v>
      </c>
      <c r="BC1299" s="170" t="str">
        <f aca="false">Clear &amp; IF(span ,"Span","out")</f>
        <v>AY032758=out</v>
      </c>
      <c r="BD1299" s="170" t="str">
        <f aca="false">Clear &amp; IF(span, IF(B1299=".","Selected",B1299),"out")</f>
        <v>AY032758=out</v>
      </c>
      <c r="BE1299" s="170" t="str">
        <f aca="false">Clear &amp; Strain</f>
        <v>AY032758=NLSW50</v>
      </c>
      <c r="BF1299" s="170" t="str">
        <f aca="false">CONCATENATE(A1299,"=",F1299,". ",AX1299,IF(AB1299="","",CONCATENATE(".",AB1299)))</f>
        <v>AY032758=NLSW50. 3f.NLD.pig(*)</v>
      </c>
      <c r="BG1299" s="170" t="str">
        <f aca="false">CONCATENATE(A1299,"=",F1299,". ",AX1299)</f>
        <v>AY032758=NLSW50. 3f.NLD.pig(*)</v>
      </c>
      <c r="BH1299" s="170" t="str">
        <f aca="false">CONCATENATE(A1299,"=",AX1299)</f>
        <v>AY032758=3f.NLD.pig(*)</v>
      </c>
      <c r="BI1299" s="170" t="str">
        <f aca="false">CONCATENATE(A1299,"=",ComForSubtype,D1299)</f>
        <v>AY032758=3f</v>
      </c>
      <c r="BJ1299" s="170" t="str">
        <f aca="false">CONCATENATE(A1299,"=",E1299)</f>
        <v>AY032758=3feg</v>
      </c>
      <c r="BK1299" s="170" t="str">
        <f aca="false">CONCATENATE(A1299,"=",C1299)</f>
        <v>AY032758=3</v>
      </c>
      <c r="BL1299" s="170" t="str">
        <f aca="false">CONCATENATE(D1299,"=")</f>
        <v>3f=</v>
      </c>
      <c r="BM1299" s="223" t="str">
        <f aca="false">IF(BA1299="XX","",BA1299)</f>
        <v>AY032758</v>
      </c>
      <c r="BN1299" s="224" t="str">
        <f aca="false">CONCATENATE(IF(F1299="","",F1299),IF(G1299="","",CONCATENATE(" / ",G1299)))</f>
        <v>NLSW50</v>
      </c>
      <c r="BO1299" s="225" t="str">
        <f aca="false">AX1299</f>
        <v>3f.NLD.pig(*)</v>
      </c>
      <c r="BP1299" s="226" t="str">
        <f aca="false">IF(V1299="","",V1299)</f>
        <v/>
      </c>
      <c r="BQ1299" s="226" t="str">
        <f aca="false">IF(W1299="","",CONCATENATE(W1299,IF(LEFT(AO1299,1)="s","+","")))</f>
        <v/>
      </c>
      <c r="BR1299" s="226" t="str">
        <f aca="false">IF(X1299="","",CONCATENATE(X1299,IF(LEFT(AQ1299,1)="s","+","")))</f>
        <v/>
      </c>
      <c r="BS1299" s="226" t="str">
        <f aca="false">IF(Y1299="","",CONCATENATE(Y1299,IF(LEFT(AR1299,1)="s","+","")))</f>
        <v/>
      </c>
      <c r="BT1299" s="226" t="str">
        <f aca="false">IF(Z1299="","",CONCATENATE(Z1299,IF(LEFT(AS1299,1)="s","+","")))</f>
        <v/>
      </c>
      <c r="BU1299" s="227" t="str">
        <f aca="false">IF(AA1299="","",CONCATENATE(AA1299,IF(LEFT(AT1299,1)="s","+","")))</f>
        <v>3f</v>
      </c>
      <c r="BV1299" s="212"/>
      <c r="BW1299" s="177" t="s">
        <v>3268</v>
      </c>
      <c r="BX1299" s="170" t="str">
        <f aca="false">IF(BW1299&lt;&gt;"",IF(ISNUMBER(FIND("=",BW1299)),LEFT(BW1299,FIND("=",BW1299)-1),BW1299),BW1299)</f>
        <v>AY032758</v>
      </c>
      <c r="BY1299" s="170" t="str">
        <f aca="false">IF(BW1299&lt;&gt;"",IF(ISNUMBER(FIND("=",BW1299)),RIGHT(BW1299,LEN(BW1299)-FIND("=",BW1299)),""),"")</f>
        <v>3f</v>
      </c>
      <c r="BZ1299" s="170" t="str">
        <f aca="false">IF(BX1299&lt;&gt;"",IF(ISNUMBER(FIND(".",BX1299)),LEFT(BX1299,FIND(".",BX1299)-1),BX1299),BX1299)</f>
        <v>AY032758</v>
      </c>
      <c r="CA1299" s="170" t="str">
        <f aca="false">IF(BX1299&lt;&gt;"",IF(ISNUMBER(FIND(".",BX1299)),RIGHT(BX1299,LEN(BX1299)-FIND(".",BX1299)),""),"")</f>
        <v/>
      </c>
      <c r="CB1299" s="212"/>
      <c r="CC1299" s="170" t="str">
        <f aca="false">A1299</f>
        <v>AY032758</v>
      </c>
      <c r="CD1299" s="178" t="s">
        <v>339</v>
      </c>
      <c r="CE1299" s="178" t="s">
        <v>340</v>
      </c>
      <c r="CF1299" s="178" t="s">
        <v>341</v>
      </c>
      <c r="CG1299" s="212"/>
      <c r="CH1299" s="179"/>
      <c r="CI1299" s="179"/>
      <c r="CJ1299" s="179"/>
      <c r="CK1299" s="212"/>
      <c r="CL1299" s="212"/>
      <c r="CM1299" s="170" t="str">
        <f aca="false">F1299</f>
        <v>NLSW50</v>
      </c>
      <c r="CN1299" s="170" t="str">
        <f aca="false">IF(G1299="","",G1299)</f>
        <v/>
      </c>
      <c r="CO1299" s="170" t="str">
        <f aca="false">CONCATENATE(H1299,":",L1299)</f>
        <v>Netherlands:</v>
      </c>
      <c r="CP1299" s="170" t="str">
        <f aca="false">CONCATENATE(IF(Q1299="","",CONCATENATE(Q1299,"-")),IF(P1299="","",CONCATENATE(P1299,"-")),IF(O1299="","",O1299))</f>
        <v>1998</v>
      </c>
      <c r="CQ1299" s="170" t="str">
        <f aca="false">IF(N1299="","",N1299)</f>
        <v>stool pool</v>
      </c>
      <c r="CR1299" s="170" t="n">
        <f aca="false">C1299</f>
        <v>3</v>
      </c>
      <c r="CS1299" s="229" t="str">
        <f aca="false">D1299</f>
        <v>3f</v>
      </c>
      <c r="CT1299" s="170" t="str">
        <f aca="false">CONCATENATE(CD1299," strain ",CM1299," ",CL1299,", partial cds")</f>
        <v>Hepatitis E virus strain NLSW50 , partial cds</v>
      </c>
    </row>
    <row r="1300" customFormat="false" ht="11.9" hidden="false" customHeight="true" outlineLevel="0" collapsed="false">
      <c r="A1300" s="154" t="s">
        <v>3269</v>
      </c>
      <c r="B1300" s="147" t="n">
        <v>3</v>
      </c>
      <c r="C1300" s="243" t="n">
        <v>3</v>
      </c>
      <c r="D1300" s="149" t="s">
        <v>1777</v>
      </c>
      <c r="E1300" s="150" t="s">
        <v>2725</v>
      </c>
      <c r="F1300" s="154" t="s">
        <v>3270</v>
      </c>
      <c r="G1300" s="212"/>
      <c r="H1300" s="146" t="s">
        <v>537</v>
      </c>
      <c r="I1300" s="153" t="s">
        <v>538</v>
      </c>
      <c r="J1300" s="146" t="s">
        <v>395</v>
      </c>
      <c r="K1300" s="212"/>
      <c r="L1300" s="212"/>
      <c r="M1300" s="157" t="s">
        <v>367</v>
      </c>
      <c r="N1300" s="328" t="s">
        <v>2017</v>
      </c>
      <c r="O1300" s="160" t="n">
        <v>1998</v>
      </c>
      <c r="P1300" s="212"/>
      <c r="Q1300" s="212"/>
      <c r="R1300" s="212"/>
      <c r="S1300" s="212"/>
      <c r="U1300" s="161" t="s">
        <v>1777</v>
      </c>
      <c r="V1300" s="209"/>
      <c r="W1300" s="217"/>
      <c r="X1300" s="209"/>
      <c r="Y1300" s="209"/>
      <c r="Z1300" s="209"/>
      <c r="AA1300" s="158" t="s">
        <v>1777</v>
      </c>
      <c r="AB1300" s="217"/>
      <c r="AC1300" s="217"/>
      <c r="AD1300" s="209"/>
      <c r="AE1300" s="209"/>
      <c r="AF1300" s="209"/>
      <c r="AG1300" s="166" t="s">
        <v>2060</v>
      </c>
      <c r="AH1300" s="164" t="n">
        <v>6239</v>
      </c>
      <c r="AI1300" s="164" t="n">
        <v>6542</v>
      </c>
      <c r="AJ1300" s="219" t="n">
        <f aca="false">SeqEnd-SeqBeg+1</f>
        <v>304</v>
      </c>
      <c r="AK1300" s="220" t="n">
        <f aca="false">AND( SeqBeg&lt;=Beg  , End &lt;=SeqEnd )</f>
        <v>0</v>
      </c>
      <c r="AL1300" s="212"/>
      <c r="AM1300" s="212"/>
      <c r="AN1300" s="221"/>
      <c r="AO1300" s="147" t="s">
        <v>103</v>
      </c>
      <c r="AP1300" s="147" t="s">
        <v>103</v>
      </c>
      <c r="AQ1300" s="147" t="s">
        <v>103</v>
      </c>
      <c r="AR1300" s="147" t="s">
        <v>103</v>
      </c>
      <c r="AS1300" s="147" t="s">
        <v>103</v>
      </c>
      <c r="AT1300" s="147" t="s">
        <v>103</v>
      </c>
      <c r="AU1300" s="146"/>
      <c r="AV1300" s="212"/>
      <c r="AW1300" s="222" t="str">
        <f aca="false">HYPERLINK(CONCATENATE("http://www.ncbi.nlm.nih.gov/nuccore/",BM1300),BM1300)</f>
        <v>AY032757</v>
      </c>
      <c r="AX1300" s="219" t="str">
        <f aca="false">CONCATENATE(D1300,IF(I1300="","",CONCATENATE(".",I1300)),IF(K1300="","",CONCATENATE(".",K1300)),IF(M1300="","",CONCATENATE(".",M1300)),IF(R1300="","",CONCATENATE(".",R1300)),IF(U1300="","","(*)"))</f>
        <v>3f.NLD.pig(*)</v>
      </c>
      <c r="AY1300" s="170" t="str">
        <f aca="false">CONCATENATE(BM1300,".",BN1300)</f>
        <v>AY032757.NLSW76</v>
      </c>
      <c r="AZ1300" s="171" t="str">
        <f aca="false">IF(AV1300="",IF(ISNUMBER(FIND(".",A1300)),LEFT(A1300,FIND(".",A1300)-1),A1300),AV1300)</f>
        <v>AY032757</v>
      </c>
      <c r="BA1300" s="171" t="str">
        <f aca="false">IF(ISNUMBER(FIND("-",AZ1300)),LEFT(AZ1300,FIND("-",AZ1300)-1),AZ1300)</f>
        <v>AY032757</v>
      </c>
      <c r="BB1300" s="170" t="str">
        <f aca="false"> MEGAname &amp; "="</f>
        <v>AY032757=</v>
      </c>
      <c r="BC1300" s="170" t="str">
        <f aca="false">Clear &amp; IF(span ,"Span","out")</f>
        <v>AY032757=out</v>
      </c>
      <c r="BD1300" s="170" t="str">
        <f aca="false">Clear &amp; IF(span, IF(B1300=".","Selected",B1300),"out")</f>
        <v>AY032757=out</v>
      </c>
      <c r="BE1300" s="170" t="str">
        <f aca="false">Clear &amp; Strain</f>
        <v>AY032757=NLSW76</v>
      </c>
      <c r="BF1300" s="170" t="str">
        <f aca="false">CONCATENATE(A1300,"=",F1300,". ",AX1300,IF(AB1300="","",CONCATENATE(".",AB1300)))</f>
        <v>AY032757=NLSW76. 3f.NLD.pig(*)</v>
      </c>
      <c r="BG1300" s="170" t="str">
        <f aca="false">CONCATENATE(A1300,"=",F1300,". ",AX1300)</f>
        <v>AY032757=NLSW76. 3f.NLD.pig(*)</v>
      </c>
      <c r="BH1300" s="170" t="str">
        <f aca="false">CONCATENATE(A1300,"=",AX1300)</f>
        <v>AY032757=3f.NLD.pig(*)</v>
      </c>
      <c r="BI1300" s="170" t="str">
        <f aca="false">CONCATENATE(A1300,"=",ComForSubtype,D1300)</f>
        <v>AY032757=3f</v>
      </c>
      <c r="BJ1300" s="170" t="str">
        <f aca="false">CONCATENATE(A1300,"=",E1300)</f>
        <v>AY032757=3feg</v>
      </c>
      <c r="BK1300" s="170" t="str">
        <f aca="false">CONCATENATE(A1300,"=",C1300)</f>
        <v>AY032757=3</v>
      </c>
      <c r="BL1300" s="170" t="str">
        <f aca="false">CONCATENATE(D1300,"=")</f>
        <v>3f=</v>
      </c>
      <c r="BM1300" s="223" t="str">
        <f aca="false">IF(BA1300="XX","",BA1300)</f>
        <v>AY032757</v>
      </c>
      <c r="BN1300" s="224" t="str">
        <f aca="false">CONCATENATE(IF(F1300="","",F1300),IF(G1300="","",CONCATENATE(" / ",G1300)))</f>
        <v>NLSW76</v>
      </c>
      <c r="BO1300" s="225" t="str">
        <f aca="false">AX1300</f>
        <v>3f.NLD.pig(*)</v>
      </c>
      <c r="BP1300" s="226" t="str">
        <f aca="false">IF(V1300="","",V1300)</f>
        <v/>
      </c>
      <c r="BQ1300" s="226" t="str">
        <f aca="false">IF(W1300="","",CONCATENATE(W1300,IF(LEFT(AO1300,1)="s","+","")))</f>
        <v/>
      </c>
      <c r="BR1300" s="226" t="str">
        <f aca="false">IF(X1300="","",CONCATENATE(X1300,IF(LEFT(AQ1300,1)="s","+","")))</f>
        <v/>
      </c>
      <c r="BS1300" s="226" t="str">
        <f aca="false">IF(Y1300="","",CONCATENATE(Y1300,IF(LEFT(AR1300,1)="s","+","")))</f>
        <v/>
      </c>
      <c r="BT1300" s="226" t="str">
        <f aca="false">IF(Z1300="","",CONCATENATE(Z1300,IF(LEFT(AS1300,1)="s","+","")))</f>
        <v/>
      </c>
      <c r="BU1300" s="227" t="str">
        <f aca="false">IF(AA1300="","",CONCATENATE(AA1300,IF(LEFT(AT1300,1)="s","+","")))</f>
        <v>3f</v>
      </c>
      <c r="BV1300" s="212"/>
      <c r="BW1300" s="177" t="s">
        <v>3271</v>
      </c>
      <c r="BX1300" s="170" t="str">
        <f aca="false">IF(BW1300&lt;&gt;"",IF(ISNUMBER(FIND("=",BW1300)),LEFT(BW1300,FIND("=",BW1300)-1),BW1300),BW1300)</f>
        <v>AY032757</v>
      </c>
      <c r="BY1300" s="170" t="str">
        <f aca="false">IF(BW1300&lt;&gt;"",IF(ISNUMBER(FIND("=",BW1300)),RIGHT(BW1300,LEN(BW1300)-FIND("=",BW1300)),""),"")</f>
        <v>3f</v>
      </c>
      <c r="BZ1300" s="170" t="str">
        <f aca="false">IF(BX1300&lt;&gt;"",IF(ISNUMBER(FIND(".",BX1300)),LEFT(BX1300,FIND(".",BX1300)-1),BX1300),BX1300)</f>
        <v>AY032757</v>
      </c>
      <c r="CA1300" s="170" t="str">
        <f aca="false">IF(BX1300&lt;&gt;"",IF(ISNUMBER(FIND(".",BX1300)),RIGHT(BX1300,LEN(BX1300)-FIND(".",BX1300)),""),"")</f>
        <v/>
      </c>
      <c r="CB1300" s="212"/>
      <c r="CC1300" s="170" t="str">
        <f aca="false">A1300</f>
        <v>AY032757</v>
      </c>
      <c r="CD1300" s="178" t="s">
        <v>339</v>
      </c>
      <c r="CE1300" s="178" t="s">
        <v>340</v>
      </c>
      <c r="CF1300" s="178" t="s">
        <v>341</v>
      </c>
      <c r="CG1300" s="212"/>
      <c r="CH1300" s="179"/>
      <c r="CI1300" s="179"/>
      <c r="CJ1300" s="179"/>
      <c r="CK1300" s="212"/>
      <c r="CL1300" s="212"/>
      <c r="CM1300" s="170" t="str">
        <f aca="false">F1300</f>
        <v>NLSW76</v>
      </c>
      <c r="CN1300" s="170" t="str">
        <f aca="false">IF(G1300="","",G1300)</f>
        <v/>
      </c>
      <c r="CO1300" s="170" t="str">
        <f aca="false">CONCATENATE(H1300,":",L1300)</f>
        <v>Netherlands:</v>
      </c>
      <c r="CP1300" s="170" t="str">
        <f aca="false">CONCATENATE(IF(Q1300="","",CONCATENATE(Q1300,"-")),IF(P1300="","",CONCATENATE(P1300,"-")),IF(O1300="","",O1300))</f>
        <v>1998</v>
      </c>
      <c r="CQ1300" s="170" t="str">
        <f aca="false">IF(N1300="","",N1300)</f>
        <v>stool pool</v>
      </c>
      <c r="CR1300" s="170" t="n">
        <f aca="false">C1300</f>
        <v>3</v>
      </c>
      <c r="CS1300" s="229" t="str">
        <f aca="false">D1300</f>
        <v>3f</v>
      </c>
      <c r="CT1300" s="170" t="str">
        <f aca="false">CONCATENATE(CD1300," strain ",CM1300," ",CL1300,", partial cds")</f>
        <v>Hepatitis E virus strain NLSW76 , partial cds</v>
      </c>
    </row>
    <row r="1301" customFormat="false" ht="11.9" hidden="false" customHeight="true" outlineLevel="0" collapsed="false">
      <c r="A1301" s="154" t="s">
        <v>3272</v>
      </c>
      <c r="B1301" s="147" t="n">
        <v>3</v>
      </c>
      <c r="C1301" s="243" t="n">
        <v>3</v>
      </c>
      <c r="D1301" s="149" t="s">
        <v>1777</v>
      </c>
      <c r="E1301" s="150" t="s">
        <v>2725</v>
      </c>
      <c r="F1301" s="154" t="s">
        <v>3273</v>
      </c>
      <c r="G1301" s="212"/>
      <c r="H1301" s="146" t="s">
        <v>537</v>
      </c>
      <c r="I1301" s="153" t="s">
        <v>538</v>
      </c>
      <c r="J1301" s="146" t="s">
        <v>395</v>
      </c>
      <c r="K1301" s="212"/>
      <c r="L1301" s="212"/>
      <c r="M1301" s="157" t="s">
        <v>367</v>
      </c>
      <c r="N1301" s="328" t="s">
        <v>2017</v>
      </c>
      <c r="O1301" s="160" t="n">
        <v>1998</v>
      </c>
      <c r="P1301" s="212"/>
      <c r="Q1301" s="212"/>
      <c r="R1301" s="212"/>
      <c r="S1301" s="212"/>
      <c r="U1301" s="161" t="s">
        <v>1777</v>
      </c>
      <c r="V1301" s="209"/>
      <c r="W1301" s="217"/>
      <c r="X1301" s="209"/>
      <c r="Y1301" s="209"/>
      <c r="Z1301" s="209"/>
      <c r="AA1301" s="158" t="s">
        <v>1777</v>
      </c>
      <c r="AB1301" s="217"/>
      <c r="AC1301" s="217"/>
      <c r="AD1301" s="209"/>
      <c r="AE1301" s="209"/>
      <c r="AF1301" s="209"/>
      <c r="AG1301" s="166" t="s">
        <v>2060</v>
      </c>
      <c r="AH1301" s="164" t="n">
        <v>6239</v>
      </c>
      <c r="AI1301" s="164" t="n">
        <v>6542</v>
      </c>
      <c r="AJ1301" s="219" t="n">
        <f aca="false">SeqEnd-SeqBeg+1</f>
        <v>304</v>
      </c>
      <c r="AK1301" s="220" t="n">
        <f aca="false">AND( SeqBeg&lt;=Beg  , End &lt;=SeqEnd )</f>
        <v>0</v>
      </c>
      <c r="AL1301" s="212"/>
      <c r="AM1301" s="212"/>
      <c r="AN1301" s="221"/>
      <c r="AO1301" s="147" t="s">
        <v>103</v>
      </c>
      <c r="AP1301" s="147" t="s">
        <v>103</v>
      </c>
      <c r="AQ1301" s="147" t="s">
        <v>103</v>
      </c>
      <c r="AR1301" s="147" t="s">
        <v>103</v>
      </c>
      <c r="AS1301" s="147" t="s">
        <v>103</v>
      </c>
      <c r="AT1301" s="147" t="s">
        <v>103</v>
      </c>
      <c r="AU1301" s="146"/>
      <c r="AV1301" s="212"/>
      <c r="AW1301" s="222" t="str">
        <f aca="false">HYPERLINK(CONCATENATE("http://www.ncbi.nlm.nih.gov/nuccore/",BM1301),BM1301)</f>
        <v>AY032759</v>
      </c>
      <c r="AX1301" s="219" t="str">
        <f aca="false">CONCATENATE(D1301,IF(I1301="","",CONCATENATE(".",I1301)),IF(K1301="","",CONCATENATE(".",K1301)),IF(M1301="","",CONCATENATE(".",M1301)),IF(R1301="","",CONCATENATE(".",R1301)),IF(U1301="","","(*)"))</f>
        <v>3f.NLD.pig(*)</v>
      </c>
      <c r="AY1301" s="170" t="str">
        <f aca="false">CONCATENATE(BM1301,".",BN1301)</f>
        <v>AY032759.NLSW91</v>
      </c>
      <c r="AZ1301" s="171" t="str">
        <f aca="false">IF(AV1301="",IF(ISNUMBER(FIND(".",A1301)),LEFT(A1301,FIND(".",A1301)-1),A1301),AV1301)</f>
        <v>AY032759</v>
      </c>
      <c r="BA1301" s="171" t="str">
        <f aca="false">IF(ISNUMBER(FIND("-",AZ1301)),LEFT(AZ1301,FIND("-",AZ1301)-1),AZ1301)</f>
        <v>AY032759</v>
      </c>
      <c r="BB1301" s="170" t="str">
        <f aca="false"> MEGAname &amp; "="</f>
        <v>AY032759=</v>
      </c>
      <c r="BC1301" s="170" t="str">
        <f aca="false">Clear &amp; IF(span ,"Span","out")</f>
        <v>AY032759=out</v>
      </c>
      <c r="BD1301" s="170" t="str">
        <f aca="false">Clear &amp; IF(span, IF(B1301=".","Selected",B1301),"out")</f>
        <v>AY032759=out</v>
      </c>
      <c r="BE1301" s="170" t="str">
        <f aca="false">Clear &amp; Strain</f>
        <v>AY032759=NLSW91</v>
      </c>
      <c r="BF1301" s="170" t="str">
        <f aca="false">CONCATENATE(A1301,"=",F1301,". ",AX1301,IF(AB1301="","",CONCATENATE(".",AB1301)))</f>
        <v>AY032759=NLSW91. 3f.NLD.pig(*)</v>
      </c>
      <c r="BG1301" s="170" t="str">
        <f aca="false">CONCATENATE(A1301,"=",F1301,". ",AX1301)</f>
        <v>AY032759=NLSW91. 3f.NLD.pig(*)</v>
      </c>
      <c r="BH1301" s="170" t="str">
        <f aca="false">CONCATENATE(A1301,"=",AX1301)</f>
        <v>AY032759=3f.NLD.pig(*)</v>
      </c>
      <c r="BI1301" s="170" t="str">
        <f aca="false">CONCATENATE(A1301,"=",ComForSubtype,D1301)</f>
        <v>AY032759=3f</v>
      </c>
      <c r="BJ1301" s="170" t="str">
        <f aca="false">CONCATENATE(A1301,"=",E1301)</f>
        <v>AY032759=3feg</v>
      </c>
      <c r="BK1301" s="170" t="str">
        <f aca="false">CONCATENATE(A1301,"=",C1301)</f>
        <v>AY032759=3</v>
      </c>
      <c r="BL1301" s="170" t="str">
        <f aca="false">CONCATENATE(D1301,"=")</f>
        <v>3f=</v>
      </c>
      <c r="BM1301" s="223" t="str">
        <f aca="false">IF(BA1301="XX","",BA1301)</f>
        <v>AY032759</v>
      </c>
      <c r="BN1301" s="224" t="str">
        <f aca="false">CONCATENATE(IF(F1301="","",F1301),IF(G1301="","",CONCATENATE(" / ",G1301)))</f>
        <v>NLSW91</v>
      </c>
      <c r="BO1301" s="225" t="str">
        <f aca="false">AX1301</f>
        <v>3f.NLD.pig(*)</v>
      </c>
      <c r="BP1301" s="226" t="str">
        <f aca="false">IF(V1301="","",V1301)</f>
        <v/>
      </c>
      <c r="BQ1301" s="226" t="str">
        <f aca="false">IF(W1301="","",CONCATENATE(W1301,IF(LEFT(AO1301,1)="s","+","")))</f>
        <v/>
      </c>
      <c r="BR1301" s="226" t="str">
        <f aca="false">IF(X1301="","",CONCATENATE(X1301,IF(LEFT(AQ1301,1)="s","+","")))</f>
        <v/>
      </c>
      <c r="BS1301" s="226" t="str">
        <f aca="false">IF(Y1301="","",CONCATENATE(Y1301,IF(LEFT(AR1301,1)="s","+","")))</f>
        <v/>
      </c>
      <c r="BT1301" s="226" t="str">
        <f aca="false">IF(Z1301="","",CONCATENATE(Z1301,IF(LEFT(AS1301,1)="s","+","")))</f>
        <v/>
      </c>
      <c r="BU1301" s="227" t="str">
        <f aca="false">IF(AA1301="","",CONCATENATE(AA1301,IF(LEFT(AT1301,1)="s","+","")))</f>
        <v>3f</v>
      </c>
      <c r="BV1301" s="212"/>
      <c r="BW1301" s="177" t="s">
        <v>3274</v>
      </c>
      <c r="BX1301" s="170" t="str">
        <f aca="false">IF(BW1301&lt;&gt;"",IF(ISNUMBER(FIND("=",BW1301)),LEFT(BW1301,FIND("=",BW1301)-1),BW1301),BW1301)</f>
        <v>AY032759</v>
      </c>
      <c r="BY1301" s="170" t="str">
        <f aca="false">IF(BW1301&lt;&gt;"",IF(ISNUMBER(FIND("=",BW1301)),RIGHT(BW1301,LEN(BW1301)-FIND("=",BW1301)),""),"")</f>
        <v>3f</v>
      </c>
      <c r="BZ1301" s="170" t="str">
        <f aca="false">IF(BX1301&lt;&gt;"",IF(ISNUMBER(FIND(".",BX1301)),LEFT(BX1301,FIND(".",BX1301)-1),BX1301),BX1301)</f>
        <v>AY032759</v>
      </c>
      <c r="CA1301" s="170" t="str">
        <f aca="false">IF(BX1301&lt;&gt;"",IF(ISNUMBER(FIND(".",BX1301)),RIGHT(BX1301,LEN(BX1301)-FIND(".",BX1301)),""),"")</f>
        <v/>
      </c>
      <c r="CB1301" s="212"/>
      <c r="CC1301" s="170" t="str">
        <f aca="false">A1301</f>
        <v>AY032759</v>
      </c>
      <c r="CD1301" s="178" t="s">
        <v>339</v>
      </c>
      <c r="CE1301" s="178" t="s">
        <v>340</v>
      </c>
      <c r="CF1301" s="178" t="s">
        <v>341</v>
      </c>
      <c r="CG1301" s="212"/>
      <c r="CH1301" s="179"/>
      <c r="CI1301" s="179"/>
      <c r="CJ1301" s="179"/>
      <c r="CK1301" s="212"/>
      <c r="CL1301" s="212"/>
      <c r="CM1301" s="170" t="str">
        <f aca="false">F1301</f>
        <v>NLSW91</v>
      </c>
      <c r="CN1301" s="170" t="str">
        <f aca="false">IF(G1301="","",G1301)</f>
        <v/>
      </c>
      <c r="CO1301" s="170" t="str">
        <f aca="false">CONCATENATE(H1301,":",L1301)</f>
        <v>Netherlands:</v>
      </c>
      <c r="CP1301" s="170" t="str">
        <f aca="false">CONCATENATE(IF(Q1301="","",CONCATENATE(Q1301,"-")),IF(P1301="","",CONCATENATE(P1301,"-")),IF(O1301="","",O1301))</f>
        <v>1998</v>
      </c>
      <c r="CQ1301" s="170" t="str">
        <f aca="false">IF(N1301="","",N1301)</f>
        <v>stool pool</v>
      </c>
      <c r="CR1301" s="170" t="n">
        <f aca="false">C1301</f>
        <v>3</v>
      </c>
      <c r="CS1301" s="229" t="str">
        <f aca="false">D1301</f>
        <v>3f</v>
      </c>
      <c r="CT1301" s="170" t="str">
        <f aca="false">CONCATENATE(CD1301," strain ",CM1301," ",CL1301,", partial cds")</f>
        <v>Hepatitis E virus strain NLSW91 , partial cds</v>
      </c>
    </row>
    <row r="1302" s="146" customFormat="true" ht="11.9" hidden="false" customHeight="true" outlineLevel="0" collapsed="false">
      <c r="A1302" s="154" t="s">
        <v>3275</v>
      </c>
      <c r="B1302" s="147" t="n">
        <v>3</v>
      </c>
      <c r="C1302" s="243" t="n">
        <v>3</v>
      </c>
      <c r="D1302" s="149" t="s">
        <v>1777</v>
      </c>
      <c r="E1302" s="150" t="s">
        <v>2725</v>
      </c>
      <c r="F1302" s="154" t="s">
        <v>3201</v>
      </c>
      <c r="G1302" s="212"/>
      <c r="H1302" s="146" t="s">
        <v>758</v>
      </c>
      <c r="I1302" s="153" t="s">
        <v>759</v>
      </c>
      <c r="J1302" s="146" t="s">
        <v>395</v>
      </c>
      <c r="K1302" s="212"/>
      <c r="L1302" s="212"/>
      <c r="M1302" s="157" t="s">
        <v>348</v>
      </c>
      <c r="N1302" s="213"/>
      <c r="O1302" s="160"/>
      <c r="P1302" s="212"/>
      <c r="Q1302" s="212"/>
      <c r="R1302" s="212"/>
      <c r="S1302" s="212"/>
      <c r="T1302" s="214"/>
      <c r="U1302" s="215"/>
      <c r="V1302" s="209"/>
      <c r="W1302" s="217"/>
      <c r="X1302" s="209"/>
      <c r="Y1302" s="209"/>
      <c r="Z1302" s="209"/>
      <c r="AA1302" s="158" t="s">
        <v>1777</v>
      </c>
      <c r="AB1302" s="217"/>
      <c r="AC1302" s="217"/>
      <c r="AD1302" s="209"/>
      <c r="AE1302" s="209"/>
      <c r="AF1302" s="209"/>
      <c r="AG1302" s="166" t="s">
        <v>2060</v>
      </c>
      <c r="AH1302" s="164" t="n">
        <v>6239</v>
      </c>
      <c r="AI1302" s="164" t="n">
        <v>6542</v>
      </c>
      <c r="AJ1302" s="219" t="n">
        <f aca="false">SeqEnd-SeqBeg+1</f>
        <v>304</v>
      </c>
      <c r="AK1302" s="220" t="n">
        <f aca="false">AND( SeqBeg&lt;=Beg  , End &lt;=SeqEnd )</f>
        <v>0</v>
      </c>
      <c r="AL1302" s="212"/>
      <c r="AM1302" s="212"/>
      <c r="AN1302" s="221"/>
      <c r="AO1302" s="147" t="s">
        <v>103</v>
      </c>
      <c r="AP1302" s="147" t="s">
        <v>103</v>
      </c>
      <c r="AQ1302" s="147" t="s">
        <v>103</v>
      </c>
      <c r="AR1302" s="147" t="s">
        <v>103</v>
      </c>
      <c r="AS1302" s="147" t="s">
        <v>103</v>
      </c>
      <c r="AT1302" s="147" t="s">
        <v>103</v>
      </c>
      <c r="AV1302" s="212"/>
      <c r="AW1302" s="222" t="str">
        <f aca="false">HYPERLINK(CONCATENATE("http://www.ncbi.nlm.nih.gov/nuccore/",BM1302),BM1302)</f>
        <v>EU495216</v>
      </c>
      <c r="AX1302" s="219" t="str">
        <f aca="false">CONCATENATE(D1302,IF(I1302="","",CONCATENATE(".",I1302)),IF(K1302="","",CONCATENATE(".",K1302)),IF(M1302="","",CONCATENATE(".",M1302)),IF(R1302="","",CONCATENATE(".",R1302)),IF(U1302="","","(*)"))</f>
        <v>3f.FRA.hum</v>
      </c>
      <c r="AY1302" s="170" t="str">
        <f aca="false">CONCATENATE(BM1302,".",BN1302)</f>
        <v>EU495216.TLS03</v>
      </c>
      <c r="AZ1302" s="171" t="str">
        <f aca="false">IF(AV1302="",IF(ISNUMBER(FIND(".",A1302)),LEFT(A1302,FIND(".",A1302)-1),A1302),AV1302)</f>
        <v>EU495216</v>
      </c>
      <c r="BA1302" s="171" t="str">
        <f aca="false">IF(ISNUMBER(FIND("-",AZ1302)),LEFT(AZ1302,FIND("-",AZ1302)-1),AZ1302)</f>
        <v>EU495216</v>
      </c>
      <c r="BB1302" s="170" t="str">
        <f aca="false"> MEGAname &amp; "="</f>
        <v>EU495216=</v>
      </c>
      <c r="BC1302" s="170" t="str">
        <f aca="false">Clear &amp; IF(span ,"Span","out")</f>
        <v>EU495216=out</v>
      </c>
      <c r="BD1302" s="170" t="str">
        <f aca="false">Clear &amp; IF(span, IF(B1302=".","Selected",B1302),"out")</f>
        <v>EU495216=out</v>
      </c>
      <c r="BE1302" s="170" t="str">
        <f aca="false">Clear &amp; Strain</f>
        <v>EU495216=TLS03</v>
      </c>
      <c r="BF1302" s="170" t="str">
        <f aca="false">CONCATENATE(A1302,"=",F1302,". ",AX1302,IF(AB1302="","",CONCATENATE(".",AB1302)))</f>
        <v>EU495216=TLS03. 3f.FRA.hum</v>
      </c>
      <c r="BG1302" s="170" t="str">
        <f aca="false">CONCATENATE(A1302,"=",F1302,". ",AX1302)</f>
        <v>EU495216=TLS03. 3f.FRA.hum</v>
      </c>
      <c r="BH1302" s="170" t="str">
        <f aca="false">CONCATENATE(A1302,"=",AX1302)</f>
        <v>EU495216=3f.FRA.hum</v>
      </c>
      <c r="BI1302" s="170" t="str">
        <f aca="false">CONCATENATE(A1302,"=",ComForSubtype,D1302)</f>
        <v>EU495216=3f</v>
      </c>
      <c r="BJ1302" s="170" t="str">
        <f aca="false">CONCATENATE(A1302,"=",E1302)</f>
        <v>EU495216=3feg</v>
      </c>
      <c r="BK1302" s="170" t="str">
        <f aca="false">CONCATENATE(A1302,"=",C1302)</f>
        <v>EU495216=3</v>
      </c>
      <c r="BL1302" s="170" t="str">
        <f aca="false">CONCATENATE(D1302,"=")</f>
        <v>3f=</v>
      </c>
      <c r="BM1302" s="223" t="str">
        <f aca="false">IF(BA1302="XX","",BA1302)</f>
        <v>EU495216</v>
      </c>
      <c r="BN1302" s="224" t="str">
        <f aca="false">CONCATENATE(IF(F1302="","",F1302),IF(G1302="","",CONCATENATE(" / ",G1302)))</f>
        <v>TLS03</v>
      </c>
      <c r="BO1302" s="225" t="str">
        <f aca="false">AX1302</f>
        <v>3f.FRA.hum</v>
      </c>
      <c r="BP1302" s="226" t="str">
        <f aca="false">IF(V1302="","",V1302)</f>
        <v/>
      </c>
      <c r="BQ1302" s="226" t="str">
        <f aca="false">IF(W1302="","",CONCATENATE(W1302,IF(LEFT(AO1302,1)="s","+","")))</f>
        <v/>
      </c>
      <c r="BR1302" s="226" t="str">
        <f aca="false">IF(X1302="","",CONCATENATE(X1302,IF(LEFT(AQ1302,1)="s","+","")))</f>
        <v/>
      </c>
      <c r="BS1302" s="226" t="str">
        <f aca="false">IF(Y1302="","",CONCATENATE(Y1302,IF(LEFT(AR1302,1)="s","+","")))</f>
        <v/>
      </c>
      <c r="BT1302" s="226" t="str">
        <f aca="false">IF(Z1302="","",CONCATENATE(Z1302,IF(LEFT(AS1302,1)="s","+","")))</f>
        <v/>
      </c>
      <c r="BU1302" s="227" t="str">
        <f aca="false">IF(AA1302="","",CONCATENATE(AA1302,IF(LEFT(AT1302,1)="s","+","")))</f>
        <v>3f</v>
      </c>
      <c r="BV1302" s="212"/>
      <c r="BW1302" s="177" t="s">
        <v>3276</v>
      </c>
      <c r="BX1302" s="170" t="str">
        <f aca="false">IF(BW1302&lt;&gt;"",IF(ISNUMBER(FIND("=",BW1302)),LEFT(BW1302,FIND("=",BW1302)-1),BW1302),BW1302)</f>
        <v>EU495216</v>
      </c>
      <c r="BY1302" s="170" t="str">
        <f aca="false">IF(BW1302&lt;&gt;"",IF(ISNUMBER(FIND("=",BW1302)),RIGHT(BW1302,LEN(BW1302)-FIND("=",BW1302)),""),"")</f>
        <v>3f</v>
      </c>
      <c r="BZ1302" s="170" t="str">
        <f aca="false">IF(BX1302&lt;&gt;"",IF(ISNUMBER(FIND(".",BX1302)),LEFT(BX1302,FIND(".",BX1302)-1),BX1302),BX1302)</f>
        <v>EU495216</v>
      </c>
      <c r="CA1302" s="170" t="str">
        <f aca="false">IF(BX1302&lt;&gt;"",IF(ISNUMBER(FIND(".",BX1302)),RIGHT(BX1302,LEN(BX1302)-FIND(".",BX1302)),""),"")</f>
        <v/>
      </c>
      <c r="CB1302" s="212"/>
      <c r="CC1302" s="170" t="str">
        <f aca="false">A1302</f>
        <v>EU495216</v>
      </c>
      <c r="CD1302" s="178" t="s">
        <v>339</v>
      </c>
      <c r="CE1302" s="178" t="s">
        <v>340</v>
      </c>
      <c r="CF1302" s="178" t="s">
        <v>341</v>
      </c>
      <c r="CG1302" s="212"/>
      <c r="CH1302" s="179"/>
      <c r="CI1302" s="179"/>
      <c r="CJ1302" s="179"/>
      <c r="CK1302" s="212"/>
      <c r="CL1302" s="212"/>
      <c r="CM1302" s="170" t="str">
        <f aca="false">F1302</f>
        <v>TLS03</v>
      </c>
      <c r="CN1302" s="170" t="str">
        <f aca="false">IF(G1302="","",G1302)</f>
        <v/>
      </c>
      <c r="CO1302" s="170" t="str">
        <f aca="false">CONCATENATE(H1302,":",L1302)</f>
        <v>France:</v>
      </c>
      <c r="CP1302" s="170" t="str">
        <f aca="false">CONCATENATE(IF(Q1302="","",CONCATENATE(Q1302,"-")),IF(P1302="","",CONCATENATE(P1302,"-")),IF(O1302="","",O1302))</f>
        <v/>
      </c>
      <c r="CQ1302" s="170" t="str">
        <f aca="false">IF(N1302="","",N1302)</f>
        <v/>
      </c>
      <c r="CR1302" s="170" t="n">
        <f aca="false">C1302</f>
        <v>3</v>
      </c>
      <c r="CS1302" s="229" t="str">
        <f aca="false">D1302</f>
        <v>3f</v>
      </c>
      <c r="CT1302" s="170" t="str">
        <f aca="false">CONCATENATE(CD1302," strain ",CM1302," ",CL1302,", partial cds")</f>
        <v>Hepatitis E virus strain TLS03 , partial cds</v>
      </c>
    </row>
    <row r="1303" customFormat="false" ht="11.9" hidden="false" customHeight="true" outlineLevel="0" collapsed="false">
      <c r="A1303" s="154" t="s">
        <v>3277</v>
      </c>
      <c r="B1303" s="147" t="n">
        <v>3</v>
      </c>
      <c r="C1303" s="243" t="n">
        <v>3</v>
      </c>
      <c r="D1303" s="149" t="s">
        <v>1777</v>
      </c>
      <c r="E1303" s="150" t="s">
        <v>2725</v>
      </c>
      <c r="F1303" s="154" t="s">
        <v>3204</v>
      </c>
      <c r="G1303" s="212"/>
      <c r="H1303" s="146" t="s">
        <v>758</v>
      </c>
      <c r="I1303" s="153" t="s">
        <v>759</v>
      </c>
      <c r="J1303" s="146" t="s">
        <v>395</v>
      </c>
      <c r="K1303" s="212"/>
      <c r="L1303" s="212"/>
      <c r="M1303" s="157" t="s">
        <v>348</v>
      </c>
      <c r="N1303" s="213"/>
      <c r="O1303" s="160"/>
      <c r="P1303" s="212"/>
      <c r="Q1303" s="212"/>
      <c r="R1303" s="212"/>
      <c r="S1303" s="212"/>
      <c r="T1303" s="214"/>
      <c r="U1303" s="215"/>
      <c r="V1303" s="209"/>
      <c r="X1303" s="147"/>
      <c r="Y1303" s="209"/>
      <c r="Z1303" s="209"/>
      <c r="AA1303" s="158" t="s">
        <v>1777</v>
      </c>
      <c r="AB1303" s="217"/>
      <c r="AC1303" s="217"/>
      <c r="AD1303" s="209"/>
      <c r="AE1303" s="209"/>
      <c r="AF1303" s="209"/>
      <c r="AG1303" s="166" t="s">
        <v>2060</v>
      </c>
      <c r="AH1303" s="164" t="n">
        <v>6239</v>
      </c>
      <c r="AI1303" s="164" t="n">
        <v>6542</v>
      </c>
      <c r="AJ1303" s="219" t="n">
        <f aca="false">SeqEnd-SeqBeg+1</f>
        <v>304</v>
      </c>
      <c r="AK1303" s="220" t="n">
        <f aca="false">AND( SeqBeg&lt;=Beg  , End &lt;=SeqEnd )</f>
        <v>0</v>
      </c>
      <c r="AL1303" s="212"/>
      <c r="AM1303" s="212"/>
      <c r="AN1303" s="221"/>
      <c r="AO1303" s="147" t="s">
        <v>103</v>
      </c>
      <c r="AP1303" s="147" t="s">
        <v>103</v>
      </c>
      <c r="AQ1303" s="147" t="s">
        <v>103</v>
      </c>
      <c r="AR1303" s="147" t="s">
        <v>103</v>
      </c>
      <c r="AS1303" s="147" t="s">
        <v>103</v>
      </c>
      <c r="AT1303" s="147" t="s">
        <v>103</v>
      </c>
      <c r="AU1303" s="146"/>
      <c r="AV1303" s="212"/>
      <c r="AW1303" s="222" t="str">
        <f aca="false">HYPERLINK(CONCATENATE("http://www.ncbi.nlm.nih.gov/nuccore/",BM1303),BM1303)</f>
        <v>EU495201</v>
      </c>
      <c r="AX1303" s="219" t="str">
        <f aca="false">CONCATENATE(D1303,IF(I1303="","",CONCATENATE(".",I1303)),IF(K1303="","",CONCATENATE(".",K1303)),IF(M1303="","",CONCATENATE(".",M1303)),IF(R1303="","",CONCATENATE(".",R1303)),IF(U1303="","","(*)"))</f>
        <v>3f.FRA.hum</v>
      </c>
      <c r="AY1303" s="170" t="str">
        <f aca="false">CONCATENATE(BM1303,".",BN1303)</f>
        <v>EU495201.TLS07</v>
      </c>
      <c r="AZ1303" s="171" t="str">
        <f aca="false">IF(AV1303="",IF(ISNUMBER(FIND(".",A1303)),LEFT(A1303,FIND(".",A1303)-1),A1303),AV1303)</f>
        <v>EU495201</v>
      </c>
      <c r="BA1303" s="171" t="str">
        <f aca="false">IF(ISNUMBER(FIND("-",AZ1303)),LEFT(AZ1303,FIND("-",AZ1303)-1),AZ1303)</f>
        <v>EU495201</v>
      </c>
      <c r="BB1303" s="170" t="str">
        <f aca="false"> MEGAname &amp; "="</f>
        <v>EU495201=</v>
      </c>
      <c r="BC1303" s="170" t="str">
        <f aca="false">Clear &amp; IF(span ,"Span","out")</f>
        <v>EU495201=out</v>
      </c>
      <c r="BD1303" s="170" t="str">
        <f aca="false">Clear &amp; IF(span, IF(B1303=".","Selected",B1303),"out")</f>
        <v>EU495201=out</v>
      </c>
      <c r="BE1303" s="170" t="str">
        <f aca="false">Clear &amp; Strain</f>
        <v>EU495201=TLS07</v>
      </c>
      <c r="BF1303" s="170" t="str">
        <f aca="false">CONCATENATE(A1303,"=",F1303,". ",AX1303,IF(AB1303="","",CONCATENATE(".",AB1303)))</f>
        <v>EU495201=TLS07. 3f.FRA.hum</v>
      </c>
      <c r="BG1303" s="170" t="str">
        <f aca="false">CONCATENATE(A1303,"=",F1303,". ",AX1303)</f>
        <v>EU495201=TLS07. 3f.FRA.hum</v>
      </c>
      <c r="BH1303" s="170" t="str">
        <f aca="false">CONCATENATE(A1303,"=",AX1303)</f>
        <v>EU495201=3f.FRA.hum</v>
      </c>
      <c r="BI1303" s="170" t="str">
        <f aca="false">CONCATENATE(A1303,"=",ComForSubtype,D1303)</f>
        <v>EU495201=3f</v>
      </c>
      <c r="BJ1303" s="170" t="str">
        <f aca="false">CONCATENATE(A1303,"=",E1303)</f>
        <v>EU495201=3feg</v>
      </c>
      <c r="BK1303" s="170" t="str">
        <f aca="false">CONCATENATE(A1303,"=",C1303)</f>
        <v>EU495201=3</v>
      </c>
      <c r="BL1303" s="170" t="str">
        <f aca="false">CONCATENATE(D1303,"=")</f>
        <v>3f=</v>
      </c>
      <c r="BM1303" s="223" t="str">
        <f aca="false">IF(BA1303="XX","",BA1303)</f>
        <v>EU495201</v>
      </c>
      <c r="BN1303" s="224" t="str">
        <f aca="false">CONCATENATE(IF(F1303="","",F1303),IF(G1303="","",CONCATENATE(" / ",G1303)))</f>
        <v>TLS07</v>
      </c>
      <c r="BO1303" s="225" t="str">
        <f aca="false">AX1303</f>
        <v>3f.FRA.hum</v>
      </c>
      <c r="BP1303" s="226" t="str">
        <f aca="false">IF(V1303="","",V1303)</f>
        <v/>
      </c>
      <c r="BQ1303" s="226" t="str">
        <f aca="false">IF(W1303="","",CONCATENATE(W1303,IF(LEFT(AO1303,1)="s","+","")))</f>
        <v/>
      </c>
      <c r="BR1303" s="226" t="str">
        <f aca="false">IF(X1303="","",CONCATENATE(X1303,IF(LEFT(AQ1303,1)="s","+","")))</f>
        <v/>
      </c>
      <c r="BS1303" s="226" t="str">
        <f aca="false">IF(Y1303="","",CONCATENATE(Y1303,IF(LEFT(AR1303,1)="s","+","")))</f>
        <v/>
      </c>
      <c r="BT1303" s="226" t="str">
        <f aca="false">IF(Z1303="","",CONCATENATE(Z1303,IF(LEFT(AS1303,1)="s","+","")))</f>
        <v/>
      </c>
      <c r="BU1303" s="227" t="str">
        <f aca="false">IF(AA1303="","",CONCATENATE(AA1303,IF(LEFT(AT1303,1)="s","+","")))</f>
        <v>3f</v>
      </c>
      <c r="BV1303" s="212"/>
      <c r="BW1303" s="177" t="s">
        <v>3278</v>
      </c>
      <c r="BX1303" s="170" t="str">
        <f aca="false">IF(BW1303&lt;&gt;"",IF(ISNUMBER(FIND("=",BW1303)),LEFT(BW1303,FIND("=",BW1303)-1),BW1303),BW1303)</f>
        <v>EU495201</v>
      </c>
      <c r="BY1303" s="170" t="str">
        <f aca="false">IF(BW1303&lt;&gt;"",IF(ISNUMBER(FIND("=",BW1303)),RIGHT(BW1303,LEN(BW1303)-FIND("=",BW1303)),""),"")</f>
        <v>3f</v>
      </c>
      <c r="BZ1303" s="170" t="str">
        <f aca="false">IF(BX1303&lt;&gt;"",IF(ISNUMBER(FIND(".",BX1303)),LEFT(BX1303,FIND(".",BX1303)-1),BX1303),BX1303)</f>
        <v>EU495201</v>
      </c>
      <c r="CA1303" s="170" t="str">
        <f aca="false">IF(BX1303&lt;&gt;"",IF(ISNUMBER(FIND(".",BX1303)),RIGHT(BX1303,LEN(BX1303)-FIND(".",BX1303)),""),"")</f>
        <v/>
      </c>
      <c r="CB1303" s="212"/>
      <c r="CC1303" s="170" t="str">
        <f aca="false">A1303</f>
        <v>EU495201</v>
      </c>
      <c r="CD1303" s="178" t="s">
        <v>339</v>
      </c>
      <c r="CE1303" s="178" t="s">
        <v>340</v>
      </c>
      <c r="CF1303" s="178" t="s">
        <v>341</v>
      </c>
      <c r="CG1303" s="212"/>
      <c r="CH1303" s="179"/>
      <c r="CI1303" s="179"/>
      <c r="CJ1303" s="179"/>
      <c r="CK1303" s="212"/>
      <c r="CL1303" s="212"/>
      <c r="CM1303" s="170" t="str">
        <f aca="false">F1303</f>
        <v>TLS07</v>
      </c>
      <c r="CN1303" s="170" t="str">
        <f aca="false">IF(G1303="","",G1303)</f>
        <v/>
      </c>
      <c r="CO1303" s="170" t="str">
        <f aca="false">CONCATENATE(H1303,":",L1303)</f>
        <v>France:</v>
      </c>
      <c r="CP1303" s="170" t="str">
        <f aca="false">CONCATENATE(IF(Q1303="","",CONCATENATE(Q1303,"-")),IF(P1303="","",CONCATENATE(P1303,"-")),IF(O1303="","",O1303))</f>
        <v/>
      </c>
      <c r="CQ1303" s="170" t="str">
        <f aca="false">IF(N1303="","",N1303)</f>
        <v/>
      </c>
      <c r="CR1303" s="170" t="n">
        <f aca="false">C1303</f>
        <v>3</v>
      </c>
      <c r="CS1303" s="229" t="str">
        <f aca="false">D1303</f>
        <v>3f</v>
      </c>
      <c r="CT1303" s="170" t="str">
        <f aca="false">CONCATENATE(CD1303," strain ",CM1303," ",CL1303,", partial cds")</f>
        <v>Hepatitis E virus strain TLS07 , partial cds</v>
      </c>
    </row>
    <row r="1304" customFormat="false" ht="11.9" hidden="false" customHeight="true" outlineLevel="0" collapsed="false">
      <c r="A1304" s="154" t="s">
        <v>3279</v>
      </c>
      <c r="B1304" s="147" t="n">
        <v>3</v>
      </c>
      <c r="C1304" s="243" t="n">
        <v>3</v>
      </c>
      <c r="D1304" s="149" t="s">
        <v>1777</v>
      </c>
      <c r="E1304" s="150" t="s">
        <v>2725</v>
      </c>
      <c r="F1304" s="154" t="s">
        <v>3207</v>
      </c>
      <c r="G1304" s="212"/>
      <c r="H1304" s="146" t="s">
        <v>758</v>
      </c>
      <c r="I1304" s="153" t="s">
        <v>759</v>
      </c>
      <c r="J1304" s="146" t="s">
        <v>395</v>
      </c>
      <c r="K1304" s="212"/>
      <c r="L1304" s="212"/>
      <c r="M1304" s="157" t="s">
        <v>348</v>
      </c>
      <c r="N1304" s="213"/>
      <c r="O1304" s="160"/>
      <c r="P1304" s="212"/>
      <c r="Q1304" s="212"/>
      <c r="R1304" s="212"/>
      <c r="S1304" s="212"/>
      <c r="T1304" s="214"/>
      <c r="U1304" s="215"/>
      <c r="V1304" s="209"/>
      <c r="X1304" s="209"/>
      <c r="Y1304" s="209"/>
      <c r="Z1304" s="209"/>
      <c r="AA1304" s="158" t="s">
        <v>1777</v>
      </c>
      <c r="AB1304" s="217"/>
      <c r="AC1304" s="217"/>
      <c r="AD1304" s="209"/>
      <c r="AE1304" s="209"/>
      <c r="AF1304" s="209"/>
      <c r="AG1304" s="166" t="s">
        <v>2060</v>
      </c>
      <c r="AH1304" s="164" t="n">
        <v>6239</v>
      </c>
      <c r="AI1304" s="164" t="n">
        <v>6542</v>
      </c>
      <c r="AJ1304" s="219" t="n">
        <f aca="false">SeqEnd-SeqBeg+1</f>
        <v>304</v>
      </c>
      <c r="AK1304" s="220" t="n">
        <f aca="false">AND( SeqBeg&lt;=Beg  , End &lt;=SeqEnd )</f>
        <v>0</v>
      </c>
      <c r="AL1304" s="212"/>
      <c r="AM1304" s="212"/>
      <c r="AN1304" s="221"/>
      <c r="AO1304" s="147" t="s">
        <v>103</v>
      </c>
      <c r="AP1304" s="147" t="s">
        <v>103</v>
      </c>
      <c r="AQ1304" s="147" t="s">
        <v>103</v>
      </c>
      <c r="AR1304" s="147" t="s">
        <v>103</v>
      </c>
      <c r="AS1304" s="147" t="s">
        <v>103</v>
      </c>
      <c r="AT1304" s="147" t="s">
        <v>103</v>
      </c>
      <c r="AU1304" s="146"/>
      <c r="AV1304" s="212"/>
      <c r="AW1304" s="222" t="str">
        <f aca="false">HYPERLINK(CONCATENATE("http://www.ncbi.nlm.nih.gov/nuccore/",BM1304),BM1304)</f>
        <v>EU495210</v>
      </c>
      <c r="AX1304" s="219" t="str">
        <f aca="false">CONCATENATE(D1304,IF(I1304="","",CONCATENATE(".",I1304)),IF(K1304="","",CONCATENATE(".",K1304)),IF(M1304="","",CONCATENATE(".",M1304)),IF(R1304="","",CONCATENATE(".",R1304)),IF(U1304="","","(*)"))</f>
        <v>3f.FRA.hum</v>
      </c>
      <c r="AY1304" s="170" t="str">
        <f aca="false">CONCATENATE(BM1304,".",BN1304)</f>
        <v>EU495210.TLS10</v>
      </c>
      <c r="AZ1304" s="171" t="str">
        <f aca="false">IF(AV1304="",IF(ISNUMBER(FIND(".",A1304)),LEFT(A1304,FIND(".",A1304)-1),A1304),AV1304)</f>
        <v>EU495210</v>
      </c>
      <c r="BA1304" s="171" t="str">
        <f aca="false">IF(ISNUMBER(FIND("-",AZ1304)),LEFT(AZ1304,FIND("-",AZ1304)-1),AZ1304)</f>
        <v>EU495210</v>
      </c>
      <c r="BB1304" s="170" t="str">
        <f aca="false"> MEGAname &amp; "="</f>
        <v>EU495210=</v>
      </c>
      <c r="BC1304" s="170" t="str">
        <f aca="false">Clear &amp; IF(span ,"Span","out")</f>
        <v>EU495210=out</v>
      </c>
      <c r="BD1304" s="170" t="str">
        <f aca="false">Clear &amp; IF(span, IF(B1304=".","Selected",B1304),"out")</f>
        <v>EU495210=out</v>
      </c>
      <c r="BE1304" s="170" t="str">
        <f aca="false">Clear &amp; Strain</f>
        <v>EU495210=TLS10</v>
      </c>
      <c r="BF1304" s="170" t="str">
        <f aca="false">CONCATENATE(A1304,"=",F1304,". ",AX1304,IF(AB1304="","",CONCATENATE(".",AB1304)))</f>
        <v>EU495210=TLS10. 3f.FRA.hum</v>
      </c>
      <c r="BG1304" s="170" t="str">
        <f aca="false">CONCATENATE(A1304,"=",F1304,". ",AX1304)</f>
        <v>EU495210=TLS10. 3f.FRA.hum</v>
      </c>
      <c r="BH1304" s="170" t="str">
        <f aca="false">CONCATENATE(A1304,"=",AX1304)</f>
        <v>EU495210=3f.FRA.hum</v>
      </c>
      <c r="BI1304" s="170" t="str">
        <f aca="false">CONCATENATE(A1304,"=",ComForSubtype,D1304)</f>
        <v>EU495210=3f</v>
      </c>
      <c r="BJ1304" s="170" t="str">
        <f aca="false">CONCATENATE(A1304,"=",E1304)</f>
        <v>EU495210=3feg</v>
      </c>
      <c r="BK1304" s="170" t="str">
        <f aca="false">CONCATENATE(A1304,"=",C1304)</f>
        <v>EU495210=3</v>
      </c>
      <c r="BL1304" s="170" t="str">
        <f aca="false">CONCATENATE(D1304,"=")</f>
        <v>3f=</v>
      </c>
      <c r="BM1304" s="223" t="str">
        <f aca="false">IF(BA1304="XX","",BA1304)</f>
        <v>EU495210</v>
      </c>
      <c r="BN1304" s="224" t="str">
        <f aca="false">CONCATENATE(IF(F1304="","",F1304),IF(G1304="","",CONCATENATE(" / ",G1304)))</f>
        <v>TLS10</v>
      </c>
      <c r="BO1304" s="225" t="str">
        <f aca="false">AX1304</f>
        <v>3f.FRA.hum</v>
      </c>
      <c r="BP1304" s="226" t="str">
        <f aca="false">IF(V1304="","",V1304)</f>
        <v/>
      </c>
      <c r="BQ1304" s="226" t="str">
        <f aca="false">IF(W1304="","",CONCATENATE(W1304,IF(LEFT(AO1304,1)="s","+","")))</f>
        <v/>
      </c>
      <c r="BR1304" s="226" t="str">
        <f aca="false">IF(X1304="","",CONCATENATE(X1304,IF(LEFT(AQ1304,1)="s","+","")))</f>
        <v/>
      </c>
      <c r="BS1304" s="226" t="str">
        <f aca="false">IF(Y1304="","",CONCATENATE(Y1304,IF(LEFT(AR1304,1)="s","+","")))</f>
        <v/>
      </c>
      <c r="BT1304" s="226" t="str">
        <f aca="false">IF(Z1304="","",CONCATENATE(Z1304,IF(LEFT(AS1304,1)="s","+","")))</f>
        <v/>
      </c>
      <c r="BU1304" s="227" t="str">
        <f aca="false">IF(AA1304="","",CONCATENATE(AA1304,IF(LEFT(AT1304,1)="s","+","")))</f>
        <v>3f</v>
      </c>
      <c r="BV1304" s="212"/>
      <c r="BW1304" s="177" t="s">
        <v>3280</v>
      </c>
      <c r="BX1304" s="170" t="str">
        <f aca="false">IF(BW1304&lt;&gt;"",IF(ISNUMBER(FIND("=",BW1304)),LEFT(BW1304,FIND("=",BW1304)-1),BW1304),BW1304)</f>
        <v>EU495210</v>
      </c>
      <c r="BY1304" s="170" t="str">
        <f aca="false">IF(BW1304&lt;&gt;"",IF(ISNUMBER(FIND("=",BW1304)),RIGHT(BW1304,LEN(BW1304)-FIND("=",BW1304)),""),"")</f>
        <v>3f</v>
      </c>
      <c r="BZ1304" s="170" t="str">
        <f aca="false">IF(BX1304&lt;&gt;"",IF(ISNUMBER(FIND(".",BX1304)),LEFT(BX1304,FIND(".",BX1304)-1),BX1304),BX1304)</f>
        <v>EU495210</v>
      </c>
      <c r="CA1304" s="170" t="str">
        <f aca="false">IF(BX1304&lt;&gt;"",IF(ISNUMBER(FIND(".",BX1304)),RIGHT(BX1304,LEN(BX1304)-FIND(".",BX1304)),""),"")</f>
        <v/>
      </c>
      <c r="CB1304" s="212"/>
      <c r="CC1304" s="170" t="str">
        <f aca="false">A1304</f>
        <v>EU495210</v>
      </c>
      <c r="CD1304" s="178" t="s">
        <v>339</v>
      </c>
      <c r="CE1304" s="178" t="s">
        <v>340</v>
      </c>
      <c r="CF1304" s="178" t="s">
        <v>341</v>
      </c>
      <c r="CG1304" s="212"/>
      <c r="CH1304" s="179"/>
      <c r="CI1304" s="179"/>
      <c r="CJ1304" s="179"/>
      <c r="CK1304" s="212"/>
      <c r="CL1304" s="212"/>
      <c r="CM1304" s="170" t="str">
        <f aca="false">F1304</f>
        <v>TLS10</v>
      </c>
      <c r="CN1304" s="170" t="str">
        <f aca="false">IF(G1304="","",G1304)</f>
        <v/>
      </c>
      <c r="CO1304" s="170" t="str">
        <f aca="false">CONCATENATE(H1304,":",L1304)</f>
        <v>France:</v>
      </c>
      <c r="CP1304" s="170" t="str">
        <f aca="false">CONCATENATE(IF(Q1304="","",CONCATENATE(Q1304,"-")),IF(P1304="","",CONCATENATE(P1304,"-")),IF(O1304="","",O1304))</f>
        <v/>
      </c>
      <c r="CQ1304" s="170" t="str">
        <f aca="false">IF(N1304="","",N1304)</f>
        <v/>
      </c>
      <c r="CR1304" s="170" t="n">
        <f aca="false">C1304</f>
        <v>3</v>
      </c>
      <c r="CS1304" s="229" t="str">
        <f aca="false">D1304</f>
        <v>3f</v>
      </c>
      <c r="CT1304" s="170" t="str">
        <f aca="false">CONCATENATE(CD1304," strain ",CM1304," ",CL1304,", partial cds")</f>
        <v>Hepatitis E virus strain TLS10 , partial cds</v>
      </c>
    </row>
    <row r="1305" s="146" customFormat="true" ht="11.9" hidden="false" customHeight="true" outlineLevel="0" collapsed="false">
      <c r="A1305" s="154" t="s">
        <v>3281</v>
      </c>
      <c r="B1305" s="147" t="n">
        <v>3</v>
      </c>
      <c r="C1305" s="243" t="n">
        <v>3</v>
      </c>
      <c r="D1305" s="149" t="s">
        <v>1777</v>
      </c>
      <c r="E1305" s="150" t="s">
        <v>2725</v>
      </c>
      <c r="F1305" s="154" t="s">
        <v>3210</v>
      </c>
      <c r="G1305" s="212"/>
      <c r="H1305" s="146" t="s">
        <v>758</v>
      </c>
      <c r="I1305" s="153" t="s">
        <v>759</v>
      </c>
      <c r="J1305" s="146" t="s">
        <v>395</v>
      </c>
      <c r="K1305" s="212"/>
      <c r="L1305" s="212"/>
      <c r="M1305" s="157" t="s">
        <v>348</v>
      </c>
      <c r="N1305" s="213"/>
      <c r="O1305" s="160"/>
      <c r="P1305" s="212"/>
      <c r="Q1305" s="212"/>
      <c r="R1305" s="212"/>
      <c r="S1305" s="212"/>
      <c r="T1305" s="214"/>
      <c r="U1305" s="215"/>
      <c r="V1305" s="209"/>
      <c r="W1305" s="217"/>
      <c r="X1305" s="209"/>
      <c r="Y1305" s="209"/>
      <c r="Z1305" s="209"/>
      <c r="AA1305" s="158" t="s">
        <v>1777</v>
      </c>
      <c r="AB1305" s="217"/>
      <c r="AC1305" s="217"/>
      <c r="AD1305" s="209"/>
      <c r="AE1305" s="209"/>
      <c r="AF1305" s="209"/>
      <c r="AG1305" s="166" t="s">
        <v>2060</v>
      </c>
      <c r="AH1305" s="164" t="n">
        <v>6239</v>
      </c>
      <c r="AI1305" s="164" t="n">
        <v>6542</v>
      </c>
      <c r="AJ1305" s="219" t="n">
        <f aca="false">SeqEnd-SeqBeg+1</f>
        <v>304</v>
      </c>
      <c r="AK1305" s="220" t="n">
        <f aca="false">AND( SeqBeg&lt;=Beg  , End &lt;=SeqEnd )</f>
        <v>0</v>
      </c>
      <c r="AL1305" s="212"/>
      <c r="AM1305" s="212"/>
      <c r="AN1305" s="221"/>
      <c r="AO1305" s="147" t="s">
        <v>103</v>
      </c>
      <c r="AP1305" s="147" t="s">
        <v>103</v>
      </c>
      <c r="AQ1305" s="147" t="s">
        <v>103</v>
      </c>
      <c r="AR1305" s="147" t="s">
        <v>103</v>
      </c>
      <c r="AS1305" s="147" t="s">
        <v>103</v>
      </c>
      <c r="AT1305" s="147" t="s">
        <v>103</v>
      </c>
      <c r="AV1305" s="212"/>
      <c r="AW1305" s="222" t="str">
        <f aca="false">HYPERLINK(CONCATENATE("http://www.ncbi.nlm.nih.gov/nuccore/",BM1305),BM1305)</f>
        <v>EU495218</v>
      </c>
      <c r="AX1305" s="219" t="str">
        <f aca="false">CONCATENATE(D1305,IF(I1305="","",CONCATENATE(".",I1305)),IF(K1305="","",CONCATENATE(".",K1305)),IF(M1305="","",CONCATENATE(".",M1305)),IF(R1305="","",CONCATENATE(".",R1305)),IF(U1305="","","(*)"))</f>
        <v>3f.FRA.hum</v>
      </c>
      <c r="AY1305" s="170" t="str">
        <f aca="false">CONCATENATE(BM1305,".",BN1305)</f>
        <v>EU495218.TLS17</v>
      </c>
      <c r="AZ1305" s="171" t="str">
        <f aca="false">IF(AV1305="",IF(ISNUMBER(FIND(".",A1305)),LEFT(A1305,FIND(".",A1305)-1),A1305),AV1305)</f>
        <v>EU495218</v>
      </c>
      <c r="BA1305" s="171" t="str">
        <f aca="false">IF(ISNUMBER(FIND("-",AZ1305)),LEFT(AZ1305,FIND("-",AZ1305)-1),AZ1305)</f>
        <v>EU495218</v>
      </c>
      <c r="BB1305" s="170" t="str">
        <f aca="false"> MEGAname &amp; "="</f>
        <v>EU495218=</v>
      </c>
      <c r="BC1305" s="170" t="str">
        <f aca="false">Clear &amp; IF(span ,"Span","out")</f>
        <v>EU495218=out</v>
      </c>
      <c r="BD1305" s="170" t="str">
        <f aca="false">Clear &amp; IF(span, IF(B1305=".","Selected",B1305),"out")</f>
        <v>EU495218=out</v>
      </c>
      <c r="BE1305" s="170" t="str">
        <f aca="false">Clear &amp; Strain</f>
        <v>EU495218=TLS17</v>
      </c>
      <c r="BF1305" s="170" t="str">
        <f aca="false">CONCATENATE(A1305,"=",F1305,". ",AX1305,IF(AB1305="","",CONCATENATE(".",AB1305)))</f>
        <v>EU495218=TLS17. 3f.FRA.hum</v>
      </c>
      <c r="BG1305" s="170" t="str">
        <f aca="false">CONCATENATE(A1305,"=",F1305,". ",AX1305)</f>
        <v>EU495218=TLS17. 3f.FRA.hum</v>
      </c>
      <c r="BH1305" s="170" t="str">
        <f aca="false">CONCATENATE(A1305,"=",AX1305)</f>
        <v>EU495218=3f.FRA.hum</v>
      </c>
      <c r="BI1305" s="170" t="str">
        <f aca="false">CONCATENATE(A1305,"=",ComForSubtype,D1305)</f>
        <v>EU495218=3f</v>
      </c>
      <c r="BJ1305" s="170" t="str">
        <f aca="false">CONCATENATE(A1305,"=",E1305)</f>
        <v>EU495218=3feg</v>
      </c>
      <c r="BK1305" s="170" t="str">
        <f aca="false">CONCATENATE(A1305,"=",C1305)</f>
        <v>EU495218=3</v>
      </c>
      <c r="BL1305" s="170" t="str">
        <f aca="false">CONCATENATE(D1305,"=")</f>
        <v>3f=</v>
      </c>
      <c r="BM1305" s="223" t="str">
        <f aca="false">IF(BA1305="XX","",BA1305)</f>
        <v>EU495218</v>
      </c>
      <c r="BN1305" s="224" t="str">
        <f aca="false">CONCATENATE(IF(F1305="","",F1305),IF(G1305="","",CONCATENATE(" / ",G1305)))</f>
        <v>TLS17</v>
      </c>
      <c r="BO1305" s="225" t="str">
        <f aca="false">AX1305</f>
        <v>3f.FRA.hum</v>
      </c>
      <c r="BP1305" s="226" t="str">
        <f aca="false">IF(V1305="","",V1305)</f>
        <v/>
      </c>
      <c r="BQ1305" s="226" t="str">
        <f aca="false">IF(W1305="","",CONCATENATE(W1305,IF(LEFT(AO1305,1)="s","+","")))</f>
        <v/>
      </c>
      <c r="BR1305" s="226" t="str">
        <f aca="false">IF(X1305="","",CONCATENATE(X1305,IF(LEFT(AQ1305,1)="s","+","")))</f>
        <v/>
      </c>
      <c r="BS1305" s="226" t="str">
        <f aca="false">IF(Y1305="","",CONCATENATE(Y1305,IF(LEFT(AR1305,1)="s","+","")))</f>
        <v/>
      </c>
      <c r="BT1305" s="226" t="str">
        <f aca="false">IF(Z1305="","",CONCATENATE(Z1305,IF(LEFT(AS1305,1)="s","+","")))</f>
        <v/>
      </c>
      <c r="BU1305" s="227" t="str">
        <f aca="false">IF(AA1305="","",CONCATENATE(AA1305,IF(LEFT(AT1305,1)="s","+","")))</f>
        <v>3f</v>
      </c>
      <c r="BV1305" s="212"/>
      <c r="BW1305" s="177" t="s">
        <v>3282</v>
      </c>
      <c r="BX1305" s="170" t="str">
        <f aca="false">IF(BW1305&lt;&gt;"",IF(ISNUMBER(FIND("=",BW1305)),LEFT(BW1305,FIND("=",BW1305)-1),BW1305),BW1305)</f>
        <v>EU495218</v>
      </c>
      <c r="BY1305" s="170" t="str">
        <f aca="false">IF(BW1305&lt;&gt;"",IF(ISNUMBER(FIND("=",BW1305)),RIGHT(BW1305,LEN(BW1305)-FIND("=",BW1305)),""),"")</f>
        <v>3f</v>
      </c>
      <c r="BZ1305" s="170" t="str">
        <f aca="false">IF(BX1305&lt;&gt;"",IF(ISNUMBER(FIND(".",BX1305)),LEFT(BX1305,FIND(".",BX1305)-1),BX1305),BX1305)</f>
        <v>EU495218</v>
      </c>
      <c r="CA1305" s="170" t="str">
        <f aca="false">IF(BX1305&lt;&gt;"",IF(ISNUMBER(FIND(".",BX1305)),RIGHT(BX1305,LEN(BX1305)-FIND(".",BX1305)),""),"")</f>
        <v/>
      </c>
      <c r="CB1305" s="212"/>
      <c r="CC1305" s="170" t="str">
        <f aca="false">A1305</f>
        <v>EU495218</v>
      </c>
      <c r="CD1305" s="178" t="s">
        <v>339</v>
      </c>
      <c r="CE1305" s="178" t="s">
        <v>340</v>
      </c>
      <c r="CF1305" s="178" t="s">
        <v>341</v>
      </c>
      <c r="CG1305" s="212"/>
      <c r="CH1305" s="179"/>
      <c r="CI1305" s="179"/>
      <c r="CJ1305" s="179"/>
      <c r="CK1305" s="212"/>
      <c r="CL1305" s="212"/>
      <c r="CM1305" s="170" t="str">
        <f aca="false">F1305</f>
        <v>TLS17</v>
      </c>
      <c r="CN1305" s="170" t="str">
        <f aca="false">IF(G1305="","",G1305)</f>
        <v/>
      </c>
      <c r="CO1305" s="170" t="str">
        <f aca="false">CONCATENATE(H1305,":",L1305)</f>
        <v>France:</v>
      </c>
      <c r="CP1305" s="170" t="str">
        <f aca="false">CONCATENATE(IF(Q1305="","",CONCATENATE(Q1305,"-")),IF(P1305="","",CONCATENATE(P1305,"-")),IF(O1305="","",O1305))</f>
        <v/>
      </c>
      <c r="CQ1305" s="170" t="str">
        <f aca="false">IF(N1305="","",N1305)</f>
        <v/>
      </c>
      <c r="CR1305" s="170" t="n">
        <f aca="false">C1305</f>
        <v>3</v>
      </c>
      <c r="CS1305" s="229" t="str">
        <f aca="false">D1305</f>
        <v>3f</v>
      </c>
      <c r="CT1305" s="170" t="str">
        <f aca="false">CONCATENATE(CD1305," strain ",CM1305," ",CL1305,", partial cds")</f>
        <v>Hepatitis E virus strain TLS17 , partial cds</v>
      </c>
    </row>
    <row r="1306" s="146" customFormat="true" ht="11.9" hidden="false" customHeight="true" outlineLevel="0" collapsed="false">
      <c r="A1306" s="154" t="s">
        <v>3283</v>
      </c>
      <c r="B1306" s="147" t="n">
        <v>3</v>
      </c>
      <c r="C1306" s="243" t="n">
        <v>3</v>
      </c>
      <c r="D1306" s="149" t="s">
        <v>1777</v>
      </c>
      <c r="E1306" s="150" t="s">
        <v>2725</v>
      </c>
      <c r="F1306" s="154" t="s">
        <v>3213</v>
      </c>
      <c r="G1306" s="212"/>
      <c r="H1306" s="146" t="s">
        <v>758</v>
      </c>
      <c r="I1306" s="153" t="s">
        <v>759</v>
      </c>
      <c r="J1306" s="146" t="s">
        <v>395</v>
      </c>
      <c r="K1306" s="212"/>
      <c r="L1306" s="212"/>
      <c r="M1306" s="157" t="s">
        <v>348</v>
      </c>
      <c r="N1306" s="213"/>
      <c r="O1306" s="160"/>
      <c r="P1306" s="212"/>
      <c r="Q1306" s="212"/>
      <c r="R1306" s="212"/>
      <c r="S1306" s="212"/>
      <c r="T1306" s="214"/>
      <c r="U1306" s="215"/>
      <c r="V1306" s="209"/>
      <c r="W1306" s="217"/>
      <c r="X1306" s="209"/>
      <c r="Y1306" s="209"/>
      <c r="Z1306" s="209"/>
      <c r="AA1306" s="158" t="s">
        <v>1777</v>
      </c>
      <c r="AB1306" s="217"/>
      <c r="AC1306" s="217"/>
      <c r="AD1306" s="209"/>
      <c r="AE1306" s="209"/>
      <c r="AF1306" s="209"/>
      <c r="AG1306" s="166" t="s">
        <v>2060</v>
      </c>
      <c r="AH1306" s="164" t="n">
        <v>6239</v>
      </c>
      <c r="AI1306" s="164" t="n">
        <v>6542</v>
      </c>
      <c r="AJ1306" s="219" t="n">
        <f aca="false">SeqEnd-SeqBeg+1</f>
        <v>304</v>
      </c>
      <c r="AK1306" s="220" t="n">
        <f aca="false">AND( SeqBeg&lt;=Beg  , End &lt;=SeqEnd )</f>
        <v>0</v>
      </c>
      <c r="AL1306" s="212"/>
      <c r="AM1306" s="212"/>
      <c r="AN1306" s="221"/>
      <c r="AO1306" s="147" t="s">
        <v>103</v>
      </c>
      <c r="AP1306" s="147" t="s">
        <v>103</v>
      </c>
      <c r="AQ1306" s="147" t="s">
        <v>103</v>
      </c>
      <c r="AR1306" s="147" t="s">
        <v>103</v>
      </c>
      <c r="AS1306" s="147" t="s">
        <v>103</v>
      </c>
      <c r="AT1306" s="147" t="s">
        <v>103</v>
      </c>
      <c r="AV1306" s="212"/>
      <c r="AW1306" s="222" t="str">
        <f aca="false">HYPERLINK(CONCATENATE("http://www.ncbi.nlm.nih.gov/nuccore/",BM1306),BM1306)</f>
        <v>EU495200</v>
      </c>
      <c r="AX1306" s="219" t="str">
        <f aca="false">CONCATENATE(D1306,IF(I1306="","",CONCATENATE(".",I1306)),IF(K1306="","",CONCATENATE(".",K1306)),IF(M1306="","",CONCATENATE(".",M1306)),IF(R1306="","",CONCATENATE(".",R1306)),IF(U1306="","","(*)"))</f>
        <v>3f.FRA.hum</v>
      </c>
      <c r="AY1306" s="170" t="str">
        <f aca="false">CONCATENATE(BM1306,".",BN1306)</f>
        <v>EU495200.TLS19</v>
      </c>
      <c r="AZ1306" s="171" t="str">
        <f aca="false">IF(AV1306="",IF(ISNUMBER(FIND(".",A1306)),LEFT(A1306,FIND(".",A1306)-1),A1306),AV1306)</f>
        <v>EU495200</v>
      </c>
      <c r="BA1306" s="171" t="str">
        <f aca="false">IF(ISNUMBER(FIND("-",AZ1306)),LEFT(AZ1306,FIND("-",AZ1306)-1),AZ1306)</f>
        <v>EU495200</v>
      </c>
      <c r="BB1306" s="170" t="str">
        <f aca="false"> MEGAname &amp; "="</f>
        <v>EU495200=</v>
      </c>
      <c r="BC1306" s="170" t="str">
        <f aca="false">Clear &amp; IF(span ,"Span","out")</f>
        <v>EU495200=out</v>
      </c>
      <c r="BD1306" s="170" t="str">
        <f aca="false">Clear &amp; IF(span, IF(B1306=".","Selected",B1306),"out")</f>
        <v>EU495200=out</v>
      </c>
      <c r="BE1306" s="170" t="str">
        <f aca="false">Clear &amp; Strain</f>
        <v>EU495200=TLS19</v>
      </c>
      <c r="BF1306" s="170" t="str">
        <f aca="false">CONCATENATE(A1306,"=",F1306,". ",AX1306,IF(AB1306="","",CONCATENATE(".",AB1306)))</f>
        <v>EU495200=TLS19. 3f.FRA.hum</v>
      </c>
      <c r="BG1306" s="170" t="str">
        <f aca="false">CONCATENATE(A1306,"=",F1306,". ",AX1306)</f>
        <v>EU495200=TLS19. 3f.FRA.hum</v>
      </c>
      <c r="BH1306" s="170" t="str">
        <f aca="false">CONCATENATE(A1306,"=",AX1306)</f>
        <v>EU495200=3f.FRA.hum</v>
      </c>
      <c r="BI1306" s="170" t="str">
        <f aca="false">CONCATENATE(A1306,"=",ComForSubtype,D1306)</f>
        <v>EU495200=3f</v>
      </c>
      <c r="BJ1306" s="170" t="str">
        <f aca="false">CONCATENATE(A1306,"=",E1306)</f>
        <v>EU495200=3feg</v>
      </c>
      <c r="BK1306" s="170" t="str">
        <f aca="false">CONCATENATE(A1306,"=",C1306)</f>
        <v>EU495200=3</v>
      </c>
      <c r="BL1306" s="170" t="str">
        <f aca="false">CONCATENATE(D1306,"=")</f>
        <v>3f=</v>
      </c>
      <c r="BM1306" s="223" t="str">
        <f aca="false">IF(BA1306="XX","",BA1306)</f>
        <v>EU495200</v>
      </c>
      <c r="BN1306" s="224" t="str">
        <f aca="false">CONCATENATE(IF(F1306="","",F1306),IF(G1306="","",CONCATENATE(" / ",G1306)))</f>
        <v>TLS19</v>
      </c>
      <c r="BO1306" s="225" t="str">
        <f aca="false">AX1306</f>
        <v>3f.FRA.hum</v>
      </c>
      <c r="BP1306" s="226" t="str">
        <f aca="false">IF(V1306="","",V1306)</f>
        <v/>
      </c>
      <c r="BQ1306" s="226" t="str">
        <f aca="false">IF(W1306="","",CONCATENATE(W1306,IF(LEFT(AO1306,1)="s","+","")))</f>
        <v/>
      </c>
      <c r="BR1306" s="226" t="str">
        <f aca="false">IF(X1306="","",CONCATENATE(X1306,IF(LEFT(AQ1306,1)="s","+","")))</f>
        <v/>
      </c>
      <c r="BS1306" s="226" t="str">
        <f aca="false">IF(Y1306="","",CONCATENATE(Y1306,IF(LEFT(AR1306,1)="s","+","")))</f>
        <v/>
      </c>
      <c r="BT1306" s="226" t="str">
        <f aca="false">IF(Z1306="","",CONCATENATE(Z1306,IF(LEFT(AS1306,1)="s","+","")))</f>
        <v/>
      </c>
      <c r="BU1306" s="227" t="str">
        <f aca="false">IF(AA1306="","",CONCATENATE(AA1306,IF(LEFT(AT1306,1)="s","+","")))</f>
        <v>3f</v>
      </c>
      <c r="BV1306" s="212"/>
      <c r="BW1306" s="177" t="s">
        <v>3284</v>
      </c>
      <c r="BX1306" s="170" t="str">
        <f aca="false">IF(BW1306&lt;&gt;"",IF(ISNUMBER(FIND("=",BW1306)),LEFT(BW1306,FIND("=",BW1306)-1),BW1306),BW1306)</f>
        <v>EU495200</v>
      </c>
      <c r="BY1306" s="170" t="str">
        <f aca="false">IF(BW1306&lt;&gt;"",IF(ISNUMBER(FIND("=",BW1306)),RIGHT(BW1306,LEN(BW1306)-FIND("=",BW1306)),""),"")</f>
        <v>3f</v>
      </c>
      <c r="BZ1306" s="170" t="str">
        <f aca="false">IF(BX1306&lt;&gt;"",IF(ISNUMBER(FIND(".",BX1306)),LEFT(BX1306,FIND(".",BX1306)-1),BX1306),BX1306)</f>
        <v>EU495200</v>
      </c>
      <c r="CA1306" s="170" t="str">
        <f aca="false">IF(BX1306&lt;&gt;"",IF(ISNUMBER(FIND(".",BX1306)),RIGHT(BX1306,LEN(BX1306)-FIND(".",BX1306)),""),"")</f>
        <v/>
      </c>
      <c r="CB1306" s="212"/>
      <c r="CC1306" s="170" t="str">
        <f aca="false">A1306</f>
        <v>EU495200</v>
      </c>
      <c r="CD1306" s="178" t="s">
        <v>339</v>
      </c>
      <c r="CE1306" s="178" t="s">
        <v>340</v>
      </c>
      <c r="CF1306" s="178" t="s">
        <v>341</v>
      </c>
      <c r="CG1306" s="212"/>
      <c r="CH1306" s="179"/>
      <c r="CI1306" s="179"/>
      <c r="CJ1306" s="179"/>
      <c r="CK1306" s="212"/>
      <c r="CL1306" s="212"/>
      <c r="CM1306" s="170" t="str">
        <f aca="false">F1306</f>
        <v>TLS19</v>
      </c>
      <c r="CN1306" s="170" t="str">
        <f aca="false">IF(G1306="","",G1306)</f>
        <v/>
      </c>
      <c r="CO1306" s="170" t="str">
        <f aca="false">CONCATENATE(H1306,":",L1306)</f>
        <v>France:</v>
      </c>
      <c r="CP1306" s="170" t="str">
        <f aca="false">CONCATENATE(IF(Q1306="","",CONCATENATE(Q1306,"-")),IF(P1306="","",CONCATENATE(P1306,"-")),IF(O1306="","",O1306))</f>
        <v/>
      </c>
      <c r="CQ1306" s="170" t="str">
        <f aca="false">IF(N1306="","",N1306)</f>
        <v/>
      </c>
      <c r="CR1306" s="170" t="n">
        <f aca="false">C1306</f>
        <v>3</v>
      </c>
      <c r="CS1306" s="229" t="str">
        <f aca="false">D1306</f>
        <v>3f</v>
      </c>
      <c r="CT1306" s="170" t="str">
        <f aca="false">CONCATENATE(CD1306," strain ",CM1306," ",CL1306,", partial cds")</f>
        <v>Hepatitis E virus strain TLS19 , partial cds</v>
      </c>
    </row>
    <row r="1307" s="146" customFormat="true" ht="11.9" hidden="false" customHeight="true" outlineLevel="0" collapsed="false">
      <c r="A1307" s="154" t="s">
        <v>3285</v>
      </c>
      <c r="B1307" s="147" t="n">
        <v>3</v>
      </c>
      <c r="C1307" s="243" t="n">
        <v>3</v>
      </c>
      <c r="D1307" s="149" t="s">
        <v>1777</v>
      </c>
      <c r="E1307" s="150" t="s">
        <v>2725</v>
      </c>
      <c r="F1307" s="154" t="s">
        <v>3216</v>
      </c>
      <c r="G1307" s="212"/>
      <c r="H1307" s="146" t="s">
        <v>758</v>
      </c>
      <c r="I1307" s="153" t="s">
        <v>759</v>
      </c>
      <c r="J1307" s="146" t="s">
        <v>395</v>
      </c>
      <c r="K1307" s="212"/>
      <c r="L1307" s="212"/>
      <c r="M1307" s="157" t="s">
        <v>348</v>
      </c>
      <c r="N1307" s="213"/>
      <c r="O1307" s="160"/>
      <c r="P1307" s="212"/>
      <c r="Q1307" s="212"/>
      <c r="R1307" s="212"/>
      <c r="S1307" s="212"/>
      <c r="T1307" s="214"/>
      <c r="U1307" s="215"/>
      <c r="V1307" s="209"/>
      <c r="W1307" s="217"/>
      <c r="X1307" s="209"/>
      <c r="Y1307" s="209"/>
      <c r="Z1307" s="147"/>
      <c r="AA1307" s="158" t="s">
        <v>1777</v>
      </c>
      <c r="AB1307" s="217"/>
      <c r="AC1307" s="217"/>
      <c r="AD1307" s="209"/>
      <c r="AE1307" s="209"/>
      <c r="AF1307" s="209"/>
      <c r="AG1307" s="166" t="s">
        <v>2060</v>
      </c>
      <c r="AH1307" s="164" t="n">
        <v>6239</v>
      </c>
      <c r="AI1307" s="164" t="n">
        <v>6542</v>
      </c>
      <c r="AJ1307" s="219" t="n">
        <f aca="false">SeqEnd-SeqBeg+1</f>
        <v>304</v>
      </c>
      <c r="AK1307" s="220" t="n">
        <f aca="false">AND( SeqBeg&lt;=Beg  , End &lt;=SeqEnd )</f>
        <v>0</v>
      </c>
      <c r="AL1307" s="212"/>
      <c r="AM1307" s="212"/>
      <c r="AN1307" s="221"/>
      <c r="AO1307" s="147" t="s">
        <v>103</v>
      </c>
      <c r="AP1307" s="147" t="s">
        <v>103</v>
      </c>
      <c r="AQ1307" s="147" t="s">
        <v>103</v>
      </c>
      <c r="AR1307" s="147" t="s">
        <v>103</v>
      </c>
      <c r="AS1307" s="147" t="s">
        <v>103</v>
      </c>
      <c r="AT1307" s="147" t="s">
        <v>103</v>
      </c>
      <c r="AV1307" s="212"/>
      <c r="AW1307" s="222" t="str">
        <f aca="false">HYPERLINK(CONCATENATE("http://www.ncbi.nlm.nih.gov/nuccore/",BM1307),BM1307)</f>
        <v>EU495192</v>
      </c>
      <c r="AX1307" s="219" t="str">
        <f aca="false">CONCATENATE(D1307,IF(I1307="","",CONCATENATE(".",I1307)),IF(K1307="","",CONCATENATE(".",K1307)),IF(M1307="","",CONCATENATE(".",M1307)),IF(R1307="","",CONCATENATE(".",R1307)),IF(U1307="","","(*)"))</f>
        <v>3f.FRA.hum</v>
      </c>
      <c r="AY1307" s="170" t="str">
        <f aca="false">CONCATENATE(BM1307,".",BN1307)</f>
        <v>EU495192.TLS22</v>
      </c>
      <c r="AZ1307" s="171" t="str">
        <f aca="false">IF(AV1307="",IF(ISNUMBER(FIND(".",A1307)),LEFT(A1307,FIND(".",A1307)-1),A1307),AV1307)</f>
        <v>EU495192</v>
      </c>
      <c r="BA1307" s="171" t="str">
        <f aca="false">IF(ISNUMBER(FIND("-",AZ1307)),LEFT(AZ1307,FIND("-",AZ1307)-1),AZ1307)</f>
        <v>EU495192</v>
      </c>
      <c r="BB1307" s="170" t="str">
        <f aca="false"> MEGAname &amp; "="</f>
        <v>EU495192=</v>
      </c>
      <c r="BC1307" s="170" t="str">
        <f aca="false">Clear &amp; IF(span ,"Span","out")</f>
        <v>EU495192=out</v>
      </c>
      <c r="BD1307" s="170" t="str">
        <f aca="false">Clear &amp; IF(span, IF(B1307=".","Selected",B1307),"out")</f>
        <v>EU495192=out</v>
      </c>
      <c r="BE1307" s="170" t="str">
        <f aca="false">Clear &amp; Strain</f>
        <v>EU495192=TLS22</v>
      </c>
      <c r="BF1307" s="170" t="str">
        <f aca="false">CONCATENATE(A1307,"=",F1307,". ",AX1307,IF(AB1307="","",CONCATENATE(".",AB1307)))</f>
        <v>EU495192=TLS22. 3f.FRA.hum</v>
      </c>
      <c r="BG1307" s="170" t="str">
        <f aca="false">CONCATENATE(A1307,"=",F1307,". ",AX1307)</f>
        <v>EU495192=TLS22. 3f.FRA.hum</v>
      </c>
      <c r="BH1307" s="170" t="str">
        <f aca="false">CONCATENATE(A1307,"=",AX1307)</f>
        <v>EU495192=3f.FRA.hum</v>
      </c>
      <c r="BI1307" s="170" t="str">
        <f aca="false">CONCATENATE(A1307,"=",ComForSubtype,D1307)</f>
        <v>EU495192=3f</v>
      </c>
      <c r="BJ1307" s="170" t="str">
        <f aca="false">CONCATENATE(A1307,"=",E1307)</f>
        <v>EU495192=3feg</v>
      </c>
      <c r="BK1307" s="170" t="str">
        <f aca="false">CONCATENATE(A1307,"=",C1307)</f>
        <v>EU495192=3</v>
      </c>
      <c r="BL1307" s="170" t="str">
        <f aca="false">CONCATENATE(D1307,"=")</f>
        <v>3f=</v>
      </c>
      <c r="BM1307" s="223" t="str">
        <f aca="false">IF(BA1307="XX","",BA1307)</f>
        <v>EU495192</v>
      </c>
      <c r="BN1307" s="224" t="str">
        <f aca="false">CONCATENATE(IF(F1307="","",F1307),IF(G1307="","",CONCATENATE(" / ",G1307)))</f>
        <v>TLS22</v>
      </c>
      <c r="BO1307" s="225" t="str">
        <f aca="false">AX1307</f>
        <v>3f.FRA.hum</v>
      </c>
      <c r="BP1307" s="226" t="str">
        <f aca="false">IF(V1307="","",V1307)</f>
        <v/>
      </c>
      <c r="BQ1307" s="226" t="str">
        <f aca="false">IF(W1307="","",CONCATENATE(W1307,IF(LEFT(AO1307,1)="s","+","")))</f>
        <v/>
      </c>
      <c r="BR1307" s="226" t="str">
        <f aca="false">IF(X1307="","",CONCATENATE(X1307,IF(LEFT(AQ1307,1)="s","+","")))</f>
        <v/>
      </c>
      <c r="BS1307" s="226" t="str">
        <f aca="false">IF(Y1307="","",CONCATENATE(Y1307,IF(LEFT(AR1307,1)="s","+","")))</f>
        <v/>
      </c>
      <c r="BT1307" s="226" t="str">
        <f aca="false">IF(Z1307="","",CONCATENATE(Z1307,IF(LEFT(AS1307,1)="s","+","")))</f>
        <v/>
      </c>
      <c r="BU1307" s="227" t="str">
        <f aca="false">IF(AA1307="","",CONCATENATE(AA1307,IF(LEFT(AT1307,1)="s","+","")))</f>
        <v>3f</v>
      </c>
      <c r="BV1307" s="212"/>
      <c r="BW1307" s="177" t="s">
        <v>3286</v>
      </c>
      <c r="BX1307" s="170" t="str">
        <f aca="false">IF(BW1307&lt;&gt;"",IF(ISNUMBER(FIND("=",BW1307)),LEFT(BW1307,FIND("=",BW1307)-1),BW1307),BW1307)</f>
        <v>EU495192</v>
      </c>
      <c r="BY1307" s="170" t="str">
        <f aca="false">IF(BW1307&lt;&gt;"",IF(ISNUMBER(FIND("=",BW1307)),RIGHT(BW1307,LEN(BW1307)-FIND("=",BW1307)),""),"")</f>
        <v>3f</v>
      </c>
      <c r="BZ1307" s="170" t="str">
        <f aca="false">IF(BX1307&lt;&gt;"",IF(ISNUMBER(FIND(".",BX1307)),LEFT(BX1307,FIND(".",BX1307)-1),BX1307),BX1307)</f>
        <v>EU495192</v>
      </c>
      <c r="CA1307" s="170" t="str">
        <f aca="false">IF(BX1307&lt;&gt;"",IF(ISNUMBER(FIND(".",BX1307)),RIGHT(BX1307,LEN(BX1307)-FIND(".",BX1307)),""),"")</f>
        <v/>
      </c>
      <c r="CB1307" s="212"/>
      <c r="CC1307" s="170" t="str">
        <f aca="false">A1307</f>
        <v>EU495192</v>
      </c>
      <c r="CD1307" s="178" t="s">
        <v>339</v>
      </c>
      <c r="CE1307" s="178" t="s">
        <v>340</v>
      </c>
      <c r="CF1307" s="178" t="s">
        <v>341</v>
      </c>
      <c r="CG1307" s="212"/>
      <c r="CH1307" s="179"/>
      <c r="CI1307" s="179"/>
      <c r="CJ1307" s="179"/>
      <c r="CK1307" s="212"/>
      <c r="CL1307" s="212"/>
      <c r="CM1307" s="170" t="str">
        <f aca="false">F1307</f>
        <v>TLS22</v>
      </c>
      <c r="CN1307" s="170" t="str">
        <f aca="false">IF(G1307="","",G1307)</f>
        <v/>
      </c>
      <c r="CO1307" s="170" t="str">
        <f aca="false">CONCATENATE(H1307,":",L1307)</f>
        <v>France:</v>
      </c>
      <c r="CP1307" s="170" t="str">
        <f aca="false">CONCATENATE(IF(Q1307="","",CONCATENATE(Q1307,"-")),IF(P1307="","",CONCATENATE(P1307,"-")),IF(O1307="","",O1307))</f>
        <v/>
      </c>
      <c r="CQ1307" s="170" t="str">
        <f aca="false">IF(N1307="","",N1307)</f>
        <v/>
      </c>
      <c r="CR1307" s="170" t="n">
        <f aca="false">C1307</f>
        <v>3</v>
      </c>
      <c r="CS1307" s="229" t="str">
        <f aca="false">D1307</f>
        <v>3f</v>
      </c>
      <c r="CT1307" s="170" t="str">
        <f aca="false">CONCATENATE(CD1307," strain ",CM1307," ",CL1307,", partial cds")</f>
        <v>Hepatitis E virus strain TLS22 , partial cds</v>
      </c>
    </row>
    <row r="1308" customFormat="false" ht="11.9" hidden="false" customHeight="true" outlineLevel="0" collapsed="false">
      <c r="A1308" s="154" t="s">
        <v>3287</v>
      </c>
      <c r="B1308" s="147" t="n">
        <v>3</v>
      </c>
      <c r="C1308" s="243" t="n">
        <v>3</v>
      </c>
      <c r="D1308" s="149" t="s">
        <v>1777</v>
      </c>
      <c r="E1308" s="150" t="s">
        <v>2725</v>
      </c>
      <c r="F1308" s="154" t="s">
        <v>3219</v>
      </c>
      <c r="G1308" s="212"/>
      <c r="H1308" s="146" t="s">
        <v>758</v>
      </c>
      <c r="I1308" s="153" t="s">
        <v>759</v>
      </c>
      <c r="J1308" s="146" t="s">
        <v>395</v>
      </c>
      <c r="K1308" s="212"/>
      <c r="L1308" s="212"/>
      <c r="M1308" s="157" t="s">
        <v>348</v>
      </c>
      <c r="N1308" s="213"/>
      <c r="O1308" s="160"/>
      <c r="P1308" s="212"/>
      <c r="Q1308" s="212"/>
      <c r="R1308" s="212"/>
      <c r="S1308" s="212"/>
      <c r="T1308" s="214"/>
      <c r="U1308" s="215"/>
      <c r="V1308" s="209"/>
      <c r="X1308" s="209"/>
      <c r="Y1308" s="209"/>
      <c r="Z1308" s="209"/>
      <c r="AA1308" s="158" t="s">
        <v>1777</v>
      </c>
      <c r="AB1308" s="217"/>
      <c r="AC1308" s="217"/>
      <c r="AD1308" s="209"/>
      <c r="AE1308" s="209"/>
      <c r="AF1308" s="209"/>
      <c r="AG1308" s="166" t="s">
        <v>2060</v>
      </c>
      <c r="AH1308" s="164" t="n">
        <v>6239</v>
      </c>
      <c r="AI1308" s="164" t="n">
        <v>6542</v>
      </c>
      <c r="AJ1308" s="219" t="n">
        <f aca="false">SeqEnd-SeqBeg+1</f>
        <v>304</v>
      </c>
      <c r="AK1308" s="220" t="n">
        <f aca="false">AND( SeqBeg&lt;=Beg  , End &lt;=SeqEnd )</f>
        <v>0</v>
      </c>
      <c r="AL1308" s="212"/>
      <c r="AM1308" s="212"/>
      <c r="AN1308" s="221"/>
      <c r="AO1308" s="147" t="s">
        <v>103</v>
      </c>
      <c r="AP1308" s="147" t="s">
        <v>103</v>
      </c>
      <c r="AQ1308" s="147" t="s">
        <v>103</v>
      </c>
      <c r="AR1308" s="147" t="s">
        <v>103</v>
      </c>
      <c r="AS1308" s="147" t="s">
        <v>103</v>
      </c>
      <c r="AT1308" s="147" t="s">
        <v>103</v>
      </c>
      <c r="AU1308" s="146"/>
      <c r="AV1308" s="212"/>
      <c r="AW1308" s="222" t="str">
        <f aca="false">HYPERLINK(CONCATENATE("http://www.ncbi.nlm.nih.gov/nuccore/",BM1308),BM1308)</f>
        <v>EU495195</v>
      </c>
      <c r="AX1308" s="219" t="str">
        <f aca="false">CONCATENATE(D1308,IF(I1308="","",CONCATENATE(".",I1308)),IF(K1308="","",CONCATENATE(".",K1308)),IF(M1308="","",CONCATENATE(".",M1308)),IF(R1308="","",CONCATENATE(".",R1308)),IF(U1308="","","(*)"))</f>
        <v>3f.FRA.hum</v>
      </c>
      <c r="AY1308" s="170" t="str">
        <f aca="false">CONCATENATE(BM1308,".",BN1308)</f>
        <v>EU495195.TLS26</v>
      </c>
      <c r="AZ1308" s="171" t="str">
        <f aca="false">IF(AV1308="",IF(ISNUMBER(FIND(".",A1308)),LEFT(A1308,FIND(".",A1308)-1),A1308),AV1308)</f>
        <v>EU495195</v>
      </c>
      <c r="BA1308" s="171" t="str">
        <f aca="false">IF(ISNUMBER(FIND("-",AZ1308)),LEFT(AZ1308,FIND("-",AZ1308)-1),AZ1308)</f>
        <v>EU495195</v>
      </c>
      <c r="BB1308" s="170" t="str">
        <f aca="false"> MEGAname &amp; "="</f>
        <v>EU495195=</v>
      </c>
      <c r="BC1308" s="170" t="str">
        <f aca="false">Clear &amp; IF(span ,"Span","out")</f>
        <v>EU495195=out</v>
      </c>
      <c r="BD1308" s="170" t="str">
        <f aca="false">Clear &amp; IF(span, IF(B1308=".","Selected",B1308),"out")</f>
        <v>EU495195=out</v>
      </c>
      <c r="BE1308" s="170" t="str">
        <f aca="false">Clear &amp; Strain</f>
        <v>EU495195=TLS26</v>
      </c>
      <c r="BF1308" s="170" t="str">
        <f aca="false">CONCATENATE(A1308,"=",F1308,". ",AX1308,IF(AB1308="","",CONCATENATE(".",AB1308)))</f>
        <v>EU495195=TLS26. 3f.FRA.hum</v>
      </c>
      <c r="BG1308" s="170" t="str">
        <f aca="false">CONCATENATE(A1308,"=",F1308,". ",AX1308)</f>
        <v>EU495195=TLS26. 3f.FRA.hum</v>
      </c>
      <c r="BH1308" s="170" t="str">
        <f aca="false">CONCATENATE(A1308,"=",AX1308)</f>
        <v>EU495195=3f.FRA.hum</v>
      </c>
      <c r="BI1308" s="170" t="str">
        <f aca="false">CONCATENATE(A1308,"=",ComForSubtype,D1308)</f>
        <v>EU495195=3f</v>
      </c>
      <c r="BJ1308" s="170" t="str">
        <f aca="false">CONCATENATE(A1308,"=",E1308)</f>
        <v>EU495195=3feg</v>
      </c>
      <c r="BK1308" s="170" t="str">
        <f aca="false">CONCATENATE(A1308,"=",C1308)</f>
        <v>EU495195=3</v>
      </c>
      <c r="BL1308" s="170" t="str">
        <f aca="false">CONCATENATE(D1308,"=")</f>
        <v>3f=</v>
      </c>
      <c r="BM1308" s="223" t="str">
        <f aca="false">IF(BA1308="XX","",BA1308)</f>
        <v>EU495195</v>
      </c>
      <c r="BN1308" s="224" t="str">
        <f aca="false">CONCATENATE(IF(F1308="","",F1308),IF(G1308="","",CONCATENATE(" / ",G1308)))</f>
        <v>TLS26</v>
      </c>
      <c r="BO1308" s="225" t="str">
        <f aca="false">AX1308</f>
        <v>3f.FRA.hum</v>
      </c>
      <c r="BP1308" s="226" t="str">
        <f aca="false">IF(V1308="","",V1308)</f>
        <v/>
      </c>
      <c r="BQ1308" s="226" t="str">
        <f aca="false">IF(W1308="","",CONCATENATE(W1308,IF(LEFT(AO1308,1)="s","+","")))</f>
        <v/>
      </c>
      <c r="BR1308" s="226" t="str">
        <f aca="false">IF(X1308="","",CONCATENATE(X1308,IF(LEFT(AQ1308,1)="s","+","")))</f>
        <v/>
      </c>
      <c r="BS1308" s="226" t="str">
        <f aca="false">IF(Y1308="","",CONCATENATE(Y1308,IF(LEFT(AR1308,1)="s","+","")))</f>
        <v/>
      </c>
      <c r="BT1308" s="226" t="str">
        <f aca="false">IF(Z1308="","",CONCATENATE(Z1308,IF(LEFT(AS1308,1)="s","+","")))</f>
        <v/>
      </c>
      <c r="BU1308" s="227" t="str">
        <f aca="false">IF(AA1308="","",CONCATENATE(AA1308,IF(LEFT(AT1308,1)="s","+","")))</f>
        <v>3f</v>
      </c>
      <c r="BV1308" s="212"/>
      <c r="BW1308" s="177" t="s">
        <v>3288</v>
      </c>
      <c r="BX1308" s="170" t="str">
        <f aca="false">IF(BW1308&lt;&gt;"",IF(ISNUMBER(FIND("=",BW1308)),LEFT(BW1308,FIND("=",BW1308)-1),BW1308),BW1308)</f>
        <v>EU495195</v>
      </c>
      <c r="BY1308" s="170" t="str">
        <f aca="false">IF(BW1308&lt;&gt;"",IF(ISNUMBER(FIND("=",BW1308)),RIGHT(BW1308,LEN(BW1308)-FIND("=",BW1308)),""),"")</f>
        <v>3f</v>
      </c>
      <c r="BZ1308" s="170" t="str">
        <f aca="false">IF(BX1308&lt;&gt;"",IF(ISNUMBER(FIND(".",BX1308)),LEFT(BX1308,FIND(".",BX1308)-1),BX1308),BX1308)</f>
        <v>EU495195</v>
      </c>
      <c r="CA1308" s="170" t="str">
        <f aca="false">IF(BX1308&lt;&gt;"",IF(ISNUMBER(FIND(".",BX1308)),RIGHT(BX1308,LEN(BX1308)-FIND(".",BX1308)),""),"")</f>
        <v/>
      </c>
      <c r="CB1308" s="212"/>
      <c r="CC1308" s="170" t="str">
        <f aca="false">A1308</f>
        <v>EU495195</v>
      </c>
      <c r="CD1308" s="178" t="s">
        <v>339</v>
      </c>
      <c r="CE1308" s="178" t="s">
        <v>340</v>
      </c>
      <c r="CF1308" s="178" t="s">
        <v>341</v>
      </c>
      <c r="CG1308" s="212"/>
      <c r="CH1308" s="179"/>
      <c r="CI1308" s="179"/>
      <c r="CJ1308" s="179"/>
      <c r="CK1308" s="212"/>
      <c r="CL1308" s="212"/>
      <c r="CM1308" s="170" t="str">
        <f aca="false">F1308</f>
        <v>TLS26</v>
      </c>
      <c r="CN1308" s="170" t="str">
        <f aca="false">IF(G1308="","",G1308)</f>
        <v/>
      </c>
      <c r="CO1308" s="170" t="str">
        <f aca="false">CONCATENATE(H1308,":",L1308)</f>
        <v>France:</v>
      </c>
      <c r="CP1308" s="170" t="str">
        <f aca="false">CONCATENATE(IF(Q1308="","",CONCATENATE(Q1308,"-")),IF(P1308="","",CONCATENATE(P1308,"-")),IF(O1308="","",O1308))</f>
        <v/>
      </c>
      <c r="CQ1308" s="170" t="str">
        <f aca="false">IF(N1308="","",N1308)</f>
        <v/>
      </c>
      <c r="CR1308" s="170" t="n">
        <f aca="false">C1308</f>
        <v>3</v>
      </c>
      <c r="CS1308" s="229" t="str">
        <f aca="false">D1308</f>
        <v>3f</v>
      </c>
      <c r="CT1308" s="170" t="str">
        <f aca="false">CONCATENATE(CD1308," strain ",CM1308," ",CL1308,", partial cds")</f>
        <v>Hepatitis E virus strain TLS26 , partial cds</v>
      </c>
    </row>
    <row r="1309" s="146" customFormat="true" ht="11.9" hidden="false" customHeight="true" outlineLevel="0" collapsed="false">
      <c r="A1309" s="154" t="s">
        <v>3289</v>
      </c>
      <c r="B1309" s="147" t="n">
        <v>3</v>
      </c>
      <c r="C1309" s="243" t="n">
        <v>3</v>
      </c>
      <c r="D1309" s="149" t="s">
        <v>1777</v>
      </c>
      <c r="E1309" s="150" t="s">
        <v>2725</v>
      </c>
      <c r="F1309" s="154" t="s">
        <v>3222</v>
      </c>
      <c r="G1309" s="212"/>
      <c r="H1309" s="146" t="s">
        <v>758</v>
      </c>
      <c r="I1309" s="153" t="s">
        <v>759</v>
      </c>
      <c r="J1309" s="146" t="s">
        <v>395</v>
      </c>
      <c r="K1309" s="212"/>
      <c r="L1309" s="212"/>
      <c r="M1309" s="157" t="s">
        <v>348</v>
      </c>
      <c r="N1309" s="213"/>
      <c r="O1309" s="160"/>
      <c r="P1309" s="212"/>
      <c r="Q1309" s="212"/>
      <c r="R1309" s="212"/>
      <c r="S1309" s="212"/>
      <c r="T1309" s="214"/>
      <c r="U1309" s="215"/>
      <c r="V1309" s="209"/>
      <c r="W1309" s="217"/>
      <c r="X1309" s="209"/>
      <c r="Y1309" s="147"/>
      <c r="Z1309" s="209"/>
      <c r="AA1309" s="158" t="s">
        <v>1777</v>
      </c>
      <c r="AB1309" s="217"/>
      <c r="AC1309" s="217"/>
      <c r="AD1309" s="209"/>
      <c r="AE1309" s="209"/>
      <c r="AF1309" s="209"/>
      <c r="AG1309" s="166" t="s">
        <v>2060</v>
      </c>
      <c r="AH1309" s="164" t="n">
        <v>6239</v>
      </c>
      <c r="AI1309" s="164" t="n">
        <v>6542</v>
      </c>
      <c r="AJ1309" s="219" t="n">
        <f aca="false">SeqEnd-SeqBeg+1</f>
        <v>304</v>
      </c>
      <c r="AK1309" s="220" t="n">
        <f aca="false">AND( SeqBeg&lt;=Beg  , End &lt;=SeqEnd )</f>
        <v>0</v>
      </c>
      <c r="AL1309" s="212"/>
      <c r="AM1309" s="212"/>
      <c r="AN1309" s="221"/>
      <c r="AO1309" s="147" t="s">
        <v>103</v>
      </c>
      <c r="AP1309" s="147" t="s">
        <v>103</v>
      </c>
      <c r="AQ1309" s="147" t="s">
        <v>103</v>
      </c>
      <c r="AR1309" s="147" t="s">
        <v>103</v>
      </c>
      <c r="AS1309" s="147" t="s">
        <v>103</v>
      </c>
      <c r="AT1309" s="147" t="s">
        <v>103</v>
      </c>
      <c r="AV1309" s="212"/>
      <c r="AW1309" s="222" t="str">
        <f aca="false">HYPERLINK(CONCATENATE("http://www.ncbi.nlm.nih.gov/nuccore/",BM1309),BM1309)</f>
        <v>EU495220</v>
      </c>
      <c r="AX1309" s="219" t="str">
        <f aca="false">CONCATENATE(D1309,IF(I1309="","",CONCATENATE(".",I1309)),IF(K1309="","",CONCATENATE(".",K1309)),IF(M1309="","",CONCATENATE(".",M1309)),IF(R1309="","",CONCATENATE(".",R1309)),IF(U1309="","","(*)"))</f>
        <v>3f.FRA.hum</v>
      </c>
      <c r="AY1309" s="170" t="str">
        <f aca="false">CONCATENATE(BM1309,".",BN1309)</f>
        <v>EU495220.TLS33</v>
      </c>
      <c r="AZ1309" s="171" t="str">
        <f aca="false">IF(AV1309="",IF(ISNUMBER(FIND(".",A1309)),LEFT(A1309,FIND(".",A1309)-1),A1309),AV1309)</f>
        <v>EU495220</v>
      </c>
      <c r="BA1309" s="171" t="str">
        <f aca="false">IF(ISNUMBER(FIND("-",AZ1309)),LEFT(AZ1309,FIND("-",AZ1309)-1),AZ1309)</f>
        <v>EU495220</v>
      </c>
      <c r="BB1309" s="170" t="str">
        <f aca="false"> MEGAname &amp; "="</f>
        <v>EU495220=</v>
      </c>
      <c r="BC1309" s="170" t="str">
        <f aca="false">Clear &amp; IF(span ,"Span","out")</f>
        <v>EU495220=out</v>
      </c>
      <c r="BD1309" s="170" t="str">
        <f aca="false">Clear &amp; IF(span, IF(B1309=".","Selected",B1309),"out")</f>
        <v>EU495220=out</v>
      </c>
      <c r="BE1309" s="170" t="str">
        <f aca="false">Clear &amp; Strain</f>
        <v>EU495220=TLS33</v>
      </c>
      <c r="BF1309" s="170" t="str">
        <f aca="false">CONCATENATE(A1309,"=",F1309,". ",AX1309,IF(AB1309="","",CONCATENATE(".",AB1309)))</f>
        <v>EU495220=TLS33. 3f.FRA.hum</v>
      </c>
      <c r="BG1309" s="170" t="str">
        <f aca="false">CONCATENATE(A1309,"=",F1309,". ",AX1309)</f>
        <v>EU495220=TLS33. 3f.FRA.hum</v>
      </c>
      <c r="BH1309" s="170" t="str">
        <f aca="false">CONCATENATE(A1309,"=",AX1309)</f>
        <v>EU495220=3f.FRA.hum</v>
      </c>
      <c r="BI1309" s="170" t="str">
        <f aca="false">CONCATENATE(A1309,"=",ComForSubtype,D1309)</f>
        <v>EU495220=3f</v>
      </c>
      <c r="BJ1309" s="170" t="str">
        <f aca="false">CONCATENATE(A1309,"=",E1309)</f>
        <v>EU495220=3feg</v>
      </c>
      <c r="BK1309" s="170" t="str">
        <f aca="false">CONCATENATE(A1309,"=",C1309)</f>
        <v>EU495220=3</v>
      </c>
      <c r="BL1309" s="170" t="str">
        <f aca="false">CONCATENATE(D1309,"=")</f>
        <v>3f=</v>
      </c>
      <c r="BM1309" s="223" t="str">
        <f aca="false">IF(BA1309="XX","",BA1309)</f>
        <v>EU495220</v>
      </c>
      <c r="BN1309" s="224" t="str">
        <f aca="false">CONCATENATE(IF(F1309="","",F1309),IF(G1309="","",CONCATENATE(" / ",G1309)))</f>
        <v>TLS33</v>
      </c>
      <c r="BO1309" s="225" t="str">
        <f aca="false">AX1309</f>
        <v>3f.FRA.hum</v>
      </c>
      <c r="BP1309" s="226" t="str">
        <f aca="false">IF(V1309="","",V1309)</f>
        <v/>
      </c>
      <c r="BQ1309" s="226" t="str">
        <f aca="false">IF(W1309="","",CONCATENATE(W1309,IF(LEFT(AO1309,1)="s","+","")))</f>
        <v/>
      </c>
      <c r="BR1309" s="226" t="str">
        <f aca="false">IF(X1309="","",CONCATENATE(X1309,IF(LEFT(AQ1309,1)="s","+","")))</f>
        <v/>
      </c>
      <c r="BS1309" s="226" t="str">
        <f aca="false">IF(Y1309="","",CONCATENATE(Y1309,IF(LEFT(AR1309,1)="s","+","")))</f>
        <v/>
      </c>
      <c r="BT1309" s="226" t="str">
        <f aca="false">IF(Z1309="","",CONCATENATE(Z1309,IF(LEFT(AS1309,1)="s","+","")))</f>
        <v/>
      </c>
      <c r="BU1309" s="227" t="str">
        <f aca="false">IF(AA1309="","",CONCATENATE(AA1309,IF(LEFT(AT1309,1)="s","+","")))</f>
        <v>3f</v>
      </c>
      <c r="BV1309" s="212"/>
      <c r="BW1309" s="177" t="s">
        <v>3290</v>
      </c>
      <c r="BX1309" s="170" t="str">
        <f aca="false">IF(BW1309&lt;&gt;"",IF(ISNUMBER(FIND("=",BW1309)),LEFT(BW1309,FIND("=",BW1309)-1),BW1309),BW1309)</f>
        <v>EU495220</v>
      </c>
      <c r="BY1309" s="170" t="str">
        <f aca="false">IF(BW1309&lt;&gt;"",IF(ISNUMBER(FIND("=",BW1309)),RIGHT(BW1309,LEN(BW1309)-FIND("=",BW1309)),""),"")</f>
        <v>3f</v>
      </c>
      <c r="BZ1309" s="170" t="str">
        <f aca="false">IF(BX1309&lt;&gt;"",IF(ISNUMBER(FIND(".",BX1309)),LEFT(BX1309,FIND(".",BX1309)-1),BX1309),BX1309)</f>
        <v>EU495220</v>
      </c>
      <c r="CA1309" s="170" t="str">
        <f aca="false">IF(BX1309&lt;&gt;"",IF(ISNUMBER(FIND(".",BX1309)),RIGHT(BX1309,LEN(BX1309)-FIND(".",BX1309)),""),"")</f>
        <v/>
      </c>
      <c r="CB1309" s="212"/>
      <c r="CC1309" s="170" t="str">
        <f aca="false">A1309</f>
        <v>EU495220</v>
      </c>
      <c r="CD1309" s="178" t="s">
        <v>339</v>
      </c>
      <c r="CE1309" s="178" t="s">
        <v>340</v>
      </c>
      <c r="CF1309" s="178" t="s">
        <v>341</v>
      </c>
      <c r="CG1309" s="212"/>
      <c r="CH1309" s="179"/>
      <c r="CI1309" s="179"/>
      <c r="CJ1309" s="179"/>
      <c r="CK1309" s="212"/>
      <c r="CL1309" s="212"/>
      <c r="CM1309" s="170" t="str">
        <f aca="false">F1309</f>
        <v>TLS33</v>
      </c>
      <c r="CN1309" s="170" t="str">
        <f aca="false">IF(G1309="","",G1309)</f>
        <v/>
      </c>
      <c r="CO1309" s="170" t="str">
        <f aca="false">CONCATENATE(H1309,":",L1309)</f>
        <v>France:</v>
      </c>
      <c r="CP1309" s="170" t="str">
        <f aca="false">CONCATENATE(IF(Q1309="","",CONCATENATE(Q1309,"-")),IF(P1309="","",CONCATENATE(P1309,"-")),IF(O1309="","",O1309))</f>
        <v/>
      </c>
      <c r="CQ1309" s="170" t="str">
        <f aca="false">IF(N1309="","",N1309)</f>
        <v/>
      </c>
      <c r="CR1309" s="170" t="n">
        <f aca="false">C1309</f>
        <v>3</v>
      </c>
      <c r="CS1309" s="229" t="str">
        <f aca="false">D1309</f>
        <v>3f</v>
      </c>
      <c r="CT1309" s="170" t="str">
        <f aca="false">CONCATENATE(CD1309," strain ",CM1309," ",CL1309,", partial cds")</f>
        <v>Hepatitis E virus strain TLS33 , partial cds</v>
      </c>
    </row>
    <row r="1310" s="146" customFormat="true" ht="11.9" hidden="false" customHeight="true" outlineLevel="0" collapsed="false">
      <c r="A1310" s="154" t="s">
        <v>3291</v>
      </c>
      <c r="B1310" s="147" t="n">
        <v>3</v>
      </c>
      <c r="C1310" s="243" t="n">
        <v>3</v>
      </c>
      <c r="D1310" s="149" t="s">
        <v>1777</v>
      </c>
      <c r="E1310" s="150" t="s">
        <v>2725</v>
      </c>
      <c r="F1310" s="154" t="s">
        <v>3225</v>
      </c>
      <c r="G1310" s="212"/>
      <c r="H1310" s="146" t="s">
        <v>758</v>
      </c>
      <c r="I1310" s="153" t="s">
        <v>759</v>
      </c>
      <c r="J1310" s="146" t="s">
        <v>395</v>
      </c>
      <c r="K1310" s="212"/>
      <c r="L1310" s="212"/>
      <c r="M1310" s="157" t="s">
        <v>348</v>
      </c>
      <c r="N1310" s="213"/>
      <c r="O1310" s="160"/>
      <c r="P1310" s="212"/>
      <c r="Q1310" s="212"/>
      <c r="R1310" s="212"/>
      <c r="S1310" s="212"/>
      <c r="T1310" s="214"/>
      <c r="U1310" s="215"/>
      <c r="V1310" s="209"/>
      <c r="W1310" s="217"/>
      <c r="X1310" s="209"/>
      <c r="Y1310" s="209"/>
      <c r="Z1310" s="147"/>
      <c r="AA1310" s="158" t="s">
        <v>1777</v>
      </c>
      <c r="AB1310" s="217"/>
      <c r="AC1310" s="217"/>
      <c r="AD1310" s="209"/>
      <c r="AE1310" s="209"/>
      <c r="AF1310" s="209"/>
      <c r="AG1310" s="166" t="s">
        <v>2060</v>
      </c>
      <c r="AH1310" s="164" t="n">
        <v>6239</v>
      </c>
      <c r="AI1310" s="164" t="n">
        <v>6542</v>
      </c>
      <c r="AJ1310" s="219" t="n">
        <f aca="false">SeqEnd-SeqBeg+1</f>
        <v>304</v>
      </c>
      <c r="AK1310" s="220" t="n">
        <f aca="false">AND( SeqBeg&lt;=Beg  , End &lt;=SeqEnd )</f>
        <v>0</v>
      </c>
      <c r="AL1310" s="212"/>
      <c r="AM1310" s="212"/>
      <c r="AN1310" s="221"/>
      <c r="AO1310" s="147" t="s">
        <v>103</v>
      </c>
      <c r="AP1310" s="147" t="s">
        <v>103</v>
      </c>
      <c r="AQ1310" s="147" t="s">
        <v>103</v>
      </c>
      <c r="AR1310" s="147" t="s">
        <v>103</v>
      </c>
      <c r="AS1310" s="147" t="s">
        <v>103</v>
      </c>
      <c r="AT1310" s="147" t="s">
        <v>103</v>
      </c>
      <c r="AV1310" s="212"/>
      <c r="AW1310" s="222" t="str">
        <f aca="false">HYPERLINK(CONCATENATE("http://www.ncbi.nlm.nih.gov/nuccore/",BM1310),BM1310)</f>
        <v>EU495226</v>
      </c>
      <c r="AX1310" s="219" t="str">
        <f aca="false">CONCATENATE(D1310,IF(I1310="","",CONCATENATE(".",I1310)),IF(K1310="","",CONCATENATE(".",K1310)),IF(M1310="","",CONCATENATE(".",M1310)),IF(R1310="","",CONCATENATE(".",R1310)),IF(U1310="","","(*)"))</f>
        <v>3f.FRA.hum</v>
      </c>
      <c r="AY1310" s="170" t="str">
        <f aca="false">CONCATENATE(BM1310,".",BN1310)</f>
        <v>EU495226.TLS37</v>
      </c>
      <c r="AZ1310" s="171" t="str">
        <f aca="false">IF(AV1310="",IF(ISNUMBER(FIND(".",A1310)),LEFT(A1310,FIND(".",A1310)-1),A1310),AV1310)</f>
        <v>EU495226</v>
      </c>
      <c r="BA1310" s="171" t="str">
        <f aca="false">IF(ISNUMBER(FIND("-",AZ1310)),LEFT(AZ1310,FIND("-",AZ1310)-1),AZ1310)</f>
        <v>EU495226</v>
      </c>
      <c r="BB1310" s="170" t="str">
        <f aca="false"> MEGAname &amp; "="</f>
        <v>EU495226=</v>
      </c>
      <c r="BC1310" s="170" t="str">
        <f aca="false">Clear &amp; IF(span ,"Span","out")</f>
        <v>EU495226=out</v>
      </c>
      <c r="BD1310" s="170" t="str">
        <f aca="false">Clear &amp; IF(span, IF(B1310=".","Selected",B1310),"out")</f>
        <v>EU495226=out</v>
      </c>
      <c r="BE1310" s="170" t="str">
        <f aca="false">Clear &amp; Strain</f>
        <v>EU495226=TLS37</v>
      </c>
      <c r="BF1310" s="170" t="str">
        <f aca="false">CONCATENATE(A1310,"=",F1310,". ",AX1310,IF(AB1310="","",CONCATENATE(".",AB1310)))</f>
        <v>EU495226=TLS37. 3f.FRA.hum</v>
      </c>
      <c r="BG1310" s="170" t="str">
        <f aca="false">CONCATENATE(A1310,"=",F1310,". ",AX1310)</f>
        <v>EU495226=TLS37. 3f.FRA.hum</v>
      </c>
      <c r="BH1310" s="170" t="str">
        <f aca="false">CONCATENATE(A1310,"=",AX1310)</f>
        <v>EU495226=3f.FRA.hum</v>
      </c>
      <c r="BI1310" s="170" t="str">
        <f aca="false">CONCATENATE(A1310,"=",ComForSubtype,D1310)</f>
        <v>EU495226=3f</v>
      </c>
      <c r="BJ1310" s="170" t="str">
        <f aca="false">CONCATENATE(A1310,"=",E1310)</f>
        <v>EU495226=3feg</v>
      </c>
      <c r="BK1310" s="170" t="str">
        <f aca="false">CONCATENATE(A1310,"=",C1310)</f>
        <v>EU495226=3</v>
      </c>
      <c r="BL1310" s="170" t="str">
        <f aca="false">CONCATENATE(D1310,"=")</f>
        <v>3f=</v>
      </c>
      <c r="BM1310" s="223" t="str">
        <f aca="false">IF(BA1310="XX","",BA1310)</f>
        <v>EU495226</v>
      </c>
      <c r="BN1310" s="224" t="str">
        <f aca="false">CONCATENATE(IF(F1310="","",F1310),IF(G1310="","",CONCATENATE(" / ",G1310)))</f>
        <v>TLS37</v>
      </c>
      <c r="BO1310" s="225" t="str">
        <f aca="false">AX1310</f>
        <v>3f.FRA.hum</v>
      </c>
      <c r="BP1310" s="226" t="str">
        <f aca="false">IF(V1310="","",V1310)</f>
        <v/>
      </c>
      <c r="BQ1310" s="226" t="str">
        <f aca="false">IF(W1310="","",CONCATENATE(W1310,IF(LEFT(AO1310,1)="s","+","")))</f>
        <v/>
      </c>
      <c r="BR1310" s="226" t="str">
        <f aca="false">IF(X1310="","",CONCATENATE(X1310,IF(LEFT(AQ1310,1)="s","+","")))</f>
        <v/>
      </c>
      <c r="BS1310" s="226" t="str">
        <f aca="false">IF(Y1310="","",CONCATENATE(Y1310,IF(LEFT(AR1310,1)="s","+","")))</f>
        <v/>
      </c>
      <c r="BT1310" s="226" t="str">
        <f aca="false">IF(Z1310="","",CONCATENATE(Z1310,IF(LEFT(AS1310,1)="s","+","")))</f>
        <v/>
      </c>
      <c r="BU1310" s="227" t="str">
        <f aca="false">IF(AA1310="","",CONCATENATE(AA1310,IF(LEFT(AT1310,1)="s","+","")))</f>
        <v>3f</v>
      </c>
      <c r="BV1310" s="212"/>
      <c r="BW1310" s="177" t="s">
        <v>3292</v>
      </c>
      <c r="BX1310" s="170" t="str">
        <f aca="false">IF(BW1310&lt;&gt;"",IF(ISNUMBER(FIND("=",BW1310)),LEFT(BW1310,FIND("=",BW1310)-1),BW1310),BW1310)</f>
        <v>EU495226</v>
      </c>
      <c r="BY1310" s="170" t="str">
        <f aca="false">IF(BW1310&lt;&gt;"",IF(ISNUMBER(FIND("=",BW1310)),RIGHT(BW1310,LEN(BW1310)-FIND("=",BW1310)),""),"")</f>
        <v>3f</v>
      </c>
      <c r="BZ1310" s="170" t="str">
        <f aca="false">IF(BX1310&lt;&gt;"",IF(ISNUMBER(FIND(".",BX1310)),LEFT(BX1310,FIND(".",BX1310)-1),BX1310),BX1310)</f>
        <v>EU495226</v>
      </c>
      <c r="CA1310" s="170" t="str">
        <f aca="false">IF(BX1310&lt;&gt;"",IF(ISNUMBER(FIND(".",BX1310)),RIGHT(BX1310,LEN(BX1310)-FIND(".",BX1310)),""),"")</f>
        <v/>
      </c>
      <c r="CB1310" s="212"/>
      <c r="CC1310" s="170" t="str">
        <f aca="false">A1310</f>
        <v>EU495226</v>
      </c>
      <c r="CD1310" s="178" t="s">
        <v>339</v>
      </c>
      <c r="CE1310" s="178" t="s">
        <v>340</v>
      </c>
      <c r="CF1310" s="178" t="s">
        <v>341</v>
      </c>
      <c r="CG1310" s="212"/>
      <c r="CH1310" s="179"/>
      <c r="CI1310" s="179"/>
      <c r="CJ1310" s="179"/>
      <c r="CK1310" s="212"/>
      <c r="CL1310" s="212"/>
      <c r="CM1310" s="170" t="str">
        <f aca="false">F1310</f>
        <v>TLS37</v>
      </c>
      <c r="CN1310" s="170" t="str">
        <f aca="false">IF(G1310="","",G1310)</f>
        <v/>
      </c>
      <c r="CO1310" s="170" t="str">
        <f aca="false">CONCATENATE(H1310,":",L1310)</f>
        <v>France:</v>
      </c>
      <c r="CP1310" s="170" t="str">
        <f aca="false">CONCATENATE(IF(Q1310="","",CONCATENATE(Q1310,"-")),IF(P1310="","",CONCATENATE(P1310,"-")),IF(O1310="","",O1310))</f>
        <v/>
      </c>
      <c r="CQ1310" s="170" t="str">
        <f aca="false">IF(N1310="","",N1310)</f>
        <v/>
      </c>
      <c r="CR1310" s="170" t="n">
        <f aca="false">C1310</f>
        <v>3</v>
      </c>
      <c r="CS1310" s="229" t="str">
        <f aca="false">D1310</f>
        <v>3f</v>
      </c>
      <c r="CT1310" s="170" t="str">
        <f aca="false">CONCATENATE(CD1310," strain ",CM1310," ",CL1310,", partial cds")</f>
        <v>Hepatitis E virus strain TLS37 , partial cds</v>
      </c>
    </row>
    <row r="1311" customFormat="false" ht="11.9" hidden="false" customHeight="true" outlineLevel="0" collapsed="false">
      <c r="A1311" s="154" t="s">
        <v>3293</v>
      </c>
      <c r="B1311" s="147" t="n">
        <v>3</v>
      </c>
      <c r="C1311" s="243" t="n">
        <v>3</v>
      </c>
      <c r="D1311" s="149" t="s">
        <v>1777</v>
      </c>
      <c r="E1311" s="150" t="s">
        <v>2725</v>
      </c>
      <c r="F1311" s="154" t="s">
        <v>3231</v>
      </c>
      <c r="G1311" s="212"/>
      <c r="H1311" s="146" t="s">
        <v>393</v>
      </c>
      <c r="I1311" s="153" t="s">
        <v>394</v>
      </c>
      <c r="J1311" s="146" t="s">
        <v>395</v>
      </c>
      <c r="K1311" s="212"/>
      <c r="L1311" s="212"/>
      <c r="M1311" s="157" t="s">
        <v>348</v>
      </c>
      <c r="N1311" s="213"/>
      <c r="O1311" s="160"/>
      <c r="P1311" s="212"/>
      <c r="Q1311" s="212"/>
      <c r="R1311" s="212"/>
      <c r="S1311" s="212"/>
      <c r="U1311" s="161" t="s">
        <v>1777</v>
      </c>
      <c r="V1311" s="209"/>
      <c r="X1311" s="209"/>
      <c r="Y1311" s="209"/>
      <c r="Z1311" s="209"/>
      <c r="AA1311" s="158" t="s">
        <v>1777</v>
      </c>
      <c r="AB1311" s="217"/>
      <c r="AC1311" s="217"/>
      <c r="AD1311" s="209"/>
      <c r="AE1311" s="209"/>
      <c r="AF1311" s="209"/>
      <c r="AG1311" s="166" t="s">
        <v>2060</v>
      </c>
      <c r="AH1311" s="164" t="n">
        <v>6239</v>
      </c>
      <c r="AI1311" s="164" t="n">
        <v>6542</v>
      </c>
      <c r="AJ1311" s="219" t="n">
        <f aca="false">SeqEnd-SeqBeg+1</f>
        <v>304</v>
      </c>
      <c r="AK1311" s="220" t="n">
        <f aca="false">AND( SeqBeg&lt;=Beg  , End &lt;=SeqEnd )</f>
        <v>0</v>
      </c>
      <c r="AL1311" s="212"/>
      <c r="AM1311" s="212"/>
      <c r="AN1311" s="221"/>
      <c r="AO1311" s="147" t="s">
        <v>103</v>
      </c>
      <c r="AP1311" s="147" t="s">
        <v>103</v>
      </c>
      <c r="AQ1311" s="147" t="s">
        <v>103</v>
      </c>
      <c r="AR1311" s="147" t="s">
        <v>103</v>
      </c>
      <c r="AS1311" s="147" t="s">
        <v>103</v>
      </c>
      <c r="AT1311" s="147" t="s">
        <v>103</v>
      </c>
      <c r="AU1311" s="146"/>
      <c r="AV1311" s="212"/>
      <c r="AW1311" s="222" t="str">
        <f aca="false">HYPERLINK(CONCATENATE("http://www.ncbi.nlm.nih.gov/nuccore/",BM1311),BM1311)</f>
        <v>AF195061</v>
      </c>
      <c r="AX1311" s="219" t="str">
        <f aca="false">CONCATENATE(D1311,IF(I1311="","",CONCATENATE(".",I1311)),IF(K1311="","",CONCATENATE(".",K1311)),IF(M1311="","",CONCATENATE(".",M1311)),IF(R1311="","",CONCATENATE(".",R1311)),IF(U1311="","","(*)"))</f>
        <v>3f.ESP.hum(*)</v>
      </c>
      <c r="AY1311" s="170" t="str">
        <f aca="false">CONCATENATE(BM1311,".",BN1311)</f>
        <v>AF195061.VH1</v>
      </c>
      <c r="AZ1311" s="171" t="str">
        <f aca="false">IF(AV1311="",IF(ISNUMBER(FIND(".",A1311)),LEFT(A1311,FIND(".",A1311)-1),A1311),AV1311)</f>
        <v>AF195061</v>
      </c>
      <c r="BA1311" s="171" t="str">
        <f aca="false">IF(ISNUMBER(FIND("-",AZ1311)),LEFT(AZ1311,FIND("-",AZ1311)-1),AZ1311)</f>
        <v>AF195061</v>
      </c>
      <c r="BB1311" s="170" t="str">
        <f aca="false"> MEGAname &amp; "="</f>
        <v>AF195061=</v>
      </c>
      <c r="BC1311" s="170" t="str">
        <f aca="false">Clear &amp; IF(span ,"Span","out")</f>
        <v>AF195061=out</v>
      </c>
      <c r="BD1311" s="170" t="str">
        <f aca="false">Clear &amp; IF(span, IF(B1311=".","Selected",B1311),"out")</f>
        <v>AF195061=out</v>
      </c>
      <c r="BE1311" s="170" t="str">
        <f aca="false">Clear &amp; Strain</f>
        <v>AF195061=VH1</v>
      </c>
      <c r="BF1311" s="170" t="str">
        <f aca="false">CONCATENATE(A1311,"=",F1311,". ",AX1311,IF(AB1311="","",CONCATENATE(".",AB1311)))</f>
        <v>AF195061=VH1. 3f.ESP.hum(*)</v>
      </c>
      <c r="BG1311" s="170" t="str">
        <f aca="false">CONCATENATE(A1311,"=",F1311,". ",AX1311)</f>
        <v>AF195061=VH1. 3f.ESP.hum(*)</v>
      </c>
      <c r="BH1311" s="170" t="str">
        <f aca="false">CONCATENATE(A1311,"=",AX1311)</f>
        <v>AF195061=3f.ESP.hum(*)</v>
      </c>
      <c r="BI1311" s="170" t="str">
        <f aca="false">CONCATENATE(A1311,"=",ComForSubtype,D1311)</f>
        <v>AF195061=3f</v>
      </c>
      <c r="BJ1311" s="170" t="str">
        <f aca="false">CONCATENATE(A1311,"=",E1311)</f>
        <v>AF195061=3feg</v>
      </c>
      <c r="BK1311" s="170" t="str">
        <f aca="false">CONCATENATE(A1311,"=",C1311)</f>
        <v>AF195061=3</v>
      </c>
      <c r="BL1311" s="170" t="str">
        <f aca="false">CONCATENATE(D1311,"=")</f>
        <v>3f=</v>
      </c>
      <c r="BM1311" s="223" t="str">
        <f aca="false">IF(BA1311="XX","",BA1311)</f>
        <v>AF195061</v>
      </c>
      <c r="BN1311" s="224" t="str">
        <f aca="false">CONCATENATE(IF(F1311="","",F1311),IF(G1311="","",CONCATENATE(" / ",G1311)))</f>
        <v>VH1</v>
      </c>
      <c r="BO1311" s="225" t="str">
        <f aca="false">AX1311</f>
        <v>3f.ESP.hum(*)</v>
      </c>
      <c r="BP1311" s="226" t="str">
        <f aca="false">IF(V1311="","",V1311)</f>
        <v/>
      </c>
      <c r="BQ1311" s="226" t="str">
        <f aca="false">IF(W1311="","",CONCATENATE(W1311,IF(LEFT(AO1311,1)="s","+","")))</f>
        <v/>
      </c>
      <c r="BR1311" s="226" t="str">
        <f aca="false">IF(X1311="","",CONCATENATE(X1311,IF(LEFT(AQ1311,1)="s","+","")))</f>
        <v/>
      </c>
      <c r="BS1311" s="226" t="str">
        <f aca="false">IF(Y1311="","",CONCATENATE(Y1311,IF(LEFT(AR1311,1)="s","+","")))</f>
        <v/>
      </c>
      <c r="BT1311" s="226" t="str">
        <f aca="false">IF(Z1311="","",CONCATENATE(Z1311,IF(LEFT(AS1311,1)="s","+","")))</f>
        <v/>
      </c>
      <c r="BU1311" s="227" t="str">
        <f aca="false">IF(AA1311="","",CONCATENATE(AA1311,IF(LEFT(AT1311,1)="s","+","")))</f>
        <v>3f</v>
      </c>
      <c r="BV1311" s="212"/>
      <c r="BW1311" s="177" t="s">
        <v>3294</v>
      </c>
      <c r="BX1311" s="170" t="str">
        <f aca="false">IF(BW1311&lt;&gt;"",IF(ISNUMBER(FIND("=",BW1311)),LEFT(BW1311,FIND("=",BW1311)-1),BW1311),BW1311)</f>
        <v>AF195061</v>
      </c>
      <c r="BY1311" s="170" t="str">
        <f aca="false">IF(BW1311&lt;&gt;"",IF(ISNUMBER(FIND("=",BW1311)),RIGHT(BW1311,LEN(BW1311)-FIND("=",BW1311)),""),"")</f>
        <v>3f</v>
      </c>
      <c r="BZ1311" s="170" t="str">
        <f aca="false">IF(BX1311&lt;&gt;"",IF(ISNUMBER(FIND(".",BX1311)),LEFT(BX1311,FIND(".",BX1311)-1),BX1311),BX1311)</f>
        <v>AF195061</v>
      </c>
      <c r="CA1311" s="170" t="str">
        <f aca="false">IF(BX1311&lt;&gt;"",IF(ISNUMBER(FIND(".",BX1311)),RIGHT(BX1311,LEN(BX1311)-FIND(".",BX1311)),""),"")</f>
        <v/>
      </c>
      <c r="CB1311" s="212"/>
      <c r="CC1311" s="170" t="str">
        <f aca="false">A1311</f>
        <v>AF195061</v>
      </c>
      <c r="CD1311" s="178" t="s">
        <v>339</v>
      </c>
      <c r="CE1311" s="178" t="s">
        <v>340</v>
      </c>
      <c r="CF1311" s="178" t="s">
        <v>341</v>
      </c>
      <c r="CG1311" s="212"/>
      <c r="CH1311" s="179"/>
      <c r="CI1311" s="179"/>
      <c r="CJ1311" s="179"/>
      <c r="CK1311" s="212"/>
      <c r="CL1311" s="212"/>
      <c r="CM1311" s="170" t="str">
        <f aca="false">F1311</f>
        <v>VH1</v>
      </c>
      <c r="CN1311" s="170" t="str">
        <f aca="false">IF(G1311="","",G1311)</f>
        <v/>
      </c>
      <c r="CO1311" s="170" t="str">
        <f aca="false">CONCATENATE(H1311,":",L1311)</f>
        <v>Spain:</v>
      </c>
      <c r="CP1311" s="170" t="str">
        <f aca="false">CONCATENATE(IF(Q1311="","",CONCATENATE(Q1311,"-")),IF(P1311="","",CONCATENATE(P1311,"-")),IF(O1311="","",O1311))</f>
        <v/>
      </c>
      <c r="CQ1311" s="170" t="str">
        <f aca="false">IF(N1311="","",N1311)</f>
        <v/>
      </c>
      <c r="CR1311" s="170" t="n">
        <f aca="false">C1311</f>
        <v>3</v>
      </c>
      <c r="CS1311" s="229" t="str">
        <f aca="false">D1311</f>
        <v>3f</v>
      </c>
      <c r="CT1311" s="170" t="str">
        <f aca="false">CONCATENATE(CD1311," strain ",CM1311," ",CL1311,", partial cds")</f>
        <v>Hepatitis E virus strain VH1 , partial cds</v>
      </c>
    </row>
    <row r="1312" customFormat="false" ht="11.9" hidden="false" customHeight="true" outlineLevel="0" collapsed="false">
      <c r="A1312" s="154" t="s">
        <v>3295</v>
      </c>
      <c r="B1312" s="147" t="n">
        <v>3</v>
      </c>
      <c r="C1312" s="243" t="n">
        <v>3</v>
      </c>
      <c r="D1312" s="149" t="s">
        <v>1777</v>
      </c>
      <c r="E1312" s="150" t="s">
        <v>2725</v>
      </c>
      <c r="F1312" s="154" t="s">
        <v>3234</v>
      </c>
      <c r="G1312" s="212"/>
      <c r="H1312" s="146" t="s">
        <v>393</v>
      </c>
      <c r="I1312" s="153" t="s">
        <v>394</v>
      </c>
      <c r="J1312" s="146" t="s">
        <v>395</v>
      </c>
      <c r="K1312" s="212"/>
      <c r="L1312" s="212"/>
      <c r="M1312" s="157" t="s">
        <v>348</v>
      </c>
      <c r="N1312" s="213"/>
      <c r="O1312" s="160"/>
      <c r="P1312" s="212"/>
      <c r="Q1312" s="212"/>
      <c r="R1312" s="212"/>
      <c r="S1312" s="212"/>
      <c r="U1312" s="161" t="s">
        <v>1777</v>
      </c>
      <c r="V1312" s="209"/>
      <c r="W1312" s="217"/>
      <c r="X1312" s="209"/>
      <c r="Y1312" s="209"/>
      <c r="Z1312" s="209"/>
      <c r="AA1312" s="158" t="s">
        <v>1777</v>
      </c>
      <c r="AB1312" s="217"/>
      <c r="AC1312" s="217"/>
      <c r="AD1312" s="209"/>
      <c r="AE1312" s="209"/>
      <c r="AF1312" s="209"/>
      <c r="AG1312" s="166" t="s">
        <v>2060</v>
      </c>
      <c r="AH1312" s="164" t="n">
        <v>6239</v>
      </c>
      <c r="AI1312" s="164" t="n">
        <v>6542</v>
      </c>
      <c r="AJ1312" s="219" t="n">
        <f aca="false">SeqEnd-SeqBeg+1</f>
        <v>304</v>
      </c>
      <c r="AK1312" s="220" t="n">
        <f aca="false">AND( SeqBeg&lt;=Beg  , End &lt;=SeqEnd )</f>
        <v>0</v>
      </c>
      <c r="AL1312" s="212"/>
      <c r="AM1312" s="212"/>
      <c r="AN1312" s="221"/>
      <c r="AO1312" s="147" t="s">
        <v>103</v>
      </c>
      <c r="AP1312" s="147" t="s">
        <v>103</v>
      </c>
      <c r="AQ1312" s="147" t="s">
        <v>103</v>
      </c>
      <c r="AR1312" s="147" t="s">
        <v>103</v>
      </c>
      <c r="AS1312" s="147" t="s">
        <v>103</v>
      </c>
      <c r="AT1312" s="147" t="s">
        <v>103</v>
      </c>
      <c r="AU1312" s="146"/>
      <c r="AV1312" s="212"/>
      <c r="AW1312" s="222" t="str">
        <f aca="false">HYPERLINK(CONCATENATE("http://www.ncbi.nlm.nih.gov/nuccore/",BM1312),BM1312)</f>
        <v>AF195062</v>
      </c>
      <c r="AX1312" s="219" t="str">
        <f aca="false">CONCATENATE(D1312,IF(I1312="","",CONCATENATE(".",I1312)),IF(K1312="","",CONCATENATE(".",K1312)),IF(M1312="","",CONCATENATE(".",M1312)),IF(R1312="","",CONCATENATE(".",R1312)),IF(U1312="","","(*)"))</f>
        <v>3f.ESP.hum(*)</v>
      </c>
      <c r="AY1312" s="170" t="str">
        <f aca="false">CONCATENATE(BM1312,".",BN1312)</f>
        <v>AF195062.VH2</v>
      </c>
      <c r="AZ1312" s="171" t="str">
        <f aca="false">IF(AV1312="",IF(ISNUMBER(FIND(".",A1312)),LEFT(A1312,FIND(".",A1312)-1),A1312),AV1312)</f>
        <v>AF195062</v>
      </c>
      <c r="BA1312" s="171" t="str">
        <f aca="false">IF(ISNUMBER(FIND("-",AZ1312)),LEFT(AZ1312,FIND("-",AZ1312)-1),AZ1312)</f>
        <v>AF195062</v>
      </c>
      <c r="BB1312" s="170" t="str">
        <f aca="false"> MEGAname &amp; "="</f>
        <v>AF195062=</v>
      </c>
      <c r="BC1312" s="170" t="str">
        <f aca="false">Clear &amp; IF(span ,"Span","out")</f>
        <v>AF195062=out</v>
      </c>
      <c r="BD1312" s="170" t="str">
        <f aca="false">Clear &amp; IF(span, IF(B1312=".","Selected",B1312),"out")</f>
        <v>AF195062=out</v>
      </c>
      <c r="BE1312" s="170" t="str">
        <f aca="false">Clear &amp; Strain</f>
        <v>AF195062=VH2</v>
      </c>
      <c r="BF1312" s="170" t="str">
        <f aca="false">CONCATENATE(A1312,"=",F1312,". ",AX1312,IF(AB1312="","",CONCATENATE(".",AB1312)))</f>
        <v>AF195062=VH2. 3f.ESP.hum(*)</v>
      </c>
      <c r="BG1312" s="170" t="str">
        <f aca="false">CONCATENATE(A1312,"=",F1312,". ",AX1312)</f>
        <v>AF195062=VH2. 3f.ESP.hum(*)</v>
      </c>
      <c r="BH1312" s="170" t="str">
        <f aca="false">CONCATENATE(A1312,"=",AX1312)</f>
        <v>AF195062=3f.ESP.hum(*)</v>
      </c>
      <c r="BI1312" s="170" t="str">
        <f aca="false">CONCATENATE(A1312,"=",ComForSubtype,D1312)</f>
        <v>AF195062=3f</v>
      </c>
      <c r="BJ1312" s="170" t="str">
        <f aca="false">CONCATENATE(A1312,"=",E1312)</f>
        <v>AF195062=3feg</v>
      </c>
      <c r="BK1312" s="170" t="str">
        <f aca="false">CONCATENATE(A1312,"=",C1312)</f>
        <v>AF195062=3</v>
      </c>
      <c r="BL1312" s="170" t="str">
        <f aca="false">CONCATENATE(D1312,"=")</f>
        <v>3f=</v>
      </c>
      <c r="BM1312" s="223" t="str">
        <f aca="false">IF(BA1312="XX","",BA1312)</f>
        <v>AF195062</v>
      </c>
      <c r="BN1312" s="224" t="str">
        <f aca="false">CONCATENATE(IF(F1312="","",F1312),IF(G1312="","",CONCATENATE(" / ",G1312)))</f>
        <v>VH2</v>
      </c>
      <c r="BO1312" s="225" t="str">
        <f aca="false">AX1312</f>
        <v>3f.ESP.hum(*)</v>
      </c>
      <c r="BP1312" s="226" t="str">
        <f aca="false">IF(V1312="","",V1312)</f>
        <v/>
      </c>
      <c r="BQ1312" s="226" t="str">
        <f aca="false">IF(W1312="","",CONCATENATE(W1312,IF(LEFT(AO1312,1)="s","+","")))</f>
        <v/>
      </c>
      <c r="BR1312" s="226" t="str">
        <f aca="false">IF(X1312="","",CONCATENATE(X1312,IF(LEFT(AQ1312,1)="s","+","")))</f>
        <v/>
      </c>
      <c r="BS1312" s="226" t="str">
        <f aca="false">IF(Y1312="","",CONCATENATE(Y1312,IF(LEFT(AR1312,1)="s","+","")))</f>
        <v/>
      </c>
      <c r="BT1312" s="226" t="str">
        <f aca="false">IF(Z1312="","",CONCATENATE(Z1312,IF(LEFT(AS1312,1)="s","+","")))</f>
        <v/>
      </c>
      <c r="BU1312" s="227" t="str">
        <f aca="false">IF(AA1312="","",CONCATENATE(AA1312,IF(LEFT(AT1312,1)="s","+","")))</f>
        <v>3f</v>
      </c>
      <c r="BV1312" s="212"/>
      <c r="BW1312" s="177" t="s">
        <v>3296</v>
      </c>
      <c r="BX1312" s="170" t="str">
        <f aca="false">IF(BW1312&lt;&gt;"",IF(ISNUMBER(FIND("=",BW1312)),LEFT(BW1312,FIND("=",BW1312)-1),BW1312),BW1312)</f>
        <v>AF195062</v>
      </c>
      <c r="BY1312" s="170" t="str">
        <f aca="false">IF(BW1312&lt;&gt;"",IF(ISNUMBER(FIND("=",BW1312)),RIGHT(BW1312,LEN(BW1312)-FIND("=",BW1312)),""),"")</f>
        <v>3f</v>
      </c>
      <c r="BZ1312" s="170" t="str">
        <f aca="false">IF(BX1312&lt;&gt;"",IF(ISNUMBER(FIND(".",BX1312)),LEFT(BX1312,FIND(".",BX1312)-1),BX1312),BX1312)</f>
        <v>AF195062</v>
      </c>
      <c r="CA1312" s="170" t="str">
        <f aca="false">IF(BX1312&lt;&gt;"",IF(ISNUMBER(FIND(".",BX1312)),RIGHT(BX1312,LEN(BX1312)-FIND(".",BX1312)),""),"")</f>
        <v/>
      </c>
      <c r="CB1312" s="212"/>
      <c r="CC1312" s="170" t="str">
        <f aca="false">A1312</f>
        <v>AF195062</v>
      </c>
      <c r="CD1312" s="178" t="s">
        <v>339</v>
      </c>
      <c r="CE1312" s="178" t="s">
        <v>340</v>
      </c>
      <c r="CF1312" s="178" t="s">
        <v>341</v>
      </c>
      <c r="CG1312" s="212"/>
      <c r="CH1312" s="179"/>
      <c r="CI1312" s="179"/>
      <c r="CJ1312" s="179"/>
      <c r="CK1312" s="212"/>
      <c r="CL1312" s="212"/>
      <c r="CM1312" s="170" t="str">
        <f aca="false">F1312</f>
        <v>VH2</v>
      </c>
      <c r="CN1312" s="170" t="str">
        <f aca="false">IF(G1312="","",G1312)</f>
        <v/>
      </c>
      <c r="CO1312" s="170" t="str">
        <f aca="false">CONCATENATE(H1312,":",L1312)</f>
        <v>Spain:</v>
      </c>
      <c r="CP1312" s="170" t="str">
        <f aca="false">CONCATENATE(IF(Q1312="","",CONCATENATE(Q1312,"-")),IF(P1312="","",CONCATENATE(P1312,"-")),IF(O1312="","",O1312))</f>
        <v/>
      </c>
      <c r="CQ1312" s="170" t="str">
        <f aca="false">IF(N1312="","",N1312)</f>
        <v/>
      </c>
      <c r="CR1312" s="170" t="n">
        <f aca="false">C1312</f>
        <v>3</v>
      </c>
      <c r="CS1312" s="229" t="str">
        <f aca="false">D1312</f>
        <v>3f</v>
      </c>
      <c r="CT1312" s="170" t="str">
        <f aca="false">CONCATENATE(CD1312," strain ",CM1312," ",CL1312,", partial cds")</f>
        <v>Hepatitis E virus strain VH2 , partial cds</v>
      </c>
    </row>
    <row r="1313" customFormat="false" ht="11.9" hidden="false" customHeight="true" outlineLevel="0" collapsed="false">
      <c r="A1313" s="154" t="s">
        <v>3297</v>
      </c>
      <c r="B1313" s="147" t="n">
        <v>3</v>
      </c>
      <c r="C1313" s="148" t="n">
        <v>3</v>
      </c>
      <c r="D1313" s="149" t="s">
        <v>1777</v>
      </c>
      <c r="E1313" s="150" t="s">
        <v>2725</v>
      </c>
      <c r="F1313" s="154" t="s">
        <v>3298</v>
      </c>
      <c r="G1313" s="212"/>
      <c r="H1313" s="146" t="s">
        <v>758</v>
      </c>
      <c r="I1313" s="153" t="s">
        <v>759</v>
      </c>
      <c r="J1313" s="146" t="s">
        <v>395</v>
      </c>
      <c r="K1313" s="212"/>
      <c r="L1313" s="212"/>
      <c r="M1313" s="157" t="s">
        <v>367</v>
      </c>
      <c r="N1313" s="213"/>
      <c r="O1313" s="160"/>
      <c r="P1313" s="212"/>
      <c r="Q1313" s="212"/>
      <c r="R1313" s="212"/>
      <c r="S1313" s="212"/>
      <c r="T1313" s="214"/>
      <c r="U1313" s="215"/>
      <c r="V1313" s="209"/>
      <c r="X1313" s="209"/>
      <c r="Y1313" s="147"/>
      <c r="Z1313" s="209"/>
      <c r="AA1313" s="158" t="s">
        <v>1777</v>
      </c>
      <c r="AB1313" s="217"/>
      <c r="AC1313" s="217"/>
      <c r="AD1313" s="209"/>
      <c r="AE1313" s="209"/>
      <c r="AF1313" s="209"/>
      <c r="AG1313" s="166" t="s">
        <v>101</v>
      </c>
      <c r="AH1313" s="164" t="n">
        <v>6252</v>
      </c>
      <c r="AI1313" s="164" t="n">
        <v>6544</v>
      </c>
      <c r="AJ1313" s="219" t="n">
        <f aca="false">SeqEnd-SeqBeg+1</f>
        <v>293</v>
      </c>
      <c r="AK1313" s="220" t="n">
        <f aca="false">AND( SeqBeg&lt;=Beg  , End &lt;=SeqEnd )</f>
        <v>0</v>
      </c>
      <c r="AL1313" s="212"/>
      <c r="AM1313" s="212"/>
      <c r="AN1313" s="221"/>
      <c r="AO1313" s="147" t="s">
        <v>103</v>
      </c>
      <c r="AP1313" s="147" t="s">
        <v>103</v>
      </c>
      <c r="AQ1313" s="147" t="s">
        <v>103</v>
      </c>
      <c r="AR1313" s="147" t="s">
        <v>103</v>
      </c>
      <c r="AS1313" s="147" t="s">
        <v>103</v>
      </c>
      <c r="AT1313" s="147" t="s">
        <v>103</v>
      </c>
      <c r="AU1313" s="146"/>
      <c r="AV1313" s="212"/>
      <c r="AW1313" s="222" t="str">
        <f aca="false">HYPERLINK(CONCATENATE("http://www.ncbi.nlm.nih.gov/nuccore/",BM1313),BM1313)</f>
        <v>JF730330</v>
      </c>
      <c r="AX1313" s="219" t="str">
        <f aca="false">CONCATENATE(D1313,IF(I1313="","",CONCATENATE(".",I1313)),IF(K1313="","",CONCATENATE(".",K1313)),IF(M1313="","",CONCATENATE(".",M1313)),IF(R1313="","",CONCATENATE(".",R1313)),IF(U1313="","","(*)"))</f>
        <v>3f.FRA.pig</v>
      </c>
      <c r="AY1313" s="170" t="str">
        <f aca="false">CONCATENATE(BM1313,".",BN1313)</f>
        <v>JF730330.Fr-08H53</v>
      </c>
      <c r="AZ1313" s="171" t="str">
        <f aca="false">IF(AV1313="",IF(ISNUMBER(FIND(".",A1313)),LEFT(A1313,FIND(".",A1313)-1),A1313),AV1313)</f>
        <v>JF730330</v>
      </c>
      <c r="BA1313" s="171" t="str">
        <f aca="false">IF(ISNUMBER(FIND("-",AZ1313)),LEFT(AZ1313,FIND("-",AZ1313)-1),AZ1313)</f>
        <v>JF730330</v>
      </c>
      <c r="BB1313" s="170" t="str">
        <f aca="false"> MEGAname &amp; "="</f>
        <v>JF730330=</v>
      </c>
      <c r="BC1313" s="170" t="str">
        <f aca="false">Clear &amp; IF(span ,"Span","out")</f>
        <v>JF730330=out</v>
      </c>
      <c r="BD1313" s="170" t="str">
        <f aca="false">Clear &amp; IF(span, IF(B1313=".","Selected",B1313),"out")</f>
        <v>JF730330=out</v>
      </c>
      <c r="BE1313" s="170" t="str">
        <f aca="false">Clear &amp; Strain</f>
        <v>JF730330=Fr-08H53</v>
      </c>
      <c r="BF1313" s="170" t="str">
        <f aca="false">CONCATENATE(A1313,"=",F1313,". ",AX1313,IF(AB1313="","",CONCATENATE(".",AB1313)))</f>
        <v>JF730330=Fr-08H53. 3f.FRA.pig</v>
      </c>
      <c r="BG1313" s="170" t="str">
        <f aca="false">CONCATENATE(A1313,"=",F1313,". ",AX1313)</f>
        <v>JF730330=Fr-08H53. 3f.FRA.pig</v>
      </c>
      <c r="BH1313" s="170" t="str">
        <f aca="false">CONCATENATE(A1313,"=",AX1313)</f>
        <v>JF730330=3f.FRA.pig</v>
      </c>
      <c r="BI1313" s="170" t="str">
        <f aca="false">CONCATENATE(A1313,"=",ComForSubtype,D1313)</f>
        <v>JF730330=3f</v>
      </c>
      <c r="BJ1313" s="170" t="str">
        <f aca="false">CONCATENATE(A1313,"=",E1313)</f>
        <v>JF730330=3feg</v>
      </c>
      <c r="BK1313" s="170" t="str">
        <f aca="false">CONCATENATE(A1313,"=",C1313)</f>
        <v>JF730330=3</v>
      </c>
      <c r="BL1313" s="170" t="str">
        <f aca="false">CONCATENATE(D1313,"=")</f>
        <v>3f=</v>
      </c>
      <c r="BM1313" s="223" t="str">
        <f aca="false">IF(BA1313="XX","",BA1313)</f>
        <v>JF730330</v>
      </c>
      <c r="BN1313" s="224" t="str">
        <f aca="false">CONCATENATE(IF(F1313="","",F1313),IF(G1313="","",CONCATENATE(" / ",G1313)))</f>
        <v>Fr-08H53</v>
      </c>
      <c r="BO1313" s="225" t="str">
        <f aca="false">AX1313</f>
        <v>3f.FRA.pig</v>
      </c>
      <c r="BP1313" s="226" t="str">
        <f aca="false">IF(V1313="","",V1313)</f>
        <v/>
      </c>
      <c r="BQ1313" s="226" t="str">
        <f aca="false">IF(W1313="","",CONCATENATE(W1313,IF(LEFT(AO1313,1)="s","+","")))</f>
        <v/>
      </c>
      <c r="BR1313" s="226" t="str">
        <f aca="false">IF(X1313="","",CONCATENATE(X1313,IF(LEFT(AQ1313,1)="s","+","")))</f>
        <v/>
      </c>
      <c r="BS1313" s="226" t="str">
        <f aca="false">IF(Y1313="","",CONCATENATE(Y1313,IF(LEFT(AR1313,1)="s","+","")))</f>
        <v/>
      </c>
      <c r="BT1313" s="226" t="str">
        <f aca="false">IF(Z1313="","",CONCATENATE(Z1313,IF(LEFT(AS1313,1)="s","+","")))</f>
        <v/>
      </c>
      <c r="BU1313" s="227" t="str">
        <f aca="false">IF(AA1313="","",CONCATENATE(AA1313,IF(LEFT(AT1313,1)="s","+","")))</f>
        <v>3f</v>
      </c>
      <c r="BV1313" s="212"/>
      <c r="BW1313" s="177" t="s">
        <v>3299</v>
      </c>
      <c r="BX1313" s="170" t="str">
        <f aca="false">IF(BW1313&lt;&gt;"",IF(ISNUMBER(FIND("=",BW1313)),LEFT(BW1313,FIND("=",BW1313)-1),BW1313),BW1313)</f>
        <v>JF730330</v>
      </c>
      <c r="BY1313" s="170" t="str">
        <f aca="false">IF(BW1313&lt;&gt;"",IF(ISNUMBER(FIND("=",BW1313)),RIGHT(BW1313,LEN(BW1313)-FIND("=",BW1313)),""),"")</f>
        <v>3f</v>
      </c>
      <c r="BZ1313" s="170" t="str">
        <f aca="false">IF(BX1313&lt;&gt;"",IF(ISNUMBER(FIND(".",BX1313)),LEFT(BX1313,FIND(".",BX1313)-1),BX1313),BX1313)</f>
        <v>JF730330</v>
      </c>
      <c r="CA1313" s="170" t="str">
        <f aca="false">IF(BX1313&lt;&gt;"",IF(ISNUMBER(FIND(".",BX1313)),RIGHT(BX1313,LEN(BX1313)-FIND(".",BX1313)),""),"")</f>
        <v/>
      </c>
      <c r="CB1313" s="212"/>
      <c r="CC1313" s="170" t="str">
        <f aca="false">A1313</f>
        <v>JF730330</v>
      </c>
      <c r="CD1313" s="178" t="s">
        <v>339</v>
      </c>
      <c r="CE1313" s="178" t="s">
        <v>340</v>
      </c>
      <c r="CF1313" s="178" t="s">
        <v>341</v>
      </c>
      <c r="CG1313" s="212"/>
      <c r="CH1313" s="179"/>
      <c r="CI1313" s="179"/>
      <c r="CJ1313" s="179"/>
      <c r="CK1313" s="212"/>
      <c r="CL1313" s="212"/>
      <c r="CM1313" s="170" t="str">
        <f aca="false">F1313</f>
        <v>Fr-08H53</v>
      </c>
      <c r="CN1313" s="170" t="str">
        <f aca="false">IF(G1313="","",G1313)</f>
        <v/>
      </c>
      <c r="CO1313" s="170" t="str">
        <f aca="false">CONCATENATE(H1313,":",L1313)</f>
        <v>France:</v>
      </c>
      <c r="CP1313" s="170" t="str">
        <f aca="false">CONCATENATE(IF(Q1313="","",CONCATENATE(Q1313,"-")),IF(P1313="","",CONCATENATE(P1313,"-")),IF(O1313="","",O1313))</f>
        <v/>
      </c>
      <c r="CQ1313" s="170" t="str">
        <f aca="false">IF(N1313="","",N1313)</f>
        <v/>
      </c>
      <c r="CR1313" s="228" t="n">
        <f aca="false">C1313</f>
        <v>3</v>
      </c>
      <c r="CS1313" s="229" t="str">
        <f aca="false">D1313</f>
        <v>3f</v>
      </c>
      <c r="CT1313" s="170" t="str">
        <f aca="false">CONCATENATE(CD1313," strain ",CM1313," ",CL1313,", partial cds")</f>
        <v>Hepatitis E virus strain Fr-08H53 , partial cds</v>
      </c>
    </row>
    <row r="1314" s="146" customFormat="true" ht="11.9" hidden="false" customHeight="true" outlineLevel="0" collapsed="false">
      <c r="A1314" s="154" t="s">
        <v>3300</v>
      </c>
      <c r="B1314" s="147" t="n">
        <v>3</v>
      </c>
      <c r="C1314" s="148" t="n">
        <v>3</v>
      </c>
      <c r="D1314" s="149" t="s">
        <v>1777</v>
      </c>
      <c r="E1314" s="150" t="s">
        <v>2725</v>
      </c>
      <c r="F1314" s="154" t="s">
        <v>3301</v>
      </c>
      <c r="G1314" s="212"/>
      <c r="H1314" s="146" t="s">
        <v>758</v>
      </c>
      <c r="I1314" s="153" t="s">
        <v>759</v>
      </c>
      <c r="J1314" s="146" t="s">
        <v>395</v>
      </c>
      <c r="K1314" s="212"/>
      <c r="L1314" s="212"/>
      <c r="M1314" s="157" t="s">
        <v>367</v>
      </c>
      <c r="N1314" s="213"/>
      <c r="O1314" s="160"/>
      <c r="P1314" s="212"/>
      <c r="Q1314" s="212"/>
      <c r="R1314" s="212"/>
      <c r="S1314" s="212"/>
      <c r="T1314" s="214"/>
      <c r="U1314" s="215"/>
      <c r="V1314" s="209"/>
      <c r="W1314" s="217"/>
      <c r="X1314" s="209"/>
      <c r="Y1314" s="209"/>
      <c r="Z1314" s="209"/>
      <c r="AA1314" s="158" t="s">
        <v>1777</v>
      </c>
      <c r="AB1314" s="217"/>
      <c r="AC1314" s="217"/>
      <c r="AD1314" s="209"/>
      <c r="AE1314" s="209"/>
      <c r="AF1314" s="209"/>
      <c r="AG1314" s="166" t="s">
        <v>101</v>
      </c>
      <c r="AH1314" s="164" t="n">
        <v>6253</v>
      </c>
      <c r="AI1314" s="164" t="n">
        <v>6543</v>
      </c>
      <c r="AJ1314" s="219" t="n">
        <f aca="false">SeqEnd-SeqBeg+1</f>
        <v>291</v>
      </c>
      <c r="AK1314" s="220" t="n">
        <f aca="false">AND( SeqBeg&lt;=Beg  , End &lt;=SeqEnd )</f>
        <v>0</v>
      </c>
      <c r="AL1314" s="212"/>
      <c r="AM1314" s="212"/>
      <c r="AN1314" s="221"/>
      <c r="AO1314" s="147" t="s">
        <v>103</v>
      </c>
      <c r="AP1314" s="147" t="s">
        <v>103</v>
      </c>
      <c r="AQ1314" s="147" t="s">
        <v>103</v>
      </c>
      <c r="AR1314" s="147" t="s">
        <v>103</v>
      </c>
      <c r="AS1314" s="147" t="s">
        <v>103</v>
      </c>
      <c r="AT1314" s="147" t="s">
        <v>103</v>
      </c>
      <c r="AV1314" s="212"/>
      <c r="AW1314" s="222" t="str">
        <f aca="false">HYPERLINK(CONCATENATE("http://www.ncbi.nlm.nih.gov/nuccore/",BM1314),BM1314)</f>
        <v>JF718829</v>
      </c>
      <c r="AX1314" s="219" t="str">
        <f aca="false">CONCATENATE(D1314,IF(I1314="","",CONCATENATE(".",I1314)),IF(K1314="","",CONCATENATE(".",K1314)),IF(M1314="","",CONCATENATE(".",M1314)),IF(R1314="","",CONCATENATE(".",R1314)),IF(U1314="","","(*)"))</f>
        <v>3f.FRA.pig</v>
      </c>
      <c r="AY1314" s="170" t="str">
        <f aca="false">CONCATENATE(BM1314,".",BN1314)</f>
        <v>JF718829.FR-SHEVL186</v>
      </c>
      <c r="AZ1314" s="171" t="str">
        <f aca="false">IF(AV1314="",IF(ISNUMBER(FIND(".",A1314)),LEFT(A1314,FIND(".",A1314)-1),A1314),AV1314)</f>
        <v>JF718829</v>
      </c>
      <c r="BA1314" s="171" t="str">
        <f aca="false">IF(ISNUMBER(FIND("-",AZ1314)),LEFT(AZ1314,FIND("-",AZ1314)-1),AZ1314)</f>
        <v>JF718829</v>
      </c>
      <c r="BB1314" s="170" t="str">
        <f aca="false"> MEGAname &amp; "="</f>
        <v>JF718829=</v>
      </c>
      <c r="BC1314" s="170" t="str">
        <f aca="false">Clear &amp; IF(span ,"Span","out")</f>
        <v>JF718829=out</v>
      </c>
      <c r="BD1314" s="170" t="str">
        <f aca="false">Clear &amp; IF(span, IF(B1314=".","Selected",B1314),"out")</f>
        <v>JF718829=out</v>
      </c>
      <c r="BE1314" s="170" t="str">
        <f aca="false">Clear &amp; Strain</f>
        <v>JF718829=FR-SHEVL186</v>
      </c>
      <c r="BF1314" s="170" t="str">
        <f aca="false">CONCATENATE(A1314,"=",F1314,". ",AX1314,IF(AB1314="","",CONCATENATE(".",AB1314)))</f>
        <v>JF718829=FR-SHEVL186. 3f.FRA.pig</v>
      </c>
      <c r="BG1314" s="170" t="str">
        <f aca="false">CONCATENATE(A1314,"=",F1314,". ",AX1314)</f>
        <v>JF718829=FR-SHEVL186. 3f.FRA.pig</v>
      </c>
      <c r="BH1314" s="170" t="str">
        <f aca="false">CONCATENATE(A1314,"=",AX1314)</f>
        <v>JF718829=3f.FRA.pig</v>
      </c>
      <c r="BI1314" s="170" t="str">
        <f aca="false">CONCATENATE(A1314,"=",ComForSubtype,D1314)</f>
        <v>JF718829=3f</v>
      </c>
      <c r="BJ1314" s="170" t="str">
        <f aca="false">CONCATENATE(A1314,"=",E1314)</f>
        <v>JF718829=3feg</v>
      </c>
      <c r="BK1314" s="170" t="str">
        <f aca="false">CONCATENATE(A1314,"=",C1314)</f>
        <v>JF718829=3</v>
      </c>
      <c r="BL1314" s="170" t="str">
        <f aca="false">CONCATENATE(D1314,"=")</f>
        <v>3f=</v>
      </c>
      <c r="BM1314" s="223" t="str">
        <f aca="false">IF(BA1314="XX","",BA1314)</f>
        <v>JF718829</v>
      </c>
      <c r="BN1314" s="224" t="str">
        <f aca="false">CONCATENATE(IF(F1314="","",F1314),IF(G1314="","",CONCATENATE(" / ",G1314)))</f>
        <v>FR-SHEVL186</v>
      </c>
      <c r="BO1314" s="225" t="str">
        <f aca="false">AX1314</f>
        <v>3f.FRA.pig</v>
      </c>
      <c r="BP1314" s="226" t="str">
        <f aca="false">IF(V1314="","",V1314)</f>
        <v/>
      </c>
      <c r="BQ1314" s="226" t="str">
        <f aca="false">IF(W1314="","",CONCATENATE(W1314,IF(LEFT(AO1314,1)="s","+","")))</f>
        <v/>
      </c>
      <c r="BR1314" s="226" t="str">
        <f aca="false">IF(X1314="","",CONCATENATE(X1314,IF(LEFT(AQ1314,1)="s","+","")))</f>
        <v/>
      </c>
      <c r="BS1314" s="226" t="str">
        <f aca="false">IF(Y1314="","",CONCATENATE(Y1314,IF(LEFT(AR1314,1)="s","+","")))</f>
        <v/>
      </c>
      <c r="BT1314" s="226" t="str">
        <f aca="false">IF(Z1314="","",CONCATENATE(Z1314,IF(LEFT(AS1314,1)="s","+","")))</f>
        <v/>
      </c>
      <c r="BU1314" s="227" t="str">
        <f aca="false">IF(AA1314="","",CONCATENATE(AA1314,IF(LEFT(AT1314,1)="s","+","")))</f>
        <v>3f</v>
      </c>
      <c r="BV1314" s="212"/>
      <c r="BW1314" s="177" t="s">
        <v>3302</v>
      </c>
      <c r="BX1314" s="170" t="str">
        <f aca="false">IF(BW1314&lt;&gt;"",IF(ISNUMBER(FIND("=",BW1314)),LEFT(BW1314,FIND("=",BW1314)-1),BW1314),BW1314)</f>
        <v>JF718829</v>
      </c>
      <c r="BY1314" s="170" t="str">
        <f aca="false">IF(BW1314&lt;&gt;"",IF(ISNUMBER(FIND("=",BW1314)),RIGHT(BW1314,LEN(BW1314)-FIND("=",BW1314)),""),"")</f>
        <v>3f</v>
      </c>
      <c r="BZ1314" s="170" t="str">
        <f aca="false">IF(BX1314&lt;&gt;"",IF(ISNUMBER(FIND(".",BX1314)),LEFT(BX1314,FIND(".",BX1314)-1),BX1314),BX1314)</f>
        <v>JF718829</v>
      </c>
      <c r="CA1314" s="170" t="str">
        <f aca="false">IF(BX1314&lt;&gt;"",IF(ISNUMBER(FIND(".",BX1314)),RIGHT(BX1314,LEN(BX1314)-FIND(".",BX1314)),""),"")</f>
        <v/>
      </c>
      <c r="CB1314" s="212"/>
      <c r="CC1314" s="170" t="str">
        <f aca="false">A1314</f>
        <v>JF718829</v>
      </c>
      <c r="CD1314" s="178" t="s">
        <v>339</v>
      </c>
      <c r="CE1314" s="178" t="s">
        <v>340</v>
      </c>
      <c r="CF1314" s="178" t="s">
        <v>341</v>
      </c>
      <c r="CG1314" s="212"/>
      <c r="CH1314" s="179"/>
      <c r="CI1314" s="179"/>
      <c r="CJ1314" s="179"/>
      <c r="CK1314" s="212"/>
      <c r="CL1314" s="212"/>
      <c r="CM1314" s="170" t="str">
        <f aca="false">F1314</f>
        <v>FR-SHEVL186</v>
      </c>
      <c r="CN1314" s="170" t="str">
        <f aca="false">IF(G1314="","",G1314)</f>
        <v/>
      </c>
      <c r="CO1314" s="170" t="str">
        <f aca="false">CONCATENATE(H1314,":",L1314)</f>
        <v>France:</v>
      </c>
      <c r="CP1314" s="170" t="str">
        <f aca="false">CONCATENATE(IF(Q1314="","",CONCATENATE(Q1314,"-")),IF(P1314="","",CONCATENATE(P1314,"-")),IF(O1314="","",O1314))</f>
        <v/>
      </c>
      <c r="CQ1314" s="170" t="str">
        <f aca="false">IF(N1314="","",N1314)</f>
        <v/>
      </c>
      <c r="CR1314" s="228" t="n">
        <f aca="false">C1314</f>
        <v>3</v>
      </c>
      <c r="CS1314" s="229" t="str">
        <f aca="false">D1314</f>
        <v>3f</v>
      </c>
      <c r="CT1314" s="170" t="str">
        <f aca="false">CONCATENATE(CD1314," strain ",CM1314," ",CL1314,", partial cds")</f>
        <v>Hepatitis E virus strain FR-SHEVL186 , partial cds</v>
      </c>
    </row>
    <row r="1315" customFormat="false" ht="11.9" hidden="false" customHeight="true" outlineLevel="0" collapsed="false">
      <c r="A1315" s="154" t="s">
        <v>3303</v>
      </c>
      <c r="B1315" s="147" t="n">
        <v>3</v>
      </c>
      <c r="C1315" s="148" t="n">
        <v>3</v>
      </c>
      <c r="D1315" s="149" t="s">
        <v>1777</v>
      </c>
      <c r="E1315" s="150" t="s">
        <v>2725</v>
      </c>
      <c r="F1315" s="154" t="s">
        <v>3304</v>
      </c>
      <c r="G1315" s="212"/>
      <c r="H1315" s="146" t="s">
        <v>758</v>
      </c>
      <c r="I1315" s="153" t="s">
        <v>759</v>
      </c>
      <c r="J1315" s="146" t="s">
        <v>395</v>
      </c>
      <c r="K1315" s="212"/>
      <c r="L1315" s="212"/>
      <c r="M1315" s="157" t="s">
        <v>367</v>
      </c>
      <c r="N1315" s="213"/>
      <c r="O1315" s="160"/>
      <c r="P1315" s="212"/>
      <c r="Q1315" s="212"/>
      <c r="R1315" s="212"/>
      <c r="S1315" s="212"/>
      <c r="T1315" s="214"/>
      <c r="U1315" s="215"/>
      <c r="V1315" s="209"/>
      <c r="X1315" s="209"/>
      <c r="Y1315" s="209"/>
      <c r="Z1315" s="209"/>
      <c r="AA1315" s="158" t="s">
        <v>1777</v>
      </c>
      <c r="AB1315" s="217"/>
      <c r="AC1315" s="217"/>
      <c r="AD1315" s="209"/>
      <c r="AE1315" s="209"/>
      <c r="AF1315" s="209"/>
      <c r="AG1315" s="166" t="s">
        <v>101</v>
      </c>
      <c r="AH1315" s="164" t="n">
        <v>6259</v>
      </c>
      <c r="AI1315" s="164" t="n">
        <v>6544</v>
      </c>
      <c r="AJ1315" s="219" t="n">
        <f aca="false">SeqEnd-SeqBeg+1</f>
        <v>286</v>
      </c>
      <c r="AK1315" s="220" t="n">
        <f aca="false">AND( SeqBeg&lt;=Beg  , End &lt;=SeqEnd )</f>
        <v>0</v>
      </c>
      <c r="AL1315" s="212"/>
      <c r="AM1315" s="212"/>
      <c r="AN1315" s="221"/>
      <c r="AT1315" s="147" t="s">
        <v>103</v>
      </c>
      <c r="AU1315" s="146"/>
      <c r="AV1315" s="212"/>
      <c r="AW1315" s="222" t="str">
        <f aca="false">HYPERLINK(CONCATENATE("http://www.ncbi.nlm.nih.gov/nuccore/",BM1315),BM1315)</f>
        <v>JF730332</v>
      </c>
      <c r="AX1315" s="219" t="str">
        <f aca="false">CONCATENATE(D1315,IF(I1315="","",CONCATENATE(".",I1315)),IF(K1315="","",CONCATENATE(".",K1315)),IF(M1315="","",CONCATENATE(".",M1315)),IF(R1315="","",CONCATENATE(".",R1315)),IF(U1315="","","(*)"))</f>
        <v>3f.FRA.pig</v>
      </c>
      <c r="AY1315" s="170" t="str">
        <f aca="false">CONCATENATE(BM1315,".",BN1315)</f>
        <v>JF730332.Fr-08I96</v>
      </c>
      <c r="AZ1315" s="171" t="str">
        <f aca="false">IF(AV1315="",IF(ISNUMBER(FIND(".",A1315)),LEFT(A1315,FIND(".",A1315)-1),A1315),AV1315)</f>
        <v>JF730332</v>
      </c>
      <c r="BA1315" s="171" t="str">
        <f aca="false">IF(ISNUMBER(FIND("-",AZ1315)),LEFT(AZ1315,FIND("-",AZ1315)-1),AZ1315)</f>
        <v>JF730332</v>
      </c>
      <c r="BB1315" s="170" t="str">
        <f aca="false"> MEGAname &amp; "="</f>
        <v>JF730332=</v>
      </c>
      <c r="BC1315" s="170" t="str">
        <f aca="false">Clear &amp; IF(span ,"Span","out")</f>
        <v>JF730332=out</v>
      </c>
      <c r="BD1315" s="170" t="str">
        <f aca="false">Clear &amp; IF(span, IF(B1315=".","Selected",B1315),"out")</f>
        <v>JF730332=out</v>
      </c>
      <c r="BE1315" s="170" t="str">
        <f aca="false">Clear &amp; Strain</f>
        <v>JF730332=Fr-08I96</v>
      </c>
      <c r="BF1315" s="170" t="str">
        <f aca="false">CONCATENATE(A1315,"=",F1315,". ",AX1315,IF(AB1315="","",CONCATENATE(".",AB1315)))</f>
        <v>JF730332=Fr-08I96. 3f.FRA.pig</v>
      </c>
      <c r="BG1315" s="170" t="str">
        <f aca="false">CONCATENATE(A1315,"=",F1315,". ",AX1315)</f>
        <v>JF730332=Fr-08I96. 3f.FRA.pig</v>
      </c>
      <c r="BH1315" s="170" t="str">
        <f aca="false">CONCATENATE(A1315,"=",AX1315)</f>
        <v>JF730332=3f.FRA.pig</v>
      </c>
      <c r="BI1315" s="170" t="str">
        <f aca="false">CONCATENATE(A1315,"=",ComForSubtype,D1315)</f>
        <v>JF730332=3f</v>
      </c>
      <c r="BJ1315" s="170" t="str">
        <f aca="false">CONCATENATE(A1315,"=",E1315)</f>
        <v>JF730332=3feg</v>
      </c>
      <c r="BK1315" s="170" t="str">
        <f aca="false">CONCATENATE(A1315,"=",C1315)</f>
        <v>JF730332=3</v>
      </c>
      <c r="BL1315" s="170" t="str">
        <f aca="false">CONCATENATE(D1315,"=")</f>
        <v>3f=</v>
      </c>
      <c r="BM1315" s="223" t="str">
        <f aca="false">IF(BA1315="XX","",BA1315)</f>
        <v>JF730332</v>
      </c>
      <c r="BN1315" s="224" t="str">
        <f aca="false">CONCATENATE(IF(F1315="","",F1315),IF(G1315="","",CONCATENATE(" / ",G1315)))</f>
        <v>Fr-08I96</v>
      </c>
      <c r="BO1315" s="225" t="str">
        <f aca="false">AX1315</f>
        <v>3f.FRA.pig</v>
      </c>
      <c r="BP1315" s="226" t="str">
        <f aca="false">IF(V1315="","",V1315)</f>
        <v/>
      </c>
      <c r="BQ1315" s="226" t="str">
        <f aca="false">IF(W1315="","",CONCATENATE(W1315,IF(LEFT(AO1315,1)="s","+","")))</f>
        <v/>
      </c>
      <c r="BR1315" s="226" t="str">
        <f aca="false">IF(X1315="","",CONCATENATE(X1315,IF(LEFT(AQ1315,1)="s","+","")))</f>
        <v/>
      </c>
      <c r="BS1315" s="226" t="str">
        <f aca="false">IF(Y1315="","",CONCATENATE(Y1315,IF(LEFT(AR1315,1)="s","+","")))</f>
        <v/>
      </c>
      <c r="BT1315" s="226" t="str">
        <f aca="false">IF(Z1315="","",CONCATENATE(Z1315,IF(LEFT(AS1315,1)="s","+","")))</f>
        <v/>
      </c>
      <c r="BU1315" s="227" t="str">
        <f aca="false">IF(AA1315="","",CONCATENATE(AA1315,IF(LEFT(AT1315,1)="s","+","")))</f>
        <v>3f</v>
      </c>
      <c r="BV1315" s="212"/>
      <c r="BW1315" s="177" t="s">
        <v>3305</v>
      </c>
      <c r="BX1315" s="170" t="str">
        <f aca="false">IF(BW1315&lt;&gt;"",IF(ISNUMBER(FIND("=",BW1315)),LEFT(BW1315,FIND("=",BW1315)-1),BW1315),BW1315)</f>
        <v>JF730332</v>
      </c>
      <c r="BY1315" s="170" t="str">
        <f aca="false">IF(BW1315&lt;&gt;"",IF(ISNUMBER(FIND("=",BW1315)),RIGHT(BW1315,LEN(BW1315)-FIND("=",BW1315)),""),"")</f>
        <v>3f</v>
      </c>
      <c r="BZ1315" s="170" t="str">
        <f aca="false">IF(BX1315&lt;&gt;"",IF(ISNUMBER(FIND(".",BX1315)),LEFT(BX1315,FIND(".",BX1315)-1),BX1315),BX1315)</f>
        <v>JF730332</v>
      </c>
      <c r="CA1315" s="170" t="str">
        <f aca="false">IF(BX1315&lt;&gt;"",IF(ISNUMBER(FIND(".",BX1315)),RIGHT(BX1315,LEN(BX1315)-FIND(".",BX1315)),""),"")</f>
        <v/>
      </c>
      <c r="CB1315" s="212"/>
      <c r="CC1315" s="170" t="str">
        <f aca="false">A1315</f>
        <v>JF730332</v>
      </c>
      <c r="CD1315" s="178" t="s">
        <v>339</v>
      </c>
      <c r="CE1315" s="178" t="s">
        <v>340</v>
      </c>
      <c r="CF1315" s="178" t="s">
        <v>341</v>
      </c>
      <c r="CG1315" s="212"/>
      <c r="CH1315" s="179"/>
      <c r="CI1315" s="179"/>
      <c r="CJ1315" s="179"/>
      <c r="CK1315" s="212"/>
      <c r="CL1315" s="212"/>
      <c r="CM1315" s="170" t="str">
        <f aca="false">F1315</f>
        <v>Fr-08I96</v>
      </c>
      <c r="CN1315" s="170" t="str">
        <f aca="false">IF(G1315="","",G1315)</f>
        <v/>
      </c>
      <c r="CO1315" s="170" t="str">
        <f aca="false">CONCATENATE(H1315,":",L1315)</f>
        <v>France:</v>
      </c>
      <c r="CP1315" s="170" t="str">
        <f aca="false">CONCATENATE(IF(Q1315="","",CONCATENATE(Q1315,"-")),IF(P1315="","",CONCATENATE(P1315,"-")),IF(O1315="","",O1315))</f>
        <v/>
      </c>
      <c r="CQ1315" s="170" t="str">
        <f aca="false">IF(N1315="","",N1315)</f>
        <v/>
      </c>
      <c r="CR1315" s="228" t="n">
        <f aca="false">C1315</f>
        <v>3</v>
      </c>
      <c r="CS1315" s="229" t="str">
        <f aca="false">D1315</f>
        <v>3f</v>
      </c>
      <c r="CT1315" s="170" t="str">
        <f aca="false">CONCATENATE(CD1315," strain ",CM1315," ",CL1315,", partial cds")</f>
        <v>Hepatitis E virus strain Fr-08I96 , partial cds</v>
      </c>
    </row>
    <row r="1316" customFormat="false" ht="11.9" hidden="false" customHeight="true" outlineLevel="0" collapsed="false">
      <c r="A1316" s="154" t="s">
        <v>3306</v>
      </c>
      <c r="B1316" s="147" t="n">
        <v>3</v>
      </c>
      <c r="C1316" s="148" t="n">
        <v>3</v>
      </c>
      <c r="D1316" s="149" t="s">
        <v>1777</v>
      </c>
      <c r="E1316" s="150" t="s">
        <v>2725</v>
      </c>
      <c r="F1316" s="154" t="s">
        <v>3307</v>
      </c>
      <c r="G1316" s="212"/>
      <c r="H1316" s="146" t="s">
        <v>758</v>
      </c>
      <c r="I1316" s="153" t="s">
        <v>759</v>
      </c>
      <c r="J1316" s="146" t="s">
        <v>395</v>
      </c>
      <c r="K1316" s="212"/>
      <c r="L1316" s="212"/>
      <c r="M1316" s="157" t="s">
        <v>367</v>
      </c>
      <c r="N1316" s="213"/>
      <c r="O1316" s="160"/>
      <c r="P1316" s="212"/>
      <c r="Q1316" s="212"/>
      <c r="R1316" s="212"/>
      <c r="S1316" s="212"/>
      <c r="T1316" s="214"/>
      <c r="U1316" s="215"/>
      <c r="V1316" s="209"/>
      <c r="W1316" s="217"/>
      <c r="X1316" s="147"/>
      <c r="Y1316" s="209"/>
      <c r="Z1316" s="209"/>
      <c r="AA1316" s="158" t="s">
        <v>1777</v>
      </c>
      <c r="AB1316" s="217"/>
      <c r="AC1316" s="217"/>
      <c r="AD1316" s="209"/>
      <c r="AE1316" s="209"/>
      <c r="AF1316" s="209"/>
      <c r="AG1316" s="166" t="s">
        <v>101</v>
      </c>
      <c r="AH1316" s="164" t="n">
        <v>6262</v>
      </c>
      <c r="AI1316" s="164" t="n">
        <v>6544</v>
      </c>
      <c r="AJ1316" s="219" t="n">
        <f aca="false">SeqEnd-SeqBeg+1</f>
        <v>283</v>
      </c>
      <c r="AK1316" s="220" t="n">
        <f aca="false">AND( SeqBeg&lt;=Beg  , End &lt;=SeqEnd )</f>
        <v>0</v>
      </c>
      <c r="AL1316" s="212"/>
      <c r="AM1316" s="212"/>
      <c r="AN1316" s="221"/>
      <c r="AT1316" s="147" t="s">
        <v>103</v>
      </c>
      <c r="AU1316" s="146"/>
      <c r="AV1316" s="212"/>
      <c r="AW1316" s="222" t="str">
        <f aca="false">HYPERLINK(CONCATENATE("http://www.ncbi.nlm.nih.gov/nuccore/",BM1316),BM1316)</f>
        <v>JF718827</v>
      </c>
      <c r="AX1316" s="219" t="str">
        <f aca="false">CONCATENATE(D1316,IF(I1316="","",CONCATENATE(".",I1316)),IF(K1316="","",CONCATENATE(".",K1316)),IF(M1316="","",CONCATENATE(".",M1316)),IF(R1316="","",CONCATENATE(".",R1316)),IF(U1316="","","(*)"))</f>
        <v>3f.FRA.pig</v>
      </c>
      <c r="AY1316" s="170" t="str">
        <f aca="false">CONCATENATE(BM1316,".",BN1316)</f>
        <v>JF718827.FR-SHEVL183</v>
      </c>
      <c r="AZ1316" s="171" t="str">
        <f aca="false">IF(AV1316="",IF(ISNUMBER(FIND(".",A1316)),LEFT(A1316,FIND(".",A1316)-1),A1316),AV1316)</f>
        <v>JF718827</v>
      </c>
      <c r="BA1316" s="171" t="str">
        <f aca="false">IF(ISNUMBER(FIND("-",AZ1316)),LEFT(AZ1316,FIND("-",AZ1316)-1),AZ1316)</f>
        <v>JF718827</v>
      </c>
      <c r="BB1316" s="170" t="str">
        <f aca="false"> MEGAname &amp; "="</f>
        <v>JF718827=</v>
      </c>
      <c r="BC1316" s="170" t="str">
        <f aca="false">Clear &amp; IF(span ,"Span","out")</f>
        <v>JF718827=out</v>
      </c>
      <c r="BD1316" s="170" t="str">
        <f aca="false">Clear &amp; IF(span, IF(B1316=".","Selected",B1316),"out")</f>
        <v>JF718827=out</v>
      </c>
      <c r="BE1316" s="170" t="str">
        <f aca="false">Clear &amp; Strain</f>
        <v>JF718827=FR-SHEVL183</v>
      </c>
      <c r="BF1316" s="170" t="str">
        <f aca="false">CONCATENATE(A1316,"=",F1316,". ",AX1316,IF(AB1316="","",CONCATENATE(".",AB1316)))</f>
        <v>JF718827=FR-SHEVL183. 3f.FRA.pig</v>
      </c>
      <c r="BG1316" s="170" t="str">
        <f aca="false">CONCATENATE(A1316,"=",F1316,". ",AX1316)</f>
        <v>JF718827=FR-SHEVL183. 3f.FRA.pig</v>
      </c>
      <c r="BH1316" s="170" t="str">
        <f aca="false">CONCATENATE(A1316,"=",AX1316)</f>
        <v>JF718827=3f.FRA.pig</v>
      </c>
      <c r="BI1316" s="170" t="str">
        <f aca="false">CONCATENATE(A1316,"=",ComForSubtype,D1316)</f>
        <v>JF718827=3f</v>
      </c>
      <c r="BJ1316" s="170" t="str">
        <f aca="false">CONCATENATE(A1316,"=",E1316)</f>
        <v>JF718827=3feg</v>
      </c>
      <c r="BK1316" s="170" t="str">
        <f aca="false">CONCATENATE(A1316,"=",C1316)</f>
        <v>JF718827=3</v>
      </c>
      <c r="BL1316" s="170" t="str">
        <f aca="false">CONCATENATE(D1316,"=")</f>
        <v>3f=</v>
      </c>
      <c r="BM1316" s="223" t="str">
        <f aca="false">IF(BA1316="XX","",BA1316)</f>
        <v>JF718827</v>
      </c>
      <c r="BN1316" s="224" t="str">
        <f aca="false">CONCATENATE(IF(F1316="","",F1316),IF(G1316="","",CONCATENATE(" / ",G1316)))</f>
        <v>FR-SHEVL183</v>
      </c>
      <c r="BO1316" s="225" t="str">
        <f aca="false">AX1316</f>
        <v>3f.FRA.pig</v>
      </c>
      <c r="BP1316" s="226" t="str">
        <f aca="false">IF(V1316="","",V1316)</f>
        <v/>
      </c>
      <c r="BQ1316" s="226" t="str">
        <f aca="false">IF(W1316="","",CONCATENATE(W1316,IF(LEFT(AO1316,1)="s","+","")))</f>
        <v/>
      </c>
      <c r="BR1316" s="226" t="str">
        <f aca="false">IF(X1316="","",CONCATENATE(X1316,IF(LEFT(AQ1316,1)="s","+","")))</f>
        <v/>
      </c>
      <c r="BS1316" s="226" t="str">
        <f aca="false">IF(Y1316="","",CONCATENATE(Y1316,IF(LEFT(AR1316,1)="s","+","")))</f>
        <v/>
      </c>
      <c r="BT1316" s="226" t="str">
        <f aca="false">IF(Z1316="","",CONCATENATE(Z1316,IF(LEFT(AS1316,1)="s","+","")))</f>
        <v/>
      </c>
      <c r="BU1316" s="227" t="str">
        <f aca="false">IF(AA1316="","",CONCATENATE(AA1316,IF(LEFT(AT1316,1)="s","+","")))</f>
        <v>3f</v>
      </c>
      <c r="BV1316" s="212"/>
      <c r="BW1316" s="177" t="s">
        <v>3308</v>
      </c>
      <c r="BX1316" s="170" t="str">
        <f aca="false">IF(BW1316&lt;&gt;"",IF(ISNUMBER(FIND("=",BW1316)),LEFT(BW1316,FIND("=",BW1316)-1),BW1316),BW1316)</f>
        <v>JF718827</v>
      </c>
      <c r="BY1316" s="170" t="str">
        <f aca="false">IF(BW1316&lt;&gt;"",IF(ISNUMBER(FIND("=",BW1316)),RIGHT(BW1316,LEN(BW1316)-FIND("=",BW1316)),""),"")</f>
        <v>3f</v>
      </c>
      <c r="BZ1316" s="170" t="str">
        <f aca="false">IF(BX1316&lt;&gt;"",IF(ISNUMBER(FIND(".",BX1316)),LEFT(BX1316,FIND(".",BX1316)-1),BX1316),BX1316)</f>
        <v>JF718827</v>
      </c>
      <c r="CA1316" s="170" t="str">
        <f aca="false">IF(BX1316&lt;&gt;"",IF(ISNUMBER(FIND(".",BX1316)),RIGHT(BX1316,LEN(BX1316)-FIND(".",BX1316)),""),"")</f>
        <v/>
      </c>
      <c r="CB1316" s="212"/>
      <c r="CC1316" s="170" t="str">
        <f aca="false">A1316</f>
        <v>JF718827</v>
      </c>
      <c r="CD1316" s="178" t="s">
        <v>339</v>
      </c>
      <c r="CE1316" s="178" t="s">
        <v>340</v>
      </c>
      <c r="CF1316" s="178" t="s">
        <v>341</v>
      </c>
      <c r="CG1316" s="212"/>
      <c r="CH1316" s="179"/>
      <c r="CI1316" s="179"/>
      <c r="CJ1316" s="179"/>
      <c r="CK1316" s="212"/>
      <c r="CL1316" s="212"/>
      <c r="CM1316" s="170" t="str">
        <f aca="false">F1316</f>
        <v>FR-SHEVL183</v>
      </c>
      <c r="CN1316" s="170" t="str">
        <f aca="false">IF(G1316="","",G1316)</f>
        <v/>
      </c>
      <c r="CO1316" s="170" t="str">
        <f aca="false">CONCATENATE(H1316,":",L1316)</f>
        <v>France:</v>
      </c>
      <c r="CP1316" s="170" t="str">
        <f aca="false">CONCATENATE(IF(Q1316="","",CONCATENATE(Q1316,"-")),IF(P1316="","",CONCATENATE(P1316,"-")),IF(O1316="","",O1316))</f>
        <v/>
      </c>
      <c r="CQ1316" s="170" t="str">
        <f aca="false">IF(N1316="","",N1316)</f>
        <v/>
      </c>
      <c r="CR1316" s="228" t="n">
        <f aca="false">C1316</f>
        <v>3</v>
      </c>
      <c r="CS1316" s="229" t="str">
        <f aca="false">D1316</f>
        <v>3f</v>
      </c>
      <c r="CT1316" s="170" t="str">
        <f aca="false">CONCATENATE(CD1316," strain ",CM1316," ",CL1316,", partial cds")</f>
        <v>Hepatitis E virus strain FR-SHEVL183 , partial cds</v>
      </c>
    </row>
    <row r="1317" customFormat="false" ht="11.9" hidden="false" customHeight="true" outlineLevel="0" collapsed="false">
      <c r="A1317" s="154" t="s">
        <v>3309</v>
      </c>
      <c r="B1317" s="147" t="n">
        <v>3</v>
      </c>
      <c r="C1317" s="148" t="n">
        <v>3</v>
      </c>
      <c r="D1317" s="149" t="s">
        <v>1777</v>
      </c>
      <c r="E1317" s="150" t="s">
        <v>2725</v>
      </c>
      <c r="F1317" s="154" t="s">
        <v>3310</v>
      </c>
      <c r="G1317" s="212"/>
      <c r="H1317" s="146" t="s">
        <v>758</v>
      </c>
      <c r="I1317" s="153" t="s">
        <v>759</v>
      </c>
      <c r="J1317" s="146" t="s">
        <v>395</v>
      </c>
      <c r="K1317" s="212"/>
      <c r="L1317" s="212"/>
      <c r="M1317" s="157" t="s">
        <v>367</v>
      </c>
      <c r="N1317" s="213"/>
      <c r="O1317" s="160"/>
      <c r="P1317" s="212"/>
      <c r="Q1317" s="212"/>
      <c r="R1317" s="212"/>
      <c r="S1317" s="212"/>
      <c r="T1317" s="214"/>
      <c r="U1317" s="215"/>
      <c r="V1317" s="209"/>
      <c r="W1317" s="217"/>
      <c r="X1317" s="209"/>
      <c r="Y1317" s="209"/>
      <c r="Z1317" s="209"/>
      <c r="AA1317" s="158" t="s">
        <v>1777</v>
      </c>
      <c r="AB1317" s="217"/>
      <c r="AC1317" s="217"/>
      <c r="AD1317" s="209"/>
      <c r="AE1317" s="209"/>
      <c r="AF1317" s="209"/>
      <c r="AG1317" s="166" t="s">
        <v>101</v>
      </c>
      <c r="AH1317" s="164" t="n">
        <v>6262</v>
      </c>
      <c r="AI1317" s="164" t="n">
        <v>6544</v>
      </c>
      <c r="AJ1317" s="219" t="n">
        <f aca="false">SeqEnd-SeqBeg+1</f>
        <v>283</v>
      </c>
      <c r="AK1317" s="220" t="n">
        <f aca="false">AND( SeqBeg&lt;=Beg  , End &lt;=SeqEnd )</f>
        <v>0</v>
      </c>
      <c r="AL1317" s="212"/>
      <c r="AM1317" s="212"/>
      <c r="AN1317" s="221"/>
      <c r="AT1317" s="147" t="s">
        <v>103</v>
      </c>
      <c r="AU1317" s="146"/>
      <c r="AV1317" s="212"/>
      <c r="AW1317" s="222" t="str">
        <f aca="false">HYPERLINK(CONCATENATE("http://www.ncbi.nlm.nih.gov/nuccore/",BM1317),BM1317)</f>
        <v>JF718828</v>
      </c>
      <c r="AX1317" s="219" t="str">
        <f aca="false">CONCATENATE(D1317,IF(I1317="","",CONCATENATE(".",I1317)),IF(K1317="","",CONCATENATE(".",K1317)),IF(M1317="","",CONCATENATE(".",M1317)),IF(R1317="","",CONCATENATE(".",R1317)),IF(U1317="","","(*)"))</f>
        <v>3f.FRA.pig</v>
      </c>
      <c r="AY1317" s="170" t="str">
        <f aca="false">CONCATENATE(BM1317,".",BN1317)</f>
        <v>JF718828.FR-SHEVL185</v>
      </c>
      <c r="AZ1317" s="171" t="str">
        <f aca="false">IF(AV1317="",IF(ISNUMBER(FIND(".",A1317)),LEFT(A1317,FIND(".",A1317)-1),A1317),AV1317)</f>
        <v>JF718828</v>
      </c>
      <c r="BA1317" s="171" t="str">
        <f aca="false">IF(ISNUMBER(FIND("-",AZ1317)),LEFT(AZ1317,FIND("-",AZ1317)-1),AZ1317)</f>
        <v>JF718828</v>
      </c>
      <c r="BB1317" s="170" t="str">
        <f aca="false"> MEGAname &amp; "="</f>
        <v>JF718828=</v>
      </c>
      <c r="BC1317" s="170" t="str">
        <f aca="false">Clear &amp; IF(span ,"Span","out")</f>
        <v>JF718828=out</v>
      </c>
      <c r="BD1317" s="170" t="str">
        <f aca="false">Clear &amp; IF(span, IF(B1317=".","Selected",B1317),"out")</f>
        <v>JF718828=out</v>
      </c>
      <c r="BE1317" s="170" t="str">
        <f aca="false">Clear &amp; Strain</f>
        <v>JF718828=FR-SHEVL185</v>
      </c>
      <c r="BF1317" s="170" t="str">
        <f aca="false">CONCATENATE(A1317,"=",F1317,". ",AX1317,IF(AB1317="","",CONCATENATE(".",AB1317)))</f>
        <v>JF718828=FR-SHEVL185. 3f.FRA.pig</v>
      </c>
      <c r="BG1317" s="170" t="str">
        <f aca="false">CONCATENATE(A1317,"=",F1317,". ",AX1317)</f>
        <v>JF718828=FR-SHEVL185. 3f.FRA.pig</v>
      </c>
      <c r="BH1317" s="170" t="str">
        <f aca="false">CONCATENATE(A1317,"=",AX1317)</f>
        <v>JF718828=3f.FRA.pig</v>
      </c>
      <c r="BI1317" s="170" t="str">
        <f aca="false">CONCATENATE(A1317,"=",ComForSubtype,D1317)</f>
        <v>JF718828=3f</v>
      </c>
      <c r="BJ1317" s="170" t="str">
        <f aca="false">CONCATENATE(A1317,"=",E1317)</f>
        <v>JF718828=3feg</v>
      </c>
      <c r="BK1317" s="170" t="str">
        <f aca="false">CONCATENATE(A1317,"=",C1317)</f>
        <v>JF718828=3</v>
      </c>
      <c r="BL1317" s="170" t="str">
        <f aca="false">CONCATENATE(D1317,"=")</f>
        <v>3f=</v>
      </c>
      <c r="BM1317" s="223" t="str">
        <f aca="false">IF(BA1317="XX","",BA1317)</f>
        <v>JF718828</v>
      </c>
      <c r="BN1317" s="224" t="str">
        <f aca="false">CONCATENATE(IF(F1317="","",F1317),IF(G1317="","",CONCATENATE(" / ",G1317)))</f>
        <v>FR-SHEVL185</v>
      </c>
      <c r="BO1317" s="225" t="str">
        <f aca="false">AX1317</f>
        <v>3f.FRA.pig</v>
      </c>
      <c r="BP1317" s="226" t="str">
        <f aca="false">IF(V1317="","",V1317)</f>
        <v/>
      </c>
      <c r="BQ1317" s="226" t="str">
        <f aca="false">IF(W1317="","",CONCATENATE(W1317,IF(LEFT(AO1317,1)="s","+","")))</f>
        <v/>
      </c>
      <c r="BR1317" s="226" t="str">
        <f aca="false">IF(X1317="","",CONCATENATE(X1317,IF(LEFT(AQ1317,1)="s","+","")))</f>
        <v/>
      </c>
      <c r="BS1317" s="226" t="str">
        <f aca="false">IF(Y1317="","",CONCATENATE(Y1317,IF(LEFT(AR1317,1)="s","+","")))</f>
        <v/>
      </c>
      <c r="BT1317" s="226" t="str">
        <f aca="false">IF(Z1317="","",CONCATENATE(Z1317,IF(LEFT(AS1317,1)="s","+","")))</f>
        <v/>
      </c>
      <c r="BU1317" s="227" t="str">
        <f aca="false">IF(AA1317="","",CONCATENATE(AA1317,IF(LEFT(AT1317,1)="s","+","")))</f>
        <v>3f</v>
      </c>
      <c r="BV1317" s="212"/>
      <c r="BW1317" s="177" t="s">
        <v>3311</v>
      </c>
      <c r="BX1317" s="170" t="str">
        <f aca="false">IF(BW1317&lt;&gt;"",IF(ISNUMBER(FIND("=",BW1317)),LEFT(BW1317,FIND("=",BW1317)-1),BW1317),BW1317)</f>
        <v>JF718828</v>
      </c>
      <c r="BY1317" s="170" t="str">
        <f aca="false">IF(BW1317&lt;&gt;"",IF(ISNUMBER(FIND("=",BW1317)),RIGHT(BW1317,LEN(BW1317)-FIND("=",BW1317)),""),"")</f>
        <v>3f</v>
      </c>
      <c r="BZ1317" s="170" t="str">
        <f aca="false">IF(BX1317&lt;&gt;"",IF(ISNUMBER(FIND(".",BX1317)),LEFT(BX1317,FIND(".",BX1317)-1),BX1317),BX1317)</f>
        <v>JF718828</v>
      </c>
      <c r="CA1317" s="170" t="str">
        <f aca="false">IF(BX1317&lt;&gt;"",IF(ISNUMBER(FIND(".",BX1317)),RIGHT(BX1317,LEN(BX1317)-FIND(".",BX1317)),""),"")</f>
        <v/>
      </c>
      <c r="CB1317" s="212"/>
      <c r="CC1317" s="170" t="str">
        <f aca="false">A1317</f>
        <v>JF718828</v>
      </c>
      <c r="CD1317" s="178" t="s">
        <v>339</v>
      </c>
      <c r="CE1317" s="178" t="s">
        <v>340</v>
      </c>
      <c r="CF1317" s="178" t="s">
        <v>341</v>
      </c>
      <c r="CG1317" s="212"/>
      <c r="CH1317" s="179"/>
      <c r="CI1317" s="179"/>
      <c r="CJ1317" s="179"/>
      <c r="CK1317" s="212"/>
      <c r="CL1317" s="212"/>
      <c r="CM1317" s="170" t="str">
        <f aca="false">F1317</f>
        <v>FR-SHEVL185</v>
      </c>
      <c r="CN1317" s="170" t="str">
        <f aca="false">IF(G1317="","",G1317)</f>
        <v/>
      </c>
      <c r="CO1317" s="170" t="str">
        <f aca="false">CONCATENATE(H1317,":",L1317)</f>
        <v>France:</v>
      </c>
      <c r="CP1317" s="170" t="str">
        <f aca="false">CONCATENATE(IF(Q1317="","",CONCATENATE(Q1317,"-")),IF(P1317="","",CONCATENATE(P1317,"-")),IF(O1317="","",O1317))</f>
        <v/>
      </c>
      <c r="CQ1317" s="170" t="str">
        <f aca="false">IF(N1317="","",N1317)</f>
        <v/>
      </c>
      <c r="CR1317" s="228" t="n">
        <f aca="false">C1317</f>
        <v>3</v>
      </c>
      <c r="CS1317" s="229" t="str">
        <f aca="false">D1317</f>
        <v>3f</v>
      </c>
      <c r="CT1317" s="170" t="str">
        <f aca="false">CONCATENATE(CD1317," strain ",CM1317," ",CL1317,", partial cds")</f>
        <v>Hepatitis E virus strain FR-SHEVL185 , partial cds</v>
      </c>
    </row>
    <row r="1318" customFormat="false" ht="11.9" hidden="false" customHeight="true" outlineLevel="0" collapsed="false">
      <c r="A1318" s="154" t="s">
        <v>3312</v>
      </c>
      <c r="B1318" s="147" t="n">
        <v>3</v>
      </c>
      <c r="C1318" s="148" t="n">
        <v>3</v>
      </c>
      <c r="D1318" s="149" t="s">
        <v>1777</v>
      </c>
      <c r="E1318" s="150" t="s">
        <v>2725</v>
      </c>
      <c r="F1318" s="154" t="s">
        <v>3313</v>
      </c>
      <c r="G1318" s="212"/>
      <c r="H1318" s="146" t="s">
        <v>758</v>
      </c>
      <c r="I1318" s="153" t="s">
        <v>759</v>
      </c>
      <c r="J1318" s="146" t="s">
        <v>395</v>
      </c>
      <c r="K1318" s="212"/>
      <c r="L1318" s="212"/>
      <c r="M1318" s="157" t="s">
        <v>367</v>
      </c>
      <c r="N1318" s="213"/>
      <c r="O1318" s="160"/>
      <c r="P1318" s="212"/>
      <c r="Q1318" s="212"/>
      <c r="R1318" s="212"/>
      <c r="S1318" s="212"/>
      <c r="T1318" s="214"/>
      <c r="U1318" s="215"/>
      <c r="V1318" s="209"/>
      <c r="W1318" s="217"/>
      <c r="X1318" s="147"/>
      <c r="Y1318" s="209"/>
      <c r="Z1318" s="209"/>
      <c r="AA1318" s="158" t="s">
        <v>1777</v>
      </c>
      <c r="AB1318" s="217"/>
      <c r="AC1318" s="217"/>
      <c r="AD1318" s="209"/>
      <c r="AE1318" s="209"/>
      <c r="AF1318" s="209"/>
      <c r="AG1318" s="166" t="s">
        <v>101</v>
      </c>
      <c r="AH1318" s="164" t="n">
        <v>6266</v>
      </c>
      <c r="AI1318" s="164" t="n">
        <v>6544</v>
      </c>
      <c r="AJ1318" s="219" t="n">
        <f aca="false">SeqEnd-SeqBeg+1</f>
        <v>279</v>
      </c>
      <c r="AK1318" s="220" t="n">
        <f aca="false">AND( SeqBeg&lt;=Beg  , End &lt;=SeqEnd )</f>
        <v>0</v>
      </c>
      <c r="AL1318" s="212"/>
      <c r="AM1318" s="212"/>
      <c r="AN1318" s="221"/>
      <c r="AT1318" s="147" t="s">
        <v>103</v>
      </c>
      <c r="AU1318" s="146"/>
      <c r="AV1318" s="212"/>
      <c r="AW1318" s="222" t="str">
        <f aca="false">HYPERLINK(CONCATENATE("http://www.ncbi.nlm.nih.gov/nuccore/",BM1318),BM1318)</f>
        <v>JF730331</v>
      </c>
      <c r="AX1318" s="219" t="str">
        <f aca="false">CONCATENATE(D1318,IF(I1318="","",CONCATENATE(".",I1318)),IF(K1318="","",CONCATENATE(".",K1318)),IF(M1318="","",CONCATENATE(".",M1318)),IF(R1318="","",CONCATENATE(".",R1318)),IF(U1318="","","(*)"))</f>
        <v>3f.FRA.pig</v>
      </c>
      <c r="AY1318" s="170" t="str">
        <f aca="false">CONCATENATE(BM1318,".",BN1318)</f>
        <v>JF730331.Fr-08L40</v>
      </c>
      <c r="AZ1318" s="171" t="str">
        <f aca="false">IF(AV1318="",IF(ISNUMBER(FIND(".",A1318)),LEFT(A1318,FIND(".",A1318)-1),A1318),AV1318)</f>
        <v>JF730331</v>
      </c>
      <c r="BA1318" s="171" t="str">
        <f aca="false">IF(ISNUMBER(FIND("-",AZ1318)),LEFT(AZ1318,FIND("-",AZ1318)-1),AZ1318)</f>
        <v>JF730331</v>
      </c>
      <c r="BB1318" s="170" t="str">
        <f aca="false"> MEGAname &amp; "="</f>
        <v>JF730331=</v>
      </c>
      <c r="BC1318" s="170" t="str">
        <f aca="false">Clear &amp; IF(span ,"Span","out")</f>
        <v>JF730331=out</v>
      </c>
      <c r="BD1318" s="170" t="str">
        <f aca="false">Clear &amp; IF(span, IF(B1318=".","Selected",B1318),"out")</f>
        <v>JF730331=out</v>
      </c>
      <c r="BE1318" s="170" t="str">
        <f aca="false">Clear &amp; Strain</f>
        <v>JF730331=Fr-08L40</v>
      </c>
      <c r="BF1318" s="170" t="str">
        <f aca="false">CONCATENATE(A1318,"=",F1318,". ",AX1318,IF(AB1318="","",CONCATENATE(".",AB1318)))</f>
        <v>JF730331=Fr-08L40. 3f.FRA.pig</v>
      </c>
      <c r="BG1318" s="170" t="str">
        <f aca="false">CONCATENATE(A1318,"=",F1318,". ",AX1318)</f>
        <v>JF730331=Fr-08L40. 3f.FRA.pig</v>
      </c>
      <c r="BH1318" s="170" t="str">
        <f aca="false">CONCATENATE(A1318,"=",AX1318)</f>
        <v>JF730331=3f.FRA.pig</v>
      </c>
      <c r="BI1318" s="170" t="str">
        <f aca="false">CONCATENATE(A1318,"=",ComForSubtype,D1318)</f>
        <v>JF730331=3f</v>
      </c>
      <c r="BJ1318" s="170" t="str">
        <f aca="false">CONCATENATE(A1318,"=",E1318)</f>
        <v>JF730331=3feg</v>
      </c>
      <c r="BK1318" s="170" t="str">
        <f aca="false">CONCATENATE(A1318,"=",C1318)</f>
        <v>JF730331=3</v>
      </c>
      <c r="BL1318" s="170" t="str">
        <f aca="false">CONCATENATE(D1318,"=")</f>
        <v>3f=</v>
      </c>
      <c r="BM1318" s="223" t="str">
        <f aca="false">IF(BA1318="XX","",BA1318)</f>
        <v>JF730331</v>
      </c>
      <c r="BN1318" s="224" t="str">
        <f aca="false">CONCATENATE(IF(F1318="","",F1318),IF(G1318="","",CONCATENATE(" / ",G1318)))</f>
        <v>Fr-08L40</v>
      </c>
      <c r="BO1318" s="225" t="str">
        <f aca="false">AX1318</f>
        <v>3f.FRA.pig</v>
      </c>
      <c r="BP1318" s="226" t="str">
        <f aca="false">IF(V1318="","",V1318)</f>
        <v/>
      </c>
      <c r="BQ1318" s="226" t="str">
        <f aca="false">IF(W1318="","",CONCATENATE(W1318,IF(LEFT(AO1318,1)="s","+","")))</f>
        <v/>
      </c>
      <c r="BR1318" s="226" t="str">
        <f aca="false">IF(X1318="","",CONCATENATE(X1318,IF(LEFT(AQ1318,1)="s","+","")))</f>
        <v/>
      </c>
      <c r="BS1318" s="226" t="str">
        <f aca="false">IF(Y1318="","",CONCATENATE(Y1318,IF(LEFT(AR1318,1)="s","+","")))</f>
        <v/>
      </c>
      <c r="BT1318" s="226" t="str">
        <f aca="false">IF(Z1318="","",CONCATENATE(Z1318,IF(LEFT(AS1318,1)="s","+","")))</f>
        <v/>
      </c>
      <c r="BU1318" s="227" t="str">
        <f aca="false">IF(AA1318="","",CONCATENATE(AA1318,IF(LEFT(AT1318,1)="s","+","")))</f>
        <v>3f</v>
      </c>
      <c r="BV1318" s="212"/>
      <c r="BW1318" s="177" t="s">
        <v>3314</v>
      </c>
      <c r="BX1318" s="170" t="str">
        <f aca="false">IF(BW1318&lt;&gt;"",IF(ISNUMBER(FIND("=",BW1318)),LEFT(BW1318,FIND("=",BW1318)-1),BW1318),BW1318)</f>
        <v>JF730331</v>
      </c>
      <c r="BY1318" s="170" t="str">
        <f aca="false">IF(BW1318&lt;&gt;"",IF(ISNUMBER(FIND("=",BW1318)),RIGHT(BW1318,LEN(BW1318)-FIND("=",BW1318)),""),"")</f>
        <v>3f</v>
      </c>
      <c r="BZ1318" s="170" t="str">
        <f aca="false">IF(BX1318&lt;&gt;"",IF(ISNUMBER(FIND(".",BX1318)),LEFT(BX1318,FIND(".",BX1318)-1),BX1318),BX1318)</f>
        <v>JF730331</v>
      </c>
      <c r="CA1318" s="170" t="str">
        <f aca="false">IF(BX1318&lt;&gt;"",IF(ISNUMBER(FIND(".",BX1318)),RIGHT(BX1318,LEN(BX1318)-FIND(".",BX1318)),""),"")</f>
        <v/>
      </c>
      <c r="CB1318" s="212"/>
      <c r="CC1318" s="170" t="str">
        <f aca="false">A1318</f>
        <v>JF730331</v>
      </c>
      <c r="CD1318" s="178" t="s">
        <v>339</v>
      </c>
      <c r="CE1318" s="178" t="s">
        <v>340</v>
      </c>
      <c r="CF1318" s="178" t="s">
        <v>341</v>
      </c>
      <c r="CG1318" s="212"/>
      <c r="CH1318" s="179"/>
      <c r="CI1318" s="179"/>
      <c r="CJ1318" s="179"/>
      <c r="CK1318" s="212"/>
      <c r="CL1318" s="212"/>
      <c r="CM1318" s="170" t="str">
        <f aca="false">F1318</f>
        <v>Fr-08L40</v>
      </c>
      <c r="CN1318" s="170" t="str">
        <f aca="false">IF(G1318="","",G1318)</f>
        <v/>
      </c>
      <c r="CO1318" s="170" t="str">
        <f aca="false">CONCATENATE(H1318,":",L1318)</f>
        <v>France:</v>
      </c>
      <c r="CP1318" s="170" t="str">
        <f aca="false">CONCATENATE(IF(Q1318="","",CONCATENATE(Q1318,"-")),IF(P1318="","",CONCATENATE(P1318,"-")),IF(O1318="","",O1318))</f>
        <v/>
      </c>
      <c r="CQ1318" s="170" t="str">
        <f aca="false">IF(N1318="","",N1318)</f>
        <v/>
      </c>
      <c r="CR1318" s="228" t="n">
        <f aca="false">C1318</f>
        <v>3</v>
      </c>
      <c r="CS1318" s="229" t="str">
        <f aca="false">D1318</f>
        <v>3f</v>
      </c>
      <c r="CT1318" s="170" t="str">
        <f aca="false">CONCATENATE(CD1318," strain ",CM1318," ",CL1318,", partial cds")</f>
        <v>Hepatitis E virus strain Fr-08L40 , partial cds</v>
      </c>
    </row>
    <row r="1319" customFormat="false" ht="11.9" hidden="false" customHeight="true" outlineLevel="0" collapsed="false">
      <c r="A1319" s="154" t="s">
        <v>3315</v>
      </c>
      <c r="B1319" s="147" t="n">
        <v>3</v>
      </c>
      <c r="C1319" s="148" t="n">
        <v>3</v>
      </c>
      <c r="D1319" s="149" t="s">
        <v>1777</v>
      </c>
      <c r="E1319" s="150" t="s">
        <v>2725</v>
      </c>
      <c r="F1319" s="154" t="s">
        <v>3316</v>
      </c>
      <c r="G1319" s="212"/>
      <c r="H1319" s="146" t="s">
        <v>758</v>
      </c>
      <c r="I1319" s="153" t="s">
        <v>759</v>
      </c>
      <c r="J1319" s="146" t="s">
        <v>395</v>
      </c>
      <c r="K1319" s="212"/>
      <c r="L1319" s="212"/>
      <c r="M1319" s="157" t="s">
        <v>348</v>
      </c>
      <c r="N1319" s="213"/>
      <c r="O1319" s="160"/>
      <c r="P1319" s="212"/>
      <c r="Q1319" s="212"/>
      <c r="R1319" s="212"/>
      <c r="S1319" s="212"/>
      <c r="T1319" s="214"/>
      <c r="U1319" s="215"/>
      <c r="V1319" s="209"/>
      <c r="W1319" s="217"/>
      <c r="X1319" s="147"/>
      <c r="Y1319" s="209"/>
      <c r="Z1319" s="209"/>
      <c r="AA1319" s="158" t="s">
        <v>1777</v>
      </c>
      <c r="AB1319" s="217"/>
      <c r="AC1319" s="217"/>
      <c r="AD1319" s="209"/>
      <c r="AE1319" s="209"/>
      <c r="AF1319" s="209"/>
      <c r="AG1319" s="166" t="s">
        <v>101</v>
      </c>
      <c r="AH1319" s="164" t="n">
        <v>6294</v>
      </c>
      <c r="AI1319" s="164" t="n">
        <v>6562</v>
      </c>
      <c r="AJ1319" s="219" t="n">
        <f aca="false">SeqEnd-SeqBeg+1</f>
        <v>269</v>
      </c>
      <c r="AK1319" s="220" t="n">
        <f aca="false">AND( SeqBeg&lt;=Beg  , End &lt;=SeqEnd )</f>
        <v>0</v>
      </c>
      <c r="AL1319" s="212"/>
      <c r="AM1319" s="212"/>
      <c r="AN1319" s="221"/>
      <c r="AT1319" s="147" t="s">
        <v>103</v>
      </c>
      <c r="AU1319" s="146"/>
      <c r="AV1319" s="212"/>
      <c r="AW1319" s="222" t="str">
        <f aca="false">HYPERLINK(CONCATENATE("http://www.ncbi.nlm.nih.gov/nuccore/",BM1319),BM1319)</f>
        <v>HQ688787</v>
      </c>
      <c r="AX1319" s="219" t="str">
        <f aca="false">CONCATENATE(D1319,IF(I1319="","",CONCATENATE(".",I1319)),IF(K1319="","",CONCATENATE(".",K1319)),IF(M1319="","",CONCATENATE(".",M1319)),IF(R1319="","",CONCATENATE(".",R1319)),IF(U1319="","","(*)"))</f>
        <v>3f.FRA.hum</v>
      </c>
      <c r="AY1319" s="170" t="str">
        <f aca="false">CONCATENATE(BM1319,".",BN1319)</f>
        <v>HQ688787.Fr-10Y57</v>
      </c>
      <c r="AZ1319" s="171" t="str">
        <f aca="false">IF(AV1319="",IF(ISNUMBER(FIND(".",A1319)),LEFT(A1319,FIND(".",A1319)-1),A1319),AV1319)</f>
        <v>HQ688787</v>
      </c>
      <c r="BA1319" s="171" t="str">
        <f aca="false">IF(ISNUMBER(FIND("-",AZ1319)),LEFT(AZ1319,FIND("-",AZ1319)-1),AZ1319)</f>
        <v>HQ688787</v>
      </c>
      <c r="BB1319" s="170" t="str">
        <f aca="false"> MEGAname &amp; "="</f>
        <v>HQ688787=</v>
      </c>
      <c r="BC1319" s="170" t="str">
        <f aca="false">Clear &amp; IF(span ,"Span","out")</f>
        <v>HQ688787=out</v>
      </c>
      <c r="BD1319" s="170" t="str">
        <f aca="false">Clear &amp; IF(span, IF(B1319=".","Selected",B1319),"out")</f>
        <v>HQ688787=out</v>
      </c>
      <c r="BE1319" s="170" t="str">
        <f aca="false">Clear &amp; Strain</f>
        <v>HQ688787=Fr-10Y57</v>
      </c>
      <c r="BF1319" s="170" t="str">
        <f aca="false">CONCATENATE(A1319,"=",F1319,". ",AX1319,IF(AB1319="","",CONCATENATE(".",AB1319)))</f>
        <v>HQ688787=Fr-10Y57. 3f.FRA.hum</v>
      </c>
      <c r="BG1319" s="170" t="str">
        <f aca="false">CONCATENATE(A1319,"=",F1319,". ",AX1319)</f>
        <v>HQ688787=Fr-10Y57. 3f.FRA.hum</v>
      </c>
      <c r="BH1319" s="170" t="str">
        <f aca="false">CONCATENATE(A1319,"=",AX1319)</f>
        <v>HQ688787=3f.FRA.hum</v>
      </c>
      <c r="BI1319" s="170" t="str">
        <f aca="false">CONCATENATE(A1319,"=",ComForSubtype,D1319)</f>
        <v>HQ688787=3f</v>
      </c>
      <c r="BJ1319" s="170" t="str">
        <f aca="false">CONCATENATE(A1319,"=",E1319)</f>
        <v>HQ688787=3feg</v>
      </c>
      <c r="BK1319" s="170" t="str">
        <f aca="false">CONCATENATE(A1319,"=",C1319)</f>
        <v>HQ688787=3</v>
      </c>
      <c r="BL1319" s="170" t="str">
        <f aca="false">CONCATENATE(D1319,"=")</f>
        <v>3f=</v>
      </c>
      <c r="BM1319" s="223" t="str">
        <f aca="false">IF(BA1319="XX","",BA1319)</f>
        <v>HQ688787</v>
      </c>
      <c r="BN1319" s="224" t="str">
        <f aca="false">CONCATENATE(IF(F1319="","",F1319),IF(G1319="","",CONCATENATE(" / ",G1319)))</f>
        <v>Fr-10Y57</v>
      </c>
      <c r="BO1319" s="225" t="str">
        <f aca="false">AX1319</f>
        <v>3f.FRA.hum</v>
      </c>
      <c r="BP1319" s="226" t="str">
        <f aca="false">IF(V1319="","",V1319)</f>
        <v/>
      </c>
      <c r="BQ1319" s="226" t="str">
        <f aca="false">IF(W1319="","",CONCATENATE(W1319,IF(LEFT(AO1319,1)="s","+","")))</f>
        <v/>
      </c>
      <c r="BR1319" s="226" t="str">
        <f aca="false">IF(X1319="","",CONCATENATE(X1319,IF(LEFT(AQ1319,1)="s","+","")))</f>
        <v/>
      </c>
      <c r="BS1319" s="226" t="str">
        <f aca="false">IF(Y1319="","",CONCATENATE(Y1319,IF(LEFT(AR1319,1)="s","+","")))</f>
        <v/>
      </c>
      <c r="BT1319" s="226" t="str">
        <f aca="false">IF(Z1319="","",CONCATENATE(Z1319,IF(LEFT(AS1319,1)="s","+","")))</f>
        <v/>
      </c>
      <c r="BU1319" s="227" t="str">
        <f aca="false">IF(AA1319="","",CONCATENATE(AA1319,IF(LEFT(AT1319,1)="s","+","")))</f>
        <v>3f</v>
      </c>
      <c r="BV1319" s="212"/>
      <c r="BW1319" s="177" t="s">
        <v>3317</v>
      </c>
      <c r="BX1319" s="170" t="str">
        <f aca="false">IF(BW1319&lt;&gt;"",IF(ISNUMBER(FIND("=",BW1319)),LEFT(BW1319,FIND("=",BW1319)-1),BW1319),BW1319)</f>
        <v>HQ688787</v>
      </c>
      <c r="BY1319" s="170" t="str">
        <f aca="false">IF(BW1319&lt;&gt;"",IF(ISNUMBER(FIND("=",BW1319)),RIGHT(BW1319,LEN(BW1319)-FIND("=",BW1319)),""),"")</f>
        <v>3f</v>
      </c>
      <c r="BZ1319" s="170" t="str">
        <f aca="false">IF(BX1319&lt;&gt;"",IF(ISNUMBER(FIND(".",BX1319)),LEFT(BX1319,FIND(".",BX1319)-1),BX1319),BX1319)</f>
        <v>HQ688787</v>
      </c>
      <c r="CA1319" s="170" t="str">
        <f aca="false">IF(BX1319&lt;&gt;"",IF(ISNUMBER(FIND(".",BX1319)),RIGHT(BX1319,LEN(BX1319)-FIND(".",BX1319)),""),"")</f>
        <v/>
      </c>
      <c r="CB1319" s="212"/>
      <c r="CC1319" s="170" t="str">
        <f aca="false">A1319</f>
        <v>HQ688787</v>
      </c>
      <c r="CD1319" s="178" t="s">
        <v>339</v>
      </c>
      <c r="CE1319" s="178" t="s">
        <v>340</v>
      </c>
      <c r="CF1319" s="178" t="s">
        <v>341</v>
      </c>
      <c r="CG1319" s="212"/>
      <c r="CH1319" s="179"/>
      <c r="CI1319" s="179"/>
      <c r="CJ1319" s="179"/>
      <c r="CK1319" s="212"/>
      <c r="CL1319" s="212"/>
      <c r="CM1319" s="170" t="str">
        <f aca="false">F1319</f>
        <v>Fr-10Y57</v>
      </c>
      <c r="CN1319" s="170" t="str">
        <f aca="false">IF(G1319="","",G1319)</f>
        <v/>
      </c>
      <c r="CO1319" s="170" t="str">
        <f aca="false">CONCATENATE(H1319,":",L1319)</f>
        <v>France:</v>
      </c>
      <c r="CP1319" s="170" t="str">
        <f aca="false">CONCATENATE(IF(Q1319="","",CONCATENATE(Q1319,"-")),IF(P1319="","",CONCATENATE(P1319,"-")),IF(O1319="","",O1319))</f>
        <v/>
      </c>
      <c r="CQ1319" s="170" t="str">
        <f aca="false">IF(N1319="","",N1319)</f>
        <v/>
      </c>
      <c r="CR1319" s="228" t="n">
        <f aca="false">C1319</f>
        <v>3</v>
      </c>
      <c r="CS1319" s="229" t="str">
        <f aca="false">D1319</f>
        <v>3f</v>
      </c>
      <c r="CT1319" s="170" t="str">
        <f aca="false">CONCATENATE(CD1319," strain ",CM1319," ",CL1319,", partial cds")</f>
        <v>Hepatitis E virus strain Fr-10Y57 , partial cds</v>
      </c>
    </row>
    <row r="1320" customFormat="false" ht="11.9" hidden="false" customHeight="true" outlineLevel="0" collapsed="false">
      <c r="A1320" s="154" t="s">
        <v>3318</v>
      </c>
      <c r="B1320" s="147" t="n">
        <v>3</v>
      </c>
      <c r="C1320" s="243" t="n">
        <v>3</v>
      </c>
      <c r="D1320" s="149" t="s">
        <v>1777</v>
      </c>
      <c r="E1320" s="150" t="s">
        <v>2725</v>
      </c>
      <c r="F1320" s="154" t="s">
        <v>3319</v>
      </c>
      <c r="G1320" s="212"/>
      <c r="H1320" s="146" t="s">
        <v>2861</v>
      </c>
      <c r="I1320" s="153" t="s">
        <v>2862</v>
      </c>
      <c r="J1320" s="146" t="s">
        <v>395</v>
      </c>
      <c r="K1320" s="212"/>
      <c r="L1320" s="212"/>
      <c r="M1320" s="157" t="s">
        <v>348</v>
      </c>
      <c r="N1320" s="213"/>
      <c r="O1320" s="160"/>
      <c r="P1320" s="212"/>
      <c r="Q1320" s="212"/>
      <c r="R1320" s="212"/>
      <c r="S1320" s="212"/>
      <c r="T1320" s="214"/>
      <c r="U1320" s="215"/>
      <c r="V1320" s="209"/>
      <c r="W1320" s="244" t="s">
        <v>1777</v>
      </c>
      <c r="AB1320" s="217"/>
      <c r="AC1320" s="163" t="s">
        <v>354</v>
      </c>
      <c r="AD1320" s="209"/>
      <c r="AE1320" s="209"/>
      <c r="AF1320" s="209"/>
      <c r="AG1320" s="218"/>
      <c r="AH1320" s="164" t="n">
        <v>134</v>
      </c>
      <c r="AI1320" s="164" t="n">
        <v>375</v>
      </c>
      <c r="AJ1320" s="219" t="n">
        <f aca="false">SeqEnd-SeqBeg+1</f>
        <v>242</v>
      </c>
      <c r="AK1320" s="220" t="n">
        <f aca="false">AND( SeqBeg&lt;=Beg  , End &lt;=SeqEnd )</f>
        <v>0</v>
      </c>
      <c r="AL1320" s="212"/>
      <c r="AM1320" s="212"/>
      <c r="AN1320" s="213"/>
      <c r="AO1320" s="209"/>
      <c r="AU1320" s="147" t="s">
        <v>382</v>
      </c>
      <c r="AV1320" s="212"/>
      <c r="AW1320" s="222" t="str">
        <f aca="false">HYPERLINK(CONCATENATE("http://www.ncbi.nlm.nih.gov/nuccore/",BM1320),BM1320)</f>
        <v>GU299813</v>
      </c>
      <c r="AX1320" s="219" t="str">
        <f aca="false">CONCATENATE(D1320,IF(I1320="","",CONCATENATE(".",I1320)),IF(K1320="","",CONCATENATE(".",K1320)),IF(M1320="","",CONCATENATE(".",M1320)),IF(R1320="","",CONCATENATE(".",R1320)),IF(U1320="","","(*)"))</f>
        <v>3f.CZE.hum</v>
      </c>
      <c r="AY1320" s="170" t="str">
        <f aca="false">CONCATENATE(BM1320,".",BN1320)</f>
        <v>GU299813.CZhHEV113-09</v>
      </c>
      <c r="AZ1320" s="171" t="str">
        <f aca="false">IF(AV1320="",IF(ISNUMBER(FIND(".",A1320)),LEFT(A1320,FIND(".",A1320)-1),A1320),AV1320)</f>
        <v>GU299813</v>
      </c>
      <c r="BA1320" s="171" t="str">
        <f aca="false">IF(ISNUMBER(FIND("-",AZ1320)),LEFT(AZ1320,FIND("-",AZ1320)-1),AZ1320)</f>
        <v>GU299813</v>
      </c>
      <c r="BB1320" s="170" t="str">
        <f aca="false"> MEGAname &amp; "="</f>
        <v>GU299813=</v>
      </c>
      <c r="BC1320" s="170" t="str">
        <f aca="false">Clear &amp; IF(span ,"Span","out")</f>
        <v>GU299813=out</v>
      </c>
      <c r="BD1320" s="170" t="str">
        <f aca="false">Clear &amp; IF(span, IF(B1320=".","Selected",B1320),"out")</f>
        <v>GU299813=out</v>
      </c>
      <c r="BE1320" s="170" t="str">
        <f aca="false">Clear &amp; Strain</f>
        <v>GU299813=CZhHEV113-09</v>
      </c>
      <c r="BF1320" s="170" t="str">
        <f aca="false">CONCATENATE(A1320,"=",F1320,". ",AX1320,IF(AB1320="","",CONCATENATE(".",AB1320)))</f>
        <v>GU299813=CZhHEV113-09. 3f.CZE.hum</v>
      </c>
      <c r="BG1320" s="170" t="str">
        <f aca="false">CONCATENATE(A1320,"=",F1320,". ",AX1320)</f>
        <v>GU299813=CZhHEV113-09. 3f.CZE.hum</v>
      </c>
      <c r="BH1320" s="170" t="str">
        <f aca="false">CONCATENATE(A1320,"=",AX1320)</f>
        <v>GU299813=3f.CZE.hum</v>
      </c>
      <c r="BI1320" s="170" t="str">
        <f aca="false">CONCATENATE(A1320,"=",ComForSubtype,D1320)</f>
        <v>GU299813=3f</v>
      </c>
      <c r="BJ1320" s="170" t="str">
        <f aca="false">CONCATENATE(A1320,"=",E1320)</f>
        <v>GU299813=3feg</v>
      </c>
      <c r="BK1320" s="170" t="str">
        <f aca="false">CONCATENATE(A1320,"=",C1320)</f>
        <v>GU299813=3</v>
      </c>
      <c r="BL1320" s="170" t="str">
        <f aca="false">CONCATENATE(D1320,"=")</f>
        <v>3f=</v>
      </c>
      <c r="BM1320" s="223" t="str">
        <f aca="false">IF(BA1320="XX","",BA1320)</f>
        <v>GU299813</v>
      </c>
      <c r="BN1320" s="224" t="str">
        <f aca="false">CONCATENATE(IF(F1320="","",F1320),IF(G1320="","",CONCATENATE(" / ",G1320)))</f>
        <v>CZhHEV113-09</v>
      </c>
      <c r="BO1320" s="225" t="str">
        <f aca="false">AX1320</f>
        <v>3f.CZE.hum</v>
      </c>
      <c r="BP1320" s="226" t="str">
        <f aca="false">IF(V1320="","",V1320)</f>
        <v/>
      </c>
      <c r="BQ1320" s="226" t="str">
        <f aca="false">IF(W1320="","",CONCATENATE(W1320,IF(LEFT(AO1320,1)="s","+","")))</f>
        <v>3f</v>
      </c>
      <c r="BR1320" s="226" t="str">
        <f aca="false">IF(X1320="","",CONCATENATE(X1320,IF(LEFT(AQ1320,1)="s","+","")))</f>
        <v/>
      </c>
      <c r="BS1320" s="226" t="str">
        <f aca="false">IF(Y1320="","",CONCATENATE(Y1320,IF(LEFT(AR1320,1)="s","+","")))</f>
        <v/>
      </c>
      <c r="BT1320" s="226" t="str">
        <f aca="false">IF(Z1320="","",CONCATENATE(Z1320,IF(LEFT(AS1320,1)="s","+","")))</f>
        <v/>
      </c>
      <c r="BU1320" s="227" t="str">
        <f aca="false">IF(AA1320="","",CONCATENATE(AA1320,IF(LEFT(AT1320,1)="s","+","")))</f>
        <v/>
      </c>
      <c r="BV1320" s="212"/>
      <c r="BW1320" s="177" t="s">
        <v>3320</v>
      </c>
      <c r="BX1320" s="170" t="str">
        <f aca="false">IF(BW1320&lt;&gt;"",IF(ISNUMBER(FIND("=",BW1320)),LEFT(BW1320,FIND("=",BW1320)-1),BW1320),BW1320)</f>
        <v>GU299813</v>
      </c>
      <c r="BY1320" s="170" t="str">
        <f aca="false">IF(BW1320&lt;&gt;"",IF(ISNUMBER(FIND("=",BW1320)),RIGHT(BW1320,LEN(BW1320)-FIND("=",BW1320)),""),"")</f>
        <v>3f</v>
      </c>
      <c r="BZ1320" s="170" t="str">
        <f aca="false">IF(BX1320&lt;&gt;"",IF(ISNUMBER(FIND(".",BX1320)),LEFT(BX1320,FIND(".",BX1320)-1),BX1320),BX1320)</f>
        <v>GU299813</v>
      </c>
      <c r="CA1320" s="170" t="str">
        <f aca="false">IF(BX1320&lt;&gt;"",IF(ISNUMBER(FIND(".",BX1320)),RIGHT(BX1320,LEN(BX1320)-FIND(".",BX1320)),""),"")</f>
        <v/>
      </c>
      <c r="CB1320" s="212"/>
      <c r="CC1320" s="170" t="str">
        <f aca="false">A1320</f>
        <v>GU299813</v>
      </c>
      <c r="CD1320" s="178" t="s">
        <v>339</v>
      </c>
      <c r="CE1320" s="178" t="s">
        <v>340</v>
      </c>
      <c r="CF1320" s="178" t="s">
        <v>341</v>
      </c>
      <c r="CG1320" s="212"/>
      <c r="CH1320" s="179"/>
      <c r="CI1320" s="179"/>
      <c r="CJ1320" s="179"/>
      <c r="CK1320" s="212"/>
      <c r="CL1320" s="212"/>
      <c r="CM1320" s="170" t="str">
        <f aca="false">F1320</f>
        <v>CZhHEV113-09</v>
      </c>
      <c r="CN1320" s="170" t="str">
        <f aca="false">IF(G1320="","",G1320)</f>
        <v/>
      </c>
      <c r="CO1320" s="170" t="str">
        <f aca="false">CONCATENATE(H1320,":",L1320)</f>
        <v>Czech:</v>
      </c>
      <c r="CP1320" s="170" t="str">
        <f aca="false">CONCATENATE(IF(Q1320="","",CONCATENATE(Q1320,"-")),IF(P1320="","",CONCATENATE(P1320,"-")),IF(O1320="","",O1320))</f>
        <v/>
      </c>
      <c r="CQ1320" s="170" t="str">
        <f aca="false">IF(N1320="","",N1320)</f>
        <v/>
      </c>
      <c r="CR1320" s="170" t="n">
        <f aca="false">C1320</f>
        <v>3</v>
      </c>
      <c r="CS1320" s="229" t="str">
        <f aca="false">D1320</f>
        <v>3f</v>
      </c>
      <c r="CT1320" s="170" t="str">
        <f aca="false">CONCATENATE(CD1320," strain ",CM1320," ",CL1320,", partial cds")</f>
        <v>Hepatitis E virus strain CZhHEV113-09 , partial cds</v>
      </c>
    </row>
    <row r="1321" customFormat="false" ht="11.9" hidden="false" customHeight="true" outlineLevel="0" collapsed="false">
      <c r="A1321" s="154" t="s">
        <v>3321</v>
      </c>
      <c r="B1321" s="147" t="n">
        <v>3</v>
      </c>
      <c r="C1321" s="243" t="n">
        <v>3</v>
      </c>
      <c r="D1321" s="149" t="s">
        <v>1777</v>
      </c>
      <c r="E1321" s="150" t="s">
        <v>2725</v>
      </c>
      <c r="F1321" s="154" t="s">
        <v>3322</v>
      </c>
      <c r="G1321" s="212"/>
      <c r="H1321" s="146" t="s">
        <v>2861</v>
      </c>
      <c r="I1321" s="153" t="s">
        <v>2862</v>
      </c>
      <c r="J1321" s="146" t="s">
        <v>395</v>
      </c>
      <c r="K1321" s="212"/>
      <c r="L1321" s="212"/>
      <c r="M1321" s="157" t="s">
        <v>367</v>
      </c>
      <c r="N1321" s="213"/>
      <c r="O1321" s="160"/>
      <c r="P1321" s="212"/>
      <c r="Q1321" s="212"/>
      <c r="R1321" s="212"/>
      <c r="S1321" s="212"/>
      <c r="T1321" s="214"/>
      <c r="U1321" s="215"/>
      <c r="V1321" s="209"/>
      <c r="W1321" s="244" t="s">
        <v>1777</v>
      </c>
      <c r="X1321" s="209"/>
      <c r="Y1321" s="209"/>
      <c r="Z1321" s="209"/>
      <c r="AB1321" s="217"/>
      <c r="AC1321" s="163" t="s">
        <v>354</v>
      </c>
      <c r="AD1321" s="209"/>
      <c r="AE1321" s="209"/>
      <c r="AF1321" s="209"/>
      <c r="AG1321" s="218"/>
      <c r="AH1321" s="164" t="n">
        <v>134</v>
      </c>
      <c r="AI1321" s="164" t="n">
        <v>375</v>
      </c>
      <c r="AJ1321" s="219" t="n">
        <f aca="false">SeqEnd-SeqBeg+1</f>
        <v>242</v>
      </c>
      <c r="AK1321" s="220" t="n">
        <f aca="false">AND( SeqBeg&lt;=Beg  , End &lt;=SeqEnd )</f>
        <v>0</v>
      </c>
      <c r="AL1321" s="212"/>
      <c r="AM1321" s="212"/>
      <c r="AN1321" s="213"/>
      <c r="AO1321" s="209"/>
      <c r="AV1321" s="212"/>
      <c r="AW1321" s="222" t="str">
        <f aca="false">HYPERLINK(CONCATENATE("http://www.ncbi.nlm.nih.gov/nuccore/",BM1321),BM1321)</f>
        <v>EU117414</v>
      </c>
      <c r="AX1321" s="219" t="str">
        <f aca="false">CONCATENATE(D1321,IF(I1321="","",CONCATENATE(".",I1321)),IF(K1321="","",CONCATENATE(".",K1321)),IF(M1321="","",CONCATENATE(".",M1321)),IF(R1321="","",CONCATENATE(".",R1321)),IF(U1321="","","(*)"))</f>
        <v>3f.CZE.pig</v>
      </c>
      <c r="AY1321" s="170" t="str">
        <f aca="false">CONCATENATE(BM1321,".",BN1321)</f>
        <v>EU117414.CZswHEV27</v>
      </c>
      <c r="AZ1321" s="171" t="str">
        <f aca="false">IF(AV1321="",IF(ISNUMBER(FIND(".",A1321)),LEFT(A1321,FIND(".",A1321)-1),A1321),AV1321)</f>
        <v>EU117414</v>
      </c>
      <c r="BA1321" s="171" t="str">
        <f aca="false">IF(ISNUMBER(FIND("-",AZ1321)),LEFT(AZ1321,FIND("-",AZ1321)-1),AZ1321)</f>
        <v>EU117414</v>
      </c>
      <c r="BB1321" s="170" t="str">
        <f aca="false"> MEGAname &amp; "="</f>
        <v>EU117414=</v>
      </c>
      <c r="BC1321" s="170" t="str">
        <f aca="false">Clear &amp; IF(span ,"Span","out")</f>
        <v>EU117414=out</v>
      </c>
      <c r="BD1321" s="170" t="str">
        <f aca="false">Clear &amp; IF(span, IF(B1321=".","Selected",B1321),"out")</f>
        <v>EU117414=out</v>
      </c>
      <c r="BE1321" s="170" t="str">
        <f aca="false">Clear &amp; Strain</f>
        <v>EU117414=CZswHEV27</v>
      </c>
      <c r="BF1321" s="170" t="str">
        <f aca="false">CONCATENATE(A1321,"=",F1321,". ",AX1321,IF(AB1321="","",CONCATENATE(".",AB1321)))</f>
        <v>EU117414=CZswHEV27. 3f.CZE.pig</v>
      </c>
      <c r="BG1321" s="170" t="str">
        <f aca="false">CONCATENATE(A1321,"=",F1321,". ",AX1321)</f>
        <v>EU117414=CZswHEV27. 3f.CZE.pig</v>
      </c>
      <c r="BH1321" s="170" t="str">
        <f aca="false">CONCATENATE(A1321,"=",AX1321)</f>
        <v>EU117414=3f.CZE.pig</v>
      </c>
      <c r="BI1321" s="170" t="str">
        <f aca="false">CONCATENATE(A1321,"=",ComForSubtype,D1321)</f>
        <v>EU117414=3f</v>
      </c>
      <c r="BJ1321" s="170" t="str">
        <f aca="false">CONCATENATE(A1321,"=",E1321)</f>
        <v>EU117414=3feg</v>
      </c>
      <c r="BK1321" s="170" t="str">
        <f aca="false">CONCATENATE(A1321,"=",C1321)</f>
        <v>EU117414=3</v>
      </c>
      <c r="BL1321" s="170" t="str">
        <f aca="false">CONCATENATE(D1321,"=")</f>
        <v>3f=</v>
      </c>
      <c r="BM1321" s="223" t="str">
        <f aca="false">IF(BA1321="XX","",BA1321)</f>
        <v>EU117414</v>
      </c>
      <c r="BN1321" s="224" t="str">
        <f aca="false">CONCATENATE(IF(F1321="","",F1321),IF(G1321="","",CONCATENATE(" / ",G1321)))</f>
        <v>CZswHEV27</v>
      </c>
      <c r="BO1321" s="225" t="str">
        <f aca="false">AX1321</f>
        <v>3f.CZE.pig</v>
      </c>
      <c r="BP1321" s="226" t="str">
        <f aca="false">IF(V1321="","",V1321)</f>
        <v/>
      </c>
      <c r="BQ1321" s="226" t="str">
        <f aca="false">IF(W1321="","",CONCATENATE(W1321,IF(LEFT(AO1321,1)="s","+","")))</f>
        <v>3f</v>
      </c>
      <c r="BR1321" s="226" t="str">
        <f aca="false">IF(X1321="","",CONCATENATE(X1321,IF(LEFT(AQ1321,1)="s","+","")))</f>
        <v/>
      </c>
      <c r="BS1321" s="226" t="str">
        <f aca="false">IF(Y1321="","",CONCATENATE(Y1321,IF(LEFT(AR1321,1)="s","+","")))</f>
        <v/>
      </c>
      <c r="BT1321" s="226" t="str">
        <f aca="false">IF(Z1321="","",CONCATENATE(Z1321,IF(LEFT(AS1321,1)="s","+","")))</f>
        <v/>
      </c>
      <c r="BU1321" s="227" t="str">
        <f aca="false">IF(AA1321="","",CONCATENATE(AA1321,IF(LEFT(AT1321,1)="s","+","")))</f>
        <v/>
      </c>
      <c r="BV1321" s="212"/>
      <c r="BW1321" s="177" t="s">
        <v>3323</v>
      </c>
      <c r="BX1321" s="170" t="str">
        <f aca="false">IF(BW1321&lt;&gt;"",IF(ISNUMBER(FIND("=",BW1321)),LEFT(BW1321,FIND("=",BW1321)-1),BW1321),BW1321)</f>
        <v>EU117414</v>
      </c>
      <c r="BY1321" s="170" t="str">
        <f aca="false">IF(BW1321&lt;&gt;"",IF(ISNUMBER(FIND("=",BW1321)),RIGHT(BW1321,LEN(BW1321)-FIND("=",BW1321)),""),"")</f>
        <v>3f</v>
      </c>
      <c r="BZ1321" s="170" t="str">
        <f aca="false">IF(BX1321&lt;&gt;"",IF(ISNUMBER(FIND(".",BX1321)),LEFT(BX1321,FIND(".",BX1321)-1),BX1321),BX1321)</f>
        <v>EU117414</v>
      </c>
      <c r="CA1321" s="170" t="str">
        <f aca="false">IF(BX1321&lt;&gt;"",IF(ISNUMBER(FIND(".",BX1321)),RIGHT(BX1321,LEN(BX1321)-FIND(".",BX1321)),""),"")</f>
        <v/>
      </c>
      <c r="CB1321" s="212"/>
      <c r="CC1321" s="170" t="str">
        <f aca="false">A1321</f>
        <v>EU117414</v>
      </c>
      <c r="CD1321" s="178" t="s">
        <v>339</v>
      </c>
      <c r="CE1321" s="178" t="s">
        <v>340</v>
      </c>
      <c r="CF1321" s="178" t="s">
        <v>341</v>
      </c>
      <c r="CG1321" s="212"/>
      <c r="CH1321" s="179"/>
      <c r="CI1321" s="179"/>
      <c r="CJ1321" s="179"/>
      <c r="CK1321" s="212"/>
      <c r="CL1321" s="212"/>
      <c r="CM1321" s="170" t="str">
        <f aca="false">F1321</f>
        <v>CZswHEV27</v>
      </c>
      <c r="CN1321" s="170" t="str">
        <f aca="false">IF(G1321="","",G1321)</f>
        <v/>
      </c>
      <c r="CO1321" s="170" t="str">
        <f aca="false">CONCATENATE(H1321,":",L1321)</f>
        <v>Czech:</v>
      </c>
      <c r="CP1321" s="170" t="str">
        <f aca="false">CONCATENATE(IF(Q1321="","",CONCATENATE(Q1321,"-")),IF(P1321="","",CONCATENATE(P1321,"-")),IF(O1321="","",O1321))</f>
        <v/>
      </c>
      <c r="CQ1321" s="170" t="str">
        <f aca="false">IF(N1321="","",N1321)</f>
        <v/>
      </c>
      <c r="CR1321" s="170" t="n">
        <f aca="false">C1321</f>
        <v>3</v>
      </c>
      <c r="CS1321" s="229" t="str">
        <f aca="false">D1321</f>
        <v>3f</v>
      </c>
      <c r="CT1321" s="170" t="str">
        <f aca="false">CONCATENATE(CD1321," strain ",CM1321," ",CL1321,", partial cds")</f>
        <v>Hepatitis E virus strain CZswHEV27 , partial cds</v>
      </c>
    </row>
    <row r="1322" customFormat="false" ht="11.9" hidden="false" customHeight="true" outlineLevel="0" collapsed="false">
      <c r="A1322" s="154" t="s">
        <v>3324</v>
      </c>
      <c r="B1322" s="147" t="n">
        <v>3</v>
      </c>
      <c r="C1322" s="243" t="n">
        <v>3</v>
      </c>
      <c r="D1322" s="149" t="s">
        <v>1777</v>
      </c>
      <c r="E1322" s="150" t="s">
        <v>2725</v>
      </c>
      <c r="F1322" s="154" t="s">
        <v>3325</v>
      </c>
      <c r="G1322" s="212"/>
      <c r="H1322" s="146" t="s">
        <v>537</v>
      </c>
      <c r="I1322" s="153" t="s">
        <v>538</v>
      </c>
      <c r="J1322" s="146" t="s">
        <v>395</v>
      </c>
      <c r="K1322" s="212"/>
      <c r="L1322" s="212"/>
      <c r="M1322" s="157" t="s">
        <v>367</v>
      </c>
      <c r="N1322" s="216"/>
      <c r="O1322" s="160" t="n">
        <v>2005</v>
      </c>
      <c r="P1322" s="212"/>
      <c r="Q1322" s="212"/>
      <c r="R1322" s="212"/>
      <c r="S1322" s="212"/>
      <c r="T1322" s="214"/>
      <c r="U1322" s="215"/>
      <c r="V1322" s="209"/>
      <c r="W1322" s="163" t="s">
        <v>1777</v>
      </c>
      <c r="X1322" s="209"/>
      <c r="Y1322" s="147"/>
      <c r="Z1322" s="209"/>
      <c r="AB1322" s="217"/>
      <c r="AC1322" s="163" t="s">
        <v>354</v>
      </c>
      <c r="AD1322" s="209"/>
      <c r="AE1322" s="209"/>
      <c r="AF1322" s="209"/>
      <c r="AG1322" s="218"/>
      <c r="AH1322" s="164" t="n">
        <v>134</v>
      </c>
      <c r="AI1322" s="164" t="n">
        <v>375</v>
      </c>
      <c r="AJ1322" s="219" t="n">
        <f aca="false">SeqEnd-SeqBeg+1</f>
        <v>242</v>
      </c>
      <c r="AK1322" s="220" t="n">
        <f aca="false">AND( SeqBeg&lt;=Beg  , End &lt;=SeqEnd )</f>
        <v>0</v>
      </c>
      <c r="AL1322" s="212"/>
      <c r="AM1322" s="212"/>
      <c r="AN1322" s="213"/>
      <c r="AO1322" s="209"/>
      <c r="AU1322" s="212"/>
      <c r="AV1322" s="212"/>
      <c r="AW1322" s="222" t="str">
        <f aca="false">HYPERLINK(CONCATENATE("http://www.ncbi.nlm.nih.gov/nuccore/",BM1322),BM1322)</f>
        <v>EF372541</v>
      </c>
      <c r="AX1322" s="219" t="str">
        <f aca="false">CONCATENATE(D1322,IF(I1322="","",CONCATENATE(".",I1322)),IF(K1322="","",CONCATENATE(".",K1322)),IF(M1322="","",CONCATENATE(".",M1322)),IF(R1322="","",CONCATENATE(".",R1322)),IF(U1322="","","(*)"))</f>
        <v>3f.NLD.pig</v>
      </c>
      <c r="AY1322" s="170" t="str">
        <f aca="false">CONCATENATE(BM1322,".",BN1322)</f>
        <v>EF372541.HEV/SW/NL/2005-1014</v>
      </c>
      <c r="AZ1322" s="171" t="str">
        <f aca="false">IF(AV1322="",IF(ISNUMBER(FIND(".",A1322)),LEFT(A1322,FIND(".",A1322)-1),A1322),AV1322)</f>
        <v>EF372541</v>
      </c>
      <c r="BA1322" s="171" t="str">
        <f aca="false">IF(ISNUMBER(FIND("-",AZ1322)),LEFT(AZ1322,FIND("-",AZ1322)-1),AZ1322)</f>
        <v>EF372541</v>
      </c>
      <c r="BB1322" s="170" t="str">
        <f aca="false"> MEGAname &amp; "="</f>
        <v>EF372541=</v>
      </c>
      <c r="BC1322" s="170" t="str">
        <f aca="false">Clear &amp; IF(span ,"Span","out")</f>
        <v>EF372541=out</v>
      </c>
      <c r="BD1322" s="170" t="str">
        <f aca="false">Clear &amp; IF(span, IF(B1322=".","Selected",B1322),"out")</f>
        <v>EF372541=out</v>
      </c>
      <c r="BE1322" s="170" t="str">
        <f aca="false">Clear &amp; Strain</f>
        <v>EF372541=HEV/SW/NL/2005-1014</v>
      </c>
      <c r="BF1322" s="170" t="str">
        <f aca="false">CONCATENATE(A1322,"=",F1322,". ",AX1322,IF(AB1322="","",CONCATENATE(".",AB1322)))</f>
        <v>EF372541=HEV/SW/NL/2005-1014. 3f.NLD.pig</v>
      </c>
      <c r="BG1322" s="170" t="str">
        <f aca="false">CONCATENATE(A1322,"=",F1322,". ",AX1322)</f>
        <v>EF372541=HEV/SW/NL/2005-1014. 3f.NLD.pig</v>
      </c>
      <c r="BH1322" s="170" t="str">
        <f aca="false">CONCATENATE(A1322,"=",AX1322)</f>
        <v>EF372541=3f.NLD.pig</v>
      </c>
      <c r="BI1322" s="170" t="str">
        <f aca="false">CONCATENATE(A1322,"=",ComForSubtype,D1322)</f>
        <v>EF372541=3f</v>
      </c>
      <c r="BJ1322" s="170" t="str">
        <f aca="false">CONCATENATE(A1322,"=",E1322)</f>
        <v>EF372541=3feg</v>
      </c>
      <c r="BK1322" s="170" t="str">
        <f aca="false">CONCATENATE(A1322,"=",C1322)</f>
        <v>EF372541=3</v>
      </c>
      <c r="BL1322" s="170" t="str">
        <f aca="false">CONCATENATE(D1322,"=")</f>
        <v>3f=</v>
      </c>
      <c r="BM1322" s="223" t="str">
        <f aca="false">IF(BA1322="XX","",BA1322)</f>
        <v>EF372541</v>
      </c>
      <c r="BN1322" s="224" t="str">
        <f aca="false">CONCATENATE(IF(F1322="","",F1322),IF(G1322="","",CONCATENATE(" / ",G1322)))</f>
        <v>HEV/SW/NL/2005-1014</v>
      </c>
      <c r="BO1322" s="225" t="str">
        <f aca="false">AX1322</f>
        <v>3f.NLD.pig</v>
      </c>
      <c r="BP1322" s="226" t="str">
        <f aca="false">IF(V1322="","",V1322)</f>
        <v/>
      </c>
      <c r="BQ1322" s="226" t="str">
        <f aca="false">IF(W1322="","",CONCATENATE(W1322,IF(LEFT(AO1322,1)="s","+","")))</f>
        <v>3f</v>
      </c>
      <c r="BR1322" s="226" t="str">
        <f aca="false">IF(X1322="","",CONCATENATE(X1322,IF(LEFT(AQ1322,1)="s","+","")))</f>
        <v/>
      </c>
      <c r="BS1322" s="226" t="str">
        <f aca="false">IF(Y1322="","",CONCATENATE(Y1322,IF(LEFT(AR1322,1)="s","+","")))</f>
        <v/>
      </c>
      <c r="BT1322" s="226" t="str">
        <f aca="false">IF(Z1322="","",CONCATENATE(Z1322,IF(LEFT(AS1322,1)="s","+","")))</f>
        <v/>
      </c>
      <c r="BU1322" s="227" t="str">
        <f aca="false">IF(AA1322="","",CONCATENATE(AA1322,IF(LEFT(AT1322,1)="s","+","")))</f>
        <v/>
      </c>
      <c r="BV1322" s="212"/>
      <c r="BW1322" s="177" t="s">
        <v>3326</v>
      </c>
      <c r="BX1322" s="170" t="str">
        <f aca="false">IF(BW1322&lt;&gt;"",IF(ISNUMBER(FIND("=",BW1322)),LEFT(BW1322,FIND("=",BW1322)-1),BW1322),BW1322)</f>
        <v>EF372541</v>
      </c>
      <c r="BY1322" s="170" t="str">
        <f aca="false">IF(BW1322&lt;&gt;"",IF(ISNUMBER(FIND("=",BW1322)),RIGHT(BW1322,LEN(BW1322)-FIND("=",BW1322)),""),"")</f>
        <v>3f</v>
      </c>
      <c r="BZ1322" s="170" t="str">
        <f aca="false">IF(BX1322&lt;&gt;"",IF(ISNUMBER(FIND(".",BX1322)),LEFT(BX1322,FIND(".",BX1322)-1),BX1322),BX1322)</f>
        <v>EF372541</v>
      </c>
      <c r="CA1322" s="170" t="str">
        <f aca="false">IF(BX1322&lt;&gt;"",IF(ISNUMBER(FIND(".",BX1322)),RIGHT(BX1322,LEN(BX1322)-FIND(".",BX1322)),""),"")</f>
        <v/>
      </c>
      <c r="CB1322" s="212"/>
      <c r="CC1322" s="170" t="str">
        <f aca="false">A1322</f>
        <v>EF372541</v>
      </c>
      <c r="CD1322" s="178" t="s">
        <v>339</v>
      </c>
      <c r="CE1322" s="178" t="s">
        <v>340</v>
      </c>
      <c r="CF1322" s="178" t="s">
        <v>341</v>
      </c>
      <c r="CG1322" s="212"/>
      <c r="CH1322" s="179"/>
      <c r="CI1322" s="179"/>
      <c r="CJ1322" s="179"/>
      <c r="CK1322" s="212"/>
      <c r="CL1322" s="212"/>
      <c r="CM1322" s="170" t="str">
        <f aca="false">F1322</f>
        <v>HEV/SW/NL/2005-1014</v>
      </c>
      <c r="CN1322" s="170" t="str">
        <f aca="false">IF(G1322="","",G1322)</f>
        <v/>
      </c>
      <c r="CO1322" s="170" t="str">
        <f aca="false">CONCATENATE(H1322,":",L1322)</f>
        <v>Netherlands:</v>
      </c>
      <c r="CP1322" s="170" t="str">
        <f aca="false">CONCATENATE(IF(Q1322="","",CONCATENATE(Q1322,"-")),IF(P1322="","",CONCATENATE(P1322,"-")),IF(O1322="","",O1322))</f>
        <v>2005</v>
      </c>
      <c r="CQ1322" s="170" t="str">
        <f aca="false">IF(N1322="","",N1322)</f>
        <v/>
      </c>
      <c r="CR1322" s="170" t="n">
        <f aca="false">C1322</f>
        <v>3</v>
      </c>
      <c r="CS1322" s="229" t="str">
        <f aca="false">D1322</f>
        <v>3f</v>
      </c>
      <c r="CT1322" s="170" t="str">
        <f aca="false">CONCATENATE(CD1322," strain ",CM1322," ",CL1322,", partial cds")</f>
        <v>Hepatitis E virus strain HEV/SW/NL/2005-1014 , partial cds</v>
      </c>
    </row>
    <row r="1323" customFormat="false" ht="11.9" hidden="false" customHeight="true" outlineLevel="0" collapsed="false">
      <c r="A1323" s="154" t="s">
        <v>3327</v>
      </c>
      <c r="B1323" s="147" t="n">
        <v>3</v>
      </c>
      <c r="C1323" s="243" t="n">
        <v>3</v>
      </c>
      <c r="D1323" s="149" t="s">
        <v>1777</v>
      </c>
      <c r="E1323" s="150" t="s">
        <v>2725</v>
      </c>
      <c r="F1323" s="154" t="s">
        <v>3328</v>
      </c>
      <c r="G1323" s="212"/>
      <c r="H1323" s="146" t="s">
        <v>537</v>
      </c>
      <c r="I1323" s="153" t="s">
        <v>538</v>
      </c>
      <c r="J1323" s="146" t="s">
        <v>395</v>
      </c>
      <c r="K1323" s="212"/>
      <c r="L1323" s="212"/>
      <c r="M1323" s="157" t="s">
        <v>367</v>
      </c>
      <c r="N1323" s="216"/>
      <c r="O1323" s="160" t="n">
        <v>2005</v>
      </c>
      <c r="P1323" s="212"/>
      <c r="Q1323" s="212"/>
      <c r="R1323" s="212"/>
      <c r="S1323" s="212"/>
      <c r="T1323" s="214"/>
      <c r="U1323" s="215"/>
      <c r="V1323" s="209"/>
      <c r="W1323" s="163" t="s">
        <v>1777</v>
      </c>
      <c r="X1323" s="209"/>
      <c r="Y1323" s="209"/>
      <c r="Z1323" s="209"/>
      <c r="AB1323" s="217"/>
      <c r="AC1323" s="163" t="s">
        <v>354</v>
      </c>
      <c r="AD1323" s="209"/>
      <c r="AE1323" s="209"/>
      <c r="AF1323" s="209"/>
      <c r="AG1323" s="218"/>
      <c r="AH1323" s="164" t="n">
        <v>134</v>
      </c>
      <c r="AI1323" s="164" t="n">
        <v>375</v>
      </c>
      <c r="AJ1323" s="219" t="n">
        <f aca="false">SeqEnd-SeqBeg+1</f>
        <v>242</v>
      </c>
      <c r="AK1323" s="220" t="n">
        <f aca="false">AND( SeqBeg&lt;=Beg  , End &lt;=SeqEnd )</f>
        <v>0</v>
      </c>
      <c r="AL1323" s="212"/>
      <c r="AM1323" s="212"/>
      <c r="AO1323" s="209"/>
      <c r="AU1323" s="147" t="s">
        <v>2765</v>
      </c>
      <c r="AV1323" s="212"/>
      <c r="AW1323" s="222" t="str">
        <f aca="false">HYPERLINK(CONCATENATE("http://www.ncbi.nlm.nih.gov/nuccore/",BM1323),BM1323)</f>
        <v>EF372544</v>
      </c>
      <c r="AX1323" s="219" t="str">
        <f aca="false">CONCATENATE(D1323,IF(I1323="","",CONCATENATE(".",I1323)),IF(K1323="","",CONCATENATE(".",K1323)),IF(M1323="","",CONCATENATE(".",M1323)),IF(R1323="","",CONCATENATE(".",R1323)),IF(U1323="","","(*)"))</f>
        <v>3f.NLD.pig</v>
      </c>
      <c r="AY1323" s="170" t="str">
        <f aca="false">CONCATENATE(BM1323,".",BN1323)</f>
        <v>EF372544.HEV/SW/NL/2005-1023</v>
      </c>
      <c r="AZ1323" s="171" t="str">
        <f aca="false">IF(AV1323="",IF(ISNUMBER(FIND(".",A1323)),LEFT(A1323,FIND(".",A1323)-1),A1323),AV1323)</f>
        <v>EF372544</v>
      </c>
      <c r="BA1323" s="171" t="str">
        <f aca="false">IF(ISNUMBER(FIND("-",AZ1323)),LEFT(AZ1323,FIND("-",AZ1323)-1),AZ1323)</f>
        <v>EF372544</v>
      </c>
      <c r="BB1323" s="170" t="str">
        <f aca="false"> MEGAname &amp; "="</f>
        <v>EF372544=</v>
      </c>
      <c r="BC1323" s="170" t="str">
        <f aca="false">Clear &amp; IF(span ,"Span","out")</f>
        <v>EF372544=out</v>
      </c>
      <c r="BD1323" s="170" t="str">
        <f aca="false">Clear &amp; IF(span, IF(B1323=".","Selected",B1323),"out")</f>
        <v>EF372544=out</v>
      </c>
      <c r="BE1323" s="170" t="str">
        <f aca="false">Clear &amp; Strain</f>
        <v>EF372544=HEV/SW/NL/2005-1023</v>
      </c>
      <c r="BF1323" s="170" t="str">
        <f aca="false">CONCATENATE(A1323,"=",F1323,". ",AX1323,IF(AB1323="","",CONCATENATE(".",AB1323)))</f>
        <v>EF372544=HEV/SW/NL/2005-1023. 3f.NLD.pig</v>
      </c>
      <c r="BG1323" s="170" t="str">
        <f aca="false">CONCATENATE(A1323,"=",F1323,". ",AX1323)</f>
        <v>EF372544=HEV/SW/NL/2005-1023. 3f.NLD.pig</v>
      </c>
      <c r="BH1323" s="170" t="str">
        <f aca="false">CONCATENATE(A1323,"=",AX1323)</f>
        <v>EF372544=3f.NLD.pig</v>
      </c>
      <c r="BI1323" s="170" t="str">
        <f aca="false">CONCATENATE(A1323,"=",ComForSubtype,D1323)</f>
        <v>EF372544=3f</v>
      </c>
      <c r="BJ1323" s="170" t="str">
        <f aca="false">CONCATENATE(A1323,"=",E1323)</f>
        <v>EF372544=3feg</v>
      </c>
      <c r="BK1323" s="170" t="str">
        <f aca="false">CONCATENATE(A1323,"=",C1323)</f>
        <v>EF372544=3</v>
      </c>
      <c r="BL1323" s="170" t="str">
        <f aca="false">CONCATENATE(D1323,"=")</f>
        <v>3f=</v>
      </c>
      <c r="BM1323" s="223" t="str">
        <f aca="false">IF(BA1323="XX","",BA1323)</f>
        <v>EF372544</v>
      </c>
      <c r="BN1323" s="224" t="str">
        <f aca="false">CONCATENATE(IF(F1323="","",F1323),IF(G1323="","",CONCATENATE(" / ",G1323)))</f>
        <v>HEV/SW/NL/2005-1023</v>
      </c>
      <c r="BO1323" s="225" t="str">
        <f aca="false">AX1323</f>
        <v>3f.NLD.pig</v>
      </c>
      <c r="BP1323" s="226" t="str">
        <f aca="false">IF(V1323="","",V1323)</f>
        <v/>
      </c>
      <c r="BQ1323" s="226" t="str">
        <f aca="false">IF(W1323="","",CONCATENATE(W1323,IF(LEFT(AO1323,1)="s","+","")))</f>
        <v>3f</v>
      </c>
      <c r="BR1323" s="226" t="str">
        <f aca="false">IF(X1323="","",CONCATENATE(X1323,IF(LEFT(AQ1323,1)="s","+","")))</f>
        <v/>
      </c>
      <c r="BS1323" s="226" t="str">
        <f aca="false">IF(Y1323="","",CONCATENATE(Y1323,IF(LEFT(AR1323,1)="s","+","")))</f>
        <v/>
      </c>
      <c r="BT1323" s="226" t="str">
        <f aca="false">IF(Z1323="","",CONCATENATE(Z1323,IF(LEFT(AS1323,1)="s","+","")))</f>
        <v/>
      </c>
      <c r="BU1323" s="227" t="str">
        <f aca="false">IF(AA1323="","",CONCATENATE(AA1323,IF(LEFT(AT1323,1)="s","+","")))</f>
        <v/>
      </c>
      <c r="BV1323" s="212"/>
      <c r="BW1323" s="177" t="s">
        <v>3329</v>
      </c>
      <c r="BX1323" s="170" t="str">
        <f aca="false">IF(BW1323&lt;&gt;"",IF(ISNUMBER(FIND("=",BW1323)),LEFT(BW1323,FIND("=",BW1323)-1),BW1323),BW1323)</f>
        <v>EF372544</v>
      </c>
      <c r="BY1323" s="170" t="str">
        <f aca="false">IF(BW1323&lt;&gt;"",IF(ISNUMBER(FIND("=",BW1323)),RIGHT(BW1323,LEN(BW1323)-FIND("=",BW1323)),""),"")</f>
        <v>3f</v>
      </c>
      <c r="BZ1323" s="170" t="str">
        <f aca="false">IF(BX1323&lt;&gt;"",IF(ISNUMBER(FIND(".",BX1323)),LEFT(BX1323,FIND(".",BX1323)-1),BX1323),BX1323)</f>
        <v>EF372544</v>
      </c>
      <c r="CA1323" s="170" t="str">
        <f aca="false">IF(BX1323&lt;&gt;"",IF(ISNUMBER(FIND(".",BX1323)),RIGHT(BX1323,LEN(BX1323)-FIND(".",BX1323)),""),"")</f>
        <v/>
      </c>
      <c r="CB1323" s="212"/>
      <c r="CC1323" s="170" t="str">
        <f aca="false">A1323</f>
        <v>EF372544</v>
      </c>
      <c r="CD1323" s="178" t="s">
        <v>339</v>
      </c>
      <c r="CE1323" s="178" t="s">
        <v>340</v>
      </c>
      <c r="CF1323" s="178" t="s">
        <v>341</v>
      </c>
      <c r="CG1323" s="212"/>
      <c r="CH1323" s="179"/>
      <c r="CI1323" s="179"/>
      <c r="CJ1323" s="179"/>
      <c r="CK1323" s="212"/>
      <c r="CL1323" s="212"/>
      <c r="CM1323" s="170" t="str">
        <f aca="false">F1323</f>
        <v>HEV/SW/NL/2005-1023</v>
      </c>
      <c r="CN1323" s="170" t="str">
        <f aca="false">IF(G1323="","",G1323)</f>
        <v/>
      </c>
      <c r="CO1323" s="170" t="str">
        <f aca="false">CONCATENATE(H1323,":",L1323)</f>
        <v>Netherlands:</v>
      </c>
      <c r="CP1323" s="170" t="str">
        <f aca="false">CONCATENATE(IF(Q1323="","",CONCATENATE(Q1323,"-")),IF(P1323="","",CONCATENATE(P1323,"-")),IF(O1323="","",O1323))</f>
        <v>2005</v>
      </c>
      <c r="CQ1323" s="170" t="str">
        <f aca="false">IF(N1323="","",N1323)</f>
        <v/>
      </c>
      <c r="CR1323" s="170" t="n">
        <f aca="false">C1323</f>
        <v>3</v>
      </c>
      <c r="CS1323" s="229" t="str">
        <f aca="false">D1323</f>
        <v>3f</v>
      </c>
      <c r="CT1323" s="170" t="str">
        <f aca="false">CONCATENATE(CD1323," strain ",CM1323," ",CL1323,", partial cds")</f>
        <v>Hepatitis E virus strain HEV/SW/NL/2005-1023 , partial cds</v>
      </c>
    </row>
    <row r="1324" customFormat="false" ht="11.9" hidden="false" customHeight="true" outlineLevel="0" collapsed="false">
      <c r="A1324" s="235" t="s">
        <v>3330</v>
      </c>
      <c r="B1324" s="147" t="n">
        <v>3</v>
      </c>
      <c r="C1324" s="356" t="n">
        <v>3</v>
      </c>
      <c r="D1324" s="246" t="s">
        <v>1777</v>
      </c>
      <c r="E1324" s="150" t="s">
        <v>2725</v>
      </c>
      <c r="F1324" s="235" t="s">
        <v>3331</v>
      </c>
      <c r="G1324" s="212"/>
      <c r="H1324" s="235" t="s">
        <v>537</v>
      </c>
      <c r="I1324" s="236" t="s">
        <v>538</v>
      </c>
      <c r="J1324" s="235" t="s">
        <v>395</v>
      </c>
      <c r="K1324" s="212"/>
      <c r="L1324" s="212"/>
      <c r="M1324" s="157" t="s">
        <v>367</v>
      </c>
      <c r="N1324" s="216"/>
      <c r="O1324" s="160" t="n">
        <v>2005</v>
      </c>
      <c r="P1324" s="159"/>
      <c r="Q1324" s="159"/>
      <c r="R1324" s="237"/>
      <c r="S1324" s="237"/>
      <c r="T1324" s="214"/>
      <c r="U1324" s="215"/>
      <c r="V1324" s="209"/>
      <c r="W1324" s="163" t="s">
        <v>1777</v>
      </c>
      <c r="X1324" s="209"/>
      <c r="Y1324" s="209"/>
      <c r="Z1324" s="209"/>
      <c r="AB1324" s="217"/>
      <c r="AC1324" s="163" t="s">
        <v>354</v>
      </c>
      <c r="AD1324" s="209"/>
      <c r="AE1324" s="209"/>
      <c r="AF1324" s="209"/>
      <c r="AG1324" s="218"/>
      <c r="AH1324" s="164" t="n">
        <v>134</v>
      </c>
      <c r="AI1324" s="164" t="n">
        <v>375</v>
      </c>
      <c r="AJ1324" s="219" t="n">
        <f aca="false">SeqEnd-SeqBeg+1</f>
        <v>242</v>
      </c>
      <c r="AK1324" s="220" t="n">
        <f aca="false">AND( SeqBeg&lt;=Beg  , End &lt;=SeqEnd )</f>
        <v>0</v>
      </c>
      <c r="AL1324" s="237"/>
      <c r="AM1324" s="237"/>
      <c r="AN1324" s="213"/>
      <c r="AO1324" s="164"/>
      <c r="AP1324" s="164"/>
      <c r="AQ1324" s="164"/>
      <c r="AR1324" s="164"/>
      <c r="AS1324" s="164"/>
      <c r="AT1324" s="164"/>
      <c r="AU1324" s="164"/>
      <c r="AV1324" s="237"/>
      <c r="AW1324" s="222" t="str">
        <f aca="false">HYPERLINK(CONCATENATE("http://www.ncbi.nlm.nih.gov/nuccore/",BM1324),BM1324)</f>
        <v>EF372549</v>
      </c>
      <c r="AX1324" s="219" t="str">
        <f aca="false">CONCATENATE(D1324,IF(I1324="","",CONCATENATE(".",I1324)),IF(K1324="","",CONCATENATE(".",K1324)),IF(M1324="","",CONCATENATE(".",M1324)),IF(R1324="","",CONCATENATE(".",R1324)),IF(U1324="","","(*)"))</f>
        <v>3f.NLD.pig</v>
      </c>
      <c r="AY1324" s="238" t="str">
        <f aca="false">CONCATENATE(BM1324,".",BN1324)</f>
        <v>EF372549.HEV/SW/NL/2005-1034</v>
      </c>
      <c r="AZ1324" s="239" t="str">
        <f aca="false">IF(AV1324="",IF(ISNUMBER(FIND(".",A1324)),LEFT(A1324,FIND(".",A1324)-1),A1324),AV1324)</f>
        <v>EF372549</v>
      </c>
      <c r="BA1324" s="239" t="str">
        <f aca="false">IF(ISNUMBER(FIND("-",AZ1324)),LEFT(AZ1324,FIND("-",AZ1324)-1),AZ1324)</f>
        <v>EF372549</v>
      </c>
      <c r="BB1324" s="170" t="str">
        <f aca="false"> MEGAname &amp; "="</f>
        <v>EF372549=</v>
      </c>
      <c r="BC1324" s="170" t="str">
        <f aca="false">Clear &amp; IF(span ,"Span","out")</f>
        <v>EF372549=out</v>
      </c>
      <c r="BD1324" s="170" t="str">
        <f aca="false">Clear &amp; IF(span, IF(B1324=".","Selected",B1324),"out")</f>
        <v>EF372549=out</v>
      </c>
      <c r="BE1324" s="170" t="str">
        <f aca="false">Clear &amp; Strain</f>
        <v>EF372549=HEV/SW/NL/2005-1034</v>
      </c>
      <c r="BF1324" s="238" t="str">
        <f aca="false">CONCATENATE(A1324,"=",F1324,". ",AX1324,IF(AB1324="","",CONCATENATE(".",AB1324)))</f>
        <v>EF372549=HEV/SW/NL/2005-1034. 3f.NLD.pig</v>
      </c>
      <c r="BG1324" s="238" t="str">
        <f aca="false">CONCATENATE(A1324,"=",F1324,". ",AX1324)</f>
        <v>EF372549=HEV/SW/NL/2005-1034. 3f.NLD.pig</v>
      </c>
      <c r="BH1324" s="238" t="str">
        <f aca="false">CONCATENATE(A1324,"=",AX1324)</f>
        <v>EF372549=3f.NLD.pig</v>
      </c>
      <c r="BI1324" s="238" t="str">
        <f aca="false">CONCATENATE(A1324,"=",ComForSubtype,D1324)</f>
        <v>EF372549=3f</v>
      </c>
      <c r="BJ1324" s="238" t="str">
        <f aca="false">CONCATENATE(A1324,"=",E1324)</f>
        <v>EF372549=3feg</v>
      </c>
      <c r="BK1324" s="238" t="str">
        <f aca="false">CONCATENATE(A1324,"=",C1324)</f>
        <v>EF372549=3</v>
      </c>
      <c r="BL1324" s="238" t="str">
        <f aca="false">CONCATENATE(D1324,"=")</f>
        <v>3f=</v>
      </c>
      <c r="BM1324" s="223" t="str">
        <f aca="false">IF(BA1324="XX","",BA1324)</f>
        <v>EF372549</v>
      </c>
      <c r="BN1324" s="224" t="str">
        <f aca="false">CONCATENATE(IF(F1324="","",F1324),IF(G1324="","",CONCATENATE(" / ",G1324)))</f>
        <v>HEV/SW/NL/2005-1034</v>
      </c>
      <c r="BO1324" s="225" t="str">
        <f aca="false">AX1324</f>
        <v>3f.NLD.pig</v>
      </c>
      <c r="BP1324" s="226" t="str">
        <f aca="false">IF(V1324="","",V1324)</f>
        <v/>
      </c>
      <c r="BQ1324" s="226" t="str">
        <f aca="false">IF(W1324="","",CONCATENATE(W1324,IF(LEFT(AO1324,1)="s","+","")))</f>
        <v>3f</v>
      </c>
      <c r="BR1324" s="226" t="str">
        <f aca="false">IF(X1324="","",CONCATENATE(X1324,IF(LEFT(AQ1324,1)="s","+","")))</f>
        <v/>
      </c>
      <c r="BS1324" s="226" t="str">
        <f aca="false">IF(Y1324="","",CONCATENATE(Y1324,IF(LEFT(AR1324,1)="s","+","")))</f>
        <v/>
      </c>
      <c r="BT1324" s="226" t="str">
        <f aca="false">IF(Z1324="","",CONCATENATE(Z1324,IF(LEFT(AS1324,1)="s","+","")))</f>
        <v/>
      </c>
      <c r="BU1324" s="227" t="str">
        <f aca="false">IF(AA1324="","",CONCATENATE(AA1324,IF(LEFT(AT1324,1)="s","+","")))</f>
        <v/>
      </c>
      <c r="BV1324" s="240"/>
      <c r="BW1324" s="240" t="s">
        <v>3332</v>
      </c>
      <c r="BX1324" s="238" t="str">
        <f aca="false">IF(BW1324&lt;&gt;"",IF(ISNUMBER(FIND("=",BW1324)),LEFT(BW1324,FIND("=",BW1324)-1),BW1324),BW1324)</f>
        <v>EF372549</v>
      </c>
      <c r="BY1324" s="238" t="str">
        <f aca="false">IF(BW1324&lt;&gt;"",IF(ISNUMBER(FIND("=",BW1324)),RIGHT(BW1324,LEN(BW1324)-FIND("=",BW1324)),""),"")</f>
        <v>3f</v>
      </c>
      <c r="BZ1324" s="238" t="str">
        <f aca="false">IF(BX1324&lt;&gt;"",IF(ISNUMBER(FIND(".",BX1324)),LEFT(BX1324,FIND(".",BX1324)-1),BX1324),BX1324)</f>
        <v>EF372549</v>
      </c>
      <c r="CA1324" s="238" t="str">
        <f aca="false">IF(BX1324&lt;&gt;"",IF(ISNUMBER(FIND(".",BX1324)),RIGHT(BX1324,LEN(BX1324)-FIND(".",BX1324)),""),"")</f>
        <v/>
      </c>
      <c r="CB1324" s="240"/>
      <c r="CC1324" s="238" t="str">
        <f aca="false">A1324</f>
        <v>EF372549</v>
      </c>
      <c r="CD1324" s="241" t="s">
        <v>339</v>
      </c>
      <c r="CE1324" s="241" t="s">
        <v>340</v>
      </c>
      <c r="CF1324" s="241" t="s">
        <v>341</v>
      </c>
      <c r="CG1324" s="241"/>
      <c r="CH1324" s="363"/>
      <c r="CI1324" s="363"/>
      <c r="CJ1324" s="363"/>
      <c r="CK1324" s="363"/>
      <c r="CL1324" s="241"/>
      <c r="CM1324" s="238" t="str">
        <f aca="false">F1324</f>
        <v>HEV/SW/NL/2005-1034</v>
      </c>
      <c r="CN1324" s="238" t="str">
        <f aca="false">IF(G1324="","",G1324)</f>
        <v/>
      </c>
      <c r="CO1324" s="238" t="str">
        <f aca="false">CONCATENATE(H1324,":",L1324)</f>
        <v>Netherlands:</v>
      </c>
      <c r="CP1324" s="238" t="str">
        <f aca="false">CONCATENATE(IF(Q1324="","",CONCATENATE(Q1324,"-")),IF(P1324="","",CONCATENATE(P1324,"-")),IF(O1324="","",O1324))</f>
        <v>2005</v>
      </c>
      <c r="CQ1324" s="238" t="str">
        <f aca="false">IF(N1324="","",N1324)</f>
        <v/>
      </c>
      <c r="CR1324" s="238" t="n">
        <f aca="false">C1324</f>
        <v>3</v>
      </c>
      <c r="CS1324" s="242" t="str">
        <f aca="false">D1324</f>
        <v>3f</v>
      </c>
      <c r="CT1324" s="170" t="str">
        <f aca="false">CONCATENATE(CD1324," strain ",CM1324," ",CL1324,", partial cds")</f>
        <v>Hepatitis E virus strain HEV/SW/NL/2005-1034 , partial cds</v>
      </c>
    </row>
    <row r="1325" customFormat="false" ht="11.9" hidden="false" customHeight="true" outlineLevel="0" collapsed="false">
      <c r="A1325" s="154" t="s">
        <v>3333</v>
      </c>
      <c r="B1325" s="147" t="n">
        <v>3</v>
      </c>
      <c r="C1325" s="243" t="n">
        <v>3</v>
      </c>
      <c r="D1325" s="149" t="s">
        <v>1777</v>
      </c>
      <c r="E1325" s="150" t="s">
        <v>2725</v>
      </c>
      <c r="F1325" s="154" t="s">
        <v>3334</v>
      </c>
      <c r="G1325" s="212"/>
      <c r="H1325" s="146" t="s">
        <v>537</v>
      </c>
      <c r="I1325" s="153" t="s">
        <v>538</v>
      </c>
      <c r="J1325" s="146" t="s">
        <v>395</v>
      </c>
      <c r="K1325" s="212"/>
      <c r="L1325" s="212"/>
      <c r="M1325" s="157" t="s">
        <v>367</v>
      </c>
      <c r="N1325" s="216"/>
      <c r="O1325" s="160" t="n">
        <v>2005</v>
      </c>
      <c r="P1325" s="212"/>
      <c r="Q1325" s="212"/>
      <c r="R1325" s="212"/>
      <c r="S1325" s="212"/>
      <c r="T1325" s="214"/>
      <c r="U1325" s="215"/>
      <c r="V1325" s="209"/>
      <c r="W1325" s="163" t="s">
        <v>1777</v>
      </c>
      <c r="X1325" s="209"/>
      <c r="Y1325" s="209"/>
      <c r="Z1325" s="209"/>
      <c r="AB1325" s="217"/>
      <c r="AC1325" s="163" t="s">
        <v>354</v>
      </c>
      <c r="AD1325" s="209"/>
      <c r="AE1325" s="209"/>
      <c r="AF1325" s="209"/>
      <c r="AG1325" s="218"/>
      <c r="AH1325" s="164" t="n">
        <v>134</v>
      </c>
      <c r="AI1325" s="164" t="n">
        <v>375</v>
      </c>
      <c r="AJ1325" s="219" t="n">
        <f aca="false">SeqEnd-SeqBeg+1</f>
        <v>242</v>
      </c>
      <c r="AK1325" s="220" t="n">
        <f aca="false">AND( SeqBeg&lt;=Beg  , End &lt;=SeqEnd )</f>
        <v>0</v>
      </c>
      <c r="AL1325" s="212"/>
      <c r="AM1325" s="212"/>
      <c r="AO1325" s="209"/>
      <c r="AU1325" s="212"/>
      <c r="AV1325" s="212"/>
      <c r="AW1325" s="222" t="str">
        <f aca="false">HYPERLINK(CONCATENATE("http://www.ncbi.nlm.nih.gov/nuccore/",BM1325),BM1325)</f>
        <v>EF372551</v>
      </c>
      <c r="AX1325" s="219" t="str">
        <f aca="false">CONCATENATE(D1325,IF(I1325="","",CONCATENATE(".",I1325)),IF(K1325="","",CONCATENATE(".",K1325)),IF(M1325="","",CONCATENATE(".",M1325)),IF(R1325="","",CONCATENATE(".",R1325)),IF(U1325="","","(*)"))</f>
        <v>3f.NLD.pig</v>
      </c>
      <c r="AY1325" s="170" t="str">
        <f aca="false">CONCATENATE(BM1325,".",BN1325)</f>
        <v>EF372551.HEV/SW/NL/2005-1037</v>
      </c>
      <c r="AZ1325" s="171" t="str">
        <f aca="false">IF(AV1325="",IF(ISNUMBER(FIND(".",A1325)),LEFT(A1325,FIND(".",A1325)-1),A1325),AV1325)</f>
        <v>EF372551</v>
      </c>
      <c r="BA1325" s="171" t="str">
        <f aca="false">IF(ISNUMBER(FIND("-",AZ1325)),LEFT(AZ1325,FIND("-",AZ1325)-1),AZ1325)</f>
        <v>EF372551</v>
      </c>
      <c r="BB1325" s="170" t="str">
        <f aca="false"> MEGAname &amp; "="</f>
        <v>EF372551=</v>
      </c>
      <c r="BC1325" s="170" t="str">
        <f aca="false">Clear &amp; IF(span ,"Span","out")</f>
        <v>EF372551=out</v>
      </c>
      <c r="BD1325" s="170" t="str">
        <f aca="false">Clear &amp; IF(span, IF(B1325=".","Selected",B1325),"out")</f>
        <v>EF372551=out</v>
      </c>
      <c r="BE1325" s="170" t="str">
        <f aca="false">Clear &amp; Strain</f>
        <v>EF372551=HEV/SW/NL/2005-1037</v>
      </c>
      <c r="BF1325" s="170" t="str">
        <f aca="false">CONCATENATE(A1325,"=",F1325,". ",AX1325,IF(AB1325="","",CONCATENATE(".",AB1325)))</f>
        <v>EF372551=HEV/SW/NL/2005-1037. 3f.NLD.pig</v>
      </c>
      <c r="BG1325" s="170" t="str">
        <f aca="false">CONCATENATE(A1325,"=",F1325,". ",AX1325)</f>
        <v>EF372551=HEV/SW/NL/2005-1037. 3f.NLD.pig</v>
      </c>
      <c r="BH1325" s="170" t="str">
        <f aca="false">CONCATENATE(A1325,"=",AX1325)</f>
        <v>EF372551=3f.NLD.pig</v>
      </c>
      <c r="BI1325" s="170" t="str">
        <f aca="false">CONCATENATE(A1325,"=",ComForSubtype,D1325)</f>
        <v>EF372551=3f</v>
      </c>
      <c r="BJ1325" s="170" t="str">
        <f aca="false">CONCATENATE(A1325,"=",E1325)</f>
        <v>EF372551=3feg</v>
      </c>
      <c r="BK1325" s="170" t="str">
        <f aca="false">CONCATENATE(A1325,"=",C1325)</f>
        <v>EF372551=3</v>
      </c>
      <c r="BL1325" s="170" t="str">
        <f aca="false">CONCATENATE(D1325,"=")</f>
        <v>3f=</v>
      </c>
      <c r="BM1325" s="223" t="str">
        <f aca="false">IF(BA1325="XX","",BA1325)</f>
        <v>EF372551</v>
      </c>
      <c r="BN1325" s="224" t="str">
        <f aca="false">CONCATENATE(IF(F1325="","",F1325),IF(G1325="","",CONCATENATE(" / ",G1325)))</f>
        <v>HEV/SW/NL/2005-1037</v>
      </c>
      <c r="BO1325" s="225" t="str">
        <f aca="false">AX1325</f>
        <v>3f.NLD.pig</v>
      </c>
      <c r="BP1325" s="226" t="str">
        <f aca="false">IF(V1325="","",V1325)</f>
        <v/>
      </c>
      <c r="BQ1325" s="226" t="str">
        <f aca="false">IF(W1325="","",CONCATENATE(W1325,IF(LEFT(AO1325,1)="s","+","")))</f>
        <v>3f</v>
      </c>
      <c r="BR1325" s="226" t="str">
        <f aca="false">IF(X1325="","",CONCATENATE(X1325,IF(LEFT(AQ1325,1)="s","+","")))</f>
        <v/>
      </c>
      <c r="BS1325" s="226" t="str">
        <f aca="false">IF(Y1325="","",CONCATENATE(Y1325,IF(LEFT(AR1325,1)="s","+","")))</f>
        <v/>
      </c>
      <c r="BT1325" s="226" t="str">
        <f aca="false">IF(Z1325="","",CONCATENATE(Z1325,IF(LEFT(AS1325,1)="s","+","")))</f>
        <v/>
      </c>
      <c r="BU1325" s="227" t="str">
        <f aca="false">IF(AA1325="","",CONCATENATE(AA1325,IF(LEFT(AT1325,1)="s","+","")))</f>
        <v/>
      </c>
      <c r="BV1325" s="212"/>
      <c r="BW1325" s="177" t="s">
        <v>3335</v>
      </c>
      <c r="BX1325" s="170" t="str">
        <f aca="false">IF(BW1325&lt;&gt;"",IF(ISNUMBER(FIND("=",BW1325)),LEFT(BW1325,FIND("=",BW1325)-1),BW1325),BW1325)</f>
        <v>EF372551</v>
      </c>
      <c r="BY1325" s="170" t="str">
        <f aca="false">IF(BW1325&lt;&gt;"",IF(ISNUMBER(FIND("=",BW1325)),RIGHT(BW1325,LEN(BW1325)-FIND("=",BW1325)),""),"")</f>
        <v>3f</v>
      </c>
      <c r="BZ1325" s="170" t="str">
        <f aca="false">IF(BX1325&lt;&gt;"",IF(ISNUMBER(FIND(".",BX1325)),LEFT(BX1325,FIND(".",BX1325)-1),BX1325),BX1325)</f>
        <v>EF372551</v>
      </c>
      <c r="CA1325" s="170" t="str">
        <f aca="false">IF(BX1325&lt;&gt;"",IF(ISNUMBER(FIND(".",BX1325)),RIGHT(BX1325,LEN(BX1325)-FIND(".",BX1325)),""),"")</f>
        <v/>
      </c>
      <c r="CB1325" s="212"/>
      <c r="CC1325" s="170" t="str">
        <f aca="false">A1325</f>
        <v>EF372551</v>
      </c>
      <c r="CD1325" s="178" t="s">
        <v>339</v>
      </c>
      <c r="CE1325" s="178" t="s">
        <v>340</v>
      </c>
      <c r="CF1325" s="178" t="s">
        <v>341</v>
      </c>
      <c r="CG1325" s="212"/>
      <c r="CH1325" s="179"/>
      <c r="CI1325" s="179"/>
      <c r="CJ1325" s="179"/>
      <c r="CK1325" s="212"/>
      <c r="CL1325" s="212"/>
      <c r="CM1325" s="170" t="str">
        <f aca="false">F1325</f>
        <v>HEV/SW/NL/2005-1037</v>
      </c>
      <c r="CN1325" s="170" t="str">
        <f aca="false">IF(G1325="","",G1325)</f>
        <v/>
      </c>
      <c r="CO1325" s="170" t="str">
        <f aca="false">CONCATENATE(H1325,":",L1325)</f>
        <v>Netherlands:</v>
      </c>
      <c r="CP1325" s="170" t="str">
        <f aca="false">CONCATENATE(IF(Q1325="","",CONCATENATE(Q1325,"-")),IF(P1325="","",CONCATENATE(P1325,"-")),IF(O1325="","",O1325))</f>
        <v>2005</v>
      </c>
      <c r="CQ1325" s="170" t="str">
        <f aca="false">IF(N1325="","",N1325)</f>
        <v/>
      </c>
      <c r="CR1325" s="170" t="n">
        <f aca="false">C1325</f>
        <v>3</v>
      </c>
      <c r="CS1325" s="229" t="str">
        <f aca="false">D1325</f>
        <v>3f</v>
      </c>
      <c r="CT1325" s="170" t="str">
        <f aca="false">CONCATENATE(CD1325," strain ",CM1325," ",CL1325,", partial cds")</f>
        <v>Hepatitis E virus strain HEV/SW/NL/2005-1037 , partial cds</v>
      </c>
    </row>
    <row r="1326" customFormat="false" ht="11.9" hidden="false" customHeight="true" outlineLevel="0" collapsed="false">
      <c r="A1326" s="154" t="s">
        <v>3336</v>
      </c>
      <c r="B1326" s="147" t="n">
        <v>3</v>
      </c>
      <c r="C1326" s="243" t="n">
        <v>3</v>
      </c>
      <c r="D1326" s="149" t="s">
        <v>1777</v>
      </c>
      <c r="E1326" s="150" t="s">
        <v>2725</v>
      </c>
      <c r="F1326" s="154" t="s">
        <v>3337</v>
      </c>
      <c r="G1326" s="212"/>
      <c r="H1326" s="146" t="s">
        <v>537</v>
      </c>
      <c r="I1326" s="153" t="s">
        <v>538</v>
      </c>
      <c r="J1326" s="146" t="s">
        <v>395</v>
      </c>
      <c r="K1326" s="212"/>
      <c r="L1326" s="212"/>
      <c r="M1326" s="157" t="s">
        <v>367</v>
      </c>
      <c r="N1326" s="216"/>
      <c r="O1326" s="160" t="n">
        <v>2005</v>
      </c>
      <c r="P1326" s="212"/>
      <c r="Q1326" s="212"/>
      <c r="R1326" s="212"/>
      <c r="S1326" s="212"/>
      <c r="T1326" s="214"/>
      <c r="U1326" s="215"/>
      <c r="V1326" s="209"/>
      <c r="W1326" s="163" t="s">
        <v>1777</v>
      </c>
      <c r="X1326" s="209"/>
      <c r="Y1326" s="209"/>
      <c r="Z1326" s="209"/>
      <c r="AB1326" s="217"/>
      <c r="AC1326" s="163" t="s">
        <v>354</v>
      </c>
      <c r="AD1326" s="209"/>
      <c r="AE1326" s="209"/>
      <c r="AF1326" s="209"/>
      <c r="AG1326" s="218"/>
      <c r="AH1326" s="164" t="n">
        <v>134</v>
      </c>
      <c r="AI1326" s="164" t="n">
        <v>375</v>
      </c>
      <c r="AJ1326" s="219" t="n">
        <f aca="false">SeqEnd-SeqBeg+1</f>
        <v>242</v>
      </c>
      <c r="AK1326" s="220" t="n">
        <f aca="false">AND( SeqBeg&lt;=Beg  , End &lt;=SeqEnd )</f>
        <v>0</v>
      </c>
      <c r="AL1326" s="212"/>
      <c r="AM1326" s="212"/>
      <c r="AN1326" s="213"/>
      <c r="AO1326" s="209"/>
      <c r="AU1326" s="212"/>
      <c r="AV1326" s="212"/>
      <c r="AW1326" s="222" t="str">
        <f aca="false">HYPERLINK(CONCATENATE("http://www.ncbi.nlm.nih.gov/nuccore/",BM1326),BM1326)</f>
        <v>EF372555</v>
      </c>
      <c r="AX1326" s="219" t="str">
        <f aca="false">CONCATENATE(D1326,IF(I1326="","",CONCATENATE(".",I1326)),IF(K1326="","",CONCATENATE(".",K1326)),IF(M1326="","",CONCATENATE(".",M1326)),IF(R1326="","",CONCATENATE(".",R1326)),IF(U1326="","","(*)"))</f>
        <v>3f.NLD.pig</v>
      </c>
      <c r="AY1326" s="170" t="str">
        <f aca="false">CONCATENATE(BM1326,".",BN1326)</f>
        <v>EF372555.HEV/SW/NL/2005-1052</v>
      </c>
      <c r="AZ1326" s="171" t="str">
        <f aca="false">IF(AV1326="",IF(ISNUMBER(FIND(".",A1326)),LEFT(A1326,FIND(".",A1326)-1),A1326),AV1326)</f>
        <v>EF372555</v>
      </c>
      <c r="BA1326" s="171" t="str">
        <f aca="false">IF(ISNUMBER(FIND("-",AZ1326)),LEFT(AZ1326,FIND("-",AZ1326)-1),AZ1326)</f>
        <v>EF372555</v>
      </c>
      <c r="BB1326" s="170" t="str">
        <f aca="false"> MEGAname &amp; "="</f>
        <v>EF372555=</v>
      </c>
      <c r="BC1326" s="170" t="str">
        <f aca="false">Clear &amp; IF(span ,"Span","out")</f>
        <v>EF372555=out</v>
      </c>
      <c r="BD1326" s="170" t="str">
        <f aca="false">Clear &amp; IF(span, IF(B1326=".","Selected",B1326),"out")</f>
        <v>EF372555=out</v>
      </c>
      <c r="BE1326" s="170" t="str">
        <f aca="false">Clear &amp; Strain</f>
        <v>EF372555=HEV/SW/NL/2005-1052</v>
      </c>
      <c r="BF1326" s="170" t="str">
        <f aca="false">CONCATENATE(A1326,"=",F1326,". ",AX1326,IF(AB1326="","",CONCATENATE(".",AB1326)))</f>
        <v>EF372555=HEV/SW/NL/2005-1052. 3f.NLD.pig</v>
      </c>
      <c r="BG1326" s="170" t="str">
        <f aca="false">CONCATENATE(A1326,"=",F1326,". ",AX1326)</f>
        <v>EF372555=HEV/SW/NL/2005-1052. 3f.NLD.pig</v>
      </c>
      <c r="BH1326" s="170" t="str">
        <f aca="false">CONCATENATE(A1326,"=",AX1326)</f>
        <v>EF372555=3f.NLD.pig</v>
      </c>
      <c r="BI1326" s="170" t="str">
        <f aca="false">CONCATENATE(A1326,"=",ComForSubtype,D1326)</f>
        <v>EF372555=3f</v>
      </c>
      <c r="BJ1326" s="170" t="str">
        <f aca="false">CONCATENATE(A1326,"=",E1326)</f>
        <v>EF372555=3feg</v>
      </c>
      <c r="BK1326" s="170" t="str">
        <f aca="false">CONCATENATE(A1326,"=",C1326)</f>
        <v>EF372555=3</v>
      </c>
      <c r="BL1326" s="170" t="str">
        <f aca="false">CONCATENATE(D1326,"=")</f>
        <v>3f=</v>
      </c>
      <c r="BM1326" s="223" t="str">
        <f aca="false">IF(BA1326="XX","",BA1326)</f>
        <v>EF372555</v>
      </c>
      <c r="BN1326" s="224" t="str">
        <f aca="false">CONCATENATE(IF(F1326="","",F1326),IF(G1326="","",CONCATENATE(" / ",G1326)))</f>
        <v>HEV/SW/NL/2005-1052</v>
      </c>
      <c r="BO1326" s="225" t="str">
        <f aca="false">AX1326</f>
        <v>3f.NLD.pig</v>
      </c>
      <c r="BP1326" s="226" t="str">
        <f aca="false">IF(V1326="","",V1326)</f>
        <v/>
      </c>
      <c r="BQ1326" s="226" t="str">
        <f aca="false">IF(W1326="","",CONCATENATE(W1326,IF(LEFT(AO1326,1)="s","+","")))</f>
        <v>3f</v>
      </c>
      <c r="BR1326" s="226" t="str">
        <f aca="false">IF(X1326="","",CONCATENATE(X1326,IF(LEFT(AQ1326,1)="s","+","")))</f>
        <v/>
      </c>
      <c r="BS1326" s="226" t="str">
        <f aca="false">IF(Y1326="","",CONCATENATE(Y1326,IF(LEFT(AR1326,1)="s","+","")))</f>
        <v/>
      </c>
      <c r="BT1326" s="226" t="str">
        <f aca="false">IF(Z1326="","",CONCATENATE(Z1326,IF(LEFT(AS1326,1)="s","+","")))</f>
        <v/>
      </c>
      <c r="BU1326" s="227" t="str">
        <f aca="false">IF(AA1326="","",CONCATENATE(AA1326,IF(LEFT(AT1326,1)="s","+","")))</f>
        <v/>
      </c>
      <c r="BV1326" s="212"/>
      <c r="BW1326" s="177" t="s">
        <v>3338</v>
      </c>
      <c r="BX1326" s="170" t="str">
        <f aca="false">IF(BW1326&lt;&gt;"",IF(ISNUMBER(FIND("=",BW1326)),LEFT(BW1326,FIND("=",BW1326)-1),BW1326),BW1326)</f>
        <v>EF372555</v>
      </c>
      <c r="BY1326" s="170" t="str">
        <f aca="false">IF(BW1326&lt;&gt;"",IF(ISNUMBER(FIND("=",BW1326)),RIGHT(BW1326,LEN(BW1326)-FIND("=",BW1326)),""),"")</f>
        <v>3f</v>
      </c>
      <c r="BZ1326" s="170" t="str">
        <f aca="false">IF(BX1326&lt;&gt;"",IF(ISNUMBER(FIND(".",BX1326)),LEFT(BX1326,FIND(".",BX1326)-1),BX1326),BX1326)</f>
        <v>EF372555</v>
      </c>
      <c r="CA1326" s="170" t="str">
        <f aca="false">IF(BX1326&lt;&gt;"",IF(ISNUMBER(FIND(".",BX1326)),RIGHT(BX1326,LEN(BX1326)-FIND(".",BX1326)),""),"")</f>
        <v/>
      </c>
      <c r="CB1326" s="212"/>
      <c r="CC1326" s="170" t="str">
        <f aca="false">A1326</f>
        <v>EF372555</v>
      </c>
      <c r="CD1326" s="178" t="s">
        <v>339</v>
      </c>
      <c r="CE1326" s="178" t="s">
        <v>340</v>
      </c>
      <c r="CF1326" s="178" t="s">
        <v>341</v>
      </c>
      <c r="CG1326" s="212"/>
      <c r="CH1326" s="179"/>
      <c r="CI1326" s="179"/>
      <c r="CJ1326" s="179"/>
      <c r="CK1326" s="212"/>
      <c r="CL1326" s="212"/>
      <c r="CM1326" s="170" t="str">
        <f aca="false">F1326</f>
        <v>HEV/SW/NL/2005-1052</v>
      </c>
      <c r="CN1326" s="170" t="str">
        <f aca="false">IF(G1326="","",G1326)</f>
        <v/>
      </c>
      <c r="CO1326" s="170" t="str">
        <f aca="false">CONCATENATE(H1326,":",L1326)</f>
        <v>Netherlands:</v>
      </c>
      <c r="CP1326" s="170" t="str">
        <f aca="false">CONCATENATE(IF(Q1326="","",CONCATENATE(Q1326,"-")),IF(P1326="","",CONCATENATE(P1326,"-")),IF(O1326="","",O1326))</f>
        <v>2005</v>
      </c>
      <c r="CQ1326" s="170" t="str">
        <f aca="false">IF(N1326="","",N1326)</f>
        <v/>
      </c>
      <c r="CR1326" s="170" t="n">
        <f aca="false">C1326</f>
        <v>3</v>
      </c>
      <c r="CS1326" s="229" t="str">
        <f aca="false">D1326</f>
        <v>3f</v>
      </c>
      <c r="CT1326" s="170" t="str">
        <f aca="false">CONCATENATE(CD1326," strain ",CM1326," ",CL1326,", partial cds")</f>
        <v>Hepatitis E virus strain HEV/SW/NL/2005-1052 , partial cds</v>
      </c>
    </row>
    <row r="1327" customFormat="false" ht="11.9" hidden="false" customHeight="true" outlineLevel="0" collapsed="false">
      <c r="A1327" s="154" t="s">
        <v>3339</v>
      </c>
      <c r="B1327" s="147" t="n">
        <v>3</v>
      </c>
      <c r="C1327" s="243" t="n">
        <v>3</v>
      </c>
      <c r="D1327" s="149" t="s">
        <v>1777</v>
      </c>
      <c r="E1327" s="150" t="s">
        <v>2725</v>
      </c>
      <c r="F1327" s="154" t="s">
        <v>3340</v>
      </c>
      <c r="G1327" s="212"/>
      <c r="H1327" s="146" t="s">
        <v>537</v>
      </c>
      <c r="I1327" s="153" t="s">
        <v>538</v>
      </c>
      <c r="J1327" s="146" t="s">
        <v>395</v>
      </c>
      <c r="K1327" s="212"/>
      <c r="L1327" s="212"/>
      <c r="M1327" s="157" t="s">
        <v>367</v>
      </c>
      <c r="N1327" s="216"/>
      <c r="O1327" s="160" t="n">
        <v>2005</v>
      </c>
      <c r="P1327" s="212"/>
      <c r="Q1327" s="212"/>
      <c r="R1327" s="212"/>
      <c r="S1327" s="212"/>
      <c r="T1327" s="214"/>
      <c r="U1327" s="215"/>
      <c r="V1327" s="209"/>
      <c r="W1327" s="163" t="s">
        <v>1777</v>
      </c>
      <c r="X1327" s="209"/>
      <c r="Y1327" s="209"/>
      <c r="Z1327" s="209"/>
      <c r="AB1327" s="217"/>
      <c r="AC1327" s="163" t="s">
        <v>354</v>
      </c>
      <c r="AD1327" s="209"/>
      <c r="AE1327" s="209"/>
      <c r="AF1327" s="209"/>
      <c r="AG1327" s="218"/>
      <c r="AH1327" s="164" t="n">
        <v>134</v>
      </c>
      <c r="AI1327" s="164" t="n">
        <v>375</v>
      </c>
      <c r="AJ1327" s="219" t="n">
        <f aca="false">SeqEnd-SeqBeg+1</f>
        <v>242</v>
      </c>
      <c r="AK1327" s="220" t="n">
        <f aca="false">AND( SeqBeg&lt;=Beg  , End &lt;=SeqEnd )</f>
        <v>0</v>
      </c>
      <c r="AL1327" s="212"/>
      <c r="AM1327" s="212"/>
      <c r="AO1327" s="209"/>
      <c r="AU1327" s="212"/>
      <c r="AV1327" s="212"/>
      <c r="AW1327" s="222" t="str">
        <f aca="false">HYPERLINK(CONCATENATE("http://www.ncbi.nlm.nih.gov/nuccore/",BM1327),BM1327)</f>
        <v>EF372557</v>
      </c>
      <c r="AX1327" s="219" t="str">
        <f aca="false">CONCATENATE(D1327,IF(I1327="","",CONCATENATE(".",I1327)),IF(K1327="","",CONCATENATE(".",K1327)),IF(M1327="","",CONCATENATE(".",M1327)),IF(R1327="","",CONCATENATE(".",R1327)),IF(U1327="","","(*)"))</f>
        <v>3f.NLD.pig</v>
      </c>
      <c r="AY1327" s="170" t="str">
        <f aca="false">CONCATENATE(BM1327,".",BN1327)</f>
        <v>EF372557.HEV/SW/NL/2005-1061</v>
      </c>
      <c r="AZ1327" s="171" t="str">
        <f aca="false">IF(AV1327="",IF(ISNUMBER(FIND(".",A1327)),LEFT(A1327,FIND(".",A1327)-1),A1327),AV1327)</f>
        <v>EF372557</v>
      </c>
      <c r="BA1327" s="171" t="str">
        <f aca="false">IF(ISNUMBER(FIND("-",AZ1327)),LEFT(AZ1327,FIND("-",AZ1327)-1),AZ1327)</f>
        <v>EF372557</v>
      </c>
      <c r="BB1327" s="170" t="str">
        <f aca="false"> MEGAname &amp; "="</f>
        <v>EF372557=</v>
      </c>
      <c r="BC1327" s="170" t="str">
        <f aca="false">Clear &amp; IF(span ,"Span","out")</f>
        <v>EF372557=out</v>
      </c>
      <c r="BD1327" s="170" t="str">
        <f aca="false">Clear &amp; IF(span, IF(B1327=".","Selected",B1327),"out")</f>
        <v>EF372557=out</v>
      </c>
      <c r="BE1327" s="170" t="str">
        <f aca="false">Clear &amp; Strain</f>
        <v>EF372557=HEV/SW/NL/2005-1061</v>
      </c>
      <c r="BF1327" s="170" t="str">
        <f aca="false">CONCATENATE(A1327,"=",F1327,". ",AX1327,IF(AB1327="","",CONCATENATE(".",AB1327)))</f>
        <v>EF372557=HEV/SW/NL/2005-1061. 3f.NLD.pig</v>
      </c>
      <c r="BG1327" s="170" t="str">
        <f aca="false">CONCATENATE(A1327,"=",F1327,". ",AX1327)</f>
        <v>EF372557=HEV/SW/NL/2005-1061. 3f.NLD.pig</v>
      </c>
      <c r="BH1327" s="170" t="str">
        <f aca="false">CONCATENATE(A1327,"=",AX1327)</f>
        <v>EF372557=3f.NLD.pig</v>
      </c>
      <c r="BI1327" s="170" t="str">
        <f aca="false">CONCATENATE(A1327,"=",ComForSubtype,D1327)</f>
        <v>EF372557=3f</v>
      </c>
      <c r="BJ1327" s="170" t="str">
        <f aca="false">CONCATENATE(A1327,"=",E1327)</f>
        <v>EF372557=3feg</v>
      </c>
      <c r="BK1327" s="170" t="str">
        <f aca="false">CONCATENATE(A1327,"=",C1327)</f>
        <v>EF372557=3</v>
      </c>
      <c r="BL1327" s="170" t="str">
        <f aca="false">CONCATENATE(D1327,"=")</f>
        <v>3f=</v>
      </c>
      <c r="BM1327" s="223" t="str">
        <f aca="false">IF(BA1327="XX","",BA1327)</f>
        <v>EF372557</v>
      </c>
      <c r="BN1327" s="224" t="str">
        <f aca="false">CONCATENATE(IF(F1327="","",F1327),IF(G1327="","",CONCATENATE(" / ",G1327)))</f>
        <v>HEV/SW/NL/2005-1061</v>
      </c>
      <c r="BO1327" s="225" t="str">
        <f aca="false">AX1327</f>
        <v>3f.NLD.pig</v>
      </c>
      <c r="BP1327" s="226" t="str">
        <f aca="false">IF(V1327="","",V1327)</f>
        <v/>
      </c>
      <c r="BQ1327" s="226" t="str">
        <f aca="false">IF(W1327="","",CONCATENATE(W1327,IF(LEFT(AO1327,1)="s","+","")))</f>
        <v>3f</v>
      </c>
      <c r="BR1327" s="226" t="str">
        <f aca="false">IF(X1327="","",CONCATENATE(X1327,IF(LEFT(AQ1327,1)="s","+","")))</f>
        <v/>
      </c>
      <c r="BS1327" s="226" t="str">
        <f aca="false">IF(Y1327="","",CONCATENATE(Y1327,IF(LEFT(AR1327,1)="s","+","")))</f>
        <v/>
      </c>
      <c r="BT1327" s="226" t="str">
        <f aca="false">IF(Z1327="","",CONCATENATE(Z1327,IF(LEFT(AS1327,1)="s","+","")))</f>
        <v/>
      </c>
      <c r="BU1327" s="227" t="str">
        <f aca="false">IF(AA1327="","",CONCATENATE(AA1327,IF(LEFT(AT1327,1)="s","+","")))</f>
        <v/>
      </c>
      <c r="BV1327" s="212"/>
      <c r="BW1327" s="177" t="s">
        <v>3341</v>
      </c>
      <c r="BX1327" s="170" t="str">
        <f aca="false">IF(BW1327&lt;&gt;"",IF(ISNUMBER(FIND("=",BW1327)),LEFT(BW1327,FIND("=",BW1327)-1),BW1327),BW1327)</f>
        <v>EF372557</v>
      </c>
      <c r="BY1327" s="170" t="str">
        <f aca="false">IF(BW1327&lt;&gt;"",IF(ISNUMBER(FIND("=",BW1327)),RIGHT(BW1327,LEN(BW1327)-FIND("=",BW1327)),""),"")</f>
        <v>3f</v>
      </c>
      <c r="BZ1327" s="170" t="str">
        <f aca="false">IF(BX1327&lt;&gt;"",IF(ISNUMBER(FIND(".",BX1327)),LEFT(BX1327,FIND(".",BX1327)-1),BX1327),BX1327)</f>
        <v>EF372557</v>
      </c>
      <c r="CA1327" s="170" t="str">
        <f aca="false">IF(BX1327&lt;&gt;"",IF(ISNUMBER(FIND(".",BX1327)),RIGHT(BX1327,LEN(BX1327)-FIND(".",BX1327)),""),"")</f>
        <v/>
      </c>
      <c r="CB1327" s="212"/>
      <c r="CC1327" s="170" t="str">
        <f aca="false">A1327</f>
        <v>EF372557</v>
      </c>
      <c r="CD1327" s="178" t="s">
        <v>339</v>
      </c>
      <c r="CE1327" s="178" t="s">
        <v>340</v>
      </c>
      <c r="CF1327" s="178" t="s">
        <v>341</v>
      </c>
      <c r="CG1327" s="212"/>
      <c r="CH1327" s="179"/>
      <c r="CI1327" s="179"/>
      <c r="CJ1327" s="179"/>
      <c r="CK1327" s="212"/>
      <c r="CL1327" s="212"/>
      <c r="CM1327" s="170" t="str">
        <f aca="false">F1327</f>
        <v>HEV/SW/NL/2005-1061</v>
      </c>
      <c r="CN1327" s="170" t="str">
        <f aca="false">IF(G1327="","",G1327)</f>
        <v/>
      </c>
      <c r="CO1327" s="170" t="str">
        <f aca="false">CONCATENATE(H1327,":",L1327)</f>
        <v>Netherlands:</v>
      </c>
      <c r="CP1327" s="170" t="str">
        <f aca="false">CONCATENATE(IF(Q1327="","",CONCATENATE(Q1327,"-")),IF(P1327="","",CONCATENATE(P1327,"-")),IF(O1327="","",O1327))</f>
        <v>2005</v>
      </c>
      <c r="CQ1327" s="170" t="str">
        <f aca="false">IF(N1327="","",N1327)</f>
        <v/>
      </c>
      <c r="CR1327" s="170" t="n">
        <f aca="false">C1327</f>
        <v>3</v>
      </c>
      <c r="CS1327" s="229" t="str">
        <f aca="false">D1327</f>
        <v>3f</v>
      </c>
      <c r="CT1327" s="170" t="str">
        <f aca="false">CONCATENATE(CD1327," strain ",CM1327," ",CL1327,", partial cds")</f>
        <v>Hepatitis E virus strain HEV/SW/NL/2005-1061 , partial cds</v>
      </c>
    </row>
    <row r="1328" customFormat="false" ht="11.9" hidden="false" customHeight="true" outlineLevel="0" collapsed="false">
      <c r="A1328" s="154" t="s">
        <v>3342</v>
      </c>
      <c r="B1328" s="147" t="n">
        <v>3</v>
      </c>
      <c r="C1328" s="243" t="n">
        <v>3</v>
      </c>
      <c r="D1328" s="149" t="s">
        <v>1777</v>
      </c>
      <c r="E1328" s="150" t="s">
        <v>2725</v>
      </c>
      <c r="F1328" s="154" t="s">
        <v>3343</v>
      </c>
      <c r="G1328" s="212"/>
      <c r="H1328" s="146" t="s">
        <v>537</v>
      </c>
      <c r="I1328" s="153" t="s">
        <v>538</v>
      </c>
      <c r="J1328" s="146" t="s">
        <v>395</v>
      </c>
      <c r="K1328" s="212"/>
      <c r="L1328" s="212"/>
      <c r="M1328" s="157" t="s">
        <v>367</v>
      </c>
      <c r="N1328" s="216"/>
      <c r="O1328" s="160" t="n">
        <v>2005</v>
      </c>
      <c r="P1328" s="212"/>
      <c r="Q1328" s="212"/>
      <c r="R1328" s="212"/>
      <c r="S1328" s="212"/>
      <c r="T1328" s="214"/>
      <c r="U1328" s="215"/>
      <c r="V1328" s="209"/>
      <c r="W1328" s="163" t="s">
        <v>1777</v>
      </c>
      <c r="X1328" s="209"/>
      <c r="Y1328" s="209"/>
      <c r="Z1328" s="209"/>
      <c r="AB1328" s="217"/>
      <c r="AC1328" s="163" t="s">
        <v>354</v>
      </c>
      <c r="AD1328" s="209"/>
      <c r="AE1328" s="209"/>
      <c r="AF1328" s="209"/>
      <c r="AG1328" s="218"/>
      <c r="AH1328" s="164" t="n">
        <v>134</v>
      </c>
      <c r="AI1328" s="164" t="n">
        <v>375</v>
      </c>
      <c r="AJ1328" s="219" t="n">
        <f aca="false">SeqEnd-SeqBeg+1</f>
        <v>242</v>
      </c>
      <c r="AK1328" s="220" t="n">
        <f aca="false">AND( SeqBeg&lt;=Beg  , End &lt;=SeqEnd )</f>
        <v>0</v>
      </c>
      <c r="AL1328" s="212"/>
      <c r="AM1328" s="212"/>
      <c r="AO1328" s="209"/>
      <c r="AU1328" s="212"/>
      <c r="AV1328" s="212"/>
      <c r="AW1328" s="222" t="str">
        <f aca="false">HYPERLINK(CONCATENATE("http://www.ncbi.nlm.nih.gov/nuccore/",BM1328),BM1328)</f>
        <v>EF372560</v>
      </c>
      <c r="AX1328" s="219" t="str">
        <f aca="false">CONCATENATE(D1328,IF(I1328="","",CONCATENATE(".",I1328)),IF(K1328="","",CONCATENATE(".",K1328)),IF(M1328="","",CONCATENATE(".",M1328)),IF(R1328="","",CONCATENATE(".",R1328)),IF(U1328="","","(*)"))</f>
        <v>3f.NLD.pig</v>
      </c>
      <c r="AY1328" s="170" t="str">
        <f aca="false">CONCATENATE(BM1328,".",BN1328)</f>
        <v>EF372560.HEV/SW/NL/2005-1066</v>
      </c>
      <c r="AZ1328" s="171" t="str">
        <f aca="false">IF(AV1328="",IF(ISNUMBER(FIND(".",A1328)),LEFT(A1328,FIND(".",A1328)-1),A1328),AV1328)</f>
        <v>EF372560</v>
      </c>
      <c r="BA1328" s="171" t="str">
        <f aca="false">IF(ISNUMBER(FIND("-",AZ1328)),LEFT(AZ1328,FIND("-",AZ1328)-1),AZ1328)</f>
        <v>EF372560</v>
      </c>
      <c r="BB1328" s="170" t="str">
        <f aca="false"> MEGAname &amp; "="</f>
        <v>EF372560=</v>
      </c>
      <c r="BC1328" s="170" t="str">
        <f aca="false">Clear &amp; IF(span ,"Span","out")</f>
        <v>EF372560=out</v>
      </c>
      <c r="BD1328" s="170" t="str">
        <f aca="false">Clear &amp; IF(span, IF(B1328=".","Selected",B1328),"out")</f>
        <v>EF372560=out</v>
      </c>
      <c r="BE1328" s="170" t="str">
        <f aca="false">Clear &amp; Strain</f>
        <v>EF372560=HEV/SW/NL/2005-1066</v>
      </c>
      <c r="BF1328" s="170" t="str">
        <f aca="false">CONCATENATE(A1328,"=",F1328,". ",AX1328,IF(AB1328="","",CONCATENATE(".",AB1328)))</f>
        <v>EF372560=HEV/SW/NL/2005-1066. 3f.NLD.pig</v>
      </c>
      <c r="BG1328" s="170" t="str">
        <f aca="false">CONCATENATE(A1328,"=",F1328,". ",AX1328)</f>
        <v>EF372560=HEV/SW/NL/2005-1066. 3f.NLD.pig</v>
      </c>
      <c r="BH1328" s="170" t="str">
        <f aca="false">CONCATENATE(A1328,"=",AX1328)</f>
        <v>EF372560=3f.NLD.pig</v>
      </c>
      <c r="BI1328" s="170" t="str">
        <f aca="false">CONCATENATE(A1328,"=",ComForSubtype,D1328)</f>
        <v>EF372560=3f</v>
      </c>
      <c r="BJ1328" s="170" t="str">
        <f aca="false">CONCATENATE(A1328,"=",E1328)</f>
        <v>EF372560=3feg</v>
      </c>
      <c r="BK1328" s="170" t="str">
        <f aca="false">CONCATENATE(A1328,"=",C1328)</f>
        <v>EF372560=3</v>
      </c>
      <c r="BL1328" s="170" t="str">
        <f aca="false">CONCATENATE(D1328,"=")</f>
        <v>3f=</v>
      </c>
      <c r="BM1328" s="223" t="str">
        <f aca="false">IF(BA1328="XX","",BA1328)</f>
        <v>EF372560</v>
      </c>
      <c r="BN1328" s="224" t="str">
        <f aca="false">CONCATENATE(IF(F1328="","",F1328),IF(G1328="","",CONCATENATE(" / ",G1328)))</f>
        <v>HEV/SW/NL/2005-1066</v>
      </c>
      <c r="BO1328" s="225" t="str">
        <f aca="false">AX1328</f>
        <v>3f.NLD.pig</v>
      </c>
      <c r="BP1328" s="226" t="str">
        <f aca="false">IF(V1328="","",V1328)</f>
        <v/>
      </c>
      <c r="BQ1328" s="226" t="str">
        <f aca="false">IF(W1328="","",CONCATENATE(W1328,IF(LEFT(AO1328,1)="s","+","")))</f>
        <v>3f</v>
      </c>
      <c r="BR1328" s="226" t="str">
        <f aca="false">IF(X1328="","",CONCATENATE(X1328,IF(LEFT(AQ1328,1)="s","+","")))</f>
        <v/>
      </c>
      <c r="BS1328" s="226" t="str">
        <f aca="false">IF(Y1328="","",CONCATENATE(Y1328,IF(LEFT(AR1328,1)="s","+","")))</f>
        <v/>
      </c>
      <c r="BT1328" s="226" t="str">
        <f aca="false">IF(Z1328="","",CONCATENATE(Z1328,IF(LEFT(AS1328,1)="s","+","")))</f>
        <v/>
      </c>
      <c r="BU1328" s="227" t="str">
        <f aca="false">IF(AA1328="","",CONCATENATE(AA1328,IF(LEFT(AT1328,1)="s","+","")))</f>
        <v/>
      </c>
      <c r="BV1328" s="212"/>
      <c r="BW1328" s="177" t="s">
        <v>3344</v>
      </c>
      <c r="BX1328" s="170" t="str">
        <f aca="false">IF(BW1328&lt;&gt;"",IF(ISNUMBER(FIND("=",BW1328)),LEFT(BW1328,FIND("=",BW1328)-1),BW1328),BW1328)</f>
        <v>EF372560</v>
      </c>
      <c r="BY1328" s="170" t="str">
        <f aca="false">IF(BW1328&lt;&gt;"",IF(ISNUMBER(FIND("=",BW1328)),RIGHT(BW1328,LEN(BW1328)-FIND("=",BW1328)),""),"")</f>
        <v>3f</v>
      </c>
      <c r="BZ1328" s="170" t="str">
        <f aca="false">IF(BX1328&lt;&gt;"",IF(ISNUMBER(FIND(".",BX1328)),LEFT(BX1328,FIND(".",BX1328)-1),BX1328),BX1328)</f>
        <v>EF372560</v>
      </c>
      <c r="CA1328" s="170" t="str">
        <f aca="false">IF(BX1328&lt;&gt;"",IF(ISNUMBER(FIND(".",BX1328)),RIGHT(BX1328,LEN(BX1328)-FIND(".",BX1328)),""),"")</f>
        <v/>
      </c>
      <c r="CB1328" s="212"/>
      <c r="CC1328" s="170" t="str">
        <f aca="false">A1328</f>
        <v>EF372560</v>
      </c>
      <c r="CD1328" s="178" t="s">
        <v>339</v>
      </c>
      <c r="CE1328" s="178" t="s">
        <v>340</v>
      </c>
      <c r="CF1328" s="178" t="s">
        <v>341</v>
      </c>
      <c r="CG1328" s="212"/>
      <c r="CH1328" s="179"/>
      <c r="CI1328" s="179"/>
      <c r="CJ1328" s="179"/>
      <c r="CK1328" s="212"/>
      <c r="CL1328" s="212"/>
      <c r="CM1328" s="170" t="str">
        <f aca="false">F1328</f>
        <v>HEV/SW/NL/2005-1066</v>
      </c>
      <c r="CN1328" s="170" t="str">
        <f aca="false">IF(G1328="","",G1328)</f>
        <v/>
      </c>
      <c r="CO1328" s="170" t="str">
        <f aca="false">CONCATENATE(H1328,":",L1328)</f>
        <v>Netherlands:</v>
      </c>
      <c r="CP1328" s="170" t="str">
        <f aca="false">CONCATENATE(IF(Q1328="","",CONCATENATE(Q1328,"-")),IF(P1328="","",CONCATENATE(P1328,"-")),IF(O1328="","",O1328))</f>
        <v>2005</v>
      </c>
      <c r="CQ1328" s="170" t="str">
        <f aca="false">IF(N1328="","",N1328)</f>
        <v/>
      </c>
      <c r="CR1328" s="170" t="n">
        <f aca="false">C1328</f>
        <v>3</v>
      </c>
      <c r="CS1328" s="229" t="str">
        <f aca="false">D1328</f>
        <v>3f</v>
      </c>
      <c r="CT1328" s="170" t="str">
        <f aca="false">CONCATENATE(CD1328," strain ",CM1328," ",CL1328,", partial cds")</f>
        <v>Hepatitis E virus strain HEV/SW/NL/2005-1066 , partial cds</v>
      </c>
    </row>
    <row r="1329" customFormat="false" ht="11.9" hidden="false" customHeight="true" outlineLevel="0" collapsed="false">
      <c r="A1329" s="154" t="s">
        <v>3345</v>
      </c>
      <c r="B1329" s="147" t="n">
        <v>3</v>
      </c>
      <c r="C1329" s="243" t="n">
        <v>3</v>
      </c>
      <c r="D1329" s="409" t="s">
        <v>1777</v>
      </c>
      <c r="E1329" s="150" t="s">
        <v>2725</v>
      </c>
      <c r="F1329" s="154" t="s">
        <v>3346</v>
      </c>
      <c r="G1329" s="212"/>
      <c r="H1329" s="146" t="s">
        <v>537</v>
      </c>
      <c r="I1329" s="153" t="s">
        <v>538</v>
      </c>
      <c r="J1329" s="146" t="s">
        <v>395</v>
      </c>
      <c r="K1329" s="212"/>
      <c r="L1329" s="212"/>
      <c r="M1329" s="157" t="s">
        <v>367</v>
      </c>
      <c r="N1329" s="216"/>
      <c r="O1329" s="160" t="n">
        <v>2005</v>
      </c>
      <c r="P1329" s="212"/>
      <c r="Q1329" s="212"/>
      <c r="R1329" s="212"/>
      <c r="S1329" s="212"/>
      <c r="T1329" s="214"/>
      <c r="U1329" s="215"/>
      <c r="V1329" s="209"/>
      <c r="W1329" s="410" t="s">
        <v>1777</v>
      </c>
      <c r="X1329" s="209"/>
      <c r="Y1329" s="209"/>
      <c r="Z1329" s="209"/>
      <c r="AB1329" s="217"/>
      <c r="AC1329" s="163" t="s">
        <v>354</v>
      </c>
      <c r="AD1329" s="209"/>
      <c r="AE1329" s="209"/>
      <c r="AF1329" s="209"/>
      <c r="AG1329" s="218"/>
      <c r="AH1329" s="164" t="n">
        <v>134</v>
      </c>
      <c r="AI1329" s="164" t="n">
        <v>375</v>
      </c>
      <c r="AJ1329" s="219" t="n">
        <f aca="false">SeqEnd-SeqBeg+1</f>
        <v>242</v>
      </c>
      <c r="AK1329" s="220" t="n">
        <f aca="false">AND( SeqBeg&lt;=Beg  , End &lt;=SeqEnd )</f>
        <v>0</v>
      </c>
      <c r="AL1329" s="212"/>
      <c r="AM1329" s="212"/>
      <c r="AN1329" s="213"/>
      <c r="AO1329" s="209"/>
      <c r="AU1329" s="212"/>
      <c r="AV1329" s="212"/>
      <c r="AW1329" s="222" t="str">
        <f aca="false">HYPERLINK(CONCATENATE("http://www.ncbi.nlm.nih.gov/nuccore/",BM1329),BM1329)</f>
        <v>EF372524</v>
      </c>
      <c r="AX1329" s="219" t="str">
        <f aca="false">CONCATENATE(D1329,IF(I1329="","",CONCATENATE(".",I1329)),IF(K1329="","",CONCATENATE(".",K1329)),IF(M1329="","",CONCATENATE(".",M1329)),IF(R1329="","",CONCATENATE(".",R1329)),IF(U1329="","","(*)"))</f>
        <v>3f.NLD.pig</v>
      </c>
      <c r="AY1329" s="170" t="str">
        <f aca="false">CONCATENATE(BM1329,".",BN1329)</f>
        <v>EF372524.HEV/SW/NL/2005-975</v>
      </c>
      <c r="AZ1329" s="171" t="str">
        <f aca="false">IF(AV1329="",IF(ISNUMBER(FIND(".",A1329)),LEFT(A1329,FIND(".",A1329)-1),A1329),AV1329)</f>
        <v>EF372524</v>
      </c>
      <c r="BA1329" s="171" t="str">
        <f aca="false">IF(ISNUMBER(FIND("-",AZ1329)),LEFT(AZ1329,FIND("-",AZ1329)-1),AZ1329)</f>
        <v>EF372524</v>
      </c>
      <c r="BB1329" s="170" t="str">
        <f aca="false"> MEGAname &amp; "="</f>
        <v>EF372524=</v>
      </c>
      <c r="BC1329" s="170" t="str">
        <f aca="false">Clear &amp; IF(span ,"Span","out")</f>
        <v>EF372524=out</v>
      </c>
      <c r="BD1329" s="170" t="str">
        <f aca="false">Clear &amp; IF(span, IF(B1329=".","Selected",B1329),"out")</f>
        <v>EF372524=out</v>
      </c>
      <c r="BE1329" s="170" t="str">
        <f aca="false">Clear &amp; Strain</f>
        <v>EF372524=HEV/SW/NL/2005-975</v>
      </c>
      <c r="BF1329" s="170" t="str">
        <f aca="false">CONCATENATE(A1329,"=",F1329,". ",AX1329,IF(AB1329="","",CONCATENATE(".",AB1329)))</f>
        <v>EF372524=HEV/SW/NL/2005-975. 3f.NLD.pig</v>
      </c>
      <c r="BG1329" s="170" t="str">
        <f aca="false">CONCATENATE(A1329,"=",F1329,". ",AX1329)</f>
        <v>EF372524=HEV/SW/NL/2005-975. 3f.NLD.pig</v>
      </c>
      <c r="BH1329" s="170" t="str">
        <f aca="false">CONCATENATE(A1329,"=",AX1329)</f>
        <v>EF372524=3f.NLD.pig</v>
      </c>
      <c r="BI1329" s="170" t="str">
        <f aca="false">CONCATENATE(A1329,"=",ComForSubtype,D1329)</f>
        <v>EF372524=3f</v>
      </c>
      <c r="BJ1329" s="170" t="str">
        <f aca="false">CONCATENATE(A1329,"=",E1329)</f>
        <v>EF372524=3feg</v>
      </c>
      <c r="BK1329" s="170" t="str">
        <f aca="false">CONCATENATE(A1329,"=",C1329)</f>
        <v>EF372524=3</v>
      </c>
      <c r="BL1329" s="170" t="str">
        <f aca="false">CONCATENATE(D1329,"=")</f>
        <v>3f=</v>
      </c>
      <c r="BM1329" s="223" t="str">
        <f aca="false">IF(BA1329="XX","",BA1329)</f>
        <v>EF372524</v>
      </c>
      <c r="BN1329" s="224" t="str">
        <f aca="false">CONCATENATE(IF(F1329="","",F1329),IF(G1329="","",CONCATENATE(" / ",G1329)))</f>
        <v>HEV/SW/NL/2005-975</v>
      </c>
      <c r="BO1329" s="225" t="str">
        <f aca="false">AX1329</f>
        <v>3f.NLD.pig</v>
      </c>
      <c r="BP1329" s="226" t="str">
        <f aca="false">IF(V1329="","",V1329)</f>
        <v/>
      </c>
      <c r="BQ1329" s="226" t="str">
        <f aca="false">IF(W1329="","",CONCATENATE(W1329,IF(LEFT(AO1329,1)="s","+","")))</f>
        <v>3f</v>
      </c>
      <c r="BR1329" s="226" t="str">
        <f aca="false">IF(X1329="","",CONCATENATE(X1329,IF(LEFT(AQ1329,1)="s","+","")))</f>
        <v/>
      </c>
      <c r="BS1329" s="226" t="str">
        <f aca="false">IF(Y1329="","",CONCATENATE(Y1329,IF(LEFT(AR1329,1)="s","+","")))</f>
        <v/>
      </c>
      <c r="BT1329" s="226" t="str">
        <f aca="false">IF(Z1329="","",CONCATENATE(Z1329,IF(LEFT(AS1329,1)="s","+","")))</f>
        <v/>
      </c>
      <c r="BU1329" s="227" t="str">
        <f aca="false">IF(AA1329="","",CONCATENATE(AA1329,IF(LEFT(AT1329,1)="s","+","")))</f>
        <v/>
      </c>
      <c r="BV1329" s="212"/>
      <c r="BW1329" s="177" t="s">
        <v>3347</v>
      </c>
      <c r="BX1329" s="170" t="str">
        <f aca="false">IF(BW1329&lt;&gt;"",IF(ISNUMBER(FIND("=",BW1329)),LEFT(BW1329,FIND("=",BW1329)-1),BW1329),BW1329)</f>
        <v>EF372524</v>
      </c>
      <c r="BY1329" s="170" t="str">
        <f aca="false">IF(BW1329&lt;&gt;"",IF(ISNUMBER(FIND("=",BW1329)),RIGHT(BW1329,LEN(BW1329)-FIND("=",BW1329)),""),"")</f>
        <v>3f</v>
      </c>
      <c r="BZ1329" s="170" t="str">
        <f aca="false">IF(BX1329&lt;&gt;"",IF(ISNUMBER(FIND(".",BX1329)),LEFT(BX1329,FIND(".",BX1329)-1),BX1329),BX1329)</f>
        <v>EF372524</v>
      </c>
      <c r="CA1329" s="170" t="str">
        <f aca="false">IF(BX1329&lt;&gt;"",IF(ISNUMBER(FIND(".",BX1329)),RIGHT(BX1329,LEN(BX1329)-FIND(".",BX1329)),""),"")</f>
        <v/>
      </c>
      <c r="CB1329" s="212"/>
      <c r="CC1329" s="170" t="str">
        <f aca="false">A1329</f>
        <v>EF372524</v>
      </c>
      <c r="CD1329" s="178" t="s">
        <v>339</v>
      </c>
      <c r="CE1329" s="178" t="s">
        <v>340</v>
      </c>
      <c r="CF1329" s="178" t="s">
        <v>341</v>
      </c>
      <c r="CG1329" s="212"/>
      <c r="CH1329" s="179"/>
      <c r="CI1329" s="179"/>
      <c r="CJ1329" s="179"/>
      <c r="CK1329" s="212"/>
      <c r="CL1329" s="212"/>
      <c r="CM1329" s="170" t="str">
        <f aca="false">F1329</f>
        <v>HEV/SW/NL/2005-975</v>
      </c>
      <c r="CN1329" s="170" t="str">
        <f aca="false">IF(G1329="","",G1329)</f>
        <v/>
      </c>
      <c r="CO1329" s="170" t="str">
        <f aca="false">CONCATENATE(H1329,":",L1329)</f>
        <v>Netherlands:</v>
      </c>
      <c r="CP1329" s="170" t="str">
        <f aca="false">CONCATENATE(IF(Q1329="","",CONCATENATE(Q1329,"-")),IF(P1329="","",CONCATENATE(P1329,"-")),IF(O1329="","",O1329))</f>
        <v>2005</v>
      </c>
      <c r="CQ1329" s="170" t="str">
        <f aca="false">IF(N1329="","",N1329)</f>
        <v/>
      </c>
      <c r="CR1329" s="170" t="n">
        <f aca="false">C1329</f>
        <v>3</v>
      </c>
      <c r="CS1329" s="229" t="str">
        <f aca="false">D1329</f>
        <v>3f</v>
      </c>
      <c r="CT1329" s="170" t="str">
        <f aca="false">CONCATENATE(CD1329," strain ",CM1329," ",CL1329,", partial cds")</f>
        <v>Hepatitis E virus strain HEV/SW/NL/2005-975 , partial cds</v>
      </c>
    </row>
    <row r="1330" customFormat="false" ht="11.9" hidden="false" customHeight="true" outlineLevel="0" collapsed="false">
      <c r="A1330" s="154" t="s">
        <v>3348</v>
      </c>
      <c r="B1330" s="147" t="n">
        <v>3</v>
      </c>
      <c r="C1330" s="243" t="n">
        <v>3</v>
      </c>
      <c r="D1330" s="409" t="s">
        <v>1777</v>
      </c>
      <c r="E1330" s="150" t="s">
        <v>2725</v>
      </c>
      <c r="F1330" s="154" t="s">
        <v>3349</v>
      </c>
      <c r="G1330" s="212"/>
      <c r="H1330" s="146" t="s">
        <v>537</v>
      </c>
      <c r="I1330" s="153" t="s">
        <v>538</v>
      </c>
      <c r="J1330" s="146" t="s">
        <v>395</v>
      </c>
      <c r="K1330" s="212"/>
      <c r="L1330" s="212"/>
      <c r="M1330" s="157" t="s">
        <v>367</v>
      </c>
      <c r="N1330" s="216"/>
      <c r="O1330" s="160" t="n">
        <v>2005</v>
      </c>
      <c r="P1330" s="212"/>
      <c r="Q1330" s="212"/>
      <c r="R1330" s="212"/>
      <c r="S1330" s="212"/>
      <c r="T1330" s="214"/>
      <c r="U1330" s="215"/>
      <c r="V1330" s="209"/>
      <c r="W1330" s="410" t="s">
        <v>1777</v>
      </c>
      <c r="X1330" s="147"/>
      <c r="Y1330" s="209"/>
      <c r="Z1330" s="209"/>
      <c r="AB1330" s="217"/>
      <c r="AC1330" s="163" t="s">
        <v>354</v>
      </c>
      <c r="AD1330" s="209"/>
      <c r="AE1330" s="209"/>
      <c r="AF1330" s="209"/>
      <c r="AG1330" s="218"/>
      <c r="AH1330" s="164" t="n">
        <v>134</v>
      </c>
      <c r="AI1330" s="164" t="n">
        <v>375</v>
      </c>
      <c r="AJ1330" s="219" t="n">
        <f aca="false">SeqEnd-SeqBeg+1</f>
        <v>242</v>
      </c>
      <c r="AK1330" s="220" t="n">
        <f aca="false">AND( SeqBeg&lt;=Beg  , End &lt;=SeqEnd )</f>
        <v>0</v>
      </c>
      <c r="AL1330" s="212"/>
      <c r="AM1330" s="212"/>
      <c r="AN1330" s="213"/>
      <c r="AO1330" s="209"/>
      <c r="AU1330" s="212"/>
      <c r="AV1330" s="212"/>
      <c r="AW1330" s="222" t="str">
        <f aca="false">HYPERLINK(CONCATENATE("http://www.ncbi.nlm.nih.gov/nuccore/",BM1330),BM1330)</f>
        <v>EF372527</v>
      </c>
      <c r="AX1330" s="219" t="str">
        <f aca="false">CONCATENATE(D1330,IF(I1330="","",CONCATENATE(".",I1330)),IF(K1330="","",CONCATENATE(".",K1330)),IF(M1330="","",CONCATENATE(".",M1330)),IF(R1330="","",CONCATENATE(".",R1330)),IF(U1330="","","(*)"))</f>
        <v>3f.NLD.pig</v>
      </c>
      <c r="AY1330" s="170" t="str">
        <f aca="false">CONCATENATE(BM1330,".",BN1330)</f>
        <v>EF372527.HEV/SW/NL/2005-980</v>
      </c>
      <c r="AZ1330" s="171" t="str">
        <f aca="false">IF(AV1330="",IF(ISNUMBER(FIND(".",A1330)),LEFT(A1330,FIND(".",A1330)-1),A1330),AV1330)</f>
        <v>EF372527</v>
      </c>
      <c r="BA1330" s="171" t="str">
        <f aca="false">IF(ISNUMBER(FIND("-",AZ1330)),LEFT(AZ1330,FIND("-",AZ1330)-1),AZ1330)</f>
        <v>EF372527</v>
      </c>
      <c r="BB1330" s="170" t="str">
        <f aca="false"> MEGAname &amp; "="</f>
        <v>EF372527=</v>
      </c>
      <c r="BC1330" s="170" t="str">
        <f aca="false">Clear &amp; IF(span ,"Span","out")</f>
        <v>EF372527=out</v>
      </c>
      <c r="BD1330" s="170" t="str">
        <f aca="false">Clear &amp; IF(span, IF(B1330=".","Selected",B1330),"out")</f>
        <v>EF372527=out</v>
      </c>
      <c r="BE1330" s="170" t="str">
        <f aca="false">Clear &amp; Strain</f>
        <v>EF372527=HEV/SW/NL/2005-980</v>
      </c>
      <c r="BF1330" s="170" t="str">
        <f aca="false">CONCATENATE(A1330,"=",F1330,". ",AX1330,IF(AB1330="","",CONCATENATE(".",AB1330)))</f>
        <v>EF372527=HEV/SW/NL/2005-980. 3f.NLD.pig</v>
      </c>
      <c r="BG1330" s="170" t="str">
        <f aca="false">CONCATENATE(A1330,"=",F1330,". ",AX1330)</f>
        <v>EF372527=HEV/SW/NL/2005-980. 3f.NLD.pig</v>
      </c>
      <c r="BH1330" s="170" t="str">
        <f aca="false">CONCATENATE(A1330,"=",AX1330)</f>
        <v>EF372527=3f.NLD.pig</v>
      </c>
      <c r="BI1330" s="170" t="str">
        <f aca="false">CONCATENATE(A1330,"=",ComForSubtype,D1330)</f>
        <v>EF372527=3f</v>
      </c>
      <c r="BJ1330" s="170" t="str">
        <f aca="false">CONCATENATE(A1330,"=",E1330)</f>
        <v>EF372527=3feg</v>
      </c>
      <c r="BK1330" s="170" t="str">
        <f aca="false">CONCATENATE(A1330,"=",C1330)</f>
        <v>EF372527=3</v>
      </c>
      <c r="BL1330" s="170" t="str">
        <f aca="false">CONCATENATE(D1330,"=")</f>
        <v>3f=</v>
      </c>
      <c r="BM1330" s="223" t="str">
        <f aca="false">IF(BA1330="XX","",BA1330)</f>
        <v>EF372527</v>
      </c>
      <c r="BN1330" s="224" t="str">
        <f aca="false">CONCATENATE(IF(F1330="","",F1330),IF(G1330="","",CONCATENATE(" / ",G1330)))</f>
        <v>HEV/SW/NL/2005-980</v>
      </c>
      <c r="BO1330" s="225" t="str">
        <f aca="false">AX1330</f>
        <v>3f.NLD.pig</v>
      </c>
      <c r="BP1330" s="226" t="str">
        <f aca="false">IF(V1330="","",V1330)</f>
        <v/>
      </c>
      <c r="BQ1330" s="226" t="str">
        <f aca="false">IF(W1330="","",CONCATENATE(W1330,IF(LEFT(AO1330,1)="s","+","")))</f>
        <v>3f</v>
      </c>
      <c r="BR1330" s="226" t="str">
        <f aca="false">IF(X1330="","",CONCATENATE(X1330,IF(LEFT(AQ1330,1)="s","+","")))</f>
        <v/>
      </c>
      <c r="BS1330" s="226" t="str">
        <f aca="false">IF(Y1330="","",CONCATENATE(Y1330,IF(LEFT(AR1330,1)="s","+","")))</f>
        <v/>
      </c>
      <c r="BT1330" s="226" t="str">
        <f aca="false">IF(Z1330="","",CONCATENATE(Z1330,IF(LEFT(AS1330,1)="s","+","")))</f>
        <v/>
      </c>
      <c r="BU1330" s="227" t="str">
        <f aca="false">IF(AA1330="","",CONCATENATE(AA1330,IF(LEFT(AT1330,1)="s","+","")))</f>
        <v/>
      </c>
      <c r="BV1330" s="212"/>
      <c r="BW1330" s="177" t="s">
        <v>3350</v>
      </c>
      <c r="BX1330" s="170" t="str">
        <f aca="false">IF(BW1330&lt;&gt;"",IF(ISNUMBER(FIND("=",BW1330)),LEFT(BW1330,FIND("=",BW1330)-1),BW1330),BW1330)</f>
        <v>EF372527</v>
      </c>
      <c r="BY1330" s="170" t="str">
        <f aca="false">IF(BW1330&lt;&gt;"",IF(ISNUMBER(FIND("=",BW1330)),RIGHT(BW1330,LEN(BW1330)-FIND("=",BW1330)),""),"")</f>
        <v>3f</v>
      </c>
      <c r="BZ1330" s="170" t="str">
        <f aca="false">IF(BX1330&lt;&gt;"",IF(ISNUMBER(FIND(".",BX1330)),LEFT(BX1330,FIND(".",BX1330)-1),BX1330),BX1330)</f>
        <v>EF372527</v>
      </c>
      <c r="CA1330" s="170" t="str">
        <f aca="false">IF(BX1330&lt;&gt;"",IF(ISNUMBER(FIND(".",BX1330)),RIGHT(BX1330,LEN(BX1330)-FIND(".",BX1330)),""),"")</f>
        <v/>
      </c>
      <c r="CB1330" s="212"/>
      <c r="CC1330" s="170" t="str">
        <f aca="false">A1330</f>
        <v>EF372527</v>
      </c>
      <c r="CD1330" s="178" t="s">
        <v>339</v>
      </c>
      <c r="CE1330" s="178" t="s">
        <v>340</v>
      </c>
      <c r="CF1330" s="178" t="s">
        <v>341</v>
      </c>
      <c r="CG1330" s="212"/>
      <c r="CH1330" s="179"/>
      <c r="CI1330" s="179"/>
      <c r="CJ1330" s="179"/>
      <c r="CK1330" s="212"/>
      <c r="CL1330" s="212"/>
      <c r="CM1330" s="170" t="str">
        <f aca="false">F1330</f>
        <v>HEV/SW/NL/2005-980</v>
      </c>
      <c r="CN1330" s="170" t="str">
        <f aca="false">IF(G1330="","",G1330)</f>
        <v/>
      </c>
      <c r="CO1330" s="170" t="str">
        <f aca="false">CONCATENATE(H1330,":",L1330)</f>
        <v>Netherlands:</v>
      </c>
      <c r="CP1330" s="170" t="str">
        <f aca="false">CONCATENATE(IF(Q1330="","",CONCATENATE(Q1330,"-")),IF(P1330="","",CONCATENATE(P1330,"-")),IF(O1330="","",O1330))</f>
        <v>2005</v>
      </c>
      <c r="CQ1330" s="170" t="str">
        <f aca="false">IF(N1330="","",N1330)</f>
        <v/>
      </c>
      <c r="CR1330" s="170" t="n">
        <f aca="false">C1330</f>
        <v>3</v>
      </c>
      <c r="CS1330" s="229" t="str">
        <f aca="false">D1330</f>
        <v>3f</v>
      </c>
      <c r="CT1330" s="170" t="str">
        <f aca="false">CONCATENATE(CD1330," strain ",CM1330," ",CL1330,", partial cds")</f>
        <v>Hepatitis E virus strain HEV/SW/NL/2005-980 , partial cds</v>
      </c>
    </row>
    <row r="1331" customFormat="false" ht="11.9" hidden="false" customHeight="true" outlineLevel="0" collapsed="false">
      <c r="A1331" s="154" t="s">
        <v>3351</v>
      </c>
      <c r="B1331" s="147" t="n">
        <v>3</v>
      </c>
      <c r="C1331" s="243" t="n">
        <v>3</v>
      </c>
      <c r="D1331" s="409" t="s">
        <v>1777</v>
      </c>
      <c r="E1331" s="150" t="s">
        <v>2725</v>
      </c>
      <c r="F1331" s="154" t="s">
        <v>3352</v>
      </c>
      <c r="G1331" s="212"/>
      <c r="H1331" s="146" t="s">
        <v>537</v>
      </c>
      <c r="I1331" s="153" t="s">
        <v>538</v>
      </c>
      <c r="J1331" s="146" t="s">
        <v>395</v>
      </c>
      <c r="K1331" s="212"/>
      <c r="L1331" s="212"/>
      <c r="M1331" s="157" t="s">
        <v>367</v>
      </c>
      <c r="N1331" s="216"/>
      <c r="O1331" s="160" t="n">
        <v>2005</v>
      </c>
      <c r="P1331" s="212"/>
      <c r="Q1331" s="212"/>
      <c r="R1331" s="212"/>
      <c r="S1331" s="212"/>
      <c r="T1331" s="214"/>
      <c r="U1331" s="215"/>
      <c r="V1331" s="209"/>
      <c r="W1331" s="410" t="s">
        <v>1777</v>
      </c>
      <c r="X1331" s="147"/>
      <c r="Y1331" s="209"/>
      <c r="Z1331" s="209"/>
      <c r="AB1331" s="217"/>
      <c r="AC1331" s="163" t="s">
        <v>354</v>
      </c>
      <c r="AD1331" s="209"/>
      <c r="AE1331" s="209"/>
      <c r="AF1331" s="209"/>
      <c r="AG1331" s="218"/>
      <c r="AH1331" s="164" t="n">
        <v>134</v>
      </c>
      <c r="AI1331" s="164" t="n">
        <v>375</v>
      </c>
      <c r="AJ1331" s="219" t="n">
        <f aca="false">SeqEnd-SeqBeg+1</f>
        <v>242</v>
      </c>
      <c r="AK1331" s="220" t="n">
        <f aca="false">AND( SeqBeg&lt;=Beg  , End &lt;=SeqEnd )</f>
        <v>0</v>
      </c>
      <c r="AL1331" s="212"/>
      <c r="AM1331" s="212"/>
      <c r="AN1331" s="213"/>
      <c r="AO1331" s="209"/>
      <c r="AU1331" s="212"/>
      <c r="AV1331" s="212"/>
      <c r="AW1331" s="222" t="str">
        <f aca="false">HYPERLINK(CONCATENATE("http://www.ncbi.nlm.nih.gov/nuccore/",BM1331),BM1331)</f>
        <v>EF372528</v>
      </c>
      <c r="AX1331" s="219" t="str">
        <f aca="false">CONCATENATE(D1331,IF(I1331="","",CONCATENATE(".",I1331)),IF(K1331="","",CONCATENATE(".",K1331)),IF(M1331="","",CONCATENATE(".",M1331)),IF(R1331="","",CONCATENATE(".",R1331)),IF(U1331="","","(*)"))</f>
        <v>3f.NLD.pig</v>
      </c>
      <c r="AY1331" s="170" t="str">
        <f aca="false">CONCATENATE(BM1331,".",BN1331)</f>
        <v>EF372528.HEV/SW/NL/2005-981</v>
      </c>
      <c r="AZ1331" s="171" t="str">
        <f aca="false">IF(AV1331="",IF(ISNUMBER(FIND(".",A1331)),LEFT(A1331,FIND(".",A1331)-1),A1331),AV1331)</f>
        <v>EF372528</v>
      </c>
      <c r="BA1331" s="171" t="str">
        <f aca="false">IF(ISNUMBER(FIND("-",AZ1331)),LEFT(AZ1331,FIND("-",AZ1331)-1),AZ1331)</f>
        <v>EF372528</v>
      </c>
      <c r="BB1331" s="170" t="str">
        <f aca="false"> MEGAname &amp; "="</f>
        <v>EF372528=</v>
      </c>
      <c r="BC1331" s="170" t="str">
        <f aca="false">Clear &amp; IF(span ,"Span","out")</f>
        <v>EF372528=out</v>
      </c>
      <c r="BD1331" s="170" t="str">
        <f aca="false">Clear &amp; IF(span, IF(B1331=".","Selected",B1331),"out")</f>
        <v>EF372528=out</v>
      </c>
      <c r="BE1331" s="170" t="str">
        <f aca="false">Clear &amp; Strain</f>
        <v>EF372528=HEV/SW/NL/2005-981</v>
      </c>
      <c r="BF1331" s="170" t="str">
        <f aca="false">CONCATENATE(A1331,"=",F1331,". ",AX1331,IF(AB1331="","",CONCATENATE(".",AB1331)))</f>
        <v>EF372528=HEV/SW/NL/2005-981. 3f.NLD.pig</v>
      </c>
      <c r="BG1331" s="170" t="str">
        <f aca="false">CONCATENATE(A1331,"=",F1331,". ",AX1331)</f>
        <v>EF372528=HEV/SW/NL/2005-981. 3f.NLD.pig</v>
      </c>
      <c r="BH1331" s="170" t="str">
        <f aca="false">CONCATENATE(A1331,"=",AX1331)</f>
        <v>EF372528=3f.NLD.pig</v>
      </c>
      <c r="BI1331" s="170" t="str">
        <f aca="false">CONCATENATE(A1331,"=",ComForSubtype,D1331)</f>
        <v>EF372528=3f</v>
      </c>
      <c r="BJ1331" s="170" t="str">
        <f aca="false">CONCATENATE(A1331,"=",E1331)</f>
        <v>EF372528=3feg</v>
      </c>
      <c r="BK1331" s="170" t="str">
        <f aca="false">CONCATENATE(A1331,"=",C1331)</f>
        <v>EF372528=3</v>
      </c>
      <c r="BL1331" s="170" t="str">
        <f aca="false">CONCATENATE(D1331,"=")</f>
        <v>3f=</v>
      </c>
      <c r="BM1331" s="223" t="str">
        <f aca="false">IF(BA1331="XX","",BA1331)</f>
        <v>EF372528</v>
      </c>
      <c r="BN1331" s="224" t="str">
        <f aca="false">CONCATENATE(IF(F1331="","",F1331),IF(G1331="","",CONCATENATE(" / ",G1331)))</f>
        <v>HEV/SW/NL/2005-981</v>
      </c>
      <c r="BO1331" s="225" t="str">
        <f aca="false">AX1331</f>
        <v>3f.NLD.pig</v>
      </c>
      <c r="BP1331" s="226" t="str">
        <f aca="false">IF(V1331="","",V1331)</f>
        <v/>
      </c>
      <c r="BQ1331" s="226" t="str">
        <f aca="false">IF(W1331="","",CONCATENATE(W1331,IF(LEFT(AO1331,1)="s","+","")))</f>
        <v>3f</v>
      </c>
      <c r="BR1331" s="226" t="str">
        <f aca="false">IF(X1331="","",CONCATENATE(X1331,IF(LEFT(AQ1331,1)="s","+","")))</f>
        <v/>
      </c>
      <c r="BS1331" s="226" t="str">
        <f aca="false">IF(Y1331="","",CONCATENATE(Y1331,IF(LEFT(AR1331,1)="s","+","")))</f>
        <v/>
      </c>
      <c r="BT1331" s="226" t="str">
        <f aca="false">IF(Z1331="","",CONCATENATE(Z1331,IF(LEFT(AS1331,1)="s","+","")))</f>
        <v/>
      </c>
      <c r="BU1331" s="227" t="str">
        <f aca="false">IF(AA1331="","",CONCATENATE(AA1331,IF(LEFT(AT1331,1)="s","+","")))</f>
        <v/>
      </c>
      <c r="BV1331" s="212"/>
      <c r="BW1331" s="177" t="s">
        <v>3353</v>
      </c>
      <c r="BX1331" s="170" t="str">
        <f aca="false">IF(BW1331&lt;&gt;"",IF(ISNUMBER(FIND("=",BW1331)),LEFT(BW1331,FIND("=",BW1331)-1),BW1331),BW1331)</f>
        <v>EF372528</v>
      </c>
      <c r="BY1331" s="170" t="str">
        <f aca="false">IF(BW1331&lt;&gt;"",IF(ISNUMBER(FIND("=",BW1331)),RIGHT(BW1331,LEN(BW1331)-FIND("=",BW1331)),""),"")</f>
        <v>3f</v>
      </c>
      <c r="BZ1331" s="170" t="str">
        <f aca="false">IF(BX1331&lt;&gt;"",IF(ISNUMBER(FIND(".",BX1331)),LEFT(BX1331,FIND(".",BX1331)-1),BX1331),BX1331)</f>
        <v>EF372528</v>
      </c>
      <c r="CA1331" s="170" t="str">
        <f aca="false">IF(BX1331&lt;&gt;"",IF(ISNUMBER(FIND(".",BX1331)),RIGHT(BX1331,LEN(BX1331)-FIND(".",BX1331)),""),"")</f>
        <v/>
      </c>
      <c r="CB1331" s="212"/>
      <c r="CC1331" s="170" t="str">
        <f aca="false">A1331</f>
        <v>EF372528</v>
      </c>
      <c r="CD1331" s="178" t="s">
        <v>339</v>
      </c>
      <c r="CE1331" s="178" t="s">
        <v>340</v>
      </c>
      <c r="CF1331" s="178" t="s">
        <v>341</v>
      </c>
      <c r="CG1331" s="212"/>
      <c r="CH1331" s="179"/>
      <c r="CI1331" s="179"/>
      <c r="CJ1331" s="179"/>
      <c r="CK1331" s="212"/>
      <c r="CL1331" s="212"/>
      <c r="CM1331" s="170" t="str">
        <f aca="false">F1331</f>
        <v>HEV/SW/NL/2005-981</v>
      </c>
      <c r="CN1331" s="170" t="str">
        <f aca="false">IF(G1331="","",G1331)</f>
        <v/>
      </c>
      <c r="CO1331" s="170" t="str">
        <f aca="false">CONCATENATE(H1331,":",L1331)</f>
        <v>Netherlands:</v>
      </c>
      <c r="CP1331" s="170" t="str">
        <f aca="false">CONCATENATE(IF(Q1331="","",CONCATENATE(Q1331,"-")),IF(P1331="","",CONCATENATE(P1331,"-")),IF(O1331="","",O1331))</f>
        <v>2005</v>
      </c>
      <c r="CQ1331" s="170" t="str">
        <f aca="false">IF(N1331="","",N1331)</f>
        <v/>
      </c>
      <c r="CR1331" s="170" t="n">
        <f aca="false">C1331</f>
        <v>3</v>
      </c>
      <c r="CS1331" s="229" t="str">
        <f aca="false">D1331</f>
        <v>3f</v>
      </c>
      <c r="CT1331" s="170" t="str">
        <f aca="false">CONCATENATE(CD1331," strain ",CM1331," ",CL1331,", partial cds")</f>
        <v>Hepatitis E virus strain HEV/SW/NL/2005-981 , partial cds</v>
      </c>
    </row>
    <row r="1332" customFormat="false" ht="11.9" hidden="false" customHeight="true" outlineLevel="0" collapsed="false">
      <c r="A1332" s="154" t="s">
        <v>3354</v>
      </c>
      <c r="B1332" s="147" t="n">
        <v>3</v>
      </c>
      <c r="C1332" s="243" t="n">
        <v>3</v>
      </c>
      <c r="D1332" s="409" t="s">
        <v>1777</v>
      </c>
      <c r="E1332" s="150" t="s">
        <v>2725</v>
      </c>
      <c r="F1332" s="154" t="s">
        <v>3355</v>
      </c>
      <c r="G1332" s="212"/>
      <c r="H1332" s="146" t="s">
        <v>537</v>
      </c>
      <c r="I1332" s="153" t="s">
        <v>538</v>
      </c>
      <c r="J1332" s="146" t="s">
        <v>395</v>
      </c>
      <c r="K1332" s="212"/>
      <c r="L1332" s="212"/>
      <c r="M1332" s="157" t="s">
        <v>367</v>
      </c>
      <c r="N1332" s="216"/>
      <c r="O1332" s="160" t="n">
        <v>2005</v>
      </c>
      <c r="P1332" s="212"/>
      <c r="Q1332" s="212"/>
      <c r="R1332" s="212"/>
      <c r="S1332" s="212"/>
      <c r="T1332" s="214"/>
      <c r="U1332" s="215"/>
      <c r="V1332" s="209"/>
      <c r="W1332" s="410" t="s">
        <v>1777</v>
      </c>
      <c r="X1332" s="147"/>
      <c r="Y1332" s="209"/>
      <c r="Z1332" s="209"/>
      <c r="AB1332" s="217"/>
      <c r="AC1332" s="163" t="s">
        <v>354</v>
      </c>
      <c r="AD1332" s="209"/>
      <c r="AE1332" s="209"/>
      <c r="AF1332" s="209"/>
      <c r="AG1332" s="218"/>
      <c r="AH1332" s="164" t="n">
        <v>134</v>
      </c>
      <c r="AI1332" s="164" t="n">
        <v>375</v>
      </c>
      <c r="AJ1332" s="219" t="n">
        <f aca="false">SeqEnd-SeqBeg+1</f>
        <v>242</v>
      </c>
      <c r="AK1332" s="220" t="n">
        <f aca="false">AND( SeqBeg&lt;=Beg  , End &lt;=SeqEnd )</f>
        <v>0</v>
      </c>
      <c r="AL1332" s="212"/>
      <c r="AM1332" s="212"/>
      <c r="AN1332" s="213"/>
      <c r="AO1332" s="209"/>
      <c r="AU1332" s="212"/>
      <c r="AV1332" s="212"/>
      <c r="AW1332" s="222" t="str">
        <f aca="false">HYPERLINK(CONCATENATE("http://www.ncbi.nlm.nih.gov/nuccore/",BM1332),BM1332)</f>
        <v>EF372530</v>
      </c>
      <c r="AX1332" s="219" t="str">
        <f aca="false">CONCATENATE(D1332,IF(I1332="","",CONCATENATE(".",I1332)),IF(K1332="","",CONCATENATE(".",K1332)),IF(M1332="","",CONCATENATE(".",M1332)),IF(R1332="","",CONCATENATE(".",R1332)),IF(U1332="","","(*)"))</f>
        <v>3f.NLD.pig</v>
      </c>
      <c r="AY1332" s="170" t="str">
        <f aca="false">CONCATENATE(BM1332,".",BN1332)</f>
        <v>EF372530.HEV/SW/NL/2005-987</v>
      </c>
      <c r="AZ1332" s="171" t="str">
        <f aca="false">IF(AV1332="",IF(ISNUMBER(FIND(".",A1332)),LEFT(A1332,FIND(".",A1332)-1),A1332),AV1332)</f>
        <v>EF372530</v>
      </c>
      <c r="BA1332" s="171" t="str">
        <f aca="false">IF(ISNUMBER(FIND("-",AZ1332)),LEFT(AZ1332,FIND("-",AZ1332)-1),AZ1332)</f>
        <v>EF372530</v>
      </c>
      <c r="BB1332" s="170" t="str">
        <f aca="false"> MEGAname &amp; "="</f>
        <v>EF372530=</v>
      </c>
      <c r="BC1332" s="170" t="str">
        <f aca="false">Clear &amp; IF(span ,"Span","out")</f>
        <v>EF372530=out</v>
      </c>
      <c r="BD1332" s="170" t="str">
        <f aca="false">Clear &amp; IF(span, IF(B1332=".","Selected",B1332),"out")</f>
        <v>EF372530=out</v>
      </c>
      <c r="BE1332" s="170" t="str">
        <f aca="false">Clear &amp; Strain</f>
        <v>EF372530=HEV/SW/NL/2005-987</v>
      </c>
      <c r="BF1332" s="170" t="str">
        <f aca="false">CONCATENATE(A1332,"=",F1332,". ",AX1332,IF(AB1332="","",CONCATENATE(".",AB1332)))</f>
        <v>EF372530=HEV/SW/NL/2005-987. 3f.NLD.pig</v>
      </c>
      <c r="BG1332" s="170" t="str">
        <f aca="false">CONCATENATE(A1332,"=",F1332,". ",AX1332)</f>
        <v>EF372530=HEV/SW/NL/2005-987. 3f.NLD.pig</v>
      </c>
      <c r="BH1332" s="170" t="str">
        <f aca="false">CONCATENATE(A1332,"=",AX1332)</f>
        <v>EF372530=3f.NLD.pig</v>
      </c>
      <c r="BI1332" s="170" t="str">
        <f aca="false">CONCATENATE(A1332,"=",ComForSubtype,D1332)</f>
        <v>EF372530=3f</v>
      </c>
      <c r="BJ1332" s="170" t="str">
        <f aca="false">CONCATENATE(A1332,"=",E1332)</f>
        <v>EF372530=3feg</v>
      </c>
      <c r="BK1332" s="170" t="str">
        <f aca="false">CONCATENATE(A1332,"=",C1332)</f>
        <v>EF372530=3</v>
      </c>
      <c r="BL1332" s="170" t="str">
        <f aca="false">CONCATENATE(D1332,"=")</f>
        <v>3f=</v>
      </c>
      <c r="BM1332" s="223" t="str">
        <f aca="false">IF(BA1332="XX","",BA1332)</f>
        <v>EF372530</v>
      </c>
      <c r="BN1332" s="224" t="str">
        <f aca="false">CONCATENATE(IF(F1332="","",F1332),IF(G1332="","",CONCATENATE(" / ",G1332)))</f>
        <v>HEV/SW/NL/2005-987</v>
      </c>
      <c r="BO1332" s="225" t="str">
        <f aca="false">AX1332</f>
        <v>3f.NLD.pig</v>
      </c>
      <c r="BP1332" s="226" t="str">
        <f aca="false">IF(V1332="","",V1332)</f>
        <v/>
      </c>
      <c r="BQ1332" s="226" t="str">
        <f aca="false">IF(W1332="","",CONCATENATE(W1332,IF(LEFT(AO1332,1)="s","+","")))</f>
        <v>3f</v>
      </c>
      <c r="BR1332" s="226" t="str">
        <f aca="false">IF(X1332="","",CONCATENATE(X1332,IF(LEFT(AQ1332,1)="s","+","")))</f>
        <v/>
      </c>
      <c r="BS1332" s="226" t="str">
        <f aca="false">IF(Y1332="","",CONCATENATE(Y1332,IF(LEFT(AR1332,1)="s","+","")))</f>
        <v/>
      </c>
      <c r="BT1332" s="226" t="str">
        <f aca="false">IF(Z1332="","",CONCATENATE(Z1332,IF(LEFT(AS1332,1)="s","+","")))</f>
        <v/>
      </c>
      <c r="BU1332" s="227" t="str">
        <f aca="false">IF(AA1332="","",CONCATENATE(AA1332,IF(LEFT(AT1332,1)="s","+","")))</f>
        <v/>
      </c>
      <c r="BV1332" s="212"/>
      <c r="BW1332" s="177" t="s">
        <v>3356</v>
      </c>
      <c r="BX1332" s="170" t="str">
        <f aca="false">IF(BW1332&lt;&gt;"",IF(ISNUMBER(FIND("=",BW1332)),LEFT(BW1332,FIND("=",BW1332)-1),BW1332),BW1332)</f>
        <v>EF372530</v>
      </c>
      <c r="BY1332" s="170" t="str">
        <f aca="false">IF(BW1332&lt;&gt;"",IF(ISNUMBER(FIND("=",BW1332)),RIGHT(BW1332,LEN(BW1332)-FIND("=",BW1332)),""),"")</f>
        <v>3f</v>
      </c>
      <c r="BZ1332" s="170" t="str">
        <f aca="false">IF(BX1332&lt;&gt;"",IF(ISNUMBER(FIND(".",BX1332)),LEFT(BX1332,FIND(".",BX1332)-1),BX1332),BX1332)</f>
        <v>EF372530</v>
      </c>
      <c r="CA1332" s="170" t="str">
        <f aca="false">IF(BX1332&lt;&gt;"",IF(ISNUMBER(FIND(".",BX1332)),RIGHT(BX1332,LEN(BX1332)-FIND(".",BX1332)),""),"")</f>
        <v/>
      </c>
      <c r="CB1332" s="212"/>
      <c r="CC1332" s="170" t="str">
        <f aca="false">A1332</f>
        <v>EF372530</v>
      </c>
      <c r="CD1332" s="178" t="s">
        <v>339</v>
      </c>
      <c r="CE1332" s="178" t="s">
        <v>340</v>
      </c>
      <c r="CF1332" s="178" t="s">
        <v>341</v>
      </c>
      <c r="CG1332" s="212"/>
      <c r="CH1332" s="179"/>
      <c r="CI1332" s="179"/>
      <c r="CJ1332" s="179"/>
      <c r="CK1332" s="212"/>
      <c r="CL1332" s="212"/>
      <c r="CM1332" s="170" t="str">
        <f aca="false">F1332</f>
        <v>HEV/SW/NL/2005-987</v>
      </c>
      <c r="CN1332" s="170" t="str">
        <f aca="false">IF(G1332="","",G1332)</f>
        <v/>
      </c>
      <c r="CO1332" s="170" t="str">
        <f aca="false">CONCATENATE(H1332,":",L1332)</f>
        <v>Netherlands:</v>
      </c>
      <c r="CP1332" s="170" t="str">
        <f aca="false">CONCATENATE(IF(Q1332="","",CONCATENATE(Q1332,"-")),IF(P1332="","",CONCATENATE(P1332,"-")),IF(O1332="","",O1332))</f>
        <v>2005</v>
      </c>
      <c r="CQ1332" s="170" t="str">
        <f aca="false">IF(N1332="","",N1332)</f>
        <v/>
      </c>
      <c r="CR1332" s="170" t="n">
        <f aca="false">C1332</f>
        <v>3</v>
      </c>
      <c r="CS1332" s="229" t="str">
        <f aca="false">D1332</f>
        <v>3f</v>
      </c>
      <c r="CT1332" s="170" t="str">
        <f aca="false">CONCATENATE(CD1332," strain ",CM1332," ",CL1332,", partial cds")</f>
        <v>Hepatitis E virus strain HEV/SW/NL/2005-987 , partial cds</v>
      </c>
    </row>
    <row r="1333" customFormat="false" ht="11.9" hidden="false" customHeight="true" outlineLevel="0" collapsed="false">
      <c r="A1333" s="154" t="s">
        <v>3357</v>
      </c>
      <c r="B1333" s="147" t="n">
        <v>3</v>
      </c>
      <c r="C1333" s="243" t="n">
        <v>3</v>
      </c>
      <c r="D1333" s="409" t="s">
        <v>1777</v>
      </c>
      <c r="E1333" s="150" t="s">
        <v>2725</v>
      </c>
      <c r="F1333" s="154" t="s">
        <v>3358</v>
      </c>
      <c r="G1333" s="212"/>
      <c r="H1333" s="146" t="s">
        <v>537</v>
      </c>
      <c r="I1333" s="153" t="s">
        <v>538</v>
      </c>
      <c r="J1333" s="146" t="s">
        <v>395</v>
      </c>
      <c r="K1333" s="212"/>
      <c r="L1333" s="212"/>
      <c r="M1333" s="157" t="s">
        <v>367</v>
      </c>
      <c r="N1333" s="216"/>
      <c r="O1333" s="160" t="n">
        <v>2005</v>
      </c>
      <c r="P1333" s="212"/>
      <c r="Q1333" s="212"/>
      <c r="R1333" s="212"/>
      <c r="S1333" s="212"/>
      <c r="T1333" s="214"/>
      <c r="U1333" s="215"/>
      <c r="V1333" s="209"/>
      <c r="W1333" s="410" t="s">
        <v>1777</v>
      </c>
      <c r="X1333" s="209"/>
      <c r="Y1333" s="209"/>
      <c r="Z1333" s="209"/>
      <c r="AB1333" s="217"/>
      <c r="AC1333" s="163" t="s">
        <v>354</v>
      </c>
      <c r="AD1333" s="209"/>
      <c r="AE1333" s="209"/>
      <c r="AF1333" s="209"/>
      <c r="AG1333" s="218"/>
      <c r="AH1333" s="164" t="n">
        <v>134</v>
      </c>
      <c r="AI1333" s="164" t="n">
        <v>375</v>
      </c>
      <c r="AJ1333" s="219" t="n">
        <f aca="false">SeqEnd-SeqBeg+1</f>
        <v>242</v>
      </c>
      <c r="AK1333" s="220" t="n">
        <f aca="false">AND( SeqBeg&lt;=Beg  , End &lt;=SeqEnd )</f>
        <v>0</v>
      </c>
      <c r="AL1333" s="212"/>
      <c r="AM1333" s="212"/>
      <c r="AN1333" s="213"/>
      <c r="AO1333" s="209"/>
      <c r="AU1333" s="147" t="s">
        <v>2765</v>
      </c>
      <c r="AV1333" s="212"/>
      <c r="AW1333" s="222" t="str">
        <f aca="false">HYPERLINK(CONCATENATE("http://www.ncbi.nlm.nih.gov/nuccore/",BM1333),BM1333)</f>
        <v>EF372535</v>
      </c>
      <c r="AX1333" s="219" t="str">
        <f aca="false">CONCATENATE(D1333,IF(I1333="","",CONCATENATE(".",I1333)),IF(K1333="","",CONCATENATE(".",K1333)),IF(M1333="","",CONCATENATE(".",M1333)),IF(R1333="","",CONCATENATE(".",R1333)),IF(U1333="","","(*)"))</f>
        <v>3f.NLD.pig</v>
      </c>
      <c r="AY1333" s="170" t="str">
        <f aca="false">CONCATENATE(BM1333,".",BN1333)</f>
        <v>EF372535.HEV/SW/NL/2005-997</v>
      </c>
      <c r="AZ1333" s="171" t="str">
        <f aca="false">IF(AV1333="",IF(ISNUMBER(FIND(".",A1333)),LEFT(A1333,FIND(".",A1333)-1),A1333),AV1333)</f>
        <v>EF372535</v>
      </c>
      <c r="BA1333" s="171" t="str">
        <f aca="false">IF(ISNUMBER(FIND("-",AZ1333)),LEFT(AZ1333,FIND("-",AZ1333)-1),AZ1333)</f>
        <v>EF372535</v>
      </c>
      <c r="BB1333" s="170" t="str">
        <f aca="false"> MEGAname &amp; "="</f>
        <v>EF372535=</v>
      </c>
      <c r="BC1333" s="170" t="str">
        <f aca="false">Clear &amp; IF(span ,"Span","out")</f>
        <v>EF372535=out</v>
      </c>
      <c r="BD1333" s="170" t="str">
        <f aca="false">Clear &amp; IF(span, IF(B1333=".","Selected",B1333),"out")</f>
        <v>EF372535=out</v>
      </c>
      <c r="BE1333" s="170" t="str">
        <f aca="false">Clear &amp; Strain</f>
        <v>EF372535=HEV/SW/NL/2005-997</v>
      </c>
      <c r="BF1333" s="170" t="str">
        <f aca="false">CONCATENATE(A1333,"=",F1333,". ",AX1333,IF(AB1333="","",CONCATENATE(".",AB1333)))</f>
        <v>EF372535=HEV/SW/NL/2005-997. 3f.NLD.pig</v>
      </c>
      <c r="BG1333" s="170" t="str">
        <f aca="false">CONCATENATE(A1333,"=",F1333,". ",AX1333)</f>
        <v>EF372535=HEV/SW/NL/2005-997. 3f.NLD.pig</v>
      </c>
      <c r="BH1333" s="170" t="str">
        <f aca="false">CONCATENATE(A1333,"=",AX1333)</f>
        <v>EF372535=3f.NLD.pig</v>
      </c>
      <c r="BI1333" s="170" t="str">
        <f aca="false">CONCATENATE(A1333,"=",ComForSubtype,D1333)</f>
        <v>EF372535=3f</v>
      </c>
      <c r="BJ1333" s="170" t="str">
        <f aca="false">CONCATENATE(A1333,"=",E1333)</f>
        <v>EF372535=3feg</v>
      </c>
      <c r="BK1333" s="170" t="str">
        <f aca="false">CONCATENATE(A1333,"=",C1333)</f>
        <v>EF372535=3</v>
      </c>
      <c r="BL1333" s="170" t="str">
        <f aca="false">CONCATENATE(D1333,"=")</f>
        <v>3f=</v>
      </c>
      <c r="BM1333" s="223" t="str">
        <f aca="false">IF(BA1333="XX","",BA1333)</f>
        <v>EF372535</v>
      </c>
      <c r="BN1333" s="224" t="str">
        <f aca="false">CONCATENATE(IF(F1333="","",F1333),IF(G1333="","",CONCATENATE(" / ",G1333)))</f>
        <v>HEV/SW/NL/2005-997</v>
      </c>
      <c r="BO1333" s="225" t="str">
        <f aca="false">AX1333</f>
        <v>3f.NLD.pig</v>
      </c>
      <c r="BP1333" s="226" t="str">
        <f aca="false">IF(V1333="","",V1333)</f>
        <v/>
      </c>
      <c r="BQ1333" s="226" t="str">
        <f aca="false">IF(W1333="","",CONCATENATE(W1333,IF(LEFT(AO1333,1)="s","+","")))</f>
        <v>3f</v>
      </c>
      <c r="BR1333" s="226" t="str">
        <f aca="false">IF(X1333="","",CONCATENATE(X1333,IF(LEFT(AQ1333,1)="s","+","")))</f>
        <v/>
      </c>
      <c r="BS1333" s="226" t="str">
        <f aca="false">IF(Y1333="","",CONCATENATE(Y1333,IF(LEFT(AR1333,1)="s","+","")))</f>
        <v/>
      </c>
      <c r="BT1333" s="226" t="str">
        <f aca="false">IF(Z1333="","",CONCATENATE(Z1333,IF(LEFT(AS1333,1)="s","+","")))</f>
        <v/>
      </c>
      <c r="BU1333" s="227" t="str">
        <f aca="false">IF(AA1333="","",CONCATENATE(AA1333,IF(LEFT(AT1333,1)="s","+","")))</f>
        <v/>
      </c>
      <c r="BV1333" s="212"/>
      <c r="BW1333" s="177" t="s">
        <v>3359</v>
      </c>
      <c r="BX1333" s="170" t="str">
        <f aca="false">IF(BW1333&lt;&gt;"",IF(ISNUMBER(FIND("=",BW1333)),LEFT(BW1333,FIND("=",BW1333)-1),BW1333),BW1333)</f>
        <v>EF372535</v>
      </c>
      <c r="BY1333" s="170" t="str">
        <f aca="false">IF(BW1333&lt;&gt;"",IF(ISNUMBER(FIND("=",BW1333)),RIGHT(BW1333,LEN(BW1333)-FIND("=",BW1333)),""),"")</f>
        <v>3f</v>
      </c>
      <c r="BZ1333" s="170" t="str">
        <f aca="false">IF(BX1333&lt;&gt;"",IF(ISNUMBER(FIND(".",BX1333)),LEFT(BX1333,FIND(".",BX1333)-1),BX1333),BX1333)</f>
        <v>EF372535</v>
      </c>
      <c r="CA1333" s="170" t="str">
        <f aca="false">IF(BX1333&lt;&gt;"",IF(ISNUMBER(FIND(".",BX1333)),RIGHT(BX1333,LEN(BX1333)-FIND(".",BX1333)),""),"")</f>
        <v/>
      </c>
      <c r="CB1333" s="212"/>
      <c r="CC1333" s="170" t="str">
        <f aca="false">A1333</f>
        <v>EF372535</v>
      </c>
      <c r="CD1333" s="178" t="s">
        <v>339</v>
      </c>
      <c r="CE1333" s="178" t="s">
        <v>340</v>
      </c>
      <c r="CF1333" s="178" t="s">
        <v>341</v>
      </c>
      <c r="CG1333" s="212"/>
      <c r="CH1333" s="179"/>
      <c r="CI1333" s="179"/>
      <c r="CJ1333" s="179"/>
      <c r="CK1333" s="212"/>
      <c r="CL1333" s="212"/>
      <c r="CM1333" s="170" t="str">
        <f aca="false">F1333</f>
        <v>HEV/SW/NL/2005-997</v>
      </c>
      <c r="CN1333" s="170" t="str">
        <f aca="false">IF(G1333="","",G1333)</f>
        <v/>
      </c>
      <c r="CO1333" s="170" t="str">
        <f aca="false">CONCATENATE(H1333,":",L1333)</f>
        <v>Netherlands:</v>
      </c>
      <c r="CP1333" s="170" t="str">
        <f aca="false">CONCATENATE(IF(Q1333="","",CONCATENATE(Q1333,"-")),IF(P1333="","",CONCATENATE(P1333,"-")),IF(O1333="","",O1333))</f>
        <v>2005</v>
      </c>
      <c r="CQ1333" s="170" t="str">
        <f aca="false">IF(N1333="","",N1333)</f>
        <v/>
      </c>
      <c r="CR1333" s="170" t="n">
        <f aca="false">C1333</f>
        <v>3</v>
      </c>
      <c r="CS1333" s="229" t="str">
        <f aca="false">D1333</f>
        <v>3f</v>
      </c>
      <c r="CT1333" s="170" t="str">
        <f aca="false">CONCATENATE(CD1333," strain ",CM1333," ",CL1333,", partial cds")</f>
        <v>Hepatitis E virus strain HEV/SW/NL/2005-997 , partial cds</v>
      </c>
    </row>
    <row r="1334" customFormat="false" ht="11.9" hidden="false" customHeight="true" outlineLevel="0" collapsed="false">
      <c r="A1334" s="234" t="s">
        <v>3360</v>
      </c>
      <c r="B1334" s="147" t="n">
        <v>3</v>
      </c>
      <c r="C1334" s="245" t="n">
        <v>3</v>
      </c>
      <c r="D1334" s="246" t="s">
        <v>1777</v>
      </c>
      <c r="E1334" s="150" t="s">
        <v>2725</v>
      </c>
      <c r="F1334" s="247" t="s">
        <v>3361</v>
      </c>
      <c r="G1334" s="212"/>
      <c r="H1334" s="146" t="s">
        <v>405</v>
      </c>
      <c r="I1334" s="153" t="s">
        <v>412</v>
      </c>
      <c r="J1334" s="146" t="s">
        <v>395</v>
      </c>
      <c r="K1334" s="212"/>
      <c r="L1334" s="212"/>
      <c r="M1334" s="157" t="s">
        <v>348</v>
      </c>
      <c r="N1334" s="158" t="s">
        <v>740</v>
      </c>
      <c r="O1334" s="159" t="n">
        <v>2014</v>
      </c>
      <c r="P1334" s="159" t="n">
        <v>1</v>
      </c>
      <c r="Q1334" s="159" t="n">
        <v>8</v>
      </c>
      <c r="R1334" s="237" t="s">
        <v>90</v>
      </c>
      <c r="S1334" s="237"/>
      <c r="T1334" s="214"/>
      <c r="U1334" s="215"/>
      <c r="V1334" s="209"/>
      <c r="W1334" s="163" t="s">
        <v>3006</v>
      </c>
      <c r="X1334" s="209"/>
      <c r="Y1334" s="209"/>
      <c r="Z1334" s="209"/>
      <c r="AA1334" s="216"/>
      <c r="AB1334" s="217"/>
      <c r="AC1334" s="163" t="s">
        <v>354</v>
      </c>
      <c r="AD1334" s="209"/>
      <c r="AE1334" s="209"/>
      <c r="AF1334" s="209"/>
      <c r="AG1334" s="218"/>
      <c r="AH1334" s="164" t="n">
        <v>134</v>
      </c>
      <c r="AI1334" s="164" t="n">
        <v>375</v>
      </c>
      <c r="AJ1334" s="219" t="n">
        <f aca="false">SeqEnd-SeqBeg+1</f>
        <v>242</v>
      </c>
      <c r="AK1334" s="220" t="n">
        <f aca="false">AND( SeqBeg&lt;=Beg  , End &lt;=SeqEnd )</f>
        <v>0</v>
      </c>
      <c r="AL1334" s="237"/>
      <c r="AM1334" s="237"/>
      <c r="AN1334" s="221"/>
      <c r="AO1334" s="164" t="s">
        <v>103</v>
      </c>
      <c r="AP1334" s="164" t="s">
        <v>103</v>
      </c>
      <c r="AQ1334" s="164"/>
      <c r="AR1334" s="164"/>
      <c r="AS1334" s="164"/>
      <c r="AT1334" s="164"/>
      <c r="AU1334" s="237"/>
      <c r="AV1334" s="237"/>
      <c r="AW1334" s="222" t="str">
        <f aca="false">HYPERLINK(CONCATENATE("http://www.ncbi.nlm.nih.gov/nuccore/",BM1334),BM1334)</f>
        <v>KJ547592</v>
      </c>
      <c r="AX1334" s="219" t="str">
        <f aca="false">CONCATENATE(D1334,IF(I1334="","",CONCATENATE(".",I1334)),IF(K1334="","",CONCATENATE(".",K1334)),IF(M1334="","",CONCATENATE(".",M1334)),IF(R1334="","",CONCATENATE(".",R1334)),IF(U1334="","","(*)"))</f>
        <v>3f.DEU.hum.FUH</v>
      </c>
      <c r="AY1334" s="238" t="str">
        <f aca="false">CONCATENATE(BM1334,".",BN1334)</f>
        <v>KJ547592.huFR_D</v>
      </c>
      <c r="AZ1334" s="239" t="str">
        <f aca="false">IF(AV1334="",IF(ISNUMBER(FIND(".",A1334)),LEFT(A1334,FIND(".",A1334)-1),A1334),AV1334)</f>
        <v>KJ547592</v>
      </c>
      <c r="BA1334" s="239" t="str">
        <f aca="false">IF(ISNUMBER(FIND("-",AZ1334)),LEFT(AZ1334,FIND("-",AZ1334)-1),AZ1334)</f>
        <v>KJ547592</v>
      </c>
      <c r="BB1334" s="170" t="str">
        <f aca="false"> MEGAname &amp; "="</f>
        <v>KJ547592=</v>
      </c>
      <c r="BC1334" s="170" t="str">
        <f aca="false">Clear &amp; IF(span ,"Span","out")</f>
        <v>KJ547592=out</v>
      </c>
      <c r="BD1334" s="170" t="str">
        <f aca="false">Clear &amp; IF(span, IF(B1334=".","Selected",B1334),"out")</f>
        <v>KJ547592=out</v>
      </c>
      <c r="BE1334" s="170" t="str">
        <f aca="false">Clear &amp; Strain</f>
        <v>KJ547592=huFR_D</v>
      </c>
      <c r="BF1334" s="238" t="str">
        <f aca="false">CONCATENATE(A1334,"=",F1334,". ",AX1334,IF(AB1334="","",CONCATENATE(".",AB1334)))</f>
        <v>KJ547592=huFR_D. 3f.DEU.hum.FUH</v>
      </c>
      <c r="BG1334" s="238" t="str">
        <f aca="false">CONCATENATE(A1334,"=",F1334,". ",AX1334)</f>
        <v>KJ547592=huFR_D. 3f.DEU.hum.FUH</v>
      </c>
      <c r="BH1334" s="238" t="str">
        <f aca="false">CONCATENATE(A1334,"=",AX1334)</f>
        <v>KJ547592=3f.DEU.hum.FUH</v>
      </c>
      <c r="BI1334" s="238" t="str">
        <f aca="false">CONCATENATE(A1334,"=",ComForSubtype,D1334)</f>
        <v>KJ547592=3f</v>
      </c>
      <c r="BJ1334" s="238" t="str">
        <f aca="false">CONCATENATE(A1334,"=",E1334)</f>
        <v>KJ547592=3feg</v>
      </c>
      <c r="BK1334" s="238" t="str">
        <f aca="false">CONCATENATE(A1334,"=",C1334)</f>
        <v>KJ547592=3</v>
      </c>
      <c r="BL1334" s="238" t="str">
        <f aca="false">CONCATENATE(D1334,"=")</f>
        <v>3f=</v>
      </c>
      <c r="BM1334" s="223" t="str">
        <f aca="false">IF(BA1334="XX","",BA1334)</f>
        <v>KJ547592</v>
      </c>
      <c r="BN1334" s="224" t="str">
        <f aca="false">CONCATENATE(IF(F1334="","",F1334),IF(G1334="","",CONCATENATE(" / ",G1334)))</f>
        <v>huFR_D</v>
      </c>
      <c r="BO1334" s="225" t="str">
        <f aca="false">AX1334</f>
        <v>3f.DEU.hum.FUH</v>
      </c>
      <c r="BP1334" s="226" t="str">
        <f aca="false">IF(V1334="","",V1334)</f>
        <v/>
      </c>
      <c r="BQ1334" s="226" t="str">
        <f aca="false">IF(W1334="","",CONCATENATE(W1334,IF(LEFT(AO1334,1)="s","+","")))</f>
        <v>3ef</v>
      </c>
      <c r="BR1334" s="226" t="str">
        <f aca="false">IF(X1334="","",CONCATENATE(X1334,IF(LEFT(AQ1334,1)="s","+","")))</f>
        <v/>
      </c>
      <c r="BS1334" s="226" t="str">
        <f aca="false">IF(Y1334="","",CONCATENATE(Y1334,IF(LEFT(AR1334,1)="s","+","")))</f>
        <v/>
      </c>
      <c r="BT1334" s="226" t="str">
        <f aca="false">IF(Z1334="","",CONCATENATE(Z1334,IF(LEFT(AS1334,1)="s","+","")))</f>
        <v/>
      </c>
      <c r="BU1334" s="227" t="str">
        <f aca="false">IF(AA1334="","",CONCATENATE(AA1334,IF(LEFT(AT1334,1)="s","+","")))</f>
        <v/>
      </c>
      <c r="BV1334" s="240"/>
      <c r="BW1334" s="240" t="s">
        <v>338</v>
      </c>
      <c r="BX1334" s="238" t="str">
        <f aca="false">IF(BW1334&lt;&gt;"",IF(ISNUMBER(FIND("=",BW1334)),LEFT(BW1334,FIND("=",BW1334)-1),BW1334),BW1334)</f>
        <v>xx</v>
      </c>
      <c r="BY1334" s="238" t="str">
        <f aca="false">IF(BW1334&lt;&gt;"",IF(ISNUMBER(FIND("=",BW1334)),RIGHT(BW1334,LEN(BW1334)-FIND("=",BW1334)),""),"")</f>
        <v>Non_select</v>
      </c>
      <c r="BZ1334" s="238" t="str">
        <f aca="false">IF(BX1334&lt;&gt;"",IF(ISNUMBER(FIND(".",BX1334)),LEFT(BX1334,FIND(".",BX1334)-1),BX1334),BX1334)</f>
        <v>xx</v>
      </c>
      <c r="CA1334" s="238" t="str">
        <f aca="false">IF(BX1334&lt;&gt;"",IF(ISNUMBER(FIND(".",BX1334)),RIGHT(BX1334,LEN(BX1334)-FIND(".",BX1334)),""),"")</f>
        <v/>
      </c>
      <c r="CB1334" s="240"/>
      <c r="CC1334" s="238" t="str">
        <f aca="false">A1334</f>
        <v>KJ547592</v>
      </c>
      <c r="CD1334" s="241" t="s">
        <v>339</v>
      </c>
      <c r="CE1334" s="241" t="s">
        <v>340</v>
      </c>
      <c r="CF1334" s="241" t="s">
        <v>341</v>
      </c>
      <c r="CG1334" s="241"/>
      <c r="CH1334" s="241"/>
      <c r="CI1334" s="241"/>
      <c r="CJ1334" s="241"/>
      <c r="CK1334" s="241"/>
      <c r="CL1334" s="241"/>
      <c r="CM1334" s="238"/>
      <c r="CN1334" s="238"/>
      <c r="CO1334" s="238"/>
      <c r="CP1334" s="238"/>
      <c r="CQ1334" s="238"/>
      <c r="CR1334" s="238" t="n">
        <f aca="false">C1334</f>
        <v>3</v>
      </c>
      <c r="CS1334" s="242" t="str">
        <f aca="false">D1334</f>
        <v>3f</v>
      </c>
      <c r="CT1334" s="170" t="str">
        <f aca="false">CONCATENATE(CD1334," strain ",CM1334," ",CL1334,", partial cds")</f>
        <v>Hepatitis E virus strain  , partial cds</v>
      </c>
    </row>
    <row r="1335" customFormat="false" ht="11.9" hidden="false" customHeight="true" outlineLevel="0" collapsed="false">
      <c r="A1335" s="208" t="s">
        <v>3362</v>
      </c>
      <c r="B1335" s="147" t="n">
        <v>3</v>
      </c>
      <c r="C1335" s="245" t="n">
        <v>3</v>
      </c>
      <c r="D1335" s="246" t="s">
        <v>1777</v>
      </c>
      <c r="E1335" s="150" t="s">
        <v>2725</v>
      </c>
      <c r="F1335" s="247" t="s">
        <v>3363</v>
      </c>
      <c r="G1335" s="221" t="s">
        <v>3364</v>
      </c>
      <c r="H1335" s="146" t="s">
        <v>405</v>
      </c>
      <c r="I1335" s="153" t="s">
        <v>412</v>
      </c>
      <c r="J1335" s="146" t="s">
        <v>395</v>
      </c>
      <c r="K1335" s="212"/>
      <c r="L1335" s="212"/>
      <c r="M1335" s="157" t="s">
        <v>348</v>
      </c>
      <c r="N1335" s="158" t="s">
        <v>740</v>
      </c>
      <c r="O1335" s="159" t="n">
        <v>2014</v>
      </c>
      <c r="P1335" s="159" t="n">
        <v>1</v>
      </c>
      <c r="Q1335" s="159" t="n">
        <v>8</v>
      </c>
      <c r="R1335" s="237" t="s">
        <v>90</v>
      </c>
      <c r="S1335" s="237"/>
      <c r="T1335" s="214"/>
      <c r="U1335" s="215"/>
      <c r="V1335" s="209"/>
      <c r="W1335" s="163" t="s">
        <v>3006</v>
      </c>
      <c r="X1335" s="209"/>
      <c r="Y1335" s="209"/>
      <c r="Z1335" s="209"/>
      <c r="AA1335" s="216"/>
      <c r="AB1335" s="217"/>
      <c r="AC1335" s="163" t="s">
        <v>354</v>
      </c>
      <c r="AD1335" s="209"/>
      <c r="AE1335" s="209"/>
      <c r="AF1335" s="209"/>
      <c r="AG1335" s="218"/>
      <c r="AH1335" s="164" t="n">
        <v>134</v>
      </c>
      <c r="AI1335" s="164" t="n">
        <v>375</v>
      </c>
      <c r="AJ1335" s="219" t="n">
        <f aca="false">SeqEnd-SeqBeg+1</f>
        <v>242</v>
      </c>
      <c r="AK1335" s="220" t="n">
        <f aca="false">AND( SeqBeg&lt;=Beg  , End &lt;=SeqEnd )</f>
        <v>0</v>
      </c>
      <c r="AL1335" s="212"/>
      <c r="AM1335" s="212"/>
      <c r="AN1335" s="221"/>
      <c r="AO1335" s="147" t="s">
        <v>103</v>
      </c>
      <c r="AP1335" s="147" t="s">
        <v>103</v>
      </c>
      <c r="AU1335" s="146"/>
      <c r="AV1335" s="212"/>
      <c r="AW1335" s="222" t="str">
        <f aca="false">HYPERLINK(CONCATENATE("http://www.ncbi.nlm.nih.gov/nuccore/",BM1335),BM1335)</f>
        <v>KJ547593</v>
      </c>
      <c r="AX1335" s="219" t="str">
        <f aca="false">CONCATENATE(D1335,IF(I1335="","",CONCATENATE(".",I1335)),IF(K1335="","",CONCATENATE(".",K1335)),IF(M1335="","",CONCATENATE(".",M1335)),IF(R1335="","",CONCATENATE(".",R1335)),IF(U1335="","","(*)"))</f>
        <v>3f.DEU.hum.FUH</v>
      </c>
      <c r="AY1335" s="170" t="str">
        <f aca="false">CONCATENATE(BM1335,".",BN1335)</f>
        <v>KJ547593.huFR_R / #1</v>
      </c>
      <c r="AZ1335" s="171" t="str">
        <f aca="false">IF(AV1335="",IF(ISNUMBER(FIND(".",A1335)),LEFT(A1335,FIND(".",A1335)-1),A1335),AV1335)</f>
        <v>KJ547593</v>
      </c>
      <c r="BA1335" s="171" t="str">
        <f aca="false">IF(ISNUMBER(FIND("-",AZ1335)),LEFT(AZ1335,FIND("-",AZ1335)-1),AZ1335)</f>
        <v>KJ547593</v>
      </c>
      <c r="BB1335" s="170" t="str">
        <f aca="false"> MEGAname &amp; "="</f>
        <v>KJ547593=</v>
      </c>
      <c r="BC1335" s="170" t="str">
        <f aca="false">Clear &amp; IF(span ,"Span","out")</f>
        <v>KJ547593=out</v>
      </c>
      <c r="BD1335" s="170" t="str">
        <f aca="false">Clear &amp; IF(span, IF(B1335=".","Selected",B1335),"out")</f>
        <v>KJ547593=out</v>
      </c>
      <c r="BE1335" s="170" t="str">
        <f aca="false">Clear &amp; Strain</f>
        <v>KJ547593=huFR_R</v>
      </c>
      <c r="BF1335" s="170" t="str">
        <f aca="false">CONCATENATE(A1335,"=",F1335,". ",AX1335,IF(AB1335="","",CONCATENATE(".",AB1335)))</f>
        <v>KJ547593=huFR_R. 3f.DEU.hum.FUH</v>
      </c>
      <c r="BG1335" s="170" t="str">
        <f aca="false">CONCATENATE(A1335,"=",F1335,". ",AX1335)</f>
        <v>KJ547593=huFR_R. 3f.DEU.hum.FUH</v>
      </c>
      <c r="BH1335" s="170" t="str">
        <f aca="false">CONCATENATE(A1335,"=",AX1335)</f>
        <v>KJ547593=3f.DEU.hum.FUH</v>
      </c>
      <c r="BI1335" s="170" t="str">
        <f aca="false">CONCATENATE(A1335,"=",ComForSubtype,D1335)</f>
        <v>KJ547593=3f</v>
      </c>
      <c r="BJ1335" s="170" t="str">
        <f aca="false">CONCATENATE(A1335,"=",E1335)</f>
        <v>KJ547593=3feg</v>
      </c>
      <c r="BK1335" s="170" t="str">
        <f aca="false">CONCATENATE(A1335,"=",C1335)</f>
        <v>KJ547593=3</v>
      </c>
      <c r="BL1335" s="170" t="str">
        <f aca="false">CONCATENATE(D1335,"=")</f>
        <v>3f=</v>
      </c>
      <c r="BM1335" s="223" t="str">
        <f aca="false">IF(BA1335="XX","",BA1335)</f>
        <v>KJ547593</v>
      </c>
      <c r="BN1335" s="224" t="str">
        <f aca="false">CONCATENATE(IF(F1335="","",F1335),IF(G1335="","",CONCATENATE(" / ",G1335)))</f>
        <v>huFR_R / #1</v>
      </c>
      <c r="BO1335" s="225" t="str">
        <f aca="false">AX1335</f>
        <v>3f.DEU.hum.FUH</v>
      </c>
      <c r="BP1335" s="226" t="str">
        <f aca="false">IF(V1335="","",V1335)</f>
        <v/>
      </c>
      <c r="BQ1335" s="226" t="str">
        <f aca="false">IF(W1335="","",CONCATENATE(W1335,IF(LEFT(AO1335,1)="s","+","")))</f>
        <v>3ef</v>
      </c>
      <c r="BR1335" s="226" t="str">
        <f aca="false">IF(X1335="","",CONCATENATE(X1335,IF(LEFT(AQ1335,1)="s","+","")))</f>
        <v/>
      </c>
      <c r="BS1335" s="226" t="str">
        <f aca="false">IF(Y1335="","",CONCATENATE(Y1335,IF(LEFT(AR1335,1)="s","+","")))</f>
        <v/>
      </c>
      <c r="BT1335" s="226" t="str">
        <f aca="false">IF(Z1335="","",CONCATENATE(Z1335,IF(LEFT(AS1335,1)="s","+","")))</f>
        <v/>
      </c>
      <c r="BU1335" s="227" t="str">
        <f aca="false">IF(AA1335="","",CONCATENATE(AA1335,IF(LEFT(AT1335,1)="s","+","")))</f>
        <v/>
      </c>
      <c r="BV1335" s="212"/>
      <c r="BW1335" s="177" t="s">
        <v>338</v>
      </c>
      <c r="BX1335" s="170" t="str">
        <f aca="false">IF(BW1335&lt;&gt;"",IF(ISNUMBER(FIND("=",BW1335)),LEFT(BW1335,FIND("=",BW1335)-1),BW1335),BW1335)</f>
        <v>xx</v>
      </c>
      <c r="BY1335" s="170" t="str">
        <f aca="false">IF(BW1335&lt;&gt;"",IF(ISNUMBER(FIND("=",BW1335)),RIGHT(BW1335,LEN(BW1335)-FIND("=",BW1335)),""),"")</f>
        <v>Non_select</v>
      </c>
      <c r="BZ1335" s="170" t="str">
        <f aca="false">IF(BX1335&lt;&gt;"",IF(ISNUMBER(FIND(".",BX1335)),LEFT(BX1335,FIND(".",BX1335)-1),BX1335),BX1335)</f>
        <v>xx</v>
      </c>
      <c r="CA1335" s="170" t="str">
        <f aca="false">IF(BX1335&lt;&gt;"",IF(ISNUMBER(FIND(".",BX1335)),RIGHT(BX1335,LEN(BX1335)-FIND(".",BX1335)),""),"")</f>
        <v/>
      </c>
      <c r="CB1335" s="212"/>
      <c r="CC1335" s="170" t="str">
        <f aca="false">A1335</f>
        <v>KJ547593</v>
      </c>
      <c r="CD1335" s="178" t="s">
        <v>339</v>
      </c>
      <c r="CE1335" s="178" t="s">
        <v>340</v>
      </c>
      <c r="CF1335" s="178" t="s">
        <v>341</v>
      </c>
      <c r="CG1335" s="212"/>
      <c r="CH1335" s="212"/>
      <c r="CI1335" s="212"/>
      <c r="CJ1335" s="212"/>
      <c r="CK1335" s="178"/>
      <c r="CL1335" s="212"/>
      <c r="CM1335" s="212"/>
      <c r="CN1335" s="212"/>
      <c r="CO1335" s="212"/>
      <c r="CP1335" s="212"/>
      <c r="CQ1335" s="212"/>
      <c r="CR1335" s="228" t="n">
        <f aca="false">C1335</f>
        <v>3</v>
      </c>
      <c r="CS1335" s="229" t="str">
        <f aca="false">D1335</f>
        <v>3f</v>
      </c>
      <c r="CT1335" s="170" t="str">
        <f aca="false">CONCATENATE(CD1335," strain ",CM1335," ",CL1335,", partial cds")</f>
        <v>Hepatitis E virus strain  , partial cds</v>
      </c>
    </row>
    <row r="1336" customFormat="false" ht="11.9" hidden="false" customHeight="true" outlineLevel="0" collapsed="false">
      <c r="A1336" s="154" t="s">
        <v>3365</v>
      </c>
      <c r="B1336" s="147" t="n">
        <v>3</v>
      </c>
      <c r="C1336" s="243" t="n">
        <v>3</v>
      </c>
      <c r="D1336" s="149" t="s">
        <v>1777</v>
      </c>
      <c r="E1336" s="150" t="s">
        <v>2725</v>
      </c>
      <c r="F1336" s="154" t="s">
        <v>3366</v>
      </c>
      <c r="G1336" s="212"/>
      <c r="H1336" s="146" t="s">
        <v>537</v>
      </c>
      <c r="I1336" s="153" t="s">
        <v>538</v>
      </c>
      <c r="J1336" s="146" t="s">
        <v>395</v>
      </c>
      <c r="K1336" s="212"/>
      <c r="L1336" s="212"/>
      <c r="M1336" s="157" t="s">
        <v>367</v>
      </c>
      <c r="N1336" s="328" t="s">
        <v>2017</v>
      </c>
      <c r="O1336" s="160" t="n">
        <v>1998</v>
      </c>
      <c r="P1336" s="212"/>
      <c r="Q1336" s="212"/>
      <c r="R1336" s="212"/>
      <c r="S1336" s="212"/>
      <c r="U1336" s="161" t="s">
        <v>1777</v>
      </c>
      <c r="V1336" s="209"/>
      <c r="W1336" s="163" t="s">
        <v>1777</v>
      </c>
      <c r="X1336" s="209"/>
      <c r="Y1336" s="209"/>
      <c r="Z1336" s="209"/>
      <c r="AA1336" s="216"/>
      <c r="AB1336" s="217"/>
      <c r="AC1336" s="163" t="s">
        <v>354</v>
      </c>
      <c r="AD1336" s="209"/>
      <c r="AE1336" s="209"/>
      <c r="AF1336" s="209"/>
      <c r="AG1336" s="218"/>
      <c r="AH1336" s="164" t="n">
        <v>134</v>
      </c>
      <c r="AI1336" s="164" t="n">
        <v>375</v>
      </c>
      <c r="AJ1336" s="219" t="n">
        <f aca="false">SeqEnd-SeqBeg+1</f>
        <v>242</v>
      </c>
      <c r="AK1336" s="220" t="n">
        <f aca="false">AND( SeqBeg&lt;=Beg  , End &lt;=SeqEnd )</f>
        <v>0</v>
      </c>
      <c r="AL1336" s="212"/>
      <c r="AM1336" s="212"/>
      <c r="AN1336" s="213"/>
      <c r="AO1336" s="147" t="s">
        <v>2019</v>
      </c>
      <c r="AP1336" s="147" t="s">
        <v>2019</v>
      </c>
      <c r="AU1336" s="147" t="s">
        <v>382</v>
      </c>
      <c r="AV1336" s="212"/>
      <c r="AW1336" s="222" t="str">
        <f aca="false">HYPERLINK(CONCATENATE("http://www.ncbi.nlm.nih.gov/nuccore/",BM1336),BM1336)</f>
        <v>AF335998</v>
      </c>
      <c r="AX1336" s="219" t="str">
        <f aca="false">CONCATENATE(D1336,IF(I1336="","",CONCATENATE(".",I1336)),IF(K1336="","",CONCATENATE(".",K1336)),IF(M1336="","",CONCATENATE(".",M1336)),IF(R1336="","",CONCATENATE(".",R1336)),IF(U1336="","","(*)"))</f>
        <v>3f.NLD.pig(*)</v>
      </c>
      <c r="AY1336" s="170" t="str">
        <f aca="false">CONCATENATE(BM1336,".",BN1336)</f>
        <v>AF335998.NLSW11</v>
      </c>
      <c r="AZ1336" s="171" t="str">
        <f aca="false">IF(AV1336="",IF(ISNUMBER(FIND(".",A1336)),LEFT(A1336,FIND(".",A1336)-1),A1336),AV1336)</f>
        <v>AF335998</v>
      </c>
      <c r="BA1336" s="171" t="str">
        <f aca="false">IF(ISNUMBER(FIND("-",AZ1336)),LEFT(AZ1336,FIND("-",AZ1336)-1),AZ1336)</f>
        <v>AF335998</v>
      </c>
      <c r="BB1336" s="170" t="str">
        <f aca="false"> MEGAname &amp; "="</f>
        <v>AF335998=</v>
      </c>
      <c r="BC1336" s="170" t="str">
        <f aca="false">Clear &amp; IF(span ,"Span","out")</f>
        <v>AF335998=out</v>
      </c>
      <c r="BD1336" s="170" t="str">
        <f aca="false">Clear &amp; IF(span, IF(B1336=".","Selected",B1336),"out")</f>
        <v>AF335998=out</v>
      </c>
      <c r="BE1336" s="170" t="str">
        <f aca="false">Clear &amp; Strain</f>
        <v>AF335998=NLSW11</v>
      </c>
      <c r="BF1336" s="170" t="str">
        <f aca="false">CONCATENATE(A1336,"=",F1336,". ",AX1336,IF(AB1336="","",CONCATENATE(".",AB1336)))</f>
        <v>AF335998=NLSW11. 3f.NLD.pig(*)</v>
      </c>
      <c r="BG1336" s="170" t="str">
        <f aca="false">CONCATENATE(A1336,"=",F1336,". ",AX1336)</f>
        <v>AF335998=NLSW11. 3f.NLD.pig(*)</v>
      </c>
      <c r="BH1336" s="170" t="str">
        <f aca="false">CONCATENATE(A1336,"=",AX1336)</f>
        <v>AF335998=3f.NLD.pig(*)</v>
      </c>
      <c r="BI1336" s="170" t="str">
        <f aca="false">CONCATENATE(A1336,"=",ComForSubtype,D1336)</f>
        <v>AF335998=3f</v>
      </c>
      <c r="BJ1336" s="170" t="str">
        <f aca="false">CONCATENATE(A1336,"=",E1336)</f>
        <v>AF335998=3feg</v>
      </c>
      <c r="BK1336" s="170" t="str">
        <f aca="false">CONCATENATE(A1336,"=",C1336)</f>
        <v>AF335998=3</v>
      </c>
      <c r="BL1336" s="170" t="str">
        <f aca="false">CONCATENATE(D1336,"=")</f>
        <v>3f=</v>
      </c>
      <c r="BM1336" s="223" t="str">
        <f aca="false">IF(BA1336="XX","",BA1336)</f>
        <v>AF335998</v>
      </c>
      <c r="BN1336" s="224" t="str">
        <f aca="false">CONCATENATE(IF(F1336="","",F1336),IF(G1336="","",CONCATENATE(" / ",G1336)))</f>
        <v>NLSW11</v>
      </c>
      <c r="BO1336" s="225" t="str">
        <f aca="false">AX1336</f>
        <v>3f.NLD.pig(*)</v>
      </c>
      <c r="BP1336" s="226" t="str">
        <f aca="false">IF(V1336="","",V1336)</f>
        <v/>
      </c>
      <c r="BQ1336" s="226" t="str">
        <f aca="false">IF(W1336="","",CONCATENATE(W1336,IF(LEFT(AO1336,1)="s","+","")))</f>
        <v>3f+</v>
      </c>
      <c r="BR1336" s="226" t="str">
        <f aca="false">IF(X1336="","",CONCATENATE(X1336,IF(LEFT(AQ1336,1)="s","+","")))</f>
        <v/>
      </c>
      <c r="BS1336" s="226" t="str">
        <f aca="false">IF(Y1336="","",CONCATENATE(Y1336,IF(LEFT(AR1336,1)="s","+","")))</f>
        <v/>
      </c>
      <c r="BT1336" s="226" t="str">
        <f aca="false">IF(Z1336="","",CONCATENATE(Z1336,IF(LEFT(AS1336,1)="s","+","")))</f>
        <v/>
      </c>
      <c r="BU1336" s="227" t="str">
        <f aca="false">IF(AA1336="","",CONCATENATE(AA1336,IF(LEFT(AT1336,1)="s","+","")))</f>
        <v/>
      </c>
      <c r="BV1336" s="212"/>
      <c r="BW1336" s="177" t="s">
        <v>3367</v>
      </c>
      <c r="BX1336" s="170" t="str">
        <f aca="false">IF(BW1336&lt;&gt;"",IF(ISNUMBER(FIND("=",BW1336)),LEFT(BW1336,FIND("=",BW1336)-1),BW1336),BW1336)</f>
        <v>AF335998</v>
      </c>
      <c r="BY1336" s="170" t="str">
        <f aca="false">IF(BW1336&lt;&gt;"",IF(ISNUMBER(FIND("=",BW1336)),RIGHT(BW1336,LEN(BW1336)-FIND("=",BW1336)),""),"")</f>
        <v>3f</v>
      </c>
      <c r="BZ1336" s="170" t="str">
        <f aca="false">IF(BX1336&lt;&gt;"",IF(ISNUMBER(FIND(".",BX1336)),LEFT(BX1336,FIND(".",BX1336)-1),BX1336),BX1336)</f>
        <v>AF335998</v>
      </c>
      <c r="CA1336" s="170" t="str">
        <f aca="false">IF(BX1336&lt;&gt;"",IF(ISNUMBER(FIND(".",BX1336)),RIGHT(BX1336,LEN(BX1336)-FIND(".",BX1336)),""),"")</f>
        <v/>
      </c>
      <c r="CB1336" s="212"/>
      <c r="CC1336" s="170" t="str">
        <f aca="false">A1336</f>
        <v>AF335998</v>
      </c>
      <c r="CD1336" s="178" t="s">
        <v>339</v>
      </c>
      <c r="CE1336" s="178" t="s">
        <v>340</v>
      </c>
      <c r="CF1336" s="178" t="s">
        <v>341</v>
      </c>
      <c r="CG1336" s="212"/>
      <c r="CH1336" s="179"/>
      <c r="CI1336" s="179"/>
      <c r="CJ1336" s="179"/>
      <c r="CK1336" s="212"/>
      <c r="CL1336" s="212"/>
      <c r="CM1336" s="170" t="str">
        <f aca="false">F1336</f>
        <v>NLSW11</v>
      </c>
      <c r="CN1336" s="170" t="str">
        <f aca="false">IF(G1336="","",G1336)</f>
        <v/>
      </c>
      <c r="CO1336" s="170" t="str">
        <f aca="false">CONCATENATE(H1336,":",L1336)</f>
        <v>Netherlands:</v>
      </c>
      <c r="CP1336" s="170" t="str">
        <f aca="false">CONCATENATE(IF(Q1336="","",CONCATENATE(Q1336,"-")),IF(P1336="","",CONCATENATE(P1336,"-")),IF(O1336="","",O1336))</f>
        <v>1998</v>
      </c>
      <c r="CQ1336" s="170" t="str">
        <f aca="false">IF(N1336="","",N1336)</f>
        <v>stool pool</v>
      </c>
      <c r="CR1336" s="170" t="n">
        <f aca="false">C1336</f>
        <v>3</v>
      </c>
      <c r="CS1336" s="229" t="str">
        <f aca="false">D1336</f>
        <v>3f</v>
      </c>
      <c r="CT1336" s="170" t="str">
        <f aca="false">CONCATENATE(CD1336," strain ",CM1336," ",CL1336,", partial cds")</f>
        <v>Hepatitis E virus strain NLSW11 , partial cds</v>
      </c>
    </row>
    <row r="1337" customFormat="false" ht="11.9" hidden="false" customHeight="true" outlineLevel="0" collapsed="false">
      <c r="A1337" s="154" t="s">
        <v>3368</v>
      </c>
      <c r="B1337" s="147" t="n">
        <v>3</v>
      </c>
      <c r="C1337" s="243" t="n">
        <v>3</v>
      </c>
      <c r="D1337" s="149" t="s">
        <v>1777</v>
      </c>
      <c r="E1337" s="150" t="s">
        <v>2725</v>
      </c>
      <c r="F1337" s="154" t="s">
        <v>3369</v>
      </c>
      <c r="G1337" s="212"/>
      <c r="H1337" s="146" t="s">
        <v>537</v>
      </c>
      <c r="I1337" s="153" t="s">
        <v>538</v>
      </c>
      <c r="J1337" s="146" t="s">
        <v>395</v>
      </c>
      <c r="K1337" s="212"/>
      <c r="L1337" s="212"/>
      <c r="M1337" s="157" t="s">
        <v>367</v>
      </c>
      <c r="N1337" s="328" t="s">
        <v>2017</v>
      </c>
      <c r="O1337" s="160" t="n">
        <v>1998</v>
      </c>
      <c r="P1337" s="212"/>
      <c r="Q1337" s="212"/>
      <c r="R1337" s="212"/>
      <c r="S1337" s="212"/>
      <c r="U1337" s="161" t="s">
        <v>1777</v>
      </c>
      <c r="V1337" s="209"/>
      <c r="W1337" s="163" t="s">
        <v>1777</v>
      </c>
      <c r="X1337" s="209"/>
      <c r="Y1337" s="147"/>
      <c r="Z1337" s="209"/>
      <c r="AA1337" s="216"/>
      <c r="AB1337" s="217"/>
      <c r="AC1337" s="163" t="s">
        <v>354</v>
      </c>
      <c r="AD1337" s="209"/>
      <c r="AE1337" s="209"/>
      <c r="AF1337" s="209"/>
      <c r="AG1337" s="218"/>
      <c r="AH1337" s="164" t="n">
        <v>134</v>
      </c>
      <c r="AI1337" s="164" t="n">
        <v>375</v>
      </c>
      <c r="AJ1337" s="219" t="n">
        <f aca="false">SeqEnd-SeqBeg+1</f>
        <v>242</v>
      </c>
      <c r="AK1337" s="220" t="n">
        <f aca="false">AND( SeqBeg&lt;=Beg  , End &lt;=SeqEnd )</f>
        <v>0</v>
      </c>
      <c r="AL1337" s="212"/>
      <c r="AM1337" s="212"/>
      <c r="AN1337" s="213"/>
      <c r="AO1337" s="147" t="s">
        <v>2602</v>
      </c>
      <c r="AP1337" s="147" t="s">
        <v>2602</v>
      </c>
      <c r="AU1337" s="212"/>
      <c r="AV1337" s="212"/>
      <c r="AW1337" s="222" t="str">
        <f aca="false">HYPERLINK(CONCATENATE("http://www.ncbi.nlm.nih.gov/nuccore/",BM1337),BM1337)</f>
        <v>AF335999</v>
      </c>
      <c r="AX1337" s="219" t="str">
        <f aca="false">CONCATENATE(D1337,IF(I1337="","",CONCATENATE(".",I1337)),IF(K1337="","",CONCATENATE(".",K1337)),IF(M1337="","",CONCATENATE(".",M1337)),IF(R1337="","",CONCATENATE(".",R1337)),IF(U1337="","","(*)"))</f>
        <v>3f.NLD.pig(*)</v>
      </c>
      <c r="AY1337" s="170" t="str">
        <f aca="false">CONCATENATE(BM1337,".",BN1337)</f>
        <v>AF335999.NLSW13</v>
      </c>
      <c r="AZ1337" s="171" t="str">
        <f aca="false">IF(AV1337="",IF(ISNUMBER(FIND(".",A1337)),LEFT(A1337,FIND(".",A1337)-1),A1337),AV1337)</f>
        <v>AF335999</v>
      </c>
      <c r="BA1337" s="171" t="str">
        <f aca="false">IF(ISNUMBER(FIND("-",AZ1337)),LEFT(AZ1337,FIND("-",AZ1337)-1),AZ1337)</f>
        <v>AF335999</v>
      </c>
      <c r="BB1337" s="170" t="str">
        <f aca="false"> MEGAname &amp; "="</f>
        <v>AF335999=</v>
      </c>
      <c r="BC1337" s="170" t="str">
        <f aca="false">Clear &amp; IF(span ,"Span","out")</f>
        <v>AF335999=out</v>
      </c>
      <c r="BD1337" s="170" t="str">
        <f aca="false">Clear &amp; IF(span, IF(B1337=".","Selected",B1337),"out")</f>
        <v>AF335999=out</v>
      </c>
      <c r="BE1337" s="170" t="str">
        <f aca="false">Clear &amp; Strain</f>
        <v>AF335999=NLSW13</v>
      </c>
      <c r="BF1337" s="170" t="str">
        <f aca="false">CONCATENATE(A1337,"=",F1337,". ",AX1337,IF(AB1337="","",CONCATENATE(".",AB1337)))</f>
        <v>AF335999=NLSW13. 3f.NLD.pig(*)</v>
      </c>
      <c r="BG1337" s="170" t="str">
        <f aca="false">CONCATENATE(A1337,"=",F1337,". ",AX1337)</f>
        <v>AF335999=NLSW13. 3f.NLD.pig(*)</v>
      </c>
      <c r="BH1337" s="170" t="str">
        <f aca="false">CONCATENATE(A1337,"=",AX1337)</f>
        <v>AF335999=3f.NLD.pig(*)</v>
      </c>
      <c r="BI1337" s="170" t="str">
        <f aca="false">CONCATENATE(A1337,"=",ComForSubtype,D1337)</f>
        <v>AF335999=3f</v>
      </c>
      <c r="BJ1337" s="170" t="str">
        <f aca="false">CONCATENATE(A1337,"=",E1337)</f>
        <v>AF335999=3feg</v>
      </c>
      <c r="BK1337" s="170" t="str">
        <f aca="false">CONCATENATE(A1337,"=",C1337)</f>
        <v>AF335999=3</v>
      </c>
      <c r="BL1337" s="170" t="str">
        <f aca="false">CONCATENATE(D1337,"=")</f>
        <v>3f=</v>
      </c>
      <c r="BM1337" s="223" t="str">
        <f aca="false">IF(BA1337="XX","",BA1337)</f>
        <v>AF335999</v>
      </c>
      <c r="BN1337" s="224" t="str">
        <f aca="false">CONCATENATE(IF(F1337="","",F1337),IF(G1337="","",CONCATENATE(" / ",G1337)))</f>
        <v>NLSW13</v>
      </c>
      <c r="BO1337" s="225" t="str">
        <f aca="false">AX1337</f>
        <v>3f.NLD.pig(*)</v>
      </c>
      <c r="BP1337" s="226" t="str">
        <f aca="false">IF(V1337="","",V1337)</f>
        <v/>
      </c>
      <c r="BQ1337" s="226" t="str">
        <f aca="false">IF(W1337="","",CONCATENATE(W1337,IF(LEFT(AO1337,1)="s","+","")))</f>
        <v>3f</v>
      </c>
      <c r="BR1337" s="226" t="str">
        <f aca="false">IF(X1337="","",CONCATENATE(X1337,IF(LEFT(AQ1337,1)="s","+","")))</f>
        <v/>
      </c>
      <c r="BS1337" s="226" t="str">
        <f aca="false">IF(Y1337="","",CONCATENATE(Y1337,IF(LEFT(AR1337,1)="s","+","")))</f>
        <v/>
      </c>
      <c r="BT1337" s="226" t="str">
        <f aca="false">IF(Z1337="","",CONCATENATE(Z1337,IF(LEFT(AS1337,1)="s","+","")))</f>
        <v/>
      </c>
      <c r="BU1337" s="227" t="str">
        <f aca="false">IF(AA1337="","",CONCATENATE(AA1337,IF(LEFT(AT1337,1)="s","+","")))</f>
        <v/>
      </c>
      <c r="BV1337" s="212"/>
      <c r="BW1337" s="177" t="s">
        <v>3370</v>
      </c>
      <c r="BX1337" s="170" t="str">
        <f aca="false">IF(BW1337&lt;&gt;"",IF(ISNUMBER(FIND("=",BW1337)),LEFT(BW1337,FIND("=",BW1337)-1),BW1337),BW1337)</f>
        <v>AF335999</v>
      </c>
      <c r="BY1337" s="170" t="str">
        <f aca="false">IF(BW1337&lt;&gt;"",IF(ISNUMBER(FIND("=",BW1337)),RIGHT(BW1337,LEN(BW1337)-FIND("=",BW1337)),""),"")</f>
        <v>3f</v>
      </c>
      <c r="BZ1337" s="170" t="str">
        <f aca="false">IF(BX1337&lt;&gt;"",IF(ISNUMBER(FIND(".",BX1337)),LEFT(BX1337,FIND(".",BX1337)-1),BX1337),BX1337)</f>
        <v>AF335999</v>
      </c>
      <c r="CA1337" s="170" t="str">
        <f aca="false">IF(BX1337&lt;&gt;"",IF(ISNUMBER(FIND(".",BX1337)),RIGHT(BX1337,LEN(BX1337)-FIND(".",BX1337)),""),"")</f>
        <v/>
      </c>
      <c r="CB1337" s="212"/>
      <c r="CC1337" s="170" t="str">
        <f aca="false">A1337</f>
        <v>AF335999</v>
      </c>
      <c r="CD1337" s="178" t="s">
        <v>339</v>
      </c>
      <c r="CE1337" s="178" t="s">
        <v>340</v>
      </c>
      <c r="CF1337" s="178" t="s">
        <v>341</v>
      </c>
      <c r="CG1337" s="212"/>
      <c r="CH1337" s="179"/>
      <c r="CI1337" s="179"/>
      <c r="CJ1337" s="179"/>
      <c r="CK1337" s="212"/>
      <c r="CL1337" s="212"/>
      <c r="CM1337" s="170" t="str">
        <f aca="false">F1337</f>
        <v>NLSW13</v>
      </c>
      <c r="CN1337" s="170" t="str">
        <f aca="false">IF(G1337="","",G1337)</f>
        <v/>
      </c>
      <c r="CO1337" s="170" t="str">
        <f aca="false">CONCATENATE(H1337,":",L1337)</f>
        <v>Netherlands:</v>
      </c>
      <c r="CP1337" s="170" t="str">
        <f aca="false">CONCATENATE(IF(Q1337="","",CONCATENATE(Q1337,"-")),IF(P1337="","",CONCATENATE(P1337,"-")),IF(O1337="","",O1337))</f>
        <v>1998</v>
      </c>
      <c r="CQ1337" s="170" t="str">
        <f aca="false">IF(N1337="","",N1337)</f>
        <v>stool pool</v>
      </c>
      <c r="CR1337" s="170" t="n">
        <f aca="false">C1337</f>
        <v>3</v>
      </c>
      <c r="CS1337" s="229" t="str">
        <f aca="false">D1337</f>
        <v>3f</v>
      </c>
      <c r="CT1337" s="170" t="str">
        <f aca="false">CONCATENATE(CD1337," strain ",CM1337," ",CL1337,", partial cds")</f>
        <v>Hepatitis E virus strain NLSW13 , partial cds</v>
      </c>
    </row>
    <row r="1338" customFormat="false" ht="11.9" hidden="false" customHeight="true" outlineLevel="0" collapsed="false">
      <c r="A1338" s="154" t="s">
        <v>3371</v>
      </c>
      <c r="B1338" s="147" t="n">
        <v>3</v>
      </c>
      <c r="C1338" s="243" t="n">
        <v>3</v>
      </c>
      <c r="D1338" s="149" t="s">
        <v>1777</v>
      </c>
      <c r="E1338" s="150" t="s">
        <v>2725</v>
      </c>
      <c r="F1338" s="154" t="s">
        <v>3372</v>
      </c>
      <c r="G1338" s="212"/>
      <c r="H1338" s="146" t="s">
        <v>537</v>
      </c>
      <c r="I1338" s="153" t="s">
        <v>538</v>
      </c>
      <c r="J1338" s="146" t="s">
        <v>395</v>
      </c>
      <c r="K1338" s="212"/>
      <c r="L1338" s="212"/>
      <c r="M1338" s="157" t="s">
        <v>367</v>
      </c>
      <c r="N1338" s="328" t="s">
        <v>2017</v>
      </c>
      <c r="O1338" s="160" t="n">
        <v>1998</v>
      </c>
      <c r="P1338" s="212"/>
      <c r="Q1338" s="212"/>
      <c r="R1338" s="212"/>
      <c r="S1338" s="212"/>
      <c r="U1338" s="161" t="s">
        <v>1777</v>
      </c>
      <c r="V1338" s="209"/>
      <c r="W1338" s="163" t="s">
        <v>1777</v>
      </c>
      <c r="X1338" s="209"/>
      <c r="Y1338" s="209"/>
      <c r="Z1338" s="209"/>
      <c r="AA1338" s="216"/>
      <c r="AB1338" s="217"/>
      <c r="AC1338" s="163" t="s">
        <v>354</v>
      </c>
      <c r="AD1338" s="209"/>
      <c r="AE1338" s="209"/>
      <c r="AF1338" s="209"/>
      <c r="AG1338" s="218"/>
      <c r="AH1338" s="164" t="n">
        <v>134</v>
      </c>
      <c r="AI1338" s="164" t="n">
        <v>375</v>
      </c>
      <c r="AJ1338" s="219" t="n">
        <f aca="false">SeqEnd-SeqBeg+1</f>
        <v>242</v>
      </c>
      <c r="AK1338" s="220" t="n">
        <f aca="false">AND( SeqBeg&lt;=Beg  , End &lt;=SeqEnd )</f>
        <v>0</v>
      </c>
      <c r="AL1338" s="212"/>
      <c r="AM1338" s="212"/>
      <c r="AN1338" s="213"/>
      <c r="AO1338" s="147" t="s">
        <v>2019</v>
      </c>
      <c r="AP1338" s="147" t="s">
        <v>2019</v>
      </c>
      <c r="AU1338" s="212" t="s">
        <v>382</v>
      </c>
      <c r="AV1338" s="212"/>
      <c r="AW1338" s="222" t="str">
        <f aca="false">HYPERLINK(CONCATENATE("http://www.ncbi.nlm.nih.gov/nuccore/",BM1338),BM1338)</f>
        <v>AF336000</v>
      </c>
      <c r="AX1338" s="219" t="str">
        <f aca="false">CONCATENATE(D1338,IF(I1338="","",CONCATENATE(".",I1338)),IF(K1338="","",CONCATENATE(".",K1338)),IF(M1338="","",CONCATENATE(".",M1338)),IF(R1338="","",CONCATENATE(".",R1338)),IF(U1338="","","(*)"))</f>
        <v>3f.NLD.pig(*)</v>
      </c>
      <c r="AY1338" s="170" t="str">
        <f aca="false">CONCATENATE(BM1338,".",BN1338)</f>
        <v>AF336000.NLSW15</v>
      </c>
      <c r="AZ1338" s="171" t="str">
        <f aca="false">IF(AV1338="",IF(ISNUMBER(FIND(".",A1338)),LEFT(A1338,FIND(".",A1338)-1),A1338),AV1338)</f>
        <v>AF336000</v>
      </c>
      <c r="BA1338" s="171" t="str">
        <f aca="false">IF(ISNUMBER(FIND("-",AZ1338)),LEFT(AZ1338,FIND("-",AZ1338)-1),AZ1338)</f>
        <v>AF336000</v>
      </c>
      <c r="BB1338" s="170" t="str">
        <f aca="false"> MEGAname &amp; "="</f>
        <v>AF336000=</v>
      </c>
      <c r="BC1338" s="170" t="str">
        <f aca="false">Clear &amp; IF(span ,"Span","out")</f>
        <v>AF336000=out</v>
      </c>
      <c r="BD1338" s="170" t="str">
        <f aca="false">Clear &amp; IF(span, IF(B1338=".","Selected",B1338),"out")</f>
        <v>AF336000=out</v>
      </c>
      <c r="BE1338" s="170" t="str">
        <f aca="false">Clear &amp; Strain</f>
        <v>AF336000=NLSW15</v>
      </c>
      <c r="BF1338" s="170" t="str">
        <f aca="false">CONCATENATE(A1338,"=",F1338,". ",AX1338,IF(AB1338="","",CONCATENATE(".",AB1338)))</f>
        <v>AF336000=NLSW15. 3f.NLD.pig(*)</v>
      </c>
      <c r="BG1338" s="170" t="str">
        <f aca="false">CONCATENATE(A1338,"=",F1338,". ",AX1338)</f>
        <v>AF336000=NLSW15. 3f.NLD.pig(*)</v>
      </c>
      <c r="BH1338" s="170" t="str">
        <f aca="false">CONCATENATE(A1338,"=",AX1338)</f>
        <v>AF336000=3f.NLD.pig(*)</v>
      </c>
      <c r="BI1338" s="170" t="str">
        <f aca="false">CONCATENATE(A1338,"=",ComForSubtype,D1338)</f>
        <v>AF336000=3f</v>
      </c>
      <c r="BJ1338" s="170" t="str">
        <f aca="false">CONCATENATE(A1338,"=",E1338)</f>
        <v>AF336000=3feg</v>
      </c>
      <c r="BK1338" s="170" t="str">
        <f aca="false">CONCATENATE(A1338,"=",C1338)</f>
        <v>AF336000=3</v>
      </c>
      <c r="BL1338" s="170" t="str">
        <f aca="false">CONCATENATE(D1338,"=")</f>
        <v>3f=</v>
      </c>
      <c r="BM1338" s="223" t="str">
        <f aca="false">IF(BA1338="XX","",BA1338)</f>
        <v>AF336000</v>
      </c>
      <c r="BN1338" s="224" t="str">
        <f aca="false">CONCATENATE(IF(F1338="","",F1338),IF(G1338="","",CONCATENATE(" / ",G1338)))</f>
        <v>NLSW15</v>
      </c>
      <c r="BO1338" s="225" t="str">
        <f aca="false">AX1338</f>
        <v>3f.NLD.pig(*)</v>
      </c>
      <c r="BP1338" s="226" t="str">
        <f aca="false">IF(V1338="","",V1338)</f>
        <v/>
      </c>
      <c r="BQ1338" s="226" t="str">
        <f aca="false">IF(W1338="","",CONCATENATE(W1338,IF(LEFT(AO1338,1)="s","+","")))</f>
        <v>3f+</v>
      </c>
      <c r="BR1338" s="226" t="str">
        <f aca="false">IF(X1338="","",CONCATENATE(X1338,IF(LEFT(AQ1338,1)="s","+","")))</f>
        <v/>
      </c>
      <c r="BS1338" s="226" t="str">
        <f aca="false">IF(Y1338="","",CONCATENATE(Y1338,IF(LEFT(AR1338,1)="s","+","")))</f>
        <v/>
      </c>
      <c r="BT1338" s="226" t="str">
        <f aca="false">IF(Z1338="","",CONCATENATE(Z1338,IF(LEFT(AS1338,1)="s","+","")))</f>
        <v/>
      </c>
      <c r="BU1338" s="227" t="str">
        <f aca="false">IF(AA1338="","",CONCATENATE(AA1338,IF(LEFT(AT1338,1)="s","+","")))</f>
        <v/>
      </c>
      <c r="BV1338" s="212"/>
      <c r="BW1338" s="177" t="s">
        <v>3373</v>
      </c>
      <c r="BX1338" s="170" t="str">
        <f aca="false">IF(BW1338&lt;&gt;"",IF(ISNUMBER(FIND("=",BW1338)),LEFT(BW1338,FIND("=",BW1338)-1),BW1338),BW1338)</f>
        <v>AF336000</v>
      </c>
      <c r="BY1338" s="170" t="str">
        <f aca="false">IF(BW1338&lt;&gt;"",IF(ISNUMBER(FIND("=",BW1338)),RIGHT(BW1338,LEN(BW1338)-FIND("=",BW1338)),""),"")</f>
        <v>3f</v>
      </c>
      <c r="BZ1338" s="170" t="str">
        <f aca="false">IF(BX1338&lt;&gt;"",IF(ISNUMBER(FIND(".",BX1338)),LEFT(BX1338,FIND(".",BX1338)-1),BX1338),BX1338)</f>
        <v>AF336000</v>
      </c>
      <c r="CA1338" s="170" t="str">
        <f aca="false">IF(BX1338&lt;&gt;"",IF(ISNUMBER(FIND(".",BX1338)),RIGHT(BX1338,LEN(BX1338)-FIND(".",BX1338)),""),"")</f>
        <v/>
      </c>
      <c r="CB1338" s="212"/>
      <c r="CC1338" s="170" t="str">
        <f aca="false">A1338</f>
        <v>AF336000</v>
      </c>
      <c r="CD1338" s="178" t="s">
        <v>339</v>
      </c>
      <c r="CE1338" s="178" t="s">
        <v>340</v>
      </c>
      <c r="CF1338" s="178" t="s">
        <v>341</v>
      </c>
      <c r="CG1338" s="212"/>
      <c r="CH1338" s="179"/>
      <c r="CI1338" s="179"/>
      <c r="CJ1338" s="179"/>
      <c r="CK1338" s="212"/>
      <c r="CL1338" s="212"/>
      <c r="CM1338" s="170" t="str">
        <f aca="false">F1338</f>
        <v>NLSW15</v>
      </c>
      <c r="CN1338" s="170" t="str">
        <f aca="false">IF(G1338="","",G1338)</f>
        <v/>
      </c>
      <c r="CO1338" s="170" t="str">
        <f aca="false">CONCATENATE(H1338,":",L1338)</f>
        <v>Netherlands:</v>
      </c>
      <c r="CP1338" s="170" t="str">
        <f aca="false">CONCATENATE(IF(Q1338="","",CONCATENATE(Q1338,"-")),IF(P1338="","",CONCATENATE(P1338,"-")),IF(O1338="","",O1338))</f>
        <v>1998</v>
      </c>
      <c r="CQ1338" s="170" t="str">
        <f aca="false">IF(N1338="","",N1338)</f>
        <v>stool pool</v>
      </c>
      <c r="CR1338" s="170" t="n">
        <f aca="false">C1338</f>
        <v>3</v>
      </c>
      <c r="CS1338" s="229" t="str">
        <f aca="false">D1338</f>
        <v>3f</v>
      </c>
      <c r="CT1338" s="170" t="str">
        <f aca="false">CONCATENATE(CD1338," strain ",CM1338," ",CL1338,", partial cds")</f>
        <v>Hepatitis E virus strain NLSW15 , partial cds</v>
      </c>
    </row>
    <row r="1339" customFormat="false" ht="11.9" hidden="false" customHeight="true" outlineLevel="0" collapsed="false">
      <c r="A1339" s="154" t="s">
        <v>3374</v>
      </c>
      <c r="B1339" s="147" t="n">
        <v>3</v>
      </c>
      <c r="C1339" s="243" t="n">
        <v>3</v>
      </c>
      <c r="D1339" s="149" t="s">
        <v>1777</v>
      </c>
      <c r="E1339" s="150" t="s">
        <v>2725</v>
      </c>
      <c r="F1339" s="154" t="s">
        <v>3375</v>
      </c>
      <c r="G1339" s="212"/>
      <c r="H1339" s="146" t="s">
        <v>537</v>
      </c>
      <c r="I1339" s="153" t="s">
        <v>538</v>
      </c>
      <c r="J1339" s="146" t="s">
        <v>395</v>
      </c>
      <c r="K1339" s="212"/>
      <c r="L1339" s="212"/>
      <c r="M1339" s="157" t="s">
        <v>367</v>
      </c>
      <c r="N1339" s="328" t="s">
        <v>2017</v>
      </c>
      <c r="O1339" s="160" t="n">
        <v>1998</v>
      </c>
      <c r="P1339" s="212"/>
      <c r="Q1339" s="212"/>
      <c r="R1339" s="212"/>
      <c r="S1339" s="212"/>
      <c r="U1339" s="161" t="s">
        <v>1777</v>
      </c>
      <c r="V1339" s="209"/>
      <c r="W1339" s="163" t="s">
        <v>1777</v>
      </c>
      <c r="X1339" s="209"/>
      <c r="Y1339" s="209"/>
      <c r="Z1339" s="209"/>
      <c r="AA1339" s="216"/>
      <c r="AB1339" s="217"/>
      <c r="AC1339" s="163" t="s">
        <v>354</v>
      </c>
      <c r="AD1339" s="209"/>
      <c r="AE1339" s="209"/>
      <c r="AF1339" s="209"/>
      <c r="AG1339" s="218"/>
      <c r="AH1339" s="164" t="n">
        <v>134</v>
      </c>
      <c r="AI1339" s="164" t="n">
        <v>375</v>
      </c>
      <c r="AJ1339" s="219" t="n">
        <f aca="false">SeqEnd-SeqBeg+1</f>
        <v>242</v>
      </c>
      <c r="AK1339" s="220" t="n">
        <f aca="false">AND( SeqBeg&lt;=Beg  , End &lt;=SeqEnd )</f>
        <v>0</v>
      </c>
      <c r="AL1339" s="212"/>
      <c r="AM1339" s="212"/>
      <c r="AN1339" s="213"/>
      <c r="AO1339" s="147" t="s">
        <v>2602</v>
      </c>
      <c r="AP1339" s="147" t="s">
        <v>2602</v>
      </c>
      <c r="AV1339" s="212"/>
      <c r="AW1339" s="222" t="str">
        <f aca="false">HYPERLINK(CONCATENATE("http://www.ncbi.nlm.nih.gov/nuccore/",BM1339),BM1339)</f>
        <v>AF336003</v>
      </c>
      <c r="AX1339" s="219" t="str">
        <f aca="false">CONCATENATE(D1339,IF(I1339="","",CONCATENATE(".",I1339)),IF(K1339="","",CONCATENATE(".",K1339)),IF(M1339="","",CONCATENATE(".",M1339)),IF(R1339="","",CONCATENATE(".",R1339)),IF(U1339="","","(*)"))</f>
        <v>3f.NLD.pig(*)</v>
      </c>
      <c r="AY1339" s="170" t="str">
        <f aca="false">CONCATENATE(BM1339,".",BN1339)</f>
        <v>AF336003.NLSW28</v>
      </c>
      <c r="AZ1339" s="171" t="str">
        <f aca="false">IF(AV1339="",IF(ISNUMBER(FIND(".",A1339)),LEFT(A1339,FIND(".",A1339)-1),A1339),AV1339)</f>
        <v>AF336003</v>
      </c>
      <c r="BA1339" s="171" t="str">
        <f aca="false">IF(ISNUMBER(FIND("-",AZ1339)),LEFT(AZ1339,FIND("-",AZ1339)-1),AZ1339)</f>
        <v>AF336003</v>
      </c>
      <c r="BB1339" s="170" t="str">
        <f aca="false"> MEGAname &amp; "="</f>
        <v>AF336003=</v>
      </c>
      <c r="BC1339" s="170" t="str">
        <f aca="false">Clear &amp; IF(span ,"Span","out")</f>
        <v>AF336003=out</v>
      </c>
      <c r="BD1339" s="170" t="str">
        <f aca="false">Clear &amp; IF(span, IF(B1339=".","Selected",B1339),"out")</f>
        <v>AF336003=out</v>
      </c>
      <c r="BE1339" s="170" t="str">
        <f aca="false">Clear &amp; Strain</f>
        <v>AF336003=NLSW28</v>
      </c>
      <c r="BF1339" s="170" t="str">
        <f aca="false">CONCATENATE(A1339,"=",F1339,". ",AX1339,IF(AB1339="","",CONCATENATE(".",AB1339)))</f>
        <v>AF336003=NLSW28. 3f.NLD.pig(*)</v>
      </c>
      <c r="BG1339" s="170" t="str">
        <f aca="false">CONCATENATE(A1339,"=",F1339,". ",AX1339)</f>
        <v>AF336003=NLSW28. 3f.NLD.pig(*)</v>
      </c>
      <c r="BH1339" s="170" t="str">
        <f aca="false">CONCATENATE(A1339,"=",AX1339)</f>
        <v>AF336003=3f.NLD.pig(*)</v>
      </c>
      <c r="BI1339" s="170" t="str">
        <f aca="false">CONCATENATE(A1339,"=",ComForSubtype,D1339)</f>
        <v>AF336003=3f</v>
      </c>
      <c r="BJ1339" s="170" t="str">
        <f aca="false">CONCATENATE(A1339,"=",E1339)</f>
        <v>AF336003=3feg</v>
      </c>
      <c r="BK1339" s="170" t="str">
        <f aca="false">CONCATENATE(A1339,"=",C1339)</f>
        <v>AF336003=3</v>
      </c>
      <c r="BL1339" s="170" t="str">
        <f aca="false">CONCATENATE(D1339,"=")</f>
        <v>3f=</v>
      </c>
      <c r="BM1339" s="223" t="str">
        <f aca="false">IF(BA1339="XX","",BA1339)</f>
        <v>AF336003</v>
      </c>
      <c r="BN1339" s="224" t="str">
        <f aca="false">CONCATENATE(IF(F1339="","",F1339),IF(G1339="","",CONCATENATE(" / ",G1339)))</f>
        <v>NLSW28</v>
      </c>
      <c r="BO1339" s="225" t="str">
        <f aca="false">AX1339</f>
        <v>3f.NLD.pig(*)</v>
      </c>
      <c r="BP1339" s="226" t="str">
        <f aca="false">IF(V1339="","",V1339)</f>
        <v/>
      </c>
      <c r="BQ1339" s="226" t="str">
        <f aca="false">IF(W1339="","",CONCATENATE(W1339,IF(LEFT(AO1339,1)="s","+","")))</f>
        <v>3f</v>
      </c>
      <c r="BR1339" s="226" t="str">
        <f aca="false">IF(X1339="","",CONCATENATE(X1339,IF(LEFT(AQ1339,1)="s","+","")))</f>
        <v/>
      </c>
      <c r="BS1339" s="226" t="str">
        <f aca="false">IF(Y1339="","",CONCATENATE(Y1339,IF(LEFT(AR1339,1)="s","+","")))</f>
        <v/>
      </c>
      <c r="BT1339" s="226" t="str">
        <f aca="false">IF(Z1339="","",CONCATENATE(Z1339,IF(LEFT(AS1339,1)="s","+","")))</f>
        <v/>
      </c>
      <c r="BU1339" s="227" t="str">
        <f aca="false">IF(AA1339="","",CONCATENATE(AA1339,IF(LEFT(AT1339,1)="s","+","")))</f>
        <v/>
      </c>
      <c r="BV1339" s="212"/>
      <c r="BW1339" s="177" t="s">
        <v>3376</v>
      </c>
      <c r="BX1339" s="170" t="str">
        <f aca="false">IF(BW1339&lt;&gt;"",IF(ISNUMBER(FIND("=",BW1339)),LEFT(BW1339,FIND("=",BW1339)-1),BW1339),BW1339)</f>
        <v>AF336003</v>
      </c>
      <c r="BY1339" s="170" t="str">
        <f aca="false">IF(BW1339&lt;&gt;"",IF(ISNUMBER(FIND("=",BW1339)),RIGHT(BW1339,LEN(BW1339)-FIND("=",BW1339)),""),"")</f>
        <v>3f</v>
      </c>
      <c r="BZ1339" s="170" t="str">
        <f aca="false">IF(BX1339&lt;&gt;"",IF(ISNUMBER(FIND(".",BX1339)),LEFT(BX1339,FIND(".",BX1339)-1),BX1339),BX1339)</f>
        <v>AF336003</v>
      </c>
      <c r="CA1339" s="170" t="str">
        <f aca="false">IF(BX1339&lt;&gt;"",IF(ISNUMBER(FIND(".",BX1339)),RIGHT(BX1339,LEN(BX1339)-FIND(".",BX1339)),""),"")</f>
        <v/>
      </c>
      <c r="CB1339" s="212"/>
      <c r="CC1339" s="170" t="str">
        <f aca="false">A1339</f>
        <v>AF336003</v>
      </c>
      <c r="CD1339" s="178" t="s">
        <v>339</v>
      </c>
      <c r="CE1339" s="178" t="s">
        <v>340</v>
      </c>
      <c r="CF1339" s="178" t="s">
        <v>341</v>
      </c>
      <c r="CG1339" s="212"/>
      <c r="CH1339" s="179"/>
      <c r="CI1339" s="179"/>
      <c r="CJ1339" s="179"/>
      <c r="CK1339" s="212"/>
      <c r="CL1339" s="212"/>
      <c r="CM1339" s="170" t="str">
        <f aca="false">F1339</f>
        <v>NLSW28</v>
      </c>
      <c r="CN1339" s="170" t="str">
        <f aca="false">IF(G1339="","",G1339)</f>
        <v/>
      </c>
      <c r="CO1339" s="170" t="str">
        <f aca="false">CONCATENATE(H1339,":",L1339)</f>
        <v>Netherlands:</v>
      </c>
      <c r="CP1339" s="170" t="str">
        <f aca="false">CONCATENATE(IF(Q1339="","",CONCATENATE(Q1339,"-")),IF(P1339="","",CONCATENATE(P1339,"-")),IF(O1339="","",O1339))</f>
        <v>1998</v>
      </c>
      <c r="CQ1339" s="170" t="str">
        <f aca="false">IF(N1339="","",N1339)</f>
        <v>stool pool</v>
      </c>
      <c r="CR1339" s="170" t="n">
        <f aca="false">C1339</f>
        <v>3</v>
      </c>
      <c r="CS1339" s="229" t="str">
        <f aca="false">D1339</f>
        <v>3f</v>
      </c>
      <c r="CT1339" s="170" t="str">
        <f aca="false">CONCATENATE(CD1339," strain ",CM1339," ",CL1339,", partial cds")</f>
        <v>Hepatitis E virus strain NLSW28 , partial cds</v>
      </c>
    </row>
    <row r="1340" customFormat="false" ht="11.9" hidden="false" customHeight="true" outlineLevel="0" collapsed="false">
      <c r="A1340" s="154" t="s">
        <v>3377</v>
      </c>
      <c r="B1340" s="147" t="n">
        <v>3</v>
      </c>
      <c r="C1340" s="243" t="n">
        <v>3</v>
      </c>
      <c r="D1340" s="149" t="s">
        <v>1777</v>
      </c>
      <c r="E1340" s="150" t="s">
        <v>2725</v>
      </c>
      <c r="F1340" s="154" t="s">
        <v>3378</v>
      </c>
      <c r="G1340" s="212"/>
      <c r="H1340" s="146" t="s">
        <v>537</v>
      </c>
      <c r="I1340" s="153" t="s">
        <v>538</v>
      </c>
      <c r="J1340" s="146" t="s">
        <v>395</v>
      </c>
      <c r="K1340" s="212"/>
      <c r="L1340" s="212"/>
      <c r="M1340" s="157" t="s">
        <v>367</v>
      </c>
      <c r="N1340" s="328" t="s">
        <v>2017</v>
      </c>
      <c r="O1340" s="160" t="n">
        <v>1998</v>
      </c>
      <c r="P1340" s="212"/>
      <c r="Q1340" s="212"/>
      <c r="R1340" s="212"/>
      <c r="S1340" s="212"/>
      <c r="U1340" s="161" t="s">
        <v>1777</v>
      </c>
      <c r="V1340" s="209"/>
      <c r="W1340" s="163" t="s">
        <v>1777</v>
      </c>
      <c r="X1340" s="209"/>
      <c r="Y1340" s="209"/>
      <c r="Z1340" s="209"/>
      <c r="AA1340" s="216"/>
      <c r="AB1340" s="217"/>
      <c r="AC1340" s="163" t="s">
        <v>354</v>
      </c>
      <c r="AD1340" s="209"/>
      <c r="AE1340" s="209"/>
      <c r="AF1340" s="209"/>
      <c r="AG1340" s="218"/>
      <c r="AH1340" s="164" t="n">
        <v>134</v>
      </c>
      <c r="AI1340" s="164" t="n">
        <v>375</v>
      </c>
      <c r="AJ1340" s="219" t="n">
        <f aca="false">SeqEnd-SeqBeg+1</f>
        <v>242</v>
      </c>
      <c r="AK1340" s="220" t="n">
        <f aca="false">AND( SeqBeg&lt;=Beg  , End &lt;=SeqEnd )</f>
        <v>0</v>
      </c>
      <c r="AL1340" s="212"/>
      <c r="AM1340" s="212"/>
      <c r="AN1340" s="213"/>
      <c r="AO1340" s="147" t="s">
        <v>2602</v>
      </c>
      <c r="AP1340" s="147" t="s">
        <v>2602</v>
      </c>
      <c r="AV1340" s="212"/>
      <c r="AW1340" s="222" t="str">
        <f aca="false">HYPERLINK(CONCATENATE("http://www.ncbi.nlm.nih.gov/nuccore/",BM1340),BM1340)</f>
        <v>AF336005</v>
      </c>
      <c r="AX1340" s="219" t="str">
        <f aca="false">CONCATENATE(D1340,IF(I1340="","",CONCATENATE(".",I1340)),IF(K1340="","",CONCATENATE(".",K1340)),IF(M1340="","",CONCATENATE(".",M1340)),IF(R1340="","",CONCATENATE(".",R1340)),IF(U1340="","","(*)"))</f>
        <v>3f.NLD.pig(*)</v>
      </c>
      <c r="AY1340" s="170" t="str">
        <f aca="false">CONCATENATE(BM1340,".",BN1340)</f>
        <v>AF336005.NLSW41</v>
      </c>
      <c r="AZ1340" s="171" t="str">
        <f aca="false">IF(AV1340="",IF(ISNUMBER(FIND(".",A1340)),LEFT(A1340,FIND(".",A1340)-1),A1340),AV1340)</f>
        <v>AF336005</v>
      </c>
      <c r="BA1340" s="171" t="str">
        <f aca="false">IF(ISNUMBER(FIND("-",AZ1340)),LEFT(AZ1340,FIND("-",AZ1340)-1),AZ1340)</f>
        <v>AF336005</v>
      </c>
      <c r="BB1340" s="170" t="str">
        <f aca="false"> MEGAname &amp; "="</f>
        <v>AF336005=</v>
      </c>
      <c r="BC1340" s="170" t="str">
        <f aca="false">Clear &amp; IF(span ,"Span","out")</f>
        <v>AF336005=out</v>
      </c>
      <c r="BD1340" s="170" t="str">
        <f aca="false">Clear &amp; IF(span, IF(B1340=".","Selected",B1340),"out")</f>
        <v>AF336005=out</v>
      </c>
      <c r="BE1340" s="170" t="str">
        <f aca="false">Clear &amp; Strain</f>
        <v>AF336005=NLSW41</v>
      </c>
      <c r="BF1340" s="170" t="str">
        <f aca="false">CONCATENATE(A1340,"=",F1340,". ",AX1340,IF(AB1340="","",CONCATENATE(".",AB1340)))</f>
        <v>AF336005=NLSW41. 3f.NLD.pig(*)</v>
      </c>
      <c r="BG1340" s="170" t="str">
        <f aca="false">CONCATENATE(A1340,"=",F1340,". ",AX1340)</f>
        <v>AF336005=NLSW41. 3f.NLD.pig(*)</v>
      </c>
      <c r="BH1340" s="170" t="str">
        <f aca="false">CONCATENATE(A1340,"=",AX1340)</f>
        <v>AF336005=3f.NLD.pig(*)</v>
      </c>
      <c r="BI1340" s="170" t="str">
        <f aca="false">CONCATENATE(A1340,"=",ComForSubtype,D1340)</f>
        <v>AF336005=3f</v>
      </c>
      <c r="BJ1340" s="170" t="str">
        <f aca="false">CONCATENATE(A1340,"=",E1340)</f>
        <v>AF336005=3feg</v>
      </c>
      <c r="BK1340" s="170" t="str">
        <f aca="false">CONCATENATE(A1340,"=",C1340)</f>
        <v>AF336005=3</v>
      </c>
      <c r="BL1340" s="170" t="str">
        <f aca="false">CONCATENATE(D1340,"=")</f>
        <v>3f=</v>
      </c>
      <c r="BM1340" s="223" t="str">
        <f aca="false">IF(BA1340="XX","",BA1340)</f>
        <v>AF336005</v>
      </c>
      <c r="BN1340" s="224" t="str">
        <f aca="false">CONCATENATE(IF(F1340="","",F1340),IF(G1340="","",CONCATENATE(" / ",G1340)))</f>
        <v>NLSW41</v>
      </c>
      <c r="BO1340" s="225" t="str">
        <f aca="false">AX1340</f>
        <v>3f.NLD.pig(*)</v>
      </c>
      <c r="BP1340" s="226" t="str">
        <f aca="false">IF(V1340="","",V1340)</f>
        <v/>
      </c>
      <c r="BQ1340" s="226" t="str">
        <f aca="false">IF(W1340="","",CONCATENATE(W1340,IF(LEFT(AO1340,1)="s","+","")))</f>
        <v>3f</v>
      </c>
      <c r="BR1340" s="226" t="str">
        <f aca="false">IF(X1340="","",CONCATENATE(X1340,IF(LEFT(AQ1340,1)="s","+","")))</f>
        <v/>
      </c>
      <c r="BS1340" s="226" t="str">
        <f aca="false">IF(Y1340="","",CONCATENATE(Y1340,IF(LEFT(AR1340,1)="s","+","")))</f>
        <v/>
      </c>
      <c r="BT1340" s="226" t="str">
        <f aca="false">IF(Z1340="","",CONCATENATE(Z1340,IF(LEFT(AS1340,1)="s","+","")))</f>
        <v/>
      </c>
      <c r="BU1340" s="227" t="str">
        <f aca="false">IF(AA1340="","",CONCATENATE(AA1340,IF(LEFT(AT1340,1)="s","+","")))</f>
        <v/>
      </c>
      <c r="BV1340" s="212"/>
      <c r="BW1340" s="177" t="s">
        <v>3379</v>
      </c>
      <c r="BX1340" s="170" t="str">
        <f aca="false">IF(BW1340&lt;&gt;"",IF(ISNUMBER(FIND("=",BW1340)),LEFT(BW1340,FIND("=",BW1340)-1),BW1340),BW1340)</f>
        <v>AF336005</v>
      </c>
      <c r="BY1340" s="170" t="str">
        <f aca="false">IF(BW1340&lt;&gt;"",IF(ISNUMBER(FIND("=",BW1340)),RIGHT(BW1340,LEN(BW1340)-FIND("=",BW1340)),""),"")</f>
        <v>3f</v>
      </c>
      <c r="BZ1340" s="170" t="str">
        <f aca="false">IF(BX1340&lt;&gt;"",IF(ISNUMBER(FIND(".",BX1340)),LEFT(BX1340,FIND(".",BX1340)-1),BX1340),BX1340)</f>
        <v>AF336005</v>
      </c>
      <c r="CA1340" s="170" t="str">
        <f aca="false">IF(BX1340&lt;&gt;"",IF(ISNUMBER(FIND(".",BX1340)),RIGHT(BX1340,LEN(BX1340)-FIND(".",BX1340)),""),"")</f>
        <v/>
      </c>
      <c r="CB1340" s="212"/>
      <c r="CC1340" s="170" t="str">
        <f aca="false">A1340</f>
        <v>AF336005</v>
      </c>
      <c r="CD1340" s="178" t="s">
        <v>339</v>
      </c>
      <c r="CE1340" s="178" t="s">
        <v>340</v>
      </c>
      <c r="CF1340" s="178" t="s">
        <v>341</v>
      </c>
      <c r="CG1340" s="212"/>
      <c r="CH1340" s="179"/>
      <c r="CI1340" s="179"/>
      <c r="CJ1340" s="179"/>
      <c r="CK1340" s="212"/>
      <c r="CL1340" s="212"/>
      <c r="CM1340" s="170" t="str">
        <f aca="false">F1340</f>
        <v>NLSW41</v>
      </c>
      <c r="CN1340" s="170" t="str">
        <f aca="false">IF(G1340="","",G1340)</f>
        <v/>
      </c>
      <c r="CO1340" s="170" t="str">
        <f aca="false">CONCATENATE(H1340,":",L1340)</f>
        <v>Netherlands:</v>
      </c>
      <c r="CP1340" s="170" t="str">
        <f aca="false">CONCATENATE(IF(Q1340="","",CONCATENATE(Q1340,"-")),IF(P1340="","",CONCATENATE(P1340,"-")),IF(O1340="","",O1340))</f>
        <v>1998</v>
      </c>
      <c r="CQ1340" s="170" t="str">
        <f aca="false">IF(N1340="","",N1340)</f>
        <v>stool pool</v>
      </c>
      <c r="CR1340" s="170" t="n">
        <f aca="false">C1340</f>
        <v>3</v>
      </c>
      <c r="CS1340" s="229" t="str">
        <f aca="false">D1340</f>
        <v>3f</v>
      </c>
      <c r="CT1340" s="170" t="str">
        <f aca="false">CONCATENATE(CD1340," strain ",CM1340," ",CL1340,", partial cds")</f>
        <v>Hepatitis E virus strain NLSW41 , partial cds</v>
      </c>
    </row>
    <row r="1341" customFormat="false" ht="11.9" hidden="false" customHeight="true" outlineLevel="0" collapsed="false">
      <c r="A1341" s="154" t="s">
        <v>3380</v>
      </c>
      <c r="B1341" s="147" t="n">
        <v>3</v>
      </c>
      <c r="C1341" s="243" t="n">
        <v>3</v>
      </c>
      <c r="D1341" s="149" t="s">
        <v>1777</v>
      </c>
      <c r="E1341" s="150" t="s">
        <v>2725</v>
      </c>
      <c r="F1341" s="154" t="s">
        <v>3267</v>
      </c>
      <c r="G1341" s="212"/>
      <c r="H1341" s="146" t="s">
        <v>537</v>
      </c>
      <c r="I1341" s="153" t="s">
        <v>538</v>
      </c>
      <c r="J1341" s="146" t="s">
        <v>395</v>
      </c>
      <c r="K1341" s="212"/>
      <c r="L1341" s="212"/>
      <c r="M1341" s="157" t="s">
        <v>367</v>
      </c>
      <c r="N1341" s="328" t="s">
        <v>2017</v>
      </c>
      <c r="O1341" s="160" t="n">
        <v>1998</v>
      </c>
      <c r="P1341" s="212"/>
      <c r="Q1341" s="212"/>
      <c r="R1341" s="212"/>
      <c r="S1341" s="212"/>
      <c r="U1341" s="161" t="s">
        <v>1777</v>
      </c>
      <c r="V1341" s="209"/>
      <c r="W1341" s="163" t="s">
        <v>1777</v>
      </c>
      <c r="X1341" s="209"/>
      <c r="Y1341" s="209"/>
      <c r="Z1341" s="209"/>
      <c r="AA1341" s="216"/>
      <c r="AB1341" s="217"/>
      <c r="AC1341" s="163" t="s">
        <v>354</v>
      </c>
      <c r="AD1341" s="209"/>
      <c r="AE1341" s="209"/>
      <c r="AF1341" s="209"/>
      <c r="AG1341" s="218"/>
      <c r="AH1341" s="164" t="n">
        <v>134</v>
      </c>
      <c r="AI1341" s="164" t="n">
        <v>375</v>
      </c>
      <c r="AJ1341" s="219" t="n">
        <f aca="false">SeqEnd-SeqBeg+1</f>
        <v>242</v>
      </c>
      <c r="AK1341" s="220" t="n">
        <f aca="false">AND( SeqBeg&lt;=Beg  , End &lt;=SeqEnd )</f>
        <v>0</v>
      </c>
      <c r="AL1341" s="212"/>
      <c r="AM1341" s="212"/>
      <c r="AN1341" s="213"/>
      <c r="AO1341" s="147" t="s">
        <v>2602</v>
      </c>
      <c r="AP1341" s="147" t="s">
        <v>2019</v>
      </c>
      <c r="AU1341" s="212" t="s">
        <v>2765</v>
      </c>
      <c r="AV1341" s="212"/>
      <c r="AW1341" s="222" t="str">
        <f aca="false">HYPERLINK(CONCATENATE("http://www.ncbi.nlm.nih.gov/nuccore/",BM1341),BM1341)</f>
        <v>AF336006</v>
      </c>
      <c r="AX1341" s="219" t="str">
        <f aca="false">CONCATENATE(D1341,IF(I1341="","",CONCATENATE(".",I1341)),IF(K1341="","",CONCATENATE(".",K1341)),IF(M1341="","",CONCATENATE(".",M1341)),IF(R1341="","",CONCATENATE(".",R1341)),IF(U1341="","","(*)"))</f>
        <v>3f.NLD.pig(*)</v>
      </c>
      <c r="AY1341" s="170" t="str">
        <f aca="false">CONCATENATE(BM1341,".",BN1341)</f>
        <v>AF336006.NLSW50</v>
      </c>
      <c r="AZ1341" s="171" t="str">
        <f aca="false">IF(AV1341="",IF(ISNUMBER(FIND(".",A1341)),LEFT(A1341,FIND(".",A1341)-1),A1341),AV1341)</f>
        <v>AF336006</v>
      </c>
      <c r="BA1341" s="171" t="str">
        <f aca="false">IF(ISNUMBER(FIND("-",AZ1341)),LEFT(AZ1341,FIND("-",AZ1341)-1),AZ1341)</f>
        <v>AF336006</v>
      </c>
      <c r="BB1341" s="170" t="str">
        <f aca="false"> MEGAname &amp; "="</f>
        <v>AF336006=</v>
      </c>
      <c r="BC1341" s="170" t="str">
        <f aca="false">Clear &amp; IF(span ,"Span","out")</f>
        <v>AF336006=out</v>
      </c>
      <c r="BD1341" s="170" t="str">
        <f aca="false">Clear &amp; IF(span, IF(B1341=".","Selected",B1341),"out")</f>
        <v>AF336006=out</v>
      </c>
      <c r="BE1341" s="170" t="str">
        <f aca="false">Clear &amp; Strain</f>
        <v>AF336006=NLSW50</v>
      </c>
      <c r="BF1341" s="170" t="str">
        <f aca="false">CONCATENATE(A1341,"=",F1341,". ",AX1341,IF(AB1341="","",CONCATENATE(".",AB1341)))</f>
        <v>AF336006=NLSW50. 3f.NLD.pig(*)</v>
      </c>
      <c r="BG1341" s="170" t="str">
        <f aca="false">CONCATENATE(A1341,"=",F1341,". ",AX1341)</f>
        <v>AF336006=NLSW50. 3f.NLD.pig(*)</v>
      </c>
      <c r="BH1341" s="170" t="str">
        <f aca="false">CONCATENATE(A1341,"=",AX1341)</f>
        <v>AF336006=3f.NLD.pig(*)</v>
      </c>
      <c r="BI1341" s="170" t="str">
        <f aca="false">CONCATENATE(A1341,"=",ComForSubtype,D1341)</f>
        <v>AF336006=3f</v>
      </c>
      <c r="BJ1341" s="170" t="str">
        <f aca="false">CONCATENATE(A1341,"=",E1341)</f>
        <v>AF336006=3feg</v>
      </c>
      <c r="BK1341" s="170" t="str">
        <f aca="false">CONCATENATE(A1341,"=",C1341)</f>
        <v>AF336006=3</v>
      </c>
      <c r="BL1341" s="170" t="str">
        <f aca="false">CONCATENATE(D1341,"=")</f>
        <v>3f=</v>
      </c>
      <c r="BM1341" s="223" t="str">
        <f aca="false">IF(BA1341="XX","",BA1341)</f>
        <v>AF336006</v>
      </c>
      <c r="BN1341" s="224" t="str">
        <f aca="false">CONCATENATE(IF(F1341="","",F1341),IF(G1341="","",CONCATENATE(" / ",G1341)))</f>
        <v>NLSW50</v>
      </c>
      <c r="BO1341" s="225" t="str">
        <f aca="false">AX1341</f>
        <v>3f.NLD.pig(*)</v>
      </c>
      <c r="BP1341" s="226" t="str">
        <f aca="false">IF(V1341="","",V1341)</f>
        <v/>
      </c>
      <c r="BQ1341" s="226" t="str">
        <f aca="false">IF(W1341="","",CONCATENATE(W1341,IF(LEFT(AO1341,1)="s","+","")))</f>
        <v>3f</v>
      </c>
      <c r="BR1341" s="226" t="str">
        <f aca="false">IF(X1341="","",CONCATENATE(X1341,IF(LEFT(AQ1341,1)="s","+","")))</f>
        <v/>
      </c>
      <c r="BS1341" s="226" t="str">
        <f aca="false">IF(Y1341="","",CONCATENATE(Y1341,IF(LEFT(AR1341,1)="s","+","")))</f>
        <v/>
      </c>
      <c r="BT1341" s="226" t="str">
        <f aca="false">IF(Z1341="","",CONCATENATE(Z1341,IF(LEFT(AS1341,1)="s","+","")))</f>
        <v/>
      </c>
      <c r="BU1341" s="227" t="str">
        <f aca="false">IF(AA1341="","",CONCATENATE(AA1341,IF(LEFT(AT1341,1)="s","+","")))</f>
        <v/>
      </c>
      <c r="BV1341" s="212"/>
      <c r="BW1341" s="177" t="s">
        <v>3381</v>
      </c>
      <c r="BX1341" s="170" t="str">
        <f aca="false">IF(BW1341&lt;&gt;"",IF(ISNUMBER(FIND("=",BW1341)),LEFT(BW1341,FIND("=",BW1341)-1),BW1341),BW1341)</f>
        <v>AF336006</v>
      </c>
      <c r="BY1341" s="170" t="str">
        <f aca="false">IF(BW1341&lt;&gt;"",IF(ISNUMBER(FIND("=",BW1341)),RIGHT(BW1341,LEN(BW1341)-FIND("=",BW1341)),""),"")</f>
        <v>3f</v>
      </c>
      <c r="BZ1341" s="170" t="str">
        <f aca="false">IF(BX1341&lt;&gt;"",IF(ISNUMBER(FIND(".",BX1341)),LEFT(BX1341,FIND(".",BX1341)-1),BX1341),BX1341)</f>
        <v>AF336006</v>
      </c>
      <c r="CA1341" s="170" t="str">
        <f aca="false">IF(BX1341&lt;&gt;"",IF(ISNUMBER(FIND(".",BX1341)),RIGHT(BX1341,LEN(BX1341)-FIND(".",BX1341)),""),"")</f>
        <v/>
      </c>
      <c r="CB1341" s="212"/>
      <c r="CC1341" s="170" t="str">
        <f aca="false">A1341</f>
        <v>AF336006</v>
      </c>
      <c r="CD1341" s="178" t="s">
        <v>339</v>
      </c>
      <c r="CE1341" s="178" t="s">
        <v>340</v>
      </c>
      <c r="CF1341" s="178" t="s">
        <v>341</v>
      </c>
      <c r="CG1341" s="212"/>
      <c r="CH1341" s="179"/>
      <c r="CI1341" s="179"/>
      <c r="CJ1341" s="179"/>
      <c r="CK1341" s="212"/>
      <c r="CL1341" s="212"/>
      <c r="CM1341" s="170" t="str">
        <f aca="false">F1341</f>
        <v>NLSW50</v>
      </c>
      <c r="CN1341" s="170" t="str">
        <f aca="false">IF(G1341="","",G1341)</f>
        <v/>
      </c>
      <c r="CO1341" s="170" t="str">
        <f aca="false">CONCATENATE(H1341,":",L1341)</f>
        <v>Netherlands:</v>
      </c>
      <c r="CP1341" s="170" t="str">
        <f aca="false">CONCATENATE(IF(Q1341="","",CONCATENATE(Q1341,"-")),IF(P1341="","",CONCATENATE(P1341,"-")),IF(O1341="","",O1341))</f>
        <v>1998</v>
      </c>
      <c r="CQ1341" s="170" t="str">
        <f aca="false">IF(N1341="","",N1341)</f>
        <v>stool pool</v>
      </c>
      <c r="CR1341" s="170" t="n">
        <f aca="false">C1341</f>
        <v>3</v>
      </c>
      <c r="CS1341" s="229" t="str">
        <f aca="false">D1341</f>
        <v>3f</v>
      </c>
      <c r="CT1341" s="170" t="str">
        <f aca="false">CONCATENATE(CD1341," strain ",CM1341," ",CL1341,", partial cds")</f>
        <v>Hepatitis E virus strain NLSW50 , partial cds</v>
      </c>
    </row>
    <row r="1342" customFormat="false" ht="11.9" hidden="false" customHeight="true" outlineLevel="0" collapsed="false">
      <c r="A1342" s="154" t="s">
        <v>3382</v>
      </c>
      <c r="B1342" s="147" t="n">
        <v>3</v>
      </c>
      <c r="C1342" s="243" t="n">
        <v>3</v>
      </c>
      <c r="D1342" s="149" t="s">
        <v>1777</v>
      </c>
      <c r="E1342" s="150" t="s">
        <v>2725</v>
      </c>
      <c r="F1342" s="154" t="s">
        <v>3270</v>
      </c>
      <c r="G1342" s="212"/>
      <c r="H1342" s="146" t="s">
        <v>537</v>
      </c>
      <c r="I1342" s="153" t="s">
        <v>538</v>
      </c>
      <c r="J1342" s="146" t="s">
        <v>395</v>
      </c>
      <c r="K1342" s="212"/>
      <c r="L1342" s="212"/>
      <c r="M1342" s="157" t="s">
        <v>367</v>
      </c>
      <c r="N1342" s="328" t="s">
        <v>2017</v>
      </c>
      <c r="O1342" s="160" t="n">
        <v>1998</v>
      </c>
      <c r="P1342" s="212"/>
      <c r="Q1342" s="212"/>
      <c r="R1342" s="212"/>
      <c r="S1342" s="212"/>
      <c r="U1342" s="161" t="s">
        <v>1777</v>
      </c>
      <c r="V1342" s="209"/>
      <c r="W1342" s="163" t="s">
        <v>1777</v>
      </c>
      <c r="X1342" s="209"/>
      <c r="Y1342" s="209"/>
      <c r="Z1342" s="209"/>
      <c r="AA1342" s="216"/>
      <c r="AB1342" s="217"/>
      <c r="AC1342" s="163" t="s">
        <v>354</v>
      </c>
      <c r="AD1342" s="209"/>
      <c r="AE1342" s="209"/>
      <c r="AF1342" s="209"/>
      <c r="AG1342" s="218"/>
      <c r="AH1342" s="164" t="n">
        <v>134</v>
      </c>
      <c r="AI1342" s="164" t="n">
        <v>375</v>
      </c>
      <c r="AJ1342" s="219" t="n">
        <f aca="false">SeqEnd-SeqBeg+1</f>
        <v>242</v>
      </c>
      <c r="AK1342" s="220" t="n">
        <f aca="false">AND( SeqBeg&lt;=Beg  , End &lt;=SeqEnd )</f>
        <v>0</v>
      </c>
      <c r="AL1342" s="212"/>
      <c r="AM1342" s="212"/>
      <c r="AN1342" s="213"/>
      <c r="AO1342" s="147" t="s">
        <v>2602</v>
      </c>
      <c r="AP1342" s="147" t="s">
        <v>2602</v>
      </c>
      <c r="AU1342" s="212"/>
      <c r="AV1342" s="212"/>
      <c r="AW1342" s="222" t="str">
        <f aca="false">HYPERLINK(CONCATENATE("http://www.ncbi.nlm.nih.gov/nuccore/",BM1342),BM1342)</f>
        <v>AF336008</v>
      </c>
      <c r="AX1342" s="219" t="str">
        <f aca="false">CONCATENATE(D1342,IF(I1342="","",CONCATENATE(".",I1342)),IF(K1342="","",CONCATENATE(".",K1342)),IF(M1342="","",CONCATENATE(".",M1342)),IF(R1342="","",CONCATENATE(".",R1342)),IF(U1342="","","(*)"))</f>
        <v>3f.NLD.pig(*)</v>
      </c>
      <c r="AY1342" s="170" t="str">
        <f aca="false">CONCATENATE(BM1342,".",BN1342)</f>
        <v>AF336008.NLSW76</v>
      </c>
      <c r="AZ1342" s="171" t="str">
        <f aca="false">IF(AV1342="",IF(ISNUMBER(FIND(".",A1342)),LEFT(A1342,FIND(".",A1342)-1),A1342),AV1342)</f>
        <v>AF336008</v>
      </c>
      <c r="BA1342" s="171" t="str">
        <f aca="false">IF(ISNUMBER(FIND("-",AZ1342)),LEFT(AZ1342,FIND("-",AZ1342)-1),AZ1342)</f>
        <v>AF336008</v>
      </c>
      <c r="BB1342" s="170" t="str">
        <f aca="false"> MEGAname &amp; "="</f>
        <v>AF336008=</v>
      </c>
      <c r="BC1342" s="170" t="str">
        <f aca="false">Clear &amp; IF(span ,"Span","out")</f>
        <v>AF336008=out</v>
      </c>
      <c r="BD1342" s="170" t="str">
        <f aca="false">Clear &amp; IF(span, IF(B1342=".","Selected",B1342),"out")</f>
        <v>AF336008=out</v>
      </c>
      <c r="BE1342" s="170" t="str">
        <f aca="false">Clear &amp; Strain</f>
        <v>AF336008=NLSW76</v>
      </c>
      <c r="BF1342" s="170" t="str">
        <f aca="false">CONCATENATE(A1342,"=",F1342,". ",AX1342,IF(AB1342="","",CONCATENATE(".",AB1342)))</f>
        <v>AF336008=NLSW76. 3f.NLD.pig(*)</v>
      </c>
      <c r="BG1342" s="170" t="str">
        <f aca="false">CONCATENATE(A1342,"=",F1342,". ",AX1342)</f>
        <v>AF336008=NLSW76. 3f.NLD.pig(*)</v>
      </c>
      <c r="BH1342" s="170" t="str">
        <f aca="false">CONCATENATE(A1342,"=",AX1342)</f>
        <v>AF336008=3f.NLD.pig(*)</v>
      </c>
      <c r="BI1342" s="170" t="str">
        <f aca="false">CONCATENATE(A1342,"=",ComForSubtype,D1342)</f>
        <v>AF336008=3f</v>
      </c>
      <c r="BJ1342" s="170" t="str">
        <f aca="false">CONCATENATE(A1342,"=",E1342)</f>
        <v>AF336008=3feg</v>
      </c>
      <c r="BK1342" s="170" t="str">
        <f aca="false">CONCATENATE(A1342,"=",C1342)</f>
        <v>AF336008=3</v>
      </c>
      <c r="BL1342" s="170" t="str">
        <f aca="false">CONCATENATE(D1342,"=")</f>
        <v>3f=</v>
      </c>
      <c r="BM1342" s="223" t="str">
        <f aca="false">IF(BA1342="XX","",BA1342)</f>
        <v>AF336008</v>
      </c>
      <c r="BN1342" s="224" t="str">
        <f aca="false">CONCATENATE(IF(F1342="","",F1342),IF(G1342="","",CONCATENATE(" / ",G1342)))</f>
        <v>NLSW76</v>
      </c>
      <c r="BO1342" s="225" t="str">
        <f aca="false">AX1342</f>
        <v>3f.NLD.pig(*)</v>
      </c>
      <c r="BP1342" s="226" t="str">
        <f aca="false">IF(V1342="","",V1342)</f>
        <v/>
      </c>
      <c r="BQ1342" s="226" t="str">
        <f aca="false">IF(W1342="","",CONCATENATE(W1342,IF(LEFT(AO1342,1)="s","+","")))</f>
        <v>3f</v>
      </c>
      <c r="BR1342" s="226" t="str">
        <f aca="false">IF(X1342="","",CONCATENATE(X1342,IF(LEFT(AQ1342,1)="s","+","")))</f>
        <v/>
      </c>
      <c r="BS1342" s="226" t="str">
        <f aca="false">IF(Y1342="","",CONCATENATE(Y1342,IF(LEFT(AR1342,1)="s","+","")))</f>
        <v/>
      </c>
      <c r="BT1342" s="226" t="str">
        <f aca="false">IF(Z1342="","",CONCATENATE(Z1342,IF(LEFT(AS1342,1)="s","+","")))</f>
        <v/>
      </c>
      <c r="BU1342" s="227" t="str">
        <f aca="false">IF(AA1342="","",CONCATENATE(AA1342,IF(LEFT(AT1342,1)="s","+","")))</f>
        <v/>
      </c>
      <c r="BV1342" s="212"/>
      <c r="BW1342" s="177" t="s">
        <v>3383</v>
      </c>
      <c r="BX1342" s="170" t="str">
        <f aca="false">IF(BW1342&lt;&gt;"",IF(ISNUMBER(FIND("=",BW1342)),LEFT(BW1342,FIND("=",BW1342)-1),BW1342),BW1342)</f>
        <v>AF336008</v>
      </c>
      <c r="BY1342" s="170" t="str">
        <f aca="false">IF(BW1342&lt;&gt;"",IF(ISNUMBER(FIND("=",BW1342)),RIGHT(BW1342,LEN(BW1342)-FIND("=",BW1342)),""),"")</f>
        <v>3f</v>
      </c>
      <c r="BZ1342" s="170" t="str">
        <f aca="false">IF(BX1342&lt;&gt;"",IF(ISNUMBER(FIND(".",BX1342)),LEFT(BX1342,FIND(".",BX1342)-1),BX1342),BX1342)</f>
        <v>AF336008</v>
      </c>
      <c r="CA1342" s="170" t="str">
        <f aca="false">IF(BX1342&lt;&gt;"",IF(ISNUMBER(FIND(".",BX1342)),RIGHT(BX1342,LEN(BX1342)-FIND(".",BX1342)),""),"")</f>
        <v/>
      </c>
      <c r="CB1342" s="212"/>
      <c r="CC1342" s="170" t="str">
        <f aca="false">A1342</f>
        <v>AF336008</v>
      </c>
      <c r="CD1342" s="178" t="s">
        <v>339</v>
      </c>
      <c r="CE1342" s="178" t="s">
        <v>340</v>
      </c>
      <c r="CF1342" s="178" t="s">
        <v>341</v>
      </c>
      <c r="CG1342" s="212"/>
      <c r="CH1342" s="179"/>
      <c r="CI1342" s="179"/>
      <c r="CJ1342" s="179"/>
      <c r="CK1342" s="212"/>
      <c r="CL1342" s="212"/>
      <c r="CM1342" s="170" t="str">
        <f aca="false">F1342</f>
        <v>NLSW76</v>
      </c>
      <c r="CN1342" s="170" t="str">
        <f aca="false">IF(G1342="","",G1342)</f>
        <v/>
      </c>
      <c r="CO1342" s="170" t="str">
        <f aca="false">CONCATENATE(H1342,":",L1342)</f>
        <v>Netherlands:</v>
      </c>
      <c r="CP1342" s="170" t="str">
        <f aca="false">CONCATENATE(IF(Q1342="","",CONCATENATE(Q1342,"-")),IF(P1342="","",CONCATENATE(P1342,"-")),IF(O1342="","",O1342))</f>
        <v>1998</v>
      </c>
      <c r="CQ1342" s="170" t="str">
        <f aca="false">IF(N1342="","",N1342)</f>
        <v>stool pool</v>
      </c>
      <c r="CR1342" s="170" t="n">
        <f aca="false">C1342</f>
        <v>3</v>
      </c>
      <c r="CS1342" s="229" t="str">
        <f aca="false">D1342</f>
        <v>3f</v>
      </c>
      <c r="CT1342" s="170" t="str">
        <f aca="false">CONCATENATE(CD1342," strain ",CM1342," ",CL1342,", partial cds")</f>
        <v>Hepatitis E virus strain NLSW76 , partial cds</v>
      </c>
    </row>
    <row r="1343" customFormat="false" ht="11.9" hidden="false" customHeight="true" outlineLevel="0" collapsed="false">
      <c r="A1343" s="154" t="s">
        <v>3384</v>
      </c>
      <c r="B1343" s="147" t="n">
        <v>3</v>
      </c>
      <c r="C1343" s="243" t="n">
        <v>3</v>
      </c>
      <c r="D1343" s="149" t="s">
        <v>1777</v>
      </c>
      <c r="E1343" s="150" t="s">
        <v>2725</v>
      </c>
      <c r="F1343" s="154" t="s">
        <v>3385</v>
      </c>
      <c r="G1343" s="212"/>
      <c r="H1343" s="146" t="s">
        <v>537</v>
      </c>
      <c r="I1343" s="153" t="s">
        <v>538</v>
      </c>
      <c r="J1343" s="146" t="s">
        <v>395</v>
      </c>
      <c r="K1343" s="212"/>
      <c r="L1343" s="212"/>
      <c r="M1343" s="157" t="s">
        <v>367</v>
      </c>
      <c r="N1343" s="328" t="s">
        <v>2017</v>
      </c>
      <c r="O1343" s="160" t="n">
        <v>1998</v>
      </c>
      <c r="P1343" s="212"/>
      <c r="Q1343" s="212"/>
      <c r="R1343" s="212"/>
      <c r="S1343" s="212"/>
      <c r="U1343" s="161" t="s">
        <v>1777</v>
      </c>
      <c r="V1343" s="209"/>
      <c r="W1343" s="163" t="s">
        <v>1777</v>
      </c>
      <c r="X1343" s="209"/>
      <c r="Y1343" s="209"/>
      <c r="Z1343" s="209"/>
      <c r="AA1343" s="216"/>
      <c r="AB1343" s="217"/>
      <c r="AC1343" s="163" t="s">
        <v>354</v>
      </c>
      <c r="AD1343" s="209"/>
      <c r="AE1343" s="209"/>
      <c r="AF1343" s="209"/>
      <c r="AG1343" s="218"/>
      <c r="AH1343" s="164" t="n">
        <v>134</v>
      </c>
      <c r="AI1343" s="164" t="n">
        <v>375</v>
      </c>
      <c r="AJ1343" s="219" t="n">
        <f aca="false">SeqEnd-SeqBeg+1</f>
        <v>242</v>
      </c>
      <c r="AK1343" s="220" t="n">
        <f aca="false">AND( SeqBeg&lt;=Beg  , End &lt;=SeqEnd )</f>
        <v>0</v>
      </c>
      <c r="AL1343" s="212"/>
      <c r="AM1343" s="212"/>
      <c r="AN1343" s="213"/>
      <c r="AO1343" s="147" t="s">
        <v>2602</v>
      </c>
      <c r="AP1343" s="147" t="s">
        <v>2602</v>
      </c>
      <c r="AV1343" s="212"/>
      <c r="AW1343" s="222" t="str">
        <f aca="false">HYPERLINK(CONCATENATE("http://www.ncbi.nlm.nih.gov/nuccore/",BM1343),BM1343)</f>
        <v>AF336009</v>
      </c>
      <c r="AX1343" s="219" t="str">
        <f aca="false">CONCATENATE(D1343,IF(I1343="","",CONCATENATE(".",I1343)),IF(K1343="","",CONCATENATE(".",K1343)),IF(M1343="","",CONCATENATE(".",M1343)),IF(R1343="","",CONCATENATE(".",R1343)),IF(U1343="","","(*)"))</f>
        <v>3f.NLD.pig(*)</v>
      </c>
      <c r="AY1343" s="170" t="str">
        <f aca="false">CONCATENATE(BM1343,".",BN1343)</f>
        <v>AF336009.NLSW82</v>
      </c>
      <c r="AZ1343" s="171" t="str">
        <f aca="false">IF(AV1343="",IF(ISNUMBER(FIND(".",A1343)),LEFT(A1343,FIND(".",A1343)-1),A1343),AV1343)</f>
        <v>AF336009</v>
      </c>
      <c r="BA1343" s="171" t="str">
        <f aca="false">IF(ISNUMBER(FIND("-",AZ1343)),LEFT(AZ1343,FIND("-",AZ1343)-1),AZ1343)</f>
        <v>AF336009</v>
      </c>
      <c r="BB1343" s="170" t="str">
        <f aca="false"> MEGAname &amp; "="</f>
        <v>AF336009=</v>
      </c>
      <c r="BC1343" s="170" t="str">
        <f aca="false">Clear &amp; IF(span ,"Span","out")</f>
        <v>AF336009=out</v>
      </c>
      <c r="BD1343" s="170" t="str">
        <f aca="false">Clear &amp; IF(span, IF(B1343=".","Selected",B1343),"out")</f>
        <v>AF336009=out</v>
      </c>
      <c r="BE1343" s="170" t="str">
        <f aca="false">Clear &amp; Strain</f>
        <v>AF336009=NLSW82</v>
      </c>
      <c r="BF1343" s="170" t="str">
        <f aca="false">CONCATENATE(A1343,"=",F1343,". ",AX1343,IF(AB1343="","",CONCATENATE(".",AB1343)))</f>
        <v>AF336009=NLSW82. 3f.NLD.pig(*)</v>
      </c>
      <c r="BG1343" s="170" t="str">
        <f aca="false">CONCATENATE(A1343,"=",F1343,". ",AX1343)</f>
        <v>AF336009=NLSW82. 3f.NLD.pig(*)</v>
      </c>
      <c r="BH1343" s="170" t="str">
        <f aca="false">CONCATENATE(A1343,"=",AX1343)</f>
        <v>AF336009=3f.NLD.pig(*)</v>
      </c>
      <c r="BI1343" s="170" t="str">
        <f aca="false">CONCATENATE(A1343,"=",ComForSubtype,D1343)</f>
        <v>AF336009=3f</v>
      </c>
      <c r="BJ1343" s="170" t="str">
        <f aca="false">CONCATENATE(A1343,"=",E1343)</f>
        <v>AF336009=3feg</v>
      </c>
      <c r="BK1343" s="170" t="str">
        <f aca="false">CONCATENATE(A1343,"=",C1343)</f>
        <v>AF336009=3</v>
      </c>
      <c r="BL1343" s="170" t="str">
        <f aca="false">CONCATENATE(D1343,"=")</f>
        <v>3f=</v>
      </c>
      <c r="BM1343" s="223" t="str">
        <f aca="false">IF(BA1343="XX","",BA1343)</f>
        <v>AF336009</v>
      </c>
      <c r="BN1343" s="224" t="str">
        <f aca="false">CONCATENATE(IF(F1343="","",F1343),IF(G1343="","",CONCATENATE(" / ",G1343)))</f>
        <v>NLSW82</v>
      </c>
      <c r="BO1343" s="225" t="str">
        <f aca="false">AX1343</f>
        <v>3f.NLD.pig(*)</v>
      </c>
      <c r="BP1343" s="226" t="str">
        <f aca="false">IF(V1343="","",V1343)</f>
        <v/>
      </c>
      <c r="BQ1343" s="226" t="str">
        <f aca="false">IF(W1343="","",CONCATENATE(W1343,IF(LEFT(AO1343,1)="s","+","")))</f>
        <v>3f</v>
      </c>
      <c r="BR1343" s="226" t="str">
        <f aca="false">IF(X1343="","",CONCATENATE(X1343,IF(LEFT(AQ1343,1)="s","+","")))</f>
        <v/>
      </c>
      <c r="BS1343" s="226" t="str">
        <f aca="false">IF(Y1343="","",CONCATENATE(Y1343,IF(LEFT(AR1343,1)="s","+","")))</f>
        <v/>
      </c>
      <c r="BT1343" s="226" t="str">
        <f aca="false">IF(Z1343="","",CONCATENATE(Z1343,IF(LEFT(AS1343,1)="s","+","")))</f>
        <v/>
      </c>
      <c r="BU1343" s="227" t="str">
        <f aca="false">IF(AA1343="","",CONCATENATE(AA1343,IF(LEFT(AT1343,1)="s","+","")))</f>
        <v/>
      </c>
      <c r="BV1343" s="212"/>
      <c r="BW1343" s="177" t="s">
        <v>3386</v>
      </c>
      <c r="BX1343" s="170" t="str">
        <f aca="false">IF(BW1343&lt;&gt;"",IF(ISNUMBER(FIND("=",BW1343)),LEFT(BW1343,FIND("=",BW1343)-1),BW1343),BW1343)</f>
        <v>AF336009</v>
      </c>
      <c r="BY1343" s="170" t="str">
        <f aca="false">IF(BW1343&lt;&gt;"",IF(ISNUMBER(FIND("=",BW1343)),RIGHT(BW1343,LEN(BW1343)-FIND("=",BW1343)),""),"")</f>
        <v>3f</v>
      </c>
      <c r="BZ1343" s="170" t="str">
        <f aca="false">IF(BX1343&lt;&gt;"",IF(ISNUMBER(FIND(".",BX1343)),LEFT(BX1343,FIND(".",BX1343)-1),BX1343),BX1343)</f>
        <v>AF336009</v>
      </c>
      <c r="CA1343" s="170" t="str">
        <f aca="false">IF(BX1343&lt;&gt;"",IF(ISNUMBER(FIND(".",BX1343)),RIGHT(BX1343,LEN(BX1343)-FIND(".",BX1343)),""),"")</f>
        <v/>
      </c>
      <c r="CB1343" s="212"/>
      <c r="CC1343" s="170" t="str">
        <f aca="false">A1343</f>
        <v>AF336009</v>
      </c>
      <c r="CD1343" s="178" t="s">
        <v>339</v>
      </c>
      <c r="CE1343" s="178" t="s">
        <v>340</v>
      </c>
      <c r="CF1343" s="178" t="s">
        <v>341</v>
      </c>
      <c r="CG1343" s="212"/>
      <c r="CH1343" s="179"/>
      <c r="CI1343" s="179"/>
      <c r="CJ1343" s="179"/>
      <c r="CK1343" s="212"/>
      <c r="CL1343" s="212"/>
      <c r="CM1343" s="170" t="str">
        <f aca="false">F1343</f>
        <v>NLSW82</v>
      </c>
      <c r="CN1343" s="170" t="str">
        <f aca="false">IF(G1343="","",G1343)</f>
        <v/>
      </c>
      <c r="CO1343" s="170" t="str">
        <f aca="false">CONCATENATE(H1343,":",L1343)</f>
        <v>Netherlands:</v>
      </c>
      <c r="CP1343" s="170" t="str">
        <f aca="false">CONCATENATE(IF(Q1343="","",CONCATENATE(Q1343,"-")),IF(P1343="","",CONCATENATE(P1343,"-")),IF(O1343="","",O1343))</f>
        <v>1998</v>
      </c>
      <c r="CQ1343" s="170" t="str">
        <f aca="false">IF(N1343="","",N1343)</f>
        <v>stool pool</v>
      </c>
      <c r="CR1343" s="170" t="n">
        <f aca="false">C1343</f>
        <v>3</v>
      </c>
      <c r="CS1343" s="229" t="str">
        <f aca="false">D1343</f>
        <v>3f</v>
      </c>
      <c r="CT1343" s="170" t="str">
        <f aca="false">CONCATENATE(CD1343," strain ",CM1343," ",CL1343,", partial cds")</f>
        <v>Hepatitis E virus strain NLSW82 , partial cds</v>
      </c>
    </row>
    <row r="1344" customFormat="false" ht="11.9" hidden="false" customHeight="true" outlineLevel="0" collapsed="false">
      <c r="A1344" s="154" t="s">
        <v>3387</v>
      </c>
      <c r="B1344" s="147" t="n">
        <v>3</v>
      </c>
      <c r="C1344" s="243" t="n">
        <v>3</v>
      </c>
      <c r="D1344" s="149" t="s">
        <v>1777</v>
      </c>
      <c r="E1344" s="150" t="s">
        <v>2725</v>
      </c>
      <c r="F1344" s="154" t="s">
        <v>3388</v>
      </c>
      <c r="G1344" s="212"/>
      <c r="H1344" s="146" t="s">
        <v>537</v>
      </c>
      <c r="I1344" s="153" t="s">
        <v>538</v>
      </c>
      <c r="J1344" s="146" t="s">
        <v>395</v>
      </c>
      <c r="K1344" s="212"/>
      <c r="L1344" s="212"/>
      <c r="M1344" s="157" t="s">
        <v>367</v>
      </c>
      <c r="N1344" s="328" t="s">
        <v>2017</v>
      </c>
      <c r="O1344" s="160" t="n">
        <v>1998</v>
      </c>
      <c r="P1344" s="212"/>
      <c r="Q1344" s="212"/>
      <c r="R1344" s="212"/>
      <c r="S1344" s="212"/>
      <c r="U1344" s="161" t="s">
        <v>1777</v>
      </c>
      <c r="V1344" s="209"/>
      <c r="W1344" s="163" t="s">
        <v>1777</v>
      </c>
      <c r="X1344" s="209"/>
      <c r="Y1344" s="147"/>
      <c r="Z1344" s="209"/>
      <c r="AA1344" s="216"/>
      <c r="AB1344" s="217"/>
      <c r="AC1344" s="163" t="s">
        <v>354</v>
      </c>
      <c r="AD1344" s="209"/>
      <c r="AE1344" s="209"/>
      <c r="AF1344" s="209"/>
      <c r="AG1344" s="218"/>
      <c r="AH1344" s="164" t="n">
        <v>134</v>
      </c>
      <c r="AI1344" s="164" t="n">
        <v>375</v>
      </c>
      <c r="AJ1344" s="219" t="n">
        <f aca="false">SeqEnd-SeqBeg+1</f>
        <v>242</v>
      </c>
      <c r="AK1344" s="220" t="n">
        <f aca="false">AND( SeqBeg&lt;=Beg  , End &lt;=SeqEnd )</f>
        <v>0</v>
      </c>
      <c r="AL1344" s="212"/>
      <c r="AM1344" s="212"/>
      <c r="AN1344" s="213"/>
      <c r="AO1344" s="147" t="s">
        <v>2602</v>
      </c>
      <c r="AP1344" s="147" t="s">
        <v>2602</v>
      </c>
      <c r="AU1344" s="212"/>
      <c r="AV1344" s="212"/>
      <c r="AW1344" s="222" t="str">
        <f aca="false">HYPERLINK(CONCATENATE("http://www.ncbi.nlm.nih.gov/nuccore/",BM1344),BM1344)</f>
        <v>AF336010</v>
      </c>
      <c r="AX1344" s="219" t="str">
        <f aca="false">CONCATENATE(D1344,IF(I1344="","",CONCATENATE(".",I1344)),IF(K1344="","",CONCATENATE(".",K1344)),IF(M1344="","",CONCATENATE(".",M1344)),IF(R1344="","",CONCATENATE(".",R1344)),IF(U1344="","","(*)"))</f>
        <v>3f.NLD.pig(*)</v>
      </c>
      <c r="AY1344" s="170" t="str">
        <f aca="false">CONCATENATE(BM1344,".",BN1344)</f>
        <v>AF336010.NLSW85</v>
      </c>
      <c r="AZ1344" s="171" t="str">
        <f aca="false">IF(AV1344="",IF(ISNUMBER(FIND(".",A1344)),LEFT(A1344,FIND(".",A1344)-1),A1344),AV1344)</f>
        <v>AF336010</v>
      </c>
      <c r="BA1344" s="171" t="str">
        <f aca="false">IF(ISNUMBER(FIND("-",AZ1344)),LEFT(AZ1344,FIND("-",AZ1344)-1),AZ1344)</f>
        <v>AF336010</v>
      </c>
      <c r="BB1344" s="170" t="str">
        <f aca="false"> MEGAname &amp; "="</f>
        <v>AF336010=</v>
      </c>
      <c r="BC1344" s="170" t="str">
        <f aca="false">Clear &amp; IF(span ,"Span","out")</f>
        <v>AF336010=out</v>
      </c>
      <c r="BD1344" s="170" t="str">
        <f aca="false">Clear &amp; IF(span, IF(B1344=".","Selected",B1344),"out")</f>
        <v>AF336010=out</v>
      </c>
      <c r="BE1344" s="170" t="str">
        <f aca="false">Clear &amp; Strain</f>
        <v>AF336010=NLSW85</v>
      </c>
      <c r="BF1344" s="170" t="str">
        <f aca="false">CONCATENATE(A1344,"=",F1344,". ",AX1344,IF(AB1344="","",CONCATENATE(".",AB1344)))</f>
        <v>AF336010=NLSW85. 3f.NLD.pig(*)</v>
      </c>
      <c r="BG1344" s="170" t="str">
        <f aca="false">CONCATENATE(A1344,"=",F1344,". ",AX1344)</f>
        <v>AF336010=NLSW85. 3f.NLD.pig(*)</v>
      </c>
      <c r="BH1344" s="170" t="str">
        <f aca="false">CONCATENATE(A1344,"=",AX1344)</f>
        <v>AF336010=3f.NLD.pig(*)</v>
      </c>
      <c r="BI1344" s="170" t="str">
        <f aca="false">CONCATENATE(A1344,"=",ComForSubtype,D1344)</f>
        <v>AF336010=3f</v>
      </c>
      <c r="BJ1344" s="170" t="str">
        <f aca="false">CONCATENATE(A1344,"=",E1344)</f>
        <v>AF336010=3feg</v>
      </c>
      <c r="BK1344" s="170" t="str">
        <f aca="false">CONCATENATE(A1344,"=",C1344)</f>
        <v>AF336010=3</v>
      </c>
      <c r="BL1344" s="170" t="str">
        <f aca="false">CONCATENATE(D1344,"=")</f>
        <v>3f=</v>
      </c>
      <c r="BM1344" s="223" t="str">
        <f aca="false">IF(BA1344="XX","",BA1344)</f>
        <v>AF336010</v>
      </c>
      <c r="BN1344" s="224" t="str">
        <f aca="false">CONCATENATE(IF(F1344="","",F1344),IF(G1344="","",CONCATENATE(" / ",G1344)))</f>
        <v>NLSW85</v>
      </c>
      <c r="BO1344" s="225" t="str">
        <f aca="false">AX1344</f>
        <v>3f.NLD.pig(*)</v>
      </c>
      <c r="BP1344" s="226" t="str">
        <f aca="false">IF(V1344="","",V1344)</f>
        <v/>
      </c>
      <c r="BQ1344" s="226" t="str">
        <f aca="false">IF(W1344="","",CONCATENATE(W1344,IF(LEFT(AO1344,1)="s","+","")))</f>
        <v>3f</v>
      </c>
      <c r="BR1344" s="226" t="str">
        <f aca="false">IF(X1344="","",CONCATENATE(X1344,IF(LEFT(AQ1344,1)="s","+","")))</f>
        <v/>
      </c>
      <c r="BS1344" s="226" t="str">
        <f aca="false">IF(Y1344="","",CONCATENATE(Y1344,IF(LEFT(AR1344,1)="s","+","")))</f>
        <v/>
      </c>
      <c r="BT1344" s="226" t="str">
        <f aca="false">IF(Z1344="","",CONCATENATE(Z1344,IF(LEFT(AS1344,1)="s","+","")))</f>
        <v/>
      </c>
      <c r="BU1344" s="227" t="str">
        <f aca="false">IF(AA1344="","",CONCATENATE(AA1344,IF(LEFT(AT1344,1)="s","+","")))</f>
        <v/>
      </c>
      <c r="BV1344" s="212"/>
      <c r="BW1344" s="177" t="s">
        <v>3389</v>
      </c>
      <c r="BX1344" s="170" t="str">
        <f aca="false">IF(BW1344&lt;&gt;"",IF(ISNUMBER(FIND("=",BW1344)),LEFT(BW1344,FIND("=",BW1344)-1),BW1344),BW1344)</f>
        <v>AF336010</v>
      </c>
      <c r="BY1344" s="170" t="str">
        <f aca="false">IF(BW1344&lt;&gt;"",IF(ISNUMBER(FIND("=",BW1344)),RIGHT(BW1344,LEN(BW1344)-FIND("=",BW1344)),""),"")</f>
        <v>3f</v>
      </c>
      <c r="BZ1344" s="170" t="str">
        <f aca="false">IF(BX1344&lt;&gt;"",IF(ISNUMBER(FIND(".",BX1344)),LEFT(BX1344,FIND(".",BX1344)-1),BX1344),BX1344)</f>
        <v>AF336010</v>
      </c>
      <c r="CA1344" s="170" t="str">
        <f aca="false">IF(BX1344&lt;&gt;"",IF(ISNUMBER(FIND(".",BX1344)),RIGHT(BX1344,LEN(BX1344)-FIND(".",BX1344)),""),"")</f>
        <v/>
      </c>
      <c r="CB1344" s="212"/>
      <c r="CC1344" s="170" t="str">
        <f aca="false">A1344</f>
        <v>AF336010</v>
      </c>
      <c r="CD1344" s="178" t="s">
        <v>339</v>
      </c>
      <c r="CE1344" s="178" t="s">
        <v>340</v>
      </c>
      <c r="CF1344" s="178" t="s">
        <v>341</v>
      </c>
      <c r="CG1344" s="212"/>
      <c r="CH1344" s="179"/>
      <c r="CI1344" s="179"/>
      <c r="CJ1344" s="179"/>
      <c r="CK1344" s="212"/>
      <c r="CL1344" s="212"/>
      <c r="CM1344" s="170" t="str">
        <f aca="false">F1344</f>
        <v>NLSW85</v>
      </c>
      <c r="CN1344" s="170" t="str">
        <f aca="false">IF(G1344="","",G1344)</f>
        <v/>
      </c>
      <c r="CO1344" s="170" t="str">
        <f aca="false">CONCATENATE(H1344,":",L1344)</f>
        <v>Netherlands:</v>
      </c>
      <c r="CP1344" s="170" t="str">
        <f aca="false">CONCATENATE(IF(Q1344="","",CONCATENATE(Q1344,"-")),IF(P1344="","",CONCATENATE(P1344,"-")),IF(O1344="","",O1344))</f>
        <v>1998</v>
      </c>
      <c r="CQ1344" s="170" t="str">
        <f aca="false">IF(N1344="","",N1344)</f>
        <v>stool pool</v>
      </c>
      <c r="CR1344" s="170" t="n">
        <f aca="false">C1344</f>
        <v>3</v>
      </c>
      <c r="CS1344" s="229" t="str">
        <f aca="false">D1344</f>
        <v>3f</v>
      </c>
      <c r="CT1344" s="170" t="str">
        <f aca="false">CONCATENATE(CD1344," strain ",CM1344," ",CL1344,", partial cds")</f>
        <v>Hepatitis E virus strain NLSW85 , partial cds</v>
      </c>
    </row>
    <row r="1345" customFormat="false" ht="11.9" hidden="false" customHeight="true" outlineLevel="0" collapsed="false">
      <c r="A1345" s="154" t="s">
        <v>3390</v>
      </c>
      <c r="B1345" s="147" t="n">
        <v>3</v>
      </c>
      <c r="C1345" s="243" t="n">
        <v>3</v>
      </c>
      <c r="D1345" s="149" t="s">
        <v>1777</v>
      </c>
      <c r="E1345" s="150" t="s">
        <v>2725</v>
      </c>
      <c r="F1345" s="154" t="s">
        <v>3273</v>
      </c>
      <c r="G1345" s="212"/>
      <c r="H1345" s="146" t="s">
        <v>537</v>
      </c>
      <c r="I1345" s="153" t="s">
        <v>538</v>
      </c>
      <c r="J1345" s="146" t="s">
        <v>395</v>
      </c>
      <c r="K1345" s="212"/>
      <c r="L1345" s="212"/>
      <c r="M1345" s="157" t="s">
        <v>367</v>
      </c>
      <c r="N1345" s="328" t="s">
        <v>2017</v>
      </c>
      <c r="O1345" s="160" t="n">
        <v>1998</v>
      </c>
      <c r="P1345" s="212"/>
      <c r="Q1345" s="212"/>
      <c r="R1345" s="212"/>
      <c r="S1345" s="212"/>
      <c r="U1345" s="161" t="s">
        <v>1777</v>
      </c>
      <c r="V1345" s="209"/>
      <c r="W1345" s="163" t="s">
        <v>1777</v>
      </c>
      <c r="X1345" s="209"/>
      <c r="Y1345" s="209"/>
      <c r="Z1345" s="209"/>
      <c r="AA1345" s="216"/>
      <c r="AB1345" s="217"/>
      <c r="AC1345" s="163" t="s">
        <v>354</v>
      </c>
      <c r="AD1345" s="209"/>
      <c r="AE1345" s="209"/>
      <c r="AF1345" s="209"/>
      <c r="AG1345" s="218"/>
      <c r="AH1345" s="164" t="n">
        <v>134</v>
      </c>
      <c r="AI1345" s="164" t="n">
        <v>375</v>
      </c>
      <c r="AJ1345" s="219" t="n">
        <f aca="false">SeqEnd-SeqBeg+1</f>
        <v>242</v>
      </c>
      <c r="AK1345" s="220" t="n">
        <f aca="false">AND( SeqBeg&lt;=Beg  , End &lt;=SeqEnd )</f>
        <v>0</v>
      </c>
      <c r="AL1345" s="212"/>
      <c r="AM1345" s="212"/>
      <c r="AN1345" s="213"/>
      <c r="AO1345" s="147" t="s">
        <v>2602</v>
      </c>
      <c r="AP1345" s="147" t="s">
        <v>2602</v>
      </c>
      <c r="AV1345" s="212"/>
      <c r="AW1345" s="222" t="str">
        <f aca="false">HYPERLINK(CONCATENATE("http://www.ncbi.nlm.nih.gov/nuccore/",BM1345),BM1345)</f>
        <v>AF336011</v>
      </c>
      <c r="AX1345" s="219" t="str">
        <f aca="false">CONCATENATE(D1345,IF(I1345="","",CONCATENATE(".",I1345)),IF(K1345="","",CONCATENATE(".",K1345)),IF(M1345="","",CONCATENATE(".",M1345)),IF(R1345="","",CONCATENATE(".",R1345)),IF(U1345="","","(*)"))</f>
        <v>3f.NLD.pig(*)</v>
      </c>
      <c r="AY1345" s="170" t="str">
        <f aca="false">CONCATENATE(BM1345,".",BN1345)</f>
        <v>AF336011.NLSW91</v>
      </c>
      <c r="AZ1345" s="171" t="str">
        <f aca="false">IF(AV1345="",IF(ISNUMBER(FIND(".",A1345)),LEFT(A1345,FIND(".",A1345)-1),A1345),AV1345)</f>
        <v>AF336011</v>
      </c>
      <c r="BA1345" s="171" t="str">
        <f aca="false">IF(ISNUMBER(FIND("-",AZ1345)),LEFT(AZ1345,FIND("-",AZ1345)-1),AZ1345)</f>
        <v>AF336011</v>
      </c>
      <c r="BB1345" s="170" t="str">
        <f aca="false"> MEGAname &amp; "="</f>
        <v>AF336011=</v>
      </c>
      <c r="BC1345" s="170" t="str">
        <f aca="false">Clear &amp; IF(span ,"Span","out")</f>
        <v>AF336011=out</v>
      </c>
      <c r="BD1345" s="170" t="str">
        <f aca="false">Clear &amp; IF(span, IF(B1345=".","Selected",B1345),"out")</f>
        <v>AF336011=out</v>
      </c>
      <c r="BE1345" s="170" t="str">
        <f aca="false">Clear &amp; Strain</f>
        <v>AF336011=NLSW91</v>
      </c>
      <c r="BF1345" s="170" t="str">
        <f aca="false">CONCATENATE(A1345,"=",F1345,". ",AX1345,IF(AB1345="","",CONCATENATE(".",AB1345)))</f>
        <v>AF336011=NLSW91. 3f.NLD.pig(*)</v>
      </c>
      <c r="BG1345" s="170" t="str">
        <f aca="false">CONCATENATE(A1345,"=",F1345,". ",AX1345)</f>
        <v>AF336011=NLSW91. 3f.NLD.pig(*)</v>
      </c>
      <c r="BH1345" s="170" t="str">
        <f aca="false">CONCATENATE(A1345,"=",AX1345)</f>
        <v>AF336011=3f.NLD.pig(*)</v>
      </c>
      <c r="BI1345" s="170" t="str">
        <f aca="false">CONCATENATE(A1345,"=",ComForSubtype,D1345)</f>
        <v>AF336011=3f</v>
      </c>
      <c r="BJ1345" s="170" t="str">
        <f aca="false">CONCATENATE(A1345,"=",E1345)</f>
        <v>AF336011=3feg</v>
      </c>
      <c r="BK1345" s="170" t="str">
        <f aca="false">CONCATENATE(A1345,"=",C1345)</f>
        <v>AF336011=3</v>
      </c>
      <c r="BL1345" s="170" t="str">
        <f aca="false">CONCATENATE(D1345,"=")</f>
        <v>3f=</v>
      </c>
      <c r="BM1345" s="223" t="str">
        <f aca="false">IF(BA1345="XX","",BA1345)</f>
        <v>AF336011</v>
      </c>
      <c r="BN1345" s="224" t="str">
        <f aca="false">CONCATENATE(IF(F1345="","",F1345),IF(G1345="","",CONCATENATE(" / ",G1345)))</f>
        <v>NLSW91</v>
      </c>
      <c r="BO1345" s="225" t="str">
        <f aca="false">AX1345</f>
        <v>3f.NLD.pig(*)</v>
      </c>
      <c r="BP1345" s="226" t="str">
        <f aca="false">IF(V1345="","",V1345)</f>
        <v/>
      </c>
      <c r="BQ1345" s="226" t="str">
        <f aca="false">IF(W1345="","",CONCATENATE(W1345,IF(LEFT(AO1345,1)="s","+","")))</f>
        <v>3f</v>
      </c>
      <c r="BR1345" s="226" t="str">
        <f aca="false">IF(X1345="","",CONCATENATE(X1345,IF(LEFT(AQ1345,1)="s","+","")))</f>
        <v/>
      </c>
      <c r="BS1345" s="226" t="str">
        <f aca="false">IF(Y1345="","",CONCATENATE(Y1345,IF(LEFT(AR1345,1)="s","+","")))</f>
        <v/>
      </c>
      <c r="BT1345" s="226" t="str">
        <f aca="false">IF(Z1345="","",CONCATENATE(Z1345,IF(LEFT(AS1345,1)="s","+","")))</f>
        <v/>
      </c>
      <c r="BU1345" s="227" t="str">
        <f aca="false">IF(AA1345="","",CONCATENATE(AA1345,IF(LEFT(AT1345,1)="s","+","")))</f>
        <v/>
      </c>
      <c r="BV1345" s="212"/>
      <c r="BW1345" s="177" t="s">
        <v>3391</v>
      </c>
      <c r="BX1345" s="170" t="str">
        <f aca="false">IF(BW1345&lt;&gt;"",IF(ISNUMBER(FIND("=",BW1345)),LEFT(BW1345,FIND("=",BW1345)-1),BW1345),BW1345)</f>
        <v>AF336011</v>
      </c>
      <c r="BY1345" s="170" t="str">
        <f aca="false">IF(BW1345&lt;&gt;"",IF(ISNUMBER(FIND("=",BW1345)),RIGHT(BW1345,LEN(BW1345)-FIND("=",BW1345)),""),"")</f>
        <v>3f</v>
      </c>
      <c r="BZ1345" s="170" t="str">
        <f aca="false">IF(BX1345&lt;&gt;"",IF(ISNUMBER(FIND(".",BX1345)),LEFT(BX1345,FIND(".",BX1345)-1),BX1345),BX1345)</f>
        <v>AF336011</v>
      </c>
      <c r="CA1345" s="170" t="str">
        <f aca="false">IF(BX1345&lt;&gt;"",IF(ISNUMBER(FIND(".",BX1345)),RIGHT(BX1345,LEN(BX1345)-FIND(".",BX1345)),""),"")</f>
        <v/>
      </c>
      <c r="CB1345" s="212"/>
      <c r="CC1345" s="170" t="str">
        <f aca="false">A1345</f>
        <v>AF336011</v>
      </c>
      <c r="CD1345" s="178" t="s">
        <v>339</v>
      </c>
      <c r="CE1345" s="178" t="s">
        <v>340</v>
      </c>
      <c r="CF1345" s="178" t="s">
        <v>341</v>
      </c>
      <c r="CG1345" s="212"/>
      <c r="CH1345" s="179"/>
      <c r="CI1345" s="179"/>
      <c r="CJ1345" s="179"/>
      <c r="CK1345" s="212"/>
      <c r="CL1345" s="212"/>
      <c r="CM1345" s="170" t="str">
        <f aca="false">F1345</f>
        <v>NLSW91</v>
      </c>
      <c r="CN1345" s="170" t="str">
        <f aca="false">IF(G1345="","",G1345)</f>
        <v/>
      </c>
      <c r="CO1345" s="170" t="str">
        <f aca="false">CONCATENATE(H1345,":",L1345)</f>
        <v>Netherlands:</v>
      </c>
      <c r="CP1345" s="170" t="str">
        <f aca="false">CONCATENATE(IF(Q1345="","",CONCATENATE(Q1345,"-")),IF(P1345="","",CONCATENATE(P1345,"-")),IF(O1345="","",O1345))</f>
        <v>1998</v>
      </c>
      <c r="CQ1345" s="170" t="str">
        <f aca="false">IF(N1345="","",N1345)</f>
        <v>stool pool</v>
      </c>
      <c r="CR1345" s="170" t="n">
        <f aca="false">C1345</f>
        <v>3</v>
      </c>
      <c r="CS1345" s="229" t="str">
        <f aca="false">D1345</f>
        <v>3f</v>
      </c>
      <c r="CT1345" s="170" t="str">
        <f aca="false">CONCATENATE(CD1345," strain ",CM1345," ",CL1345,", partial cds")</f>
        <v>Hepatitis E virus strain NLSW91 , partial cds</v>
      </c>
    </row>
    <row r="1346" customFormat="false" ht="11.9" hidden="false" customHeight="true" outlineLevel="0" collapsed="false">
      <c r="A1346" s="154" t="s">
        <v>3392</v>
      </c>
      <c r="B1346" s="147" t="n">
        <v>3</v>
      </c>
      <c r="C1346" s="243" t="n">
        <v>3</v>
      </c>
      <c r="D1346" s="149" t="s">
        <v>1777</v>
      </c>
      <c r="E1346" s="150" t="s">
        <v>2725</v>
      </c>
      <c r="F1346" s="154" t="s">
        <v>3393</v>
      </c>
      <c r="G1346" s="212"/>
      <c r="H1346" s="146" t="s">
        <v>405</v>
      </c>
      <c r="I1346" s="153" t="s">
        <v>412</v>
      </c>
      <c r="J1346" s="146" t="s">
        <v>395</v>
      </c>
      <c r="K1346" s="212"/>
      <c r="L1346" s="212"/>
      <c r="M1346" s="157" t="s">
        <v>348</v>
      </c>
      <c r="N1346" s="213"/>
      <c r="O1346" s="160"/>
      <c r="P1346" s="212"/>
      <c r="Q1346" s="212"/>
      <c r="R1346" s="146" t="s">
        <v>406</v>
      </c>
      <c r="T1346" s="214"/>
      <c r="U1346" s="215"/>
      <c r="V1346" s="209"/>
      <c r="W1346" s="244" t="s">
        <v>1777</v>
      </c>
      <c r="AB1346" s="217"/>
      <c r="AC1346" s="163" t="s">
        <v>354</v>
      </c>
      <c r="AH1346" s="164" t="n">
        <v>134</v>
      </c>
      <c r="AI1346" s="164" t="n">
        <v>375</v>
      </c>
      <c r="AJ1346" s="219" t="n">
        <f aca="false">SeqEnd-SeqBeg+1</f>
        <v>242</v>
      </c>
      <c r="AK1346" s="220" t="n">
        <f aca="false">AND( SeqBeg&lt;=Beg  , End &lt;=SeqEnd )</f>
        <v>0</v>
      </c>
      <c r="AL1346" s="212"/>
      <c r="AM1346" s="212"/>
      <c r="AN1346" s="213"/>
      <c r="AO1346" s="147" t="s">
        <v>3394</v>
      </c>
      <c r="AP1346" s="147" t="s">
        <v>3394</v>
      </c>
      <c r="AV1346" s="212"/>
      <c r="AW1346" s="222" t="str">
        <f aca="false">HYPERLINK(CONCATENATE("http://www.ncbi.nlm.nih.gov/nuccore/",BM1346),BM1346)</f>
        <v>EU879100</v>
      </c>
      <c r="AX1346" s="219" t="str">
        <f aca="false">CONCATENATE(D1346,IF(I1346="","",CONCATENATE(".",I1346)),IF(K1346="","",CONCATENATE(".",K1346)),IF(M1346="","",CONCATENATE(".",M1346)),IF(R1346="","",CONCATENATE(".",R1346)),IF(U1346="","","(*)"))</f>
        <v>3f.DEU.hum.UReg</v>
      </c>
      <c r="AY1346" s="170" t="str">
        <f aca="false">CONCATENATE(BM1346,".",BN1346)</f>
        <v>EU879100.V0609821</v>
      </c>
      <c r="AZ1346" s="171" t="str">
        <f aca="false">IF(AV1346="",IF(ISNUMBER(FIND(".",A1346)),LEFT(A1346,FIND(".",A1346)-1),A1346),AV1346)</f>
        <v>EU879100</v>
      </c>
      <c r="BA1346" s="171" t="str">
        <f aca="false">IF(ISNUMBER(FIND("-",AZ1346)),LEFT(AZ1346,FIND("-",AZ1346)-1),AZ1346)</f>
        <v>EU879100</v>
      </c>
      <c r="BB1346" s="170" t="str">
        <f aca="false"> MEGAname &amp; "="</f>
        <v>EU879100=</v>
      </c>
      <c r="BC1346" s="170" t="str">
        <f aca="false">Clear &amp; IF(span ,"Span","out")</f>
        <v>EU879100=out</v>
      </c>
      <c r="BD1346" s="170" t="str">
        <f aca="false">Clear &amp; IF(span, IF(B1346=".","Selected",B1346),"out")</f>
        <v>EU879100=out</v>
      </c>
      <c r="BE1346" s="170" t="str">
        <f aca="false">Clear &amp; Strain</f>
        <v>EU879100=V0609821</v>
      </c>
      <c r="BF1346" s="170" t="str">
        <f aca="false">CONCATENATE(A1346,"=",F1346,". ",AX1346,IF(AB1346="","",CONCATENATE(".",AB1346)))</f>
        <v>EU879100=V0609821. 3f.DEU.hum.UReg</v>
      </c>
      <c r="BG1346" s="170" t="str">
        <f aca="false">CONCATENATE(A1346,"=",F1346,". ",AX1346)</f>
        <v>EU879100=V0609821. 3f.DEU.hum.UReg</v>
      </c>
      <c r="BH1346" s="170" t="str">
        <f aca="false">CONCATENATE(A1346,"=",AX1346)</f>
        <v>EU879100=3f.DEU.hum.UReg</v>
      </c>
      <c r="BI1346" s="170" t="str">
        <f aca="false">CONCATENATE(A1346,"=",ComForSubtype,D1346)</f>
        <v>EU879100=3f</v>
      </c>
      <c r="BJ1346" s="170" t="str">
        <f aca="false">CONCATENATE(A1346,"=",E1346)</f>
        <v>EU879100=3feg</v>
      </c>
      <c r="BK1346" s="170" t="str">
        <f aca="false">CONCATENATE(A1346,"=",C1346)</f>
        <v>EU879100=3</v>
      </c>
      <c r="BL1346" s="170" t="str">
        <f aca="false">CONCATENATE(D1346,"=")</f>
        <v>3f=</v>
      </c>
      <c r="BM1346" s="223" t="str">
        <f aca="false">IF(BA1346="XX","",BA1346)</f>
        <v>EU879100</v>
      </c>
      <c r="BN1346" s="224" t="str">
        <f aca="false">CONCATENATE(IF(F1346="","",F1346),IF(G1346="","",CONCATENATE(" / ",G1346)))</f>
        <v>V0609821</v>
      </c>
      <c r="BO1346" s="225" t="str">
        <f aca="false">AX1346</f>
        <v>3f.DEU.hum.UReg</v>
      </c>
      <c r="BP1346" s="226" t="str">
        <f aca="false">IF(V1346="","",V1346)</f>
        <v/>
      </c>
      <c r="BQ1346" s="226" t="str">
        <f aca="false">IF(W1346="","",CONCATENATE(W1346,IF(LEFT(AO1346,1)="s","+","")))</f>
        <v>3f</v>
      </c>
      <c r="BR1346" s="226" t="str">
        <f aca="false">IF(X1346="","",CONCATENATE(X1346,IF(LEFT(AQ1346,1)="s","+","")))</f>
        <v/>
      </c>
      <c r="BS1346" s="226" t="str">
        <f aca="false">IF(Y1346="","",CONCATENATE(Y1346,IF(LEFT(AR1346,1)="s","+","")))</f>
        <v/>
      </c>
      <c r="BT1346" s="226" t="str">
        <f aca="false">IF(Z1346="","",CONCATENATE(Z1346,IF(LEFT(AS1346,1)="s","+","")))</f>
        <v/>
      </c>
      <c r="BU1346" s="227" t="str">
        <f aca="false">IF(AA1346="","",CONCATENATE(AA1346,IF(LEFT(AT1346,1)="s","+","")))</f>
        <v/>
      </c>
      <c r="BV1346" s="212"/>
      <c r="BW1346" s="177" t="s">
        <v>3395</v>
      </c>
      <c r="BX1346" s="170" t="str">
        <f aca="false">IF(BW1346&lt;&gt;"",IF(ISNUMBER(FIND("=",BW1346)),LEFT(BW1346,FIND("=",BW1346)-1),BW1346),BW1346)</f>
        <v>EU879100</v>
      </c>
      <c r="BY1346" s="170" t="str">
        <f aca="false">IF(BW1346&lt;&gt;"",IF(ISNUMBER(FIND("=",BW1346)),RIGHT(BW1346,LEN(BW1346)-FIND("=",BW1346)),""),"")</f>
        <v>3f</v>
      </c>
      <c r="BZ1346" s="170" t="str">
        <f aca="false">IF(BX1346&lt;&gt;"",IF(ISNUMBER(FIND(".",BX1346)),LEFT(BX1346,FIND(".",BX1346)-1),BX1346),BX1346)</f>
        <v>EU879100</v>
      </c>
      <c r="CA1346" s="170" t="str">
        <f aca="false">IF(BX1346&lt;&gt;"",IF(ISNUMBER(FIND(".",BX1346)),RIGHT(BX1346,LEN(BX1346)-FIND(".",BX1346)),""),"")</f>
        <v/>
      </c>
      <c r="CB1346" s="212"/>
      <c r="CC1346" s="170" t="str">
        <f aca="false">A1346</f>
        <v>EU879100</v>
      </c>
      <c r="CD1346" s="178" t="s">
        <v>339</v>
      </c>
      <c r="CE1346" s="178" t="s">
        <v>340</v>
      </c>
      <c r="CF1346" s="178" t="s">
        <v>341</v>
      </c>
      <c r="CG1346" s="212"/>
      <c r="CH1346" s="179"/>
      <c r="CI1346" s="179"/>
      <c r="CJ1346" s="179"/>
      <c r="CK1346" s="212"/>
      <c r="CL1346" s="212"/>
      <c r="CM1346" s="170" t="str">
        <f aca="false">F1346</f>
        <v>V0609821</v>
      </c>
      <c r="CN1346" s="170" t="str">
        <f aca="false">IF(G1346="","",G1346)</f>
        <v/>
      </c>
      <c r="CO1346" s="170" t="str">
        <f aca="false">CONCATENATE(H1346,":",L1346)</f>
        <v>Germany:</v>
      </c>
      <c r="CP1346" s="170" t="str">
        <f aca="false">CONCATENATE(IF(Q1346="","",CONCATENATE(Q1346,"-")),IF(P1346="","",CONCATENATE(P1346,"-")),IF(O1346="","",O1346))</f>
        <v/>
      </c>
      <c r="CQ1346" s="170" t="str">
        <f aca="false">IF(N1346="","",N1346)</f>
        <v/>
      </c>
      <c r="CR1346" s="170" t="n">
        <f aca="false">C1346</f>
        <v>3</v>
      </c>
      <c r="CS1346" s="229" t="str">
        <f aca="false">D1346</f>
        <v>3f</v>
      </c>
      <c r="CT1346" s="170" t="str">
        <f aca="false">CONCATENATE(CD1346," strain ",CM1346," ",CL1346,", partial cds")</f>
        <v>Hepatitis E virus strain V0609821 , partial cds</v>
      </c>
    </row>
    <row r="1347" customFormat="false" ht="11.9" hidden="false" customHeight="true" outlineLevel="0" collapsed="false">
      <c r="A1347" s="154" t="s">
        <v>3396</v>
      </c>
      <c r="B1347" s="147" t="n">
        <v>3</v>
      </c>
      <c r="C1347" s="243" t="n">
        <v>3</v>
      </c>
      <c r="D1347" s="149" t="s">
        <v>1777</v>
      </c>
      <c r="E1347" s="150" t="s">
        <v>2725</v>
      </c>
      <c r="F1347" s="154" t="s">
        <v>3397</v>
      </c>
      <c r="G1347" s="212"/>
      <c r="H1347" s="146" t="s">
        <v>405</v>
      </c>
      <c r="I1347" s="153" t="s">
        <v>412</v>
      </c>
      <c r="J1347" s="146" t="s">
        <v>395</v>
      </c>
      <c r="K1347" s="212"/>
      <c r="L1347" s="212"/>
      <c r="M1347" s="157" t="s">
        <v>348</v>
      </c>
      <c r="N1347" s="213"/>
      <c r="O1347" s="160"/>
      <c r="P1347" s="212"/>
      <c r="Q1347" s="212"/>
      <c r="R1347" s="146" t="s">
        <v>406</v>
      </c>
      <c r="T1347" s="214"/>
      <c r="U1347" s="215"/>
      <c r="V1347" s="209"/>
      <c r="W1347" s="244" t="s">
        <v>1777</v>
      </c>
      <c r="AB1347" s="217"/>
      <c r="AC1347" s="163" t="s">
        <v>354</v>
      </c>
      <c r="AH1347" s="164" t="n">
        <v>134</v>
      </c>
      <c r="AI1347" s="164" t="n">
        <v>375</v>
      </c>
      <c r="AJ1347" s="219" t="n">
        <f aca="false">SeqEnd-SeqBeg+1</f>
        <v>242</v>
      </c>
      <c r="AK1347" s="220" t="n">
        <f aca="false">AND( SeqBeg&lt;=Beg  , End &lt;=SeqEnd )</f>
        <v>0</v>
      </c>
      <c r="AL1347" s="212"/>
      <c r="AM1347" s="212"/>
      <c r="AN1347" s="213"/>
      <c r="AO1347" s="147" t="s">
        <v>3394</v>
      </c>
      <c r="AP1347" s="147" t="s">
        <v>3394</v>
      </c>
      <c r="AU1347" s="147" t="s">
        <v>382</v>
      </c>
      <c r="AV1347" s="212"/>
      <c r="AW1347" s="222" t="str">
        <f aca="false">HYPERLINK(CONCATENATE("http://www.ncbi.nlm.nih.gov/nuccore/",BM1347),BM1347)</f>
        <v>EU879102</v>
      </c>
      <c r="AX1347" s="219" t="str">
        <f aca="false">CONCATENATE(D1347,IF(I1347="","",CONCATENATE(".",I1347)),IF(K1347="","",CONCATENATE(".",K1347)),IF(M1347="","",CONCATENATE(".",M1347)),IF(R1347="","",CONCATENATE(".",R1347)),IF(U1347="","","(*)"))</f>
        <v>3f.DEU.hum.UReg</v>
      </c>
      <c r="AY1347" s="170" t="str">
        <f aca="false">CONCATENATE(BM1347,".",BN1347)</f>
        <v>EU879102.V0609825</v>
      </c>
      <c r="AZ1347" s="171" t="str">
        <f aca="false">IF(AV1347="",IF(ISNUMBER(FIND(".",A1347)),LEFT(A1347,FIND(".",A1347)-1),A1347),AV1347)</f>
        <v>EU879102</v>
      </c>
      <c r="BA1347" s="171" t="str">
        <f aca="false">IF(ISNUMBER(FIND("-",AZ1347)),LEFT(AZ1347,FIND("-",AZ1347)-1),AZ1347)</f>
        <v>EU879102</v>
      </c>
      <c r="BB1347" s="170" t="str">
        <f aca="false"> MEGAname &amp; "="</f>
        <v>EU879102=</v>
      </c>
      <c r="BC1347" s="170" t="str">
        <f aca="false">Clear &amp; IF(span ,"Span","out")</f>
        <v>EU879102=out</v>
      </c>
      <c r="BD1347" s="170" t="str">
        <f aca="false">Clear &amp; IF(span, IF(B1347=".","Selected",B1347),"out")</f>
        <v>EU879102=out</v>
      </c>
      <c r="BE1347" s="170" t="str">
        <f aca="false">Clear &amp; Strain</f>
        <v>EU879102=V0609825</v>
      </c>
      <c r="BF1347" s="170" t="str">
        <f aca="false">CONCATENATE(A1347,"=",F1347,". ",AX1347,IF(AB1347="","",CONCATENATE(".",AB1347)))</f>
        <v>EU879102=V0609825. 3f.DEU.hum.UReg</v>
      </c>
      <c r="BG1347" s="170" t="str">
        <f aca="false">CONCATENATE(A1347,"=",F1347,". ",AX1347)</f>
        <v>EU879102=V0609825. 3f.DEU.hum.UReg</v>
      </c>
      <c r="BH1347" s="170" t="str">
        <f aca="false">CONCATENATE(A1347,"=",AX1347)</f>
        <v>EU879102=3f.DEU.hum.UReg</v>
      </c>
      <c r="BI1347" s="170" t="str">
        <f aca="false">CONCATENATE(A1347,"=",ComForSubtype,D1347)</f>
        <v>EU879102=3f</v>
      </c>
      <c r="BJ1347" s="170" t="str">
        <f aca="false">CONCATENATE(A1347,"=",E1347)</f>
        <v>EU879102=3feg</v>
      </c>
      <c r="BK1347" s="170" t="str">
        <f aca="false">CONCATENATE(A1347,"=",C1347)</f>
        <v>EU879102=3</v>
      </c>
      <c r="BL1347" s="170" t="str">
        <f aca="false">CONCATENATE(D1347,"=")</f>
        <v>3f=</v>
      </c>
      <c r="BM1347" s="223" t="str">
        <f aca="false">IF(BA1347="XX","",BA1347)</f>
        <v>EU879102</v>
      </c>
      <c r="BN1347" s="224" t="str">
        <f aca="false">CONCATENATE(IF(F1347="","",F1347),IF(G1347="","",CONCATENATE(" / ",G1347)))</f>
        <v>V0609825</v>
      </c>
      <c r="BO1347" s="225" t="str">
        <f aca="false">AX1347</f>
        <v>3f.DEU.hum.UReg</v>
      </c>
      <c r="BP1347" s="226" t="str">
        <f aca="false">IF(V1347="","",V1347)</f>
        <v/>
      </c>
      <c r="BQ1347" s="226" t="str">
        <f aca="false">IF(W1347="","",CONCATENATE(W1347,IF(LEFT(AO1347,1)="s","+","")))</f>
        <v>3f</v>
      </c>
      <c r="BR1347" s="226" t="str">
        <f aca="false">IF(X1347="","",CONCATENATE(X1347,IF(LEFT(AQ1347,1)="s","+","")))</f>
        <v/>
      </c>
      <c r="BS1347" s="226" t="str">
        <f aca="false">IF(Y1347="","",CONCATENATE(Y1347,IF(LEFT(AR1347,1)="s","+","")))</f>
        <v/>
      </c>
      <c r="BT1347" s="226" t="str">
        <f aca="false">IF(Z1347="","",CONCATENATE(Z1347,IF(LEFT(AS1347,1)="s","+","")))</f>
        <v/>
      </c>
      <c r="BU1347" s="227" t="str">
        <f aca="false">IF(AA1347="","",CONCATENATE(AA1347,IF(LEFT(AT1347,1)="s","+","")))</f>
        <v/>
      </c>
      <c r="BV1347" s="212"/>
      <c r="BW1347" s="177" t="s">
        <v>3398</v>
      </c>
      <c r="BX1347" s="170" t="str">
        <f aca="false">IF(BW1347&lt;&gt;"",IF(ISNUMBER(FIND("=",BW1347)),LEFT(BW1347,FIND("=",BW1347)-1),BW1347),BW1347)</f>
        <v>EU879102</v>
      </c>
      <c r="BY1347" s="170" t="str">
        <f aca="false">IF(BW1347&lt;&gt;"",IF(ISNUMBER(FIND("=",BW1347)),RIGHT(BW1347,LEN(BW1347)-FIND("=",BW1347)),""),"")</f>
        <v>3f</v>
      </c>
      <c r="BZ1347" s="170" t="str">
        <f aca="false">IF(BX1347&lt;&gt;"",IF(ISNUMBER(FIND(".",BX1347)),LEFT(BX1347,FIND(".",BX1347)-1),BX1347),BX1347)</f>
        <v>EU879102</v>
      </c>
      <c r="CA1347" s="170" t="str">
        <f aca="false">IF(BX1347&lt;&gt;"",IF(ISNUMBER(FIND(".",BX1347)),RIGHT(BX1347,LEN(BX1347)-FIND(".",BX1347)),""),"")</f>
        <v/>
      </c>
      <c r="CB1347" s="212"/>
      <c r="CC1347" s="170" t="str">
        <f aca="false">A1347</f>
        <v>EU879102</v>
      </c>
      <c r="CD1347" s="178" t="s">
        <v>339</v>
      </c>
      <c r="CE1347" s="178" t="s">
        <v>340</v>
      </c>
      <c r="CF1347" s="178" t="s">
        <v>341</v>
      </c>
      <c r="CG1347" s="212"/>
      <c r="CH1347" s="179"/>
      <c r="CI1347" s="179"/>
      <c r="CJ1347" s="179"/>
      <c r="CK1347" s="212"/>
      <c r="CL1347" s="212"/>
      <c r="CM1347" s="170" t="str">
        <f aca="false">F1347</f>
        <v>V0609825</v>
      </c>
      <c r="CN1347" s="170" t="str">
        <f aca="false">IF(G1347="","",G1347)</f>
        <v/>
      </c>
      <c r="CO1347" s="170" t="str">
        <f aca="false">CONCATENATE(H1347,":",L1347)</f>
        <v>Germany:</v>
      </c>
      <c r="CP1347" s="170" t="str">
        <f aca="false">CONCATENATE(IF(Q1347="","",CONCATENATE(Q1347,"-")),IF(P1347="","",CONCATENATE(P1347,"-")),IF(O1347="","",O1347))</f>
        <v/>
      </c>
      <c r="CQ1347" s="170" t="str">
        <f aca="false">IF(N1347="","",N1347)</f>
        <v/>
      </c>
      <c r="CR1347" s="170" t="n">
        <f aca="false">C1347</f>
        <v>3</v>
      </c>
      <c r="CS1347" s="229" t="str">
        <f aca="false">D1347</f>
        <v>3f</v>
      </c>
      <c r="CT1347" s="170" t="str">
        <f aca="false">CONCATENATE(CD1347," strain ",CM1347," ",CL1347,", partial cds")</f>
        <v>Hepatitis E virus strain V0609825 , partial cds</v>
      </c>
    </row>
    <row r="1348" customFormat="false" ht="11.9" hidden="false" customHeight="true" outlineLevel="0" collapsed="false">
      <c r="A1348" s="154" t="s">
        <v>3399</v>
      </c>
      <c r="B1348" s="147" t="n">
        <v>3</v>
      </c>
      <c r="C1348" s="243" t="n">
        <v>3</v>
      </c>
      <c r="D1348" s="149" t="s">
        <v>1777</v>
      </c>
      <c r="E1348" s="150" t="s">
        <v>2725</v>
      </c>
      <c r="F1348" s="154" t="s">
        <v>3400</v>
      </c>
      <c r="G1348" s="212"/>
      <c r="H1348" s="146" t="s">
        <v>405</v>
      </c>
      <c r="I1348" s="153" t="s">
        <v>412</v>
      </c>
      <c r="J1348" s="146" t="s">
        <v>395</v>
      </c>
      <c r="K1348" s="212"/>
      <c r="L1348" s="212"/>
      <c r="M1348" s="157" t="s">
        <v>348</v>
      </c>
      <c r="N1348" s="213"/>
      <c r="O1348" s="160"/>
      <c r="P1348" s="212"/>
      <c r="Q1348" s="212"/>
      <c r="R1348" s="146" t="s">
        <v>406</v>
      </c>
      <c r="T1348" s="214"/>
      <c r="U1348" s="215"/>
      <c r="V1348" s="209"/>
      <c r="W1348" s="244" t="s">
        <v>1777</v>
      </c>
      <c r="X1348" s="147"/>
      <c r="Y1348" s="147"/>
      <c r="Z1348" s="147"/>
      <c r="AB1348" s="217"/>
      <c r="AC1348" s="163" t="s">
        <v>354</v>
      </c>
      <c r="AH1348" s="164" t="n">
        <v>134</v>
      </c>
      <c r="AI1348" s="164" t="n">
        <v>375</v>
      </c>
      <c r="AJ1348" s="219" t="n">
        <f aca="false">SeqEnd-SeqBeg+1</f>
        <v>242</v>
      </c>
      <c r="AK1348" s="220" t="n">
        <f aca="false">AND( SeqBeg&lt;=Beg  , End &lt;=SeqEnd )</f>
        <v>0</v>
      </c>
      <c r="AL1348" s="212"/>
      <c r="AM1348" s="212"/>
      <c r="AN1348" s="213"/>
      <c r="AO1348" s="147" t="s">
        <v>419</v>
      </c>
      <c r="AP1348" s="147" t="s">
        <v>2216</v>
      </c>
      <c r="AU1348" s="147" t="s">
        <v>2765</v>
      </c>
      <c r="AV1348" s="212"/>
      <c r="AW1348" s="222" t="str">
        <f aca="false">HYPERLINK(CONCATENATE("http://www.ncbi.nlm.nih.gov/nuccore/",BM1348),BM1348)</f>
        <v>EU879106</v>
      </c>
      <c r="AX1348" s="219" t="str">
        <f aca="false">CONCATENATE(D1348,IF(I1348="","",CONCATENATE(".",I1348)),IF(K1348="","",CONCATENATE(".",K1348)),IF(M1348="","",CONCATENATE(".",M1348)),IF(R1348="","",CONCATENATE(".",R1348)),IF(U1348="","","(*)"))</f>
        <v>3f.DEU.hum.UReg</v>
      </c>
      <c r="AY1348" s="170" t="str">
        <f aca="false">CONCATENATE(BM1348,".",BN1348)</f>
        <v>EU879106.V0616823</v>
      </c>
      <c r="AZ1348" s="171" t="str">
        <f aca="false">IF(AV1348="",IF(ISNUMBER(FIND(".",A1348)),LEFT(A1348,FIND(".",A1348)-1),A1348),AV1348)</f>
        <v>EU879106</v>
      </c>
      <c r="BA1348" s="171" t="str">
        <f aca="false">IF(ISNUMBER(FIND("-",AZ1348)),LEFT(AZ1348,FIND("-",AZ1348)-1),AZ1348)</f>
        <v>EU879106</v>
      </c>
      <c r="BB1348" s="170" t="str">
        <f aca="false"> MEGAname &amp; "="</f>
        <v>EU879106=</v>
      </c>
      <c r="BC1348" s="170" t="str">
        <f aca="false">Clear &amp; IF(span ,"Span","out")</f>
        <v>EU879106=out</v>
      </c>
      <c r="BD1348" s="170" t="str">
        <f aca="false">Clear &amp; IF(span, IF(B1348=".","Selected",B1348),"out")</f>
        <v>EU879106=out</v>
      </c>
      <c r="BE1348" s="170" t="str">
        <f aca="false">Clear &amp; Strain</f>
        <v>EU879106=V0616823</v>
      </c>
      <c r="BF1348" s="170" t="str">
        <f aca="false">CONCATENATE(A1348,"=",F1348,". ",AX1348,IF(AB1348="","",CONCATENATE(".",AB1348)))</f>
        <v>EU879106=V0616823. 3f.DEU.hum.UReg</v>
      </c>
      <c r="BG1348" s="170" t="str">
        <f aca="false">CONCATENATE(A1348,"=",F1348,". ",AX1348)</f>
        <v>EU879106=V0616823. 3f.DEU.hum.UReg</v>
      </c>
      <c r="BH1348" s="170" t="str">
        <f aca="false">CONCATENATE(A1348,"=",AX1348)</f>
        <v>EU879106=3f.DEU.hum.UReg</v>
      </c>
      <c r="BI1348" s="170" t="str">
        <f aca="false">CONCATENATE(A1348,"=",ComForSubtype,D1348)</f>
        <v>EU879106=3f</v>
      </c>
      <c r="BJ1348" s="170" t="str">
        <f aca="false">CONCATENATE(A1348,"=",E1348)</f>
        <v>EU879106=3feg</v>
      </c>
      <c r="BK1348" s="170" t="str">
        <f aca="false">CONCATENATE(A1348,"=",C1348)</f>
        <v>EU879106=3</v>
      </c>
      <c r="BL1348" s="170" t="str">
        <f aca="false">CONCATENATE(D1348,"=")</f>
        <v>3f=</v>
      </c>
      <c r="BM1348" s="223" t="str">
        <f aca="false">IF(BA1348="XX","",BA1348)</f>
        <v>EU879106</v>
      </c>
      <c r="BN1348" s="224" t="str">
        <f aca="false">CONCATENATE(IF(F1348="","",F1348),IF(G1348="","",CONCATENATE(" / ",G1348)))</f>
        <v>V0616823</v>
      </c>
      <c r="BO1348" s="225" t="str">
        <f aca="false">AX1348</f>
        <v>3f.DEU.hum.UReg</v>
      </c>
      <c r="BP1348" s="226" t="str">
        <f aca="false">IF(V1348="","",V1348)</f>
        <v/>
      </c>
      <c r="BQ1348" s="226" t="str">
        <f aca="false">IF(W1348="","",CONCATENATE(W1348,IF(LEFT(AO1348,1)="s","+","")))</f>
        <v>3f</v>
      </c>
      <c r="BR1348" s="226" t="str">
        <f aca="false">IF(X1348="","",CONCATENATE(X1348,IF(LEFT(AQ1348,1)="s","+","")))</f>
        <v/>
      </c>
      <c r="BS1348" s="226" t="str">
        <f aca="false">IF(Y1348="","",CONCATENATE(Y1348,IF(LEFT(AR1348,1)="s","+","")))</f>
        <v/>
      </c>
      <c r="BT1348" s="226" t="str">
        <f aca="false">IF(Z1348="","",CONCATENATE(Z1348,IF(LEFT(AS1348,1)="s","+","")))</f>
        <v/>
      </c>
      <c r="BU1348" s="227" t="str">
        <f aca="false">IF(AA1348="","",CONCATENATE(AA1348,IF(LEFT(AT1348,1)="s","+","")))</f>
        <v/>
      </c>
      <c r="BV1348" s="212"/>
      <c r="BW1348" s="177" t="s">
        <v>3401</v>
      </c>
      <c r="BX1348" s="170" t="str">
        <f aca="false">IF(BW1348&lt;&gt;"",IF(ISNUMBER(FIND("=",BW1348)),LEFT(BW1348,FIND("=",BW1348)-1),BW1348),BW1348)</f>
        <v>EU879106</v>
      </c>
      <c r="BY1348" s="170" t="str">
        <f aca="false">IF(BW1348&lt;&gt;"",IF(ISNUMBER(FIND("=",BW1348)),RIGHT(BW1348,LEN(BW1348)-FIND("=",BW1348)),""),"")</f>
        <v>3f</v>
      </c>
      <c r="BZ1348" s="170" t="str">
        <f aca="false">IF(BX1348&lt;&gt;"",IF(ISNUMBER(FIND(".",BX1348)),LEFT(BX1348,FIND(".",BX1348)-1),BX1348),BX1348)</f>
        <v>EU879106</v>
      </c>
      <c r="CA1348" s="170" t="str">
        <f aca="false">IF(BX1348&lt;&gt;"",IF(ISNUMBER(FIND(".",BX1348)),RIGHT(BX1348,LEN(BX1348)-FIND(".",BX1348)),""),"")</f>
        <v/>
      </c>
      <c r="CB1348" s="212"/>
      <c r="CC1348" s="170" t="str">
        <f aca="false">A1348</f>
        <v>EU879106</v>
      </c>
      <c r="CD1348" s="178" t="s">
        <v>339</v>
      </c>
      <c r="CE1348" s="178" t="s">
        <v>340</v>
      </c>
      <c r="CF1348" s="178" t="s">
        <v>341</v>
      </c>
      <c r="CG1348" s="212"/>
      <c r="CH1348" s="179"/>
      <c r="CI1348" s="179"/>
      <c r="CJ1348" s="179"/>
      <c r="CK1348" s="212"/>
      <c r="CL1348" s="212"/>
      <c r="CM1348" s="170" t="str">
        <f aca="false">F1348</f>
        <v>V0616823</v>
      </c>
      <c r="CN1348" s="170" t="str">
        <f aca="false">IF(G1348="","",G1348)</f>
        <v/>
      </c>
      <c r="CO1348" s="170" t="str">
        <f aca="false">CONCATENATE(H1348,":",L1348)</f>
        <v>Germany:</v>
      </c>
      <c r="CP1348" s="170" t="str">
        <f aca="false">CONCATENATE(IF(Q1348="","",CONCATENATE(Q1348,"-")),IF(P1348="","",CONCATENATE(P1348,"-")),IF(O1348="","",O1348))</f>
        <v/>
      </c>
      <c r="CQ1348" s="170" t="str">
        <f aca="false">IF(N1348="","",N1348)</f>
        <v/>
      </c>
      <c r="CR1348" s="170" t="n">
        <f aca="false">C1348</f>
        <v>3</v>
      </c>
      <c r="CS1348" s="229" t="str">
        <f aca="false">D1348</f>
        <v>3f</v>
      </c>
      <c r="CT1348" s="170" t="str">
        <f aca="false">CONCATENATE(CD1348," strain ",CM1348," ",CL1348,", partial cds")</f>
        <v>Hepatitis E virus strain V0616823 , partial cds</v>
      </c>
    </row>
    <row r="1349" customFormat="false" ht="11.9" hidden="false" customHeight="true" outlineLevel="0" collapsed="false">
      <c r="A1349" s="208" t="s">
        <v>3402</v>
      </c>
      <c r="B1349" s="147" t="n">
        <v>3</v>
      </c>
      <c r="C1349" s="148" t="n">
        <v>3</v>
      </c>
      <c r="D1349" s="149" t="s">
        <v>1777</v>
      </c>
      <c r="E1349" s="150" t="s">
        <v>2725</v>
      </c>
      <c r="F1349" s="210" t="s">
        <v>3403</v>
      </c>
      <c r="G1349" s="212"/>
      <c r="H1349" s="146" t="s">
        <v>405</v>
      </c>
      <c r="I1349" s="153" t="s">
        <v>412</v>
      </c>
      <c r="J1349" s="146" t="s">
        <v>395</v>
      </c>
      <c r="K1349" s="212"/>
      <c r="L1349" s="212"/>
      <c r="M1349" s="157" t="s">
        <v>348</v>
      </c>
      <c r="N1349" s="158" t="s">
        <v>400</v>
      </c>
      <c r="O1349" s="159" t="n">
        <v>2010</v>
      </c>
      <c r="P1349" s="160" t="s">
        <v>3404</v>
      </c>
      <c r="Q1349" s="212"/>
      <c r="R1349" s="159" t="s">
        <v>80</v>
      </c>
      <c r="S1349" s="159"/>
      <c r="T1349" s="214"/>
      <c r="U1349" s="215"/>
      <c r="V1349" s="209"/>
      <c r="W1349" s="217" t="s">
        <v>1777</v>
      </c>
      <c r="X1349" s="209"/>
      <c r="Y1349" s="209"/>
      <c r="Z1349" s="209"/>
      <c r="AB1349" s="217"/>
      <c r="AC1349" s="163" t="n">
        <v>242</v>
      </c>
      <c r="AD1349" s="209"/>
      <c r="AE1349" s="209"/>
      <c r="AF1349" s="209"/>
      <c r="AG1349" s="218"/>
      <c r="AH1349" s="164" t="n">
        <v>134</v>
      </c>
      <c r="AI1349" s="164" t="n">
        <v>375</v>
      </c>
      <c r="AJ1349" s="219" t="n">
        <f aca="false">SeqEnd-SeqBeg+1</f>
        <v>242</v>
      </c>
      <c r="AK1349" s="220" t="n">
        <f aca="false">AND( SeqBeg&lt;=Beg  , End &lt;=SeqEnd )</f>
        <v>0</v>
      </c>
      <c r="AL1349" s="212"/>
      <c r="AM1349" s="212"/>
      <c r="AN1349" s="221"/>
      <c r="AO1349" s="147" t="s">
        <v>419</v>
      </c>
      <c r="AP1349" s="147" t="s">
        <v>419</v>
      </c>
      <c r="AU1349" s="146"/>
      <c r="AV1349" s="212"/>
      <c r="AW1349" s="222" t="str">
        <f aca="false">HYPERLINK(CONCATENATE("http://www.ncbi.nlm.nih.gov/nuccore/",BM1349),BM1349)</f>
        <v>HE605113</v>
      </c>
      <c r="AX1349" s="219" t="str">
        <f aca="false">CONCATENATE(D1349,IF(I1349="","",CONCATENATE(".",I1349)),IF(K1349="","",CONCATENATE(".",K1349)),IF(M1349="","",CONCATENATE(".",M1349)),IF(R1349="","",CONCATENATE(".",R1349)),IF(U1349="","","(*)"))</f>
        <v>3f.DEU.hum.Ureg</v>
      </c>
      <c r="AY1349" s="170" t="str">
        <f aca="false">CONCATENATE(BM1349,".",BN1349)</f>
        <v>HE605113.V1007014</v>
      </c>
      <c r="AZ1349" s="171" t="str">
        <f aca="false">IF(AV1349="",IF(ISNUMBER(FIND(".",A1349)),LEFT(A1349,FIND(".",A1349)-1),A1349),AV1349)</f>
        <v>HE605113</v>
      </c>
      <c r="BA1349" s="171" t="str">
        <f aca="false">IF(ISNUMBER(FIND("-",AZ1349)),LEFT(AZ1349,FIND("-",AZ1349)-1),AZ1349)</f>
        <v>HE605113</v>
      </c>
      <c r="BB1349" s="170" t="str">
        <f aca="false"> MEGAname &amp; "="</f>
        <v>HE605113=</v>
      </c>
      <c r="BC1349" s="170" t="str">
        <f aca="false">Clear &amp; IF(span ,"Span","out")</f>
        <v>HE605113=out</v>
      </c>
      <c r="BD1349" s="170" t="str">
        <f aca="false">Clear &amp; IF(span, IF(B1349=".","Selected",B1349),"out")</f>
        <v>HE605113=out</v>
      </c>
      <c r="BE1349" s="170" t="str">
        <f aca="false">Clear &amp; Strain</f>
        <v>HE605113=V1007014</v>
      </c>
      <c r="BF1349" s="170" t="str">
        <f aca="false">CONCATENATE(A1349,"=",F1349,". ",AX1349,IF(AB1349="","",CONCATENATE(".",AB1349)))</f>
        <v>HE605113=V1007014. 3f.DEU.hum.Ureg</v>
      </c>
      <c r="BG1349" s="170" t="str">
        <f aca="false">CONCATENATE(A1349,"=",F1349,". ",AX1349)</f>
        <v>HE605113=V1007014. 3f.DEU.hum.Ureg</v>
      </c>
      <c r="BH1349" s="170" t="str">
        <f aca="false">CONCATENATE(A1349,"=",AX1349)</f>
        <v>HE605113=3f.DEU.hum.Ureg</v>
      </c>
      <c r="BI1349" s="170" t="str">
        <f aca="false">CONCATENATE(A1349,"=",ComForSubtype,D1349)</f>
        <v>HE605113=3f</v>
      </c>
      <c r="BJ1349" s="170" t="str">
        <f aca="false">CONCATENATE(A1349,"=",E1349)</f>
        <v>HE605113=3feg</v>
      </c>
      <c r="BK1349" s="170" t="str">
        <f aca="false">CONCATENATE(A1349,"=",C1349)</f>
        <v>HE605113=3</v>
      </c>
      <c r="BL1349" s="170" t="str">
        <f aca="false">CONCATENATE(D1349,"=")</f>
        <v>3f=</v>
      </c>
      <c r="BM1349" s="223" t="str">
        <f aca="false">IF(BA1349="XX","",BA1349)</f>
        <v>HE605113</v>
      </c>
      <c r="BN1349" s="224" t="str">
        <f aca="false">CONCATENATE(IF(F1349="","",F1349),IF(G1349="","",CONCATENATE(" / ",G1349)))</f>
        <v>V1007014</v>
      </c>
      <c r="BO1349" s="225" t="str">
        <f aca="false">AX1349</f>
        <v>3f.DEU.hum.Ureg</v>
      </c>
      <c r="BP1349" s="226" t="str">
        <f aca="false">IF(V1349="","",V1349)</f>
        <v/>
      </c>
      <c r="BQ1349" s="226" t="str">
        <f aca="false">IF(W1349="","",CONCATENATE(W1349,IF(LEFT(AO1349,1)="s","+","")))</f>
        <v>3f</v>
      </c>
      <c r="BR1349" s="226" t="str">
        <f aca="false">IF(X1349="","",CONCATENATE(X1349,IF(LEFT(AQ1349,1)="s","+","")))</f>
        <v/>
      </c>
      <c r="BS1349" s="226" t="str">
        <f aca="false">IF(Y1349="","",CONCATENATE(Y1349,IF(LEFT(AR1349,1)="s","+","")))</f>
        <v/>
      </c>
      <c r="BT1349" s="226" t="str">
        <f aca="false">IF(Z1349="","",CONCATENATE(Z1349,IF(LEFT(AS1349,1)="s","+","")))</f>
        <v/>
      </c>
      <c r="BU1349" s="227" t="str">
        <f aca="false">IF(AA1349="","",CONCATENATE(AA1349,IF(LEFT(AT1349,1)="s","+","")))</f>
        <v/>
      </c>
      <c r="BV1349" s="212"/>
      <c r="BW1349" s="177" t="s">
        <v>338</v>
      </c>
      <c r="BX1349" s="170" t="str">
        <f aca="false">IF(BW1349&lt;&gt;"",IF(ISNUMBER(FIND("=",BW1349)),LEFT(BW1349,FIND("=",BW1349)-1),BW1349),BW1349)</f>
        <v>xx</v>
      </c>
      <c r="BY1349" s="170" t="str">
        <f aca="false">IF(BW1349&lt;&gt;"",IF(ISNUMBER(FIND("=",BW1349)),RIGHT(BW1349,LEN(BW1349)-FIND("=",BW1349)),""),"")</f>
        <v>Non_select</v>
      </c>
      <c r="BZ1349" s="170" t="str">
        <f aca="false">IF(BX1349&lt;&gt;"",IF(ISNUMBER(FIND(".",BX1349)),LEFT(BX1349,FIND(".",BX1349)-1),BX1349),BX1349)</f>
        <v>xx</v>
      </c>
      <c r="CA1349" s="170" t="str">
        <f aca="false">IF(BX1349&lt;&gt;"",IF(ISNUMBER(FIND(".",BX1349)),RIGHT(BX1349,LEN(BX1349)-FIND(".",BX1349)),""),"")</f>
        <v/>
      </c>
      <c r="CB1349" s="212"/>
      <c r="CC1349" s="170" t="str">
        <f aca="false">A1349</f>
        <v>HE605113</v>
      </c>
      <c r="CD1349" s="178" t="s">
        <v>339</v>
      </c>
      <c r="CE1349" s="178" t="s">
        <v>340</v>
      </c>
      <c r="CF1349" s="178" t="s">
        <v>341</v>
      </c>
      <c r="CG1349" s="212"/>
      <c r="CH1349" s="212"/>
      <c r="CI1349" s="212"/>
      <c r="CJ1349" s="212"/>
      <c r="CK1349" s="178"/>
      <c r="CL1349" s="212"/>
      <c r="CM1349" s="212"/>
      <c r="CN1349" s="212"/>
      <c r="CO1349" s="212"/>
      <c r="CP1349" s="212"/>
      <c r="CQ1349" s="212"/>
      <c r="CR1349" s="228" t="n">
        <f aca="false">C1349</f>
        <v>3</v>
      </c>
      <c r="CS1349" s="229" t="str">
        <f aca="false">D1349</f>
        <v>3f</v>
      </c>
      <c r="CT1349" s="170" t="str">
        <f aca="false">CONCATENATE(CD1349," strain ",CM1349," ",CL1349,", partial cds")</f>
        <v>Hepatitis E virus strain  , partial cds</v>
      </c>
    </row>
    <row r="1350" customFormat="false" ht="11.9" hidden="false" customHeight="true" outlineLevel="0" collapsed="false">
      <c r="A1350" s="154" t="s">
        <v>3405</v>
      </c>
      <c r="B1350" s="147" t="n">
        <v>3</v>
      </c>
      <c r="C1350" s="148" t="n">
        <v>3</v>
      </c>
      <c r="D1350" s="149" t="s">
        <v>1777</v>
      </c>
      <c r="E1350" s="150" t="s">
        <v>2725</v>
      </c>
      <c r="F1350" s="154" t="s">
        <v>3406</v>
      </c>
      <c r="G1350" s="212"/>
      <c r="H1350" s="146" t="s">
        <v>758</v>
      </c>
      <c r="I1350" s="153" t="s">
        <v>759</v>
      </c>
      <c r="J1350" s="146" t="s">
        <v>395</v>
      </c>
      <c r="K1350" s="155" t="s">
        <v>1999</v>
      </c>
      <c r="L1350" s="231" t="s">
        <v>1999</v>
      </c>
      <c r="M1350" s="157" t="s">
        <v>348</v>
      </c>
      <c r="N1350" s="213"/>
      <c r="O1350" s="160"/>
      <c r="P1350" s="212"/>
      <c r="Q1350" s="212"/>
      <c r="R1350" s="212"/>
      <c r="S1350" s="212"/>
      <c r="T1350" s="214"/>
      <c r="U1350" s="215"/>
      <c r="V1350" s="209"/>
      <c r="X1350" s="209"/>
      <c r="Y1350" s="209"/>
      <c r="Z1350" s="209"/>
      <c r="AA1350" s="158" t="s">
        <v>1777</v>
      </c>
      <c r="AB1350" s="217"/>
      <c r="AC1350" s="217"/>
      <c r="AD1350" s="209"/>
      <c r="AE1350" s="209"/>
      <c r="AF1350" s="209"/>
      <c r="AG1350" s="166" t="s">
        <v>628</v>
      </c>
      <c r="AH1350" s="164" t="n">
        <v>6591</v>
      </c>
      <c r="AI1350" s="164" t="n">
        <v>6828</v>
      </c>
      <c r="AJ1350" s="219" t="n">
        <f aca="false">SeqEnd-SeqBeg+1</f>
        <v>238</v>
      </c>
      <c r="AK1350" s="220" t="n">
        <f aca="false">AND( SeqBeg&lt;=Beg  , End &lt;=SeqEnd )</f>
        <v>0</v>
      </c>
      <c r="AL1350" s="212"/>
      <c r="AM1350" s="212"/>
      <c r="AN1350" s="221"/>
      <c r="AO1350" s="147" t="s">
        <v>103</v>
      </c>
      <c r="AP1350" s="147" t="s">
        <v>103</v>
      </c>
      <c r="AQ1350" s="147" t="s">
        <v>103</v>
      </c>
      <c r="AR1350" s="147" t="s">
        <v>103</v>
      </c>
      <c r="AS1350" s="147" t="s">
        <v>103</v>
      </c>
      <c r="AT1350" s="147" t="s">
        <v>103</v>
      </c>
      <c r="AU1350" s="146"/>
      <c r="AV1350" s="212"/>
      <c r="AW1350" s="222" t="str">
        <f aca="false">HYPERLINK(CONCATENATE("http://www.ncbi.nlm.nih.gov/nuccore/",BM1350),BM1350)</f>
        <v>HQ702487</v>
      </c>
      <c r="AX1350" s="219" t="str">
        <f aca="false">CONCATENATE(D1350,IF(I1350="","",CONCATENATE(".",I1350)),IF(K1350="","",CONCATENATE(".",K1350)),IF(M1350="","",CONCATENATE(".",M1350)),IF(R1350="","",CONCATENATE(".",R1350)),IF(U1350="","","(*)"))</f>
        <v>3f.FRA.Marseille.hum</v>
      </c>
      <c r="AY1350" s="170" t="str">
        <f aca="false">CONCATENATE(BM1350,".",BN1350)</f>
        <v>HQ702487.Case1_Ser_Lg</v>
      </c>
      <c r="AZ1350" s="171" t="str">
        <f aca="false">IF(AV1350="",IF(ISNUMBER(FIND(".",A1350)),LEFT(A1350,FIND(".",A1350)-1),A1350),AV1350)</f>
        <v>HQ702487</v>
      </c>
      <c r="BA1350" s="171" t="str">
        <f aca="false">IF(ISNUMBER(FIND("-",AZ1350)),LEFT(AZ1350,FIND("-",AZ1350)-1),AZ1350)</f>
        <v>HQ702487</v>
      </c>
      <c r="BB1350" s="170" t="str">
        <f aca="false"> MEGAname &amp; "="</f>
        <v>HQ702487=</v>
      </c>
      <c r="BC1350" s="170" t="str">
        <f aca="false">Clear &amp; IF(span ,"Span","out")</f>
        <v>HQ702487=out</v>
      </c>
      <c r="BD1350" s="170" t="str">
        <f aca="false">Clear &amp; IF(span, IF(B1350=".","Selected",B1350),"out")</f>
        <v>HQ702487=out</v>
      </c>
      <c r="BE1350" s="170" t="str">
        <f aca="false">Clear &amp; Strain</f>
        <v>HQ702487=Case1_Ser_Lg</v>
      </c>
      <c r="BF1350" s="170" t="str">
        <f aca="false">CONCATENATE(A1350,"=",F1350,". ",AX1350,IF(AB1350="","",CONCATENATE(".",AB1350)))</f>
        <v>HQ702487=Case1_Ser_Lg. 3f.FRA.Marseille.hum</v>
      </c>
      <c r="BG1350" s="170" t="str">
        <f aca="false">CONCATENATE(A1350,"=",F1350,". ",AX1350)</f>
        <v>HQ702487=Case1_Ser_Lg. 3f.FRA.Marseille.hum</v>
      </c>
      <c r="BH1350" s="170" t="str">
        <f aca="false">CONCATENATE(A1350,"=",AX1350)</f>
        <v>HQ702487=3f.FRA.Marseille.hum</v>
      </c>
      <c r="BI1350" s="170" t="str">
        <f aca="false">CONCATENATE(A1350,"=",ComForSubtype,D1350)</f>
        <v>HQ702487=3f</v>
      </c>
      <c r="BJ1350" s="170" t="str">
        <f aca="false">CONCATENATE(A1350,"=",E1350)</f>
        <v>HQ702487=3feg</v>
      </c>
      <c r="BK1350" s="170" t="str">
        <f aca="false">CONCATENATE(A1350,"=",C1350)</f>
        <v>HQ702487=3</v>
      </c>
      <c r="BL1350" s="170" t="str">
        <f aca="false">CONCATENATE(D1350,"=")</f>
        <v>3f=</v>
      </c>
      <c r="BM1350" s="223" t="str">
        <f aca="false">IF(BA1350="XX","",BA1350)</f>
        <v>HQ702487</v>
      </c>
      <c r="BN1350" s="224" t="str">
        <f aca="false">CONCATENATE(IF(F1350="","",F1350),IF(G1350="","",CONCATENATE(" / ",G1350)))</f>
        <v>Case1_Ser_Lg</v>
      </c>
      <c r="BO1350" s="225" t="str">
        <f aca="false">AX1350</f>
        <v>3f.FRA.Marseille.hum</v>
      </c>
      <c r="BP1350" s="226" t="str">
        <f aca="false">IF(V1350="","",V1350)</f>
        <v/>
      </c>
      <c r="BQ1350" s="226" t="str">
        <f aca="false">IF(W1350="","",CONCATENATE(W1350,IF(LEFT(AO1350,1)="s","+","")))</f>
        <v/>
      </c>
      <c r="BR1350" s="226" t="str">
        <f aca="false">IF(X1350="","",CONCATENATE(X1350,IF(LEFT(AQ1350,1)="s","+","")))</f>
        <v/>
      </c>
      <c r="BS1350" s="226" t="str">
        <f aca="false">IF(Y1350="","",CONCATENATE(Y1350,IF(LEFT(AR1350,1)="s","+","")))</f>
        <v/>
      </c>
      <c r="BT1350" s="226" t="str">
        <f aca="false">IF(Z1350="","",CONCATENATE(Z1350,IF(LEFT(AS1350,1)="s","+","")))</f>
        <v/>
      </c>
      <c r="BU1350" s="227" t="str">
        <f aca="false">IF(AA1350="","",CONCATENATE(AA1350,IF(LEFT(AT1350,1)="s","+","")))</f>
        <v>3f</v>
      </c>
      <c r="BV1350" s="212"/>
      <c r="BW1350" s="177" t="s">
        <v>3407</v>
      </c>
      <c r="BX1350" s="170" t="str">
        <f aca="false">IF(BW1350&lt;&gt;"",IF(ISNUMBER(FIND("=",BW1350)),LEFT(BW1350,FIND("=",BW1350)-1),BW1350),BW1350)</f>
        <v>HQ702487</v>
      </c>
      <c r="BY1350" s="170" t="str">
        <f aca="false">IF(BW1350&lt;&gt;"",IF(ISNUMBER(FIND("=",BW1350)),RIGHT(BW1350,LEN(BW1350)-FIND("=",BW1350)),""),"")</f>
        <v>3f</v>
      </c>
      <c r="BZ1350" s="170" t="str">
        <f aca="false">IF(BX1350&lt;&gt;"",IF(ISNUMBER(FIND(".",BX1350)),LEFT(BX1350,FIND(".",BX1350)-1),BX1350),BX1350)</f>
        <v>HQ702487</v>
      </c>
      <c r="CA1350" s="170" t="str">
        <f aca="false">IF(BX1350&lt;&gt;"",IF(ISNUMBER(FIND(".",BX1350)),RIGHT(BX1350,LEN(BX1350)-FIND(".",BX1350)),""),"")</f>
        <v/>
      </c>
      <c r="CB1350" s="212"/>
      <c r="CC1350" s="170" t="str">
        <f aca="false">A1350</f>
        <v>HQ702487</v>
      </c>
      <c r="CD1350" s="178" t="s">
        <v>339</v>
      </c>
      <c r="CE1350" s="178" t="s">
        <v>340</v>
      </c>
      <c r="CF1350" s="178" t="s">
        <v>341</v>
      </c>
      <c r="CG1350" s="212"/>
      <c r="CH1350" s="212"/>
      <c r="CI1350" s="212"/>
      <c r="CJ1350" s="212"/>
      <c r="CK1350" s="178"/>
      <c r="CL1350" s="212"/>
      <c r="CM1350" s="212"/>
      <c r="CN1350" s="212"/>
      <c r="CO1350" s="212"/>
      <c r="CP1350" s="212"/>
      <c r="CQ1350" s="212"/>
      <c r="CR1350" s="228" t="n">
        <f aca="false">C1350</f>
        <v>3</v>
      </c>
      <c r="CS1350" s="229" t="str">
        <f aca="false">D1350</f>
        <v>3f</v>
      </c>
      <c r="CT1350" s="170" t="str">
        <f aca="false">CONCATENATE(CD1350," strain ",CM1350," ",CL1350,", partial cds")</f>
        <v>Hepatitis E virus strain  , partial cds</v>
      </c>
    </row>
    <row r="1351" customFormat="false" ht="11.9" hidden="false" customHeight="true" outlineLevel="0" collapsed="false">
      <c r="A1351" s="235" t="s">
        <v>3408</v>
      </c>
      <c r="B1351" s="147" t="n">
        <v>3</v>
      </c>
      <c r="C1351" s="245" t="n">
        <v>3</v>
      </c>
      <c r="D1351" s="246" t="s">
        <v>1777</v>
      </c>
      <c r="E1351" s="150" t="s">
        <v>2725</v>
      </c>
      <c r="F1351" s="235" t="s">
        <v>3409</v>
      </c>
      <c r="G1351" s="221"/>
      <c r="H1351" s="235" t="s">
        <v>758</v>
      </c>
      <c r="I1351" s="236" t="s">
        <v>759</v>
      </c>
      <c r="J1351" s="235" t="s">
        <v>395</v>
      </c>
      <c r="K1351" s="155" t="s">
        <v>1999</v>
      </c>
      <c r="L1351" s="231" t="s">
        <v>1999</v>
      </c>
      <c r="M1351" s="157" t="s">
        <v>348</v>
      </c>
      <c r="P1351" s="159"/>
      <c r="Q1351" s="159"/>
      <c r="R1351" s="212"/>
      <c r="S1351" s="212"/>
      <c r="V1351" s="158"/>
      <c r="AA1351" s="158" t="s">
        <v>1777</v>
      </c>
      <c r="AB1351" s="251"/>
      <c r="AG1351" s="166" t="s">
        <v>2263</v>
      </c>
      <c r="AH1351" s="164" t="n">
        <v>6542</v>
      </c>
      <c r="AI1351" s="164" t="n">
        <v>6740</v>
      </c>
      <c r="AJ1351" s="219" t="n">
        <f aca="false">SeqEnd-SeqBeg+1</f>
        <v>199</v>
      </c>
      <c r="AK1351" s="220" t="n">
        <f aca="false">AND( SeqBeg&lt;=Beg  , End &lt;=SeqEnd )</f>
        <v>0</v>
      </c>
      <c r="AL1351" s="212"/>
      <c r="AM1351" s="212"/>
      <c r="AN1351" s="221"/>
      <c r="AO1351" s="164"/>
      <c r="AP1351" s="164"/>
      <c r="AQ1351" s="164"/>
      <c r="AR1351" s="164"/>
      <c r="AS1351" s="164"/>
      <c r="AT1351" s="164" t="s">
        <v>103</v>
      </c>
      <c r="AU1351" s="212"/>
      <c r="AV1351" s="212"/>
      <c r="AW1351" s="222" t="str">
        <f aca="false">HYPERLINK(CONCATENATE("http://www.ncbi.nlm.nih.gov/nuccore/",BM1351),BM1351)</f>
        <v>HQ702489</v>
      </c>
      <c r="AX1351" s="219" t="str">
        <f aca="false">CONCATENATE(D1351,IF(I1351="","",CONCATENATE(".",I1351)),IF(K1351="","",CONCATENATE(".",K1351)),IF(M1351="","",CONCATENATE(".",M1351)),IF(R1351="","",CONCATENATE(".",R1351)),IF(U1351="","","(*)"))</f>
        <v>3f.FRA.Marseille.hum</v>
      </c>
      <c r="AY1351" s="238" t="str">
        <f aca="false">CONCATENATE(BM1351,".",BN1351)</f>
        <v>HQ702489.Case2_Ser_Sh</v>
      </c>
      <c r="AZ1351" s="239" t="str">
        <f aca="false">IF(AV1351="",IF(ISNUMBER(FIND(".",A1351)),LEFT(A1351,FIND(".",A1351)-1),A1351),AV1351)</f>
        <v>HQ702489</v>
      </c>
      <c r="BA1351" s="239" t="str">
        <f aca="false">IF(ISNUMBER(FIND("-",AZ1351)),LEFT(AZ1351,FIND("-",AZ1351)-1),AZ1351)</f>
        <v>HQ702489</v>
      </c>
      <c r="BB1351" s="170" t="str">
        <f aca="false"> MEGAname &amp; "="</f>
        <v>HQ702489=</v>
      </c>
      <c r="BC1351" s="170" t="str">
        <f aca="false">Clear &amp; IF(span ,"Span","out")</f>
        <v>HQ702489=out</v>
      </c>
      <c r="BD1351" s="170" t="str">
        <f aca="false">Clear &amp; IF(span, IF(B1351=".","Selected",B1351),"out")</f>
        <v>HQ702489=out</v>
      </c>
      <c r="BE1351" s="170" t="str">
        <f aca="false">Clear &amp; Strain</f>
        <v>HQ702489=Case2_Ser_Sh</v>
      </c>
      <c r="BF1351" s="238" t="str">
        <f aca="false">CONCATENATE(A1351,"=",F1351,". ",AX1351,IF(AB1351="","",CONCATENATE(".",AB1351)))</f>
        <v>HQ702489=Case2_Ser_Sh. 3f.FRA.Marseille.hum</v>
      </c>
      <c r="BG1351" s="238" t="str">
        <f aca="false">CONCATENATE(A1351,"=",F1351,". ",AX1351)</f>
        <v>HQ702489=Case2_Ser_Sh. 3f.FRA.Marseille.hum</v>
      </c>
      <c r="BH1351" s="238" t="str">
        <f aca="false">CONCATENATE(A1351,"=",AX1351)</f>
        <v>HQ702489=3f.FRA.Marseille.hum</v>
      </c>
      <c r="BI1351" s="238" t="str">
        <f aca="false">CONCATENATE(A1351,"=",ComForSubtype,D1351)</f>
        <v>HQ702489=3f</v>
      </c>
      <c r="BJ1351" s="238" t="str">
        <f aca="false">CONCATENATE(A1351,"=",E1351)</f>
        <v>HQ702489=3feg</v>
      </c>
      <c r="BK1351" s="238" t="str">
        <f aca="false">CONCATENATE(A1351,"=",C1351)</f>
        <v>HQ702489=3</v>
      </c>
      <c r="BL1351" s="238" t="str">
        <f aca="false">CONCATENATE(D1351,"=")</f>
        <v>3f=</v>
      </c>
      <c r="BM1351" s="223" t="str">
        <f aca="false">IF(BA1351="XX","",BA1351)</f>
        <v>HQ702489</v>
      </c>
      <c r="BN1351" s="224" t="str">
        <f aca="false">CONCATENATE(IF(F1351="","",F1351),IF(G1351="","",CONCATENATE(" / ",G1351)))</f>
        <v>Case2_Ser_Sh</v>
      </c>
      <c r="BO1351" s="225" t="str">
        <f aca="false">AX1351</f>
        <v>3f.FRA.Marseille.hum</v>
      </c>
      <c r="BP1351" s="226" t="str">
        <f aca="false">IF(V1351="","",V1351)</f>
        <v/>
      </c>
      <c r="BQ1351" s="226" t="str">
        <f aca="false">IF(W1351="","",CONCATENATE(W1351,IF(LEFT(AO1351,1)="s","+","")))</f>
        <v/>
      </c>
      <c r="BR1351" s="226" t="str">
        <f aca="false">IF(X1351="","",CONCATENATE(X1351,IF(LEFT(AQ1351,1)="s","+","")))</f>
        <v/>
      </c>
      <c r="BS1351" s="226" t="str">
        <f aca="false">IF(Y1351="","",CONCATENATE(Y1351,IF(LEFT(AR1351,1)="s","+","")))</f>
        <v/>
      </c>
      <c r="BT1351" s="226" t="str">
        <f aca="false">IF(Z1351="","",CONCATENATE(Z1351,IF(LEFT(AS1351,1)="s","+","")))</f>
        <v/>
      </c>
      <c r="BU1351" s="227" t="str">
        <f aca="false">IF(AA1351="","",CONCATENATE(AA1351,IF(LEFT(AT1351,1)="s","+","")))</f>
        <v>3f</v>
      </c>
      <c r="BV1351" s="240"/>
      <c r="BW1351" s="240" t="s">
        <v>3410</v>
      </c>
      <c r="BX1351" s="238" t="str">
        <f aca="false">IF(BW1351&lt;&gt;"",IF(ISNUMBER(FIND("=",BW1351)),LEFT(BW1351,FIND("=",BW1351)-1),BW1351),BW1351)</f>
        <v>HQ702489</v>
      </c>
      <c r="BY1351" s="238" t="str">
        <f aca="false">IF(BW1351&lt;&gt;"",IF(ISNUMBER(FIND("=",BW1351)),RIGHT(BW1351,LEN(BW1351)-FIND("=",BW1351)),""),"")</f>
        <v>3f</v>
      </c>
      <c r="BZ1351" s="238" t="str">
        <f aca="false">IF(BX1351&lt;&gt;"",IF(ISNUMBER(FIND(".",BX1351)),LEFT(BX1351,FIND(".",BX1351)-1),BX1351),BX1351)</f>
        <v>HQ702489</v>
      </c>
      <c r="CA1351" s="238" t="str">
        <f aca="false">IF(BX1351&lt;&gt;"",IF(ISNUMBER(FIND(".",BX1351)),RIGHT(BX1351,LEN(BX1351)-FIND(".",BX1351)),""),"")</f>
        <v/>
      </c>
      <c r="CB1351" s="240"/>
      <c r="CC1351" s="238" t="str">
        <f aca="false">A1351</f>
        <v>HQ702489</v>
      </c>
      <c r="CD1351" s="241" t="s">
        <v>339</v>
      </c>
      <c r="CE1351" s="241" t="s">
        <v>340</v>
      </c>
      <c r="CF1351" s="241" t="s">
        <v>341</v>
      </c>
      <c r="CG1351" s="241"/>
      <c r="CH1351" s="241"/>
      <c r="CI1351" s="241"/>
      <c r="CJ1351" s="241"/>
      <c r="CK1351" s="241"/>
      <c r="CL1351" s="241"/>
      <c r="CM1351" s="238"/>
      <c r="CN1351" s="238"/>
      <c r="CO1351" s="238"/>
      <c r="CP1351" s="238"/>
      <c r="CQ1351" s="238"/>
      <c r="CR1351" s="238" t="n">
        <f aca="false">C1351</f>
        <v>3</v>
      </c>
      <c r="CS1351" s="242" t="str">
        <f aca="false">D1351</f>
        <v>3f</v>
      </c>
      <c r="CT1351" s="238" t="str">
        <f aca="false">CONCATENATE(CD1351," strain ",CM1351," ",CL1351,", partial cds")</f>
        <v>Hepatitis E virus strain  , partial cds</v>
      </c>
    </row>
    <row r="1352" customFormat="false" ht="11.9" hidden="false" customHeight="true" outlineLevel="0" collapsed="false">
      <c r="A1352" s="154" t="s">
        <v>3411</v>
      </c>
      <c r="B1352" s="147" t="n">
        <v>3</v>
      </c>
      <c r="C1352" s="243" t="n">
        <v>3</v>
      </c>
      <c r="D1352" s="149" t="s">
        <v>1777</v>
      </c>
      <c r="E1352" s="150" t="s">
        <v>2725</v>
      </c>
      <c r="F1352" s="154" t="s">
        <v>3198</v>
      </c>
      <c r="G1352" s="212"/>
      <c r="H1352" s="146" t="s">
        <v>405</v>
      </c>
      <c r="I1352" s="153" t="s">
        <v>412</v>
      </c>
      <c r="J1352" s="146" t="s">
        <v>395</v>
      </c>
      <c r="K1352" s="212"/>
      <c r="L1352" s="212"/>
      <c r="M1352" s="157" t="s">
        <v>348</v>
      </c>
      <c r="N1352" s="213"/>
      <c r="O1352" s="160"/>
      <c r="P1352" s="212"/>
      <c r="Q1352" s="212"/>
      <c r="R1352" s="146" t="s">
        <v>406</v>
      </c>
      <c r="T1352" s="214"/>
      <c r="U1352" s="215"/>
      <c r="V1352" s="209"/>
      <c r="W1352" s="244" t="s">
        <v>1777</v>
      </c>
      <c r="AB1352" s="217"/>
      <c r="AC1352" s="163" t="s">
        <v>354</v>
      </c>
      <c r="AH1352" s="164" t="n">
        <v>165</v>
      </c>
      <c r="AI1352" s="164" t="n">
        <v>355</v>
      </c>
      <c r="AJ1352" s="219" t="n">
        <f aca="false">SeqEnd-SeqBeg+1</f>
        <v>191</v>
      </c>
      <c r="AK1352" s="220" t="n">
        <f aca="false">AND( SeqBeg&lt;=Beg  , End &lt;=SeqEnd )</f>
        <v>0</v>
      </c>
      <c r="AL1352" s="212"/>
      <c r="AM1352" s="212"/>
      <c r="AN1352" s="213"/>
      <c r="AO1352" s="147" t="s">
        <v>419</v>
      </c>
      <c r="AP1352" s="147" t="s">
        <v>419</v>
      </c>
      <c r="AQ1352" s="147" t="s">
        <v>103</v>
      </c>
      <c r="AR1352" s="147" t="s">
        <v>103</v>
      </c>
      <c r="AS1352" s="147" t="s">
        <v>103</v>
      </c>
      <c r="AT1352" s="147" t="s">
        <v>103</v>
      </c>
      <c r="AU1352" s="147" t="s">
        <v>382</v>
      </c>
      <c r="AV1352" s="212"/>
      <c r="AW1352" s="222" t="str">
        <f aca="false">HYPERLINK(CONCATENATE("http://www.ncbi.nlm.nih.gov/nuccore/",BM1352),BM1352)</f>
        <v>AJ889194</v>
      </c>
      <c r="AX1352" s="219" t="str">
        <f aca="false">CONCATENATE(D1352,IF(I1352="","",CONCATENATE(".",I1352)),IF(K1352="","",CONCATENATE(".",K1352)),IF(M1352="","",CONCATENATE(".",M1352)),IF(R1352="","",CONCATENATE(".",R1352)),IF(U1352="","","(*)"))</f>
        <v>3f.DEU.hum.UReg</v>
      </c>
      <c r="AY1352" s="170" t="str">
        <f aca="false">CONCATENATE(BM1352,".",BN1352)</f>
        <v>AJ889194.GerWW</v>
      </c>
      <c r="AZ1352" s="171" t="str">
        <f aca="false">IF(AV1352="",IF(ISNUMBER(FIND(".",A1352)),LEFT(A1352,FIND(".",A1352)-1),A1352),AV1352)</f>
        <v>AJ889194</v>
      </c>
      <c r="BA1352" s="171" t="str">
        <f aca="false">IF(ISNUMBER(FIND("-",AZ1352)),LEFT(AZ1352,FIND("-",AZ1352)-1),AZ1352)</f>
        <v>AJ889194</v>
      </c>
      <c r="BB1352" s="170" t="str">
        <f aca="false"> MEGAname &amp; "="</f>
        <v>AJ889194=</v>
      </c>
      <c r="BC1352" s="170" t="str">
        <f aca="false">Clear &amp; IF(span ,"Span","out")</f>
        <v>AJ889194=out</v>
      </c>
      <c r="BD1352" s="170" t="str">
        <f aca="false">Clear &amp; IF(span, IF(B1352=".","Selected",B1352),"out")</f>
        <v>AJ889194=out</v>
      </c>
      <c r="BE1352" s="170" t="str">
        <f aca="false">Clear &amp; Strain</f>
        <v>AJ889194=GerWW</v>
      </c>
      <c r="BF1352" s="170" t="str">
        <f aca="false">CONCATENATE(A1352,"=",F1352,". ",AX1352,IF(AB1352="","",CONCATENATE(".",AB1352)))</f>
        <v>AJ889194=GerWW. 3f.DEU.hum.UReg</v>
      </c>
      <c r="BG1352" s="170" t="str">
        <f aca="false">CONCATENATE(A1352,"=",F1352,". ",AX1352)</f>
        <v>AJ889194=GerWW. 3f.DEU.hum.UReg</v>
      </c>
      <c r="BH1352" s="170" t="str">
        <f aca="false">CONCATENATE(A1352,"=",AX1352)</f>
        <v>AJ889194=3f.DEU.hum.UReg</v>
      </c>
      <c r="BI1352" s="170" t="str">
        <f aca="false">CONCATENATE(A1352,"=",ComForSubtype,D1352)</f>
        <v>AJ889194=3f</v>
      </c>
      <c r="BJ1352" s="170" t="str">
        <f aca="false">CONCATENATE(A1352,"=",E1352)</f>
        <v>AJ889194=3feg</v>
      </c>
      <c r="BK1352" s="170" t="str">
        <f aca="false">CONCATENATE(A1352,"=",C1352)</f>
        <v>AJ889194=3</v>
      </c>
      <c r="BL1352" s="170" t="str">
        <f aca="false">CONCATENATE(D1352,"=")</f>
        <v>3f=</v>
      </c>
      <c r="BM1352" s="223" t="str">
        <f aca="false">IF(BA1352="XX","",BA1352)</f>
        <v>AJ889194</v>
      </c>
      <c r="BN1352" s="224" t="str">
        <f aca="false">CONCATENATE(IF(F1352="","",F1352),IF(G1352="","",CONCATENATE(" / ",G1352)))</f>
        <v>GerWW</v>
      </c>
      <c r="BO1352" s="225" t="str">
        <f aca="false">AX1352</f>
        <v>3f.DEU.hum.UReg</v>
      </c>
      <c r="BP1352" s="226" t="str">
        <f aca="false">IF(V1352="","",V1352)</f>
        <v/>
      </c>
      <c r="BQ1352" s="226" t="str">
        <f aca="false">IF(W1352="","",CONCATENATE(W1352,IF(LEFT(AO1352,1)="s","+","")))</f>
        <v>3f</v>
      </c>
      <c r="BR1352" s="226" t="str">
        <f aca="false">IF(X1352="","",CONCATENATE(X1352,IF(LEFT(AQ1352,1)="s","+","")))</f>
        <v/>
      </c>
      <c r="BS1352" s="226" t="str">
        <f aca="false">IF(Y1352="","",CONCATENATE(Y1352,IF(LEFT(AR1352,1)="s","+","")))</f>
        <v/>
      </c>
      <c r="BT1352" s="226" t="str">
        <f aca="false">IF(Z1352="","",CONCATENATE(Z1352,IF(LEFT(AS1352,1)="s","+","")))</f>
        <v/>
      </c>
      <c r="BU1352" s="227" t="str">
        <f aca="false">IF(AA1352="","",CONCATENATE(AA1352,IF(LEFT(AT1352,1)="s","+","")))</f>
        <v/>
      </c>
      <c r="BV1352" s="212"/>
      <c r="BW1352" s="177" t="s">
        <v>3412</v>
      </c>
      <c r="BX1352" s="170" t="str">
        <f aca="false">IF(BW1352&lt;&gt;"",IF(ISNUMBER(FIND("=",BW1352)),LEFT(BW1352,FIND("=",BW1352)-1),BW1352),BW1352)</f>
        <v>AJ889194</v>
      </c>
      <c r="BY1352" s="170" t="str">
        <f aca="false">IF(BW1352&lt;&gt;"",IF(ISNUMBER(FIND("=",BW1352)),RIGHT(BW1352,LEN(BW1352)-FIND("=",BW1352)),""),"")</f>
        <v>3f</v>
      </c>
      <c r="BZ1352" s="170" t="str">
        <f aca="false">IF(BX1352&lt;&gt;"",IF(ISNUMBER(FIND(".",BX1352)),LEFT(BX1352,FIND(".",BX1352)-1),BX1352),BX1352)</f>
        <v>AJ889194</v>
      </c>
      <c r="CA1352" s="170" t="str">
        <f aca="false">IF(BX1352&lt;&gt;"",IF(ISNUMBER(FIND(".",BX1352)),RIGHT(BX1352,LEN(BX1352)-FIND(".",BX1352)),""),"")</f>
        <v/>
      </c>
      <c r="CB1352" s="212"/>
      <c r="CC1352" s="170" t="str">
        <f aca="false">A1352</f>
        <v>AJ889194</v>
      </c>
      <c r="CD1352" s="178" t="s">
        <v>339</v>
      </c>
      <c r="CE1352" s="178" t="s">
        <v>340</v>
      </c>
      <c r="CF1352" s="178" t="s">
        <v>341</v>
      </c>
      <c r="CG1352" s="212"/>
      <c r="CH1352" s="179"/>
      <c r="CI1352" s="179"/>
      <c r="CJ1352" s="179"/>
      <c r="CK1352" s="212"/>
      <c r="CL1352" s="212"/>
      <c r="CM1352" s="170" t="str">
        <f aca="false">F1352</f>
        <v>GerWW</v>
      </c>
      <c r="CN1352" s="170" t="str">
        <f aca="false">IF(G1352="","",G1352)</f>
        <v/>
      </c>
      <c r="CO1352" s="170" t="str">
        <f aca="false">CONCATENATE(H1352,":",L1352)</f>
        <v>Germany:</v>
      </c>
      <c r="CP1352" s="170" t="str">
        <f aca="false">CONCATENATE(IF(Q1352="","",CONCATENATE(Q1352,"-")),IF(P1352="","",CONCATENATE(P1352,"-")),IF(O1352="","",O1352))</f>
        <v/>
      </c>
      <c r="CQ1352" s="170" t="str">
        <f aca="false">IF(N1352="","",N1352)</f>
        <v/>
      </c>
      <c r="CR1352" s="170" t="n">
        <f aca="false">C1352</f>
        <v>3</v>
      </c>
      <c r="CS1352" s="229" t="str">
        <f aca="false">D1352</f>
        <v>3f</v>
      </c>
      <c r="CT1352" s="170" t="str">
        <f aca="false">CONCATENATE(CD1352," strain ",CM1352," ",CL1352,", partial cds")</f>
        <v>Hepatitis E virus strain GerWW , partial cds</v>
      </c>
    </row>
    <row r="1353" customFormat="false" ht="11.9" hidden="false" customHeight="true" outlineLevel="0" collapsed="false">
      <c r="A1353" s="411" t="s">
        <v>3413</v>
      </c>
      <c r="B1353" s="147" t="n">
        <v>3</v>
      </c>
      <c r="C1353" s="412" t="n">
        <v>3</v>
      </c>
      <c r="D1353" s="149" t="s">
        <v>1777</v>
      </c>
      <c r="E1353" s="150" t="s">
        <v>2725</v>
      </c>
      <c r="F1353" s="411" t="s">
        <v>3198</v>
      </c>
      <c r="G1353" s="212"/>
      <c r="H1353" s="411" t="s">
        <v>405</v>
      </c>
      <c r="I1353" s="413" t="s">
        <v>412</v>
      </c>
      <c r="J1353" s="146" t="s">
        <v>395</v>
      </c>
      <c r="K1353" s="414"/>
      <c r="L1353" s="415"/>
      <c r="M1353" s="416" t="s">
        <v>348</v>
      </c>
      <c r="N1353" s="417"/>
      <c r="O1353" s="418"/>
      <c r="P1353" s="418"/>
      <c r="Q1353" s="418"/>
      <c r="R1353" s="146" t="s">
        <v>406</v>
      </c>
      <c r="T1353" s="214"/>
      <c r="U1353" s="215"/>
      <c r="V1353" s="209"/>
      <c r="W1353" s="244"/>
      <c r="AA1353" s="158" t="s">
        <v>1777</v>
      </c>
      <c r="AB1353" s="217"/>
      <c r="AC1353" s="217"/>
      <c r="AG1353" s="166" t="s">
        <v>2284</v>
      </c>
      <c r="AH1353" s="164" t="n">
        <v>7162</v>
      </c>
      <c r="AI1353" s="164" t="n">
        <v>7333</v>
      </c>
      <c r="AJ1353" s="219" t="n">
        <f aca="false">SeqEnd-SeqBeg+1</f>
        <v>172</v>
      </c>
      <c r="AK1353" s="220" t="n">
        <f aca="false">AND( SeqBeg&lt;=Beg  , End &lt;=SeqEnd )</f>
        <v>0</v>
      </c>
      <c r="AL1353" s="212"/>
      <c r="AM1353" s="212"/>
      <c r="AN1353" s="221"/>
      <c r="AT1353" s="147" t="s">
        <v>419</v>
      </c>
      <c r="AU1353" s="146"/>
      <c r="AV1353" s="212"/>
      <c r="AW1353" s="222" t="str">
        <f aca="false">HYPERLINK(CONCATENATE("http://www.ncbi.nlm.nih.gov/nuccore/",BM1353),BM1353)</f>
        <v>AJ889197</v>
      </c>
      <c r="AX1353" s="219" t="str">
        <f aca="false">CONCATENATE(D1353,IF(I1353="","",CONCATENATE(".",I1353)),IF(K1353="","",CONCATENATE(".",K1353)),IF(M1353="","",CONCATENATE(".",M1353)),IF(R1353="","",CONCATENATE(".",R1353)),IF(U1353="","","(*)"))</f>
        <v>3f.DEU.hum.UReg</v>
      </c>
      <c r="AY1353" s="170" t="str">
        <f aca="false">CONCATENATE(BM1353,".",BN1353)</f>
        <v>AJ889197.GerWW</v>
      </c>
      <c r="AZ1353" s="171" t="str">
        <f aca="false">IF(AV1353="",IF(ISNUMBER(FIND(".",A1353)),LEFT(A1353,FIND(".",A1353)-1),A1353),AV1353)</f>
        <v>AJ889197</v>
      </c>
      <c r="BA1353" s="171" t="str">
        <f aca="false">IF(ISNUMBER(FIND("-",AZ1353)),LEFT(AZ1353,FIND("-",AZ1353)-1),AZ1353)</f>
        <v>AJ889197</v>
      </c>
      <c r="BB1353" s="170" t="str">
        <f aca="false"> MEGAname &amp; "="</f>
        <v>AJ889197=</v>
      </c>
      <c r="BC1353" s="170" t="str">
        <f aca="false">Clear &amp; IF(span ,"Span","out")</f>
        <v>AJ889197=out</v>
      </c>
      <c r="BD1353" s="170" t="str">
        <f aca="false">Clear &amp; IF(span, IF(B1353=".","Selected",B1353),"out")</f>
        <v>AJ889197=out</v>
      </c>
      <c r="BE1353" s="170" t="str">
        <f aca="false">Clear &amp; Strain</f>
        <v>AJ889197=GerWW</v>
      </c>
      <c r="BF1353" s="170" t="str">
        <f aca="false">CONCATENATE(A1353,"=",F1353,". ",AX1353,IF(AB1353="","",CONCATENATE(".",AB1353)))</f>
        <v>AJ889197=GerWW. 3f.DEU.hum.UReg</v>
      </c>
      <c r="BG1353" s="170" t="str">
        <f aca="false">CONCATENATE(A1353,"=",F1353,". ",AX1353)</f>
        <v>AJ889197=GerWW. 3f.DEU.hum.UReg</v>
      </c>
      <c r="BH1353" s="170" t="str">
        <f aca="false">CONCATENATE(A1353,"=",AX1353)</f>
        <v>AJ889197=3f.DEU.hum.UReg</v>
      </c>
      <c r="BI1353" s="170" t="str">
        <f aca="false">CONCATENATE(A1353,"=",ComForSubtype,D1353)</f>
        <v>AJ889197=3f</v>
      </c>
      <c r="BJ1353" s="170" t="str">
        <f aca="false">CONCATENATE(A1353,"=",E1353)</f>
        <v>AJ889197=3feg</v>
      </c>
      <c r="BK1353" s="170" t="str">
        <f aca="false">CONCATENATE(A1353,"=",C1353)</f>
        <v>AJ889197=3</v>
      </c>
      <c r="BL1353" s="170" t="str">
        <f aca="false">CONCATENATE(D1353,"=")</f>
        <v>3f=</v>
      </c>
      <c r="BM1353" s="223" t="str">
        <f aca="false">IF(BA1353="XX","",BA1353)</f>
        <v>AJ889197</v>
      </c>
      <c r="BN1353" s="224" t="str">
        <f aca="false">CONCATENATE(IF(F1353="","",F1353),IF(G1353="","",CONCATENATE(" / ",G1353)))</f>
        <v>GerWW</v>
      </c>
      <c r="BO1353" s="225" t="str">
        <f aca="false">AX1353</f>
        <v>3f.DEU.hum.UReg</v>
      </c>
      <c r="BP1353" s="226" t="str">
        <f aca="false">IF(V1353="","",V1353)</f>
        <v/>
      </c>
      <c r="BQ1353" s="226" t="str">
        <f aca="false">IF(W1353="","",CONCATENATE(W1353,IF(LEFT(AO1353,1)="s","+","")))</f>
        <v/>
      </c>
      <c r="BR1353" s="226" t="str">
        <f aca="false">IF(X1353="","",CONCATENATE(X1353,IF(LEFT(AQ1353,1)="s","+","")))</f>
        <v/>
      </c>
      <c r="BS1353" s="226" t="str">
        <f aca="false">IF(Y1353="","",CONCATENATE(Y1353,IF(LEFT(AR1353,1)="s","+","")))</f>
        <v/>
      </c>
      <c r="BT1353" s="226" t="str">
        <f aca="false">IF(Z1353="","",CONCATENATE(Z1353,IF(LEFT(AS1353,1)="s","+","")))</f>
        <v/>
      </c>
      <c r="BU1353" s="227" t="str">
        <f aca="false">IF(AA1353="","",CONCATENATE(AA1353,IF(LEFT(AT1353,1)="s","+","")))</f>
        <v>3f</v>
      </c>
      <c r="BV1353" s="212"/>
      <c r="BW1353" s="177" t="s">
        <v>3414</v>
      </c>
      <c r="BX1353" s="170" t="str">
        <f aca="false">IF(BW1353&lt;&gt;"",IF(ISNUMBER(FIND("=",BW1353)),LEFT(BW1353,FIND("=",BW1353)-1),BW1353),BW1353)</f>
        <v>AJ889197</v>
      </c>
      <c r="BY1353" s="170" t="str">
        <f aca="false">IF(BW1353&lt;&gt;"",IF(ISNUMBER(FIND("=",BW1353)),RIGHT(BW1353,LEN(BW1353)-FIND("=",BW1353)),""),"")</f>
        <v>3f</v>
      </c>
      <c r="BZ1353" s="170" t="str">
        <f aca="false">IF(BX1353&lt;&gt;"",IF(ISNUMBER(FIND(".",BX1353)),LEFT(BX1353,FIND(".",BX1353)-1),BX1353),BX1353)</f>
        <v>AJ889197</v>
      </c>
      <c r="CA1353" s="170" t="str">
        <f aca="false">IF(BX1353&lt;&gt;"",IF(ISNUMBER(FIND(".",BX1353)),RIGHT(BX1353,LEN(BX1353)-FIND(".",BX1353)),""),"")</f>
        <v/>
      </c>
      <c r="CB1353" s="212"/>
      <c r="CC1353" s="170" t="str">
        <f aca="false">A1353</f>
        <v>AJ889197</v>
      </c>
      <c r="CD1353" s="178" t="s">
        <v>339</v>
      </c>
      <c r="CE1353" s="178" t="s">
        <v>340</v>
      </c>
      <c r="CF1353" s="178" t="s">
        <v>341</v>
      </c>
      <c r="CG1353" s="212"/>
      <c r="CH1353" s="179"/>
      <c r="CI1353" s="179"/>
      <c r="CJ1353" s="179"/>
      <c r="CK1353" s="212"/>
      <c r="CL1353" s="212"/>
      <c r="CM1353" s="170" t="str">
        <f aca="false">F1353</f>
        <v>GerWW</v>
      </c>
      <c r="CN1353" s="170" t="str">
        <f aca="false">IF(G1353="","",G1353)</f>
        <v/>
      </c>
      <c r="CO1353" s="170" t="str">
        <f aca="false">CONCATENATE(H1353,":",L1353)</f>
        <v>Germany:</v>
      </c>
      <c r="CP1353" s="170" t="str">
        <f aca="false">CONCATENATE(IF(Q1353="","",CONCATENATE(Q1353,"-")),IF(P1353="","",CONCATENATE(P1353,"-")),IF(O1353="","",O1353))</f>
        <v/>
      </c>
      <c r="CQ1353" s="170" t="str">
        <f aca="false">IF(N1353="","",N1353)</f>
        <v/>
      </c>
      <c r="CR1353" s="170" t="n">
        <f aca="false">C1353</f>
        <v>3</v>
      </c>
      <c r="CS1353" s="229" t="str">
        <f aca="false">D1353</f>
        <v>3f</v>
      </c>
      <c r="CT1353" s="170" t="str">
        <f aca="false">CONCATENATE(CD1353," strain ",CM1353," ",CL1353,", partial cds")</f>
        <v>Hepatitis E virus strain GerWW , partial cds</v>
      </c>
    </row>
    <row r="1354" customFormat="false" ht="11.9" hidden="false" customHeight="true" outlineLevel="0" collapsed="false">
      <c r="A1354" s="154" t="s">
        <v>3415</v>
      </c>
      <c r="B1354" s="147" t="n">
        <v>3</v>
      </c>
      <c r="C1354" s="148" t="n">
        <v>3</v>
      </c>
      <c r="D1354" s="149" t="s">
        <v>1777</v>
      </c>
      <c r="E1354" s="150" t="s">
        <v>2725</v>
      </c>
      <c r="F1354" s="154" t="s">
        <v>3416</v>
      </c>
      <c r="G1354" s="212"/>
      <c r="H1354" s="146" t="s">
        <v>393</v>
      </c>
      <c r="I1354" s="153" t="s">
        <v>394</v>
      </c>
      <c r="J1354" s="146" t="s">
        <v>395</v>
      </c>
      <c r="K1354" s="212"/>
      <c r="L1354" s="212"/>
      <c r="M1354" s="157" t="s">
        <v>367</v>
      </c>
      <c r="N1354" s="213"/>
      <c r="O1354" s="160"/>
      <c r="P1354" s="212"/>
      <c r="Q1354" s="212"/>
      <c r="R1354" s="212"/>
      <c r="S1354" s="212"/>
      <c r="T1354" s="214"/>
      <c r="U1354" s="215"/>
      <c r="V1354" s="209"/>
      <c r="W1354" s="217"/>
      <c r="X1354" s="147"/>
      <c r="Y1354" s="209"/>
      <c r="Z1354" s="209"/>
      <c r="AA1354" s="158" t="s">
        <v>1777</v>
      </c>
      <c r="AB1354" s="217"/>
      <c r="AC1354" s="217"/>
      <c r="AD1354" s="209"/>
      <c r="AE1354" s="209"/>
      <c r="AF1354" s="209"/>
      <c r="AG1354" s="166" t="s">
        <v>101</v>
      </c>
      <c r="AH1354" s="164" t="n">
        <v>6300</v>
      </c>
      <c r="AI1354" s="164" t="n">
        <v>6467</v>
      </c>
      <c r="AJ1354" s="219" t="n">
        <f aca="false">SeqEnd-SeqBeg+1</f>
        <v>168</v>
      </c>
      <c r="AK1354" s="220" t="n">
        <f aca="false">AND( SeqBeg&lt;=Beg  , End &lt;=SeqEnd )</f>
        <v>0</v>
      </c>
      <c r="AL1354" s="212"/>
      <c r="AM1354" s="212"/>
      <c r="AN1354" s="221"/>
      <c r="AT1354" s="147" t="s">
        <v>103</v>
      </c>
      <c r="AU1354" s="146"/>
      <c r="AV1354" s="212"/>
      <c r="AW1354" s="419" t="str">
        <f aca="false">HYPERLINK(CONCATENATE("http://www.ncbi.nlm.nih.gov/nuccore/",BM1354),BM1354)</f>
        <v>DQ315752</v>
      </c>
      <c r="AX1354" s="420" t="str">
        <f aca="false">CONCATENATE(D1354,IF(I1354="","",CONCATENATE(".",I1354)),IF(K1354="","",CONCATENATE(".",K1354)),IF(M1354="","",CONCATENATE(".",M1354)),IF(R1354="","",CONCATENATE(".",R1354)),IF(U1354="","","(*)"))</f>
        <v>3f.ESP.pig</v>
      </c>
      <c r="AY1354" s="170" t="str">
        <f aca="false">CONCATENATE(BM1354,".",BN1354)</f>
        <v>DQ315752.12804</v>
      </c>
      <c r="AZ1354" s="171" t="str">
        <f aca="false">IF(AV1354="",IF(ISNUMBER(FIND(".",A1354)),LEFT(A1354,FIND(".",A1354)-1),A1354),AV1354)</f>
        <v>DQ315752</v>
      </c>
      <c r="BA1354" s="171" t="str">
        <f aca="false">IF(ISNUMBER(FIND("-",AZ1354)),LEFT(AZ1354,FIND("-",AZ1354)-1),AZ1354)</f>
        <v>DQ315752</v>
      </c>
      <c r="BB1354" s="170" t="str">
        <f aca="false"> MEGAname &amp; "="</f>
        <v>DQ315752=</v>
      </c>
      <c r="BC1354" s="170" t="str">
        <f aca="false">Clear &amp; IF(span ,"Span","out")</f>
        <v>DQ315752=out</v>
      </c>
      <c r="BD1354" s="170" t="str">
        <f aca="false">Clear &amp; IF(span, IF(B1354=".","Selected",B1354),"out")</f>
        <v>DQ315752=out</v>
      </c>
      <c r="BE1354" s="170" t="str">
        <f aca="false">Clear &amp; Strain</f>
        <v>DQ315752=12804</v>
      </c>
      <c r="BF1354" s="170" t="str">
        <f aca="false">CONCATENATE(A1354,"=",F1354,". ",AX1354,IF(AB1354="","",CONCATENATE(".",AB1354)))</f>
        <v>DQ315752=12804. 3f.ESP.pig</v>
      </c>
      <c r="BG1354" s="170" t="str">
        <f aca="false">CONCATENATE(A1354,"=",F1354,". ",AX1354)</f>
        <v>DQ315752=12804. 3f.ESP.pig</v>
      </c>
      <c r="BH1354" s="170" t="str">
        <f aca="false">CONCATENATE(A1354,"=",AX1354)</f>
        <v>DQ315752=3f.ESP.pig</v>
      </c>
      <c r="BI1354" s="170" t="str">
        <f aca="false">CONCATENATE(A1354,"=",ComForSubtype,D1354)</f>
        <v>DQ315752=3f</v>
      </c>
      <c r="BJ1354" s="170" t="str">
        <f aca="false">CONCATENATE(A1354,"=",E1354)</f>
        <v>DQ315752=3feg</v>
      </c>
      <c r="BK1354" s="170" t="str">
        <f aca="false">CONCATENATE(A1354,"=",C1354)</f>
        <v>DQ315752=3</v>
      </c>
      <c r="BL1354" s="170" t="str">
        <f aca="false">CONCATENATE(D1354,"=")</f>
        <v>3f=</v>
      </c>
      <c r="BM1354" s="223" t="str">
        <f aca="false">IF(BA1354="XX","",BA1354)</f>
        <v>DQ315752</v>
      </c>
      <c r="BN1354" s="224" t="str">
        <f aca="false">CONCATENATE(IF(F1354="","",F1354),IF(G1354="","",CONCATENATE(" / ",G1354)))</f>
        <v>12804</v>
      </c>
      <c r="BO1354" s="225" t="str">
        <f aca="false">AX1354</f>
        <v>3f.ESP.pig</v>
      </c>
      <c r="BP1354" s="226" t="str">
        <f aca="false">IF(V1354="","",V1354)</f>
        <v/>
      </c>
      <c r="BQ1354" s="226" t="str">
        <f aca="false">IF(W1354="","",CONCATENATE(W1354,IF(LEFT(AO1354,1)="s","+","")))</f>
        <v/>
      </c>
      <c r="BR1354" s="226" t="str">
        <f aca="false">IF(X1354="","",CONCATENATE(X1354,IF(LEFT(AQ1354,1)="s","+","")))</f>
        <v/>
      </c>
      <c r="BS1354" s="226" t="str">
        <f aca="false">IF(Y1354="","",CONCATENATE(Y1354,IF(LEFT(AR1354,1)="s","+","")))</f>
        <v/>
      </c>
      <c r="BT1354" s="226" t="str">
        <f aca="false">IF(Z1354="","",CONCATENATE(Z1354,IF(LEFT(AS1354,1)="s","+","")))</f>
        <v/>
      </c>
      <c r="BU1354" s="227" t="str">
        <f aca="false">IF(AA1354="","",CONCATENATE(AA1354,IF(LEFT(AT1354,1)="s","+","")))</f>
        <v>3f</v>
      </c>
      <c r="BV1354" s="212"/>
      <c r="BW1354" s="177" t="s">
        <v>3417</v>
      </c>
      <c r="BX1354" s="170" t="str">
        <f aca="false">IF(BW1354&lt;&gt;"",IF(ISNUMBER(FIND("=",BW1354)),LEFT(BW1354,FIND("=",BW1354)-1),BW1354),BW1354)</f>
        <v>DQ315752</v>
      </c>
      <c r="BY1354" s="170" t="str">
        <f aca="false">IF(BW1354&lt;&gt;"",IF(ISNUMBER(FIND("=",BW1354)),RIGHT(BW1354,LEN(BW1354)-FIND("=",BW1354)),""),"")</f>
        <v>3f</v>
      </c>
      <c r="BZ1354" s="170" t="str">
        <f aca="false">IF(BX1354&lt;&gt;"",IF(ISNUMBER(FIND(".",BX1354)),LEFT(BX1354,FIND(".",BX1354)-1),BX1354),BX1354)</f>
        <v>DQ315752</v>
      </c>
      <c r="CA1354" s="170" t="str">
        <f aca="false">IF(BX1354&lt;&gt;"",IF(ISNUMBER(FIND(".",BX1354)),RIGHT(BX1354,LEN(BX1354)-FIND(".",BX1354)),""),"")</f>
        <v/>
      </c>
      <c r="CB1354" s="212"/>
      <c r="CC1354" s="170" t="str">
        <f aca="false">A1354</f>
        <v>DQ315752</v>
      </c>
      <c r="CD1354" s="178" t="s">
        <v>339</v>
      </c>
      <c r="CE1354" s="178" t="s">
        <v>340</v>
      </c>
      <c r="CF1354" s="178" t="s">
        <v>341</v>
      </c>
      <c r="CG1354" s="212"/>
      <c r="CH1354" s="179"/>
      <c r="CI1354" s="179"/>
      <c r="CJ1354" s="179"/>
      <c r="CK1354" s="212"/>
      <c r="CL1354" s="212"/>
      <c r="CM1354" s="170" t="str">
        <f aca="false">F1354</f>
        <v>12804</v>
      </c>
      <c r="CN1354" s="170" t="str">
        <f aca="false">IF(G1354="","",G1354)</f>
        <v/>
      </c>
      <c r="CO1354" s="170" t="str">
        <f aca="false">CONCATENATE(H1354,":",L1354)</f>
        <v>Spain:</v>
      </c>
      <c r="CP1354" s="170" t="str">
        <f aca="false">CONCATENATE(IF(Q1354="","",CONCATENATE(Q1354,"-")),IF(P1354="","",CONCATENATE(P1354,"-")),IF(O1354="","",O1354))</f>
        <v/>
      </c>
      <c r="CQ1354" s="170" t="str">
        <f aca="false">IF(N1354="","",N1354)</f>
        <v/>
      </c>
      <c r="CR1354" s="228" t="n">
        <f aca="false">C1354</f>
        <v>3</v>
      </c>
      <c r="CS1354" s="229" t="str">
        <f aca="false">D1354</f>
        <v>3f</v>
      </c>
      <c r="CT1354" s="170" t="str">
        <f aca="false">CONCATENATE(CD1354," strain ",CM1354," ",CL1354,", partial cds")</f>
        <v>Hepatitis E virus strain 12804 , partial cds</v>
      </c>
    </row>
    <row r="1355" customFormat="false" ht="11.9" hidden="false" customHeight="true" outlineLevel="0" collapsed="false">
      <c r="A1355" s="154" t="s">
        <v>3418</v>
      </c>
      <c r="B1355" s="147" t="n">
        <v>3</v>
      </c>
      <c r="C1355" s="148" t="n">
        <v>3</v>
      </c>
      <c r="D1355" s="149" t="s">
        <v>1777</v>
      </c>
      <c r="E1355" s="150" t="s">
        <v>2725</v>
      </c>
      <c r="F1355" s="154" t="s">
        <v>3419</v>
      </c>
      <c r="G1355" s="212"/>
      <c r="H1355" s="146" t="s">
        <v>393</v>
      </c>
      <c r="I1355" s="153" t="s">
        <v>394</v>
      </c>
      <c r="J1355" s="146" t="s">
        <v>395</v>
      </c>
      <c r="K1355" s="212"/>
      <c r="L1355" s="212"/>
      <c r="M1355" s="157" t="s">
        <v>367</v>
      </c>
      <c r="N1355" s="213"/>
      <c r="O1355" s="160"/>
      <c r="P1355" s="212"/>
      <c r="Q1355" s="212"/>
      <c r="R1355" s="212"/>
      <c r="S1355" s="212"/>
      <c r="T1355" s="214"/>
      <c r="U1355" s="215"/>
      <c r="V1355" s="209"/>
      <c r="W1355" s="217"/>
      <c r="X1355" s="209"/>
      <c r="Y1355" s="209"/>
      <c r="Z1355" s="209"/>
      <c r="AA1355" s="158" t="s">
        <v>1777</v>
      </c>
      <c r="AB1355" s="217"/>
      <c r="AC1355" s="217"/>
      <c r="AD1355" s="209"/>
      <c r="AE1355" s="209"/>
      <c r="AF1355" s="209"/>
      <c r="AG1355" s="166" t="s">
        <v>101</v>
      </c>
      <c r="AH1355" s="164" t="n">
        <v>6300</v>
      </c>
      <c r="AI1355" s="164" t="n">
        <v>6467</v>
      </c>
      <c r="AJ1355" s="219" t="n">
        <f aca="false">SeqEnd-SeqBeg+1</f>
        <v>168</v>
      </c>
      <c r="AK1355" s="220" t="n">
        <f aca="false">AND( SeqBeg&lt;=Beg  , End &lt;=SeqEnd )</f>
        <v>0</v>
      </c>
      <c r="AL1355" s="212"/>
      <c r="AM1355" s="212"/>
      <c r="AN1355" s="221"/>
      <c r="AT1355" s="147" t="s">
        <v>103</v>
      </c>
      <c r="AU1355" s="146"/>
      <c r="AV1355" s="212"/>
      <c r="AW1355" s="222" t="str">
        <f aca="false">HYPERLINK(CONCATENATE("http://www.ncbi.nlm.nih.gov/nuccore/",BM1355),BM1355)</f>
        <v>DQ315754</v>
      </c>
      <c r="AX1355" s="219" t="str">
        <f aca="false">CONCATENATE(D1355,IF(I1355="","",CONCATENATE(".",I1355)),IF(K1355="","",CONCATENATE(".",K1355)),IF(M1355="","",CONCATENATE(".",M1355)),IF(R1355="","",CONCATENATE(".",R1355)),IF(U1355="","","(*)"))</f>
        <v>3f.ESP.pig</v>
      </c>
      <c r="AY1355" s="170" t="str">
        <f aca="false">CONCATENATE(BM1355,".",BN1355)</f>
        <v>DQ315754.15204</v>
      </c>
      <c r="AZ1355" s="171" t="str">
        <f aca="false">IF(AV1355="",IF(ISNUMBER(FIND(".",A1355)),LEFT(A1355,FIND(".",A1355)-1),A1355),AV1355)</f>
        <v>DQ315754</v>
      </c>
      <c r="BA1355" s="171" t="str">
        <f aca="false">IF(ISNUMBER(FIND("-",AZ1355)),LEFT(AZ1355,FIND("-",AZ1355)-1),AZ1355)</f>
        <v>DQ315754</v>
      </c>
      <c r="BB1355" s="170" t="str">
        <f aca="false"> MEGAname &amp; "="</f>
        <v>DQ315754=</v>
      </c>
      <c r="BC1355" s="170" t="str">
        <f aca="false">Clear &amp; IF(span ,"Span","out")</f>
        <v>DQ315754=out</v>
      </c>
      <c r="BD1355" s="170" t="str">
        <f aca="false">Clear &amp; IF(span, IF(B1355=".","Selected",B1355),"out")</f>
        <v>DQ315754=out</v>
      </c>
      <c r="BE1355" s="170" t="str">
        <f aca="false">Clear &amp; Strain</f>
        <v>DQ315754=15204</v>
      </c>
      <c r="BF1355" s="170" t="str">
        <f aca="false">CONCATENATE(A1355,"=",F1355,". ",AX1355,IF(AB1355="","",CONCATENATE(".",AB1355)))</f>
        <v>DQ315754=15204. 3f.ESP.pig</v>
      </c>
      <c r="BG1355" s="170" t="str">
        <f aca="false">CONCATENATE(A1355,"=",F1355,". ",AX1355)</f>
        <v>DQ315754=15204. 3f.ESP.pig</v>
      </c>
      <c r="BH1355" s="170" t="str">
        <f aca="false">CONCATENATE(A1355,"=",AX1355)</f>
        <v>DQ315754=3f.ESP.pig</v>
      </c>
      <c r="BI1355" s="170" t="str">
        <f aca="false">CONCATENATE(A1355,"=",ComForSubtype,D1355)</f>
        <v>DQ315754=3f</v>
      </c>
      <c r="BJ1355" s="170" t="str">
        <f aca="false">CONCATENATE(A1355,"=",E1355)</f>
        <v>DQ315754=3feg</v>
      </c>
      <c r="BK1355" s="170" t="str">
        <f aca="false">CONCATENATE(A1355,"=",C1355)</f>
        <v>DQ315754=3</v>
      </c>
      <c r="BL1355" s="170" t="str">
        <f aca="false">CONCATENATE(D1355,"=")</f>
        <v>3f=</v>
      </c>
      <c r="BM1355" s="223" t="str">
        <f aca="false">IF(BA1355="XX","",BA1355)</f>
        <v>DQ315754</v>
      </c>
      <c r="BN1355" s="224" t="str">
        <f aca="false">CONCATENATE(IF(F1355="","",F1355),IF(G1355="","",CONCATENATE(" / ",G1355)))</f>
        <v>15204</v>
      </c>
      <c r="BO1355" s="225" t="str">
        <f aca="false">AX1355</f>
        <v>3f.ESP.pig</v>
      </c>
      <c r="BP1355" s="226" t="str">
        <f aca="false">IF(V1355="","",V1355)</f>
        <v/>
      </c>
      <c r="BQ1355" s="226" t="str">
        <f aca="false">IF(W1355="","",CONCATENATE(W1355,IF(LEFT(AO1355,1)="s","+","")))</f>
        <v/>
      </c>
      <c r="BR1355" s="226" t="str">
        <f aca="false">IF(X1355="","",CONCATENATE(X1355,IF(LEFT(AQ1355,1)="s","+","")))</f>
        <v/>
      </c>
      <c r="BS1355" s="226" t="str">
        <f aca="false">IF(Y1355="","",CONCATENATE(Y1355,IF(LEFT(AR1355,1)="s","+","")))</f>
        <v/>
      </c>
      <c r="BT1355" s="226" t="str">
        <f aca="false">IF(Z1355="","",CONCATENATE(Z1355,IF(LEFT(AS1355,1)="s","+","")))</f>
        <v/>
      </c>
      <c r="BU1355" s="227" t="str">
        <f aca="false">IF(AA1355="","",CONCATENATE(AA1355,IF(LEFT(AT1355,1)="s","+","")))</f>
        <v>3f</v>
      </c>
      <c r="BV1355" s="212"/>
      <c r="BW1355" s="177" t="s">
        <v>3420</v>
      </c>
      <c r="BX1355" s="170" t="str">
        <f aca="false">IF(BW1355&lt;&gt;"",IF(ISNUMBER(FIND("=",BW1355)),LEFT(BW1355,FIND("=",BW1355)-1),BW1355),BW1355)</f>
        <v>DQ315754</v>
      </c>
      <c r="BY1355" s="170" t="str">
        <f aca="false">IF(BW1355&lt;&gt;"",IF(ISNUMBER(FIND("=",BW1355)),RIGHT(BW1355,LEN(BW1355)-FIND("=",BW1355)),""),"")</f>
        <v>3f</v>
      </c>
      <c r="BZ1355" s="170" t="str">
        <f aca="false">IF(BX1355&lt;&gt;"",IF(ISNUMBER(FIND(".",BX1355)),LEFT(BX1355,FIND(".",BX1355)-1),BX1355),BX1355)</f>
        <v>DQ315754</v>
      </c>
      <c r="CA1355" s="170" t="str">
        <f aca="false">IF(BX1355&lt;&gt;"",IF(ISNUMBER(FIND(".",BX1355)),RIGHT(BX1355,LEN(BX1355)-FIND(".",BX1355)),""),"")</f>
        <v/>
      </c>
      <c r="CB1355" s="212"/>
      <c r="CC1355" s="170" t="str">
        <f aca="false">A1355</f>
        <v>DQ315754</v>
      </c>
      <c r="CD1355" s="178" t="s">
        <v>339</v>
      </c>
      <c r="CE1355" s="178" t="s">
        <v>340</v>
      </c>
      <c r="CF1355" s="178" t="s">
        <v>341</v>
      </c>
      <c r="CG1355" s="212"/>
      <c r="CH1355" s="179"/>
      <c r="CI1355" s="179"/>
      <c r="CJ1355" s="179"/>
      <c r="CK1355" s="212"/>
      <c r="CL1355" s="212"/>
      <c r="CM1355" s="170" t="str">
        <f aca="false">F1355</f>
        <v>15204</v>
      </c>
      <c r="CN1355" s="170" t="str">
        <f aca="false">IF(G1355="","",G1355)</f>
        <v/>
      </c>
      <c r="CO1355" s="170" t="str">
        <f aca="false">CONCATENATE(H1355,":",L1355)</f>
        <v>Spain:</v>
      </c>
      <c r="CP1355" s="170" t="str">
        <f aca="false">CONCATENATE(IF(Q1355="","",CONCATENATE(Q1355,"-")),IF(P1355="","",CONCATENATE(P1355,"-")),IF(O1355="","",O1355))</f>
        <v/>
      </c>
      <c r="CQ1355" s="170" t="str">
        <f aca="false">IF(N1355="","",N1355)</f>
        <v/>
      </c>
      <c r="CR1355" s="228" t="n">
        <f aca="false">C1355</f>
        <v>3</v>
      </c>
      <c r="CS1355" s="229" t="str">
        <f aca="false">D1355</f>
        <v>3f</v>
      </c>
      <c r="CT1355" s="170" t="str">
        <f aca="false">CONCATENATE(CD1355," strain ",CM1355," ",CL1355,", partial cds")</f>
        <v>Hepatitis E virus strain 15204 , partial cds</v>
      </c>
    </row>
    <row r="1356" customFormat="false" ht="11.9" hidden="false" customHeight="true" outlineLevel="0" collapsed="false">
      <c r="A1356" s="154" t="s">
        <v>3421</v>
      </c>
      <c r="B1356" s="147" t="n">
        <v>3</v>
      </c>
      <c r="C1356" s="148" t="n">
        <v>3</v>
      </c>
      <c r="D1356" s="149" t="s">
        <v>1777</v>
      </c>
      <c r="E1356" s="150" t="s">
        <v>2725</v>
      </c>
      <c r="F1356" s="154" t="s">
        <v>3422</v>
      </c>
      <c r="G1356" s="212"/>
      <c r="H1356" s="146" t="s">
        <v>393</v>
      </c>
      <c r="I1356" s="153" t="s">
        <v>394</v>
      </c>
      <c r="J1356" s="146" t="s">
        <v>395</v>
      </c>
      <c r="K1356" s="212"/>
      <c r="L1356" s="212"/>
      <c r="M1356" s="157" t="s">
        <v>367</v>
      </c>
      <c r="N1356" s="213"/>
      <c r="O1356" s="160"/>
      <c r="P1356" s="212"/>
      <c r="Q1356" s="212"/>
      <c r="R1356" s="212"/>
      <c r="S1356" s="212"/>
      <c r="T1356" s="214"/>
      <c r="U1356" s="215"/>
      <c r="V1356" s="209"/>
      <c r="W1356" s="217"/>
      <c r="X1356" s="209"/>
      <c r="Y1356" s="147"/>
      <c r="Z1356" s="209"/>
      <c r="AA1356" s="158" t="s">
        <v>1777</v>
      </c>
      <c r="AB1356" s="217"/>
      <c r="AC1356" s="217"/>
      <c r="AD1356" s="209"/>
      <c r="AE1356" s="209"/>
      <c r="AF1356" s="209"/>
      <c r="AG1356" s="166" t="s">
        <v>101</v>
      </c>
      <c r="AH1356" s="164" t="n">
        <v>6300</v>
      </c>
      <c r="AI1356" s="164" t="n">
        <v>6467</v>
      </c>
      <c r="AJ1356" s="219" t="n">
        <f aca="false">SeqEnd-SeqBeg+1</f>
        <v>168</v>
      </c>
      <c r="AK1356" s="220" t="n">
        <f aca="false">AND( SeqBeg&lt;=Beg  , End &lt;=SeqEnd )</f>
        <v>0</v>
      </c>
      <c r="AL1356" s="212"/>
      <c r="AM1356" s="212"/>
      <c r="AN1356" s="221"/>
      <c r="AT1356" s="147" t="s">
        <v>103</v>
      </c>
      <c r="AU1356" s="146"/>
      <c r="AV1356" s="212"/>
      <c r="AW1356" s="222" t="str">
        <f aca="false">HYPERLINK(CONCATENATE("http://www.ncbi.nlm.nih.gov/nuccore/",BM1356),BM1356)</f>
        <v>DQ315757</v>
      </c>
      <c r="AX1356" s="219" t="str">
        <f aca="false">CONCATENATE(D1356,IF(I1356="","",CONCATENATE(".",I1356)),IF(K1356="","",CONCATENATE(".",K1356)),IF(M1356="","",CONCATENATE(".",M1356)),IF(R1356="","",CONCATENATE(".",R1356)),IF(U1356="","","(*)"))</f>
        <v>3f.ESP.pig</v>
      </c>
      <c r="AY1356" s="170" t="str">
        <f aca="false">CONCATENATE(BM1356,".",BN1356)</f>
        <v>DQ315757.25604</v>
      </c>
      <c r="AZ1356" s="171" t="str">
        <f aca="false">IF(AV1356="",IF(ISNUMBER(FIND(".",A1356)),LEFT(A1356,FIND(".",A1356)-1),A1356),AV1356)</f>
        <v>DQ315757</v>
      </c>
      <c r="BA1356" s="171" t="str">
        <f aca="false">IF(ISNUMBER(FIND("-",AZ1356)),LEFT(AZ1356,FIND("-",AZ1356)-1),AZ1356)</f>
        <v>DQ315757</v>
      </c>
      <c r="BB1356" s="170" t="str">
        <f aca="false"> MEGAname &amp; "="</f>
        <v>DQ315757=</v>
      </c>
      <c r="BC1356" s="170" t="str">
        <f aca="false">Clear &amp; IF(span ,"Span","out")</f>
        <v>DQ315757=out</v>
      </c>
      <c r="BD1356" s="170" t="str">
        <f aca="false">Clear &amp; IF(span, IF(B1356=".","Selected",B1356),"out")</f>
        <v>DQ315757=out</v>
      </c>
      <c r="BE1356" s="170" t="str">
        <f aca="false">Clear &amp; Strain</f>
        <v>DQ315757=25604</v>
      </c>
      <c r="BF1356" s="170" t="str">
        <f aca="false">CONCATENATE(A1356,"=",F1356,". ",AX1356,IF(AB1356="","",CONCATENATE(".",AB1356)))</f>
        <v>DQ315757=25604. 3f.ESP.pig</v>
      </c>
      <c r="BG1356" s="170" t="str">
        <f aca="false">CONCATENATE(A1356,"=",F1356,". ",AX1356)</f>
        <v>DQ315757=25604. 3f.ESP.pig</v>
      </c>
      <c r="BH1356" s="170" t="str">
        <f aca="false">CONCATENATE(A1356,"=",AX1356)</f>
        <v>DQ315757=3f.ESP.pig</v>
      </c>
      <c r="BI1356" s="170" t="str">
        <f aca="false">CONCATENATE(A1356,"=",ComForSubtype,D1356)</f>
        <v>DQ315757=3f</v>
      </c>
      <c r="BJ1356" s="170" t="str">
        <f aca="false">CONCATENATE(A1356,"=",E1356)</f>
        <v>DQ315757=3feg</v>
      </c>
      <c r="BK1356" s="170" t="str">
        <f aca="false">CONCATENATE(A1356,"=",C1356)</f>
        <v>DQ315757=3</v>
      </c>
      <c r="BL1356" s="170" t="str">
        <f aca="false">CONCATENATE(D1356,"=")</f>
        <v>3f=</v>
      </c>
      <c r="BM1356" s="223" t="str">
        <f aca="false">IF(BA1356="XX","",BA1356)</f>
        <v>DQ315757</v>
      </c>
      <c r="BN1356" s="224" t="str">
        <f aca="false">CONCATENATE(IF(F1356="","",F1356),IF(G1356="","",CONCATENATE(" / ",G1356)))</f>
        <v>25604</v>
      </c>
      <c r="BO1356" s="225" t="str">
        <f aca="false">AX1356</f>
        <v>3f.ESP.pig</v>
      </c>
      <c r="BP1356" s="226" t="str">
        <f aca="false">IF(V1356="","",V1356)</f>
        <v/>
      </c>
      <c r="BQ1356" s="226" t="str">
        <f aca="false">IF(W1356="","",CONCATENATE(W1356,IF(LEFT(AO1356,1)="s","+","")))</f>
        <v/>
      </c>
      <c r="BR1356" s="226" t="str">
        <f aca="false">IF(X1356="","",CONCATENATE(X1356,IF(LEFT(AQ1356,1)="s","+","")))</f>
        <v/>
      </c>
      <c r="BS1356" s="226" t="str">
        <f aca="false">IF(Y1356="","",CONCATENATE(Y1356,IF(LEFT(AR1356,1)="s","+","")))</f>
        <v/>
      </c>
      <c r="BT1356" s="226" t="str">
        <f aca="false">IF(Z1356="","",CONCATENATE(Z1356,IF(LEFT(AS1356,1)="s","+","")))</f>
        <v/>
      </c>
      <c r="BU1356" s="227" t="str">
        <f aca="false">IF(AA1356="","",CONCATENATE(AA1356,IF(LEFT(AT1356,1)="s","+","")))</f>
        <v>3f</v>
      </c>
      <c r="BV1356" s="212"/>
      <c r="BW1356" s="177" t="s">
        <v>3423</v>
      </c>
      <c r="BX1356" s="170" t="str">
        <f aca="false">IF(BW1356&lt;&gt;"",IF(ISNUMBER(FIND("=",BW1356)),LEFT(BW1356,FIND("=",BW1356)-1),BW1356),BW1356)</f>
        <v>DQ315757</v>
      </c>
      <c r="BY1356" s="170" t="str">
        <f aca="false">IF(BW1356&lt;&gt;"",IF(ISNUMBER(FIND("=",BW1356)),RIGHT(BW1356,LEN(BW1356)-FIND("=",BW1356)),""),"")</f>
        <v>3f</v>
      </c>
      <c r="BZ1356" s="170" t="str">
        <f aca="false">IF(BX1356&lt;&gt;"",IF(ISNUMBER(FIND(".",BX1356)),LEFT(BX1356,FIND(".",BX1356)-1),BX1356),BX1356)</f>
        <v>DQ315757</v>
      </c>
      <c r="CA1356" s="170" t="str">
        <f aca="false">IF(BX1356&lt;&gt;"",IF(ISNUMBER(FIND(".",BX1356)),RIGHT(BX1356,LEN(BX1356)-FIND(".",BX1356)),""),"")</f>
        <v/>
      </c>
      <c r="CB1356" s="212"/>
      <c r="CC1356" s="170" t="str">
        <f aca="false">A1356</f>
        <v>DQ315757</v>
      </c>
      <c r="CD1356" s="178" t="s">
        <v>339</v>
      </c>
      <c r="CE1356" s="178" t="s">
        <v>340</v>
      </c>
      <c r="CF1356" s="178" t="s">
        <v>341</v>
      </c>
      <c r="CG1356" s="212"/>
      <c r="CH1356" s="179"/>
      <c r="CI1356" s="179"/>
      <c r="CJ1356" s="179"/>
      <c r="CK1356" s="212"/>
      <c r="CL1356" s="212"/>
      <c r="CM1356" s="170" t="str">
        <f aca="false">F1356</f>
        <v>25604</v>
      </c>
      <c r="CN1356" s="170" t="str">
        <f aca="false">IF(G1356="","",G1356)</f>
        <v/>
      </c>
      <c r="CO1356" s="170" t="str">
        <f aca="false">CONCATENATE(H1356,":",L1356)</f>
        <v>Spain:</v>
      </c>
      <c r="CP1356" s="170" t="str">
        <f aca="false">CONCATENATE(IF(Q1356="","",CONCATENATE(Q1356,"-")),IF(P1356="","",CONCATENATE(P1356,"-")),IF(O1356="","",O1356))</f>
        <v/>
      </c>
      <c r="CQ1356" s="170" t="str">
        <f aca="false">IF(N1356="","",N1356)</f>
        <v/>
      </c>
      <c r="CR1356" s="228" t="n">
        <f aca="false">C1356</f>
        <v>3</v>
      </c>
      <c r="CS1356" s="229" t="str">
        <f aca="false">D1356</f>
        <v>3f</v>
      </c>
      <c r="CT1356" s="170" t="str">
        <f aca="false">CONCATENATE(CD1356," strain ",CM1356," ",CL1356,", partial cds")</f>
        <v>Hepatitis E virus strain 25604 , partial cds</v>
      </c>
    </row>
    <row r="1357" customFormat="false" ht="11.9" hidden="false" customHeight="true" outlineLevel="0" collapsed="false">
      <c r="A1357" s="154" t="s">
        <v>3424</v>
      </c>
      <c r="B1357" s="147" t="n">
        <v>3</v>
      </c>
      <c r="C1357" s="148" t="n">
        <v>3</v>
      </c>
      <c r="D1357" s="149" t="s">
        <v>1777</v>
      </c>
      <c r="E1357" s="150" t="s">
        <v>2725</v>
      </c>
      <c r="F1357" s="154" t="s">
        <v>3425</v>
      </c>
      <c r="G1357" s="212"/>
      <c r="H1357" s="146" t="s">
        <v>393</v>
      </c>
      <c r="I1357" s="153" t="s">
        <v>394</v>
      </c>
      <c r="J1357" s="146" t="s">
        <v>395</v>
      </c>
      <c r="K1357" s="212"/>
      <c r="L1357" s="212"/>
      <c r="M1357" s="157" t="s">
        <v>367</v>
      </c>
      <c r="N1357" s="213"/>
      <c r="O1357" s="160"/>
      <c r="P1357" s="212"/>
      <c r="Q1357" s="212"/>
      <c r="R1357" s="212"/>
      <c r="S1357" s="212"/>
      <c r="T1357" s="214"/>
      <c r="U1357" s="215"/>
      <c r="V1357" s="209"/>
      <c r="W1357" s="217"/>
      <c r="X1357" s="209"/>
      <c r="Y1357" s="209"/>
      <c r="Z1357" s="209"/>
      <c r="AA1357" s="158" t="s">
        <v>1777</v>
      </c>
      <c r="AB1357" s="217"/>
      <c r="AC1357" s="217"/>
      <c r="AD1357" s="209"/>
      <c r="AE1357" s="209"/>
      <c r="AF1357" s="209"/>
      <c r="AG1357" s="166" t="s">
        <v>101</v>
      </c>
      <c r="AH1357" s="164" t="n">
        <v>6300</v>
      </c>
      <c r="AI1357" s="164" t="n">
        <v>6467</v>
      </c>
      <c r="AJ1357" s="219" t="n">
        <f aca="false">SeqEnd-SeqBeg+1</f>
        <v>168</v>
      </c>
      <c r="AK1357" s="220" t="n">
        <f aca="false">AND( SeqBeg&lt;=Beg  , End &lt;=SeqEnd )</f>
        <v>0</v>
      </c>
      <c r="AL1357" s="212"/>
      <c r="AM1357" s="212"/>
      <c r="AN1357" s="221"/>
      <c r="AT1357" s="147" t="s">
        <v>103</v>
      </c>
      <c r="AU1357" s="146"/>
      <c r="AV1357" s="212"/>
      <c r="AW1357" s="222" t="str">
        <f aca="false">HYPERLINK(CONCATENATE("http://www.ncbi.nlm.nih.gov/nuccore/",BM1357),BM1357)</f>
        <v>DQ315758</v>
      </c>
      <c r="AX1357" s="219" t="str">
        <f aca="false">CONCATENATE(D1357,IF(I1357="","",CONCATENATE(".",I1357)),IF(K1357="","",CONCATENATE(".",K1357)),IF(M1357="","",CONCATENATE(".",M1357)),IF(R1357="","",CONCATENATE(".",R1357)),IF(U1357="","","(*)"))</f>
        <v>3f.ESP.pig</v>
      </c>
      <c r="AY1357" s="170" t="str">
        <f aca="false">CONCATENATE(BM1357,".",BN1357)</f>
        <v>DQ315758.60304</v>
      </c>
      <c r="AZ1357" s="171" t="str">
        <f aca="false">IF(AV1357="",IF(ISNUMBER(FIND(".",A1357)),LEFT(A1357,FIND(".",A1357)-1),A1357),AV1357)</f>
        <v>DQ315758</v>
      </c>
      <c r="BA1357" s="171" t="str">
        <f aca="false">IF(ISNUMBER(FIND("-",AZ1357)),LEFT(AZ1357,FIND("-",AZ1357)-1),AZ1357)</f>
        <v>DQ315758</v>
      </c>
      <c r="BB1357" s="170" t="str">
        <f aca="false"> MEGAname &amp; "="</f>
        <v>DQ315758=</v>
      </c>
      <c r="BC1357" s="170" t="str">
        <f aca="false">Clear &amp; IF(span ,"Span","out")</f>
        <v>DQ315758=out</v>
      </c>
      <c r="BD1357" s="170" t="str">
        <f aca="false">Clear &amp; IF(span, IF(B1357=".","Selected",B1357),"out")</f>
        <v>DQ315758=out</v>
      </c>
      <c r="BE1357" s="170" t="str">
        <f aca="false">Clear &amp; Strain</f>
        <v>DQ315758=60304</v>
      </c>
      <c r="BF1357" s="170" t="str">
        <f aca="false">CONCATENATE(A1357,"=",F1357,". ",AX1357,IF(AB1357="","",CONCATENATE(".",AB1357)))</f>
        <v>DQ315758=60304. 3f.ESP.pig</v>
      </c>
      <c r="BG1357" s="170" t="str">
        <f aca="false">CONCATENATE(A1357,"=",F1357,". ",AX1357)</f>
        <v>DQ315758=60304. 3f.ESP.pig</v>
      </c>
      <c r="BH1357" s="170" t="str">
        <f aca="false">CONCATENATE(A1357,"=",AX1357)</f>
        <v>DQ315758=3f.ESP.pig</v>
      </c>
      <c r="BI1357" s="170" t="str">
        <f aca="false">CONCATENATE(A1357,"=",ComForSubtype,D1357)</f>
        <v>DQ315758=3f</v>
      </c>
      <c r="BJ1357" s="170" t="str">
        <f aca="false">CONCATENATE(A1357,"=",E1357)</f>
        <v>DQ315758=3feg</v>
      </c>
      <c r="BK1357" s="170" t="str">
        <f aca="false">CONCATENATE(A1357,"=",C1357)</f>
        <v>DQ315758=3</v>
      </c>
      <c r="BL1357" s="170" t="str">
        <f aca="false">CONCATENATE(D1357,"=")</f>
        <v>3f=</v>
      </c>
      <c r="BM1357" s="223" t="str">
        <f aca="false">IF(BA1357="XX","",BA1357)</f>
        <v>DQ315758</v>
      </c>
      <c r="BN1357" s="224" t="str">
        <f aca="false">CONCATENATE(IF(F1357="","",F1357),IF(G1357="","",CONCATENATE(" / ",G1357)))</f>
        <v>60304</v>
      </c>
      <c r="BO1357" s="225" t="str">
        <f aca="false">AX1357</f>
        <v>3f.ESP.pig</v>
      </c>
      <c r="BP1357" s="226" t="str">
        <f aca="false">IF(V1357="","",V1357)</f>
        <v/>
      </c>
      <c r="BQ1357" s="226" t="str">
        <f aca="false">IF(W1357="","",CONCATENATE(W1357,IF(LEFT(AO1357,1)="s","+","")))</f>
        <v/>
      </c>
      <c r="BR1357" s="226" t="str">
        <f aca="false">IF(X1357="","",CONCATENATE(X1357,IF(LEFT(AQ1357,1)="s","+","")))</f>
        <v/>
      </c>
      <c r="BS1357" s="226" t="str">
        <f aca="false">IF(Y1357="","",CONCATENATE(Y1357,IF(LEFT(AR1357,1)="s","+","")))</f>
        <v/>
      </c>
      <c r="BT1357" s="226" t="str">
        <f aca="false">IF(Z1357="","",CONCATENATE(Z1357,IF(LEFT(AS1357,1)="s","+","")))</f>
        <v/>
      </c>
      <c r="BU1357" s="227" t="str">
        <f aca="false">IF(AA1357="","",CONCATENATE(AA1357,IF(LEFT(AT1357,1)="s","+","")))</f>
        <v>3f</v>
      </c>
      <c r="BV1357" s="212"/>
      <c r="BW1357" s="177" t="s">
        <v>3426</v>
      </c>
      <c r="BX1357" s="170" t="str">
        <f aca="false">IF(BW1357&lt;&gt;"",IF(ISNUMBER(FIND("=",BW1357)),LEFT(BW1357,FIND("=",BW1357)-1),BW1357),BW1357)</f>
        <v>DQ315758</v>
      </c>
      <c r="BY1357" s="170" t="str">
        <f aca="false">IF(BW1357&lt;&gt;"",IF(ISNUMBER(FIND("=",BW1357)),RIGHT(BW1357,LEN(BW1357)-FIND("=",BW1357)),""),"")</f>
        <v>3f</v>
      </c>
      <c r="BZ1357" s="170" t="str">
        <f aca="false">IF(BX1357&lt;&gt;"",IF(ISNUMBER(FIND(".",BX1357)),LEFT(BX1357,FIND(".",BX1357)-1),BX1357),BX1357)</f>
        <v>DQ315758</v>
      </c>
      <c r="CA1357" s="170" t="str">
        <f aca="false">IF(BX1357&lt;&gt;"",IF(ISNUMBER(FIND(".",BX1357)),RIGHT(BX1357,LEN(BX1357)-FIND(".",BX1357)),""),"")</f>
        <v/>
      </c>
      <c r="CB1357" s="212"/>
      <c r="CC1357" s="170" t="str">
        <f aca="false">A1357</f>
        <v>DQ315758</v>
      </c>
      <c r="CD1357" s="178" t="s">
        <v>339</v>
      </c>
      <c r="CE1357" s="178" t="s">
        <v>340</v>
      </c>
      <c r="CF1357" s="178" t="s">
        <v>341</v>
      </c>
      <c r="CG1357" s="212"/>
      <c r="CH1357" s="179"/>
      <c r="CI1357" s="179"/>
      <c r="CJ1357" s="179"/>
      <c r="CK1357" s="212"/>
      <c r="CL1357" s="212"/>
      <c r="CM1357" s="170" t="str">
        <f aca="false">F1357</f>
        <v>60304</v>
      </c>
      <c r="CN1357" s="170" t="str">
        <f aca="false">IF(G1357="","",G1357)</f>
        <v/>
      </c>
      <c r="CO1357" s="170" t="str">
        <f aca="false">CONCATENATE(H1357,":",L1357)</f>
        <v>Spain:</v>
      </c>
      <c r="CP1357" s="170" t="str">
        <f aca="false">CONCATENATE(IF(Q1357="","",CONCATENATE(Q1357,"-")),IF(P1357="","",CONCATENATE(P1357,"-")),IF(O1357="","",O1357))</f>
        <v/>
      </c>
      <c r="CQ1357" s="170" t="str">
        <f aca="false">IF(N1357="","",N1357)</f>
        <v/>
      </c>
      <c r="CR1357" s="228" t="n">
        <f aca="false">C1357</f>
        <v>3</v>
      </c>
      <c r="CS1357" s="229" t="str">
        <f aca="false">D1357</f>
        <v>3f</v>
      </c>
      <c r="CT1357" s="170" t="str">
        <f aca="false">CONCATENATE(CD1357," strain ",CM1357," ",CL1357,", partial cds")</f>
        <v>Hepatitis E virus strain 60304 , partial cds</v>
      </c>
    </row>
    <row r="1358" customFormat="false" ht="11.9" hidden="false" customHeight="true" outlineLevel="0" collapsed="false">
      <c r="A1358" s="154" t="s">
        <v>3427</v>
      </c>
      <c r="B1358" s="147" t="n">
        <v>3</v>
      </c>
      <c r="C1358" s="148" t="n">
        <v>3</v>
      </c>
      <c r="D1358" s="149" t="s">
        <v>1777</v>
      </c>
      <c r="E1358" s="150" t="s">
        <v>2725</v>
      </c>
      <c r="F1358" s="154" t="s">
        <v>3428</v>
      </c>
      <c r="G1358" s="212"/>
      <c r="H1358" s="146" t="s">
        <v>393</v>
      </c>
      <c r="I1358" s="153" t="s">
        <v>394</v>
      </c>
      <c r="J1358" s="146" t="s">
        <v>395</v>
      </c>
      <c r="K1358" s="212"/>
      <c r="L1358" s="212"/>
      <c r="M1358" s="157" t="s">
        <v>367</v>
      </c>
      <c r="N1358" s="213"/>
      <c r="O1358" s="160"/>
      <c r="P1358" s="212"/>
      <c r="Q1358" s="212"/>
      <c r="R1358" s="212"/>
      <c r="S1358" s="212"/>
      <c r="T1358" s="214"/>
      <c r="U1358" s="215"/>
      <c r="V1358" s="209"/>
      <c r="W1358" s="217"/>
      <c r="X1358" s="209"/>
      <c r="Y1358" s="209"/>
      <c r="Z1358" s="147"/>
      <c r="AA1358" s="158" t="s">
        <v>1777</v>
      </c>
      <c r="AB1358" s="217"/>
      <c r="AC1358" s="217"/>
      <c r="AD1358" s="209"/>
      <c r="AE1358" s="209"/>
      <c r="AF1358" s="209"/>
      <c r="AG1358" s="166" t="s">
        <v>101</v>
      </c>
      <c r="AH1358" s="164" t="n">
        <v>6300</v>
      </c>
      <c r="AI1358" s="164" t="n">
        <v>6467</v>
      </c>
      <c r="AJ1358" s="219" t="n">
        <f aca="false">SeqEnd-SeqBeg+1</f>
        <v>168</v>
      </c>
      <c r="AK1358" s="220" t="n">
        <f aca="false">AND( SeqBeg&lt;=Beg  , End &lt;=SeqEnd )</f>
        <v>0</v>
      </c>
      <c r="AL1358" s="212"/>
      <c r="AM1358" s="212"/>
      <c r="AN1358" s="221"/>
      <c r="AT1358" s="147" t="s">
        <v>103</v>
      </c>
      <c r="AU1358" s="146"/>
      <c r="AV1358" s="212"/>
      <c r="AW1358" s="222" t="str">
        <f aca="false">HYPERLINK(CONCATENATE("http://www.ncbi.nlm.nih.gov/nuccore/",BM1358),BM1358)</f>
        <v>DQ315759</v>
      </c>
      <c r="AX1358" s="219" t="str">
        <f aca="false">CONCATENATE(D1358,IF(I1358="","",CONCATENATE(".",I1358)),IF(K1358="","",CONCATENATE(".",K1358)),IF(M1358="","",CONCATENATE(".",M1358)),IF(R1358="","",CONCATENATE(".",R1358)),IF(U1358="","","(*)"))</f>
        <v>3f.ESP.pig</v>
      </c>
      <c r="AY1358" s="170" t="str">
        <f aca="false">CONCATENATE(BM1358,".",BN1358)</f>
        <v>DQ315759.60504</v>
      </c>
      <c r="AZ1358" s="171" t="str">
        <f aca="false">IF(AV1358="",IF(ISNUMBER(FIND(".",A1358)),LEFT(A1358,FIND(".",A1358)-1),A1358),AV1358)</f>
        <v>DQ315759</v>
      </c>
      <c r="BA1358" s="171" t="str">
        <f aca="false">IF(ISNUMBER(FIND("-",AZ1358)),LEFT(AZ1358,FIND("-",AZ1358)-1),AZ1358)</f>
        <v>DQ315759</v>
      </c>
      <c r="BB1358" s="170" t="str">
        <f aca="false"> MEGAname &amp; "="</f>
        <v>DQ315759=</v>
      </c>
      <c r="BC1358" s="170" t="str">
        <f aca="false">Clear &amp; IF(span ,"Span","out")</f>
        <v>DQ315759=out</v>
      </c>
      <c r="BD1358" s="170" t="str">
        <f aca="false">Clear &amp; IF(span, IF(B1358=".","Selected",B1358),"out")</f>
        <v>DQ315759=out</v>
      </c>
      <c r="BE1358" s="170" t="str">
        <f aca="false">Clear &amp; Strain</f>
        <v>DQ315759=60504</v>
      </c>
      <c r="BF1358" s="170" t="str">
        <f aca="false">CONCATENATE(A1358,"=",F1358,". ",AX1358,IF(AB1358="","",CONCATENATE(".",AB1358)))</f>
        <v>DQ315759=60504. 3f.ESP.pig</v>
      </c>
      <c r="BG1358" s="170" t="str">
        <f aca="false">CONCATENATE(A1358,"=",F1358,". ",AX1358)</f>
        <v>DQ315759=60504. 3f.ESP.pig</v>
      </c>
      <c r="BH1358" s="170" t="str">
        <f aca="false">CONCATENATE(A1358,"=",AX1358)</f>
        <v>DQ315759=3f.ESP.pig</v>
      </c>
      <c r="BI1358" s="170" t="str">
        <f aca="false">CONCATENATE(A1358,"=",ComForSubtype,D1358)</f>
        <v>DQ315759=3f</v>
      </c>
      <c r="BJ1358" s="170" t="str">
        <f aca="false">CONCATENATE(A1358,"=",E1358)</f>
        <v>DQ315759=3feg</v>
      </c>
      <c r="BK1358" s="170" t="str">
        <f aca="false">CONCATENATE(A1358,"=",C1358)</f>
        <v>DQ315759=3</v>
      </c>
      <c r="BL1358" s="170" t="str">
        <f aca="false">CONCATENATE(D1358,"=")</f>
        <v>3f=</v>
      </c>
      <c r="BM1358" s="223" t="str">
        <f aca="false">IF(BA1358="XX","",BA1358)</f>
        <v>DQ315759</v>
      </c>
      <c r="BN1358" s="224" t="str">
        <f aca="false">CONCATENATE(IF(F1358="","",F1358),IF(G1358="","",CONCATENATE(" / ",G1358)))</f>
        <v>60504</v>
      </c>
      <c r="BO1358" s="225" t="str">
        <f aca="false">AX1358</f>
        <v>3f.ESP.pig</v>
      </c>
      <c r="BP1358" s="226" t="str">
        <f aca="false">IF(V1358="","",V1358)</f>
        <v/>
      </c>
      <c r="BQ1358" s="226" t="str">
        <f aca="false">IF(W1358="","",CONCATENATE(W1358,IF(LEFT(AO1358,1)="s","+","")))</f>
        <v/>
      </c>
      <c r="BR1358" s="226" t="str">
        <f aca="false">IF(X1358="","",CONCATENATE(X1358,IF(LEFT(AQ1358,1)="s","+","")))</f>
        <v/>
      </c>
      <c r="BS1358" s="226" t="str">
        <f aca="false">IF(Y1358="","",CONCATENATE(Y1358,IF(LEFT(AR1358,1)="s","+","")))</f>
        <v/>
      </c>
      <c r="BT1358" s="226" t="str">
        <f aca="false">IF(Z1358="","",CONCATENATE(Z1358,IF(LEFT(AS1358,1)="s","+","")))</f>
        <v/>
      </c>
      <c r="BU1358" s="227" t="str">
        <f aca="false">IF(AA1358="","",CONCATENATE(AA1358,IF(LEFT(AT1358,1)="s","+","")))</f>
        <v>3f</v>
      </c>
      <c r="BV1358" s="212"/>
      <c r="BW1358" s="177" t="s">
        <v>3429</v>
      </c>
      <c r="BX1358" s="170" t="str">
        <f aca="false">IF(BW1358&lt;&gt;"",IF(ISNUMBER(FIND("=",BW1358)),LEFT(BW1358,FIND("=",BW1358)-1),BW1358),BW1358)</f>
        <v>DQ315759</v>
      </c>
      <c r="BY1358" s="170" t="str">
        <f aca="false">IF(BW1358&lt;&gt;"",IF(ISNUMBER(FIND("=",BW1358)),RIGHT(BW1358,LEN(BW1358)-FIND("=",BW1358)),""),"")</f>
        <v>3f</v>
      </c>
      <c r="BZ1358" s="170" t="str">
        <f aca="false">IF(BX1358&lt;&gt;"",IF(ISNUMBER(FIND(".",BX1358)),LEFT(BX1358,FIND(".",BX1358)-1),BX1358),BX1358)</f>
        <v>DQ315759</v>
      </c>
      <c r="CA1358" s="170" t="str">
        <f aca="false">IF(BX1358&lt;&gt;"",IF(ISNUMBER(FIND(".",BX1358)),RIGHT(BX1358,LEN(BX1358)-FIND(".",BX1358)),""),"")</f>
        <v/>
      </c>
      <c r="CB1358" s="212"/>
      <c r="CC1358" s="170" t="str">
        <f aca="false">A1358</f>
        <v>DQ315759</v>
      </c>
      <c r="CD1358" s="178" t="s">
        <v>339</v>
      </c>
      <c r="CE1358" s="178" t="s">
        <v>340</v>
      </c>
      <c r="CF1358" s="178" t="s">
        <v>341</v>
      </c>
      <c r="CG1358" s="212"/>
      <c r="CH1358" s="179"/>
      <c r="CI1358" s="179"/>
      <c r="CJ1358" s="179"/>
      <c r="CK1358" s="212"/>
      <c r="CL1358" s="212"/>
      <c r="CM1358" s="170" t="str">
        <f aca="false">F1358</f>
        <v>60504</v>
      </c>
      <c r="CN1358" s="170" t="str">
        <f aca="false">IF(G1358="","",G1358)</f>
        <v/>
      </c>
      <c r="CO1358" s="170" t="str">
        <f aca="false">CONCATENATE(H1358,":",L1358)</f>
        <v>Spain:</v>
      </c>
      <c r="CP1358" s="170" t="str">
        <f aca="false">CONCATENATE(IF(Q1358="","",CONCATENATE(Q1358,"-")),IF(P1358="","",CONCATENATE(P1358,"-")),IF(O1358="","",O1358))</f>
        <v/>
      </c>
      <c r="CQ1358" s="170" t="str">
        <f aca="false">IF(N1358="","",N1358)</f>
        <v/>
      </c>
      <c r="CR1358" s="228" t="n">
        <f aca="false">C1358</f>
        <v>3</v>
      </c>
      <c r="CS1358" s="229" t="str">
        <f aca="false">D1358</f>
        <v>3f</v>
      </c>
      <c r="CT1358" s="170" t="str">
        <f aca="false">CONCATENATE(CD1358," strain ",CM1358," ",CL1358,", partial cds")</f>
        <v>Hepatitis E virus strain 60504 , partial cds</v>
      </c>
    </row>
    <row r="1359" customFormat="false" ht="11.9" hidden="false" customHeight="true" outlineLevel="0" collapsed="false">
      <c r="A1359" s="154" t="s">
        <v>3430</v>
      </c>
      <c r="B1359" s="147" t="n">
        <v>3</v>
      </c>
      <c r="C1359" s="148" t="n">
        <v>3</v>
      </c>
      <c r="D1359" s="149" t="s">
        <v>1777</v>
      </c>
      <c r="E1359" s="150" t="s">
        <v>2725</v>
      </c>
      <c r="F1359" s="154" t="s">
        <v>3431</v>
      </c>
      <c r="G1359" s="212"/>
      <c r="H1359" s="146" t="s">
        <v>393</v>
      </c>
      <c r="I1359" s="153" t="s">
        <v>394</v>
      </c>
      <c r="J1359" s="146" t="s">
        <v>395</v>
      </c>
      <c r="K1359" s="212"/>
      <c r="L1359" s="212"/>
      <c r="M1359" s="157" t="s">
        <v>367</v>
      </c>
      <c r="N1359" s="213"/>
      <c r="O1359" s="160"/>
      <c r="P1359" s="212"/>
      <c r="Q1359" s="212"/>
      <c r="R1359" s="212"/>
      <c r="S1359" s="212"/>
      <c r="T1359" s="214"/>
      <c r="U1359" s="215"/>
      <c r="V1359" s="209"/>
      <c r="W1359" s="217"/>
      <c r="X1359" s="209"/>
      <c r="Y1359" s="209"/>
      <c r="Z1359" s="209"/>
      <c r="AA1359" s="158" t="s">
        <v>1777</v>
      </c>
      <c r="AB1359" s="217"/>
      <c r="AC1359" s="217"/>
      <c r="AD1359" s="209"/>
      <c r="AE1359" s="209"/>
      <c r="AF1359" s="209"/>
      <c r="AG1359" s="166" t="s">
        <v>101</v>
      </c>
      <c r="AH1359" s="164" t="n">
        <v>6300</v>
      </c>
      <c r="AI1359" s="164" t="n">
        <v>6467</v>
      </c>
      <c r="AJ1359" s="219" t="n">
        <f aca="false">SeqEnd-SeqBeg+1</f>
        <v>168</v>
      </c>
      <c r="AK1359" s="220" t="n">
        <f aca="false">AND( SeqBeg&lt;=Beg  , End &lt;=SeqEnd )</f>
        <v>0</v>
      </c>
      <c r="AL1359" s="212"/>
      <c r="AM1359" s="212"/>
      <c r="AN1359" s="221"/>
      <c r="AT1359" s="147" t="s">
        <v>103</v>
      </c>
      <c r="AU1359" s="146"/>
      <c r="AV1359" s="212"/>
      <c r="AW1359" s="222" t="str">
        <f aca="false">HYPERLINK(CONCATENATE("http://www.ncbi.nlm.nih.gov/nuccore/",BM1359),BM1359)</f>
        <v>DQ315760</v>
      </c>
      <c r="AX1359" s="219" t="str">
        <f aca="false">CONCATENATE(D1359,IF(I1359="","",CONCATENATE(".",I1359)),IF(K1359="","",CONCATENATE(".",K1359)),IF(M1359="","",CONCATENATE(".",M1359)),IF(R1359="","",CONCATENATE(".",R1359)),IF(U1359="","","(*)"))</f>
        <v>3f.ESP.pig</v>
      </c>
      <c r="AY1359" s="170" t="str">
        <f aca="false">CONCATENATE(BM1359,".",BN1359)</f>
        <v>DQ315760.60604</v>
      </c>
      <c r="AZ1359" s="171" t="str">
        <f aca="false">IF(AV1359="",IF(ISNUMBER(FIND(".",A1359)),LEFT(A1359,FIND(".",A1359)-1),A1359),AV1359)</f>
        <v>DQ315760</v>
      </c>
      <c r="BA1359" s="171" t="str">
        <f aca="false">IF(ISNUMBER(FIND("-",AZ1359)),LEFT(AZ1359,FIND("-",AZ1359)-1),AZ1359)</f>
        <v>DQ315760</v>
      </c>
      <c r="BB1359" s="170" t="str">
        <f aca="false"> MEGAname &amp; "="</f>
        <v>DQ315760=</v>
      </c>
      <c r="BC1359" s="170" t="str">
        <f aca="false">Clear &amp; IF(span ,"Span","out")</f>
        <v>DQ315760=out</v>
      </c>
      <c r="BD1359" s="170" t="str">
        <f aca="false">Clear &amp; IF(span, IF(B1359=".","Selected",B1359),"out")</f>
        <v>DQ315760=out</v>
      </c>
      <c r="BE1359" s="170" t="str">
        <f aca="false">Clear &amp; Strain</f>
        <v>DQ315760=60604</v>
      </c>
      <c r="BF1359" s="170" t="str">
        <f aca="false">CONCATENATE(A1359,"=",F1359,". ",AX1359,IF(AB1359="","",CONCATENATE(".",AB1359)))</f>
        <v>DQ315760=60604. 3f.ESP.pig</v>
      </c>
      <c r="BG1359" s="170" t="str">
        <f aca="false">CONCATENATE(A1359,"=",F1359,". ",AX1359)</f>
        <v>DQ315760=60604. 3f.ESP.pig</v>
      </c>
      <c r="BH1359" s="170" t="str">
        <f aca="false">CONCATENATE(A1359,"=",AX1359)</f>
        <v>DQ315760=3f.ESP.pig</v>
      </c>
      <c r="BI1359" s="170" t="str">
        <f aca="false">CONCATENATE(A1359,"=",ComForSubtype,D1359)</f>
        <v>DQ315760=3f</v>
      </c>
      <c r="BJ1359" s="170" t="str">
        <f aca="false">CONCATENATE(A1359,"=",E1359)</f>
        <v>DQ315760=3feg</v>
      </c>
      <c r="BK1359" s="170" t="str">
        <f aca="false">CONCATENATE(A1359,"=",C1359)</f>
        <v>DQ315760=3</v>
      </c>
      <c r="BL1359" s="170" t="str">
        <f aca="false">CONCATENATE(D1359,"=")</f>
        <v>3f=</v>
      </c>
      <c r="BM1359" s="223" t="str">
        <f aca="false">IF(BA1359="XX","",BA1359)</f>
        <v>DQ315760</v>
      </c>
      <c r="BN1359" s="224" t="str">
        <f aca="false">CONCATENATE(IF(F1359="","",F1359),IF(G1359="","",CONCATENATE(" / ",G1359)))</f>
        <v>60604</v>
      </c>
      <c r="BO1359" s="225" t="str">
        <f aca="false">AX1359</f>
        <v>3f.ESP.pig</v>
      </c>
      <c r="BP1359" s="226" t="str">
        <f aca="false">IF(V1359="","",V1359)</f>
        <v/>
      </c>
      <c r="BQ1359" s="226" t="str">
        <f aca="false">IF(W1359="","",CONCATENATE(W1359,IF(LEFT(AO1359,1)="s","+","")))</f>
        <v/>
      </c>
      <c r="BR1359" s="226" t="str">
        <f aca="false">IF(X1359="","",CONCATENATE(X1359,IF(LEFT(AQ1359,1)="s","+","")))</f>
        <v/>
      </c>
      <c r="BS1359" s="226" t="str">
        <f aca="false">IF(Y1359="","",CONCATENATE(Y1359,IF(LEFT(AR1359,1)="s","+","")))</f>
        <v/>
      </c>
      <c r="BT1359" s="226" t="str">
        <f aca="false">IF(Z1359="","",CONCATENATE(Z1359,IF(LEFT(AS1359,1)="s","+","")))</f>
        <v/>
      </c>
      <c r="BU1359" s="227" t="str">
        <f aca="false">IF(AA1359="","",CONCATENATE(AA1359,IF(LEFT(AT1359,1)="s","+","")))</f>
        <v>3f</v>
      </c>
      <c r="BV1359" s="212"/>
      <c r="BW1359" s="177" t="s">
        <v>3432</v>
      </c>
      <c r="BX1359" s="170" t="str">
        <f aca="false">IF(BW1359&lt;&gt;"",IF(ISNUMBER(FIND("=",BW1359)),LEFT(BW1359,FIND("=",BW1359)-1),BW1359),BW1359)</f>
        <v>DQ315760</v>
      </c>
      <c r="BY1359" s="170" t="str">
        <f aca="false">IF(BW1359&lt;&gt;"",IF(ISNUMBER(FIND("=",BW1359)),RIGHT(BW1359,LEN(BW1359)-FIND("=",BW1359)),""),"")</f>
        <v>3f</v>
      </c>
      <c r="BZ1359" s="170" t="str">
        <f aca="false">IF(BX1359&lt;&gt;"",IF(ISNUMBER(FIND(".",BX1359)),LEFT(BX1359,FIND(".",BX1359)-1),BX1359),BX1359)</f>
        <v>DQ315760</v>
      </c>
      <c r="CA1359" s="170" t="str">
        <f aca="false">IF(BX1359&lt;&gt;"",IF(ISNUMBER(FIND(".",BX1359)),RIGHT(BX1359,LEN(BX1359)-FIND(".",BX1359)),""),"")</f>
        <v/>
      </c>
      <c r="CB1359" s="212"/>
      <c r="CC1359" s="170" t="str">
        <f aca="false">A1359</f>
        <v>DQ315760</v>
      </c>
      <c r="CD1359" s="178" t="s">
        <v>339</v>
      </c>
      <c r="CE1359" s="178" t="s">
        <v>340</v>
      </c>
      <c r="CF1359" s="178" t="s">
        <v>341</v>
      </c>
      <c r="CG1359" s="212"/>
      <c r="CH1359" s="179"/>
      <c r="CI1359" s="179"/>
      <c r="CJ1359" s="179"/>
      <c r="CK1359" s="212"/>
      <c r="CL1359" s="212"/>
      <c r="CM1359" s="170" t="str">
        <f aca="false">F1359</f>
        <v>60604</v>
      </c>
      <c r="CN1359" s="170" t="str">
        <f aca="false">IF(G1359="","",G1359)</f>
        <v/>
      </c>
      <c r="CO1359" s="170" t="str">
        <f aca="false">CONCATENATE(H1359,":",L1359)</f>
        <v>Spain:</v>
      </c>
      <c r="CP1359" s="170" t="str">
        <f aca="false">CONCATENATE(IF(Q1359="","",CONCATENATE(Q1359,"-")),IF(P1359="","",CONCATENATE(P1359,"-")),IF(O1359="","",O1359))</f>
        <v/>
      </c>
      <c r="CQ1359" s="170" t="str">
        <f aca="false">IF(N1359="","",N1359)</f>
        <v/>
      </c>
      <c r="CR1359" s="228" t="n">
        <f aca="false">C1359</f>
        <v>3</v>
      </c>
      <c r="CS1359" s="229" t="str">
        <f aca="false">D1359</f>
        <v>3f</v>
      </c>
      <c r="CT1359" s="170" t="str">
        <f aca="false">CONCATENATE(CD1359," strain ",CM1359," ",CL1359,", partial cds")</f>
        <v>Hepatitis E virus strain 60604 , partial cds</v>
      </c>
    </row>
    <row r="1360" customFormat="false" ht="11.9" hidden="false" customHeight="true" outlineLevel="0" collapsed="false">
      <c r="A1360" s="154" t="s">
        <v>3433</v>
      </c>
      <c r="B1360" s="147" t="n">
        <v>3</v>
      </c>
      <c r="C1360" s="148" t="n">
        <v>3</v>
      </c>
      <c r="D1360" s="149" t="s">
        <v>1777</v>
      </c>
      <c r="E1360" s="150" t="s">
        <v>2725</v>
      </c>
      <c r="F1360" s="154" t="s">
        <v>3434</v>
      </c>
      <c r="G1360" s="221"/>
      <c r="H1360" s="146" t="s">
        <v>393</v>
      </c>
      <c r="I1360" s="153" t="s">
        <v>394</v>
      </c>
      <c r="J1360" s="146" t="s">
        <v>395</v>
      </c>
      <c r="L1360" s="231"/>
      <c r="M1360" s="157" t="s">
        <v>367</v>
      </c>
      <c r="O1360" s="160"/>
      <c r="V1360" s="158"/>
      <c r="Y1360" s="147"/>
      <c r="AA1360" s="158" t="s">
        <v>1777</v>
      </c>
      <c r="AB1360" s="251"/>
      <c r="AG1360" s="166" t="s">
        <v>101</v>
      </c>
      <c r="AH1360" s="164" t="n">
        <v>6300</v>
      </c>
      <c r="AI1360" s="164" t="n">
        <v>6467</v>
      </c>
      <c r="AJ1360" s="219" t="n">
        <f aca="false">SeqEnd-SeqBeg+1</f>
        <v>168</v>
      </c>
      <c r="AK1360" s="220" t="n">
        <f aca="false">AND( SeqBeg&lt;=Beg  , End &lt;=SeqEnd )</f>
        <v>0</v>
      </c>
      <c r="AN1360" s="221"/>
      <c r="AT1360" s="147" t="s">
        <v>103</v>
      </c>
      <c r="AU1360" s="146"/>
      <c r="AW1360" s="222" t="str">
        <f aca="false">HYPERLINK(CONCATENATE("http://www.ncbi.nlm.nih.gov/nuccore/",BM1360),BM1360)</f>
        <v>DQ315762</v>
      </c>
      <c r="AX1360" s="219" t="str">
        <f aca="false">CONCATENATE(D1360,IF(I1360="","",CONCATENATE(".",I1360)),IF(K1360="","",CONCATENATE(".",K1360)),IF(M1360="","",CONCATENATE(".",M1360)),IF(R1360="","",CONCATENATE(".",R1360)),IF(U1360="","","(*)"))</f>
        <v>3f.ESP.pig</v>
      </c>
      <c r="AY1360" s="170" t="str">
        <f aca="false">CONCATENATE(BM1360,".",BN1360)</f>
        <v>DQ315762.60804</v>
      </c>
      <c r="AZ1360" s="171" t="str">
        <f aca="false">IF(AV1360="",IF(ISNUMBER(FIND(".",A1360)),LEFT(A1360,FIND(".",A1360)-1),A1360),AV1360)</f>
        <v>DQ315762</v>
      </c>
      <c r="BA1360" s="171" t="str">
        <f aca="false">IF(ISNUMBER(FIND("-",AZ1360)),LEFT(AZ1360,FIND("-",AZ1360)-1),AZ1360)</f>
        <v>DQ315762</v>
      </c>
      <c r="BB1360" s="170" t="str">
        <f aca="false"> MEGAname &amp; "="</f>
        <v>DQ315762=</v>
      </c>
      <c r="BC1360" s="170" t="str">
        <f aca="false">Clear &amp; IF(span ,"Span","out")</f>
        <v>DQ315762=out</v>
      </c>
      <c r="BD1360" s="170" t="str">
        <f aca="false">Clear &amp; IF(span, IF(B1360=".","Selected",B1360),"out")</f>
        <v>DQ315762=out</v>
      </c>
      <c r="BE1360" s="170" t="str">
        <f aca="false">Clear &amp; Strain</f>
        <v>DQ315762=60804</v>
      </c>
      <c r="BF1360" s="170" t="str">
        <f aca="false">CONCATENATE(A1360,"=",F1360,". ",AX1360,IF(AB1360="","",CONCATENATE(".",AB1360)))</f>
        <v>DQ315762=60804. 3f.ESP.pig</v>
      </c>
      <c r="BG1360" s="170" t="str">
        <f aca="false">CONCATENATE(A1360,"=",F1360,". ",AX1360)</f>
        <v>DQ315762=60804. 3f.ESP.pig</v>
      </c>
      <c r="BH1360" s="170" t="str">
        <f aca="false">CONCATENATE(A1360,"=",AX1360)</f>
        <v>DQ315762=3f.ESP.pig</v>
      </c>
      <c r="BI1360" s="170" t="str">
        <f aca="false">CONCATENATE(A1360,"=",ComForSubtype,D1360)</f>
        <v>DQ315762=3f</v>
      </c>
      <c r="BJ1360" s="170" t="str">
        <f aca="false">CONCATENATE(A1360,"=",E1360)</f>
        <v>DQ315762=3feg</v>
      </c>
      <c r="BK1360" s="170" t="str">
        <f aca="false">CONCATENATE(A1360,"=",C1360)</f>
        <v>DQ315762=3</v>
      </c>
      <c r="BL1360" s="170" t="str">
        <f aca="false">CONCATENATE(D1360,"=")</f>
        <v>3f=</v>
      </c>
      <c r="BM1360" s="223" t="str">
        <f aca="false">IF(BA1360="XX","",BA1360)</f>
        <v>DQ315762</v>
      </c>
      <c r="BN1360" s="224" t="str">
        <f aca="false">CONCATENATE(IF(F1360="","",F1360),IF(G1360="","",CONCATENATE(" / ",G1360)))</f>
        <v>60804</v>
      </c>
      <c r="BO1360" s="225" t="str">
        <f aca="false">AX1360</f>
        <v>3f.ESP.pig</v>
      </c>
      <c r="BP1360" s="226" t="str">
        <f aca="false">IF(V1360="","",V1360)</f>
        <v/>
      </c>
      <c r="BQ1360" s="226" t="str">
        <f aca="false">IF(W1360="","",CONCATENATE(W1360,IF(LEFT(AO1360,1)="s","+","")))</f>
        <v/>
      </c>
      <c r="BR1360" s="226" t="str">
        <f aca="false">IF(X1360="","",CONCATENATE(X1360,IF(LEFT(AQ1360,1)="s","+","")))</f>
        <v/>
      </c>
      <c r="BS1360" s="226" t="str">
        <f aca="false">IF(Y1360="","",CONCATENATE(Y1360,IF(LEFT(AR1360,1)="s","+","")))</f>
        <v/>
      </c>
      <c r="BT1360" s="226" t="str">
        <f aca="false">IF(Z1360="","",CONCATENATE(Z1360,IF(LEFT(AS1360,1)="s","+","")))</f>
        <v/>
      </c>
      <c r="BU1360" s="227" t="str">
        <f aca="false">IF(AA1360="","",CONCATENATE(AA1360,IF(LEFT(AT1360,1)="s","+","")))</f>
        <v>3f</v>
      </c>
      <c r="BW1360" s="177" t="s">
        <v>3435</v>
      </c>
      <c r="BX1360" s="170" t="str">
        <f aca="false">IF(BW1360&lt;&gt;"",IF(ISNUMBER(FIND("=",BW1360)),LEFT(BW1360,FIND("=",BW1360)-1),BW1360),BW1360)</f>
        <v>DQ315762</v>
      </c>
      <c r="BY1360" s="170" t="str">
        <f aca="false">IF(BW1360&lt;&gt;"",IF(ISNUMBER(FIND("=",BW1360)),RIGHT(BW1360,LEN(BW1360)-FIND("=",BW1360)),""),"")</f>
        <v>3f</v>
      </c>
      <c r="BZ1360" s="170" t="str">
        <f aca="false">IF(BX1360&lt;&gt;"",IF(ISNUMBER(FIND(".",BX1360)),LEFT(BX1360,FIND(".",BX1360)-1),BX1360),BX1360)</f>
        <v>DQ315762</v>
      </c>
      <c r="CA1360" s="170" t="str">
        <f aca="false">IF(BX1360&lt;&gt;"",IF(ISNUMBER(FIND(".",BX1360)),RIGHT(BX1360,LEN(BX1360)-FIND(".",BX1360)),""),"")</f>
        <v/>
      </c>
      <c r="CC1360" s="170" t="str">
        <f aca="false">A1360</f>
        <v>DQ315762</v>
      </c>
      <c r="CD1360" s="178" t="s">
        <v>339</v>
      </c>
      <c r="CE1360" s="178" t="s">
        <v>340</v>
      </c>
      <c r="CF1360" s="178" t="s">
        <v>341</v>
      </c>
      <c r="CH1360" s="179"/>
      <c r="CI1360" s="179"/>
      <c r="CJ1360" s="179"/>
      <c r="CM1360" s="170" t="str">
        <f aca="false">F1360</f>
        <v>60804</v>
      </c>
      <c r="CN1360" s="170" t="str">
        <f aca="false">IF(G1360="","",G1360)</f>
        <v/>
      </c>
      <c r="CO1360" s="170" t="str">
        <f aca="false">CONCATENATE(H1360,":",L1360)</f>
        <v>Spain:</v>
      </c>
      <c r="CP1360" s="170" t="str">
        <f aca="false">CONCATENATE(IF(Q1360="","",CONCATENATE(Q1360,"-")),IF(P1360="","",CONCATENATE(P1360,"-")),IF(O1360="","",O1360))</f>
        <v/>
      </c>
      <c r="CQ1360" s="170" t="str">
        <f aca="false">IF(N1360="","",N1360)</f>
        <v/>
      </c>
      <c r="CR1360" s="228" t="n">
        <f aca="false">C1360</f>
        <v>3</v>
      </c>
      <c r="CS1360" s="229" t="str">
        <f aca="false">D1360</f>
        <v>3f</v>
      </c>
      <c r="CT1360" s="170" t="str">
        <f aca="false">CONCATENATE(CD1360," strain ",CM1360," ",CL1360,", partial cds")</f>
        <v>Hepatitis E virus strain 60804 , partial cds</v>
      </c>
    </row>
    <row r="1361" customFormat="false" ht="11.9" hidden="false" customHeight="true" outlineLevel="0" collapsed="false">
      <c r="A1361" s="154" t="s">
        <v>3436</v>
      </c>
      <c r="B1361" s="147" t="n">
        <v>3</v>
      </c>
      <c r="C1361" s="148" t="n">
        <v>3</v>
      </c>
      <c r="D1361" s="149" t="s">
        <v>1777</v>
      </c>
      <c r="E1361" s="150" t="s">
        <v>2725</v>
      </c>
      <c r="F1361" s="154" t="s">
        <v>3437</v>
      </c>
      <c r="G1361" s="212"/>
      <c r="H1361" s="146" t="s">
        <v>393</v>
      </c>
      <c r="I1361" s="153" t="s">
        <v>394</v>
      </c>
      <c r="J1361" s="146" t="s">
        <v>395</v>
      </c>
      <c r="K1361" s="212"/>
      <c r="L1361" s="212"/>
      <c r="M1361" s="157" t="s">
        <v>367</v>
      </c>
      <c r="N1361" s="213"/>
      <c r="O1361" s="160"/>
      <c r="P1361" s="212"/>
      <c r="Q1361" s="212"/>
      <c r="R1361" s="212"/>
      <c r="S1361" s="212"/>
      <c r="T1361" s="214"/>
      <c r="U1361" s="215"/>
      <c r="V1361" s="209"/>
      <c r="W1361" s="217"/>
      <c r="X1361" s="147"/>
      <c r="Y1361" s="209"/>
      <c r="Z1361" s="209"/>
      <c r="AA1361" s="158" t="s">
        <v>1777</v>
      </c>
      <c r="AB1361" s="217"/>
      <c r="AC1361" s="217"/>
      <c r="AD1361" s="209"/>
      <c r="AE1361" s="209"/>
      <c r="AF1361" s="209"/>
      <c r="AG1361" s="166" t="s">
        <v>101</v>
      </c>
      <c r="AH1361" s="164" t="n">
        <v>6300</v>
      </c>
      <c r="AI1361" s="164" t="n">
        <v>6467</v>
      </c>
      <c r="AJ1361" s="219" t="n">
        <f aca="false">SeqEnd-SeqBeg+1</f>
        <v>168</v>
      </c>
      <c r="AK1361" s="220" t="n">
        <f aca="false">AND( SeqBeg&lt;=Beg  , End &lt;=SeqEnd )</f>
        <v>0</v>
      </c>
      <c r="AL1361" s="212"/>
      <c r="AM1361" s="212"/>
      <c r="AN1361" s="221"/>
      <c r="AT1361" s="147" t="s">
        <v>103</v>
      </c>
      <c r="AU1361" s="146"/>
      <c r="AV1361" s="212"/>
      <c r="AW1361" s="222" t="str">
        <f aca="false">HYPERLINK(CONCATENATE("http://www.ncbi.nlm.nih.gov/nuccore/",BM1361),BM1361)</f>
        <v>DQ315763</v>
      </c>
      <c r="AX1361" s="219" t="str">
        <f aca="false">CONCATENATE(D1361,IF(I1361="","",CONCATENATE(".",I1361)),IF(K1361="","",CONCATENATE(".",K1361)),IF(M1361="","",CONCATENATE(".",M1361)),IF(R1361="","",CONCATENATE(".",R1361)),IF(U1361="","","(*)"))</f>
        <v>3f.ESP.pig</v>
      </c>
      <c r="AY1361" s="170" t="str">
        <f aca="false">CONCATENATE(BM1361,".",BN1361)</f>
        <v>DQ315763.60904</v>
      </c>
      <c r="AZ1361" s="171" t="str">
        <f aca="false">IF(AV1361="",IF(ISNUMBER(FIND(".",A1361)),LEFT(A1361,FIND(".",A1361)-1),A1361),AV1361)</f>
        <v>DQ315763</v>
      </c>
      <c r="BA1361" s="171" t="str">
        <f aca="false">IF(ISNUMBER(FIND("-",AZ1361)),LEFT(AZ1361,FIND("-",AZ1361)-1),AZ1361)</f>
        <v>DQ315763</v>
      </c>
      <c r="BB1361" s="170" t="str">
        <f aca="false"> MEGAname &amp; "="</f>
        <v>DQ315763=</v>
      </c>
      <c r="BC1361" s="170" t="str">
        <f aca="false">Clear &amp; IF(span ,"Span","out")</f>
        <v>DQ315763=out</v>
      </c>
      <c r="BD1361" s="170" t="str">
        <f aca="false">Clear &amp; IF(span, IF(B1361=".","Selected",B1361),"out")</f>
        <v>DQ315763=out</v>
      </c>
      <c r="BE1361" s="170" t="str">
        <f aca="false">Clear &amp; Strain</f>
        <v>DQ315763=60904</v>
      </c>
      <c r="BF1361" s="170" t="str">
        <f aca="false">CONCATENATE(A1361,"=",F1361,". ",AX1361,IF(AB1361="","",CONCATENATE(".",AB1361)))</f>
        <v>DQ315763=60904. 3f.ESP.pig</v>
      </c>
      <c r="BG1361" s="170" t="str">
        <f aca="false">CONCATENATE(A1361,"=",F1361,". ",AX1361)</f>
        <v>DQ315763=60904. 3f.ESP.pig</v>
      </c>
      <c r="BH1361" s="170" t="str">
        <f aca="false">CONCATENATE(A1361,"=",AX1361)</f>
        <v>DQ315763=3f.ESP.pig</v>
      </c>
      <c r="BI1361" s="170" t="str">
        <f aca="false">CONCATENATE(A1361,"=",ComForSubtype,D1361)</f>
        <v>DQ315763=3f</v>
      </c>
      <c r="BJ1361" s="170" t="str">
        <f aca="false">CONCATENATE(A1361,"=",E1361)</f>
        <v>DQ315763=3feg</v>
      </c>
      <c r="BK1361" s="170" t="str">
        <f aca="false">CONCATENATE(A1361,"=",C1361)</f>
        <v>DQ315763=3</v>
      </c>
      <c r="BL1361" s="170" t="str">
        <f aca="false">CONCATENATE(D1361,"=")</f>
        <v>3f=</v>
      </c>
      <c r="BM1361" s="223" t="str">
        <f aca="false">IF(BA1361="XX","",BA1361)</f>
        <v>DQ315763</v>
      </c>
      <c r="BN1361" s="224" t="str">
        <f aca="false">CONCATENATE(IF(F1361="","",F1361),IF(G1361="","",CONCATENATE(" / ",G1361)))</f>
        <v>60904</v>
      </c>
      <c r="BO1361" s="225" t="str">
        <f aca="false">AX1361</f>
        <v>3f.ESP.pig</v>
      </c>
      <c r="BP1361" s="226" t="str">
        <f aca="false">IF(V1361="","",V1361)</f>
        <v/>
      </c>
      <c r="BQ1361" s="226" t="str">
        <f aca="false">IF(W1361="","",CONCATENATE(W1361,IF(LEFT(AO1361,1)="s","+","")))</f>
        <v/>
      </c>
      <c r="BR1361" s="226" t="str">
        <f aca="false">IF(X1361="","",CONCATENATE(X1361,IF(LEFT(AQ1361,1)="s","+","")))</f>
        <v/>
      </c>
      <c r="BS1361" s="226" t="str">
        <f aca="false">IF(Y1361="","",CONCATENATE(Y1361,IF(LEFT(AR1361,1)="s","+","")))</f>
        <v/>
      </c>
      <c r="BT1361" s="226" t="str">
        <f aca="false">IF(Z1361="","",CONCATENATE(Z1361,IF(LEFT(AS1361,1)="s","+","")))</f>
        <v/>
      </c>
      <c r="BU1361" s="227" t="str">
        <f aca="false">IF(AA1361="","",CONCATENATE(AA1361,IF(LEFT(AT1361,1)="s","+","")))</f>
        <v>3f</v>
      </c>
      <c r="BV1361" s="212"/>
      <c r="BW1361" s="177" t="s">
        <v>3438</v>
      </c>
      <c r="BX1361" s="170" t="str">
        <f aca="false">IF(BW1361&lt;&gt;"",IF(ISNUMBER(FIND("=",BW1361)),LEFT(BW1361,FIND("=",BW1361)-1),BW1361),BW1361)</f>
        <v>DQ315763</v>
      </c>
      <c r="BY1361" s="170" t="str">
        <f aca="false">IF(BW1361&lt;&gt;"",IF(ISNUMBER(FIND("=",BW1361)),RIGHT(BW1361,LEN(BW1361)-FIND("=",BW1361)),""),"")</f>
        <v>3f</v>
      </c>
      <c r="BZ1361" s="170" t="str">
        <f aca="false">IF(BX1361&lt;&gt;"",IF(ISNUMBER(FIND(".",BX1361)),LEFT(BX1361,FIND(".",BX1361)-1),BX1361),BX1361)</f>
        <v>DQ315763</v>
      </c>
      <c r="CA1361" s="170" t="str">
        <f aca="false">IF(BX1361&lt;&gt;"",IF(ISNUMBER(FIND(".",BX1361)),RIGHT(BX1361,LEN(BX1361)-FIND(".",BX1361)),""),"")</f>
        <v/>
      </c>
      <c r="CB1361" s="212"/>
      <c r="CC1361" s="170" t="str">
        <f aca="false">A1361</f>
        <v>DQ315763</v>
      </c>
      <c r="CD1361" s="178" t="s">
        <v>339</v>
      </c>
      <c r="CE1361" s="178" t="s">
        <v>340</v>
      </c>
      <c r="CF1361" s="178" t="s">
        <v>341</v>
      </c>
      <c r="CG1361" s="212"/>
      <c r="CH1361" s="179"/>
      <c r="CI1361" s="179"/>
      <c r="CJ1361" s="179"/>
      <c r="CK1361" s="212"/>
      <c r="CL1361" s="212"/>
      <c r="CM1361" s="170" t="str">
        <f aca="false">F1361</f>
        <v>60904</v>
      </c>
      <c r="CN1361" s="170" t="str">
        <f aca="false">IF(G1361="","",G1361)</f>
        <v/>
      </c>
      <c r="CO1361" s="170" t="str">
        <f aca="false">CONCATENATE(H1361,":",L1361)</f>
        <v>Spain:</v>
      </c>
      <c r="CP1361" s="170" t="str">
        <f aca="false">CONCATENATE(IF(Q1361="","",CONCATENATE(Q1361,"-")),IF(P1361="","",CONCATENATE(P1361,"-")),IF(O1361="","",O1361))</f>
        <v/>
      </c>
      <c r="CQ1361" s="170" t="str">
        <f aca="false">IF(N1361="","",N1361)</f>
        <v/>
      </c>
      <c r="CR1361" s="228" t="n">
        <f aca="false">C1361</f>
        <v>3</v>
      </c>
      <c r="CS1361" s="229" t="str">
        <f aca="false">D1361</f>
        <v>3f</v>
      </c>
      <c r="CT1361" s="170" t="str">
        <f aca="false">CONCATENATE(CD1361," strain ",CM1361," ",CL1361,", partial cds")</f>
        <v>Hepatitis E virus strain 60904 , partial cds</v>
      </c>
    </row>
    <row r="1362" customFormat="false" ht="11.9" hidden="false" customHeight="true" outlineLevel="0" collapsed="false">
      <c r="A1362" s="154" t="s">
        <v>3439</v>
      </c>
      <c r="B1362" s="147" t="n">
        <v>3</v>
      </c>
      <c r="C1362" s="148" t="n">
        <v>3</v>
      </c>
      <c r="D1362" s="149" t="s">
        <v>1777</v>
      </c>
      <c r="E1362" s="150" t="s">
        <v>2725</v>
      </c>
      <c r="F1362" s="154" t="s">
        <v>3440</v>
      </c>
      <c r="G1362" s="212"/>
      <c r="H1362" s="146" t="s">
        <v>393</v>
      </c>
      <c r="I1362" s="153" t="s">
        <v>394</v>
      </c>
      <c r="J1362" s="146" t="s">
        <v>395</v>
      </c>
      <c r="K1362" s="212"/>
      <c r="L1362" s="212"/>
      <c r="M1362" s="157" t="s">
        <v>367</v>
      </c>
      <c r="N1362" s="213"/>
      <c r="O1362" s="160"/>
      <c r="P1362" s="212"/>
      <c r="Q1362" s="212"/>
      <c r="R1362" s="212"/>
      <c r="S1362" s="212"/>
      <c r="T1362" s="214"/>
      <c r="U1362" s="215"/>
      <c r="V1362" s="209"/>
      <c r="W1362" s="217"/>
      <c r="X1362" s="209"/>
      <c r="Y1362" s="209"/>
      <c r="Z1362" s="147"/>
      <c r="AA1362" s="158" t="s">
        <v>1777</v>
      </c>
      <c r="AB1362" s="217"/>
      <c r="AC1362" s="217"/>
      <c r="AD1362" s="209"/>
      <c r="AE1362" s="209"/>
      <c r="AF1362" s="209"/>
      <c r="AG1362" s="166" t="s">
        <v>101</v>
      </c>
      <c r="AH1362" s="164" t="n">
        <v>6300</v>
      </c>
      <c r="AI1362" s="164" t="n">
        <v>6467</v>
      </c>
      <c r="AJ1362" s="219" t="n">
        <f aca="false">SeqEnd-SeqBeg+1</f>
        <v>168</v>
      </c>
      <c r="AK1362" s="220" t="n">
        <f aca="false">AND( SeqBeg&lt;=Beg  , End &lt;=SeqEnd )</f>
        <v>0</v>
      </c>
      <c r="AL1362" s="212"/>
      <c r="AM1362" s="212"/>
      <c r="AN1362" s="221"/>
      <c r="AT1362" s="147" t="s">
        <v>103</v>
      </c>
      <c r="AU1362" s="146"/>
      <c r="AV1362" s="212"/>
      <c r="AW1362" s="222" t="str">
        <f aca="false">HYPERLINK(CONCATENATE("http://www.ncbi.nlm.nih.gov/nuccore/",BM1362),BM1362)</f>
        <v>DQ315764</v>
      </c>
      <c r="AX1362" s="219" t="str">
        <f aca="false">CONCATENATE(D1362,IF(I1362="","",CONCATENATE(".",I1362)),IF(K1362="","",CONCATENATE(".",K1362)),IF(M1362="","",CONCATENATE(".",M1362)),IF(R1362="","",CONCATENATE(".",R1362)),IF(U1362="","","(*)"))</f>
        <v>3f.ESP.pig</v>
      </c>
      <c r="AY1362" s="170" t="str">
        <f aca="false">CONCATENATE(BM1362,".",BN1362)</f>
        <v>DQ315764.62904</v>
      </c>
      <c r="AZ1362" s="171" t="str">
        <f aca="false">IF(AV1362="",IF(ISNUMBER(FIND(".",A1362)),LEFT(A1362,FIND(".",A1362)-1),A1362),AV1362)</f>
        <v>DQ315764</v>
      </c>
      <c r="BA1362" s="171" t="str">
        <f aca="false">IF(ISNUMBER(FIND("-",AZ1362)),LEFT(AZ1362,FIND("-",AZ1362)-1),AZ1362)</f>
        <v>DQ315764</v>
      </c>
      <c r="BB1362" s="170" t="str">
        <f aca="false"> MEGAname &amp; "="</f>
        <v>DQ315764=</v>
      </c>
      <c r="BC1362" s="170" t="str">
        <f aca="false">Clear &amp; IF(span ,"Span","out")</f>
        <v>DQ315764=out</v>
      </c>
      <c r="BD1362" s="170" t="str">
        <f aca="false">Clear &amp; IF(span, IF(B1362=".","Selected",B1362),"out")</f>
        <v>DQ315764=out</v>
      </c>
      <c r="BE1362" s="170" t="str">
        <f aca="false">Clear &amp; Strain</f>
        <v>DQ315764=62904</v>
      </c>
      <c r="BF1362" s="170" t="str">
        <f aca="false">CONCATENATE(A1362,"=",F1362,". ",AX1362,IF(AB1362="","",CONCATENATE(".",AB1362)))</f>
        <v>DQ315764=62904. 3f.ESP.pig</v>
      </c>
      <c r="BG1362" s="170" t="str">
        <f aca="false">CONCATENATE(A1362,"=",F1362,". ",AX1362)</f>
        <v>DQ315764=62904. 3f.ESP.pig</v>
      </c>
      <c r="BH1362" s="170" t="str">
        <f aca="false">CONCATENATE(A1362,"=",AX1362)</f>
        <v>DQ315764=3f.ESP.pig</v>
      </c>
      <c r="BI1362" s="170" t="str">
        <f aca="false">CONCATENATE(A1362,"=",ComForSubtype,D1362)</f>
        <v>DQ315764=3f</v>
      </c>
      <c r="BJ1362" s="170" t="str">
        <f aca="false">CONCATENATE(A1362,"=",E1362)</f>
        <v>DQ315764=3feg</v>
      </c>
      <c r="BK1362" s="170" t="str">
        <f aca="false">CONCATENATE(A1362,"=",C1362)</f>
        <v>DQ315764=3</v>
      </c>
      <c r="BL1362" s="170" t="str">
        <f aca="false">CONCATENATE(D1362,"=")</f>
        <v>3f=</v>
      </c>
      <c r="BM1362" s="223" t="str">
        <f aca="false">IF(BA1362="XX","",BA1362)</f>
        <v>DQ315764</v>
      </c>
      <c r="BN1362" s="224" t="str">
        <f aca="false">CONCATENATE(IF(F1362="","",F1362),IF(G1362="","",CONCATENATE(" / ",G1362)))</f>
        <v>62904</v>
      </c>
      <c r="BO1362" s="225" t="str">
        <f aca="false">AX1362</f>
        <v>3f.ESP.pig</v>
      </c>
      <c r="BP1362" s="226" t="str">
        <f aca="false">IF(V1362="","",V1362)</f>
        <v/>
      </c>
      <c r="BQ1362" s="226" t="str">
        <f aca="false">IF(W1362="","",CONCATENATE(W1362,IF(LEFT(AO1362,1)="s","+","")))</f>
        <v/>
      </c>
      <c r="BR1362" s="226" t="str">
        <f aca="false">IF(X1362="","",CONCATENATE(X1362,IF(LEFT(AQ1362,1)="s","+","")))</f>
        <v/>
      </c>
      <c r="BS1362" s="226" t="str">
        <f aca="false">IF(Y1362="","",CONCATENATE(Y1362,IF(LEFT(AR1362,1)="s","+","")))</f>
        <v/>
      </c>
      <c r="BT1362" s="226" t="str">
        <f aca="false">IF(Z1362="","",CONCATENATE(Z1362,IF(LEFT(AS1362,1)="s","+","")))</f>
        <v/>
      </c>
      <c r="BU1362" s="227" t="str">
        <f aca="false">IF(AA1362="","",CONCATENATE(AA1362,IF(LEFT(AT1362,1)="s","+","")))</f>
        <v>3f</v>
      </c>
      <c r="BV1362" s="212"/>
      <c r="BW1362" s="177" t="s">
        <v>3441</v>
      </c>
      <c r="BX1362" s="170" t="str">
        <f aca="false">IF(BW1362&lt;&gt;"",IF(ISNUMBER(FIND("=",BW1362)),LEFT(BW1362,FIND("=",BW1362)-1),BW1362),BW1362)</f>
        <v>DQ315764</v>
      </c>
      <c r="BY1362" s="170" t="str">
        <f aca="false">IF(BW1362&lt;&gt;"",IF(ISNUMBER(FIND("=",BW1362)),RIGHT(BW1362,LEN(BW1362)-FIND("=",BW1362)),""),"")</f>
        <v>3f</v>
      </c>
      <c r="BZ1362" s="170" t="str">
        <f aca="false">IF(BX1362&lt;&gt;"",IF(ISNUMBER(FIND(".",BX1362)),LEFT(BX1362,FIND(".",BX1362)-1),BX1362),BX1362)</f>
        <v>DQ315764</v>
      </c>
      <c r="CA1362" s="170" t="str">
        <f aca="false">IF(BX1362&lt;&gt;"",IF(ISNUMBER(FIND(".",BX1362)),RIGHT(BX1362,LEN(BX1362)-FIND(".",BX1362)),""),"")</f>
        <v/>
      </c>
      <c r="CB1362" s="212"/>
      <c r="CC1362" s="170" t="str">
        <f aca="false">A1362</f>
        <v>DQ315764</v>
      </c>
      <c r="CD1362" s="178" t="s">
        <v>339</v>
      </c>
      <c r="CE1362" s="178" t="s">
        <v>340</v>
      </c>
      <c r="CF1362" s="178" t="s">
        <v>341</v>
      </c>
      <c r="CG1362" s="212"/>
      <c r="CH1362" s="179"/>
      <c r="CI1362" s="179"/>
      <c r="CJ1362" s="179"/>
      <c r="CK1362" s="212"/>
      <c r="CL1362" s="212"/>
      <c r="CM1362" s="170" t="str">
        <f aca="false">F1362</f>
        <v>62904</v>
      </c>
      <c r="CN1362" s="170" t="str">
        <f aca="false">IF(G1362="","",G1362)</f>
        <v/>
      </c>
      <c r="CO1362" s="170" t="str">
        <f aca="false">CONCATENATE(H1362,":",L1362)</f>
        <v>Spain:</v>
      </c>
      <c r="CP1362" s="170" t="str">
        <f aca="false">CONCATENATE(IF(Q1362="","",CONCATENATE(Q1362,"-")),IF(P1362="","",CONCATENATE(P1362,"-")),IF(O1362="","",O1362))</f>
        <v/>
      </c>
      <c r="CQ1362" s="170" t="str">
        <f aca="false">IF(N1362="","",N1362)</f>
        <v/>
      </c>
      <c r="CR1362" s="228" t="n">
        <f aca="false">C1362</f>
        <v>3</v>
      </c>
      <c r="CS1362" s="229" t="str">
        <f aca="false">D1362</f>
        <v>3f</v>
      </c>
      <c r="CT1362" s="170" t="str">
        <f aca="false">CONCATENATE(CD1362," strain ",CM1362," ",CL1362,", partial cds")</f>
        <v>Hepatitis E virus strain 62904 , partial cds</v>
      </c>
    </row>
    <row r="1363" customFormat="false" ht="11.9" hidden="false" customHeight="true" outlineLevel="0" collapsed="false">
      <c r="A1363" s="154" t="s">
        <v>3442</v>
      </c>
      <c r="B1363" s="147" t="n">
        <v>3</v>
      </c>
      <c r="C1363" s="148" t="n">
        <v>3</v>
      </c>
      <c r="D1363" s="149" t="s">
        <v>1777</v>
      </c>
      <c r="E1363" s="150" t="s">
        <v>2725</v>
      </c>
      <c r="F1363" s="154" t="s">
        <v>3443</v>
      </c>
      <c r="G1363" s="212"/>
      <c r="H1363" s="146" t="s">
        <v>393</v>
      </c>
      <c r="I1363" s="153" t="s">
        <v>394</v>
      </c>
      <c r="J1363" s="146" t="s">
        <v>395</v>
      </c>
      <c r="K1363" s="212"/>
      <c r="L1363" s="212"/>
      <c r="M1363" s="157" t="s">
        <v>367</v>
      </c>
      <c r="N1363" s="213"/>
      <c r="O1363" s="160"/>
      <c r="P1363" s="212"/>
      <c r="Q1363" s="212"/>
      <c r="R1363" s="212"/>
      <c r="S1363" s="212"/>
      <c r="T1363" s="214"/>
      <c r="U1363" s="215"/>
      <c r="V1363" s="209"/>
      <c r="W1363" s="217"/>
      <c r="X1363" s="209"/>
      <c r="Y1363" s="209"/>
      <c r="Z1363" s="209"/>
      <c r="AA1363" s="158" t="s">
        <v>1777</v>
      </c>
      <c r="AB1363" s="217"/>
      <c r="AC1363" s="217"/>
      <c r="AD1363" s="209"/>
      <c r="AE1363" s="209"/>
      <c r="AF1363" s="209"/>
      <c r="AG1363" s="166" t="s">
        <v>101</v>
      </c>
      <c r="AH1363" s="164" t="n">
        <v>6300</v>
      </c>
      <c r="AI1363" s="164" t="n">
        <v>6467</v>
      </c>
      <c r="AJ1363" s="219" t="n">
        <f aca="false">SeqEnd-SeqBeg+1</f>
        <v>168</v>
      </c>
      <c r="AK1363" s="220" t="n">
        <f aca="false">AND( SeqBeg&lt;=Beg  , End &lt;=SeqEnd )</f>
        <v>0</v>
      </c>
      <c r="AL1363" s="212"/>
      <c r="AM1363" s="212"/>
      <c r="AN1363" s="221"/>
      <c r="AT1363" s="147" t="s">
        <v>103</v>
      </c>
      <c r="AU1363" s="146"/>
      <c r="AV1363" s="212"/>
      <c r="AW1363" s="222" t="str">
        <f aca="false">HYPERLINK(CONCATENATE("http://www.ncbi.nlm.nih.gov/nuccore/",BM1363),BM1363)</f>
        <v>DQ315765</v>
      </c>
      <c r="AX1363" s="219" t="str">
        <f aca="false">CONCATENATE(D1363,IF(I1363="","",CONCATENATE(".",I1363)),IF(K1363="","",CONCATENATE(".",K1363)),IF(M1363="","",CONCATENATE(".",M1363)),IF(R1363="","",CONCATENATE(".",R1363)),IF(U1363="","","(*)"))</f>
        <v>3f.ESP.pig</v>
      </c>
      <c r="AY1363" s="170" t="str">
        <f aca="false">CONCATENATE(BM1363,".",BN1363)</f>
        <v>DQ315765.63004</v>
      </c>
      <c r="AZ1363" s="171" t="str">
        <f aca="false">IF(AV1363="",IF(ISNUMBER(FIND(".",A1363)),LEFT(A1363,FIND(".",A1363)-1),A1363),AV1363)</f>
        <v>DQ315765</v>
      </c>
      <c r="BA1363" s="171" t="str">
        <f aca="false">IF(ISNUMBER(FIND("-",AZ1363)),LEFT(AZ1363,FIND("-",AZ1363)-1),AZ1363)</f>
        <v>DQ315765</v>
      </c>
      <c r="BB1363" s="170" t="str">
        <f aca="false"> MEGAname &amp; "="</f>
        <v>DQ315765=</v>
      </c>
      <c r="BC1363" s="170" t="str">
        <f aca="false">Clear &amp; IF(span ,"Span","out")</f>
        <v>DQ315765=out</v>
      </c>
      <c r="BD1363" s="170" t="str">
        <f aca="false">Clear &amp; IF(span, IF(B1363=".","Selected",B1363),"out")</f>
        <v>DQ315765=out</v>
      </c>
      <c r="BE1363" s="170" t="str">
        <f aca="false">Clear &amp; Strain</f>
        <v>DQ315765=63004</v>
      </c>
      <c r="BF1363" s="170" t="str">
        <f aca="false">CONCATENATE(A1363,"=",F1363,". ",AX1363,IF(AB1363="","",CONCATENATE(".",AB1363)))</f>
        <v>DQ315765=63004. 3f.ESP.pig</v>
      </c>
      <c r="BG1363" s="170" t="str">
        <f aca="false">CONCATENATE(A1363,"=",F1363,". ",AX1363)</f>
        <v>DQ315765=63004. 3f.ESP.pig</v>
      </c>
      <c r="BH1363" s="170" t="str">
        <f aca="false">CONCATENATE(A1363,"=",AX1363)</f>
        <v>DQ315765=3f.ESP.pig</v>
      </c>
      <c r="BI1363" s="170" t="str">
        <f aca="false">CONCATENATE(A1363,"=",ComForSubtype,D1363)</f>
        <v>DQ315765=3f</v>
      </c>
      <c r="BJ1363" s="170" t="str">
        <f aca="false">CONCATENATE(A1363,"=",E1363)</f>
        <v>DQ315765=3feg</v>
      </c>
      <c r="BK1363" s="170" t="str">
        <f aca="false">CONCATENATE(A1363,"=",C1363)</f>
        <v>DQ315765=3</v>
      </c>
      <c r="BL1363" s="170" t="str">
        <f aca="false">CONCATENATE(D1363,"=")</f>
        <v>3f=</v>
      </c>
      <c r="BM1363" s="223" t="str">
        <f aca="false">IF(BA1363="XX","",BA1363)</f>
        <v>DQ315765</v>
      </c>
      <c r="BN1363" s="224" t="str">
        <f aca="false">CONCATENATE(IF(F1363="","",F1363),IF(G1363="","",CONCATENATE(" / ",G1363)))</f>
        <v>63004</v>
      </c>
      <c r="BO1363" s="225" t="str">
        <f aca="false">AX1363</f>
        <v>3f.ESP.pig</v>
      </c>
      <c r="BP1363" s="226" t="str">
        <f aca="false">IF(V1363="","",V1363)</f>
        <v/>
      </c>
      <c r="BQ1363" s="226" t="str">
        <f aca="false">IF(W1363="","",CONCATENATE(W1363,IF(LEFT(AO1363,1)="s","+","")))</f>
        <v/>
      </c>
      <c r="BR1363" s="226" t="str">
        <f aca="false">IF(X1363="","",CONCATENATE(X1363,IF(LEFT(AQ1363,1)="s","+","")))</f>
        <v/>
      </c>
      <c r="BS1363" s="226" t="str">
        <f aca="false">IF(Y1363="","",CONCATENATE(Y1363,IF(LEFT(AR1363,1)="s","+","")))</f>
        <v/>
      </c>
      <c r="BT1363" s="226" t="str">
        <f aca="false">IF(Z1363="","",CONCATENATE(Z1363,IF(LEFT(AS1363,1)="s","+","")))</f>
        <v/>
      </c>
      <c r="BU1363" s="227" t="str">
        <f aca="false">IF(AA1363="","",CONCATENATE(AA1363,IF(LEFT(AT1363,1)="s","+","")))</f>
        <v>3f</v>
      </c>
      <c r="BV1363" s="212"/>
      <c r="BW1363" s="177" t="s">
        <v>3444</v>
      </c>
      <c r="BX1363" s="170" t="str">
        <f aca="false">IF(BW1363&lt;&gt;"",IF(ISNUMBER(FIND("=",BW1363)),LEFT(BW1363,FIND("=",BW1363)-1),BW1363),BW1363)</f>
        <v>DQ315765</v>
      </c>
      <c r="BY1363" s="170" t="str">
        <f aca="false">IF(BW1363&lt;&gt;"",IF(ISNUMBER(FIND("=",BW1363)),RIGHT(BW1363,LEN(BW1363)-FIND("=",BW1363)),""),"")</f>
        <v>3f</v>
      </c>
      <c r="BZ1363" s="170" t="str">
        <f aca="false">IF(BX1363&lt;&gt;"",IF(ISNUMBER(FIND(".",BX1363)),LEFT(BX1363,FIND(".",BX1363)-1),BX1363),BX1363)</f>
        <v>DQ315765</v>
      </c>
      <c r="CA1363" s="170" t="str">
        <f aca="false">IF(BX1363&lt;&gt;"",IF(ISNUMBER(FIND(".",BX1363)),RIGHT(BX1363,LEN(BX1363)-FIND(".",BX1363)),""),"")</f>
        <v/>
      </c>
      <c r="CB1363" s="212"/>
      <c r="CC1363" s="170" t="str">
        <f aca="false">A1363</f>
        <v>DQ315765</v>
      </c>
      <c r="CD1363" s="178" t="s">
        <v>339</v>
      </c>
      <c r="CE1363" s="178" t="s">
        <v>340</v>
      </c>
      <c r="CF1363" s="178" t="s">
        <v>341</v>
      </c>
      <c r="CG1363" s="212"/>
      <c r="CH1363" s="179"/>
      <c r="CI1363" s="179"/>
      <c r="CJ1363" s="179"/>
      <c r="CK1363" s="212"/>
      <c r="CL1363" s="212"/>
      <c r="CM1363" s="170" t="str">
        <f aca="false">F1363</f>
        <v>63004</v>
      </c>
      <c r="CN1363" s="170" t="str">
        <f aca="false">IF(G1363="","",G1363)</f>
        <v/>
      </c>
      <c r="CO1363" s="170" t="str">
        <f aca="false">CONCATENATE(H1363,":",L1363)</f>
        <v>Spain:</v>
      </c>
      <c r="CP1363" s="170" t="str">
        <f aca="false">CONCATENATE(IF(Q1363="","",CONCATENATE(Q1363,"-")),IF(P1363="","",CONCATENATE(P1363,"-")),IF(O1363="","",O1363))</f>
        <v/>
      </c>
      <c r="CQ1363" s="170" t="str">
        <f aca="false">IF(N1363="","",N1363)</f>
        <v/>
      </c>
      <c r="CR1363" s="228" t="n">
        <f aca="false">C1363</f>
        <v>3</v>
      </c>
      <c r="CS1363" s="229" t="str">
        <f aca="false">D1363</f>
        <v>3f</v>
      </c>
      <c r="CT1363" s="170" t="str">
        <f aca="false">CONCATENATE(CD1363," strain ",CM1363," ",CL1363,", partial cds")</f>
        <v>Hepatitis E virus strain 63004 , partial cds</v>
      </c>
    </row>
    <row r="1364" customFormat="false" ht="11.9" hidden="false" customHeight="true" outlineLevel="0" collapsed="false">
      <c r="A1364" s="154" t="s">
        <v>3445</v>
      </c>
      <c r="B1364" s="147" t="n">
        <v>3</v>
      </c>
      <c r="C1364" s="148" t="n">
        <v>3</v>
      </c>
      <c r="D1364" s="149" t="s">
        <v>1777</v>
      </c>
      <c r="E1364" s="150" t="s">
        <v>2725</v>
      </c>
      <c r="F1364" s="154" t="s">
        <v>3446</v>
      </c>
      <c r="G1364" s="212"/>
      <c r="H1364" s="146" t="s">
        <v>393</v>
      </c>
      <c r="I1364" s="153" t="s">
        <v>394</v>
      </c>
      <c r="J1364" s="146" t="s">
        <v>395</v>
      </c>
      <c r="K1364" s="212"/>
      <c r="L1364" s="212"/>
      <c r="M1364" s="157" t="s">
        <v>367</v>
      </c>
      <c r="N1364" s="213"/>
      <c r="O1364" s="160"/>
      <c r="P1364" s="212"/>
      <c r="Q1364" s="212"/>
      <c r="R1364" s="212"/>
      <c r="S1364" s="212"/>
      <c r="T1364" s="214"/>
      <c r="U1364" s="215"/>
      <c r="V1364" s="209"/>
      <c r="W1364" s="217"/>
      <c r="X1364" s="209"/>
      <c r="Y1364" s="209"/>
      <c r="Z1364" s="209"/>
      <c r="AA1364" s="158" t="s">
        <v>1777</v>
      </c>
      <c r="AB1364" s="217"/>
      <c r="AC1364" s="217"/>
      <c r="AD1364" s="209"/>
      <c r="AE1364" s="209"/>
      <c r="AF1364" s="209"/>
      <c r="AG1364" s="166" t="s">
        <v>101</v>
      </c>
      <c r="AH1364" s="164" t="n">
        <v>6300</v>
      </c>
      <c r="AI1364" s="164" t="n">
        <v>6467</v>
      </c>
      <c r="AJ1364" s="219" t="n">
        <f aca="false">SeqEnd-SeqBeg+1</f>
        <v>168</v>
      </c>
      <c r="AK1364" s="220" t="n">
        <f aca="false">AND( SeqBeg&lt;=Beg  , End &lt;=SeqEnd )</f>
        <v>0</v>
      </c>
      <c r="AL1364" s="212"/>
      <c r="AM1364" s="212"/>
      <c r="AN1364" s="221"/>
      <c r="AT1364" s="147" t="s">
        <v>103</v>
      </c>
      <c r="AU1364" s="146"/>
      <c r="AV1364" s="212"/>
      <c r="AW1364" s="222" t="str">
        <f aca="false">HYPERLINK(CONCATENATE("http://www.ncbi.nlm.nih.gov/nuccore/",BM1364),BM1364)</f>
        <v>DQ315766</v>
      </c>
      <c r="AX1364" s="219" t="str">
        <f aca="false">CONCATENATE(D1364,IF(I1364="","",CONCATENATE(".",I1364)),IF(K1364="","",CONCATENATE(".",K1364)),IF(M1364="","",CONCATENATE(".",M1364)),IF(R1364="","",CONCATENATE(".",R1364)),IF(U1364="","","(*)"))</f>
        <v>3f.ESP.pig</v>
      </c>
      <c r="AY1364" s="170" t="str">
        <f aca="false">CONCATENATE(BM1364,".",BN1364)</f>
        <v>DQ315766.63104</v>
      </c>
      <c r="AZ1364" s="171" t="str">
        <f aca="false">IF(AV1364="",IF(ISNUMBER(FIND(".",A1364)),LEFT(A1364,FIND(".",A1364)-1),A1364),AV1364)</f>
        <v>DQ315766</v>
      </c>
      <c r="BA1364" s="171" t="str">
        <f aca="false">IF(ISNUMBER(FIND("-",AZ1364)),LEFT(AZ1364,FIND("-",AZ1364)-1),AZ1364)</f>
        <v>DQ315766</v>
      </c>
      <c r="BB1364" s="170" t="str">
        <f aca="false"> MEGAname &amp; "="</f>
        <v>DQ315766=</v>
      </c>
      <c r="BC1364" s="170" t="str">
        <f aca="false">Clear &amp; IF(span ,"Span","out")</f>
        <v>DQ315766=out</v>
      </c>
      <c r="BD1364" s="170" t="str">
        <f aca="false">Clear &amp; IF(span, IF(B1364=".","Selected",B1364),"out")</f>
        <v>DQ315766=out</v>
      </c>
      <c r="BE1364" s="170" t="str">
        <f aca="false">Clear &amp; Strain</f>
        <v>DQ315766=63104</v>
      </c>
      <c r="BF1364" s="170" t="str">
        <f aca="false">CONCATENATE(A1364,"=",F1364,". ",AX1364,IF(AB1364="","",CONCATENATE(".",AB1364)))</f>
        <v>DQ315766=63104. 3f.ESP.pig</v>
      </c>
      <c r="BG1364" s="170" t="str">
        <f aca="false">CONCATENATE(A1364,"=",F1364,". ",AX1364)</f>
        <v>DQ315766=63104. 3f.ESP.pig</v>
      </c>
      <c r="BH1364" s="170" t="str">
        <f aca="false">CONCATENATE(A1364,"=",AX1364)</f>
        <v>DQ315766=3f.ESP.pig</v>
      </c>
      <c r="BI1364" s="170" t="str">
        <f aca="false">CONCATENATE(A1364,"=",ComForSubtype,D1364)</f>
        <v>DQ315766=3f</v>
      </c>
      <c r="BJ1364" s="170" t="str">
        <f aca="false">CONCATENATE(A1364,"=",E1364)</f>
        <v>DQ315766=3feg</v>
      </c>
      <c r="BK1364" s="170" t="str">
        <f aca="false">CONCATENATE(A1364,"=",C1364)</f>
        <v>DQ315766=3</v>
      </c>
      <c r="BL1364" s="170" t="str">
        <f aca="false">CONCATENATE(D1364,"=")</f>
        <v>3f=</v>
      </c>
      <c r="BM1364" s="223" t="str">
        <f aca="false">IF(BA1364="XX","",BA1364)</f>
        <v>DQ315766</v>
      </c>
      <c r="BN1364" s="224" t="str">
        <f aca="false">CONCATENATE(IF(F1364="","",F1364),IF(G1364="","",CONCATENATE(" / ",G1364)))</f>
        <v>63104</v>
      </c>
      <c r="BO1364" s="225" t="str">
        <f aca="false">AX1364</f>
        <v>3f.ESP.pig</v>
      </c>
      <c r="BP1364" s="226" t="str">
        <f aca="false">IF(V1364="","",V1364)</f>
        <v/>
      </c>
      <c r="BQ1364" s="226" t="str">
        <f aca="false">IF(W1364="","",CONCATENATE(W1364,IF(LEFT(AO1364,1)="s","+","")))</f>
        <v/>
      </c>
      <c r="BR1364" s="226" t="str">
        <f aca="false">IF(X1364="","",CONCATENATE(X1364,IF(LEFT(AQ1364,1)="s","+","")))</f>
        <v/>
      </c>
      <c r="BS1364" s="226" t="str">
        <f aca="false">IF(Y1364="","",CONCATENATE(Y1364,IF(LEFT(AR1364,1)="s","+","")))</f>
        <v/>
      </c>
      <c r="BT1364" s="226" t="str">
        <f aca="false">IF(Z1364="","",CONCATENATE(Z1364,IF(LEFT(AS1364,1)="s","+","")))</f>
        <v/>
      </c>
      <c r="BU1364" s="227" t="str">
        <f aca="false">IF(AA1364="","",CONCATENATE(AA1364,IF(LEFT(AT1364,1)="s","+","")))</f>
        <v>3f</v>
      </c>
      <c r="BV1364" s="212"/>
      <c r="BW1364" s="177" t="s">
        <v>3447</v>
      </c>
      <c r="BX1364" s="170" t="str">
        <f aca="false">IF(BW1364&lt;&gt;"",IF(ISNUMBER(FIND("=",BW1364)),LEFT(BW1364,FIND("=",BW1364)-1),BW1364),BW1364)</f>
        <v>DQ315766</v>
      </c>
      <c r="BY1364" s="170" t="str">
        <f aca="false">IF(BW1364&lt;&gt;"",IF(ISNUMBER(FIND("=",BW1364)),RIGHT(BW1364,LEN(BW1364)-FIND("=",BW1364)),""),"")</f>
        <v>3f</v>
      </c>
      <c r="BZ1364" s="170" t="str">
        <f aca="false">IF(BX1364&lt;&gt;"",IF(ISNUMBER(FIND(".",BX1364)),LEFT(BX1364,FIND(".",BX1364)-1),BX1364),BX1364)</f>
        <v>DQ315766</v>
      </c>
      <c r="CA1364" s="170" t="str">
        <f aca="false">IF(BX1364&lt;&gt;"",IF(ISNUMBER(FIND(".",BX1364)),RIGHT(BX1364,LEN(BX1364)-FIND(".",BX1364)),""),"")</f>
        <v/>
      </c>
      <c r="CB1364" s="212"/>
      <c r="CC1364" s="170" t="str">
        <f aca="false">A1364</f>
        <v>DQ315766</v>
      </c>
      <c r="CD1364" s="178" t="s">
        <v>339</v>
      </c>
      <c r="CE1364" s="178" t="s">
        <v>340</v>
      </c>
      <c r="CF1364" s="178" t="s">
        <v>341</v>
      </c>
      <c r="CG1364" s="212"/>
      <c r="CH1364" s="179"/>
      <c r="CI1364" s="179"/>
      <c r="CJ1364" s="179"/>
      <c r="CK1364" s="212"/>
      <c r="CL1364" s="212"/>
      <c r="CM1364" s="170" t="str">
        <f aca="false">F1364</f>
        <v>63104</v>
      </c>
      <c r="CN1364" s="170" t="str">
        <f aca="false">IF(G1364="","",G1364)</f>
        <v/>
      </c>
      <c r="CO1364" s="170" t="str">
        <f aca="false">CONCATENATE(H1364,":",L1364)</f>
        <v>Spain:</v>
      </c>
      <c r="CP1364" s="170" t="str">
        <f aca="false">CONCATENATE(IF(Q1364="","",CONCATENATE(Q1364,"-")),IF(P1364="","",CONCATENATE(P1364,"-")),IF(O1364="","",O1364))</f>
        <v/>
      </c>
      <c r="CQ1364" s="170" t="str">
        <f aca="false">IF(N1364="","",N1364)</f>
        <v/>
      </c>
      <c r="CR1364" s="228" t="n">
        <f aca="false">C1364</f>
        <v>3</v>
      </c>
      <c r="CS1364" s="229" t="str">
        <f aca="false">D1364</f>
        <v>3f</v>
      </c>
      <c r="CT1364" s="170" t="str">
        <f aca="false">CONCATENATE(CD1364," strain ",CM1364," ",CL1364,", partial cds")</f>
        <v>Hepatitis E virus strain 63104 , partial cds</v>
      </c>
    </row>
    <row r="1365" customFormat="false" ht="11.9" hidden="false" customHeight="true" outlineLevel="0" collapsed="false">
      <c r="A1365" s="154" t="s">
        <v>3448</v>
      </c>
      <c r="B1365" s="147" t="n">
        <v>3</v>
      </c>
      <c r="C1365" s="148" t="n">
        <v>3</v>
      </c>
      <c r="D1365" s="149" t="s">
        <v>1777</v>
      </c>
      <c r="E1365" s="150" t="s">
        <v>2725</v>
      </c>
      <c r="F1365" s="154" t="s">
        <v>3449</v>
      </c>
      <c r="G1365" s="212"/>
      <c r="H1365" s="146" t="s">
        <v>393</v>
      </c>
      <c r="I1365" s="153" t="s">
        <v>394</v>
      </c>
      <c r="J1365" s="146" t="s">
        <v>395</v>
      </c>
      <c r="K1365" s="212"/>
      <c r="L1365" s="212"/>
      <c r="M1365" s="157" t="s">
        <v>367</v>
      </c>
      <c r="N1365" s="213"/>
      <c r="O1365" s="160"/>
      <c r="P1365" s="212"/>
      <c r="Q1365" s="212"/>
      <c r="R1365" s="212"/>
      <c r="S1365" s="212"/>
      <c r="T1365" s="214"/>
      <c r="U1365" s="215"/>
      <c r="V1365" s="209"/>
      <c r="W1365" s="217"/>
      <c r="X1365" s="209"/>
      <c r="Y1365" s="209"/>
      <c r="Z1365" s="209"/>
      <c r="AA1365" s="158" t="s">
        <v>1777</v>
      </c>
      <c r="AB1365" s="217"/>
      <c r="AC1365" s="217"/>
      <c r="AD1365" s="209"/>
      <c r="AE1365" s="209"/>
      <c r="AF1365" s="209"/>
      <c r="AG1365" s="166" t="s">
        <v>101</v>
      </c>
      <c r="AH1365" s="164" t="n">
        <v>6300</v>
      </c>
      <c r="AI1365" s="164" t="n">
        <v>6467</v>
      </c>
      <c r="AJ1365" s="219" t="n">
        <f aca="false">SeqEnd-SeqBeg+1</f>
        <v>168</v>
      </c>
      <c r="AK1365" s="220" t="n">
        <f aca="false">AND( SeqBeg&lt;=Beg  , End &lt;=SeqEnd )</f>
        <v>0</v>
      </c>
      <c r="AL1365" s="212"/>
      <c r="AM1365" s="212"/>
      <c r="AN1365" s="221"/>
      <c r="AT1365" s="147" t="s">
        <v>103</v>
      </c>
      <c r="AU1365" s="146"/>
      <c r="AV1365" s="212"/>
      <c r="AW1365" s="222" t="str">
        <f aca="false">HYPERLINK(CONCATENATE("http://www.ncbi.nlm.nih.gov/nuccore/",BM1365),BM1365)</f>
        <v>DQ315767</v>
      </c>
      <c r="AX1365" s="219" t="str">
        <f aca="false">CONCATENATE(D1365,IF(I1365="","",CONCATENATE(".",I1365)),IF(K1365="","",CONCATENATE(".",K1365)),IF(M1365="","",CONCATENATE(".",M1365)),IF(R1365="","",CONCATENATE(".",R1365)),IF(U1365="","","(*)"))</f>
        <v>3f.ESP.pig</v>
      </c>
      <c r="AY1365" s="170" t="str">
        <f aca="false">CONCATENATE(BM1365,".",BN1365)</f>
        <v>DQ315767.63404</v>
      </c>
      <c r="AZ1365" s="171" t="str">
        <f aca="false">IF(AV1365="",IF(ISNUMBER(FIND(".",A1365)),LEFT(A1365,FIND(".",A1365)-1),A1365),AV1365)</f>
        <v>DQ315767</v>
      </c>
      <c r="BA1365" s="171" t="str">
        <f aca="false">IF(ISNUMBER(FIND("-",AZ1365)),LEFT(AZ1365,FIND("-",AZ1365)-1),AZ1365)</f>
        <v>DQ315767</v>
      </c>
      <c r="BB1365" s="170" t="str">
        <f aca="false"> MEGAname &amp; "="</f>
        <v>DQ315767=</v>
      </c>
      <c r="BC1365" s="170" t="str">
        <f aca="false">Clear &amp; IF(span ,"Span","out")</f>
        <v>DQ315767=out</v>
      </c>
      <c r="BD1365" s="170" t="str">
        <f aca="false">Clear &amp; IF(span, IF(B1365=".","Selected",B1365),"out")</f>
        <v>DQ315767=out</v>
      </c>
      <c r="BE1365" s="170" t="str">
        <f aca="false">Clear &amp; Strain</f>
        <v>DQ315767=63404</v>
      </c>
      <c r="BF1365" s="170" t="str">
        <f aca="false">CONCATENATE(A1365,"=",F1365,". ",AX1365,IF(AB1365="","",CONCATENATE(".",AB1365)))</f>
        <v>DQ315767=63404. 3f.ESP.pig</v>
      </c>
      <c r="BG1365" s="170" t="str">
        <f aca="false">CONCATENATE(A1365,"=",F1365,". ",AX1365)</f>
        <v>DQ315767=63404. 3f.ESP.pig</v>
      </c>
      <c r="BH1365" s="170" t="str">
        <f aca="false">CONCATENATE(A1365,"=",AX1365)</f>
        <v>DQ315767=3f.ESP.pig</v>
      </c>
      <c r="BI1365" s="170" t="str">
        <f aca="false">CONCATENATE(A1365,"=",ComForSubtype,D1365)</f>
        <v>DQ315767=3f</v>
      </c>
      <c r="BJ1365" s="170" t="str">
        <f aca="false">CONCATENATE(A1365,"=",E1365)</f>
        <v>DQ315767=3feg</v>
      </c>
      <c r="BK1365" s="170" t="str">
        <f aca="false">CONCATENATE(A1365,"=",C1365)</f>
        <v>DQ315767=3</v>
      </c>
      <c r="BL1365" s="170" t="str">
        <f aca="false">CONCATENATE(D1365,"=")</f>
        <v>3f=</v>
      </c>
      <c r="BM1365" s="223" t="str">
        <f aca="false">IF(BA1365="XX","",BA1365)</f>
        <v>DQ315767</v>
      </c>
      <c r="BN1365" s="224" t="str">
        <f aca="false">CONCATENATE(IF(F1365="","",F1365),IF(G1365="","",CONCATENATE(" / ",G1365)))</f>
        <v>63404</v>
      </c>
      <c r="BO1365" s="225" t="str">
        <f aca="false">AX1365</f>
        <v>3f.ESP.pig</v>
      </c>
      <c r="BP1365" s="226" t="str">
        <f aca="false">IF(V1365="","",V1365)</f>
        <v/>
      </c>
      <c r="BQ1365" s="226" t="str">
        <f aca="false">IF(W1365="","",CONCATENATE(W1365,IF(LEFT(AO1365,1)="s","+","")))</f>
        <v/>
      </c>
      <c r="BR1365" s="226" t="str">
        <f aca="false">IF(X1365="","",CONCATENATE(X1365,IF(LEFT(AQ1365,1)="s","+","")))</f>
        <v/>
      </c>
      <c r="BS1365" s="226" t="str">
        <f aca="false">IF(Y1365="","",CONCATENATE(Y1365,IF(LEFT(AR1365,1)="s","+","")))</f>
        <v/>
      </c>
      <c r="BT1365" s="226" t="str">
        <f aca="false">IF(Z1365="","",CONCATENATE(Z1365,IF(LEFT(AS1365,1)="s","+","")))</f>
        <v/>
      </c>
      <c r="BU1365" s="227" t="str">
        <f aca="false">IF(AA1365="","",CONCATENATE(AA1365,IF(LEFT(AT1365,1)="s","+","")))</f>
        <v>3f</v>
      </c>
      <c r="BV1365" s="212"/>
      <c r="BW1365" s="177" t="s">
        <v>3450</v>
      </c>
      <c r="BX1365" s="170" t="str">
        <f aca="false">IF(BW1365&lt;&gt;"",IF(ISNUMBER(FIND("=",BW1365)),LEFT(BW1365,FIND("=",BW1365)-1),BW1365),BW1365)</f>
        <v>DQ315767</v>
      </c>
      <c r="BY1365" s="170" t="str">
        <f aca="false">IF(BW1365&lt;&gt;"",IF(ISNUMBER(FIND("=",BW1365)),RIGHT(BW1365,LEN(BW1365)-FIND("=",BW1365)),""),"")</f>
        <v>3f</v>
      </c>
      <c r="BZ1365" s="170" t="str">
        <f aca="false">IF(BX1365&lt;&gt;"",IF(ISNUMBER(FIND(".",BX1365)),LEFT(BX1365,FIND(".",BX1365)-1),BX1365),BX1365)</f>
        <v>DQ315767</v>
      </c>
      <c r="CA1365" s="170" t="str">
        <f aca="false">IF(BX1365&lt;&gt;"",IF(ISNUMBER(FIND(".",BX1365)),RIGHT(BX1365,LEN(BX1365)-FIND(".",BX1365)),""),"")</f>
        <v/>
      </c>
      <c r="CB1365" s="212"/>
      <c r="CC1365" s="170" t="str">
        <f aca="false">A1365</f>
        <v>DQ315767</v>
      </c>
      <c r="CD1365" s="178" t="s">
        <v>339</v>
      </c>
      <c r="CE1365" s="178" t="s">
        <v>340</v>
      </c>
      <c r="CF1365" s="178" t="s">
        <v>341</v>
      </c>
      <c r="CG1365" s="212"/>
      <c r="CH1365" s="179"/>
      <c r="CI1365" s="179"/>
      <c r="CJ1365" s="179"/>
      <c r="CK1365" s="212"/>
      <c r="CL1365" s="212"/>
      <c r="CM1365" s="170" t="str">
        <f aca="false">F1365</f>
        <v>63404</v>
      </c>
      <c r="CN1365" s="170" t="str">
        <f aca="false">IF(G1365="","",G1365)</f>
        <v/>
      </c>
      <c r="CO1365" s="170" t="str">
        <f aca="false">CONCATENATE(H1365,":",L1365)</f>
        <v>Spain:</v>
      </c>
      <c r="CP1365" s="170" t="str">
        <f aca="false">CONCATENATE(IF(Q1365="","",CONCATENATE(Q1365,"-")),IF(P1365="","",CONCATENATE(P1365,"-")),IF(O1365="","",O1365))</f>
        <v/>
      </c>
      <c r="CQ1365" s="170" t="str">
        <f aca="false">IF(N1365="","",N1365)</f>
        <v/>
      </c>
      <c r="CR1365" s="228" t="n">
        <f aca="false">C1365</f>
        <v>3</v>
      </c>
      <c r="CS1365" s="229" t="str">
        <f aca="false">D1365</f>
        <v>3f</v>
      </c>
      <c r="CT1365" s="170" t="str">
        <f aca="false">CONCATENATE(CD1365," strain ",CM1365," ",CL1365,", partial cds")</f>
        <v>Hepatitis E virus strain 63404 , partial cds</v>
      </c>
    </row>
    <row r="1366" customFormat="false" ht="11.9" hidden="false" customHeight="true" outlineLevel="0" collapsed="false">
      <c r="A1366" s="154" t="s">
        <v>3451</v>
      </c>
      <c r="B1366" s="147" t="n">
        <v>3</v>
      </c>
      <c r="C1366" s="148" t="n">
        <v>3</v>
      </c>
      <c r="D1366" s="149" t="s">
        <v>1777</v>
      </c>
      <c r="E1366" s="150" t="s">
        <v>2725</v>
      </c>
      <c r="F1366" s="154" t="s">
        <v>3452</v>
      </c>
      <c r="G1366" s="212"/>
      <c r="H1366" s="146" t="s">
        <v>393</v>
      </c>
      <c r="I1366" s="153" t="s">
        <v>394</v>
      </c>
      <c r="J1366" s="146" t="s">
        <v>395</v>
      </c>
      <c r="K1366" s="212"/>
      <c r="L1366" s="212"/>
      <c r="M1366" s="157" t="s">
        <v>367</v>
      </c>
      <c r="N1366" s="213"/>
      <c r="O1366" s="160"/>
      <c r="P1366" s="212"/>
      <c r="Q1366" s="212"/>
      <c r="R1366" s="212"/>
      <c r="S1366" s="212"/>
      <c r="T1366" s="214"/>
      <c r="U1366" s="215"/>
      <c r="V1366" s="209"/>
      <c r="W1366" s="217"/>
      <c r="X1366" s="209"/>
      <c r="Y1366" s="147"/>
      <c r="Z1366" s="209"/>
      <c r="AA1366" s="158" t="s">
        <v>1777</v>
      </c>
      <c r="AB1366" s="217"/>
      <c r="AC1366" s="217"/>
      <c r="AD1366" s="209"/>
      <c r="AE1366" s="209"/>
      <c r="AF1366" s="209"/>
      <c r="AG1366" s="166" t="s">
        <v>101</v>
      </c>
      <c r="AH1366" s="164" t="n">
        <v>6300</v>
      </c>
      <c r="AI1366" s="164" t="n">
        <v>6467</v>
      </c>
      <c r="AJ1366" s="219" t="n">
        <f aca="false">SeqEnd-SeqBeg+1</f>
        <v>168</v>
      </c>
      <c r="AK1366" s="220" t="n">
        <f aca="false">AND( SeqBeg&lt;=Beg  , End &lt;=SeqEnd )</f>
        <v>0</v>
      </c>
      <c r="AL1366" s="212"/>
      <c r="AM1366" s="212"/>
      <c r="AN1366" s="221"/>
      <c r="AT1366" s="147" t="s">
        <v>103</v>
      </c>
      <c r="AU1366" s="146"/>
      <c r="AV1366" s="212"/>
      <c r="AW1366" s="222" t="str">
        <f aca="false">HYPERLINK(CONCATENATE("http://www.ncbi.nlm.nih.gov/nuccore/",BM1366),BM1366)</f>
        <v>DQ315769</v>
      </c>
      <c r="AX1366" s="219" t="str">
        <f aca="false">CONCATENATE(D1366,IF(I1366="","",CONCATENATE(".",I1366)),IF(K1366="","",CONCATENATE(".",K1366)),IF(M1366="","",CONCATENATE(".",M1366)),IF(R1366="","",CONCATENATE(".",R1366)),IF(U1366="","","(*)"))</f>
        <v>3f.ESP.pig</v>
      </c>
      <c r="AY1366" s="170" t="str">
        <f aca="false">CONCATENATE(BM1366,".",BN1366)</f>
        <v>DQ315769.63604</v>
      </c>
      <c r="AZ1366" s="171" t="str">
        <f aca="false">IF(AV1366="",IF(ISNUMBER(FIND(".",A1366)),LEFT(A1366,FIND(".",A1366)-1),A1366),AV1366)</f>
        <v>DQ315769</v>
      </c>
      <c r="BA1366" s="171" t="str">
        <f aca="false">IF(ISNUMBER(FIND("-",AZ1366)),LEFT(AZ1366,FIND("-",AZ1366)-1),AZ1366)</f>
        <v>DQ315769</v>
      </c>
      <c r="BB1366" s="170" t="str">
        <f aca="false"> MEGAname &amp; "="</f>
        <v>DQ315769=</v>
      </c>
      <c r="BC1366" s="170" t="str">
        <f aca="false">Clear &amp; IF(span ,"Span","out")</f>
        <v>DQ315769=out</v>
      </c>
      <c r="BD1366" s="170" t="str">
        <f aca="false">Clear &amp; IF(span, IF(B1366=".","Selected",B1366),"out")</f>
        <v>DQ315769=out</v>
      </c>
      <c r="BE1366" s="170" t="str">
        <f aca="false">Clear &amp; Strain</f>
        <v>DQ315769=63604</v>
      </c>
      <c r="BF1366" s="170" t="str">
        <f aca="false">CONCATENATE(A1366,"=",F1366,". ",AX1366,IF(AB1366="","",CONCATENATE(".",AB1366)))</f>
        <v>DQ315769=63604. 3f.ESP.pig</v>
      </c>
      <c r="BG1366" s="170" t="str">
        <f aca="false">CONCATENATE(A1366,"=",F1366,". ",AX1366)</f>
        <v>DQ315769=63604. 3f.ESP.pig</v>
      </c>
      <c r="BH1366" s="170" t="str">
        <f aca="false">CONCATENATE(A1366,"=",AX1366)</f>
        <v>DQ315769=3f.ESP.pig</v>
      </c>
      <c r="BI1366" s="170" t="str">
        <f aca="false">CONCATENATE(A1366,"=",ComForSubtype,D1366)</f>
        <v>DQ315769=3f</v>
      </c>
      <c r="BJ1366" s="170" t="str">
        <f aca="false">CONCATENATE(A1366,"=",E1366)</f>
        <v>DQ315769=3feg</v>
      </c>
      <c r="BK1366" s="170" t="str">
        <f aca="false">CONCATENATE(A1366,"=",C1366)</f>
        <v>DQ315769=3</v>
      </c>
      <c r="BL1366" s="170" t="str">
        <f aca="false">CONCATENATE(D1366,"=")</f>
        <v>3f=</v>
      </c>
      <c r="BM1366" s="223" t="str">
        <f aca="false">IF(BA1366="XX","",BA1366)</f>
        <v>DQ315769</v>
      </c>
      <c r="BN1366" s="224" t="str">
        <f aca="false">CONCATENATE(IF(F1366="","",F1366),IF(G1366="","",CONCATENATE(" / ",G1366)))</f>
        <v>63604</v>
      </c>
      <c r="BO1366" s="225" t="str">
        <f aca="false">AX1366</f>
        <v>3f.ESP.pig</v>
      </c>
      <c r="BP1366" s="226" t="str">
        <f aca="false">IF(V1366="","",V1366)</f>
        <v/>
      </c>
      <c r="BQ1366" s="226" t="str">
        <f aca="false">IF(W1366="","",CONCATENATE(W1366,IF(LEFT(AO1366,1)="s","+","")))</f>
        <v/>
      </c>
      <c r="BR1366" s="226" t="str">
        <f aca="false">IF(X1366="","",CONCATENATE(X1366,IF(LEFT(AQ1366,1)="s","+","")))</f>
        <v/>
      </c>
      <c r="BS1366" s="226" t="str">
        <f aca="false">IF(Y1366="","",CONCATENATE(Y1366,IF(LEFT(AR1366,1)="s","+","")))</f>
        <v/>
      </c>
      <c r="BT1366" s="226" t="str">
        <f aca="false">IF(Z1366="","",CONCATENATE(Z1366,IF(LEFT(AS1366,1)="s","+","")))</f>
        <v/>
      </c>
      <c r="BU1366" s="227" t="str">
        <f aca="false">IF(AA1366="","",CONCATENATE(AA1366,IF(LEFT(AT1366,1)="s","+","")))</f>
        <v>3f</v>
      </c>
      <c r="BV1366" s="212"/>
      <c r="BW1366" s="177" t="s">
        <v>3453</v>
      </c>
      <c r="BX1366" s="170" t="str">
        <f aca="false">IF(BW1366&lt;&gt;"",IF(ISNUMBER(FIND("=",BW1366)),LEFT(BW1366,FIND("=",BW1366)-1),BW1366),BW1366)</f>
        <v>DQ315769</v>
      </c>
      <c r="BY1366" s="170" t="str">
        <f aca="false">IF(BW1366&lt;&gt;"",IF(ISNUMBER(FIND("=",BW1366)),RIGHT(BW1366,LEN(BW1366)-FIND("=",BW1366)),""),"")</f>
        <v>3f</v>
      </c>
      <c r="BZ1366" s="170" t="str">
        <f aca="false">IF(BX1366&lt;&gt;"",IF(ISNUMBER(FIND(".",BX1366)),LEFT(BX1366,FIND(".",BX1366)-1),BX1366),BX1366)</f>
        <v>DQ315769</v>
      </c>
      <c r="CA1366" s="170" t="str">
        <f aca="false">IF(BX1366&lt;&gt;"",IF(ISNUMBER(FIND(".",BX1366)),RIGHT(BX1366,LEN(BX1366)-FIND(".",BX1366)),""),"")</f>
        <v/>
      </c>
      <c r="CB1366" s="212"/>
      <c r="CC1366" s="170" t="str">
        <f aca="false">A1366</f>
        <v>DQ315769</v>
      </c>
      <c r="CD1366" s="178" t="s">
        <v>339</v>
      </c>
      <c r="CE1366" s="178" t="s">
        <v>340</v>
      </c>
      <c r="CF1366" s="178" t="s">
        <v>341</v>
      </c>
      <c r="CG1366" s="212"/>
      <c r="CH1366" s="179"/>
      <c r="CI1366" s="179"/>
      <c r="CJ1366" s="179"/>
      <c r="CK1366" s="212"/>
      <c r="CL1366" s="212"/>
      <c r="CM1366" s="170" t="str">
        <f aca="false">F1366</f>
        <v>63604</v>
      </c>
      <c r="CN1366" s="170" t="str">
        <f aca="false">IF(G1366="","",G1366)</f>
        <v/>
      </c>
      <c r="CO1366" s="170" t="str">
        <f aca="false">CONCATENATE(H1366,":",L1366)</f>
        <v>Spain:</v>
      </c>
      <c r="CP1366" s="170" t="str">
        <f aca="false">CONCATENATE(IF(Q1366="","",CONCATENATE(Q1366,"-")),IF(P1366="","",CONCATENATE(P1366,"-")),IF(O1366="","",O1366))</f>
        <v/>
      </c>
      <c r="CQ1366" s="170" t="str">
        <f aca="false">IF(N1366="","",N1366)</f>
        <v/>
      </c>
      <c r="CR1366" s="228" t="n">
        <f aca="false">C1366</f>
        <v>3</v>
      </c>
      <c r="CS1366" s="229" t="str">
        <f aca="false">D1366</f>
        <v>3f</v>
      </c>
      <c r="CT1366" s="170" t="str">
        <f aca="false">CONCATENATE(CD1366," strain ",CM1366," ",CL1366,", partial cds")</f>
        <v>Hepatitis E virus strain 63604 , partial cds</v>
      </c>
    </row>
    <row r="1367" customFormat="false" ht="11.9" hidden="false" customHeight="true" outlineLevel="0" collapsed="false">
      <c r="A1367" s="154" t="s">
        <v>3454</v>
      </c>
      <c r="B1367" s="147" t="n">
        <v>3</v>
      </c>
      <c r="C1367" s="148" t="n">
        <v>3</v>
      </c>
      <c r="D1367" s="149" t="s">
        <v>1777</v>
      </c>
      <c r="E1367" s="150" t="s">
        <v>2725</v>
      </c>
      <c r="F1367" s="154" t="s">
        <v>3455</v>
      </c>
      <c r="G1367" s="212"/>
      <c r="H1367" s="146" t="s">
        <v>393</v>
      </c>
      <c r="I1367" s="153" t="s">
        <v>394</v>
      </c>
      <c r="J1367" s="146" t="s">
        <v>395</v>
      </c>
      <c r="K1367" s="212"/>
      <c r="L1367" s="212"/>
      <c r="M1367" s="157" t="s">
        <v>367</v>
      </c>
      <c r="N1367" s="213"/>
      <c r="O1367" s="160"/>
      <c r="P1367" s="212"/>
      <c r="Q1367" s="212"/>
      <c r="R1367" s="212"/>
      <c r="S1367" s="212"/>
      <c r="T1367" s="214"/>
      <c r="U1367" s="215"/>
      <c r="V1367" s="209"/>
      <c r="W1367" s="217"/>
      <c r="X1367" s="209"/>
      <c r="Y1367" s="209"/>
      <c r="Z1367" s="209"/>
      <c r="AA1367" s="158" t="s">
        <v>1777</v>
      </c>
      <c r="AB1367" s="217"/>
      <c r="AC1367" s="217"/>
      <c r="AD1367" s="209"/>
      <c r="AE1367" s="209"/>
      <c r="AF1367" s="209"/>
      <c r="AG1367" s="166" t="s">
        <v>101</v>
      </c>
      <c r="AH1367" s="164" t="n">
        <v>6300</v>
      </c>
      <c r="AI1367" s="164" t="n">
        <v>6467</v>
      </c>
      <c r="AJ1367" s="219" t="n">
        <f aca="false">SeqEnd-SeqBeg+1</f>
        <v>168</v>
      </c>
      <c r="AK1367" s="220" t="n">
        <f aca="false">AND( SeqBeg&lt;=Beg  , End &lt;=SeqEnd )</f>
        <v>0</v>
      </c>
      <c r="AL1367" s="212"/>
      <c r="AM1367" s="212"/>
      <c r="AN1367" s="221"/>
      <c r="AT1367" s="147" t="s">
        <v>103</v>
      </c>
      <c r="AU1367" s="146"/>
      <c r="AV1367" s="212"/>
      <c r="AW1367" s="222" t="str">
        <f aca="false">HYPERLINK(CONCATENATE("http://www.ncbi.nlm.nih.gov/nuccore/",BM1367),BM1367)</f>
        <v>DQ315745</v>
      </c>
      <c r="AX1367" s="219" t="str">
        <f aca="false">CONCATENATE(D1367,IF(I1367="","",CONCATENATE(".",I1367)),IF(K1367="","",CONCATENATE(".",K1367)),IF(M1367="","",CONCATENATE(".",M1367)),IF(R1367="","",CONCATENATE(".",R1367)),IF(U1367="","","(*)"))</f>
        <v>3f.ESP.pig</v>
      </c>
      <c r="AY1367" s="170" t="str">
        <f aca="false">CONCATENATE(BM1367,".",BN1367)</f>
        <v>DQ315745.65103</v>
      </c>
      <c r="AZ1367" s="171" t="str">
        <f aca="false">IF(AV1367="",IF(ISNUMBER(FIND(".",A1367)),LEFT(A1367,FIND(".",A1367)-1),A1367),AV1367)</f>
        <v>DQ315745</v>
      </c>
      <c r="BA1367" s="171" t="str">
        <f aca="false">IF(ISNUMBER(FIND("-",AZ1367)),LEFT(AZ1367,FIND("-",AZ1367)-1),AZ1367)</f>
        <v>DQ315745</v>
      </c>
      <c r="BB1367" s="170" t="str">
        <f aca="false"> MEGAname &amp; "="</f>
        <v>DQ315745=</v>
      </c>
      <c r="BC1367" s="170" t="str">
        <f aca="false">Clear &amp; IF(span ,"Span","out")</f>
        <v>DQ315745=out</v>
      </c>
      <c r="BD1367" s="170" t="str">
        <f aca="false">Clear &amp; IF(span, IF(B1367=".","Selected",B1367),"out")</f>
        <v>DQ315745=out</v>
      </c>
      <c r="BE1367" s="170" t="str">
        <f aca="false">Clear &amp; Strain</f>
        <v>DQ315745=65103</v>
      </c>
      <c r="BF1367" s="170" t="str">
        <f aca="false">CONCATENATE(A1367,"=",F1367,". ",AX1367,IF(AB1367="","",CONCATENATE(".",AB1367)))</f>
        <v>DQ315745=65103. 3f.ESP.pig</v>
      </c>
      <c r="BG1367" s="170" t="str">
        <f aca="false">CONCATENATE(A1367,"=",F1367,". ",AX1367)</f>
        <v>DQ315745=65103. 3f.ESP.pig</v>
      </c>
      <c r="BH1367" s="170" t="str">
        <f aca="false">CONCATENATE(A1367,"=",AX1367)</f>
        <v>DQ315745=3f.ESP.pig</v>
      </c>
      <c r="BI1367" s="170" t="str">
        <f aca="false">CONCATENATE(A1367,"=",ComForSubtype,D1367)</f>
        <v>DQ315745=3f</v>
      </c>
      <c r="BJ1367" s="170" t="str">
        <f aca="false">CONCATENATE(A1367,"=",E1367)</f>
        <v>DQ315745=3feg</v>
      </c>
      <c r="BK1367" s="170" t="str">
        <f aca="false">CONCATENATE(A1367,"=",C1367)</f>
        <v>DQ315745=3</v>
      </c>
      <c r="BL1367" s="170" t="str">
        <f aca="false">CONCATENATE(D1367,"=")</f>
        <v>3f=</v>
      </c>
      <c r="BM1367" s="223" t="str">
        <f aca="false">IF(BA1367="XX","",BA1367)</f>
        <v>DQ315745</v>
      </c>
      <c r="BN1367" s="224" t="str">
        <f aca="false">CONCATENATE(IF(F1367="","",F1367),IF(G1367="","",CONCATENATE(" / ",G1367)))</f>
        <v>65103</v>
      </c>
      <c r="BO1367" s="225" t="str">
        <f aca="false">AX1367</f>
        <v>3f.ESP.pig</v>
      </c>
      <c r="BP1367" s="226" t="str">
        <f aca="false">IF(V1367="","",V1367)</f>
        <v/>
      </c>
      <c r="BQ1367" s="226" t="str">
        <f aca="false">IF(W1367="","",CONCATENATE(W1367,IF(LEFT(AO1367,1)="s","+","")))</f>
        <v/>
      </c>
      <c r="BR1367" s="226" t="str">
        <f aca="false">IF(X1367="","",CONCATENATE(X1367,IF(LEFT(AQ1367,1)="s","+","")))</f>
        <v/>
      </c>
      <c r="BS1367" s="226" t="str">
        <f aca="false">IF(Y1367="","",CONCATENATE(Y1367,IF(LEFT(AR1367,1)="s","+","")))</f>
        <v/>
      </c>
      <c r="BT1367" s="226" t="str">
        <f aca="false">IF(Z1367="","",CONCATENATE(Z1367,IF(LEFT(AS1367,1)="s","+","")))</f>
        <v/>
      </c>
      <c r="BU1367" s="227" t="str">
        <f aca="false">IF(AA1367="","",CONCATENATE(AA1367,IF(LEFT(AT1367,1)="s","+","")))</f>
        <v>3f</v>
      </c>
      <c r="BV1367" s="212"/>
      <c r="BW1367" s="177" t="s">
        <v>3456</v>
      </c>
      <c r="BX1367" s="170" t="str">
        <f aca="false">IF(BW1367&lt;&gt;"",IF(ISNUMBER(FIND("=",BW1367)),LEFT(BW1367,FIND("=",BW1367)-1),BW1367),BW1367)</f>
        <v>DQ315745</v>
      </c>
      <c r="BY1367" s="170" t="str">
        <f aca="false">IF(BW1367&lt;&gt;"",IF(ISNUMBER(FIND("=",BW1367)),RIGHT(BW1367,LEN(BW1367)-FIND("=",BW1367)),""),"")</f>
        <v>3f</v>
      </c>
      <c r="BZ1367" s="170" t="str">
        <f aca="false">IF(BX1367&lt;&gt;"",IF(ISNUMBER(FIND(".",BX1367)),LEFT(BX1367,FIND(".",BX1367)-1),BX1367),BX1367)</f>
        <v>DQ315745</v>
      </c>
      <c r="CA1367" s="170" t="str">
        <f aca="false">IF(BX1367&lt;&gt;"",IF(ISNUMBER(FIND(".",BX1367)),RIGHT(BX1367,LEN(BX1367)-FIND(".",BX1367)),""),"")</f>
        <v/>
      </c>
      <c r="CB1367" s="212"/>
      <c r="CC1367" s="170" t="str">
        <f aca="false">A1367</f>
        <v>DQ315745</v>
      </c>
      <c r="CD1367" s="178" t="s">
        <v>339</v>
      </c>
      <c r="CE1367" s="178" t="s">
        <v>340</v>
      </c>
      <c r="CF1367" s="178" t="s">
        <v>341</v>
      </c>
      <c r="CG1367" s="212"/>
      <c r="CH1367" s="179"/>
      <c r="CI1367" s="179"/>
      <c r="CJ1367" s="179"/>
      <c r="CK1367" s="212"/>
      <c r="CL1367" s="212"/>
      <c r="CM1367" s="170" t="str">
        <f aca="false">F1367</f>
        <v>65103</v>
      </c>
      <c r="CN1367" s="170" t="str">
        <f aca="false">IF(G1367="","",G1367)</f>
        <v/>
      </c>
      <c r="CO1367" s="170" t="str">
        <f aca="false">CONCATENATE(H1367,":",L1367)</f>
        <v>Spain:</v>
      </c>
      <c r="CP1367" s="170" t="str">
        <f aca="false">CONCATENATE(IF(Q1367="","",CONCATENATE(Q1367,"-")),IF(P1367="","",CONCATENATE(P1367,"-")),IF(O1367="","",O1367))</f>
        <v/>
      </c>
      <c r="CQ1367" s="170" t="str">
        <f aca="false">IF(N1367="","",N1367)</f>
        <v/>
      </c>
      <c r="CR1367" s="228" t="n">
        <f aca="false">C1367</f>
        <v>3</v>
      </c>
      <c r="CS1367" s="229" t="str">
        <f aca="false">D1367</f>
        <v>3f</v>
      </c>
      <c r="CT1367" s="170" t="str">
        <f aca="false">CONCATENATE(CD1367," strain ",CM1367," ",CL1367,", partial cds")</f>
        <v>Hepatitis E virus strain 65103 , partial cds</v>
      </c>
    </row>
    <row r="1368" customFormat="false" ht="11.9" hidden="false" customHeight="true" outlineLevel="0" collapsed="false">
      <c r="A1368" s="154" t="s">
        <v>3457</v>
      </c>
      <c r="B1368" s="147" t="n">
        <v>3</v>
      </c>
      <c r="C1368" s="148" t="n">
        <v>3</v>
      </c>
      <c r="D1368" s="149" t="s">
        <v>1777</v>
      </c>
      <c r="E1368" s="150" t="s">
        <v>2725</v>
      </c>
      <c r="F1368" s="154" t="s">
        <v>3458</v>
      </c>
      <c r="G1368" s="212"/>
      <c r="H1368" s="146" t="s">
        <v>393</v>
      </c>
      <c r="I1368" s="153" t="s">
        <v>394</v>
      </c>
      <c r="J1368" s="146" t="s">
        <v>395</v>
      </c>
      <c r="K1368" s="212"/>
      <c r="L1368" s="212"/>
      <c r="M1368" s="157" t="s">
        <v>367</v>
      </c>
      <c r="N1368" s="213"/>
      <c r="O1368" s="160"/>
      <c r="P1368" s="212"/>
      <c r="Q1368" s="212"/>
      <c r="R1368" s="212"/>
      <c r="S1368" s="212"/>
      <c r="T1368" s="214"/>
      <c r="U1368" s="215"/>
      <c r="V1368" s="209"/>
      <c r="W1368" s="217"/>
      <c r="X1368" s="209"/>
      <c r="Y1368" s="209"/>
      <c r="Z1368" s="209"/>
      <c r="AA1368" s="158" t="s">
        <v>1777</v>
      </c>
      <c r="AB1368" s="217"/>
      <c r="AC1368" s="217"/>
      <c r="AD1368" s="209"/>
      <c r="AE1368" s="209"/>
      <c r="AF1368" s="209"/>
      <c r="AG1368" s="166" t="s">
        <v>101</v>
      </c>
      <c r="AH1368" s="164" t="n">
        <v>6300</v>
      </c>
      <c r="AI1368" s="164" t="n">
        <v>6467</v>
      </c>
      <c r="AJ1368" s="219" t="n">
        <f aca="false">SeqEnd-SeqBeg+1</f>
        <v>168</v>
      </c>
      <c r="AK1368" s="220" t="n">
        <f aca="false">AND( SeqBeg&lt;=Beg  , End &lt;=SeqEnd )</f>
        <v>0</v>
      </c>
      <c r="AL1368" s="212"/>
      <c r="AM1368" s="212"/>
      <c r="AN1368" s="221"/>
      <c r="AT1368" s="147" t="s">
        <v>103</v>
      </c>
      <c r="AU1368" s="146"/>
      <c r="AV1368" s="212"/>
      <c r="AW1368" s="222" t="str">
        <f aca="false">HYPERLINK(CONCATENATE("http://www.ncbi.nlm.nih.gov/nuccore/",BM1368),BM1368)</f>
        <v>DQ315746</v>
      </c>
      <c r="AX1368" s="219" t="str">
        <f aca="false">CONCATENATE(D1368,IF(I1368="","",CONCATENATE(".",I1368)),IF(K1368="","",CONCATENATE(".",K1368)),IF(M1368="","",CONCATENATE(".",M1368)),IF(R1368="","",CONCATENATE(".",R1368)),IF(U1368="","","(*)"))</f>
        <v>3f.ESP.pig</v>
      </c>
      <c r="AY1368" s="170" t="str">
        <f aca="false">CONCATENATE(BM1368,".",BN1368)</f>
        <v>DQ315746.65203</v>
      </c>
      <c r="AZ1368" s="171" t="str">
        <f aca="false">IF(AV1368="",IF(ISNUMBER(FIND(".",A1368)),LEFT(A1368,FIND(".",A1368)-1),A1368),AV1368)</f>
        <v>DQ315746</v>
      </c>
      <c r="BA1368" s="171" t="str">
        <f aca="false">IF(ISNUMBER(FIND("-",AZ1368)),LEFT(AZ1368,FIND("-",AZ1368)-1),AZ1368)</f>
        <v>DQ315746</v>
      </c>
      <c r="BB1368" s="170" t="str">
        <f aca="false"> MEGAname &amp; "="</f>
        <v>DQ315746=</v>
      </c>
      <c r="BC1368" s="170" t="str">
        <f aca="false">Clear &amp; IF(span ,"Span","out")</f>
        <v>DQ315746=out</v>
      </c>
      <c r="BD1368" s="170" t="str">
        <f aca="false">Clear &amp; IF(span, IF(B1368=".","Selected",B1368),"out")</f>
        <v>DQ315746=out</v>
      </c>
      <c r="BE1368" s="170" t="str">
        <f aca="false">Clear &amp; Strain</f>
        <v>DQ315746=65203</v>
      </c>
      <c r="BF1368" s="170" t="str">
        <f aca="false">CONCATENATE(A1368,"=",F1368,". ",AX1368,IF(AB1368="","",CONCATENATE(".",AB1368)))</f>
        <v>DQ315746=65203. 3f.ESP.pig</v>
      </c>
      <c r="BG1368" s="170" t="str">
        <f aca="false">CONCATENATE(A1368,"=",F1368,". ",AX1368)</f>
        <v>DQ315746=65203. 3f.ESP.pig</v>
      </c>
      <c r="BH1368" s="170" t="str">
        <f aca="false">CONCATENATE(A1368,"=",AX1368)</f>
        <v>DQ315746=3f.ESP.pig</v>
      </c>
      <c r="BI1368" s="170" t="str">
        <f aca="false">CONCATENATE(A1368,"=",ComForSubtype,D1368)</f>
        <v>DQ315746=3f</v>
      </c>
      <c r="BJ1368" s="170" t="str">
        <f aca="false">CONCATENATE(A1368,"=",E1368)</f>
        <v>DQ315746=3feg</v>
      </c>
      <c r="BK1368" s="170" t="str">
        <f aca="false">CONCATENATE(A1368,"=",C1368)</f>
        <v>DQ315746=3</v>
      </c>
      <c r="BL1368" s="170" t="str">
        <f aca="false">CONCATENATE(D1368,"=")</f>
        <v>3f=</v>
      </c>
      <c r="BM1368" s="223" t="str">
        <f aca="false">IF(BA1368="XX","",BA1368)</f>
        <v>DQ315746</v>
      </c>
      <c r="BN1368" s="224" t="str">
        <f aca="false">CONCATENATE(IF(F1368="","",F1368),IF(G1368="","",CONCATENATE(" / ",G1368)))</f>
        <v>65203</v>
      </c>
      <c r="BO1368" s="225" t="str">
        <f aca="false">AX1368</f>
        <v>3f.ESP.pig</v>
      </c>
      <c r="BP1368" s="226" t="str">
        <f aca="false">IF(V1368="","",V1368)</f>
        <v/>
      </c>
      <c r="BQ1368" s="226" t="str">
        <f aca="false">IF(W1368="","",CONCATENATE(W1368,IF(LEFT(AO1368,1)="s","+","")))</f>
        <v/>
      </c>
      <c r="BR1368" s="226" t="str">
        <f aca="false">IF(X1368="","",CONCATENATE(X1368,IF(LEFT(AQ1368,1)="s","+","")))</f>
        <v/>
      </c>
      <c r="BS1368" s="226" t="str">
        <f aca="false">IF(Y1368="","",CONCATENATE(Y1368,IF(LEFT(AR1368,1)="s","+","")))</f>
        <v/>
      </c>
      <c r="BT1368" s="226" t="str">
        <f aca="false">IF(Z1368="","",CONCATENATE(Z1368,IF(LEFT(AS1368,1)="s","+","")))</f>
        <v/>
      </c>
      <c r="BU1368" s="227" t="str">
        <f aca="false">IF(AA1368="","",CONCATENATE(AA1368,IF(LEFT(AT1368,1)="s","+","")))</f>
        <v>3f</v>
      </c>
      <c r="BV1368" s="212"/>
      <c r="BW1368" s="177" t="s">
        <v>3459</v>
      </c>
      <c r="BX1368" s="170" t="str">
        <f aca="false">IF(BW1368&lt;&gt;"",IF(ISNUMBER(FIND("=",BW1368)),LEFT(BW1368,FIND("=",BW1368)-1),BW1368),BW1368)</f>
        <v>DQ315746</v>
      </c>
      <c r="BY1368" s="170" t="str">
        <f aca="false">IF(BW1368&lt;&gt;"",IF(ISNUMBER(FIND("=",BW1368)),RIGHT(BW1368,LEN(BW1368)-FIND("=",BW1368)),""),"")</f>
        <v>3f</v>
      </c>
      <c r="BZ1368" s="170" t="str">
        <f aca="false">IF(BX1368&lt;&gt;"",IF(ISNUMBER(FIND(".",BX1368)),LEFT(BX1368,FIND(".",BX1368)-1),BX1368),BX1368)</f>
        <v>DQ315746</v>
      </c>
      <c r="CA1368" s="170" t="str">
        <f aca="false">IF(BX1368&lt;&gt;"",IF(ISNUMBER(FIND(".",BX1368)),RIGHT(BX1368,LEN(BX1368)-FIND(".",BX1368)),""),"")</f>
        <v/>
      </c>
      <c r="CB1368" s="212"/>
      <c r="CC1368" s="170" t="str">
        <f aca="false">A1368</f>
        <v>DQ315746</v>
      </c>
      <c r="CD1368" s="178" t="s">
        <v>339</v>
      </c>
      <c r="CE1368" s="178" t="s">
        <v>340</v>
      </c>
      <c r="CF1368" s="178" t="s">
        <v>341</v>
      </c>
      <c r="CG1368" s="212"/>
      <c r="CH1368" s="179"/>
      <c r="CI1368" s="179"/>
      <c r="CJ1368" s="179"/>
      <c r="CK1368" s="212"/>
      <c r="CL1368" s="212"/>
      <c r="CM1368" s="170" t="str">
        <f aca="false">F1368</f>
        <v>65203</v>
      </c>
      <c r="CN1368" s="170" t="str">
        <f aca="false">IF(G1368="","",G1368)</f>
        <v/>
      </c>
      <c r="CO1368" s="170" t="str">
        <f aca="false">CONCATENATE(H1368,":",L1368)</f>
        <v>Spain:</v>
      </c>
      <c r="CP1368" s="170" t="str">
        <f aca="false">CONCATENATE(IF(Q1368="","",CONCATENATE(Q1368,"-")),IF(P1368="","",CONCATENATE(P1368,"-")),IF(O1368="","",O1368))</f>
        <v/>
      </c>
      <c r="CQ1368" s="170" t="str">
        <f aca="false">IF(N1368="","",N1368)</f>
        <v/>
      </c>
      <c r="CR1368" s="228" t="n">
        <f aca="false">C1368</f>
        <v>3</v>
      </c>
      <c r="CS1368" s="229" t="str">
        <f aca="false">D1368</f>
        <v>3f</v>
      </c>
      <c r="CT1368" s="170" t="str">
        <f aca="false">CONCATENATE(CD1368," strain ",CM1368," ",CL1368,", partial cds")</f>
        <v>Hepatitis E virus strain 65203 , partial cds</v>
      </c>
    </row>
    <row r="1369" customFormat="false" ht="11.9" hidden="false" customHeight="true" outlineLevel="0" collapsed="false">
      <c r="A1369" s="154" t="s">
        <v>3460</v>
      </c>
      <c r="B1369" s="147" t="n">
        <v>3</v>
      </c>
      <c r="C1369" s="148" t="n">
        <v>3</v>
      </c>
      <c r="D1369" s="149" t="s">
        <v>1777</v>
      </c>
      <c r="E1369" s="150" t="s">
        <v>2725</v>
      </c>
      <c r="F1369" s="154" t="s">
        <v>3461</v>
      </c>
      <c r="G1369" s="212"/>
      <c r="H1369" s="146" t="s">
        <v>393</v>
      </c>
      <c r="I1369" s="153" t="s">
        <v>394</v>
      </c>
      <c r="J1369" s="146" t="s">
        <v>395</v>
      </c>
      <c r="K1369" s="212"/>
      <c r="L1369" s="212"/>
      <c r="M1369" s="157" t="s">
        <v>367</v>
      </c>
      <c r="N1369" s="213"/>
      <c r="O1369" s="160"/>
      <c r="P1369" s="212"/>
      <c r="Q1369" s="212"/>
      <c r="R1369" s="212"/>
      <c r="S1369" s="212"/>
      <c r="T1369" s="214"/>
      <c r="U1369" s="215"/>
      <c r="V1369" s="209"/>
      <c r="W1369" s="217"/>
      <c r="X1369" s="209"/>
      <c r="Y1369" s="209"/>
      <c r="Z1369" s="209"/>
      <c r="AA1369" s="158" t="s">
        <v>1777</v>
      </c>
      <c r="AB1369" s="217"/>
      <c r="AC1369" s="217"/>
      <c r="AD1369" s="209"/>
      <c r="AE1369" s="209"/>
      <c r="AF1369" s="209"/>
      <c r="AG1369" s="166" t="s">
        <v>101</v>
      </c>
      <c r="AH1369" s="164" t="n">
        <v>6300</v>
      </c>
      <c r="AI1369" s="164" t="n">
        <v>6467</v>
      </c>
      <c r="AJ1369" s="219" t="n">
        <f aca="false">SeqEnd-SeqBeg+1</f>
        <v>168</v>
      </c>
      <c r="AK1369" s="220" t="n">
        <f aca="false">AND( SeqBeg&lt;=Beg  , End &lt;=SeqEnd )</f>
        <v>0</v>
      </c>
      <c r="AL1369" s="212"/>
      <c r="AM1369" s="212"/>
      <c r="AN1369" s="221"/>
      <c r="AT1369" s="147" t="s">
        <v>103</v>
      </c>
      <c r="AU1369" s="146"/>
      <c r="AV1369" s="212"/>
      <c r="AW1369" s="222" t="str">
        <f aca="false">HYPERLINK(CONCATENATE("http://www.ncbi.nlm.nih.gov/nuccore/",BM1369),BM1369)</f>
        <v>DQ315747</v>
      </c>
      <c r="AX1369" s="219" t="str">
        <f aca="false">CONCATENATE(D1369,IF(I1369="","",CONCATENATE(".",I1369)),IF(K1369="","",CONCATENATE(".",K1369)),IF(M1369="","",CONCATENATE(".",M1369)),IF(R1369="","",CONCATENATE(".",R1369)),IF(U1369="","","(*)"))</f>
        <v>3f.ESP.pig</v>
      </c>
      <c r="AY1369" s="170" t="str">
        <f aca="false">CONCATENATE(BM1369,".",BN1369)</f>
        <v>DQ315747.65703</v>
      </c>
      <c r="AZ1369" s="171" t="str">
        <f aca="false">IF(AV1369="",IF(ISNUMBER(FIND(".",A1369)),LEFT(A1369,FIND(".",A1369)-1),A1369),AV1369)</f>
        <v>DQ315747</v>
      </c>
      <c r="BA1369" s="171" t="str">
        <f aca="false">IF(ISNUMBER(FIND("-",AZ1369)),LEFT(AZ1369,FIND("-",AZ1369)-1),AZ1369)</f>
        <v>DQ315747</v>
      </c>
      <c r="BB1369" s="170" t="str">
        <f aca="false"> MEGAname &amp; "="</f>
        <v>DQ315747=</v>
      </c>
      <c r="BC1369" s="170" t="str">
        <f aca="false">Clear &amp; IF(span ,"Span","out")</f>
        <v>DQ315747=out</v>
      </c>
      <c r="BD1369" s="170" t="str">
        <f aca="false">Clear &amp; IF(span, IF(B1369=".","Selected",B1369),"out")</f>
        <v>DQ315747=out</v>
      </c>
      <c r="BE1369" s="170" t="str">
        <f aca="false">Clear &amp; Strain</f>
        <v>DQ315747=65703</v>
      </c>
      <c r="BF1369" s="170" t="str">
        <f aca="false">CONCATENATE(A1369,"=",F1369,". ",AX1369,IF(AB1369="","",CONCATENATE(".",AB1369)))</f>
        <v>DQ315747=65703. 3f.ESP.pig</v>
      </c>
      <c r="BG1369" s="170" t="str">
        <f aca="false">CONCATENATE(A1369,"=",F1369,". ",AX1369)</f>
        <v>DQ315747=65703. 3f.ESP.pig</v>
      </c>
      <c r="BH1369" s="170" t="str">
        <f aca="false">CONCATENATE(A1369,"=",AX1369)</f>
        <v>DQ315747=3f.ESP.pig</v>
      </c>
      <c r="BI1369" s="170" t="str">
        <f aca="false">CONCATENATE(A1369,"=",ComForSubtype,D1369)</f>
        <v>DQ315747=3f</v>
      </c>
      <c r="BJ1369" s="170" t="str">
        <f aca="false">CONCATENATE(A1369,"=",E1369)</f>
        <v>DQ315747=3feg</v>
      </c>
      <c r="BK1369" s="170" t="str">
        <f aca="false">CONCATENATE(A1369,"=",C1369)</f>
        <v>DQ315747=3</v>
      </c>
      <c r="BL1369" s="170" t="str">
        <f aca="false">CONCATENATE(D1369,"=")</f>
        <v>3f=</v>
      </c>
      <c r="BM1369" s="223" t="str">
        <f aca="false">IF(BA1369="XX","",BA1369)</f>
        <v>DQ315747</v>
      </c>
      <c r="BN1369" s="224" t="str">
        <f aca="false">CONCATENATE(IF(F1369="","",F1369),IF(G1369="","",CONCATENATE(" / ",G1369)))</f>
        <v>65703</v>
      </c>
      <c r="BO1369" s="225" t="str">
        <f aca="false">AX1369</f>
        <v>3f.ESP.pig</v>
      </c>
      <c r="BP1369" s="226" t="str">
        <f aca="false">IF(V1369="","",V1369)</f>
        <v/>
      </c>
      <c r="BQ1369" s="226" t="str">
        <f aca="false">IF(W1369="","",CONCATENATE(W1369,IF(LEFT(AO1369,1)="s","+","")))</f>
        <v/>
      </c>
      <c r="BR1369" s="226" t="str">
        <f aca="false">IF(X1369="","",CONCATENATE(X1369,IF(LEFT(AQ1369,1)="s","+","")))</f>
        <v/>
      </c>
      <c r="BS1369" s="226" t="str">
        <f aca="false">IF(Y1369="","",CONCATENATE(Y1369,IF(LEFT(AR1369,1)="s","+","")))</f>
        <v/>
      </c>
      <c r="BT1369" s="226" t="str">
        <f aca="false">IF(Z1369="","",CONCATENATE(Z1369,IF(LEFT(AS1369,1)="s","+","")))</f>
        <v/>
      </c>
      <c r="BU1369" s="227" t="str">
        <f aca="false">IF(AA1369="","",CONCATENATE(AA1369,IF(LEFT(AT1369,1)="s","+","")))</f>
        <v>3f</v>
      </c>
      <c r="BV1369" s="212"/>
      <c r="BW1369" s="177" t="s">
        <v>3462</v>
      </c>
      <c r="BX1369" s="170" t="str">
        <f aca="false">IF(BW1369&lt;&gt;"",IF(ISNUMBER(FIND("=",BW1369)),LEFT(BW1369,FIND("=",BW1369)-1),BW1369),BW1369)</f>
        <v>DQ315747</v>
      </c>
      <c r="BY1369" s="170" t="str">
        <f aca="false">IF(BW1369&lt;&gt;"",IF(ISNUMBER(FIND("=",BW1369)),RIGHT(BW1369,LEN(BW1369)-FIND("=",BW1369)),""),"")</f>
        <v>3f</v>
      </c>
      <c r="BZ1369" s="170" t="str">
        <f aca="false">IF(BX1369&lt;&gt;"",IF(ISNUMBER(FIND(".",BX1369)),LEFT(BX1369,FIND(".",BX1369)-1),BX1369),BX1369)</f>
        <v>DQ315747</v>
      </c>
      <c r="CA1369" s="170" t="str">
        <f aca="false">IF(BX1369&lt;&gt;"",IF(ISNUMBER(FIND(".",BX1369)),RIGHT(BX1369,LEN(BX1369)-FIND(".",BX1369)),""),"")</f>
        <v/>
      </c>
      <c r="CB1369" s="212"/>
      <c r="CC1369" s="170" t="str">
        <f aca="false">A1369</f>
        <v>DQ315747</v>
      </c>
      <c r="CD1369" s="178" t="s">
        <v>339</v>
      </c>
      <c r="CE1369" s="178" t="s">
        <v>340</v>
      </c>
      <c r="CF1369" s="178" t="s">
        <v>341</v>
      </c>
      <c r="CG1369" s="212"/>
      <c r="CH1369" s="179"/>
      <c r="CI1369" s="179"/>
      <c r="CJ1369" s="179"/>
      <c r="CK1369" s="212"/>
      <c r="CL1369" s="212"/>
      <c r="CM1369" s="170" t="str">
        <f aca="false">F1369</f>
        <v>65703</v>
      </c>
      <c r="CN1369" s="170" t="str">
        <f aca="false">IF(G1369="","",G1369)</f>
        <v/>
      </c>
      <c r="CO1369" s="170" t="str">
        <f aca="false">CONCATENATE(H1369,":",L1369)</f>
        <v>Spain:</v>
      </c>
      <c r="CP1369" s="170" t="str">
        <f aca="false">CONCATENATE(IF(Q1369="","",CONCATENATE(Q1369,"-")),IF(P1369="","",CONCATENATE(P1369,"-")),IF(O1369="","",O1369))</f>
        <v/>
      </c>
      <c r="CQ1369" s="170" t="str">
        <f aca="false">IF(N1369="","",N1369)</f>
        <v/>
      </c>
      <c r="CR1369" s="228" t="n">
        <f aca="false">C1369</f>
        <v>3</v>
      </c>
      <c r="CS1369" s="229" t="str">
        <f aca="false">D1369</f>
        <v>3f</v>
      </c>
      <c r="CT1369" s="170" t="str">
        <f aca="false">CONCATENATE(CD1369," strain ",CM1369," ",CL1369,", partial cds")</f>
        <v>Hepatitis E virus strain 65703 , partial cds</v>
      </c>
    </row>
    <row r="1370" customFormat="false" ht="11.9" hidden="false" customHeight="true" outlineLevel="0" collapsed="false">
      <c r="A1370" s="154" t="s">
        <v>3463</v>
      </c>
      <c r="B1370" s="147" t="n">
        <v>3</v>
      </c>
      <c r="C1370" s="148" t="n">
        <v>3</v>
      </c>
      <c r="D1370" s="149" t="s">
        <v>1777</v>
      </c>
      <c r="E1370" s="150" t="s">
        <v>2725</v>
      </c>
      <c r="F1370" s="154" t="s">
        <v>3464</v>
      </c>
      <c r="G1370" s="212"/>
      <c r="H1370" s="146" t="s">
        <v>393</v>
      </c>
      <c r="I1370" s="153" t="s">
        <v>394</v>
      </c>
      <c r="J1370" s="146" t="s">
        <v>395</v>
      </c>
      <c r="K1370" s="212"/>
      <c r="L1370" s="212"/>
      <c r="M1370" s="157" t="s">
        <v>367</v>
      </c>
      <c r="N1370" s="213"/>
      <c r="O1370" s="160"/>
      <c r="P1370" s="212"/>
      <c r="Q1370" s="212"/>
      <c r="R1370" s="212"/>
      <c r="S1370" s="212"/>
      <c r="T1370" s="214"/>
      <c r="U1370" s="215"/>
      <c r="V1370" s="209"/>
      <c r="W1370" s="217"/>
      <c r="X1370" s="209"/>
      <c r="Y1370" s="209"/>
      <c r="Z1370" s="209"/>
      <c r="AA1370" s="158" t="s">
        <v>1777</v>
      </c>
      <c r="AB1370" s="217"/>
      <c r="AC1370" s="217"/>
      <c r="AD1370" s="209"/>
      <c r="AE1370" s="209"/>
      <c r="AF1370" s="209"/>
      <c r="AG1370" s="166" t="s">
        <v>101</v>
      </c>
      <c r="AH1370" s="164" t="n">
        <v>6300</v>
      </c>
      <c r="AI1370" s="164" t="n">
        <v>6467</v>
      </c>
      <c r="AJ1370" s="219" t="n">
        <f aca="false">SeqEnd-SeqBeg+1</f>
        <v>168</v>
      </c>
      <c r="AK1370" s="220" t="n">
        <f aca="false">AND( SeqBeg&lt;=Beg  , End &lt;=SeqEnd )</f>
        <v>0</v>
      </c>
      <c r="AL1370" s="212"/>
      <c r="AM1370" s="212"/>
      <c r="AN1370" s="221"/>
      <c r="AT1370" s="147" t="s">
        <v>103</v>
      </c>
      <c r="AU1370" s="146"/>
      <c r="AV1370" s="212"/>
      <c r="AW1370" s="222" t="str">
        <f aca="false">HYPERLINK(CONCATENATE("http://www.ncbi.nlm.nih.gov/nuccore/",BM1370),BM1370)</f>
        <v>DQ315770</v>
      </c>
      <c r="AX1370" s="219" t="str">
        <f aca="false">CONCATENATE(D1370,IF(I1370="","",CONCATENATE(".",I1370)),IF(K1370="","",CONCATENATE(".",K1370)),IF(M1370="","",CONCATENATE(".",M1370)),IF(R1370="","",CONCATENATE(".",R1370)),IF(U1370="","","(*)"))</f>
        <v>3f.ESP.pig</v>
      </c>
      <c r="AY1370" s="170" t="str">
        <f aca="false">CONCATENATE(BM1370,".",BN1370)</f>
        <v>DQ315770.67204</v>
      </c>
      <c r="AZ1370" s="171" t="str">
        <f aca="false">IF(AV1370="",IF(ISNUMBER(FIND(".",A1370)),LEFT(A1370,FIND(".",A1370)-1),A1370),AV1370)</f>
        <v>DQ315770</v>
      </c>
      <c r="BA1370" s="171" t="str">
        <f aca="false">IF(ISNUMBER(FIND("-",AZ1370)),LEFT(AZ1370,FIND("-",AZ1370)-1),AZ1370)</f>
        <v>DQ315770</v>
      </c>
      <c r="BB1370" s="170" t="str">
        <f aca="false"> MEGAname &amp; "="</f>
        <v>DQ315770=</v>
      </c>
      <c r="BC1370" s="170" t="str">
        <f aca="false">Clear &amp; IF(span ,"Span","out")</f>
        <v>DQ315770=out</v>
      </c>
      <c r="BD1370" s="170" t="str">
        <f aca="false">Clear &amp; IF(span, IF(B1370=".","Selected",B1370),"out")</f>
        <v>DQ315770=out</v>
      </c>
      <c r="BE1370" s="170" t="str">
        <f aca="false">Clear &amp; Strain</f>
        <v>DQ315770=67204</v>
      </c>
      <c r="BF1370" s="170" t="str">
        <f aca="false">CONCATENATE(A1370,"=",F1370,". ",AX1370,IF(AB1370="","",CONCATENATE(".",AB1370)))</f>
        <v>DQ315770=67204. 3f.ESP.pig</v>
      </c>
      <c r="BG1370" s="170" t="str">
        <f aca="false">CONCATENATE(A1370,"=",F1370,". ",AX1370)</f>
        <v>DQ315770=67204. 3f.ESP.pig</v>
      </c>
      <c r="BH1370" s="170" t="str">
        <f aca="false">CONCATENATE(A1370,"=",AX1370)</f>
        <v>DQ315770=3f.ESP.pig</v>
      </c>
      <c r="BI1370" s="170" t="str">
        <f aca="false">CONCATENATE(A1370,"=",ComForSubtype,D1370)</f>
        <v>DQ315770=3f</v>
      </c>
      <c r="BJ1370" s="170" t="str">
        <f aca="false">CONCATENATE(A1370,"=",E1370)</f>
        <v>DQ315770=3feg</v>
      </c>
      <c r="BK1370" s="170" t="str">
        <f aca="false">CONCATENATE(A1370,"=",C1370)</f>
        <v>DQ315770=3</v>
      </c>
      <c r="BL1370" s="170" t="str">
        <f aca="false">CONCATENATE(D1370,"=")</f>
        <v>3f=</v>
      </c>
      <c r="BM1370" s="223" t="str">
        <f aca="false">IF(BA1370="XX","",BA1370)</f>
        <v>DQ315770</v>
      </c>
      <c r="BN1370" s="224" t="str">
        <f aca="false">CONCATENATE(IF(F1370="","",F1370),IF(G1370="","",CONCATENATE(" / ",G1370)))</f>
        <v>67204</v>
      </c>
      <c r="BO1370" s="225" t="str">
        <f aca="false">AX1370</f>
        <v>3f.ESP.pig</v>
      </c>
      <c r="BP1370" s="226" t="str">
        <f aca="false">IF(V1370="","",V1370)</f>
        <v/>
      </c>
      <c r="BQ1370" s="226" t="str">
        <f aca="false">IF(W1370="","",CONCATENATE(W1370,IF(LEFT(AO1370,1)="s","+","")))</f>
        <v/>
      </c>
      <c r="BR1370" s="226" t="str">
        <f aca="false">IF(X1370="","",CONCATENATE(X1370,IF(LEFT(AQ1370,1)="s","+","")))</f>
        <v/>
      </c>
      <c r="BS1370" s="226" t="str">
        <f aca="false">IF(Y1370="","",CONCATENATE(Y1370,IF(LEFT(AR1370,1)="s","+","")))</f>
        <v/>
      </c>
      <c r="BT1370" s="226" t="str">
        <f aca="false">IF(Z1370="","",CONCATENATE(Z1370,IF(LEFT(AS1370,1)="s","+","")))</f>
        <v/>
      </c>
      <c r="BU1370" s="227" t="str">
        <f aca="false">IF(AA1370="","",CONCATENATE(AA1370,IF(LEFT(AT1370,1)="s","+","")))</f>
        <v>3f</v>
      </c>
      <c r="BV1370" s="212"/>
      <c r="BW1370" s="177" t="s">
        <v>3465</v>
      </c>
      <c r="BX1370" s="170" t="str">
        <f aca="false">IF(BW1370&lt;&gt;"",IF(ISNUMBER(FIND("=",BW1370)),LEFT(BW1370,FIND("=",BW1370)-1),BW1370),BW1370)</f>
        <v>DQ315770</v>
      </c>
      <c r="BY1370" s="170" t="str">
        <f aca="false">IF(BW1370&lt;&gt;"",IF(ISNUMBER(FIND("=",BW1370)),RIGHT(BW1370,LEN(BW1370)-FIND("=",BW1370)),""),"")</f>
        <v>3f</v>
      </c>
      <c r="BZ1370" s="170" t="str">
        <f aca="false">IF(BX1370&lt;&gt;"",IF(ISNUMBER(FIND(".",BX1370)),LEFT(BX1370,FIND(".",BX1370)-1),BX1370),BX1370)</f>
        <v>DQ315770</v>
      </c>
      <c r="CA1370" s="170" t="str">
        <f aca="false">IF(BX1370&lt;&gt;"",IF(ISNUMBER(FIND(".",BX1370)),RIGHT(BX1370,LEN(BX1370)-FIND(".",BX1370)),""),"")</f>
        <v/>
      </c>
      <c r="CB1370" s="212"/>
      <c r="CC1370" s="170" t="str">
        <f aca="false">A1370</f>
        <v>DQ315770</v>
      </c>
      <c r="CD1370" s="178" t="s">
        <v>339</v>
      </c>
      <c r="CE1370" s="178" t="s">
        <v>340</v>
      </c>
      <c r="CF1370" s="178" t="s">
        <v>341</v>
      </c>
      <c r="CG1370" s="212"/>
      <c r="CH1370" s="212"/>
      <c r="CI1370" s="212"/>
      <c r="CJ1370" s="212"/>
      <c r="CK1370" s="178"/>
      <c r="CL1370" s="212"/>
      <c r="CM1370" s="212"/>
      <c r="CN1370" s="212"/>
      <c r="CO1370" s="212"/>
      <c r="CP1370" s="212"/>
      <c r="CQ1370" s="212"/>
      <c r="CR1370" s="228" t="n">
        <f aca="false">C1370</f>
        <v>3</v>
      </c>
      <c r="CS1370" s="229" t="str">
        <f aca="false">D1370</f>
        <v>3f</v>
      </c>
      <c r="CT1370" s="170" t="str">
        <f aca="false">CONCATENATE(CD1370," strain ",CM1370," ",CL1370,", partial cds")</f>
        <v>Hepatitis E virus strain  , partial cds</v>
      </c>
    </row>
    <row r="1371" customFormat="false" ht="11.9" hidden="false" customHeight="true" outlineLevel="0" collapsed="false">
      <c r="A1371" s="154" t="s">
        <v>3466</v>
      </c>
      <c r="B1371" s="147" t="n">
        <v>3</v>
      </c>
      <c r="C1371" s="148" t="n">
        <v>3</v>
      </c>
      <c r="D1371" s="149" t="s">
        <v>1777</v>
      </c>
      <c r="E1371" s="150" t="s">
        <v>2725</v>
      </c>
      <c r="F1371" s="154" t="s">
        <v>3467</v>
      </c>
      <c r="G1371" s="212"/>
      <c r="H1371" s="146" t="s">
        <v>393</v>
      </c>
      <c r="I1371" s="153" t="s">
        <v>394</v>
      </c>
      <c r="J1371" s="146" t="s">
        <v>395</v>
      </c>
      <c r="K1371" s="212"/>
      <c r="L1371" s="212"/>
      <c r="M1371" s="157" t="s">
        <v>367</v>
      </c>
      <c r="N1371" s="213"/>
      <c r="O1371" s="160"/>
      <c r="P1371" s="212"/>
      <c r="Q1371" s="212"/>
      <c r="R1371" s="212"/>
      <c r="S1371" s="212"/>
      <c r="T1371" s="214"/>
      <c r="U1371" s="215"/>
      <c r="V1371" s="209"/>
      <c r="W1371" s="217"/>
      <c r="X1371" s="209"/>
      <c r="Y1371" s="147"/>
      <c r="Z1371" s="209"/>
      <c r="AA1371" s="158" t="s">
        <v>1777</v>
      </c>
      <c r="AB1371" s="217"/>
      <c r="AC1371" s="217"/>
      <c r="AD1371" s="209"/>
      <c r="AE1371" s="209"/>
      <c r="AF1371" s="209"/>
      <c r="AG1371" s="166" t="s">
        <v>101</v>
      </c>
      <c r="AH1371" s="164" t="n">
        <v>6300</v>
      </c>
      <c r="AI1371" s="164" t="n">
        <v>6467</v>
      </c>
      <c r="AJ1371" s="219" t="n">
        <f aca="false">SeqEnd-SeqBeg+1</f>
        <v>168</v>
      </c>
      <c r="AK1371" s="220" t="n">
        <f aca="false">AND( SeqBeg&lt;=Beg  , End &lt;=SeqEnd )</f>
        <v>0</v>
      </c>
      <c r="AL1371" s="212"/>
      <c r="AM1371" s="212"/>
      <c r="AN1371" s="221"/>
      <c r="AT1371" s="147" t="s">
        <v>103</v>
      </c>
      <c r="AU1371" s="146"/>
      <c r="AV1371" s="212"/>
      <c r="AW1371" s="222" t="str">
        <f aca="false">HYPERLINK(CONCATENATE("http://www.ncbi.nlm.nih.gov/nuccore/",BM1371),BM1371)</f>
        <v>DQ315749</v>
      </c>
      <c r="AX1371" s="219" t="str">
        <f aca="false">CONCATENATE(D1371,IF(I1371="","",CONCATENATE(".",I1371)),IF(K1371="","",CONCATENATE(".",K1371)),IF(M1371="","",CONCATENATE(".",M1371)),IF(R1371="","",CONCATENATE(".",R1371)),IF(U1371="","","(*)"))</f>
        <v>3f.ESP.pig</v>
      </c>
      <c r="AY1371" s="170" t="str">
        <f aca="false">CONCATENATE(BM1371,".",BN1371)</f>
        <v>DQ315749.67503</v>
      </c>
      <c r="AZ1371" s="171" t="str">
        <f aca="false">IF(AV1371="",IF(ISNUMBER(FIND(".",A1371)),LEFT(A1371,FIND(".",A1371)-1),A1371),AV1371)</f>
        <v>DQ315749</v>
      </c>
      <c r="BA1371" s="171" t="str">
        <f aca="false">IF(ISNUMBER(FIND("-",AZ1371)),LEFT(AZ1371,FIND("-",AZ1371)-1),AZ1371)</f>
        <v>DQ315749</v>
      </c>
      <c r="BB1371" s="170" t="str">
        <f aca="false"> MEGAname &amp; "="</f>
        <v>DQ315749=</v>
      </c>
      <c r="BC1371" s="170" t="str">
        <f aca="false">Clear &amp; IF(span ,"Span","out")</f>
        <v>DQ315749=out</v>
      </c>
      <c r="BD1371" s="170" t="str">
        <f aca="false">Clear &amp; IF(span, IF(B1371=".","Selected",B1371),"out")</f>
        <v>DQ315749=out</v>
      </c>
      <c r="BE1371" s="170" t="str">
        <f aca="false">Clear &amp; Strain</f>
        <v>DQ315749=67503</v>
      </c>
      <c r="BF1371" s="170" t="str">
        <f aca="false">CONCATENATE(A1371,"=",F1371,". ",AX1371,IF(AB1371="","",CONCATENATE(".",AB1371)))</f>
        <v>DQ315749=67503. 3f.ESP.pig</v>
      </c>
      <c r="BG1371" s="170" t="str">
        <f aca="false">CONCATENATE(A1371,"=",F1371,". ",AX1371)</f>
        <v>DQ315749=67503. 3f.ESP.pig</v>
      </c>
      <c r="BH1371" s="170" t="str">
        <f aca="false">CONCATENATE(A1371,"=",AX1371)</f>
        <v>DQ315749=3f.ESP.pig</v>
      </c>
      <c r="BI1371" s="170" t="str">
        <f aca="false">CONCATENATE(A1371,"=",ComForSubtype,D1371)</f>
        <v>DQ315749=3f</v>
      </c>
      <c r="BJ1371" s="170" t="str">
        <f aca="false">CONCATENATE(A1371,"=",E1371)</f>
        <v>DQ315749=3feg</v>
      </c>
      <c r="BK1371" s="170" t="str">
        <f aca="false">CONCATENATE(A1371,"=",C1371)</f>
        <v>DQ315749=3</v>
      </c>
      <c r="BL1371" s="170" t="str">
        <f aca="false">CONCATENATE(D1371,"=")</f>
        <v>3f=</v>
      </c>
      <c r="BM1371" s="223" t="str">
        <f aca="false">IF(BA1371="XX","",BA1371)</f>
        <v>DQ315749</v>
      </c>
      <c r="BN1371" s="224" t="str">
        <f aca="false">CONCATENATE(IF(F1371="","",F1371),IF(G1371="","",CONCATENATE(" / ",G1371)))</f>
        <v>67503</v>
      </c>
      <c r="BO1371" s="225" t="str">
        <f aca="false">AX1371</f>
        <v>3f.ESP.pig</v>
      </c>
      <c r="BP1371" s="226" t="str">
        <f aca="false">IF(V1371="","",V1371)</f>
        <v/>
      </c>
      <c r="BQ1371" s="226" t="str">
        <f aca="false">IF(W1371="","",CONCATENATE(W1371,IF(LEFT(AO1371,1)="s","+","")))</f>
        <v/>
      </c>
      <c r="BR1371" s="226" t="str">
        <f aca="false">IF(X1371="","",CONCATENATE(X1371,IF(LEFT(AQ1371,1)="s","+","")))</f>
        <v/>
      </c>
      <c r="BS1371" s="226" t="str">
        <f aca="false">IF(Y1371="","",CONCATENATE(Y1371,IF(LEFT(AR1371,1)="s","+","")))</f>
        <v/>
      </c>
      <c r="BT1371" s="226" t="str">
        <f aca="false">IF(Z1371="","",CONCATENATE(Z1371,IF(LEFT(AS1371,1)="s","+","")))</f>
        <v/>
      </c>
      <c r="BU1371" s="227" t="str">
        <f aca="false">IF(AA1371="","",CONCATENATE(AA1371,IF(LEFT(AT1371,1)="s","+","")))</f>
        <v>3f</v>
      </c>
      <c r="BV1371" s="212"/>
      <c r="BW1371" s="177" t="s">
        <v>3468</v>
      </c>
      <c r="BX1371" s="170" t="str">
        <f aca="false">IF(BW1371&lt;&gt;"",IF(ISNUMBER(FIND("=",BW1371)),LEFT(BW1371,FIND("=",BW1371)-1),BW1371),BW1371)</f>
        <v>DQ315749</v>
      </c>
      <c r="BY1371" s="170" t="str">
        <f aca="false">IF(BW1371&lt;&gt;"",IF(ISNUMBER(FIND("=",BW1371)),RIGHT(BW1371,LEN(BW1371)-FIND("=",BW1371)),""),"")</f>
        <v>3f</v>
      </c>
      <c r="BZ1371" s="170" t="str">
        <f aca="false">IF(BX1371&lt;&gt;"",IF(ISNUMBER(FIND(".",BX1371)),LEFT(BX1371,FIND(".",BX1371)-1),BX1371),BX1371)</f>
        <v>DQ315749</v>
      </c>
      <c r="CA1371" s="170" t="str">
        <f aca="false">IF(BX1371&lt;&gt;"",IF(ISNUMBER(FIND(".",BX1371)),RIGHT(BX1371,LEN(BX1371)-FIND(".",BX1371)),""),"")</f>
        <v/>
      </c>
      <c r="CB1371" s="212"/>
      <c r="CC1371" s="170" t="str">
        <f aca="false">A1371</f>
        <v>DQ315749</v>
      </c>
      <c r="CD1371" s="178" t="s">
        <v>339</v>
      </c>
      <c r="CE1371" s="178" t="s">
        <v>340</v>
      </c>
      <c r="CF1371" s="178" t="s">
        <v>341</v>
      </c>
      <c r="CG1371" s="212"/>
      <c r="CH1371" s="212"/>
      <c r="CI1371" s="212"/>
      <c r="CJ1371" s="212"/>
      <c r="CK1371" s="178"/>
      <c r="CL1371" s="212"/>
      <c r="CM1371" s="212"/>
      <c r="CN1371" s="212"/>
      <c r="CO1371" s="212"/>
      <c r="CP1371" s="212"/>
      <c r="CQ1371" s="212"/>
      <c r="CR1371" s="228" t="n">
        <f aca="false">C1371</f>
        <v>3</v>
      </c>
      <c r="CS1371" s="229" t="str">
        <f aca="false">D1371</f>
        <v>3f</v>
      </c>
      <c r="CT1371" s="170" t="str">
        <f aca="false">CONCATENATE(CD1371," strain ",CM1371," ",CL1371,", partial cds")</f>
        <v>Hepatitis E virus strain  , partial cds</v>
      </c>
    </row>
    <row r="1372" customFormat="false" ht="11.9" hidden="false" customHeight="true" outlineLevel="0" collapsed="false">
      <c r="A1372" s="154" t="s">
        <v>3469</v>
      </c>
      <c r="B1372" s="147" t="n">
        <v>3</v>
      </c>
      <c r="C1372" s="148" t="n">
        <v>3</v>
      </c>
      <c r="D1372" s="149" t="s">
        <v>1777</v>
      </c>
      <c r="E1372" s="150" t="s">
        <v>2725</v>
      </c>
      <c r="F1372" s="154" t="s">
        <v>3470</v>
      </c>
      <c r="G1372" s="212"/>
      <c r="H1372" s="146" t="s">
        <v>393</v>
      </c>
      <c r="I1372" s="153" t="s">
        <v>394</v>
      </c>
      <c r="J1372" s="146" t="s">
        <v>395</v>
      </c>
      <c r="K1372" s="212"/>
      <c r="L1372" s="212"/>
      <c r="M1372" s="157" t="s">
        <v>367</v>
      </c>
      <c r="N1372" s="213"/>
      <c r="O1372" s="160"/>
      <c r="P1372" s="212"/>
      <c r="Q1372" s="212"/>
      <c r="R1372" s="212"/>
      <c r="S1372" s="212"/>
      <c r="T1372" s="214"/>
      <c r="U1372" s="215"/>
      <c r="V1372" s="209"/>
      <c r="W1372" s="217"/>
      <c r="X1372" s="209"/>
      <c r="Y1372" s="147"/>
      <c r="Z1372" s="209"/>
      <c r="AA1372" s="158" t="s">
        <v>1777</v>
      </c>
      <c r="AB1372" s="217"/>
      <c r="AC1372" s="217"/>
      <c r="AD1372" s="209"/>
      <c r="AE1372" s="209"/>
      <c r="AF1372" s="209"/>
      <c r="AG1372" s="166" t="s">
        <v>101</v>
      </c>
      <c r="AH1372" s="164" t="n">
        <v>6300</v>
      </c>
      <c r="AI1372" s="164" t="n">
        <v>6467</v>
      </c>
      <c r="AJ1372" s="219" t="n">
        <f aca="false">SeqEnd-SeqBeg+1</f>
        <v>168</v>
      </c>
      <c r="AK1372" s="220" t="n">
        <f aca="false">AND( SeqBeg&lt;=Beg  , End &lt;=SeqEnd )</f>
        <v>0</v>
      </c>
      <c r="AL1372" s="212"/>
      <c r="AM1372" s="212"/>
      <c r="AN1372" s="221"/>
      <c r="AT1372" s="147" t="s">
        <v>103</v>
      </c>
      <c r="AU1372" s="146"/>
      <c r="AV1372" s="212"/>
      <c r="AW1372" s="222" t="str">
        <f aca="false">HYPERLINK(CONCATENATE("http://www.ncbi.nlm.nih.gov/nuccore/",BM1372),BM1372)</f>
        <v>DQ315750</v>
      </c>
      <c r="AX1372" s="219" t="str">
        <f aca="false">CONCATENATE(D1372,IF(I1372="","",CONCATENATE(".",I1372)),IF(K1372="","",CONCATENATE(".",K1372)),IF(M1372="","",CONCATENATE(".",M1372)),IF(R1372="","",CONCATENATE(".",R1372)),IF(U1372="","","(*)"))</f>
        <v>3f.ESP.pig</v>
      </c>
      <c r="AY1372" s="170" t="str">
        <f aca="false">CONCATENATE(BM1372,".",BN1372)</f>
        <v>DQ315750.69003</v>
      </c>
      <c r="AZ1372" s="171" t="str">
        <f aca="false">IF(AV1372="",IF(ISNUMBER(FIND(".",A1372)),LEFT(A1372,FIND(".",A1372)-1),A1372),AV1372)</f>
        <v>DQ315750</v>
      </c>
      <c r="BA1372" s="171" t="str">
        <f aca="false">IF(ISNUMBER(FIND("-",AZ1372)),LEFT(AZ1372,FIND("-",AZ1372)-1),AZ1372)</f>
        <v>DQ315750</v>
      </c>
      <c r="BB1372" s="170" t="str">
        <f aca="false"> MEGAname &amp; "="</f>
        <v>DQ315750=</v>
      </c>
      <c r="BC1372" s="170" t="str">
        <f aca="false">Clear &amp; IF(span ,"Span","out")</f>
        <v>DQ315750=out</v>
      </c>
      <c r="BD1372" s="170" t="str">
        <f aca="false">Clear &amp; IF(span, IF(B1372=".","Selected",B1372),"out")</f>
        <v>DQ315750=out</v>
      </c>
      <c r="BE1372" s="170" t="str">
        <f aca="false">Clear &amp; Strain</f>
        <v>DQ315750=69003</v>
      </c>
      <c r="BF1372" s="170" t="str">
        <f aca="false">CONCATENATE(A1372,"=",F1372,". ",AX1372,IF(AB1372="","",CONCATENATE(".",AB1372)))</f>
        <v>DQ315750=69003. 3f.ESP.pig</v>
      </c>
      <c r="BG1372" s="170" t="str">
        <f aca="false">CONCATENATE(A1372,"=",F1372,". ",AX1372)</f>
        <v>DQ315750=69003. 3f.ESP.pig</v>
      </c>
      <c r="BH1372" s="170" t="str">
        <f aca="false">CONCATENATE(A1372,"=",AX1372)</f>
        <v>DQ315750=3f.ESP.pig</v>
      </c>
      <c r="BI1372" s="170" t="str">
        <f aca="false">CONCATENATE(A1372,"=",ComForSubtype,D1372)</f>
        <v>DQ315750=3f</v>
      </c>
      <c r="BJ1372" s="170" t="str">
        <f aca="false">CONCATENATE(A1372,"=",E1372)</f>
        <v>DQ315750=3feg</v>
      </c>
      <c r="BK1372" s="170" t="str">
        <f aca="false">CONCATENATE(A1372,"=",C1372)</f>
        <v>DQ315750=3</v>
      </c>
      <c r="BL1372" s="170" t="str">
        <f aca="false">CONCATENATE(D1372,"=")</f>
        <v>3f=</v>
      </c>
      <c r="BM1372" s="223" t="str">
        <f aca="false">IF(BA1372="XX","",BA1372)</f>
        <v>DQ315750</v>
      </c>
      <c r="BN1372" s="224" t="str">
        <f aca="false">CONCATENATE(IF(F1372="","",F1372),IF(G1372="","",CONCATENATE(" / ",G1372)))</f>
        <v>69003</v>
      </c>
      <c r="BO1372" s="225" t="str">
        <f aca="false">AX1372</f>
        <v>3f.ESP.pig</v>
      </c>
      <c r="BP1372" s="226" t="str">
        <f aca="false">IF(V1372="","",V1372)</f>
        <v/>
      </c>
      <c r="BQ1372" s="226" t="str">
        <f aca="false">IF(W1372="","",CONCATENATE(W1372,IF(LEFT(AO1372,1)="s","+","")))</f>
        <v/>
      </c>
      <c r="BR1372" s="226" t="str">
        <f aca="false">IF(X1372="","",CONCATENATE(X1372,IF(LEFT(AQ1372,1)="s","+","")))</f>
        <v/>
      </c>
      <c r="BS1372" s="226" t="str">
        <f aca="false">IF(Y1372="","",CONCATENATE(Y1372,IF(LEFT(AR1372,1)="s","+","")))</f>
        <v/>
      </c>
      <c r="BT1372" s="226" t="str">
        <f aca="false">IF(Z1372="","",CONCATENATE(Z1372,IF(LEFT(AS1372,1)="s","+","")))</f>
        <v/>
      </c>
      <c r="BU1372" s="227" t="str">
        <f aca="false">IF(AA1372="","",CONCATENATE(AA1372,IF(LEFT(AT1372,1)="s","+","")))</f>
        <v>3f</v>
      </c>
      <c r="BV1372" s="212"/>
      <c r="BW1372" s="177" t="s">
        <v>3471</v>
      </c>
      <c r="BX1372" s="170" t="str">
        <f aca="false">IF(BW1372&lt;&gt;"",IF(ISNUMBER(FIND("=",BW1372)),LEFT(BW1372,FIND("=",BW1372)-1),BW1372),BW1372)</f>
        <v>DQ315750</v>
      </c>
      <c r="BY1372" s="170" t="str">
        <f aca="false">IF(BW1372&lt;&gt;"",IF(ISNUMBER(FIND("=",BW1372)),RIGHT(BW1372,LEN(BW1372)-FIND("=",BW1372)),""),"")</f>
        <v>3f</v>
      </c>
      <c r="BZ1372" s="170" t="str">
        <f aca="false">IF(BX1372&lt;&gt;"",IF(ISNUMBER(FIND(".",BX1372)),LEFT(BX1372,FIND(".",BX1372)-1),BX1372),BX1372)</f>
        <v>DQ315750</v>
      </c>
      <c r="CA1372" s="170" t="str">
        <f aca="false">IF(BX1372&lt;&gt;"",IF(ISNUMBER(FIND(".",BX1372)),RIGHT(BX1372,LEN(BX1372)-FIND(".",BX1372)),""),"")</f>
        <v/>
      </c>
      <c r="CB1372" s="212"/>
      <c r="CC1372" s="170" t="str">
        <f aca="false">A1372</f>
        <v>DQ315750</v>
      </c>
      <c r="CD1372" s="178" t="s">
        <v>339</v>
      </c>
      <c r="CE1372" s="178" t="s">
        <v>340</v>
      </c>
      <c r="CF1372" s="178" t="s">
        <v>341</v>
      </c>
      <c r="CG1372" s="212"/>
      <c r="CH1372" s="212"/>
      <c r="CI1372" s="212"/>
      <c r="CJ1372" s="212"/>
      <c r="CK1372" s="178"/>
      <c r="CL1372" s="212"/>
      <c r="CM1372" s="212"/>
      <c r="CN1372" s="212"/>
      <c r="CO1372" s="212"/>
      <c r="CP1372" s="212"/>
      <c r="CQ1372" s="212"/>
      <c r="CR1372" s="228" t="n">
        <f aca="false">C1372</f>
        <v>3</v>
      </c>
      <c r="CS1372" s="229" t="str">
        <f aca="false">D1372</f>
        <v>3f</v>
      </c>
      <c r="CT1372" s="170" t="str">
        <f aca="false">CONCATENATE(CD1372," strain ",CM1372," ",CL1372,", partial cds")</f>
        <v>Hepatitis E virus strain  , partial cds</v>
      </c>
    </row>
    <row r="1373" customFormat="false" ht="11.9" hidden="false" customHeight="true" outlineLevel="0" collapsed="false">
      <c r="A1373" s="154" t="s">
        <v>3472</v>
      </c>
      <c r="B1373" s="147" t="n">
        <v>3</v>
      </c>
      <c r="C1373" s="148" t="n">
        <v>3</v>
      </c>
      <c r="D1373" s="149" t="s">
        <v>1777</v>
      </c>
      <c r="E1373" s="150" t="s">
        <v>2725</v>
      </c>
      <c r="F1373" s="154" t="s">
        <v>3473</v>
      </c>
      <c r="G1373" s="212"/>
      <c r="H1373" s="146" t="s">
        <v>393</v>
      </c>
      <c r="I1373" s="153" t="s">
        <v>394</v>
      </c>
      <c r="J1373" s="146" t="s">
        <v>395</v>
      </c>
      <c r="K1373" s="212"/>
      <c r="L1373" s="212"/>
      <c r="M1373" s="157" t="s">
        <v>367</v>
      </c>
      <c r="N1373" s="213"/>
      <c r="O1373" s="160"/>
      <c r="P1373" s="212"/>
      <c r="Q1373" s="212"/>
      <c r="R1373" s="212"/>
      <c r="S1373" s="212"/>
      <c r="T1373" s="214"/>
      <c r="U1373" s="215"/>
      <c r="V1373" s="209"/>
      <c r="W1373" s="217"/>
      <c r="X1373" s="209"/>
      <c r="Y1373" s="209"/>
      <c r="Z1373" s="209"/>
      <c r="AA1373" s="158" t="s">
        <v>1777</v>
      </c>
      <c r="AB1373" s="217"/>
      <c r="AC1373" s="217"/>
      <c r="AD1373" s="209"/>
      <c r="AE1373" s="209"/>
      <c r="AF1373" s="209"/>
      <c r="AG1373" s="166" t="s">
        <v>101</v>
      </c>
      <c r="AH1373" s="164" t="n">
        <v>6300</v>
      </c>
      <c r="AI1373" s="164" t="n">
        <v>6467</v>
      </c>
      <c r="AJ1373" s="219" t="n">
        <f aca="false">SeqEnd-SeqBeg+1</f>
        <v>168</v>
      </c>
      <c r="AK1373" s="220" t="n">
        <f aca="false">AND( SeqBeg&lt;=Beg  , End &lt;=SeqEnd )</f>
        <v>0</v>
      </c>
      <c r="AL1373" s="212"/>
      <c r="AM1373" s="212"/>
      <c r="AN1373" s="221"/>
      <c r="AT1373" s="147" t="s">
        <v>103</v>
      </c>
      <c r="AU1373" s="146"/>
      <c r="AV1373" s="212"/>
      <c r="AW1373" s="222" t="str">
        <f aca="false">HYPERLINK(CONCATENATE("http://www.ncbi.nlm.nih.gov/nuccore/",BM1373),BM1373)</f>
        <v>DQ315751</v>
      </c>
      <c r="AX1373" s="219" t="str">
        <f aca="false">CONCATENATE(D1373,IF(I1373="","",CONCATENATE(".",I1373)),IF(K1373="","",CONCATENATE(".",K1373)),IF(M1373="","",CONCATENATE(".",M1373)),IF(R1373="","",CONCATENATE(".",R1373)),IF(U1373="","","(*)"))</f>
        <v>3f.ESP.pig</v>
      </c>
      <c r="AY1373" s="170" t="str">
        <f aca="false">CONCATENATE(BM1373,".",BN1373)</f>
        <v>DQ315751.70603</v>
      </c>
      <c r="AZ1373" s="171" t="str">
        <f aca="false">IF(AV1373="",IF(ISNUMBER(FIND(".",A1373)),LEFT(A1373,FIND(".",A1373)-1),A1373),AV1373)</f>
        <v>DQ315751</v>
      </c>
      <c r="BA1373" s="171" t="str">
        <f aca="false">IF(ISNUMBER(FIND("-",AZ1373)),LEFT(AZ1373,FIND("-",AZ1373)-1),AZ1373)</f>
        <v>DQ315751</v>
      </c>
      <c r="BB1373" s="170" t="str">
        <f aca="false"> MEGAname &amp; "="</f>
        <v>DQ315751=</v>
      </c>
      <c r="BC1373" s="170" t="str">
        <f aca="false">Clear &amp; IF(span ,"Span","out")</f>
        <v>DQ315751=out</v>
      </c>
      <c r="BD1373" s="170" t="str">
        <f aca="false">Clear &amp; IF(span, IF(B1373=".","Selected",B1373),"out")</f>
        <v>DQ315751=out</v>
      </c>
      <c r="BE1373" s="170" t="str">
        <f aca="false">Clear &amp; Strain</f>
        <v>DQ315751=70603</v>
      </c>
      <c r="BF1373" s="170" t="str">
        <f aca="false">CONCATENATE(A1373,"=",F1373,". ",AX1373,IF(AB1373="","",CONCATENATE(".",AB1373)))</f>
        <v>DQ315751=70603. 3f.ESP.pig</v>
      </c>
      <c r="BG1373" s="170" t="str">
        <f aca="false">CONCATENATE(A1373,"=",F1373,". ",AX1373)</f>
        <v>DQ315751=70603. 3f.ESP.pig</v>
      </c>
      <c r="BH1373" s="170" t="str">
        <f aca="false">CONCATENATE(A1373,"=",AX1373)</f>
        <v>DQ315751=3f.ESP.pig</v>
      </c>
      <c r="BI1373" s="170" t="str">
        <f aca="false">CONCATENATE(A1373,"=",ComForSubtype,D1373)</f>
        <v>DQ315751=3f</v>
      </c>
      <c r="BJ1373" s="170" t="str">
        <f aca="false">CONCATENATE(A1373,"=",E1373)</f>
        <v>DQ315751=3feg</v>
      </c>
      <c r="BK1373" s="170" t="str">
        <f aca="false">CONCATENATE(A1373,"=",C1373)</f>
        <v>DQ315751=3</v>
      </c>
      <c r="BL1373" s="170" t="str">
        <f aca="false">CONCATENATE(D1373,"=")</f>
        <v>3f=</v>
      </c>
      <c r="BM1373" s="223" t="str">
        <f aca="false">IF(BA1373="XX","",BA1373)</f>
        <v>DQ315751</v>
      </c>
      <c r="BN1373" s="224" t="str">
        <f aca="false">CONCATENATE(IF(F1373="","",F1373),IF(G1373="","",CONCATENATE(" / ",G1373)))</f>
        <v>70603</v>
      </c>
      <c r="BO1373" s="225" t="str">
        <f aca="false">AX1373</f>
        <v>3f.ESP.pig</v>
      </c>
      <c r="BP1373" s="226" t="str">
        <f aca="false">IF(V1373="","",V1373)</f>
        <v/>
      </c>
      <c r="BQ1373" s="226" t="str">
        <f aca="false">IF(W1373="","",CONCATENATE(W1373,IF(LEFT(AO1373,1)="s","+","")))</f>
        <v/>
      </c>
      <c r="BR1373" s="226" t="str">
        <f aca="false">IF(X1373="","",CONCATENATE(X1373,IF(LEFT(AQ1373,1)="s","+","")))</f>
        <v/>
      </c>
      <c r="BS1373" s="226" t="str">
        <f aca="false">IF(Y1373="","",CONCATENATE(Y1373,IF(LEFT(AR1373,1)="s","+","")))</f>
        <v/>
      </c>
      <c r="BT1373" s="226" t="str">
        <f aca="false">IF(Z1373="","",CONCATENATE(Z1373,IF(LEFT(AS1373,1)="s","+","")))</f>
        <v/>
      </c>
      <c r="BU1373" s="227" t="str">
        <f aca="false">IF(AA1373="","",CONCATENATE(AA1373,IF(LEFT(AT1373,1)="s","+","")))</f>
        <v>3f</v>
      </c>
      <c r="BV1373" s="212"/>
      <c r="BW1373" s="177" t="s">
        <v>3474</v>
      </c>
      <c r="BX1373" s="170" t="str">
        <f aca="false">IF(BW1373&lt;&gt;"",IF(ISNUMBER(FIND("=",BW1373)),LEFT(BW1373,FIND("=",BW1373)-1),BW1373),BW1373)</f>
        <v>DQ315751</v>
      </c>
      <c r="BY1373" s="170" t="str">
        <f aca="false">IF(BW1373&lt;&gt;"",IF(ISNUMBER(FIND("=",BW1373)),RIGHT(BW1373,LEN(BW1373)-FIND("=",BW1373)),""),"")</f>
        <v>3f</v>
      </c>
      <c r="BZ1373" s="170" t="str">
        <f aca="false">IF(BX1373&lt;&gt;"",IF(ISNUMBER(FIND(".",BX1373)),LEFT(BX1373,FIND(".",BX1373)-1),BX1373),BX1373)</f>
        <v>DQ315751</v>
      </c>
      <c r="CA1373" s="170" t="str">
        <f aca="false">IF(BX1373&lt;&gt;"",IF(ISNUMBER(FIND(".",BX1373)),RIGHT(BX1373,LEN(BX1373)-FIND(".",BX1373)),""),"")</f>
        <v/>
      </c>
      <c r="CB1373" s="212"/>
      <c r="CC1373" s="170" t="str">
        <f aca="false">A1373</f>
        <v>DQ315751</v>
      </c>
      <c r="CD1373" s="178" t="s">
        <v>339</v>
      </c>
      <c r="CE1373" s="178" t="s">
        <v>340</v>
      </c>
      <c r="CF1373" s="178" t="s">
        <v>341</v>
      </c>
      <c r="CG1373" s="212"/>
      <c r="CH1373" s="212"/>
      <c r="CI1373" s="212"/>
      <c r="CJ1373" s="212"/>
      <c r="CK1373" s="178"/>
      <c r="CL1373" s="212"/>
      <c r="CM1373" s="212"/>
      <c r="CN1373" s="212"/>
      <c r="CO1373" s="212"/>
      <c r="CP1373" s="212"/>
      <c r="CQ1373" s="212"/>
      <c r="CR1373" s="228" t="n">
        <f aca="false">C1373</f>
        <v>3</v>
      </c>
      <c r="CS1373" s="229" t="str">
        <f aca="false">D1373</f>
        <v>3f</v>
      </c>
      <c r="CT1373" s="170" t="str">
        <f aca="false">CONCATENATE(CD1373," strain ",CM1373," ",CL1373,", partial cds")</f>
        <v>Hepatitis E virus strain  , partial cds</v>
      </c>
    </row>
    <row r="1374" customFormat="false" ht="11.9" hidden="false" customHeight="true" outlineLevel="0" collapsed="false">
      <c r="A1374" s="235" t="s">
        <v>3475</v>
      </c>
      <c r="B1374" s="147" t="n">
        <v>3</v>
      </c>
      <c r="C1374" s="245" t="n">
        <v>3</v>
      </c>
      <c r="D1374" s="246" t="s">
        <v>1777</v>
      </c>
      <c r="E1374" s="150" t="s">
        <v>2725</v>
      </c>
      <c r="F1374" s="235" t="s">
        <v>3476</v>
      </c>
      <c r="G1374" s="221"/>
      <c r="H1374" s="235" t="s">
        <v>758</v>
      </c>
      <c r="I1374" s="236" t="s">
        <v>759</v>
      </c>
      <c r="J1374" s="235" t="s">
        <v>395</v>
      </c>
      <c r="K1374" s="155" t="s">
        <v>1999</v>
      </c>
      <c r="L1374" s="231" t="s">
        <v>1999</v>
      </c>
      <c r="M1374" s="157" t="s">
        <v>348</v>
      </c>
      <c r="P1374" s="159"/>
      <c r="Q1374" s="159"/>
      <c r="R1374" s="237"/>
      <c r="S1374" s="237"/>
      <c r="V1374" s="158"/>
      <c r="AA1374" s="158" t="s">
        <v>1777</v>
      </c>
      <c r="AB1374" s="251"/>
      <c r="AG1374" s="166" t="s">
        <v>628</v>
      </c>
      <c r="AH1374" s="164" t="n">
        <v>6591</v>
      </c>
      <c r="AI1374" s="164" t="n">
        <v>6742</v>
      </c>
      <c r="AJ1374" s="219" t="n">
        <f aca="false">SeqEnd-SeqBeg+1</f>
        <v>152</v>
      </c>
      <c r="AK1374" s="220" t="n">
        <f aca="false">AND( SeqBeg&lt;=Beg  , End &lt;=SeqEnd )</f>
        <v>0</v>
      </c>
      <c r="AL1374" s="237"/>
      <c r="AM1374" s="237"/>
      <c r="AN1374" s="221"/>
      <c r="AO1374" s="164"/>
      <c r="AP1374" s="164"/>
      <c r="AQ1374" s="164"/>
      <c r="AR1374" s="164"/>
      <c r="AS1374" s="164"/>
      <c r="AT1374" s="164" t="s">
        <v>103</v>
      </c>
      <c r="AU1374" s="237"/>
      <c r="AV1374" s="237"/>
      <c r="AW1374" s="222" t="str">
        <f aca="false">HYPERLINK(CONCATENATE("http://www.ncbi.nlm.nih.gov/nuccore/",BM1374),BM1374)</f>
        <v>HQ702488</v>
      </c>
      <c r="AX1374" s="219" t="str">
        <f aca="false">CONCATENATE(D1374,IF(I1374="","",CONCATENATE(".",I1374)),IF(K1374="","",CONCATENATE(".",K1374)),IF(M1374="","",CONCATENATE(".",M1374)),IF(R1374="","",CONCATENATE(".",R1374)),IF(U1374="","","(*)"))</f>
        <v>3f.FRA.Marseille.hum</v>
      </c>
      <c r="AY1374" s="238" t="str">
        <f aca="false">CONCATENATE(BM1374,".",BN1374)</f>
        <v>HQ702488.Case1_LCR_Sh</v>
      </c>
      <c r="AZ1374" s="239" t="str">
        <f aca="false">IF(AV1374="",IF(ISNUMBER(FIND(".",A1374)),LEFT(A1374,FIND(".",A1374)-1),A1374),AV1374)</f>
        <v>HQ702488</v>
      </c>
      <c r="BA1374" s="239" t="str">
        <f aca="false">IF(ISNUMBER(FIND("-",AZ1374)),LEFT(AZ1374,FIND("-",AZ1374)-1),AZ1374)</f>
        <v>HQ702488</v>
      </c>
      <c r="BB1374" s="170" t="str">
        <f aca="false"> MEGAname &amp; "="</f>
        <v>HQ702488=</v>
      </c>
      <c r="BC1374" s="170" t="str">
        <f aca="false">Clear &amp; IF(span ,"Span","out")</f>
        <v>HQ702488=out</v>
      </c>
      <c r="BD1374" s="170" t="str">
        <f aca="false">Clear &amp; IF(span, IF(B1374=".","Selected",B1374),"out")</f>
        <v>HQ702488=out</v>
      </c>
      <c r="BE1374" s="170" t="str">
        <f aca="false">Clear &amp; Strain</f>
        <v>HQ702488=Case1_LCR_Sh</v>
      </c>
      <c r="BF1374" s="238" t="str">
        <f aca="false">CONCATENATE(A1374,"=",F1374,". ",AX1374,IF(AB1374="","",CONCATENATE(".",AB1374)))</f>
        <v>HQ702488=Case1_LCR_Sh. 3f.FRA.Marseille.hum</v>
      </c>
      <c r="BG1374" s="238" t="str">
        <f aca="false">CONCATENATE(A1374,"=",F1374,". ",AX1374)</f>
        <v>HQ702488=Case1_LCR_Sh. 3f.FRA.Marseille.hum</v>
      </c>
      <c r="BH1374" s="238" t="str">
        <f aca="false">CONCATENATE(A1374,"=",AX1374)</f>
        <v>HQ702488=3f.FRA.Marseille.hum</v>
      </c>
      <c r="BI1374" s="238" t="str">
        <f aca="false">CONCATENATE(A1374,"=",ComForSubtype,D1374)</f>
        <v>HQ702488=3f</v>
      </c>
      <c r="BJ1374" s="238" t="str">
        <f aca="false">CONCATENATE(A1374,"=",E1374)</f>
        <v>HQ702488=3feg</v>
      </c>
      <c r="BK1374" s="238" t="str">
        <f aca="false">CONCATENATE(A1374,"=",C1374)</f>
        <v>HQ702488=3</v>
      </c>
      <c r="BL1374" s="238" t="str">
        <f aca="false">CONCATENATE(D1374,"=")</f>
        <v>3f=</v>
      </c>
      <c r="BM1374" s="223" t="str">
        <f aca="false">IF(BA1374="XX","",BA1374)</f>
        <v>HQ702488</v>
      </c>
      <c r="BN1374" s="224" t="str">
        <f aca="false">CONCATENATE(IF(F1374="","",F1374),IF(G1374="","",CONCATENATE(" / ",G1374)))</f>
        <v>Case1_LCR_Sh</v>
      </c>
      <c r="BO1374" s="225" t="str">
        <f aca="false">AX1374</f>
        <v>3f.FRA.Marseille.hum</v>
      </c>
      <c r="BP1374" s="226" t="str">
        <f aca="false">IF(V1374="","",V1374)</f>
        <v/>
      </c>
      <c r="BQ1374" s="226" t="str">
        <f aca="false">IF(W1374="","",CONCATENATE(W1374,IF(LEFT(AO1374,1)="s","+","")))</f>
        <v/>
      </c>
      <c r="BR1374" s="226" t="str">
        <f aca="false">IF(X1374="","",CONCATENATE(X1374,IF(LEFT(AQ1374,1)="s","+","")))</f>
        <v/>
      </c>
      <c r="BS1374" s="226" t="str">
        <f aca="false">IF(Y1374="","",CONCATENATE(Y1374,IF(LEFT(AR1374,1)="s","+","")))</f>
        <v/>
      </c>
      <c r="BT1374" s="226" t="str">
        <f aca="false">IF(Z1374="","",CONCATENATE(Z1374,IF(LEFT(AS1374,1)="s","+","")))</f>
        <v/>
      </c>
      <c r="BU1374" s="227" t="str">
        <f aca="false">IF(AA1374="","",CONCATENATE(AA1374,IF(LEFT(AT1374,1)="s","+","")))</f>
        <v>3f</v>
      </c>
      <c r="BV1374" s="240"/>
      <c r="BW1374" s="240" t="s">
        <v>3477</v>
      </c>
      <c r="BX1374" s="238" t="str">
        <f aca="false">IF(BW1374&lt;&gt;"",IF(ISNUMBER(FIND("=",BW1374)),LEFT(BW1374,FIND("=",BW1374)-1),BW1374),BW1374)</f>
        <v>HQ702488</v>
      </c>
      <c r="BY1374" s="238" t="str">
        <f aca="false">IF(BW1374&lt;&gt;"",IF(ISNUMBER(FIND("=",BW1374)),RIGHT(BW1374,LEN(BW1374)-FIND("=",BW1374)),""),"")</f>
        <v>3f</v>
      </c>
      <c r="BZ1374" s="238" t="str">
        <f aca="false">IF(BX1374&lt;&gt;"",IF(ISNUMBER(FIND(".",BX1374)),LEFT(BX1374,FIND(".",BX1374)-1),BX1374),BX1374)</f>
        <v>HQ702488</v>
      </c>
      <c r="CA1374" s="238" t="str">
        <f aca="false">IF(BX1374&lt;&gt;"",IF(ISNUMBER(FIND(".",BX1374)),RIGHT(BX1374,LEN(BX1374)-FIND(".",BX1374)),""),"")</f>
        <v/>
      </c>
      <c r="CB1374" s="240"/>
      <c r="CC1374" s="238" t="str">
        <f aca="false">A1374</f>
        <v>HQ702488</v>
      </c>
      <c r="CD1374" s="241" t="s">
        <v>339</v>
      </c>
      <c r="CE1374" s="241" t="s">
        <v>340</v>
      </c>
      <c r="CF1374" s="241" t="s">
        <v>341</v>
      </c>
      <c r="CG1374" s="241"/>
      <c r="CH1374" s="241"/>
      <c r="CI1374" s="241"/>
      <c r="CJ1374" s="241"/>
      <c r="CK1374" s="241"/>
      <c r="CL1374" s="241"/>
      <c r="CM1374" s="238"/>
      <c r="CN1374" s="238"/>
      <c r="CO1374" s="238"/>
      <c r="CP1374" s="238"/>
      <c r="CQ1374" s="238"/>
      <c r="CR1374" s="238" t="n">
        <f aca="false">C1374</f>
        <v>3</v>
      </c>
      <c r="CS1374" s="242" t="str">
        <f aca="false">D1374</f>
        <v>3f</v>
      </c>
      <c r="CT1374" s="238" t="str">
        <f aca="false">CONCATENATE(CD1374," strain ",CM1374," ",CL1374,", partial cds")</f>
        <v>Hepatitis E virus strain  , partial cds</v>
      </c>
    </row>
    <row r="1375" customFormat="false" ht="11.9" hidden="false" customHeight="true" outlineLevel="0" collapsed="false">
      <c r="A1375" s="154" t="s">
        <v>3478</v>
      </c>
      <c r="B1375" s="147" t="n">
        <v>3</v>
      </c>
      <c r="C1375" s="243" t="n">
        <v>3</v>
      </c>
      <c r="D1375" s="149" t="s">
        <v>1777</v>
      </c>
      <c r="E1375" s="150" t="s">
        <v>2725</v>
      </c>
      <c r="F1375" s="154" t="s">
        <v>3479</v>
      </c>
      <c r="G1375" s="212"/>
      <c r="H1375" s="146" t="s">
        <v>393</v>
      </c>
      <c r="I1375" s="153" t="s">
        <v>394</v>
      </c>
      <c r="J1375" s="146" t="s">
        <v>395</v>
      </c>
      <c r="K1375" s="212"/>
      <c r="L1375" s="231" t="s">
        <v>396</v>
      </c>
      <c r="M1375" s="157" t="s">
        <v>397</v>
      </c>
      <c r="N1375" s="213"/>
      <c r="O1375" s="160"/>
      <c r="P1375" s="212"/>
      <c r="Q1375" s="212"/>
      <c r="R1375" s="212"/>
      <c r="S1375" s="212"/>
      <c r="T1375" s="214"/>
      <c r="U1375" s="215"/>
      <c r="V1375" s="209"/>
      <c r="W1375" s="217"/>
      <c r="AA1375" s="250" t="s">
        <v>1777</v>
      </c>
      <c r="AB1375" s="217"/>
      <c r="AC1375" s="217"/>
      <c r="AG1375" s="293" t="s">
        <v>628</v>
      </c>
      <c r="AH1375" s="164" t="n">
        <v>6592</v>
      </c>
      <c r="AI1375" s="164" t="n">
        <v>6739</v>
      </c>
      <c r="AJ1375" s="219" t="n">
        <f aca="false">SeqEnd-SeqBeg+1</f>
        <v>148</v>
      </c>
      <c r="AK1375" s="220" t="n">
        <f aca="false">AND( SeqBeg&lt;=Beg  , End &lt;=SeqEnd )</f>
        <v>0</v>
      </c>
      <c r="AL1375" s="212"/>
      <c r="AM1375" s="212"/>
      <c r="AN1375" s="221"/>
      <c r="AT1375" s="147" t="s">
        <v>103</v>
      </c>
      <c r="AU1375" s="146"/>
      <c r="AV1375" s="212"/>
      <c r="AW1375" s="222" t="str">
        <f aca="false">HYPERLINK(CONCATENATE("http://www.ncbi.nlm.nih.gov/nuccore/",BM1375),BM1375)</f>
        <v>AF490992</v>
      </c>
      <c r="AX1375" s="219" t="str">
        <f aca="false">CONCATENATE(D1375,IF(I1375="","",CONCATENATE(".",I1375)),IF(K1375="","",CONCATENATE(".",K1375)),IF(M1375="","",CONCATENATE(".",M1375)),IF(R1375="","",CONCATENATE(".",R1375)),IF(U1375="","","(*)"))</f>
        <v>3f.ESP.sewage</v>
      </c>
      <c r="AY1375" s="170" t="str">
        <f aca="false">CONCATENATE(BM1375,".",BN1375)</f>
        <v>AF490992.BCN11</v>
      </c>
      <c r="AZ1375" s="171" t="str">
        <f aca="false">IF(AV1375="",IF(ISNUMBER(FIND(".",A1375)),LEFT(A1375,FIND(".",A1375)-1),A1375),AV1375)</f>
        <v>AF490992</v>
      </c>
      <c r="BA1375" s="171" t="str">
        <f aca="false">IF(ISNUMBER(FIND("-",AZ1375)),LEFT(AZ1375,FIND("-",AZ1375)-1),AZ1375)</f>
        <v>AF490992</v>
      </c>
      <c r="BB1375" s="170" t="str">
        <f aca="false"> MEGAname &amp; "="</f>
        <v>AF490992=</v>
      </c>
      <c r="BC1375" s="170" t="str">
        <f aca="false">Clear &amp; IF(span ,"Span","out")</f>
        <v>AF490992=out</v>
      </c>
      <c r="BD1375" s="170" t="str">
        <f aca="false">Clear &amp; IF(span, IF(B1375=".","Selected",B1375),"out")</f>
        <v>AF490992=out</v>
      </c>
      <c r="BE1375" s="170" t="str">
        <f aca="false">Clear &amp; Strain</f>
        <v>AF490992=BCN11</v>
      </c>
      <c r="BF1375" s="170" t="str">
        <f aca="false">CONCATENATE(A1375,"=",F1375,". ",AX1375,IF(AB1375="","",CONCATENATE(".",AB1375)))</f>
        <v>AF490992=BCN11. 3f.ESP.sewage</v>
      </c>
      <c r="BG1375" s="170" t="str">
        <f aca="false">CONCATENATE(A1375,"=",F1375,". ",AX1375)</f>
        <v>AF490992=BCN11. 3f.ESP.sewage</v>
      </c>
      <c r="BH1375" s="170" t="str">
        <f aca="false">CONCATENATE(A1375,"=",AX1375)</f>
        <v>AF490992=3f.ESP.sewage</v>
      </c>
      <c r="BI1375" s="170" t="str">
        <f aca="false">CONCATENATE(A1375,"=",ComForSubtype,D1375)</f>
        <v>AF490992=3f</v>
      </c>
      <c r="BJ1375" s="170" t="str">
        <f aca="false">CONCATENATE(A1375,"=",E1375)</f>
        <v>AF490992=3feg</v>
      </c>
      <c r="BK1375" s="170" t="str">
        <f aca="false">CONCATENATE(A1375,"=",C1375)</f>
        <v>AF490992=3</v>
      </c>
      <c r="BL1375" s="170" t="str">
        <f aca="false">CONCATENATE(D1375,"=")</f>
        <v>3f=</v>
      </c>
      <c r="BM1375" s="223" t="str">
        <f aca="false">IF(BA1375="XX","",BA1375)</f>
        <v>AF490992</v>
      </c>
      <c r="BN1375" s="224" t="str">
        <f aca="false">CONCATENATE(IF(F1375="","",F1375),IF(G1375="","",CONCATENATE(" / ",G1375)))</f>
        <v>BCN11</v>
      </c>
      <c r="BO1375" s="225" t="str">
        <f aca="false">AX1375</f>
        <v>3f.ESP.sewage</v>
      </c>
      <c r="BP1375" s="226" t="str">
        <f aca="false">IF(V1375="","",V1375)</f>
        <v/>
      </c>
      <c r="BQ1375" s="226" t="str">
        <f aca="false">IF(W1375="","",CONCATENATE(W1375,IF(LEFT(AO1375,1)="s","+","")))</f>
        <v/>
      </c>
      <c r="BR1375" s="226" t="str">
        <f aca="false">IF(X1375="","",CONCATENATE(X1375,IF(LEFT(AQ1375,1)="s","+","")))</f>
        <v/>
      </c>
      <c r="BS1375" s="226" t="str">
        <f aca="false">IF(Y1375="","",CONCATENATE(Y1375,IF(LEFT(AR1375,1)="s","+","")))</f>
        <v/>
      </c>
      <c r="BT1375" s="226" t="str">
        <f aca="false">IF(Z1375="","",CONCATENATE(Z1375,IF(LEFT(AS1375,1)="s","+","")))</f>
        <v/>
      </c>
      <c r="BU1375" s="227" t="str">
        <f aca="false">IF(AA1375="","",CONCATENATE(AA1375,IF(LEFT(AT1375,1)="s","+","")))</f>
        <v>3f</v>
      </c>
      <c r="BV1375" s="212"/>
      <c r="BW1375" s="177" t="s">
        <v>3480</v>
      </c>
      <c r="BX1375" s="170" t="str">
        <f aca="false">IF(BW1375&lt;&gt;"",IF(ISNUMBER(FIND("=",BW1375)),LEFT(BW1375,FIND("=",BW1375)-1),BW1375),BW1375)</f>
        <v>AF490992</v>
      </c>
      <c r="BY1375" s="170" t="str">
        <f aca="false">IF(BW1375&lt;&gt;"",IF(ISNUMBER(FIND("=",BW1375)),RIGHT(BW1375,LEN(BW1375)-FIND("=",BW1375)),""),"")</f>
        <v>3f</v>
      </c>
      <c r="BZ1375" s="170" t="str">
        <f aca="false">IF(BX1375&lt;&gt;"",IF(ISNUMBER(FIND(".",BX1375)),LEFT(BX1375,FIND(".",BX1375)-1),BX1375),BX1375)</f>
        <v>AF490992</v>
      </c>
      <c r="CA1375" s="170" t="str">
        <f aca="false">IF(BX1375&lt;&gt;"",IF(ISNUMBER(FIND(".",BX1375)),RIGHT(BX1375,LEN(BX1375)-FIND(".",BX1375)),""),"")</f>
        <v/>
      </c>
      <c r="CB1375" s="212"/>
      <c r="CC1375" s="170" t="str">
        <f aca="false">A1375</f>
        <v>AF490992</v>
      </c>
      <c r="CD1375" s="178" t="s">
        <v>339</v>
      </c>
      <c r="CE1375" s="178" t="s">
        <v>340</v>
      </c>
      <c r="CF1375" s="178" t="s">
        <v>341</v>
      </c>
      <c r="CG1375" s="212"/>
      <c r="CH1375" s="212"/>
      <c r="CI1375" s="212"/>
      <c r="CJ1375" s="212"/>
      <c r="CK1375" s="178"/>
      <c r="CL1375" s="212"/>
      <c r="CM1375" s="212"/>
      <c r="CN1375" s="212"/>
      <c r="CO1375" s="212"/>
      <c r="CP1375" s="212"/>
      <c r="CQ1375" s="212"/>
      <c r="CR1375" s="170" t="n">
        <f aca="false">C1375</f>
        <v>3</v>
      </c>
      <c r="CS1375" s="229" t="str">
        <f aca="false">D1375</f>
        <v>3f</v>
      </c>
      <c r="CT1375" s="170" t="str">
        <f aca="false">CONCATENATE(CD1375," strain ",CM1375," ",CL1375,", partial cds")</f>
        <v>Hepatitis E virus strain  , partial cds</v>
      </c>
    </row>
    <row r="1376" customFormat="false" ht="11.9" hidden="false" customHeight="true" outlineLevel="0" collapsed="false">
      <c r="A1376" s="154" t="s">
        <v>3481</v>
      </c>
      <c r="B1376" s="147" t="n">
        <v>3</v>
      </c>
      <c r="C1376" s="243" t="n">
        <v>3</v>
      </c>
      <c r="D1376" s="149" t="s">
        <v>1777</v>
      </c>
      <c r="E1376" s="150" t="s">
        <v>2725</v>
      </c>
      <c r="F1376" s="154" t="s">
        <v>3482</v>
      </c>
      <c r="G1376" s="212"/>
      <c r="H1376" s="146" t="s">
        <v>393</v>
      </c>
      <c r="I1376" s="153" t="s">
        <v>394</v>
      </c>
      <c r="J1376" s="146" t="s">
        <v>395</v>
      </c>
      <c r="K1376" s="212"/>
      <c r="L1376" s="231" t="s">
        <v>396</v>
      </c>
      <c r="M1376" s="157" t="s">
        <v>397</v>
      </c>
      <c r="N1376" s="213"/>
      <c r="O1376" s="160"/>
      <c r="P1376" s="212"/>
      <c r="Q1376" s="212"/>
      <c r="R1376" s="212"/>
      <c r="S1376" s="212"/>
      <c r="U1376" s="161" t="s">
        <v>1777</v>
      </c>
      <c r="V1376" s="209"/>
      <c r="AA1376" s="250" t="s">
        <v>1777</v>
      </c>
      <c r="AB1376" s="217"/>
      <c r="AC1376" s="217"/>
      <c r="AG1376" s="293" t="s">
        <v>628</v>
      </c>
      <c r="AH1376" s="164" t="n">
        <v>6592</v>
      </c>
      <c r="AI1376" s="164" t="n">
        <v>6739</v>
      </c>
      <c r="AJ1376" s="219" t="n">
        <f aca="false">SeqEnd-SeqBeg+1</f>
        <v>148</v>
      </c>
      <c r="AK1376" s="220" t="n">
        <f aca="false">AND( SeqBeg&lt;=Beg  , End &lt;=SeqEnd )</f>
        <v>0</v>
      </c>
      <c r="AL1376" s="212"/>
      <c r="AM1376" s="212"/>
      <c r="AN1376" s="221"/>
      <c r="AT1376" s="147" t="s">
        <v>103</v>
      </c>
      <c r="AU1376" s="146"/>
      <c r="AV1376" s="212"/>
      <c r="AW1376" s="222" t="str">
        <f aca="false">HYPERLINK(CONCATENATE("http://www.ncbi.nlm.nih.gov/nuccore/",BM1376),BM1376)</f>
        <v>AF490993</v>
      </c>
      <c r="AX1376" s="219" t="str">
        <f aca="false">CONCATENATE(D1376,IF(I1376="","",CONCATENATE(".",I1376)),IF(K1376="","",CONCATENATE(".",K1376)),IF(M1376="","",CONCATENATE(".",M1376)),IF(R1376="","",CONCATENATE(".",R1376)),IF(U1376="","","(*)"))</f>
        <v>3f.ESP.sewage(*)</v>
      </c>
      <c r="AY1376" s="170" t="str">
        <f aca="false">CONCATENATE(BM1376,".",BN1376)</f>
        <v>AF490993.BCN12</v>
      </c>
      <c r="AZ1376" s="171" t="str">
        <f aca="false">IF(AV1376="",IF(ISNUMBER(FIND(".",A1376)),LEFT(A1376,FIND(".",A1376)-1),A1376),AV1376)</f>
        <v>AF490993</v>
      </c>
      <c r="BA1376" s="171" t="str">
        <f aca="false">IF(ISNUMBER(FIND("-",AZ1376)),LEFT(AZ1376,FIND("-",AZ1376)-1),AZ1376)</f>
        <v>AF490993</v>
      </c>
      <c r="BB1376" s="170" t="str">
        <f aca="false"> MEGAname &amp; "="</f>
        <v>AF490993=</v>
      </c>
      <c r="BC1376" s="170" t="str">
        <f aca="false">Clear &amp; IF(span ,"Span","out")</f>
        <v>AF490993=out</v>
      </c>
      <c r="BD1376" s="170" t="str">
        <f aca="false">Clear &amp; IF(span, IF(B1376=".","Selected",B1376),"out")</f>
        <v>AF490993=out</v>
      </c>
      <c r="BE1376" s="170" t="str">
        <f aca="false">Clear &amp; Strain</f>
        <v>AF490993=BCN12</v>
      </c>
      <c r="BF1376" s="170" t="str">
        <f aca="false">CONCATENATE(A1376,"=",F1376,". ",AX1376,IF(AB1376="","",CONCATENATE(".",AB1376)))</f>
        <v>AF490993=BCN12. 3f.ESP.sewage(*)</v>
      </c>
      <c r="BG1376" s="170" t="str">
        <f aca="false">CONCATENATE(A1376,"=",F1376,". ",AX1376)</f>
        <v>AF490993=BCN12. 3f.ESP.sewage(*)</v>
      </c>
      <c r="BH1376" s="170" t="str">
        <f aca="false">CONCATENATE(A1376,"=",AX1376)</f>
        <v>AF490993=3f.ESP.sewage(*)</v>
      </c>
      <c r="BI1376" s="170" t="str">
        <f aca="false">CONCATENATE(A1376,"=",ComForSubtype,D1376)</f>
        <v>AF490993=3f</v>
      </c>
      <c r="BJ1376" s="170" t="str">
        <f aca="false">CONCATENATE(A1376,"=",E1376)</f>
        <v>AF490993=3feg</v>
      </c>
      <c r="BK1376" s="170" t="str">
        <f aca="false">CONCATENATE(A1376,"=",C1376)</f>
        <v>AF490993=3</v>
      </c>
      <c r="BL1376" s="170" t="str">
        <f aca="false">CONCATENATE(D1376,"=")</f>
        <v>3f=</v>
      </c>
      <c r="BM1376" s="223" t="str">
        <f aca="false">IF(BA1376="XX","",BA1376)</f>
        <v>AF490993</v>
      </c>
      <c r="BN1376" s="224" t="str">
        <f aca="false">CONCATENATE(IF(F1376="","",F1376),IF(G1376="","",CONCATENATE(" / ",G1376)))</f>
        <v>BCN12</v>
      </c>
      <c r="BO1376" s="225" t="str">
        <f aca="false">AX1376</f>
        <v>3f.ESP.sewage(*)</v>
      </c>
      <c r="BP1376" s="226" t="str">
        <f aca="false">IF(V1376="","",V1376)</f>
        <v/>
      </c>
      <c r="BQ1376" s="226" t="str">
        <f aca="false">IF(W1376="","",CONCATENATE(W1376,IF(LEFT(AO1376,1)="s","+","")))</f>
        <v/>
      </c>
      <c r="BR1376" s="226" t="str">
        <f aca="false">IF(X1376="","",CONCATENATE(X1376,IF(LEFT(AQ1376,1)="s","+","")))</f>
        <v/>
      </c>
      <c r="BS1376" s="226" t="str">
        <f aca="false">IF(Y1376="","",CONCATENATE(Y1376,IF(LEFT(AR1376,1)="s","+","")))</f>
        <v/>
      </c>
      <c r="BT1376" s="226" t="str">
        <f aca="false">IF(Z1376="","",CONCATENATE(Z1376,IF(LEFT(AS1376,1)="s","+","")))</f>
        <v/>
      </c>
      <c r="BU1376" s="227" t="str">
        <f aca="false">IF(AA1376="","",CONCATENATE(AA1376,IF(LEFT(AT1376,1)="s","+","")))</f>
        <v>3f</v>
      </c>
      <c r="BV1376" s="212"/>
      <c r="BW1376" s="177" t="s">
        <v>3483</v>
      </c>
      <c r="BX1376" s="170" t="str">
        <f aca="false">IF(BW1376&lt;&gt;"",IF(ISNUMBER(FIND("=",BW1376)),LEFT(BW1376,FIND("=",BW1376)-1),BW1376),BW1376)</f>
        <v>AF490993</v>
      </c>
      <c r="BY1376" s="170" t="str">
        <f aca="false">IF(BW1376&lt;&gt;"",IF(ISNUMBER(FIND("=",BW1376)),RIGHT(BW1376,LEN(BW1376)-FIND("=",BW1376)),""),"")</f>
        <v>3f</v>
      </c>
      <c r="BZ1376" s="170" t="str">
        <f aca="false">IF(BX1376&lt;&gt;"",IF(ISNUMBER(FIND(".",BX1376)),LEFT(BX1376,FIND(".",BX1376)-1),BX1376),BX1376)</f>
        <v>AF490993</v>
      </c>
      <c r="CA1376" s="170" t="str">
        <f aca="false">IF(BX1376&lt;&gt;"",IF(ISNUMBER(FIND(".",BX1376)),RIGHT(BX1376,LEN(BX1376)-FIND(".",BX1376)),""),"")</f>
        <v/>
      </c>
      <c r="CB1376" s="212"/>
      <c r="CC1376" s="170" t="str">
        <f aca="false">A1376</f>
        <v>AF490993</v>
      </c>
      <c r="CD1376" s="178" t="s">
        <v>339</v>
      </c>
      <c r="CE1376" s="178" t="s">
        <v>340</v>
      </c>
      <c r="CF1376" s="178" t="s">
        <v>341</v>
      </c>
      <c r="CG1376" s="212"/>
      <c r="CH1376" s="212"/>
      <c r="CI1376" s="212"/>
      <c r="CJ1376" s="212"/>
      <c r="CK1376" s="178"/>
      <c r="CL1376" s="212"/>
      <c r="CM1376" s="212"/>
      <c r="CN1376" s="212"/>
      <c r="CO1376" s="212"/>
      <c r="CP1376" s="212"/>
      <c r="CQ1376" s="212"/>
      <c r="CR1376" s="170" t="n">
        <f aca="false">C1376</f>
        <v>3</v>
      </c>
      <c r="CS1376" s="229" t="str">
        <f aca="false">D1376</f>
        <v>3f</v>
      </c>
      <c r="CT1376" s="170" t="str">
        <f aca="false">CONCATENATE(CD1376," strain ",CM1376," ",CL1376,", partial cds")</f>
        <v>Hepatitis E virus strain  , partial cds</v>
      </c>
    </row>
    <row r="1377" customFormat="false" ht="11.9" hidden="false" customHeight="true" outlineLevel="0" collapsed="false">
      <c r="A1377" s="154" t="s">
        <v>3484</v>
      </c>
      <c r="B1377" s="147" t="n">
        <v>3</v>
      </c>
      <c r="C1377" s="243" t="n">
        <v>3</v>
      </c>
      <c r="D1377" s="149" t="s">
        <v>1777</v>
      </c>
      <c r="E1377" s="150" t="s">
        <v>2725</v>
      </c>
      <c r="F1377" s="154" t="s">
        <v>3485</v>
      </c>
      <c r="G1377" s="212"/>
      <c r="H1377" s="146" t="s">
        <v>393</v>
      </c>
      <c r="I1377" s="153" t="s">
        <v>394</v>
      </c>
      <c r="J1377" s="146" t="s">
        <v>395</v>
      </c>
      <c r="K1377" s="212"/>
      <c r="L1377" s="231" t="s">
        <v>396</v>
      </c>
      <c r="M1377" s="157" t="s">
        <v>397</v>
      </c>
      <c r="N1377" s="213"/>
      <c r="O1377" s="160"/>
      <c r="P1377" s="212"/>
      <c r="Q1377" s="212"/>
      <c r="R1377" s="212"/>
      <c r="S1377" s="212"/>
      <c r="T1377" s="214"/>
      <c r="U1377" s="215"/>
      <c r="V1377" s="209"/>
      <c r="X1377" s="365"/>
      <c r="AA1377" s="250" t="s">
        <v>1777</v>
      </c>
      <c r="AB1377" s="217"/>
      <c r="AC1377" s="217"/>
      <c r="AG1377" s="293" t="s">
        <v>628</v>
      </c>
      <c r="AH1377" s="164" t="n">
        <v>6592</v>
      </c>
      <c r="AI1377" s="164" t="n">
        <v>6739</v>
      </c>
      <c r="AJ1377" s="219" t="n">
        <f aca="false">SeqEnd-SeqBeg+1</f>
        <v>148</v>
      </c>
      <c r="AK1377" s="220" t="n">
        <f aca="false">AND( SeqBeg&lt;=Beg  , End &lt;=SeqEnd )</f>
        <v>0</v>
      </c>
      <c r="AL1377" s="212"/>
      <c r="AM1377" s="212"/>
      <c r="AN1377" s="221"/>
      <c r="AT1377" s="147" t="s">
        <v>103</v>
      </c>
      <c r="AU1377" s="146"/>
      <c r="AV1377" s="212"/>
      <c r="AW1377" s="222" t="str">
        <f aca="false">HYPERLINK(CONCATENATE("http://www.ncbi.nlm.nih.gov/nuccore/",BM1377),BM1377)</f>
        <v>AF490994</v>
      </c>
      <c r="AX1377" s="219" t="str">
        <f aca="false">CONCATENATE(D1377,IF(I1377="","",CONCATENATE(".",I1377)),IF(K1377="","",CONCATENATE(".",K1377)),IF(M1377="","",CONCATENATE(".",M1377)),IF(R1377="","",CONCATENATE(".",R1377)),IF(U1377="","","(*)"))</f>
        <v>3f.ESP.sewage</v>
      </c>
      <c r="AY1377" s="170" t="str">
        <f aca="false">CONCATENATE(BM1377,".",BN1377)</f>
        <v>AF490994.BCN13</v>
      </c>
      <c r="AZ1377" s="171" t="str">
        <f aca="false">IF(AV1377="",IF(ISNUMBER(FIND(".",A1377)),LEFT(A1377,FIND(".",A1377)-1),A1377),AV1377)</f>
        <v>AF490994</v>
      </c>
      <c r="BA1377" s="171" t="str">
        <f aca="false">IF(ISNUMBER(FIND("-",AZ1377)),LEFT(AZ1377,FIND("-",AZ1377)-1),AZ1377)</f>
        <v>AF490994</v>
      </c>
      <c r="BB1377" s="170" t="str">
        <f aca="false"> MEGAname &amp; "="</f>
        <v>AF490994=</v>
      </c>
      <c r="BC1377" s="170" t="str">
        <f aca="false">Clear &amp; IF(span ,"Span","out")</f>
        <v>AF490994=out</v>
      </c>
      <c r="BD1377" s="170" t="str">
        <f aca="false">Clear &amp; IF(span, IF(B1377=".","Selected",B1377),"out")</f>
        <v>AF490994=out</v>
      </c>
      <c r="BE1377" s="170" t="str">
        <f aca="false">Clear &amp; Strain</f>
        <v>AF490994=BCN13</v>
      </c>
      <c r="BF1377" s="170" t="str">
        <f aca="false">CONCATENATE(A1377,"=",F1377,". ",AX1377,IF(AB1377="","",CONCATENATE(".",AB1377)))</f>
        <v>AF490994=BCN13. 3f.ESP.sewage</v>
      </c>
      <c r="BG1377" s="170" t="str">
        <f aca="false">CONCATENATE(A1377,"=",F1377,". ",AX1377)</f>
        <v>AF490994=BCN13. 3f.ESP.sewage</v>
      </c>
      <c r="BH1377" s="170" t="str">
        <f aca="false">CONCATENATE(A1377,"=",AX1377)</f>
        <v>AF490994=3f.ESP.sewage</v>
      </c>
      <c r="BI1377" s="170" t="str">
        <f aca="false">CONCATENATE(A1377,"=",ComForSubtype,D1377)</f>
        <v>AF490994=3f</v>
      </c>
      <c r="BJ1377" s="170" t="str">
        <f aca="false">CONCATENATE(A1377,"=",E1377)</f>
        <v>AF490994=3feg</v>
      </c>
      <c r="BK1377" s="170" t="str">
        <f aca="false">CONCATENATE(A1377,"=",C1377)</f>
        <v>AF490994=3</v>
      </c>
      <c r="BL1377" s="170" t="str">
        <f aca="false">CONCATENATE(D1377,"=")</f>
        <v>3f=</v>
      </c>
      <c r="BM1377" s="223" t="str">
        <f aca="false">IF(BA1377="XX","",BA1377)</f>
        <v>AF490994</v>
      </c>
      <c r="BN1377" s="224" t="str">
        <f aca="false">CONCATENATE(IF(F1377="","",F1377),IF(G1377="","",CONCATENATE(" / ",G1377)))</f>
        <v>BCN13</v>
      </c>
      <c r="BO1377" s="225" t="str">
        <f aca="false">AX1377</f>
        <v>3f.ESP.sewage</v>
      </c>
      <c r="BP1377" s="226" t="str">
        <f aca="false">IF(V1377="","",V1377)</f>
        <v/>
      </c>
      <c r="BQ1377" s="226" t="str">
        <f aca="false">IF(W1377="","",CONCATENATE(W1377,IF(LEFT(AO1377,1)="s","+","")))</f>
        <v/>
      </c>
      <c r="BR1377" s="226" t="str">
        <f aca="false">IF(X1377="","",CONCATENATE(X1377,IF(LEFT(AQ1377,1)="s","+","")))</f>
        <v/>
      </c>
      <c r="BS1377" s="226" t="str">
        <f aca="false">IF(Y1377="","",CONCATENATE(Y1377,IF(LEFT(AR1377,1)="s","+","")))</f>
        <v/>
      </c>
      <c r="BT1377" s="226" t="str">
        <f aca="false">IF(Z1377="","",CONCATENATE(Z1377,IF(LEFT(AS1377,1)="s","+","")))</f>
        <v/>
      </c>
      <c r="BU1377" s="227" t="str">
        <f aca="false">IF(AA1377="","",CONCATENATE(AA1377,IF(LEFT(AT1377,1)="s","+","")))</f>
        <v>3f</v>
      </c>
      <c r="BV1377" s="212"/>
      <c r="BW1377" s="177" t="s">
        <v>3486</v>
      </c>
      <c r="BX1377" s="170" t="str">
        <f aca="false">IF(BW1377&lt;&gt;"",IF(ISNUMBER(FIND("=",BW1377)),LEFT(BW1377,FIND("=",BW1377)-1),BW1377),BW1377)</f>
        <v>AF490994</v>
      </c>
      <c r="BY1377" s="170" t="str">
        <f aca="false">IF(BW1377&lt;&gt;"",IF(ISNUMBER(FIND("=",BW1377)),RIGHT(BW1377,LEN(BW1377)-FIND("=",BW1377)),""),"")</f>
        <v>3f</v>
      </c>
      <c r="BZ1377" s="170" t="str">
        <f aca="false">IF(BX1377&lt;&gt;"",IF(ISNUMBER(FIND(".",BX1377)),LEFT(BX1377,FIND(".",BX1377)-1),BX1377),BX1377)</f>
        <v>AF490994</v>
      </c>
      <c r="CA1377" s="170" t="str">
        <f aca="false">IF(BX1377&lt;&gt;"",IF(ISNUMBER(FIND(".",BX1377)),RIGHT(BX1377,LEN(BX1377)-FIND(".",BX1377)),""),"")</f>
        <v/>
      </c>
      <c r="CB1377" s="212"/>
      <c r="CC1377" s="170" t="str">
        <f aca="false">A1377</f>
        <v>AF490994</v>
      </c>
      <c r="CD1377" s="178" t="s">
        <v>339</v>
      </c>
      <c r="CE1377" s="178" t="s">
        <v>340</v>
      </c>
      <c r="CF1377" s="178" t="s">
        <v>341</v>
      </c>
      <c r="CG1377" s="212"/>
      <c r="CH1377" s="212"/>
      <c r="CI1377" s="212"/>
      <c r="CJ1377" s="212"/>
      <c r="CK1377" s="178"/>
      <c r="CL1377" s="212"/>
      <c r="CM1377" s="212"/>
      <c r="CN1377" s="212"/>
      <c r="CO1377" s="212"/>
      <c r="CP1377" s="212"/>
      <c r="CQ1377" s="212"/>
      <c r="CR1377" s="170" t="n">
        <f aca="false">C1377</f>
        <v>3</v>
      </c>
      <c r="CS1377" s="229" t="str">
        <f aca="false">D1377</f>
        <v>3f</v>
      </c>
      <c r="CT1377" s="170" t="str">
        <f aca="false">CONCATENATE(CD1377," strain ",CM1377," ",CL1377,", partial cds")</f>
        <v>Hepatitis E virus strain  , partial cds</v>
      </c>
    </row>
    <row r="1378" customFormat="false" ht="11.9" hidden="false" customHeight="true" outlineLevel="0" collapsed="false">
      <c r="A1378" s="154" t="s">
        <v>3487</v>
      </c>
      <c r="B1378" s="147" t="n">
        <v>3</v>
      </c>
      <c r="C1378" s="243" t="n">
        <v>3</v>
      </c>
      <c r="D1378" s="149" t="s">
        <v>1777</v>
      </c>
      <c r="E1378" s="150" t="s">
        <v>2725</v>
      </c>
      <c r="F1378" s="154" t="s">
        <v>3488</v>
      </c>
      <c r="G1378" s="212"/>
      <c r="H1378" s="146" t="s">
        <v>393</v>
      </c>
      <c r="I1378" s="153" t="s">
        <v>394</v>
      </c>
      <c r="J1378" s="146" t="s">
        <v>395</v>
      </c>
      <c r="K1378" s="212"/>
      <c r="L1378" s="231" t="s">
        <v>396</v>
      </c>
      <c r="M1378" s="157" t="s">
        <v>397</v>
      </c>
      <c r="N1378" s="213"/>
      <c r="O1378" s="160"/>
      <c r="P1378" s="212"/>
      <c r="Q1378" s="212"/>
      <c r="R1378" s="212"/>
      <c r="S1378" s="212"/>
      <c r="T1378" s="214"/>
      <c r="U1378" s="215"/>
      <c r="V1378" s="209"/>
      <c r="W1378" s="217"/>
      <c r="Y1378" s="147"/>
      <c r="AA1378" s="250" t="s">
        <v>1777</v>
      </c>
      <c r="AB1378" s="217"/>
      <c r="AC1378" s="217"/>
      <c r="AG1378" s="293" t="s">
        <v>628</v>
      </c>
      <c r="AH1378" s="164" t="n">
        <v>6592</v>
      </c>
      <c r="AI1378" s="164" t="n">
        <v>6739</v>
      </c>
      <c r="AJ1378" s="219" t="n">
        <f aca="false">SeqEnd-SeqBeg+1</f>
        <v>148</v>
      </c>
      <c r="AK1378" s="220" t="n">
        <f aca="false">AND( SeqBeg&lt;=Beg  , End &lt;=SeqEnd )</f>
        <v>0</v>
      </c>
      <c r="AL1378" s="212"/>
      <c r="AM1378" s="212"/>
      <c r="AN1378" s="221"/>
      <c r="AT1378" s="147" t="s">
        <v>103</v>
      </c>
      <c r="AU1378" s="146"/>
      <c r="AV1378" s="212"/>
      <c r="AW1378" s="222" t="str">
        <f aca="false">HYPERLINK(CONCATENATE("http://www.ncbi.nlm.nih.gov/nuccore/",BM1378),BM1378)</f>
        <v>AF490995</v>
      </c>
      <c r="AX1378" s="219" t="str">
        <f aca="false">CONCATENATE(D1378,IF(I1378="","",CONCATENATE(".",I1378)),IF(K1378="","",CONCATENATE(".",K1378)),IF(M1378="","",CONCATENATE(".",M1378)),IF(R1378="","",CONCATENATE(".",R1378)),IF(U1378="","","(*)"))</f>
        <v>3f.ESP.sewage</v>
      </c>
      <c r="AY1378" s="170" t="str">
        <f aca="false">CONCATENATE(BM1378,".",BN1378)</f>
        <v>AF490995.BCN14</v>
      </c>
      <c r="AZ1378" s="171" t="str">
        <f aca="false">IF(AV1378="",IF(ISNUMBER(FIND(".",A1378)),LEFT(A1378,FIND(".",A1378)-1),A1378),AV1378)</f>
        <v>AF490995</v>
      </c>
      <c r="BA1378" s="171" t="str">
        <f aca="false">IF(ISNUMBER(FIND("-",AZ1378)),LEFT(AZ1378,FIND("-",AZ1378)-1),AZ1378)</f>
        <v>AF490995</v>
      </c>
      <c r="BB1378" s="170" t="str">
        <f aca="false"> MEGAname &amp; "="</f>
        <v>AF490995=</v>
      </c>
      <c r="BC1378" s="170" t="str">
        <f aca="false">Clear &amp; IF(span ,"Span","out")</f>
        <v>AF490995=out</v>
      </c>
      <c r="BD1378" s="170" t="str">
        <f aca="false">Clear &amp; IF(span, IF(B1378=".","Selected",B1378),"out")</f>
        <v>AF490995=out</v>
      </c>
      <c r="BE1378" s="170" t="str">
        <f aca="false">Clear &amp; Strain</f>
        <v>AF490995=BCN14</v>
      </c>
      <c r="BF1378" s="170" t="str">
        <f aca="false">CONCATENATE(A1378,"=",F1378,". ",AX1378,IF(AB1378="","",CONCATENATE(".",AB1378)))</f>
        <v>AF490995=BCN14. 3f.ESP.sewage</v>
      </c>
      <c r="BG1378" s="170" t="str">
        <f aca="false">CONCATENATE(A1378,"=",F1378,". ",AX1378)</f>
        <v>AF490995=BCN14. 3f.ESP.sewage</v>
      </c>
      <c r="BH1378" s="170" t="str">
        <f aca="false">CONCATENATE(A1378,"=",AX1378)</f>
        <v>AF490995=3f.ESP.sewage</v>
      </c>
      <c r="BI1378" s="170" t="str">
        <f aca="false">CONCATENATE(A1378,"=",ComForSubtype,D1378)</f>
        <v>AF490995=3f</v>
      </c>
      <c r="BJ1378" s="170" t="str">
        <f aca="false">CONCATENATE(A1378,"=",E1378)</f>
        <v>AF490995=3feg</v>
      </c>
      <c r="BK1378" s="170" t="str">
        <f aca="false">CONCATENATE(A1378,"=",C1378)</f>
        <v>AF490995=3</v>
      </c>
      <c r="BL1378" s="170" t="str">
        <f aca="false">CONCATENATE(D1378,"=")</f>
        <v>3f=</v>
      </c>
      <c r="BM1378" s="223" t="str">
        <f aca="false">IF(BA1378="XX","",BA1378)</f>
        <v>AF490995</v>
      </c>
      <c r="BN1378" s="224" t="str">
        <f aca="false">CONCATENATE(IF(F1378="","",F1378),IF(G1378="","",CONCATENATE(" / ",G1378)))</f>
        <v>BCN14</v>
      </c>
      <c r="BO1378" s="225" t="str">
        <f aca="false">AX1378</f>
        <v>3f.ESP.sewage</v>
      </c>
      <c r="BP1378" s="226" t="str">
        <f aca="false">IF(V1378="","",V1378)</f>
        <v/>
      </c>
      <c r="BQ1378" s="226" t="str">
        <f aca="false">IF(W1378="","",CONCATENATE(W1378,IF(LEFT(AO1378,1)="s","+","")))</f>
        <v/>
      </c>
      <c r="BR1378" s="226" t="str">
        <f aca="false">IF(X1378="","",CONCATENATE(X1378,IF(LEFT(AQ1378,1)="s","+","")))</f>
        <v/>
      </c>
      <c r="BS1378" s="226" t="str">
        <f aca="false">IF(Y1378="","",CONCATENATE(Y1378,IF(LEFT(AR1378,1)="s","+","")))</f>
        <v/>
      </c>
      <c r="BT1378" s="226" t="str">
        <f aca="false">IF(Z1378="","",CONCATENATE(Z1378,IF(LEFT(AS1378,1)="s","+","")))</f>
        <v/>
      </c>
      <c r="BU1378" s="227" t="str">
        <f aca="false">IF(AA1378="","",CONCATENATE(AA1378,IF(LEFT(AT1378,1)="s","+","")))</f>
        <v>3f</v>
      </c>
      <c r="BV1378" s="212"/>
      <c r="BW1378" s="177" t="s">
        <v>3489</v>
      </c>
      <c r="BX1378" s="170" t="str">
        <f aca="false">IF(BW1378&lt;&gt;"",IF(ISNUMBER(FIND("=",BW1378)),LEFT(BW1378,FIND("=",BW1378)-1),BW1378),BW1378)</f>
        <v>AF490995</v>
      </c>
      <c r="BY1378" s="170" t="str">
        <f aca="false">IF(BW1378&lt;&gt;"",IF(ISNUMBER(FIND("=",BW1378)),RIGHT(BW1378,LEN(BW1378)-FIND("=",BW1378)),""),"")</f>
        <v>3f</v>
      </c>
      <c r="BZ1378" s="170" t="str">
        <f aca="false">IF(BX1378&lt;&gt;"",IF(ISNUMBER(FIND(".",BX1378)),LEFT(BX1378,FIND(".",BX1378)-1),BX1378),BX1378)</f>
        <v>AF490995</v>
      </c>
      <c r="CA1378" s="170" t="str">
        <f aca="false">IF(BX1378&lt;&gt;"",IF(ISNUMBER(FIND(".",BX1378)),RIGHT(BX1378,LEN(BX1378)-FIND(".",BX1378)),""),"")</f>
        <v/>
      </c>
      <c r="CB1378" s="212"/>
      <c r="CC1378" s="170" t="str">
        <f aca="false">A1378</f>
        <v>AF490995</v>
      </c>
      <c r="CD1378" s="178" t="s">
        <v>339</v>
      </c>
      <c r="CE1378" s="178" t="s">
        <v>340</v>
      </c>
      <c r="CF1378" s="178" t="s">
        <v>341</v>
      </c>
      <c r="CG1378" s="212"/>
      <c r="CH1378" s="212"/>
      <c r="CI1378" s="212"/>
      <c r="CJ1378" s="212"/>
      <c r="CK1378" s="178"/>
      <c r="CL1378" s="212"/>
      <c r="CM1378" s="212"/>
      <c r="CN1378" s="212"/>
      <c r="CO1378" s="212"/>
      <c r="CP1378" s="212"/>
      <c r="CQ1378" s="212"/>
      <c r="CR1378" s="170" t="n">
        <f aca="false">C1378</f>
        <v>3</v>
      </c>
      <c r="CS1378" s="229" t="str">
        <f aca="false">D1378</f>
        <v>3f</v>
      </c>
      <c r="CT1378" s="170" t="str">
        <f aca="false">CONCATENATE(CD1378," strain ",CM1378," ",CL1378,", partial cds")</f>
        <v>Hepatitis E virus strain  , partial cds</v>
      </c>
    </row>
    <row r="1379" customFormat="false" ht="11.9" hidden="false" customHeight="true" outlineLevel="0" collapsed="false">
      <c r="A1379" s="154" t="s">
        <v>3490</v>
      </c>
      <c r="B1379" s="147" t="n">
        <v>3</v>
      </c>
      <c r="C1379" s="243" t="n">
        <v>3</v>
      </c>
      <c r="D1379" s="149" t="s">
        <v>1777</v>
      </c>
      <c r="E1379" s="150" t="s">
        <v>2725</v>
      </c>
      <c r="F1379" s="154" t="s">
        <v>3491</v>
      </c>
      <c r="G1379" s="212"/>
      <c r="H1379" s="146" t="s">
        <v>393</v>
      </c>
      <c r="I1379" s="153" t="s">
        <v>394</v>
      </c>
      <c r="J1379" s="146" t="s">
        <v>395</v>
      </c>
      <c r="K1379" s="212"/>
      <c r="L1379" s="231" t="s">
        <v>396</v>
      </c>
      <c r="M1379" s="157" t="s">
        <v>397</v>
      </c>
      <c r="N1379" s="213"/>
      <c r="O1379" s="160"/>
      <c r="P1379" s="212"/>
      <c r="Q1379" s="212"/>
      <c r="R1379" s="212"/>
      <c r="S1379" s="212"/>
      <c r="U1379" s="161" t="s">
        <v>1777</v>
      </c>
      <c r="V1379" s="209"/>
      <c r="W1379" s="217"/>
      <c r="Y1379" s="147"/>
      <c r="AA1379" s="250" t="s">
        <v>1777</v>
      </c>
      <c r="AB1379" s="217"/>
      <c r="AC1379" s="217"/>
      <c r="AG1379" s="293" t="s">
        <v>628</v>
      </c>
      <c r="AH1379" s="164" t="n">
        <v>6592</v>
      </c>
      <c r="AI1379" s="164" t="n">
        <v>6739</v>
      </c>
      <c r="AJ1379" s="219" t="n">
        <f aca="false">SeqEnd-SeqBeg+1</f>
        <v>148</v>
      </c>
      <c r="AK1379" s="220" t="n">
        <f aca="false">AND( SeqBeg&lt;=Beg  , End &lt;=SeqEnd )</f>
        <v>0</v>
      </c>
      <c r="AL1379" s="212"/>
      <c r="AM1379" s="212"/>
      <c r="AN1379" s="221"/>
      <c r="AT1379" s="147" t="s">
        <v>103</v>
      </c>
      <c r="AU1379" s="146"/>
      <c r="AV1379" s="212"/>
      <c r="AW1379" s="222" t="str">
        <f aca="false">HYPERLINK(CONCATENATE("http://www.ncbi.nlm.nih.gov/nuccore/",BM1379),BM1379)</f>
        <v>AF490997</v>
      </c>
      <c r="AX1379" s="219" t="str">
        <f aca="false">CONCATENATE(D1379,IF(I1379="","",CONCATENATE(".",I1379)),IF(K1379="","",CONCATENATE(".",K1379)),IF(M1379="","",CONCATENATE(".",M1379)),IF(R1379="","",CONCATENATE(".",R1379)),IF(U1379="","","(*)"))</f>
        <v>3f.ESP.sewage(*)</v>
      </c>
      <c r="AY1379" s="170" t="str">
        <f aca="false">CONCATENATE(BM1379,".",BN1379)</f>
        <v>AF490997.BCN16</v>
      </c>
      <c r="AZ1379" s="171" t="str">
        <f aca="false">IF(AV1379="",IF(ISNUMBER(FIND(".",A1379)),LEFT(A1379,FIND(".",A1379)-1),A1379),AV1379)</f>
        <v>AF490997</v>
      </c>
      <c r="BA1379" s="171" t="str">
        <f aca="false">IF(ISNUMBER(FIND("-",AZ1379)),LEFT(AZ1379,FIND("-",AZ1379)-1),AZ1379)</f>
        <v>AF490997</v>
      </c>
      <c r="BB1379" s="170" t="str">
        <f aca="false"> MEGAname &amp; "="</f>
        <v>AF490997=</v>
      </c>
      <c r="BC1379" s="170" t="str">
        <f aca="false">Clear &amp; IF(span ,"Span","out")</f>
        <v>AF490997=out</v>
      </c>
      <c r="BD1379" s="170" t="str">
        <f aca="false">Clear &amp; IF(span, IF(B1379=".","Selected",B1379),"out")</f>
        <v>AF490997=out</v>
      </c>
      <c r="BE1379" s="170" t="str">
        <f aca="false">Clear &amp; Strain</f>
        <v>AF490997=BCN16</v>
      </c>
      <c r="BF1379" s="170" t="str">
        <f aca="false">CONCATENATE(A1379,"=",F1379,". ",AX1379,IF(AB1379="","",CONCATENATE(".",AB1379)))</f>
        <v>AF490997=BCN16. 3f.ESP.sewage(*)</v>
      </c>
      <c r="BG1379" s="170" t="str">
        <f aca="false">CONCATENATE(A1379,"=",F1379,". ",AX1379)</f>
        <v>AF490997=BCN16. 3f.ESP.sewage(*)</v>
      </c>
      <c r="BH1379" s="170" t="str">
        <f aca="false">CONCATENATE(A1379,"=",AX1379)</f>
        <v>AF490997=3f.ESP.sewage(*)</v>
      </c>
      <c r="BI1379" s="170" t="str">
        <f aca="false">CONCATENATE(A1379,"=",ComForSubtype,D1379)</f>
        <v>AF490997=3f</v>
      </c>
      <c r="BJ1379" s="170" t="str">
        <f aca="false">CONCATENATE(A1379,"=",E1379)</f>
        <v>AF490997=3feg</v>
      </c>
      <c r="BK1379" s="170" t="str">
        <f aca="false">CONCATENATE(A1379,"=",C1379)</f>
        <v>AF490997=3</v>
      </c>
      <c r="BL1379" s="170" t="str">
        <f aca="false">CONCATENATE(D1379,"=")</f>
        <v>3f=</v>
      </c>
      <c r="BM1379" s="223" t="str">
        <f aca="false">IF(BA1379="XX","",BA1379)</f>
        <v>AF490997</v>
      </c>
      <c r="BN1379" s="224" t="str">
        <f aca="false">CONCATENATE(IF(F1379="","",F1379),IF(G1379="","",CONCATENATE(" / ",G1379)))</f>
        <v>BCN16</v>
      </c>
      <c r="BO1379" s="225" t="str">
        <f aca="false">AX1379</f>
        <v>3f.ESP.sewage(*)</v>
      </c>
      <c r="BP1379" s="226" t="str">
        <f aca="false">IF(V1379="","",V1379)</f>
        <v/>
      </c>
      <c r="BQ1379" s="226" t="str">
        <f aca="false">IF(W1379="","",CONCATENATE(W1379,IF(LEFT(AO1379,1)="s","+","")))</f>
        <v/>
      </c>
      <c r="BR1379" s="226" t="str">
        <f aca="false">IF(X1379="","",CONCATENATE(X1379,IF(LEFT(AQ1379,1)="s","+","")))</f>
        <v/>
      </c>
      <c r="BS1379" s="226" t="str">
        <f aca="false">IF(Y1379="","",CONCATENATE(Y1379,IF(LEFT(AR1379,1)="s","+","")))</f>
        <v/>
      </c>
      <c r="BT1379" s="226" t="str">
        <f aca="false">IF(Z1379="","",CONCATENATE(Z1379,IF(LEFT(AS1379,1)="s","+","")))</f>
        <v/>
      </c>
      <c r="BU1379" s="227" t="str">
        <f aca="false">IF(AA1379="","",CONCATENATE(AA1379,IF(LEFT(AT1379,1)="s","+","")))</f>
        <v>3f</v>
      </c>
      <c r="BV1379" s="212"/>
      <c r="BW1379" s="177" t="s">
        <v>3492</v>
      </c>
      <c r="BX1379" s="170" t="str">
        <f aca="false">IF(BW1379&lt;&gt;"",IF(ISNUMBER(FIND("=",BW1379)),LEFT(BW1379,FIND("=",BW1379)-1),BW1379),BW1379)</f>
        <v>AF490997</v>
      </c>
      <c r="BY1379" s="170" t="str">
        <f aca="false">IF(BW1379&lt;&gt;"",IF(ISNUMBER(FIND("=",BW1379)),RIGHT(BW1379,LEN(BW1379)-FIND("=",BW1379)),""),"")</f>
        <v>3f</v>
      </c>
      <c r="BZ1379" s="170" t="str">
        <f aca="false">IF(BX1379&lt;&gt;"",IF(ISNUMBER(FIND(".",BX1379)),LEFT(BX1379,FIND(".",BX1379)-1),BX1379),BX1379)</f>
        <v>AF490997</v>
      </c>
      <c r="CA1379" s="170" t="str">
        <f aca="false">IF(BX1379&lt;&gt;"",IF(ISNUMBER(FIND(".",BX1379)),RIGHT(BX1379,LEN(BX1379)-FIND(".",BX1379)),""),"")</f>
        <v/>
      </c>
      <c r="CB1379" s="212"/>
      <c r="CC1379" s="170" t="str">
        <f aca="false">A1379</f>
        <v>AF490997</v>
      </c>
      <c r="CD1379" s="178" t="s">
        <v>339</v>
      </c>
      <c r="CE1379" s="178" t="s">
        <v>340</v>
      </c>
      <c r="CF1379" s="178" t="s">
        <v>341</v>
      </c>
      <c r="CG1379" s="212"/>
      <c r="CH1379" s="212"/>
      <c r="CI1379" s="212"/>
      <c r="CJ1379" s="212"/>
      <c r="CK1379" s="178"/>
      <c r="CL1379" s="212"/>
      <c r="CM1379" s="212"/>
      <c r="CN1379" s="212"/>
      <c r="CO1379" s="212"/>
      <c r="CP1379" s="212"/>
      <c r="CQ1379" s="212"/>
      <c r="CR1379" s="170" t="n">
        <f aca="false">C1379</f>
        <v>3</v>
      </c>
      <c r="CS1379" s="229" t="str">
        <f aca="false">D1379</f>
        <v>3f</v>
      </c>
      <c r="CT1379" s="170" t="str">
        <f aca="false">CONCATENATE(CD1379," strain ",CM1379," ",CL1379,", partial cds")</f>
        <v>Hepatitis E virus strain  , partial cds</v>
      </c>
    </row>
    <row r="1380" customFormat="false" ht="11.9" hidden="false" customHeight="true" outlineLevel="0" collapsed="false">
      <c r="A1380" s="154" t="s">
        <v>3493</v>
      </c>
      <c r="B1380" s="147" t="n">
        <v>3</v>
      </c>
      <c r="C1380" s="243" t="n">
        <v>3</v>
      </c>
      <c r="D1380" s="149" t="s">
        <v>1777</v>
      </c>
      <c r="E1380" s="150" t="s">
        <v>2725</v>
      </c>
      <c r="F1380" s="154" t="s">
        <v>3494</v>
      </c>
      <c r="G1380" s="212"/>
      <c r="H1380" s="146" t="s">
        <v>393</v>
      </c>
      <c r="I1380" s="153" t="s">
        <v>394</v>
      </c>
      <c r="J1380" s="146" t="s">
        <v>395</v>
      </c>
      <c r="K1380" s="212"/>
      <c r="L1380" s="231" t="s">
        <v>396</v>
      </c>
      <c r="M1380" s="157" t="s">
        <v>397</v>
      </c>
      <c r="N1380" s="213"/>
      <c r="O1380" s="160"/>
      <c r="P1380" s="212"/>
      <c r="Q1380" s="212"/>
      <c r="R1380" s="212"/>
      <c r="S1380" s="212"/>
      <c r="T1380" s="214"/>
      <c r="U1380" s="215"/>
      <c r="V1380" s="209"/>
      <c r="W1380" s="217"/>
      <c r="Y1380" s="147"/>
      <c r="AA1380" s="250" t="s">
        <v>1777</v>
      </c>
      <c r="AB1380" s="217"/>
      <c r="AC1380" s="217"/>
      <c r="AG1380" s="293" t="s">
        <v>628</v>
      </c>
      <c r="AH1380" s="164" t="n">
        <v>6592</v>
      </c>
      <c r="AI1380" s="164" t="n">
        <v>6739</v>
      </c>
      <c r="AJ1380" s="219" t="n">
        <f aca="false">SeqEnd-SeqBeg+1</f>
        <v>148</v>
      </c>
      <c r="AK1380" s="220" t="n">
        <f aca="false">AND( SeqBeg&lt;=Beg  , End &lt;=SeqEnd )</f>
        <v>0</v>
      </c>
      <c r="AL1380" s="212"/>
      <c r="AM1380" s="212"/>
      <c r="AN1380" s="221"/>
      <c r="AT1380" s="147" t="s">
        <v>103</v>
      </c>
      <c r="AU1380" s="146"/>
      <c r="AV1380" s="212"/>
      <c r="AW1380" s="222" t="str">
        <f aca="false">HYPERLINK(CONCATENATE("http://www.ncbi.nlm.nih.gov/nuccore/",BM1380),BM1380)</f>
        <v>AF491004</v>
      </c>
      <c r="AX1380" s="219" t="str">
        <f aca="false">CONCATENATE(D1380,IF(I1380="","",CONCATENATE(".",I1380)),IF(K1380="","",CONCATENATE(".",K1380)),IF(M1380="","",CONCATENATE(".",M1380)),IF(R1380="","",CONCATENATE(".",R1380)),IF(U1380="","","(*)"))</f>
        <v>3f.ESP.sewage</v>
      </c>
      <c r="AY1380" s="170" t="str">
        <f aca="false">CONCATENATE(BM1380,".",BN1380)</f>
        <v>AF491004.BCN2</v>
      </c>
      <c r="AZ1380" s="171" t="str">
        <f aca="false">IF(AV1380="",IF(ISNUMBER(FIND(".",A1380)),LEFT(A1380,FIND(".",A1380)-1),A1380),AV1380)</f>
        <v>AF491004</v>
      </c>
      <c r="BA1380" s="171" t="str">
        <f aca="false">IF(ISNUMBER(FIND("-",AZ1380)),LEFT(AZ1380,FIND("-",AZ1380)-1),AZ1380)</f>
        <v>AF491004</v>
      </c>
      <c r="BB1380" s="170" t="str">
        <f aca="false"> MEGAname &amp; "="</f>
        <v>AF491004=</v>
      </c>
      <c r="BC1380" s="170" t="str">
        <f aca="false">Clear &amp; IF(span ,"Span","out")</f>
        <v>AF491004=out</v>
      </c>
      <c r="BD1380" s="170" t="str">
        <f aca="false">Clear &amp; IF(span, IF(B1380=".","Selected",B1380),"out")</f>
        <v>AF491004=out</v>
      </c>
      <c r="BE1380" s="170" t="str">
        <f aca="false">Clear &amp; Strain</f>
        <v>AF491004=BCN2</v>
      </c>
      <c r="BF1380" s="170" t="str">
        <f aca="false">CONCATENATE(A1380,"=",F1380,". ",AX1380,IF(AB1380="","",CONCATENATE(".",AB1380)))</f>
        <v>AF491004=BCN2. 3f.ESP.sewage</v>
      </c>
      <c r="BG1380" s="170" t="str">
        <f aca="false">CONCATENATE(A1380,"=",F1380,". ",AX1380)</f>
        <v>AF491004=BCN2. 3f.ESP.sewage</v>
      </c>
      <c r="BH1380" s="170" t="str">
        <f aca="false">CONCATENATE(A1380,"=",AX1380)</f>
        <v>AF491004=3f.ESP.sewage</v>
      </c>
      <c r="BI1380" s="170" t="str">
        <f aca="false">CONCATENATE(A1380,"=",ComForSubtype,D1380)</f>
        <v>AF491004=3f</v>
      </c>
      <c r="BJ1380" s="170" t="str">
        <f aca="false">CONCATENATE(A1380,"=",E1380)</f>
        <v>AF491004=3feg</v>
      </c>
      <c r="BK1380" s="170" t="str">
        <f aca="false">CONCATENATE(A1380,"=",C1380)</f>
        <v>AF491004=3</v>
      </c>
      <c r="BL1380" s="170" t="str">
        <f aca="false">CONCATENATE(D1380,"=")</f>
        <v>3f=</v>
      </c>
      <c r="BM1380" s="223" t="str">
        <f aca="false">IF(BA1380="XX","",BA1380)</f>
        <v>AF491004</v>
      </c>
      <c r="BN1380" s="224" t="str">
        <f aca="false">CONCATENATE(IF(F1380="","",F1380),IF(G1380="","",CONCATENATE(" / ",G1380)))</f>
        <v>BCN2</v>
      </c>
      <c r="BO1380" s="225" t="str">
        <f aca="false">AX1380</f>
        <v>3f.ESP.sewage</v>
      </c>
      <c r="BP1380" s="226" t="str">
        <f aca="false">IF(V1380="","",V1380)</f>
        <v/>
      </c>
      <c r="BQ1380" s="226" t="str">
        <f aca="false">IF(W1380="","",CONCATENATE(W1380,IF(LEFT(AO1380,1)="s","+","")))</f>
        <v/>
      </c>
      <c r="BR1380" s="226" t="str">
        <f aca="false">IF(X1380="","",CONCATENATE(X1380,IF(LEFT(AQ1380,1)="s","+","")))</f>
        <v/>
      </c>
      <c r="BS1380" s="226" t="str">
        <f aca="false">IF(Y1380="","",CONCATENATE(Y1380,IF(LEFT(AR1380,1)="s","+","")))</f>
        <v/>
      </c>
      <c r="BT1380" s="226" t="str">
        <f aca="false">IF(Z1380="","",CONCATENATE(Z1380,IF(LEFT(AS1380,1)="s","+","")))</f>
        <v/>
      </c>
      <c r="BU1380" s="227" t="str">
        <f aca="false">IF(AA1380="","",CONCATENATE(AA1380,IF(LEFT(AT1380,1)="s","+","")))</f>
        <v>3f</v>
      </c>
      <c r="BV1380" s="212"/>
      <c r="BW1380" s="177" t="s">
        <v>3495</v>
      </c>
      <c r="BX1380" s="170" t="str">
        <f aca="false">IF(BW1380&lt;&gt;"",IF(ISNUMBER(FIND("=",BW1380)),LEFT(BW1380,FIND("=",BW1380)-1),BW1380),BW1380)</f>
        <v>AF491004</v>
      </c>
      <c r="BY1380" s="170" t="str">
        <f aca="false">IF(BW1380&lt;&gt;"",IF(ISNUMBER(FIND("=",BW1380)),RIGHT(BW1380,LEN(BW1380)-FIND("=",BW1380)),""),"")</f>
        <v>3f</v>
      </c>
      <c r="BZ1380" s="170" t="str">
        <f aca="false">IF(BX1380&lt;&gt;"",IF(ISNUMBER(FIND(".",BX1380)),LEFT(BX1380,FIND(".",BX1380)-1),BX1380),BX1380)</f>
        <v>AF491004</v>
      </c>
      <c r="CA1380" s="170" t="str">
        <f aca="false">IF(BX1380&lt;&gt;"",IF(ISNUMBER(FIND(".",BX1380)),RIGHT(BX1380,LEN(BX1380)-FIND(".",BX1380)),""),"")</f>
        <v/>
      </c>
      <c r="CB1380" s="212"/>
      <c r="CC1380" s="170" t="str">
        <f aca="false">A1380</f>
        <v>AF491004</v>
      </c>
      <c r="CD1380" s="178" t="s">
        <v>339</v>
      </c>
      <c r="CE1380" s="178" t="s">
        <v>340</v>
      </c>
      <c r="CF1380" s="178" t="s">
        <v>341</v>
      </c>
      <c r="CG1380" s="212"/>
      <c r="CH1380" s="212"/>
      <c r="CI1380" s="212"/>
      <c r="CJ1380" s="212"/>
      <c r="CK1380" s="178"/>
      <c r="CL1380" s="212"/>
      <c r="CM1380" s="212"/>
      <c r="CN1380" s="212"/>
      <c r="CO1380" s="212"/>
      <c r="CP1380" s="212"/>
      <c r="CQ1380" s="212"/>
      <c r="CR1380" s="170" t="n">
        <f aca="false">C1380</f>
        <v>3</v>
      </c>
      <c r="CS1380" s="229" t="str">
        <f aca="false">D1380</f>
        <v>3f</v>
      </c>
      <c r="CT1380" s="170" t="str">
        <f aca="false">CONCATENATE(CD1380," strain ",CM1380," ",CL1380,", partial cds")</f>
        <v>Hepatitis E virus strain  , partial cds</v>
      </c>
    </row>
    <row r="1381" customFormat="false" ht="11.9" hidden="false" customHeight="true" outlineLevel="0" collapsed="false">
      <c r="A1381" s="154" t="s">
        <v>3496</v>
      </c>
      <c r="B1381" s="147" t="n">
        <v>3</v>
      </c>
      <c r="C1381" s="243" t="n">
        <v>3</v>
      </c>
      <c r="D1381" s="149" t="s">
        <v>1777</v>
      </c>
      <c r="E1381" s="150" t="s">
        <v>2725</v>
      </c>
      <c r="F1381" s="154" t="s">
        <v>3497</v>
      </c>
      <c r="G1381" s="212"/>
      <c r="H1381" s="146" t="s">
        <v>393</v>
      </c>
      <c r="I1381" s="153" t="s">
        <v>394</v>
      </c>
      <c r="J1381" s="146" t="s">
        <v>395</v>
      </c>
      <c r="K1381" s="212"/>
      <c r="L1381" s="231" t="s">
        <v>396</v>
      </c>
      <c r="M1381" s="157" t="s">
        <v>397</v>
      </c>
      <c r="N1381" s="213"/>
      <c r="O1381" s="160"/>
      <c r="P1381" s="212"/>
      <c r="Q1381" s="212"/>
      <c r="R1381" s="212"/>
      <c r="S1381" s="212"/>
      <c r="U1381" s="161" t="s">
        <v>1777</v>
      </c>
      <c r="V1381" s="209"/>
      <c r="W1381" s="217"/>
      <c r="AA1381" s="250" t="s">
        <v>1777</v>
      </c>
      <c r="AB1381" s="217"/>
      <c r="AC1381" s="217"/>
      <c r="AG1381" s="293" t="s">
        <v>628</v>
      </c>
      <c r="AH1381" s="164" t="n">
        <v>6592</v>
      </c>
      <c r="AI1381" s="164" t="n">
        <v>6739</v>
      </c>
      <c r="AJ1381" s="219" t="n">
        <f aca="false">SeqEnd-SeqBeg+1</f>
        <v>148</v>
      </c>
      <c r="AK1381" s="220" t="n">
        <f aca="false">AND( SeqBeg&lt;=Beg  , End &lt;=SeqEnd )</f>
        <v>0</v>
      </c>
      <c r="AL1381" s="212"/>
      <c r="AM1381" s="212"/>
      <c r="AN1381" s="221"/>
      <c r="AT1381" s="147" t="s">
        <v>103</v>
      </c>
      <c r="AU1381" s="146"/>
      <c r="AV1381" s="212"/>
      <c r="AW1381" s="222" t="str">
        <f aca="false">HYPERLINK(CONCATENATE("http://www.ncbi.nlm.nih.gov/nuccore/",BM1381),BM1381)</f>
        <v>AF490985</v>
      </c>
      <c r="AX1381" s="219" t="str">
        <f aca="false">CONCATENATE(D1381,IF(I1381="","",CONCATENATE(".",I1381)),IF(K1381="","",CONCATENATE(".",K1381)),IF(M1381="","",CONCATENATE(".",M1381)),IF(R1381="","",CONCATENATE(".",R1381)),IF(U1381="","","(*)"))</f>
        <v>3f.ESP.sewage(*)</v>
      </c>
      <c r="AY1381" s="170" t="str">
        <f aca="false">CONCATENATE(BM1381,".",BN1381)</f>
        <v>AF490985.BCN3</v>
      </c>
      <c r="AZ1381" s="171" t="str">
        <f aca="false">IF(AV1381="",IF(ISNUMBER(FIND(".",A1381)),LEFT(A1381,FIND(".",A1381)-1),A1381),AV1381)</f>
        <v>AF490985</v>
      </c>
      <c r="BA1381" s="171" t="str">
        <f aca="false">IF(ISNUMBER(FIND("-",AZ1381)),LEFT(AZ1381,FIND("-",AZ1381)-1),AZ1381)</f>
        <v>AF490985</v>
      </c>
      <c r="BB1381" s="170" t="str">
        <f aca="false"> MEGAname &amp; "="</f>
        <v>AF490985=</v>
      </c>
      <c r="BC1381" s="170" t="str">
        <f aca="false">Clear &amp; IF(span ,"Span","out")</f>
        <v>AF490985=out</v>
      </c>
      <c r="BD1381" s="170" t="str">
        <f aca="false">Clear &amp; IF(span, IF(B1381=".","Selected",B1381),"out")</f>
        <v>AF490985=out</v>
      </c>
      <c r="BE1381" s="170" t="str">
        <f aca="false">Clear &amp; Strain</f>
        <v>AF490985=BCN3</v>
      </c>
      <c r="BF1381" s="170" t="str">
        <f aca="false">CONCATENATE(A1381,"=",F1381,". ",AX1381,IF(AB1381="","",CONCATENATE(".",AB1381)))</f>
        <v>AF490985=BCN3. 3f.ESP.sewage(*)</v>
      </c>
      <c r="BG1381" s="170" t="str">
        <f aca="false">CONCATENATE(A1381,"=",F1381,". ",AX1381)</f>
        <v>AF490985=BCN3. 3f.ESP.sewage(*)</v>
      </c>
      <c r="BH1381" s="170" t="str">
        <f aca="false">CONCATENATE(A1381,"=",AX1381)</f>
        <v>AF490985=3f.ESP.sewage(*)</v>
      </c>
      <c r="BI1381" s="170" t="str">
        <f aca="false">CONCATENATE(A1381,"=",ComForSubtype,D1381)</f>
        <v>AF490985=3f</v>
      </c>
      <c r="BJ1381" s="170" t="str">
        <f aca="false">CONCATENATE(A1381,"=",E1381)</f>
        <v>AF490985=3feg</v>
      </c>
      <c r="BK1381" s="170" t="str">
        <f aca="false">CONCATENATE(A1381,"=",C1381)</f>
        <v>AF490985=3</v>
      </c>
      <c r="BL1381" s="170" t="str">
        <f aca="false">CONCATENATE(D1381,"=")</f>
        <v>3f=</v>
      </c>
      <c r="BM1381" s="223" t="str">
        <f aca="false">IF(BA1381="XX","",BA1381)</f>
        <v>AF490985</v>
      </c>
      <c r="BN1381" s="224" t="str">
        <f aca="false">CONCATENATE(IF(F1381="","",F1381),IF(G1381="","",CONCATENATE(" / ",G1381)))</f>
        <v>BCN3</v>
      </c>
      <c r="BO1381" s="225" t="str">
        <f aca="false">AX1381</f>
        <v>3f.ESP.sewage(*)</v>
      </c>
      <c r="BP1381" s="226" t="str">
        <f aca="false">IF(V1381="","",V1381)</f>
        <v/>
      </c>
      <c r="BQ1381" s="226" t="str">
        <f aca="false">IF(W1381="","",CONCATENATE(W1381,IF(LEFT(AO1381,1)="s","+","")))</f>
        <v/>
      </c>
      <c r="BR1381" s="226" t="str">
        <f aca="false">IF(X1381="","",CONCATENATE(X1381,IF(LEFT(AQ1381,1)="s","+","")))</f>
        <v/>
      </c>
      <c r="BS1381" s="226" t="str">
        <f aca="false">IF(Y1381="","",CONCATENATE(Y1381,IF(LEFT(AR1381,1)="s","+","")))</f>
        <v/>
      </c>
      <c r="BT1381" s="226" t="str">
        <f aca="false">IF(Z1381="","",CONCATENATE(Z1381,IF(LEFT(AS1381,1)="s","+","")))</f>
        <v/>
      </c>
      <c r="BU1381" s="227" t="str">
        <f aca="false">IF(AA1381="","",CONCATENATE(AA1381,IF(LEFT(AT1381,1)="s","+","")))</f>
        <v>3f</v>
      </c>
      <c r="BV1381" s="212"/>
      <c r="BW1381" s="177" t="s">
        <v>3498</v>
      </c>
      <c r="BX1381" s="170" t="str">
        <f aca="false">IF(BW1381&lt;&gt;"",IF(ISNUMBER(FIND("=",BW1381)),LEFT(BW1381,FIND("=",BW1381)-1),BW1381),BW1381)</f>
        <v>AF490985</v>
      </c>
      <c r="BY1381" s="170" t="str">
        <f aca="false">IF(BW1381&lt;&gt;"",IF(ISNUMBER(FIND("=",BW1381)),RIGHT(BW1381,LEN(BW1381)-FIND("=",BW1381)),""),"")</f>
        <v>3f</v>
      </c>
      <c r="BZ1381" s="170" t="str">
        <f aca="false">IF(BX1381&lt;&gt;"",IF(ISNUMBER(FIND(".",BX1381)),LEFT(BX1381,FIND(".",BX1381)-1),BX1381),BX1381)</f>
        <v>AF490985</v>
      </c>
      <c r="CA1381" s="170" t="str">
        <f aca="false">IF(BX1381&lt;&gt;"",IF(ISNUMBER(FIND(".",BX1381)),RIGHT(BX1381,LEN(BX1381)-FIND(".",BX1381)),""),"")</f>
        <v/>
      </c>
      <c r="CB1381" s="212"/>
      <c r="CC1381" s="170" t="str">
        <f aca="false">A1381</f>
        <v>AF490985</v>
      </c>
      <c r="CD1381" s="178" t="s">
        <v>339</v>
      </c>
      <c r="CE1381" s="178" t="s">
        <v>340</v>
      </c>
      <c r="CF1381" s="178" t="s">
        <v>341</v>
      </c>
      <c r="CG1381" s="212"/>
      <c r="CH1381" s="212"/>
      <c r="CI1381" s="212"/>
      <c r="CJ1381" s="212"/>
      <c r="CK1381" s="178"/>
      <c r="CL1381" s="212"/>
      <c r="CM1381" s="212"/>
      <c r="CN1381" s="212"/>
      <c r="CO1381" s="212"/>
      <c r="CP1381" s="212"/>
      <c r="CQ1381" s="212"/>
      <c r="CR1381" s="170" t="n">
        <f aca="false">C1381</f>
        <v>3</v>
      </c>
      <c r="CS1381" s="229" t="str">
        <f aca="false">D1381</f>
        <v>3f</v>
      </c>
      <c r="CT1381" s="170" t="str">
        <f aca="false">CONCATENATE(CD1381," strain ",CM1381," ",CL1381,", partial cds")</f>
        <v>Hepatitis E virus strain  , partial cds</v>
      </c>
    </row>
    <row r="1382" customFormat="false" ht="11.9" hidden="false" customHeight="true" outlineLevel="0" collapsed="false">
      <c r="A1382" s="154" t="s">
        <v>3499</v>
      </c>
      <c r="B1382" s="147" t="n">
        <v>3</v>
      </c>
      <c r="C1382" s="243" t="n">
        <v>3</v>
      </c>
      <c r="D1382" s="149" t="s">
        <v>1777</v>
      </c>
      <c r="E1382" s="150" t="s">
        <v>2725</v>
      </c>
      <c r="F1382" s="154" t="s">
        <v>3500</v>
      </c>
      <c r="G1382" s="212"/>
      <c r="H1382" s="146" t="s">
        <v>393</v>
      </c>
      <c r="I1382" s="153" t="s">
        <v>394</v>
      </c>
      <c r="J1382" s="146" t="s">
        <v>395</v>
      </c>
      <c r="K1382" s="212"/>
      <c r="L1382" s="212"/>
      <c r="M1382" s="157" t="s">
        <v>397</v>
      </c>
      <c r="N1382" s="213"/>
      <c r="O1382" s="160"/>
      <c r="P1382" s="212"/>
      <c r="Q1382" s="212"/>
      <c r="R1382" s="212"/>
      <c r="S1382" s="212"/>
      <c r="U1382" s="161" t="s">
        <v>1777</v>
      </c>
      <c r="V1382" s="209"/>
      <c r="W1382" s="217"/>
      <c r="AA1382" s="250" t="s">
        <v>1777</v>
      </c>
      <c r="AB1382" s="217"/>
      <c r="AC1382" s="217"/>
      <c r="AG1382" s="293" t="s">
        <v>628</v>
      </c>
      <c r="AH1382" s="164" t="n">
        <v>6592</v>
      </c>
      <c r="AI1382" s="164" t="n">
        <v>6739</v>
      </c>
      <c r="AJ1382" s="219" t="n">
        <f aca="false">SeqEnd-SeqBeg+1</f>
        <v>148</v>
      </c>
      <c r="AK1382" s="220" t="n">
        <f aca="false">AND( SeqBeg&lt;=Beg  , End &lt;=SeqEnd )</f>
        <v>0</v>
      </c>
      <c r="AL1382" s="212"/>
      <c r="AM1382" s="212"/>
      <c r="AN1382" s="221"/>
      <c r="AT1382" s="147" t="s">
        <v>103</v>
      </c>
      <c r="AU1382" s="146"/>
      <c r="AV1382" s="212"/>
      <c r="AW1382" s="222" t="str">
        <f aca="false">HYPERLINK(CONCATENATE("http://www.ncbi.nlm.nih.gov/nuccore/",BM1382),BM1382)</f>
        <v>AF491003</v>
      </c>
      <c r="AX1382" s="219" t="str">
        <f aca="false">CONCATENATE(D1382,IF(I1382="","",CONCATENATE(".",I1382)),IF(K1382="","",CONCATENATE(".",K1382)),IF(M1382="","",CONCATENATE(".",M1382)),IF(R1382="","",CONCATENATE(".",R1382)),IF(U1382="","","(*)"))</f>
        <v>3f.ESP.sewage(*)</v>
      </c>
      <c r="AY1382" s="170" t="str">
        <f aca="false">CONCATENATE(BM1382,".",BN1382)</f>
        <v>AF491003.BCN4</v>
      </c>
      <c r="AZ1382" s="171" t="str">
        <f aca="false">IF(AV1382="",IF(ISNUMBER(FIND(".",A1382)),LEFT(A1382,FIND(".",A1382)-1),A1382),AV1382)</f>
        <v>AF491003</v>
      </c>
      <c r="BA1382" s="171" t="str">
        <f aca="false">IF(ISNUMBER(FIND("-",AZ1382)),LEFT(AZ1382,FIND("-",AZ1382)-1),AZ1382)</f>
        <v>AF491003</v>
      </c>
      <c r="BB1382" s="170" t="str">
        <f aca="false"> MEGAname &amp; "="</f>
        <v>AF491003=</v>
      </c>
      <c r="BC1382" s="170" t="str">
        <f aca="false">Clear &amp; IF(span ,"Span","out")</f>
        <v>AF491003=out</v>
      </c>
      <c r="BD1382" s="170" t="str">
        <f aca="false">Clear &amp; IF(span, IF(B1382=".","Selected",B1382),"out")</f>
        <v>AF491003=out</v>
      </c>
      <c r="BE1382" s="170" t="str">
        <f aca="false">Clear &amp; Strain</f>
        <v>AF491003=BCN4</v>
      </c>
      <c r="BF1382" s="170" t="str">
        <f aca="false">CONCATENATE(A1382,"=",F1382,". ",AX1382,IF(AB1382="","",CONCATENATE(".",AB1382)))</f>
        <v>AF491003=BCN4. 3f.ESP.sewage(*)</v>
      </c>
      <c r="BG1382" s="170" t="str">
        <f aca="false">CONCATENATE(A1382,"=",F1382,". ",AX1382)</f>
        <v>AF491003=BCN4. 3f.ESP.sewage(*)</v>
      </c>
      <c r="BH1382" s="170" t="str">
        <f aca="false">CONCATENATE(A1382,"=",AX1382)</f>
        <v>AF491003=3f.ESP.sewage(*)</v>
      </c>
      <c r="BI1382" s="170" t="str">
        <f aca="false">CONCATENATE(A1382,"=",ComForSubtype,D1382)</f>
        <v>AF491003=3f</v>
      </c>
      <c r="BJ1382" s="170" t="str">
        <f aca="false">CONCATENATE(A1382,"=",E1382)</f>
        <v>AF491003=3feg</v>
      </c>
      <c r="BK1382" s="170" t="str">
        <f aca="false">CONCATENATE(A1382,"=",C1382)</f>
        <v>AF491003=3</v>
      </c>
      <c r="BL1382" s="170" t="str">
        <f aca="false">CONCATENATE(D1382,"=")</f>
        <v>3f=</v>
      </c>
      <c r="BM1382" s="223" t="str">
        <f aca="false">IF(BA1382="XX","",BA1382)</f>
        <v>AF491003</v>
      </c>
      <c r="BN1382" s="224" t="str">
        <f aca="false">CONCATENATE(IF(F1382="","",F1382),IF(G1382="","",CONCATENATE(" / ",G1382)))</f>
        <v>BCN4</v>
      </c>
      <c r="BO1382" s="225" t="str">
        <f aca="false">AX1382</f>
        <v>3f.ESP.sewage(*)</v>
      </c>
      <c r="BP1382" s="226" t="str">
        <f aca="false">IF(V1382="","",V1382)</f>
        <v/>
      </c>
      <c r="BQ1382" s="226" t="str">
        <f aca="false">IF(W1382="","",CONCATENATE(W1382,IF(LEFT(AO1382,1)="s","+","")))</f>
        <v/>
      </c>
      <c r="BR1382" s="226" t="str">
        <f aca="false">IF(X1382="","",CONCATENATE(X1382,IF(LEFT(AQ1382,1)="s","+","")))</f>
        <v/>
      </c>
      <c r="BS1382" s="226" t="str">
        <f aca="false">IF(Y1382="","",CONCATENATE(Y1382,IF(LEFT(AR1382,1)="s","+","")))</f>
        <v/>
      </c>
      <c r="BT1382" s="226" t="str">
        <f aca="false">IF(Z1382="","",CONCATENATE(Z1382,IF(LEFT(AS1382,1)="s","+","")))</f>
        <v/>
      </c>
      <c r="BU1382" s="227" t="str">
        <f aca="false">IF(AA1382="","",CONCATENATE(AA1382,IF(LEFT(AT1382,1)="s","+","")))</f>
        <v>3f</v>
      </c>
      <c r="BV1382" s="212"/>
      <c r="BW1382" s="177" t="s">
        <v>3501</v>
      </c>
      <c r="BX1382" s="170" t="str">
        <f aca="false">IF(BW1382&lt;&gt;"",IF(ISNUMBER(FIND("=",BW1382)),LEFT(BW1382,FIND("=",BW1382)-1),BW1382),BW1382)</f>
        <v>AF491003</v>
      </c>
      <c r="BY1382" s="170" t="str">
        <f aca="false">IF(BW1382&lt;&gt;"",IF(ISNUMBER(FIND("=",BW1382)),RIGHT(BW1382,LEN(BW1382)-FIND("=",BW1382)),""),"")</f>
        <v>3f</v>
      </c>
      <c r="BZ1382" s="170" t="str">
        <f aca="false">IF(BX1382&lt;&gt;"",IF(ISNUMBER(FIND(".",BX1382)),LEFT(BX1382,FIND(".",BX1382)-1),BX1382),BX1382)</f>
        <v>AF491003</v>
      </c>
      <c r="CA1382" s="170" t="str">
        <f aca="false">IF(BX1382&lt;&gt;"",IF(ISNUMBER(FIND(".",BX1382)),RIGHT(BX1382,LEN(BX1382)-FIND(".",BX1382)),""),"")</f>
        <v/>
      </c>
      <c r="CB1382" s="212"/>
      <c r="CC1382" s="170" t="str">
        <f aca="false">A1382</f>
        <v>AF491003</v>
      </c>
      <c r="CD1382" s="178" t="s">
        <v>339</v>
      </c>
      <c r="CE1382" s="178" t="s">
        <v>340</v>
      </c>
      <c r="CF1382" s="178" t="s">
        <v>341</v>
      </c>
      <c r="CG1382" s="212"/>
      <c r="CH1382" s="212"/>
      <c r="CI1382" s="212"/>
      <c r="CJ1382" s="212"/>
      <c r="CK1382" s="178"/>
      <c r="CL1382" s="212"/>
      <c r="CM1382" s="212"/>
      <c r="CN1382" s="212"/>
      <c r="CO1382" s="212"/>
      <c r="CP1382" s="212"/>
      <c r="CQ1382" s="212"/>
      <c r="CR1382" s="170" t="n">
        <f aca="false">C1382</f>
        <v>3</v>
      </c>
      <c r="CS1382" s="229" t="str">
        <f aca="false">D1382</f>
        <v>3f</v>
      </c>
      <c r="CT1382" s="170" t="str">
        <f aca="false">CONCATENATE(CD1382," strain ",CM1382," ",CL1382,", partial cds")</f>
        <v>Hepatitis E virus strain  , partial cds</v>
      </c>
    </row>
    <row r="1383" customFormat="false" ht="11.9" hidden="false" customHeight="true" outlineLevel="0" collapsed="false">
      <c r="A1383" s="154" t="s">
        <v>3502</v>
      </c>
      <c r="B1383" s="147" t="n">
        <v>3</v>
      </c>
      <c r="C1383" s="243" t="n">
        <v>3</v>
      </c>
      <c r="D1383" s="149" t="s">
        <v>1777</v>
      </c>
      <c r="E1383" s="150" t="s">
        <v>2725</v>
      </c>
      <c r="F1383" s="154" t="s">
        <v>3503</v>
      </c>
      <c r="G1383" s="212"/>
      <c r="H1383" s="146" t="s">
        <v>393</v>
      </c>
      <c r="I1383" s="153" t="s">
        <v>394</v>
      </c>
      <c r="J1383" s="146" t="s">
        <v>395</v>
      </c>
      <c r="K1383" s="212"/>
      <c r="L1383" s="231" t="s">
        <v>396</v>
      </c>
      <c r="M1383" s="157" t="s">
        <v>397</v>
      </c>
      <c r="N1383" s="213"/>
      <c r="O1383" s="160"/>
      <c r="P1383" s="212"/>
      <c r="Q1383" s="212"/>
      <c r="R1383" s="212"/>
      <c r="S1383" s="212"/>
      <c r="U1383" s="161" t="s">
        <v>1777</v>
      </c>
      <c r="V1383" s="209"/>
      <c r="W1383" s="217"/>
      <c r="AA1383" s="250" t="s">
        <v>1777</v>
      </c>
      <c r="AB1383" s="217"/>
      <c r="AC1383" s="217"/>
      <c r="AG1383" s="293" t="s">
        <v>628</v>
      </c>
      <c r="AH1383" s="164" t="n">
        <v>6592</v>
      </c>
      <c r="AI1383" s="164" t="n">
        <v>6739</v>
      </c>
      <c r="AJ1383" s="219" t="n">
        <f aca="false">SeqEnd-SeqBeg+1</f>
        <v>148</v>
      </c>
      <c r="AK1383" s="220" t="n">
        <f aca="false">AND( SeqBeg&lt;=Beg  , End &lt;=SeqEnd )</f>
        <v>0</v>
      </c>
      <c r="AL1383" s="212"/>
      <c r="AM1383" s="212"/>
      <c r="AN1383" s="221"/>
      <c r="AT1383" s="147" t="s">
        <v>103</v>
      </c>
      <c r="AU1383" s="146"/>
      <c r="AV1383" s="212"/>
      <c r="AW1383" s="222" t="str">
        <f aca="false">HYPERLINK(CONCATENATE("http://www.ncbi.nlm.nih.gov/nuccore/",BM1383),BM1383)</f>
        <v>AF490986</v>
      </c>
      <c r="AX1383" s="219" t="str">
        <f aca="false">CONCATENATE(D1383,IF(I1383="","",CONCATENATE(".",I1383)),IF(K1383="","",CONCATENATE(".",K1383)),IF(M1383="","",CONCATENATE(".",M1383)),IF(R1383="","",CONCATENATE(".",R1383)),IF(U1383="","","(*)"))</f>
        <v>3f.ESP.sewage(*)</v>
      </c>
      <c r="AY1383" s="170" t="str">
        <f aca="false">CONCATENATE(BM1383,".",BN1383)</f>
        <v>AF490986.BCN5</v>
      </c>
      <c r="AZ1383" s="171" t="str">
        <f aca="false">IF(AV1383="",IF(ISNUMBER(FIND(".",A1383)),LEFT(A1383,FIND(".",A1383)-1),A1383),AV1383)</f>
        <v>AF490986</v>
      </c>
      <c r="BA1383" s="171" t="str">
        <f aca="false">IF(ISNUMBER(FIND("-",AZ1383)),LEFT(AZ1383,FIND("-",AZ1383)-1),AZ1383)</f>
        <v>AF490986</v>
      </c>
      <c r="BB1383" s="170" t="str">
        <f aca="false"> MEGAname &amp; "="</f>
        <v>AF490986=</v>
      </c>
      <c r="BC1383" s="170" t="str">
        <f aca="false">Clear &amp; IF(span ,"Span","out")</f>
        <v>AF490986=out</v>
      </c>
      <c r="BD1383" s="170" t="str">
        <f aca="false">Clear &amp; IF(span, IF(B1383=".","Selected",B1383),"out")</f>
        <v>AF490986=out</v>
      </c>
      <c r="BE1383" s="170" t="str">
        <f aca="false">Clear &amp; Strain</f>
        <v>AF490986=BCN5</v>
      </c>
      <c r="BF1383" s="170" t="str">
        <f aca="false">CONCATENATE(A1383,"=",F1383,". ",AX1383,IF(AB1383="","",CONCATENATE(".",AB1383)))</f>
        <v>AF490986=BCN5. 3f.ESP.sewage(*)</v>
      </c>
      <c r="BG1383" s="170" t="str">
        <f aca="false">CONCATENATE(A1383,"=",F1383,". ",AX1383)</f>
        <v>AF490986=BCN5. 3f.ESP.sewage(*)</v>
      </c>
      <c r="BH1383" s="170" t="str">
        <f aca="false">CONCATENATE(A1383,"=",AX1383)</f>
        <v>AF490986=3f.ESP.sewage(*)</v>
      </c>
      <c r="BI1383" s="170" t="str">
        <f aca="false">CONCATENATE(A1383,"=",ComForSubtype,D1383)</f>
        <v>AF490986=3f</v>
      </c>
      <c r="BJ1383" s="170" t="str">
        <f aca="false">CONCATENATE(A1383,"=",E1383)</f>
        <v>AF490986=3feg</v>
      </c>
      <c r="BK1383" s="170" t="str">
        <f aca="false">CONCATENATE(A1383,"=",C1383)</f>
        <v>AF490986=3</v>
      </c>
      <c r="BL1383" s="170" t="str">
        <f aca="false">CONCATENATE(D1383,"=")</f>
        <v>3f=</v>
      </c>
      <c r="BM1383" s="223" t="str">
        <f aca="false">IF(BA1383="XX","",BA1383)</f>
        <v>AF490986</v>
      </c>
      <c r="BN1383" s="224" t="str">
        <f aca="false">CONCATENATE(IF(F1383="","",F1383),IF(G1383="","",CONCATENATE(" / ",G1383)))</f>
        <v>BCN5</v>
      </c>
      <c r="BO1383" s="225" t="str">
        <f aca="false">AX1383</f>
        <v>3f.ESP.sewage(*)</v>
      </c>
      <c r="BP1383" s="226" t="str">
        <f aca="false">IF(V1383="","",V1383)</f>
        <v/>
      </c>
      <c r="BQ1383" s="226" t="str">
        <f aca="false">IF(W1383="","",CONCATENATE(W1383,IF(LEFT(AO1383,1)="s","+","")))</f>
        <v/>
      </c>
      <c r="BR1383" s="226" t="str">
        <f aca="false">IF(X1383="","",CONCATENATE(X1383,IF(LEFT(AQ1383,1)="s","+","")))</f>
        <v/>
      </c>
      <c r="BS1383" s="226" t="str">
        <f aca="false">IF(Y1383="","",CONCATENATE(Y1383,IF(LEFT(AR1383,1)="s","+","")))</f>
        <v/>
      </c>
      <c r="BT1383" s="226" t="str">
        <f aca="false">IF(Z1383="","",CONCATENATE(Z1383,IF(LEFT(AS1383,1)="s","+","")))</f>
        <v/>
      </c>
      <c r="BU1383" s="227" t="str">
        <f aca="false">IF(AA1383="","",CONCATENATE(AA1383,IF(LEFT(AT1383,1)="s","+","")))</f>
        <v>3f</v>
      </c>
      <c r="BV1383" s="212"/>
      <c r="BW1383" s="177" t="s">
        <v>3504</v>
      </c>
      <c r="BX1383" s="170" t="str">
        <f aca="false">IF(BW1383&lt;&gt;"",IF(ISNUMBER(FIND("=",BW1383)),LEFT(BW1383,FIND("=",BW1383)-1),BW1383),BW1383)</f>
        <v>AF490986</v>
      </c>
      <c r="BY1383" s="170" t="str">
        <f aca="false">IF(BW1383&lt;&gt;"",IF(ISNUMBER(FIND("=",BW1383)),RIGHT(BW1383,LEN(BW1383)-FIND("=",BW1383)),""),"")</f>
        <v>3f</v>
      </c>
      <c r="BZ1383" s="170" t="str">
        <f aca="false">IF(BX1383&lt;&gt;"",IF(ISNUMBER(FIND(".",BX1383)),LEFT(BX1383,FIND(".",BX1383)-1),BX1383),BX1383)</f>
        <v>AF490986</v>
      </c>
      <c r="CA1383" s="170" t="str">
        <f aca="false">IF(BX1383&lt;&gt;"",IF(ISNUMBER(FIND(".",BX1383)),RIGHT(BX1383,LEN(BX1383)-FIND(".",BX1383)),""),"")</f>
        <v/>
      </c>
      <c r="CB1383" s="212"/>
      <c r="CC1383" s="170" t="str">
        <f aca="false">A1383</f>
        <v>AF490986</v>
      </c>
      <c r="CD1383" s="178" t="s">
        <v>339</v>
      </c>
      <c r="CE1383" s="178" t="s">
        <v>340</v>
      </c>
      <c r="CF1383" s="178" t="s">
        <v>341</v>
      </c>
      <c r="CG1383" s="212"/>
      <c r="CH1383" s="212"/>
      <c r="CI1383" s="212"/>
      <c r="CJ1383" s="212"/>
      <c r="CK1383" s="178"/>
      <c r="CL1383" s="212"/>
      <c r="CM1383" s="212"/>
      <c r="CN1383" s="212"/>
      <c r="CO1383" s="212"/>
      <c r="CP1383" s="212"/>
      <c r="CQ1383" s="212"/>
      <c r="CR1383" s="170" t="n">
        <f aca="false">C1383</f>
        <v>3</v>
      </c>
      <c r="CS1383" s="229" t="str">
        <f aca="false">D1383</f>
        <v>3f</v>
      </c>
      <c r="CT1383" s="170" t="str">
        <f aca="false">CONCATENATE(CD1383," strain ",CM1383," ",CL1383,", partial cds")</f>
        <v>Hepatitis E virus strain  , partial cds</v>
      </c>
    </row>
    <row r="1384" customFormat="false" ht="11.9" hidden="false" customHeight="true" outlineLevel="0" collapsed="false">
      <c r="A1384" s="154" t="s">
        <v>3505</v>
      </c>
      <c r="B1384" s="147" t="n">
        <v>3</v>
      </c>
      <c r="C1384" s="243" t="n">
        <v>3</v>
      </c>
      <c r="D1384" s="149" t="s">
        <v>1777</v>
      </c>
      <c r="E1384" s="150" t="s">
        <v>2725</v>
      </c>
      <c r="F1384" s="154" t="s">
        <v>3506</v>
      </c>
      <c r="G1384" s="212"/>
      <c r="H1384" s="146" t="s">
        <v>393</v>
      </c>
      <c r="I1384" s="153" t="s">
        <v>394</v>
      </c>
      <c r="J1384" s="146" t="s">
        <v>395</v>
      </c>
      <c r="K1384" s="212"/>
      <c r="L1384" s="231" t="s">
        <v>396</v>
      </c>
      <c r="M1384" s="157" t="s">
        <v>397</v>
      </c>
      <c r="N1384" s="213"/>
      <c r="O1384" s="160"/>
      <c r="P1384" s="212"/>
      <c r="Q1384" s="212"/>
      <c r="R1384" s="212"/>
      <c r="S1384" s="212"/>
      <c r="U1384" s="161" t="s">
        <v>1777</v>
      </c>
      <c r="V1384" s="209"/>
      <c r="W1384" s="217"/>
      <c r="AA1384" s="250" t="s">
        <v>1777</v>
      </c>
      <c r="AB1384" s="217"/>
      <c r="AC1384" s="217"/>
      <c r="AG1384" s="293" t="s">
        <v>628</v>
      </c>
      <c r="AH1384" s="164" t="n">
        <v>6592</v>
      </c>
      <c r="AI1384" s="164" t="n">
        <v>6739</v>
      </c>
      <c r="AJ1384" s="219" t="n">
        <f aca="false">SeqEnd-SeqBeg+1</f>
        <v>148</v>
      </c>
      <c r="AK1384" s="220" t="n">
        <f aca="false">AND( SeqBeg&lt;=Beg  , End &lt;=SeqEnd )</f>
        <v>0</v>
      </c>
      <c r="AL1384" s="212"/>
      <c r="AM1384" s="212"/>
      <c r="AN1384" s="221"/>
      <c r="AT1384" s="147" t="s">
        <v>103</v>
      </c>
      <c r="AU1384" s="146"/>
      <c r="AV1384" s="212"/>
      <c r="AW1384" s="222" t="str">
        <f aca="false">HYPERLINK(CONCATENATE("http://www.ncbi.nlm.nih.gov/nuccore/",BM1384),BM1384)</f>
        <v>AF490987</v>
      </c>
      <c r="AX1384" s="219" t="str">
        <f aca="false">CONCATENATE(D1384,IF(I1384="","",CONCATENATE(".",I1384)),IF(K1384="","",CONCATENATE(".",K1384)),IF(M1384="","",CONCATENATE(".",M1384)),IF(R1384="","",CONCATENATE(".",R1384)),IF(U1384="","","(*)"))</f>
        <v>3f.ESP.sewage(*)</v>
      </c>
      <c r="AY1384" s="170" t="str">
        <f aca="false">CONCATENATE(BM1384,".",BN1384)</f>
        <v>AF490987.BCN6</v>
      </c>
      <c r="AZ1384" s="171" t="str">
        <f aca="false">IF(AV1384="",IF(ISNUMBER(FIND(".",A1384)),LEFT(A1384,FIND(".",A1384)-1),A1384),AV1384)</f>
        <v>AF490987</v>
      </c>
      <c r="BA1384" s="171" t="str">
        <f aca="false">IF(ISNUMBER(FIND("-",AZ1384)),LEFT(AZ1384,FIND("-",AZ1384)-1),AZ1384)</f>
        <v>AF490987</v>
      </c>
      <c r="BB1384" s="170" t="str">
        <f aca="false"> MEGAname &amp; "="</f>
        <v>AF490987=</v>
      </c>
      <c r="BC1384" s="170" t="str">
        <f aca="false">Clear &amp; IF(span ,"Span","out")</f>
        <v>AF490987=out</v>
      </c>
      <c r="BD1384" s="170" t="str">
        <f aca="false">Clear &amp; IF(span, IF(B1384=".","Selected",B1384),"out")</f>
        <v>AF490987=out</v>
      </c>
      <c r="BE1384" s="170" t="str">
        <f aca="false">Clear &amp; Strain</f>
        <v>AF490987=BCN6</v>
      </c>
      <c r="BF1384" s="170" t="str">
        <f aca="false">CONCATENATE(A1384,"=",F1384,". ",AX1384,IF(AB1384="","",CONCATENATE(".",AB1384)))</f>
        <v>AF490987=BCN6. 3f.ESP.sewage(*)</v>
      </c>
      <c r="BG1384" s="170" t="str">
        <f aca="false">CONCATENATE(A1384,"=",F1384,". ",AX1384)</f>
        <v>AF490987=BCN6. 3f.ESP.sewage(*)</v>
      </c>
      <c r="BH1384" s="170" t="str">
        <f aca="false">CONCATENATE(A1384,"=",AX1384)</f>
        <v>AF490987=3f.ESP.sewage(*)</v>
      </c>
      <c r="BI1384" s="170" t="str">
        <f aca="false">CONCATENATE(A1384,"=",ComForSubtype,D1384)</f>
        <v>AF490987=3f</v>
      </c>
      <c r="BJ1384" s="170" t="str">
        <f aca="false">CONCATENATE(A1384,"=",E1384)</f>
        <v>AF490987=3feg</v>
      </c>
      <c r="BK1384" s="170" t="str">
        <f aca="false">CONCATENATE(A1384,"=",C1384)</f>
        <v>AF490987=3</v>
      </c>
      <c r="BL1384" s="170" t="str">
        <f aca="false">CONCATENATE(D1384,"=")</f>
        <v>3f=</v>
      </c>
      <c r="BM1384" s="223" t="str">
        <f aca="false">IF(BA1384="XX","",BA1384)</f>
        <v>AF490987</v>
      </c>
      <c r="BN1384" s="224" t="str">
        <f aca="false">CONCATENATE(IF(F1384="","",F1384),IF(G1384="","",CONCATENATE(" / ",G1384)))</f>
        <v>BCN6</v>
      </c>
      <c r="BO1384" s="225" t="str">
        <f aca="false">AX1384</f>
        <v>3f.ESP.sewage(*)</v>
      </c>
      <c r="BP1384" s="226" t="str">
        <f aca="false">IF(V1384="","",V1384)</f>
        <v/>
      </c>
      <c r="BQ1384" s="226" t="str">
        <f aca="false">IF(W1384="","",CONCATENATE(W1384,IF(LEFT(AO1384,1)="s","+","")))</f>
        <v/>
      </c>
      <c r="BR1384" s="226" t="str">
        <f aca="false">IF(X1384="","",CONCATENATE(X1384,IF(LEFT(AQ1384,1)="s","+","")))</f>
        <v/>
      </c>
      <c r="BS1384" s="226" t="str">
        <f aca="false">IF(Y1384="","",CONCATENATE(Y1384,IF(LEFT(AR1384,1)="s","+","")))</f>
        <v/>
      </c>
      <c r="BT1384" s="226" t="str">
        <f aca="false">IF(Z1384="","",CONCATENATE(Z1384,IF(LEFT(AS1384,1)="s","+","")))</f>
        <v/>
      </c>
      <c r="BU1384" s="227" t="str">
        <f aca="false">IF(AA1384="","",CONCATENATE(AA1384,IF(LEFT(AT1384,1)="s","+","")))</f>
        <v>3f</v>
      </c>
      <c r="BV1384" s="212"/>
      <c r="BW1384" s="177" t="s">
        <v>3507</v>
      </c>
      <c r="BX1384" s="170" t="str">
        <f aca="false">IF(BW1384&lt;&gt;"",IF(ISNUMBER(FIND("=",BW1384)),LEFT(BW1384,FIND("=",BW1384)-1),BW1384),BW1384)</f>
        <v>AF490987</v>
      </c>
      <c r="BY1384" s="170" t="str">
        <f aca="false">IF(BW1384&lt;&gt;"",IF(ISNUMBER(FIND("=",BW1384)),RIGHT(BW1384,LEN(BW1384)-FIND("=",BW1384)),""),"")</f>
        <v>3f</v>
      </c>
      <c r="BZ1384" s="170" t="str">
        <f aca="false">IF(BX1384&lt;&gt;"",IF(ISNUMBER(FIND(".",BX1384)),LEFT(BX1384,FIND(".",BX1384)-1),BX1384),BX1384)</f>
        <v>AF490987</v>
      </c>
      <c r="CA1384" s="170" t="str">
        <f aca="false">IF(BX1384&lt;&gt;"",IF(ISNUMBER(FIND(".",BX1384)),RIGHT(BX1384,LEN(BX1384)-FIND(".",BX1384)),""),"")</f>
        <v/>
      </c>
      <c r="CB1384" s="212"/>
      <c r="CC1384" s="170" t="str">
        <f aca="false">A1384</f>
        <v>AF490987</v>
      </c>
      <c r="CD1384" s="178" t="s">
        <v>339</v>
      </c>
      <c r="CE1384" s="178" t="s">
        <v>340</v>
      </c>
      <c r="CF1384" s="178" t="s">
        <v>341</v>
      </c>
      <c r="CG1384" s="212"/>
      <c r="CH1384" s="212"/>
      <c r="CI1384" s="212"/>
      <c r="CJ1384" s="212"/>
      <c r="CK1384" s="178"/>
      <c r="CL1384" s="212"/>
      <c r="CM1384" s="212"/>
      <c r="CN1384" s="212"/>
      <c r="CO1384" s="212"/>
      <c r="CP1384" s="212"/>
      <c r="CQ1384" s="212"/>
      <c r="CR1384" s="170" t="n">
        <f aca="false">C1384</f>
        <v>3</v>
      </c>
      <c r="CS1384" s="229" t="str">
        <f aca="false">D1384</f>
        <v>3f</v>
      </c>
      <c r="CT1384" s="170" t="str">
        <f aca="false">CONCATENATE(CD1384," strain ",CM1384," ",CL1384,", partial cds")</f>
        <v>Hepatitis E virus strain  , partial cds</v>
      </c>
    </row>
    <row r="1385" customFormat="false" ht="11.9" hidden="false" customHeight="true" outlineLevel="0" collapsed="false">
      <c r="A1385" s="154" t="s">
        <v>3508</v>
      </c>
      <c r="B1385" s="147" t="n">
        <v>3</v>
      </c>
      <c r="C1385" s="243" t="n">
        <v>3</v>
      </c>
      <c r="D1385" s="149" t="s">
        <v>1777</v>
      </c>
      <c r="E1385" s="150" t="s">
        <v>2725</v>
      </c>
      <c r="F1385" s="154" t="s">
        <v>3509</v>
      </c>
      <c r="G1385" s="212"/>
      <c r="H1385" s="146" t="s">
        <v>393</v>
      </c>
      <c r="I1385" s="153" t="s">
        <v>394</v>
      </c>
      <c r="J1385" s="146" t="s">
        <v>395</v>
      </c>
      <c r="K1385" s="212"/>
      <c r="L1385" s="231" t="s">
        <v>396</v>
      </c>
      <c r="M1385" s="157" t="s">
        <v>397</v>
      </c>
      <c r="N1385" s="213"/>
      <c r="O1385" s="160"/>
      <c r="P1385" s="212"/>
      <c r="Q1385" s="212"/>
      <c r="R1385" s="212"/>
      <c r="S1385" s="212"/>
      <c r="T1385" s="214"/>
      <c r="U1385" s="215"/>
      <c r="V1385" s="209"/>
      <c r="W1385" s="217"/>
      <c r="AA1385" s="250" t="s">
        <v>1777</v>
      </c>
      <c r="AB1385" s="217"/>
      <c r="AC1385" s="217"/>
      <c r="AG1385" s="293" t="s">
        <v>628</v>
      </c>
      <c r="AH1385" s="164" t="n">
        <v>6592</v>
      </c>
      <c r="AI1385" s="164" t="n">
        <v>6739</v>
      </c>
      <c r="AJ1385" s="219" t="n">
        <f aca="false">SeqEnd-SeqBeg+1</f>
        <v>148</v>
      </c>
      <c r="AK1385" s="220" t="n">
        <f aca="false">AND( SeqBeg&lt;=Beg  , End &lt;=SeqEnd )</f>
        <v>0</v>
      </c>
      <c r="AL1385" s="212"/>
      <c r="AM1385" s="212"/>
      <c r="AN1385" s="221"/>
      <c r="AT1385" s="147" t="s">
        <v>103</v>
      </c>
      <c r="AU1385" s="146"/>
      <c r="AV1385" s="212"/>
      <c r="AW1385" s="222" t="str">
        <f aca="false">HYPERLINK(CONCATENATE("http://www.ncbi.nlm.nih.gov/nuccore/",BM1385),BM1385)</f>
        <v>AF490988</v>
      </c>
      <c r="AX1385" s="219" t="str">
        <f aca="false">CONCATENATE(D1385,IF(I1385="","",CONCATENATE(".",I1385)),IF(K1385="","",CONCATENATE(".",K1385)),IF(M1385="","",CONCATENATE(".",M1385)),IF(R1385="","",CONCATENATE(".",R1385)),IF(U1385="","","(*)"))</f>
        <v>3f.ESP.sewage</v>
      </c>
      <c r="AY1385" s="170" t="str">
        <f aca="false">CONCATENATE(BM1385,".",BN1385)</f>
        <v>AF490988.BCN7</v>
      </c>
      <c r="AZ1385" s="171" t="str">
        <f aca="false">IF(AV1385="",IF(ISNUMBER(FIND(".",A1385)),LEFT(A1385,FIND(".",A1385)-1),A1385),AV1385)</f>
        <v>AF490988</v>
      </c>
      <c r="BA1385" s="171" t="str">
        <f aca="false">IF(ISNUMBER(FIND("-",AZ1385)),LEFT(AZ1385,FIND("-",AZ1385)-1),AZ1385)</f>
        <v>AF490988</v>
      </c>
      <c r="BB1385" s="170" t="str">
        <f aca="false"> MEGAname &amp; "="</f>
        <v>AF490988=</v>
      </c>
      <c r="BC1385" s="170" t="str">
        <f aca="false">Clear &amp; IF(span ,"Span","out")</f>
        <v>AF490988=out</v>
      </c>
      <c r="BD1385" s="170" t="str">
        <f aca="false">Clear &amp; IF(span, IF(B1385=".","Selected",B1385),"out")</f>
        <v>AF490988=out</v>
      </c>
      <c r="BE1385" s="170" t="str">
        <f aca="false">Clear &amp; Strain</f>
        <v>AF490988=BCN7</v>
      </c>
      <c r="BF1385" s="170" t="str">
        <f aca="false">CONCATENATE(A1385,"=",F1385,". ",AX1385,IF(AB1385="","",CONCATENATE(".",AB1385)))</f>
        <v>AF490988=BCN7. 3f.ESP.sewage</v>
      </c>
      <c r="BG1385" s="170" t="str">
        <f aca="false">CONCATENATE(A1385,"=",F1385,". ",AX1385)</f>
        <v>AF490988=BCN7. 3f.ESP.sewage</v>
      </c>
      <c r="BH1385" s="170" t="str">
        <f aca="false">CONCATENATE(A1385,"=",AX1385)</f>
        <v>AF490988=3f.ESP.sewage</v>
      </c>
      <c r="BI1385" s="170" t="str">
        <f aca="false">CONCATENATE(A1385,"=",ComForSubtype,D1385)</f>
        <v>AF490988=3f</v>
      </c>
      <c r="BJ1385" s="170" t="str">
        <f aca="false">CONCATENATE(A1385,"=",E1385)</f>
        <v>AF490988=3feg</v>
      </c>
      <c r="BK1385" s="170" t="str">
        <f aca="false">CONCATENATE(A1385,"=",C1385)</f>
        <v>AF490988=3</v>
      </c>
      <c r="BL1385" s="170" t="str">
        <f aca="false">CONCATENATE(D1385,"=")</f>
        <v>3f=</v>
      </c>
      <c r="BM1385" s="223" t="str">
        <f aca="false">IF(BA1385="XX","",BA1385)</f>
        <v>AF490988</v>
      </c>
      <c r="BN1385" s="224" t="str">
        <f aca="false">CONCATENATE(IF(F1385="","",F1385),IF(G1385="","",CONCATENATE(" / ",G1385)))</f>
        <v>BCN7</v>
      </c>
      <c r="BO1385" s="225" t="str">
        <f aca="false">AX1385</f>
        <v>3f.ESP.sewage</v>
      </c>
      <c r="BP1385" s="226" t="str">
        <f aca="false">IF(V1385="","",V1385)</f>
        <v/>
      </c>
      <c r="BQ1385" s="226" t="str">
        <f aca="false">IF(W1385="","",CONCATENATE(W1385,IF(LEFT(AO1385,1)="s","+","")))</f>
        <v/>
      </c>
      <c r="BR1385" s="226" t="str">
        <f aca="false">IF(X1385="","",CONCATENATE(X1385,IF(LEFT(AQ1385,1)="s","+","")))</f>
        <v/>
      </c>
      <c r="BS1385" s="226" t="str">
        <f aca="false">IF(Y1385="","",CONCATENATE(Y1385,IF(LEFT(AR1385,1)="s","+","")))</f>
        <v/>
      </c>
      <c r="BT1385" s="226" t="str">
        <f aca="false">IF(Z1385="","",CONCATENATE(Z1385,IF(LEFT(AS1385,1)="s","+","")))</f>
        <v/>
      </c>
      <c r="BU1385" s="227" t="str">
        <f aca="false">IF(AA1385="","",CONCATENATE(AA1385,IF(LEFT(AT1385,1)="s","+","")))</f>
        <v>3f</v>
      </c>
      <c r="BV1385" s="212"/>
      <c r="BW1385" s="177" t="s">
        <v>3510</v>
      </c>
      <c r="BX1385" s="170" t="str">
        <f aca="false">IF(BW1385&lt;&gt;"",IF(ISNUMBER(FIND("=",BW1385)),LEFT(BW1385,FIND("=",BW1385)-1),BW1385),BW1385)</f>
        <v>AF490988</v>
      </c>
      <c r="BY1385" s="170" t="str">
        <f aca="false">IF(BW1385&lt;&gt;"",IF(ISNUMBER(FIND("=",BW1385)),RIGHT(BW1385,LEN(BW1385)-FIND("=",BW1385)),""),"")</f>
        <v>3f</v>
      </c>
      <c r="BZ1385" s="170" t="str">
        <f aca="false">IF(BX1385&lt;&gt;"",IF(ISNUMBER(FIND(".",BX1385)),LEFT(BX1385,FIND(".",BX1385)-1),BX1385),BX1385)</f>
        <v>AF490988</v>
      </c>
      <c r="CA1385" s="170" t="str">
        <f aca="false">IF(BX1385&lt;&gt;"",IF(ISNUMBER(FIND(".",BX1385)),RIGHT(BX1385,LEN(BX1385)-FIND(".",BX1385)),""),"")</f>
        <v/>
      </c>
      <c r="CB1385" s="212"/>
      <c r="CC1385" s="170" t="str">
        <f aca="false">A1385</f>
        <v>AF490988</v>
      </c>
      <c r="CD1385" s="178" t="s">
        <v>339</v>
      </c>
      <c r="CE1385" s="178" t="s">
        <v>340</v>
      </c>
      <c r="CF1385" s="178" t="s">
        <v>341</v>
      </c>
      <c r="CG1385" s="212"/>
      <c r="CH1385" s="212"/>
      <c r="CI1385" s="212"/>
      <c r="CJ1385" s="212"/>
      <c r="CK1385" s="178"/>
      <c r="CL1385" s="212"/>
      <c r="CM1385" s="212"/>
      <c r="CN1385" s="212"/>
      <c r="CO1385" s="212"/>
      <c r="CP1385" s="212"/>
      <c r="CQ1385" s="212"/>
      <c r="CR1385" s="170" t="n">
        <f aca="false">C1385</f>
        <v>3</v>
      </c>
      <c r="CS1385" s="229" t="str">
        <f aca="false">D1385</f>
        <v>3f</v>
      </c>
      <c r="CT1385" s="170" t="str">
        <f aca="false">CONCATENATE(CD1385," strain ",CM1385," ",CL1385,", partial cds")</f>
        <v>Hepatitis E virus strain  , partial cds</v>
      </c>
    </row>
    <row r="1386" customFormat="false" ht="11.9" hidden="false" customHeight="true" outlineLevel="0" collapsed="false">
      <c r="A1386" s="154" t="s">
        <v>3511</v>
      </c>
      <c r="B1386" s="147" t="n">
        <v>3</v>
      </c>
      <c r="C1386" s="243" t="n">
        <v>3</v>
      </c>
      <c r="D1386" s="149" t="s">
        <v>1777</v>
      </c>
      <c r="E1386" s="150" t="s">
        <v>2725</v>
      </c>
      <c r="F1386" s="154" t="s">
        <v>3512</v>
      </c>
      <c r="G1386" s="212"/>
      <c r="H1386" s="146" t="s">
        <v>393</v>
      </c>
      <c r="I1386" s="153" t="s">
        <v>394</v>
      </c>
      <c r="J1386" s="146" t="s">
        <v>395</v>
      </c>
      <c r="K1386" s="212"/>
      <c r="L1386" s="231" t="s">
        <v>396</v>
      </c>
      <c r="M1386" s="157" t="s">
        <v>397</v>
      </c>
      <c r="N1386" s="213"/>
      <c r="O1386" s="160"/>
      <c r="P1386" s="212"/>
      <c r="Q1386" s="212"/>
      <c r="R1386" s="212"/>
      <c r="S1386" s="212"/>
      <c r="T1386" s="214"/>
      <c r="U1386" s="215"/>
      <c r="V1386" s="209"/>
      <c r="W1386" s="217"/>
      <c r="AA1386" s="250" t="s">
        <v>1777</v>
      </c>
      <c r="AB1386" s="217"/>
      <c r="AC1386" s="217"/>
      <c r="AG1386" s="293" t="s">
        <v>628</v>
      </c>
      <c r="AH1386" s="164" t="n">
        <v>6592</v>
      </c>
      <c r="AI1386" s="164" t="n">
        <v>6739</v>
      </c>
      <c r="AJ1386" s="219" t="n">
        <f aca="false">SeqEnd-SeqBeg+1</f>
        <v>148</v>
      </c>
      <c r="AK1386" s="220" t="n">
        <f aca="false">AND( SeqBeg&lt;=Beg  , End &lt;=SeqEnd )</f>
        <v>0</v>
      </c>
      <c r="AL1386" s="212"/>
      <c r="AM1386" s="212"/>
      <c r="AN1386" s="221"/>
      <c r="AT1386" s="147" t="s">
        <v>103</v>
      </c>
      <c r="AU1386" s="146"/>
      <c r="AV1386" s="212"/>
      <c r="AW1386" s="222" t="str">
        <f aca="false">HYPERLINK(CONCATENATE("http://www.ncbi.nlm.nih.gov/nuccore/",BM1386),BM1386)</f>
        <v>AF490989</v>
      </c>
      <c r="AX1386" s="219" t="str">
        <f aca="false">CONCATENATE(D1386,IF(I1386="","",CONCATENATE(".",I1386)),IF(K1386="","",CONCATENATE(".",K1386)),IF(M1386="","",CONCATENATE(".",M1386)),IF(R1386="","",CONCATENATE(".",R1386)),IF(U1386="","","(*)"))</f>
        <v>3f.ESP.sewage</v>
      </c>
      <c r="AY1386" s="170" t="str">
        <f aca="false">CONCATENATE(BM1386,".",BN1386)</f>
        <v>AF490989.BCN8</v>
      </c>
      <c r="AZ1386" s="171" t="str">
        <f aca="false">IF(AV1386="",IF(ISNUMBER(FIND(".",A1386)),LEFT(A1386,FIND(".",A1386)-1),A1386),AV1386)</f>
        <v>AF490989</v>
      </c>
      <c r="BA1386" s="171" t="str">
        <f aca="false">IF(ISNUMBER(FIND("-",AZ1386)),LEFT(AZ1386,FIND("-",AZ1386)-1),AZ1386)</f>
        <v>AF490989</v>
      </c>
      <c r="BB1386" s="170" t="str">
        <f aca="false"> MEGAname &amp; "="</f>
        <v>AF490989=</v>
      </c>
      <c r="BC1386" s="170" t="str">
        <f aca="false">Clear &amp; IF(span ,"Span","out")</f>
        <v>AF490989=out</v>
      </c>
      <c r="BD1386" s="170" t="str">
        <f aca="false">Clear &amp; IF(span, IF(B1386=".","Selected",B1386),"out")</f>
        <v>AF490989=out</v>
      </c>
      <c r="BE1386" s="170" t="str">
        <f aca="false">Clear &amp; Strain</f>
        <v>AF490989=BCN8</v>
      </c>
      <c r="BF1386" s="170" t="str">
        <f aca="false">CONCATENATE(A1386,"=",F1386,". ",AX1386,IF(AB1386="","",CONCATENATE(".",AB1386)))</f>
        <v>AF490989=BCN8. 3f.ESP.sewage</v>
      </c>
      <c r="BG1386" s="170" t="str">
        <f aca="false">CONCATENATE(A1386,"=",F1386,". ",AX1386)</f>
        <v>AF490989=BCN8. 3f.ESP.sewage</v>
      </c>
      <c r="BH1386" s="170" t="str">
        <f aca="false">CONCATENATE(A1386,"=",AX1386)</f>
        <v>AF490989=3f.ESP.sewage</v>
      </c>
      <c r="BI1386" s="170" t="str">
        <f aca="false">CONCATENATE(A1386,"=",ComForSubtype,D1386)</f>
        <v>AF490989=3f</v>
      </c>
      <c r="BJ1386" s="170" t="str">
        <f aca="false">CONCATENATE(A1386,"=",E1386)</f>
        <v>AF490989=3feg</v>
      </c>
      <c r="BK1386" s="170" t="str">
        <f aca="false">CONCATENATE(A1386,"=",C1386)</f>
        <v>AF490989=3</v>
      </c>
      <c r="BL1386" s="170" t="str">
        <f aca="false">CONCATENATE(D1386,"=")</f>
        <v>3f=</v>
      </c>
      <c r="BM1386" s="223" t="str">
        <f aca="false">IF(BA1386="XX","",BA1386)</f>
        <v>AF490989</v>
      </c>
      <c r="BN1386" s="224" t="str">
        <f aca="false">CONCATENATE(IF(F1386="","",F1386),IF(G1386="","",CONCATENATE(" / ",G1386)))</f>
        <v>BCN8</v>
      </c>
      <c r="BO1386" s="225" t="str">
        <f aca="false">AX1386</f>
        <v>3f.ESP.sewage</v>
      </c>
      <c r="BP1386" s="226" t="str">
        <f aca="false">IF(V1386="","",V1386)</f>
        <v/>
      </c>
      <c r="BQ1386" s="226" t="str">
        <f aca="false">IF(W1386="","",CONCATENATE(W1386,IF(LEFT(AO1386,1)="s","+","")))</f>
        <v/>
      </c>
      <c r="BR1386" s="226" t="str">
        <f aca="false">IF(X1386="","",CONCATENATE(X1386,IF(LEFT(AQ1386,1)="s","+","")))</f>
        <v/>
      </c>
      <c r="BS1386" s="226" t="str">
        <f aca="false">IF(Y1386="","",CONCATENATE(Y1386,IF(LEFT(AR1386,1)="s","+","")))</f>
        <v/>
      </c>
      <c r="BT1386" s="226" t="str">
        <f aca="false">IF(Z1386="","",CONCATENATE(Z1386,IF(LEFT(AS1386,1)="s","+","")))</f>
        <v/>
      </c>
      <c r="BU1386" s="227" t="str">
        <f aca="false">IF(AA1386="","",CONCATENATE(AA1386,IF(LEFT(AT1386,1)="s","+","")))</f>
        <v>3f</v>
      </c>
      <c r="BV1386" s="212"/>
      <c r="BW1386" s="177" t="s">
        <v>3513</v>
      </c>
      <c r="BX1386" s="170" t="str">
        <f aca="false">IF(BW1386&lt;&gt;"",IF(ISNUMBER(FIND("=",BW1386)),LEFT(BW1386,FIND("=",BW1386)-1),BW1386),BW1386)</f>
        <v>AF490989</v>
      </c>
      <c r="BY1386" s="170" t="str">
        <f aca="false">IF(BW1386&lt;&gt;"",IF(ISNUMBER(FIND("=",BW1386)),RIGHT(BW1386,LEN(BW1386)-FIND("=",BW1386)),""),"")</f>
        <v>3f</v>
      </c>
      <c r="BZ1386" s="170" t="str">
        <f aca="false">IF(BX1386&lt;&gt;"",IF(ISNUMBER(FIND(".",BX1386)),LEFT(BX1386,FIND(".",BX1386)-1),BX1386),BX1386)</f>
        <v>AF490989</v>
      </c>
      <c r="CA1386" s="170" t="str">
        <f aca="false">IF(BX1386&lt;&gt;"",IF(ISNUMBER(FIND(".",BX1386)),RIGHT(BX1386,LEN(BX1386)-FIND(".",BX1386)),""),"")</f>
        <v/>
      </c>
      <c r="CB1386" s="212"/>
      <c r="CC1386" s="170" t="str">
        <f aca="false">A1386</f>
        <v>AF490989</v>
      </c>
      <c r="CD1386" s="178" t="s">
        <v>339</v>
      </c>
      <c r="CE1386" s="178" t="s">
        <v>340</v>
      </c>
      <c r="CF1386" s="178" t="s">
        <v>341</v>
      </c>
      <c r="CG1386" s="212"/>
      <c r="CH1386" s="212"/>
      <c r="CI1386" s="212"/>
      <c r="CJ1386" s="212"/>
      <c r="CK1386" s="178"/>
      <c r="CL1386" s="212"/>
      <c r="CM1386" s="212"/>
      <c r="CN1386" s="212"/>
      <c r="CO1386" s="212"/>
      <c r="CP1386" s="212"/>
      <c r="CQ1386" s="212"/>
      <c r="CR1386" s="170" t="n">
        <f aca="false">C1386</f>
        <v>3</v>
      </c>
      <c r="CS1386" s="229" t="str">
        <f aca="false">D1386</f>
        <v>3f</v>
      </c>
      <c r="CT1386" s="170" t="str">
        <f aca="false">CONCATENATE(CD1386," strain ",CM1386," ",CL1386,", partial cds")</f>
        <v>Hepatitis E virus strain  , partial cds</v>
      </c>
    </row>
    <row r="1387" customFormat="false" ht="11.9" hidden="false" customHeight="true" outlineLevel="0" collapsed="false">
      <c r="A1387" s="154" t="s">
        <v>3514</v>
      </c>
      <c r="B1387" s="147" t="n">
        <v>3</v>
      </c>
      <c r="C1387" s="243" t="n">
        <v>3</v>
      </c>
      <c r="D1387" s="149" t="s">
        <v>1777</v>
      </c>
      <c r="E1387" s="150" t="s">
        <v>2725</v>
      </c>
      <c r="F1387" s="154" t="s">
        <v>3515</v>
      </c>
      <c r="G1387" s="212"/>
      <c r="H1387" s="146" t="s">
        <v>393</v>
      </c>
      <c r="I1387" s="153" t="s">
        <v>394</v>
      </c>
      <c r="J1387" s="146" t="s">
        <v>395</v>
      </c>
      <c r="K1387" s="212"/>
      <c r="L1387" s="231" t="s">
        <v>396</v>
      </c>
      <c r="M1387" s="157" t="s">
        <v>397</v>
      </c>
      <c r="N1387" s="213"/>
      <c r="O1387" s="160"/>
      <c r="P1387" s="212"/>
      <c r="Q1387" s="212"/>
      <c r="R1387" s="212"/>
      <c r="S1387" s="212"/>
      <c r="T1387" s="214"/>
      <c r="U1387" s="215"/>
      <c r="V1387" s="209"/>
      <c r="W1387" s="217"/>
      <c r="Y1387" s="147"/>
      <c r="AA1387" s="250" t="s">
        <v>1777</v>
      </c>
      <c r="AB1387" s="217"/>
      <c r="AC1387" s="217"/>
      <c r="AG1387" s="293" t="s">
        <v>628</v>
      </c>
      <c r="AH1387" s="164" t="n">
        <v>6592</v>
      </c>
      <c r="AI1387" s="164" t="n">
        <v>6739</v>
      </c>
      <c r="AJ1387" s="219" t="n">
        <f aca="false">SeqEnd-SeqBeg+1</f>
        <v>148</v>
      </c>
      <c r="AK1387" s="220" t="n">
        <f aca="false">AND( SeqBeg&lt;=Beg  , End &lt;=SeqEnd )</f>
        <v>0</v>
      </c>
      <c r="AL1387" s="212"/>
      <c r="AM1387" s="212"/>
      <c r="AN1387" s="221"/>
      <c r="AT1387" s="147" t="s">
        <v>103</v>
      </c>
      <c r="AU1387" s="146"/>
      <c r="AV1387" s="212"/>
      <c r="AW1387" s="222" t="str">
        <f aca="false">HYPERLINK(CONCATENATE("http://www.ncbi.nlm.nih.gov/nuccore/",BM1387),BM1387)</f>
        <v>AF490990</v>
      </c>
      <c r="AX1387" s="219" t="str">
        <f aca="false">CONCATENATE(D1387,IF(I1387="","",CONCATENATE(".",I1387)),IF(K1387="","",CONCATENATE(".",K1387)),IF(M1387="","",CONCATENATE(".",M1387)),IF(R1387="","",CONCATENATE(".",R1387)),IF(U1387="","","(*)"))</f>
        <v>3f.ESP.sewage</v>
      </c>
      <c r="AY1387" s="170" t="str">
        <f aca="false">CONCATENATE(BM1387,".",BN1387)</f>
        <v>AF490990.BCN9</v>
      </c>
      <c r="AZ1387" s="171" t="str">
        <f aca="false">IF(AV1387="",IF(ISNUMBER(FIND(".",A1387)),LEFT(A1387,FIND(".",A1387)-1),A1387),AV1387)</f>
        <v>AF490990</v>
      </c>
      <c r="BA1387" s="171" t="str">
        <f aca="false">IF(ISNUMBER(FIND("-",AZ1387)),LEFT(AZ1387,FIND("-",AZ1387)-1),AZ1387)</f>
        <v>AF490990</v>
      </c>
      <c r="BB1387" s="170" t="str">
        <f aca="false"> MEGAname &amp; "="</f>
        <v>AF490990=</v>
      </c>
      <c r="BC1387" s="170" t="str">
        <f aca="false">Clear &amp; IF(span ,"Span","out")</f>
        <v>AF490990=out</v>
      </c>
      <c r="BD1387" s="170" t="str">
        <f aca="false">Clear &amp; IF(span, IF(B1387=".","Selected",B1387),"out")</f>
        <v>AF490990=out</v>
      </c>
      <c r="BE1387" s="170" t="str">
        <f aca="false">Clear &amp; Strain</f>
        <v>AF490990=BCN9</v>
      </c>
      <c r="BF1387" s="170" t="str">
        <f aca="false">CONCATENATE(A1387,"=",F1387,". ",AX1387,IF(AB1387="","",CONCATENATE(".",AB1387)))</f>
        <v>AF490990=BCN9. 3f.ESP.sewage</v>
      </c>
      <c r="BG1387" s="170" t="str">
        <f aca="false">CONCATENATE(A1387,"=",F1387,". ",AX1387)</f>
        <v>AF490990=BCN9. 3f.ESP.sewage</v>
      </c>
      <c r="BH1387" s="170" t="str">
        <f aca="false">CONCATENATE(A1387,"=",AX1387)</f>
        <v>AF490990=3f.ESP.sewage</v>
      </c>
      <c r="BI1387" s="170" t="str">
        <f aca="false">CONCATENATE(A1387,"=",ComForSubtype,D1387)</f>
        <v>AF490990=3f</v>
      </c>
      <c r="BJ1387" s="170" t="str">
        <f aca="false">CONCATENATE(A1387,"=",E1387)</f>
        <v>AF490990=3feg</v>
      </c>
      <c r="BK1387" s="170" t="str">
        <f aca="false">CONCATENATE(A1387,"=",C1387)</f>
        <v>AF490990=3</v>
      </c>
      <c r="BL1387" s="170" t="str">
        <f aca="false">CONCATENATE(D1387,"=")</f>
        <v>3f=</v>
      </c>
      <c r="BM1387" s="223" t="str">
        <f aca="false">IF(BA1387="XX","",BA1387)</f>
        <v>AF490990</v>
      </c>
      <c r="BN1387" s="224" t="str">
        <f aca="false">CONCATENATE(IF(F1387="","",F1387),IF(G1387="","",CONCATENATE(" / ",G1387)))</f>
        <v>BCN9</v>
      </c>
      <c r="BO1387" s="225" t="str">
        <f aca="false">AX1387</f>
        <v>3f.ESP.sewage</v>
      </c>
      <c r="BP1387" s="226" t="str">
        <f aca="false">IF(V1387="","",V1387)</f>
        <v/>
      </c>
      <c r="BQ1387" s="226" t="str">
        <f aca="false">IF(W1387="","",CONCATENATE(W1387,IF(LEFT(AO1387,1)="s","+","")))</f>
        <v/>
      </c>
      <c r="BR1387" s="226" t="str">
        <f aca="false">IF(X1387="","",CONCATENATE(X1387,IF(LEFT(AQ1387,1)="s","+","")))</f>
        <v/>
      </c>
      <c r="BS1387" s="226" t="str">
        <f aca="false">IF(Y1387="","",CONCATENATE(Y1387,IF(LEFT(AR1387,1)="s","+","")))</f>
        <v/>
      </c>
      <c r="BT1387" s="226" t="str">
        <f aca="false">IF(Z1387="","",CONCATENATE(Z1387,IF(LEFT(AS1387,1)="s","+","")))</f>
        <v/>
      </c>
      <c r="BU1387" s="227" t="str">
        <f aca="false">IF(AA1387="","",CONCATENATE(AA1387,IF(LEFT(AT1387,1)="s","+","")))</f>
        <v>3f</v>
      </c>
      <c r="BV1387" s="212"/>
      <c r="BW1387" s="177" t="s">
        <v>3516</v>
      </c>
      <c r="BX1387" s="170" t="str">
        <f aca="false">IF(BW1387&lt;&gt;"",IF(ISNUMBER(FIND("=",BW1387)),LEFT(BW1387,FIND("=",BW1387)-1),BW1387),BW1387)</f>
        <v>AF490990</v>
      </c>
      <c r="BY1387" s="170" t="str">
        <f aca="false">IF(BW1387&lt;&gt;"",IF(ISNUMBER(FIND("=",BW1387)),RIGHT(BW1387,LEN(BW1387)-FIND("=",BW1387)),""),"")</f>
        <v>3f</v>
      </c>
      <c r="BZ1387" s="170" t="str">
        <f aca="false">IF(BX1387&lt;&gt;"",IF(ISNUMBER(FIND(".",BX1387)),LEFT(BX1387,FIND(".",BX1387)-1),BX1387),BX1387)</f>
        <v>AF490990</v>
      </c>
      <c r="CA1387" s="170" t="str">
        <f aca="false">IF(BX1387&lt;&gt;"",IF(ISNUMBER(FIND(".",BX1387)),RIGHT(BX1387,LEN(BX1387)-FIND(".",BX1387)),""),"")</f>
        <v/>
      </c>
      <c r="CB1387" s="212"/>
      <c r="CC1387" s="170" t="str">
        <f aca="false">A1387</f>
        <v>AF490990</v>
      </c>
      <c r="CD1387" s="178" t="s">
        <v>339</v>
      </c>
      <c r="CE1387" s="178" t="s">
        <v>340</v>
      </c>
      <c r="CF1387" s="178" t="s">
        <v>341</v>
      </c>
      <c r="CG1387" s="212"/>
      <c r="CH1387" s="212"/>
      <c r="CI1387" s="212"/>
      <c r="CJ1387" s="212"/>
      <c r="CK1387" s="178"/>
      <c r="CL1387" s="212"/>
      <c r="CM1387" s="212"/>
      <c r="CN1387" s="212"/>
      <c r="CO1387" s="212"/>
      <c r="CP1387" s="212"/>
      <c r="CQ1387" s="212"/>
      <c r="CR1387" s="170" t="n">
        <f aca="false">C1387</f>
        <v>3</v>
      </c>
      <c r="CS1387" s="229" t="str">
        <f aca="false">D1387</f>
        <v>3f</v>
      </c>
      <c r="CT1387" s="170" t="str">
        <f aca="false">CONCATENATE(CD1387," strain ",CM1387," ",CL1387,", partial cds")</f>
        <v>Hepatitis E virus strain  , partial cds</v>
      </c>
    </row>
    <row r="1388" customFormat="false" ht="11.9" hidden="false" customHeight="true" outlineLevel="0" collapsed="false">
      <c r="A1388" s="154" t="s">
        <v>3517</v>
      </c>
      <c r="B1388" s="147" t="n">
        <v>3</v>
      </c>
      <c r="C1388" s="243" t="n">
        <v>3</v>
      </c>
      <c r="D1388" s="149" t="s">
        <v>1777</v>
      </c>
      <c r="E1388" s="150" t="s">
        <v>2725</v>
      </c>
      <c r="F1388" s="154" t="s">
        <v>3228</v>
      </c>
      <c r="G1388" s="212"/>
      <c r="H1388" s="146" t="s">
        <v>2814</v>
      </c>
      <c r="I1388" s="153" t="s">
        <v>2815</v>
      </c>
      <c r="J1388" s="146" t="s">
        <v>395</v>
      </c>
      <c r="K1388" s="212"/>
      <c r="L1388" s="212"/>
      <c r="M1388" s="157" t="s">
        <v>348</v>
      </c>
      <c r="N1388" s="213"/>
      <c r="O1388" s="160"/>
      <c r="P1388" s="212"/>
      <c r="Q1388" s="212"/>
      <c r="R1388" s="212"/>
      <c r="S1388" s="212"/>
      <c r="U1388" s="161" t="s">
        <v>1777</v>
      </c>
      <c r="V1388" s="209"/>
      <c r="W1388" s="217"/>
      <c r="X1388" s="209"/>
      <c r="Y1388" s="209"/>
      <c r="Z1388" s="209"/>
      <c r="AA1388" s="158" t="s">
        <v>1777</v>
      </c>
      <c r="AB1388" s="217"/>
      <c r="AC1388" s="217"/>
      <c r="AD1388" s="209"/>
      <c r="AE1388" s="209"/>
      <c r="AF1388" s="209"/>
      <c r="AG1388" s="166" t="s">
        <v>511</v>
      </c>
      <c r="AH1388" s="164" t="n">
        <v>6567</v>
      </c>
      <c r="AI1388" s="164" t="n">
        <v>6714</v>
      </c>
      <c r="AJ1388" s="219" t="n">
        <f aca="false">SeqEnd-SeqBeg+1</f>
        <v>148</v>
      </c>
      <c r="AK1388" s="220" t="n">
        <f aca="false">AND( SeqBeg&lt;=Beg  , End &lt;=SeqEnd )</f>
        <v>0</v>
      </c>
      <c r="AL1388" s="212"/>
      <c r="AM1388" s="212"/>
      <c r="AN1388" s="221"/>
      <c r="AT1388" s="147" t="s">
        <v>103</v>
      </c>
      <c r="AU1388" s="146"/>
      <c r="AV1388" s="212"/>
      <c r="AW1388" s="222" t="str">
        <f aca="false">HYPERLINK(CONCATENATE("http://www.ncbi.nlm.nih.gov/nuccore/",BM1388),BM1388)</f>
        <v>AF110391</v>
      </c>
      <c r="AX1388" s="219" t="str">
        <f aca="false">CONCATENATE(D1388,IF(I1388="","",CONCATENATE(".",I1388)),IF(K1388="","",CONCATENATE(".",K1388)),IF(M1388="","",CONCATENATE(".",M1388)),IF(R1388="","",CONCATENATE(".",R1388)),IF(U1388="","","(*)"))</f>
        <v>3f.GRC.hum(*)</v>
      </c>
      <c r="AY1388" s="170" t="str">
        <f aca="false">CONCATENATE(BM1388,".",BN1388)</f>
        <v>AF110391.G1</v>
      </c>
      <c r="AZ1388" s="171" t="str">
        <f aca="false">IF(AV1388="",IF(ISNUMBER(FIND(".",A1388)),LEFT(A1388,FIND(".",A1388)-1),A1388),AV1388)</f>
        <v>AF110391</v>
      </c>
      <c r="BA1388" s="171" t="str">
        <f aca="false">IF(ISNUMBER(FIND("-",AZ1388)),LEFT(AZ1388,FIND("-",AZ1388)-1),AZ1388)</f>
        <v>AF110391</v>
      </c>
      <c r="BB1388" s="170" t="str">
        <f aca="false"> MEGAname &amp; "="</f>
        <v>AF110391=</v>
      </c>
      <c r="BC1388" s="170" t="str">
        <f aca="false">Clear &amp; IF(span ,"Span","out")</f>
        <v>AF110391=out</v>
      </c>
      <c r="BD1388" s="170" t="str">
        <f aca="false">Clear &amp; IF(span, IF(B1388=".","Selected",B1388),"out")</f>
        <v>AF110391=out</v>
      </c>
      <c r="BE1388" s="170" t="str">
        <f aca="false">Clear &amp; Strain</f>
        <v>AF110391=G1</v>
      </c>
      <c r="BF1388" s="170" t="str">
        <f aca="false">CONCATENATE(A1388,"=",F1388,". ",AX1388,IF(AB1388="","",CONCATENATE(".",AB1388)))</f>
        <v>AF110391=G1. 3f.GRC.hum(*)</v>
      </c>
      <c r="BG1388" s="170" t="str">
        <f aca="false">CONCATENATE(A1388,"=",F1388,". ",AX1388)</f>
        <v>AF110391=G1. 3f.GRC.hum(*)</v>
      </c>
      <c r="BH1388" s="170" t="str">
        <f aca="false">CONCATENATE(A1388,"=",AX1388)</f>
        <v>AF110391=3f.GRC.hum(*)</v>
      </c>
      <c r="BI1388" s="170" t="str">
        <f aca="false">CONCATENATE(A1388,"=",ComForSubtype,D1388)</f>
        <v>AF110391=3f</v>
      </c>
      <c r="BJ1388" s="170" t="e">
        <f aca="false">CONCATENATE(A1388,"=",#REF!)</f>
        <v>#REF!</v>
      </c>
      <c r="BK1388" s="170" t="str">
        <f aca="false">CONCATENATE(A1388,"=",C1388)</f>
        <v>AF110391=3</v>
      </c>
      <c r="BL1388" s="170" t="str">
        <f aca="false">CONCATENATE(D1388,"=")</f>
        <v>3f=</v>
      </c>
      <c r="BM1388" s="223" t="str">
        <f aca="false">IF(BA1388="XX","",BA1388)</f>
        <v>AF110391</v>
      </c>
      <c r="BN1388" s="224" t="str">
        <f aca="false">CONCATENATE(IF(F1388="","",F1388),IF(G1388="","",CONCATENATE(" / ",G1388)))</f>
        <v>G1</v>
      </c>
      <c r="BO1388" s="225" t="str">
        <f aca="false">AX1388</f>
        <v>3f.GRC.hum(*)</v>
      </c>
      <c r="BP1388" s="226" t="str">
        <f aca="false">IF(V1388="","",V1388)</f>
        <v/>
      </c>
      <c r="BQ1388" s="226" t="str">
        <f aca="false">IF(W1388="","",CONCATENATE(W1388,IF(LEFT(AO1388,1)="s","+","")))</f>
        <v/>
      </c>
      <c r="BR1388" s="226" t="str">
        <f aca="false">IF(X1388="","",CONCATENATE(X1388,IF(LEFT(AQ1388,1)="s","+","")))</f>
        <v/>
      </c>
      <c r="BS1388" s="226" t="str">
        <f aca="false">IF(Y1388="","",CONCATENATE(Y1388,IF(LEFT(AR1388,1)="s","+","")))</f>
        <v/>
      </c>
      <c r="BT1388" s="226" t="str">
        <f aca="false">IF(Z1388="","",CONCATENATE(Z1388,IF(LEFT(AS1388,1)="s","+","")))</f>
        <v/>
      </c>
      <c r="BU1388" s="227" t="str">
        <f aca="false">IF(AA1388="","",CONCATENATE(AA1388,IF(LEFT(AT1388,1)="s","+","")))</f>
        <v>3f</v>
      </c>
      <c r="BV1388" s="212"/>
      <c r="BW1388" s="177" t="s">
        <v>3518</v>
      </c>
      <c r="BX1388" s="170" t="str">
        <f aca="false">IF(BW1388&lt;&gt;"",IF(ISNUMBER(FIND("=",BW1388)),LEFT(BW1388,FIND("=",BW1388)-1),BW1388),BW1388)</f>
        <v>AF110391</v>
      </c>
      <c r="BY1388" s="170" t="str">
        <f aca="false">IF(BW1388&lt;&gt;"",IF(ISNUMBER(FIND("=",BW1388)),RIGHT(BW1388,LEN(BW1388)-FIND("=",BW1388)),""),"")</f>
        <v>3f</v>
      </c>
      <c r="BZ1388" s="170" t="str">
        <f aca="false">IF(BX1388&lt;&gt;"",IF(ISNUMBER(FIND(".",BX1388)),LEFT(BX1388,FIND(".",BX1388)-1),BX1388),BX1388)</f>
        <v>AF110391</v>
      </c>
      <c r="CA1388" s="170" t="str">
        <f aca="false">IF(BX1388&lt;&gt;"",IF(ISNUMBER(FIND(".",BX1388)),RIGHT(BX1388,LEN(BX1388)-FIND(".",BX1388)),""),"")</f>
        <v/>
      </c>
      <c r="CB1388" s="212"/>
      <c r="CC1388" s="170" t="str">
        <f aca="false">A1388</f>
        <v>AF110391</v>
      </c>
      <c r="CD1388" s="178" t="s">
        <v>339</v>
      </c>
      <c r="CE1388" s="178" t="s">
        <v>340</v>
      </c>
      <c r="CF1388" s="178" t="s">
        <v>341</v>
      </c>
      <c r="CG1388" s="212"/>
      <c r="CH1388" s="179"/>
      <c r="CI1388" s="179"/>
      <c r="CJ1388" s="179"/>
      <c r="CK1388" s="212"/>
      <c r="CL1388" s="212"/>
      <c r="CM1388" s="170" t="str">
        <f aca="false">F1388</f>
        <v>G1</v>
      </c>
      <c r="CN1388" s="170" t="str">
        <f aca="false">IF(G1388="","",G1388)</f>
        <v/>
      </c>
      <c r="CO1388" s="170" t="str">
        <f aca="false">CONCATENATE(H1388,":",L1388)</f>
        <v>Greece:</v>
      </c>
      <c r="CP1388" s="170" t="str">
        <f aca="false">CONCATENATE(IF(Q1388="","",CONCATENATE(Q1388,"-")),IF(P1388="","",CONCATENATE(P1388,"-")),IF(O1388="","",O1388))</f>
        <v/>
      </c>
      <c r="CQ1388" s="170" t="str">
        <f aca="false">IF(N1388="","",N1388)</f>
        <v/>
      </c>
      <c r="CR1388" s="170" t="n">
        <f aca="false">C1388</f>
        <v>3</v>
      </c>
      <c r="CS1388" s="229" t="str">
        <f aca="false">D1388</f>
        <v>3f</v>
      </c>
      <c r="CT1388" s="170" t="str">
        <f aca="false">CONCATENATE(CD1388," strain ",CM1388," ",CL1388,", partial cds")</f>
        <v>Hepatitis E virus strain G1 , partial cds</v>
      </c>
    </row>
    <row r="1389" customFormat="false" ht="11.9" hidden="false" customHeight="true" outlineLevel="0" collapsed="false">
      <c r="A1389" s="154" t="s">
        <v>3519</v>
      </c>
      <c r="B1389" s="147" t="n">
        <v>3</v>
      </c>
      <c r="C1389" s="243" t="n">
        <v>3</v>
      </c>
      <c r="D1389" s="149" t="s">
        <v>1777</v>
      </c>
      <c r="E1389" s="150" t="s">
        <v>2725</v>
      </c>
      <c r="F1389" s="154" t="s">
        <v>3328</v>
      </c>
      <c r="G1389" s="212"/>
      <c r="H1389" s="146" t="s">
        <v>537</v>
      </c>
      <c r="I1389" s="153" t="s">
        <v>538</v>
      </c>
      <c r="J1389" s="146" t="s">
        <v>395</v>
      </c>
      <c r="K1389" s="212"/>
      <c r="L1389" s="212"/>
      <c r="M1389" s="157" t="s">
        <v>367</v>
      </c>
      <c r="N1389" s="216"/>
      <c r="O1389" s="160"/>
      <c r="P1389" s="212"/>
      <c r="Q1389" s="212"/>
      <c r="R1389" s="212"/>
      <c r="S1389" s="212"/>
      <c r="T1389" s="214"/>
      <c r="U1389" s="215"/>
      <c r="V1389" s="209"/>
      <c r="W1389" s="217"/>
      <c r="AA1389" s="250" t="s">
        <v>1777</v>
      </c>
      <c r="AB1389" s="217"/>
      <c r="AC1389" s="217"/>
      <c r="AG1389" s="166" t="s">
        <v>511</v>
      </c>
      <c r="AH1389" s="164" t="n">
        <v>6567</v>
      </c>
      <c r="AI1389" s="164" t="n">
        <v>6714</v>
      </c>
      <c r="AJ1389" s="219" t="n">
        <f aca="false">SeqEnd-SeqBeg+1</f>
        <v>148</v>
      </c>
      <c r="AK1389" s="220" t="n">
        <f aca="false">AND( SeqBeg&lt;=Beg  , End &lt;=SeqEnd )</f>
        <v>0</v>
      </c>
      <c r="AL1389" s="212"/>
      <c r="AM1389" s="212"/>
      <c r="AN1389" s="221"/>
      <c r="AT1389" s="147" t="s">
        <v>103</v>
      </c>
      <c r="AU1389" s="146"/>
      <c r="AV1389" s="212"/>
      <c r="AW1389" s="222" t="str">
        <f aca="false">HYPERLINK(CONCATENATE("http://www.ncbi.nlm.nih.gov/nuccore/",BM1389),BM1389)</f>
        <v>EU526619</v>
      </c>
      <c r="AX1389" s="219" t="str">
        <f aca="false">CONCATENATE(D1389,IF(I1389="","",CONCATENATE(".",I1389)),IF(K1389="","",CONCATENATE(".",K1389)),IF(M1389="","",CONCATENATE(".",M1389)),IF(R1389="","",CONCATENATE(".",R1389)),IF(U1389="","","(*)"))</f>
        <v>3f.NLD.pig</v>
      </c>
      <c r="AY1389" s="170" t="str">
        <f aca="false">CONCATENATE(BM1389,".",BN1389)</f>
        <v>EU526619.HEV/SW/NL/2005-1023</v>
      </c>
      <c r="AZ1389" s="171" t="str">
        <f aca="false">IF(AV1389="",IF(ISNUMBER(FIND(".",A1389)),LEFT(A1389,FIND(".",A1389)-1),A1389),AV1389)</f>
        <v>EU526619</v>
      </c>
      <c r="BA1389" s="171" t="str">
        <f aca="false">IF(ISNUMBER(FIND("-",AZ1389)),LEFT(AZ1389,FIND("-",AZ1389)-1),AZ1389)</f>
        <v>EU526619</v>
      </c>
      <c r="BB1389" s="170" t="str">
        <f aca="false"> MEGAname &amp; "="</f>
        <v>EU526619=</v>
      </c>
      <c r="BC1389" s="170" t="str">
        <f aca="false">Clear &amp; IF(span ,"Span","out")</f>
        <v>EU526619=out</v>
      </c>
      <c r="BD1389" s="170" t="str">
        <f aca="false">Clear &amp; IF(span, IF(B1389=".","Selected",B1389),"out")</f>
        <v>EU526619=out</v>
      </c>
      <c r="BE1389" s="170" t="str">
        <f aca="false">Clear &amp; Strain</f>
        <v>EU526619=HEV/SW/NL/2005-1023</v>
      </c>
      <c r="BF1389" s="170" t="str">
        <f aca="false">CONCATENATE(A1389,"=",F1389,". ",AX1389,IF(AB1389="","",CONCATENATE(".",AB1389)))</f>
        <v>EU526619=HEV/SW/NL/2005-1023. 3f.NLD.pig</v>
      </c>
      <c r="BG1389" s="170" t="str">
        <f aca="false">CONCATENATE(A1389,"=",F1389,". ",AX1389)</f>
        <v>EU526619=HEV/SW/NL/2005-1023. 3f.NLD.pig</v>
      </c>
      <c r="BH1389" s="170" t="str">
        <f aca="false">CONCATENATE(A1389,"=",AX1389)</f>
        <v>EU526619=3f.NLD.pig</v>
      </c>
      <c r="BI1389" s="170" t="str">
        <f aca="false">CONCATENATE(A1389,"=",ComForSubtype,D1389)</f>
        <v>EU526619=3f</v>
      </c>
      <c r="BJ1389" s="170" t="str">
        <f aca="false">CONCATENATE(A1389,"=",E1389)</f>
        <v>EU526619=3feg</v>
      </c>
      <c r="BK1389" s="170" t="str">
        <f aca="false">CONCATENATE(A1389,"=",C1389)</f>
        <v>EU526619=3</v>
      </c>
      <c r="BL1389" s="170" t="str">
        <f aca="false">CONCATENATE(D1389,"=")</f>
        <v>3f=</v>
      </c>
      <c r="BM1389" s="223" t="str">
        <f aca="false">IF(BA1389="XX","",BA1389)</f>
        <v>EU526619</v>
      </c>
      <c r="BN1389" s="224" t="str">
        <f aca="false">CONCATENATE(IF(F1389="","",F1389),IF(G1389="","",CONCATENATE(" / ",G1389)))</f>
        <v>HEV/SW/NL/2005-1023</v>
      </c>
      <c r="BO1389" s="225" t="str">
        <f aca="false">AX1389</f>
        <v>3f.NLD.pig</v>
      </c>
      <c r="BP1389" s="226" t="str">
        <f aca="false">IF(V1389="","",V1389)</f>
        <v/>
      </c>
      <c r="BQ1389" s="226" t="str">
        <f aca="false">IF(W1389="","",CONCATENATE(W1389,IF(LEFT(AO1389,1)="s","+","")))</f>
        <v/>
      </c>
      <c r="BR1389" s="226" t="str">
        <f aca="false">IF(X1389="","",CONCATENATE(X1389,IF(LEFT(AQ1389,1)="s","+","")))</f>
        <v/>
      </c>
      <c r="BS1389" s="226" t="str">
        <f aca="false">IF(Y1389="","",CONCATENATE(Y1389,IF(LEFT(AR1389,1)="s","+","")))</f>
        <v/>
      </c>
      <c r="BT1389" s="226" t="str">
        <f aca="false">IF(Z1389="","",CONCATENATE(Z1389,IF(LEFT(AS1389,1)="s","+","")))</f>
        <v/>
      </c>
      <c r="BU1389" s="227" t="str">
        <f aca="false">IF(AA1389="","",CONCATENATE(AA1389,IF(LEFT(AT1389,1)="s","+","")))</f>
        <v>3f</v>
      </c>
      <c r="BV1389" s="212"/>
      <c r="BW1389" s="177" t="s">
        <v>3520</v>
      </c>
      <c r="BX1389" s="170" t="str">
        <f aca="false">IF(BW1389&lt;&gt;"",IF(ISNUMBER(FIND("=",BW1389)),LEFT(BW1389,FIND("=",BW1389)-1),BW1389),BW1389)</f>
        <v>EU526619</v>
      </c>
      <c r="BY1389" s="170" t="str">
        <f aca="false">IF(BW1389&lt;&gt;"",IF(ISNUMBER(FIND("=",BW1389)),RIGHT(BW1389,LEN(BW1389)-FIND("=",BW1389)),""),"")</f>
        <v>3f</v>
      </c>
      <c r="BZ1389" s="170" t="str">
        <f aca="false">IF(BX1389&lt;&gt;"",IF(ISNUMBER(FIND(".",BX1389)),LEFT(BX1389,FIND(".",BX1389)-1),BX1389),BX1389)</f>
        <v>EU526619</v>
      </c>
      <c r="CA1389" s="170" t="str">
        <f aca="false">IF(BX1389&lt;&gt;"",IF(ISNUMBER(FIND(".",BX1389)),RIGHT(BX1389,LEN(BX1389)-FIND(".",BX1389)),""),"")</f>
        <v/>
      </c>
      <c r="CB1389" s="212"/>
      <c r="CC1389" s="170" t="str">
        <f aca="false">A1389</f>
        <v>EU526619</v>
      </c>
      <c r="CD1389" s="178" t="s">
        <v>339</v>
      </c>
      <c r="CE1389" s="178" t="s">
        <v>340</v>
      </c>
      <c r="CF1389" s="178" t="s">
        <v>341</v>
      </c>
      <c r="CG1389" s="212"/>
      <c r="CH1389" s="179"/>
      <c r="CI1389" s="179"/>
      <c r="CJ1389" s="179"/>
      <c r="CK1389" s="212"/>
      <c r="CL1389" s="212"/>
      <c r="CM1389" s="170" t="str">
        <f aca="false">F1389</f>
        <v>HEV/SW/NL/2005-1023</v>
      </c>
      <c r="CN1389" s="170" t="str">
        <f aca="false">IF(G1389="","",G1389)</f>
        <v/>
      </c>
      <c r="CO1389" s="170" t="str">
        <f aca="false">CONCATENATE(H1389,":",L1389)</f>
        <v>Netherlands:</v>
      </c>
      <c r="CP1389" s="170" t="str">
        <f aca="false">CONCATENATE(IF(Q1389="","",CONCATENATE(Q1389,"-")),IF(P1389="","",CONCATENATE(P1389,"-")),IF(O1389="","",O1389))</f>
        <v/>
      </c>
      <c r="CQ1389" s="170" t="str">
        <f aca="false">IF(N1389="","",N1389)</f>
        <v/>
      </c>
      <c r="CR1389" s="170" t="n">
        <f aca="false">C1389</f>
        <v>3</v>
      </c>
      <c r="CS1389" s="229" t="str">
        <f aca="false">D1389</f>
        <v>3f</v>
      </c>
      <c r="CT1389" s="170" t="str">
        <f aca="false">CONCATENATE(CD1389," strain ",CM1389," ",CL1389,", partial cds")</f>
        <v>Hepatitis E virus strain HEV/SW/NL/2005-1023 , partial cds</v>
      </c>
    </row>
    <row r="1390" customFormat="false" ht="11.9" hidden="false" customHeight="true" outlineLevel="0" collapsed="false">
      <c r="A1390" s="154" t="s">
        <v>3521</v>
      </c>
      <c r="B1390" s="147" t="n">
        <v>3</v>
      </c>
      <c r="C1390" s="243" t="n">
        <v>3</v>
      </c>
      <c r="D1390" s="149" t="s">
        <v>1777</v>
      </c>
      <c r="E1390" s="150" t="s">
        <v>2725</v>
      </c>
      <c r="F1390" s="154" t="s">
        <v>3331</v>
      </c>
      <c r="G1390" s="212"/>
      <c r="H1390" s="146" t="s">
        <v>537</v>
      </c>
      <c r="I1390" s="153" t="s">
        <v>538</v>
      </c>
      <c r="J1390" s="146" t="s">
        <v>395</v>
      </c>
      <c r="K1390" s="212"/>
      <c r="L1390" s="212"/>
      <c r="M1390" s="157" t="s">
        <v>367</v>
      </c>
      <c r="N1390" s="216"/>
      <c r="O1390" s="160"/>
      <c r="P1390" s="212"/>
      <c r="Q1390" s="212"/>
      <c r="R1390" s="212"/>
      <c r="S1390" s="212"/>
      <c r="T1390" s="214"/>
      <c r="U1390" s="215"/>
      <c r="V1390" s="209"/>
      <c r="W1390" s="217"/>
      <c r="AA1390" s="250" t="s">
        <v>1777</v>
      </c>
      <c r="AB1390" s="217"/>
      <c r="AC1390" s="217"/>
      <c r="AG1390" s="166" t="s">
        <v>511</v>
      </c>
      <c r="AH1390" s="164" t="n">
        <v>6567</v>
      </c>
      <c r="AI1390" s="164" t="n">
        <v>6714</v>
      </c>
      <c r="AJ1390" s="219" t="n">
        <f aca="false">SeqEnd-SeqBeg+1</f>
        <v>148</v>
      </c>
      <c r="AK1390" s="220" t="n">
        <f aca="false">AND( SeqBeg&lt;=Beg  , End &lt;=SeqEnd )</f>
        <v>0</v>
      </c>
      <c r="AL1390" s="212"/>
      <c r="AM1390" s="212"/>
      <c r="AN1390" s="221"/>
      <c r="AT1390" s="147" t="s">
        <v>103</v>
      </c>
      <c r="AU1390" s="146"/>
      <c r="AV1390" s="212"/>
      <c r="AW1390" s="222" t="str">
        <f aca="false">HYPERLINK(CONCATENATE("http://www.ncbi.nlm.nih.gov/nuccore/",BM1390),BM1390)</f>
        <v>EU526610</v>
      </c>
      <c r="AX1390" s="219" t="str">
        <f aca="false">CONCATENATE(D1390,IF(I1390="","",CONCATENATE(".",I1390)),IF(K1390="","",CONCATENATE(".",K1390)),IF(M1390="","",CONCATENATE(".",M1390)),IF(R1390="","",CONCATENATE(".",R1390)),IF(U1390="","","(*)"))</f>
        <v>3f.NLD.pig</v>
      </c>
      <c r="AY1390" s="170" t="str">
        <f aca="false">CONCATENATE(BM1390,".",BN1390)</f>
        <v>EU526610.HEV/SW/NL/2005-1034</v>
      </c>
      <c r="AZ1390" s="171" t="str">
        <f aca="false">IF(AV1390="",IF(ISNUMBER(FIND(".",A1390)),LEFT(A1390,FIND(".",A1390)-1),A1390),AV1390)</f>
        <v>EU526610</v>
      </c>
      <c r="BA1390" s="171" t="str">
        <f aca="false">IF(ISNUMBER(FIND("-",AZ1390)),LEFT(AZ1390,FIND("-",AZ1390)-1),AZ1390)</f>
        <v>EU526610</v>
      </c>
      <c r="BB1390" s="170" t="str">
        <f aca="false"> MEGAname &amp; "="</f>
        <v>EU526610=</v>
      </c>
      <c r="BC1390" s="170" t="str">
        <f aca="false">Clear &amp; IF(span ,"Span","out")</f>
        <v>EU526610=out</v>
      </c>
      <c r="BD1390" s="170" t="str">
        <f aca="false">Clear &amp; IF(span, IF(B1390=".","Selected",B1390),"out")</f>
        <v>EU526610=out</v>
      </c>
      <c r="BE1390" s="170" t="str">
        <f aca="false">Clear &amp; Strain</f>
        <v>EU526610=HEV/SW/NL/2005-1034</v>
      </c>
      <c r="BF1390" s="170" t="str">
        <f aca="false">CONCATENATE(A1390,"=",F1390,". ",AX1390,IF(AB1390="","",CONCATENATE(".",AB1390)))</f>
        <v>EU526610=HEV/SW/NL/2005-1034. 3f.NLD.pig</v>
      </c>
      <c r="BG1390" s="170" t="str">
        <f aca="false">CONCATENATE(A1390,"=",F1390,". ",AX1390)</f>
        <v>EU526610=HEV/SW/NL/2005-1034. 3f.NLD.pig</v>
      </c>
      <c r="BH1390" s="170" t="str">
        <f aca="false">CONCATENATE(A1390,"=",AX1390)</f>
        <v>EU526610=3f.NLD.pig</v>
      </c>
      <c r="BI1390" s="170" t="str">
        <f aca="false">CONCATENATE(A1390,"=",ComForSubtype,D1390)</f>
        <v>EU526610=3f</v>
      </c>
      <c r="BJ1390" s="170" t="str">
        <f aca="false">CONCATENATE(A1390,"=",E1390)</f>
        <v>EU526610=3feg</v>
      </c>
      <c r="BK1390" s="170" t="str">
        <f aca="false">CONCATENATE(A1390,"=",C1390)</f>
        <v>EU526610=3</v>
      </c>
      <c r="BL1390" s="170" t="str">
        <f aca="false">CONCATENATE(D1390,"=")</f>
        <v>3f=</v>
      </c>
      <c r="BM1390" s="223" t="str">
        <f aca="false">IF(BA1390="XX","",BA1390)</f>
        <v>EU526610</v>
      </c>
      <c r="BN1390" s="224" t="str">
        <f aca="false">CONCATENATE(IF(F1390="","",F1390),IF(G1390="","",CONCATENATE(" / ",G1390)))</f>
        <v>HEV/SW/NL/2005-1034</v>
      </c>
      <c r="BO1390" s="225" t="str">
        <f aca="false">AX1390</f>
        <v>3f.NLD.pig</v>
      </c>
      <c r="BP1390" s="226" t="str">
        <f aca="false">IF(V1390="","",V1390)</f>
        <v/>
      </c>
      <c r="BQ1390" s="226" t="str">
        <f aca="false">IF(W1390="","",CONCATENATE(W1390,IF(LEFT(AO1390,1)="s","+","")))</f>
        <v/>
      </c>
      <c r="BR1390" s="226" t="str">
        <f aca="false">IF(X1390="","",CONCATENATE(X1390,IF(LEFT(AQ1390,1)="s","+","")))</f>
        <v/>
      </c>
      <c r="BS1390" s="226" t="str">
        <f aca="false">IF(Y1390="","",CONCATENATE(Y1390,IF(LEFT(AR1390,1)="s","+","")))</f>
        <v/>
      </c>
      <c r="BT1390" s="226" t="str">
        <f aca="false">IF(Z1390="","",CONCATENATE(Z1390,IF(LEFT(AS1390,1)="s","+","")))</f>
        <v/>
      </c>
      <c r="BU1390" s="227" t="str">
        <f aca="false">IF(AA1390="","",CONCATENATE(AA1390,IF(LEFT(AT1390,1)="s","+","")))</f>
        <v>3f</v>
      </c>
      <c r="BV1390" s="212"/>
      <c r="BW1390" s="177" t="s">
        <v>3522</v>
      </c>
      <c r="BX1390" s="170" t="str">
        <f aca="false">IF(BW1390&lt;&gt;"",IF(ISNUMBER(FIND("=",BW1390)),LEFT(BW1390,FIND("=",BW1390)-1),BW1390),BW1390)</f>
        <v>EU526610</v>
      </c>
      <c r="BY1390" s="170" t="str">
        <f aca="false">IF(BW1390&lt;&gt;"",IF(ISNUMBER(FIND("=",BW1390)),RIGHT(BW1390,LEN(BW1390)-FIND("=",BW1390)),""),"")</f>
        <v>3f</v>
      </c>
      <c r="BZ1390" s="170" t="str">
        <f aca="false">IF(BX1390&lt;&gt;"",IF(ISNUMBER(FIND(".",BX1390)),LEFT(BX1390,FIND(".",BX1390)-1),BX1390),BX1390)</f>
        <v>EU526610</v>
      </c>
      <c r="CA1390" s="170" t="str">
        <f aca="false">IF(BX1390&lt;&gt;"",IF(ISNUMBER(FIND(".",BX1390)),RIGHT(BX1390,LEN(BX1390)-FIND(".",BX1390)),""),"")</f>
        <v/>
      </c>
      <c r="CB1390" s="212"/>
      <c r="CC1390" s="170" t="str">
        <f aca="false">A1390</f>
        <v>EU526610</v>
      </c>
      <c r="CD1390" s="178" t="s">
        <v>339</v>
      </c>
      <c r="CE1390" s="178" t="s">
        <v>340</v>
      </c>
      <c r="CF1390" s="178" t="s">
        <v>341</v>
      </c>
      <c r="CG1390" s="212"/>
      <c r="CH1390" s="179"/>
      <c r="CI1390" s="179"/>
      <c r="CJ1390" s="179"/>
      <c r="CK1390" s="212"/>
      <c r="CL1390" s="212"/>
      <c r="CM1390" s="170" t="str">
        <f aca="false">F1390</f>
        <v>HEV/SW/NL/2005-1034</v>
      </c>
      <c r="CN1390" s="170" t="str">
        <f aca="false">IF(G1390="","",G1390)</f>
        <v/>
      </c>
      <c r="CO1390" s="170" t="str">
        <f aca="false">CONCATENATE(H1390,":",L1390)</f>
        <v>Netherlands:</v>
      </c>
      <c r="CP1390" s="170" t="str">
        <f aca="false">CONCATENATE(IF(Q1390="","",CONCATENATE(Q1390,"-")),IF(P1390="","",CONCATENATE(P1390,"-")),IF(O1390="","",O1390))</f>
        <v/>
      </c>
      <c r="CQ1390" s="170" t="str">
        <f aca="false">IF(N1390="","",N1390)</f>
        <v/>
      </c>
      <c r="CR1390" s="170" t="n">
        <f aca="false">C1390</f>
        <v>3</v>
      </c>
      <c r="CS1390" s="229" t="str">
        <f aca="false">D1390</f>
        <v>3f</v>
      </c>
      <c r="CT1390" s="170" t="str">
        <f aca="false">CONCATENATE(CD1390," strain ",CM1390," ",CL1390,", partial cds")</f>
        <v>Hepatitis E virus strain HEV/SW/NL/2005-1034 , partial cds</v>
      </c>
    </row>
    <row r="1391" customFormat="false" ht="11.9" hidden="false" customHeight="true" outlineLevel="0" collapsed="false">
      <c r="A1391" s="154" t="s">
        <v>3523</v>
      </c>
      <c r="B1391" s="147" t="n">
        <v>3</v>
      </c>
      <c r="C1391" s="243" t="n">
        <v>3</v>
      </c>
      <c r="D1391" s="149" t="s">
        <v>1777</v>
      </c>
      <c r="E1391" s="150" t="s">
        <v>2725</v>
      </c>
      <c r="F1391" s="154" t="s">
        <v>3524</v>
      </c>
      <c r="G1391" s="212"/>
      <c r="H1391" s="146" t="s">
        <v>537</v>
      </c>
      <c r="I1391" s="153" t="s">
        <v>538</v>
      </c>
      <c r="J1391" s="146" t="s">
        <v>395</v>
      </c>
      <c r="K1391" s="212"/>
      <c r="L1391" s="212"/>
      <c r="M1391" s="157" t="s">
        <v>367</v>
      </c>
      <c r="N1391" s="216"/>
      <c r="O1391" s="160"/>
      <c r="P1391" s="212"/>
      <c r="Q1391" s="212"/>
      <c r="R1391" s="212"/>
      <c r="S1391" s="212"/>
      <c r="T1391" s="214"/>
      <c r="U1391" s="215"/>
      <c r="V1391" s="209"/>
      <c r="W1391" s="217"/>
      <c r="AA1391" s="250" t="s">
        <v>1777</v>
      </c>
      <c r="AB1391" s="217"/>
      <c r="AC1391" s="217"/>
      <c r="AG1391" s="166" t="s">
        <v>511</v>
      </c>
      <c r="AH1391" s="164" t="n">
        <v>6567</v>
      </c>
      <c r="AI1391" s="164" t="n">
        <v>6714</v>
      </c>
      <c r="AJ1391" s="219" t="n">
        <f aca="false">SeqEnd-SeqBeg+1</f>
        <v>148</v>
      </c>
      <c r="AK1391" s="220" t="n">
        <f aca="false">AND( SeqBeg&lt;=Beg  , End &lt;=SeqEnd )</f>
        <v>0</v>
      </c>
      <c r="AL1391" s="212"/>
      <c r="AM1391" s="212"/>
      <c r="AN1391" s="221"/>
      <c r="AT1391" s="147" t="s">
        <v>103</v>
      </c>
      <c r="AU1391" s="146"/>
      <c r="AV1391" s="212"/>
      <c r="AW1391" s="222" t="str">
        <f aca="false">HYPERLINK(CONCATENATE("http://www.ncbi.nlm.nih.gov/nuccore/",BM1391),BM1391)</f>
        <v>EU526612</v>
      </c>
      <c r="AX1391" s="219" t="str">
        <f aca="false">CONCATENATE(D1391,IF(I1391="","",CONCATENATE(".",I1391)),IF(K1391="","",CONCATENATE(".",K1391)),IF(M1391="","",CONCATENATE(".",M1391)),IF(R1391="","",CONCATENATE(".",R1391)),IF(U1391="","","(*)"))</f>
        <v>3f.NLD.pig</v>
      </c>
      <c r="AY1391" s="170" t="str">
        <f aca="false">CONCATENATE(BM1391,".",BN1391)</f>
        <v>EU526612.HEV/SW/NL/2005-1049</v>
      </c>
      <c r="AZ1391" s="171" t="str">
        <f aca="false">IF(AV1391="",IF(ISNUMBER(FIND(".",A1391)),LEFT(A1391,FIND(".",A1391)-1),A1391),AV1391)</f>
        <v>EU526612</v>
      </c>
      <c r="BA1391" s="171" t="str">
        <f aca="false">IF(ISNUMBER(FIND("-",AZ1391)),LEFT(AZ1391,FIND("-",AZ1391)-1),AZ1391)</f>
        <v>EU526612</v>
      </c>
      <c r="BB1391" s="170" t="str">
        <f aca="false"> MEGAname &amp; "="</f>
        <v>EU526612=</v>
      </c>
      <c r="BC1391" s="170" t="str">
        <f aca="false">Clear &amp; IF(span ,"Span","out")</f>
        <v>EU526612=out</v>
      </c>
      <c r="BD1391" s="170" t="str">
        <f aca="false">Clear &amp; IF(span, IF(B1391=".","Selected",B1391),"out")</f>
        <v>EU526612=out</v>
      </c>
      <c r="BE1391" s="170" t="str">
        <f aca="false">Clear &amp; Strain</f>
        <v>EU526612=HEV/SW/NL/2005-1049</v>
      </c>
      <c r="BF1391" s="170" t="str">
        <f aca="false">CONCATENATE(A1391,"=",F1391,". ",AX1391,IF(AB1391="","",CONCATENATE(".",AB1391)))</f>
        <v>EU526612=HEV/SW/NL/2005-1049. 3f.NLD.pig</v>
      </c>
      <c r="BG1391" s="170" t="str">
        <f aca="false">CONCATENATE(A1391,"=",F1391,". ",AX1391)</f>
        <v>EU526612=HEV/SW/NL/2005-1049. 3f.NLD.pig</v>
      </c>
      <c r="BH1391" s="170" t="str">
        <f aca="false">CONCATENATE(A1391,"=",AX1391)</f>
        <v>EU526612=3f.NLD.pig</v>
      </c>
      <c r="BI1391" s="170" t="str">
        <f aca="false">CONCATENATE(A1391,"=",ComForSubtype,D1391)</f>
        <v>EU526612=3f</v>
      </c>
      <c r="BJ1391" s="170" t="str">
        <f aca="false">CONCATENATE(A1391,"=",E1391)</f>
        <v>EU526612=3feg</v>
      </c>
      <c r="BK1391" s="170" t="str">
        <f aca="false">CONCATENATE(A1391,"=",C1391)</f>
        <v>EU526612=3</v>
      </c>
      <c r="BL1391" s="170" t="str">
        <f aca="false">CONCATENATE(D1391,"=")</f>
        <v>3f=</v>
      </c>
      <c r="BM1391" s="223" t="str">
        <f aca="false">IF(BA1391="XX","",BA1391)</f>
        <v>EU526612</v>
      </c>
      <c r="BN1391" s="224" t="str">
        <f aca="false">CONCATENATE(IF(F1391="","",F1391),IF(G1391="","",CONCATENATE(" / ",G1391)))</f>
        <v>HEV/SW/NL/2005-1049</v>
      </c>
      <c r="BO1391" s="225" t="str">
        <f aca="false">AX1391</f>
        <v>3f.NLD.pig</v>
      </c>
      <c r="BP1391" s="226" t="str">
        <f aca="false">IF(V1391="","",V1391)</f>
        <v/>
      </c>
      <c r="BQ1391" s="226" t="str">
        <f aca="false">IF(W1391="","",CONCATENATE(W1391,IF(LEFT(AO1391,1)="s","+","")))</f>
        <v/>
      </c>
      <c r="BR1391" s="226" t="str">
        <f aca="false">IF(X1391="","",CONCATENATE(X1391,IF(LEFT(AQ1391,1)="s","+","")))</f>
        <v/>
      </c>
      <c r="BS1391" s="226" t="str">
        <f aca="false">IF(Y1391="","",CONCATENATE(Y1391,IF(LEFT(AR1391,1)="s","+","")))</f>
        <v/>
      </c>
      <c r="BT1391" s="226" t="str">
        <f aca="false">IF(Z1391="","",CONCATENATE(Z1391,IF(LEFT(AS1391,1)="s","+","")))</f>
        <v/>
      </c>
      <c r="BU1391" s="227" t="str">
        <f aca="false">IF(AA1391="","",CONCATENATE(AA1391,IF(LEFT(AT1391,1)="s","+","")))</f>
        <v>3f</v>
      </c>
      <c r="BV1391" s="212"/>
      <c r="BW1391" s="177" t="s">
        <v>3525</v>
      </c>
      <c r="BX1391" s="170" t="str">
        <f aca="false">IF(BW1391&lt;&gt;"",IF(ISNUMBER(FIND("=",BW1391)),LEFT(BW1391,FIND("=",BW1391)-1),BW1391),BW1391)</f>
        <v>EU526612</v>
      </c>
      <c r="BY1391" s="170" t="str">
        <f aca="false">IF(BW1391&lt;&gt;"",IF(ISNUMBER(FIND("=",BW1391)),RIGHT(BW1391,LEN(BW1391)-FIND("=",BW1391)),""),"")</f>
        <v>3f</v>
      </c>
      <c r="BZ1391" s="170" t="str">
        <f aca="false">IF(BX1391&lt;&gt;"",IF(ISNUMBER(FIND(".",BX1391)),LEFT(BX1391,FIND(".",BX1391)-1),BX1391),BX1391)</f>
        <v>EU526612</v>
      </c>
      <c r="CA1391" s="170" t="str">
        <f aca="false">IF(BX1391&lt;&gt;"",IF(ISNUMBER(FIND(".",BX1391)),RIGHT(BX1391,LEN(BX1391)-FIND(".",BX1391)),""),"")</f>
        <v/>
      </c>
      <c r="CB1391" s="212"/>
      <c r="CC1391" s="170" t="str">
        <f aca="false">A1391</f>
        <v>EU526612</v>
      </c>
      <c r="CD1391" s="178" t="s">
        <v>339</v>
      </c>
      <c r="CE1391" s="178" t="s">
        <v>340</v>
      </c>
      <c r="CF1391" s="178" t="s">
        <v>341</v>
      </c>
      <c r="CG1391" s="212"/>
      <c r="CH1391" s="179"/>
      <c r="CI1391" s="179"/>
      <c r="CJ1391" s="179"/>
      <c r="CK1391" s="212"/>
      <c r="CL1391" s="212"/>
      <c r="CM1391" s="170" t="str">
        <f aca="false">F1391</f>
        <v>HEV/SW/NL/2005-1049</v>
      </c>
      <c r="CN1391" s="170" t="str">
        <f aca="false">IF(G1391="","",G1391)</f>
        <v/>
      </c>
      <c r="CO1391" s="170" t="str">
        <f aca="false">CONCATENATE(H1391,":",L1391)</f>
        <v>Netherlands:</v>
      </c>
      <c r="CP1391" s="170" t="str">
        <f aca="false">CONCATENATE(IF(Q1391="","",CONCATENATE(Q1391,"-")),IF(P1391="","",CONCATENATE(P1391,"-")),IF(O1391="","",O1391))</f>
        <v/>
      </c>
      <c r="CQ1391" s="170" t="str">
        <f aca="false">IF(N1391="","",N1391)</f>
        <v/>
      </c>
      <c r="CR1391" s="170" t="n">
        <f aca="false">C1391</f>
        <v>3</v>
      </c>
      <c r="CS1391" s="229" t="str">
        <f aca="false">D1391</f>
        <v>3f</v>
      </c>
      <c r="CT1391" s="170" t="str">
        <f aca="false">CONCATENATE(CD1391," strain ",CM1391," ",CL1391,", partial cds")</f>
        <v>Hepatitis E virus strain HEV/SW/NL/2005-1049 , partial cds</v>
      </c>
    </row>
    <row r="1392" customFormat="false" ht="11.9" hidden="false" customHeight="true" outlineLevel="0" collapsed="false">
      <c r="A1392" s="154" t="s">
        <v>3526</v>
      </c>
      <c r="B1392" s="147" t="n">
        <v>3</v>
      </c>
      <c r="C1392" s="243" t="n">
        <v>3</v>
      </c>
      <c r="D1392" s="149" t="s">
        <v>1777</v>
      </c>
      <c r="E1392" s="150" t="s">
        <v>2725</v>
      </c>
      <c r="F1392" s="154" t="s">
        <v>3337</v>
      </c>
      <c r="G1392" s="212"/>
      <c r="H1392" s="146" t="s">
        <v>537</v>
      </c>
      <c r="I1392" s="153" t="s">
        <v>538</v>
      </c>
      <c r="J1392" s="146" t="s">
        <v>395</v>
      </c>
      <c r="K1392" s="212"/>
      <c r="L1392" s="212"/>
      <c r="M1392" s="157" t="s">
        <v>367</v>
      </c>
      <c r="N1392" s="216"/>
      <c r="O1392" s="160"/>
      <c r="P1392" s="212"/>
      <c r="Q1392" s="212"/>
      <c r="R1392" s="212"/>
      <c r="S1392" s="212"/>
      <c r="T1392" s="214"/>
      <c r="U1392" s="215"/>
      <c r="V1392" s="209"/>
      <c r="W1392" s="217"/>
      <c r="AA1392" s="250" t="s">
        <v>1777</v>
      </c>
      <c r="AB1392" s="217"/>
      <c r="AC1392" s="217"/>
      <c r="AG1392" s="166" t="s">
        <v>511</v>
      </c>
      <c r="AH1392" s="164" t="n">
        <v>6567</v>
      </c>
      <c r="AI1392" s="164" t="n">
        <v>6714</v>
      </c>
      <c r="AJ1392" s="219" t="n">
        <f aca="false">SeqEnd-SeqBeg+1</f>
        <v>148</v>
      </c>
      <c r="AK1392" s="220" t="n">
        <f aca="false">AND( SeqBeg&lt;=Beg  , End &lt;=SeqEnd )</f>
        <v>0</v>
      </c>
      <c r="AL1392" s="212"/>
      <c r="AM1392" s="212"/>
      <c r="AN1392" s="221"/>
      <c r="AT1392" s="147" t="s">
        <v>103</v>
      </c>
      <c r="AU1392" s="146"/>
      <c r="AV1392" s="212"/>
      <c r="AW1392" s="222" t="str">
        <f aca="false">HYPERLINK(CONCATENATE("http://www.ncbi.nlm.nih.gov/nuccore/",BM1392),BM1392)</f>
        <v>EU526614</v>
      </c>
      <c r="AX1392" s="219" t="str">
        <f aca="false">CONCATENATE(D1392,IF(I1392="","",CONCATENATE(".",I1392)),IF(K1392="","",CONCATENATE(".",K1392)),IF(M1392="","",CONCATENATE(".",M1392)),IF(R1392="","",CONCATENATE(".",R1392)),IF(U1392="","","(*)"))</f>
        <v>3f.NLD.pig</v>
      </c>
      <c r="AY1392" s="170" t="str">
        <f aca="false">CONCATENATE(BM1392,".",BN1392)</f>
        <v>EU526614.HEV/SW/NL/2005-1052</v>
      </c>
      <c r="AZ1392" s="171" t="str">
        <f aca="false">IF(AV1392="",IF(ISNUMBER(FIND(".",A1392)),LEFT(A1392,FIND(".",A1392)-1),A1392),AV1392)</f>
        <v>EU526614</v>
      </c>
      <c r="BA1392" s="171" t="str">
        <f aca="false">IF(ISNUMBER(FIND("-",AZ1392)),LEFT(AZ1392,FIND("-",AZ1392)-1),AZ1392)</f>
        <v>EU526614</v>
      </c>
      <c r="BB1392" s="170" t="str">
        <f aca="false"> MEGAname &amp; "="</f>
        <v>EU526614=</v>
      </c>
      <c r="BC1392" s="170" t="str">
        <f aca="false">Clear &amp; IF(span ,"Span","out")</f>
        <v>EU526614=out</v>
      </c>
      <c r="BD1392" s="170" t="str">
        <f aca="false">Clear &amp; IF(span, IF(B1392=".","Selected",B1392),"out")</f>
        <v>EU526614=out</v>
      </c>
      <c r="BE1392" s="170" t="str">
        <f aca="false">Clear &amp; Strain</f>
        <v>EU526614=HEV/SW/NL/2005-1052</v>
      </c>
      <c r="BF1392" s="170" t="str">
        <f aca="false">CONCATENATE(A1392,"=",F1392,". ",AX1392,IF(AB1392="","",CONCATENATE(".",AB1392)))</f>
        <v>EU526614=HEV/SW/NL/2005-1052. 3f.NLD.pig</v>
      </c>
      <c r="BG1392" s="170" t="str">
        <f aca="false">CONCATENATE(A1392,"=",F1392,". ",AX1392)</f>
        <v>EU526614=HEV/SW/NL/2005-1052. 3f.NLD.pig</v>
      </c>
      <c r="BH1392" s="170" t="str">
        <f aca="false">CONCATENATE(A1392,"=",AX1392)</f>
        <v>EU526614=3f.NLD.pig</v>
      </c>
      <c r="BI1392" s="170" t="str">
        <f aca="false">CONCATENATE(A1392,"=",ComForSubtype,D1392)</f>
        <v>EU526614=3f</v>
      </c>
      <c r="BJ1392" s="170" t="str">
        <f aca="false">CONCATENATE(A1392,"=",E1392)</f>
        <v>EU526614=3feg</v>
      </c>
      <c r="BK1392" s="170" t="str">
        <f aca="false">CONCATENATE(A1392,"=",C1392)</f>
        <v>EU526614=3</v>
      </c>
      <c r="BL1392" s="170" t="str">
        <f aca="false">CONCATENATE(D1392,"=")</f>
        <v>3f=</v>
      </c>
      <c r="BM1392" s="223" t="str">
        <f aca="false">IF(BA1392="XX","",BA1392)</f>
        <v>EU526614</v>
      </c>
      <c r="BN1392" s="224" t="str">
        <f aca="false">CONCATENATE(IF(F1392="","",F1392),IF(G1392="","",CONCATENATE(" / ",G1392)))</f>
        <v>HEV/SW/NL/2005-1052</v>
      </c>
      <c r="BO1392" s="225" t="str">
        <f aca="false">AX1392</f>
        <v>3f.NLD.pig</v>
      </c>
      <c r="BP1392" s="226" t="str">
        <f aca="false">IF(V1392="","",V1392)</f>
        <v/>
      </c>
      <c r="BQ1392" s="226" t="str">
        <f aca="false">IF(W1392="","",CONCATENATE(W1392,IF(LEFT(AO1392,1)="s","+","")))</f>
        <v/>
      </c>
      <c r="BR1392" s="226" t="str">
        <f aca="false">IF(X1392="","",CONCATENATE(X1392,IF(LEFT(AQ1392,1)="s","+","")))</f>
        <v/>
      </c>
      <c r="BS1392" s="226" t="str">
        <f aca="false">IF(Y1392="","",CONCATENATE(Y1392,IF(LEFT(AR1392,1)="s","+","")))</f>
        <v/>
      </c>
      <c r="BT1392" s="226" t="str">
        <f aca="false">IF(Z1392="","",CONCATENATE(Z1392,IF(LEFT(AS1392,1)="s","+","")))</f>
        <v/>
      </c>
      <c r="BU1392" s="227" t="str">
        <f aca="false">IF(AA1392="","",CONCATENATE(AA1392,IF(LEFT(AT1392,1)="s","+","")))</f>
        <v>3f</v>
      </c>
      <c r="BV1392" s="212"/>
      <c r="BW1392" s="177" t="s">
        <v>3527</v>
      </c>
      <c r="BX1392" s="170" t="str">
        <f aca="false">IF(BW1392&lt;&gt;"",IF(ISNUMBER(FIND("=",BW1392)),LEFT(BW1392,FIND("=",BW1392)-1),BW1392),BW1392)</f>
        <v>EU526614</v>
      </c>
      <c r="BY1392" s="170" t="str">
        <f aca="false">IF(BW1392&lt;&gt;"",IF(ISNUMBER(FIND("=",BW1392)),RIGHT(BW1392,LEN(BW1392)-FIND("=",BW1392)),""),"")</f>
        <v>3f</v>
      </c>
      <c r="BZ1392" s="170" t="str">
        <f aca="false">IF(BX1392&lt;&gt;"",IF(ISNUMBER(FIND(".",BX1392)),LEFT(BX1392,FIND(".",BX1392)-1),BX1392),BX1392)</f>
        <v>EU526614</v>
      </c>
      <c r="CA1392" s="170" t="str">
        <f aca="false">IF(BX1392&lt;&gt;"",IF(ISNUMBER(FIND(".",BX1392)),RIGHT(BX1392,LEN(BX1392)-FIND(".",BX1392)),""),"")</f>
        <v/>
      </c>
      <c r="CB1392" s="212"/>
      <c r="CC1392" s="170" t="str">
        <f aca="false">A1392</f>
        <v>EU526614</v>
      </c>
      <c r="CD1392" s="178" t="s">
        <v>339</v>
      </c>
      <c r="CE1392" s="178" t="s">
        <v>340</v>
      </c>
      <c r="CF1392" s="178" t="s">
        <v>341</v>
      </c>
      <c r="CG1392" s="212"/>
      <c r="CH1392" s="179"/>
      <c r="CI1392" s="179"/>
      <c r="CJ1392" s="179"/>
      <c r="CK1392" s="212"/>
      <c r="CL1392" s="212"/>
      <c r="CM1392" s="170" t="str">
        <f aca="false">F1392</f>
        <v>HEV/SW/NL/2005-1052</v>
      </c>
      <c r="CN1392" s="170" t="str">
        <f aca="false">IF(G1392="","",G1392)</f>
        <v/>
      </c>
      <c r="CO1392" s="170" t="str">
        <f aca="false">CONCATENATE(H1392,":",L1392)</f>
        <v>Netherlands:</v>
      </c>
      <c r="CP1392" s="170" t="str">
        <f aca="false">CONCATENATE(IF(Q1392="","",CONCATENATE(Q1392,"-")),IF(P1392="","",CONCATENATE(P1392,"-")),IF(O1392="","",O1392))</f>
        <v/>
      </c>
      <c r="CQ1392" s="170" t="str">
        <f aca="false">IF(N1392="","",N1392)</f>
        <v/>
      </c>
      <c r="CR1392" s="170" t="n">
        <f aca="false">C1392</f>
        <v>3</v>
      </c>
      <c r="CS1392" s="229" t="str">
        <f aca="false">D1392</f>
        <v>3f</v>
      </c>
      <c r="CT1392" s="170" t="str">
        <f aca="false">CONCATENATE(CD1392," strain ",CM1392," ",CL1392,", partial cds")</f>
        <v>Hepatitis E virus strain HEV/SW/NL/2005-1052 , partial cds</v>
      </c>
    </row>
    <row r="1393" customFormat="false" ht="11.9" hidden="false" customHeight="true" outlineLevel="0" collapsed="false">
      <c r="A1393" s="154" t="s">
        <v>3528</v>
      </c>
      <c r="B1393" s="147" t="n">
        <v>3</v>
      </c>
      <c r="C1393" s="243" t="n">
        <v>3</v>
      </c>
      <c r="D1393" s="149" t="s">
        <v>1777</v>
      </c>
      <c r="E1393" s="150" t="s">
        <v>2725</v>
      </c>
      <c r="F1393" s="154" t="s">
        <v>3340</v>
      </c>
      <c r="G1393" s="212"/>
      <c r="H1393" s="146" t="s">
        <v>537</v>
      </c>
      <c r="I1393" s="153" t="s">
        <v>538</v>
      </c>
      <c r="J1393" s="146" t="s">
        <v>395</v>
      </c>
      <c r="K1393" s="212"/>
      <c r="L1393" s="212"/>
      <c r="M1393" s="157" t="s">
        <v>367</v>
      </c>
      <c r="N1393" s="216"/>
      <c r="O1393" s="160"/>
      <c r="P1393" s="212"/>
      <c r="Q1393" s="212"/>
      <c r="R1393" s="212"/>
      <c r="S1393" s="212"/>
      <c r="T1393" s="214"/>
      <c r="U1393" s="215"/>
      <c r="V1393" s="209"/>
      <c r="W1393" s="217"/>
      <c r="Y1393" s="147"/>
      <c r="AA1393" s="250" t="s">
        <v>1777</v>
      </c>
      <c r="AB1393" s="217"/>
      <c r="AC1393" s="217"/>
      <c r="AG1393" s="166" t="s">
        <v>511</v>
      </c>
      <c r="AH1393" s="164" t="n">
        <v>6567</v>
      </c>
      <c r="AI1393" s="164" t="n">
        <v>6714</v>
      </c>
      <c r="AJ1393" s="219" t="n">
        <f aca="false">SeqEnd-SeqBeg+1</f>
        <v>148</v>
      </c>
      <c r="AK1393" s="220" t="n">
        <f aca="false">AND( SeqBeg&lt;=Beg  , End &lt;=SeqEnd )</f>
        <v>0</v>
      </c>
      <c r="AL1393" s="212"/>
      <c r="AM1393" s="212"/>
      <c r="AN1393" s="221"/>
      <c r="AT1393" s="147" t="s">
        <v>103</v>
      </c>
      <c r="AU1393" s="146"/>
      <c r="AV1393" s="212"/>
      <c r="AW1393" s="222" t="str">
        <f aca="false">HYPERLINK(CONCATENATE("http://www.ncbi.nlm.nih.gov/nuccore/",BM1393),BM1393)</f>
        <v>EU526621</v>
      </c>
      <c r="AX1393" s="219" t="str">
        <f aca="false">CONCATENATE(D1393,IF(I1393="","",CONCATENATE(".",I1393)),IF(K1393="","",CONCATENATE(".",K1393)),IF(M1393="","",CONCATENATE(".",M1393)),IF(R1393="","",CONCATENATE(".",R1393)),IF(U1393="","","(*)"))</f>
        <v>3f.NLD.pig</v>
      </c>
      <c r="AY1393" s="170" t="str">
        <f aca="false">CONCATENATE(BM1393,".",BN1393)</f>
        <v>EU526621.HEV/SW/NL/2005-1061</v>
      </c>
      <c r="AZ1393" s="171" t="str">
        <f aca="false">IF(AV1393="",IF(ISNUMBER(FIND(".",A1393)),LEFT(A1393,FIND(".",A1393)-1),A1393),AV1393)</f>
        <v>EU526621</v>
      </c>
      <c r="BA1393" s="171" t="str">
        <f aca="false">IF(ISNUMBER(FIND("-",AZ1393)),LEFT(AZ1393,FIND("-",AZ1393)-1),AZ1393)</f>
        <v>EU526621</v>
      </c>
      <c r="BB1393" s="170" t="str">
        <f aca="false"> MEGAname &amp; "="</f>
        <v>EU526621=</v>
      </c>
      <c r="BC1393" s="170" t="str">
        <f aca="false">Clear &amp; IF(span ,"Span","out")</f>
        <v>EU526621=out</v>
      </c>
      <c r="BD1393" s="170" t="str">
        <f aca="false">Clear &amp; IF(span, IF(B1393=".","Selected",B1393),"out")</f>
        <v>EU526621=out</v>
      </c>
      <c r="BE1393" s="170" t="str">
        <f aca="false">Clear &amp; Strain</f>
        <v>EU526621=HEV/SW/NL/2005-1061</v>
      </c>
      <c r="BF1393" s="170" t="str">
        <f aca="false">CONCATENATE(A1393,"=",F1393,". ",AX1393,IF(AB1393="","",CONCATENATE(".",AB1393)))</f>
        <v>EU526621=HEV/SW/NL/2005-1061. 3f.NLD.pig</v>
      </c>
      <c r="BG1393" s="170" t="str">
        <f aca="false">CONCATENATE(A1393,"=",F1393,". ",AX1393)</f>
        <v>EU526621=HEV/SW/NL/2005-1061. 3f.NLD.pig</v>
      </c>
      <c r="BH1393" s="170" t="str">
        <f aca="false">CONCATENATE(A1393,"=",AX1393)</f>
        <v>EU526621=3f.NLD.pig</v>
      </c>
      <c r="BI1393" s="170" t="str">
        <f aca="false">CONCATENATE(A1393,"=",ComForSubtype,D1393)</f>
        <v>EU526621=3f</v>
      </c>
      <c r="BJ1393" s="170" t="str">
        <f aca="false">CONCATENATE(A1393,"=",E1393)</f>
        <v>EU526621=3feg</v>
      </c>
      <c r="BK1393" s="170" t="str">
        <f aca="false">CONCATENATE(A1393,"=",C1393)</f>
        <v>EU526621=3</v>
      </c>
      <c r="BL1393" s="170" t="str">
        <f aca="false">CONCATENATE(D1393,"=")</f>
        <v>3f=</v>
      </c>
      <c r="BM1393" s="223" t="str">
        <f aca="false">IF(BA1393="XX","",BA1393)</f>
        <v>EU526621</v>
      </c>
      <c r="BN1393" s="224" t="str">
        <f aca="false">CONCATENATE(IF(F1393="","",F1393),IF(G1393="","",CONCATENATE(" / ",G1393)))</f>
        <v>HEV/SW/NL/2005-1061</v>
      </c>
      <c r="BO1393" s="225" t="str">
        <f aca="false">AX1393</f>
        <v>3f.NLD.pig</v>
      </c>
      <c r="BP1393" s="226" t="str">
        <f aca="false">IF(V1393="","",V1393)</f>
        <v/>
      </c>
      <c r="BQ1393" s="226" t="str">
        <f aca="false">IF(W1393="","",CONCATENATE(W1393,IF(LEFT(AO1393,1)="s","+","")))</f>
        <v/>
      </c>
      <c r="BR1393" s="226" t="str">
        <f aca="false">IF(X1393="","",CONCATENATE(X1393,IF(LEFT(AQ1393,1)="s","+","")))</f>
        <v/>
      </c>
      <c r="BS1393" s="226" t="str">
        <f aca="false">IF(Y1393="","",CONCATENATE(Y1393,IF(LEFT(AR1393,1)="s","+","")))</f>
        <v/>
      </c>
      <c r="BT1393" s="226" t="str">
        <f aca="false">IF(Z1393="","",CONCATENATE(Z1393,IF(LEFT(AS1393,1)="s","+","")))</f>
        <v/>
      </c>
      <c r="BU1393" s="227" t="str">
        <f aca="false">IF(AA1393="","",CONCATENATE(AA1393,IF(LEFT(AT1393,1)="s","+","")))</f>
        <v>3f</v>
      </c>
      <c r="BV1393" s="212"/>
      <c r="BW1393" s="177" t="s">
        <v>3529</v>
      </c>
      <c r="BX1393" s="170" t="str">
        <f aca="false">IF(BW1393&lt;&gt;"",IF(ISNUMBER(FIND("=",BW1393)),LEFT(BW1393,FIND("=",BW1393)-1),BW1393),BW1393)</f>
        <v>EU526621</v>
      </c>
      <c r="BY1393" s="170" t="str">
        <f aca="false">IF(BW1393&lt;&gt;"",IF(ISNUMBER(FIND("=",BW1393)),RIGHT(BW1393,LEN(BW1393)-FIND("=",BW1393)),""),"")</f>
        <v>3f</v>
      </c>
      <c r="BZ1393" s="170" t="str">
        <f aca="false">IF(BX1393&lt;&gt;"",IF(ISNUMBER(FIND(".",BX1393)),LEFT(BX1393,FIND(".",BX1393)-1),BX1393),BX1393)</f>
        <v>EU526621</v>
      </c>
      <c r="CA1393" s="170" t="str">
        <f aca="false">IF(BX1393&lt;&gt;"",IF(ISNUMBER(FIND(".",BX1393)),RIGHT(BX1393,LEN(BX1393)-FIND(".",BX1393)),""),"")</f>
        <v/>
      </c>
      <c r="CB1393" s="212"/>
      <c r="CC1393" s="170" t="str">
        <f aca="false">A1393</f>
        <v>EU526621</v>
      </c>
      <c r="CD1393" s="178" t="s">
        <v>339</v>
      </c>
      <c r="CE1393" s="178" t="s">
        <v>340</v>
      </c>
      <c r="CF1393" s="178" t="s">
        <v>341</v>
      </c>
      <c r="CG1393" s="212"/>
      <c r="CH1393" s="179"/>
      <c r="CI1393" s="179"/>
      <c r="CJ1393" s="179"/>
      <c r="CK1393" s="212"/>
      <c r="CL1393" s="212"/>
      <c r="CM1393" s="170" t="str">
        <f aca="false">F1393</f>
        <v>HEV/SW/NL/2005-1061</v>
      </c>
      <c r="CN1393" s="170" t="str">
        <f aca="false">IF(G1393="","",G1393)</f>
        <v/>
      </c>
      <c r="CO1393" s="170" t="str">
        <f aca="false">CONCATENATE(H1393,":",L1393)</f>
        <v>Netherlands:</v>
      </c>
      <c r="CP1393" s="170" t="str">
        <f aca="false">CONCATENATE(IF(Q1393="","",CONCATENATE(Q1393,"-")),IF(P1393="","",CONCATENATE(P1393,"-")),IF(O1393="","",O1393))</f>
        <v/>
      </c>
      <c r="CQ1393" s="170" t="str">
        <f aca="false">IF(N1393="","",N1393)</f>
        <v/>
      </c>
      <c r="CR1393" s="170" t="n">
        <f aca="false">C1393</f>
        <v>3</v>
      </c>
      <c r="CS1393" s="229" t="str">
        <f aca="false">D1393</f>
        <v>3f</v>
      </c>
      <c r="CT1393" s="170" t="str">
        <f aca="false">CONCATENATE(CD1393," strain ",CM1393," ",CL1393,", partial cds")</f>
        <v>Hepatitis E virus strain HEV/SW/NL/2005-1061 , partial cds</v>
      </c>
    </row>
    <row r="1394" customFormat="false" ht="11.9" hidden="false" customHeight="true" outlineLevel="0" collapsed="false">
      <c r="A1394" s="154" t="s">
        <v>3530</v>
      </c>
      <c r="B1394" s="147" t="n">
        <v>3</v>
      </c>
      <c r="C1394" s="243" t="n">
        <v>3</v>
      </c>
      <c r="D1394" s="149" t="s">
        <v>1777</v>
      </c>
      <c r="E1394" s="150" t="s">
        <v>2725</v>
      </c>
      <c r="F1394" s="154" t="s">
        <v>3343</v>
      </c>
      <c r="G1394" s="212"/>
      <c r="H1394" s="146" t="s">
        <v>537</v>
      </c>
      <c r="I1394" s="153" t="s">
        <v>538</v>
      </c>
      <c r="J1394" s="146" t="s">
        <v>395</v>
      </c>
      <c r="K1394" s="212"/>
      <c r="L1394" s="212"/>
      <c r="M1394" s="157" t="s">
        <v>367</v>
      </c>
      <c r="N1394" s="216"/>
      <c r="O1394" s="160"/>
      <c r="P1394" s="212"/>
      <c r="Q1394" s="212"/>
      <c r="R1394" s="212"/>
      <c r="S1394" s="212"/>
      <c r="T1394" s="214"/>
      <c r="U1394" s="215"/>
      <c r="V1394" s="209"/>
      <c r="W1394" s="217"/>
      <c r="Y1394" s="147"/>
      <c r="AA1394" s="250" t="s">
        <v>1777</v>
      </c>
      <c r="AB1394" s="217"/>
      <c r="AC1394" s="217"/>
      <c r="AG1394" s="166" t="s">
        <v>511</v>
      </c>
      <c r="AH1394" s="164" t="n">
        <v>6567</v>
      </c>
      <c r="AI1394" s="164" t="n">
        <v>6714</v>
      </c>
      <c r="AJ1394" s="219" t="n">
        <f aca="false">SeqEnd-SeqBeg+1</f>
        <v>148</v>
      </c>
      <c r="AK1394" s="220" t="n">
        <f aca="false">AND( SeqBeg&lt;=Beg  , End &lt;=SeqEnd )</f>
        <v>0</v>
      </c>
      <c r="AL1394" s="212"/>
      <c r="AM1394" s="212"/>
      <c r="AN1394" s="221"/>
      <c r="AT1394" s="147" t="s">
        <v>103</v>
      </c>
      <c r="AU1394" s="146"/>
      <c r="AV1394" s="212"/>
      <c r="AW1394" s="222" t="str">
        <f aca="false">HYPERLINK(CONCATENATE("http://www.ncbi.nlm.nih.gov/nuccore/",BM1394),BM1394)</f>
        <v>EU526618</v>
      </c>
      <c r="AX1394" s="219" t="str">
        <f aca="false">CONCATENATE(D1394,IF(I1394="","",CONCATENATE(".",I1394)),IF(K1394="","",CONCATENATE(".",K1394)),IF(M1394="","",CONCATENATE(".",M1394)),IF(R1394="","",CONCATENATE(".",R1394)),IF(U1394="","","(*)"))</f>
        <v>3f.NLD.pig</v>
      </c>
      <c r="AY1394" s="170" t="str">
        <f aca="false">CONCATENATE(BM1394,".",BN1394)</f>
        <v>EU526618.HEV/SW/NL/2005-1066</v>
      </c>
      <c r="AZ1394" s="171" t="str">
        <f aca="false">IF(AV1394="",IF(ISNUMBER(FIND(".",A1394)),LEFT(A1394,FIND(".",A1394)-1),A1394),AV1394)</f>
        <v>EU526618</v>
      </c>
      <c r="BA1394" s="171" t="str">
        <f aca="false">IF(ISNUMBER(FIND("-",AZ1394)),LEFT(AZ1394,FIND("-",AZ1394)-1),AZ1394)</f>
        <v>EU526618</v>
      </c>
      <c r="BB1394" s="170" t="str">
        <f aca="false"> MEGAname &amp; "="</f>
        <v>EU526618=</v>
      </c>
      <c r="BC1394" s="170" t="str">
        <f aca="false">Clear &amp; IF(span ,"Span","out")</f>
        <v>EU526618=out</v>
      </c>
      <c r="BD1394" s="170" t="str">
        <f aca="false">Clear &amp; IF(span, IF(B1394=".","Selected",B1394),"out")</f>
        <v>EU526618=out</v>
      </c>
      <c r="BE1394" s="170" t="str">
        <f aca="false">Clear &amp; Strain</f>
        <v>EU526618=HEV/SW/NL/2005-1066</v>
      </c>
      <c r="BF1394" s="170" t="str">
        <f aca="false">CONCATENATE(A1394,"=",F1394,". ",AX1394,IF(AB1394="","",CONCATENATE(".",AB1394)))</f>
        <v>EU526618=HEV/SW/NL/2005-1066. 3f.NLD.pig</v>
      </c>
      <c r="BG1394" s="170" t="str">
        <f aca="false">CONCATENATE(A1394,"=",F1394,". ",AX1394)</f>
        <v>EU526618=HEV/SW/NL/2005-1066. 3f.NLD.pig</v>
      </c>
      <c r="BH1394" s="170" t="str">
        <f aca="false">CONCATENATE(A1394,"=",AX1394)</f>
        <v>EU526618=3f.NLD.pig</v>
      </c>
      <c r="BI1394" s="170" t="str">
        <f aca="false">CONCATENATE(A1394,"=",ComForSubtype,D1394)</f>
        <v>EU526618=3f</v>
      </c>
      <c r="BJ1394" s="170" t="str">
        <f aca="false">CONCATENATE(A1394,"=",E1394)</f>
        <v>EU526618=3feg</v>
      </c>
      <c r="BK1394" s="170" t="str">
        <f aca="false">CONCATENATE(A1394,"=",C1394)</f>
        <v>EU526618=3</v>
      </c>
      <c r="BL1394" s="170" t="str">
        <f aca="false">CONCATENATE(D1394,"=")</f>
        <v>3f=</v>
      </c>
      <c r="BM1394" s="223" t="str">
        <f aca="false">IF(BA1394="XX","",BA1394)</f>
        <v>EU526618</v>
      </c>
      <c r="BN1394" s="224" t="str">
        <f aca="false">CONCATENATE(IF(F1394="","",F1394),IF(G1394="","",CONCATENATE(" / ",G1394)))</f>
        <v>HEV/SW/NL/2005-1066</v>
      </c>
      <c r="BO1394" s="225" t="str">
        <f aca="false">AX1394</f>
        <v>3f.NLD.pig</v>
      </c>
      <c r="BP1394" s="226" t="str">
        <f aca="false">IF(V1394="","",V1394)</f>
        <v/>
      </c>
      <c r="BQ1394" s="226" t="str">
        <f aca="false">IF(W1394="","",CONCATENATE(W1394,IF(LEFT(AO1394,1)="s","+","")))</f>
        <v/>
      </c>
      <c r="BR1394" s="226" t="str">
        <f aca="false">IF(X1394="","",CONCATENATE(X1394,IF(LEFT(AQ1394,1)="s","+","")))</f>
        <v/>
      </c>
      <c r="BS1394" s="226" t="str">
        <f aca="false">IF(Y1394="","",CONCATENATE(Y1394,IF(LEFT(AR1394,1)="s","+","")))</f>
        <v/>
      </c>
      <c r="BT1394" s="226" t="str">
        <f aca="false">IF(Z1394="","",CONCATENATE(Z1394,IF(LEFT(AS1394,1)="s","+","")))</f>
        <v/>
      </c>
      <c r="BU1394" s="227" t="str">
        <f aca="false">IF(AA1394="","",CONCATENATE(AA1394,IF(LEFT(AT1394,1)="s","+","")))</f>
        <v>3f</v>
      </c>
      <c r="BV1394" s="212"/>
      <c r="BW1394" s="177" t="s">
        <v>3531</v>
      </c>
      <c r="BX1394" s="170" t="str">
        <f aca="false">IF(BW1394&lt;&gt;"",IF(ISNUMBER(FIND("=",BW1394)),LEFT(BW1394,FIND("=",BW1394)-1),BW1394),BW1394)</f>
        <v>EU526618</v>
      </c>
      <c r="BY1394" s="170" t="str">
        <f aca="false">IF(BW1394&lt;&gt;"",IF(ISNUMBER(FIND("=",BW1394)),RIGHT(BW1394,LEN(BW1394)-FIND("=",BW1394)),""),"")</f>
        <v>3f</v>
      </c>
      <c r="BZ1394" s="170" t="str">
        <f aca="false">IF(BX1394&lt;&gt;"",IF(ISNUMBER(FIND(".",BX1394)),LEFT(BX1394,FIND(".",BX1394)-1),BX1394),BX1394)</f>
        <v>EU526618</v>
      </c>
      <c r="CA1394" s="170" t="str">
        <f aca="false">IF(BX1394&lt;&gt;"",IF(ISNUMBER(FIND(".",BX1394)),RIGHT(BX1394,LEN(BX1394)-FIND(".",BX1394)),""),"")</f>
        <v/>
      </c>
      <c r="CB1394" s="212"/>
      <c r="CC1394" s="170" t="str">
        <f aca="false">A1394</f>
        <v>EU526618</v>
      </c>
      <c r="CD1394" s="178" t="s">
        <v>339</v>
      </c>
      <c r="CE1394" s="178" t="s">
        <v>340</v>
      </c>
      <c r="CF1394" s="178" t="s">
        <v>341</v>
      </c>
      <c r="CG1394" s="212"/>
      <c r="CH1394" s="179"/>
      <c r="CI1394" s="179"/>
      <c r="CJ1394" s="179"/>
      <c r="CK1394" s="212"/>
      <c r="CL1394" s="212"/>
      <c r="CM1394" s="170" t="str">
        <f aca="false">F1394</f>
        <v>HEV/SW/NL/2005-1066</v>
      </c>
      <c r="CN1394" s="170" t="str">
        <f aca="false">IF(G1394="","",G1394)</f>
        <v/>
      </c>
      <c r="CO1394" s="170" t="str">
        <f aca="false">CONCATENATE(H1394,":",L1394)</f>
        <v>Netherlands:</v>
      </c>
      <c r="CP1394" s="170" t="str">
        <f aca="false">CONCATENATE(IF(Q1394="","",CONCATENATE(Q1394,"-")),IF(P1394="","",CONCATENATE(P1394,"-")),IF(O1394="","",O1394))</f>
        <v/>
      </c>
      <c r="CQ1394" s="170" t="str">
        <f aca="false">IF(N1394="","",N1394)</f>
        <v/>
      </c>
      <c r="CR1394" s="170" t="n">
        <f aca="false">C1394</f>
        <v>3</v>
      </c>
      <c r="CS1394" s="229" t="str">
        <f aca="false">D1394</f>
        <v>3f</v>
      </c>
      <c r="CT1394" s="170" t="str">
        <f aca="false">CONCATENATE(CD1394," strain ",CM1394," ",CL1394,", partial cds")</f>
        <v>Hepatitis E virus strain HEV/SW/NL/2005-1066 , partial cds</v>
      </c>
    </row>
    <row r="1395" customFormat="false" ht="11.9" hidden="false" customHeight="true" outlineLevel="0" collapsed="false">
      <c r="A1395" s="154" t="s">
        <v>3532</v>
      </c>
      <c r="B1395" s="147" t="n">
        <v>3</v>
      </c>
      <c r="C1395" s="243" t="n">
        <v>3</v>
      </c>
      <c r="D1395" s="149" t="s">
        <v>1777</v>
      </c>
      <c r="E1395" s="150" t="s">
        <v>2725</v>
      </c>
      <c r="F1395" s="154" t="s">
        <v>3346</v>
      </c>
      <c r="G1395" s="212"/>
      <c r="H1395" s="146" t="s">
        <v>537</v>
      </c>
      <c r="I1395" s="153" t="s">
        <v>538</v>
      </c>
      <c r="J1395" s="146" t="s">
        <v>395</v>
      </c>
      <c r="K1395" s="212"/>
      <c r="L1395" s="212"/>
      <c r="M1395" s="157" t="s">
        <v>367</v>
      </c>
      <c r="N1395" s="216"/>
      <c r="O1395" s="160"/>
      <c r="P1395" s="212"/>
      <c r="Q1395" s="212"/>
      <c r="R1395" s="212"/>
      <c r="S1395" s="212"/>
      <c r="T1395" s="214"/>
      <c r="U1395" s="215"/>
      <c r="V1395" s="209"/>
      <c r="W1395" s="217"/>
      <c r="Z1395" s="147"/>
      <c r="AA1395" s="250" t="s">
        <v>1777</v>
      </c>
      <c r="AB1395" s="217"/>
      <c r="AC1395" s="217"/>
      <c r="AG1395" s="166" t="s">
        <v>511</v>
      </c>
      <c r="AH1395" s="164" t="n">
        <v>6567</v>
      </c>
      <c r="AI1395" s="164" t="n">
        <v>6714</v>
      </c>
      <c r="AJ1395" s="219" t="n">
        <f aca="false">SeqEnd-SeqBeg+1</f>
        <v>148</v>
      </c>
      <c r="AK1395" s="220" t="n">
        <f aca="false">AND( SeqBeg&lt;=Beg  , End &lt;=SeqEnd )</f>
        <v>0</v>
      </c>
      <c r="AL1395" s="212"/>
      <c r="AM1395" s="212"/>
      <c r="AN1395" s="221"/>
      <c r="AT1395" s="147" t="s">
        <v>103</v>
      </c>
      <c r="AU1395" s="146"/>
      <c r="AV1395" s="212"/>
      <c r="AW1395" s="222" t="str">
        <f aca="false">HYPERLINK(CONCATENATE("http://www.ncbi.nlm.nih.gov/nuccore/",BM1395),BM1395)</f>
        <v>EU526624</v>
      </c>
      <c r="AX1395" s="219" t="str">
        <f aca="false">CONCATENATE(D1395,IF(I1395="","",CONCATENATE(".",I1395)),IF(K1395="","",CONCATENATE(".",K1395)),IF(M1395="","",CONCATENATE(".",M1395)),IF(R1395="","",CONCATENATE(".",R1395)),IF(U1395="","","(*)"))</f>
        <v>3f.NLD.pig</v>
      </c>
      <c r="AY1395" s="170" t="str">
        <f aca="false">CONCATENATE(BM1395,".",BN1395)</f>
        <v>EU526624.HEV/SW/NL/2005-975</v>
      </c>
      <c r="AZ1395" s="171" t="str">
        <f aca="false">IF(AV1395="",IF(ISNUMBER(FIND(".",A1395)),LEFT(A1395,FIND(".",A1395)-1),A1395),AV1395)</f>
        <v>EU526624</v>
      </c>
      <c r="BA1395" s="171" t="str">
        <f aca="false">IF(ISNUMBER(FIND("-",AZ1395)),LEFT(AZ1395,FIND("-",AZ1395)-1),AZ1395)</f>
        <v>EU526624</v>
      </c>
      <c r="BB1395" s="170" t="str">
        <f aca="false"> MEGAname &amp; "="</f>
        <v>EU526624=</v>
      </c>
      <c r="BC1395" s="170" t="str">
        <f aca="false">Clear &amp; IF(span ,"Span","out")</f>
        <v>EU526624=out</v>
      </c>
      <c r="BD1395" s="170" t="str">
        <f aca="false">Clear &amp; IF(span, IF(B1395=".","Selected",B1395),"out")</f>
        <v>EU526624=out</v>
      </c>
      <c r="BE1395" s="170" t="str">
        <f aca="false">Clear &amp; Strain</f>
        <v>EU526624=HEV/SW/NL/2005-975</v>
      </c>
      <c r="BF1395" s="170" t="str">
        <f aca="false">CONCATENATE(A1395,"=",F1395,". ",AX1395,IF(AB1395="","",CONCATENATE(".",AB1395)))</f>
        <v>EU526624=HEV/SW/NL/2005-975. 3f.NLD.pig</v>
      </c>
      <c r="BG1395" s="170" t="str">
        <f aca="false">CONCATENATE(A1395,"=",F1395,". ",AX1395)</f>
        <v>EU526624=HEV/SW/NL/2005-975. 3f.NLD.pig</v>
      </c>
      <c r="BH1395" s="170" t="str">
        <f aca="false">CONCATENATE(A1395,"=",AX1395)</f>
        <v>EU526624=3f.NLD.pig</v>
      </c>
      <c r="BI1395" s="170" t="str">
        <f aca="false">CONCATENATE(A1395,"=",ComForSubtype,D1395)</f>
        <v>EU526624=3f</v>
      </c>
      <c r="BJ1395" s="170" t="str">
        <f aca="false">CONCATENATE(A1395,"=",E1395)</f>
        <v>EU526624=3feg</v>
      </c>
      <c r="BK1395" s="170" t="str">
        <f aca="false">CONCATENATE(A1395,"=",C1395)</f>
        <v>EU526624=3</v>
      </c>
      <c r="BL1395" s="170" t="str">
        <f aca="false">CONCATENATE(D1395,"=")</f>
        <v>3f=</v>
      </c>
      <c r="BM1395" s="223" t="str">
        <f aca="false">IF(BA1395="XX","",BA1395)</f>
        <v>EU526624</v>
      </c>
      <c r="BN1395" s="224" t="str">
        <f aca="false">CONCATENATE(IF(F1395="","",F1395),IF(G1395="","",CONCATENATE(" / ",G1395)))</f>
        <v>HEV/SW/NL/2005-975</v>
      </c>
      <c r="BO1395" s="225" t="str">
        <f aca="false">AX1395</f>
        <v>3f.NLD.pig</v>
      </c>
      <c r="BP1395" s="226" t="str">
        <f aca="false">IF(V1395="","",V1395)</f>
        <v/>
      </c>
      <c r="BQ1395" s="226" t="str">
        <f aca="false">IF(W1395="","",CONCATENATE(W1395,IF(LEFT(AO1395,1)="s","+","")))</f>
        <v/>
      </c>
      <c r="BR1395" s="226" t="str">
        <f aca="false">IF(X1395="","",CONCATENATE(X1395,IF(LEFT(AQ1395,1)="s","+","")))</f>
        <v/>
      </c>
      <c r="BS1395" s="226" t="str">
        <f aca="false">IF(Y1395="","",CONCATENATE(Y1395,IF(LEFT(AR1395,1)="s","+","")))</f>
        <v/>
      </c>
      <c r="BT1395" s="226" t="str">
        <f aca="false">IF(Z1395="","",CONCATENATE(Z1395,IF(LEFT(AS1395,1)="s","+","")))</f>
        <v/>
      </c>
      <c r="BU1395" s="227" t="str">
        <f aca="false">IF(AA1395="","",CONCATENATE(AA1395,IF(LEFT(AT1395,1)="s","+","")))</f>
        <v>3f</v>
      </c>
      <c r="BV1395" s="212"/>
      <c r="BW1395" s="177" t="s">
        <v>3533</v>
      </c>
      <c r="BX1395" s="170" t="str">
        <f aca="false">IF(BW1395&lt;&gt;"",IF(ISNUMBER(FIND("=",BW1395)),LEFT(BW1395,FIND("=",BW1395)-1),BW1395),BW1395)</f>
        <v>EU526624</v>
      </c>
      <c r="BY1395" s="170" t="str">
        <f aca="false">IF(BW1395&lt;&gt;"",IF(ISNUMBER(FIND("=",BW1395)),RIGHT(BW1395,LEN(BW1395)-FIND("=",BW1395)),""),"")</f>
        <v>3f</v>
      </c>
      <c r="BZ1395" s="170" t="str">
        <f aca="false">IF(BX1395&lt;&gt;"",IF(ISNUMBER(FIND(".",BX1395)),LEFT(BX1395,FIND(".",BX1395)-1),BX1395),BX1395)</f>
        <v>EU526624</v>
      </c>
      <c r="CA1395" s="170" t="str">
        <f aca="false">IF(BX1395&lt;&gt;"",IF(ISNUMBER(FIND(".",BX1395)),RIGHT(BX1395,LEN(BX1395)-FIND(".",BX1395)),""),"")</f>
        <v/>
      </c>
      <c r="CB1395" s="212"/>
      <c r="CC1395" s="170" t="str">
        <f aca="false">A1395</f>
        <v>EU526624</v>
      </c>
      <c r="CD1395" s="178" t="s">
        <v>339</v>
      </c>
      <c r="CE1395" s="178" t="s">
        <v>340</v>
      </c>
      <c r="CF1395" s="178" t="s">
        <v>341</v>
      </c>
      <c r="CG1395" s="212"/>
      <c r="CH1395" s="179"/>
      <c r="CI1395" s="179"/>
      <c r="CJ1395" s="179"/>
      <c r="CK1395" s="212"/>
      <c r="CL1395" s="212"/>
      <c r="CM1395" s="170" t="str">
        <f aca="false">F1395</f>
        <v>HEV/SW/NL/2005-975</v>
      </c>
      <c r="CN1395" s="170" t="str">
        <f aca="false">IF(G1395="","",G1395)</f>
        <v/>
      </c>
      <c r="CO1395" s="170" t="str">
        <f aca="false">CONCATENATE(H1395,":",L1395)</f>
        <v>Netherlands:</v>
      </c>
      <c r="CP1395" s="170" t="str">
        <f aca="false">CONCATENATE(IF(Q1395="","",CONCATENATE(Q1395,"-")),IF(P1395="","",CONCATENATE(P1395,"-")),IF(O1395="","",O1395))</f>
        <v/>
      </c>
      <c r="CQ1395" s="170" t="str">
        <f aca="false">IF(N1395="","",N1395)</f>
        <v/>
      </c>
      <c r="CR1395" s="170" t="n">
        <f aca="false">C1395</f>
        <v>3</v>
      </c>
      <c r="CS1395" s="229" t="str">
        <f aca="false">D1395</f>
        <v>3f</v>
      </c>
      <c r="CT1395" s="170" t="str">
        <f aca="false">CONCATENATE(CD1395," strain ",CM1395," ",CL1395,", partial cds")</f>
        <v>Hepatitis E virus strain HEV/SW/NL/2005-975 , partial cds</v>
      </c>
    </row>
    <row r="1396" customFormat="false" ht="11.9" hidden="false" customHeight="true" outlineLevel="0" collapsed="false">
      <c r="A1396" s="154" t="s">
        <v>3534</v>
      </c>
      <c r="B1396" s="147" t="n">
        <v>3</v>
      </c>
      <c r="C1396" s="243" t="n">
        <v>3</v>
      </c>
      <c r="D1396" s="149" t="s">
        <v>1777</v>
      </c>
      <c r="E1396" s="150" t="s">
        <v>2725</v>
      </c>
      <c r="F1396" s="154" t="s">
        <v>3349</v>
      </c>
      <c r="G1396" s="212"/>
      <c r="H1396" s="146" t="s">
        <v>537</v>
      </c>
      <c r="I1396" s="153" t="s">
        <v>538</v>
      </c>
      <c r="J1396" s="146" t="s">
        <v>395</v>
      </c>
      <c r="K1396" s="212"/>
      <c r="L1396" s="212"/>
      <c r="M1396" s="157" t="s">
        <v>367</v>
      </c>
      <c r="N1396" s="216"/>
      <c r="O1396" s="160"/>
      <c r="P1396" s="212"/>
      <c r="Q1396" s="212"/>
      <c r="R1396" s="212"/>
      <c r="S1396" s="212"/>
      <c r="T1396" s="214"/>
      <c r="U1396" s="215"/>
      <c r="V1396" s="209"/>
      <c r="W1396" s="217"/>
      <c r="AA1396" s="250" t="s">
        <v>1777</v>
      </c>
      <c r="AB1396" s="217"/>
      <c r="AC1396" s="217"/>
      <c r="AG1396" s="166" t="s">
        <v>511</v>
      </c>
      <c r="AH1396" s="164" t="n">
        <v>6567</v>
      </c>
      <c r="AI1396" s="164" t="n">
        <v>6714</v>
      </c>
      <c r="AJ1396" s="219" t="n">
        <f aca="false">SeqEnd-SeqBeg+1</f>
        <v>148</v>
      </c>
      <c r="AK1396" s="220" t="n">
        <f aca="false">AND( SeqBeg&lt;=Beg  , End &lt;=SeqEnd )</f>
        <v>0</v>
      </c>
      <c r="AL1396" s="212"/>
      <c r="AM1396" s="212"/>
      <c r="AN1396" s="221"/>
      <c r="AT1396" s="147" t="s">
        <v>103</v>
      </c>
      <c r="AU1396" s="146"/>
      <c r="AV1396" s="212"/>
      <c r="AW1396" s="222" t="str">
        <f aca="false">HYPERLINK(CONCATENATE("http://www.ncbi.nlm.nih.gov/nuccore/",BM1396),BM1396)</f>
        <v>EU526606</v>
      </c>
      <c r="AX1396" s="219" t="str">
        <f aca="false">CONCATENATE(D1396,IF(I1396="","",CONCATENATE(".",I1396)),IF(K1396="","",CONCATENATE(".",K1396)),IF(M1396="","",CONCATENATE(".",M1396)),IF(R1396="","",CONCATENATE(".",R1396)),IF(U1396="","","(*)"))</f>
        <v>3f.NLD.pig</v>
      </c>
      <c r="AY1396" s="170" t="str">
        <f aca="false">CONCATENATE(BM1396,".",BN1396)</f>
        <v>EU526606.HEV/SW/NL/2005-980</v>
      </c>
      <c r="AZ1396" s="171" t="str">
        <f aca="false">IF(AV1396="",IF(ISNUMBER(FIND(".",A1396)),LEFT(A1396,FIND(".",A1396)-1),A1396),AV1396)</f>
        <v>EU526606</v>
      </c>
      <c r="BA1396" s="171" t="str">
        <f aca="false">IF(ISNUMBER(FIND("-",AZ1396)),LEFT(AZ1396,FIND("-",AZ1396)-1),AZ1396)</f>
        <v>EU526606</v>
      </c>
      <c r="BB1396" s="170" t="str">
        <f aca="false"> MEGAname &amp; "="</f>
        <v>EU526606=</v>
      </c>
      <c r="BC1396" s="170" t="str">
        <f aca="false">Clear &amp; IF(span ,"Span","out")</f>
        <v>EU526606=out</v>
      </c>
      <c r="BD1396" s="170" t="str">
        <f aca="false">Clear &amp; IF(span, IF(B1396=".","Selected",B1396),"out")</f>
        <v>EU526606=out</v>
      </c>
      <c r="BE1396" s="170" t="str">
        <f aca="false">Clear &amp; Strain</f>
        <v>EU526606=HEV/SW/NL/2005-980</v>
      </c>
      <c r="BF1396" s="170" t="str">
        <f aca="false">CONCATENATE(A1396,"=",F1396,". ",AX1396,IF(AB1396="","",CONCATENATE(".",AB1396)))</f>
        <v>EU526606=HEV/SW/NL/2005-980. 3f.NLD.pig</v>
      </c>
      <c r="BG1396" s="170" t="str">
        <f aca="false">CONCATENATE(A1396,"=",F1396,". ",AX1396)</f>
        <v>EU526606=HEV/SW/NL/2005-980. 3f.NLD.pig</v>
      </c>
      <c r="BH1396" s="170" t="str">
        <f aca="false">CONCATENATE(A1396,"=",AX1396)</f>
        <v>EU526606=3f.NLD.pig</v>
      </c>
      <c r="BI1396" s="170" t="str">
        <f aca="false">CONCATENATE(A1396,"=",ComForSubtype,D1396)</f>
        <v>EU526606=3f</v>
      </c>
      <c r="BJ1396" s="170" t="str">
        <f aca="false">CONCATENATE(A1396,"=",E1396)</f>
        <v>EU526606=3feg</v>
      </c>
      <c r="BK1396" s="170" t="str">
        <f aca="false">CONCATENATE(A1396,"=",C1396)</f>
        <v>EU526606=3</v>
      </c>
      <c r="BL1396" s="170" t="str">
        <f aca="false">CONCATENATE(D1396,"=")</f>
        <v>3f=</v>
      </c>
      <c r="BM1396" s="223" t="str">
        <f aca="false">IF(BA1396="XX","",BA1396)</f>
        <v>EU526606</v>
      </c>
      <c r="BN1396" s="224" t="str">
        <f aca="false">CONCATENATE(IF(F1396="","",F1396),IF(G1396="","",CONCATENATE(" / ",G1396)))</f>
        <v>HEV/SW/NL/2005-980</v>
      </c>
      <c r="BO1396" s="225" t="str">
        <f aca="false">AX1396</f>
        <v>3f.NLD.pig</v>
      </c>
      <c r="BP1396" s="226" t="str">
        <f aca="false">IF(V1396="","",V1396)</f>
        <v/>
      </c>
      <c r="BQ1396" s="226" t="str">
        <f aca="false">IF(W1396="","",CONCATENATE(W1396,IF(LEFT(AO1396,1)="s","+","")))</f>
        <v/>
      </c>
      <c r="BR1396" s="226" t="str">
        <f aca="false">IF(X1396="","",CONCATENATE(X1396,IF(LEFT(AQ1396,1)="s","+","")))</f>
        <v/>
      </c>
      <c r="BS1396" s="226" t="str">
        <f aca="false">IF(Y1396="","",CONCATENATE(Y1396,IF(LEFT(AR1396,1)="s","+","")))</f>
        <v/>
      </c>
      <c r="BT1396" s="226" t="str">
        <f aca="false">IF(Z1396="","",CONCATENATE(Z1396,IF(LEFT(AS1396,1)="s","+","")))</f>
        <v/>
      </c>
      <c r="BU1396" s="227" t="str">
        <f aca="false">IF(AA1396="","",CONCATENATE(AA1396,IF(LEFT(AT1396,1)="s","+","")))</f>
        <v>3f</v>
      </c>
      <c r="BV1396" s="212"/>
      <c r="BW1396" s="177" t="s">
        <v>3535</v>
      </c>
      <c r="BX1396" s="170" t="str">
        <f aca="false">IF(BW1396&lt;&gt;"",IF(ISNUMBER(FIND("=",BW1396)),LEFT(BW1396,FIND("=",BW1396)-1),BW1396),BW1396)</f>
        <v>EU526606</v>
      </c>
      <c r="BY1396" s="170" t="str">
        <f aca="false">IF(BW1396&lt;&gt;"",IF(ISNUMBER(FIND("=",BW1396)),RIGHT(BW1396,LEN(BW1396)-FIND("=",BW1396)),""),"")</f>
        <v>3f</v>
      </c>
      <c r="BZ1396" s="170" t="str">
        <f aca="false">IF(BX1396&lt;&gt;"",IF(ISNUMBER(FIND(".",BX1396)),LEFT(BX1396,FIND(".",BX1396)-1),BX1396),BX1396)</f>
        <v>EU526606</v>
      </c>
      <c r="CA1396" s="170" t="str">
        <f aca="false">IF(BX1396&lt;&gt;"",IF(ISNUMBER(FIND(".",BX1396)),RIGHT(BX1396,LEN(BX1396)-FIND(".",BX1396)),""),"")</f>
        <v/>
      </c>
      <c r="CB1396" s="212"/>
      <c r="CC1396" s="170" t="str">
        <f aca="false">A1396</f>
        <v>EU526606</v>
      </c>
      <c r="CD1396" s="178" t="s">
        <v>339</v>
      </c>
      <c r="CE1396" s="178" t="s">
        <v>340</v>
      </c>
      <c r="CF1396" s="178" t="s">
        <v>341</v>
      </c>
      <c r="CG1396" s="212"/>
      <c r="CH1396" s="179"/>
      <c r="CI1396" s="179"/>
      <c r="CJ1396" s="179"/>
      <c r="CK1396" s="212"/>
      <c r="CL1396" s="212"/>
      <c r="CM1396" s="170" t="str">
        <f aca="false">F1396</f>
        <v>HEV/SW/NL/2005-980</v>
      </c>
      <c r="CN1396" s="170" t="str">
        <f aca="false">IF(G1396="","",G1396)</f>
        <v/>
      </c>
      <c r="CO1396" s="170" t="str">
        <f aca="false">CONCATENATE(H1396,":",L1396)</f>
        <v>Netherlands:</v>
      </c>
      <c r="CP1396" s="170" t="str">
        <f aca="false">CONCATENATE(IF(Q1396="","",CONCATENATE(Q1396,"-")),IF(P1396="","",CONCATENATE(P1396,"-")),IF(O1396="","",O1396))</f>
        <v/>
      </c>
      <c r="CQ1396" s="170" t="str">
        <f aca="false">IF(N1396="","",N1396)</f>
        <v/>
      </c>
      <c r="CR1396" s="170" t="n">
        <f aca="false">C1396</f>
        <v>3</v>
      </c>
      <c r="CS1396" s="229" t="str">
        <f aca="false">D1396</f>
        <v>3f</v>
      </c>
      <c r="CT1396" s="170" t="str">
        <f aca="false">CONCATENATE(CD1396," strain ",CM1396," ",CL1396,", partial cds")</f>
        <v>Hepatitis E virus strain HEV/SW/NL/2005-980 , partial cds</v>
      </c>
    </row>
    <row r="1397" customFormat="false" ht="11.9" hidden="false" customHeight="true" outlineLevel="0" collapsed="false">
      <c r="A1397" s="154" t="s">
        <v>3536</v>
      </c>
      <c r="B1397" s="147" t="n">
        <v>3</v>
      </c>
      <c r="C1397" s="243" t="n">
        <v>3</v>
      </c>
      <c r="D1397" s="149" t="s">
        <v>1777</v>
      </c>
      <c r="E1397" s="150" t="s">
        <v>2725</v>
      </c>
      <c r="F1397" s="154" t="s">
        <v>3352</v>
      </c>
      <c r="G1397" s="212"/>
      <c r="H1397" s="146" t="s">
        <v>537</v>
      </c>
      <c r="I1397" s="153" t="s">
        <v>538</v>
      </c>
      <c r="J1397" s="146" t="s">
        <v>395</v>
      </c>
      <c r="K1397" s="212"/>
      <c r="L1397" s="212"/>
      <c r="M1397" s="157" t="s">
        <v>367</v>
      </c>
      <c r="N1397" s="216"/>
      <c r="O1397" s="160"/>
      <c r="P1397" s="212"/>
      <c r="Q1397" s="212"/>
      <c r="R1397" s="212"/>
      <c r="S1397" s="212"/>
      <c r="T1397" s="214"/>
      <c r="U1397" s="215"/>
      <c r="V1397" s="209"/>
      <c r="W1397" s="217"/>
      <c r="X1397" s="147"/>
      <c r="AA1397" s="250" t="s">
        <v>1777</v>
      </c>
      <c r="AB1397" s="217"/>
      <c r="AC1397" s="217"/>
      <c r="AG1397" s="166" t="s">
        <v>511</v>
      </c>
      <c r="AH1397" s="164" t="n">
        <v>6567</v>
      </c>
      <c r="AI1397" s="164" t="n">
        <v>6714</v>
      </c>
      <c r="AJ1397" s="219" t="n">
        <f aca="false">SeqEnd-SeqBeg+1</f>
        <v>148</v>
      </c>
      <c r="AK1397" s="220" t="n">
        <f aca="false">AND( SeqBeg&lt;=Beg  , End &lt;=SeqEnd )</f>
        <v>0</v>
      </c>
      <c r="AL1397" s="212"/>
      <c r="AM1397" s="212"/>
      <c r="AN1397" s="221"/>
      <c r="AT1397" s="147" t="s">
        <v>103</v>
      </c>
      <c r="AU1397" s="146"/>
      <c r="AV1397" s="212"/>
      <c r="AW1397" s="222" t="str">
        <f aca="false">HYPERLINK(CONCATENATE("http://www.ncbi.nlm.nih.gov/nuccore/",BM1397),BM1397)</f>
        <v>EU526607</v>
      </c>
      <c r="AX1397" s="219" t="str">
        <f aca="false">CONCATENATE(D1397,IF(I1397="","",CONCATENATE(".",I1397)),IF(K1397="","",CONCATENATE(".",K1397)),IF(M1397="","",CONCATENATE(".",M1397)),IF(R1397="","",CONCATENATE(".",R1397)),IF(U1397="","","(*)"))</f>
        <v>3f.NLD.pig</v>
      </c>
      <c r="AY1397" s="170" t="str">
        <f aca="false">CONCATENATE(BM1397,".",BN1397)</f>
        <v>EU526607.HEV/SW/NL/2005-981</v>
      </c>
      <c r="AZ1397" s="171" t="str">
        <f aca="false">IF(AV1397="",IF(ISNUMBER(FIND(".",A1397)),LEFT(A1397,FIND(".",A1397)-1),A1397),AV1397)</f>
        <v>EU526607</v>
      </c>
      <c r="BA1397" s="171" t="str">
        <f aca="false">IF(ISNUMBER(FIND("-",AZ1397)),LEFT(AZ1397,FIND("-",AZ1397)-1),AZ1397)</f>
        <v>EU526607</v>
      </c>
      <c r="BB1397" s="170" t="str">
        <f aca="false"> MEGAname &amp; "="</f>
        <v>EU526607=</v>
      </c>
      <c r="BC1397" s="170" t="str">
        <f aca="false">Clear &amp; IF(span ,"Span","out")</f>
        <v>EU526607=out</v>
      </c>
      <c r="BD1397" s="170" t="str">
        <f aca="false">Clear &amp; IF(span, IF(B1397=".","Selected",B1397),"out")</f>
        <v>EU526607=out</v>
      </c>
      <c r="BE1397" s="170" t="str">
        <f aca="false">Clear &amp; Strain</f>
        <v>EU526607=HEV/SW/NL/2005-981</v>
      </c>
      <c r="BF1397" s="170" t="str">
        <f aca="false">CONCATENATE(A1397,"=",F1397,". ",AX1397,IF(AB1397="","",CONCATENATE(".",AB1397)))</f>
        <v>EU526607=HEV/SW/NL/2005-981. 3f.NLD.pig</v>
      </c>
      <c r="BG1397" s="170" t="str">
        <f aca="false">CONCATENATE(A1397,"=",F1397,". ",AX1397)</f>
        <v>EU526607=HEV/SW/NL/2005-981. 3f.NLD.pig</v>
      </c>
      <c r="BH1397" s="170" t="str">
        <f aca="false">CONCATENATE(A1397,"=",AX1397)</f>
        <v>EU526607=3f.NLD.pig</v>
      </c>
      <c r="BI1397" s="170" t="str">
        <f aca="false">CONCATENATE(A1397,"=",ComForSubtype,D1397)</f>
        <v>EU526607=3f</v>
      </c>
      <c r="BJ1397" s="170" t="str">
        <f aca="false">CONCATENATE(A1397,"=",E1397)</f>
        <v>EU526607=3feg</v>
      </c>
      <c r="BK1397" s="170" t="str">
        <f aca="false">CONCATENATE(A1397,"=",C1397)</f>
        <v>EU526607=3</v>
      </c>
      <c r="BL1397" s="170" t="str">
        <f aca="false">CONCATENATE(D1397,"=")</f>
        <v>3f=</v>
      </c>
      <c r="BM1397" s="223" t="str">
        <f aca="false">IF(BA1397="XX","",BA1397)</f>
        <v>EU526607</v>
      </c>
      <c r="BN1397" s="224" t="str">
        <f aca="false">CONCATENATE(IF(F1397="","",F1397),IF(G1397="","",CONCATENATE(" / ",G1397)))</f>
        <v>HEV/SW/NL/2005-981</v>
      </c>
      <c r="BO1397" s="225" t="str">
        <f aca="false">AX1397</f>
        <v>3f.NLD.pig</v>
      </c>
      <c r="BP1397" s="226" t="str">
        <f aca="false">IF(V1397="","",V1397)</f>
        <v/>
      </c>
      <c r="BQ1397" s="226" t="str">
        <f aca="false">IF(W1397="","",CONCATENATE(W1397,IF(LEFT(AO1397,1)="s","+","")))</f>
        <v/>
      </c>
      <c r="BR1397" s="226" t="str">
        <f aca="false">IF(X1397="","",CONCATENATE(X1397,IF(LEFT(AQ1397,1)="s","+","")))</f>
        <v/>
      </c>
      <c r="BS1397" s="226" t="str">
        <f aca="false">IF(Y1397="","",CONCATENATE(Y1397,IF(LEFT(AR1397,1)="s","+","")))</f>
        <v/>
      </c>
      <c r="BT1397" s="226" t="str">
        <f aca="false">IF(Z1397="","",CONCATENATE(Z1397,IF(LEFT(AS1397,1)="s","+","")))</f>
        <v/>
      </c>
      <c r="BU1397" s="227" t="str">
        <f aca="false">IF(AA1397="","",CONCATENATE(AA1397,IF(LEFT(AT1397,1)="s","+","")))</f>
        <v>3f</v>
      </c>
      <c r="BV1397" s="212"/>
      <c r="BW1397" s="177" t="s">
        <v>3537</v>
      </c>
      <c r="BX1397" s="170" t="str">
        <f aca="false">IF(BW1397&lt;&gt;"",IF(ISNUMBER(FIND("=",BW1397)),LEFT(BW1397,FIND("=",BW1397)-1),BW1397),BW1397)</f>
        <v>EU526607</v>
      </c>
      <c r="BY1397" s="170" t="str">
        <f aca="false">IF(BW1397&lt;&gt;"",IF(ISNUMBER(FIND("=",BW1397)),RIGHT(BW1397,LEN(BW1397)-FIND("=",BW1397)),""),"")</f>
        <v>3f</v>
      </c>
      <c r="BZ1397" s="170" t="str">
        <f aca="false">IF(BX1397&lt;&gt;"",IF(ISNUMBER(FIND(".",BX1397)),LEFT(BX1397,FIND(".",BX1397)-1),BX1397),BX1397)</f>
        <v>EU526607</v>
      </c>
      <c r="CA1397" s="170" t="str">
        <f aca="false">IF(BX1397&lt;&gt;"",IF(ISNUMBER(FIND(".",BX1397)),RIGHT(BX1397,LEN(BX1397)-FIND(".",BX1397)),""),"")</f>
        <v/>
      </c>
      <c r="CB1397" s="212"/>
      <c r="CC1397" s="170" t="str">
        <f aca="false">A1397</f>
        <v>EU526607</v>
      </c>
      <c r="CD1397" s="178" t="s">
        <v>339</v>
      </c>
      <c r="CE1397" s="178" t="s">
        <v>340</v>
      </c>
      <c r="CF1397" s="178" t="s">
        <v>341</v>
      </c>
      <c r="CG1397" s="212"/>
      <c r="CH1397" s="179"/>
      <c r="CI1397" s="179"/>
      <c r="CJ1397" s="179"/>
      <c r="CK1397" s="212"/>
      <c r="CL1397" s="212"/>
      <c r="CM1397" s="170" t="str">
        <f aca="false">F1397</f>
        <v>HEV/SW/NL/2005-981</v>
      </c>
      <c r="CN1397" s="170" t="str">
        <f aca="false">IF(G1397="","",G1397)</f>
        <v/>
      </c>
      <c r="CO1397" s="170" t="str">
        <f aca="false">CONCATENATE(H1397,":",L1397)</f>
        <v>Netherlands:</v>
      </c>
      <c r="CP1397" s="170" t="str">
        <f aca="false">CONCATENATE(IF(Q1397="","",CONCATENATE(Q1397,"-")),IF(P1397="","",CONCATENATE(P1397,"-")),IF(O1397="","",O1397))</f>
        <v/>
      </c>
      <c r="CQ1397" s="170" t="str">
        <f aca="false">IF(N1397="","",N1397)</f>
        <v/>
      </c>
      <c r="CR1397" s="170" t="n">
        <f aca="false">C1397</f>
        <v>3</v>
      </c>
      <c r="CS1397" s="229" t="str">
        <f aca="false">D1397</f>
        <v>3f</v>
      </c>
      <c r="CT1397" s="170" t="str">
        <f aca="false">CONCATENATE(CD1397," strain ",CM1397," ",CL1397,", partial cds")</f>
        <v>Hepatitis E virus strain HEV/SW/NL/2005-981 , partial cds</v>
      </c>
    </row>
    <row r="1398" customFormat="false" ht="11.9" hidden="false" customHeight="true" outlineLevel="0" collapsed="false">
      <c r="A1398" s="154" t="s">
        <v>3538</v>
      </c>
      <c r="B1398" s="147" t="n">
        <v>3</v>
      </c>
      <c r="C1398" s="243" t="n">
        <v>3</v>
      </c>
      <c r="D1398" s="149" t="s">
        <v>1777</v>
      </c>
      <c r="E1398" s="150" t="s">
        <v>2725</v>
      </c>
      <c r="F1398" s="154" t="s">
        <v>3355</v>
      </c>
      <c r="G1398" s="212"/>
      <c r="H1398" s="146" t="s">
        <v>537</v>
      </c>
      <c r="I1398" s="153" t="s">
        <v>538</v>
      </c>
      <c r="J1398" s="146" t="s">
        <v>395</v>
      </c>
      <c r="K1398" s="212"/>
      <c r="L1398" s="212"/>
      <c r="M1398" s="157" t="s">
        <v>367</v>
      </c>
      <c r="N1398" s="216"/>
      <c r="O1398" s="160"/>
      <c r="P1398" s="212"/>
      <c r="Q1398" s="212"/>
      <c r="R1398" s="212"/>
      <c r="S1398" s="212"/>
      <c r="T1398" s="214"/>
      <c r="U1398" s="215"/>
      <c r="V1398" s="209"/>
      <c r="W1398" s="217"/>
      <c r="AA1398" s="250" t="s">
        <v>1777</v>
      </c>
      <c r="AB1398" s="217"/>
      <c r="AC1398" s="217"/>
      <c r="AG1398" s="166" t="s">
        <v>511</v>
      </c>
      <c r="AH1398" s="164" t="n">
        <v>6567</v>
      </c>
      <c r="AI1398" s="164" t="n">
        <v>6714</v>
      </c>
      <c r="AJ1398" s="219" t="n">
        <f aca="false">SeqEnd-SeqBeg+1</f>
        <v>148</v>
      </c>
      <c r="AK1398" s="220" t="n">
        <f aca="false">AND( SeqBeg&lt;=Beg  , End &lt;=SeqEnd )</f>
        <v>0</v>
      </c>
      <c r="AL1398" s="212"/>
      <c r="AM1398" s="212"/>
      <c r="AN1398" s="221"/>
      <c r="AT1398" s="147" t="s">
        <v>103</v>
      </c>
      <c r="AU1398" s="146"/>
      <c r="AV1398" s="212"/>
      <c r="AW1398" s="222" t="str">
        <f aca="false">HYPERLINK(CONCATENATE("http://www.ncbi.nlm.nih.gov/nuccore/",BM1398),BM1398)</f>
        <v>EU526608</v>
      </c>
      <c r="AX1398" s="219" t="str">
        <f aca="false">CONCATENATE(D1398,IF(I1398="","",CONCATENATE(".",I1398)),IF(K1398="","",CONCATENATE(".",K1398)),IF(M1398="","",CONCATENATE(".",M1398)),IF(R1398="","",CONCATENATE(".",R1398)),IF(U1398="","","(*)"))</f>
        <v>3f.NLD.pig</v>
      </c>
      <c r="AY1398" s="170" t="str">
        <f aca="false">CONCATENATE(BM1398,".",BN1398)</f>
        <v>EU526608.HEV/SW/NL/2005-987</v>
      </c>
      <c r="AZ1398" s="171" t="str">
        <f aca="false">IF(AV1398="",IF(ISNUMBER(FIND(".",A1398)),LEFT(A1398,FIND(".",A1398)-1),A1398),AV1398)</f>
        <v>EU526608</v>
      </c>
      <c r="BA1398" s="171" t="str">
        <f aca="false">IF(ISNUMBER(FIND("-",AZ1398)),LEFT(AZ1398,FIND("-",AZ1398)-1),AZ1398)</f>
        <v>EU526608</v>
      </c>
      <c r="BB1398" s="170" t="str">
        <f aca="false"> MEGAname &amp; "="</f>
        <v>EU526608=</v>
      </c>
      <c r="BC1398" s="170" t="str">
        <f aca="false">Clear &amp; IF(span ,"Span","out")</f>
        <v>EU526608=out</v>
      </c>
      <c r="BD1398" s="170" t="str">
        <f aca="false">Clear &amp; IF(span, IF(B1398=".","Selected",B1398),"out")</f>
        <v>EU526608=out</v>
      </c>
      <c r="BE1398" s="170" t="str">
        <f aca="false">Clear &amp; Strain</f>
        <v>EU526608=HEV/SW/NL/2005-987</v>
      </c>
      <c r="BF1398" s="170" t="str">
        <f aca="false">CONCATENATE(A1398,"=",F1398,". ",AX1398,IF(AB1398="","",CONCATENATE(".",AB1398)))</f>
        <v>EU526608=HEV/SW/NL/2005-987. 3f.NLD.pig</v>
      </c>
      <c r="BG1398" s="170" t="str">
        <f aca="false">CONCATENATE(A1398,"=",F1398,". ",AX1398)</f>
        <v>EU526608=HEV/SW/NL/2005-987. 3f.NLD.pig</v>
      </c>
      <c r="BH1398" s="170" t="str">
        <f aca="false">CONCATENATE(A1398,"=",AX1398)</f>
        <v>EU526608=3f.NLD.pig</v>
      </c>
      <c r="BI1398" s="170" t="str">
        <f aca="false">CONCATENATE(A1398,"=",ComForSubtype,D1398)</f>
        <v>EU526608=3f</v>
      </c>
      <c r="BJ1398" s="170" t="str">
        <f aca="false">CONCATENATE(A1398,"=",E1398)</f>
        <v>EU526608=3feg</v>
      </c>
      <c r="BK1398" s="170" t="str">
        <f aca="false">CONCATENATE(A1398,"=",C1398)</f>
        <v>EU526608=3</v>
      </c>
      <c r="BL1398" s="170" t="str">
        <f aca="false">CONCATENATE(D1398,"=")</f>
        <v>3f=</v>
      </c>
      <c r="BM1398" s="223" t="str">
        <f aca="false">IF(BA1398="XX","",BA1398)</f>
        <v>EU526608</v>
      </c>
      <c r="BN1398" s="224" t="str">
        <f aca="false">CONCATENATE(IF(F1398="","",F1398),IF(G1398="","",CONCATENATE(" / ",G1398)))</f>
        <v>HEV/SW/NL/2005-987</v>
      </c>
      <c r="BO1398" s="225" t="str">
        <f aca="false">AX1398</f>
        <v>3f.NLD.pig</v>
      </c>
      <c r="BP1398" s="226" t="str">
        <f aca="false">IF(V1398="","",V1398)</f>
        <v/>
      </c>
      <c r="BQ1398" s="226" t="str">
        <f aca="false">IF(W1398="","",CONCATENATE(W1398,IF(LEFT(AO1398,1)="s","+","")))</f>
        <v/>
      </c>
      <c r="BR1398" s="226" t="str">
        <f aca="false">IF(X1398="","",CONCATENATE(X1398,IF(LEFT(AQ1398,1)="s","+","")))</f>
        <v/>
      </c>
      <c r="BS1398" s="226" t="str">
        <f aca="false">IF(Y1398="","",CONCATENATE(Y1398,IF(LEFT(AR1398,1)="s","+","")))</f>
        <v/>
      </c>
      <c r="BT1398" s="226" t="str">
        <f aca="false">IF(Z1398="","",CONCATENATE(Z1398,IF(LEFT(AS1398,1)="s","+","")))</f>
        <v/>
      </c>
      <c r="BU1398" s="227" t="str">
        <f aca="false">IF(AA1398="","",CONCATENATE(AA1398,IF(LEFT(AT1398,1)="s","+","")))</f>
        <v>3f</v>
      </c>
      <c r="BV1398" s="212"/>
      <c r="BW1398" s="177" t="s">
        <v>3539</v>
      </c>
      <c r="BX1398" s="170" t="str">
        <f aca="false">IF(BW1398&lt;&gt;"",IF(ISNUMBER(FIND("=",BW1398)),LEFT(BW1398,FIND("=",BW1398)-1),BW1398),BW1398)</f>
        <v>EU526608</v>
      </c>
      <c r="BY1398" s="170" t="str">
        <f aca="false">IF(BW1398&lt;&gt;"",IF(ISNUMBER(FIND("=",BW1398)),RIGHT(BW1398,LEN(BW1398)-FIND("=",BW1398)),""),"")</f>
        <v>3f</v>
      </c>
      <c r="BZ1398" s="170" t="str">
        <f aca="false">IF(BX1398&lt;&gt;"",IF(ISNUMBER(FIND(".",BX1398)),LEFT(BX1398,FIND(".",BX1398)-1),BX1398),BX1398)</f>
        <v>EU526608</v>
      </c>
      <c r="CA1398" s="170" t="str">
        <f aca="false">IF(BX1398&lt;&gt;"",IF(ISNUMBER(FIND(".",BX1398)),RIGHT(BX1398,LEN(BX1398)-FIND(".",BX1398)),""),"")</f>
        <v/>
      </c>
      <c r="CB1398" s="212"/>
      <c r="CC1398" s="170" t="str">
        <f aca="false">A1398</f>
        <v>EU526608</v>
      </c>
      <c r="CD1398" s="178" t="s">
        <v>339</v>
      </c>
      <c r="CE1398" s="178" t="s">
        <v>340</v>
      </c>
      <c r="CF1398" s="178" t="s">
        <v>341</v>
      </c>
      <c r="CG1398" s="212"/>
      <c r="CH1398" s="179"/>
      <c r="CI1398" s="179"/>
      <c r="CJ1398" s="179"/>
      <c r="CK1398" s="212"/>
      <c r="CL1398" s="212"/>
      <c r="CM1398" s="170" t="str">
        <f aca="false">F1398</f>
        <v>HEV/SW/NL/2005-987</v>
      </c>
      <c r="CN1398" s="170" t="str">
        <f aca="false">IF(G1398="","",G1398)</f>
        <v/>
      </c>
      <c r="CO1398" s="170" t="str">
        <f aca="false">CONCATENATE(H1398,":",L1398)</f>
        <v>Netherlands:</v>
      </c>
      <c r="CP1398" s="170" t="str">
        <f aca="false">CONCATENATE(IF(Q1398="","",CONCATENATE(Q1398,"-")),IF(P1398="","",CONCATENATE(P1398,"-")),IF(O1398="","",O1398))</f>
        <v/>
      </c>
      <c r="CQ1398" s="170" t="str">
        <f aca="false">IF(N1398="","",N1398)</f>
        <v/>
      </c>
      <c r="CR1398" s="170" t="n">
        <f aca="false">C1398</f>
        <v>3</v>
      </c>
      <c r="CS1398" s="229" t="str">
        <f aca="false">D1398</f>
        <v>3f</v>
      </c>
      <c r="CT1398" s="170" t="str">
        <f aca="false">CONCATENATE(CD1398," strain ",CM1398," ",CL1398,", partial cds")</f>
        <v>Hepatitis E virus strain HEV/SW/NL/2005-987 , partial cds</v>
      </c>
    </row>
    <row r="1399" customFormat="false" ht="11.9" hidden="false" customHeight="true" outlineLevel="0" collapsed="false">
      <c r="A1399" s="154" t="s">
        <v>3540</v>
      </c>
      <c r="B1399" s="147" t="n">
        <v>3</v>
      </c>
      <c r="C1399" s="243" t="n">
        <v>3</v>
      </c>
      <c r="D1399" s="149" t="s">
        <v>1777</v>
      </c>
      <c r="E1399" s="150" t="s">
        <v>2725</v>
      </c>
      <c r="F1399" s="154" t="s">
        <v>3358</v>
      </c>
      <c r="G1399" s="212"/>
      <c r="H1399" s="146" t="s">
        <v>537</v>
      </c>
      <c r="I1399" s="153" t="s">
        <v>538</v>
      </c>
      <c r="J1399" s="146" t="s">
        <v>395</v>
      </c>
      <c r="K1399" s="212"/>
      <c r="L1399" s="212"/>
      <c r="M1399" s="157" t="s">
        <v>367</v>
      </c>
      <c r="N1399" s="216"/>
      <c r="O1399" s="160"/>
      <c r="P1399" s="212"/>
      <c r="Q1399" s="212"/>
      <c r="R1399" s="212"/>
      <c r="S1399" s="212"/>
      <c r="T1399" s="214"/>
      <c r="U1399" s="215"/>
      <c r="V1399" s="209"/>
      <c r="W1399" s="217"/>
      <c r="Y1399" s="147"/>
      <c r="AA1399" s="250" t="s">
        <v>1777</v>
      </c>
      <c r="AB1399" s="217"/>
      <c r="AC1399" s="217"/>
      <c r="AG1399" s="166" t="s">
        <v>511</v>
      </c>
      <c r="AH1399" s="164" t="n">
        <v>6567</v>
      </c>
      <c r="AI1399" s="164" t="n">
        <v>6714</v>
      </c>
      <c r="AJ1399" s="219" t="n">
        <f aca="false">SeqEnd-SeqBeg+1</f>
        <v>148</v>
      </c>
      <c r="AK1399" s="220" t="n">
        <f aca="false">AND( SeqBeg&lt;=Beg  , End &lt;=SeqEnd )</f>
        <v>0</v>
      </c>
      <c r="AL1399" s="212"/>
      <c r="AM1399" s="212"/>
      <c r="AN1399" s="221"/>
      <c r="AT1399" s="147" t="s">
        <v>103</v>
      </c>
      <c r="AU1399" s="146"/>
      <c r="AV1399" s="212"/>
      <c r="AW1399" s="222" t="str">
        <f aca="false">HYPERLINK(CONCATENATE("http://www.ncbi.nlm.nih.gov/nuccore/",BM1399),BM1399)</f>
        <v>EU526613</v>
      </c>
      <c r="AX1399" s="219" t="str">
        <f aca="false">CONCATENATE(D1399,IF(I1399="","",CONCATENATE(".",I1399)),IF(K1399="","",CONCATENATE(".",K1399)),IF(M1399="","",CONCATENATE(".",M1399)),IF(R1399="","",CONCATENATE(".",R1399)),IF(U1399="","","(*)"))</f>
        <v>3f.NLD.pig</v>
      </c>
      <c r="AY1399" s="170" t="str">
        <f aca="false">CONCATENATE(BM1399,".",BN1399)</f>
        <v>EU526613.HEV/SW/NL/2005-997</v>
      </c>
      <c r="AZ1399" s="171" t="str">
        <f aca="false">IF(AV1399="",IF(ISNUMBER(FIND(".",A1399)),LEFT(A1399,FIND(".",A1399)-1),A1399),AV1399)</f>
        <v>EU526613</v>
      </c>
      <c r="BA1399" s="171" t="str">
        <f aca="false">IF(ISNUMBER(FIND("-",AZ1399)),LEFT(AZ1399,FIND("-",AZ1399)-1),AZ1399)</f>
        <v>EU526613</v>
      </c>
      <c r="BB1399" s="170" t="str">
        <f aca="false"> MEGAname &amp; "="</f>
        <v>EU526613=</v>
      </c>
      <c r="BC1399" s="170" t="str">
        <f aca="false">Clear &amp; IF(span ,"Span","out")</f>
        <v>EU526613=out</v>
      </c>
      <c r="BD1399" s="170" t="str">
        <f aca="false">Clear &amp; IF(span, IF(B1399=".","Selected",B1399),"out")</f>
        <v>EU526613=out</v>
      </c>
      <c r="BE1399" s="170" t="str">
        <f aca="false">Clear &amp; Strain</f>
        <v>EU526613=HEV/SW/NL/2005-997</v>
      </c>
      <c r="BF1399" s="170" t="str">
        <f aca="false">CONCATENATE(A1399,"=",F1399,". ",AX1399,IF(AB1399="","",CONCATENATE(".",AB1399)))</f>
        <v>EU526613=HEV/SW/NL/2005-997. 3f.NLD.pig</v>
      </c>
      <c r="BG1399" s="170" t="str">
        <f aca="false">CONCATENATE(A1399,"=",F1399,". ",AX1399)</f>
        <v>EU526613=HEV/SW/NL/2005-997. 3f.NLD.pig</v>
      </c>
      <c r="BH1399" s="170" t="str">
        <f aca="false">CONCATENATE(A1399,"=",AX1399)</f>
        <v>EU526613=3f.NLD.pig</v>
      </c>
      <c r="BI1399" s="170" t="str">
        <f aca="false">CONCATENATE(A1399,"=",ComForSubtype,D1399)</f>
        <v>EU526613=3f</v>
      </c>
      <c r="BJ1399" s="170" t="str">
        <f aca="false">CONCATENATE(A1399,"=",E1399)</f>
        <v>EU526613=3feg</v>
      </c>
      <c r="BK1399" s="170" t="str">
        <f aca="false">CONCATENATE(A1399,"=",C1399)</f>
        <v>EU526613=3</v>
      </c>
      <c r="BL1399" s="170" t="str">
        <f aca="false">CONCATENATE(D1399,"=")</f>
        <v>3f=</v>
      </c>
      <c r="BM1399" s="223" t="str">
        <f aca="false">IF(BA1399="XX","",BA1399)</f>
        <v>EU526613</v>
      </c>
      <c r="BN1399" s="224" t="str">
        <f aca="false">CONCATENATE(IF(F1399="","",F1399),IF(G1399="","",CONCATENATE(" / ",G1399)))</f>
        <v>HEV/SW/NL/2005-997</v>
      </c>
      <c r="BO1399" s="225" t="str">
        <f aca="false">AX1399</f>
        <v>3f.NLD.pig</v>
      </c>
      <c r="BP1399" s="226" t="str">
        <f aca="false">IF(V1399="","",V1399)</f>
        <v/>
      </c>
      <c r="BQ1399" s="226" t="str">
        <f aca="false">IF(W1399="","",CONCATENATE(W1399,IF(LEFT(AO1399,1)="s","+","")))</f>
        <v/>
      </c>
      <c r="BR1399" s="226" t="str">
        <f aca="false">IF(X1399="","",CONCATENATE(X1399,IF(LEFT(AQ1399,1)="s","+","")))</f>
        <v/>
      </c>
      <c r="BS1399" s="226" t="str">
        <f aca="false">IF(Y1399="","",CONCATENATE(Y1399,IF(LEFT(AR1399,1)="s","+","")))</f>
        <v/>
      </c>
      <c r="BT1399" s="226" t="str">
        <f aca="false">IF(Z1399="","",CONCATENATE(Z1399,IF(LEFT(AS1399,1)="s","+","")))</f>
        <v/>
      </c>
      <c r="BU1399" s="227" t="str">
        <f aca="false">IF(AA1399="","",CONCATENATE(AA1399,IF(LEFT(AT1399,1)="s","+","")))</f>
        <v>3f</v>
      </c>
      <c r="BV1399" s="212"/>
      <c r="BW1399" s="177" t="s">
        <v>3541</v>
      </c>
      <c r="BX1399" s="170" t="str">
        <f aca="false">IF(BW1399&lt;&gt;"",IF(ISNUMBER(FIND("=",BW1399)),LEFT(BW1399,FIND("=",BW1399)-1),BW1399),BW1399)</f>
        <v>EU526613</v>
      </c>
      <c r="BY1399" s="170" t="str">
        <f aca="false">IF(BW1399&lt;&gt;"",IF(ISNUMBER(FIND("=",BW1399)),RIGHT(BW1399,LEN(BW1399)-FIND("=",BW1399)),""),"")</f>
        <v>3f</v>
      </c>
      <c r="BZ1399" s="170" t="str">
        <f aca="false">IF(BX1399&lt;&gt;"",IF(ISNUMBER(FIND(".",BX1399)),LEFT(BX1399,FIND(".",BX1399)-1),BX1399),BX1399)</f>
        <v>EU526613</v>
      </c>
      <c r="CA1399" s="170" t="str">
        <f aca="false">IF(BX1399&lt;&gt;"",IF(ISNUMBER(FIND(".",BX1399)),RIGHT(BX1399,LEN(BX1399)-FIND(".",BX1399)),""),"")</f>
        <v/>
      </c>
      <c r="CB1399" s="212"/>
      <c r="CC1399" s="170" t="str">
        <f aca="false">A1399</f>
        <v>EU526613</v>
      </c>
      <c r="CD1399" s="178" t="s">
        <v>339</v>
      </c>
      <c r="CE1399" s="178" t="s">
        <v>340</v>
      </c>
      <c r="CF1399" s="178" t="s">
        <v>341</v>
      </c>
      <c r="CG1399" s="212"/>
      <c r="CH1399" s="179"/>
      <c r="CI1399" s="179"/>
      <c r="CJ1399" s="179"/>
      <c r="CK1399" s="212"/>
      <c r="CL1399" s="212"/>
      <c r="CM1399" s="170" t="str">
        <f aca="false">F1399</f>
        <v>HEV/SW/NL/2005-997</v>
      </c>
      <c r="CN1399" s="170" t="str">
        <f aca="false">IF(G1399="","",G1399)</f>
        <v/>
      </c>
      <c r="CO1399" s="170" t="str">
        <f aca="false">CONCATENATE(H1399,":",L1399)</f>
        <v>Netherlands:</v>
      </c>
      <c r="CP1399" s="170" t="str">
        <f aca="false">CONCATENATE(IF(Q1399="","",CONCATENATE(Q1399,"-")),IF(P1399="","",CONCATENATE(P1399,"-")),IF(O1399="","",O1399))</f>
        <v/>
      </c>
      <c r="CQ1399" s="170" t="str">
        <f aca="false">IF(N1399="","",N1399)</f>
        <v/>
      </c>
      <c r="CR1399" s="170" t="n">
        <f aca="false">C1399</f>
        <v>3</v>
      </c>
      <c r="CS1399" s="229" t="str">
        <f aca="false">D1399</f>
        <v>3f</v>
      </c>
      <c r="CT1399" s="170" t="str">
        <f aca="false">CONCATENATE(CD1399," strain ",CM1399," ",CL1399,", partial cds")</f>
        <v>Hepatitis E virus strain HEV/SW/NL/2005-997 , partial cds</v>
      </c>
    </row>
    <row r="1400" customFormat="false" ht="11.9" hidden="false" customHeight="true" outlineLevel="0" collapsed="false">
      <c r="A1400" s="154" t="s">
        <v>3542</v>
      </c>
      <c r="B1400" s="147" t="n">
        <v>3</v>
      </c>
      <c r="C1400" s="243" t="n">
        <v>3</v>
      </c>
      <c r="D1400" s="149" t="s">
        <v>1777</v>
      </c>
      <c r="E1400" s="150" t="s">
        <v>2725</v>
      </c>
      <c r="F1400" s="154" t="s">
        <v>3543</v>
      </c>
      <c r="G1400" s="212"/>
      <c r="H1400" s="146" t="s">
        <v>2753</v>
      </c>
      <c r="I1400" s="153" t="s">
        <v>2754</v>
      </c>
      <c r="J1400" s="146" t="s">
        <v>395</v>
      </c>
      <c r="K1400" s="212"/>
      <c r="L1400" s="212"/>
      <c r="M1400" s="157" t="s">
        <v>348</v>
      </c>
      <c r="N1400" s="213"/>
      <c r="O1400" s="160"/>
      <c r="P1400" s="212"/>
      <c r="Q1400" s="212"/>
      <c r="R1400" s="212"/>
      <c r="S1400" s="212"/>
      <c r="T1400" s="214"/>
      <c r="U1400" s="215"/>
      <c r="V1400" s="209"/>
      <c r="W1400" s="217"/>
      <c r="AA1400" s="250" t="s">
        <v>1777</v>
      </c>
      <c r="AB1400" s="217"/>
      <c r="AC1400" s="217"/>
      <c r="AG1400" s="166" t="s">
        <v>511</v>
      </c>
      <c r="AH1400" s="164" t="n">
        <v>6567</v>
      </c>
      <c r="AI1400" s="164" t="n">
        <v>6714</v>
      </c>
      <c r="AJ1400" s="219" t="n">
        <f aca="false">SeqEnd-SeqBeg+1</f>
        <v>148</v>
      </c>
      <c r="AK1400" s="220" t="n">
        <f aca="false">AND( SeqBeg&lt;=Beg  , End &lt;=SeqEnd )</f>
        <v>0</v>
      </c>
      <c r="AL1400" s="212"/>
      <c r="AM1400" s="212"/>
      <c r="AN1400" s="221"/>
      <c r="AT1400" s="147" t="s">
        <v>103</v>
      </c>
      <c r="AU1400" s="146"/>
      <c r="AV1400" s="212"/>
      <c r="AW1400" s="222" t="str">
        <f aca="false">HYPERLINK(CONCATENATE("http://www.ncbi.nlm.nih.gov/nuccore/",BM1400),BM1400)</f>
        <v>FJ641052</v>
      </c>
      <c r="AX1400" s="219" t="str">
        <f aca="false">CONCATENATE(D1400,IF(I1400="","",CONCATENATE(".",I1400)),IF(K1400="","",CONCATENATE(".",K1400)),IF(M1400="","",CONCATENATE(".",M1400)),IF(R1400="","",CONCATENATE(".",R1400)),IF(U1400="","","(*)"))</f>
        <v>3f.HUN.hum</v>
      </c>
      <c r="AY1400" s="170" t="str">
        <f aca="false">CONCATENATE(BM1400,".",BN1400)</f>
        <v>FJ641052.HUN-E134</v>
      </c>
      <c r="AZ1400" s="171" t="str">
        <f aca="false">IF(AV1400="",IF(ISNUMBER(FIND(".",A1400)),LEFT(A1400,FIND(".",A1400)-1),A1400),AV1400)</f>
        <v>FJ641052</v>
      </c>
      <c r="BA1400" s="171" t="str">
        <f aca="false">IF(ISNUMBER(FIND("-",AZ1400)),LEFT(AZ1400,FIND("-",AZ1400)-1),AZ1400)</f>
        <v>FJ641052</v>
      </c>
      <c r="BB1400" s="170" t="str">
        <f aca="false"> MEGAname &amp; "="</f>
        <v>FJ641052=</v>
      </c>
      <c r="BC1400" s="170" t="str">
        <f aca="false">Clear &amp; IF(span ,"Span","out")</f>
        <v>FJ641052=out</v>
      </c>
      <c r="BD1400" s="170" t="str">
        <f aca="false">Clear &amp; IF(span, IF(B1400=".","Selected",B1400),"out")</f>
        <v>FJ641052=out</v>
      </c>
      <c r="BE1400" s="170" t="str">
        <f aca="false">Clear &amp; Strain</f>
        <v>FJ641052=HUN-E134</v>
      </c>
      <c r="BF1400" s="170" t="str">
        <f aca="false">CONCATENATE(A1400,"=",F1400,". ",AX1400,IF(AB1400="","",CONCATENATE(".",AB1400)))</f>
        <v>FJ641052=HUN-E134. 3f.HUN.hum</v>
      </c>
      <c r="BG1400" s="170" t="str">
        <f aca="false">CONCATENATE(A1400,"=",F1400,". ",AX1400)</f>
        <v>FJ641052=HUN-E134. 3f.HUN.hum</v>
      </c>
      <c r="BH1400" s="170" t="str">
        <f aca="false">CONCATENATE(A1400,"=",AX1400)</f>
        <v>FJ641052=3f.HUN.hum</v>
      </c>
      <c r="BI1400" s="170" t="str">
        <f aca="false">CONCATENATE(A1400,"=",ComForSubtype,D1400)</f>
        <v>FJ641052=3f</v>
      </c>
      <c r="BJ1400" s="170" t="str">
        <f aca="false">CONCATENATE(A1400,"=",E1400)</f>
        <v>FJ641052=3feg</v>
      </c>
      <c r="BK1400" s="170" t="str">
        <f aca="false">CONCATENATE(A1400,"=",C1400)</f>
        <v>FJ641052=3</v>
      </c>
      <c r="BL1400" s="170" t="str">
        <f aca="false">CONCATENATE(D1400,"=")</f>
        <v>3f=</v>
      </c>
      <c r="BM1400" s="223" t="str">
        <f aca="false">IF(BA1400="XX","",BA1400)</f>
        <v>FJ641052</v>
      </c>
      <c r="BN1400" s="224" t="str">
        <f aca="false">CONCATENATE(IF(F1400="","",F1400),IF(G1400="","",CONCATENATE(" / ",G1400)))</f>
        <v>HUN-E134</v>
      </c>
      <c r="BO1400" s="225" t="str">
        <f aca="false">AX1400</f>
        <v>3f.HUN.hum</v>
      </c>
      <c r="BP1400" s="226" t="str">
        <f aca="false">IF(V1400="","",V1400)</f>
        <v/>
      </c>
      <c r="BQ1400" s="226" t="str">
        <f aca="false">IF(W1400="","",CONCATENATE(W1400,IF(LEFT(AO1400,1)="s","+","")))</f>
        <v/>
      </c>
      <c r="BR1400" s="226" t="str">
        <f aca="false">IF(X1400="","",CONCATENATE(X1400,IF(LEFT(AQ1400,1)="s","+","")))</f>
        <v/>
      </c>
      <c r="BS1400" s="226" t="str">
        <f aca="false">IF(Y1400="","",CONCATENATE(Y1400,IF(LEFT(AR1400,1)="s","+","")))</f>
        <v/>
      </c>
      <c r="BT1400" s="226" t="str">
        <f aca="false">IF(Z1400="","",CONCATENATE(Z1400,IF(LEFT(AS1400,1)="s","+","")))</f>
        <v/>
      </c>
      <c r="BU1400" s="227" t="str">
        <f aca="false">IF(AA1400="","",CONCATENATE(AA1400,IF(LEFT(AT1400,1)="s","+","")))</f>
        <v>3f</v>
      </c>
      <c r="BV1400" s="212"/>
      <c r="BW1400" s="177" t="s">
        <v>3544</v>
      </c>
      <c r="BX1400" s="170" t="str">
        <f aca="false">IF(BW1400&lt;&gt;"",IF(ISNUMBER(FIND("=",BW1400)),LEFT(BW1400,FIND("=",BW1400)-1),BW1400),BW1400)</f>
        <v>FJ641052</v>
      </c>
      <c r="BY1400" s="170" t="str">
        <f aca="false">IF(BW1400&lt;&gt;"",IF(ISNUMBER(FIND("=",BW1400)),RIGHT(BW1400,LEN(BW1400)-FIND("=",BW1400)),""),"")</f>
        <v>3f</v>
      </c>
      <c r="BZ1400" s="170" t="str">
        <f aca="false">IF(BX1400&lt;&gt;"",IF(ISNUMBER(FIND(".",BX1400)),LEFT(BX1400,FIND(".",BX1400)-1),BX1400),BX1400)</f>
        <v>FJ641052</v>
      </c>
      <c r="CA1400" s="170" t="str">
        <f aca="false">IF(BX1400&lt;&gt;"",IF(ISNUMBER(FIND(".",BX1400)),RIGHT(BX1400,LEN(BX1400)-FIND(".",BX1400)),""),"")</f>
        <v/>
      </c>
      <c r="CB1400" s="212"/>
      <c r="CC1400" s="170" t="str">
        <f aca="false">A1400</f>
        <v>FJ641052</v>
      </c>
      <c r="CD1400" s="178" t="s">
        <v>339</v>
      </c>
      <c r="CE1400" s="178" t="s">
        <v>340</v>
      </c>
      <c r="CF1400" s="178" t="s">
        <v>341</v>
      </c>
      <c r="CG1400" s="212"/>
      <c r="CH1400" s="179"/>
      <c r="CI1400" s="179"/>
      <c r="CJ1400" s="179"/>
      <c r="CK1400" s="212"/>
      <c r="CL1400" s="212"/>
      <c r="CM1400" s="170" t="str">
        <f aca="false">F1400</f>
        <v>HUN-E134</v>
      </c>
      <c r="CN1400" s="170" t="str">
        <f aca="false">IF(G1400="","",G1400)</f>
        <v/>
      </c>
      <c r="CO1400" s="170" t="str">
        <f aca="false">CONCATENATE(H1400,":",L1400)</f>
        <v>Hungary:</v>
      </c>
      <c r="CP1400" s="170" t="str">
        <f aca="false">CONCATENATE(IF(Q1400="","",CONCATENATE(Q1400,"-")),IF(P1400="","",CONCATENATE(P1400,"-")),IF(O1400="","",O1400))</f>
        <v/>
      </c>
      <c r="CQ1400" s="170" t="str">
        <f aca="false">IF(N1400="","",N1400)</f>
        <v/>
      </c>
      <c r="CR1400" s="170" t="n">
        <f aca="false">C1400</f>
        <v>3</v>
      </c>
      <c r="CS1400" s="229" t="str">
        <f aca="false">D1400</f>
        <v>3f</v>
      </c>
      <c r="CT1400" s="170" t="str">
        <f aca="false">CONCATENATE(CD1400," strain ",CM1400," ",CL1400,", partial cds")</f>
        <v>Hepatitis E virus strain HUN-E134 , partial cds</v>
      </c>
    </row>
    <row r="1401" customFormat="false" ht="11.9" hidden="false" customHeight="true" outlineLevel="0" collapsed="false">
      <c r="A1401" s="154" t="s">
        <v>3545</v>
      </c>
      <c r="B1401" s="147" t="n">
        <v>3</v>
      </c>
      <c r="C1401" s="243" t="n">
        <v>3</v>
      </c>
      <c r="D1401" s="149" t="s">
        <v>1777</v>
      </c>
      <c r="E1401" s="150" t="s">
        <v>2725</v>
      </c>
      <c r="F1401" s="154" t="s">
        <v>3546</v>
      </c>
      <c r="G1401" s="212"/>
      <c r="H1401" s="146" t="s">
        <v>2753</v>
      </c>
      <c r="I1401" s="153" t="s">
        <v>2754</v>
      </c>
      <c r="J1401" s="146" t="s">
        <v>395</v>
      </c>
      <c r="K1401" s="212"/>
      <c r="L1401" s="212"/>
      <c r="M1401" s="157" t="s">
        <v>348</v>
      </c>
      <c r="N1401" s="213"/>
      <c r="O1401" s="160"/>
      <c r="P1401" s="212"/>
      <c r="Q1401" s="212"/>
      <c r="R1401" s="212"/>
      <c r="S1401" s="212"/>
      <c r="T1401" s="214"/>
      <c r="U1401" s="215"/>
      <c r="V1401" s="209"/>
      <c r="W1401" s="217"/>
      <c r="X1401" s="147"/>
      <c r="AA1401" s="250" t="s">
        <v>1777</v>
      </c>
      <c r="AB1401" s="217"/>
      <c r="AC1401" s="217"/>
      <c r="AG1401" s="166" t="s">
        <v>511</v>
      </c>
      <c r="AH1401" s="164" t="n">
        <v>6567</v>
      </c>
      <c r="AI1401" s="164" t="n">
        <v>6714</v>
      </c>
      <c r="AJ1401" s="219" t="n">
        <f aca="false">SeqEnd-SeqBeg+1</f>
        <v>148</v>
      </c>
      <c r="AK1401" s="220" t="n">
        <f aca="false">AND( SeqBeg&lt;=Beg  , End &lt;=SeqEnd )</f>
        <v>0</v>
      </c>
      <c r="AL1401" s="212"/>
      <c r="AM1401" s="212"/>
      <c r="AN1401" s="221"/>
      <c r="AT1401" s="147" t="s">
        <v>103</v>
      </c>
      <c r="AU1401" s="146"/>
      <c r="AV1401" s="212"/>
      <c r="AW1401" s="222" t="str">
        <f aca="false">HYPERLINK(CONCATENATE("http://www.ncbi.nlm.nih.gov/nuccore/",BM1401),BM1401)</f>
        <v>EF530665</v>
      </c>
      <c r="AX1401" s="219" t="str">
        <f aca="false">CONCATENATE(D1401,IF(I1401="","",CONCATENATE(".",I1401)),IF(K1401="","",CONCATENATE(".",K1401)),IF(M1401="","",CONCATENATE(".",M1401)),IF(R1401="","",CONCATENATE(".",R1401)),IF(U1401="","","(*)"))</f>
        <v>3f.HUN.hum</v>
      </c>
      <c r="AY1401" s="170" t="str">
        <f aca="false">CONCATENATE(BM1401,".",BN1401)</f>
        <v>EF530665.HUN-E86</v>
      </c>
      <c r="AZ1401" s="171" t="str">
        <f aca="false">IF(AV1401="",IF(ISNUMBER(FIND(".",A1401)),LEFT(A1401,FIND(".",A1401)-1),A1401),AV1401)</f>
        <v>EF530665</v>
      </c>
      <c r="BA1401" s="171" t="str">
        <f aca="false">IF(ISNUMBER(FIND("-",AZ1401)),LEFT(AZ1401,FIND("-",AZ1401)-1),AZ1401)</f>
        <v>EF530665</v>
      </c>
      <c r="BB1401" s="170" t="str">
        <f aca="false"> MEGAname &amp; "="</f>
        <v>EF530665=</v>
      </c>
      <c r="BC1401" s="170" t="str">
        <f aca="false">Clear &amp; IF(span ,"Span","out")</f>
        <v>EF530665=out</v>
      </c>
      <c r="BD1401" s="170" t="str">
        <f aca="false">Clear &amp; IF(span, IF(B1401=".","Selected",B1401),"out")</f>
        <v>EF530665=out</v>
      </c>
      <c r="BE1401" s="170" t="str">
        <f aca="false">Clear &amp; Strain</f>
        <v>EF530665=HUN-E86</v>
      </c>
      <c r="BF1401" s="170" t="str">
        <f aca="false">CONCATENATE(A1401,"=",F1401,". ",AX1401,IF(AB1401="","",CONCATENATE(".",AB1401)))</f>
        <v>EF530665=HUN-E86. 3f.HUN.hum</v>
      </c>
      <c r="BG1401" s="170" t="str">
        <f aca="false">CONCATENATE(A1401,"=",F1401,". ",AX1401)</f>
        <v>EF530665=HUN-E86. 3f.HUN.hum</v>
      </c>
      <c r="BH1401" s="170" t="str">
        <f aca="false">CONCATENATE(A1401,"=",AX1401)</f>
        <v>EF530665=3f.HUN.hum</v>
      </c>
      <c r="BI1401" s="170" t="str">
        <f aca="false">CONCATENATE(A1401,"=",ComForSubtype,D1401)</f>
        <v>EF530665=3f</v>
      </c>
      <c r="BJ1401" s="170" t="str">
        <f aca="false">CONCATENATE(A1401,"=",E1401)</f>
        <v>EF530665=3feg</v>
      </c>
      <c r="BK1401" s="170" t="str">
        <f aca="false">CONCATENATE(A1401,"=",C1401)</f>
        <v>EF530665=3</v>
      </c>
      <c r="BL1401" s="170" t="str">
        <f aca="false">CONCATENATE(D1401,"=")</f>
        <v>3f=</v>
      </c>
      <c r="BM1401" s="223" t="str">
        <f aca="false">IF(BA1401="XX","",BA1401)</f>
        <v>EF530665</v>
      </c>
      <c r="BN1401" s="224" t="str">
        <f aca="false">CONCATENATE(IF(F1401="","",F1401),IF(G1401="","",CONCATENATE(" / ",G1401)))</f>
        <v>HUN-E86</v>
      </c>
      <c r="BO1401" s="225" t="str">
        <f aca="false">AX1401</f>
        <v>3f.HUN.hum</v>
      </c>
      <c r="BP1401" s="226" t="str">
        <f aca="false">IF(V1401="","",V1401)</f>
        <v/>
      </c>
      <c r="BQ1401" s="226" t="str">
        <f aca="false">IF(W1401="","",CONCATENATE(W1401,IF(LEFT(AO1401,1)="s","+","")))</f>
        <v/>
      </c>
      <c r="BR1401" s="226" t="str">
        <f aca="false">IF(X1401="","",CONCATENATE(X1401,IF(LEFT(AQ1401,1)="s","+","")))</f>
        <v/>
      </c>
      <c r="BS1401" s="226" t="str">
        <f aca="false">IF(Y1401="","",CONCATENATE(Y1401,IF(LEFT(AR1401,1)="s","+","")))</f>
        <v/>
      </c>
      <c r="BT1401" s="226" t="str">
        <f aca="false">IF(Z1401="","",CONCATENATE(Z1401,IF(LEFT(AS1401,1)="s","+","")))</f>
        <v/>
      </c>
      <c r="BU1401" s="227" t="str">
        <f aca="false">IF(AA1401="","",CONCATENATE(AA1401,IF(LEFT(AT1401,1)="s","+","")))</f>
        <v>3f</v>
      </c>
      <c r="BV1401" s="212"/>
      <c r="BW1401" s="177" t="s">
        <v>3547</v>
      </c>
      <c r="BX1401" s="170" t="str">
        <f aca="false">IF(BW1401&lt;&gt;"",IF(ISNUMBER(FIND("=",BW1401)),LEFT(BW1401,FIND("=",BW1401)-1),BW1401),BW1401)</f>
        <v>EF530665</v>
      </c>
      <c r="BY1401" s="170" t="str">
        <f aca="false">IF(BW1401&lt;&gt;"",IF(ISNUMBER(FIND("=",BW1401)),RIGHT(BW1401,LEN(BW1401)-FIND("=",BW1401)),""),"")</f>
        <v>3f</v>
      </c>
      <c r="BZ1401" s="170" t="str">
        <f aca="false">IF(BX1401&lt;&gt;"",IF(ISNUMBER(FIND(".",BX1401)),LEFT(BX1401,FIND(".",BX1401)-1),BX1401),BX1401)</f>
        <v>EF530665</v>
      </c>
      <c r="CA1401" s="170" t="str">
        <f aca="false">IF(BX1401&lt;&gt;"",IF(ISNUMBER(FIND(".",BX1401)),RIGHT(BX1401,LEN(BX1401)-FIND(".",BX1401)),""),"")</f>
        <v/>
      </c>
      <c r="CB1401" s="212"/>
      <c r="CC1401" s="170" t="str">
        <f aca="false">A1401</f>
        <v>EF530665</v>
      </c>
      <c r="CD1401" s="178" t="s">
        <v>339</v>
      </c>
      <c r="CE1401" s="178" t="s">
        <v>340</v>
      </c>
      <c r="CF1401" s="178" t="s">
        <v>341</v>
      </c>
      <c r="CG1401" s="212"/>
      <c r="CH1401" s="179"/>
      <c r="CI1401" s="179"/>
      <c r="CJ1401" s="179"/>
      <c r="CK1401" s="212"/>
      <c r="CL1401" s="212"/>
      <c r="CM1401" s="170" t="str">
        <f aca="false">F1401</f>
        <v>HUN-E86</v>
      </c>
      <c r="CN1401" s="170" t="str">
        <f aca="false">IF(G1401="","",G1401)</f>
        <v/>
      </c>
      <c r="CO1401" s="170" t="str">
        <f aca="false">CONCATENATE(H1401,":",L1401)</f>
        <v>Hungary:</v>
      </c>
      <c r="CP1401" s="170" t="str">
        <f aca="false">CONCATENATE(IF(Q1401="","",CONCATENATE(Q1401,"-")),IF(P1401="","",CONCATENATE(P1401,"-")),IF(O1401="","",O1401))</f>
        <v/>
      </c>
      <c r="CQ1401" s="170" t="str">
        <f aca="false">IF(N1401="","",N1401)</f>
        <v/>
      </c>
      <c r="CR1401" s="170" t="n">
        <f aca="false">C1401</f>
        <v>3</v>
      </c>
      <c r="CS1401" s="229" t="str">
        <f aca="false">D1401</f>
        <v>3f</v>
      </c>
      <c r="CT1401" s="170" t="str">
        <f aca="false">CONCATENATE(CD1401," strain ",CM1401," ",CL1401,", partial cds")</f>
        <v>Hepatitis E virus strain HUN-E86 , partial cds</v>
      </c>
    </row>
    <row r="1402" customFormat="false" ht="11.9" hidden="false" customHeight="true" outlineLevel="0" collapsed="false">
      <c r="A1402" s="154" t="s">
        <v>3548</v>
      </c>
      <c r="B1402" s="147" t="n">
        <v>3</v>
      </c>
      <c r="C1402" s="243" t="n">
        <v>3</v>
      </c>
      <c r="D1402" s="149" t="s">
        <v>1777</v>
      </c>
      <c r="E1402" s="150" t="s">
        <v>2725</v>
      </c>
      <c r="F1402" s="154" t="s">
        <v>3231</v>
      </c>
      <c r="G1402" s="212"/>
      <c r="H1402" s="146" t="s">
        <v>393</v>
      </c>
      <c r="I1402" s="153" t="s">
        <v>394</v>
      </c>
      <c r="J1402" s="146" t="s">
        <v>395</v>
      </c>
      <c r="K1402" s="212"/>
      <c r="L1402" s="212"/>
      <c r="M1402" s="157" t="s">
        <v>348</v>
      </c>
      <c r="N1402" s="213"/>
      <c r="O1402" s="160"/>
      <c r="P1402" s="212"/>
      <c r="Q1402" s="212"/>
      <c r="R1402" s="212"/>
      <c r="S1402" s="212"/>
      <c r="U1402" s="161" t="s">
        <v>1777</v>
      </c>
      <c r="V1402" s="209"/>
      <c r="X1402" s="365"/>
      <c r="AA1402" s="250" t="s">
        <v>1777</v>
      </c>
      <c r="AB1402" s="217"/>
      <c r="AC1402" s="217"/>
      <c r="AG1402" s="293" t="s">
        <v>628</v>
      </c>
      <c r="AH1402" s="164" t="n">
        <v>6592</v>
      </c>
      <c r="AI1402" s="164" t="n">
        <v>6739</v>
      </c>
      <c r="AJ1402" s="219" t="n">
        <f aca="false">SeqEnd-SeqBeg+1</f>
        <v>148</v>
      </c>
      <c r="AK1402" s="220" t="n">
        <f aca="false">AND( SeqBeg&lt;=Beg  , End &lt;=SeqEnd )</f>
        <v>0</v>
      </c>
      <c r="AL1402" s="212"/>
      <c r="AM1402" s="212"/>
      <c r="AN1402" s="221"/>
      <c r="AT1402" s="147" t="s">
        <v>103</v>
      </c>
      <c r="AU1402" s="146"/>
      <c r="AV1402" s="212"/>
      <c r="AW1402" s="222" t="str">
        <f aca="false">HYPERLINK(CONCATENATE("http://www.ncbi.nlm.nih.gov/nuccore/",BM1402),BM1402)</f>
        <v>AF491000</v>
      </c>
      <c r="AX1402" s="219" t="str">
        <f aca="false">CONCATENATE(D1402,IF(I1402="","",CONCATENATE(".",I1402)),IF(K1402="","",CONCATENATE(".",K1402)),IF(M1402="","",CONCATENATE(".",M1402)),IF(R1402="","",CONCATENATE(".",R1402)),IF(U1402="","","(*)"))</f>
        <v>3f.ESP.hum(*)</v>
      </c>
      <c r="AY1402" s="170" t="str">
        <f aca="false">CONCATENATE(BM1402,".",BN1402)</f>
        <v>AF491000.VH1</v>
      </c>
      <c r="AZ1402" s="171" t="str">
        <f aca="false">IF(AV1402="",IF(ISNUMBER(FIND(".",A1402)),LEFT(A1402,FIND(".",A1402)-1),A1402),AV1402)</f>
        <v>AF491000</v>
      </c>
      <c r="BA1402" s="171" t="str">
        <f aca="false">IF(ISNUMBER(FIND("-",AZ1402)),LEFT(AZ1402,FIND("-",AZ1402)-1),AZ1402)</f>
        <v>AF491000</v>
      </c>
      <c r="BB1402" s="170" t="str">
        <f aca="false"> MEGAname &amp; "="</f>
        <v>AF491000=</v>
      </c>
      <c r="BC1402" s="170" t="str">
        <f aca="false">Clear &amp; IF(span ,"Span","out")</f>
        <v>AF491000=out</v>
      </c>
      <c r="BD1402" s="170" t="str">
        <f aca="false">Clear &amp; IF(span, IF(B1402=".","Selected",B1402),"out")</f>
        <v>AF491000=out</v>
      </c>
      <c r="BE1402" s="170" t="str">
        <f aca="false">Clear &amp; Strain</f>
        <v>AF491000=VH1</v>
      </c>
      <c r="BF1402" s="170" t="str">
        <f aca="false">CONCATENATE(A1402,"=",F1402,". ",AX1402,IF(AB1402="","",CONCATENATE(".",AB1402)))</f>
        <v>AF491000=VH1. 3f.ESP.hum(*)</v>
      </c>
      <c r="BG1402" s="170" t="str">
        <f aca="false">CONCATENATE(A1402,"=",F1402,". ",AX1402)</f>
        <v>AF491000=VH1. 3f.ESP.hum(*)</v>
      </c>
      <c r="BH1402" s="170" t="str">
        <f aca="false">CONCATENATE(A1402,"=",AX1402)</f>
        <v>AF491000=3f.ESP.hum(*)</v>
      </c>
      <c r="BI1402" s="170" t="str">
        <f aca="false">CONCATENATE(A1402,"=",ComForSubtype,D1402)</f>
        <v>AF491000=3f</v>
      </c>
      <c r="BJ1402" s="170" t="str">
        <f aca="false">CONCATENATE(A1402,"=",E1402)</f>
        <v>AF491000=3feg</v>
      </c>
      <c r="BK1402" s="170" t="str">
        <f aca="false">CONCATENATE(A1402,"=",C1402)</f>
        <v>AF491000=3</v>
      </c>
      <c r="BL1402" s="170" t="str">
        <f aca="false">CONCATENATE(D1402,"=")</f>
        <v>3f=</v>
      </c>
      <c r="BM1402" s="223" t="str">
        <f aca="false">IF(BA1402="XX","",BA1402)</f>
        <v>AF491000</v>
      </c>
      <c r="BN1402" s="224" t="str">
        <f aca="false">CONCATENATE(IF(F1402="","",F1402),IF(G1402="","",CONCATENATE(" / ",G1402)))</f>
        <v>VH1</v>
      </c>
      <c r="BO1402" s="225" t="str">
        <f aca="false">AX1402</f>
        <v>3f.ESP.hum(*)</v>
      </c>
      <c r="BP1402" s="226" t="str">
        <f aca="false">IF(V1402="","",V1402)</f>
        <v/>
      </c>
      <c r="BQ1402" s="226" t="str">
        <f aca="false">IF(W1402="","",CONCATENATE(W1402,IF(LEFT(AO1402,1)="s","+","")))</f>
        <v/>
      </c>
      <c r="BR1402" s="226" t="str">
        <f aca="false">IF(X1402="","",CONCATENATE(X1402,IF(LEFT(AQ1402,1)="s","+","")))</f>
        <v/>
      </c>
      <c r="BS1402" s="226" t="str">
        <f aca="false">IF(Y1402="","",CONCATENATE(Y1402,IF(LEFT(AR1402,1)="s","+","")))</f>
        <v/>
      </c>
      <c r="BT1402" s="226" t="str">
        <f aca="false">IF(Z1402="","",CONCATENATE(Z1402,IF(LEFT(AS1402,1)="s","+","")))</f>
        <v/>
      </c>
      <c r="BU1402" s="227" t="str">
        <f aca="false">IF(AA1402="","",CONCATENATE(AA1402,IF(LEFT(AT1402,1)="s","+","")))</f>
        <v>3f</v>
      </c>
      <c r="BV1402" s="212"/>
      <c r="BW1402" s="177" t="s">
        <v>3549</v>
      </c>
      <c r="BX1402" s="170" t="str">
        <f aca="false">IF(BW1402&lt;&gt;"",IF(ISNUMBER(FIND("=",BW1402)),LEFT(BW1402,FIND("=",BW1402)-1),BW1402),BW1402)</f>
        <v>AF491000</v>
      </c>
      <c r="BY1402" s="170" t="str">
        <f aca="false">IF(BW1402&lt;&gt;"",IF(ISNUMBER(FIND("=",BW1402)),RIGHT(BW1402,LEN(BW1402)-FIND("=",BW1402)),""),"")</f>
        <v>3f</v>
      </c>
      <c r="BZ1402" s="170" t="str">
        <f aca="false">IF(BX1402&lt;&gt;"",IF(ISNUMBER(FIND(".",BX1402)),LEFT(BX1402,FIND(".",BX1402)-1),BX1402),BX1402)</f>
        <v>AF491000</v>
      </c>
      <c r="CA1402" s="170" t="str">
        <f aca="false">IF(BX1402&lt;&gt;"",IF(ISNUMBER(FIND(".",BX1402)),RIGHT(BX1402,LEN(BX1402)-FIND(".",BX1402)),""),"")</f>
        <v/>
      </c>
      <c r="CB1402" s="212"/>
      <c r="CC1402" s="170" t="str">
        <f aca="false">A1402</f>
        <v>AF491000</v>
      </c>
      <c r="CD1402" s="178" t="s">
        <v>339</v>
      </c>
      <c r="CE1402" s="178" t="s">
        <v>340</v>
      </c>
      <c r="CF1402" s="178" t="s">
        <v>341</v>
      </c>
      <c r="CG1402" s="212"/>
      <c r="CH1402" s="179"/>
      <c r="CI1402" s="179"/>
      <c r="CJ1402" s="179"/>
      <c r="CK1402" s="212"/>
      <c r="CL1402" s="212"/>
      <c r="CM1402" s="170" t="str">
        <f aca="false">F1402</f>
        <v>VH1</v>
      </c>
      <c r="CN1402" s="170" t="str">
        <f aca="false">IF(G1402="","",G1402)</f>
        <v/>
      </c>
      <c r="CO1402" s="170" t="str">
        <f aca="false">CONCATENATE(H1402,":",L1402)</f>
        <v>Spain:</v>
      </c>
      <c r="CP1402" s="170" t="str">
        <f aca="false">CONCATENATE(IF(Q1402="","",CONCATENATE(Q1402,"-")),IF(P1402="","",CONCATENATE(P1402,"-")),IF(O1402="","",O1402))</f>
        <v/>
      </c>
      <c r="CQ1402" s="170" t="str">
        <f aca="false">IF(N1402="","",N1402)</f>
        <v/>
      </c>
      <c r="CR1402" s="170" t="n">
        <f aca="false">C1402</f>
        <v>3</v>
      </c>
      <c r="CS1402" s="229" t="str">
        <f aca="false">D1402</f>
        <v>3f</v>
      </c>
      <c r="CT1402" s="170" t="str">
        <f aca="false">CONCATENATE(CD1402," strain ",CM1402," ",CL1402,", partial cds")</f>
        <v>Hepatitis E virus strain VH1 , partial cds</v>
      </c>
    </row>
    <row r="1403" customFormat="false" ht="11.9" hidden="false" customHeight="true" outlineLevel="0" collapsed="false">
      <c r="A1403" s="235" t="s">
        <v>3550</v>
      </c>
      <c r="B1403" s="147" t="n">
        <v>3</v>
      </c>
      <c r="C1403" s="356" t="n">
        <v>3</v>
      </c>
      <c r="D1403" s="246" t="s">
        <v>1777</v>
      </c>
      <c r="E1403" s="150" t="s">
        <v>2725</v>
      </c>
      <c r="F1403" s="235" t="s">
        <v>3234</v>
      </c>
      <c r="G1403" s="212"/>
      <c r="H1403" s="235" t="s">
        <v>393</v>
      </c>
      <c r="I1403" s="236" t="s">
        <v>394</v>
      </c>
      <c r="J1403" s="235" t="s">
        <v>395</v>
      </c>
      <c r="K1403" s="212"/>
      <c r="L1403" s="212"/>
      <c r="M1403" s="157" t="s">
        <v>348</v>
      </c>
      <c r="N1403" s="213"/>
      <c r="O1403" s="212"/>
      <c r="P1403" s="159"/>
      <c r="Q1403" s="159"/>
      <c r="R1403" s="237"/>
      <c r="S1403" s="237"/>
      <c r="U1403" s="161" t="s">
        <v>1777</v>
      </c>
      <c r="V1403" s="209"/>
      <c r="W1403" s="217"/>
      <c r="AA1403" s="250" t="s">
        <v>1777</v>
      </c>
      <c r="AB1403" s="217"/>
      <c r="AC1403" s="217"/>
      <c r="AG1403" s="293" t="s">
        <v>628</v>
      </c>
      <c r="AH1403" s="164" t="n">
        <v>6592</v>
      </c>
      <c r="AI1403" s="164" t="n">
        <v>6739</v>
      </c>
      <c r="AJ1403" s="219" t="n">
        <f aca="false">SeqEnd-SeqBeg+1</f>
        <v>148</v>
      </c>
      <c r="AK1403" s="220" t="n">
        <f aca="false">AND( SeqBeg&lt;=Beg  , End &lt;=SeqEnd )</f>
        <v>0</v>
      </c>
      <c r="AL1403" s="237"/>
      <c r="AM1403" s="237"/>
      <c r="AN1403" s="221"/>
      <c r="AO1403" s="164"/>
      <c r="AP1403" s="164"/>
      <c r="AQ1403" s="164"/>
      <c r="AR1403" s="164"/>
      <c r="AS1403" s="164"/>
      <c r="AT1403" s="164" t="s">
        <v>103</v>
      </c>
      <c r="AU1403" s="237"/>
      <c r="AV1403" s="237"/>
      <c r="AW1403" s="222" t="str">
        <f aca="false">HYPERLINK(CONCATENATE("http://www.ncbi.nlm.nih.gov/nuccore/",BM1403),BM1403)</f>
        <v>AF491001</v>
      </c>
      <c r="AX1403" s="219" t="str">
        <f aca="false">CONCATENATE(D1403,IF(I1403="","",CONCATENATE(".",I1403)),IF(K1403="","",CONCATENATE(".",K1403)),IF(M1403="","",CONCATENATE(".",M1403)),IF(R1403="","",CONCATENATE(".",R1403)),IF(U1403="","","(*)"))</f>
        <v>3f.ESP.hum(*)</v>
      </c>
      <c r="AY1403" s="238" t="str">
        <f aca="false">CONCATENATE(BM1403,".",BN1403)</f>
        <v>AF491001.VH2</v>
      </c>
      <c r="AZ1403" s="239" t="str">
        <f aca="false">IF(AV1403="",IF(ISNUMBER(FIND(".",A1403)),LEFT(A1403,FIND(".",A1403)-1),A1403),AV1403)</f>
        <v>AF491001</v>
      </c>
      <c r="BA1403" s="239" t="str">
        <f aca="false">IF(ISNUMBER(FIND("-",AZ1403)),LEFT(AZ1403,FIND("-",AZ1403)-1),AZ1403)</f>
        <v>AF491001</v>
      </c>
      <c r="BB1403" s="170" t="str">
        <f aca="false"> MEGAname &amp; "="</f>
        <v>AF491001=</v>
      </c>
      <c r="BC1403" s="170" t="str">
        <f aca="false">Clear &amp; IF(span ,"Span","out")</f>
        <v>AF491001=out</v>
      </c>
      <c r="BD1403" s="170" t="str">
        <f aca="false">Clear &amp; IF(span, IF(B1403=".","Selected",B1403),"out")</f>
        <v>AF491001=out</v>
      </c>
      <c r="BE1403" s="170" t="str">
        <f aca="false">Clear &amp; Strain</f>
        <v>AF491001=VH2</v>
      </c>
      <c r="BF1403" s="238" t="str">
        <f aca="false">CONCATENATE(A1403,"=",F1403,". ",AX1403,IF(AB1403="","",CONCATENATE(".",AB1403)))</f>
        <v>AF491001=VH2. 3f.ESP.hum(*)</v>
      </c>
      <c r="BG1403" s="238" t="str">
        <f aca="false">CONCATENATE(A1403,"=",F1403,". ",AX1403)</f>
        <v>AF491001=VH2. 3f.ESP.hum(*)</v>
      </c>
      <c r="BH1403" s="238" t="str">
        <f aca="false">CONCATENATE(A1403,"=",AX1403)</f>
        <v>AF491001=3f.ESP.hum(*)</v>
      </c>
      <c r="BI1403" s="238" t="str">
        <f aca="false">CONCATENATE(A1403,"=",ComForSubtype,D1403)</f>
        <v>AF491001=3f</v>
      </c>
      <c r="BJ1403" s="238" t="str">
        <f aca="false">CONCATENATE(A1403,"=",E1403)</f>
        <v>AF491001=3feg</v>
      </c>
      <c r="BK1403" s="238" t="str">
        <f aca="false">CONCATENATE(A1403,"=",C1403)</f>
        <v>AF491001=3</v>
      </c>
      <c r="BL1403" s="238" t="str">
        <f aca="false">CONCATENATE(D1403,"=")</f>
        <v>3f=</v>
      </c>
      <c r="BM1403" s="223" t="str">
        <f aca="false">IF(BA1403="XX","",BA1403)</f>
        <v>AF491001</v>
      </c>
      <c r="BN1403" s="224" t="str">
        <f aca="false">CONCATENATE(IF(F1403="","",F1403),IF(G1403="","",CONCATENATE(" / ",G1403)))</f>
        <v>VH2</v>
      </c>
      <c r="BO1403" s="225" t="str">
        <f aca="false">AX1403</f>
        <v>3f.ESP.hum(*)</v>
      </c>
      <c r="BP1403" s="226" t="str">
        <f aca="false">IF(V1403="","",V1403)</f>
        <v/>
      </c>
      <c r="BQ1403" s="226" t="str">
        <f aca="false">IF(W1403="","",CONCATENATE(W1403,IF(LEFT(AO1403,1)="s","+","")))</f>
        <v/>
      </c>
      <c r="BR1403" s="226" t="str">
        <f aca="false">IF(X1403="","",CONCATENATE(X1403,IF(LEFT(AQ1403,1)="s","+","")))</f>
        <v/>
      </c>
      <c r="BS1403" s="226" t="str">
        <f aca="false">IF(Y1403="","",CONCATENATE(Y1403,IF(LEFT(AR1403,1)="s","+","")))</f>
        <v/>
      </c>
      <c r="BT1403" s="226" t="str">
        <f aca="false">IF(Z1403="","",CONCATENATE(Z1403,IF(LEFT(AS1403,1)="s","+","")))</f>
        <v/>
      </c>
      <c r="BU1403" s="227" t="str">
        <f aca="false">IF(AA1403="","",CONCATENATE(AA1403,IF(LEFT(AT1403,1)="s","+","")))</f>
        <v>3f</v>
      </c>
      <c r="BV1403" s="240"/>
      <c r="BW1403" s="240" t="s">
        <v>3551</v>
      </c>
      <c r="BX1403" s="238" t="str">
        <f aca="false">IF(BW1403&lt;&gt;"",IF(ISNUMBER(FIND("=",BW1403)),LEFT(BW1403,FIND("=",BW1403)-1),BW1403),BW1403)</f>
        <v>AF491001</v>
      </c>
      <c r="BY1403" s="238" t="str">
        <f aca="false">IF(BW1403&lt;&gt;"",IF(ISNUMBER(FIND("=",BW1403)),RIGHT(BW1403,LEN(BW1403)-FIND("=",BW1403)),""),"")</f>
        <v>3f</v>
      </c>
      <c r="BZ1403" s="238" t="str">
        <f aca="false">IF(BX1403&lt;&gt;"",IF(ISNUMBER(FIND(".",BX1403)),LEFT(BX1403,FIND(".",BX1403)-1),BX1403),BX1403)</f>
        <v>AF491001</v>
      </c>
      <c r="CA1403" s="238" t="str">
        <f aca="false">IF(BX1403&lt;&gt;"",IF(ISNUMBER(FIND(".",BX1403)),RIGHT(BX1403,LEN(BX1403)-FIND(".",BX1403)),""),"")</f>
        <v/>
      </c>
      <c r="CB1403" s="240"/>
      <c r="CC1403" s="238" t="str">
        <f aca="false">A1403</f>
        <v>AF491001</v>
      </c>
      <c r="CD1403" s="241" t="s">
        <v>339</v>
      </c>
      <c r="CE1403" s="241" t="s">
        <v>340</v>
      </c>
      <c r="CF1403" s="241" t="s">
        <v>341</v>
      </c>
      <c r="CG1403" s="241"/>
      <c r="CH1403" s="363"/>
      <c r="CI1403" s="363"/>
      <c r="CJ1403" s="363"/>
      <c r="CK1403" s="363"/>
      <c r="CL1403" s="241"/>
      <c r="CM1403" s="238" t="str">
        <f aca="false">F1403</f>
        <v>VH2</v>
      </c>
      <c r="CN1403" s="238" t="str">
        <f aca="false">IF(G1403="","",G1403)</f>
        <v/>
      </c>
      <c r="CO1403" s="238" t="str">
        <f aca="false">CONCATENATE(H1403,":",L1403)</f>
        <v>Spain:</v>
      </c>
      <c r="CP1403" s="238" t="str">
        <f aca="false">CONCATENATE(IF(Q1403="","",CONCATENATE(Q1403,"-")),IF(P1403="","",CONCATENATE(P1403,"-")),IF(O1403="","",O1403))</f>
        <v/>
      </c>
      <c r="CQ1403" s="238" t="str">
        <f aca="false">IF(N1403="","",N1403)</f>
        <v/>
      </c>
      <c r="CR1403" s="238" t="n">
        <f aca="false">C1403</f>
        <v>3</v>
      </c>
      <c r="CS1403" s="242" t="str">
        <f aca="false">D1403</f>
        <v>3f</v>
      </c>
      <c r="CT1403" s="170" t="str">
        <f aca="false">CONCATENATE(CD1403," strain ",CM1403," ",CL1403,", partial cds")</f>
        <v>Hepatitis E virus strain VH2 , partial cds</v>
      </c>
    </row>
    <row r="1404" customFormat="false" ht="11.9" hidden="false" customHeight="true" outlineLevel="0" collapsed="false">
      <c r="A1404" s="154" t="s">
        <v>3552</v>
      </c>
      <c r="B1404" s="147" t="n">
        <v>3</v>
      </c>
      <c r="C1404" s="243" t="n">
        <v>3</v>
      </c>
      <c r="D1404" s="149" t="s">
        <v>1777</v>
      </c>
      <c r="E1404" s="150" t="s">
        <v>2725</v>
      </c>
      <c r="F1404" s="154" t="s">
        <v>3553</v>
      </c>
      <c r="G1404" s="212"/>
      <c r="H1404" s="146" t="s">
        <v>393</v>
      </c>
      <c r="I1404" s="153" t="s">
        <v>394</v>
      </c>
      <c r="J1404" s="146" t="s">
        <v>395</v>
      </c>
      <c r="K1404" s="212"/>
      <c r="L1404" s="212"/>
      <c r="M1404" s="157" t="s">
        <v>348</v>
      </c>
      <c r="N1404" s="213"/>
      <c r="O1404" s="160"/>
      <c r="P1404" s="212"/>
      <c r="Q1404" s="212"/>
      <c r="R1404" s="212"/>
      <c r="S1404" s="212"/>
      <c r="U1404" s="161" t="s">
        <v>1777</v>
      </c>
      <c r="V1404" s="209"/>
      <c r="W1404" s="217"/>
      <c r="X1404" s="147"/>
      <c r="Y1404" s="147"/>
      <c r="AA1404" s="250" t="s">
        <v>1777</v>
      </c>
      <c r="AB1404" s="217"/>
      <c r="AC1404" s="217"/>
      <c r="AG1404" s="293" t="s">
        <v>628</v>
      </c>
      <c r="AH1404" s="164" t="n">
        <v>6592</v>
      </c>
      <c r="AI1404" s="164" t="n">
        <v>6739</v>
      </c>
      <c r="AJ1404" s="219" t="n">
        <f aca="false">SeqEnd-SeqBeg+1</f>
        <v>148</v>
      </c>
      <c r="AK1404" s="220" t="n">
        <f aca="false">AND( SeqBeg&lt;=Beg  , End &lt;=SeqEnd )</f>
        <v>0</v>
      </c>
      <c r="AL1404" s="212"/>
      <c r="AM1404" s="212"/>
      <c r="AN1404" s="221"/>
      <c r="AT1404" s="147" t="s">
        <v>103</v>
      </c>
      <c r="AU1404" s="146"/>
      <c r="AV1404" s="212"/>
      <c r="AW1404" s="222" t="str">
        <f aca="false">HYPERLINK(CONCATENATE("http://www.ncbi.nlm.nih.gov/nuccore/",BM1404),BM1404)</f>
        <v>AY540113</v>
      </c>
      <c r="AX1404" s="219" t="str">
        <f aca="false">CONCATENATE(D1404,IF(I1404="","",CONCATENATE(".",I1404)),IF(K1404="","",CONCATENATE(".",K1404)),IF(M1404="","",CONCATENATE(".",M1404)),IF(R1404="","",CONCATENATE(".",R1404)),IF(U1404="","","(*)"))</f>
        <v>3f.ESP.hum(*)</v>
      </c>
      <c r="AY1404" s="170" t="str">
        <f aca="false">CONCATENATE(BM1404,".",BN1404)</f>
        <v>AY540113.VH3</v>
      </c>
      <c r="AZ1404" s="171" t="str">
        <f aca="false">IF(AV1404="",IF(ISNUMBER(FIND(".",A1404)),LEFT(A1404,FIND(".",A1404)-1),A1404),AV1404)</f>
        <v>AY540113</v>
      </c>
      <c r="BA1404" s="171" t="str">
        <f aca="false">IF(ISNUMBER(FIND("-",AZ1404)),LEFT(AZ1404,FIND("-",AZ1404)-1),AZ1404)</f>
        <v>AY540113</v>
      </c>
      <c r="BB1404" s="170" t="str">
        <f aca="false"> MEGAname &amp; "="</f>
        <v>AY540113=</v>
      </c>
      <c r="BC1404" s="170" t="str">
        <f aca="false">Clear &amp; IF(span ,"Span","out")</f>
        <v>AY540113=out</v>
      </c>
      <c r="BD1404" s="170" t="str">
        <f aca="false">Clear &amp; IF(span, IF(B1404=".","Selected",B1404),"out")</f>
        <v>AY540113=out</v>
      </c>
      <c r="BE1404" s="170" t="str">
        <f aca="false">Clear &amp; Strain</f>
        <v>AY540113=VH3</v>
      </c>
      <c r="BF1404" s="170" t="str">
        <f aca="false">CONCATENATE(A1404,"=",F1404,". ",AX1404,IF(AB1404="","",CONCATENATE(".",AB1404)))</f>
        <v>AY540113=VH3. 3f.ESP.hum(*)</v>
      </c>
      <c r="BG1404" s="170" t="str">
        <f aca="false">CONCATENATE(A1404,"=",F1404,". ",AX1404)</f>
        <v>AY540113=VH3. 3f.ESP.hum(*)</v>
      </c>
      <c r="BH1404" s="170" t="str">
        <f aca="false">CONCATENATE(A1404,"=",AX1404)</f>
        <v>AY540113=3f.ESP.hum(*)</v>
      </c>
      <c r="BI1404" s="170" t="str">
        <f aca="false">CONCATENATE(A1404,"=",ComForSubtype,D1404)</f>
        <v>AY540113=3f</v>
      </c>
      <c r="BJ1404" s="170" t="str">
        <f aca="false">CONCATENATE(A1404,"=",E1404)</f>
        <v>AY540113=3feg</v>
      </c>
      <c r="BK1404" s="170" t="str">
        <f aca="false">CONCATENATE(A1404,"=",C1404)</f>
        <v>AY540113=3</v>
      </c>
      <c r="BL1404" s="170" t="str">
        <f aca="false">CONCATENATE(D1404,"=")</f>
        <v>3f=</v>
      </c>
      <c r="BM1404" s="223" t="str">
        <f aca="false">IF(BA1404="XX","",BA1404)</f>
        <v>AY540113</v>
      </c>
      <c r="BN1404" s="224" t="str">
        <f aca="false">CONCATENATE(IF(F1404="","",F1404),IF(G1404="","",CONCATENATE(" / ",G1404)))</f>
        <v>VH3</v>
      </c>
      <c r="BO1404" s="225" t="str">
        <f aca="false">AX1404</f>
        <v>3f.ESP.hum(*)</v>
      </c>
      <c r="BP1404" s="226" t="str">
        <f aca="false">IF(V1404="","",V1404)</f>
        <v/>
      </c>
      <c r="BQ1404" s="226" t="str">
        <f aca="false">IF(W1404="","",CONCATENATE(W1404,IF(LEFT(AO1404,1)="s","+","")))</f>
        <v/>
      </c>
      <c r="BR1404" s="226" t="str">
        <f aca="false">IF(X1404="","",CONCATENATE(X1404,IF(LEFT(AQ1404,1)="s","+","")))</f>
        <v/>
      </c>
      <c r="BS1404" s="226" t="str">
        <f aca="false">IF(Y1404="","",CONCATENATE(Y1404,IF(LEFT(AR1404,1)="s","+","")))</f>
        <v/>
      </c>
      <c r="BT1404" s="226" t="str">
        <f aca="false">IF(Z1404="","",CONCATENATE(Z1404,IF(LEFT(AS1404,1)="s","+","")))</f>
        <v/>
      </c>
      <c r="BU1404" s="227" t="str">
        <f aca="false">IF(AA1404="","",CONCATENATE(AA1404,IF(LEFT(AT1404,1)="s","+","")))</f>
        <v>3f</v>
      </c>
      <c r="BV1404" s="212"/>
      <c r="BW1404" s="177" t="s">
        <v>3554</v>
      </c>
      <c r="BX1404" s="170" t="str">
        <f aca="false">IF(BW1404&lt;&gt;"",IF(ISNUMBER(FIND("=",BW1404)),LEFT(BW1404,FIND("=",BW1404)-1),BW1404),BW1404)</f>
        <v>AY540113</v>
      </c>
      <c r="BY1404" s="170" t="str">
        <f aca="false">IF(BW1404&lt;&gt;"",IF(ISNUMBER(FIND("=",BW1404)),RIGHT(BW1404,LEN(BW1404)-FIND("=",BW1404)),""),"")</f>
        <v>3f</v>
      </c>
      <c r="BZ1404" s="170" t="str">
        <f aca="false">IF(BX1404&lt;&gt;"",IF(ISNUMBER(FIND(".",BX1404)),LEFT(BX1404,FIND(".",BX1404)-1),BX1404),BX1404)</f>
        <v>AY540113</v>
      </c>
      <c r="CA1404" s="170" t="str">
        <f aca="false">IF(BX1404&lt;&gt;"",IF(ISNUMBER(FIND(".",BX1404)),RIGHT(BX1404,LEN(BX1404)-FIND(".",BX1404)),""),"")</f>
        <v/>
      </c>
      <c r="CB1404" s="212"/>
      <c r="CC1404" s="170" t="str">
        <f aca="false">A1404</f>
        <v>AY540113</v>
      </c>
      <c r="CD1404" s="178" t="s">
        <v>339</v>
      </c>
      <c r="CE1404" s="178" t="s">
        <v>340</v>
      </c>
      <c r="CF1404" s="178" t="s">
        <v>341</v>
      </c>
      <c r="CG1404" s="212"/>
      <c r="CH1404" s="179"/>
      <c r="CI1404" s="179"/>
      <c r="CJ1404" s="179"/>
      <c r="CK1404" s="212"/>
      <c r="CL1404" s="212"/>
      <c r="CM1404" s="170" t="str">
        <f aca="false">F1404</f>
        <v>VH3</v>
      </c>
      <c r="CN1404" s="170" t="str">
        <f aca="false">IF(G1404="","",G1404)</f>
        <v/>
      </c>
      <c r="CO1404" s="170" t="str">
        <f aca="false">CONCATENATE(H1404,":",L1404)</f>
        <v>Spain:</v>
      </c>
      <c r="CP1404" s="170" t="str">
        <f aca="false">CONCATENATE(IF(Q1404="","",CONCATENATE(Q1404,"-")),IF(P1404="","",CONCATENATE(P1404,"-")),IF(O1404="","",O1404))</f>
        <v/>
      </c>
      <c r="CQ1404" s="170" t="str">
        <f aca="false">IF(N1404="","",N1404)</f>
        <v/>
      </c>
      <c r="CR1404" s="170" t="n">
        <f aca="false">C1404</f>
        <v>3</v>
      </c>
      <c r="CS1404" s="229" t="str">
        <f aca="false">D1404</f>
        <v>3f</v>
      </c>
      <c r="CT1404" s="170" t="str">
        <f aca="false">CONCATENATE(CD1404," strain ",CM1404," ",CL1404,", partial cds")</f>
        <v>Hepatitis E virus strain VH3 , partial cds</v>
      </c>
    </row>
    <row r="1405" customFormat="false" ht="11.9" hidden="false" customHeight="true" outlineLevel="0" collapsed="false">
      <c r="A1405" s="154" t="s">
        <v>3555</v>
      </c>
      <c r="B1405" s="147" t="n">
        <v>3</v>
      </c>
      <c r="C1405" s="243" t="n">
        <v>3</v>
      </c>
      <c r="D1405" s="149" t="s">
        <v>1777</v>
      </c>
      <c r="E1405" s="150" t="s">
        <v>2725</v>
      </c>
      <c r="F1405" s="154" t="s">
        <v>3556</v>
      </c>
      <c r="G1405" s="212"/>
      <c r="H1405" s="146" t="s">
        <v>393</v>
      </c>
      <c r="I1405" s="153" t="s">
        <v>394</v>
      </c>
      <c r="J1405" s="146" t="s">
        <v>395</v>
      </c>
      <c r="K1405" s="212"/>
      <c r="L1405" s="212"/>
      <c r="M1405" s="157" t="s">
        <v>348</v>
      </c>
      <c r="N1405" s="213"/>
      <c r="O1405" s="160"/>
      <c r="P1405" s="212"/>
      <c r="Q1405" s="212"/>
      <c r="R1405" s="212"/>
      <c r="S1405" s="212"/>
      <c r="U1405" s="161" t="s">
        <v>1777</v>
      </c>
      <c r="V1405" s="209"/>
      <c r="W1405" s="217"/>
      <c r="Y1405" s="147"/>
      <c r="AA1405" s="250" t="s">
        <v>1777</v>
      </c>
      <c r="AB1405" s="217"/>
      <c r="AC1405" s="217"/>
      <c r="AG1405" s="293" t="s">
        <v>628</v>
      </c>
      <c r="AH1405" s="164" t="n">
        <v>6592</v>
      </c>
      <c r="AI1405" s="164" t="n">
        <v>6739</v>
      </c>
      <c r="AJ1405" s="219" t="n">
        <f aca="false">SeqEnd-SeqBeg+1</f>
        <v>148</v>
      </c>
      <c r="AK1405" s="220" t="n">
        <f aca="false">AND( SeqBeg&lt;=Beg  , End &lt;=SeqEnd )</f>
        <v>0</v>
      </c>
      <c r="AL1405" s="212"/>
      <c r="AM1405" s="212"/>
      <c r="AN1405" s="221"/>
      <c r="AT1405" s="147" t="s">
        <v>103</v>
      </c>
      <c r="AU1405" s="146"/>
      <c r="AV1405" s="212"/>
      <c r="AW1405" s="222" t="str">
        <f aca="false">HYPERLINK(CONCATENATE("http://www.ncbi.nlm.nih.gov/nuccore/",BM1405),BM1405)</f>
        <v>AY540114</v>
      </c>
      <c r="AX1405" s="219" t="str">
        <f aca="false">CONCATENATE(D1405,IF(I1405="","",CONCATENATE(".",I1405)),IF(K1405="","",CONCATENATE(".",K1405)),IF(M1405="","",CONCATENATE(".",M1405)),IF(R1405="","",CONCATENATE(".",R1405)),IF(U1405="","","(*)"))</f>
        <v>3f.ESP.hum(*)</v>
      </c>
      <c r="AY1405" s="170" t="str">
        <f aca="false">CONCATENATE(BM1405,".",BN1405)</f>
        <v>AY540114.VH4</v>
      </c>
      <c r="AZ1405" s="171" t="str">
        <f aca="false">IF(AV1405="",IF(ISNUMBER(FIND(".",A1405)),LEFT(A1405,FIND(".",A1405)-1),A1405),AV1405)</f>
        <v>AY540114</v>
      </c>
      <c r="BA1405" s="171" t="str">
        <f aca="false">IF(ISNUMBER(FIND("-",AZ1405)),LEFT(AZ1405,FIND("-",AZ1405)-1),AZ1405)</f>
        <v>AY540114</v>
      </c>
      <c r="BB1405" s="170" t="str">
        <f aca="false"> MEGAname &amp; "="</f>
        <v>AY540114=</v>
      </c>
      <c r="BC1405" s="170" t="str">
        <f aca="false">Clear &amp; IF(span ,"Span","out")</f>
        <v>AY540114=out</v>
      </c>
      <c r="BD1405" s="170" t="str">
        <f aca="false">Clear &amp; IF(span, IF(B1405=".","Selected",B1405),"out")</f>
        <v>AY540114=out</v>
      </c>
      <c r="BE1405" s="170" t="str">
        <f aca="false">Clear &amp; Strain</f>
        <v>AY540114=VH4</v>
      </c>
      <c r="BF1405" s="170" t="str">
        <f aca="false">CONCATENATE(A1405,"=",F1405,". ",AX1405,IF(AB1405="","",CONCATENATE(".",AB1405)))</f>
        <v>AY540114=VH4. 3f.ESP.hum(*)</v>
      </c>
      <c r="BG1405" s="170" t="str">
        <f aca="false">CONCATENATE(A1405,"=",F1405,". ",AX1405)</f>
        <v>AY540114=VH4. 3f.ESP.hum(*)</v>
      </c>
      <c r="BH1405" s="170" t="str">
        <f aca="false">CONCATENATE(A1405,"=",AX1405)</f>
        <v>AY540114=3f.ESP.hum(*)</v>
      </c>
      <c r="BI1405" s="170" t="str">
        <f aca="false">CONCATENATE(A1405,"=",ComForSubtype,D1405)</f>
        <v>AY540114=3f</v>
      </c>
      <c r="BJ1405" s="170" t="str">
        <f aca="false">CONCATENATE(A1405,"=",E1405)</f>
        <v>AY540114=3feg</v>
      </c>
      <c r="BK1405" s="170" t="str">
        <f aca="false">CONCATENATE(A1405,"=",C1405)</f>
        <v>AY540114=3</v>
      </c>
      <c r="BL1405" s="170" t="str">
        <f aca="false">CONCATENATE(D1405,"=")</f>
        <v>3f=</v>
      </c>
      <c r="BM1405" s="223" t="str">
        <f aca="false">IF(BA1405="XX","",BA1405)</f>
        <v>AY540114</v>
      </c>
      <c r="BN1405" s="224" t="str">
        <f aca="false">CONCATENATE(IF(F1405="","",F1405),IF(G1405="","",CONCATENATE(" / ",G1405)))</f>
        <v>VH4</v>
      </c>
      <c r="BO1405" s="225" t="str">
        <f aca="false">AX1405</f>
        <v>3f.ESP.hum(*)</v>
      </c>
      <c r="BP1405" s="226" t="str">
        <f aca="false">IF(V1405="","",V1405)</f>
        <v/>
      </c>
      <c r="BQ1405" s="226" t="str">
        <f aca="false">IF(W1405="","",CONCATENATE(W1405,IF(LEFT(AO1405,1)="s","+","")))</f>
        <v/>
      </c>
      <c r="BR1405" s="226" t="str">
        <f aca="false">IF(X1405="","",CONCATENATE(X1405,IF(LEFT(AQ1405,1)="s","+","")))</f>
        <v/>
      </c>
      <c r="BS1405" s="226" t="str">
        <f aca="false">IF(Y1405="","",CONCATENATE(Y1405,IF(LEFT(AR1405,1)="s","+","")))</f>
        <v/>
      </c>
      <c r="BT1405" s="226" t="str">
        <f aca="false">IF(Z1405="","",CONCATENATE(Z1405,IF(LEFT(AS1405,1)="s","+","")))</f>
        <v/>
      </c>
      <c r="BU1405" s="227" t="str">
        <f aca="false">IF(AA1405="","",CONCATENATE(AA1405,IF(LEFT(AT1405,1)="s","+","")))</f>
        <v>3f</v>
      </c>
      <c r="BV1405" s="212"/>
      <c r="BW1405" s="177" t="s">
        <v>3557</v>
      </c>
      <c r="BX1405" s="170" t="str">
        <f aca="false">IF(BW1405&lt;&gt;"",IF(ISNUMBER(FIND("=",BW1405)),LEFT(BW1405,FIND("=",BW1405)-1),BW1405),BW1405)</f>
        <v>AY540114</v>
      </c>
      <c r="BY1405" s="170" t="str">
        <f aca="false">IF(BW1405&lt;&gt;"",IF(ISNUMBER(FIND("=",BW1405)),RIGHT(BW1405,LEN(BW1405)-FIND("=",BW1405)),""),"")</f>
        <v>3f</v>
      </c>
      <c r="BZ1405" s="170" t="str">
        <f aca="false">IF(BX1405&lt;&gt;"",IF(ISNUMBER(FIND(".",BX1405)),LEFT(BX1405,FIND(".",BX1405)-1),BX1405),BX1405)</f>
        <v>AY540114</v>
      </c>
      <c r="CA1405" s="170" t="str">
        <f aca="false">IF(BX1405&lt;&gt;"",IF(ISNUMBER(FIND(".",BX1405)),RIGHT(BX1405,LEN(BX1405)-FIND(".",BX1405)),""),"")</f>
        <v/>
      </c>
      <c r="CB1405" s="212"/>
      <c r="CC1405" s="170" t="str">
        <f aca="false">A1405</f>
        <v>AY540114</v>
      </c>
      <c r="CD1405" s="178" t="s">
        <v>339</v>
      </c>
      <c r="CE1405" s="178" t="s">
        <v>340</v>
      </c>
      <c r="CF1405" s="178" t="s">
        <v>341</v>
      </c>
      <c r="CG1405" s="212"/>
      <c r="CH1405" s="179"/>
      <c r="CI1405" s="179"/>
      <c r="CJ1405" s="179"/>
      <c r="CK1405" s="212"/>
      <c r="CL1405" s="212"/>
      <c r="CM1405" s="170" t="str">
        <f aca="false">F1405</f>
        <v>VH4</v>
      </c>
      <c r="CN1405" s="170" t="str">
        <f aca="false">IF(G1405="","",G1405)</f>
        <v/>
      </c>
      <c r="CO1405" s="170" t="str">
        <f aca="false">CONCATENATE(H1405,":",L1405)</f>
        <v>Spain:</v>
      </c>
      <c r="CP1405" s="170" t="str">
        <f aca="false">CONCATENATE(IF(Q1405="","",CONCATENATE(Q1405,"-")),IF(P1405="","",CONCATENATE(P1405,"-")),IF(O1405="","",O1405))</f>
        <v/>
      </c>
      <c r="CQ1405" s="170" t="str">
        <f aca="false">IF(N1405="","",N1405)</f>
        <v/>
      </c>
      <c r="CR1405" s="170" t="n">
        <f aca="false">C1405</f>
        <v>3</v>
      </c>
      <c r="CS1405" s="229" t="str">
        <f aca="false">D1405</f>
        <v>3f</v>
      </c>
      <c r="CT1405" s="170" t="str">
        <f aca="false">CONCATENATE(CD1405," strain ",CM1405," ",CL1405,", partial cds")</f>
        <v>Hepatitis E virus strain VH4 , partial cds</v>
      </c>
    </row>
    <row r="1406" customFormat="false" ht="11.9" hidden="false" customHeight="true" outlineLevel="0" collapsed="false">
      <c r="A1406" s="154" t="s">
        <v>3558</v>
      </c>
      <c r="B1406" s="147" t="n">
        <v>3</v>
      </c>
      <c r="C1406" s="243" t="n">
        <v>3</v>
      </c>
      <c r="D1406" s="149" t="s">
        <v>1777</v>
      </c>
      <c r="E1406" s="150" t="s">
        <v>2725</v>
      </c>
      <c r="F1406" s="154" t="s">
        <v>3198</v>
      </c>
      <c r="G1406" s="212"/>
      <c r="H1406" s="146" t="s">
        <v>405</v>
      </c>
      <c r="I1406" s="153" t="s">
        <v>412</v>
      </c>
      <c r="J1406" s="146" t="s">
        <v>395</v>
      </c>
      <c r="K1406" s="212"/>
      <c r="L1406" s="212"/>
      <c r="M1406" s="157" t="s">
        <v>348</v>
      </c>
      <c r="N1406" s="213"/>
      <c r="O1406" s="160"/>
      <c r="P1406" s="212"/>
      <c r="Q1406" s="212"/>
      <c r="R1406" s="146" t="s">
        <v>406</v>
      </c>
      <c r="T1406" s="214"/>
      <c r="U1406" s="215"/>
      <c r="V1406" s="209"/>
      <c r="AA1406" s="250" t="s">
        <v>1777</v>
      </c>
      <c r="AB1406" s="217"/>
      <c r="AC1406" s="217"/>
      <c r="AG1406" s="166" t="s">
        <v>511</v>
      </c>
      <c r="AH1406" s="164" t="n">
        <v>6571</v>
      </c>
      <c r="AI1406" s="164" t="n">
        <v>6692</v>
      </c>
      <c r="AJ1406" s="219" t="n">
        <f aca="false">SeqEnd-SeqBeg+1</f>
        <v>122</v>
      </c>
      <c r="AK1406" s="220" t="n">
        <f aca="false">AND( SeqBeg&lt;=Beg  , End &lt;=SeqEnd )</f>
        <v>0</v>
      </c>
      <c r="AL1406" s="212"/>
      <c r="AM1406" s="212"/>
      <c r="AN1406" s="221"/>
      <c r="AT1406" s="147" t="s">
        <v>419</v>
      </c>
      <c r="AU1406" s="146"/>
      <c r="AV1406" s="212"/>
      <c r="AW1406" s="222" t="str">
        <f aca="false">HYPERLINK(CONCATENATE("http://www.ncbi.nlm.nih.gov/nuccore/",BM1406),BM1406)</f>
        <v>AJ889196</v>
      </c>
      <c r="AX1406" s="219" t="str">
        <f aca="false">CONCATENATE(D1406,IF(I1406="","",CONCATENATE(".",I1406)),IF(K1406="","",CONCATENATE(".",K1406)),IF(M1406="","",CONCATENATE(".",M1406)),IF(R1406="","",CONCATENATE(".",R1406)),IF(U1406="","","(*)"))</f>
        <v>3f.DEU.hum.UReg</v>
      </c>
      <c r="AY1406" s="170" t="str">
        <f aca="false">CONCATENATE(BM1406,".",BN1406)</f>
        <v>AJ889196.GerWW</v>
      </c>
      <c r="AZ1406" s="171" t="str">
        <f aca="false">IF(AV1406="",IF(ISNUMBER(FIND(".",A1406)),LEFT(A1406,FIND(".",A1406)-1),A1406),AV1406)</f>
        <v>AJ889196</v>
      </c>
      <c r="BA1406" s="171" t="str">
        <f aca="false">IF(ISNUMBER(FIND("-",AZ1406)),LEFT(AZ1406,FIND("-",AZ1406)-1),AZ1406)</f>
        <v>AJ889196</v>
      </c>
      <c r="BB1406" s="170" t="str">
        <f aca="false"> MEGAname &amp; "="</f>
        <v>AJ889196=</v>
      </c>
      <c r="BC1406" s="170" t="str">
        <f aca="false">Clear &amp; IF(span ,"Span","out")</f>
        <v>AJ889196=out</v>
      </c>
      <c r="BD1406" s="170" t="str">
        <f aca="false">Clear &amp; IF(span, IF(B1406=".","Selected",B1406),"out")</f>
        <v>AJ889196=out</v>
      </c>
      <c r="BE1406" s="170" t="str">
        <f aca="false">Clear &amp; Strain</f>
        <v>AJ889196=GerWW</v>
      </c>
      <c r="BF1406" s="170" t="str">
        <f aca="false">CONCATENATE(A1406,"=",F1406,". ",AX1406,IF(AB1406="","",CONCATENATE(".",AB1406)))</f>
        <v>AJ889196=GerWW. 3f.DEU.hum.UReg</v>
      </c>
      <c r="BG1406" s="170" t="str">
        <f aca="false">CONCATENATE(A1406,"=",F1406,". ",AX1406)</f>
        <v>AJ889196=GerWW. 3f.DEU.hum.UReg</v>
      </c>
      <c r="BH1406" s="170" t="str">
        <f aca="false">CONCATENATE(A1406,"=",AX1406)</f>
        <v>AJ889196=3f.DEU.hum.UReg</v>
      </c>
      <c r="BI1406" s="170" t="str">
        <f aca="false">CONCATENATE(A1406,"=",ComForSubtype,D1406)</f>
        <v>AJ889196=3f</v>
      </c>
      <c r="BJ1406" s="170" t="str">
        <f aca="false">CONCATENATE(A1406,"=",E1406)</f>
        <v>AJ889196=3feg</v>
      </c>
      <c r="BK1406" s="170" t="str">
        <f aca="false">CONCATENATE(A1406,"=",C1406)</f>
        <v>AJ889196=3</v>
      </c>
      <c r="BL1406" s="170" t="str">
        <f aca="false">CONCATENATE(D1406,"=")</f>
        <v>3f=</v>
      </c>
      <c r="BM1406" s="223" t="str">
        <f aca="false">IF(BA1406="XX","",BA1406)</f>
        <v>AJ889196</v>
      </c>
      <c r="BN1406" s="224" t="str">
        <f aca="false">CONCATENATE(IF(F1406="","",F1406),IF(G1406="","",CONCATENATE(" / ",G1406)))</f>
        <v>GerWW</v>
      </c>
      <c r="BO1406" s="225" t="str">
        <f aca="false">AX1406</f>
        <v>3f.DEU.hum.UReg</v>
      </c>
      <c r="BP1406" s="226" t="str">
        <f aca="false">IF(V1406="","",V1406)</f>
        <v/>
      </c>
      <c r="BQ1406" s="226" t="str">
        <f aca="false">IF(W1406="","",CONCATENATE(W1406,IF(LEFT(AO1406,1)="s","+","")))</f>
        <v/>
      </c>
      <c r="BR1406" s="226" t="str">
        <f aca="false">IF(X1406="","",CONCATENATE(X1406,IF(LEFT(AQ1406,1)="s","+","")))</f>
        <v/>
      </c>
      <c r="BS1406" s="226" t="str">
        <f aca="false">IF(Y1406="","",CONCATENATE(Y1406,IF(LEFT(AR1406,1)="s","+","")))</f>
        <v/>
      </c>
      <c r="BT1406" s="226" t="str">
        <f aca="false">IF(Z1406="","",CONCATENATE(Z1406,IF(LEFT(AS1406,1)="s","+","")))</f>
        <v/>
      </c>
      <c r="BU1406" s="227" t="str">
        <f aca="false">IF(AA1406="","",CONCATENATE(AA1406,IF(LEFT(AT1406,1)="s","+","")))</f>
        <v>3f</v>
      </c>
      <c r="BV1406" s="212"/>
      <c r="BW1406" s="177" t="s">
        <v>3559</v>
      </c>
      <c r="BX1406" s="170" t="str">
        <f aca="false">IF(BW1406&lt;&gt;"",IF(ISNUMBER(FIND("=",BW1406)),LEFT(BW1406,FIND("=",BW1406)-1),BW1406),BW1406)</f>
        <v>AJ889196</v>
      </c>
      <c r="BY1406" s="170" t="str">
        <f aca="false">IF(BW1406&lt;&gt;"",IF(ISNUMBER(FIND("=",BW1406)),RIGHT(BW1406,LEN(BW1406)-FIND("=",BW1406)),""),"")</f>
        <v>3f</v>
      </c>
      <c r="BZ1406" s="170" t="str">
        <f aca="false">IF(BX1406&lt;&gt;"",IF(ISNUMBER(FIND(".",BX1406)),LEFT(BX1406,FIND(".",BX1406)-1),BX1406),BX1406)</f>
        <v>AJ889196</v>
      </c>
      <c r="CA1406" s="170" t="str">
        <f aca="false">IF(BX1406&lt;&gt;"",IF(ISNUMBER(FIND(".",BX1406)),RIGHT(BX1406,LEN(BX1406)-FIND(".",BX1406)),""),"")</f>
        <v/>
      </c>
      <c r="CB1406" s="212"/>
      <c r="CC1406" s="170" t="str">
        <f aca="false">A1406</f>
        <v>AJ889196</v>
      </c>
      <c r="CD1406" s="178" t="s">
        <v>339</v>
      </c>
      <c r="CE1406" s="178" t="s">
        <v>340</v>
      </c>
      <c r="CF1406" s="178" t="s">
        <v>341</v>
      </c>
      <c r="CG1406" s="212"/>
      <c r="CH1406" s="179"/>
      <c r="CI1406" s="179"/>
      <c r="CJ1406" s="179"/>
      <c r="CK1406" s="212"/>
      <c r="CL1406" s="212"/>
      <c r="CM1406" s="170" t="str">
        <f aca="false">F1406</f>
        <v>GerWW</v>
      </c>
      <c r="CN1406" s="170" t="str">
        <f aca="false">IF(G1406="","",G1406)</f>
        <v/>
      </c>
      <c r="CO1406" s="170" t="str">
        <f aca="false">CONCATENATE(H1406,":",L1406)</f>
        <v>Germany:</v>
      </c>
      <c r="CP1406" s="170" t="str">
        <f aca="false">CONCATENATE(IF(Q1406="","",CONCATENATE(Q1406,"-")),IF(P1406="","",CONCATENATE(P1406,"-")),IF(O1406="","",O1406))</f>
        <v/>
      </c>
      <c r="CQ1406" s="170" t="str">
        <f aca="false">IF(N1406="","",N1406)</f>
        <v/>
      </c>
      <c r="CR1406" s="170" t="n">
        <f aca="false">C1406</f>
        <v>3</v>
      </c>
      <c r="CS1406" s="229" t="str">
        <f aca="false">D1406</f>
        <v>3f</v>
      </c>
      <c r="CT1406" s="170" t="str">
        <f aca="false">CONCATENATE(CD1406," strain ",CM1406," ",CL1406,", partial cds")</f>
        <v>Hepatitis E virus strain GerWW , partial cds</v>
      </c>
    </row>
    <row r="1407" customFormat="false" ht="11.9" hidden="false" customHeight="true" outlineLevel="0" collapsed="false">
      <c r="A1407" s="421" t="s">
        <v>3560</v>
      </c>
      <c r="B1407" s="147" t="n">
        <v>3</v>
      </c>
      <c r="C1407" s="422" t="n">
        <v>3</v>
      </c>
      <c r="D1407" s="423" t="s">
        <v>3561</v>
      </c>
      <c r="E1407" s="150" t="s">
        <v>2725</v>
      </c>
      <c r="F1407" s="421" t="s">
        <v>3562</v>
      </c>
      <c r="G1407" s="299"/>
      <c r="H1407" s="421" t="s">
        <v>3563</v>
      </c>
      <c r="I1407" s="424" t="s">
        <v>3564</v>
      </c>
      <c r="J1407" s="421" t="s">
        <v>337</v>
      </c>
      <c r="K1407" s="301"/>
      <c r="L1407" s="302"/>
      <c r="M1407" s="303" t="s">
        <v>367</v>
      </c>
      <c r="N1407" s="304"/>
      <c r="O1407" s="425"/>
      <c r="P1407" s="425"/>
      <c r="Q1407" s="425"/>
      <c r="R1407" s="426"/>
      <c r="S1407" s="426"/>
      <c r="T1407" s="214" t="s">
        <v>353</v>
      </c>
      <c r="U1407" s="306" t="s">
        <v>3561</v>
      </c>
      <c r="V1407" s="304" t="s">
        <v>3561</v>
      </c>
      <c r="W1407" s="307" t="s">
        <v>3561</v>
      </c>
      <c r="X1407" s="308" t="s">
        <v>3561</v>
      </c>
      <c r="Y1407" s="308" t="s">
        <v>3561</v>
      </c>
      <c r="Z1407" s="308" t="s">
        <v>3561</v>
      </c>
      <c r="AA1407" s="310" t="s">
        <v>3561</v>
      </c>
      <c r="AB1407" s="303" t="s">
        <v>278</v>
      </c>
      <c r="AC1407" s="311" t="s">
        <v>456</v>
      </c>
      <c r="AD1407" s="312" t="s">
        <v>354</v>
      </c>
      <c r="AE1407" s="312" t="s">
        <v>354</v>
      </c>
      <c r="AF1407" s="312" t="s">
        <v>354</v>
      </c>
      <c r="AG1407" s="313" t="s">
        <v>354</v>
      </c>
      <c r="AH1407" s="312" t="n">
        <v>8</v>
      </c>
      <c r="AI1407" s="368" t="n">
        <v>7519</v>
      </c>
      <c r="AJ1407" s="219" t="n">
        <f aca="false">SeqEnd-SeqBeg+1</f>
        <v>7512</v>
      </c>
      <c r="AK1407" s="220" t="n">
        <f aca="false">AND( SeqBeg&lt;=Beg  , End &lt;=SeqEnd )</f>
        <v>1</v>
      </c>
      <c r="AL1407" s="426"/>
      <c r="AM1407" s="426"/>
      <c r="AN1407" s="314"/>
      <c r="AO1407" s="312" t="s">
        <v>3121</v>
      </c>
      <c r="AP1407" s="312" t="s">
        <v>3121</v>
      </c>
      <c r="AQ1407" s="312" t="s">
        <v>3121</v>
      </c>
      <c r="AR1407" s="312" t="s">
        <v>3121</v>
      </c>
      <c r="AS1407" s="312" t="s">
        <v>3121</v>
      </c>
      <c r="AT1407" s="312" t="s">
        <v>3121</v>
      </c>
      <c r="AU1407" s="312" t="s">
        <v>382</v>
      </c>
      <c r="AV1407" s="426"/>
      <c r="AW1407" s="316" t="str">
        <f aca="false">HYPERLINK(CONCATENATE("http://www.ncbi.nlm.nih.gov/nuccore/",BM1407),BM1407)</f>
        <v>AF455784</v>
      </c>
      <c r="AX1407" s="317" t="str">
        <f aca="false">CONCATENATE(D1407,IF(I1407="","",CONCATENATE(".",I1407)),IF(K1407="","",CONCATENATE(".",K1407)),IF(M1407="","",CONCATENATE(".",M1407)),IF(R1407="","",CONCATENATE(".",R1407)),IF(U1407="","","(*)"))</f>
        <v>3g.KGZ.pig(*)</v>
      </c>
      <c r="AY1407" s="427" t="str">
        <f aca="false">CONCATENATE(BM1407,".",BN1407)</f>
        <v>AF455784.Osh 205</v>
      </c>
      <c r="AZ1407" s="428" t="str">
        <f aca="false">IF(AV1407="",IF(ISNUMBER(FIND(".",A1407)),LEFT(A1407,FIND(".",A1407)-1),A1407),AV1407)</f>
        <v>AF455784</v>
      </c>
      <c r="BA1407" s="428" t="str">
        <f aca="false">IF(ISNUMBER(FIND("-",AZ1407)),LEFT(AZ1407,FIND("-",AZ1407)-1),AZ1407)</f>
        <v>AF455784</v>
      </c>
      <c r="BB1407" s="170" t="str">
        <f aca="false"> MEGAname &amp; "="</f>
        <v>AF455784=</v>
      </c>
      <c r="BC1407" s="170" t="str">
        <f aca="false">Clear &amp; IF(span ,"Span","out")</f>
        <v>AF455784=Span</v>
      </c>
      <c r="BD1407" s="170" t="str">
        <f aca="false">Clear &amp; IF(span, IF(B1407=".","Selected",B1407),"out")</f>
        <v>AF455784=3</v>
      </c>
      <c r="BE1407" s="170" t="str">
        <f aca="false">Clear &amp; Strain</f>
        <v>AF455784=Osh 205</v>
      </c>
      <c r="BF1407" s="427" t="str">
        <f aca="false">CONCATENATE(A1407,"=",F1407,". ",AX1407,IF(AB1407="","",CONCATENATE(".",AB1407)))</f>
        <v>AF455784=Osh 205. 3g.KGZ.pig(*).CG</v>
      </c>
      <c r="BG1407" s="427" t="str">
        <f aca="false">CONCATENATE(A1407,"=",F1407,". ",AX1407)</f>
        <v>AF455784=Osh 205. 3g.KGZ.pig(*)</v>
      </c>
      <c r="BH1407" s="427" t="str">
        <f aca="false">CONCATENATE(A1407,"=",AX1407)</f>
        <v>AF455784=3g.KGZ.pig(*)</v>
      </c>
      <c r="BI1407" s="427" t="str">
        <f aca="false">CONCATENATE(A1407,"=",ComForSubtype,D1407)</f>
        <v>AF455784=3g</v>
      </c>
      <c r="BJ1407" s="427" t="str">
        <f aca="false">CONCATENATE(A1407,"=",E1407)</f>
        <v>AF455784=3feg</v>
      </c>
      <c r="BK1407" s="427" t="str">
        <f aca="false">CONCATENATE(A1407,"=",C1407)</f>
        <v>AF455784=3</v>
      </c>
      <c r="BL1407" s="427" t="str">
        <f aca="false">CONCATENATE(D1407,"=")</f>
        <v>3g=</v>
      </c>
      <c r="BM1407" s="320" t="str">
        <f aca="false">IF(BA1407="XX","",BA1407)</f>
        <v>AF455784</v>
      </c>
      <c r="BN1407" s="321" t="str">
        <f aca="false">CONCATENATE(IF(F1407="","",F1407),IF(G1407="","",CONCATENATE(" / ",G1407)))</f>
        <v>Osh 205</v>
      </c>
      <c r="BO1407" s="322" t="str">
        <f aca="false">AX1407</f>
        <v>3g.KGZ.pig(*)</v>
      </c>
      <c r="BP1407" s="323" t="str">
        <f aca="false">IF(V1407="","",V1407)</f>
        <v>3g</v>
      </c>
      <c r="BQ1407" s="323" t="str">
        <f aca="false">IF(W1407="","",CONCATENATE(W1407,IF(LEFT(AO1407,1)="s","+","")))</f>
        <v>3g+</v>
      </c>
      <c r="BR1407" s="323" t="str">
        <f aca="false">IF(X1407="","",CONCATENATE(X1407,IF(LEFT(AQ1407,1)="s","+","")))</f>
        <v>3g+</v>
      </c>
      <c r="BS1407" s="323" t="str">
        <f aca="false">IF(Y1407="","",CONCATENATE(Y1407,IF(LEFT(AR1407,1)="s","+","")))</f>
        <v>3g+</v>
      </c>
      <c r="BT1407" s="323" t="str">
        <f aca="false">IF(Z1407="","",CONCATENATE(Z1407,IF(LEFT(AS1407,1)="s","+","")))</f>
        <v>3g+</v>
      </c>
      <c r="BU1407" s="324" t="str">
        <f aca="false">IF(AA1407="","",CONCATENATE(AA1407,IF(LEFT(AT1407,1)="s","+","")))</f>
        <v>3g+</v>
      </c>
      <c r="BV1407" s="427"/>
      <c r="BW1407" s="427" t="s">
        <v>3565</v>
      </c>
      <c r="BX1407" s="427" t="str">
        <f aca="false">IF(BW1407&lt;&gt;"",IF(ISNUMBER(FIND("=",BW1407)),LEFT(BW1407,FIND("=",BW1407)-1),BW1407),BW1407)</f>
        <v>AF455784</v>
      </c>
      <c r="BY1407" s="427" t="str">
        <f aca="false">IF(BW1407&lt;&gt;"",IF(ISNUMBER(FIND("=",BW1407)),RIGHT(BW1407,LEN(BW1407)-FIND("=",BW1407)),""),"")</f>
        <v>3g</v>
      </c>
      <c r="BZ1407" s="427" t="str">
        <f aca="false">IF(BX1407&lt;&gt;"",IF(ISNUMBER(FIND(".",BX1407)),LEFT(BX1407,FIND(".",BX1407)-1),BX1407),BX1407)</f>
        <v>AF455784</v>
      </c>
      <c r="CA1407" s="427" t="str">
        <f aca="false">IF(BX1407&lt;&gt;"",IF(ISNUMBER(FIND(".",BX1407)),RIGHT(BX1407,LEN(BX1407)-FIND(".",BX1407)),""),"")</f>
        <v/>
      </c>
      <c r="CB1407" s="427"/>
      <c r="CC1407" s="427" t="str">
        <f aca="false">A1407</f>
        <v>AF455784</v>
      </c>
      <c r="CD1407" s="429" t="s">
        <v>339</v>
      </c>
      <c r="CE1407" s="429" t="s">
        <v>340</v>
      </c>
      <c r="CF1407" s="429" t="s">
        <v>341</v>
      </c>
      <c r="CG1407" s="429"/>
      <c r="CH1407" s="430"/>
      <c r="CI1407" s="430"/>
      <c r="CJ1407" s="430"/>
      <c r="CK1407" s="430"/>
      <c r="CL1407" s="429"/>
      <c r="CM1407" s="427" t="str">
        <f aca="false">F1407</f>
        <v>Osh 205</v>
      </c>
      <c r="CN1407" s="427" t="str">
        <f aca="false">IF(G1407="","",G1407)</f>
        <v/>
      </c>
      <c r="CO1407" s="427" t="str">
        <f aca="false">CONCATENATE(H1407,":",L1407)</f>
        <v>Kyrg:</v>
      </c>
      <c r="CP1407" s="427" t="str">
        <f aca="false">CONCATENATE(IF(Q1407="","",CONCATENATE(Q1407,"-")),IF(P1407="","",CONCATENATE(P1407,"-")),IF(O1407="","",O1407))</f>
        <v/>
      </c>
      <c r="CQ1407" s="427" t="str">
        <f aca="false">IF(N1407="","",N1407)</f>
        <v/>
      </c>
      <c r="CR1407" s="427" t="n">
        <f aca="false">C1407</f>
        <v>3</v>
      </c>
      <c r="CS1407" s="431" t="str">
        <f aca="false">D1407</f>
        <v>3g</v>
      </c>
      <c r="CT1407" s="318" t="str">
        <f aca="false">CONCATENATE(CD1407," strain ",CM1407," ",CL1407,", partial cds")</f>
        <v>Hepatitis E virus strain Osh 205 , partial cds</v>
      </c>
    </row>
    <row r="1408" customFormat="false" ht="11.9" hidden="false" customHeight="true" outlineLevel="0" collapsed="false">
      <c r="A1408" s="154" t="s">
        <v>3566</v>
      </c>
      <c r="B1408" s="147" t="n">
        <v>3</v>
      </c>
      <c r="C1408" s="243" t="n">
        <v>3</v>
      </c>
      <c r="D1408" s="149" t="s">
        <v>3561</v>
      </c>
      <c r="E1408" s="150" t="s">
        <v>2725</v>
      </c>
      <c r="F1408" s="154" t="s">
        <v>3567</v>
      </c>
      <c r="G1408" s="212"/>
      <c r="H1408" s="146" t="s">
        <v>3568</v>
      </c>
      <c r="I1408" s="153" t="s">
        <v>3569</v>
      </c>
      <c r="J1408" s="146" t="s">
        <v>395</v>
      </c>
      <c r="K1408" s="212"/>
      <c r="L1408" s="212"/>
      <c r="M1408" s="157" t="s">
        <v>367</v>
      </c>
      <c r="N1408" s="213"/>
      <c r="O1408" s="160"/>
      <c r="P1408" s="212"/>
      <c r="Q1408" s="212"/>
      <c r="R1408" s="212"/>
      <c r="S1408" s="212"/>
      <c r="T1408" s="214"/>
      <c r="U1408" s="215"/>
      <c r="V1408" s="209"/>
      <c r="W1408" s="163" t="s">
        <v>3561</v>
      </c>
      <c r="X1408" s="209"/>
      <c r="Y1408" s="147"/>
      <c r="Z1408" s="209"/>
      <c r="AB1408" s="217"/>
      <c r="AC1408" s="163" t="s">
        <v>354</v>
      </c>
      <c r="AD1408" s="209"/>
      <c r="AE1408" s="209"/>
      <c r="AF1408" s="209"/>
      <c r="AG1408" s="218"/>
      <c r="AH1408" s="164" t="n">
        <v>134</v>
      </c>
      <c r="AI1408" s="164" t="n">
        <v>375</v>
      </c>
      <c r="AJ1408" s="219" t="n">
        <f aca="false">SeqEnd-SeqBeg+1</f>
        <v>242</v>
      </c>
      <c r="AK1408" s="220" t="n">
        <f aca="false">AND( SeqBeg&lt;=Beg  , End &lt;=SeqEnd )</f>
        <v>0</v>
      </c>
      <c r="AL1408" s="212"/>
      <c r="AM1408" s="212"/>
      <c r="AN1408" s="213"/>
      <c r="AO1408" s="147" t="s">
        <v>103</v>
      </c>
      <c r="AP1408" s="147" t="s">
        <v>103</v>
      </c>
      <c r="AU1408" s="147" t="s">
        <v>2765</v>
      </c>
      <c r="AV1408" s="212"/>
      <c r="AW1408" s="222" t="str">
        <f aca="false">HYPERLINK(CONCATENATE("http://www.ncbi.nlm.nih.gov/nuccore/",BM1408),BM1408)</f>
        <v>HM483384</v>
      </c>
      <c r="AX1408" s="219" t="str">
        <f aca="false">CONCATENATE(D1408,IF(I1408="","",CONCATENATE(".",I1408)),IF(K1408="","",CONCATENATE(".",K1408)),IF(M1408="","",CONCATENATE(".",M1408)),IF(R1408="","",CONCATENATE(".",R1408)),IF(U1408="","","(*)"))</f>
        <v>3g.SRB.pig</v>
      </c>
      <c r="AY1408" s="170" t="str">
        <f aca="false">CONCATENATE(BM1408,".",BN1408)</f>
        <v>HM483384.009-10</v>
      </c>
      <c r="AZ1408" s="171" t="str">
        <f aca="false">IF(AV1408="",IF(ISNUMBER(FIND(".",A1408)),LEFT(A1408,FIND(".",A1408)-1),A1408),AV1408)</f>
        <v>HM483384</v>
      </c>
      <c r="BA1408" s="171" t="str">
        <f aca="false">IF(ISNUMBER(FIND("-",AZ1408)),LEFT(AZ1408,FIND("-",AZ1408)-1),AZ1408)</f>
        <v>HM483384</v>
      </c>
      <c r="BB1408" s="170" t="str">
        <f aca="false"> MEGAname &amp; "="</f>
        <v>HM483384=</v>
      </c>
      <c r="BC1408" s="170" t="str">
        <f aca="false">Clear &amp; IF(span ,"Span","out")</f>
        <v>HM483384=out</v>
      </c>
      <c r="BD1408" s="170" t="str">
        <f aca="false">Clear &amp; IF(span, IF(B1408=".","Selected",B1408),"out")</f>
        <v>HM483384=out</v>
      </c>
      <c r="BE1408" s="170" t="str">
        <f aca="false">Clear &amp; Strain</f>
        <v>HM483384=009-10</v>
      </c>
      <c r="BF1408" s="170" t="str">
        <f aca="false">CONCATENATE(A1408,"=",F1408,". ",AX1408,IF(AB1408="","",CONCATENATE(".",AB1408)))</f>
        <v>HM483384=009-10. 3g.SRB.pig</v>
      </c>
      <c r="BG1408" s="170" t="str">
        <f aca="false">CONCATENATE(A1408,"=",F1408,". ",AX1408)</f>
        <v>HM483384=009-10. 3g.SRB.pig</v>
      </c>
      <c r="BH1408" s="170" t="str">
        <f aca="false">CONCATENATE(A1408,"=",AX1408)</f>
        <v>HM483384=3g.SRB.pig</v>
      </c>
      <c r="BI1408" s="170" t="str">
        <f aca="false">CONCATENATE(A1408,"=",ComForSubtype,D1408)</f>
        <v>HM483384=3g</v>
      </c>
      <c r="BJ1408" s="170" t="str">
        <f aca="false">CONCATENATE(A1408,"=",E1408)</f>
        <v>HM483384=3feg</v>
      </c>
      <c r="BK1408" s="170" t="str">
        <f aca="false">CONCATENATE(A1408,"=",C1408)</f>
        <v>HM483384=3</v>
      </c>
      <c r="BL1408" s="170" t="str">
        <f aca="false">CONCATENATE(D1408,"=")</f>
        <v>3g=</v>
      </c>
      <c r="BM1408" s="223" t="str">
        <f aca="false">IF(BA1408="XX","",BA1408)</f>
        <v>HM483384</v>
      </c>
      <c r="BN1408" s="224" t="str">
        <f aca="false">CONCATENATE(IF(F1408="","",F1408),IF(G1408="","",CONCATENATE(" / ",G1408)))</f>
        <v>009-10</v>
      </c>
      <c r="BO1408" s="225" t="str">
        <f aca="false">AX1408</f>
        <v>3g.SRB.pig</v>
      </c>
      <c r="BP1408" s="226" t="str">
        <f aca="false">IF(V1408="","",V1408)</f>
        <v/>
      </c>
      <c r="BQ1408" s="226" t="str">
        <f aca="false">IF(W1408="","",CONCATENATE(W1408,IF(LEFT(AO1408,1)="s","+","")))</f>
        <v>3g</v>
      </c>
      <c r="BR1408" s="226" t="str">
        <f aca="false">IF(X1408="","",CONCATENATE(X1408,IF(LEFT(AQ1408,1)="s","+","")))</f>
        <v/>
      </c>
      <c r="BS1408" s="226" t="str">
        <f aca="false">IF(Y1408="","",CONCATENATE(Y1408,IF(LEFT(AR1408,1)="s","+","")))</f>
        <v/>
      </c>
      <c r="BT1408" s="226" t="str">
        <f aca="false">IF(Z1408="","",CONCATENATE(Z1408,IF(LEFT(AS1408,1)="s","+","")))</f>
        <v/>
      </c>
      <c r="BU1408" s="227" t="str">
        <f aca="false">IF(AA1408="","",CONCATENATE(AA1408,IF(LEFT(AT1408,1)="s","+","")))</f>
        <v/>
      </c>
      <c r="BV1408" s="212"/>
      <c r="BW1408" s="177" t="s">
        <v>3570</v>
      </c>
      <c r="BX1408" s="170" t="str">
        <f aca="false">IF(BW1408&lt;&gt;"",IF(ISNUMBER(FIND("=",BW1408)),LEFT(BW1408,FIND("=",BW1408)-1),BW1408),BW1408)</f>
        <v>HM483384.009-10</v>
      </c>
      <c r="BY1408" s="170" t="str">
        <f aca="false">IF(BW1408&lt;&gt;"",IF(ISNUMBER(FIND("=",BW1408)),RIGHT(BW1408,LEN(BW1408)-FIND("=",BW1408)),""),"")</f>
        <v>3g</v>
      </c>
      <c r="BZ1408" s="170" t="str">
        <f aca="false">IF(BX1408&lt;&gt;"",IF(ISNUMBER(FIND(".",BX1408)),LEFT(BX1408,FIND(".",BX1408)-1),BX1408),BX1408)</f>
        <v>HM483384</v>
      </c>
      <c r="CA1408" s="170" t="str">
        <f aca="false">IF(BX1408&lt;&gt;"",IF(ISNUMBER(FIND(".",BX1408)),RIGHT(BX1408,LEN(BX1408)-FIND(".",BX1408)),""),"")</f>
        <v>009-10</v>
      </c>
      <c r="CB1408" s="212"/>
      <c r="CC1408" s="170" t="str">
        <f aca="false">A1408</f>
        <v>HM483384</v>
      </c>
      <c r="CD1408" s="178" t="s">
        <v>339</v>
      </c>
      <c r="CE1408" s="178" t="s">
        <v>340</v>
      </c>
      <c r="CF1408" s="178" t="s">
        <v>341</v>
      </c>
      <c r="CG1408" s="212"/>
      <c r="CH1408" s="212"/>
      <c r="CI1408" s="212"/>
      <c r="CJ1408" s="212"/>
      <c r="CK1408" s="178"/>
      <c r="CL1408" s="212"/>
      <c r="CM1408" s="212"/>
      <c r="CN1408" s="212"/>
      <c r="CO1408" s="212"/>
      <c r="CP1408" s="212"/>
      <c r="CQ1408" s="212"/>
      <c r="CR1408" s="170" t="n">
        <f aca="false">C1408</f>
        <v>3</v>
      </c>
      <c r="CS1408" s="229" t="str">
        <f aca="false">D1408</f>
        <v>3g</v>
      </c>
      <c r="CT1408" s="170" t="str">
        <f aca="false">CONCATENATE(CD1408," strain ",CM1408," ",CL1408,", partial cds")</f>
        <v>Hepatitis E virus strain  , partial cds</v>
      </c>
    </row>
    <row r="1409" customFormat="false" ht="11.9" hidden="false" customHeight="true" outlineLevel="0" collapsed="false">
      <c r="A1409" s="154" t="s">
        <v>3571</v>
      </c>
      <c r="B1409" s="147" t="n">
        <v>3</v>
      </c>
      <c r="C1409" s="243" t="n">
        <v>3</v>
      </c>
      <c r="D1409" s="149" t="s">
        <v>3561</v>
      </c>
      <c r="E1409" s="150" t="s">
        <v>2725</v>
      </c>
      <c r="F1409" s="154" t="s">
        <v>3572</v>
      </c>
      <c r="G1409" s="212"/>
      <c r="H1409" s="146" t="s">
        <v>2861</v>
      </c>
      <c r="I1409" s="153" t="s">
        <v>2862</v>
      </c>
      <c r="J1409" s="146" t="s">
        <v>395</v>
      </c>
      <c r="K1409" s="212"/>
      <c r="L1409" s="212"/>
      <c r="M1409" s="157" t="s">
        <v>348</v>
      </c>
      <c r="N1409" s="213"/>
      <c r="O1409" s="160"/>
      <c r="P1409" s="212"/>
      <c r="Q1409" s="212"/>
      <c r="R1409" s="212"/>
      <c r="S1409" s="212"/>
      <c r="T1409" s="214"/>
      <c r="U1409" s="215"/>
      <c r="V1409" s="209"/>
      <c r="W1409" s="244" t="s">
        <v>3561</v>
      </c>
      <c r="Y1409" s="147"/>
      <c r="AB1409" s="217"/>
      <c r="AC1409" s="163" t="s">
        <v>354</v>
      </c>
      <c r="AD1409" s="209"/>
      <c r="AE1409" s="209"/>
      <c r="AF1409" s="209"/>
      <c r="AG1409" s="218"/>
      <c r="AH1409" s="164" t="n">
        <v>134</v>
      </c>
      <c r="AI1409" s="164" t="n">
        <v>375</v>
      </c>
      <c r="AJ1409" s="219" t="n">
        <f aca="false">SeqEnd-SeqBeg+1</f>
        <v>242</v>
      </c>
      <c r="AK1409" s="220" t="n">
        <f aca="false">AND( SeqBeg&lt;=Beg  , End &lt;=SeqEnd )</f>
        <v>0</v>
      </c>
      <c r="AL1409" s="212"/>
      <c r="AM1409" s="212"/>
      <c r="AN1409" s="213"/>
      <c r="AO1409" s="147" t="s">
        <v>103</v>
      </c>
      <c r="AP1409" s="147" t="s">
        <v>103</v>
      </c>
      <c r="AU1409" s="147" t="s">
        <v>2765</v>
      </c>
      <c r="AV1409" s="212"/>
      <c r="AW1409" s="222" t="str">
        <f aca="false">HYPERLINK(CONCATENATE("http://www.ncbi.nlm.nih.gov/nuccore/",BM1409),BM1409)</f>
        <v>GU299812</v>
      </c>
      <c r="AX1409" s="219" t="str">
        <f aca="false">CONCATENATE(D1409,IF(I1409="","",CONCATENATE(".",I1409)),IF(K1409="","",CONCATENATE(".",K1409)),IF(M1409="","",CONCATENATE(".",M1409)),IF(R1409="","",CONCATENATE(".",R1409)),IF(U1409="","","(*)"))</f>
        <v>3g.CZE.hum</v>
      </c>
      <c r="AY1409" s="170" t="str">
        <f aca="false">CONCATENATE(BM1409,".",BN1409)</f>
        <v>GU299812.CZhHEV108-09</v>
      </c>
      <c r="AZ1409" s="171" t="str">
        <f aca="false">IF(AV1409="",IF(ISNUMBER(FIND(".",A1409)),LEFT(A1409,FIND(".",A1409)-1),A1409),AV1409)</f>
        <v>GU299812</v>
      </c>
      <c r="BA1409" s="171" t="str">
        <f aca="false">IF(ISNUMBER(FIND("-",AZ1409)),LEFT(AZ1409,FIND("-",AZ1409)-1),AZ1409)</f>
        <v>GU299812</v>
      </c>
      <c r="BB1409" s="170" t="str">
        <f aca="false"> MEGAname &amp; "="</f>
        <v>GU299812=</v>
      </c>
      <c r="BC1409" s="170" t="str">
        <f aca="false">Clear &amp; IF(span ,"Span","out")</f>
        <v>GU299812=out</v>
      </c>
      <c r="BD1409" s="170" t="str">
        <f aca="false">Clear &amp; IF(span, IF(B1409=".","Selected",B1409),"out")</f>
        <v>GU299812=out</v>
      </c>
      <c r="BE1409" s="170" t="str">
        <f aca="false">Clear &amp; Strain</f>
        <v>GU299812=CZhHEV108-09</v>
      </c>
      <c r="BF1409" s="170" t="str">
        <f aca="false">CONCATENATE(A1409,"=",F1409,". ",AX1409,IF(AB1409="","",CONCATENATE(".",AB1409)))</f>
        <v>GU299812=CZhHEV108-09. 3g.CZE.hum</v>
      </c>
      <c r="BG1409" s="170" t="str">
        <f aca="false">CONCATENATE(A1409,"=",F1409,". ",AX1409)</f>
        <v>GU299812=CZhHEV108-09. 3g.CZE.hum</v>
      </c>
      <c r="BH1409" s="170" t="str">
        <f aca="false">CONCATENATE(A1409,"=",AX1409)</f>
        <v>GU299812=3g.CZE.hum</v>
      </c>
      <c r="BI1409" s="170" t="str">
        <f aca="false">CONCATENATE(A1409,"=",ComForSubtype,D1409)</f>
        <v>GU299812=3g</v>
      </c>
      <c r="BJ1409" s="170" t="str">
        <f aca="false">CONCATENATE(A1409,"=",E1409)</f>
        <v>GU299812=3feg</v>
      </c>
      <c r="BK1409" s="170" t="str">
        <f aca="false">CONCATENATE(A1409,"=",C1409)</f>
        <v>GU299812=3</v>
      </c>
      <c r="BL1409" s="170" t="str">
        <f aca="false">CONCATENATE(D1409,"=")</f>
        <v>3g=</v>
      </c>
      <c r="BM1409" s="223" t="str">
        <f aca="false">IF(BA1409="XX","",BA1409)</f>
        <v>GU299812</v>
      </c>
      <c r="BN1409" s="224" t="str">
        <f aca="false">CONCATENATE(IF(F1409="","",F1409),IF(G1409="","",CONCATENATE(" / ",G1409)))</f>
        <v>CZhHEV108-09</v>
      </c>
      <c r="BO1409" s="225" t="str">
        <f aca="false">AX1409</f>
        <v>3g.CZE.hum</v>
      </c>
      <c r="BP1409" s="226" t="str">
        <f aca="false">IF(V1409="","",V1409)</f>
        <v/>
      </c>
      <c r="BQ1409" s="226" t="str">
        <f aca="false">IF(W1409="","",CONCATENATE(W1409,IF(LEFT(AO1409,1)="s","+","")))</f>
        <v>3g</v>
      </c>
      <c r="BR1409" s="226" t="str">
        <f aca="false">IF(X1409="","",CONCATENATE(X1409,IF(LEFT(AQ1409,1)="s","+","")))</f>
        <v/>
      </c>
      <c r="BS1409" s="226" t="str">
        <f aca="false">IF(Y1409="","",CONCATENATE(Y1409,IF(LEFT(AR1409,1)="s","+","")))</f>
        <v/>
      </c>
      <c r="BT1409" s="226" t="str">
        <f aca="false">IF(Z1409="","",CONCATENATE(Z1409,IF(LEFT(AS1409,1)="s","+","")))</f>
        <v/>
      </c>
      <c r="BU1409" s="227" t="str">
        <f aca="false">IF(AA1409="","",CONCATENATE(AA1409,IF(LEFT(AT1409,1)="s","+","")))</f>
        <v/>
      </c>
      <c r="BV1409" s="212"/>
      <c r="BW1409" s="177" t="s">
        <v>3573</v>
      </c>
      <c r="BX1409" s="170" t="str">
        <f aca="false">IF(BW1409&lt;&gt;"",IF(ISNUMBER(FIND("=",BW1409)),LEFT(BW1409,FIND("=",BW1409)-1),BW1409),BW1409)</f>
        <v>GU299812</v>
      </c>
      <c r="BY1409" s="170" t="str">
        <f aca="false">IF(BW1409&lt;&gt;"",IF(ISNUMBER(FIND("=",BW1409)),RIGHT(BW1409,LEN(BW1409)-FIND("=",BW1409)),""),"")</f>
        <v>3g</v>
      </c>
      <c r="BZ1409" s="170" t="str">
        <f aca="false">IF(BX1409&lt;&gt;"",IF(ISNUMBER(FIND(".",BX1409)),LEFT(BX1409,FIND(".",BX1409)-1),BX1409),BX1409)</f>
        <v>GU299812</v>
      </c>
      <c r="CA1409" s="170" t="str">
        <f aca="false">IF(BX1409&lt;&gt;"",IF(ISNUMBER(FIND(".",BX1409)),RIGHT(BX1409,LEN(BX1409)-FIND(".",BX1409)),""),"")</f>
        <v/>
      </c>
      <c r="CB1409" s="212"/>
      <c r="CC1409" s="170" t="str">
        <f aca="false">A1409</f>
        <v>GU299812</v>
      </c>
      <c r="CD1409" s="178" t="s">
        <v>339</v>
      </c>
      <c r="CE1409" s="178" t="s">
        <v>340</v>
      </c>
      <c r="CF1409" s="178" t="s">
        <v>341</v>
      </c>
      <c r="CG1409" s="212"/>
      <c r="CH1409" s="179"/>
      <c r="CI1409" s="179"/>
      <c r="CJ1409" s="179"/>
      <c r="CK1409" s="212"/>
      <c r="CL1409" s="212"/>
      <c r="CM1409" s="170" t="str">
        <f aca="false">F1409</f>
        <v>CZhHEV108-09</v>
      </c>
      <c r="CN1409" s="170" t="str">
        <f aca="false">IF(G1409="","",G1409)</f>
        <v/>
      </c>
      <c r="CO1409" s="170" t="str">
        <f aca="false">CONCATENATE(H1409,":",L1409)</f>
        <v>Czech:</v>
      </c>
      <c r="CP1409" s="170" t="str">
        <f aca="false">CONCATENATE(IF(Q1409="","",CONCATENATE(Q1409,"-")),IF(P1409="","",CONCATENATE(P1409,"-")),IF(O1409="","",O1409))</f>
        <v/>
      </c>
      <c r="CQ1409" s="170" t="str">
        <f aca="false">IF(N1409="","",N1409)</f>
        <v/>
      </c>
      <c r="CR1409" s="170" t="n">
        <f aca="false">C1409</f>
        <v>3</v>
      </c>
      <c r="CS1409" s="229" t="str">
        <f aca="false">D1409</f>
        <v>3g</v>
      </c>
      <c r="CT1409" s="170" t="str">
        <f aca="false">CONCATENATE(CD1409," strain ",CM1409," ",CL1409,", partial cds")</f>
        <v>Hepatitis E virus strain CZhHEV108-09 , partial cds</v>
      </c>
    </row>
    <row r="1410" customFormat="false" ht="11.9" hidden="false" customHeight="true" outlineLevel="0" collapsed="false">
      <c r="A1410" s="154" t="s">
        <v>3574</v>
      </c>
      <c r="B1410" s="147" t="n">
        <v>3</v>
      </c>
      <c r="C1410" s="243" t="n">
        <v>3</v>
      </c>
      <c r="D1410" s="149" t="s">
        <v>3561</v>
      </c>
      <c r="E1410" s="150" t="s">
        <v>2725</v>
      </c>
      <c r="F1410" s="154" t="s">
        <v>3575</v>
      </c>
      <c r="G1410" s="212"/>
      <c r="H1410" s="146" t="s">
        <v>2861</v>
      </c>
      <c r="I1410" s="153" t="s">
        <v>2862</v>
      </c>
      <c r="J1410" s="146" t="s">
        <v>395</v>
      </c>
      <c r="K1410" s="212"/>
      <c r="L1410" s="212"/>
      <c r="M1410" s="157" t="s">
        <v>367</v>
      </c>
      <c r="N1410" s="213"/>
      <c r="O1410" s="160"/>
      <c r="P1410" s="212"/>
      <c r="Q1410" s="212"/>
      <c r="R1410" s="212"/>
      <c r="S1410" s="212"/>
      <c r="T1410" s="214"/>
      <c r="U1410" s="215"/>
      <c r="V1410" s="209"/>
      <c r="W1410" s="244" t="s">
        <v>3561</v>
      </c>
      <c r="X1410" s="209"/>
      <c r="Y1410" s="209"/>
      <c r="Z1410" s="209"/>
      <c r="AB1410" s="217"/>
      <c r="AC1410" s="163" t="s">
        <v>354</v>
      </c>
      <c r="AD1410" s="209"/>
      <c r="AE1410" s="209"/>
      <c r="AF1410" s="209"/>
      <c r="AG1410" s="218"/>
      <c r="AH1410" s="164" t="n">
        <v>134</v>
      </c>
      <c r="AI1410" s="164" t="n">
        <v>375</v>
      </c>
      <c r="AJ1410" s="219" t="n">
        <f aca="false">SeqEnd-SeqBeg+1</f>
        <v>242</v>
      </c>
      <c r="AK1410" s="220" t="n">
        <f aca="false">AND( SeqBeg&lt;=Beg  , End &lt;=SeqEnd )</f>
        <v>0</v>
      </c>
      <c r="AL1410" s="212"/>
      <c r="AM1410" s="212"/>
      <c r="AN1410" s="213"/>
      <c r="AO1410" s="147" t="s">
        <v>2000</v>
      </c>
      <c r="AP1410" s="147" t="s">
        <v>2000</v>
      </c>
      <c r="AU1410" s="147" t="s">
        <v>382</v>
      </c>
      <c r="AV1410" s="212"/>
      <c r="AW1410" s="222" t="str">
        <f aca="false">HYPERLINK(CONCATENATE("http://www.ncbi.nlm.nih.gov/nuccore/",BM1410),BM1410)</f>
        <v>EU117413</v>
      </c>
      <c r="AX1410" s="219" t="str">
        <f aca="false">CONCATENATE(D1410,IF(I1410="","",CONCATENATE(".",I1410)),IF(K1410="","",CONCATENATE(".",K1410)),IF(M1410="","",CONCATENATE(".",M1410)),IF(R1410="","",CONCATENATE(".",R1410)),IF(U1410="","","(*)"))</f>
        <v>3g.CZE.pig</v>
      </c>
      <c r="AY1410" s="170" t="str">
        <f aca="false">CONCATENATE(BM1410,".",BN1410)</f>
        <v>EU117413.CZswHEV21</v>
      </c>
      <c r="AZ1410" s="171" t="str">
        <f aca="false">IF(AV1410="",IF(ISNUMBER(FIND(".",A1410)),LEFT(A1410,FIND(".",A1410)-1),A1410),AV1410)</f>
        <v>EU117413</v>
      </c>
      <c r="BA1410" s="171" t="str">
        <f aca="false">IF(ISNUMBER(FIND("-",AZ1410)),LEFT(AZ1410,FIND("-",AZ1410)-1),AZ1410)</f>
        <v>EU117413</v>
      </c>
      <c r="BB1410" s="170" t="str">
        <f aca="false"> MEGAname &amp; "="</f>
        <v>EU117413=</v>
      </c>
      <c r="BC1410" s="170" t="str">
        <f aca="false">Clear &amp; IF(span ,"Span","out")</f>
        <v>EU117413=out</v>
      </c>
      <c r="BD1410" s="170" t="str">
        <f aca="false">Clear &amp; IF(span, IF(B1410=".","Selected",B1410),"out")</f>
        <v>EU117413=out</v>
      </c>
      <c r="BE1410" s="170" t="str">
        <f aca="false">Clear &amp; Strain</f>
        <v>EU117413=CZswHEV21</v>
      </c>
      <c r="BF1410" s="170" t="str">
        <f aca="false">CONCATENATE(A1410,"=",F1410,". ",AX1410,IF(AB1410="","",CONCATENATE(".",AB1410)))</f>
        <v>EU117413=CZswHEV21. 3g.CZE.pig</v>
      </c>
      <c r="BG1410" s="170" t="str">
        <f aca="false">CONCATENATE(A1410,"=",F1410,". ",AX1410)</f>
        <v>EU117413=CZswHEV21. 3g.CZE.pig</v>
      </c>
      <c r="BH1410" s="170" t="str">
        <f aca="false">CONCATENATE(A1410,"=",AX1410)</f>
        <v>EU117413=3g.CZE.pig</v>
      </c>
      <c r="BI1410" s="170" t="str">
        <f aca="false">CONCATENATE(A1410,"=",ComForSubtype,D1410)</f>
        <v>EU117413=3g</v>
      </c>
      <c r="BJ1410" s="170" t="str">
        <f aca="false">CONCATENATE(A1410,"=",E1410)</f>
        <v>EU117413=3feg</v>
      </c>
      <c r="BK1410" s="170" t="str">
        <f aca="false">CONCATENATE(A1410,"=",C1410)</f>
        <v>EU117413=3</v>
      </c>
      <c r="BL1410" s="170" t="str">
        <f aca="false">CONCATENATE(D1410,"=")</f>
        <v>3g=</v>
      </c>
      <c r="BM1410" s="223" t="str">
        <f aca="false">IF(BA1410="XX","",BA1410)</f>
        <v>EU117413</v>
      </c>
      <c r="BN1410" s="224" t="str">
        <f aca="false">CONCATENATE(IF(F1410="","",F1410),IF(G1410="","",CONCATENATE(" / ",G1410)))</f>
        <v>CZswHEV21</v>
      </c>
      <c r="BO1410" s="225" t="str">
        <f aca="false">AX1410</f>
        <v>3g.CZE.pig</v>
      </c>
      <c r="BP1410" s="226" t="str">
        <f aca="false">IF(V1410="","",V1410)</f>
        <v/>
      </c>
      <c r="BQ1410" s="226" t="str">
        <f aca="false">IF(W1410="","",CONCATENATE(W1410,IF(LEFT(AO1410,1)="s","+","")))</f>
        <v>3g+</v>
      </c>
      <c r="BR1410" s="226" t="str">
        <f aca="false">IF(X1410="","",CONCATENATE(X1410,IF(LEFT(AQ1410,1)="s","+","")))</f>
        <v/>
      </c>
      <c r="BS1410" s="226" t="str">
        <f aca="false">IF(Y1410="","",CONCATENATE(Y1410,IF(LEFT(AR1410,1)="s","+","")))</f>
        <v/>
      </c>
      <c r="BT1410" s="226" t="str">
        <f aca="false">IF(Z1410="","",CONCATENATE(Z1410,IF(LEFT(AS1410,1)="s","+","")))</f>
        <v/>
      </c>
      <c r="BU1410" s="227" t="str">
        <f aca="false">IF(AA1410="","",CONCATENATE(AA1410,IF(LEFT(AT1410,1)="s","+","")))</f>
        <v/>
      </c>
      <c r="BV1410" s="212"/>
      <c r="BW1410" s="177" t="s">
        <v>3576</v>
      </c>
      <c r="BX1410" s="170" t="str">
        <f aca="false">IF(BW1410&lt;&gt;"",IF(ISNUMBER(FIND("=",BW1410)),LEFT(BW1410,FIND("=",BW1410)-1),BW1410),BW1410)</f>
        <v>EU117413</v>
      </c>
      <c r="BY1410" s="170" t="str">
        <f aca="false">IF(BW1410&lt;&gt;"",IF(ISNUMBER(FIND("=",BW1410)),RIGHT(BW1410,LEN(BW1410)-FIND("=",BW1410)),""),"")</f>
        <v>3g</v>
      </c>
      <c r="BZ1410" s="170" t="str">
        <f aca="false">IF(BX1410&lt;&gt;"",IF(ISNUMBER(FIND(".",BX1410)),LEFT(BX1410,FIND(".",BX1410)-1),BX1410),BX1410)</f>
        <v>EU117413</v>
      </c>
      <c r="CA1410" s="170" t="str">
        <f aca="false">IF(BX1410&lt;&gt;"",IF(ISNUMBER(FIND(".",BX1410)),RIGHT(BX1410,LEN(BX1410)-FIND(".",BX1410)),""),"")</f>
        <v/>
      </c>
      <c r="CB1410" s="212"/>
      <c r="CC1410" s="170" t="str">
        <f aca="false">A1410</f>
        <v>EU117413</v>
      </c>
      <c r="CD1410" s="178" t="s">
        <v>339</v>
      </c>
      <c r="CE1410" s="178" t="s">
        <v>340</v>
      </c>
      <c r="CF1410" s="178" t="s">
        <v>341</v>
      </c>
      <c r="CG1410" s="212"/>
      <c r="CH1410" s="179"/>
      <c r="CI1410" s="179"/>
      <c r="CJ1410" s="179"/>
      <c r="CK1410" s="212"/>
      <c r="CL1410" s="212"/>
      <c r="CM1410" s="170" t="str">
        <f aca="false">F1410</f>
        <v>CZswHEV21</v>
      </c>
      <c r="CN1410" s="170" t="str">
        <f aca="false">IF(G1410="","",G1410)</f>
        <v/>
      </c>
      <c r="CO1410" s="170" t="str">
        <f aca="false">CONCATENATE(H1410,":",L1410)</f>
        <v>Czech:</v>
      </c>
      <c r="CP1410" s="170" t="str">
        <f aca="false">CONCATENATE(IF(Q1410="","",CONCATENATE(Q1410,"-")),IF(P1410="","",CONCATENATE(P1410,"-")),IF(O1410="","",O1410))</f>
        <v/>
      </c>
      <c r="CQ1410" s="170" t="str">
        <f aca="false">IF(N1410="","",N1410)</f>
        <v/>
      </c>
      <c r="CR1410" s="170" t="n">
        <f aca="false">C1410</f>
        <v>3</v>
      </c>
      <c r="CS1410" s="229" t="str">
        <f aca="false">D1410</f>
        <v>3g</v>
      </c>
      <c r="CT1410" s="170" t="str">
        <f aca="false">CONCATENATE(CD1410," strain ",CM1410," ",CL1410,", partial cds")</f>
        <v>Hepatitis E virus strain CZswHEV21 , partial cds</v>
      </c>
    </row>
    <row r="1411" customFormat="false" ht="11.9" hidden="false" customHeight="true" outlineLevel="0" collapsed="false">
      <c r="A1411" s="154" t="s">
        <v>3577</v>
      </c>
      <c r="B1411" s="147" t="n">
        <v>3</v>
      </c>
      <c r="C1411" s="243" t="n">
        <v>3</v>
      </c>
      <c r="D1411" s="149" t="s">
        <v>3561</v>
      </c>
      <c r="E1411" s="150" t="s">
        <v>2725</v>
      </c>
      <c r="F1411" s="154" t="s">
        <v>3578</v>
      </c>
      <c r="G1411" s="212"/>
      <c r="H1411" s="146" t="s">
        <v>2861</v>
      </c>
      <c r="I1411" s="153" t="s">
        <v>2862</v>
      </c>
      <c r="J1411" s="146" t="s">
        <v>395</v>
      </c>
      <c r="K1411" s="212"/>
      <c r="L1411" s="212"/>
      <c r="M1411" s="157" t="s">
        <v>367</v>
      </c>
      <c r="N1411" s="213"/>
      <c r="O1411" s="160"/>
      <c r="P1411" s="212"/>
      <c r="Q1411" s="212"/>
      <c r="R1411" s="212"/>
      <c r="S1411" s="212"/>
      <c r="T1411" s="214"/>
      <c r="U1411" s="215"/>
      <c r="V1411" s="209"/>
      <c r="W1411" s="244" t="s">
        <v>3561</v>
      </c>
      <c r="X1411" s="147"/>
      <c r="Y1411" s="147"/>
      <c r="Z1411" s="209"/>
      <c r="AB1411" s="217"/>
      <c r="AC1411" s="163" t="s">
        <v>354</v>
      </c>
      <c r="AD1411" s="209"/>
      <c r="AE1411" s="209"/>
      <c r="AF1411" s="209"/>
      <c r="AG1411" s="218"/>
      <c r="AH1411" s="164" t="n">
        <v>134</v>
      </c>
      <c r="AI1411" s="164" t="n">
        <v>375</v>
      </c>
      <c r="AJ1411" s="219" t="n">
        <f aca="false">SeqEnd-SeqBeg+1</f>
        <v>242</v>
      </c>
      <c r="AK1411" s="220" t="n">
        <f aca="false">AND( SeqBeg&lt;=Beg  , End &lt;=SeqEnd )</f>
        <v>0</v>
      </c>
      <c r="AL1411" s="212"/>
      <c r="AM1411" s="212"/>
      <c r="AO1411" s="147" t="s">
        <v>2000</v>
      </c>
      <c r="AP1411" s="147" t="s">
        <v>2000</v>
      </c>
      <c r="AU1411" s="212"/>
      <c r="AV1411" s="212"/>
      <c r="AW1411" s="222" t="str">
        <f aca="false">HYPERLINK(CONCATENATE("http://www.ncbi.nlm.nih.gov/nuccore/",BM1411),BM1411)</f>
        <v>EU117409</v>
      </c>
      <c r="AX1411" s="219" t="str">
        <f aca="false">CONCATENATE(D1411,IF(I1411="","",CONCATENATE(".",I1411)),IF(K1411="","",CONCATENATE(".",K1411)),IF(M1411="","",CONCATENATE(".",M1411)),IF(R1411="","",CONCATENATE(".",R1411)),IF(U1411="","","(*)"))</f>
        <v>3g.CZE.pig</v>
      </c>
      <c r="AY1411" s="170" t="str">
        <f aca="false">CONCATENATE(BM1411,".",BN1411)</f>
        <v>EU117409.CZswHEV4</v>
      </c>
      <c r="AZ1411" s="171" t="str">
        <f aca="false">IF(AV1411="",IF(ISNUMBER(FIND(".",A1411)),LEFT(A1411,FIND(".",A1411)-1),A1411),AV1411)</f>
        <v>EU117409</v>
      </c>
      <c r="BA1411" s="171" t="str">
        <f aca="false">IF(ISNUMBER(FIND("-",AZ1411)),LEFT(AZ1411,FIND("-",AZ1411)-1),AZ1411)</f>
        <v>EU117409</v>
      </c>
      <c r="BB1411" s="170" t="str">
        <f aca="false"> MEGAname &amp; "="</f>
        <v>EU117409=</v>
      </c>
      <c r="BC1411" s="170" t="str">
        <f aca="false">Clear &amp; IF(span ,"Span","out")</f>
        <v>EU117409=out</v>
      </c>
      <c r="BD1411" s="170" t="str">
        <f aca="false">Clear &amp; IF(span, IF(B1411=".","Selected",B1411),"out")</f>
        <v>EU117409=out</v>
      </c>
      <c r="BE1411" s="170" t="str">
        <f aca="false">Clear &amp; Strain</f>
        <v>EU117409=CZswHEV4</v>
      </c>
      <c r="BF1411" s="170" t="str">
        <f aca="false">CONCATENATE(A1411,"=",F1411,". ",AX1411,IF(AB1411="","",CONCATENATE(".",AB1411)))</f>
        <v>EU117409=CZswHEV4. 3g.CZE.pig</v>
      </c>
      <c r="BG1411" s="170" t="str">
        <f aca="false">CONCATENATE(A1411,"=",F1411,". ",AX1411)</f>
        <v>EU117409=CZswHEV4. 3g.CZE.pig</v>
      </c>
      <c r="BH1411" s="170" t="str">
        <f aca="false">CONCATENATE(A1411,"=",AX1411)</f>
        <v>EU117409=3g.CZE.pig</v>
      </c>
      <c r="BI1411" s="170" t="str">
        <f aca="false">CONCATENATE(A1411,"=",ComForSubtype,D1411)</f>
        <v>EU117409=3g</v>
      </c>
      <c r="BJ1411" s="170" t="str">
        <f aca="false">CONCATENATE(A1411,"=",E1411)</f>
        <v>EU117409=3feg</v>
      </c>
      <c r="BK1411" s="170" t="str">
        <f aca="false">CONCATENATE(A1411,"=",C1411)</f>
        <v>EU117409=3</v>
      </c>
      <c r="BL1411" s="170" t="str">
        <f aca="false">CONCATENATE(D1411,"=")</f>
        <v>3g=</v>
      </c>
      <c r="BM1411" s="223" t="str">
        <f aca="false">IF(BA1411="XX","",BA1411)</f>
        <v>EU117409</v>
      </c>
      <c r="BN1411" s="224" t="str">
        <f aca="false">CONCATENATE(IF(F1411="","",F1411),IF(G1411="","",CONCATENATE(" / ",G1411)))</f>
        <v>CZswHEV4</v>
      </c>
      <c r="BO1411" s="225" t="str">
        <f aca="false">AX1411</f>
        <v>3g.CZE.pig</v>
      </c>
      <c r="BP1411" s="226" t="str">
        <f aca="false">IF(V1411="","",V1411)</f>
        <v/>
      </c>
      <c r="BQ1411" s="226" t="str">
        <f aca="false">IF(W1411="","",CONCATENATE(W1411,IF(LEFT(AO1411,1)="s","+","")))</f>
        <v>3g+</v>
      </c>
      <c r="BR1411" s="226" t="str">
        <f aca="false">IF(X1411="","",CONCATENATE(X1411,IF(LEFT(AQ1411,1)="s","+","")))</f>
        <v/>
      </c>
      <c r="BS1411" s="226" t="str">
        <f aca="false">IF(Y1411="","",CONCATENATE(Y1411,IF(LEFT(AR1411,1)="s","+","")))</f>
        <v/>
      </c>
      <c r="BT1411" s="226" t="str">
        <f aca="false">IF(Z1411="","",CONCATENATE(Z1411,IF(LEFT(AS1411,1)="s","+","")))</f>
        <v/>
      </c>
      <c r="BU1411" s="227" t="str">
        <f aca="false">IF(AA1411="","",CONCATENATE(AA1411,IF(LEFT(AT1411,1)="s","+","")))</f>
        <v/>
      </c>
      <c r="BV1411" s="212"/>
      <c r="BW1411" s="177" t="s">
        <v>3579</v>
      </c>
      <c r="BX1411" s="170" t="str">
        <f aca="false">IF(BW1411&lt;&gt;"",IF(ISNUMBER(FIND("=",BW1411)),LEFT(BW1411,FIND("=",BW1411)-1),BW1411),BW1411)</f>
        <v>EU117409</v>
      </c>
      <c r="BY1411" s="170" t="str">
        <f aca="false">IF(BW1411&lt;&gt;"",IF(ISNUMBER(FIND("=",BW1411)),RIGHT(BW1411,LEN(BW1411)-FIND("=",BW1411)),""),"")</f>
        <v>3g</v>
      </c>
      <c r="BZ1411" s="170" t="str">
        <f aca="false">IF(BX1411&lt;&gt;"",IF(ISNUMBER(FIND(".",BX1411)),LEFT(BX1411,FIND(".",BX1411)-1),BX1411),BX1411)</f>
        <v>EU117409</v>
      </c>
      <c r="CA1411" s="170" t="str">
        <f aca="false">IF(BX1411&lt;&gt;"",IF(ISNUMBER(FIND(".",BX1411)),RIGHT(BX1411,LEN(BX1411)-FIND(".",BX1411)),""),"")</f>
        <v/>
      </c>
      <c r="CB1411" s="212"/>
      <c r="CC1411" s="170" t="str">
        <f aca="false">A1411</f>
        <v>EU117409</v>
      </c>
      <c r="CD1411" s="178" t="s">
        <v>339</v>
      </c>
      <c r="CE1411" s="178" t="s">
        <v>340</v>
      </c>
      <c r="CF1411" s="178" t="s">
        <v>341</v>
      </c>
      <c r="CG1411" s="212"/>
      <c r="CH1411" s="179"/>
      <c r="CI1411" s="179"/>
      <c r="CJ1411" s="179"/>
      <c r="CK1411" s="212"/>
      <c r="CL1411" s="212"/>
      <c r="CM1411" s="170" t="str">
        <f aca="false">F1411</f>
        <v>CZswHEV4</v>
      </c>
      <c r="CN1411" s="170" t="str">
        <f aca="false">IF(G1411="","",G1411)</f>
        <v/>
      </c>
      <c r="CO1411" s="170" t="str">
        <f aca="false">CONCATENATE(H1411,":",L1411)</f>
        <v>Czech:</v>
      </c>
      <c r="CP1411" s="170" t="str">
        <f aca="false">CONCATENATE(IF(Q1411="","",CONCATENATE(Q1411,"-")),IF(P1411="","",CONCATENATE(P1411,"-")),IF(O1411="","",O1411))</f>
        <v/>
      </c>
      <c r="CQ1411" s="170" t="str">
        <f aca="false">IF(N1411="","",N1411)</f>
        <v/>
      </c>
      <c r="CR1411" s="170" t="n">
        <f aca="false">C1411</f>
        <v>3</v>
      </c>
      <c r="CS1411" s="229" t="str">
        <f aca="false">D1411</f>
        <v>3g</v>
      </c>
      <c r="CT1411" s="170" t="str">
        <f aca="false">CONCATENATE(CD1411," strain ",CM1411," ",CL1411,", partial cds")</f>
        <v>Hepatitis E virus strain CZswHEV4 , partial cds</v>
      </c>
    </row>
    <row r="1412" customFormat="false" ht="11.9" hidden="false" customHeight="true" outlineLevel="0" collapsed="false">
      <c r="A1412" s="154" t="s">
        <v>3580</v>
      </c>
      <c r="B1412" s="147" t="n">
        <v>3</v>
      </c>
      <c r="C1412" s="243" t="n">
        <v>3</v>
      </c>
      <c r="D1412" s="149" t="s">
        <v>3561</v>
      </c>
      <c r="E1412" s="150" t="s">
        <v>2725</v>
      </c>
      <c r="F1412" s="154" t="s">
        <v>3581</v>
      </c>
      <c r="G1412" s="212"/>
      <c r="H1412" s="146" t="s">
        <v>2861</v>
      </c>
      <c r="I1412" s="153" t="s">
        <v>2862</v>
      </c>
      <c r="J1412" s="146" t="s">
        <v>395</v>
      </c>
      <c r="K1412" s="212"/>
      <c r="L1412" s="212"/>
      <c r="M1412" s="157" t="s">
        <v>367</v>
      </c>
      <c r="N1412" s="213"/>
      <c r="O1412" s="160"/>
      <c r="P1412" s="212"/>
      <c r="Q1412" s="212"/>
      <c r="R1412" s="212"/>
      <c r="S1412" s="212"/>
      <c r="T1412" s="214"/>
      <c r="U1412" s="215"/>
      <c r="V1412" s="209"/>
      <c r="W1412" s="244" t="s">
        <v>3561</v>
      </c>
      <c r="X1412" s="147"/>
      <c r="Y1412" s="209"/>
      <c r="Z1412" s="209"/>
      <c r="AB1412" s="217"/>
      <c r="AC1412" s="163" t="s">
        <v>354</v>
      </c>
      <c r="AD1412" s="209"/>
      <c r="AE1412" s="209"/>
      <c r="AF1412" s="209"/>
      <c r="AG1412" s="218"/>
      <c r="AH1412" s="164" t="n">
        <v>134</v>
      </c>
      <c r="AI1412" s="164" t="n">
        <v>375</v>
      </c>
      <c r="AJ1412" s="219" t="n">
        <f aca="false">SeqEnd-SeqBeg+1</f>
        <v>242</v>
      </c>
      <c r="AK1412" s="220" t="n">
        <f aca="false">AND( SeqBeg&lt;=Beg  , End &lt;=SeqEnd )</f>
        <v>0</v>
      </c>
      <c r="AL1412" s="212"/>
      <c r="AM1412" s="212"/>
      <c r="AO1412" s="147" t="s">
        <v>103</v>
      </c>
      <c r="AP1412" s="147" t="s">
        <v>103</v>
      </c>
      <c r="AU1412" s="212"/>
      <c r="AV1412" s="212"/>
      <c r="AW1412" s="222" t="str">
        <f aca="false">HYPERLINK(CONCATENATE("http://www.ncbi.nlm.nih.gov/nuccore/",BM1412),BM1412)</f>
        <v>EU117410</v>
      </c>
      <c r="AX1412" s="219" t="str">
        <f aca="false">CONCATENATE(D1412,IF(I1412="","",CONCATENATE(".",I1412)),IF(K1412="","",CONCATENATE(".",K1412)),IF(M1412="","",CONCATENATE(".",M1412)),IF(R1412="","",CONCATENATE(".",R1412)),IF(U1412="","","(*)"))</f>
        <v>3g.CZE.pig</v>
      </c>
      <c r="AY1412" s="170" t="str">
        <f aca="false">CONCATENATE(BM1412,".",BN1412)</f>
        <v>EU117410.CZswHEV6</v>
      </c>
      <c r="AZ1412" s="171" t="str">
        <f aca="false">IF(AV1412="",IF(ISNUMBER(FIND(".",A1412)),LEFT(A1412,FIND(".",A1412)-1),A1412),AV1412)</f>
        <v>EU117410</v>
      </c>
      <c r="BA1412" s="171" t="str">
        <f aca="false">IF(ISNUMBER(FIND("-",AZ1412)),LEFT(AZ1412,FIND("-",AZ1412)-1),AZ1412)</f>
        <v>EU117410</v>
      </c>
      <c r="BB1412" s="170" t="str">
        <f aca="false"> MEGAname &amp; "="</f>
        <v>EU117410=</v>
      </c>
      <c r="BC1412" s="170" t="str">
        <f aca="false">Clear &amp; IF(span ,"Span","out")</f>
        <v>EU117410=out</v>
      </c>
      <c r="BD1412" s="170" t="str">
        <f aca="false">Clear &amp; IF(span, IF(B1412=".","Selected",B1412),"out")</f>
        <v>EU117410=out</v>
      </c>
      <c r="BE1412" s="170" t="str">
        <f aca="false">Clear &amp; Strain</f>
        <v>EU117410=CZswHEV6</v>
      </c>
      <c r="BF1412" s="170" t="str">
        <f aca="false">CONCATENATE(A1412,"=",F1412,". ",AX1412,IF(AB1412="","",CONCATENATE(".",AB1412)))</f>
        <v>EU117410=CZswHEV6. 3g.CZE.pig</v>
      </c>
      <c r="BG1412" s="170" t="str">
        <f aca="false">CONCATENATE(A1412,"=",F1412,". ",AX1412)</f>
        <v>EU117410=CZswHEV6. 3g.CZE.pig</v>
      </c>
      <c r="BH1412" s="170" t="str">
        <f aca="false">CONCATENATE(A1412,"=",AX1412)</f>
        <v>EU117410=3g.CZE.pig</v>
      </c>
      <c r="BI1412" s="170" t="str">
        <f aca="false">CONCATENATE(A1412,"=",ComForSubtype,D1412)</f>
        <v>EU117410=3g</v>
      </c>
      <c r="BJ1412" s="170" t="str">
        <f aca="false">CONCATENATE(A1412,"=",E1412)</f>
        <v>EU117410=3feg</v>
      </c>
      <c r="BK1412" s="170" t="str">
        <f aca="false">CONCATENATE(A1412,"=",C1412)</f>
        <v>EU117410=3</v>
      </c>
      <c r="BL1412" s="170" t="str">
        <f aca="false">CONCATENATE(D1412,"=")</f>
        <v>3g=</v>
      </c>
      <c r="BM1412" s="223" t="str">
        <f aca="false">IF(BA1412="XX","",BA1412)</f>
        <v>EU117410</v>
      </c>
      <c r="BN1412" s="224" t="str">
        <f aca="false">CONCATENATE(IF(F1412="","",F1412),IF(G1412="","",CONCATENATE(" / ",G1412)))</f>
        <v>CZswHEV6</v>
      </c>
      <c r="BO1412" s="225" t="str">
        <f aca="false">AX1412</f>
        <v>3g.CZE.pig</v>
      </c>
      <c r="BP1412" s="226" t="str">
        <f aca="false">IF(V1412="","",V1412)</f>
        <v/>
      </c>
      <c r="BQ1412" s="226" t="str">
        <f aca="false">IF(W1412="","",CONCATENATE(W1412,IF(LEFT(AO1412,1)="s","+","")))</f>
        <v>3g</v>
      </c>
      <c r="BR1412" s="226" t="str">
        <f aca="false">IF(X1412="","",CONCATENATE(X1412,IF(LEFT(AQ1412,1)="s","+","")))</f>
        <v/>
      </c>
      <c r="BS1412" s="226" t="str">
        <f aca="false">IF(Y1412="","",CONCATENATE(Y1412,IF(LEFT(AR1412,1)="s","+","")))</f>
        <v/>
      </c>
      <c r="BT1412" s="226" t="str">
        <f aca="false">IF(Z1412="","",CONCATENATE(Z1412,IF(LEFT(AS1412,1)="s","+","")))</f>
        <v/>
      </c>
      <c r="BU1412" s="227" t="str">
        <f aca="false">IF(AA1412="","",CONCATENATE(AA1412,IF(LEFT(AT1412,1)="s","+","")))</f>
        <v/>
      </c>
      <c r="BV1412" s="212"/>
      <c r="BW1412" s="177" t="s">
        <v>3582</v>
      </c>
      <c r="BX1412" s="170" t="str">
        <f aca="false">IF(BW1412&lt;&gt;"",IF(ISNUMBER(FIND("=",BW1412)),LEFT(BW1412,FIND("=",BW1412)-1),BW1412),BW1412)</f>
        <v>EU117410</v>
      </c>
      <c r="BY1412" s="170" t="str">
        <f aca="false">IF(BW1412&lt;&gt;"",IF(ISNUMBER(FIND("=",BW1412)),RIGHT(BW1412,LEN(BW1412)-FIND("=",BW1412)),""),"")</f>
        <v>3g</v>
      </c>
      <c r="BZ1412" s="170" t="str">
        <f aca="false">IF(BX1412&lt;&gt;"",IF(ISNUMBER(FIND(".",BX1412)),LEFT(BX1412,FIND(".",BX1412)-1),BX1412),BX1412)</f>
        <v>EU117410</v>
      </c>
      <c r="CA1412" s="170" t="str">
        <f aca="false">IF(BX1412&lt;&gt;"",IF(ISNUMBER(FIND(".",BX1412)),RIGHT(BX1412,LEN(BX1412)-FIND(".",BX1412)),""),"")</f>
        <v/>
      </c>
      <c r="CB1412" s="212"/>
      <c r="CC1412" s="170" t="str">
        <f aca="false">A1412</f>
        <v>EU117410</v>
      </c>
      <c r="CD1412" s="178" t="s">
        <v>339</v>
      </c>
      <c r="CE1412" s="178" t="s">
        <v>340</v>
      </c>
      <c r="CF1412" s="178" t="s">
        <v>341</v>
      </c>
      <c r="CG1412" s="212"/>
      <c r="CH1412" s="179"/>
      <c r="CI1412" s="179"/>
      <c r="CJ1412" s="179"/>
      <c r="CK1412" s="212"/>
      <c r="CL1412" s="212"/>
      <c r="CM1412" s="170" t="str">
        <f aca="false">F1412</f>
        <v>CZswHEV6</v>
      </c>
      <c r="CN1412" s="170" t="str">
        <f aca="false">IF(G1412="","",G1412)</f>
        <v/>
      </c>
      <c r="CO1412" s="170" t="str">
        <f aca="false">CONCATENATE(H1412,":",L1412)</f>
        <v>Czech:</v>
      </c>
      <c r="CP1412" s="170" t="str">
        <f aca="false">CONCATENATE(IF(Q1412="","",CONCATENATE(Q1412,"-")),IF(P1412="","",CONCATENATE(P1412,"-")),IF(O1412="","",O1412))</f>
        <v/>
      </c>
      <c r="CQ1412" s="170" t="str">
        <f aca="false">IF(N1412="","",N1412)</f>
        <v/>
      </c>
      <c r="CR1412" s="170" t="n">
        <f aca="false">C1412</f>
        <v>3</v>
      </c>
      <c r="CS1412" s="229" t="str">
        <f aca="false">D1412</f>
        <v>3g</v>
      </c>
      <c r="CT1412" s="170" t="str">
        <f aca="false">CONCATENATE(CD1412," strain ",CM1412," ",CL1412,", partial cds")</f>
        <v>Hepatitis E virus strain CZswHEV6 , partial cds</v>
      </c>
    </row>
    <row r="1413" customFormat="false" ht="11.9" hidden="false" customHeight="true" outlineLevel="0" collapsed="false">
      <c r="A1413" s="154" t="s">
        <v>3583</v>
      </c>
      <c r="B1413" s="147" t="n">
        <v>3</v>
      </c>
      <c r="C1413" s="243" t="n">
        <v>3</v>
      </c>
      <c r="D1413" s="149" t="s">
        <v>3561</v>
      </c>
      <c r="E1413" s="150" t="s">
        <v>2725</v>
      </c>
      <c r="F1413" s="154" t="s">
        <v>3584</v>
      </c>
      <c r="G1413" s="212"/>
      <c r="H1413" s="146" t="s">
        <v>2861</v>
      </c>
      <c r="I1413" s="236" t="s">
        <v>2862</v>
      </c>
      <c r="J1413" s="235" t="s">
        <v>395</v>
      </c>
      <c r="K1413" s="212"/>
      <c r="L1413" s="212"/>
      <c r="M1413" s="157" t="s">
        <v>380</v>
      </c>
      <c r="N1413" s="213"/>
      <c r="O1413" s="160"/>
      <c r="P1413" s="212"/>
      <c r="Q1413" s="212"/>
      <c r="R1413" s="212"/>
      <c r="S1413" s="212"/>
      <c r="T1413" s="214"/>
      <c r="U1413" s="215"/>
      <c r="V1413" s="209"/>
      <c r="W1413" s="244" t="s">
        <v>3561</v>
      </c>
      <c r="AB1413" s="217"/>
      <c r="AC1413" s="163" t="s">
        <v>354</v>
      </c>
      <c r="AD1413" s="209"/>
      <c r="AE1413" s="209"/>
      <c r="AF1413" s="209"/>
      <c r="AG1413" s="218"/>
      <c r="AH1413" s="164" t="n">
        <v>134</v>
      </c>
      <c r="AI1413" s="164" t="n">
        <v>375</v>
      </c>
      <c r="AJ1413" s="219" t="n">
        <f aca="false">SeqEnd-SeqBeg+1</f>
        <v>242</v>
      </c>
      <c r="AK1413" s="220" t="n">
        <f aca="false">AND( SeqBeg&lt;=Beg  , End &lt;=SeqEnd )</f>
        <v>0</v>
      </c>
      <c r="AL1413" s="212"/>
      <c r="AM1413" s="212"/>
      <c r="AN1413" s="213"/>
      <c r="AO1413" s="147" t="s">
        <v>2000</v>
      </c>
      <c r="AP1413" s="147" t="s">
        <v>2000</v>
      </c>
      <c r="AU1413" s="147" t="s">
        <v>382</v>
      </c>
      <c r="AV1413" s="212"/>
      <c r="AW1413" s="222" t="str">
        <f aca="false">HYPERLINK(CONCATENATE("http://www.ncbi.nlm.nih.gov/nuccore/",BM1413),BM1413)</f>
        <v>GU299816</v>
      </c>
      <c r="AX1413" s="219" t="str">
        <f aca="false">CONCATENATE(D1413,IF(I1413="","",CONCATENATE(".",I1413)),IF(K1413="","",CONCATENATE(".",K1413)),IF(M1413="","",CONCATENATE(".",M1413)),IF(R1413="","",CONCATENATE(".",R1413)),IF(U1413="","","(*)"))</f>
        <v>3g.CZE.wb</v>
      </c>
      <c r="AY1413" s="170" t="str">
        <f aca="false">CONCATENATE(BM1413,".",BN1413)</f>
        <v>GU299816.CZwbHEV51-09</v>
      </c>
      <c r="AZ1413" s="171" t="str">
        <f aca="false">IF(AV1413="",IF(ISNUMBER(FIND(".",A1413)),LEFT(A1413,FIND(".",A1413)-1),A1413),AV1413)</f>
        <v>GU299816</v>
      </c>
      <c r="BA1413" s="171" t="str">
        <f aca="false">IF(ISNUMBER(FIND("-",AZ1413)),LEFT(AZ1413,FIND("-",AZ1413)-1),AZ1413)</f>
        <v>GU299816</v>
      </c>
      <c r="BB1413" s="170" t="str">
        <f aca="false"> MEGAname &amp; "="</f>
        <v>GU299816=</v>
      </c>
      <c r="BC1413" s="170" t="str">
        <f aca="false">Clear &amp; IF(span ,"Span","out")</f>
        <v>GU299816=out</v>
      </c>
      <c r="BD1413" s="170" t="str">
        <f aca="false">Clear &amp; IF(span, IF(B1413=".","Selected",B1413),"out")</f>
        <v>GU299816=out</v>
      </c>
      <c r="BE1413" s="170" t="str">
        <f aca="false">Clear &amp; Strain</f>
        <v>GU299816=CZwbHEV51-09</v>
      </c>
      <c r="BF1413" s="170" t="str">
        <f aca="false">CONCATENATE(A1413,"=",F1413,". ",AX1413,IF(AB1413="","",CONCATENATE(".",AB1413)))</f>
        <v>GU299816=CZwbHEV51-09. 3g.CZE.wb</v>
      </c>
      <c r="BG1413" s="170" t="str">
        <f aca="false">CONCATENATE(A1413,"=",F1413,". ",AX1413)</f>
        <v>GU299816=CZwbHEV51-09. 3g.CZE.wb</v>
      </c>
      <c r="BH1413" s="170" t="str">
        <f aca="false">CONCATENATE(A1413,"=",AX1413)</f>
        <v>GU299816=3g.CZE.wb</v>
      </c>
      <c r="BI1413" s="170" t="str">
        <f aca="false">CONCATENATE(A1413,"=",ComForSubtype,D1413)</f>
        <v>GU299816=3g</v>
      </c>
      <c r="BJ1413" s="170" t="str">
        <f aca="false">CONCATENATE(A1413,"=",E1413)</f>
        <v>GU299816=3feg</v>
      </c>
      <c r="BK1413" s="170" t="str">
        <f aca="false">CONCATENATE(A1413,"=",C1413)</f>
        <v>GU299816=3</v>
      </c>
      <c r="BL1413" s="170" t="str">
        <f aca="false">CONCATENATE(D1413,"=")</f>
        <v>3g=</v>
      </c>
      <c r="BM1413" s="223" t="str">
        <f aca="false">IF(BA1413="XX","",BA1413)</f>
        <v>GU299816</v>
      </c>
      <c r="BN1413" s="224" t="str">
        <f aca="false">CONCATENATE(IF(F1413="","",F1413),IF(G1413="","",CONCATENATE(" / ",G1413)))</f>
        <v>CZwbHEV51-09</v>
      </c>
      <c r="BO1413" s="225" t="str">
        <f aca="false">AX1413</f>
        <v>3g.CZE.wb</v>
      </c>
      <c r="BP1413" s="226" t="str">
        <f aca="false">IF(V1413="","",V1413)</f>
        <v/>
      </c>
      <c r="BQ1413" s="226" t="str">
        <f aca="false">IF(W1413="","",CONCATENATE(W1413,IF(LEFT(AO1413,1)="s","+","")))</f>
        <v>3g+</v>
      </c>
      <c r="BR1413" s="226" t="str">
        <f aca="false">IF(X1413="","",CONCATENATE(X1413,IF(LEFT(AQ1413,1)="s","+","")))</f>
        <v/>
      </c>
      <c r="BS1413" s="226" t="str">
        <f aca="false">IF(Y1413="","",CONCATENATE(Y1413,IF(LEFT(AR1413,1)="s","+","")))</f>
        <v/>
      </c>
      <c r="BT1413" s="226" t="str">
        <f aca="false">IF(Z1413="","",CONCATENATE(Z1413,IF(LEFT(AS1413,1)="s","+","")))</f>
        <v/>
      </c>
      <c r="BU1413" s="227" t="str">
        <f aca="false">IF(AA1413="","",CONCATENATE(AA1413,IF(LEFT(AT1413,1)="s","+","")))</f>
        <v/>
      </c>
      <c r="BV1413" s="212"/>
      <c r="BW1413" s="177" t="s">
        <v>3585</v>
      </c>
      <c r="BX1413" s="170" t="str">
        <f aca="false">IF(BW1413&lt;&gt;"",IF(ISNUMBER(FIND("=",BW1413)),LEFT(BW1413,FIND("=",BW1413)-1),BW1413),BW1413)</f>
        <v>GU299816</v>
      </c>
      <c r="BY1413" s="170" t="str">
        <f aca="false">IF(BW1413&lt;&gt;"",IF(ISNUMBER(FIND("=",BW1413)),RIGHT(BW1413,LEN(BW1413)-FIND("=",BW1413)),""),"")</f>
        <v>3g</v>
      </c>
      <c r="BZ1413" s="170" t="str">
        <f aca="false">IF(BX1413&lt;&gt;"",IF(ISNUMBER(FIND(".",BX1413)),LEFT(BX1413,FIND(".",BX1413)-1),BX1413),BX1413)</f>
        <v>GU299816</v>
      </c>
      <c r="CA1413" s="170" t="str">
        <f aca="false">IF(BX1413&lt;&gt;"",IF(ISNUMBER(FIND(".",BX1413)),RIGHT(BX1413,LEN(BX1413)-FIND(".",BX1413)),""),"")</f>
        <v/>
      </c>
      <c r="CB1413" s="212"/>
      <c r="CC1413" s="170" t="str">
        <f aca="false">A1413</f>
        <v>GU299816</v>
      </c>
      <c r="CD1413" s="178" t="s">
        <v>339</v>
      </c>
      <c r="CE1413" s="178" t="s">
        <v>340</v>
      </c>
      <c r="CF1413" s="178" t="s">
        <v>341</v>
      </c>
      <c r="CG1413" s="212"/>
      <c r="CH1413" s="179"/>
      <c r="CI1413" s="179"/>
      <c r="CJ1413" s="179"/>
      <c r="CK1413" s="212"/>
      <c r="CL1413" s="212"/>
      <c r="CM1413" s="170" t="str">
        <f aca="false">F1413</f>
        <v>CZwbHEV51-09</v>
      </c>
      <c r="CN1413" s="170" t="str">
        <f aca="false">IF(G1413="","",G1413)</f>
        <v/>
      </c>
      <c r="CO1413" s="170" t="str">
        <f aca="false">CONCATENATE(H1413,":",L1413)</f>
        <v>Czech:</v>
      </c>
      <c r="CP1413" s="170" t="str">
        <f aca="false">CONCATENATE(IF(Q1413="","",CONCATENATE(Q1413,"-")),IF(P1413="","",CONCATENATE(P1413,"-")),IF(O1413="","",O1413))</f>
        <v/>
      </c>
      <c r="CQ1413" s="170" t="str">
        <f aca="false">IF(N1413="","",N1413)</f>
        <v/>
      </c>
      <c r="CR1413" s="170" t="n">
        <f aca="false">C1413</f>
        <v>3</v>
      </c>
      <c r="CS1413" s="229" t="str">
        <f aca="false">D1413</f>
        <v>3g</v>
      </c>
      <c r="CT1413" s="170" t="str">
        <f aca="false">CONCATENATE(CD1413," strain ",CM1413," ",CL1413,", partial cds")</f>
        <v>Hepatitis E virus strain CZwbHEV51-09 , partial cds</v>
      </c>
    </row>
    <row r="1414" customFormat="false" ht="11.9" hidden="false" customHeight="true" outlineLevel="0" collapsed="false">
      <c r="A1414" s="154" t="s">
        <v>3586</v>
      </c>
      <c r="B1414" s="147" t="n">
        <v>3</v>
      </c>
      <c r="C1414" s="243" t="n">
        <v>3</v>
      </c>
      <c r="D1414" s="149" t="s">
        <v>3561</v>
      </c>
      <c r="E1414" s="150" t="s">
        <v>2725</v>
      </c>
      <c r="F1414" s="154" t="s">
        <v>3587</v>
      </c>
      <c r="G1414" s="212"/>
      <c r="H1414" s="146" t="s">
        <v>2861</v>
      </c>
      <c r="I1414" s="236" t="s">
        <v>2862</v>
      </c>
      <c r="J1414" s="235" t="s">
        <v>395</v>
      </c>
      <c r="K1414" s="212"/>
      <c r="L1414" s="212"/>
      <c r="M1414" s="157" t="s">
        <v>380</v>
      </c>
      <c r="N1414" s="213"/>
      <c r="O1414" s="160"/>
      <c r="P1414" s="212"/>
      <c r="Q1414" s="212"/>
      <c r="R1414" s="212"/>
      <c r="S1414" s="212"/>
      <c r="T1414" s="214"/>
      <c r="U1414" s="215"/>
      <c r="V1414" s="209"/>
      <c r="W1414" s="244" t="s">
        <v>3561</v>
      </c>
      <c r="X1414" s="147"/>
      <c r="AB1414" s="217"/>
      <c r="AC1414" s="163" t="s">
        <v>354</v>
      </c>
      <c r="AD1414" s="209"/>
      <c r="AE1414" s="209"/>
      <c r="AF1414" s="209"/>
      <c r="AG1414" s="218"/>
      <c r="AH1414" s="164" t="n">
        <v>134</v>
      </c>
      <c r="AI1414" s="164" t="n">
        <v>375</v>
      </c>
      <c r="AJ1414" s="219" t="n">
        <f aca="false">SeqEnd-SeqBeg+1</f>
        <v>242</v>
      </c>
      <c r="AK1414" s="220" t="n">
        <f aca="false">AND( SeqBeg&lt;=Beg  , End &lt;=SeqEnd )</f>
        <v>0</v>
      </c>
      <c r="AL1414" s="212"/>
      <c r="AM1414" s="212"/>
      <c r="AN1414" s="213"/>
      <c r="AO1414" s="147" t="s">
        <v>103</v>
      </c>
      <c r="AP1414" s="147" t="s">
        <v>103</v>
      </c>
      <c r="AU1414" s="212" t="s">
        <v>2765</v>
      </c>
      <c r="AV1414" s="212"/>
      <c r="AW1414" s="222" t="str">
        <f aca="false">HYPERLINK(CONCATENATE("http://www.ncbi.nlm.nih.gov/nuccore/",BM1414),BM1414)</f>
        <v>GU299814</v>
      </c>
      <c r="AX1414" s="219" t="str">
        <f aca="false">CONCATENATE(D1414,IF(I1414="","",CONCATENATE(".",I1414)),IF(K1414="","",CONCATENATE(".",K1414)),IF(M1414="","",CONCATENATE(".",M1414)),IF(R1414="","",CONCATENATE(".",R1414)),IF(U1414="","","(*)"))</f>
        <v>3g.CZE.wb</v>
      </c>
      <c r="AY1414" s="170" t="str">
        <f aca="false">CONCATENATE(BM1414,".",BN1414)</f>
        <v>GU299814.CZwbHEV71-09</v>
      </c>
      <c r="AZ1414" s="171" t="str">
        <f aca="false">IF(AV1414="",IF(ISNUMBER(FIND(".",A1414)),LEFT(A1414,FIND(".",A1414)-1),A1414),AV1414)</f>
        <v>GU299814</v>
      </c>
      <c r="BA1414" s="171" t="str">
        <f aca="false">IF(ISNUMBER(FIND("-",AZ1414)),LEFT(AZ1414,FIND("-",AZ1414)-1),AZ1414)</f>
        <v>GU299814</v>
      </c>
      <c r="BB1414" s="170" t="str">
        <f aca="false"> MEGAname &amp; "="</f>
        <v>GU299814=</v>
      </c>
      <c r="BC1414" s="170" t="str">
        <f aca="false">Clear &amp; IF(span ,"Span","out")</f>
        <v>GU299814=out</v>
      </c>
      <c r="BD1414" s="170" t="str">
        <f aca="false">Clear &amp; IF(span, IF(B1414=".","Selected",B1414),"out")</f>
        <v>GU299814=out</v>
      </c>
      <c r="BE1414" s="170" t="str">
        <f aca="false">Clear &amp; Strain</f>
        <v>GU299814=CZwbHEV71-09</v>
      </c>
      <c r="BF1414" s="170" t="str">
        <f aca="false">CONCATENATE(A1414,"=",F1414,". ",AX1414,IF(AB1414="","",CONCATENATE(".",AB1414)))</f>
        <v>GU299814=CZwbHEV71-09. 3g.CZE.wb</v>
      </c>
      <c r="BG1414" s="170" t="str">
        <f aca="false">CONCATENATE(A1414,"=",F1414,". ",AX1414)</f>
        <v>GU299814=CZwbHEV71-09. 3g.CZE.wb</v>
      </c>
      <c r="BH1414" s="170" t="str">
        <f aca="false">CONCATENATE(A1414,"=",AX1414)</f>
        <v>GU299814=3g.CZE.wb</v>
      </c>
      <c r="BI1414" s="170" t="str">
        <f aca="false">CONCATENATE(A1414,"=",ComForSubtype,D1414)</f>
        <v>GU299814=3g</v>
      </c>
      <c r="BJ1414" s="170" t="str">
        <f aca="false">CONCATENATE(A1414,"=",E1414)</f>
        <v>GU299814=3feg</v>
      </c>
      <c r="BK1414" s="170" t="str">
        <f aca="false">CONCATENATE(A1414,"=",C1414)</f>
        <v>GU299814=3</v>
      </c>
      <c r="BL1414" s="170" t="str">
        <f aca="false">CONCATENATE(D1414,"=")</f>
        <v>3g=</v>
      </c>
      <c r="BM1414" s="223" t="str">
        <f aca="false">IF(BA1414="XX","",BA1414)</f>
        <v>GU299814</v>
      </c>
      <c r="BN1414" s="224" t="str">
        <f aca="false">CONCATENATE(IF(F1414="","",F1414),IF(G1414="","",CONCATENATE(" / ",G1414)))</f>
        <v>CZwbHEV71-09</v>
      </c>
      <c r="BO1414" s="225" t="str">
        <f aca="false">AX1414</f>
        <v>3g.CZE.wb</v>
      </c>
      <c r="BP1414" s="226" t="str">
        <f aca="false">IF(V1414="","",V1414)</f>
        <v/>
      </c>
      <c r="BQ1414" s="226" t="str">
        <f aca="false">IF(W1414="","",CONCATENATE(W1414,IF(LEFT(AO1414,1)="s","+","")))</f>
        <v>3g</v>
      </c>
      <c r="BR1414" s="226" t="str">
        <f aca="false">IF(X1414="","",CONCATENATE(X1414,IF(LEFT(AQ1414,1)="s","+","")))</f>
        <v/>
      </c>
      <c r="BS1414" s="226" t="str">
        <f aca="false">IF(Y1414="","",CONCATENATE(Y1414,IF(LEFT(AR1414,1)="s","+","")))</f>
        <v/>
      </c>
      <c r="BT1414" s="226" t="str">
        <f aca="false">IF(Z1414="","",CONCATENATE(Z1414,IF(LEFT(AS1414,1)="s","+","")))</f>
        <v/>
      </c>
      <c r="BU1414" s="227" t="str">
        <f aca="false">IF(AA1414="","",CONCATENATE(AA1414,IF(LEFT(AT1414,1)="s","+","")))</f>
        <v/>
      </c>
      <c r="BV1414" s="212"/>
      <c r="BW1414" s="177" t="s">
        <v>3588</v>
      </c>
      <c r="BX1414" s="170" t="str">
        <f aca="false">IF(BW1414&lt;&gt;"",IF(ISNUMBER(FIND("=",BW1414)),LEFT(BW1414,FIND("=",BW1414)-1),BW1414),BW1414)</f>
        <v>GU299814</v>
      </c>
      <c r="BY1414" s="170" t="str">
        <f aca="false">IF(BW1414&lt;&gt;"",IF(ISNUMBER(FIND("=",BW1414)),RIGHT(BW1414,LEN(BW1414)-FIND("=",BW1414)),""),"")</f>
        <v>3g</v>
      </c>
      <c r="BZ1414" s="170" t="str">
        <f aca="false">IF(BX1414&lt;&gt;"",IF(ISNUMBER(FIND(".",BX1414)),LEFT(BX1414,FIND(".",BX1414)-1),BX1414),BX1414)</f>
        <v>GU299814</v>
      </c>
      <c r="CA1414" s="170" t="str">
        <f aca="false">IF(BX1414&lt;&gt;"",IF(ISNUMBER(FIND(".",BX1414)),RIGHT(BX1414,LEN(BX1414)-FIND(".",BX1414)),""),"")</f>
        <v/>
      </c>
      <c r="CB1414" s="212"/>
      <c r="CC1414" s="170" t="str">
        <f aca="false">A1414</f>
        <v>GU299814</v>
      </c>
      <c r="CD1414" s="178" t="s">
        <v>339</v>
      </c>
      <c r="CE1414" s="178" t="s">
        <v>340</v>
      </c>
      <c r="CF1414" s="178" t="s">
        <v>341</v>
      </c>
      <c r="CG1414" s="212"/>
      <c r="CH1414" s="179"/>
      <c r="CI1414" s="179"/>
      <c r="CJ1414" s="179"/>
      <c r="CK1414" s="212"/>
      <c r="CL1414" s="212"/>
      <c r="CM1414" s="170" t="str">
        <f aca="false">F1414</f>
        <v>CZwbHEV71-09</v>
      </c>
      <c r="CN1414" s="170" t="str">
        <f aca="false">IF(G1414="","",G1414)</f>
        <v/>
      </c>
      <c r="CO1414" s="170" t="str">
        <f aca="false">CONCATENATE(H1414,":",L1414)</f>
        <v>Czech:</v>
      </c>
      <c r="CP1414" s="170" t="str">
        <f aca="false">CONCATENATE(IF(Q1414="","",CONCATENATE(Q1414,"-")),IF(P1414="","",CONCATENATE(P1414,"-")),IF(O1414="","",O1414))</f>
        <v/>
      </c>
      <c r="CQ1414" s="170" t="str">
        <f aca="false">IF(N1414="","",N1414)</f>
        <v/>
      </c>
      <c r="CR1414" s="170" t="n">
        <f aca="false">C1414</f>
        <v>3</v>
      </c>
      <c r="CS1414" s="229" t="str">
        <f aca="false">D1414</f>
        <v>3g</v>
      </c>
      <c r="CT1414" s="170" t="str">
        <f aca="false">CONCATENATE(CD1414," strain ",CM1414," ",CL1414,", partial cds")</f>
        <v>Hepatitis E virus strain CZwbHEV71-09 , partial cds</v>
      </c>
    </row>
    <row r="1415" customFormat="false" ht="11.9" hidden="false" customHeight="true" outlineLevel="0" collapsed="false">
      <c r="A1415" s="154" t="s">
        <v>3589</v>
      </c>
      <c r="B1415" s="147" t="n">
        <v>3</v>
      </c>
      <c r="C1415" s="243" t="n">
        <v>3</v>
      </c>
      <c r="D1415" s="149" t="s">
        <v>3561</v>
      </c>
      <c r="E1415" s="150" t="s">
        <v>2725</v>
      </c>
      <c r="F1415" s="154" t="s">
        <v>3590</v>
      </c>
      <c r="G1415" s="212"/>
      <c r="H1415" s="146" t="s">
        <v>405</v>
      </c>
      <c r="I1415" s="153" t="s">
        <v>412</v>
      </c>
      <c r="J1415" s="146" t="s">
        <v>395</v>
      </c>
      <c r="K1415" s="212"/>
      <c r="L1415" s="212"/>
      <c r="M1415" s="157" t="s">
        <v>348</v>
      </c>
      <c r="N1415" s="213"/>
      <c r="O1415" s="160"/>
      <c r="P1415" s="212"/>
      <c r="Q1415" s="212"/>
      <c r="R1415" s="146" t="s">
        <v>406</v>
      </c>
      <c r="T1415" s="214"/>
      <c r="U1415" s="215"/>
      <c r="V1415" s="209"/>
      <c r="W1415" s="244" t="s">
        <v>3561</v>
      </c>
      <c r="X1415" s="147"/>
      <c r="AB1415" s="217"/>
      <c r="AC1415" s="163" t="s">
        <v>354</v>
      </c>
      <c r="AH1415" s="164" t="n">
        <v>134</v>
      </c>
      <c r="AI1415" s="164" t="n">
        <v>375</v>
      </c>
      <c r="AJ1415" s="219" t="n">
        <f aca="false">SeqEnd-SeqBeg+1</f>
        <v>242</v>
      </c>
      <c r="AK1415" s="220" t="n">
        <f aca="false">AND( SeqBeg&lt;=Beg  , End &lt;=SeqEnd )</f>
        <v>0</v>
      </c>
      <c r="AL1415" s="212"/>
      <c r="AM1415" s="212"/>
      <c r="AN1415" s="213"/>
      <c r="AO1415" s="147" t="s">
        <v>408</v>
      </c>
      <c r="AP1415" s="147" t="s">
        <v>408</v>
      </c>
      <c r="AU1415" s="147" t="s">
        <v>382</v>
      </c>
      <c r="AV1415" s="212"/>
      <c r="AW1415" s="222" t="str">
        <f aca="false">HYPERLINK(CONCATENATE("http://www.ncbi.nlm.nih.gov/nuccore/",BM1415),BM1415)</f>
        <v>EU879118</v>
      </c>
      <c r="AX1415" s="219" t="str">
        <f aca="false">CONCATENATE(D1415,IF(I1415="","",CONCATENATE(".",I1415)),IF(K1415="","",CONCATENATE(".",K1415)),IF(M1415="","",CONCATENATE(".",M1415)),IF(R1415="","",CONCATENATE(".",R1415)),IF(U1415="","","(*)"))</f>
        <v>3g.DEU.hum.UReg</v>
      </c>
      <c r="AY1415" s="170" t="str">
        <f aca="false">CONCATENATE(BM1415,".",BN1415)</f>
        <v>EU879118.V0714229</v>
      </c>
      <c r="AZ1415" s="171" t="str">
        <f aca="false">IF(AV1415="",IF(ISNUMBER(FIND(".",A1415)),LEFT(A1415,FIND(".",A1415)-1),A1415),AV1415)</f>
        <v>EU879118</v>
      </c>
      <c r="BA1415" s="171" t="str">
        <f aca="false">IF(ISNUMBER(FIND("-",AZ1415)),LEFT(AZ1415,FIND("-",AZ1415)-1),AZ1415)</f>
        <v>EU879118</v>
      </c>
      <c r="BB1415" s="170" t="str">
        <f aca="false"> MEGAname &amp; "="</f>
        <v>EU879118=</v>
      </c>
      <c r="BC1415" s="170" t="str">
        <f aca="false">Clear &amp; IF(span ,"Span","out")</f>
        <v>EU879118=out</v>
      </c>
      <c r="BD1415" s="170" t="str">
        <f aca="false">Clear &amp; IF(span, IF(B1415=".","Selected",B1415),"out")</f>
        <v>EU879118=out</v>
      </c>
      <c r="BE1415" s="170" t="str">
        <f aca="false">Clear &amp; Strain</f>
        <v>EU879118=V0714229</v>
      </c>
      <c r="BF1415" s="170" t="str">
        <f aca="false">CONCATENATE(A1415,"=",F1415,". ",AX1415,IF(AB1415="","",CONCATENATE(".",AB1415)))</f>
        <v>EU879118=V0714229. 3g.DEU.hum.UReg</v>
      </c>
      <c r="BG1415" s="170" t="str">
        <f aca="false">CONCATENATE(A1415,"=",F1415,". ",AX1415)</f>
        <v>EU879118=V0714229. 3g.DEU.hum.UReg</v>
      </c>
      <c r="BH1415" s="170" t="str">
        <f aca="false">CONCATENATE(A1415,"=",AX1415)</f>
        <v>EU879118=3g.DEU.hum.UReg</v>
      </c>
      <c r="BI1415" s="170" t="str">
        <f aca="false">CONCATENATE(A1415,"=",ComForSubtype,D1415)</f>
        <v>EU879118=3g</v>
      </c>
      <c r="BJ1415" s="170" t="str">
        <f aca="false">CONCATENATE(A1415,"=",E1415)</f>
        <v>EU879118=3feg</v>
      </c>
      <c r="BK1415" s="170" t="str">
        <f aca="false">CONCATENATE(A1415,"=",C1415)</f>
        <v>EU879118=3</v>
      </c>
      <c r="BL1415" s="170" t="str">
        <f aca="false">CONCATENATE(D1415,"=")</f>
        <v>3g=</v>
      </c>
      <c r="BM1415" s="223" t="str">
        <f aca="false">IF(BA1415="XX","",BA1415)</f>
        <v>EU879118</v>
      </c>
      <c r="BN1415" s="224" t="str">
        <f aca="false">CONCATENATE(IF(F1415="","",F1415),IF(G1415="","",CONCATENATE(" / ",G1415)))</f>
        <v>V0714229</v>
      </c>
      <c r="BO1415" s="225" t="str">
        <f aca="false">AX1415</f>
        <v>3g.DEU.hum.UReg</v>
      </c>
      <c r="BP1415" s="226" t="str">
        <f aca="false">IF(V1415="","",V1415)</f>
        <v/>
      </c>
      <c r="BQ1415" s="226" t="str">
        <f aca="false">IF(W1415="","",CONCATENATE(W1415,IF(LEFT(AO1415,1)="s","+","")))</f>
        <v>3g+</v>
      </c>
      <c r="BR1415" s="226" t="str">
        <f aca="false">IF(X1415="","",CONCATENATE(X1415,IF(LEFT(AQ1415,1)="s","+","")))</f>
        <v/>
      </c>
      <c r="BS1415" s="226" t="str">
        <f aca="false">IF(Y1415="","",CONCATENATE(Y1415,IF(LEFT(AR1415,1)="s","+","")))</f>
        <v/>
      </c>
      <c r="BT1415" s="226" t="str">
        <f aca="false">IF(Z1415="","",CONCATENATE(Z1415,IF(LEFT(AS1415,1)="s","+","")))</f>
        <v/>
      </c>
      <c r="BU1415" s="227" t="str">
        <f aca="false">IF(AA1415="","",CONCATENATE(AA1415,IF(LEFT(AT1415,1)="s","+","")))</f>
        <v/>
      </c>
      <c r="BV1415" s="212"/>
      <c r="BW1415" s="177" t="s">
        <v>3591</v>
      </c>
      <c r="BX1415" s="170" t="str">
        <f aca="false">IF(BW1415&lt;&gt;"",IF(ISNUMBER(FIND("=",BW1415)),LEFT(BW1415,FIND("=",BW1415)-1),BW1415),BW1415)</f>
        <v>EU879118</v>
      </c>
      <c r="BY1415" s="170" t="str">
        <f aca="false">IF(BW1415&lt;&gt;"",IF(ISNUMBER(FIND("=",BW1415)),RIGHT(BW1415,LEN(BW1415)-FIND("=",BW1415)),""),"")</f>
        <v>3g</v>
      </c>
      <c r="BZ1415" s="170" t="str">
        <f aca="false">IF(BX1415&lt;&gt;"",IF(ISNUMBER(FIND(".",BX1415)),LEFT(BX1415,FIND(".",BX1415)-1),BX1415),BX1415)</f>
        <v>EU879118</v>
      </c>
      <c r="CA1415" s="170" t="str">
        <f aca="false">IF(BX1415&lt;&gt;"",IF(ISNUMBER(FIND(".",BX1415)),RIGHT(BX1415,LEN(BX1415)-FIND(".",BX1415)),""),"")</f>
        <v/>
      </c>
      <c r="CB1415" s="212"/>
      <c r="CC1415" s="170" t="str">
        <f aca="false">A1415</f>
        <v>EU879118</v>
      </c>
      <c r="CD1415" s="178" t="s">
        <v>339</v>
      </c>
      <c r="CE1415" s="178" t="s">
        <v>340</v>
      </c>
      <c r="CF1415" s="178" t="s">
        <v>341</v>
      </c>
      <c r="CG1415" s="212"/>
      <c r="CH1415" s="179"/>
      <c r="CI1415" s="179"/>
      <c r="CJ1415" s="179"/>
      <c r="CK1415" s="212"/>
      <c r="CL1415" s="212"/>
      <c r="CM1415" s="170" t="str">
        <f aca="false">F1415</f>
        <v>V0714229</v>
      </c>
      <c r="CN1415" s="170" t="str">
        <f aca="false">IF(G1415="","",G1415)</f>
        <v/>
      </c>
      <c r="CO1415" s="170" t="str">
        <f aca="false">CONCATENATE(H1415,":",L1415)</f>
        <v>Germany:</v>
      </c>
      <c r="CP1415" s="170" t="str">
        <f aca="false">CONCATENATE(IF(Q1415="","",CONCATENATE(Q1415,"-")),IF(P1415="","",CONCATENATE(P1415,"-")),IF(O1415="","",O1415))</f>
        <v/>
      </c>
      <c r="CQ1415" s="170" t="str">
        <f aca="false">IF(N1415="","",N1415)</f>
        <v/>
      </c>
      <c r="CR1415" s="170" t="n">
        <f aca="false">C1415</f>
        <v>3</v>
      </c>
      <c r="CS1415" s="229" t="str">
        <f aca="false">D1415</f>
        <v>3g</v>
      </c>
      <c r="CT1415" s="170" t="str">
        <f aca="false">CONCATENATE(CD1415," strain ",CM1415," ",CL1415,", partial cds")</f>
        <v>Hepatitis E virus strain V0714229 , partial cds</v>
      </c>
    </row>
    <row r="1416" customFormat="false" ht="11.9" hidden="false" customHeight="true" outlineLevel="0" collapsed="false">
      <c r="A1416" s="154" t="s">
        <v>3592</v>
      </c>
      <c r="B1416" s="147" t="n">
        <v>3</v>
      </c>
      <c r="C1416" s="243" t="n">
        <v>3</v>
      </c>
      <c r="D1416" s="149" t="s">
        <v>3561</v>
      </c>
      <c r="E1416" s="150" t="s">
        <v>2725</v>
      </c>
      <c r="F1416" s="154" t="s">
        <v>3593</v>
      </c>
      <c r="G1416" s="212"/>
      <c r="H1416" s="146" t="s">
        <v>2861</v>
      </c>
      <c r="I1416" s="153" t="s">
        <v>2862</v>
      </c>
      <c r="J1416" s="146" t="s">
        <v>395</v>
      </c>
      <c r="K1416" s="212"/>
      <c r="L1416" s="212"/>
      <c r="M1416" s="157" t="s">
        <v>367</v>
      </c>
      <c r="N1416" s="213"/>
      <c r="O1416" s="160"/>
      <c r="P1416" s="212"/>
      <c r="Q1416" s="212"/>
      <c r="R1416" s="212"/>
      <c r="S1416" s="212"/>
      <c r="T1416" s="214"/>
      <c r="U1416" s="215"/>
      <c r="V1416" s="209"/>
      <c r="W1416" s="244" t="s">
        <v>3561</v>
      </c>
      <c r="X1416" s="209"/>
      <c r="Y1416" s="209"/>
      <c r="Z1416" s="209"/>
      <c r="AB1416" s="217"/>
      <c r="AC1416" s="163" t="s">
        <v>354</v>
      </c>
      <c r="AD1416" s="209"/>
      <c r="AE1416" s="209"/>
      <c r="AF1416" s="209"/>
      <c r="AG1416" s="218"/>
      <c r="AH1416" s="164" t="n">
        <v>134</v>
      </c>
      <c r="AI1416" s="164" t="n">
        <v>367</v>
      </c>
      <c r="AJ1416" s="219" t="n">
        <f aca="false">SeqEnd-SeqBeg+1</f>
        <v>234</v>
      </c>
      <c r="AK1416" s="220" t="n">
        <f aca="false">AND( SeqBeg&lt;=Beg  , End &lt;=SeqEnd )</f>
        <v>0</v>
      </c>
      <c r="AL1416" s="212"/>
      <c r="AM1416" s="212"/>
      <c r="AO1416" s="209"/>
      <c r="AU1416" s="212"/>
      <c r="AV1416" s="212"/>
      <c r="AW1416" s="222" t="str">
        <f aca="false">HYPERLINK(CONCATENATE("http://www.ncbi.nlm.nih.gov/nuccore/",BM1416),BM1416)</f>
        <v>EU117408</v>
      </c>
      <c r="AX1416" s="219" t="str">
        <f aca="false">CONCATENATE(D1416,IF(I1416="","",CONCATENATE(".",I1416)),IF(K1416="","",CONCATENATE(".",K1416)),IF(M1416="","",CONCATENATE(".",M1416)),IF(R1416="","",CONCATENATE(".",R1416)),IF(U1416="","","(*)"))</f>
        <v>3g.CZE.pig</v>
      </c>
      <c r="AY1416" s="170" t="str">
        <f aca="false">CONCATENATE(BM1416,".",BN1416)</f>
        <v>EU117408.CZswHEV1</v>
      </c>
      <c r="AZ1416" s="171" t="str">
        <f aca="false">IF(AV1416="",IF(ISNUMBER(FIND(".",A1416)),LEFT(A1416,FIND(".",A1416)-1),A1416),AV1416)</f>
        <v>EU117408</v>
      </c>
      <c r="BA1416" s="171" t="str">
        <f aca="false">IF(ISNUMBER(FIND("-",AZ1416)),LEFT(AZ1416,FIND("-",AZ1416)-1),AZ1416)</f>
        <v>EU117408</v>
      </c>
      <c r="BB1416" s="170" t="str">
        <f aca="false"> MEGAname &amp; "="</f>
        <v>EU117408=</v>
      </c>
      <c r="BC1416" s="170" t="str">
        <f aca="false">Clear &amp; IF(span ,"Span","out")</f>
        <v>EU117408=out</v>
      </c>
      <c r="BD1416" s="170" t="str">
        <f aca="false">Clear &amp; IF(span, IF(B1416=".","Selected",B1416),"out")</f>
        <v>EU117408=out</v>
      </c>
      <c r="BE1416" s="170" t="str">
        <f aca="false">Clear &amp; Strain</f>
        <v>EU117408=CZswHEV1</v>
      </c>
      <c r="BF1416" s="170" t="str">
        <f aca="false">CONCATENATE(A1416,"=",F1416,". ",AX1416,IF(AB1416="","",CONCATENATE(".",AB1416)))</f>
        <v>EU117408=CZswHEV1. 3g.CZE.pig</v>
      </c>
      <c r="BG1416" s="170" t="str">
        <f aca="false">CONCATENATE(A1416,"=",F1416,". ",AX1416)</f>
        <v>EU117408=CZswHEV1. 3g.CZE.pig</v>
      </c>
      <c r="BH1416" s="170" t="str">
        <f aca="false">CONCATENATE(A1416,"=",AX1416)</f>
        <v>EU117408=3g.CZE.pig</v>
      </c>
      <c r="BI1416" s="170" t="str">
        <f aca="false">CONCATENATE(A1416,"=",ComForSubtype,D1416)</f>
        <v>EU117408=3g</v>
      </c>
      <c r="BJ1416" s="170" t="str">
        <f aca="false">CONCATENATE(A1416,"=",E1416)</f>
        <v>EU117408=3feg</v>
      </c>
      <c r="BK1416" s="170" t="str">
        <f aca="false">CONCATENATE(A1416,"=",C1416)</f>
        <v>EU117408=3</v>
      </c>
      <c r="BL1416" s="170" t="str">
        <f aca="false">CONCATENATE(D1416,"=")</f>
        <v>3g=</v>
      </c>
      <c r="BM1416" s="223" t="str">
        <f aca="false">IF(BA1416="XX","",BA1416)</f>
        <v>EU117408</v>
      </c>
      <c r="BN1416" s="224" t="str">
        <f aca="false">CONCATENATE(IF(F1416="","",F1416),IF(G1416="","",CONCATENATE(" / ",G1416)))</f>
        <v>CZswHEV1</v>
      </c>
      <c r="BO1416" s="225" t="str">
        <f aca="false">AX1416</f>
        <v>3g.CZE.pig</v>
      </c>
      <c r="BP1416" s="226" t="str">
        <f aca="false">IF(V1416="","",V1416)</f>
        <v/>
      </c>
      <c r="BQ1416" s="226" t="str">
        <f aca="false">IF(W1416="","",CONCATENATE(W1416,IF(LEFT(AO1416,1)="s","+","")))</f>
        <v>3g</v>
      </c>
      <c r="BR1416" s="226" t="str">
        <f aca="false">IF(X1416="","",CONCATENATE(X1416,IF(LEFT(AQ1416,1)="s","+","")))</f>
        <v/>
      </c>
      <c r="BS1416" s="226" t="str">
        <f aca="false">IF(Y1416="","",CONCATENATE(Y1416,IF(LEFT(AR1416,1)="s","+","")))</f>
        <v/>
      </c>
      <c r="BT1416" s="226" t="str">
        <f aca="false">IF(Z1416="","",CONCATENATE(Z1416,IF(LEFT(AS1416,1)="s","+","")))</f>
        <v/>
      </c>
      <c r="BU1416" s="227" t="str">
        <f aca="false">IF(AA1416="","",CONCATENATE(AA1416,IF(LEFT(AT1416,1)="s","+","")))</f>
        <v/>
      </c>
      <c r="BV1416" s="212"/>
      <c r="BW1416" s="177" t="s">
        <v>3594</v>
      </c>
      <c r="BX1416" s="170" t="str">
        <f aca="false">IF(BW1416&lt;&gt;"",IF(ISNUMBER(FIND("=",BW1416)),LEFT(BW1416,FIND("=",BW1416)-1),BW1416),BW1416)</f>
        <v>EU117408</v>
      </c>
      <c r="BY1416" s="170" t="str">
        <f aca="false">IF(BW1416&lt;&gt;"",IF(ISNUMBER(FIND("=",BW1416)),RIGHT(BW1416,LEN(BW1416)-FIND("=",BW1416)),""),"")</f>
        <v>3g</v>
      </c>
      <c r="BZ1416" s="170" t="str">
        <f aca="false">IF(BX1416&lt;&gt;"",IF(ISNUMBER(FIND(".",BX1416)),LEFT(BX1416,FIND(".",BX1416)-1),BX1416),BX1416)</f>
        <v>EU117408</v>
      </c>
      <c r="CA1416" s="170" t="str">
        <f aca="false">IF(BX1416&lt;&gt;"",IF(ISNUMBER(FIND(".",BX1416)),RIGHT(BX1416,LEN(BX1416)-FIND(".",BX1416)),""),"")</f>
        <v/>
      </c>
      <c r="CB1416" s="212"/>
      <c r="CC1416" s="170" t="str">
        <f aca="false">A1416</f>
        <v>EU117408</v>
      </c>
      <c r="CD1416" s="178" t="s">
        <v>339</v>
      </c>
      <c r="CE1416" s="178" t="s">
        <v>340</v>
      </c>
      <c r="CF1416" s="178" t="s">
        <v>341</v>
      </c>
      <c r="CG1416" s="212"/>
      <c r="CH1416" s="179"/>
      <c r="CI1416" s="179"/>
      <c r="CJ1416" s="179"/>
      <c r="CK1416" s="212"/>
      <c r="CL1416" s="212"/>
      <c r="CM1416" s="170" t="str">
        <f aca="false">F1416</f>
        <v>CZswHEV1</v>
      </c>
      <c r="CN1416" s="170" t="str">
        <f aca="false">IF(G1416="","",G1416)</f>
        <v/>
      </c>
      <c r="CO1416" s="170" t="str">
        <f aca="false">CONCATENATE(H1416,":",L1416)</f>
        <v>Czech:</v>
      </c>
      <c r="CP1416" s="170" t="str">
        <f aca="false">CONCATENATE(IF(Q1416="","",CONCATENATE(Q1416,"-")),IF(P1416="","",CONCATENATE(P1416,"-")),IF(O1416="","",O1416))</f>
        <v/>
      </c>
      <c r="CQ1416" s="170" t="str">
        <f aca="false">IF(N1416="","",N1416)</f>
        <v/>
      </c>
      <c r="CR1416" s="170" t="n">
        <f aca="false">C1416</f>
        <v>3</v>
      </c>
      <c r="CS1416" s="229" t="str">
        <f aca="false">D1416</f>
        <v>3g</v>
      </c>
      <c r="CT1416" s="170" t="str">
        <f aca="false">CONCATENATE(CD1416," strain ",CM1416," ",CL1416,", partial cds")</f>
        <v>Hepatitis E virus strain CZswHEV1 , partial cds</v>
      </c>
    </row>
    <row r="1417" customFormat="false" ht="11.9" hidden="false" customHeight="true" outlineLevel="0" collapsed="false">
      <c r="A1417" s="208" t="s">
        <v>3595</v>
      </c>
      <c r="B1417" s="147" t="s">
        <v>735</v>
      </c>
      <c r="C1417" s="148" t="n">
        <v>3</v>
      </c>
      <c r="D1417" s="149" t="s">
        <v>640</v>
      </c>
      <c r="E1417" s="150" t="s">
        <v>1890</v>
      </c>
      <c r="F1417" s="210" t="s">
        <v>3596</v>
      </c>
      <c r="G1417" s="212"/>
      <c r="H1417" s="146" t="s">
        <v>405</v>
      </c>
      <c r="I1417" s="153" t="s">
        <v>412</v>
      </c>
      <c r="J1417" s="146" t="s">
        <v>395</v>
      </c>
      <c r="K1417" s="212"/>
      <c r="L1417" s="231" t="s">
        <v>1991</v>
      </c>
      <c r="M1417" s="157" t="s">
        <v>380</v>
      </c>
      <c r="N1417" s="213"/>
      <c r="O1417" s="159" t="n">
        <v>2008</v>
      </c>
      <c r="P1417" s="212"/>
      <c r="Q1417" s="212"/>
      <c r="R1417" s="146" t="s">
        <v>88</v>
      </c>
      <c r="T1417" s="214"/>
      <c r="U1417" s="215"/>
      <c r="V1417" s="209"/>
      <c r="W1417" s="217"/>
      <c r="X1417" s="209"/>
      <c r="Y1417" s="209"/>
      <c r="Z1417" s="209"/>
      <c r="AA1417" s="216"/>
      <c r="AB1417" s="217"/>
      <c r="AC1417" s="217"/>
      <c r="AD1417" s="209"/>
      <c r="AE1417" s="209"/>
      <c r="AF1417" s="209"/>
      <c r="AG1417" s="166" t="str">
        <f aca="false">Regions!$B$35</f>
        <v>ORF2.241</v>
      </c>
      <c r="AH1417" s="164" t="n">
        <v>5841</v>
      </c>
      <c r="AI1417" s="164" t="n">
        <v>6081</v>
      </c>
      <c r="AJ1417" s="219" t="n">
        <f aca="false">SeqEnd-SeqBeg+1</f>
        <v>241</v>
      </c>
      <c r="AK1417" s="220" t="n">
        <f aca="false">AND( SeqBeg&lt;=Beg  , End &lt;=SeqEnd )</f>
        <v>0</v>
      </c>
      <c r="AL1417" s="212"/>
      <c r="AM1417" s="212"/>
      <c r="AN1417" s="221"/>
      <c r="AU1417" s="146"/>
      <c r="AV1417" s="212"/>
      <c r="AW1417" s="222" t="str">
        <f aca="false">HYPERLINK(CONCATENATE("http://www.ncbi.nlm.nih.gov/nuccore/",BM1417),BM1417)</f>
        <v>KF303488</v>
      </c>
      <c r="AX1417" s="219" t="str">
        <f aca="false">CONCATENATE(D1417,IF(I1417="","",CONCATENATE(".",I1417)),IF(K1417="","",CONCATENATE(".",K1417)),IF(M1417="","",CONCATENATE(".",M1417)),IF(R1417="","",CONCATENATE(".",R1417)),IF(U1417="","","(*)"))</f>
        <v>3.DEU.wb.JLUG</v>
      </c>
      <c r="AY1417" s="170" t="str">
        <f aca="false">CONCATENATE(BM1417,".",BN1417)</f>
        <v>KF303488.wb91</v>
      </c>
      <c r="AZ1417" s="171" t="str">
        <f aca="false">IF(AV1417="",IF(ISNUMBER(FIND(".",A1417)),LEFT(A1417,FIND(".",A1417)-1),A1417),AV1417)</f>
        <v>KF303488</v>
      </c>
      <c r="BA1417" s="171" t="str">
        <f aca="false">IF(ISNUMBER(FIND("-",AZ1417)),LEFT(AZ1417,FIND("-",AZ1417)-1),AZ1417)</f>
        <v>KF303488</v>
      </c>
      <c r="BB1417" s="170" t="str">
        <f aca="false"> MEGAname &amp; "="</f>
        <v>KF303488=</v>
      </c>
      <c r="BC1417" s="170" t="str">
        <f aca="false">Clear &amp; IF(span ,"Span","out")</f>
        <v>KF303488=out</v>
      </c>
      <c r="BD1417" s="170" t="str">
        <f aca="false">Clear &amp; IF(span, IF(B1417=".","Selected",B1417),"out")</f>
        <v>KF303488=out</v>
      </c>
      <c r="BE1417" s="170" t="str">
        <f aca="false">Clear &amp; Strain</f>
        <v>KF303488=wb91</v>
      </c>
      <c r="BF1417" s="170" t="str">
        <f aca="false">CONCATENATE(A1417,"=",F1417,". ",AX1417,IF(AB1417="","",CONCATENATE(".",AB1417)))</f>
        <v>KF303488=wb91. 3.DEU.wb.JLUG</v>
      </c>
      <c r="BG1417" s="170" t="str">
        <f aca="false">CONCATENATE(A1417,"=",F1417,". ",AX1417)</f>
        <v>KF303488=wb91. 3.DEU.wb.JLUG</v>
      </c>
      <c r="BH1417" s="170" t="str">
        <f aca="false">CONCATENATE(A1417,"=",AX1417)</f>
        <v>KF303488=3.DEU.wb.JLUG</v>
      </c>
      <c r="BI1417" s="170" t="str">
        <f aca="false">CONCATENATE(A1417,"=",ComForSubtype,D1417)</f>
        <v>KF303488=3</v>
      </c>
      <c r="BJ1417" s="170" t="str">
        <f aca="false">CONCATENATE(A1417,"=",E1417)</f>
        <v>KF303488=3i</v>
      </c>
      <c r="BK1417" s="170" t="str">
        <f aca="false">CONCATENATE(A1417,"=",C1417)</f>
        <v>KF303488=3</v>
      </c>
      <c r="BL1417" s="170" t="str">
        <f aca="false">CONCATENATE(D1417,"=")</f>
        <v>3=</v>
      </c>
      <c r="BM1417" s="223" t="str">
        <f aca="false">IF(BA1417="XX","",BA1417)</f>
        <v>KF303488</v>
      </c>
      <c r="BN1417" s="224" t="str">
        <f aca="false">CONCATENATE(IF(F1417="","",F1417),IF(G1417="","",CONCATENATE(" / ",G1417)))</f>
        <v>wb91</v>
      </c>
      <c r="BO1417" s="225" t="str">
        <f aca="false">AX1417</f>
        <v>3.DEU.wb.JLUG</v>
      </c>
      <c r="BP1417" s="226" t="str">
        <f aca="false">IF(V1417="","",V1417)</f>
        <v/>
      </c>
      <c r="BQ1417" s="226" t="str">
        <f aca="false">IF(W1417="","",CONCATENATE(W1417,IF(LEFT(AO1417,1)="s","+","")))</f>
        <v/>
      </c>
      <c r="BR1417" s="226" t="str">
        <f aca="false">IF(X1417="","",CONCATENATE(X1417,IF(LEFT(AQ1417,1)="s","+","")))</f>
        <v/>
      </c>
      <c r="BS1417" s="226" t="str">
        <f aca="false">IF(Y1417="","",CONCATENATE(Y1417,IF(LEFT(AR1417,1)="s","+","")))</f>
        <v/>
      </c>
      <c r="BT1417" s="226" t="str">
        <f aca="false">IF(Z1417="","",CONCATENATE(Z1417,IF(LEFT(AS1417,1)="s","+","")))</f>
        <v/>
      </c>
      <c r="BU1417" s="227" t="str">
        <f aca="false">IF(AA1417="","",CONCATENATE(AA1417,IF(LEFT(AT1417,1)="s","+","")))</f>
        <v/>
      </c>
      <c r="BV1417" s="212"/>
      <c r="BW1417" s="177" t="s">
        <v>338</v>
      </c>
      <c r="BX1417" s="170" t="str">
        <f aca="false">IF(BW1417&lt;&gt;"",IF(ISNUMBER(FIND("=",BW1417)),LEFT(BW1417,FIND("=",BW1417)-1),BW1417),BW1417)</f>
        <v>xx</v>
      </c>
      <c r="BY1417" s="170" t="str">
        <f aca="false">IF(BW1417&lt;&gt;"",IF(ISNUMBER(FIND("=",BW1417)),RIGHT(BW1417,LEN(BW1417)-FIND("=",BW1417)),""),"")</f>
        <v>Non_select</v>
      </c>
      <c r="BZ1417" s="170" t="str">
        <f aca="false">IF(BX1417&lt;&gt;"",IF(ISNUMBER(FIND(".",BX1417)),LEFT(BX1417,FIND(".",BX1417)-1),BX1417),BX1417)</f>
        <v>xx</v>
      </c>
      <c r="CA1417" s="170" t="str">
        <f aca="false">IF(BX1417&lt;&gt;"",IF(ISNUMBER(FIND(".",BX1417)),RIGHT(BX1417,LEN(BX1417)-FIND(".",BX1417)),""),"")</f>
        <v/>
      </c>
      <c r="CB1417" s="212"/>
      <c r="CC1417" s="170" t="str">
        <f aca="false">A1417</f>
        <v>KF303488</v>
      </c>
      <c r="CD1417" s="178" t="s">
        <v>339</v>
      </c>
      <c r="CE1417" s="178" t="s">
        <v>340</v>
      </c>
      <c r="CF1417" s="178" t="s">
        <v>341</v>
      </c>
      <c r="CG1417" s="212"/>
      <c r="CH1417" s="212"/>
      <c r="CI1417" s="212"/>
      <c r="CJ1417" s="212"/>
      <c r="CK1417" s="178"/>
      <c r="CL1417" s="212"/>
      <c r="CM1417" s="212"/>
      <c r="CN1417" s="212"/>
      <c r="CO1417" s="212"/>
      <c r="CP1417" s="212"/>
      <c r="CQ1417" s="212"/>
      <c r="CR1417" s="228" t="n">
        <f aca="false">C1417</f>
        <v>3</v>
      </c>
      <c r="CS1417" s="229" t="str">
        <f aca="false">D1417</f>
        <v>3</v>
      </c>
      <c r="CT1417" s="170" t="str">
        <f aca="false">CONCATENATE(CD1417," strain ",CM1417," ",CL1417,", partial cds")</f>
        <v>Hepatitis E virus strain  , partial cds</v>
      </c>
    </row>
    <row r="1418" customFormat="false" ht="11.9" hidden="false" customHeight="true" outlineLevel="0" collapsed="false">
      <c r="A1418" s="208" t="s">
        <v>3597</v>
      </c>
      <c r="B1418" s="147" t="s">
        <v>735</v>
      </c>
      <c r="C1418" s="148" t="n">
        <v>3</v>
      </c>
      <c r="D1418" s="149" t="s">
        <v>640</v>
      </c>
      <c r="E1418" s="150" t="s">
        <v>3598</v>
      </c>
      <c r="F1418" s="210" t="s">
        <v>3599</v>
      </c>
      <c r="G1418" s="212"/>
      <c r="H1418" s="146" t="s">
        <v>405</v>
      </c>
      <c r="I1418" s="153" t="s">
        <v>412</v>
      </c>
      <c r="J1418" s="146" t="s">
        <v>395</v>
      </c>
      <c r="K1418" s="212"/>
      <c r="L1418" s="231" t="s">
        <v>2640</v>
      </c>
      <c r="M1418" s="157" t="s">
        <v>380</v>
      </c>
      <c r="N1418" s="213"/>
      <c r="O1418" s="159" t="n">
        <v>2008</v>
      </c>
      <c r="P1418" s="212"/>
      <c r="Q1418" s="212"/>
      <c r="R1418" s="146" t="s">
        <v>88</v>
      </c>
      <c r="T1418" s="214"/>
      <c r="U1418" s="215"/>
      <c r="V1418" s="209"/>
      <c r="W1418" s="217"/>
      <c r="X1418" s="209"/>
      <c r="Y1418" s="209"/>
      <c r="Z1418" s="209"/>
      <c r="AA1418" s="216"/>
      <c r="AB1418" s="217"/>
      <c r="AC1418" s="217"/>
      <c r="AD1418" s="209"/>
      <c r="AE1418" s="209"/>
      <c r="AF1418" s="209"/>
      <c r="AG1418" s="166" t="str">
        <f aca="false">Regions!$B$35</f>
        <v>ORF2.241</v>
      </c>
      <c r="AH1418" s="164" t="n">
        <v>5841</v>
      </c>
      <c r="AI1418" s="164" t="n">
        <v>6081</v>
      </c>
      <c r="AJ1418" s="219" t="n">
        <f aca="false">SeqEnd-SeqBeg+1</f>
        <v>241</v>
      </c>
      <c r="AK1418" s="220" t="n">
        <f aca="false">AND( SeqBeg&lt;=Beg  , End &lt;=SeqEnd )</f>
        <v>0</v>
      </c>
      <c r="AL1418" s="212"/>
      <c r="AM1418" s="212"/>
      <c r="AN1418" s="221"/>
      <c r="AU1418" s="146"/>
      <c r="AV1418" s="212"/>
      <c r="AW1418" s="222" t="str">
        <f aca="false">HYPERLINK(CONCATENATE("http://www.ncbi.nlm.nih.gov/nuccore/",BM1418),BM1418)</f>
        <v>KF303484</v>
      </c>
      <c r="AX1418" s="219" t="str">
        <f aca="false">CONCATENATE(D1418,IF(I1418="","",CONCATENATE(".",I1418)),IF(K1418="","",CONCATENATE(".",K1418)),IF(M1418="","",CONCATENATE(".",M1418)),IF(R1418="","",CONCATENATE(".",R1418)),IF(U1418="","","(*)"))</f>
        <v>3.DEU.wb.JLUG</v>
      </c>
      <c r="AY1418" s="170" t="str">
        <f aca="false">CONCATENATE(BM1418,".",BN1418)</f>
        <v>KF303484.wb117</v>
      </c>
      <c r="AZ1418" s="171" t="str">
        <f aca="false">IF(AV1418="",IF(ISNUMBER(FIND(".",A1418)),LEFT(A1418,FIND(".",A1418)-1),A1418),AV1418)</f>
        <v>KF303484</v>
      </c>
      <c r="BA1418" s="171" t="str">
        <f aca="false">IF(ISNUMBER(FIND("-",AZ1418)),LEFT(AZ1418,FIND("-",AZ1418)-1),AZ1418)</f>
        <v>KF303484</v>
      </c>
      <c r="BB1418" s="170" t="str">
        <f aca="false"> MEGAname &amp; "="</f>
        <v>KF303484=</v>
      </c>
      <c r="BC1418" s="170" t="str">
        <f aca="false">Clear &amp; IF(span ,"Span","out")</f>
        <v>KF303484=out</v>
      </c>
      <c r="BD1418" s="170" t="str">
        <f aca="false">Clear &amp; IF(span, IF(B1418=".","Selected",B1418),"out")</f>
        <v>KF303484=out</v>
      </c>
      <c r="BE1418" s="170" t="str">
        <f aca="false">Clear &amp; Strain</f>
        <v>KF303484=wb117</v>
      </c>
      <c r="BF1418" s="170" t="str">
        <f aca="false">CONCATENATE(A1418,"=",F1418,". ",AX1418,IF(AB1418="","",CONCATENATE(".",AB1418)))</f>
        <v>KF303484=wb117. 3.DEU.wb.JLUG</v>
      </c>
      <c r="BG1418" s="170" t="str">
        <f aca="false">CONCATENATE(A1418,"=",F1418,". ",AX1418)</f>
        <v>KF303484=wb117. 3.DEU.wb.JLUG</v>
      </c>
      <c r="BH1418" s="170" t="str">
        <f aca="false">CONCATENATE(A1418,"=",AX1418)</f>
        <v>KF303484=3.DEU.wb.JLUG</v>
      </c>
      <c r="BI1418" s="170" t="str">
        <f aca="false">CONCATENATE(A1418,"=",ComForSubtype,D1418)</f>
        <v>KF303484=3</v>
      </c>
      <c r="BJ1418" s="170" t="str">
        <f aca="false">CONCATENATE(A1418,"=",E1418)</f>
        <v>KF303484=3jab</v>
      </c>
      <c r="BK1418" s="170" t="str">
        <f aca="false">CONCATENATE(A1418,"=",C1418)</f>
        <v>KF303484=3</v>
      </c>
      <c r="BL1418" s="170" t="str">
        <f aca="false">CONCATENATE(D1418,"=")</f>
        <v>3=</v>
      </c>
      <c r="BM1418" s="223" t="str">
        <f aca="false">IF(BA1418="XX","",BA1418)</f>
        <v>KF303484</v>
      </c>
      <c r="BN1418" s="224" t="str">
        <f aca="false">CONCATENATE(IF(F1418="","",F1418),IF(G1418="","",CONCATENATE(" / ",G1418)))</f>
        <v>wb117</v>
      </c>
      <c r="BO1418" s="225" t="str">
        <f aca="false">AX1418</f>
        <v>3.DEU.wb.JLUG</v>
      </c>
      <c r="BP1418" s="226" t="str">
        <f aca="false">IF(V1418="","",V1418)</f>
        <v/>
      </c>
      <c r="BQ1418" s="226" t="str">
        <f aca="false">IF(W1418="","",CONCATENATE(W1418,IF(LEFT(AO1418,1)="s","+","")))</f>
        <v/>
      </c>
      <c r="BR1418" s="226" t="str">
        <f aca="false">IF(X1418="","",CONCATENATE(X1418,IF(LEFT(AQ1418,1)="s","+","")))</f>
        <v/>
      </c>
      <c r="BS1418" s="226" t="str">
        <f aca="false">IF(Y1418="","",CONCATENATE(Y1418,IF(LEFT(AR1418,1)="s","+","")))</f>
        <v/>
      </c>
      <c r="BT1418" s="226" t="str">
        <f aca="false">IF(Z1418="","",CONCATENATE(Z1418,IF(LEFT(AS1418,1)="s","+","")))</f>
        <v/>
      </c>
      <c r="BU1418" s="227" t="str">
        <f aca="false">IF(AA1418="","",CONCATENATE(AA1418,IF(LEFT(AT1418,1)="s","+","")))</f>
        <v/>
      </c>
      <c r="BV1418" s="212"/>
      <c r="BW1418" s="177" t="s">
        <v>338</v>
      </c>
      <c r="BX1418" s="170" t="str">
        <f aca="false">IF(BW1418&lt;&gt;"",IF(ISNUMBER(FIND("=",BW1418)),LEFT(BW1418,FIND("=",BW1418)-1),BW1418),BW1418)</f>
        <v>xx</v>
      </c>
      <c r="BY1418" s="170" t="str">
        <f aca="false">IF(BW1418&lt;&gt;"",IF(ISNUMBER(FIND("=",BW1418)),RIGHT(BW1418,LEN(BW1418)-FIND("=",BW1418)),""),"")</f>
        <v>Non_select</v>
      </c>
      <c r="BZ1418" s="170" t="str">
        <f aca="false">IF(BX1418&lt;&gt;"",IF(ISNUMBER(FIND(".",BX1418)),LEFT(BX1418,FIND(".",BX1418)-1),BX1418),BX1418)</f>
        <v>xx</v>
      </c>
      <c r="CA1418" s="170" t="str">
        <f aca="false">IF(BX1418&lt;&gt;"",IF(ISNUMBER(FIND(".",BX1418)),RIGHT(BX1418,LEN(BX1418)-FIND(".",BX1418)),""),"")</f>
        <v/>
      </c>
      <c r="CB1418" s="212"/>
      <c r="CC1418" s="170" t="str">
        <f aca="false">A1418</f>
        <v>KF303484</v>
      </c>
      <c r="CD1418" s="178" t="s">
        <v>339</v>
      </c>
      <c r="CE1418" s="178" t="s">
        <v>340</v>
      </c>
      <c r="CF1418" s="178" t="s">
        <v>341</v>
      </c>
      <c r="CG1418" s="212"/>
      <c r="CH1418" s="212"/>
      <c r="CI1418" s="212"/>
      <c r="CJ1418" s="212"/>
      <c r="CK1418" s="178"/>
      <c r="CL1418" s="212"/>
      <c r="CM1418" s="212"/>
      <c r="CN1418" s="212"/>
      <c r="CO1418" s="212"/>
      <c r="CP1418" s="212"/>
      <c r="CQ1418" s="212"/>
      <c r="CR1418" s="228" t="n">
        <f aca="false">C1418</f>
        <v>3</v>
      </c>
      <c r="CS1418" s="229" t="str">
        <f aca="false">D1418</f>
        <v>3</v>
      </c>
      <c r="CT1418" s="170" t="str">
        <f aca="false">CONCATENATE(CD1418," strain ",CM1418," ",CL1418,", partial cds")</f>
        <v>Hepatitis E virus strain  , partial cds</v>
      </c>
    </row>
    <row r="1419" customFormat="false" ht="11.9" hidden="false" customHeight="true" outlineLevel="0" collapsed="false">
      <c r="A1419" s="208" t="s">
        <v>3600</v>
      </c>
      <c r="B1419" s="147" t="s">
        <v>735</v>
      </c>
      <c r="C1419" s="148" t="n">
        <v>3</v>
      </c>
      <c r="D1419" s="149" t="s">
        <v>640</v>
      </c>
      <c r="E1419" s="150" t="s">
        <v>3598</v>
      </c>
      <c r="F1419" s="230" t="s">
        <v>3601</v>
      </c>
      <c r="G1419" s="212"/>
      <c r="H1419" s="146" t="s">
        <v>405</v>
      </c>
      <c r="I1419" s="153" t="s">
        <v>412</v>
      </c>
      <c r="J1419" s="146" t="s">
        <v>395</v>
      </c>
      <c r="K1419" s="212"/>
      <c r="L1419" s="231" t="s">
        <v>2643</v>
      </c>
      <c r="M1419" s="157" t="s">
        <v>380</v>
      </c>
      <c r="N1419" s="158" t="s">
        <v>400</v>
      </c>
      <c r="O1419" s="159" t="n">
        <v>2008</v>
      </c>
      <c r="P1419" s="212"/>
      <c r="Q1419" s="212"/>
      <c r="R1419" s="146" t="s">
        <v>88</v>
      </c>
      <c r="T1419" s="214"/>
      <c r="U1419" s="215"/>
      <c r="V1419" s="209"/>
      <c r="W1419" s="217"/>
      <c r="X1419" s="209"/>
      <c r="Y1419" s="209"/>
      <c r="Z1419" s="209"/>
      <c r="AA1419" s="216"/>
      <c r="AB1419" s="217"/>
      <c r="AC1419" s="217"/>
      <c r="AD1419" s="209"/>
      <c r="AE1419" s="209"/>
      <c r="AF1419" s="209"/>
      <c r="AG1419" s="166" t="str">
        <f aca="false">Regions!$B$35</f>
        <v>ORF2.241</v>
      </c>
      <c r="AH1419" s="164" t="n">
        <v>5841</v>
      </c>
      <c r="AI1419" s="164" t="n">
        <v>6081</v>
      </c>
      <c r="AJ1419" s="219" t="n">
        <f aca="false">SeqEnd-SeqBeg+1</f>
        <v>241</v>
      </c>
      <c r="AK1419" s="220" t="n">
        <f aca="false">AND( SeqBeg&lt;=Beg  , End &lt;=SeqEnd )</f>
        <v>0</v>
      </c>
      <c r="AL1419" s="212"/>
      <c r="AM1419" s="212"/>
      <c r="AN1419" s="221"/>
      <c r="AU1419" s="146"/>
      <c r="AV1419" s="212"/>
      <c r="AW1419" s="222" t="str">
        <f aca="false">HYPERLINK(CONCATENATE("http://www.ncbi.nlm.nih.gov/nuccore/",BM1419),BM1419)</f>
        <v>KF303497</v>
      </c>
      <c r="AX1419" s="219" t="str">
        <f aca="false">CONCATENATE(D1419,IF(I1419="","",CONCATENATE(".",I1419)),IF(K1419="","",CONCATENATE(".",K1419)),IF(M1419="","",CONCATENATE(".",M1419)),IF(R1419="","",CONCATENATE(".",R1419)),IF(U1419="","","(*)"))</f>
        <v>3.DEU.wb.JLUG</v>
      </c>
      <c r="AY1419" s="170" t="str">
        <f aca="false">CONCATENATE(BM1419,".",BN1419)</f>
        <v>KF303497.WB120</v>
      </c>
      <c r="AZ1419" s="171" t="str">
        <f aca="false">IF(AV1419="",IF(ISNUMBER(FIND(".",A1419)),LEFT(A1419,FIND(".",A1419)-1),A1419),AV1419)</f>
        <v>KF303497</v>
      </c>
      <c r="BA1419" s="171" t="str">
        <f aca="false">IF(ISNUMBER(FIND("-",AZ1419)),LEFT(AZ1419,FIND("-",AZ1419)-1),AZ1419)</f>
        <v>KF303497</v>
      </c>
      <c r="BB1419" s="170" t="str">
        <f aca="false"> MEGAname &amp; "="</f>
        <v>KF303497=</v>
      </c>
      <c r="BC1419" s="170" t="str">
        <f aca="false">Clear &amp; IF(span ,"Span","out")</f>
        <v>KF303497=out</v>
      </c>
      <c r="BD1419" s="170" t="str">
        <f aca="false">Clear &amp; IF(span, IF(B1419=".","Selected",B1419),"out")</f>
        <v>KF303497=out</v>
      </c>
      <c r="BE1419" s="170" t="str">
        <f aca="false">Clear &amp; Strain</f>
        <v>KF303497=WB120</v>
      </c>
      <c r="BF1419" s="170" t="str">
        <f aca="false">CONCATENATE(A1419,"=",F1419,". ",AX1419,IF(AB1419="","",CONCATENATE(".",AB1419)))</f>
        <v>KF303497=WB120. 3.DEU.wb.JLUG</v>
      </c>
      <c r="BG1419" s="170" t="str">
        <f aca="false">CONCATENATE(A1419,"=",F1419,". ",AX1419)</f>
        <v>KF303497=WB120. 3.DEU.wb.JLUG</v>
      </c>
      <c r="BH1419" s="170" t="str">
        <f aca="false">CONCATENATE(A1419,"=",AX1419)</f>
        <v>KF303497=3.DEU.wb.JLUG</v>
      </c>
      <c r="BI1419" s="170" t="str">
        <f aca="false">CONCATENATE(A1419,"=",ComForSubtype,D1419)</f>
        <v>KF303497=3</v>
      </c>
      <c r="BJ1419" s="170" t="str">
        <f aca="false">CONCATENATE(A1419,"=",E1419)</f>
        <v>KF303497=3jab</v>
      </c>
      <c r="BK1419" s="170" t="str">
        <f aca="false">CONCATENATE(A1419,"=",C1419)</f>
        <v>KF303497=3</v>
      </c>
      <c r="BL1419" s="170" t="str">
        <f aca="false">CONCATENATE(D1419,"=")</f>
        <v>3=</v>
      </c>
      <c r="BM1419" s="223" t="str">
        <f aca="false">IF(BA1419="XX","",BA1419)</f>
        <v>KF303497</v>
      </c>
      <c r="BN1419" s="224" t="str">
        <f aca="false">CONCATENATE(IF(F1419="","",F1419),IF(G1419="","",CONCATENATE(" / ",G1419)))</f>
        <v>WB120</v>
      </c>
      <c r="BO1419" s="225" t="str">
        <f aca="false">AX1419</f>
        <v>3.DEU.wb.JLUG</v>
      </c>
      <c r="BP1419" s="226" t="str">
        <f aca="false">IF(V1419="","",V1419)</f>
        <v/>
      </c>
      <c r="BQ1419" s="226" t="str">
        <f aca="false">IF(W1419="","",CONCATENATE(W1419,IF(LEFT(AO1419,1)="s","+","")))</f>
        <v/>
      </c>
      <c r="BR1419" s="226" t="str">
        <f aca="false">IF(X1419="","",CONCATENATE(X1419,IF(LEFT(AQ1419,1)="s","+","")))</f>
        <v/>
      </c>
      <c r="BS1419" s="226" t="str">
        <f aca="false">IF(Y1419="","",CONCATENATE(Y1419,IF(LEFT(AR1419,1)="s","+","")))</f>
        <v/>
      </c>
      <c r="BT1419" s="226" t="str">
        <f aca="false">IF(Z1419="","",CONCATENATE(Z1419,IF(LEFT(AS1419,1)="s","+","")))</f>
        <v/>
      </c>
      <c r="BU1419" s="227" t="str">
        <f aca="false">IF(AA1419="","",CONCATENATE(AA1419,IF(LEFT(AT1419,1)="s","+","")))</f>
        <v/>
      </c>
      <c r="BV1419" s="212"/>
      <c r="BW1419" s="177" t="s">
        <v>338</v>
      </c>
      <c r="BX1419" s="170" t="str">
        <f aca="false">IF(BW1419&lt;&gt;"",IF(ISNUMBER(FIND("=",BW1419)),LEFT(BW1419,FIND("=",BW1419)-1),BW1419),BW1419)</f>
        <v>xx</v>
      </c>
      <c r="BY1419" s="170" t="str">
        <f aca="false">IF(BW1419&lt;&gt;"",IF(ISNUMBER(FIND("=",BW1419)),RIGHT(BW1419,LEN(BW1419)-FIND("=",BW1419)),""),"")</f>
        <v>Non_select</v>
      </c>
      <c r="BZ1419" s="170" t="str">
        <f aca="false">IF(BX1419&lt;&gt;"",IF(ISNUMBER(FIND(".",BX1419)),LEFT(BX1419,FIND(".",BX1419)-1),BX1419),BX1419)</f>
        <v>xx</v>
      </c>
      <c r="CA1419" s="170" t="str">
        <f aca="false">IF(BX1419&lt;&gt;"",IF(ISNUMBER(FIND(".",BX1419)),RIGHT(BX1419,LEN(BX1419)-FIND(".",BX1419)),""),"")</f>
        <v/>
      </c>
      <c r="CB1419" s="212"/>
      <c r="CC1419" s="170" t="str">
        <f aca="false">A1419</f>
        <v>KF303497</v>
      </c>
      <c r="CD1419" s="178" t="s">
        <v>339</v>
      </c>
      <c r="CE1419" s="178" t="s">
        <v>340</v>
      </c>
      <c r="CF1419" s="178" t="s">
        <v>341</v>
      </c>
      <c r="CG1419" s="212"/>
      <c r="CH1419" s="212"/>
      <c r="CI1419" s="212"/>
      <c r="CJ1419" s="212"/>
      <c r="CK1419" s="178"/>
      <c r="CL1419" s="212"/>
      <c r="CM1419" s="212"/>
      <c r="CN1419" s="212"/>
      <c r="CO1419" s="212"/>
      <c r="CP1419" s="212"/>
      <c r="CQ1419" s="212"/>
      <c r="CR1419" s="228" t="n">
        <f aca="false">C1419</f>
        <v>3</v>
      </c>
      <c r="CS1419" s="229" t="str">
        <f aca="false">D1419</f>
        <v>3</v>
      </c>
      <c r="CT1419" s="170" t="str">
        <f aca="false">CONCATENATE(CD1419," strain ",CM1419," ",CL1419,", partial cds")</f>
        <v>Hepatitis E virus strain  , partial cds</v>
      </c>
    </row>
    <row r="1420" customFormat="false" ht="11.9" hidden="false" customHeight="true" outlineLevel="0" collapsed="false">
      <c r="A1420" s="208" t="s">
        <v>3602</v>
      </c>
      <c r="B1420" s="147" t="s">
        <v>735</v>
      </c>
      <c r="C1420" s="148" t="n">
        <v>3</v>
      </c>
      <c r="D1420" s="149" t="s">
        <v>640</v>
      </c>
      <c r="E1420" s="150" t="s">
        <v>3598</v>
      </c>
      <c r="F1420" s="210" t="s">
        <v>3603</v>
      </c>
      <c r="G1420" s="212"/>
      <c r="H1420" s="146" t="s">
        <v>405</v>
      </c>
      <c r="I1420" s="153" t="s">
        <v>412</v>
      </c>
      <c r="J1420" s="146" t="s">
        <v>395</v>
      </c>
      <c r="K1420" s="212"/>
      <c r="L1420" s="231" t="s">
        <v>2003</v>
      </c>
      <c r="M1420" s="157" t="s">
        <v>380</v>
      </c>
      <c r="N1420" s="213"/>
      <c r="O1420" s="159" t="n">
        <v>2008</v>
      </c>
      <c r="P1420" s="212"/>
      <c r="Q1420" s="212"/>
      <c r="R1420" s="146" t="s">
        <v>88</v>
      </c>
      <c r="T1420" s="214"/>
      <c r="U1420" s="215"/>
      <c r="V1420" s="209"/>
      <c r="W1420" s="217"/>
      <c r="X1420" s="209"/>
      <c r="Y1420" s="209"/>
      <c r="Z1420" s="209"/>
      <c r="AA1420" s="216"/>
      <c r="AB1420" s="217"/>
      <c r="AC1420" s="217"/>
      <c r="AD1420" s="209"/>
      <c r="AE1420" s="209"/>
      <c r="AF1420" s="209"/>
      <c r="AG1420" s="166" t="str">
        <f aca="false">Regions!$B$35</f>
        <v>ORF2.241</v>
      </c>
      <c r="AH1420" s="164" t="n">
        <v>5841</v>
      </c>
      <c r="AI1420" s="164" t="n">
        <v>6081</v>
      </c>
      <c r="AJ1420" s="219" t="n">
        <f aca="false">SeqEnd-SeqBeg+1</f>
        <v>241</v>
      </c>
      <c r="AK1420" s="220" t="n">
        <f aca="false">AND( SeqBeg&lt;=Beg  , End &lt;=SeqEnd )</f>
        <v>0</v>
      </c>
      <c r="AL1420" s="212"/>
      <c r="AM1420" s="212"/>
      <c r="AN1420" s="221"/>
      <c r="AU1420" s="146"/>
      <c r="AV1420" s="212"/>
      <c r="AW1420" s="222" t="str">
        <f aca="false">HYPERLINK(CONCATENATE("http://www.ncbi.nlm.nih.gov/nuccore/",BM1420),BM1420)</f>
        <v>KF303496</v>
      </c>
      <c r="AX1420" s="219" t="str">
        <f aca="false">CONCATENATE(D1420,IF(I1420="","",CONCATENATE(".",I1420)),IF(K1420="","",CONCATENATE(".",K1420)),IF(M1420="","",CONCATENATE(".",M1420)),IF(R1420="","",CONCATENATE(".",R1420)),IF(U1420="","","(*)"))</f>
        <v>3.DEU.wb.JLUG</v>
      </c>
      <c r="AY1420" s="170" t="str">
        <f aca="false">CONCATENATE(BM1420,".",BN1420)</f>
        <v>KF303496.wb121</v>
      </c>
      <c r="AZ1420" s="171" t="str">
        <f aca="false">IF(AV1420="",IF(ISNUMBER(FIND(".",A1420)),LEFT(A1420,FIND(".",A1420)-1),A1420),AV1420)</f>
        <v>KF303496</v>
      </c>
      <c r="BA1420" s="171" t="str">
        <f aca="false">IF(ISNUMBER(FIND("-",AZ1420)),LEFT(AZ1420,FIND("-",AZ1420)-1),AZ1420)</f>
        <v>KF303496</v>
      </c>
      <c r="BB1420" s="170" t="str">
        <f aca="false"> MEGAname &amp; "="</f>
        <v>KF303496=</v>
      </c>
      <c r="BC1420" s="170" t="str">
        <f aca="false">Clear &amp; IF(span ,"Span","out")</f>
        <v>KF303496=out</v>
      </c>
      <c r="BD1420" s="170" t="str">
        <f aca="false">Clear &amp; IF(span, IF(B1420=".","Selected",B1420),"out")</f>
        <v>KF303496=out</v>
      </c>
      <c r="BE1420" s="170" t="str">
        <f aca="false">Clear &amp; Strain</f>
        <v>KF303496=wb121</v>
      </c>
      <c r="BF1420" s="170" t="str">
        <f aca="false">CONCATENATE(A1420,"=",F1420,". ",AX1420,IF(AB1420="","",CONCATENATE(".",AB1420)))</f>
        <v>KF303496=wb121. 3.DEU.wb.JLUG</v>
      </c>
      <c r="BG1420" s="170" t="str">
        <f aca="false">CONCATENATE(A1420,"=",F1420,". ",AX1420)</f>
        <v>KF303496=wb121. 3.DEU.wb.JLUG</v>
      </c>
      <c r="BH1420" s="170" t="str">
        <f aca="false">CONCATENATE(A1420,"=",AX1420)</f>
        <v>KF303496=3.DEU.wb.JLUG</v>
      </c>
      <c r="BI1420" s="170" t="str">
        <f aca="false">CONCATENATE(A1420,"=",ComForSubtype,D1420)</f>
        <v>KF303496=3</v>
      </c>
      <c r="BJ1420" s="170" t="str">
        <f aca="false">CONCATENATE(A1420,"=",E1420)</f>
        <v>KF303496=3jab</v>
      </c>
      <c r="BK1420" s="170" t="str">
        <f aca="false">CONCATENATE(A1420,"=",C1420)</f>
        <v>KF303496=3</v>
      </c>
      <c r="BL1420" s="170" t="str">
        <f aca="false">CONCATENATE(D1420,"=")</f>
        <v>3=</v>
      </c>
      <c r="BM1420" s="223" t="str">
        <f aca="false">IF(BA1420="XX","",BA1420)</f>
        <v>KF303496</v>
      </c>
      <c r="BN1420" s="224" t="str">
        <f aca="false">CONCATENATE(IF(F1420="","",F1420),IF(G1420="","",CONCATENATE(" / ",G1420)))</f>
        <v>wb121</v>
      </c>
      <c r="BO1420" s="225" t="str">
        <f aca="false">AX1420</f>
        <v>3.DEU.wb.JLUG</v>
      </c>
      <c r="BP1420" s="226" t="str">
        <f aca="false">IF(V1420="","",V1420)</f>
        <v/>
      </c>
      <c r="BQ1420" s="226" t="str">
        <f aca="false">IF(W1420="","",CONCATENATE(W1420,IF(LEFT(AO1420,1)="s","+","")))</f>
        <v/>
      </c>
      <c r="BR1420" s="226" t="str">
        <f aca="false">IF(X1420="","",CONCATENATE(X1420,IF(LEFT(AQ1420,1)="s","+","")))</f>
        <v/>
      </c>
      <c r="BS1420" s="226" t="str">
        <f aca="false">IF(Y1420="","",CONCATENATE(Y1420,IF(LEFT(AR1420,1)="s","+","")))</f>
        <v/>
      </c>
      <c r="BT1420" s="226" t="str">
        <f aca="false">IF(Z1420="","",CONCATENATE(Z1420,IF(LEFT(AS1420,1)="s","+","")))</f>
        <v/>
      </c>
      <c r="BU1420" s="227" t="str">
        <f aca="false">IF(AA1420="","",CONCATENATE(AA1420,IF(LEFT(AT1420,1)="s","+","")))</f>
        <v/>
      </c>
      <c r="BV1420" s="212"/>
      <c r="BW1420" s="177" t="s">
        <v>338</v>
      </c>
      <c r="BX1420" s="170" t="str">
        <f aca="false">IF(BW1420&lt;&gt;"",IF(ISNUMBER(FIND("=",BW1420)),LEFT(BW1420,FIND("=",BW1420)-1),BW1420),BW1420)</f>
        <v>xx</v>
      </c>
      <c r="BY1420" s="170" t="str">
        <f aca="false">IF(BW1420&lt;&gt;"",IF(ISNUMBER(FIND("=",BW1420)),RIGHT(BW1420,LEN(BW1420)-FIND("=",BW1420)),""),"")</f>
        <v>Non_select</v>
      </c>
      <c r="BZ1420" s="170" t="str">
        <f aca="false">IF(BX1420&lt;&gt;"",IF(ISNUMBER(FIND(".",BX1420)),LEFT(BX1420,FIND(".",BX1420)-1),BX1420),BX1420)</f>
        <v>xx</v>
      </c>
      <c r="CA1420" s="170" t="str">
        <f aca="false">IF(BX1420&lt;&gt;"",IF(ISNUMBER(FIND(".",BX1420)),RIGHT(BX1420,LEN(BX1420)-FIND(".",BX1420)),""),"")</f>
        <v/>
      </c>
      <c r="CB1420" s="212"/>
      <c r="CC1420" s="170" t="str">
        <f aca="false">A1420</f>
        <v>KF303496</v>
      </c>
      <c r="CD1420" s="178" t="s">
        <v>339</v>
      </c>
      <c r="CE1420" s="178" t="s">
        <v>340</v>
      </c>
      <c r="CF1420" s="178" t="s">
        <v>341</v>
      </c>
      <c r="CG1420" s="212"/>
      <c r="CH1420" s="212"/>
      <c r="CI1420" s="212"/>
      <c r="CJ1420" s="212"/>
      <c r="CK1420" s="178"/>
      <c r="CL1420" s="212"/>
      <c r="CM1420" s="212"/>
      <c r="CN1420" s="212"/>
      <c r="CO1420" s="212"/>
      <c r="CP1420" s="212"/>
      <c r="CQ1420" s="212"/>
      <c r="CR1420" s="228" t="n">
        <f aca="false">C1420</f>
        <v>3</v>
      </c>
      <c r="CS1420" s="229" t="str">
        <f aca="false">D1420</f>
        <v>3</v>
      </c>
      <c r="CT1420" s="170" t="str">
        <f aca="false">CONCATENATE(CD1420," strain ",CM1420," ",CL1420,", partial cds")</f>
        <v>Hepatitis E virus strain  , partial cds</v>
      </c>
    </row>
    <row r="1421" customFormat="false" ht="11.9" hidden="false" customHeight="true" outlineLevel="0" collapsed="false">
      <c r="A1421" s="208" t="s">
        <v>3604</v>
      </c>
      <c r="B1421" s="147" t="s">
        <v>735</v>
      </c>
      <c r="C1421" s="148" t="n">
        <v>3</v>
      </c>
      <c r="D1421" s="149" t="s">
        <v>640</v>
      </c>
      <c r="E1421" s="150" t="s">
        <v>3598</v>
      </c>
      <c r="F1421" s="230" t="s">
        <v>3605</v>
      </c>
      <c r="G1421" s="212"/>
      <c r="H1421" s="146" t="s">
        <v>405</v>
      </c>
      <c r="I1421" s="153" t="s">
        <v>412</v>
      </c>
      <c r="J1421" s="146" t="s">
        <v>395</v>
      </c>
      <c r="K1421" s="212"/>
      <c r="L1421" s="231" t="s">
        <v>2640</v>
      </c>
      <c r="M1421" s="157" t="s">
        <v>380</v>
      </c>
      <c r="N1421" s="158" t="s">
        <v>400</v>
      </c>
      <c r="O1421" s="159" t="n">
        <v>2008</v>
      </c>
      <c r="P1421" s="212"/>
      <c r="Q1421" s="212"/>
      <c r="R1421" s="146" t="s">
        <v>88</v>
      </c>
      <c r="T1421" s="214"/>
      <c r="U1421" s="215"/>
      <c r="V1421" s="209"/>
      <c r="W1421" s="217"/>
      <c r="X1421" s="209"/>
      <c r="Y1421" s="209"/>
      <c r="Z1421" s="209"/>
      <c r="AA1421" s="216"/>
      <c r="AB1421" s="217"/>
      <c r="AC1421" s="217"/>
      <c r="AD1421" s="209"/>
      <c r="AE1421" s="209"/>
      <c r="AF1421" s="209"/>
      <c r="AG1421" s="166" t="str">
        <f aca="false">Regions!$B$35</f>
        <v>ORF2.241</v>
      </c>
      <c r="AH1421" s="164" t="n">
        <v>5841</v>
      </c>
      <c r="AI1421" s="164" t="n">
        <v>6081</v>
      </c>
      <c r="AJ1421" s="219" t="n">
        <f aca="false">SeqEnd-SeqBeg+1</f>
        <v>241</v>
      </c>
      <c r="AK1421" s="220" t="n">
        <f aca="false">AND( SeqBeg&lt;=Beg  , End &lt;=SeqEnd )</f>
        <v>0</v>
      </c>
      <c r="AL1421" s="212"/>
      <c r="AM1421" s="212"/>
      <c r="AN1421" s="221"/>
      <c r="AU1421" s="146"/>
      <c r="AV1421" s="212"/>
      <c r="AW1421" s="222" t="str">
        <f aca="false">HYPERLINK(CONCATENATE("http://www.ncbi.nlm.nih.gov/nuccore/",BM1421),BM1421)</f>
        <v>KF303498</v>
      </c>
      <c r="AX1421" s="219" t="str">
        <f aca="false">CONCATENATE(D1421,IF(I1421="","",CONCATENATE(".",I1421)),IF(K1421="","",CONCATENATE(".",K1421)),IF(M1421="","",CONCATENATE(".",M1421)),IF(R1421="","",CONCATENATE(".",R1421)),IF(U1421="","","(*)"))</f>
        <v>3.DEU.wb.JLUG</v>
      </c>
      <c r="AY1421" s="170" t="str">
        <f aca="false">CONCATENATE(BM1421,".",BN1421)</f>
        <v>KF303498.WB124</v>
      </c>
      <c r="AZ1421" s="171" t="str">
        <f aca="false">IF(AV1421="",IF(ISNUMBER(FIND(".",A1421)),LEFT(A1421,FIND(".",A1421)-1),A1421),AV1421)</f>
        <v>KF303498</v>
      </c>
      <c r="BA1421" s="171" t="str">
        <f aca="false">IF(ISNUMBER(FIND("-",AZ1421)),LEFT(AZ1421,FIND("-",AZ1421)-1),AZ1421)</f>
        <v>KF303498</v>
      </c>
      <c r="BB1421" s="170" t="str">
        <f aca="false"> MEGAname &amp; "="</f>
        <v>KF303498=</v>
      </c>
      <c r="BC1421" s="170" t="str">
        <f aca="false">Clear &amp; IF(span ,"Span","out")</f>
        <v>KF303498=out</v>
      </c>
      <c r="BD1421" s="170" t="str">
        <f aca="false">Clear &amp; IF(span, IF(B1421=".","Selected",B1421),"out")</f>
        <v>KF303498=out</v>
      </c>
      <c r="BE1421" s="170" t="str">
        <f aca="false">Clear &amp; Strain</f>
        <v>KF303498=WB124</v>
      </c>
      <c r="BF1421" s="170" t="str">
        <f aca="false">CONCATENATE(A1421,"=",F1421,". ",AX1421,IF(AB1421="","",CONCATENATE(".",AB1421)))</f>
        <v>KF303498=WB124. 3.DEU.wb.JLUG</v>
      </c>
      <c r="BG1421" s="170" t="str">
        <f aca="false">CONCATENATE(A1421,"=",F1421,". ",AX1421)</f>
        <v>KF303498=WB124. 3.DEU.wb.JLUG</v>
      </c>
      <c r="BH1421" s="170" t="str">
        <f aca="false">CONCATENATE(A1421,"=",AX1421)</f>
        <v>KF303498=3.DEU.wb.JLUG</v>
      </c>
      <c r="BI1421" s="170" t="str">
        <f aca="false">CONCATENATE(A1421,"=",ComForSubtype,D1421)</f>
        <v>KF303498=3</v>
      </c>
      <c r="BJ1421" s="170" t="str">
        <f aca="false">CONCATENATE(A1421,"=",E1421)</f>
        <v>KF303498=3jab</v>
      </c>
      <c r="BK1421" s="170" t="str">
        <f aca="false">CONCATENATE(A1421,"=",C1421)</f>
        <v>KF303498=3</v>
      </c>
      <c r="BL1421" s="170" t="str">
        <f aca="false">CONCATENATE(D1421,"=")</f>
        <v>3=</v>
      </c>
      <c r="BM1421" s="223" t="str">
        <f aca="false">IF(BA1421="XX","",BA1421)</f>
        <v>KF303498</v>
      </c>
      <c r="BN1421" s="224" t="str">
        <f aca="false">CONCATENATE(IF(F1421="","",F1421),IF(G1421="","",CONCATENATE(" / ",G1421)))</f>
        <v>WB124</v>
      </c>
      <c r="BO1421" s="225" t="str">
        <f aca="false">AX1421</f>
        <v>3.DEU.wb.JLUG</v>
      </c>
      <c r="BP1421" s="226" t="str">
        <f aca="false">IF(V1421="","",V1421)</f>
        <v/>
      </c>
      <c r="BQ1421" s="226" t="str">
        <f aca="false">IF(W1421="","",CONCATENATE(W1421,IF(LEFT(AO1421,1)="s","+","")))</f>
        <v/>
      </c>
      <c r="BR1421" s="226" t="str">
        <f aca="false">IF(X1421="","",CONCATENATE(X1421,IF(LEFT(AQ1421,1)="s","+","")))</f>
        <v/>
      </c>
      <c r="BS1421" s="226" t="str">
        <f aca="false">IF(Y1421="","",CONCATENATE(Y1421,IF(LEFT(AR1421,1)="s","+","")))</f>
        <v/>
      </c>
      <c r="BT1421" s="226" t="str">
        <f aca="false">IF(Z1421="","",CONCATENATE(Z1421,IF(LEFT(AS1421,1)="s","+","")))</f>
        <v/>
      </c>
      <c r="BU1421" s="227" t="str">
        <f aca="false">IF(AA1421="","",CONCATENATE(AA1421,IF(LEFT(AT1421,1)="s","+","")))</f>
        <v/>
      </c>
      <c r="BV1421" s="212"/>
      <c r="BW1421" s="177" t="s">
        <v>338</v>
      </c>
      <c r="BX1421" s="170" t="str">
        <f aca="false">IF(BW1421&lt;&gt;"",IF(ISNUMBER(FIND("=",BW1421)),LEFT(BW1421,FIND("=",BW1421)-1),BW1421),BW1421)</f>
        <v>xx</v>
      </c>
      <c r="BY1421" s="170" t="str">
        <f aca="false">IF(BW1421&lt;&gt;"",IF(ISNUMBER(FIND("=",BW1421)),RIGHT(BW1421,LEN(BW1421)-FIND("=",BW1421)),""),"")</f>
        <v>Non_select</v>
      </c>
      <c r="BZ1421" s="170" t="str">
        <f aca="false">IF(BX1421&lt;&gt;"",IF(ISNUMBER(FIND(".",BX1421)),LEFT(BX1421,FIND(".",BX1421)-1),BX1421),BX1421)</f>
        <v>xx</v>
      </c>
      <c r="CA1421" s="170" t="str">
        <f aca="false">IF(BX1421&lt;&gt;"",IF(ISNUMBER(FIND(".",BX1421)),RIGHT(BX1421,LEN(BX1421)-FIND(".",BX1421)),""),"")</f>
        <v/>
      </c>
      <c r="CB1421" s="212"/>
      <c r="CC1421" s="170" t="str">
        <f aca="false">A1421</f>
        <v>KF303498</v>
      </c>
      <c r="CD1421" s="178" t="s">
        <v>339</v>
      </c>
      <c r="CE1421" s="178" t="s">
        <v>340</v>
      </c>
      <c r="CF1421" s="178" t="s">
        <v>341</v>
      </c>
      <c r="CG1421" s="212"/>
      <c r="CH1421" s="212"/>
      <c r="CI1421" s="212"/>
      <c r="CJ1421" s="212"/>
      <c r="CK1421" s="178"/>
      <c r="CL1421" s="212"/>
      <c r="CM1421" s="212"/>
      <c r="CN1421" s="212"/>
      <c r="CO1421" s="212"/>
      <c r="CP1421" s="212"/>
      <c r="CQ1421" s="212"/>
      <c r="CR1421" s="228" t="n">
        <f aca="false">C1421</f>
        <v>3</v>
      </c>
      <c r="CS1421" s="229" t="str">
        <f aca="false">D1421</f>
        <v>3</v>
      </c>
      <c r="CT1421" s="170" t="str">
        <f aca="false">CONCATENATE(CD1421," strain ",CM1421," ",CL1421,", partial cds")</f>
        <v>Hepatitis E virus strain  , partial cds</v>
      </c>
    </row>
    <row r="1422" customFormat="false" ht="11.9" hidden="false" customHeight="true" outlineLevel="0" collapsed="false">
      <c r="A1422" s="154" t="s">
        <v>3606</v>
      </c>
      <c r="B1422" s="147" t="n">
        <v>3</v>
      </c>
      <c r="C1422" s="243" t="n">
        <v>3</v>
      </c>
      <c r="D1422" s="149" t="s">
        <v>644</v>
      </c>
      <c r="E1422" s="150" t="s">
        <v>3598</v>
      </c>
      <c r="F1422" s="154" t="s">
        <v>3607</v>
      </c>
      <c r="G1422" s="212"/>
      <c r="H1422" s="146" t="s">
        <v>3608</v>
      </c>
      <c r="I1422" s="153" t="s">
        <v>3608</v>
      </c>
      <c r="J1422" s="146" t="s">
        <v>425</v>
      </c>
      <c r="K1422" s="212"/>
      <c r="L1422" s="212"/>
      <c r="M1422" s="157" t="s">
        <v>348</v>
      </c>
      <c r="N1422" s="213"/>
      <c r="O1422" s="160"/>
      <c r="P1422" s="212"/>
      <c r="Q1422" s="212"/>
      <c r="R1422" s="212"/>
      <c r="S1422" s="212"/>
      <c r="T1422" s="214" t="s">
        <v>353</v>
      </c>
      <c r="U1422" s="161" t="s">
        <v>644</v>
      </c>
      <c r="V1422" s="158" t="s">
        <v>644</v>
      </c>
      <c r="W1422" s="244" t="s">
        <v>644</v>
      </c>
      <c r="X1422" s="249" t="s">
        <v>644</v>
      </c>
      <c r="Y1422" s="150" t="s">
        <v>644</v>
      </c>
      <c r="Z1422" s="150" t="s">
        <v>644</v>
      </c>
      <c r="AA1422" s="250" t="s">
        <v>644</v>
      </c>
      <c r="AB1422" s="251" t="s">
        <v>278</v>
      </c>
      <c r="AC1422" s="163" t="s">
        <v>354</v>
      </c>
      <c r="AD1422" s="164" t="s">
        <v>354</v>
      </c>
      <c r="AE1422" s="164" t="s">
        <v>354</v>
      </c>
      <c r="AF1422" s="164" t="s">
        <v>354</v>
      </c>
      <c r="AG1422" s="166" t="s">
        <v>354</v>
      </c>
      <c r="AH1422" s="164" t="n">
        <v>1</v>
      </c>
      <c r="AI1422" s="252" t="n">
        <v>7519</v>
      </c>
      <c r="AJ1422" s="219" t="n">
        <f aca="false">SeqEnd-SeqBeg+1</f>
        <v>7519</v>
      </c>
      <c r="AK1422" s="220" t="n">
        <f aca="false">AND( SeqBeg&lt;=Beg  , End &lt;=SeqEnd )</f>
        <v>1</v>
      </c>
      <c r="AL1422" s="212"/>
      <c r="AM1422" s="212"/>
      <c r="AN1422" s="213"/>
      <c r="AO1422" s="147" t="s">
        <v>457</v>
      </c>
      <c r="AP1422" s="147" t="s">
        <v>457</v>
      </c>
      <c r="AQ1422" s="147" t="s">
        <v>2000</v>
      </c>
      <c r="AR1422" s="147" t="s">
        <v>2000</v>
      </c>
      <c r="AS1422" s="147" t="s">
        <v>2000</v>
      </c>
      <c r="AT1422" s="147" t="s">
        <v>2000</v>
      </c>
      <c r="AU1422" s="147" t="s">
        <v>382</v>
      </c>
      <c r="AV1422" s="212"/>
      <c r="AW1422" s="222" t="str">
        <f aca="false">HYPERLINK(CONCATENATE("http://www.ncbi.nlm.nih.gov/nuccore/",BM1422),BM1422)</f>
        <v>AF060669</v>
      </c>
      <c r="AX1422" s="219" t="str">
        <f aca="false">CONCATENATE(D1422,IF(I1422="","",CONCATENATE(".",I1422)),IF(K1422="","",CONCATENATE(".",K1422)),IF(M1422="","",CONCATENATE(".",M1422)),IF(R1422="","",CONCATENATE(".",R1422)),IF(U1422="","","(*)"))</f>
        <v>3a.USA.hum(*)</v>
      </c>
      <c r="AY1422" s="170" t="str">
        <f aca="false">CONCATENATE(BM1422,".",BN1422)</f>
        <v>AF060669.HEV-US2</v>
      </c>
      <c r="AZ1422" s="171" t="str">
        <f aca="false">IF(AV1422="",IF(ISNUMBER(FIND(".",A1422)),LEFT(A1422,FIND(".",A1422)-1),A1422),AV1422)</f>
        <v>AF060669</v>
      </c>
      <c r="BA1422" s="171" t="str">
        <f aca="false">IF(ISNUMBER(FIND("-",AZ1422)),LEFT(AZ1422,FIND("-",AZ1422)-1),AZ1422)</f>
        <v>AF060669</v>
      </c>
      <c r="BB1422" s="170" t="str">
        <f aca="false"> MEGAname &amp; "="</f>
        <v>AF060669=</v>
      </c>
      <c r="BC1422" s="170" t="str">
        <f aca="false">Clear &amp; IF(span ,"Span","out")</f>
        <v>AF060669=Span</v>
      </c>
      <c r="BD1422" s="170" t="str">
        <f aca="false">Clear &amp; IF(span, IF(B1422=".","Selected",B1422),"out")</f>
        <v>AF060669=3</v>
      </c>
      <c r="BE1422" s="170" t="str">
        <f aca="false">Clear &amp; Strain</f>
        <v>AF060669=HEV-US2</v>
      </c>
      <c r="BF1422" s="170" t="str">
        <f aca="false">CONCATENATE(A1422,"=",F1422,". ",AX1422,IF(AB1422="","",CONCATENATE(".",AB1422)))</f>
        <v>AF060669=HEV-US2. 3a.USA.hum(*).CG</v>
      </c>
      <c r="BG1422" s="170" t="str">
        <f aca="false">CONCATENATE(A1422,"=",F1422,". ",AX1422)</f>
        <v>AF060669=HEV-US2. 3a.USA.hum(*)</v>
      </c>
      <c r="BH1422" s="170" t="str">
        <f aca="false">CONCATENATE(A1422,"=",AX1422)</f>
        <v>AF060669=3a.USA.hum(*)</v>
      </c>
      <c r="BI1422" s="170" t="str">
        <f aca="false">CONCATENATE(A1422,"=",ComForSubtype,D1422)</f>
        <v>AF060669=3a</v>
      </c>
      <c r="BJ1422" s="170" t="str">
        <f aca="false">CONCATENATE(A1422,"=",E1422)</f>
        <v>AF060669=3jab</v>
      </c>
      <c r="BK1422" s="170" t="str">
        <f aca="false">CONCATENATE(A1422,"=",C1422)</f>
        <v>AF060669=3</v>
      </c>
      <c r="BL1422" s="170" t="str">
        <f aca="false">CONCATENATE(D1422,"=")</f>
        <v>3a=</v>
      </c>
      <c r="BM1422" s="223" t="str">
        <f aca="false">IF(BA1422="XX","",BA1422)</f>
        <v>AF060669</v>
      </c>
      <c r="BN1422" s="224" t="str">
        <f aca="false">CONCATENATE(IF(F1422="","",F1422),IF(G1422="","",CONCATENATE(" / ",G1422)))</f>
        <v>HEV-US2</v>
      </c>
      <c r="BO1422" s="225" t="str">
        <f aca="false">AX1422</f>
        <v>3a.USA.hum(*)</v>
      </c>
      <c r="BP1422" s="226" t="str">
        <f aca="false">IF(V1422="","",V1422)</f>
        <v>3a</v>
      </c>
      <c r="BQ1422" s="226" t="str">
        <f aca="false">IF(W1422="","",CONCATENATE(W1422,IF(LEFT(AO1422,1)="s","+","")))</f>
        <v>3a+</v>
      </c>
      <c r="BR1422" s="226" t="str">
        <f aca="false">IF(X1422="","",CONCATENATE(X1422,IF(LEFT(AQ1422,1)="s","+","")))</f>
        <v>3a+</v>
      </c>
      <c r="BS1422" s="226" t="str">
        <f aca="false">IF(Y1422="","",CONCATENATE(Y1422,IF(LEFT(AR1422,1)="s","+","")))</f>
        <v>3a+</v>
      </c>
      <c r="BT1422" s="226" t="str">
        <f aca="false">IF(Z1422="","",CONCATENATE(Z1422,IF(LEFT(AS1422,1)="s","+","")))</f>
        <v>3a+</v>
      </c>
      <c r="BU1422" s="227" t="str">
        <f aca="false">IF(AA1422="","",CONCATENATE(AA1422,IF(LEFT(AT1422,1)="s","+","")))</f>
        <v>3a+</v>
      </c>
      <c r="BV1422" s="212"/>
      <c r="BW1422" s="177" t="s">
        <v>3609</v>
      </c>
      <c r="BX1422" s="170" t="str">
        <f aca="false">IF(BW1422&lt;&gt;"",IF(ISNUMBER(FIND("=",BW1422)),LEFT(BW1422,FIND("=",BW1422)-1),BW1422),BW1422)</f>
        <v>AF060669</v>
      </c>
      <c r="BY1422" s="170" t="str">
        <f aca="false">IF(BW1422&lt;&gt;"",IF(ISNUMBER(FIND("=",BW1422)),RIGHT(BW1422,LEN(BW1422)-FIND("=",BW1422)),""),"")</f>
        <v>3a</v>
      </c>
      <c r="BZ1422" s="170" t="str">
        <f aca="false">IF(BX1422&lt;&gt;"",IF(ISNUMBER(FIND(".",BX1422)),LEFT(BX1422,FIND(".",BX1422)-1),BX1422),BX1422)</f>
        <v>AF060669</v>
      </c>
      <c r="CA1422" s="170" t="str">
        <f aca="false">IF(BX1422&lt;&gt;"",IF(ISNUMBER(FIND(".",BX1422)),RIGHT(BX1422,LEN(BX1422)-FIND(".",BX1422)),""),"")</f>
        <v/>
      </c>
      <c r="CB1422" s="212"/>
      <c r="CC1422" s="170" t="str">
        <f aca="false">A1422</f>
        <v>AF060669</v>
      </c>
      <c r="CD1422" s="178" t="s">
        <v>339</v>
      </c>
      <c r="CE1422" s="178" t="s">
        <v>340</v>
      </c>
      <c r="CF1422" s="178" t="s">
        <v>341</v>
      </c>
      <c r="CG1422" s="212"/>
      <c r="CH1422" s="179"/>
      <c r="CI1422" s="179"/>
      <c r="CJ1422" s="179"/>
      <c r="CK1422" s="212"/>
      <c r="CL1422" s="212"/>
      <c r="CM1422" s="170" t="str">
        <f aca="false">F1422</f>
        <v>HEV-US2</v>
      </c>
      <c r="CN1422" s="170" t="str">
        <f aca="false">IF(G1422="","",G1422)</f>
        <v/>
      </c>
      <c r="CO1422" s="170" t="str">
        <f aca="false">CONCATENATE(H1422,":",L1422)</f>
        <v>USA:</v>
      </c>
      <c r="CP1422" s="170" t="str">
        <f aca="false">CONCATENATE(IF(Q1422="","",CONCATENATE(Q1422,"-")),IF(P1422="","",CONCATENATE(P1422,"-")),IF(O1422="","",O1422))</f>
        <v/>
      </c>
      <c r="CQ1422" s="170" t="str">
        <f aca="false">IF(N1422="","",N1422)</f>
        <v/>
      </c>
      <c r="CR1422" s="170" t="n">
        <f aca="false">C1422</f>
        <v>3</v>
      </c>
      <c r="CS1422" s="229" t="str">
        <f aca="false">D1422</f>
        <v>3a</v>
      </c>
      <c r="CT1422" s="170" t="str">
        <f aca="false">CONCATENATE(CD1422," strain ",CM1422," ",CL1422,", partial cds")</f>
        <v>Hepatitis E virus strain HEV-US2 , partial cds</v>
      </c>
    </row>
    <row r="1423" customFormat="false" ht="11.9" hidden="true" customHeight="true" outlineLevel="0" collapsed="false">
      <c r="A1423" s="154" t="s">
        <v>3610</v>
      </c>
      <c r="B1423" s="147" t="s">
        <v>107</v>
      </c>
      <c r="C1423" s="243" t="n">
        <v>3</v>
      </c>
      <c r="D1423" s="149" t="s">
        <v>644</v>
      </c>
      <c r="E1423" s="150" t="s">
        <v>3598</v>
      </c>
      <c r="F1423" s="154" t="s">
        <v>3607</v>
      </c>
      <c r="G1423" s="212"/>
      <c r="H1423" s="146" t="s">
        <v>3611</v>
      </c>
      <c r="I1423" s="212"/>
      <c r="J1423" s="212"/>
      <c r="K1423" s="212"/>
      <c r="L1423" s="212"/>
      <c r="M1423" s="157" t="s">
        <v>479</v>
      </c>
      <c r="N1423" s="213"/>
      <c r="O1423" s="160"/>
      <c r="P1423" s="212"/>
      <c r="Q1423" s="212"/>
      <c r="R1423" s="212"/>
      <c r="S1423" s="212"/>
      <c r="T1423" s="214"/>
      <c r="U1423" s="215"/>
      <c r="V1423" s="158" t="s">
        <v>644</v>
      </c>
      <c r="W1423" s="244" t="s">
        <v>644</v>
      </c>
      <c r="X1423" s="249" t="s">
        <v>644</v>
      </c>
      <c r="Y1423" s="249" t="s">
        <v>644</v>
      </c>
      <c r="Z1423" s="150" t="s">
        <v>644</v>
      </c>
      <c r="AA1423" s="250" t="s">
        <v>644</v>
      </c>
      <c r="AB1423" s="251" t="s">
        <v>278</v>
      </c>
      <c r="AC1423" s="163" t="s">
        <v>456</v>
      </c>
      <c r="AD1423" s="164" t="s">
        <v>354</v>
      </c>
      <c r="AE1423" s="164" t="s">
        <v>354</v>
      </c>
      <c r="AF1423" s="164" t="s">
        <v>354</v>
      </c>
      <c r="AG1423" s="166" t="s">
        <v>354</v>
      </c>
      <c r="AH1423" s="164" t="n">
        <v>1</v>
      </c>
      <c r="AI1423" s="252" t="n">
        <v>7519</v>
      </c>
      <c r="AJ1423" s="219" t="n">
        <f aca="false">SeqEnd-SeqBeg+1</f>
        <v>7519</v>
      </c>
      <c r="AK1423" s="220" t="n">
        <f aca="false">AND( SeqBeg&lt;=Beg  , End &lt;=SeqEnd )</f>
        <v>1</v>
      </c>
      <c r="AL1423" s="212"/>
      <c r="AM1423" s="212"/>
      <c r="AN1423" s="213"/>
      <c r="AO1423" s="147" t="s">
        <v>465</v>
      </c>
      <c r="AP1423" s="147" t="s">
        <v>465</v>
      </c>
      <c r="AQ1423" s="147" t="s">
        <v>465</v>
      </c>
      <c r="AR1423" s="147" t="s">
        <v>465</v>
      </c>
      <c r="AS1423" s="147" t="s">
        <v>465</v>
      </c>
      <c r="AT1423" s="147" t="s">
        <v>465</v>
      </c>
      <c r="AU1423" s="212"/>
      <c r="AV1423" s="212"/>
      <c r="AW1423" s="222" t="str">
        <f aca="false">HYPERLINK(CONCATENATE("http://www.ncbi.nlm.nih.gov/nuccore/",BM1423),BM1423)</f>
        <v>BD378127</v>
      </c>
      <c r="AX1423" s="219" t="str">
        <f aca="false">CONCATENATE(D1423,IF(I1423="","",CONCATENATE(".",I1423)),IF(K1423="","",CONCATENATE(".",K1423)),IF(M1423="","",CONCATENATE(".",M1423)),IF(R1423="","",CONCATENATE(".",R1423)),IF(U1423="","","(*)"))</f>
        <v>3a.patent</v>
      </c>
      <c r="AY1423" s="170" t="str">
        <f aca="false">CONCATENATE(BM1423,".",BN1423)</f>
        <v>BD378127.HEV-US2</v>
      </c>
      <c r="AZ1423" s="171" t="str">
        <f aca="false">IF(AV1423="",IF(ISNUMBER(FIND(".",A1423)),LEFT(A1423,FIND(".",A1423)-1),A1423),AV1423)</f>
        <v>BD378127</v>
      </c>
      <c r="BA1423" s="171" t="str">
        <f aca="false">IF(ISNUMBER(FIND("-",AZ1423)),LEFT(AZ1423,FIND("-",AZ1423)-1),AZ1423)</f>
        <v>BD378127</v>
      </c>
      <c r="BB1423" s="170" t="str">
        <f aca="false"> MEGAname &amp; "="</f>
        <v>BD378127=</v>
      </c>
      <c r="BC1423" s="170" t="str">
        <f aca="false">Clear &amp; IF(span ,"Span","out")</f>
        <v>BD378127=Span</v>
      </c>
      <c r="BD1423" s="170" t="str">
        <f aca="false">Clear &amp; IF(span, IF(B1423=".","Selected",B1423),"out")</f>
        <v>BD378127=e</v>
      </c>
      <c r="BE1423" s="170" t="str">
        <f aca="false">Clear &amp; Strain</f>
        <v>BD378127=HEV-US2</v>
      </c>
      <c r="BF1423" s="170" t="str">
        <f aca="false">CONCATENATE(A1423,"=",F1423,". ",AX1423,IF(AB1423="","",CONCATENATE(".",AB1423)))</f>
        <v>BD378127=HEV-US2. 3a.patent.CG</v>
      </c>
      <c r="BG1423" s="170" t="str">
        <f aca="false">CONCATENATE(A1423,"=",F1423,". ",AX1423)</f>
        <v>BD378127=HEV-US2. 3a.patent</v>
      </c>
      <c r="BH1423" s="170" t="str">
        <f aca="false">CONCATENATE(A1423,"=",AX1423)</f>
        <v>BD378127=3a.patent</v>
      </c>
      <c r="BI1423" s="170" t="str">
        <f aca="false">CONCATENATE(A1423,"=",ComForSubtype,D1423)</f>
        <v>BD378127=3a</v>
      </c>
      <c r="BJ1423" s="170" t="str">
        <f aca="false">CONCATENATE(A1423,"=",E1423)</f>
        <v>BD378127=3jab</v>
      </c>
      <c r="BK1423" s="170" t="str">
        <f aca="false">CONCATENATE(A1423,"=",C1423)</f>
        <v>BD378127=3</v>
      </c>
      <c r="BL1423" s="170" t="str">
        <f aca="false">CONCATENATE(D1423,"=")</f>
        <v>3a=</v>
      </c>
      <c r="BM1423" s="223" t="str">
        <f aca="false">IF(BA1423="XX","",BA1423)</f>
        <v>BD378127</v>
      </c>
      <c r="BN1423" s="224" t="str">
        <f aca="false">CONCATENATE(IF(F1423="","",F1423),IF(G1423="","",CONCATENATE(" / ",G1423)))</f>
        <v>HEV-US2</v>
      </c>
      <c r="BO1423" s="225" t="str">
        <f aca="false">AX1423</f>
        <v>3a.patent</v>
      </c>
      <c r="BP1423" s="226" t="str">
        <f aca="false">IF(V1423="","",V1423)</f>
        <v>3a</v>
      </c>
      <c r="BQ1423" s="226" t="str">
        <f aca="false">IF(W1423="","",CONCATENATE(W1423,IF(LEFT(AO1423,1)="s","+","")))</f>
        <v>3a</v>
      </c>
      <c r="BR1423" s="226" t="str">
        <f aca="false">IF(X1423="","",CONCATENATE(X1423,IF(LEFT(AQ1423,1)="s","+","")))</f>
        <v>3a</v>
      </c>
      <c r="BS1423" s="226" t="str">
        <f aca="false">IF(Y1423="","",CONCATENATE(Y1423,IF(LEFT(AR1423,1)="s","+","")))</f>
        <v>3a</v>
      </c>
      <c r="BT1423" s="226" t="str">
        <f aca="false">IF(Z1423="","",CONCATENATE(Z1423,IF(LEFT(AS1423,1)="s","+","")))</f>
        <v>3a</v>
      </c>
      <c r="BU1423" s="227" t="str">
        <f aca="false">IF(AA1423="","",CONCATENATE(AA1423,IF(LEFT(AT1423,1)="s","+","")))</f>
        <v>3a</v>
      </c>
      <c r="BV1423" s="212"/>
      <c r="BW1423" s="177" t="s">
        <v>3612</v>
      </c>
      <c r="BX1423" s="170" t="str">
        <f aca="false">IF(BW1423&lt;&gt;"",IF(ISNUMBER(FIND("=",BW1423)),LEFT(BW1423,FIND("=",BW1423)-1),BW1423),BW1423)</f>
        <v>BD378127</v>
      </c>
      <c r="BY1423" s="170" t="str">
        <f aca="false">IF(BW1423&lt;&gt;"",IF(ISNUMBER(FIND("=",BW1423)),RIGHT(BW1423,LEN(BW1423)-FIND("=",BW1423)),""),"")</f>
        <v>3a</v>
      </c>
      <c r="BZ1423" s="170" t="str">
        <f aca="false">IF(BX1423&lt;&gt;"",IF(ISNUMBER(FIND(".",BX1423)),LEFT(BX1423,FIND(".",BX1423)-1),BX1423),BX1423)</f>
        <v>BD378127</v>
      </c>
      <c r="CA1423" s="170" t="str">
        <f aca="false">IF(BX1423&lt;&gt;"",IF(ISNUMBER(FIND(".",BX1423)),RIGHT(BX1423,LEN(BX1423)-FIND(".",BX1423)),""),"")</f>
        <v/>
      </c>
      <c r="CB1423" s="212"/>
      <c r="CC1423" s="170" t="str">
        <f aca="false">A1423</f>
        <v>BD378127</v>
      </c>
      <c r="CD1423" s="178" t="s">
        <v>339</v>
      </c>
      <c r="CE1423" s="178" t="s">
        <v>340</v>
      </c>
      <c r="CF1423" s="178" t="s">
        <v>341</v>
      </c>
      <c r="CG1423" s="212"/>
      <c r="CH1423" s="179"/>
      <c r="CI1423" s="179"/>
      <c r="CJ1423" s="179"/>
      <c r="CK1423" s="212"/>
      <c r="CL1423" s="212"/>
      <c r="CM1423" s="170" t="str">
        <f aca="false">F1423</f>
        <v>HEV-US2</v>
      </c>
      <c r="CN1423" s="170" t="str">
        <f aca="false">IF(G1423="","",G1423)</f>
        <v/>
      </c>
      <c r="CO1423" s="170" t="str">
        <f aca="false">CONCATENATE(H1423,":",L1423)</f>
        <v>Abbott:</v>
      </c>
      <c r="CP1423" s="170" t="str">
        <f aca="false">CONCATENATE(IF(Q1423="","",CONCATENATE(Q1423,"-")),IF(P1423="","",CONCATENATE(P1423,"-")),IF(O1423="","",O1423))</f>
        <v/>
      </c>
      <c r="CQ1423" s="170" t="str">
        <f aca="false">IF(N1423="","",N1423)</f>
        <v/>
      </c>
      <c r="CR1423" s="170" t="n">
        <f aca="false">C1423</f>
        <v>3</v>
      </c>
      <c r="CS1423" s="229" t="str">
        <f aca="false">D1423</f>
        <v>3a</v>
      </c>
      <c r="CT1423" s="170" t="str">
        <f aca="false">CONCATENATE(CD1423," strain ",CM1423," ",CL1423,", partial cds")</f>
        <v>Hepatitis E virus strain HEV-US2 , partial cds</v>
      </c>
    </row>
    <row r="1424" customFormat="false" ht="11.9" hidden="true" customHeight="true" outlineLevel="0" collapsed="false">
      <c r="A1424" s="154" t="s">
        <v>3613</v>
      </c>
      <c r="B1424" s="147" t="s">
        <v>109</v>
      </c>
      <c r="C1424" s="243" t="n">
        <v>3</v>
      </c>
      <c r="D1424" s="149" t="s">
        <v>644</v>
      </c>
      <c r="E1424" s="150" t="s">
        <v>3598</v>
      </c>
      <c r="F1424" s="154" t="s">
        <v>3614</v>
      </c>
      <c r="G1424" s="212" t="n">
        <v>1</v>
      </c>
      <c r="H1424" s="146" t="s">
        <v>3608</v>
      </c>
      <c r="I1424" s="153" t="s">
        <v>3608</v>
      </c>
      <c r="J1424" s="146" t="s">
        <v>425</v>
      </c>
      <c r="K1424" s="212"/>
      <c r="L1424" s="212"/>
      <c r="M1424" s="157" t="s">
        <v>586</v>
      </c>
      <c r="N1424" s="213"/>
      <c r="O1424" s="146" t="n">
        <v>1996</v>
      </c>
      <c r="P1424" s="212"/>
      <c r="Q1424" s="212"/>
      <c r="R1424" s="212"/>
      <c r="S1424" s="212"/>
      <c r="T1424" s="215"/>
      <c r="U1424" s="215"/>
      <c r="V1424" s="158" t="s">
        <v>644</v>
      </c>
      <c r="W1424" s="244" t="s">
        <v>644</v>
      </c>
      <c r="X1424" s="249" t="s">
        <v>644</v>
      </c>
      <c r="Y1424" s="150" t="s">
        <v>644</v>
      </c>
      <c r="Z1424" s="150" t="s">
        <v>644</v>
      </c>
      <c r="AA1424" s="250" t="s">
        <v>644</v>
      </c>
      <c r="AB1424" s="251" t="s">
        <v>278</v>
      </c>
      <c r="AC1424" s="163" t="s">
        <v>456</v>
      </c>
      <c r="AD1424" s="164" t="s">
        <v>354</v>
      </c>
      <c r="AE1424" s="164" t="s">
        <v>354</v>
      </c>
      <c r="AF1424" s="164" t="s">
        <v>354</v>
      </c>
      <c r="AG1424" s="166" t="s">
        <v>354</v>
      </c>
      <c r="AH1424" s="164" t="n">
        <v>10</v>
      </c>
      <c r="AI1424" s="252" t="n">
        <v>7519</v>
      </c>
      <c r="AJ1424" s="219" t="n">
        <f aca="false">SeqEnd-SeqBeg+1</f>
        <v>7510</v>
      </c>
      <c r="AK1424" s="220" t="n">
        <f aca="false">AND( SeqBeg&lt;=Beg  , End &lt;=SeqEnd )</f>
        <v>1</v>
      </c>
      <c r="AL1424" s="212"/>
      <c r="AM1424" s="212"/>
      <c r="AO1424" s="147" t="s">
        <v>465</v>
      </c>
      <c r="AP1424" s="147" t="s">
        <v>465</v>
      </c>
      <c r="AQ1424" s="147" t="s">
        <v>465</v>
      </c>
      <c r="AR1424" s="147" t="s">
        <v>465</v>
      </c>
      <c r="AS1424" s="147" t="s">
        <v>465</v>
      </c>
      <c r="AT1424" s="147" t="s">
        <v>465</v>
      </c>
      <c r="AU1424" s="212"/>
      <c r="AV1424" s="212"/>
      <c r="AW1424" s="222" t="str">
        <f aca="false">HYPERLINK(CONCATENATE("http://www.ncbi.nlm.nih.gov/nuccore/",BM1424),BM1424)</f>
        <v>AY575857</v>
      </c>
      <c r="AX1424" s="219" t="str">
        <f aca="false">CONCATENATE(D1424,IF(I1424="","",CONCATENATE(".",I1424)),IF(K1424="","",CONCATENATE(".",K1424)),IF(M1424="","",CONCATENATE(".",M1424)),IF(R1424="","",CONCATENATE(".",R1424)),IF(U1424="","","(*)"))</f>
        <v>3a.USA.clon</v>
      </c>
      <c r="AY1424" s="170" t="str">
        <f aca="false">CONCATENATE(BM1424,".",BN1424)</f>
        <v>AY575857.pSHEV / 1</v>
      </c>
      <c r="AZ1424" s="171" t="str">
        <f aca="false">IF(AV1424="",IF(ISNUMBER(FIND(".",A1424)),LEFT(A1424,FIND(".",A1424)-1),A1424),AV1424)</f>
        <v>AY575857</v>
      </c>
      <c r="BA1424" s="171" t="str">
        <f aca="false">IF(ISNUMBER(FIND("-",AZ1424)),LEFT(AZ1424,FIND("-",AZ1424)-1),AZ1424)</f>
        <v>AY575857</v>
      </c>
      <c r="BB1424" s="170" t="str">
        <f aca="false"> MEGAname &amp; "="</f>
        <v>AY575857=</v>
      </c>
      <c r="BC1424" s="170" t="str">
        <f aca="false">Clear &amp; IF(span ,"Span","out")</f>
        <v>AY575857=Span</v>
      </c>
      <c r="BD1424" s="170" t="str">
        <f aca="false">Clear &amp; IF(span, IF(B1424=".","Selected",B1424),"out")</f>
        <v>AY575857=c</v>
      </c>
      <c r="BE1424" s="170" t="str">
        <f aca="false">Clear &amp; Strain</f>
        <v>AY575857=pSHEV</v>
      </c>
      <c r="BF1424" s="170" t="str">
        <f aca="false">CONCATENATE(A1424,"=",F1424,". ",AX1424,IF(AB1424="","",CONCATENATE(".",AB1424)))</f>
        <v>AY575857=pSHEV. 3a.USA.clon.CG</v>
      </c>
      <c r="BG1424" s="170" t="str">
        <f aca="false">CONCATENATE(A1424,"=",F1424,". ",AX1424)</f>
        <v>AY575857=pSHEV. 3a.USA.clon</v>
      </c>
      <c r="BH1424" s="170" t="str">
        <f aca="false">CONCATENATE(A1424,"=",AX1424)</f>
        <v>AY575857=3a.USA.clon</v>
      </c>
      <c r="BI1424" s="170" t="str">
        <f aca="false">CONCATENATE(A1424,"=",ComForSubtype,D1424)</f>
        <v>AY575857=3a</v>
      </c>
      <c r="BJ1424" s="170" t="str">
        <f aca="false">CONCATENATE(A1424,"=",E1424)</f>
        <v>AY575857=3jab</v>
      </c>
      <c r="BK1424" s="170" t="str">
        <f aca="false">CONCATENATE(A1424,"=",C1424)</f>
        <v>AY575857=3</v>
      </c>
      <c r="BL1424" s="170" t="str">
        <f aca="false">CONCATENATE(D1424,"=")</f>
        <v>3a=</v>
      </c>
      <c r="BM1424" s="223" t="str">
        <f aca="false">IF(BA1424="XX","",BA1424)</f>
        <v>AY575857</v>
      </c>
      <c r="BN1424" s="224" t="str">
        <f aca="false">CONCATENATE(IF(F1424="","",F1424),IF(G1424="","",CONCATENATE(" / ",G1424)))</f>
        <v>pSHEV / 1</v>
      </c>
      <c r="BO1424" s="225" t="str">
        <f aca="false">AX1424</f>
        <v>3a.USA.clon</v>
      </c>
      <c r="BP1424" s="226" t="str">
        <f aca="false">IF(V1424="","",V1424)</f>
        <v>3a</v>
      </c>
      <c r="BQ1424" s="226" t="str">
        <f aca="false">IF(W1424="","",CONCATENATE(W1424,IF(LEFT(AO1424,1)="s","+","")))</f>
        <v>3a</v>
      </c>
      <c r="BR1424" s="226" t="str">
        <f aca="false">IF(X1424="","",CONCATENATE(X1424,IF(LEFT(AQ1424,1)="s","+","")))</f>
        <v>3a</v>
      </c>
      <c r="BS1424" s="226" t="str">
        <f aca="false">IF(Y1424="","",CONCATENATE(Y1424,IF(LEFT(AR1424,1)="s","+","")))</f>
        <v>3a</v>
      </c>
      <c r="BT1424" s="226" t="str">
        <f aca="false">IF(Z1424="","",CONCATENATE(Z1424,IF(LEFT(AS1424,1)="s","+","")))</f>
        <v>3a</v>
      </c>
      <c r="BU1424" s="227" t="str">
        <f aca="false">IF(AA1424="","",CONCATENATE(AA1424,IF(LEFT(AT1424,1)="s","+","")))</f>
        <v>3a</v>
      </c>
      <c r="BV1424" s="212"/>
      <c r="BW1424" s="177" t="s">
        <v>3615</v>
      </c>
      <c r="BX1424" s="170" t="str">
        <f aca="false">IF(BW1424&lt;&gt;"",IF(ISNUMBER(FIND("=",BW1424)),LEFT(BW1424,FIND("=",BW1424)-1),BW1424),BW1424)</f>
        <v>AY575857</v>
      </c>
      <c r="BY1424" s="170" t="str">
        <f aca="false">IF(BW1424&lt;&gt;"",IF(ISNUMBER(FIND("=",BW1424)),RIGHT(BW1424,LEN(BW1424)-FIND("=",BW1424)),""),"")</f>
        <v>3a</v>
      </c>
      <c r="BZ1424" s="170" t="str">
        <f aca="false">IF(BX1424&lt;&gt;"",IF(ISNUMBER(FIND(".",BX1424)),LEFT(BX1424,FIND(".",BX1424)-1),BX1424),BX1424)</f>
        <v>AY575857</v>
      </c>
      <c r="CA1424" s="170" t="str">
        <f aca="false">IF(BX1424&lt;&gt;"",IF(ISNUMBER(FIND(".",BX1424)),RIGHT(BX1424,LEN(BX1424)-FIND(".",BX1424)),""),"")</f>
        <v/>
      </c>
      <c r="CB1424" s="212"/>
      <c r="CC1424" s="170" t="str">
        <f aca="false">A1424</f>
        <v>AY575857</v>
      </c>
      <c r="CD1424" s="178" t="s">
        <v>339</v>
      </c>
      <c r="CE1424" s="178" t="s">
        <v>340</v>
      </c>
      <c r="CF1424" s="178" t="s">
        <v>341</v>
      </c>
      <c r="CG1424" s="212"/>
      <c r="CH1424" s="179"/>
      <c r="CI1424" s="179"/>
      <c r="CJ1424" s="179"/>
      <c r="CK1424" s="212"/>
      <c r="CL1424" s="212"/>
      <c r="CM1424" s="170" t="str">
        <f aca="false">F1424</f>
        <v>pSHEV</v>
      </c>
      <c r="CN1424" s="170" t="n">
        <f aca="false">IF(G1424="","",G1424)</f>
        <v>1</v>
      </c>
      <c r="CO1424" s="170" t="str">
        <f aca="false">CONCATENATE(H1424,":",L1424)</f>
        <v>USA:</v>
      </c>
      <c r="CP1424" s="170" t="str">
        <f aca="false">CONCATENATE(IF(Q1424="","",CONCATENATE(Q1424,"-")),IF(P1424="","",CONCATENATE(P1424,"-")),IF(O1424="","",O1424))</f>
        <v>1996</v>
      </c>
      <c r="CQ1424" s="170" t="str">
        <f aca="false">IF(N1424="","",N1424)</f>
        <v/>
      </c>
      <c r="CR1424" s="170" t="n">
        <f aca="false">C1424</f>
        <v>3</v>
      </c>
      <c r="CS1424" s="229" t="str">
        <f aca="false">D1424</f>
        <v>3a</v>
      </c>
      <c r="CT1424" s="170" t="str">
        <f aca="false">CONCATENATE(CD1424," strain ",CM1424," ",CL1424,", partial cds")</f>
        <v>Hepatitis E virus strain pSHEV , partial cds</v>
      </c>
    </row>
    <row r="1425" customFormat="false" ht="11.9" hidden="true" customHeight="true" outlineLevel="0" collapsed="false">
      <c r="A1425" s="154" t="s">
        <v>3616</v>
      </c>
      <c r="B1425" s="147" t="s">
        <v>109</v>
      </c>
      <c r="C1425" s="243" t="n">
        <v>3</v>
      </c>
      <c r="D1425" s="149" t="s">
        <v>644</v>
      </c>
      <c r="E1425" s="150" t="s">
        <v>3598</v>
      </c>
      <c r="F1425" s="154" t="s">
        <v>3614</v>
      </c>
      <c r="G1425" s="212" t="n">
        <v>3</v>
      </c>
      <c r="H1425" s="146" t="s">
        <v>3608</v>
      </c>
      <c r="I1425" s="153" t="s">
        <v>3608</v>
      </c>
      <c r="J1425" s="146" t="s">
        <v>425</v>
      </c>
      <c r="K1425" s="212"/>
      <c r="L1425" s="212"/>
      <c r="M1425" s="157" t="s">
        <v>586</v>
      </c>
      <c r="N1425" s="213"/>
      <c r="O1425" s="160"/>
      <c r="P1425" s="212"/>
      <c r="Q1425" s="212"/>
      <c r="R1425" s="212"/>
      <c r="S1425" s="212"/>
      <c r="T1425" s="215"/>
      <c r="U1425" s="215"/>
      <c r="V1425" s="158" t="s">
        <v>644</v>
      </c>
      <c r="W1425" s="244" t="s">
        <v>644</v>
      </c>
      <c r="X1425" s="249" t="s">
        <v>644</v>
      </c>
      <c r="Y1425" s="249" t="s">
        <v>644</v>
      </c>
      <c r="Z1425" s="249" t="s">
        <v>644</v>
      </c>
      <c r="AA1425" s="250" t="s">
        <v>644</v>
      </c>
      <c r="AB1425" s="251" t="s">
        <v>278</v>
      </c>
      <c r="AC1425" s="163" t="s">
        <v>456</v>
      </c>
      <c r="AD1425" s="164" t="s">
        <v>354</v>
      </c>
      <c r="AE1425" s="164" t="s">
        <v>354</v>
      </c>
      <c r="AF1425" s="164" t="s">
        <v>354</v>
      </c>
      <c r="AG1425" s="166" t="s">
        <v>354</v>
      </c>
      <c r="AH1425" s="164" t="n">
        <v>10</v>
      </c>
      <c r="AI1425" s="252" t="n">
        <v>7519</v>
      </c>
      <c r="AJ1425" s="219" t="n">
        <f aca="false">SeqEnd-SeqBeg+1</f>
        <v>7510</v>
      </c>
      <c r="AK1425" s="220" t="n">
        <f aca="false">AND( SeqBeg&lt;=Beg  , End &lt;=SeqEnd )</f>
        <v>1</v>
      </c>
      <c r="AL1425" s="212"/>
      <c r="AM1425" s="212"/>
      <c r="AN1425" s="213"/>
      <c r="AO1425" s="147" t="s">
        <v>465</v>
      </c>
      <c r="AP1425" s="147" t="s">
        <v>465</v>
      </c>
      <c r="AQ1425" s="147" t="s">
        <v>465</v>
      </c>
      <c r="AR1425" s="147" t="s">
        <v>465</v>
      </c>
      <c r="AS1425" s="147" t="s">
        <v>465</v>
      </c>
      <c r="AT1425" s="147" t="s">
        <v>465</v>
      </c>
      <c r="AU1425" s="212"/>
      <c r="AV1425" s="212"/>
      <c r="AW1425" s="222" t="str">
        <f aca="false">HYPERLINK(CONCATENATE("http://www.ncbi.nlm.nih.gov/nuccore/",BM1425),BM1425)</f>
        <v>AY575859</v>
      </c>
      <c r="AX1425" s="219" t="str">
        <f aca="false">CONCATENATE(D1425,IF(I1425="","",CONCATENATE(".",I1425)),IF(K1425="","",CONCATENATE(".",K1425)),IF(M1425="","",CONCATENATE(".",M1425)),IF(R1425="","",CONCATENATE(".",R1425)),IF(U1425="","","(*)"))</f>
        <v>3a.USA.clon</v>
      </c>
      <c r="AY1425" s="170" t="str">
        <f aca="false">CONCATENATE(BM1425,".",BN1425)</f>
        <v>AY575859.pSHEV / 3</v>
      </c>
      <c r="AZ1425" s="171" t="str">
        <f aca="false">IF(AV1425="",IF(ISNUMBER(FIND(".",A1425)),LEFT(A1425,FIND(".",A1425)-1),A1425),AV1425)</f>
        <v>AY575859</v>
      </c>
      <c r="BA1425" s="171" t="str">
        <f aca="false">IF(ISNUMBER(FIND("-",AZ1425)),LEFT(AZ1425,FIND("-",AZ1425)-1),AZ1425)</f>
        <v>AY575859</v>
      </c>
      <c r="BB1425" s="170" t="str">
        <f aca="false"> MEGAname &amp; "="</f>
        <v>AY575859=</v>
      </c>
      <c r="BC1425" s="170" t="str">
        <f aca="false">Clear &amp; IF(span ,"Span","out")</f>
        <v>AY575859=Span</v>
      </c>
      <c r="BD1425" s="170" t="str">
        <f aca="false">Clear &amp; IF(span, IF(B1425=".","Selected",B1425),"out")</f>
        <v>AY575859=c</v>
      </c>
      <c r="BE1425" s="170" t="str">
        <f aca="false">Clear &amp; Strain</f>
        <v>AY575859=pSHEV</v>
      </c>
      <c r="BF1425" s="170" t="str">
        <f aca="false">CONCATENATE(A1425,"=",F1425,". ",AX1425,IF(AB1425="","",CONCATENATE(".",AB1425)))</f>
        <v>AY575859=pSHEV. 3a.USA.clon.CG</v>
      </c>
      <c r="BG1425" s="170" t="str">
        <f aca="false">CONCATENATE(A1425,"=",F1425,". ",AX1425)</f>
        <v>AY575859=pSHEV. 3a.USA.clon</v>
      </c>
      <c r="BH1425" s="170" t="str">
        <f aca="false">CONCATENATE(A1425,"=",AX1425)</f>
        <v>AY575859=3a.USA.clon</v>
      </c>
      <c r="BI1425" s="170" t="str">
        <f aca="false">CONCATENATE(A1425,"=",ComForSubtype,D1425)</f>
        <v>AY575859=3a</v>
      </c>
      <c r="BJ1425" s="170" t="str">
        <f aca="false">CONCATENATE(A1425,"=",E1425)</f>
        <v>AY575859=3jab</v>
      </c>
      <c r="BK1425" s="170" t="str">
        <f aca="false">CONCATENATE(A1425,"=",C1425)</f>
        <v>AY575859=3</v>
      </c>
      <c r="BL1425" s="170" t="str">
        <f aca="false">CONCATENATE(D1425,"=")</f>
        <v>3a=</v>
      </c>
      <c r="BM1425" s="223" t="str">
        <f aca="false">IF(BA1425="XX","",BA1425)</f>
        <v>AY575859</v>
      </c>
      <c r="BN1425" s="224" t="str">
        <f aca="false">CONCATENATE(IF(F1425="","",F1425),IF(G1425="","",CONCATENATE(" / ",G1425)))</f>
        <v>pSHEV / 3</v>
      </c>
      <c r="BO1425" s="225" t="str">
        <f aca="false">AX1425</f>
        <v>3a.USA.clon</v>
      </c>
      <c r="BP1425" s="226" t="str">
        <f aca="false">IF(V1425="","",V1425)</f>
        <v>3a</v>
      </c>
      <c r="BQ1425" s="226" t="str">
        <f aca="false">IF(W1425="","",CONCATENATE(W1425,IF(LEFT(AO1425,1)="s","+","")))</f>
        <v>3a</v>
      </c>
      <c r="BR1425" s="226" t="str">
        <f aca="false">IF(X1425="","",CONCATENATE(X1425,IF(LEFT(AQ1425,1)="s","+","")))</f>
        <v>3a</v>
      </c>
      <c r="BS1425" s="226" t="str">
        <f aca="false">IF(Y1425="","",CONCATENATE(Y1425,IF(LEFT(AR1425,1)="s","+","")))</f>
        <v>3a</v>
      </c>
      <c r="BT1425" s="226" t="str">
        <f aca="false">IF(Z1425="","",CONCATENATE(Z1425,IF(LEFT(AS1425,1)="s","+","")))</f>
        <v>3a</v>
      </c>
      <c r="BU1425" s="227" t="str">
        <f aca="false">IF(AA1425="","",CONCATENATE(AA1425,IF(LEFT(AT1425,1)="s","+","")))</f>
        <v>3a</v>
      </c>
      <c r="BV1425" s="212"/>
      <c r="BW1425" s="177" t="s">
        <v>3617</v>
      </c>
      <c r="BX1425" s="170" t="str">
        <f aca="false">IF(BW1425&lt;&gt;"",IF(ISNUMBER(FIND("=",BW1425)),LEFT(BW1425,FIND("=",BW1425)-1),BW1425),BW1425)</f>
        <v>AY575859</v>
      </c>
      <c r="BY1425" s="170" t="str">
        <f aca="false">IF(BW1425&lt;&gt;"",IF(ISNUMBER(FIND("=",BW1425)),RIGHT(BW1425,LEN(BW1425)-FIND("=",BW1425)),""),"")</f>
        <v>3a</v>
      </c>
      <c r="BZ1425" s="170" t="str">
        <f aca="false">IF(BX1425&lt;&gt;"",IF(ISNUMBER(FIND(".",BX1425)),LEFT(BX1425,FIND(".",BX1425)-1),BX1425),BX1425)</f>
        <v>AY575859</v>
      </c>
      <c r="CA1425" s="170" t="str">
        <f aca="false">IF(BX1425&lt;&gt;"",IF(ISNUMBER(FIND(".",BX1425)),RIGHT(BX1425,LEN(BX1425)-FIND(".",BX1425)),""),"")</f>
        <v/>
      </c>
      <c r="CB1425" s="212"/>
      <c r="CC1425" s="170" t="str">
        <f aca="false">A1425</f>
        <v>AY575859</v>
      </c>
      <c r="CD1425" s="178" t="s">
        <v>339</v>
      </c>
      <c r="CE1425" s="178" t="s">
        <v>340</v>
      </c>
      <c r="CF1425" s="178" t="s">
        <v>341</v>
      </c>
      <c r="CG1425" s="212"/>
      <c r="CH1425" s="179"/>
      <c r="CI1425" s="179"/>
      <c r="CJ1425" s="179"/>
      <c r="CK1425" s="212"/>
      <c r="CL1425" s="212"/>
      <c r="CM1425" s="170" t="str">
        <f aca="false">F1425</f>
        <v>pSHEV</v>
      </c>
      <c r="CN1425" s="170" t="n">
        <f aca="false">IF(G1425="","",G1425)</f>
        <v>3</v>
      </c>
      <c r="CO1425" s="170" t="str">
        <f aca="false">CONCATENATE(H1425,":",L1425)</f>
        <v>USA:</v>
      </c>
      <c r="CP1425" s="170" t="str">
        <f aca="false">CONCATENATE(IF(Q1425="","",CONCATENATE(Q1425,"-")),IF(P1425="","",CONCATENATE(P1425,"-")),IF(O1425="","",O1425))</f>
        <v/>
      </c>
      <c r="CQ1425" s="170" t="str">
        <f aca="false">IF(N1425="","",N1425)</f>
        <v/>
      </c>
      <c r="CR1425" s="170" t="n">
        <f aca="false">C1425</f>
        <v>3</v>
      </c>
      <c r="CS1425" s="229" t="str">
        <f aca="false">D1425</f>
        <v>3a</v>
      </c>
      <c r="CT1425" s="170" t="str">
        <f aca="false">CONCATENATE(CD1425," strain ",CM1425," ",CL1425,", partial cds")</f>
        <v>Hepatitis E virus strain pSHEV , partial cds</v>
      </c>
    </row>
    <row r="1426" customFormat="false" ht="11.9" hidden="false" customHeight="true" outlineLevel="0" collapsed="false">
      <c r="A1426" s="154" t="s">
        <v>3618</v>
      </c>
      <c r="B1426" s="147" t="n">
        <v>3</v>
      </c>
      <c r="C1426" s="243" t="n">
        <v>3</v>
      </c>
      <c r="D1426" s="149" t="s">
        <v>644</v>
      </c>
      <c r="E1426" s="150" t="s">
        <v>3598</v>
      </c>
      <c r="F1426" s="154" t="s">
        <v>3619</v>
      </c>
      <c r="G1426" s="212"/>
      <c r="H1426" s="146" t="s">
        <v>378</v>
      </c>
      <c r="I1426" s="153" t="s">
        <v>379</v>
      </c>
      <c r="J1426" s="146" t="s">
        <v>337</v>
      </c>
      <c r="K1426" s="155" t="s">
        <v>2827</v>
      </c>
      <c r="L1426" s="231" t="s">
        <v>2827</v>
      </c>
      <c r="M1426" s="157" t="s">
        <v>348</v>
      </c>
      <c r="N1426" s="213"/>
      <c r="O1426" s="160" t="n">
        <v>1993</v>
      </c>
      <c r="P1426" s="212"/>
      <c r="Q1426" s="212"/>
      <c r="R1426" s="212"/>
      <c r="S1426" s="232" t="n">
        <v>7262</v>
      </c>
      <c r="T1426" s="214" t="s">
        <v>353</v>
      </c>
      <c r="U1426" s="161" t="s">
        <v>644</v>
      </c>
      <c r="V1426" s="158" t="s">
        <v>644</v>
      </c>
      <c r="W1426" s="244" t="s">
        <v>644</v>
      </c>
      <c r="X1426" s="249" t="s">
        <v>644</v>
      </c>
      <c r="Y1426" s="249" t="s">
        <v>644</v>
      </c>
      <c r="Z1426" s="150" t="s">
        <v>644</v>
      </c>
      <c r="AA1426" s="250" t="s">
        <v>644</v>
      </c>
      <c r="AB1426" s="251" t="s">
        <v>278</v>
      </c>
      <c r="AC1426" s="163" t="s">
        <v>354</v>
      </c>
      <c r="AD1426" s="164" t="s">
        <v>354</v>
      </c>
      <c r="AE1426" s="164" t="s">
        <v>354</v>
      </c>
      <c r="AF1426" s="164" t="s">
        <v>354</v>
      </c>
      <c r="AG1426" s="166" t="s">
        <v>354</v>
      </c>
      <c r="AH1426" s="164" t="n">
        <v>11</v>
      </c>
      <c r="AI1426" s="252" t="n">
        <v>7519</v>
      </c>
      <c r="AJ1426" s="219" t="n">
        <f aca="false">SeqEnd-SeqBeg+1</f>
        <v>7509</v>
      </c>
      <c r="AK1426" s="220" t="n">
        <f aca="false">AND( SeqBeg&lt;=Beg  , End &lt;=SeqEnd )</f>
        <v>1</v>
      </c>
      <c r="AL1426" s="212"/>
      <c r="AM1426" s="212"/>
      <c r="AO1426" s="147" t="s">
        <v>457</v>
      </c>
      <c r="AP1426" s="147" t="s">
        <v>457</v>
      </c>
      <c r="AQ1426" s="147" t="s">
        <v>2000</v>
      </c>
      <c r="AR1426" s="147" t="s">
        <v>2000</v>
      </c>
      <c r="AS1426" s="147" t="s">
        <v>2000</v>
      </c>
      <c r="AT1426" s="147" t="s">
        <v>2000</v>
      </c>
      <c r="AU1426" s="147" t="s">
        <v>382</v>
      </c>
      <c r="AV1426" s="212"/>
      <c r="AW1426" s="222" t="str">
        <f aca="false">HYPERLINK(CONCATENATE("http://www.ncbi.nlm.nih.gov/nuccore/",BM1426),BM1426)</f>
        <v>AB089824</v>
      </c>
      <c r="AX1426" s="219" t="str">
        <f aca="false">CONCATENATE(D1426,IF(I1426="","",CONCATENATE(".",I1426)),IF(K1426="","",CONCATENATE(".",K1426)),IF(M1426="","",CONCATENATE(".",M1426)),IF(R1426="","",CONCATENATE(".",R1426)),IF(U1426="","","(*)"))</f>
        <v>3a.JPN.Tokio.hum(*)</v>
      </c>
      <c r="AY1426" s="170" t="str">
        <f aca="false">CONCATENATE(BM1426,".",BN1426)</f>
        <v>AB089824.HE-JA10</v>
      </c>
      <c r="AZ1426" s="171" t="str">
        <f aca="false">IF(AV1426="",IF(ISNUMBER(FIND(".",A1426)),LEFT(A1426,FIND(".",A1426)-1),A1426),AV1426)</f>
        <v>AB089824</v>
      </c>
      <c r="BA1426" s="171" t="str">
        <f aca="false">IF(ISNUMBER(FIND("-",AZ1426)),LEFT(AZ1426,FIND("-",AZ1426)-1),AZ1426)</f>
        <v>AB089824</v>
      </c>
      <c r="BB1426" s="170" t="str">
        <f aca="false"> MEGAname &amp; "="</f>
        <v>AB089824=</v>
      </c>
      <c r="BC1426" s="170" t="str">
        <f aca="false">Clear &amp; IF(span ,"Span","out")</f>
        <v>AB089824=Span</v>
      </c>
      <c r="BD1426" s="170" t="str">
        <f aca="false">Clear &amp; IF(span, IF(B1426=".","Selected",B1426),"out")</f>
        <v>AB089824=3</v>
      </c>
      <c r="BE1426" s="170" t="str">
        <f aca="false">Clear &amp; Strain</f>
        <v>AB089824=HE-JA10</v>
      </c>
      <c r="BF1426" s="170" t="str">
        <f aca="false">CONCATENATE(A1426,"=",F1426,". ",AX1426,IF(AB1426="","",CONCATENATE(".",AB1426)))</f>
        <v>AB089824=HE-JA10. 3a.JPN.Tokio.hum(*).CG</v>
      </c>
      <c r="BG1426" s="170" t="str">
        <f aca="false">CONCATENATE(A1426,"=",F1426,". ",AX1426)</f>
        <v>AB089824=HE-JA10. 3a.JPN.Tokio.hum(*)</v>
      </c>
      <c r="BH1426" s="170" t="str">
        <f aca="false">CONCATENATE(A1426,"=",AX1426)</f>
        <v>AB089824=3a.JPN.Tokio.hum(*)</v>
      </c>
      <c r="BI1426" s="170" t="str">
        <f aca="false">CONCATENATE(A1426,"=",ComForSubtype,D1426)</f>
        <v>AB089824=3a</v>
      </c>
      <c r="BJ1426" s="170" t="str">
        <f aca="false">CONCATENATE(A1426,"=",E1426)</f>
        <v>AB089824=3jab</v>
      </c>
      <c r="BK1426" s="170" t="str">
        <f aca="false">CONCATENATE(A1426,"=",C1426)</f>
        <v>AB089824=3</v>
      </c>
      <c r="BL1426" s="170" t="str">
        <f aca="false">CONCATENATE(D1426,"=")</f>
        <v>3a=</v>
      </c>
      <c r="BM1426" s="223" t="str">
        <f aca="false">IF(BA1426="XX","",BA1426)</f>
        <v>AB089824</v>
      </c>
      <c r="BN1426" s="224" t="str">
        <f aca="false">CONCATENATE(IF(F1426="","",F1426),IF(G1426="","",CONCATENATE(" / ",G1426)))</f>
        <v>HE-JA10</v>
      </c>
      <c r="BO1426" s="225" t="str">
        <f aca="false">AX1426</f>
        <v>3a.JPN.Tokio.hum(*)</v>
      </c>
      <c r="BP1426" s="226" t="str">
        <f aca="false">IF(V1426="","",V1426)</f>
        <v>3a</v>
      </c>
      <c r="BQ1426" s="226" t="str">
        <f aca="false">IF(W1426="","",CONCATENATE(W1426,IF(LEFT(AO1426,1)="s","+","")))</f>
        <v>3a+</v>
      </c>
      <c r="BR1426" s="226" t="str">
        <f aca="false">IF(X1426="","",CONCATENATE(X1426,IF(LEFT(AQ1426,1)="s","+","")))</f>
        <v>3a+</v>
      </c>
      <c r="BS1426" s="226" t="str">
        <f aca="false">IF(Y1426="","",CONCATENATE(Y1426,IF(LEFT(AR1426,1)="s","+","")))</f>
        <v>3a+</v>
      </c>
      <c r="BT1426" s="226" t="str">
        <f aca="false">IF(Z1426="","",CONCATENATE(Z1426,IF(LEFT(AS1426,1)="s","+","")))</f>
        <v>3a+</v>
      </c>
      <c r="BU1426" s="227" t="str">
        <f aca="false">IF(AA1426="","",CONCATENATE(AA1426,IF(LEFT(AT1426,1)="s","+","")))</f>
        <v>3a+</v>
      </c>
      <c r="BV1426" s="212"/>
      <c r="BW1426" s="177" t="s">
        <v>3620</v>
      </c>
      <c r="BX1426" s="170" t="str">
        <f aca="false">IF(BW1426&lt;&gt;"",IF(ISNUMBER(FIND("=",BW1426)),LEFT(BW1426,FIND("=",BW1426)-1),BW1426),BW1426)</f>
        <v>AB089824</v>
      </c>
      <c r="BY1426" s="170" t="str">
        <f aca="false">IF(BW1426&lt;&gt;"",IF(ISNUMBER(FIND("=",BW1426)),RIGHT(BW1426,LEN(BW1426)-FIND("=",BW1426)),""),"")</f>
        <v>3a</v>
      </c>
      <c r="BZ1426" s="170" t="str">
        <f aca="false">IF(BX1426&lt;&gt;"",IF(ISNUMBER(FIND(".",BX1426)),LEFT(BX1426,FIND(".",BX1426)-1),BX1426),BX1426)</f>
        <v>AB089824</v>
      </c>
      <c r="CA1426" s="170" t="str">
        <f aca="false">IF(BX1426&lt;&gt;"",IF(ISNUMBER(FIND(".",BX1426)),RIGHT(BX1426,LEN(BX1426)-FIND(".",BX1426)),""),"")</f>
        <v/>
      </c>
      <c r="CB1426" s="212"/>
      <c r="CC1426" s="170" t="str">
        <f aca="false">A1426</f>
        <v>AB089824</v>
      </c>
      <c r="CD1426" s="178" t="s">
        <v>339</v>
      </c>
      <c r="CE1426" s="178" t="s">
        <v>340</v>
      </c>
      <c r="CF1426" s="178" t="s">
        <v>341</v>
      </c>
      <c r="CG1426" s="212"/>
      <c r="CH1426" s="179"/>
      <c r="CI1426" s="179"/>
      <c r="CJ1426" s="179"/>
      <c r="CK1426" s="212"/>
      <c r="CL1426" s="212"/>
      <c r="CM1426" s="170" t="str">
        <f aca="false">F1426</f>
        <v>HE-JA10</v>
      </c>
      <c r="CN1426" s="170" t="str">
        <f aca="false">IF(G1426="","",G1426)</f>
        <v/>
      </c>
      <c r="CO1426" s="170" t="str">
        <f aca="false">CONCATENATE(H1426,":",L1426)</f>
        <v>Japan:Tokio</v>
      </c>
      <c r="CP1426" s="170" t="str">
        <f aca="false">CONCATENATE(IF(Q1426="","",CONCATENATE(Q1426,"-")),IF(P1426="","",CONCATENATE(P1426,"-")),IF(O1426="","",O1426))</f>
        <v>1993</v>
      </c>
      <c r="CQ1426" s="170" t="str">
        <f aca="false">IF(N1426="","",N1426)</f>
        <v/>
      </c>
      <c r="CR1426" s="170" t="n">
        <f aca="false">C1426</f>
        <v>3</v>
      </c>
      <c r="CS1426" s="229" t="str">
        <f aca="false">D1426</f>
        <v>3a</v>
      </c>
      <c r="CT1426" s="170" t="str">
        <f aca="false">CONCATENATE(CD1426," strain ",CM1426," ",CL1426,", partial cds")</f>
        <v>Hepatitis E virus strain HE-JA10 , partial cds</v>
      </c>
    </row>
    <row r="1427" customFormat="false" ht="11.9" hidden="false" customHeight="true" outlineLevel="0" collapsed="false">
      <c r="A1427" s="154" t="s">
        <v>3621</v>
      </c>
      <c r="B1427" s="147" t="n">
        <v>3</v>
      </c>
      <c r="C1427" s="243" t="n">
        <v>3</v>
      </c>
      <c r="D1427" s="149" t="s">
        <v>644</v>
      </c>
      <c r="E1427" s="150" t="s">
        <v>3598</v>
      </c>
      <c r="F1427" s="154" t="s">
        <v>3622</v>
      </c>
      <c r="G1427" s="212"/>
      <c r="H1427" s="146" t="s">
        <v>378</v>
      </c>
      <c r="I1427" s="153" t="s">
        <v>379</v>
      </c>
      <c r="J1427" s="146" t="s">
        <v>337</v>
      </c>
      <c r="K1427" s="155" t="s">
        <v>2736</v>
      </c>
      <c r="L1427" s="231" t="s">
        <v>2736</v>
      </c>
      <c r="M1427" s="157" t="s">
        <v>348</v>
      </c>
      <c r="N1427" s="213"/>
      <c r="O1427" s="160" t="n">
        <v>2007</v>
      </c>
      <c r="P1427" s="212" t="n">
        <v>10</v>
      </c>
      <c r="Q1427" s="212"/>
      <c r="R1427" s="212"/>
      <c r="S1427" s="232" t="n">
        <v>7256</v>
      </c>
      <c r="T1427" s="214" t="s">
        <v>353</v>
      </c>
      <c r="U1427" s="215"/>
      <c r="V1427" s="158" t="s">
        <v>644</v>
      </c>
      <c r="W1427" s="163" t="s">
        <v>644</v>
      </c>
      <c r="X1427" s="147" t="s">
        <v>644</v>
      </c>
      <c r="Y1427" s="164" t="s">
        <v>644</v>
      </c>
      <c r="Z1427" s="164" t="s">
        <v>644</v>
      </c>
      <c r="AA1427" s="158" t="s">
        <v>644</v>
      </c>
      <c r="AB1427" s="251" t="s">
        <v>278</v>
      </c>
      <c r="AC1427" s="163" t="s">
        <v>456</v>
      </c>
      <c r="AD1427" s="164" t="s">
        <v>354</v>
      </c>
      <c r="AE1427" s="164" t="s">
        <v>354</v>
      </c>
      <c r="AF1427" s="164" t="s">
        <v>354</v>
      </c>
      <c r="AG1427" s="166" t="s">
        <v>354</v>
      </c>
      <c r="AH1427" s="164" t="n">
        <v>11</v>
      </c>
      <c r="AI1427" s="252" t="n">
        <v>7519</v>
      </c>
      <c r="AJ1427" s="219" t="n">
        <f aca="false">SeqEnd-SeqBeg+1</f>
        <v>7509</v>
      </c>
      <c r="AK1427" s="220" t="n">
        <f aca="false">AND( SeqBeg&lt;=Beg  , End &lt;=SeqEnd )</f>
        <v>1</v>
      </c>
      <c r="AL1427" s="212" t="s">
        <v>3623</v>
      </c>
      <c r="AM1427" s="212"/>
      <c r="AN1427" s="213"/>
      <c r="AO1427" s="147" t="s">
        <v>2000</v>
      </c>
      <c r="AP1427" s="147" t="s">
        <v>2000</v>
      </c>
      <c r="AQ1427" s="147" t="s">
        <v>2000</v>
      </c>
      <c r="AR1427" s="147" t="s">
        <v>2000</v>
      </c>
      <c r="AS1427" s="147" t="s">
        <v>2000</v>
      </c>
      <c r="AT1427" s="147" t="s">
        <v>2000</v>
      </c>
      <c r="AU1427" s="147" t="s">
        <v>382</v>
      </c>
      <c r="AV1427" s="212"/>
      <c r="AW1427" s="222" t="str">
        <f aca="false">HYPERLINK(CONCATENATE("http://www.ncbi.nlm.nih.gov/nuccore/",BM1427),BM1427)</f>
        <v>AB630970</v>
      </c>
      <c r="AX1427" s="219" t="str">
        <f aca="false">CONCATENATE(D1427,IF(I1427="","",CONCATENATE(".",I1427)),IF(K1427="","",CONCATENATE(".",K1427)),IF(M1427="","",CONCATENATE(".",M1427)),IF(R1427="","",CONCATENATE(".",R1427)),IF(U1427="","","(*)"),"(**)")</f>
        <v>3a.JPN.Hokkaido.hum(**)</v>
      </c>
      <c r="AY1427" s="170" t="str">
        <f aca="false">CONCATENATE(BM1427,".",BN1427)</f>
        <v>AB630970.HRC-HE104</v>
      </c>
      <c r="AZ1427" s="171" t="str">
        <f aca="false">IF(AV1427="",IF(ISNUMBER(FIND(".",A1427)),LEFT(A1427,FIND(".",A1427)-1),A1427),AV1427)</f>
        <v>AB630970</v>
      </c>
      <c r="BA1427" s="171" t="str">
        <f aca="false">IF(ISNUMBER(FIND("-",AZ1427)),LEFT(AZ1427,FIND("-",AZ1427)-1),AZ1427)</f>
        <v>AB630970</v>
      </c>
      <c r="BB1427" s="170" t="str">
        <f aca="false"> MEGAname &amp; "="</f>
        <v>AB630970=</v>
      </c>
      <c r="BC1427" s="170" t="str">
        <f aca="false">Clear &amp; IF(span ,"Span","out")</f>
        <v>AB630970=Span</v>
      </c>
      <c r="BD1427" s="170" t="str">
        <f aca="false">Clear &amp; IF(span, IF(B1427=".","Selected",B1427),"out")</f>
        <v>AB630970=3</v>
      </c>
      <c r="BE1427" s="170" t="str">
        <f aca="false">Clear &amp; Strain</f>
        <v>AB630970=HRC-HE104</v>
      </c>
      <c r="BF1427" s="170" t="str">
        <f aca="false">CONCATENATE(A1427,"=",F1427,". ",AX1427,IF(AB1427="","",CONCATENATE(".",AB1427)))</f>
        <v>AB630970=HRC-HE104. 3a.JPN.Hokkaido.hum(**).CG</v>
      </c>
      <c r="BG1427" s="170" t="str">
        <f aca="false">CONCATENATE(A1427,"=",F1427,". ",AX1427)</f>
        <v>AB630970=HRC-HE104. 3a.JPN.Hokkaido.hum(**)</v>
      </c>
      <c r="BH1427" s="170" t="str">
        <f aca="false">CONCATENATE(A1427,"=",AX1427)</f>
        <v>AB630970=3a.JPN.Hokkaido.hum(**)</v>
      </c>
      <c r="BI1427" s="170" t="str">
        <f aca="false">CONCATENATE(A1427,"=",ComForSubtype,D1427)</f>
        <v>AB630970=3a</v>
      </c>
      <c r="BJ1427" s="170" t="str">
        <f aca="false">CONCATENATE(A1427,"=",E1427)</f>
        <v>AB630970=3jab</v>
      </c>
      <c r="BK1427" s="170" t="str">
        <f aca="false">CONCATENATE(A1427,"=",C1427)</f>
        <v>AB630970=3</v>
      </c>
      <c r="BL1427" s="170" t="str">
        <f aca="false">CONCATENATE(D1427,"=")</f>
        <v>3a=</v>
      </c>
      <c r="BM1427" s="223" t="str">
        <f aca="false">IF(BA1427="XX","",BA1427)</f>
        <v>AB630970</v>
      </c>
      <c r="BN1427" s="224" t="str">
        <f aca="false">CONCATENATE(IF(F1427="","",F1427),IF(G1427="","",CONCATENATE(" / ",G1427)))</f>
        <v>HRC-HE104</v>
      </c>
      <c r="BO1427" s="225" t="str">
        <f aca="false">AX1427</f>
        <v>3a.JPN.Hokkaido.hum(**)</v>
      </c>
      <c r="BP1427" s="226" t="str">
        <f aca="false">IF(V1427="","",V1427)</f>
        <v>3a</v>
      </c>
      <c r="BQ1427" s="226" t="str">
        <f aca="false">IF(W1427="","",CONCATENATE(W1427,IF(LEFT(AO1427,1)="s","+","")))</f>
        <v>3a+</v>
      </c>
      <c r="BR1427" s="226" t="str">
        <f aca="false">IF(X1427="","",CONCATENATE(X1427,IF(LEFT(AQ1427,1)="s","+","")))</f>
        <v>3a+</v>
      </c>
      <c r="BS1427" s="226" t="str">
        <f aca="false">IF(Y1427="","",CONCATENATE(Y1427,IF(LEFT(AR1427,1)="s","+","")))</f>
        <v>3a+</v>
      </c>
      <c r="BT1427" s="226" t="str">
        <f aca="false">IF(Z1427="","",CONCATENATE(Z1427,IF(LEFT(AS1427,1)="s","+","")))</f>
        <v>3a+</v>
      </c>
      <c r="BU1427" s="227" t="str">
        <f aca="false">IF(AA1427="","",CONCATENATE(AA1427,IF(LEFT(AT1427,1)="s","+","")))</f>
        <v>3a+</v>
      </c>
      <c r="BV1427" s="212"/>
      <c r="BW1427" s="177" t="s">
        <v>3624</v>
      </c>
      <c r="BX1427" s="170" t="str">
        <f aca="false">IF(BW1427&lt;&gt;"",IF(ISNUMBER(FIND("=",BW1427)),LEFT(BW1427,FIND("=",BW1427)-1),BW1427),BW1427)</f>
        <v>AB630970</v>
      </c>
      <c r="BY1427" s="170" t="str">
        <f aca="false">IF(BW1427&lt;&gt;"",IF(ISNUMBER(FIND("=",BW1427)),RIGHT(BW1427,LEN(BW1427)-FIND("=",BW1427)),""),"")</f>
        <v>3a</v>
      </c>
      <c r="BZ1427" s="170" t="str">
        <f aca="false">IF(BX1427&lt;&gt;"",IF(ISNUMBER(FIND(".",BX1427)),LEFT(BX1427,FIND(".",BX1427)-1),BX1427),BX1427)</f>
        <v>AB630970</v>
      </c>
      <c r="CA1427" s="170" t="str">
        <f aca="false">IF(BX1427&lt;&gt;"",IF(ISNUMBER(FIND(".",BX1427)),RIGHT(BX1427,LEN(BX1427)-FIND(".",BX1427)),""),"")</f>
        <v/>
      </c>
      <c r="CB1427" s="212"/>
      <c r="CC1427" s="170" t="str">
        <f aca="false">A1427</f>
        <v>AB630970</v>
      </c>
      <c r="CD1427" s="178" t="s">
        <v>339</v>
      </c>
      <c r="CE1427" s="178" t="s">
        <v>340</v>
      </c>
      <c r="CF1427" s="178" t="s">
        <v>341</v>
      </c>
      <c r="CG1427" s="212"/>
      <c r="CH1427" s="179"/>
      <c r="CI1427" s="179"/>
      <c r="CJ1427" s="179"/>
      <c r="CK1427" s="212"/>
      <c r="CL1427" s="212"/>
      <c r="CM1427" s="170" t="str">
        <f aca="false">F1427</f>
        <v>HRC-HE104</v>
      </c>
      <c r="CN1427" s="170" t="str">
        <f aca="false">IF(G1427="","",G1427)</f>
        <v/>
      </c>
      <c r="CO1427" s="170" t="str">
        <f aca="false">CONCATENATE(H1427,":",L1427)</f>
        <v>Japan:Hokkaido</v>
      </c>
      <c r="CP1427" s="170" t="str">
        <f aca="false">CONCATENATE(IF(Q1427="","",CONCATENATE(Q1427,"-")),IF(P1427="","",CONCATENATE(P1427,"-")),IF(O1427="","",O1427))</f>
        <v>10-2007</v>
      </c>
      <c r="CQ1427" s="170" t="str">
        <f aca="false">IF(N1427="","",N1427)</f>
        <v/>
      </c>
      <c r="CR1427" s="170" t="n">
        <f aca="false">C1427</f>
        <v>3</v>
      </c>
      <c r="CS1427" s="229" t="str">
        <f aca="false">D1427</f>
        <v>3a</v>
      </c>
      <c r="CT1427" s="170" t="str">
        <f aca="false">CONCATENATE(CD1427," strain ",CM1427," ",CL1427,", partial cds")</f>
        <v>Hepatitis E virus strain HRC-HE104 , partial cds</v>
      </c>
    </row>
    <row r="1428" customFormat="false" ht="11.9" hidden="false" customHeight="true" outlineLevel="0" collapsed="false">
      <c r="A1428" s="154" t="s">
        <v>3625</v>
      </c>
      <c r="B1428" s="147" t="n">
        <v>3</v>
      </c>
      <c r="C1428" s="243" t="n">
        <v>3</v>
      </c>
      <c r="D1428" s="149" t="s">
        <v>644</v>
      </c>
      <c r="E1428" s="150" t="s">
        <v>3598</v>
      </c>
      <c r="F1428" s="154" t="s">
        <v>3626</v>
      </c>
      <c r="G1428" s="212"/>
      <c r="H1428" s="146" t="s">
        <v>378</v>
      </c>
      <c r="I1428" s="153" t="s">
        <v>379</v>
      </c>
      <c r="J1428" s="146" t="s">
        <v>337</v>
      </c>
      <c r="K1428" s="155" t="s">
        <v>2736</v>
      </c>
      <c r="L1428" s="231" t="s">
        <v>3627</v>
      </c>
      <c r="M1428" s="157" t="s">
        <v>348</v>
      </c>
      <c r="N1428" s="213"/>
      <c r="O1428" s="160" t="n">
        <v>2001</v>
      </c>
      <c r="P1428" s="160" t="n">
        <v>7</v>
      </c>
      <c r="Q1428" s="160" t="n">
        <v>6</v>
      </c>
      <c r="R1428" s="212"/>
      <c r="S1428" s="232" t="n">
        <v>7256</v>
      </c>
      <c r="T1428" s="214" t="s">
        <v>353</v>
      </c>
      <c r="U1428" s="161" t="s">
        <v>644</v>
      </c>
      <c r="V1428" s="158" t="s">
        <v>644</v>
      </c>
      <c r="W1428" s="244" t="s">
        <v>644</v>
      </c>
      <c r="X1428" s="249" t="s">
        <v>644</v>
      </c>
      <c r="Y1428" s="249" t="s">
        <v>644</v>
      </c>
      <c r="Z1428" s="150" t="s">
        <v>644</v>
      </c>
      <c r="AA1428" s="250" t="s">
        <v>644</v>
      </c>
      <c r="AB1428" s="251" t="s">
        <v>278</v>
      </c>
      <c r="AC1428" s="163" t="s">
        <v>354</v>
      </c>
      <c r="AD1428" s="164" t="s">
        <v>354</v>
      </c>
      <c r="AE1428" s="164" t="s">
        <v>354</v>
      </c>
      <c r="AF1428" s="164" t="s">
        <v>354</v>
      </c>
      <c r="AG1428" s="166" t="s">
        <v>354</v>
      </c>
      <c r="AH1428" s="164" t="n">
        <v>11</v>
      </c>
      <c r="AI1428" s="252" t="n">
        <v>7519</v>
      </c>
      <c r="AJ1428" s="219" t="n">
        <f aca="false">SeqEnd-SeqBeg+1</f>
        <v>7509</v>
      </c>
      <c r="AK1428" s="220" t="n">
        <f aca="false">AND( SeqBeg&lt;=Beg  , End &lt;=SeqEnd )</f>
        <v>1</v>
      </c>
      <c r="AL1428" s="212"/>
      <c r="AM1428" s="212"/>
      <c r="AO1428" s="147" t="s">
        <v>457</v>
      </c>
      <c r="AP1428" s="147" t="s">
        <v>457</v>
      </c>
      <c r="AQ1428" s="147" t="s">
        <v>2000</v>
      </c>
      <c r="AR1428" s="147" t="s">
        <v>2000</v>
      </c>
      <c r="AS1428" s="147" t="s">
        <v>2000</v>
      </c>
      <c r="AT1428" s="147" t="s">
        <v>2000</v>
      </c>
      <c r="AU1428" s="147" t="s">
        <v>382</v>
      </c>
      <c r="AV1428" s="212"/>
      <c r="AW1428" s="222" t="str">
        <f aca="false">HYPERLINK(CONCATENATE("http://www.ncbi.nlm.nih.gov/nuccore/",BM1428),BM1428)</f>
        <v>AB074918</v>
      </c>
      <c r="AX1428" s="219" t="str">
        <f aca="false">CONCATENATE(D1428,IF(I1428="","",CONCATENATE(".",I1428)),IF(K1428="","",CONCATENATE(".",K1428)),IF(M1428="","",CONCATENATE(".",M1428)),IF(R1428="","",CONCATENATE(".",R1428)),IF(U1428="","","(*)"))</f>
        <v>3a.JPN.Hokkaido.hum(*)</v>
      </c>
      <c r="AY1428" s="170" t="str">
        <f aca="false">CONCATENATE(BM1428,".",BN1428)</f>
        <v>AB074918.JKN-Sap</v>
      </c>
      <c r="AZ1428" s="171" t="str">
        <f aca="false">IF(AV1428="",IF(ISNUMBER(FIND(".",A1428)),LEFT(A1428,FIND(".",A1428)-1),A1428),AV1428)</f>
        <v>AB074918</v>
      </c>
      <c r="BA1428" s="171" t="str">
        <f aca="false">IF(ISNUMBER(FIND("-",AZ1428)),LEFT(AZ1428,FIND("-",AZ1428)-1),AZ1428)</f>
        <v>AB074918</v>
      </c>
      <c r="BB1428" s="170" t="str">
        <f aca="false"> MEGAname &amp; "="</f>
        <v>AB074918=</v>
      </c>
      <c r="BC1428" s="170" t="str">
        <f aca="false">Clear &amp; IF(span ,"Span","out")</f>
        <v>AB074918=Span</v>
      </c>
      <c r="BD1428" s="170" t="str">
        <f aca="false">Clear &amp; IF(span, IF(B1428=".","Selected",B1428),"out")</f>
        <v>AB074918=3</v>
      </c>
      <c r="BE1428" s="170" t="str">
        <f aca="false">Clear &amp; Strain</f>
        <v>AB074918=JKN-Sap</v>
      </c>
      <c r="BF1428" s="170" t="str">
        <f aca="false">CONCATENATE(A1428,"=",F1428,". ",AX1428,IF(AB1428="","",CONCATENATE(".",AB1428)))</f>
        <v>AB074918=JKN-Sap. 3a.JPN.Hokkaido.hum(*).CG</v>
      </c>
      <c r="BG1428" s="170" t="str">
        <f aca="false">CONCATENATE(A1428,"=",F1428,". ",AX1428)</f>
        <v>AB074918=JKN-Sap. 3a.JPN.Hokkaido.hum(*)</v>
      </c>
      <c r="BH1428" s="170" t="str">
        <f aca="false">CONCATENATE(A1428,"=",AX1428)</f>
        <v>AB074918=3a.JPN.Hokkaido.hum(*)</v>
      </c>
      <c r="BI1428" s="170" t="str">
        <f aca="false">CONCATENATE(A1428,"=",ComForSubtype,D1428)</f>
        <v>AB074918=3a</v>
      </c>
      <c r="BJ1428" s="170" t="str">
        <f aca="false">CONCATENATE(A1428,"=",E1428)</f>
        <v>AB074918=3jab</v>
      </c>
      <c r="BK1428" s="170" t="str">
        <f aca="false">CONCATENATE(A1428,"=",C1428)</f>
        <v>AB074918=3</v>
      </c>
      <c r="BL1428" s="170" t="str">
        <f aca="false">CONCATENATE(D1428,"=")</f>
        <v>3a=</v>
      </c>
      <c r="BM1428" s="223" t="str">
        <f aca="false">IF(BA1428="XX","",BA1428)</f>
        <v>AB074918</v>
      </c>
      <c r="BN1428" s="224" t="str">
        <f aca="false">CONCATENATE(IF(F1428="","",F1428),IF(G1428="","",CONCATENATE(" / ",G1428)))</f>
        <v>JKN-Sap</v>
      </c>
      <c r="BO1428" s="225" t="str">
        <f aca="false">AX1428</f>
        <v>3a.JPN.Hokkaido.hum(*)</v>
      </c>
      <c r="BP1428" s="226" t="str">
        <f aca="false">IF(V1428="","",V1428)</f>
        <v>3a</v>
      </c>
      <c r="BQ1428" s="226" t="str">
        <f aca="false">IF(W1428="","",CONCATENATE(W1428,IF(LEFT(AO1428,1)="s","+","")))</f>
        <v>3a+</v>
      </c>
      <c r="BR1428" s="226" t="str">
        <f aca="false">IF(X1428="","",CONCATENATE(X1428,IF(LEFT(AQ1428,1)="s","+","")))</f>
        <v>3a+</v>
      </c>
      <c r="BS1428" s="226" t="str">
        <f aca="false">IF(Y1428="","",CONCATENATE(Y1428,IF(LEFT(AR1428,1)="s","+","")))</f>
        <v>3a+</v>
      </c>
      <c r="BT1428" s="226" t="str">
        <f aca="false">IF(Z1428="","",CONCATENATE(Z1428,IF(LEFT(AS1428,1)="s","+","")))</f>
        <v>3a+</v>
      </c>
      <c r="BU1428" s="227" t="str">
        <f aca="false">IF(AA1428="","",CONCATENATE(AA1428,IF(LEFT(AT1428,1)="s","+","")))</f>
        <v>3a+</v>
      </c>
      <c r="BV1428" s="212"/>
      <c r="BW1428" s="177" t="s">
        <v>3628</v>
      </c>
      <c r="BX1428" s="170" t="str">
        <f aca="false">IF(BW1428&lt;&gt;"",IF(ISNUMBER(FIND("=",BW1428)),LEFT(BW1428,FIND("=",BW1428)-1),BW1428),BW1428)</f>
        <v>AB074918</v>
      </c>
      <c r="BY1428" s="170" t="str">
        <f aca="false">IF(BW1428&lt;&gt;"",IF(ISNUMBER(FIND("=",BW1428)),RIGHT(BW1428,LEN(BW1428)-FIND("=",BW1428)),""),"")</f>
        <v>3a</v>
      </c>
      <c r="BZ1428" s="170" t="str">
        <f aca="false">IF(BX1428&lt;&gt;"",IF(ISNUMBER(FIND(".",BX1428)),LEFT(BX1428,FIND(".",BX1428)-1),BX1428),BX1428)</f>
        <v>AB074918</v>
      </c>
      <c r="CA1428" s="170" t="str">
        <f aca="false">IF(BX1428&lt;&gt;"",IF(ISNUMBER(FIND(".",BX1428)),RIGHT(BX1428,LEN(BX1428)-FIND(".",BX1428)),""),"")</f>
        <v/>
      </c>
      <c r="CB1428" s="212"/>
      <c r="CC1428" s="170" t="str">
        <f aca="false">A1428</f>
        <v>AB074918</v>
      </c>
      <c r="CD1428" s="178" t="s">
        <v>339</v>
      </c>
      <c r="CE1428" s="178" t="s">
        <v>340</v>
      </c>
      <c r="CF1428" s="178" t="s">
        <v>341</v>
      </c>
      <c r="CG1428" s="212"/>
      <c r="CH1428" s="179"/>
      <c r="CI1428" s="179"/>
      <c r="CJ1428" s="179"/>
      <c r="CK1428" s="212"/>
      <c r="CL1428" s="212"/>
      <c r="CM1428" s="170" t="str">
        <f aca="false">F1428</f>
        <v>JKN-Sap</v>
      </c>
      <c r="CN1428" s="170" t="str">
        <f aca="false">IF(G1428="","",G1428)</f>
        <v/>
      </c>
      <c r="CO1428" s="170" t="str">
        <f aca="false">CONCATENATE(H1428,":",L1428)</f>
        <v>Japan:Hokkaido, Sapporo</v>
      </c>
      <c r="CP1428" s="170" t="str">
        <f aca="false">CONCATENATE(IF(Q1428="","",CONCATENATE(Q1428,"-")),IF(P1428="","",CONCATENATE(P1428,"-")),IF(O1428="","",O1428))</f>
        <v>6-7-2001</v>
      </c>
      <c r="CQ1428" s="170" t="str">
        <f aca="false">IF(N1428="","",N1428)</f>
        <v/>
      </c>
      <c r="CR1428" s="170" t="n">
        <f aca="false">C1428</f>
        <v>3</v>
      </c>
      <c r="CS1428" s="229" t="str">
        <f aca="false">D1428</f>
        <v>3a</v>
      </c>
      <c r="CT1428" s="170" t="str">
        <f aca="false">CONCATENATE(CD1428," strain ",CM1428," ",CL1428,", partial cds")</f>
        <v>Hepatitis E virus strain JKN-Sap , partial cds</v>
      </c>
    </row>
    <row r="1429" customFormat="false" ht="11.9" hidden="false" customHeight="true" outlineLevel="0" collapsed="false">
      <c r="A1429" s="208" t="s">
        <v>3629</v>
      </c>
      <c r="B1429" s="147" t="n">
        <v>3</v>
      </c>
      <c r="C1429" s="147" t="n">
        <v>3</v>
      </c>
      <c r="D1429" s="149" t="s">
        <v>644</v>
      </c>
      <c r="E1429" s="150" t="s">
        <v>3598</v>
      </c>
      <c r="F1429" s="210" t="s">
        <v>3630</v>
      </c>
      <c r="G1429" s="221"/>
      <c r="H1429" s="146" t="s">
        <v>378</v>
      </c>
      <c r="I1429" s="153" t="s">
        <v>379</v>
      </c>
      <c r="J1429" s="146" t="s">
        <v>337</v>
      </c>
      <c r="L1429" s="231"/>
      <c r="M1429" s="157" t="s">
        <v>3631</v>
      </c>
      <c r="O1429" s="159" t="n">
        <v>2008</v>
      </c>
      <c r="P1429" s="160" t="n">
        <v>2</v>
      </c>
      <c r="Q1429" s="160" t="n">
        <v>8</v>
      </c>
      <c r="S1429" s="232" t="n">
        <v>7249</v>
      </c>
      <c r="T1429" s="214" t="s">
        <v>353</v>
      </c>
      <c r="V1429" s="158" t="s">
        <v>644</v>
      </c>
      <c r="W1429" s="163" t="s">
        <v>644</v>
      </c>
      <c r="AB1429" s="251" t="s">
        <v>278</v>
      </c>
      <c r="AC1429" s="163" t="s">
        <v>456</v>
      </c>
      <c r="AD1429" s="164" t="s">
        <v>354</v>
      </c>
      <c r="AE1429" s="164" t="s">
        <v>354</v>
      </c>
      <c r="AF1429" s="164" t="s">
        <v>354</v>
      </c>
      <c r="AG1429" s="166" t="s">
        <v>354</v>
      </c>
      <c r="AH1429" s="164" t="n">
        <v>11</v>
      </c>
      <c r="AI1429" s="252" t="n">
        <v>7519</v>
      </c>
      <c r="AJ1429" s="219" t="n">
        <f aca="false">SeqEnd-SeqBeg+1</f>
        <v>7509</v>
      </c>
      <c r="AK1429" s="220" t="n">
        <f aca="false">AND( SeqBeg&lt;=Beg  , End &lt;=SeqEnd )</f>
        <v>1</v>
      </c>
      <c r="AN1429" s="221"/>
      <c r="AO1429" s="147" t="s">
        <v>465</v>
      </c>
      <c r="AP1429" s="147" t="s">
        <v>465</v>
      </c>
      <c r="AQ1429" s="147" t="s">
        <v>465</v>
      </c>
      <c r="AR1429" s="147" t="s">
        <v>465</v>
      </c>
      <c r="AS1429" s="147" t="s">
        <v>465</v>
      </c>
      <c r="AT1429" s="147" t="s">
        <v>465</v>
      </c>
      <c r="AU1429" s="146"/>
      <c r="AW1429" s="222" t="str">
        <f aca="false">HYPERLINK(CONCATENATE("http://www.ncbi.nlm.nih.gov/nuccore/",BM1429),BM1429)</f>
        <v>AB591734</v>
      </c>
      <c r="AX1429" s="219" t="str">
        <f aca="false">CONCATENATE(D1429,IF(I1429="","",CONCATENATE(".",I1429)),IF(K1429="","",CONCATENATE(".",K1429)),IF(M1429="","",CONCATENATE(".",M1429)),IF(R1429="","",CONCATENATE(".",R1429)),IF(U1429="","","(*)"))</f>
        <v>3a.JPN.mongoose </v>
      </c>
      <c r="AY1429" s="170" t="str">
        <f aca="false">CONCATENATE(BM1429,".",BN1429)</f>
        <v>AB591734.JMNG36-Oki08</v>
      </c>
      <c r="AZ1429" s="171" t="str">
        <f aca="false">IF(AV1429="",IF(ISNUMBER(FIND(".",A1429)),LEFT(A1429,FIND(".",A1429)-1),A1429),AV1429)</f>
        <v>AB591734</v>
      </c>
      <c r="BA1429" s="171" t="str">
        <f aca="false">IF(ISNUMBER(FIND("-",AZ1429)),LEFT(AZ1429,FIND("-",AZ1429)-1),AZ1429)</f>
        <v>AB591734</v>
      </c>
      <c r="BB1429" s="170" t="str">
        <f aca="false"> MEGAname &amp; "="</f>
        <v>AB591734=</v>
      </c>
      <c r="BC1429" s="170" t="str">
        <f aca="false">Clear &amp; IF(span ,"Span","out")</f>
        <v>AB591734=Span</v>
      </c>
      <c r="BD1429" s="170" t="str">
        <f aca="false">Clear &amp; IF(span, IF(B1429=".","Selected",B1429),"out")</f>
        <v>AB591734=3</v>
      </c>
      <c r="BE1429" s="170" t="str">
        <f aca="false">Clear &amp; Strain</f>
        <v>AB591734=JMNG36-Oki08</v>
      </c>
      <c r="BF1429" s="170" t="str">
        <f aca="false">CONCATENATE(A1429,"=",F1429,". ",AX1429,IF(AB1429="","",CONCATENATE(".",AB1429)))</f>
        <v>AB591734=JMNG36-Oki08. 3a.JPN.mongoose .CG</v>
      </c>
      <c r="BG1429" s="170" t="str">
        <f aca="false">CONCATENATE(A1429,"=",F1429,". ",AX1429)</f>
        <v>AB591734=JMNG36-Oki08. 3a.JPN.mongoose </v>
      </c>
      <c r="BH1429" s="170" t="str">
        <f aca="false">CONCATENATE(A1429,"=",AX1429)</f>
        <v>AB591734=3a.JPN.mongoose </v>
      </c>
      <c r="BI1429" s="170" t="str">
        <f aca="false">CONCATENATE(A1429,"=",ComForSubtype,D1429)</f>
        <v>AB591734=3a</v>
      </c>
      <c r="BJ1429" s="170" t="str">
        <f aca="false">CONCATENATE(A1429,"=",E1429)</f>
        <v>AB591734=3jab</v>
      </c>
      <c r="BK1429" s="170" t="str">
        <f aca="false">CONCATENATE(A1429,"=",C1429)</f>
        <v>AB591734=3</v>
      </c>
      <c r="BL1429" s="170" t="str">
        <f aca="false">CONCATENATE(D1429,"=")</f>
        <v>3a=</v>
      </c>
      <c r="BM1429" s="223" t="str">
        <f aca="false">IF(BA1429="XX","",BA1429)</f>
        <v>AB591734</v>
      </c>
      <c r="BN1429" s="224" t="str">
        <f aca="false">CONCATENATE(IF(F1429="","",F1429),IF(G1429="","",CONCATENATE(" / ",G1429)))</f>
        <v>JMNG36-Oki08</v>
      </c>
      <c r="BO1429" s="225" t="str">
        <f aca="false">AX1429</f>
        <v>3a.JPN.mongoose </v>
      </c>
      <c r="BP1429" s="226" t="str">
        <f aca="false">IF(V1429="","",V1429)</f>
        <v>3a</v>
      </c>
      <c r="BQ1429" s="226" t="str">
        <f aca="false">IF(W1429="","",CONCATENATE(W1429,IF(LEFT(AO1429,1)="s","+","")))</f>
        <v>3a</v>
      </c>
      <c r="BR1429" s="226" t="str">
        <f aca="false">IF(X1429="","",CONCATENATE(X1429,IF(LEFT(AQ1429,1)="s","+","")))</f>
        <v/>
      </c>
      <c r="BS1429" s="226" t="str">
        <f aca="false">IF(Y1429="","",CONCATENATE(Y1429,IF(LEFT(AR1429,1)="s","+","")))</f>
        <v/>
      </c>
      <c r="BT1429" s="226" t="str">
        <f aca="false">IF(Z1429="","",CONCATENATE(Z1429,IF(LEFT(AS1429,1)="s","+","")))</f>
        <v/>
      </c>
      <c r="BU1429" s="227" t="str">
        <f aca="false">IF(AA1429="","",CONCATENATE(AA1429,IF(LEFT(AT1429,1)="s","+","")))</f>
        <v/>
      </c>
      <c r="BW1429" s="177" t="s">
        <v>338</v>
      </c>
      <c r="BX1429" s="170" t="str">
        <f aca="false">IF(BW1429&lt;&gt;"",IF(ISNUMBER(FIND("=",BW1429)),LEFT(BW1429,FIND("=",BW1429)-1),BW1429),BW1429)</f>
        <v>xx</v>
      </c>
      <c r="BY1429" s="170" t="str">
        <f aca="false">IF(BW1429&lt;&gt;"",IF(ISNUMBER(FIND("=",BW1429)),RIGHT(BW1429,LEN(BW1429)-FIND("=",BW1429)),""),"")</f>
        <v>Non_select</v>
      </c>
      <c r="BZ1429" s="170" t="str">
        <f aca="false">IF(BX1429&lt;&gt;"",IF(ISNUMBER(FIND(".",BX1429)),LEFT(BX1429,FIND(".",BX1429)-1),BX1429),BX1429)</f>
        <v>xx</v>
      </c>
      <c r="CA1429" s="170" t="str">
        <f aca="false">IF(BX1429&lt;&gt;"",IF(ISNUMBER(FIND(".",BX1429)),RIGHT(BX1429,LEN(BX1429)-FIND(".",BX1429)),""),"")</f>
        <v/>
      </c>
      <c r="CC1429" s="170" t="str">
        <f aca="false">A1429</f>
        <v>AB591734</v>
      </c>
      <c r="CD1429" s="178" t="s">
        <v>339</v>
      </c>
      <c r="CE1429" s="178" t="s">
        <v>340</v>
      </c>
      <c r="CF1429" s="178" t="s">
        <v>341</v>
      </c>
      <c r="CK1429" s="178"/>
      <c r="CR1429" s="170" t="n">
        <f aca="false">C1429</f>
        <v>3</v>
      </c>
      <c r="CS1429" s="229" t="str">
        <f aca="false">D1429</f>
        <v>3a</v>
      </c>
      <c r="CT1429" s="170" t="str">
        <f aca="false">CONCATENATE(CD1429," strain ",CM1429," ",CL1429,", partial cds")</f>
        <v>Hepatitis E virus strain  , partial cds</v>
      </c>
    </row>
    <row r="1430" customFormat="false" ht="11.9" hidden="false" customHeight="true" outlineLevel="0" collapsed="false">
      <c r="A1430" s="154" t="s">
        <v>3632</v>
      </c>
      <c r="B1430" s="147" t="n">
        <v>3</v>
      </c>
      <c r="C1430" s="243" t="n">
        <v>3</v>
      </c>
      <c r="D1430" s="149" t="s">
        <v>644</v>
      </c>
      <c r="E1430" s="150" t="s">
        <v>3598</v>
      </c>
      <c r="F1430" s="154" t="s">
        <v>3633</v>
      </c>
      <c r="G1430" s="212"/>
      <c r="H1430" s="146" t="s">
        <v>378</v>
      </c>
      <c r="I1430" s="153" t="s">
        <v>379</v>
      </c>
      <c r="J1430" s="146" t="s">
        <v>337</v>
      </c>
      <c r="K1430" s="212"/>
      <c r="L1430" s="212"/>
      <c r="M1430" s="157" t="s">
        <v>367</v>
      </c>
      <c r="N1430" s="213"/>
      <c r="O1430" s="160"/>
      <c r="P1430" s="212"/>
      <c r="Q1430" s="212"/>
      <c r="R1430" s="212"/>
      <c r="S1430" s="232" t="n">
        <v>7267</v>
      </c>
      <c r="T1430" s="214" t="s">
        <v>353</v>
      </c>
      <c r="U1430" s="215"/>
      <c r="V1430" s="158" t="s">
        <v>644</v>
      </c>
      <c r="W1430" s="244" t="s">
        <v>644</v>
      </c>
      <c r="X1430" s="249" t="s">
        <v>644</v>
      </c>
      <c r="Y1430" s="249" t="s">
        <v>644</v>
      </c>
      <c r="Z1430" s="150" t="s">
        <v>644</v>
      </c>
      <c r="AA1430" s="250" t="s">
        <v>644</v>
      </c>
      <c r="AB1430" s="251" t="s">
        <v>278</v>
      </c>
      <c r="AC1430" s="163" t="s">
        <v>354</v>
      </c>
      <c r="AD1430" s="164" t="s">
        <v>354</v>
      </c>
      <c r="AE1430" s="164" t="s">
        <v>354</v>
      </c>
      <c r="AF1430" s="164" t="s">
        <v>354</v>
      </c>
      <c r="AG1430" s="166" t="s">
        <v>354</v>
      </c>
      <c r="AH1430" s="164" t="n">
        <v>11</v>
      </c>
      <c r="AI1430" s="252" t="n">
        <v>7519</v>
      </c>
      <c r="AJ1430" s="219" t="n">
        <f aca="false">SeqEnd-SeqBeg+1</f>
        <v>7509</v>
      </c>
      <c r="AK1430" s="220" t="n">
        <f aca="false">AND( SeqBeg&lt;=Beg  , End &lt;=SeqEnd )</f>
        <v>1</v>
      </c>
      <c r="AL1430" s="212"/>
      <c r="AM1430" s="212"/>
      <c r="AN1430" s="213"/>
      <c r="AO1430" s="147" t="s">
        <v>2000</v>
      </c>
      <c r="AP1430" s="147" t="s">
        <v>2000</v>
      </c>
      <c r="AQ1430" s="147" t="s">
        <v>2000</v>
      </c>
      <c r="AR1430" s="147" t="s">
        <v>2000</v>
      </c>
      <c r="AS1430" s="147" t="s">
        <v>2000</v>
      </c>
      <c r="AT1430" s="147" t="s">
        <v>2000</v>
      </c>
      <c r="AU1430" s="147" t="s">
        <v>382</v>
      </c>
      <c r="AV1430" s="212"/>
      <c r="AW1430" s="222" t="str">
        <f aca="false">HYPERLINK(CONCATENATE("http://www.ncbi.nlm.nih.gov/nuccore/",BM1430),BM1430)</f>
        <v>AB481228</v>
      </c>
      <c r="AX1430" s="219" t="str">
        <f aca="false">CONCATENATE(D1430,IF(I1430="","",CONCATENATE(".",I1430)),IF(K1430="","",CONCATENATE(".",K1430)),IF(M1430="","",CONCATENATE(".",M1430)),IF(R1430="","",CONCATENATE(".",R1430)),IF(U1430="","","(*)"))</f>
        <v>3a.JPN.pig</v>
      </c>
      <c r="AY1430" s="170" t="str">
        <f aca="false">CONCATENATE(BM1430,".",BN1430)</f>
        <v>AB481228.swJB-M8</v>
      </c>
      <c r="AZ1430" s="171" t="str">
        <f aca="false">IF(AV1430="",IF(ISNUMBER(FIND(".",A1430)),LEFT(A1430,FIND(".",A1430)-1),A1430),AV1430)</f>
        <v>AB481228</v>
      </c>
      <c r="BA1430" s="171" t="str">
        <f aca="false">IF(ISNUMBER(FIND("-",AZ1430)),LEFT(AZ1430,FIND("-",AZ1430)-1),AZ1430)</f>
        <v>AB481228</v>
      </c>
      <c r="BB1430" s="170" t="str">
        <f aca="false"> MEGAname &amp; "="</f>
        <v>AB481228=</v>
      </c>
      <c r="BC1430" s="170" t="str">
        <f aca="false">Clear &amp; IF(span ,"Span","out")</f>
        <v>AB481228=Span</v>
      </c>
      <c r="BD1430" s="170" t="str">
        <f aca="false">Clear &amp; IF(span, IF(B1430=".","Selected",B1430),"out")</f>
        <v>AB481228=3</v>
      </c>
      <c r="BE1430" s="170" t="str">
        <f aca="false">Clear &amp; Strain</f>
        <v>AB481228=swJB-M8</v>
      </c>
      <c r="BF1430" s="170" t="str">
        <f aca="false">CONCATENATE(A1430,"=",F1430,". ",AX1430,IF(AB1430="","",CONCATENATE(".",AB1430)))</f>
        <v>AB481228=swJB-M8. 3a.JPN.pig.CG</v>
      </c>
      <c r="BG1430" s="170" t="str">
        <f aca="false">CONCATENATE(A1430,"=",F1430,". ",AX1430)</f>
        <v>AB481228=swJB-M8. 3a.JPN.pig</v>
      </c>
      <c r="BH1430" s="170" t="str">
        <f aca="false">CONCATENATE(A1430,"=",AX1430)</f>
        <v>AB481228=3a.JPN.pig</v>
      </c>
      <c r="BI1430" s="170" t="str">
        <f aca="false">CONCATENATE(A1430,"=",ComForSubtype,D1430)</f>
        <v>AB481228=3a</v>
      </c>
      <c r="BJ1430" s="170" t="str">
        <f aca="false">CONCATENATE(A1430,"=",E1430)</f>
        <v>AB481228=3jab</v>
      </c>
      <c r="BK1430" s="170" t="str">
        <f aca="false">CONCATENATE(A1430,"=",C1430)</f>
        <v>AB481228=3</v>
      </c>
      <c r="BL1430" s="170" t="str">
        <f aca="false">CONCATENATE(D1430,"=")</f>
        <v>3a=</v>
      </c>
      <c r="BM1430" s="223" t="str">
        <f aca="false">IF(BA1430="XX","",BA1430)</f>
        <v>AB481228</v>
      </c>
      <c r="BN1430" s="224" t="str">
        <f aca="false">CONCATENATE(IF(F1430="","",F1430),IF(G1430="","",CONCATENATE(" / ",G1430)))</f>
        <v>swJB-M8</v>
      </c>
      <c r="BO1430" s="225" t="str">
        <f aca="false">AX1430</f>
        <v>3a.JPN.pig</v>
      </c>
      <c r="BP1430" s="226" t="str">
        <f aca="false">IF(V1430="","",V1430)</f>
        <v>3a</v>
      </c>
      <c r="BQ1430" s="226" t="str">
        <f aca="false">IF(W1430="","",CONCATENATE(W1430,IF(LEFT(AO1430,1)="s","+","")))</f>
        <v>3a+</v>
      </c>
      <c r="BR1430" s="226" t="str">
        <f aca="false">IF(X1430="","",CONCATENATE(X1430,IF(LEFT(AQ1430,1)="s","+","")))</f>
        <v>3a+</v>
      </c>
      <c r="BS1430" s="226" t="str">
        <f aca="false">IF(Y1430="","",CONCATENATE(Y1430,IF(LEFT(AR1430,1)="s","+","")))</f>
        <v>3a+</v>
      </c>
      <c r="BT1430" s="226" t="str">
        <f aca="false">IF(Z1430="","",CONCATENATE(Z1430,IF(LEFT(AS1430,1)="s","+","")))</f>
        <v>3a+</v>
      </c>
      <c r="BU1430" s="227" t="str">
        <f aca="false">IF(AA1430="","",CONCATENATE(AA1430,IF(LEFT(AT1430,1)="s","+","")))</f>
        <v>3a+</v>
      </c>
      <c r="BV1430" s="212"/>
      <c r="BW1430" s="177" t="s">
        <v>3634</v>
      </c>
      <c r="BX1430" s="170" t="str">
        <f aca="false">IF(BW1430&lt;&gt;"",IF(ISNUMBER(FIND("=",BW1430)),LEFT(BW1430,FIND("=",BW1430)-1),BW1430),BW1430)</f>
        <v>AB481228</v>
      </c>
      <c r="BY1430" s="170" t="str">
        <f aca="false">IF(BW1430&lt;&gt;"",IF(ISNUMBER(FIND("=",BW1430)),RIGHT(BW1430,LEN(BW1430)-FIND("=",BW1430)),""),"")</f>
        <v>3a</v>
      </c>
      <c r="BZ1430" s="170" t="str">
        <f aca="false">IF(BX1430&lt;&gt;"",IF(ISNUMBER(FIND(".",BX1430)),LEFT(BX1430,FIND(".",BX1430)-1),BX1430),BX1430)</f>
        <v>AB481228</v>
      </c>
      <c r="CA1430" s="170" t="str">
        <f aca="false">IF(BX1430&lt;&gt;"",IF(ISNUMBER(FIND(".",BX1430)),RIGHT(BX1430,LEN(BX1430)-FIND(".",BX1430)),""),"")</f>
        <v/>
      </c>
      <c r="CB1430" s="212"/>
      <c r="CC1430" s="170" t="str">
        <f aca="false">A1430</f>
        <v>AB481228</v>
      </c>
      <c r="CD1430" s="178" t="s">
        <v>339</v>
      </c>
      <c r="CE1430" s="178" t="s">
        <v>340</v>
      </c>
      <c r="CF1430" s="178" t="s">
        <v>341</v>
      </c>
      <c r="CG1430" s="212"/>
      <c r="CH1430" s="179"/>
      <c r="CI1430" s="179"/>
      <c r="CJ1430" s="179"/>
      <c r="CK1430" s="212"/>
      <c r="CL1430" s="212"/>
      <c r="CM1430" s="170" t="str">
        <f aca="false">F1430</f>
        <v>swJB-M8</v>
      </c>
      <c r="CN1430" s="170" t="str">
        <f aca="false">IF(G1430="","",G1430)</f>
        <v/>
      </c>
      <c r="CO1430" s="170" t="str">
        <f aca="false">CONCATENATE(H1430,":",L1430)</f>
        <v>Japan:</v>
      </c>
      <c r="CP1430" s="170" t="str">
        <f aca="false">CONCATENATE(IF(Q1430="","",CONCATENATE(Q1430,"-")),IF(P1430="","",CONCATENATE(P1430,"-")),IF(O1430="","",O1430))</f>
        <v/>
      </c>
      <c r="CQ1430" s="170" t="str">
        <f aca="false">IF(N1430="","",N1430)</f>
        <v/>
      </c>
      <c r="CR1430" s="170" t="n">
        <f aca="false">C1430</f>
        <v>3</v>
      </c>
      <c r="CS1430" s="229" t="str">
        <f aca="false">D1430</f>
        <v>3a</v>
      </c>
      <c r="CT1430" s="170" t="str">
        <f aca="false">CONCATENATE(CD1430," strain ",CM1430," ",CL1430,", partial cds")</f>
        <v>Hepatitis E virus strain swJB-M8 , partial cds</v>
      </c>
    </row>
    <row r="1431" customFormat="false" ht="11.9" hidden="false" customHeight="true" outlineLevel="0" collapsed="false">
      <c r="A1431" s="154" t="s">
        <v>3635</v>
      </c>
      <c r="B1431" s="147" t="n">
        <v>3</v>
      </c>
      <c r="C1431" s="243" t="n">
        <v>3</v>
      </c>
      <c r="D1431" s="149" t="s">
        <v>644</v>
      </c>
      <c r="E1431" s="150" t="s">
        <v>3598</v>
      </c>
      <c r="F1431" s="366" t="s">
        <v>3636</v>
      </c>
      <c r="G1431" s="212"/>
      <c r="H1431" s="146" t="s">
        <v>378</v>
      </c>
      <c r="I1431" s="153" t="s">
        <v>3608</v>
      </c>
      <c r="J1431" s="146" t="s">
        <v>425</v>
      </c>
      <c r="K1431" s="155" t="s">
        <v>3637</v>
      </c>
      <c r="L1431" s="231" t="s">
        <v>3627</v>
      </c>
      <c r="M1431" s="157" t="s">
        <v>348</v>
      </c>
      <c r="N1431" s="213"/>
      <c r="O1431" s="160" t="n">
        <v>2001</v>
      </c>
      <c r="P1431" s="160" t="n">
        <v>4</v>
      </c>
      <c r="Q1431" s="160" t="n">
        <v>26</v>
      </c>
      <c r="R1431" s="212"/>
      <c r="S1431" s="232" t="n">
        <v>7240</v>
      </c>
      <c r="T1431" s="214" t="s">
        <v>353</v>
      </c>
      <c r="U1431" s="161" t="s">
        <v>644</v>
      </c>
      <c r="V1431" s="158" t="s">
        <v>644</v>
      </c>
      <c r="W1431" s="244" t="s">
        <v>644</v>
      </c>
      <c r="X1431" s="249" t="s">
        <v>644</v>
      </c>
      <c r="Y1431" s="249" t="s">
        <v>644</v>
      </c>
      <c r="Z1431" s="150" t="s">
        <v>644</v>
      </c>
      <c r="AA1431" s="250" t="s">
        <v>644</v>
      </c>
      <c r="AB1431" s="251" t="s">
        <v>278</v>
      </c>
      <c r="AC1431" s="163" t="s">
        <v>354</v>
      </c>
      <c r="AD1431" s="164" t="s">
        <v>354</v>
      </c>
      <c r="AE1431" s="164" t="s">
        <v>354</v>
      </c>
      <c r="AF1431" s="164" t="s">
        <v>354</v>
      </c>
      <c r="AG1431" s="166" t="s">
        <v>354</v>
      </c>
      <c r="AH1431" s="164" t="n">
        <v>27</v>
      </c>
      <c r="AI1431" s="252" t="n">
        <v>7519</v>
      </c>
      <c r="AJ1431" s="219" t="n">
        <f aca="false">SeqEnd-SeqBeg+1</f>
        <v>7493</v>
      </c>
      <c r="AK1431" s="220" t="n">
        <f aca="false">AND( SeqBeg&lt;=Beg  , End &lt;=SeqEnd )</f>
        <v>1</v>
      </c>
      <c r="AL1431" s="212"/>
      <c r="AM1431" s="212"/>
      <c r="AO1431" s="147" t="s">
        <v>457</v>
      </c>
      <c r="AP1431" s="147" t="s">
        <v>457</v>
      </c>
      <c r="AQ1431" s="147" t="s">
        <v>457</v>
      </c>
      <c r="AR1431" s="147" t="s">
        <v>457</v>
      </c>
      <c r="AS1431" s="147" t="s">
        <v>457</v>
      </c>
      <c r="AT1431" s="147" t="s">
        <v>457</v>
      </c>
      <c r="AU1431" s="212" t="s">
        <v>382</v>
      </c>
      <c r="AV1431" s="212"/>
      <c r="AW1431" s="222" t="str">
        <f aca="false">HYPERLINK(CONCATENATE("http://www.ncbi.nlm.nih.gov/nuccore/",BM1431),BM1431)</f>
        <v>AB074920</v>
      </c>
      <c r="AX1431" s="219" t="str">
        <f aca="false">CONCATENATE(D1431,IF(I1431="","",CONCATENATE(".",I1431)),IF(K1431="","",CONCATENATE(".",K1431)),IF(M1431="","",CONCATENATE(".",M1431)),IF(R1431="","",CONCATENATE(".",R1431)),IF(U1431="","","(*)"))</f>
        <v>3a.USA.Hawaii.hum(*)</v>
      </c>
      <c r="AY1431" s="170" t="str">
        <f aca="false">CONCATENATE(BM1431,".",BN1431)</f>
        <v>AB074920.JMY-Haw</v>
      </c>
      <c r="AZ1431" s="171" t="str">
        <f aca="false">IF(AV1431="",IF(ISNUMBER(FIND(".",A1431)),LEFT(A1431,FIND(".",A1431)-1),A1431),AV1431)</f>
        <v>AB074920</v>
      </c>
      <c r="BA1431" s="171" t="str">
        <f aca="false">IF(ISNUMBER(FIND("-",AZ1431)),LEFT(AZ1431,FIND("-",AZ1431)-1),AZ1431)</f>
        <v>AB074920</v>
      </c>
      <c r="BB1431" s="170" t="str">
        <f aca="false"> MEGAname &amp; "="</f>
        <v>AB074920=</v>
      </c>
      <c r="BC1431" s="170" t="str">
        <f aca="false">Clear &amp; IF(span ,"Span","out")</f>
        <v>AB074920=Span</v>
      </c>
      <c r="BD1431" s="170" t="str">
        <f aca="false">Clear &amp; IF(span, IF(B1431=".","Selected",B1431),"out")</f>
        <v>AB074920=3</v>
      </c>
      <c r="BE1431" s="170" t="str">
        <f aca="false">Clear &amp; Strain</f>
        <v>AB074920=JMY-Haw</v>
      </c>
      <c r="BF1431" s="170" t="str">
        <f aca="false">CONCATENATE(A1431,"=",F1431,". ",AX1431,IF(AB1431="","",CONCATENATE(".",AB1431)))</f>
        <v>AB074920=JMY-Haw. 3a.USA.Hawaii.hum(*).CG</v>
      </c>
      <c r="BG1431" s="170" t="str">
        <f aca="false">CONCATENATE(A1431,"=",F1431,". ",AX1431)</f>
        <v>AB074920=JMY-Haw. 3a.USA.Hawaii.hum(*)</v>
      </c>
      <c r="BH1431" s="170" t="str">
        <f aca="false">CONCATENATE(A1431,"=",AX1431)</f>
        <v>AB074920=3a.USA.Hawaii.hum(*)</v>
      </c>
      <c r="BI1431" s="170" t="str">
        <f aca="false">CONCATENATE(A1431,"=",ComForSubtype,D1431)</f>
        <v>AB074920=3a</v>
      </c>
      <c r="BJ1431" s="170" t="str">
        <f aca="false">CONCATENATE(A1431,"=",E1431)</f>
        <v>AB074920=3jab</v>
      </c>
      <c r="BK1431" s="170" t="str">
        <f aca="false">CONCATENATE(A1431,"=",C1431)</f>
        <v>AB074920=3</v>
      </c>
      <c r="BL1431" s="170" t="str">
        <f aca="false">CONCATENATE(D1431,"=")</f>
        <v>3a=</v>
      </c>
      <c r="BM1431" s="223" t="str">
        <f aca="false">IF(BA1431="XX","",BA1431)</f>
        <v>AB074920</v>
      </c>
      <c r="BN1431" s="224" t="str">
        <f aca="false">CONCATENATE(IF(F1431="","",F1431),IF(G1431="","",CONCATENATE(" / ",G1431)))</f>
        <v>JMY-Haw</v>
      </c>
      <c r="BO1431" s="225" t="str">
        <f aca="false">AX1431</f>
        <v>3a.USA.Hawaii.hum(*)</v>
      </c>
      <c r="BP1431" s="226" t="str">
        <f aca="false">IF(V1431="","",V1431)</f>
        <v>3a</v>
      </c>
      <c r="BQ1431" s="226" t="str">
        <f aca="false">IF(W1431="","",CONCATENATE(W1431,IF(LEFT(AO1431,1)="s","+","")))</f>
        <v>3a+</v>
      </c>
      <c r="BR1431" s="226" t="str">
        <f aca="false">IF(X1431="","",CONCATENATE(X1431,IF(LEFT(AQ1431,1)="s","+","")))</f>
        <v>3a+</v>
      </c>
      <c r="BS1431" s="226" t="str">
        <f aca="false">IF(Y1431="","",CONCATENATE(Y1431,IF(LEFT(AR1431,1)="s","+","")))</f>
        <v>3a+</v>
      </c>
      <c r="BT1431" s="226" t="str">
        <f aca="false">IF(Z1431="","",CONCATENATE(Z1431,IF(LEFT(AS1431,1)="s","+","")))</f>
        <v>3a+</v>
      </c>
      <c r="BU1431" s="227" t="str">
        <f aca="false">IF(AA1431="","",CONCATENATE(AA1431,IF(LEFT(AT1431,1)="s","+","")))</f>
        <v>3a+</v>
      </c>
      <c r="BV1431" s="212"/>
      <c r="BW1431" s="177" t="s">
        <v>3638</v>
      </c>
      <c r="BX1431" s="170" t="str">
        <f aca="false">IF(BW1431&lt;&gt;"",IF(ISNUMBER(FIND("=",BW1431)),LEFT(BW1431,FIND("=",BW1431)-1),BW1431),BW1431)</f>
        <v>AB074920</v>
      </c>
      <c r="BY1431" s="170" t="str">
        <f aca="false">IF(BW1431&lt;&gt;"",IF(ISNUMBER(FIND("=",BW1431)),RIGHT(BW1431,LEN(BW1431)-FIND("=",BW1431)),""),"")</f>
        <v>3a</v>
      </c>
      <c r="BZ1431" s="170" t="str">
        <f aca="false">IF(BX1431&lt;&gt;"",IF(ISNUMBER(FIND(".",BX1431)),LEFT(BX1431,FIND(".",BX1431)-1),BX1431),BX1431)</f>
        <v>AB074920</v>
      </c>
      <c r="CA1431" s="170" t="str">
        <f aca="false">IF(BX1431&lt;&gt;"",IF(ISNUMBER(FIND(".",BX1431)),RIGHT(BX1431,LEN(BX1431)-FIND(".",BX1431)),""),"")</f>
        <v/>
      </c>
      <c r="CB1431" s="212"/>
      <c r="CC1431" s="170" t="str">
        <f aca="false">A1431</f>
        <v>AB074920</v>
      </c>
      <c r="CD1431" s="178" t="s">
        <v>339</v>
      </c>
      <c r="CE1431" s="178" t="s">
        <v>340</v>
      </c>
      <c r="CF1431" s="178" t="s">
        <v>341</v>
      </c>
      <c r="CG1431" s="212"/>
      <c r="CH1431" s="179"/>
      <c r="CI1431" s="179"/>
      <c r="CJ1431" s="179"/>
      <c r="CK1431" s="212"/>
      <c r="CL1431" s="212"/>
      <c r="CM1431" s="170" t="str">
        <f aca="false">F1431</f>
        <v>JMY-Haw</v>
      </c>
      <c r="CN1431" s="170" t="str">
        <f aca="false">IF(G1431="","",G1431)</f>
        <v/>
      </c>
      <c r="CO1431" s="170" t="str">
        <f aca="false">CONCATENATE(H1431,":",L1431)</f>
        <v>Japan:Hokkaido, Sapporo</v>
      </c>
      <c r="CP1431" s="170" t="str">
        <f aca="false">CONCATENATE(IF(Q1431="","",CONCATENATE(Q1431,"-")),IF(P1431="","",CONCATENATE(P1431,"-")),IF(O1431="","",O1431))</f>
        <v>26-4-2001</v>
      </c>
      <c r="CQ1431" s="170" t="str">
        <f aca="false">IF(N1431="","",N1431)</f>
        <v/>
      </c>
      <c r="CR1431" s="170" t="n">
        <f aca="false">C1431</f>
        <v>3</v>
      </c>
      <c r="CS1431" s="229" t="str">
        <f aca="false">D1431</f>
        <v>3a</v>
      </c>
      <c r="CT1431" s="170" t="str">
        <f aca="false">CONCATENATE(CD1431," strain ",CM1431," ",CL1431,", partial cds")</f>
        <v>Hepatitis E virus strain JMY-Haw , partial cds</v>
      </c>
    </row>
    <row r="1432" customFormat="false" ht="11.9" hidden="false" customHeight="true" outlineLevel="0" collapsed="false">
      <c r="A1432" s="432" t="s">
        <v>3639</v>
      </c>
      <c r="B1432" s="147" t="n">
        <v>3</v>
      </c>
      <c r="C1432" s="433" t="n">
        <v>3</v>
      </c>
      <c r="D1432" s="434" t="s">
        <v>644</v>
      </c>
      <c r="E1432" s="150" t="s">
        <v>3598</v>
      </c>
      <c r="F1432" s="432" t="s">
        <v>3640</v>
      </c>
      <c r="G1432" s="435" t="s">
        <v>3641</v>
      </c>
      <c r="H1432" s="432" t="s">
        <v>3608</v>
      </c>
      <c r="I1432" s="436" t="s">
        <v>3608</v>
      </c>
      <c r="J1432" s="432" t="s">
        <v>425</v>
      </c>
      <c r="K1432" s="437"/>
      <c r="L1432" s="438" t="s">
        <v>3642</v>
      </c>
      <c r="M1432" s="439" t="s">
        <v>367</v>
      </c>
      <c r="N1432" s="440"/>
      <c r="O1432" s="432" t="n">
        <v>1996</v>
      </c>
      <c r="P1432" s="437"/>
      <c r="Q1432" s="437"/>
      <c r="R1432" s="437"/>
      <c r="S1432" s="437"/>
      <c r="T1432" s="214" t="s">
        <v>353</v>
      </c>
      <c r="U1432" s="441" t="s">
        <v>644</v>
      </c>
      <c r="V1432" s="442" t="s">
        <v>644</v>
      </c>
      <c r="W1432" s="443" t="s">
        <v>644</v>
      </c>
      <c r="X1432" s="444" t="s">
        <v>644</v>
      </c>
      <c r="Y1432" s="445" t="s">
        <v>644</v>
      </c>
      <c r="Z1432" s="444" t="s">
        <v>644</v>
      </c>
      <c r="AA1432" s="446" t="s">
        <v>3643</v>
      </c>
      <c r="AB1432" s="439" t="s">
        <v>278</v>
      </c>
      <c r="AC1432" s="447" t="s">
        <v>354</v>
      </c>
      <c r="AD1432" s="448" t="s">
        <v>354</v>
      </c>
      <c r="AE1432" s="448" t="s">
        <v>354</v>
      </c>
      <c r="AF1432" s="448" t="s">
        <v>354</v>
      </c>
      <c r="AG1432" s="449" t="s">
        <v>2272</v>
      </c>
      <c r="AH1432" s="448" t="n">
        <v>27</v>
      </c>
      <c r="AI1432" s="450" t="n">
        <v>7519</v>
      </c>
      <c r="AJ1432" s="219" t="n">
        <f aca="false">SeqEnd-SeqBeg+1</f>
        <v>7493</v>
      </c>
      <c r="AK1432" s="220" t="n">
        <f aca="false">AND( SeqBeg&lt;=Beg  , End &lt;=SeqEnd )</f>
        <v>1</v>
      </c>
      <c r="AL1432" s="437"/>
      <c r="AM1432" s="437"/>
      <c r="AN1432" s="440"/>
      <c r="AO1432" s="147" t="s">
        <v>457</v>
      </c>
      <c r="AP1432" s="451" t="s">
        <v>457</v>
      </c>
      <c r="AQ1432" s="451" t="s">
        <v>457</v>
      </c>
      <c r="AR1432" s="451" t="s">
        <v>457</v>
      </c>
      <c r="AS1432" s="451" t="s">
        <v>457</v>
      </c>
      <c r="AT1432" s="451" t="s">
        <v>457</v>
      </c>
      <c r="AU1432" s="451" t="s">
        <v>382</v>
      </c>
      <c r="AV1432" s="437"/>
      <c r="AW1432" s="452" t="str">
        <f aca="false">HYPERLINK(CONCATENATE("http://www.ncbi.nlm.nih.gov/nuccore/",BM1432),BM1432)</f>
        <v>AF082843</v>
      </c>
      <c r="AX1432" s="453" t="str">
        <f aca="false">CONCATENATE(D1432,IF(I1432="","",CONCATENATE(".",I1432)),IF(K1432="","",CONCATENATE(".",K1432)),IF(M1432="","",CONCATENATE(".",M1432)),IF(R1432="","",CONCATENATE(".",R1432)),IF(U1432="","","(*)"))</f>
        <v>3a.USA.pig(*)</v>
      </c>
      <c r="AY1432" s="454" t="str">
        <f aca="false">CONCATENATE(BM1432,".",BN1432)</f>
        <v>AF082843.Meng / swUS1</v>
      </c>
      <c r="AZ1432" s="455" t="str">
        <f aca="false">IF(AV1432="",IF(ISNUMBER(FIND(".",A1432)),LEFT(A1432,FIND(".",A1432)-1),A1432),AV1432)</f>
        <v>AF082843</v>
      </c>
      <c r="BA1432" s="455" t="str">
        <f aca="false">IF(ISNUMBER(FIND("-",AZ1432)),LEFT(AZ1432,FIND("-",AZ1432)-1),AZ1432)</f>
        <v>AF082843</v>
      </c>
      <c r="BB1432" s="170" t="str">
        <f aca="false"> MEGAname &amp; "="</f>
        <v>AF082843=</v>
      </c>
      <c r="BC1432" s="170" t="str">
        <f aca="false">Clear &amp; IF(span ,"Span","out")</f>
        <v>AF082843=Span</v>
      </c>
      <c r="BD1432" s="170" t="str">
        <f aca="false">Clear &amp; IF(span, IF(B1432=".","Selected",B1432),"out")</f>
        <v>AF082843=3</v>
      </c>
      <c r="BE1432" s="170" t="str">
        <f aca="false">Clear &amp; Strain</f>
        <v>AF082843=Meng</v>
      </c>
      <c r="BF1432" s="454" t="str">
        <f aca="false">CONCATENATE(A1432,"=",F1432,". ",AX1432,IF(AB1432="","",CONCATENATE(".",AB1432)))</f>
        <v>AF082843=Meng. 3a.USA.pig(*).CG</v>
      </c>
      <c r="BG1432" s="454" t="str">
        <f aca="false">CONCATENATE(A1432,"=",F1432,". ",AX1432)</f>
        <v>AF082843=Meng. 3a.USA.pig(*)</v>
      </c>
      <c r="BH1432" s="454" t="str">
        <f aca="false">CONCATENATE(A1432,"=",AX1432)</f>
        <v>AF082843=3a.USA.pig(*)</v>
      </c>
      <c r="BI1432" s="454" t="str">
        <f aca="false">CONCATENATE(A1432,"=",ComForSubtype,D1432)</f>
        <v>AF082843=3a</v>
      </c>
      <c r="BJ1432" s="454" t="str">
        <f aca="false">CONCATENATE(A1432,"=",E1432)</f>
        <v>AF082843=3jab</v>
      </c>
      <c r="BK1432" s="454" t="str">
        <f aca="false">CONCATENATE(A1432,"=",C1432)</f>
        <v>AF082843=3</v>
      </c>
      <c r="BL1432" s="454" t="str">
        <f aca="false">CONCATENATE(D1432,"=")</f>
        <v>3a=</v>
      </c>
      <c r="BM1432" s="456" t="str">
        <f aca="false">IF(BA1432="XX","",BA1432)</f>
        <v>AF082843</v>
      </c>
      <c r="BN1432" s="457" t="str">
        <f aca="false">CONCATENATE(IF(F1432="","",F1432),IF(G1432="","",CONCATENATE(" / ",G1432)))</f>
        <v>Meng / swUS1</v>
      </c>
      <c r="BO1432" s="458" t="str">
        <f aca="false">AX1432</f>
        <v>3a.USA.pig(*)</v>
      </c>
      <c r="BP1432" s="459" t="str">
        <f aca="false">IF(V1432="","",V1432)</f>
        <v>3a</v>
      </c>
      <c r="BQ1432" s="459" t="str">
        <f aca="false">IF(W1432="","",CONCATENATE(W1432,IF(LEFT(AO1432,1)="s","+","")))</f>
        <v>3a+</v>
      </c>
      <c r="BR1432" s="459" t="str">
        <f aca="false">IF(X1432="","",CONCATENATE(X1432,IF(LEFT(AQ1432,1)="s","+","")))</f>
        <v>3a+</v>
      </c>
      <c r="BS1432" s="459" t="str">
        <f aca="false">IF(Y1432="","",CONCATENATE(Y1432,IF(LEFT(AR1432,1)="s","+","")))</f>
        <v>3a+</v>
      </c>
      <c r="BT1432" s="459" t="str">
        <f aca="false">IF(Z1432="","",CONCATENATE(Z1432,IF(LEFT(AS1432,1)="s","+","")))</f>
        <v>3a+</v>
      </c>
      <c r="BU1432" s="460" t="str">
        <f aca="false">IF(AA1432="","",CONCATENATE(AA1432,IF(LEFT(AT1432,1)="s","+","")))</f>
        <v>3a?j+</v>
      </c>
      <c r="BV1432" s="437"/>
      <c r="BW1432" s="454" t="s">
        <v>3644</v>
      </c>
      <c r="BX1432" s="454" t="str">
        <f aca="false">IF(BW1432&lt;&gt;"",IF(ISNUMBER(FIND("=",BW1432)),LEFT(BW1432,FIND("=",BW1432)-1),BW1432),BW1432)</f>
        <v>AF082843</v>
      </c>
      <c r="BY1432" s="454" t="str">
        <f aca="false">IF(BW1432&lt;&gt;"",IF(ISNUMBER(FIND("=",BW1432)),RIGHT(BW1432,LEN(BW1432)-FIND("=",BW1432)),""),"")</f>
        <v>3a</v>
      </c>
      <c r="BZ1432" s="454" t="str">
        <f aca="false">IF(BX1432&lt;&gt;"",IF(ISNUMBER(FIND(".",BX1432)),LEFT(BX1432,FIND(".",BX1432)-1),BX1432),BX1432)</f>
        <v>AF082843</v>
      </c>
      <c r="CA1432" s="454" t="str">
        <f aca="false">IF(BX1432&lt;&gt;"",IF(ISNUMBER(FIND(".",BX1432)),RIGHT(BX1432,LEN(BX1432)-FIND(".",BX1432)),""),"")</f>
        <v/>
      </c>
      <c r="CB1432" s="437"/>
      <c r="CC1432" s="454" t="str">
        <f aca="false">A1432</f>
        <v>AF082843</v>
      </c>
      <c r="CD1432" s="461" t="s">
        <v>339</v>
      </c>
      <c r="CE1432" s="461" t="s">
        <v>340</v>
      </c>
      <c r="CF1432" s="461" t="s">
        <v>341</v>
      </c>
      <c r="CG1432" s="437"/>
      <c r="CH1432" s="462"/>
      <c r="CI1432" s="462"/>
      <c r="CJ1432" s="462"/>
      <c r="CK1432" s="437"/>
      <c r="CL1432" s="437"/>
      <c r="CM1432" s="454" t="str">
        <f aca="false">F1432</f>
        <v>Meng</v>
      </c>
      <c r="CN1432" s="454" t="str">
        <f aca="false">IF(G1432="","",G1432)</f>
        <v>swUS1</v>
      </c>
      <c r="CO1432" s="454" t="str">
        <f aca="false">CONCATENATE(H1432,":",L1432)</f>
        <v>USA:Midwest</v>
      </c>
      <c r="CP1432" s="454" t="str">
        <f aca="false">CONCATENATE(IF(Q1432="","",CONCATENATE(Q1432,"-")),IF(P1432="","",CONCATENATE(P1432,"-")),IF(O1432="","",O1432))</f>
        <v>1996</v>
      </c>
      <c r="CQ1432" s="454" t="str">
        <f aca="false">IF(N1432="","",N1432)</f>
        <v/>
      </c>
      <c r="CR1432" s="454" t="n">
        <f aca="false">C1432</f>
        <v>3</v>
      </c>
      <c r="CS1432" s="463" t="str">
        <f aca="false">D1432</f>
        <v>3a</v>
      </c>
      <c r="CT1432" s="454" t="str">
        <f aca="false">CONCATENATE(CD1432," strain ",CM1432," ",CL1432,", partial cds")</f>
        <v>Hepatitis E virus strain Meng , partial cds</v>
      </c>
    </row>
    <row r="1433" customFormat="false" ht="11.9" hidden="false" customHeight="true" outlineLevel="0" collapsed="false">
      <c r="A1433" s="154" t="s">
        <v>3645</v>
      </c>
      <c r="B1433" s="147" t="n">
        <v>3</v>
      </c>
      <c r="C1433" s="243" t="n">
        <v>3</v>
      </c>
      <c r="D1433" s="149" t="s">
        <v>644</v>
      </c>
      <c r="E1433" s="150" t="s">
        <v>3598</v>
      </c>
      <c r="F1433" s="154" t="s">
        <v>3646</v>
      </c>
      <c r="G1433" s="212"/>
      <c r="H1433" s="148" t="s">
        <v>3647</v>
      </c>
      <c r="I1433" s="153" t="s">
        <v>3648</v>
      </c>
      <c r="J1433" s="146" t="s">
        <v>337</v>
      </c>
      <c r="K1433" s="212"/>
      <c r="L1433" s="212"/>
      <c r="M1433" s="157" t="s">
        <v>367</v>
      </c>
      <c r="N1433" s="213"/>
      <c r="O1433" s="146" t="n">
        <v>2007</v>
      </c>
      <c r="P1433" s="212"/>
      <c r="Q1433" s="212"/>
      <c r="R1433" s="212"/>
      <c r="S1433" s="212"/>
      <c r="T1433" s="214" t="s">
        <v>353</v>
      </c>
      <c r="U1433" s="215"/>
      <c r="V1433" s="158" t="s">
        <v>644</v>
      </c>
      <c r="W1433" s="244" t="s">
        <v>644</v>
      </c>
      <c r="X1433" s="249" t="s">
        <v>644</v>
      </c>
      <c r="Y1433" s="249" t="s">
        <v>644</v>
      </c>
      <c r="Z1433" s="150" t="s">
        <v>644</v>
      </c>
      <c r="AA1433" s="250" t="s">
        <v>644</v>
      </c>
      <c r="AB1433" s="251" t="s">
        <v>278</v>
      </c>
      <c r="AC1433" s="163" t="s">
        <v>456</v>
      </c>
      <c r="AD1433" s="164" t="s">
        <v>354</v>
      </c>
      <c r="AE1433" s="164" t="s">
        <v>354</v>
      </c>
      <c r="AF1433" s="164" t="s">
        <v>354</v>
      </c>
      <c r="AG1433" s="166" t="s">
        <v>354</v>
      </c>
      <c r="AH1433" s="164" t="n">
        <v>31</v>
      </c>
      <c r="AI1433" s="252" t="n">
        <v>7519</v>
      </c>
      <c r="AJ1433" s="219" t="n">
        <f aca="false">SeqEnd-SeqBeg+1</f>
        <v>7489</v>
      </c>
      <c r="AK1433" s="220" t="n">
        <f aca="false">AND( SeqBeg&lt;=Beg  , End &lt;=SeqEnd )</f>
        <v>1</v>
      </c>
      <c r="AL1433" s="212"/>
      <c r="AM1433" s="212"/>
      <c r="AN1433" s="213"/>
      <c r="AO1433" s="147" t="s">
        <v>2000</v>
      </c>
      <c r="AP1433" s="147" t="s">
        <v>2000</v>
      </c>
      <c r="AQ1433" s="147" t="s">
        <v>2000</v>
      </c>
      <c r="AR1433" s="147" t="s">
        <v>2000</v>
      </c>
      <c r="AS1433" s="147" t="s">
        <v>2000</v>
      </c>
      <c r="AT1433" s="147" t="s">
        <v>2000</v>
      </c>
      <c r="AU1433" s="147" t="s">
        <v>382</v>
      </c>
      <c r="AV1433" s="212"/>
      <c r="AW1433" s="222" t="str">
        <f aca="false">HYPERLINK(CONCATENATE("http://www.ncbi.nlm.nih.gov/nuccore/",BM1433),BM1433)</f>
        <v>FJ426403</v>
      </c>
      <c r="AX1433" s="219" t="str">
        <f aca="false">CONCATENATE(D1433,IF(I1433="","",CONCATENATE(".",I1433)),IF(K1433="","",CONCATENATE(".",K1433)),IF(M1433="","",CONCATENATE(".",M1433)),IF(R1433="","",CONCATENATE(".",R1433)),IF(U1433="","","(*)"))</f>
        <v>3a.KOR.pig</v>
      </c>
      <c r="AY1433" s="170" t="str">
        <f aca="false">CONCATENATE(BM1433,".",BN1433)</f>
        <v>FJ426403.swKOR-1</v>
      </c>
      <c r="AZ1433" s="171" t="str">
        <f aca="false">IF(AV1433="",IF(ISNUMBER(FIND(".",A1433)),LEFT(A1433,FIND(".",A1433)-1),A1433),AV1433)</f>
        <v>FJ426403</v>
      </c>
      <c r="BA1433" s="171" t="str">
        <f aca="false">IF(ISNUMBER(FIND("-",AZ1433)),LEFT(AZ1433,FIND("-",AZ1433)-1),AZ1433)</f>
        <v>FJ426403</v>
      </c>
      <c r="BB1433" s="170" t="str">
        <f aca="false"> MEGAname &amp; "="</f>
        <v>FJ426403=</v>
      </c>
      <c r="BC1433" s="170" t="str">
        <f aca="false">Clear &amp; IF(span ,"Span","out")</f>
        <v>FJ426403=Span</v>
      </c>
      <c r="BD1433" s="170" t="str">
        <f aca="false">Clear &amp; IF(span, IF(B1433=".","Selected",B1433),"out")</f>
        <v>FJ426403=3</v>
      </c>
      <c r="BE1433" s="170" t="str">
        <f aca="false">Clear &amp; Strain</f>
        <v>FJ426403=swKOR-1</v>
      </c>
      <c r="BF1433" s="170" t="str">
        <f aca="false">CONCATENATE(A1433,"=",F1433,". ",AX1433,IF(AB1433="","",CONCATENATE(".",AB1433)))</f>
        <v>FJ426403=swKOR-1. 3a.KOR.pig.CG</v>
      </c>
      <c r="BG1433" s="170" t="str">
        <f aca="false">CONCATENATE(A1433,"=",F1433,". ",AX1433)</f>
        <v>FJ426403=swKOR-1. 3a.KOR.pig</v>
      </c>
      <c r="BH1433" s="170" t="str">
        <f aca="false">CONCATENATE(A1433,"=",AX1433)</f>
        <v>FJ426403=3a.KOR.pig</v>
      </c>
      <c r="BI1433" s="170" t="str">
        <f aca="false">CONCATENATE(A1433,"=",ComForSubtype,D1433)</f>
        <v>FJ426403=3a</v>
      </c>
      <c r="BJ1433" s="170" t="str">
        <f aca="false">CONCATENATE(A1433,"=",E1433)</f>
        <v>FJ426403=3jab</v>
      </c>
      <c r="BK1433" s="170" t="str">
        <f aca="false">CONCATENATE(A1433,"=",C1433)</f>
        <v>FJ426403=3</v>
      </c>
      <c r="BL1433" s="170" t="str">
        <f aca="false">CONCATENATE(D1433,"=")</f>
        <v>3a=</v>
      </c>
      <c r="BM1433" s="223" t="str">
        <f aca="false">IF(BA1433="XX","",BA1433)</f>
        <v>FJ426403</v>
      </c>
      <c r="BN1433" s="224" t="str">
        <f aca="false">CONCATENATE(IF(F1433="","",F1433),IF(G1433="","",CONCATENATE(" / ",G1433)))</f>
        <v>swKOR-1</v>
      </c>
      <c r="BO1433" s="225" t="str">
        <f aca="false">AX1433</f>
        <v>3a.KOR.pig</v>
      </c>
      <c r="BP1433" s="226" t="str">
        <f aca="false">IF(V1433="","",V1433)</f>
        <v>3a</v>
      </c>
      <c r="BQ1433" s="226" t="str">
        <f aca="false">IF(W1433="","",CONCATENATE(W1433,IF(LEFT(AO1433,1)="s","+","")))</f>
        <v>3a+</v>
      </c>
      <c r="BR1433" s="226" t="str">
        <f aca="false">IF(X1433="","",CONCATENATE(X1433,IF(LEFT(AQ1433,1)="s","+","")))</f>
        <v>3a+</v>
      </c>
      <c r="BS1433" s="226" t="str">
        <f aca="false">IF(Y1433="","",CONCATENATE(Y1433,IF(LEFT(AR1433,1)="s","+","")))</f>
        <v>3a+</v>
      </c>
      <c r="BT1433" s="226" t="str">
        <f aca="false">IF(Z1433="","",CONCATENATE(Z1433,IF(LEFT(AS1433,1)="s","+","")))</f>
        <v>3a+</v>
      </c>
      <c r="BU1433" s="227" t="str">
        <f aca="false">IF(AA1433="","",CONCATENATE(AA1433,IF(LEFT(AT1433,1)="s","+","")))</f>
        <v>3a+</v>
      </c>
      <c r="BV1433" s="212"/>
      <c r="BW1433" s="177" t="s">
        <v>3649</v>
      </c>
      <c r="BX1433" s="170" t="str">
        <f aca="false">IF(BW1433&lt;&gt;"",IF(ISNUMBER(FIND("=",BW1433)),LEFT(BW1433,FIND("=",BW1433)-1),BW1433),BW1433)</f>
        <v>FJ426403</v>
      </c>
      <c r="BY1433" s="170" t="str">
        <f aca="false">IF(BW1433&lt;&gt;"",IF(ISNUMBER(FIND("=",BW1433)),RIGHT(BW1433,LEN(BW1433)-FIND("=",BW1433)),""),"")</f>
        <v>3a</v>
      </c>
      <c r="BZ1433" s="170" t="str">
        <f aca="false">IF(BX1433&lt;&gt;"",IF(ISNUMBER(FIND(".",BX1433)),LEFT(BX1433,FIND(".",BX1433)-1),BX1433),BX1433)</f>
        <v>FJ426403</v>
      </c>
      <c r="CA1433" s="170" t="str">
        <f aca="false">IF(BX1433&lt;&gt;"",IF(ISNUMBER(FIND(".",BX1433)),RIGHT(BX1433,LEN(BX1433)-FIND(".",BX1433)),""),"")</f>
        <v/>
      </c>
      <c r="CB1433" s="212"/>
      <c r="CC1433" s="170" t="str">
        <f aca="false">A1433</f>
        <v>FJ426403</v>
      </c>
      <c r="CD1433" s="178" t="s">
        <v>339</v>
      </c>
      <c r="CE1433" s="178" t="s">
        <v>340</v>
      </c>
      <c r="CF1433" s="178" t="s">
        <v>341</v>
      </c>
      <c r="CG1433" s="212"/>
      <c r="CH1433" s="179"/>
      <c r="CI1433" s="179"/>
      <c r="CJ1433" s="179"/>
      <c r="CK1433" s="212"/>
      <c r="CL1433" s="212"/>
      <c r="CM1433" s="170" t="str">
        <f aca="false">F1433</f>
        <v>swKOR-1</v>
      </c>
      <c r="CN1433" s="170" t="str">
        <f aca="false">IF(G1433="","",G1433)</f>
        <v/>
      </c>
      <c r="CO1433" s="170" t="str">
        <f aca="false">CONCATENATE(H1433,":",L1433)</f>
        <v>South Korea:</v>
      </c>
      <c r="CP1433" s="170" t="str">
        <f aca="false">CONCATENATE(IF(Q1433="","",CONCATENATE(Q1433,"-")),IF(P1433="","",CONCATENATE(P1433,"-")),IF(O1433="","",O1433))</f>
        <v>2007</v>
      </c>
      <c r="CQ1433" s="170" t="str">
        <f aca="false">IF(N1433="","",N1433)</f>
        <v/>
      </c>
      <c r="CR1433" s="170" t="n">
        <f aca="false">C1433</f>
        <v>3</v>
      </c>
      <c r="CS1433" s="229" t="str">
        <f aca="false">D1433</f>
        <v>3a</v>
      </c>
      <c r="CT1433" s="170" t="str">
        <f aca="false">CONCATENATE(CD1433," strain ",CM1433," ",CL1433,", partial cds")</f>
        <v>Hepatitis E virus strain swKOR-1 , partial cds</v>
      </c>
    </row>
    <row r="1434" customFormat="false" ht="11.9" hidden="false" customHeight="true" outlineLevel="0" collapsed="false">
      <c r="A1434" s="296" t="s">
        <v>3650</v>
      </c>
      <c r="B1434" s="147" t="n">
        <v>3</v>
      </c>
      <c r="C1434" s="297" t="n">
        <v>3</v>
      </c>
      <c r="D1434" s="298" t="s">
        <v>644</v>
      </c>
      <c r="E1434" s="150" t="s">
        <v>3598</v>
      </c>
      <c r="F1434" s="296" t="s">
        <v>3651</v>
      </c>
      <c r="G1434" s="299"/>
      <c r="H1434" s="464" t="s">
        <v>3647</v>
      </c>
      <c r="I1434" s="300" t="s">
        <v>3648</v>
      </c>
      <c r="J1434" s="296" t="s">
        <v>337</v>
      </c>
      <c r="K1434" s="301"/>
      <c r="L1434" s="302"/>
      <c r="M1434" s="303" t="s">
        <v>367</v>
      </c>
      <c r="N1434" s="304"/>
      <c r="O1434" s="296" t="n">
        <v>2007</v>
      </c>
      <c r="P1434" s="305"/>
      <c r="Q1434" s="305"/>
      <c r="R1434" s="296"/>
      <c r="S1434" s="296"/>
      <c r="T1434" s="214" t="s">
        <v>353</v>
      </c>
      <c r="U1434" s="306"/>
      <c r="V1434" s="304" t="s">
        <v>644</v>
      </c>
      <c r="W1434" s="307" t="s">
        <v>644</v>
      </c>
      <c r="X1434" s="308" t="s">
        <v>644</v>
      </c>
      <c r="Y1434" s="308" t="s">
        <v>644</v>
      </c>
      <c r="Z1434" s="309" t="s">
        <v>644</v>
      </c>
      <c r="AA1434" s="310" t="s">
        <v>644</v>
      </c>
      <c r="AB1434" s="303" t="s">
        <v>278</v>
      </c>
      <c r="AC1434" s="163" t="s">
        <v>456</v>
      </c>
      <c r="AD1434" s="312" t="s">
        <v>354</v>
      </c>
      <c r="AE1434" s="312" t="s">
        <v>354</v>
      </c>
      <c r="AF1434" s="312" t="s">
        <v>354</v>
      </c>
      <c r="AG1434" s="313" t="s">
        <v>354</v>
      </c>
      <c r="AH1434" s="312" t="n">
        <v>31</v>
      </c>
      <c r="AI1434" s="368" t="n">
        <v>7519</v>
      </c>
      <c r="AJ1434" s="219" t="n">
        <f aca="false">SeqEnd-SeqBeg+1</f>
        <v>7489</v>
      </c>
      <c r="AK1434" s="220" t="n">
        <f aca="false">AND( SeqBeg&lt;=Beg  , End &lt;=SeqEnd )</f>
        <v>1</v>
      </c>
      <c r="AL1434" s="296"/>
      <c r="AM1434" s="296"/>
      <c r="AN1434" s="314"/>
      <c r="AO1434" s="147" t="s">
        <v>465</v>
      </c>
      <c r="AP1434" s="147" t="s">
        <v>465</v>
      </c>
      <c r="AQ1434" s="147" t="s">
        <v>465</v>
      </c>
      <c r="AR1434" s="147" t="s">
        <v>465</v>
      </c>
      <c r="AS1434" s="147" t="s">
        <v>465</v>
      </c>
      <c r="AT1434" s="147" t="s">
        <v>465</v>
      </c>
      <c r="AU1434" s="315"/>
      <c r="AV1434" s="296"/>
      <c r="AW1434" s="316" t="str">
        <f aca="false">HYPERLINK(CONCATENATE("http://www.ncbi.nlm.nih.gov/nuccore/",BM1434),BM1434)</f>
        <v>FJ426404</v>
      </c>
      <c r="AX1434" s="317" t="str">
        <f aca="false">CONCATENATE(D1434,IF(I1434="","",CONCATENATE(".",I1434)),IF(K1434="","",CONCATENATE(".",K1434)),IF(M1434="","",CONCATENATE(".",M1434)),IF(R1434="","",CONCATENATE(".",R1434)),IF(U1434="","","(*)"))</f>
        <v>3a.KOR.pig</v>
      </c>
      <c r="AY1434" s="318" t="str">
        <f aca="false">CONCATENATE(BM1434,".",BN1434)</f>
        <v>FJ426404.swKOR-2</v>
      </c>
      <c r="AZ1434" s="319" t="str">
        <f aca="false">IF(AV1434="",IF(ISNUMBER(FIND(".",A1434)),LEFT(A1434,FIND(".",A1434)-1),A1434),AV1434)</f>
        <v>FJ426404</v>
      </c>
      <c r="BA1434" s="319" t="str">
        <f aca="false">IF(ISNUMBER(FIND("-",AZ1434)),LEFT(AZ1434,FIND("-",AZ1434)-1),AZ1434)</f>
        <v>FJ426404</v>
      </c>
      <c r="BB1434" s="170" t="str">
        <f aca="false"> MEGAname &amp; "="</f>
        <v>FJ426404=</v>
      </c>
      <c r="BC1434" s="170" t="str">
        <f aca="false">Clear &amp; IF(span ,"Span","out")</f>
        <v>FJ426404=Span</v>
      </c>
      <c r="BD1434" s="170" t="str">
        <f aca="false">Clear &amp; IF(span, IF(B1434=".","Selected",B1434),"out")</f>
        <v>FJ426404=3</v>
      </c>
      <c r="BE1434" s="170" t="str">
        <f aca="false">Clear &amp; Strain</f>
        <v>FJ426404=swKOR-2</v>
      </c>
      <c r="BF1434" s="318" t="str">
        <f aca="false">CONCATENATE(A1434,"=",F1434,". ",AX1434,IF(AB1434="","",CONCATENATE(".",AB1434)))</f>
        <v>FJ426404=swKOR-2. 3a.KOR.pig.CG</v>
      </c>
      <c r="BG1434" s="318" t="str">
        <f aca="false">CONCATENATE(A1434,"=",F1434,". ",AX1434)</f>
        <v>FJ426404=swKOR-2. 3a.KOR.pig</v>
      </c>
      <c r="BH1434" s="318" t="str">
        <f aca="false">CONCATENATE(A1434,"=",AX1434)</f>
        <v>FJ426404=3a.KOR.pig</v>
      </c>
      <c r="BI1434" s="318" t="str">
        <f aca="false">CONCATENATE(A1434,"=",ComForSubtype,D1434)</f>
        <v>FJ426404=3a</v>
      </c>
      <c r="BJ1434" s="318" t="str">
        <f aca="false">CONCATENATE(A1434,"=",E1434)</f>
        <v>FJ426404=3jab</v>
      </c>
      <c r="BK1434" s="318" t="str">
        <f aca="false">CONCATENATE(A1434,"=",C1434)</f>
        <v>FJ426404=3</v>
      </c>
      <c r="BL1434" s="318" t="str">
        <f aca="false">CONCATENATE(D1434,"=")</f>
        <v>3a=</v>
      </c>
      <c r="BM1434" s="320" t="str">
        <f aca="false">IF(BA1434="XX","",BA1434)</f>
        <v>FJ426404</v>
      </c>
      <c r="BN1434" s="321" t="str">
        <f aca="false">CONCATENATE(IF(F1434="","",F1434),IF(G1434="","",CONCATENATE(" / ",G1434)))</f>
        <v>swKOR-2</v>
      </c>
      <c r="BO1434" s="322" t="str">
        <f aca="false">AX1434</f>
        <v>3a.KOR.pig</v>
      </c>
      <c r="BP1434" s="323" t="str">
        <f aca="false">IF(V1434="","",V1434)</f>
        <v>3a</v>
      </c>
      <c r="BQ1434" s="323" t="str">
        <f aca="false">IF(W1434="","",CONCATENATE(W1434,IF(LEFT(AO1434,1)="s","+","")))</f>
        <v>3a</v>
      </c>
      <c r="BR1434" s="323" t="str">
        <f aca="false">IF(X1434="","",CONCATENATE(X1434,IF(LEFT(AQ1434,1)="s","+","")))</f>
        <v>3a</v>
      </c>
      <c r="BS1434" s="323" t="str">
        <f aca="false">IF(Y1434="","",CONCATENATE(Y1434,IF(LEFT(AR1434,1)="s","+","")))</f>
        <v>3a</v>
      </c>
      <c r="BT1434" s="323" t="str">
        <f aca="false">IF(Z1434="","",CONCATENATE(Z1434,IF(LEFT(AS1434,1)="s","+","")))</f>
        <v>3a</v>
      </c>
      <c r="BU1434" s="324" t="str">
        <f aca="false">IF(AA1434="","",CONCATENATE(AA1434,IF(LEFT(AT1434,1)="s","+","")))</f>
        <v>3a</v>
      </c>
      <c r="BV1434" s="318"/>
      <c r="BW1434" s="318" t="s">
        <v>3652</v>
      </c>
      <c r="BX1434" s="318" t="str">
        <f aca="false">IF(BW1434&lt;&gt;"",IF(ISNUMBER(FIND("=",BW1434)),LEFT(BW1434,FIND("=",BW1434)-1),BW1434),BW1434)</f>
        <v>FJ426404</v>
      </c>
      <c r="BY1434" s="318" t="str">
        <f aca="false">IF(BW1434&lt;&gt;"",IF(ISNUMBER(FIND("=",BW1434)),RIGHT(BW1434,LEN(BW1434)-FIND("=",BW1434)),""),"")</f>
        <v>3a</v>
      </c>
      <c r="BZ1434" s="318" t="str">
        <f aca="false">IF(BX1434&lt;&gt;"",IF(ISNUMBER(FIND(".",BX1434)),LEFT(BX1434,FIND(".",BX1434)-1),BX1434),BX1434)</f>
        <v>FJ426404</v>
      </c>
      <c r="CA1434" s="318" t="str">
        <f aca="false">IF(BX1434&lt;&gt;"",IF(ISNUMBER(FIND(".",BX1434)),RIGHT(BX1434,LEN(BX1434)-FIND(".",BX1434)),""),"")</f>
        <v/>
      </c>
      <c r="CB1434" s="318"/>
      <c r="CC1434" s="318" t="str">
        <f aca="false">A1434</f>
        <v>FJ426404</v>
      </c>
      <c r="CD1434" s="325" t="s">
        <v>339</v>
      </c>
      <c r="CE1434" s="325" t="s">
        <v>340</v>
      </c>
      <c r="CF1434" s="325" t="s">
        <v>341</v>
      </c>
      <c r="CG1434" s="325"/>
      <c r="CH1434" s="326"/>
      <c r="CI1434" s="326"/>
      <c r="CJ1434" s="326"/>
      <c r="CK1434" s="326"/>
      <c r="CL1434" s="325"/>
      <c r="CM1434" s="318" t="str">
        <f aca="false">F1434</f>
        <v>swKOR-2</v>
      </c>
      <c r="CN1434" s="318" t="str">
        <f aca="false">IF(G1434="","",G1434)</f>
        <v/>
      </c>
      <c r="CO1434" s="318" t="str">
        <f aca="false">CONCATENATE(H1434,":",L1434)</f>
        <v>South Korea:</v>
      </c>
      <c r="CP1434" s="318" t="str">
        <f aca="false">CONCATENATE(IF(Q1434="","",CONCATENATE(Q1434,"-")),IF(P1434="","",CONCATENATE(P1434,"-")),IF(O1434="","",O1434))</f>
        <v>2007</v>
      </c>
      <c r="CQ1434" s="318" t="str">
        <f aca="false">IF(N1434="","",N1434)</f>
        <v/>
      </c>
      <c r="CR1434" s="318" t="n">
        <f aca="false">C1434</f>
        <v>3</v>
      </c>
      <c r="CS1434" s="327" t="str">
        <f aca="false">D1434</f>
        <v>3a</v>
      </c>
      <c r="CT1434" s="318" t="str">
        <f aca="false">CONCATENATE(CD1434," strain ",CM1434," ",CL1434,", partial cds")</f>
        <v>Hepatitis E virus strain swKOR-2 , partial cds</v>
      </c>
    </row>
    <row r="1435" s="146" customFormat="true" ht="11.9" hidden="false" customHeight="true" outlineLevel="0" collapsed="false">
      <c r="A1435" s="208" t="s">
        <v>3653</v>
      </c>
      <c r="B1435" s="147" t="n">
        <v>3</v>
      </c>
      <c r="C1435" s="147" t="n">
        <v>3</v>
      </c>
      <c r="D1435" s="149" t="s">
        <v>644</v>
      </c>
      <c r="E1435" s="150" t="s">
        <v>3598</v>
      </c>
      <c r="F1435" s="210" t="s">
        <v>3654</v>
      </c>
      <c r="G1435" s="212"/>
      <c r="H1435" s="146" t="s">
        <v>3608</v>
      </c>
      <c r="I1435" s="153" t="s">
        <v>3608</v>
      </c>
      <c r="J1435" s="146" t="s">
        <v>425</v>
      </c>
      <c r="K1435" s="212"/>
      <c r="L1435" s="212"/>
      <c r="M1435" s="157" t="s">
        <v>348</v>
      </c>
      <c r="N1435" s="213"/>
      <c r="O1435" s="159" t="n">
        <v>2008</v>
      </c>
      <c r="P1435" s="160" t="s">
        <v>3404</v>
      </c>
      <c r="Q1435" s="160" t="n">
        <v>10</v>
      </c>
      <c r="R1435" s="212"/>
      <c r="S1435" s="212"/>
      <c r="T1435" s="214" t="s">
        <v>353</v>
      </c>
      <c r="U1435" s="215"/>
      <c r="V1435" s="158" t="s">
        <v>644</v>
      </c>
      <c r="W1435" s="163" t="s">
        <v>644</v>
      </c>
      <c r="X1435" s="209"/>
      <c r="Y1435" s="209"/>
      <c r="Z1435" s="209"/>
      <c r="AA1435" s="216"/>
      <c r="AB1435" s="251" t="s">
        <v>278</v>
      </c>
      <c r="AC1435" s="163" t="s">
        <v>456</v>
      </c>
      <c r="AD1435" s="164" t="s">
        <v>354</v>
      </c>
      <c r="AE1435" s="164" t="s">
        <v>354</v>
      </c>
      <c r="AF1435" s="164" t="s">
        <v>354</v>
      </c>
      <c r="AG1435" s="166" t="s">
        <v>354</v>
      </c>
      <c r="AH1435" s="164" t="n">
        <v>11</v>
      </c>
      <c r="AI1435" s="164" t="n">
        <v>7487</v>
      </c>
      <c r="AJ1435" s="219" t="n">
        <f aca="false">SeqEnd-SeqBeg+1</f>
        <v>7477</v>
      </c>
      <c r="AK1435" s="220" t="n">
        <f aca="false">AND( SeqBeg&lt;=Beg  , End &lt;=SeqEnd )</f>
        <v>1</v>
      </c>
      <c r="AL1435" s="212"/>
      <c r="AM1435" s="212"/>
      <c r="AN1435" s="221"/>
      <c r="AO1435" s="147" t="s">
        <v>465</v>
      </c>
      <c r="AP1435" s="147" t="s">
        <v>465</v>
      </c>
      <c r="AQ1435" s="147" t="s">
        <v>465</v>
      </c>
      <c r="AR1435" s="147" t="s">
        <v>465</v>
      </c>
      <c r="AS1435" s="147" t="s">
        <v>465</v>
      </c>
      <c r="AT1435" s="147" t="s">
        <v>465</v>
      </c>
      <c r="AV1435" s="212"/>
      <c r="AW1435" s="222" t="str">
        <f aca="false">HYPERLINK(CONCATENATE("http://www.ncbi.nlm.nih.gov/nuccore/",BM1435),BM1435)</f>
        <v>JN837481</v>
      </c>
      <c r="AX1435" s="219" t="str">
        <f aca="false">CONCATENATE(D1435,IF(I1435="","",CONCATENATE(".",I1435)),IF(K1435="","",CONCATENATE(".",K1435)),IF(M1435="","",CONCATENATE(".",M1435)),IF(R1435="","",CONCATENATE(".",R1435)),IF(U1435="","","(*)"))</f>
        <v>3a.USA.hum</v>
      </c>
      <c r="AY1435" s="170" t="str">
        <f aca="false">CONCATENATE(BM1435,".",BN1435)</f>
        <v>JN837481.US-C031008</v>
      </c>
      <c r="AZ1435" s="171" t="str">
        <f aca="false">IF(AV1435="",IF(ISNUMBER(FIND(".",A1435)),LEFT(A1435,FIND(".",A1435)-1),A1435),AV1435)</f>
        <v>JN837481</v>
      </c>
      <c r="BA1435" s="171" t="str">
        <f aca="false">IF(ISNUMBER(FIND("-",AZ1435)),LEFT(AZ1435,FIND("-",AZ1435)-1),AZ1435)</f>
        <v>JN837481</v>
      </c>
      <c r="BB1435" s="170" t="str">
        <f aca="false"> MEGAname &amp; "="</f>
        <v>JN837481=</v>
      </c>
      <c r="BC1435" s="170" t="str">
        <f aca="false">Clear &amp; IF(span ,"Span","out")</f>
        <v>JN837481=Span</v>
      </c>
      <c r="BD1435" s="170" t="str">
        <f aca="false">Clear &amp; IF(span, IF(B1435=".","Selected",B1435),"out")</f>
        <v>JN837481=3</v>
      </c>
      <c r="BE1435" s="170" t="str">
        <f aca="false">Clear &amp; Strain</f>
        <v>JN837481=US-C031008</v>
      </c>
      <c r="BF1435" s="170" t="str">
        <f aca="false">CONCATENATE(A1435,"=",F1435,". ",AX1435,IF(AB1435="","",CONCATENATE(".",AB1435)))</f>
        <v>JN837481=US-C031008. 3a.USA.hum.CG</v>
      </c>
      <c r="BG1435" s="170" t="str">
        <f aca="false">CONCATENATE(A1435,"=",F1435,". ",AX1435)</f>
        <v>JN837481=US-C031008. 3a.USA.hum</v>
      </c>
      <c r="BH1435" s="170" t="str">
        <f aca="false">CONCATENATE(A1435,"=",AX1435)</f>
        <v>JN837481=3a.USA.hum</v>
      </c>
      <c r="BI1435" s="170" t="str">
        <f aca="false">CONCATENATE(A1435,"=",ComForSubtype,D1435)</f>
        <v>JN837481=3a</v>
      </c>
      <c r="BJ1435" s="170" t="str">
        <f aca="false">CONCATENATE(A1435,"=",E1435)</f>
        <v>JN837481=3jab</v>
      </c>
      <c r="BK1435" s="170" t="str">
        <f aca="false">CONCATENATE(A1435,"=",C1435)</f>
        <v>JN837481=3</v>
      </c>
      <c r="BL1435" s="170" t="str">
        <f aca="false">CONCATENATE(D1435,"=")</f>
        <v>3a=</v>
      </c>
      <c r="BM1435" s="223" t="str">
        <f aca="false">IF(BA1435="XX","",BA1435)</f>
        <v>JN837481</v>
      </c>
      <c r="BN1435" s="224" t="str">
        <f aca="false">CONCATENATE(IF(F1435="","",F1435),IF(G1435="","",CONCATENATE(" / ",G1435)))</f>
        <v>US-C031008</v>
      </c>
      <c r="BO1435" s="225" t="str">
        <f aca="false">AX1435</f>
        <v>3a.USA.hum</v>
      </c>
      <c r="BP1435" s="226" t="str">
        <f aca="false">IF(V1435="","",V1435)</f>
        <v>3a</v>
      </c>
      <c r="BQ1435" s="226" t="str">
        <f aca="false">IF(W1435="","",CONCATENATE(W1435,IF(LEFT(AO1435,1)="s","+","")))</f>
        <v>3a</v>
      </c>
      <c r="BR1435" s="226" t="str">
        <f aca="false">IF(X1435="","",CONCATENATE(X1435,IF(LEFT(AQ1435,1)="s","+","")))</f>
        <v/>
      </c>
      <c r="BS1435" s="226" t="str">
        <f aca="false">IF(Y1435="","",CONCATENATE(Y1435,IF(LEFT(AR1435,1)="s","+","")))</f>
        <v/>
      </c>
      <c r="BT1435" s="226" t="str">
        <f aca="false">IF(Z1435="","",CONCATENATE(Z1435,IF(LEFT(AS1435,1)="s","+","")))</f>
        <v/>
      </c>
      <c r="BU1435" s="227" t="str">
        <f aca="false">IF(AA1435="","",CONCATENATE(AA1435,IF(LEFT(AT1435,1)="s","+","")))</f>
        <v/>
      </c>
      <c r="BV1435" s="212"/>
      <c r="BW1435" s="177" t="s">
        <v>338</v>
      </c>
      <c r="BX1435" s="170" t="str">
        <f aca="false">IF(BW1435&lt;&gt;"",IF(ISNUMBER(FIND("=",BW1435)),LEFT(BW1435,FIND("=",BW1435)-1),BW1435),BW1435)</f>
        <v>xx</v>
      </c>
      <c r="BY1435" s="170" t="str">
        <f aca="false">IF(BW1435&lt;&gt;"",IF(ISNUMBER(FIND("=",BW1435)),RIGHT(BW1435,LEN(BW1435)-FIND("=",BW1435)),""),"")</f>
        <v>Non_select</v>
      </c>
      <c r="BZ1435" s="170" t="str">
        <f aca="false">IF(BX1435&lt;&gt;"",IF(ISNUMBER(FIND(".",BX1435)),LEFT(BX1435,FIND(".",BX1435)-1),BX1435),BX1435)</f>
        <v>xx</v>
      </c>
      <c r="CA1435" s="170" t="str">
        <f aca="false">IF(BX1435&lt;&gt;"",IF(ISNUMBER(FIND(".",BX1435)),RIGHT(BX1435,LEN(BX1435)-FIND(".",BX1435)),""),"")</f>
        <v/>
      </c>
      <c r="CB1435" s="212"/>
      <c r="CC1435" s="170" t="str">
        <f aca="false">A1435</f>
        <v>JN837481</v>
      </c>
      <c r="CD1435" s="178" t="s">
        <v>339</v>
      </c>
      <c r="CE1435" s="178" t="s">
        <v>340</v>
      </c>
      <c r="CF1435" s="178" t="s">
        <v>341</v>
      </c>
      <c r="CG1435" s="212"/>
      <c r="CH1435" s="212"/>
      <c r="CI1435" s="212"/>
      <c r="CJ1435" s="212"/>
      <c r="CK1435" s="178"/>
      <c r="CL1435" s="212"/>
      <c r="CM1435" s="212"/>
      <c r="CN1435" s="212"/>
      <c r="CO1435" s="212"/>
      <c r="CP1435" s="212"/>
      <c r="CQ1435" s="212"/>
      <c r="CR1435" s="170" t="n">
        <f aca="false">C1435</f>
        <v>3</v>
      </c>
      <c r="CS1435" s="229" t="str">
        <f aca="false">D1435</f>
        <v>3a</v>
      </c>
      <c r="CT1435" s="170" t="str">
        <f aca="false">CONCATENATE(CD1435," strain ",CM1435," ",CL1435,", partial cds")</f>
        <v>Hepatitis E virus strain  , partial cds</v>
      </c>
    </row>
    <row r="1436" customFormat="false" ht="11.9" hidden="false" customHeight="true" outlineLevel="0" collapsed="false">
      <c r="A1436" s="208" t="s">
        <v>3655</v>
      </c>
      <c r="B1436" s="147" t="n">
        <v>3</v>
      </c>
      <c r="C1436" s="147" t="n">
        <v>3</v>
      </c>
      <c r="D1436" s="149" t="s">
        <v>644</v>
      </c>
      <c r="E1436" s="150" t="s">
        <v>3598</v>
      </c>
      <c r="F1436" s="210" t="s">
        <v>3656</v>
      </c>
      <c r="G1436" s="212"/>
      <c r="H1436" s="146" t="s">
        <v>3657</v>
      </c>
      <c r="I1436" s="153" t="s">
        <v>649</v>
      </c>
      <c r="J1436" s="212"/>
      <c r="K1436" s="212"/>
      <c r="L1436" s="212"/>
      <c r="M1436" s="157" t="s">
        <v>348</v>
      </c>
      <c r="N1436" s="158" t="s">
        <v>3658</v>
      </c>
      <c r="O1436" s="159" t="n">
        <v>2009</v>
      </c>
      <c r="P1436" s="160" t="s">
        <v>1904</v>
      </c>
      <c r="Q1436" s="212"/>
      <c r="R1436" s="212"/>
      <c r="S1436" s="212"/>
      <c r="T1436" s="214" t="s">
        <v>353</v>
      </c>
      <c r="U1436" s="215"/>
      <c r="V1436" s="158" t="s">
        <v>644</v>
      </c>
      <c r="W1436" s="163" t="s">
        <v>644</v>
      </c>
      <c r="X1436" s="209"/>
      <c r="Y1436" s="209"/>
      <c r="Z1436" s="209"/>
      <c r="AB1436" s="251" t="s">
        <v>278</v>
      </c>
      <c r="AC1436" s="163" t="s">
        <v>456</v>
      </c>
      <c r="AD1436" s="164" t="s">
        <v>354</v>
      </c>
      <c r="AE1436" s="164" t="s">
        <v>354</v>
      </c>
      <c r="AF1436" s="164" t="s">
        <v>354</v>
      </c>
      <c r="AG1436" s="166" t="s">
        <v>354</v>
      </c>
      <c r="AH1436" s="164" t="n">
        <v>10</v>
      </c>
      <c r="AI1436" s="164" t="n">
        <v>7475</v>
      </c>
      <c r="AJ1436" s="219" t="n">
        <f aca="false">SeqEnd-SeqBeg+1</f>
        <v>7466</v>
      </c>
      <c r="AK1436" s="220" t="n">
        <f aca="false">AND( SeqBeg&lt;=Beg  , End &lt;=SeqEnd )</f>
        <v>1</v>
      </c>
      <c r="AL1436" s="212"/>
      <c r="AM1436" s="212"/>
      <c r="AN1436" s="221"/>
      <c r="AO1436" s="147" t="s">
        <v>465</v>
      </c>
      <c r="AP1436" s="147" t="s">
        <v>465</v>
      </c>
      <c r="AQ1436" s="147" t="s">
        <v>465</v>
      </c>
      <c r="AR1436" s="147" t="s">
        <v>465</v>
      </c>
      <c r="AS1436" s="147" t="s">
        <v>465</v>
      </c>
      <c r="AT1436" s="147" t="s">
        <v>465</v>
      </c>
      <c r="AU1436" s="146"/>
      <c r="AV1436" s="212"/>
      <c r="AW1436" s="222" t="str">
        <f aca="false">HYPERLINK(CONCATENATE("http://www.ncbi.nlm.nih.gov/nuccore/",BM1436),BM1436)</f>
        <v>HQ389543</v>
      </c>
      <c r="AX1436" s="219" t="str">
        <f aca="false">CONCATENATE(D1436,IF(I1436="","",CONCATENATE(".",I1436)),IF(K1436="","",CONCATENATE(".",K1436)),IF(M1436="","",CONCATENATE(".",M1436)),IF(R1436="","",CONCATENATE(".",R1436)),IF(U1436="","","(*)"))</f>
        <v>3a.UK.hum</v>
      </c>
      <c r="AY1436" s="170" t="str">
        <f aca="false">CONCATENATE(BM1436,".",BN1436)</f>
        <v>HQ389543.Kernow-C1</v>
      </c>
      <c r="AZ1436" s="171" t="str">
        <f aca="false">IF(AV1436="",IF(ISNUMBER(FIND(".",A1436)),LEFT(A1436,FIND(".",A1436)-1),A1436),AV1436)</f>
        <v>HQ389543</v>
      </c>
      <c r="BA1436" s="171" t="str">
        <f aca="false">IF(ISNUMBER(FIND("-",AZ1436)),LEFT(AZ1436,FIND("-",AZ1436)-1),AZ1436)</f>
        <v>HQ389543</v>
      </c>
      <c r="BB1436" s="170" t="str">
        <f aca="false"> MEGAname &amp; "="</f>
        <v>HQ389543=</v>
      </c>
      <c r="BC1436" s="170" t="str">
        <f aca="false">Clear &amp; IF(span ,"Span","out")</f>
        <v>HQ389543=Span</v>
      </c>
      <c r="BD1436" s="170" t="str">
        <f aca="false">Clear &amp; IF(span, IF(B1436=".","Selected",B1436),"out")</f>
        <v>HQ389543=3</v>
      </c>
      <c r="BE1436" s="170" t="str">
        <f aca="false">Clear &amp; Strain</f>
        <v>HQ389543=Kernow-C1</v>
      </c>
      <c r="BF1436" s="170" t="str">
        <f aca="false">CONCATENATE(A1436,"=",F1436,". ",AX1436,IF(AB1436="","",CONCATENATE(".",AB1436)))</f>
        <v>HQ389543=Kernow-C1. 3a.UK.hum.CG</v>
      </c>
      <c r="BG1436" s="170" t="str">
        <f aca="false">CONCATENATE(A1436,"=",F1436,". ",AX1436)</f>
        <v>HQ389543=Kernow-C1. 3a.UK.hum</v>
      </c>
      <c r="BH1436" s="170" t="str">
        <f aca="false">CONCATENATE(A1436,"=",AX1436)</f>
        <v>HQ389543=3a.UK.hum</v>
      </c>
      <c r="BI1436" s="170" t="str">
        <f aca="false">CONCATENATE(A1436,"=",ComForSubtype,D1436)</f>
        <v>HQ389543=3a</v>
      </c>
      <c r="BJ1436" s="170" t="str">
        <f aca="false">CONCATENATE(A1436,"=",E1436)</f>
        <v>HQ389543=3jab</v>
      </c>
      <c r="BK1436" s="170" t="str">
        <f aca="false">CONCATENATE(A1436,"=",C1436)</f>
        <v>HQ389543=3</v>
      </c>
      <c r="BL1436" s="170" t="str">
        <f aca="false">CONCATENATE(D1436,"=")</f>
        <v>3a=</v>
      </c>
      <c r="BM1436" s="223" t="str">
        <f aca="false">IF(BA1436="XX","",BA1436)</f>
        <v>HQ389543</v>
      </c>
      <c r="BN1436" s="224" t="str">
        <f aca="false">CONCATENATE(IF(F1436="","",F1436),IF(G1436="","",CONCATENATE(" / ",G1436)))</f>
        <v>Kernow-C1</v>
      </c>
      <c r="BO1436" s="225" t="str">
        <f aca="false">AX1436</f>
        <v>3a.UK.hum</v>
      </c>
      <c r="BP1436" s="226" t="str">
        <f aca="false">IF(V1436="","",V1436)</f>
        <v>3a</v>
      </c>
      <c r="BQ1436" s="226" t="str">
        <f aca="false">IF(W1436="","",CONCATENATE(W1436,IF(LEFT(AO1436,1)="s","+","")))</f>
        <v>3a</v>
      </c>
      <c r="BR1436" s="226" t="str">
        <f aca="false">IF(X1436="","",CONCATENATE(X1436,IF(LEFT(AQ1436,1)="s","+","")))</f>
        <v/>
      </c>
      <c r="BS1436" s="226" t="str">
        <f aca="false">IF(Y1436="","",CONCATENATE(Y1436,IF(LEFT(AR1436,1)="s","+","")))</f>
        <v/>
      </c>
      <c r="BT1436" s="226" t="str">
        <f aca="false">IF(Z1436="","",CONCATENATE(Z1436,IF(LEFT(AS1436,1)="s","+","")))</f>
        <v/>
      </c>
      <c r="BU1436" s="227" t="str">
        <f aca="false">IF(AA1436="","",CONCATENATE(AA1436,IF(LEFT(AT1436,1)="s","+","")))</f>
        <v/>
      </c>
      <c r="BV1436" s="212"/>
      <c r="BW1436" s="177" t="s">
        <v>338</v>
      </c>
      <c r="BX1436" s="170" t="str">
        <f aca="false">IF(BW1436&lt;&gt;"",IF(ISNUMBER(FIND("=",BW1436)),LEFT(BW1436,FIND("=",BW1436)-1),BW1436),BW1436)</f>
        <v>xx</v>
      </c>
      <c r="BY1436" s="170" t="str">
        <f aca="false">IF(BW1436&lt;&gt;"",IF(ISNUMBER(FIND("=",BW1436)),RIGHT(BW1436,LEN(BW1436)-FIND("=",BW1436)),""),"")</f>
        <v>Non_select</v>
      </c>
      <c r="BZ1436" s="170" t="str">
        <f aca="false">IF(BX1436&lt;&gt;"",IF(ISNUMBER(FIND(".",BX1436)),LEFT(BX1436,FIND(".",BX1436)-1),BX1436),BX1436)</f>
        <v>xx</v>
      </c>
      <c r="CA1436" s="170" t="str">
        <f aca="false">IF(BX1436&lt;&gt;"",IF(ISNUMBER(FIND(".",BX1436)),RIGHT(BX1436,LEN(BX1436)-FIND(".",BX1436)),""),"")</f>
        <v/>
      </c>
      <c r="CB1436" s="212"/>
      <c r="CC1436" s="170" t="str">
        <f aca="false">A1436</f>
        <v>HQ389543</v>
      </c>
      <c r="CD1436" s="178" t="s">
        <v>339</v>
      </c>
      <c r="CE1436" s="178" t="s">
        <v>340</v>
      </c>
      <c r="CF1436" s="178" t="s">
        <v>341</v>
      </c>
      <c r="CG1436" s="212"/>
      <c r="CH1436" s="212"/>
      <c r="CI1436" s="212"/>
      <c r="CJ1436" s="212"/>
      <c r="CK1436" s="178"/>
      <c r="CL1436" s="212"/>
      <c r="CM1436" s="212"/>
      <c r="CN1436" s="212"/>
      <c r="CO1436" s="212"/>
      <c r="CP1436" s="212"/>
      <c r="CQ1436" s="212"/>
      <c r="CR1436" s="170" t="n">
        <f aca="false">C1436</f>
        <v>3</v>
      </c>
      <c r="CS1436" s="229" t="str">
        <f aca="false">D1436</f>
        <v>3a</v>
      </c>
      <c r="CT1436" s="170" t="str">
        <f aca="false">CONCATENATE(CD1436," strain ",CM1436," ",CL1436,", partial cds")</f>
        <v>Hepatitis E virus strain  , partial cds</v>
      </c>
    </row>
    <row r="1437" s="146" customFormat="true" ht="11.9" hidden="false" customHeight="true" outlineLevel="0" collapsed="false">
      <c r="A1437" s="208" t="s">
        <v>3659</v>
      </c>
      <c r="B1437" s="147" t="n">
        <v>3</v>
      </c>
      <c r="C1437" s="147" t="n">
        <v>3</v>
      </c>
      <c r="D1437" s="149" t="s">
        <v>644</v>
      </c>
      <c r="E1437" s="150" t="s">
        <v>3598</v>
      </c>
      <c r="F1437" s="154" t="s">
        <v>3660</v>
      </c>
      <c r="G1437" s="212"/>
      <c r="H1437" s="146" t="s">
        <v>3661</v>
      </c>
      <c r="I1437" s="153" t="s">
        <v>3662</v>
      </c>
      <c r="J1437" s="154" t="s">
        <v>425</v>
      </c>
      <c r="K1437" s="212"/>
      <c r="L1437" s="212"/>
      <c r="M1437" s="157" t="s">
        <v>367</v>
      </c>
      <c r="N1437" s="158" t="s">
        <v>362</v>
      </c>
      <c r="O1437" s="159" t="n">
        <v>2003</v>
      </c>
      <c r="P1437" s="212"/>
      <c r="Q1437" s="212"/>
      <c r="R1437" s="212"/>
      <c r="S1437" s="212"/>
      <c r="T1437" s="214" t="s">
        <v>353</v>
      </c>
      <c r="U1437" s="215"/>
      <c r="V1437" s="158" t="s">
        <v>644</v>
      </c>
      <c r="W1437" s="163" t="s">
        <v>644</v>
      </c>
      <c r="X1437" s="209"/>
      <c r="Y1437" s="209"/>
      <c r="Z1437" s="209"/>
      <c r="AA1437" s="216"/>
      <c r="AB1437" s="251" t="s">
        <v>278</v>
      </c>
      <c r="AC1437" s="163" t="s">
        <v>456</v>
      </c>
      <c r="AD1437" s="164" t="s">
        <v>354</v>
      </c>
      <c r="AE1437" s="164" t="s">
        <v>354</v>
      </c>
      <c r="AF1437" s="164" t="s">
        <v>354</v>
      </c>
      <c r="AG1437" s="166" t="s">
        <v>354</v>
      </c>
      <c r="AH1437" s="164" t="n">
        <v>26</v>
      </c>
      <c r="AI1437" s="164" t="n">
        <v>7490</v>
      </c>
      <c r="AJ1437" s="219" t="n">
        <f aca="false">SeqEnd-SeqBeg+1</f>
        <v>7465</v>
      </c>
      <c r="AK1437" s="220" t="n">
        <f aca="false">AND( SeqBeg&lt;=Beg  , End &lt;=SeqEnd )</f>
        <v>1</v>
      </c>
      <c r="AL1437" s="212"/>
      <c r="AM1437" s="212"/>
      <c r="AN1437" s="221"/>
      <c r="AO1437" s="147" t="s">
        <v>465</v>
      </c>
      <c r="AP1437" s="147" t="s">
        <v>465</v>
      </c>
      <c r="AQ1437" s="147" t="s">
        <v>465</v>
      </c>
      <c r="AR1437" s="147" t="s">
        <v>465</v>
      </c>
      <c r="AS1437" s="147" t="s">
        <v>465</v>
      </c>
      <c r="AT1437" s="147" t="s">
        <v>465</v>
      </c>
      <c r="AV1437" s="212"/>
      <c r="AW1437" s="222" t="str">
        <f aca="false">HYPERLINK(CONCATENATE("http://www.ncbi.nlm.nih.gov/nuccore/",BM1437),BM1437)</f>
        <v>KJ507955</v>
      </c>
      <c r="AX1437" s="219" t="str">
        <f aca="false">CONCATENATE(D1437,IF(I1437="","",CONCATENATE(".",I1437)),IF(K1437="","",CONCATENATE(".",K1437)),IF(M1437="","",CONCATENATE(".",M1437)),IF(R1437="","",CONCATENATE(".",R1437)),IF(U1437="","","(*)"))</f>
        <v>3a.CAN.pig</v>
      </c>
      <c r="AY1437" s="170" t="str">
        <f aca="false">CONCATENATE(BM1437,".",BN1437)</f>
        <v>KJ507955.swSTHY12-VAS19/2003/CA</v>
      </c>
      <c r="AZ1437" s="171" t="str">
        <f aca="false">IF(AV1437="",IF(ISNUMBER(FIND(".",A1437)),LEFT(A1437,FIND(".",A1437)-1),A1437),AV1437)</f>
        <v>KJ507955</v>
      </c>
      <c r="BA1437" s="171" t="str">
        <f aca="false">IF(ISNUMBER(FIND("-",AZ1437)),LEFT(AZ1437,FIND("-",AZ1437)-1),AZ1437)</f>
        <v>KJ507955</v>
      </c>
      <c r="BB1437" s="170" t="str">
        <f aca="false"> MEGAname &amp; "="</f>
        <v>KJ507955=</v>
      </c>
      <c r="BC1437" s="170" t="str">
        <f aca="false">Clear &amp; IF(span ,"Span","out")</f>
        <v>KJ507955=Span</v>
      </c>
      <c r="BD1437" s="170" t="str">
        <f aca="false">Clear &amp; IF(span, IF(B1437=".","Selected",B1437),"out")</f>
        <v>KJ507955=3</v>
      </c>
      <c r="BE1437" s="170" t="str">
        <f aca="false">Clear &amp; Strain</f>
        <v>KJ507955=swSTHY12-VAS19/2003/CA</v>
      </c>
      <c r="BF1437" s="170" t="str">
        <f aca="false">CONCATENATE(A1437,"=",F1437,". ",AX1437,IF(AB1437="","",CONCATENATE(".",AB1437)))</f>
        <v>KJ507955=swSTHY12-VAS19/2003/CA. 3a.CAN.pig.CG</v>
      </c>
      <c r="BG1437" s="170" t="str">
        <f aca="false">CONCATENATE(A1437,"=",F1437,". ",AX1437)</f>
        <v>KJ507955=swSTHY12-VAS19/2003/CA. 3a.CAN.pig</v>
      </c>
      <c r="BH1437" s="170" t="str">
        <f aca="false">CONCATENATE(A1437,"=",AX1437)</f>
        <v>KJ507955=3a.CAN.pig</v>
      </c>
      <c r="BI1437" s="170" t="str">
        <f aca="false">CONCATENATE(A1437,"=",ComForSubtype,D1437)</f>
        <v>KJ507955=3a</v>
      </c>
      <c r="BJ1437" s="170" t="str">
        <f aca="false">CONCATENATE(A1437,"=",E1437)</f>
        <v>KJ507955=3jab</v>
      </c>
      <c r="BK1437" s="170" t="str">
        <f aca="false">CONCATENATE(A1437,"=",C1437)</f>
        <v>KJ507955=3</v>
      </c>
      <c r="BL1437" s="170" t="str">
        <f aca="false">CONCATENATE(D1437,"=")</f>
        <v>3a=</v>
      </c>
      <c r="BM1437" s="223" t="str">
        <f aca="false">IF(BA1437="XX","",BA1437)</f>
        <v>KJ507955</v>
      </c>
      <c r="BN1437" s="224" t="str">
        <f aca="false">CONCATENATE(IF(F1437="","",F1437),IF(G1437="","",CONCATENATE(" / ",G1437)))</f>
        <v>swSTHY12-VAS19/2003/CA</v>
      </c>
      <c r="BO1437" s="225" t="str">
        <f aca="false">AX1437</f>
        <v>3a.CAN.pig</v>
      </c>
      <c r="BP1437" s="226" t="str">
        <f aca="false">IF(V1437="","",V1437)</f>
        <v>3a</v>
      </c>
      <c r="BQ1437" s="226" t="str">
        <f aca="false">IF(W1437="","",CONCATENATE(W1437,IF(LEFT(AO1437,1)="s","+","")))</f>
        <v>3a</v>
      </c>
      <c r="BR1437" s="226" t="str">
        <f aca="false">IF(X1437="","",CONCATENATE(X1437,IF(LEFT(AQ1437,1)="s","+","")))</f>
        <v/>
      </c>
      <c r="BS1437" s="226" t="str">
        <f aca="false">IF(Y1437="","",CONCATENATE(Y1437,IF(LEFT(AR1437,1)="s","+","")))</f>
        <v/>
      </c>
      <c r="BT1437" s="226" t="str">
        <f aca="false">IF(Z1437="","",CONCATENATE(Z1437,IF(LEFT(AS1437,1)="s","+","")))</f>
        <v/>
      </c>
      <c r="BU1437" s="227" t="str">
        <f aca="false">IF(AA1437="","",CONCATENATE(AA1437,IF(LEFT(AT1437,1)="s","+","")))</f>
        <v/>
      </c>
      <c r="BV1437" s="212"/>
      <c r="BW1437" s="177" t="s">
        <v>338</v>
      </c>
      <c r="BX1437" s="170" t="str">
        <f aca="false">IF(BW1437&lt;&gt;"",IF(ISNUMBER(FIND("=",BW1437)),LEFT(BW1437,FIND("=",BW1437)-1),BW1437),BW1437)</f>
        <v>xx</v>
      </c>
      <c r="BY1437" s="170" t="str">
        <f aca="false">IF(BW1437&lt;&gt;"",IF(ISNUMBER(FIND("=",BW1437)),RIGHT(BW1437,LEN(BW1437)-FIND("=",BW1437)),""),"")</f>
        <v>Non_select</v>
      </c>
      <c r="BZ1437" s="170" t="str">
        <f aca="false">IF(BX1437&lt;&gt;"",IF(ISNUMBER(FIND(".",BX1437)),LEFT(BX1437,FIND(".",BX1437)-1),BX1437),BX1437)</f>
        <v>xx</v>
      </c>
      <c r="CA1437" s="170" t="str">
        <f aca="false">IF(BX1437&lt;&gt;"",IF(ISNUMBER(FIND(".",BX1437)),RIGHT(BX1437,LEN(BX1437)-FIND(".",BX1437)),""),"")</f>
        <v/>
      </c>
      <c r="CB1437" s="212"/>
      <c r="CC1437" s="170" t="str">
        <f aca="false">A1437</f>
        <v>KJ507955</v>
      </c>
      <c r="CD1437" s="178" t="s">
        <v>339</v>
      </c>
      <c r="CE1437" s="178" t="s">
        <v>340</v>
      </c>
      <c r="CF1437" s="178" t="s">
        <v>341</v>
      </c>
      <c r="CG1437" s="212"/>
      <c r="CH1437" s="212"/>
      <c r="CI1437" s="212"/>
      <c r="CJ1437" s="212"/>
      <c r="CK1437" s="178"/>
      <c r="CL1437" s="212"/>
      <c r="CM1437" s="212"/>
      <c r="CN1437" s="212"/>
      <c r="CO1437" s="212"/>
      <c r="CP1437" s="212"/>
      <c r="CQ1437" s="212"/>
      <c r="CR1437" s="170" t="n">
        <f aca="false">C1437</f>
        <v>3</v>
      </c>
      <c r="CS1437" s="229" t="str">
        <f aca="false">D1437</f>
        <v>3a</v>
      </c>
      <c r="CT1437" s="170" t="str">
        <f aca="false">CONCATENATE(CD1437," strain ",CM1437," ",CL1437,", partial cds")</f>
        <v>Hepatitis E virus strain  , partial cds</v>
      </c>
    </row>
    <row r="1438" customFormat="false" ht="11.9" hidden="false" customHeight="true" outlineLevel="0" collapsed="false">
      <c r="A1438" s="154" t="s">
        <v>3663</v>
      </c>
      <c r="B1438" s="147" t="n">
        <v>3</v>
      </c>
      <c r="C1438" s="243" t="n">
        <v>3</v>
      </c>
      <c r="D1438" s="149" t="s">
        <v>644</v>
      </c>
      <c r="E1438" s="150" t="s">
        <v>3598</v>
      </c>
      <c r="F1438" s="154" t="s">
        <v>3664</v>
      </c>
      <c r="G1438" s="212"/>
      <c r="H1438" s="146" t="s">
        <v>3608</v>
      </c>
      <c r="I1438" s="153" t="s">
        <v>3608</v>
      </c>
      <c r="J1438" s="146" t="s">
        <v>425</v>
      </c>
      <c r="K1438" s="212"/>
      <c r="L1438" s="212"/>
      <c r="M1438" s="157" t="s">
        <v>348</v>
      </c>
      <c r="N1438" s="213"/>
      <c r="O1438" s="146" t="n">
        <v>1995</v>
      </c>
      <c r="P1438" s="212"/>
      <c r="Q1438" s="212"/>
      <c r="R1438" s="212"/>
      <c r="S1438" s="212"/>
      <c r="T1438" s="214" t="s">
        <v>353</v>
      </c>
      <c r="U1438" s="161" t="s">
        <v>644</v>
      </c>
      <c r="V1438" s="158" t="s">
        <v>644</v>
      </c>
      <c r="W1438" s="244" t="s">
        <v>644</v>
      </c>
      <c r="X1438" s="249" t="s">
        <v>644</v>
      </c>
      <c r="Y1438" s="249" t="s">
        <v>644</v>
      </c>
      <c r="Z1438" s="150" t="s">
        <v>644</v>
      </c>
      <c r="AA1438" s="250" t="s">
        <v>644</v>
      </c>
      <c r="AB1438" s="251" t="s">
        <v>278</v>
      </c>
      <c r="AC1438" s="163" t="s">
        <v>354</v>
      </c>
      <c r="AD1438" s="164" t="s">
        <v>354</v>
      </c>
      <c r="AE1438" s="164" t="s">
        <v>354</v>
      </c>
      <c r="AF1438" s="164" t="s">
        <v>354</v>
      </c>
      <c r="AG1438" s="166" t="s">
        <v>354</v>
      </c>
      <c r="AH1438" s="164" t="n">
        <v>64</v>
      </c>
      <c r="AI1438" s="252" t="n">
        <v>7519</v>
      </c>
      <c r="AJ1438" s="219" t="n">
        <f aca="false">SeqEnd-SeqBeg+1</f>
        <v>7456</v>
      </c>
      <c r="AK1438" s="220" t="n">
        <f aca="false">AND( SeqBeg&lt;=Beg  , End &lt;=SeqEnd )</f>
        <v>1</v>
      </c>
      <c r="AL1438" s="212"/>
      <c r="AM1438" s="212"/>
      <c r="AN1438" s="213"/>
      <c r="AO1438" s="147" t="s">
        <v>457</v>
      </c>
      <c r="AP1438" s="147" t="s">
        <v>457</v>
      </c>
      <c r="AQ1438" s="147" t="s">
        <v>2000</v>
      </c>
      <c r="AR1438" s="147" t="s">
        <v>2000</v>
      </c>
      <c r="AS1438" s="147" t="s">
        <v>2000</v>
      </c>
      <c r="AT1438" s="147" t="s">
        <v>2000</v>
      </c>
      <c r="AU1438" s="147" t="s">
        <v>382</v>
      </c>
      <c r="AV1438" s="212"/>
      <c r="AW1438" s="222" t="str">
        <f aca="false">HYPERLINK(CONCATENATE("http://www.ncbi.nlm.nih.gov/nuccore/",BM1438),BM1438)</f>
        <v>AF060668</v>
      </c>
      <c r="AX1438" s="219" t="str">
        <f aca="false">CONCATENATE(D1438,IF(I1438="","",CONCATENATE(".",I1438)),IF(K1438="","",CONCATENATE(".",K1438)),IF(M1438="","",CONCATENATE(".",M1438)),IF(R1438="","",CONCATENATE(".",R1438)),IF(U1438="","","(*)"))</f>
        <v>3a.USA.hum(*)</v>
      </c>
      <c r="AY1438" s="170" t="str">
        <f aca="false">CONCATENATE(BM1438,".",BN1438)</f>
        <v>AF060668.HEV-US1</v>
      </c>
      <c r="AZ1438" s="171" t="str">
        <f aca="false">IF(AV1438="",IF(ISNUMBER(FIND(".",A1438)),LEFT(A1438,FIND(".",A1438)-1),A1438),AV1438)</f>
        <v>AF060668</v>
      </c>
      <c r="BA1438" s="171" t="str">
        <f aca="false">IF(ISNUMBER(FIND("-",AZ1438)),LEFT(AZ1438,FIND("-",AZ1438)-1),AZ1438)</f>
        <v>AF060668</v>
      </c>
      <c r="BB1438" s="170" t="str">
        <f aca="false"> MEGAname &amp; "="</f>
        <v>AF060668=</v>
      </c>
      <c r="BC1438" s="170" t="str">
        <f aca="false">Clear &amp; IF(span ,"Span","out")</f>
        <v>AF060668=Span</v>
      </c>
      <c r="BD1438" s="170" t="str">
        <f aca="false">Clear &amp; IF(span, IF(B1438=".","Selected",B1438),"out")</f>
        <v>AF060668=3</v>
      </c>
      <c r="BE1438" s="170" t="str">
        <f aca="false">Clear &amp; Strain</f>
        <v>AF060668=HEV-US1</v>
      </c>
      <c r="BF1438" s="170" t="str">
        <f aca="false">CONCATENATE(A1438,"=",F1438,". ",AX1438,IF(AB1438="","",CONCATENATE(".",AB1438)))</f>
        <v>AF060668=HEV-US1. 3a.USA.hum(*).CG</v>
      </c>
      <c r="BG1438" s="170" t="str">
        <f aca="false">CONCATENATE(A1438,"=",F1438,". ",AX1438)</f>
        <v>AF060668=HEV-US1. 3a.USA.hum(*)</v>
      </c>
      <c r="BH1438" s="170" t="str">
        <f aca="false">CONCATENATE(A1438,"=",AX1438)</f>
        <v>AF060668=3a.USA.hum(*)</v>
      </c>
      <c r="BI1438" s="170" t="str">
        <f aca="false">CONCATENATE(A1438,"=",ComForSubtype,D1438)</f>
        <v>AF060668=3a</v>
      </c>
      <c r="BJ1438" s="170" t="str">
        <f aca="false">CONCATENATE(A1438,"=",E1438)</f>
        <v>AF060668=3jab</v>
      </c>
      <c r="BK1438" s="170" t="str">
        <f aca="false">CONCATENATE(A1438,"=",C1438)</f>
        <v>AF060668=3</v>
      </c>
      <c r="BL1438" s="170" t="str">
        <f aca="false">CONCATENATE(D1438,"=")</f>
        <v>3a=</v>
      </c>
      <c r="BM1438" s="223" t="str">
        <f aca="false">IF(BA1438="XX","",BA1438)</f>
        <v>AF060668</v>
      </c>
      <c r="BN1438" s="224" t="str">
        <f aca="false">CONCATENATE(IF(F1438="","",F1438),IF(G1438="","",CONCATENATE(" / ",G1438)))</f>
        <v>HEV-US1</v>
      </c>
      <c r="BO1438" s="225" t="str">
        <f aca="false">AX1438</f>
        <v>3a.USA.hum(*)</v>
      </c>
      <c r="BP1438" s="226" t="str">
        <f aca="false">IF(V1438="","",V1438)</f>
        <v>3a</v>
      </c>
      <c r="BQ1438" s="226" t="str">
        <f aca="false">IF(W1438="","",CONCATENATE(W1438,IF(LEFT(AO1438,1)="s","+","")))</f>
        <v>3a+</v>
      </c>
      <c r="BR1438" s="226" t="str">
        <f aca="false">IF(X1438="","",CONCATENATE(X1438,IF(LEFT(AQ1438,1)="s","+","")))</f>
        <v>3a+</v>
      </c>
      <c r="BS1438" s="226" t="str">
        <f aca="false">IF(Y1438="","",CONCATENATE(Y1438,IF(LEFT(AR1438,1)="s","+","")))</f>
        <v>3a+</v>
      </c>
      <c r="BT1438" s="226" t="str">
        <f aca="false">IF(Z1438="","",CONCATENATE(Z1438,IF(LEFT(AS1438,1)="s","+","")))</f>
        <v>3a+</v>
      </c>
      <c r="BU1438" s="227" t="str">
        <f aca="false">IF(AA1438="","",CONCATENATE(AA1438,IF(LEFT(AT1438,1)="s","+","")))</f>
        <v>3a+</v>
      </c>
      <c r="BV1438" s="212"/>
      <c r="BW1438" s="177" t="s">
        <v>3665</v>
      </c>
      <c r="BX1438" s="170" t="str">
        <f aca="false">IF(BW1438&lt;&gt;"",IF(ISNUMBER(FIND("=",BW1438)),LEFT(BW1438,FIND("=",BW1438)-1),BW1438),BW1438)</f>
        <v>AF060668</v>
      </c>
      <c r="BY1438" s="170" t="str">
        <f aca="false">IF(BW1438&lt;&gt;"",IF(ISNUMBER(FIND("=",BW1438)),RIGHT(BW1438,LEN(BW1438)-FIND("=",BW1438)),""),"")</f>
        <v>3a</v>
      </c>
      <c r="BZ1438" s="170" t="str">
        <f aca="false">IF(BX1438&lt;&gt;"",IF(ISNUMBER(FIND(".",BX1438)),LEFT(BX1438,FIND(".",BX1438)-1),BX1438),BX1438)</f>
        <v>AF060668</v>
      </c>
      <c r="CA1438" s="170" t="str">
        <f aca="false">IF(BX1438&lt;&gt;"",IF(ISNUMBER(FIND(".",BX1438)),RIGHT(BX1438,LEN(BX1438)-FIND(".",BX1438)),""),"")</f>
        <v/>
      </c>
      <c r="CB1438" s="212"/>
      <c r="CC1438" s="170" t="str">
        <f aca="false">A1438</f>
        <v>AF060668</v>
      </c>
      <c r="CD1438" s="178" t="s">
        <v>339</v>
      </c>
      <c r="CE1438" s="178" t="s">
        <v>340</v>
      </c>
      <c r="CF1438" s="178" t="s">
        <v>341</v>
      </c>
      <c r="CG1438" s="212"/>
      <c r="CH1438" s="179"/>
      <c r="CI1438" s="179"/>
      <c r="CJ1438" s="179"/>
      <c r="CK1438" s="212"/>
      <c r="CL1438" s="212"/>
      <c r="CM1438" s="170" t="str">
        <f aca="false">F1438</f>
        <v>HEV-US1</v>
      </c>
      <c r="CN1438" s="170" t="str">
        <f aca="false">IF(G1438="","",G1438)</f>
        <v/>
      </c>
      <c r="CO1438" s="170" t="str">
        <f aca="false">CONCATENATE(H1438,":",L1438)</f>
        <v>USA:</v>
      </c>
      <c r="CP1438" s="170" t="str">
        <f aca="false">CONCATENATE(IF(Q1438="","",CONCATENATE(Q1438,"-")),IF(P1438="","",CONCATENATE(P1438,"-")),IF(O1438="","",O1438))</f>
        <v>1995</v>
      </c>
      <c r="CQ1438" s="170" t="str">
        <f aca="false">IF(N1438="","",N1438)</f>
        <v/>
      </c>
      <c r="CR1438" s="170" t="n">
        <f aca="false">C1438</f>
        <v>3</v>
      </c>
      <c r="CS1438" s="229" t="str">
        <f aca="false">D1438</f>
        <v>3a</v>
      </c>
      <c r="CT1438" s="170" t="str">
        <f aca="false">CONCATENATE(CD1438," strain ",CM1438," ",CL1438,", partial cds")</f>
        <v>Hepatitis E virus strain HEV-US1 , partial cds</v>
      </c>
    </row>
    <row r="1439" s="146" customFormat="true" ht="11.9" hidden="false" customHeight="true" outlineLevel="0" collapsed="false">
      <c r="A1439" s="208" t="s">
        <v>3666</v>
      </c>
      <c r="B1439" s="147" t="n">
        <v>3</v>
      </c>
      <c r="C1439" s="147" t="n">
        <v>3</v>
      </c>
      <c r="D1439" s="149" t="s">
        <v>644</v>
      </c>
      <c r="E1439" s="150" t="s">
        <v>3598</v>
      </c>
      <c r="F1439" s="210" t="s">
        <v>3667</v>
      </c>
      <c r="G1439" s="212"/>
      <c r="H1439" s="146" t="s">
        <v>3608</v>
      </c>
      <c r="I1439" s="153" t="s">
        <v>3608</v>
      </c>
      <c r="J1439" s="146" t="s">
        <v>425</v>
      </c>
      <c r="K1439" s="212"/>
      <c r="L1439" s="212"/>
      <c r="M1439" s="157" t="s">
        <v>348</v>
      </c>
      <c r="N1439" s="158" t="s">
        <v>400</v>
      </c>
      <c r="O1439" s="159" t="n">
        <v>2010</v>
      </c>
      <c r="P1439" s="160" t="s">
        <v>3195</v>
      </c>
      <c r="Q1439" s="160" t="n">
        <v>8</v>
      </c>
      <c r="R1439" s="212"/>
      <c r="S1439" s="212"/>
      <c r="T1439" s="214" t="s">
        <v>353</v>
      </c>
      <c r="U1439" s="215"/>
      <c r="V1439" s="158" t="s">
        <v>644</v>
      </c>
      <c r="W1439" s="163" t="s">
        <v>644</v>
      </c>
      <c r="X1439" s="209"/>
      <c r="Y1439" s="209"/>
      <c r="Z1439" s="209"/>
      <c r="AA1439" s="216"/>
      <c r="AB1439" s="251" t="s">
        <v>278</v>
      </c>
      <c r="AC1439" s="163" t="s">
        <v>456</v>
      </c>
      <c r="AD1439" s="164" t="s">
        <v>354</v>
      </c>
      <c r="AE1439" s="164" t="s">
        <v>354</v>
      </c>
      <c r="AF1439" s="164" t="s">
        <v>354</v>
      </c>
      <c r="AG1439" s="166" t="s">
        <v>354</v>
      </c>
      <c r="AH1439" s="164" t="n">
        <v>67</v>
      </c>
      <c r="AI1439" s="164" t="n">
        <v>7488</v>
      </c>
      <c r="AJ1439" s="219" t="n">
        <f aca="false">SeqEnd-SeqBeg+1</f>
        <v>7422</v>
      </c>
      <c r="AK1439" s="220" t="n">
        <f aca="false">AND( SeqBeg&lt;=Beg  , End &lt;=SeqEnd )</f>
        <v>1</v>
      </c>
      <c r="AL1439" s="212"/>
      <c r="AM1439" s="212"/>
      <c r="AN1439" s="221"/>
      <c r="AO1439" s="147" t="s">
        <v>465</v>
      </c>
      <c r="AP1439" s="147" t="s">
        <v>465</v>
      </c>
      <c r="AQ1439" s="147" t="s">
        <v>465</v>
      </c>
      <c r="AR1439" s="147" t="s">
        <v>465</v>
      </c>
      <c r="AS1439" s="147" t="s">
        <v>465</v>
      </c>
      <c r="AT1439" s="147" t="s">
        <v>465</v>
      </c>
      <c r="AV1439" s="212"/>
      <c r="AW1439" s="222" t="str">
        <f aca="false">HYPERLINK(CONCATENATE("http://www.ncbi.nlm.nih.gov/nuccore/",BM1439),BM1439)</f>
        <v>JN564006</v>
      </c>
      <c r="AX1439" s="219" t="str">
        <f aca="false">CONCATENATE(D1439,IF(I1439="","",CONCATENATE(".",I1439)),IF(K1439="","",CONCATENATE(".",K1439)),IF(M1439="","",CONCATENATE(".",M1439)),IF(R1439="","",CONCATENATE(".",R1439)),IF(U1439="","","(*)"))</f>
        <v>3a.USA.hum</v>
      </c>
      <c r="AY1439" s="170" t="str">
        <f aca="false">CONCATENATE(BM1439,".",BN1439)</f>
        <v>JN564006.LBPR-000379</v>
      </c>
      <c r="AZ1439" s="171" t="str">
        <f aca="false">IF(AV1439="",IF(ISNUMBER(FIND(".",A1439)),LEFT(A1439,FIND(".",A1439)-1),A1439),AV1439)</f>
        <v>JN564006</v>
      </c>
      <c r="BA1439" s="171" t="str">
        <f aca="false">IF(ISNUMBER(FIND("-",AZ1439)),LEFT(AZ1439,FIND("-",AZ1439)-1),AZ1439)</f>
        <v>JN564006</v>
      </c>
      <c r="BB1439" s="170" t="str">
        <f aca="false"> MEGAname &amp; "="</f>
        <v>JN564006=</v>
      </c>
      <c r="BC1439" s="170" t="str">
        <f aca="false">Clear &amp; IF(span ,"Span","out")</f>
        <v>JN564006=Span</v>
      </c>
      <c r="BD1439" s="170" t="str">
        <f aca="false">Clear &amp; IF(span, IF(B1439=".","Selected",B1439),"out")</f>
        <v>JN564006=3</v>
      </c>
      <c r="BE1439" s="170" t="str">
        <f aca="false">Clear &amp; Strain</f>
        <v>JN564006=LBPR-000379</v>
      </c>
      <c r="BF1439" s="170" t="str">
        <f aca="false">CONCATENATE(A1439,"=",F1439,". ",AX1439,IF(AB1439="","",CONCATENATE(".",AB1439)))</f>
        <v>JN564006=LBPR-000379. 3a.USA.hum.CG</v>
      </c>
      <c r="BG1439" s="170" t="str">
        <f aca="false">CONCATENATE(A1439,"=",F1439,". ",AX1439)</f>
        <v>JN564006=LBPR-000379. 3a.USA.hum</v>
      </c>
      <c r="BH1439" s="170" t="str">
        <f aca="false">CONCATENATE(A1439,"=",AX1439)</f>
        <v>JN564006=3a.USA.hum</v>
      </c>
      <c r="BI1439" s="170" t="str">
        <f aca="false">CONCATENATE(A1439,"=",ComForSubtype,D1439)</f>
        <v>JN564006=3a</v>
      </c>
      <c r="BJ1439" s="170" t="str">
        <f aca="false">CONCATENATE(A1439,"=",E1439)</f>
        <v>JN564006=3jab</v>
      </c>
      <c r="BK1439" s="170" t="str">
        <f aca="false">CONCATENATE(A1439,"=",C1439)</f>
        <v>JN564006=3</v>
      </c>
      <c r="BL1439" s="170" t="str">
        <f aca="false">CONCATENATE(D1439,"=")</f>
        <v>3a=</v>
      </c>
      <c r="BM1439" s="223" t="str">
        <f aca="false">IF(BA1439="XX","",BA1439)</f>
        <v>JN564006</v>
      </c>
      <c r="BN1439" s="224" t="str">
        <f aca="false">CONCATENATE(IF(F1439="","",F1439),IF(G1439="","",CONCATENATE(" / ",G1439)))</f>
        <v>LBPR-000379</v>
      </c>
      <c r="BO1439" s="225" t="str">
        <f aca="false">AX1439</f>
        <v>3a.USA.hum</v>
      </c>
      <c r="BP1439" s="226" t="str">
        <f aca="false">IF(V1439="","",V1439)</f>
        <v>3a</v>
      </c>
      <c r="BQ1439" s="226" t="str">
        <f aca="false">IF(W1439="","",CONCATENATE(W1439,IF(LEFT(AO1439,1)="s","+","")))</f>
        <v>3a</v>
      </c>
      <c r="BR1439" s="226" t="str">
        <f aca="false">IF(X1439="","",CONCATENATE(X1439,IF(LEFT(AQ1439,1)="s","+","")))</f>
        <v/>
      </c>
      <c r="BS1439" s="226" t="str">
        <f aca="false">IF(Y1439="","",CONCATENATE(Y1439,IF(LEFT(AR1439,1)="s","+","")))</f>
        <v/>
      </c>
      <c r="BT1439" s="226" t="str">
        <f aca="false">IF(Z1439="","",CONCATENATE(Z1439,IF(LEFT(AS1439,1)="s","+","")))</f>
        <v/>
      </c>
      <c r="BU1439" s="227" t="str">
        <f aca="false">IF(AA1439="","",CONCATENATE(AA1439,IF(LEFT(AT1439,1)="s","+","")))</f>
        <v/>
      </c>
      <c r="BV1439" s="212"/>
      <c r="BW1439" s="177" t="s">
        <v>338</v>
      </c>
      <c r="BX1439" s="170" t="str">
        <f aca="false">IF(BW1439&lt;&gt;"",IF(ISNUMBER(FIND("=",BW1439)),LEFT(BW1439,FIND("=",BW1439)-1),BW1439),BW1439)</f>
        <v>xx</v>
      </c>
      <c r="BY1439" s="170" t="str">
        <f aca="false">IF(BW1439&lt;&gt;"",IF(ISNUMBER(FIND("=",BW1439)),RIGHT(BW1439,LEN(BW1439)-FIND("=",BW1439)),""),"")</f>
        <v>Non_select</v>
      </c>
      <c r="BZ1439" s="170" t="str">
        <f aca="false">IF(BX1439&lt;&gt;"",IF(ISNUMBER(FIND(".",BX1439)),LEFT(BX1439,FIND(".",BX1439)-1),BX1439),BX1439)</f>
        <v>xx</v>
      </c>
      <c r="CA1439" s="170" t="str">
        <f aca="false">IF(BX1439&lt;&gt;"",IF(ISNUMBER(FIND(".",BX1439)),RIGHT(BX1439,LEN(BX1439)-FIND(".",BX1439)),""),"")</f>
        <v/>
      </c>
      <c r="CB1439" s="212"/>
      <c r="CC1439" s="170" t="str">
        <f aca="false">A1439</f>
        <v>JN564006</v>
      </c>
      <c r="CD1439" s="178" t="s">
        <v>339</v>
      </c>
      <c r="CE1439" s="178" t="s">
        <v>340</v>
      </c>
      <c r="CF1439" s="178" t="s">
        <v>341</v>
      </c>
      <c r="CG1439" s="212"/>
      <c r="CH1439" s="212"/>
      <c r="CI1439" s="212"/>
      <c r="CJ1439" s="212"/>
      <c r="CK1439" s="178"/>
      <c r="CL1439" s="212"/>
      <c r="CM1439" s="212"/>
      <c r="CN1439" s="212"/>
      <c r="CO1439" s="212"/>
      <c r="CP1439" s="212"/>
      <c r="CQ1439" s="212"/>
      <c r="CR1439" s="170" t="n">
        <f aca="false">C1439</f>
        <v>3</v>
      </c>
      <c r="CS1439" s="229" t="str">
        <f aca="false">D1439</f>
        <v>3a</v>
      </c>
      <c r="CT1439" s="170" t="str">
        <f aca="false">CONCATENATE(CD1439," strain ",CM1439," ",CL1439,", partial cds")</f>
        <v>Hepatitis E virus strain  , partial cds</v>
      </c>
    </row>
    <row r="1440" s="146" customFormat="true" ht="11.9" hidden="false" customHeight="true" outlineLevel="0" collapsed="false">
      <c r="A1440" s="208" t="s">
        <v>3668</v>
      </c>
      <c r="B1440" s="147" t="n">
        <v>3</v>
      </c>
      <c r="C1440" s="147" t="n">
        <v>3</v>
      </c>
      <c r="D1440" s="149" t="s">
        <v>644</v>
      </c>
      <c r="E1440" s="150" t="s">
        <v>3598</v>
      </c>
      <c r="F1440" s="154" t="s">
        <v>3669</v>
      </c>
      <c r="G1440" s="212"/>
      <c r="H1440" s="146" t="s">
        <v>405</v>
      </c>
      <c r="I1440" s="153" t="s">
        <v>412</v>
      </c>
      <c r="J1440" s="146" t="s">
        <v>395</v>
      </c>
      <c r="K1440" s="212"/>
      <c r="L1440" s="212"/>
      <c r="M1440" s="157" t="s">
        <v>367</v>
      </c>
      <c r="N1440" s="158" t="s">
        <v>362</v>
      </c>
      <c r="O1440" s="159" t="n">
        <v>2006</v>
      </c>
      <c r="P1440" s="212"/>
      <c r="Q1440" s="212"/>
      <c r="R1440" s="146" t="s">
        <v>88</v>
      </c>
      <c r="T1440" s="214" t="s">
        <v>353</v>
      </c>
      <c r="U1440" s="215"/>
      <c r="V1440" s="158" t="s">
        <v>644</v>
      </c>
      <c r="W1440" s="163" t="s">
        <v>644</v>
      </c>
      <c r="X1440" s="209"/>
      <c r="Y1440" s="209"/>
      <c r="Z1440" s="209"/>
      <c r="AA1440" s="216"/>
      <c r="AB1440" s="251" t="s">
        <v>278</v>
      </c>
      <c r="AC1440" s="163" t="s">
        <v>456</v>
      </c>
      <c r="AD1440" s="164" t="s">
        <v>354</v>
      </c>
      <c r="AE1440" s="164" t="s">
        <v>354</v>
      </c>
      <c r="AF1440" s="164" t="s">
        <v>354</v>
      </c>
      <c r="AG1440" s="166" t="s">
        <v>354</v>
      </c>
      <c r="AH1440" s="164" t="n">
        <v>37</v>
      </c>
      <c r="AI1440" s="164" t="n">
        <v>7374</v>
      </c>
      <c r="AJ1440" s="219" t="n">
        <f aca="false">SeqEnd-SeqBeg+1</f>
        <v>7338</v>
      </c>
      <c r="AK1440" s="220" t="n">
        <f aca="false">AND( SeqBeg&lt;=Beg  , End &lt;=SeqEnd )</f>
        <v>1</v>
      </c>
      <c r="AL1440" s="212"/>
      <c r="AM1440" s="212"/>
      <c r="AN1440" s="221"/>
      <c r="AO1440" s="147" t="s">
        <v>465</v>
      </c>
      <c r="AP1440" s="147" t="s">
        <v>465</v>
      </c>
      <c r="AQ1440" s="147" t="s">
        <v>465</v>
      </c>
      <c r="AR1440" s="147" t="s">
        <v>465</v>
      </c>
      <c r="AS1440" s="147" t="s">
        <v>465</v>
      </c>
      <c r="AT1440" s="147" t="s">
        <v>465</v>
      </c>
      <c r="AV1440" s="212"/>
      <c r="AW1440" s="222" t="str">
        <f aca="false">HYPERLINK(CONCATENATE("http://www.ncbi.nlm.nih.gov/nuccore/",BM1440),BM1440)</f>
        <v>KF303502</v>
      </c>
      <c r="AX1440" s="219" t="str">
        <f aca="false">CONCATENATE(D1440,IF(I1440="","",CONCATENATE(".",I1440)),IF(K1440="","",CONCATENATE(".",K1440)),IF(M1440="","",CONCATENATE(".",M1440)),IF(R1440="","",CONCATENATE(".",R1440)),IF(U1440="","","(*)"))</f>
        <v>3a.DEU.pig.JLUG</v>
      </c>
      <c r="AY1440" s="170" t="str">
        <f aca="false">CONCATENATE(BM1440,".",BN1440)</f>
        <v>KF303502.GiSw</v>
      </c>
      <c r="AZ1440" s="171" t="str">
        <f aca="false">IF(AV1440="",IF(ISNUMBER(FIND(".",A1440)),LEFT(A1440,FIND(".",A1440)-1),A1440),AV1440)</f>
        <v>KF303502</v>
      </c>
      <c r="BA1440" s="171" t="str">
        <f aca="false">IF(ISNUMBER(FIND("-",AZ1440)),LEFT(AZ1440,FIND("-",AZ1440)-1),AZ1440)</f>
        <v>KF303502</v>
      </c>
      <c r="BB1440" s="170" t="str">
        <f aca="false"> MEGAname &amp; "="</f>
        <v>KF303502=</v>
      </c>
      <c r="BC1440" s="170" t="str">
        <f aca="false">Clear &amp; IF(span ,"Span","out")</f>
        <v>KF303502=Span</v>
      </c>
      <c r="BD1440" s="170" t="str">
        <f aca="false">Clear &amp; IF(span, IF(B1440=".","Selected",B1440),"out")</f>
        <v>KF303502=3</v>
      </c>
      <c r="BE1440" s="170" t="str">
        <f aca="false">Clear &amp; Strain</f>
        <v>KF303502=GiSw</v>
      </c>
      <c r="BF1440" s="170" t="str">
        <f aca="false">CONCATENATE(A1440,"=",F1440,". ",AX1440,IF(AB1440="","",CONCATENATE(".",AB1440)))</f>
        <v>KF303502=GiSw. 3a.DEU.pig.JLUG.CG</v>
      </c>
      <c r="BG1440" s="170" t="str">
        <f aca="false">CONCATENATE(A1440,"=",F1440,". ",AX1440)</f>
        <v>KF303502=GiSw. 3a.DEU.pig.JLUG</v>
      </c>
      <c r="BH1440" s="170" t="str">
        <f aca="false">CONCATENATE(A1440,"=",AX1440)</f>
        <v>KF303502=3a.DEU.pig.JLUG</v>
      </c>
      <c r="BI1440" s="170" t="str">
        <f aca="false">CONCATENATE(A1440,"=",ComForSubtype,D1440)</f>
        <v>KF303502=3a</v>
      </c>
      <c r="BJ1440" s="170" t="str">
        <f aca="false">CONCATENATE(A1440,"=",E1440)</f>
        <v>KF303502=3jab</v>
      </c>
      <c r="BK1440" s="170" t="str">
        <f aca="false">CONCATENATE(A1440,"=",C1440)</f>
        <v>KF303502=3</v>
      </c>
      <c r="BL1440" s="170" t="str">
        <f aca="false">CONCATENATE(D1440,"=")</f>
        <v>3a=</v>
      </c>
      <c r="BM1440" s="223" t="str">
        <f aca="false">IF(BA1440="XX","",BA1440)</f>
        <v>KF303502</v>
      </c>
      <c r="BN1440" s="224" t="str">
        <f aca="false">CONCATENATE(IF(F1440="","",F1440),IF(G1440="","",CONCATENATE(" / ",G1440)))</f>
        <v>GiSw</v>
      </c>
      <c r="BO1440" s="225" t="str">
        <f aca="false">AX1440</f>
        <v>3a.DEU.pig.JLUG</v>
      </c>
      <c r="BP1440" s="226" t="str">
        <f aca="false">IF(V1440="","",V1440)</f>
        <v>3a</v>
      </c>
      <c r="BQ1440" s="226" t="str">
        <f aca="false">IF(W1440="","",CONCATENATE(W1440,IF(LEFT(AO1440,1)="s","+","")))</f>
        <v>3a</v>
      </c>
      <c r="BR1440" s="226" t="str">
        <f aca="false">IF(X1440="","",CONCATENATE(X1440,IF(LEFT(AQ1440,1)="s","+","")))</f>
        <v/>
      </c>
      <c r="BS1440" s="226" t="str">
        <f aca="false">IF(Y1440="","",CONCATENATE(Y1440,IF(LEFT(AR1440,1)="s","+","")))</f>
        <v/>
      </c>
      <c r="BT1440" s="226" t="str">
        <f aca="false">IF(Z1440="","",CONCATENATE(Z1440,IF(LEFT(AS1440,1)="s","+","")))</f>
        <v/>
      </c>
      <c r="BU1440" s="227" t="str">
        <f aca="false">IF(AA1440="","",CONCATENATE(AA1440,IF(LEFT(AT1440,1)="s","+","")))</f>
        <v/>
      </c>
      <c r="BV1440" s="212"/>
      <c r="BW1440" s="177" t="s">
        <v>338</v>
      </c>
      <c r="BX1440" s="170" t="str">
        <f aca="false">IF(BW1440&lt;&gt;"",IF(ISNUMBER(FIND("=",BW1440)),LEFT(BW1440,FIND("=",BW1440)-1),BW1440),BW1440)</f>
        <v>xx</v>
      </c>
      <c r="BY1440" s="170" t="str">
        <f aca="false">IF(BW1440&lt;&gt;"",IF(ISNUMBER(FIND("=",BW1440)),RIGHT(BW1440,LEN(BW1440)-FIND("=",BW1440)),""),"")</f>
        <v>Non_select</v>
      </c>
      <c r="BZ1440" s="170" t="str">
        <f aca="false">IF(BX1440&lt;&gt;"",IF(ISNUMBER(FIND(".",BX1440)),LEFT(BX1440,FIND(".",BX1440)-1),BX1440),BX1440)</f>
        <v>xx</v>
      </c>
      <c r="CA1440" s="170" t="str">
        <f aca="false">IF(BX1440&lt;&gt;"",IF(ISNUMBER(FIND(".",BX1440)),RIGHT(BX1440,LEN(BX1440)-FIND(".",BX1440)),""),"")</f>
        <v/>
      </c>
      <c r="CB1440" s="212"/>
      <c r="CC1440" s="170" t="str">
        <f aca="false">A1440</f>
        <v>KF303502</v>
      </c>
      <c r="CD1440" s="178" t="s">
        <v>339</v>
      </c>
      <c r="CE1440" s="178" t="s">
        <v>340</v>
      </c>
      <c r="CF1440" s="178" t="s">
        <v>341</v>
      </c>
      <c r="CG1440" s="212"/>
      <c r="CH1440" s="212"/>
      <c r="CI1440" s="212"/>
      <c r="CJ1440" s="212"/>
      <c r="CK1440" s="178"/>
      <c r="CL1440" s="212"/>
      <c r="CM1440" s="212"/>
      <c r="CN1440" s="212"/>
      <c r="CO1440" s="212"/>
      <c r="CP1440" s="212"/>
      <c r="CQ1440" s="212"/>
      <c r="CR1440" s="170" t="n">
        <f aca="false">C1440</f>
        <v>3</v>
      </c>
      <c r="CS1440" s="229" t="str">
        <f aca="false">D1440</f>
        <v>3a</v>
      </c>
      <c r="CT1440" s="170" t="str">
        <f aca="false">CONCATENATE(CD1440," strain ",CM1440," ",CL1440,", partial cds")</f>
        <v>Hepatitis E virus strain  , partial cds</v>
      </c>
    </row>
    <row r="1441" customFormat="false" ht="11.9" hidden="false" customHeight="true" outlineLevel="0" collapsed="false">
      <c r="A1441" s="208" t="s">
        <v>3670</v>
      </c>
      <c r="B1441" s="147" t="n">
        <v>3</v>
      </c>
      <c r="C1441" s="148" t="n">
        <v>3</v>
      </c>
      <c r="D1441" s="149" t="s">
        <v>644</v>
      </c>
      <c r="E1441" s="150" t="s">
        <v>3598</v>
      </c>
      <c r="F1441" s="230" t="s">
        <v>3671</v>
      </c>
      <c r="G1441" s="212"/>
      <c r="H1441" s="146" t="s">
        <v>405</v>
      </c>
      <c r="I1441" s="153" t="s">
        <v>412</v>
      </c>
      <c r="J1441" s="146" t="s">
        <v>395</v>
      </c>
      <c r="K1441" s="212"/>
      <c r="L1441" s="231" t="s">
        <v>1991</v>
      </c>
      <c r="M1441" s="157" t="s">
        <v>380</v>
      </c>
      <c r="N1441" s="158" t="s">
        <v>400</v>
      </c>
      <c r="O1441" s="159" t="n">
        <v>2008</v>
      </c>
      <c r="P1441" s="212"/>
      <c r="Q1441" s="212"/>
      <c r="R1441" s="146" t="s">
        <v>88</v>
      </c>
      <c r="T1441" s="214" t="s">
        <v>353</v>
      </c>
      <c r="U1441" s="215"/>
      <c r="V1441" s="209"/>
      <c r="W1441" s="217"/>
      <c r="X1441" s="209"/>
      <c r="Y1441" s="209"/>
      <c r="Z1441" s="209" t="s">
        <v>644</v>
      </c>
      <c r="AA1441" s="216" t="s">
        <v>644</v>
      </c>
      <c r="AB1441" s="217"/>
      <c r="AC1441" s="217"/>
      <c r="AD1441" s="209"/>
      <c r="AE1441" s="209"/>
      <c r="AF1441" s="209" t="s">
        <v>354</v>
      </c>
      <c r="AG1441" s="166" t="s">
        <v>354</v>
      </c>
      <c r="AH1441" s="164" t="n">
        <v>5391</v>
      </c>
      <c r="AI1441" s="164" t="n">
        <v>7374</v>
      </c>
      <c r="AJ1441" s="219" t="n">
        <f aca="false">SeqEnd-SeqBeg+1</f>
        <v>1984</v>
      </c>
      <c r="AK1441" s="220" t="n">
        <f aca="false">AND( SeqBeg&lt;=Beg  , End &lt;=SeqEnd )</f>
        <v>0</v>
      </c>
      <c r="AL1441" s="212"/>
      <c r="AM1441" s="212"/>
      <c r="AN1441" s="221"/>
      <c r="AT1441" s="147" t="s">
        <v>103</v>
      </c>
      <c r="AU1441" s="146"/>
      <c r="AV1441" s="212"/>
      <c r="AW1441" s="222" t="str">
        <f aca="false">HYPERLINK(CONCATENATE("http://www.ncbi.nlm.nih.gov/nuccore/",BM1441),BM1441)</f>
        <v>KF303499</v>
      </c>
      <c r="AX1441" s="219" t="str">
        <f aca="false">CONCATENATE(D1441,IF(I1441="","",CONCATENATE(".",I1441)),IF(K1441="","",CONCATENATE(".",K1441)),IF(M1441="","",CONCATENATE(".",M1441)),IF(R1441="","",CONCATENATE(".",R1441)),IF(U1441="","","(*)"))</f>
        <v>3a.DEU.wb.JLUG</v>
      </c>
      <c r="AY1441" s="170" t="str">
        <f aca="false">CONCATENATE(BM1441,".",BN1441)</f>
        <v>KF303499.WB122</v>
      </c>
      <c r="AZ1441" s="171" t="str">
        <f aca="false">IF(AV1441="",IF(ISNUMBER(FIND(".",A1441)),LEFT(A1441,FIND(".",A1441)-1),A1441),AV1441)</f>
        <v>KF303499</v>
      </c>
      <c r="BA1441" s="171" t="str">
        <f aca="false">IF(ISNUMBER(FIND("-",AZ1441)),LEFT(AZ1441,FIND("-",AZ1441)-1),AZ1441)</f>
        <v>KF303499</v>
      </c>
      <c r="BB1441" s="170" t="str">
        <f aca="false"> MEGAname &amp; "="</f>
        <v>KF303499=</v>
      </c>
      <c r="BC1441" s="170" t="str">
        <f aca="false">Clear &amp; IF(span ,"Span","out")</f>
        <v>KF303499=out</v>
      </c>
      <c r="BD1441" s="170" t="str">
        <f aca="false">Clear &amp; IF(span, IF(B1441=".","Selected",B1441),"out")</f>
        <v>KF303499=out</v>
      </c>
      <c r="BE1441" s="170" t="str">
        <f aca="false">Clear &amp; Strain</f>
        <v>KF303499=WB122</v>
      </c>
      <c r="BF1441" s="170" t="str">
        <f aca="false">CONCATENATE(A1441,"=",F1441,". ",AX1441,IF(AB1441="","",CONCATENATE(".",AB1441)))</f>
        <v>KF303499=WB122. 3a.DEU.wb.JLUG</v>
      </c>
      <c r="BG1441" s="170" t="str">
        <f aca="false">CONCATENATE(A1441,"=",F1441,". ",AX1441)</f>
        <v>KF303499=WB122. 3a.DEU.wb.JLUG</v>
      </c>
      <c r="BH1441" s="170" t="str">
        <f aca="false">CONCATENATE(A1441,"=",AX1441)</f>
        <v>KF303499=3a.DEU.wb.JLUG</v>
      </c>
      <c r="BI1441" s="170" t="str">
        <f aca="false">CONCATENATE(A1441,"=",ComForSubtype,D1441)</f>
        <v>KF303499=3a</v>
      </c>
      <c r="BJ1441" s="170" t="str">
        <f aca="false">CONCATENATE(A1441,"=",E1441)</f>
        <v>KF303499=3jab</v>
      </c>
      <c r="BK1441" s="170" t="str">
        <f aca="false">CONCATENATE(A1441,"=",C1441)</f>
        <v>KF303499=3</v>
      </c>
      <c r="BL1441" s="170" t="str">
        <f aca="false">CONCATENATE(D1441,"=")</f>
        <v>3a=</v>
      </c>
      <c r="BM1441" s="223" t="str">
        <f aca="false">IF(BA1441="XX","",BA1441)</f>
        <v>KF303499</v>
      </c>
      <c r="BN1441" s="224" t="str">
        <f aca="false">CONCATENATE(IF(F1441="","",F1441),IF(G1441="","",CONCATENATE(" / ",G1441)))</f>
        <v>WB122</v>
      </c>
      <c r="BO1441" s="225" t="str">
        <f aca="false">AX1441</f>
        <v>3a.DEU.wb.JLUG</v>
      </c>
      <c r="BP1441" s="226" t="str">
        <f aca="false">IF(V1441="","",V1441)</f>
        <v/>
      </c>
      <c r="BQ1441" s="226" t="str">
        <f aca="false">IF(W1441="","",CONCATENATE(W1441,IF(LEFT(AO1441,1)="s","+","")))</f>
        <v/>
      </c>
      <c r="BR1441" s="226" t="str">
        <f aca="false">IF(X1441="","",CONCATENATE(X1441,IF(LEFT(AQ1441,1)="s","+","")))</f>
        <v/>
      </c>
      <c r="BS1441" s="226" t="str">
        <f aca="false">IF(Y1441="","",CONCATENATE(Y1441,IF(LEFT(AR1441,1)="s","+","")))</f>
        <v/>
      </c>
      <c r="BT1441" s="226" t="str">
        <f aca="false">IF(Z1441="","",CONCATENATE(Z1441,IF(LEFT(AS1441,1)="s","+","")))</f>
        <v>3a</v>
      </c>
      <c r="BU1441" s="227" t="str">
        <f aca="false">IF(AA1441="","",CONCATENATE(AA1441,IF(LEFT(AT1441,1)="s","+","")))</f>
        <v>3a</v>
      </c>
      <c r="BV1441" s="212"/>
      <c r="BW1441" s="177" t="s">
        <v>338</v>
      </c>
      <c r="BX1441" s="170" t="str">
        <f aca="false">IF(BW1441&lt;&gt;"",IF(ISNUMBER(FIND("=",BW1441)),LEFT(BW1441,FIND("=",BW1441)-1),BW1441),BW1441)</f>
        <v>xx</v>
      </c>
      <c r="BY1441" s="170" t="str">
        <f aca="false">IF(BW1441&lt;&gt;"",IF(ISNUMBER(FIND("=",BW1441)),RIGHT(BW1441,LEN(BW1441)-FIND("=",BW1441)),""),"")</f>
        <v>Non_select</v>
      </c>
      <c r="BZ1441" s="170" t="str">
        <f aca="false">IF(BX1441&lt;&gt;"",IF(ISNUMBER(FIND(".",BX1441)),LEFT(BX1441,FIND(".",BX1441)-1),BX1441),BX1441)</f>
        <v>xx</v>
      </c>
      <c r="CA1441" s="170" t="str">
        <f aca="false">IF(BX1441&lt;&gt;"",IF(ISNUMBER(FIND(".",BX1441)),RIGHT(BX1441,LEN(BX1441)-FIND(".",BX1441)),""),"")</f>
        <v/>
      </c>
      <c r="CB1441" s="212"/>
      <c r="CC1441" s="170" t="str">
        <f aca="false">A1441</f>
        <v>KF303499</v>
      </c>
      <c r="CD1441" s="178" t="s">
        <v>339</v>
      </c>
      <c r="CE1441" s="178" t="s">
        <v>340</v>
      </c>
      <c r="CF1441" s="178" t="s">
        <v>341</v>
      </c>
      <c r="CG1441" s="212"/>
      <c r="CH1441" s="212"/>
      <c r="CI1441" s="212"/>
      <c r="CJ1441" s="212"/>
      <c r="CK1441" s="178"/>
      <c r="CL1441" s="212"/>
      <c r="CM1441" s="212"/>
      <c r="CN1441" s="212"/>
      <c r="CO1441" s="212"/>
      <c r="CP1441" s="212"/>
      <c r="CQ1441" s="212"/>
      <c r="CR1441" s="228" t="n">
        <f aca="false">C1441</f>
        <v>3</v>
      </c>
      <c r="CS1441" s="229" t="str">
        <f aca="false">D1441</f>
        <v>3a</v>
      </c>
      <c r="CT1441" s="170" t="str">
        <f aca="false">CONCATENATE(CD1441," strain ",CM1441," ",CL1441,", partial cds")</f>
        <v>Hepatitis E virus strain  , partial cds</v>
      </c>
    </row>
    <row r="1442" customFormat="false" ht="11.9" hidden="false" customHeight="true" outlineLevel="0" collapsed="false">
      <c r="A1442" s="208" t="s">
        <v>3672</v>
      </c>
      <c r="B1442" s="147" t="n">
        <v>3</v>
      </c>
      <c r="C1442" s="148" t="n">
        <v>3</v>
      </c>
      <c r="D1442" s="149" t="s">
        <v>644</v>
      </c>
      <c r="E1442" s="150" t="s">
        <v>3598</v>
      </c>
      <c r="F1442" s="230" t="s">
        <v>3673</v>
      </c>
      <c r="G1442" s="212"/>
      <c r="H1442" s="146" t="s">
        <v>405</v>
      </c>
      <c r="I1442" s="153" t="s">
        <v>412</v>
      </c>
      <c r="J1442" s="146" t="s">
        <v>395</v>
      </c>
      <c r="K1442" s="212"/>
      <c r="L1442" s="231" t="s">
        <v>3674</v>
      </c>
      <c r="M1442" s="157" t="s">
        <v>380</v>
      </c>
      <c r="N1442" s="158" t="s">
        <v>400</v>
      </c>
      <c r="O1442" s="159" t="n">
        <v>2008</v>
      </c>
      <c r="P1442" s="212"/>
      <c r="Q1442" s="212"/>
      <c r="R1442" s="146" t="s">
        <v>88</v>
      </c>
      <c r="T1442" s="214" t="s">
        <v>353</v>
      </c>
      <c r="U1442" s="215"/>
      <c r="V1442" s="209"/>
      <c r="W1442" s="217"/>
      <c r="X1442" s="209"/>
      <c r="Y1442" s="209"/>
      <c r="Z1442" s="209" t="s">
        <v>644</v>
      </c>
      <c r="AA1442" s="216" t="s">
        <v>644</v>
      </c>
      <c r="AB1442" s="217"/>
      <c r="AC1442" s="217"/>
      <c r="AD1442" s="209"/>
      <c r="AE1442" s="209"/>
      <c r="AF1442" s="209" t="s">
        <v>354</v>
      </c>
      <c r="AG1442" s="166" t="s">
        <v>354</v>
      </c>
      <c r="AH1442" s="164" t="n">
        <v>5391</v>
      </c>
      <c r="AI1442" s="164" t="n">
        <v>7374</v>
      </c>
      <c r="AJ1442" s="219" t="n">
        <f aca="false">SeqEnd-SeqBeg+1</f>
        <v>1984</v>
      </c>
      <c r="AK1442" s="220" t="n">
        <f aca="false">AND( SeqBeg&lt;=Beg  , End &lt;=SeqEnd )</f>
        <v>0</v>
      </c>
      <c r="AL1442" s="212"/>
      <c r="AM1442" s="212"/>
      <c r="AN1442" s="221"/>
      <c r="AT1442" s="147" t="s">
        <v>103</v>
      </c>
      <c r="AU1442" s="146"/>
      <c r="AV1442" s="212"/>
      <c r="AW1442" s="222" t="str">
        <f aca="false">HYPERLINK(CONCATENATE("http://www.ncbi.nlm.nih.gov/nuccore/",BM1442),BM1442)</f>
        <v>KF303500</v>
      </c>
      <c r="AX1442" s="219" t="str">
        <f aca="false">CONCATENATE(D1442,IF(I1442="","",CONCATENATE(".",I1442)),IF(K1442="","",CONCATENATE(".",K1442)),IF(M1442="","",CONCATENATE(".",M1442)),IF(R1442="","",CONCATENATE(".",R1442)),IF(U1442="","","(*)"))</f>
        <v>3a.DEU.wb.JLUG</v>
      </c>
      <c r="AY1442" s="170" t="str">
        <f aca="false">CONCATENATE(BM1442,".",BN1442)</f>
        <v>KF303500.WB69</v>
      </c>
      <c r="AZ1442" s="171" t="str">
        <f aca="false">IF(AV1442="",IF(ISNUMBER(FIND(".",A1442)),LEFT(A1442,FIND(".",A1442)-1),A1442),AV1442)</f>
        <v>KF303500</v>
      </c>
      <c r="BA1442" s="171" t="str">
        <f aca="false">IF(ISNUMBER(FIND("-",AZ1442)),LEFT(AZ1442,FIND("-",AZ1442)-1),AZ1442)</f>
        <v>KF303500</v>
      </c>
      <c r="BB1442" s="170" t="str">
        <f aca="false"> MEGAname &amp; "="</f>
        <v>KF303500=</v>
      </c>
      <c r="BC1442" s="170" t="str">
        <f aca="false">Clear &amp; IF(span ,"Span","out")</f>
        <v>KF303500=out</v>
      </c>
      <c r="BD1442" s="170" t="str">
        <f aca="false">Clear &amp; IF(span, IF(B1442=".","Selected",B1442),"out")</f>
        <v>KF303500=out</v>
      </c>
      <c r="BE1442" s="170" t="str">
        <f aca="false">Clear &amp; Strain</f>
        <v>KF303500=WB69</v>
      </c>
      <c r="BF1442" s="170" t="str">
        <f aca="false">CONCATENATE(A1442,"=",F1442,". ",AX1442,IF(AB1442="","",CONCATENATE(".",AB1442)))</f>
        <v>KF303500=WB69. 3a.DEU.wb.JLUG</v>
      </c>
      <c r="BG1442" s="170" t="str">
        <f aca="false">CONCATENATE(A1442,"=",F1442,". ",AX1442)</f>
        <v>KF303500=WB69. 3a.DEU.wb.JLUG</v>
      </c>
      <c r="BH1442" s="170" t="str">
        <f aca="false">CONCATENATE(A1442,"=",AX1442)</f>
        <v>KF303500=3a.DEU.wb.JLUG</v>
      </c>
      <c r="BI1442" s="170" t="str">
        <f aca="false">CONCATENATE(A1442,"=",ComForSubtype,D1442)</f>
        <v>KF303500=3a</v>
      </c>
      <c r="BJ1442" s="170" t="str">
        <f aca="false">CONCATENATE(A1442,"=",E1442)</f>
        <v>KF303500=3jab</v>
      </c>
      <c r="BK1442" s="170" t="str">
        <f aca="false">CONCATENATE(A1442,"=",C1442)</f>
        <v>KF303500=3</v>
      </c>
      <c r="BL1442" s="170" t="str">
        <f aca="false">CONCATENATE(D1442,"=")</f>
        <v>3a=</v>
      </c>
      <c r="BM1442" s="223" t="str">
        <f aca="false">IF(BA1442="XX","",BA1442)</f>
        <v>KF303500</v>
      </c>
      <c r="BN1442" s="224" t="str">
        <f aca="false">CONCATENATE(IF(F1442="","",F1442),IF(G1442="","",CONCATENATE(" / ",G1442)))</f>
        <v>WB69</v>
      </c>
      <c r="BO1442" s="225" t="str">
        <f aca="false">AX1442</f>
        <v>3a.DEU.wb.JLUG</v>
      </c>
      <c r="BP1442" s="226" t="str">
        <f aca="false">IF(V1442="","",V1442)</f>
        <v/>
      </c>
      <c r="BQ1442" s="226" t="str">
        <f aca="false">IF(W1442="","",CONCATENATE(W1442,IF(LEFT(AO1442,1)="s","+","")))</f>
        <v/>
      </c>
      <c r="BR1442" s="226" t="str">
        <f aca="false">IF(X1442="","",CONCATENATE(X1442,IF(LEFT(AQ1442,1)="s","+","")))</f>
        <v/>
      </c>
      <c r="BS1442" s="226" t="str">
        <f aca="false">IF(Y1442="","",CONCATENATE(Y1442,IF(LEFT(AR1442,1)="s","+","")))</f>
        <v/>
      </c>
      <c r="BT1442" s="226" t="str">
        <f aca="false">IF(Z1442="","",CONCATENATE(Z1442,IF(LEFT(AS1442,1)="s","+","")))</f>
        <v>3a</v>
      </c>
      <c r="BU1442" s="227" t="str">
        <f aca="false">IF(AA1442="","",CONCATENATE(AA1442,IF(LEFT(AT1442,1)="s","+","")))</f>
        <v>3a</v>
      </c>
      <c r="BV1442" s="212"/>
      <c r="BW1442" s="177" t="s">
        <v>338</v>
      </c>
      <c r="BX1442" s="170" t="str">
        <f aca="false">IF(BW1442&lt;&gt;"",IF(ISNUMBER(FIND("=",BW1442)),LEFT(BW1442,FIND("=",BW1442)-1),BW1442),BW1442)</f>
        <v>xx</v>
      </c>
      <c r="BY1442" s="170" t="str">
        <f aca="false">IF(BW1442&lt;&gt;"",IF(ISNUMBER(FIND("=",BW1442)),RIGHT(BW1442,LEN(BW1442)-FIND("=",BW1442)),""),"")</f>
        <v>Non_select</v>
      </c>
      <c r="BZ1442" s="170" t="str">
        <f aca="false">IF(BX1442&lt;&gt;"",IF(ISNUMBER(FIND(".",BX1442)),LEFT(BX1442,FIND(".",BX1442)-1),BX1442),BX1442)</f>
        <v>xx</v>
      </c>
      <c r="CA1442" s="170" t="str">
        <f aca="false">IF(BX1442&lt;&gt;"",IF(ISNUMBER(FIND(".",BX1442)),RIGHT(BX1442,LEN(BX1442)-FIND(".",BX1442)),""),"")</f>
        <v/>
      </c>
      <c r="CB1442" s="212"/>
      <c r="CC1442" s="170" t="str">
        <f aca="false">A1442</f>
        <v>KF303500</v>
      </c>
      <c r="CD1442" s="178" t="s">
        <v>339</v>
      </c>
      <c r="CE1442" s="178" t="s">
        <v>340</v>
      </c>
      <c r="CF1442" s="178" t="s">
        <v>341</v>
      </c>
      <c r="CG1442" s="212"/>
      <c r="CH1442" s="212"/>
      <c r="CI1442" s="212"/>
      <c r="CJ1442" s="212"/>
      <c r="CK1442" s="178"/>
      <c r="CL1442" s="212"/>
      <c r="CM1442" s="212"/>
      <c r="CN1442" s="212"/>
      <c r="CO1442" s="212"/>
      <c r="CP1442" s="212"/>
      <c r="CQ1442" s="212"/>
      <c r="CR1442" s="228" t="n">
        <f aca="false">C1442</f>
        <v>3</v>
      </c>
      <c r="CS1442" s="229" t="str">
        <f aca="false">D1442</f>
        <v>3a</v>
      </c>
      <c r="CT1442" s="170" t="str">
        <f aca="false">CONCATENATE(CD1442," strain ",CM1442," ",CL1442,", partial cds")</f>
        <v>Hepatitis E virus strain  , partial cds</v>
      </c>
    </row>
    <row r="1443" s="146" customFormat="true" ht="11.9" hidden="false" customHeight="true" outlineLevel="0" collapsed="false">
      <c r="A1443" s="208" t="s">
        <v>3675</v>
      </c>
      <c r="B1443" s="147" t="n">
        <v>3</v>
      </c>
      <c r="C1443" s="209" t="n">
        <v>3</v>
      </c>
      <c r="D1443" s="209" t="s">
        <v>644</v>
      </c>
      <c r="E1443" s="150" t="s">
        <v>3598</v>
      </c>
      <c r="F1443" s="230" t="s">
        <v>3676</v>
      </c>
      <c r="G1443" s="212"/>
      <c r="H1443" s="248" t="s">
        <v>378</v>
      </c>
      <c r="I1443" s="153" t="s">
        <v>379</v>
      </c>
      <c r="J1443" s="146" t="s">
        <v>337</v>
      </c>
      <c r="K1443" s="212"/>
      <c r="L1443" s="212"/>
      <c r="M1443" s="157" t="s">
        <v>348</v>
      </c>
      <c r="N1443" s="213"/>
      <c r="O1443" s="212"/>
      <c r="P1443" s="212"/>
      <c r="Q1443" s="212"/>
      <c r="R1443" s="212"/>
      <c r="S1443" s="212"/>
      <c r="T1443" s="214" t="s">
        <v>353</v>
      </c>
      <c r="U1443" s="215"/>
      <c r="V1443" s="209"/>
      <c r="W1443" s="217"/>
      <c r="X1443" s="209"/>
      <c r="Y1443" s="209"/>
      <c r="Z1443" s="209" t="s">
        <v>644</v>
      </c>
      <c r="AA1443" s="209" t="s">
        <v>644</v>
      </c>
      <c r="AB1443" s="217"/>
      <c r="AC1443" s="217"/>
      <c r="AD1443" s="209"/>
      <c r="AE1443" s="209"/>
      <c r="AF1443" s="209" t="s">
        <v>354</v>
      </c>
      <c r="AG1443" s="218" t="s">
        <v>354</v>
      </c>
      <c r="AH1443" s="164" t="n">
        <v>5391</v>
      </c>
      <c r="AI1443" s="164" t="n">
        <v>7274</v>
      </c>
      <c r="AJ1443" s="219" t="n">
        <f aca="false">SeqEnd-SeqBeg+1</f>
        <v>1884</v>
      </c>
      <c r="AK1443" s="220" t="n">
        <f aca="false">AND( SeqBeg&lt;=Beg  , End &lt;=SeqEnd )</f>
        <v>0</v>
      </c>
      <c r="AL1443" s="212"/>
      <c r="AM1443" s="212"/>
      <c r="AN1443" s="221"/>
      <c r="AO1443" s="147" t="s">
        <v>103</v>
      </c>
      <c r="AP1443" s="147" t="s">
        <v>103</v>
      </c>
      <c r="AQ1443" s="147" t="s">
        <v>103</v>
      </c>
      <c r="AR1443" s="147" t="s">
        <v>103</v>
      </c>
      <c r="AS1443" s="147" t="s">
        <v>103</v>
      </c>
      <c r="AT1443" s="147" t="s">
        <v>103</v>
      </c>
      <c r="AV1443" s="212"/>
      <c r="AW1443" s="222" t="str">
        <f aca="false">HYPERLINK(CONCATENATE("http://www.ncbi.nlm.nih.gov/nuccore/",BM1443),BM1443)</f>
        <v>DQ079625</v>
      </c>
      <c r="AX1443" s="219" t="str">
        <f aca="false">CONCATENATE(D1443,IF(I1443="","",CONCATENATE(".",I1443)),IF(K1443="","",CONCATENATE(".",K1443)),IF(M1443="","",CONCATENATE(".",M1443)),IF(R1443="","",CONCATENATE(".",R1443)),IF(U1443="","","(*)"))</f>
        <v>3a.JPN.hum</v>
      </c>
      <c r="AY1443" s="170" t="str">
        <f aca="false">CONCATENATE(BM1443,".",BN1443)</f>
        <v>DQ079625.G3-Chi</v>
      </c>
      <c r="AZ1443" s="171" t="str">
        <f aca="false">IF(AV1443="",IF(ISNUMBER(FIND(".",A1443)),LEFT(A1443,FIND(".",A1443)-1),A1443),AV1443)</f>
        <v>DQ079625</v>
      </c>
      <c r="BA1443" s="171" t="str">
        <f aca="false">IF(ISNUMBER(FIND("-",AZ1443)),LEFT(AZ1443,FIND("-",AZ1443)-1),AZ1443)</f>
        <v>DQ079625</v>
      </c>
      <c r="BB1443" s="170" t="str">
        <f aca="false"> MEGAname &amp; "="</f>
        <v>DQ079625=</v>
      </c>
      <c r="BC1443" s="170" t="str">
        <f aca="false">Clear &amp; IF(span ,"Span","out")</f>
        <v>DQ079625=out</v>
      </c>
      <c r="BD1443" s="170" t="str">
        <f aca="false">Clear &amp; IF(span, IF(B1443=".","Selected",B1443),"out")</f>
        <v>DQ079625=out</v>
      </c>
      <c r="BE1443" s="170" t="str">
        <f aca="false">Clear &amp; Strain</f>
        <v>DQ079625=G3-Chi</v>
      </c>
      <c r="BF1443" s="170" t="str">
        <f aca="false">CONCATENATE(A1443,"=",F1443,". ",AX1443,IF(AB1443="","",CONCATENATE(".",AB1443)))</f>
        <v>DQ079625=G3-Chi. 3a.JPN.hum</v>
      </c>
      <c r="BG1443" s="170" t="str">
        <f aca="false">CONCATENATE(A1443,"=",F1443,". ",AX1443)</f>
        <v>DQ079625=G3-Chi. 3a.JPN.hum</v>
      </c>
      <c r="BH1443" s="170" t="str">
        <f aca="false">CONCATENATE(A1443,"=",AX1443)</f>
        <v>DQ079625=3a.JPN.hum</v>
      </c>
      <c r="BI1443" s="170" t="str">
        <f aca="false">CONCATENATE(A1443,"=",ComForSubtype,D1443)</f>
        <v>DQ079625=3a</v>
      </c>
      <c r="BJ1443" s="170" t="str">
        <f aca="false">CONCATENATE(A1443,"=",E1443)</f>
        <v>DQ079625=3jab</v>
      </c>
      <c r="BK1443" s="170" t="str">
        <f aca="false">CONCATENATE(A1443,"=",C1443)</f>
        <v>DQ079625=3</v>
      </c>
      <c r="BL1443" s="170" t="str">
        <f aca="false">CONCATENATE(D1443,"=")</f>
        <v>3a=</v>
      </c>
      <c r="BM1443" s="223" t="str">
        <f aca="false">IF(BA1443="XX","",BA1443)</f>
        <v>DQ079625</v>
      </c>
      <c r="BN1443" s="224" t="str">
        <f aca="false">CONCATENATE(IF(F1443="","",F1443),IF(G1443="","",CONCATENATE(" / ",G1443)))</f>
        <v>G3-Chi</v>
      </c>
      <c r="BO1443" s="225" t="str">
        <f aca="false">AX1443</f>
        <v>3a.JPN.hum</v>
      </c>
      <c r="BP1443" s="226" t="str">
        <f aca="false">IF(V1443="","",V1443)</f>
        <v/>
      </c>
      <c r="BQ1443" s="226" t="str">
        <f aca="false">IF(W1443="","",CONCATENATE(W1443,IF(LEFT(AO1443,1)="s","+","")))</f>
        <v/>
      </c>
      <c r="BR1443" s="226" t="str">
        <f aca="false">IF(X1443="","",CONCATENATE(X1443,IF(LEFT(AQ1443,1)="s","+","")))</f>
        <v/>
      </c>
      <c r="BS1443" s="226" t="str">
        <f aca="false">IF(Y1443="","",CONCATENATE(Y1443,IF(LEFT(AR1443,1)="s","+","")))</f>
        <v/>
      </c>
      <c r="BT1443" s="226" t="str">
        <f aca="false">IF(Z1443="","",CONCATENATE(Z1443,IF(LEFT(AS1443,1)="s","+","")))</f>
        <v>3a</v>
      </c>
      <c r="BU1443" s="227" t="str">
        <f aca="false">IF(AA1443="","",CONCATENATE(AA1443,IF(LEFT(AT1443,1)="s","+","")))</f>
        <v>3a</v>
      </c>
      <c r="BV1443" s="212"/>
      <c r="BW1443" s="177" t="s">
        <v>338</v>
      </c>
      <c r="BX1443" s="170" t="str">
        <f aca="false">IF(BW1443&lt;&gt;"",IF(ISNUMBER(FIND("=",BW1443)),LEFT(BW1443,FIND("=",BW1443)-1),BW1443),BW1443)</f>
        <v>xx</v>
      </c>
      <c r="BY1443" s="170" t="str">
        <f aca="false">IF(BW1443&lt;&gt;"",IF(ISNUMBER(FIND("=",BW1443)),RIGHT(BW1443,LEN(BW1443)-FIND("=",BW1443)),""),"")</f>
        <v>Non_select</v>
      </c>
      <c r="BZ1443" s="170" t="str">
        <f aca="false">IF(BX1443&lt;&gt;"",IF(ISNUMBER(FIND(".",BX1443)),LEFT(BX1443,FIND(".",BX1443)-1),BX1443),BX1443)</f>
        <v>xx</v>
      </c>
      <c r="CA1443" s="170" t="str">
        <f aca="false">IF(BX1443&lt;&gt;"",IF(ISNUMBER(FIND(".",BX1443)),RIGHT(BX1443,LEN(BX1443)-FIND(".",BX1443)),""),"")</f>
        <v/>
      </c>
      <c r="CB1443" s="212"/>
      <c r="CC1443" s="170" t="str">
        <f aca="false">A1443</f>
        <v>DQ079625</v>
      </c>
      <c r="CD1443" s="178" t="s">
        <v>339</v>
      </c>
      <c r="CE1443" s="178" t="s">
        <v>340</v>
      </c>
      <c r="CF1443" s="178" t="s">
        <v>341</v>
      </c>
      <c r="CG1443" s="212"/>
      <c r="CH1443" s="212"/>
      <c r="CI1443" s="212"/>
      <c r="CJ1443" s="212"/>
      <c r="CK1443" s="178"/>
      <c r="CL1443" s="212"/>
      <c r="CM1443" s="212"/>
      <c r="CN1443" s="212"/>
      <c r="CO1443" s="212"/>
      <c r="CP1443" s="212"/>
      <c r="CQ1443" s="212"/>
      <c r="CR1443" s="170" t="n">
        <f aca="false">C1443</f>
        <v>3</v>
      </c>
      <c r="CS1443" s="229" t="str">
        <f aca="false">D1443</f>
        <v>3a</v>
      </c>
      <c r="CT1443" s="170" t="str">
        <f aca="false">CONCATENATE(CD1443," strain ",CM1443," ",CL1443,", partial cds")</f>
        <v>Hepatitis E virus strain  , partial cds</v>
      </c>
    </row>
    <row r="1444" s="146" customFormat="true" ht="11.9" hidden="false" customHeight="true" outlineLevel="0" collapsed="false">
      <c r="A1444" s="208" t="s">
        <v>3677</v>
      </c>
      <c r="B1444" s="147" t="n">
        <v>3</v>
      </c>
      <c r="C1444" s="209" t="n">
        <v>3</v>
      </c>
      <c r="D1444" s="209" t="s">
        <v>644</v>
      </c>
      <c r="E1444" s="150" t="s">
        <v>3598</v>
      </c>
      <c r="F1444" s="230" t="s">
        <v>3678</v>
      </c>
      <c r="G1444" s="212"/>
      <c r="H1444" s="248" t="s">
        <v>378</v>
      </c>
      <c r="I1444" s="153" t="s">
        <v>379</v>
      </c>
      <c r="J1444" s="146" t="s">
        <v>337</v>
      </c>
      <c r="K1444" s="212"/>
      <c r="L1444" s="212"/>
      <c r="M1444" s="157" t="s">
        <v>367</v>
      </c>
      <c r="N1444" s="213"/>
      <c r="O1444" s="212"/>
      <c r="P1444" s="212"/>
      <c r="Q1444" s="212"/>
      <c r="R1444" s="212"/>
      <c r="S1444" s="212"/>
      <c r="T1444" s="214" t="s">
        <v>353</v>
      </c>
      <c r="U1444" s="215"/>
      <c r="V1444" s="209"/>
      <c r="W1444" s="217"/>
      <c r="X1444" s="209"/>
      <c r="Y1444" s="209"/>
      <c r="Z1444" s="209" t="s">
        <v>644</v>
      </c>
      <c r="AA1444" s="209" t="s">
        <v>644</v>
      </c>
      <c r="AB1444" s="217"/>
      <c r="AC1444" s="217"/>
      <c r="AD1444" s="209"/>
      <c r="AE1444" s="209"/>
      <c r="AF1444" s="209" t="s">
        <v>354</v>
      </c>
      <c r="AG1444" s="218" t="s">
        <v>354</v>
      </c>
      <c r="AH1444" s="164" t="n">
        <v>5391</v>
      </c>
      <c r="AI1444" s="164" t="n">
        <v>7274</v>
      </c>
      <c r="AJ1444" s="219" t="n">
        <f aca="false">SeqEnd-SeqBeg+1</f>
        <v>1884</v>
      </c>
      <c r="AK1444" s="220" t="n">
        <f aca="false">AND( SeqBeg&lt;=Beg  , End &lt;=SeqEnd )</f>
        <v>0</v>
      </c>
      <c r="AL1444" s="212"/>
      <c r="AM1444" s="212"/>
      <c r="AN1444" s="221"/>
      <c r="AO1444" s="147" t="s">
        <v>103</v>
      </c>
      <c r="AP1444" s="147" t="s">
        <v>103</v>
      </c>
      <c r="AQ1444" s="147" t="s">
        <v>103</v>
      </c>
      <c r="AR1444" s="147" t="s">
        <v>103</v>
      </c>
      <c r="AS1444" s="147" t="s">
        <v>103</v>
      </c>
      <c r="AT1444" s="147" t="s">
        <v>103</v>
      </c>
      <c r="AV1444" s="212"/>
      <c r="AW1444" s="222" t="str">
        <f aca="false">HYPERLINK(CONCATENATE("http://www.ncbi.nlm.nih.gov/nuccore/",BM1444),BM1444)</f>
        <v>DQ079627</v>
      </c>
      <c r="AX1444" s="219" t="str">
        <f aca="false">CONCATENATE(D1444,IF(I1444="","",CONCATENATE(".",I1444)),IF(K1444="","",CONCATENATE(".",K1444)),IF(M1444="","",CONCATENATE(".",M1444)),IF(R1444="","",CONCATENATE(".",R1444)),IF(U1444="","","(*)"))</f>
        <v>3a.JPN.pig</v>
      </c>
      <c r="AY1444" s="170" t="str">
        <f aca="false">CONCATENATE(BM1444,".",BN1444)</f>
        <v>DQ079627.G3-pig-2712</v>
      </c>
      <c r="AZ1444" s="171" t="str">
        <f aca="false">IF(AV1444="",IF(ISNUMBER(FIND(".",A1444)),LEFT(A1444,FIND(".",A1444)-1),A1444),AV1444)</f>
        <v>DQ079627</v>
      </c>
      <c r="BA1444" s="171" t="str">
        <f aca="false">IF(ISNUMBER(FIND("-",AZ1444)),LEFT(AZ1444,FIND("-",AZ1444)-1),AZ1444)</f>
        <v>DQ079627</v>
      </c>
      <c r="BB1444" s="170" t="str">
        <f aca="false"> MEGAname &amp; "="</f>
        <v>DQ079627=</v>
      </c>
      <c r="BC1444" s="170" t="str">
        <f aca="false">Clear &amp; IF(span ,"Span","out")</f>
        <v>DQ079627=out</v>
      </c>
      <c r="BD1444" s="170" t="str">
        <f aca="false">Clear &amp; IF(span, IF(B1444=".","Selected",B1444),"out")</f>
        <v>DQ079627=out</v>
      </c>
      <c r="BE1444" s="170" t="str">
        <f aca="false">Clear &amp; Strain</f>
        <v>DQ079627=G3-pig-2712</v>
      </c>
      <c r="BF1444" s="170" t="str">
        <f aca="false">CONCATENATE(A1444,"=",F1444,". ",AX1444,IF(AB1444="","",CONCATENATE(".",AB1444)))</f>
        <v>DQ079627=G3-pig-2712. 3a.JPN.pig</v>
      </c>
      <c r="BG1444" s="170" t="str">
        <f aca="false">CONCATENATE(A1444,"=",F1444,". ",AX1444)</f>
        <v>DQ079627=G3-pig-2712. 3a.JPN.pig</v>
      </c>
      <c r="BH1444" s="170" t="str">
        <f aca="false">CONCATENATE(A1444,"=",AX1444)</f>
        <v>DQ079627=3a.JPN.pig</v>
      </c>
      <c r="BI1444" s="170" t="str">
        <f aca="false">CONCATENATE(A1444,"=",ComForSubtype,D1444)</f>
        <v>DQ079627=3a</v>
      </c>
      <c r="BJ1444" s="170" t="str">
        <f aca="false">CONCATENATE(A1444,"=",E1444)</f>
        <v>DQ079627=3jab</v>
      </c>
      <c r="BK1444" s="170" t="str">
        <f aca="false">CONCATENATE(A1444,"=",C1444)</f>
        <v>DQ079627=3</v>
      </c>
      <c r="BL1444" s="170" t="str">
        <f aca="false">CONCATENATE(D1444,"=")</f>
        <v>3a=</v>
      </c>
      <c r="BM1444" s="223" t="str">
        <f aca="false">IF(BA1444="XX","",BA1444)</f>
        <v>DQ079627</v>
      </c>
      <c r="BN1444" s="224" t="str">
        <f aca="false">CONCATENATE(IF(F1444="","",F1444),IF(G1444="","",CONCATENATE(" / ",G1444)))</f>
        <v>G3-pig-2712</v>
      </c>
      <c r="BO1444" s="225" t="str">
        <f aca="false">AX1444</f>
        <v>3a.JPN.pig</v>
      </c>
      <c r="BP1444" s="226" t="str">
        <f aca="false">IF(V1444="","",V1444)</f>
        <v/>
      </c>
      <c r="BQ1444" s="226" t="str">
        <f aca="false">IF(W1444="","",CONCATENATE(W1444,IF(LEFT(AO1444,1)="s","+","")))</f>
        <v/>
      </c>
      <c r="BR1444" s="226" t="str">
        <f aca="false">IF(X1444="","",CONCATENATE(X1444,IF(LEFT(AQ1444,1)="s","+","")))</f>
        <v/>
      </c>
      <c r="BS1444" s="226" t="str">
        <f aca="false">IF(Y1444="","",CONCATENATE(Y1444,IF(LEFT(AR1444,1)="s","+","")))</f>
        <v/>
      </c>
      <c r="BT1444" s="226" t="str">
        <f aca="false">IF(Z1444="","",CONCATENATE(Z1444,IF(LEFT(AS1444,1)="s","+","")))</f>
        <v>3a</v>
      </c>
      <c r="BU1444" s="227" t="str">
        <f aca="false">IF(AA1444="","",CONCATENATE(AA1444,IF(LEFT(AT1444,1)="s","+","")))</f>
        <v>3a</v>
      </c>
      <c r="BV1444" s="212"/>
      <c r="BW1444" s="177" t="s">
        <v>338</v>
      </c>
      <c r="BX1444" s="170" t="str">
        <f aca="false">IF(BW1444&lt;&gt;"",IF(ISNUMBER(FIND("=",BW1444)),LEFT(BW1444,FIND("=",BW1444)-1),BW1444),BW1444)</f>
        <v>xx</v>
      </c>
      <c r="BY1444" s="170" t="str">
        <f aca="false">IF(BW1444&lt;&gt;"",IF(ISNUMBER(FIND("=",BW1444)),RIGHT(BW1444,LEN(BW1444)-FIND("=",BW1444)),""),"")</f>
        <v>Non_select</v>
      </c>
      <c r="BZ1444" s="170" t="str">
        <f aca="false">IF(BX1444&lt;&gt;"",IF(ISNUMBER(FIND(".",BX1444)),LEFT(BX1444,FIND(".",BX1444)-1),BX1444),BX1444)</f>
        <v>xx</v>
      </c>
      <c r="CA1444" s="170" t="str">
        <f aca="false">IF(BX1444&lt;&gt;"",IF(ISNUMBER(FIND(".",BX1444)),RIGHT(BX1444,LEN(BX1444)-FIND(".",BX1444)),""),"")</f>
        <v/>
      </c>
      <c r="CB1444" s="212"/>
      <c r="CC1444" s="170" t="str">
        <f aca="false">A1444</f>
        <v>DQ079627</v>
      </c>
      <c r="CD1444" s="178" t="s">
        <v>339</v>
      </c>
      <c r="CE1444" s="178" t="s">
        <v>340</v>
      </c>
      <c r="CF1444" s="178" t="s">
        <v>341</v>
      </c>
      <c r="CG1444" s="212"/>
      <c r="CH1444" s="212"/>
      <c r="CI1444" s="212"/>
      <c r="CJ1444" s="212"/>
      <c r="CK1444" s="178"/>
      <c r="CL1444" s="212"/>
      <c r="CM1444" s="212"/>
      <c r="CN1444" s="212"/>
      <c r="CO1444" s="212"/>
      <c r="CP1444" s="212"/>
      <c r="CQ1444" s="212"/>
      <c r="CR1444" s="170" t="n">
        <f aca="false">C1444</f>
        <v>3</v>
      </c>
      <c r="CS1444" s="229" t="str">
        <f aca="false">D1444</f>
        <v>3a</v>
      </c>
      <c r="CT1444" s="170" t="str">
        <f aca="false">CONCATENATE(CD1444," strain ",CM1444," ",CL1444,", partial cds")</f>
        <v>Hepatitis E virus strain  , partial cds</v>
      </c>
    </row>
    <row r="1445" s="146" customFormat="true" ht="11.9" hidden="false" customHeight="true" outlineLevel="0" collapsed="false">
      <c r="A1445" s="208" t="s">
        <v>3679</v>
      </c>
      <c r="B1445" s="147" t="n">
        <v>3</v>
      </c>
      <c r="C1445" s="148" t="n">
        <v>3</v>
      </c>
      <c r="D1445" s="149" t="s">
        <v>644</v>
      </c>
      <c r="E1445" s="150" t="s">
        <v>3598</v>
      </c>
      <c r="F1445" s="230" t="s">
        <v>3619</v>
      </c>
      <c r="G1445" s="212"/>
      <c r="H1445" s="248" t="s">
        <v>378</v>
      </c>
      <c r="I1445" s="153" t="s">
        <v>379</v>
      </c>
      <c r="J1445" s="146" t="s">
        <v>337</v>
      </c>
      <c r="K1445" s="212"/>
      <c r="L1445" s="212"/>
      <c r="M1445" s="157" t="s">
        <v>348</v>
      </c>
      <c r="N1445" s="158" t="s">
        <v>400</v>
      </c>
      <c r="O1445" s="159" t="n">
        <v>1993</v>
      </c>
      <c r="P1445" s="212"/>
      <c r="Q1445" s="212"/>
      <c r="R1445" s="212"/>
      <c r="S1445" s="232" t="n">
        <v>1650</v>
      </c>
      <c r="T1445" s="214" t="s">
        <v>353</v>
      </c>
      <c r="U1445" s="215"/>
      <c r="V1445" s="209"/>
      <c r="W1445" s="217"/>
      <c r="X1445" s="209"/>
      <c r="Y1445" s="209"/>
      <c r="Z1445" s="209"/>
      <c r="AA1445" s="158" t="s">
        <v>644</v>
      </c>
      <c r="AB1445" s="217"/>
      <c r="AC1445" s="217"/>
      <c r="AD1445" s="209"/>
      <c r="AE1445" s="209"/>
      <c r="AF1445" s="209"/>
      <c r="AG1445" s="218" t="s">
        <v>354</v>
      </c>
      <c r="AH1445" s="164" t="n">
        <v>5721</v>
      </c>
      <c r="AI1445" s="164" t="n">
        <v>7371</v>
      </c>
      <c r="AJ1445" s="219" t="n">
        <f aca="false">SeqEnd-SeqBeg+1</f>
        <v>1651</v>
      </c>
      <c r="AK1445" s="220" t="n">
        <f aca="false">AND( SeqBeg&lt;=Beg  , End &lt;=SeqEnd )</f>
        <v>0</v>
      </c>
      <c r="AL1445" s="212"/>
      <c r="AM1445" s="212"/>
      <c r="AN1445" s="221"/>
      <c r="AO1445" s="147" t="s">
        <v>103</v>
      </c>
      <c r="AP1445" s="147" t="s">
        <v>103</v>
      </c>
      <c r="AQ1445" s="147" t="s">
        <v>103</v>
      </c>
      <c r="AR1445" s="147" t="s">
        <v>103</v>
      </c>
      <c r="AS1445" s="147" t="s">
        <v>103</v>
      </c>
      <c r="AT1445" s="147" t="s">
        <v>103</v>
      </c>
      <c r="AV1445" s="212"/>
      <c r="AW1445" s="222" t="str">
        <f aca="false">HYPERLINK(CONCATENATE("http://www.ncbi.nlm.nih.gov/nuccore/",BM1445),BM1445)</f>
        <v>AB360348</v>
      </c>
      <c r="AX1445" s="219" t="str">
        <f aca="false">CONCATENATE(D1445,IF(I1445="","",CONCATENATE(".",I1445)),IF(K1445="","",CONCATENATE(".",K1445)),IF(M1445="","",CONCATENATE(".",M1445)),IF(R1445="","",CONCATENATE(".",R1445)),IF(U1445="","","(*)"))</f>
        <v>3a.JPN.hum</v>
      </c>
      <c r="AY1445" s="170" t="str">
        <f aca="false">CONCATENATE(BM1445,".",BN1445)</f>
        <v>AB360348.HE-JA10</v>
      </c>
      <c r="AZ1445" s="171" t="str">
        <f aca="false">IF(AV1445="",IF(ISNUMBER(FIND(".",A1445)),LEFT(A1445,FIND(".",A1445)-1),A1445),AV1445)</f>
        <v>AB360348</v>
      </c>
      <c r="BA1445" s="171" t="str">
        <f aca="false">IF(ISNUMBER(FIND("-",AZ1445)),LEFT(AZ1445,FIND("-",AZ1445)-1),AZ1445)</f>
        <v>AB360348</v>
      </c>
      <c r="BB1445" s="170" t="str">
        <f aca="false"> MEGAname &amp; "="</f>
        <v>AB360348=</v>
      </c>
      <c r="BC1445" s="170" t="str">
        <f aca="false">Clear &amp; IF(span ,"Span","out")</f>
        <v>AB360348=out</v>
      </c>
      <c r="BD1445" s="170" t="str">
        <f aca="false">Clear &amp; IF(span, IF(B1445=".","Selected",B1445),"out")</f>
        <v>AB360348=out</v>
      </c>
      <c r="BE1445" s="170" t="str">
        <f aca="false">Clear &amp; Strain</f>
        <v>AB360348=HE-JA10</v>
      </c>
      <c r="BF1445" s="170" t="str">
        <f aca="false">CONCATENATE(A1445,"=",F1445,". ",AX1445,IF(AB1445="","",CONCATENATE(".",AB1445)))</f>
        <v>AB360348=HE-JA10. 3a.JPN.hum</v>
      </c>
      <c r="BG1445" s="170" t="str">
        <f aca="false">CONCATENATE(A1445,"=",F1445,". ",AX1445)</f>
        <v>AB360348=HE-JA10. 3a.JPN.hum</v>
      </c>
      <c r="BH1445" s="170" t="str">
        <f aca="false">CONCATENATE(A1445,"=",AX1445)</f>
        <v>AB360348=3a.JPN.hum</v>
      </c>
      <c r="BI1445" s="170" t="str">
        <f aca="false">CONCATENATE(A1445,"=",ComForSubtype,D1445)</f>
        <v>AB360348=3a</v>
      </c>
      <c r="BJ1445" s="170" t="str">
        <f aca="false">CONCATENATE(A1445,"=",E1445)</f>
        <v>AB360348=3jab</v>
      </c>
      <c r="BK1445" s="170" t="str">
        <f aca="false">CONCATENATE(A1445,"=",C1445)</f>
        <v>AB360348=3</v>
      </c>
      <c r="BL1445" s="170" t="str">
        <f aca="false">CONCATENATE(D1445,"=")</f>
        <v>3a=</v>
      </c>
      <c r="BM1445" s="223" t="str">
        <f aca="false">IF(BA1445="XX","",BA1445)</f>
        <v>AB360348</v>
      </c>
      <c r="BN1445" s="224" t="str">
        <f aca="false">CONCATENATE(IF(F1445="","",F1445),IF(G1445="","",CONCATENATE(" / ",G1445)))</f>
        <v>HE-JA10</v>
      </c>
      <c r="BO1445" s="225" t="str">
        <f aca="false">AX1445</f>
        <v>3a.JPN.hum</v>
      </c>
      <c r="BP1445" s="226" t="str">
        <f aca="false">IF(V1445="","",V1445)</f>
        <v/>
      </c>
      <c r="BQ1445" s="226" t="str">
        <f aca="false">IF(W1445="","",CONCATENATE(W1445,IF(LEFT(AO1445,1)="s","+","")))</f>
        <v/>
      </c>
      <c r="BR1445" s="226" t="str">
        <f aca="false">IF(X1445="","",CONCATENATE(X1445,IF(LEFT(AQ1445,1)="s","+","")))</f>
        <v/>
      </c>
      <c r="BS1445" s="226" t="str">
        <f aca="false">IF(Y1445="","",CONCATENATE(Y1445,IF(LEFT(AR1445,1)="s","+","")))</f>
        <v/>
      </c>
      <c r="BT1445" s="226" t="str">
        <f aca="false">IF(Z1445="","",CONCATENATE(Z1445,IF(LEFT(AS1445,1)="s","+","")))</f>
        <v/>
      </c>
      <c r="BU1445" s="227" t="str">
        <f aca="false">IF(AA1445="","",CONCATENATE(AA1445,IF(LEFT(AT1445,1)="s","+","")))</f>
        <v>3a</v>
      </c>
      <c r="BV1445" s="212"/>
      <c r="BW1445" s="177" t="s">
        <v>338</v>
      </c>
      <c r="BX1445" s="170" t="str">
        <f aca="false">IF(BW1445&lt;&gt;"",IF(ISNUMBER(FIND("=",BW1445)),LEFT(BW1445,FIND("=",BW1445)-1),BW1445),BW1445)</f>
        <v>xx</v>
      </c>
      <c r="BY1445" s="170" t="str">
        <f aca="false">IF(BW1445&lt;&gt;"",IF(ISNUMBER(FIND("=",BW1445)),RIGHT(BW1445,LEN(BW1445)-FIND("=",BW1445)),""),"")</f>
        <v>Non_select</v>
      </c>
      <c r="BZ1445" s="170" t="str">
        <f aca="false">IF(BX1445&lt;&gt;"",IF(ISNUMBER(FIND(".",BX1445)),LEFT(BX1445,FIND(".",BX1445)-1),BX1445),BX1445)</f>
        <v>xx</v>
      </c>
      <c r="CA1445" s="170" t="str">
        <f aca="false">IF(BX1445&lt;&gt;"",IF(ISNUMBER(FIND(".",BX1445)),RIGHT(BX1445,LEN(BX1445)-FIND(".",BX1445)),""),"")</f>
        <v/>
      </c>
      <c r="CB1445" s="212"/>
      <c r="CC1445" s="170" t="str">
        <f aca="false">A1445</f>
        <v>AB360348</v>
      </c>
      <c r="CD1445" s="178" t="s">
        <v>339</v>
      </c>
      <c r="CE1445" s="178" t="s">
        <v>340</v>
      </c>
      <c r="CF1445" s="178" t="s">
        <v>341</v>
      </c>
      <c r="CG1445" s="212"/>
      <c r="CH1445" s="212"/>
      <c r="CI1445" s="212"/>
      <c r="CJ1445" s="212"/>
      <c r="CK1445" s="178"/>
      <c r="CL1445" s="212"/>
      <c r="CM1445" s="212"/>
      <c r="CN1445" s="212"/>
      <c r="CO1445" s="212"/>
      <c r="CP1445" s="212"/>
      <c r="CQ1445" s="212"/>
      <c r="CR1445" s="228" t="n">
        <f aca="false">C1445</f>
        <v>3</v>
      </c>
      <c r="CS1445" s="229" t="str">
        <f aca="false">D1445</f>
        <v>3a</v>
      </c>
      <c r="CT1445" s="170" t="str">
        <f aca="false">CONCATENATE(CD1445," strain ",CM1445," ",CL1445,", partial cds")</f>
        <v>Hepatitis E virus strain  , partial cds</v>
      </c>
    </row>
    <row r="1446" customFormat="false" ht="11.9" hidden="false" customHeight="true" outlineLevel="0" collapsed="false">
      <c r="A1446" s="154" t="s">
        <v>3680</v>
      </c>
      <c r="B1446" s="147" t="n">
        <v>3</v>
      </c>
      <c r="C1446" s="243" t="n">
        <v>3</v>
      </c>
      <c r="D1446" s="149" t="s">
        <v>644</v>
      </c>
      <c r="E1446" s="150" t="s">
        <v>3598</v>
      </c>
      <c r="F1446" s="154" t="s">
        <v>3681</v>
      </c>
      <c r="G1446" s="212"/>
      <c r="H1446" s="146" t="s">
        <v>405</v>
      </c>
      <c r="I1446" s="153" t="s">
        <v>412</v>
      </c>
      <c r="J1446" s="146" t="s">
        <v>395</v>
      </c>
      <c r="K1446" s="212"/>
      <c r="L1446" s="212"/>
      <c r="M1446" s="157" t="s">
        <v>348</v>
      </c>
      <c r="N1446" s="213"/>
      <c r="O1446" s="212"/>
      <c r="P1446" s="212"/>
      <c r="Q1446" s="212"/>
      <c r="R1446" s="146" t="s">
        <v>406</v>
      </c>
      <c r="T1446" s="214" t="s">
        <v>353</v>
      </c>
      <c r="U1446" s="215"/>
      <c r="V1446" s="209"/>
      <c r="W1446" s="244" t="s">
        <v>644</v>
      </c>
      <c r="AB1446" s="217"/>
      <c r="AC1446" s="163" t="s">
        <v>354</v>
      </c>
      <c r="AH1446" s="164" t="n">
        <v>174</v>
      </c>
      <c r="AI1446" s="164" t="n">
        <v>1401</v>
      </c>
      <c r="AJ1446" s="219" t="n">
        <f aca="false">SeqEnd-SeqBeg+1</f>
        <v>1228</v>
      </c>
      <c r="AK1446" s="220" t="n">
        <f aca="false">AND( SeqBeg&lt;=Beg  , End &lt;=SeqEnd )</f>
        <v>0</v>
      </c>
      <c r="AL1446" s="212"/>
      <c r="AM1446" s="212"/>
      <c r="AN1446" s="213"/>
      <c r="AO1446" s="147" t="s">
        <v>2778</v>
      </c>
      <c r="AP1446" s="147" t="s">
        <v>2778</v>
      </c>
      <c r="AR1446" s="147" t="s">
        <v>103</v>
      </c>
      <c r="AV1446" s="212"/>
      <c r="AW1446" s="222" t="str">
        <f aca="false">HYPERLINK(CONCATENATE("http://www.ncbi.nlm.nih.gov/nuccore/",BM1446),BM1446)</f>
        <v>AY753647</v>
      </c>
      <c r="AX1446" s="219" t="str">
        <f aca="false">CONCATENATE(D1446,IF(I1446="","",CONCATENATE(".",I1446)),IF(K1446="","",CONCATENATE(".",K1446)),IF(M1446="","",CONCATENATE(".",M1446)),IF(R1446="","",CONCATENATE(".",R1446)),IF(U1446="","","(*)"))</f>
        <v>3a.DEU.hum.UReg</v>
      </c>
      <c r="AY1446" s="170" t="str">
        <f aca="false">CONCATENATE(BM1446,".",BN1446)</f>
        <v>AY753647.Ger-JS</v>
      </c>
      <c r="AZ1446" s="171" t="str">
        <f aca="false">IF(AV1446="",IF(ISNUMBER(FIND(".",A1446)),LEFT(A1446,FIND(".",A1446)-1),A1446),AV1446)</f>
        <v>AY753647</v>
      </c>
      <c r="BA1446" s="171" t="str">
        <f aca="false">IF(ISNUMBER(FIND("-",AZ1446)),LEFT(AZ1446,FIND("-",AZ1446)-1),AZ1446)</f>
        <v>AY753647</v>
      </c>
      <c r="BB1446" s="170" t="str">
        <f aca="false"> MEGAname &amp; "="</f>
        <v>AY753647=</v>
      </c>
      <c r="BC1446" s="170" t="str">
        <f aca="false">Clear &amp; IF(span ,"Span","out")</f>
        <v>AY753647=out</v>
      </c>
      <c r="BD1446" s="170" t="str">
        <f aca="false">Clear &amp; IF(span, IF(B1446=".","Selected",B1446),"out")</f>
        <v>AY753647=out</v>
      </c>
      <c r="BE1446" s="170" t="str">
        <f aca="false">Clear &amp; Strain</f>
        <v>AY753647=Ger-JS</v>
      </c>
      <c r="BF1446" s="170" t="str">
        <f aca="false">CONCATENATE(A1446,"=",F1446,". ",AX1446,IF(AB1446="","",CONCATENATE(".",AB1446)))</f>
        <v>AY753647=Ger-JS. 3a.DEU.hum.UReg</v>
      </c>
      <c r="BG1446" s="170" t="str">
        <f aca="false">CONCATENATE(A1446,"=",F1446,". ",AX1446)</f>
        <v>AY753647=Ger-JS. 3a.DEU.hum.UReg</v>
      </c>
      <c r="BH1446" s="170" t="str">
        <f aca="false">CONCATENATE(A1446,"=",AX1446)</f>
        <v>AY753647=3a.DEU.hum.UReg</v>
      </c>
      <c r="BI1446" s="170" t="str">
        <f aca="false">CONCATENATE(A1446,"=",ComForSubtype,D1446)</f>
        <v>AY753647=3a</v>
      </c>
      <c r="BJ1446" s="170" t="str">
        <f aca="false">CONCATENATE(A1446,"=",E1446)</f>
        <v>AY753647=3jab</v>
      </c>
      <c r="BK1446" s="170" t="str">
        <f aca="false">CONCATENATE(A1446,"=",C1446)</f>
        <v>AY753647=3</v>
      </c>
      <c r="BL1446" s="170" t="str">
        <f aca="false">CONCATENATE(D1446,"=")</f>
        <v>3a=</v>
      </c>
      <c r="BM1446" s="223" t="str">
        <f aca="false">IF(BA1446="XX","",BA1446)</f>
        <v>AY753647</v>
      </c>
      <c r="BN1446" s="224" t="str">
        <f aca="false">CONCATENATE(IF(F1446="","",F1446),IF(G1446="","",CONCATENATE(" / ",G1446)))</f>
        <v>Ger-JS</v>
      </c>
      <c r="BO1446" s="225" t="str">
        <f aca="false">AX1446</f>
        <v>3a.DEU.hum.UReg</v>
      </c>
      <c r="BP1446" s="226" t="str">
        <f aca="false">IF(V1446="","",V1446)</f>
        <v/>
      </c>
      <c r="BQ1446" s="226" t="str">
        <f aca="false">IF(W1446="","",CONCATENATE(W1446,IF(LEFT(AO1446,1)="s","+","")))</f>
        <v>3a</v>
      </c>
      <c r="BR1446" s="226" t="str">
        <f aca="false">IF(X1446="","",CONCATENATE(X1446,IF(LEFT(AQ1446,1)="s","+","")))</f>
        <v/>
      </c>
      <c r="BS1446" s="226" t="str">
        <f aca="false">IF(Y1446="","",CONCATENATE(Y1446,IF(LEFT(AR1446,1)="s","+","")))</f>
        <v/>
      </c>
      <c r="BT1446" s="226" t="str">
        <f aca="false">IF(Z1446="","",CONCATENATE(Z1446,IF(LEFT(AS1446,1)="s","+","")))</f>
        <v/>
      </c>
      <c r="BU1446" s="227" t="str">
        <f aca="false">IF(AA1446="","",CONCATENATE(AA1446,IF(LEFT(AT1446,1)="s","+","")))</f>
        <v/>
      </c>
      <c r="BV1446" s="212"/>
      <c r="BW1446" s="177" t="s">
        <v>3682</v>
      </c>
      <c r="BX1446" s="170" t="str">
        <f aca="false">IF(BW1446&lt;&gt;"",IF(ISNUMBER(FIND("=",BW1446)),LEFT(BW1446,FIND("=",BW1446)-1),BW1446),BW1446)</f>
        <v>AY753647</v>
      </c>
      <c r="BY1446" s="170" t="str">
        <f aca="false">IF(BW1446&lt;&gt;"",IF(ISNUMBER(FIND("=",BW1446)),RIGHT(BW1446,LEN(BW1446)-FIND("=",BW1446)),""),"")</f>
        <v>3a</v>
      </c>
      <c r="BZ1446" s="170" t="str">
        <f aca="false">IF(BX1446&lt;&gt;"",IF(ISNUMBER(FIND(".",BX1446)),LEFT(BX1446,FIND(".",BX1446)-1),BX1446),BX1446)</f>
        <v>AY753647</v>
      </c>
      <c r="CA1446" s="170" t="str">
        <f aca="false">IF(BX1446&lt;&gt;"",IF(ISNUMBER(FIND(".",BX1446)),RIGHT(BX1446,LEN(BX1446)-FIND(".",BX1446)),""),"")</f>
        <v/>
      </c>
      <c r="CB1446" s="212"/>
      <c r="CC1446" s="170" t="str">
        <f aca="false">A1446</f>
        <v>AY753647</v>
      </c>
      <c r="CD1446" s="178" t="s">
        <v>339</v>
      </c>
      <c r="CE1446" s="178" t="s">
        <v>340</v>
      </c>
      <c r="CF1446" s="178" t="s">
        <v>341</v>
      </c>
      <c r="CG1446" s="212"/>
      <c r="CH1446" s="179"/>
      <c r="CI1446" s="179"/>
      <c r="CJ1446" s="179"/>
      <c r="CK1446" s="212"/>
      <c r="CL1446" s="212"/>
      <c r="CM1446" s="170" t="str">
        <f aca="false">F1446</f>
        <v>Ger-JS</v>
      </c>
      <c r="CN1446" s="170" t="str">
        <f aca="false">IF(G1446="","",G1446)</f>
        <v/>
      </c>
      <c r="CO1446" s="170" t="str">
        <f aca="false">CONCATENATE(H1446,":",L1446)</f>
        <v>Germany:</v>
      </c>
      <c r="CP1446" s="170" t="str">
        <f aca="false">CONCATENATE(IF(Q1446="","",CONCATENATE(Q1446,"-")),IF(P1446="","",CONCATENATE(P1446,"-")),IF(O1446="","",O1446))</f>
        <v/>
      </c>
      <c r="CQ1446" s="170" t="str">
        <f aca="false">IF(N1446="","",N1446)</f>
        <v/>
      </c>
      <c r="CR1446" s="170" t="n">
        <f aca="false">C1446</f>
        <v>3</v>
      </c>
      <c r="CS1446" s="229" t="str">
        <f aca="false">D1446</f>
        <v>3a</v>
      </c>
      <c r="CT1446" s="170" t="str">
        <f aca="false">CONCATENATE(CD1446," strain ",CM1446," ",CL1446,", partial cds")</f>
        <v>Hepatitis E virus strain Ger-JS , partial cds</v>
      </c>
    </row>
    <row r="1447" s="146" customFormat="true" ht="11.9" hidden="false" customHeight="true" outlineLevel="0" collapsed="false">
      <c r="A1447" s="208" t="s">
        <v>3683</v>
      </c>
      <c r="B1447" s="147" t="n">
        <v>3</v>
      </c>
      <c r="C1447" s="148" t="n">
        <v>3</v>
      </c>
      <c r="D1447" s="149" t="s">
        <v>644</v>
      </c>
      <c r="E1447" s="150" t="s">
        <v>3598</v>
      </c>
      <c r="F1447" s="154" t="s">
        <v>3684</v>
      </c>
      <c r="G1447" s="212"/>
      <c r="H1447" s="146" t="s">
        <v>2530</v>
      </c>
      <c r="I1447" s="153" t="s">
        <v>2531</v>
      </c>
      <c r="J1447" s="146" t="s">
        <v>395</v>
      </c>
      <c r="K1447" s="212"/>
      <c r="L1447" s="212"/>
      <c r="M1447" s="157" t="s">
        <v>367</v>
      </c>
      <c r="N1447" s="158" t="s">
        <v>2008</v>
      </c>
      <c r="O1447" s="159" t="n">
        <v>2007</v>
      </c>
      <c r="P1447" s="212"/>
      <c r="Q1447" s="212"/>
      <c r="R1447" s="212"/>
      <c r="S1447" s="212"/>
      <c r="T1447" s="214" t="s">
        <v>353</v>
      </c>
      <c r="U1447" s="215"/>
      <c r="V1447" s="209"/>
      <c r="W1447" s="217"/>
      <c r="X1447" s="209"/>
      <c r="Y1447" s="209"/>
      <c r="Z1447" s="209" t="s">
        <v>644</v>
      </c>
      <c r="AA1447" s="158" t="s">
        <v>644</v>
      </c>
      <c r="AB1447" s="217"/>
      <c r="AC1447" s="217"/>
      <c r="AD1447" s="209"/>
      <c r="AE1447" s="209"/>
      <c r="AF1447" s="209" t="s">
        <v>354</v>
      </c>
      <c r="AG1447" s="218" t="s">
        <v>354</v>
      </c>
      <c r="AH1447" s="164" t="n">
        <v>5425</v>
      </c>
      <c r="AI1447" s="164" t="n">
        <v>6600</v>
      </c>
      <c r="AJ1447" s="219" t="n">
        <f aca="false">SeqEnd-SeqBeg+1</f>
        <v>1176</v>
      </c>
      <c r="AK1447" s="220" t="n">
        <f aca="false">AND( SeqBeg&lt;=Beg  , End &lt;=SeqEnd )</f>
        <v>0</v>
      </c>
      <c r="AL1447" s="212"/>
      <c r="AM1447" s="212"/>
      <c r="AN1447" s="221"/>
      <c r="AO1447" s="147" t="s">
        <v>103</v>
      </c>
      <c r="AP1447" s="147" t="s">
        <v>103</v>
      </c>
      <c r="AQ1447" s="147" t="s">
        <v>103</v>
      </c>
      <c r="AR1447" s="147" t="s">
        <v>103</v>
      </c>
      <c r="AS1447" s="147" t="s">
        <v>103</v>
      </c>
      <c r="AT1447" s="147" t="s">
        <v>103</v>
      </c>
      <c r="AV1447" s="212"/>
      <c r="AW1447" s="222" t="str">
        <f aca="false">HYPERLINK(CONCATENATE("http://www.ncbi.nlm.nih.gov/nuccore/",BM1447),BM1447)</f>
        <v>HM623776</v>
      </c>
      <c r="AX1447" s="219" t="str">
        <f aca="false">CONCATENATE(D1447,IF(I1447="","",CONCATENATE(".",I1447)),IF(K1447="","",CONCATENATE(".",K1447)),IF(M1447="","",CONCATENATE(".",M1447)),IF(R1447="","",CONCATENATE(".",R1447)),IF(U1447="","","(*)"))</f>
        <v>3a.AUT.pig</v>
      </c>
      <c r="AY1447" s="170" t="str">
        <f aca="false">CONCATENATE(BM1447,".",BN1447)</f>
        <v>HM623776.sw10_04AT</v>
      </c>
      <c r="AZ1447" s="171" t="str">
        <f aca="false">IF(AV1447="",IF(ISNUMBER(FIND(".",A1447)),LEFT(A1447,FIND(".",A1447)-1),A1447),AV1447)</f>
        <v>HM623776</v>
      </c>
      <c r="BA1447" s="171" t="str">
        <f aca="false">IF(ISNUMBER(FIND("-",AZ1447)),LEFT(AZ1447,FIND("-",AZ1447)-1),AZ1447)</f>
        <v>HM623776</v>
      </c>
      <c r="BB1447" s="170" t="str">
        <f aca="false"> MEGAname &amp; "="</f>
        <v>HM623776=</v>
      </c>
      <c r="BC1447" s="170" t="str">
        <f aca="false">Clear &amp; IF(span ,"Span","out")</f>
        <v>HM623776=out</v>
      </c>
      <c r="BD1447" s="170" t="str">
        <f aca="false">Clear &amp; IF(span, IF(B1447=".","Selected",B1447),"out")</f>
        <v>HM623776=out</v>
      </c>
      <c r="BE1447" s="170" t="str">
        <f aca="false">Clear &amp; Strain</f>
        <v>HM623776=sw10_04AT</v>
      </c>
      <c r="BF1447" s="170" t="str">
        <f aca="false">CONCATENATE(A1447,"=",F1447,". ",AX1447,IF(AB1447="","",CONCATENATE(".",AB1447)))</f>
        <v>HM623776=sw10_04AT. 3a.AUT.pig</v>
      </c>
      <c r="BG1447" s="170" t="str">
        <f aca="false">CONCATENATE(A1447,"=",F1447,". ",AX1447)</f>
        <v>HM623776=sw10_04AT. 3a.AUT.pig</v>
      </c>
      <c r="BH1447" s="170" t="str">
        <f aca="false">CONCATENATE(A1447,"=",AX1447)</f>
        <v>HM623776=3a.AUT.pig</v>
      </c>
      <c r="BI1447" s="170" t="str">
        <f aca="false">CONCATENATE(A1447,"=",ComForSubtype,D1447)</f>
        <v>HM623776=3a</v>
      </c>
      <c r="BJ1447" s="170" t="str">
        <f aca="false">CONCATENATE(A1447,"=",E1447)</f>
        <v>HM623776=3jab</v>
      </c>
      <c r="BK1447" s="170" t="str">
        <f aca="false">CONCATENATE(A1447,"=",C1447)</f>
        <v>HM623776=3</v>
      </c>
      <c r="BL1447" s="170" t="str">
        <f aca="false">CONCATENATE(D1447,"=")</f>
        <v>3a=</v>
      </c>
      <c r="BM1447" s="223" t="str">
        <f aca="false">IF(BA1447="XX","",BA1447)</f>
        <v>HM623776</v>
      </c>
      <c r="BN1447" s="224" t="str">
        <f aca="false">CONCATENATE(IF(F1447="","",F1447),IF(G1447="","",CONCATENATE(" / ",G1447)))</f>
        <v>sw10_04AT</v>
      </c>
      <c r="BO1447" s="225" t="str">
        <f aca="false">AX1447</f>
        <v>3a.AUT.pig</v>
      </c>
      <c r="BP1447" s="226" t="str">
        <f aca="false">IF(V1447="","",V1447)</f>
        <v/>
      </c>
      <c r="BQ1447" s="226" t="str">
        <f aca="false">IF(W1447="","",CONCATENATE(W1447,IF(LEFT(AO1447,1)="s","+","")))</f>
        <v/>
      </c>
      <c r="BR1447" s="226" t="str">
        <f aca="false">IF(X1447="","",CONCATENATE(X1447,IF(LEFT(AQ1447,1)="s","+","")))</f>
        <v/>
      </c>
      <c r="BS1447" s="226" t="str">
        <f aca="false">IF(Y1447="","",CONCATENATE(Y1447,IF(LEFT(AR1447,1)="s","+","")))</f>
        <v/>
      </c>
      <c r="BT1447" s="226" t="str">
        <f aca="false">IF(Z1447="","",CONCATENATE(Z1447,IF(LEFT(AS1447,1)="s","+","")))</f>
        <v>3a</v>
      </c>
      <c r="BU1447" s="227" t="str">
        <f aca="false">IF(AA1447="","",CONCATENATE(AA1447,IF(LEFT(AT1447,1)="s","+","")))</f>
        <v>3a</v>
      </c>
      <c r="BV1447" s="212"/>
      <c r="BW1447" s="177" t="s">
        <v>338</v>
      </c>
      <c r="BX1447" s="170" t="str">
        <f aca="false">IF(BW1447&lt;&gt;"",IF(ISNUMBER(FIND("=",BW1447)),LEFT(BW1447,FIND("=",BW1447)-1),BW1447),BW1447)</f>
        <v>xx</v>
      </c>
      <c r="BY1447" s="170" t="str">
        <f aca="false">IF(BW1447&lt;&gt;"",IF(ISNUMBER(FIND("=",BW1447)),RIGHT(BW1447,LEN(BW1447)-FIND("=",BW1447)),""),"")</f>
        <v>Non_select</v>
      </c>
      <c r="BZ1447" s="170" t="str">
        <f aca="false">IF(BX1447&lt;&gt;"",IF(ISNUMBER(FIND(".",BX1447)),LEFT(BX1447,FIND(".",BX1447)-1),BX1447),BX1447)</f>
        <v>xx</v>
      </c>
      <c r="CA1447" s="170" t="str">
        <f aca="false">IF(BX1447&lt;&gt;"",IF(ISNUMBER(FIND(".",BX1447)),RIGHT(BX1447,LEN(BX1447)-FIND(".",BX1447)),""),"")</f>
        <v/>
      </c>
      <c r="CB1447" s="212"/>
      <c r="CC1447" s="170" t="str">
        <f aca="false">A1447</f>
        <v>HM623776</v>
      </c>
      <c r="CD1447" s="178" t="s">
        <v>339</v>
      </c>
      <c r="CE1447" s="178" t="s">
        <v>340</v>
      </c>
      <c r="CF1447" s="178" t="s">
        <v>341</v>
      </c>
      <c r="CG1447" s="212"/>
      <c r="CH1447" s="212"/>
      <c r="CI1447" s="212"/>
      <c r="CJ1447" s="212"/>
      <c r="CK1447" s="178"/>
      <c r="CL1447" s="212"/>
      <c r="CM1447" s="212"/>
      <c r="CN1447" s="212"/>
      <c r="CO1447" s="212"/>
      <c r="CP1447" s="212"/>
      <c r="CQ1447" s="212"/>
      <c r="CR1447" s="228" t="n">
        <f aca="false">C1447</f>
        <v>3</v>
      </c>
      <c r="CS1447" s="229" t="str">
        <f aca="false">D1447</f>
        <v>3a</v>
      </c>
      <c r="CT1447" s="170" t="str">
        <f aca="false">CONCATENATE(CD1447," strain ",CM1447," ",CL1447,", partial cds")</f>
        <v>Hepatitis E virus strain  , partial cds</v>
      </c>
    </row>
    <row r="1448" s="146" customFormat="true" ht="11.9" hidden="false" customHeight="true" outlineLevel="0" collapsed="false">
      <c r="A1448" s="208" t="s">
        <v>3685</v>
      </c>
      <c r="B1448" s="147" t="n">
        <v>3</v>
      </c>
      <c r="C1448" s="148" t="n">
        <v>3</v>
      </c>
      <c r="D1448" s="149" t="s">
        <v>644</v>
      </c>
      <c r="E1448" s="150" t="s">
        <v>3598</v>
      </c>
      <c r="F1448" s="154" t="s">
        <v>3686</v>
      </c>
      <c r="G1448" s="212"/>
      <c r="H1448" s="146" t="s">
        <v>2530</v>
      </c>
      <c r="I1448" s="153" t="s">
        <v>2531</v>
      </c>
      <c r="J1448" s="146" t="s">
        <v>395</v>
      </c>
      <c r="K1448" s="212"/>
      <c r="L1448" s="212"/>
      <c r="M1448" s="157" t="s">
        <v>367</v>
      </c>
      <c r="N1448" s="158" t="s">
        <v>607</v>
      </c>
      <c r="O1448" s="159" t="n">
        <v>2008</v>
      </c>
      <c r="P1448" s="212"/>
      <c r="Q1448" s="212"/>
      <c r="R1448" s="212"/>
      <c r="S1448" s="212"/>
      <c r="T1448" s="214" t="s">
        <v>353</v>
      </c>
      <c r="U1448" s="215"/>
      <c r="V1448" s="209"/>
      <c r="W1448" s="217"/>
      <c r="X1448" s="209"/>
      <c r="Y1448" s="209"/>
      <c r="Z1448" s="209" t="s">
        <v>644</v>
      </c>
      <c r="AA1448" s="158" t="s">
        <v>644</v>
      </c>
      <c r="AB1448" s="217"/>
      <c r="AC1448" s="217"/>
      <c r="AD1448" s="209"/>
      <c r="AE1448" s="209"/>
      <c r="AF1448" s="209" t="s">
        <v>354</v>
      </c>
      <c r="AG1448" s="218" t="s">
        <v>354</v>
      </c>
      <c r="AH1448" s="164" t="n">
        <v>5425</v>
      </c>
      <c r="AI1448" s="164" t="n">
        <v>6600</v>
      </c>
      <c r="AJ1448" s="219" t="n">
        <f aca="false">SeqEnd-SeqBeg+1</f>
        <v>1176</v>
      </c>
      <c r="AK1448" s="220" t="n">
        <f aca="false">AND( SeqBeg&lt;=Beg  , End &lt;=SeqEnd )</f>
        <v>0</v>
      </c>
      <c r="AL1448" s="212"/>
      <c r="AM1448" s="212"/>
      <c r="AN1448" s="221"/>
      <c r="AO1448" s="147" t="s">
        <v>103</v>
      </c>
      <c r="AP1448" s="147" t="s">
        <v>103</v>
      </c>
      <c r="AQ1448" s="147" t="s">
        <v>103</v>
      </c>
      <c r="AR1448" s="147" t="s">
        <v>103</v>
      </c>
      <c r="AS1448" s="147" t="s">
        <v>103</v>
      </c>
      <c r="AT1448" s="147" t="s">
        <v>103</v>
      </c>
      <c r="AV1448" s="212"/>
      <c r="AW1448" s="222" t="str">
        <f aca="false">HYPERLINK(CONCATENATE("http://www.ncbi.nlm.nih.gov/nuccore/",BM1448),BM1448)</f>
        <v>HM623774</v>
      </c>
      <c r="AX1448" s="219" t="str">
        <f aca="false">CONCATENATE(D1448,IF(I1448="","",CONCATENATE(".",I1448)),IF(K1448="","",CONCATENATE(".",K1448)),IF(M1448="","",CONCATENATE(".",M1448)),IF(R1448="","",CONCATENATE(".",R1448)),IF(U1448="","","(*)"))</f>
        <v>3a.AUT.pig</v>
      </c>
      <c r="AY1448" s="170" t="str">
        <f aca="false">CONCATENATE(BM1448,".",BN1448)</f>
        <v>HM623774.sw7_1AT</v>
      </c>
      <c r="AZ1448" s="171" t="str">
        <f aca="false">IF(AV1448="",IF(ISNUMBER(FIND(".",A1448)),LEFT(A1448,FIND(".",A1448)-1),A1448),AV1448)</f>
        <v>HM623774</v>
      </c>
      <c r="BA1448" s="171" t="str">
        <f aca="false">IF(ISNUMBER(FIND("-",AZ1448)),LEFT(AZ1448,FIND("-",AZ1448)-1),AZ1448)</f>
        <v>HM623774</v>
      </c>
      <c r="BB1448" s="170" t="str">
        <f aca="false"> MEGAname &amp; "="</f>
        <v>HM623774=</v>
      </c>
      <c r="BC1448" s="170" t="str">
        <f aca="false">Clear &amp; IF(span ,"Span","out")</f>
        <v>HM623774=out</v>
      </c>
      <c r="BD1448" s="170" t="str">
        <f aca="false">Clear &amp; IF(span, IF(B1448=".","Selected",B1448),"out")</f>
        <v>HM623774=out</v>
      </c>
      <c r="BE1448" s="170" t="str">
        <f aca="false">Clear &amp; Strain</f>
        <v>HM623774=sw7_1AT</v>
      </c>
      <c r="BF1448" s="170" t="str">
        <f aca="false">CONCATENATE(A1448,"=",F1448,". ",AX1448,IF(AB1448="","",CONCATENATE(".",AB1448)))</f>
        <v>HM623774=sw7_1AT. 3a.AUT.pig</v>
      </c>
      <c r="BG1448" s="170" t="str">
        <f aca="false">CONCATENATE(A1448,"=",F1448,". ",AX1448)</f>
        <v>HM623774=sw7_1AT. 3a.AUT.pig</v>
      </c>
      <c r="BH1448" s="170" t="str">
        <f aca="false">CONCATENATE(A1448,"=",AX1448)</f>
        <v>HM623774=3a.AUT.pig</v>
      </c>
      <c r="BI1448" s="170" t="str">
        <f aca="false">CONCATENATE(A1448,"=",ComForSubtype,D1448)</f>
        <v>HM623774=3a</v>
      </c>
      <c r="BJ1448" s="170" t="str">
        <f aca="false">CONCATENATE(A1448,"=",E1448)</f>
        <v>HM623774=3jab</v>
      </c>
      <c r="BK1448" s="170" t="str">
        <f aca="false">CONCATENATE(A1448,"=",C1448)</f>
        <v>HM623774=3</v>
      </c>
      <c r="BL1448" s="170" t="str">
        <f aca="false">CONCATENATE(D1448,"=")</f>
        <v>3a=</v>
      </c>
      <c r="BM1448" s="223" t="str">
        <f aca="false">IF(BA1448="XX","",BA1448)</f>
        <v>HM623774</v>
      </c>
      <c r="BN1448" s="224" t="str">
        <f aca="false">CONCATENATE(IF(F1448="","",F1448),IF(G1448="","",CONCATENATE(" / ",G1448)))</f>
        <v>sw7_1AT</v>
      </c>
      <c r="BO1448" s="225" t="str">
        <f aca="false">AX1448</f>
        <v>3a.AUT.pig</v>
      </c>
      <c r="BP1448" s="226" t="str">
        <f aca="false">IF(V1448="","",V1448)</f>
        <v/>
      </c>
      <c r="BQ1448" s="226" t="str">
        <f aca="false">IF(W1448="","",CONCATENATE(W1448,IF(LEFT(AO1448,1)="s","+","")))</f>
        <v/>
      </c>
      <c r="BR1448" s="226" t="str">
        <f aca="false">IF(X1448="","",CONCATENATE(X1448,IF(LEFT(AQ1448,1)="s","+","")))</f>
        <v/>
      </c>
      <c r="BS1448" s="226" t="str">
        <f aca="false">IF(Y1448="","",CONCATENATE(Y1448,IF(LEFT(AR1448,1)="s","+","")))</f>
        <v/>
      </c>
      <c r="BT1448" s="226" t="str">
        <f aca="false">IF(Z1448="","",CONCATENATE(Z1448,IF(LEFT(AS1448,1)="s","+","")))</f>
        <v>3a</v>
      </c>
      <c r="BU1448" s="227" t="str">
        <f aca="false">IF(AA1448="","",CONCATENATE(AA1448,IF(LEFT(AT1448,1)="s","+","")))</f>
        <v>3a</v>
      </c>
      <c r="BV1448" s="212"/>
      <c r="BW1448" s="177" t="s">
        <v>338</v>
      </c>
      <c r="BX1448" s="170" t="str">
        <f aca="false">IF(BW1448&lt;&gt;"",IF(ISNUMBER(FIND("=",BW1448)),LEFT(BW1448,FIND("=",BW1448)-1),BW1448),BW1448)</f>
        <v>xx</v>
      </c>
      <c r="BY1448" s="170" t="str">
        <f aca="false">IF(BW1448&lt;&gt;"",IF(ISNUMBER(FIND("=",BW1448)),RIGHT(BW1448,LEN(BW1448)-FIND("=",BW1448)),""),"")</f>
        <v>Non_select</v>
      </c>
      <c r="BZ1448" s="170" t="str">
        <f aca="false">IF(BX1448&lt;&gt;"",IF(ISNUMBER(FIND(".",BX1448)),LEFT(BX1448,FIND(".",BX1448)-1),BX1448),BX1448)</f>
        <v>xx</v>
      </c>
      <c r="CA1448" s="170" t="str">
        <f aca="false">IF(BX1448&lt;&gt;"",IF(ISNUMBER(FIND(".",BX1448)),RIGHT(BX1448,LEN(BX1448)-FIND(".",BX1448)),""),"")</f>
        <v/>
      </c>
      <c r="CB1448" s="212"/>
      <c r="CC1448" s="170" t="str">
        <f aca="false">A1448</f>
        <v>HM623774</v>
      </c>
      <c r="CD1448" s="178" t="s">
        <v>339</v>
      </c>
      <c r="CE1448" s="178" t="s">
        <v>340</v>
      </c>
      <c r="CF1448" s="178" t="s">
        <v>341</v>
      </c>
      <c r="CG1448" s="212"/>
      <c r="CH1448" s="212"/>
      <c r="CI1448" s="212"/>
      <c r="CJ1448" s="212"/>
      <c r="CK1448" s="178"/>
      <c r="CL1448" s="212"/>
      <c r="CM1448" s="212"/>
      <c r="CN1448" s="212"/>
      <c r="CO1448" s="212"/>
      <c r="CP1448" s="212"/>
      <c r="CQ1448" s="212"/>
      <c r="CR1448" s="228" t="n">
        <f aca="false">C1448</f>
        <v>3</v>
      </c>
      <c r="CS1448" s="229" t="str">
        <f aca="false">D1448</f>
        <v>3a</v>
      </c>
      <c r="CT1448" s="170" t="str">
        <f aca="false">CONCATENATE(CD1448," strain ",CM1448," ",CL1448,", partial cds")</f>
        <v>Hepatitis E virus strain  , partial cds</v>
      </c>
    </row>
    <row r="1449" s="146" customFormat="true" ht="11.9" hidden="false" customHeight="true" outlineLevel="0" collapsed="false">
      <c r="A1449" s="208" t="s">
        <v>3687</v>
      </c>
      <c r="B1449" s="147" t="n">
        <v>3</v>
      </c>
      <c r="C1449" s="148" t="n">
        <v>3</v>
      </c>
      <c r="D1449" s="149" t="s">
        <v>644</v>
      </c>
      <c r="E1449" s="150" t="s">
        <v>3598</v>
      </c>
      <c r="F1449" s="154" t="s">
        <v>3688</v>
      </c>
      <c r="G1449" s="212"/>
      <c r="H1449" s="146" t="s">
        <v>2530</v>
      </c>
      <c r="I1449" s="153" t="s">
        <v>2531</v>
      </c>
      <c r="J1449" s="146" t="s">
        <v>395</v>
      </c>
      <c r="K1449" s="212"/>
      <c r="L1449" s="212"/>
      <c r="M1449" s="157" t="s">
        <v>367</v>
      </c>
      <c r="N1449" s="158" t="s">
        <v>607</v>
      </c>
      <c r="O1449" s="159" t="n">
        <v>2007</v>
      </c>
      <c r="P1449" s="212"/>
      <c r="Q1449" s="212"/>
      <c r="R1449" s="212"/>
      <c r="S1449" s="212"/>
      <c r="T1449" s="214" t="s">
        <v>353</v>
      </c>
      <c r="U1449" s="215"/>
      <c r="V1449" s="209"/>
      <c r="W1449" s="217"/>
      <c r="X1449" s="209"/>
      <c r="Y1449" s="209"/>
      <c r="Z1449" s="209" t="s">
        <v>644</v>
      </c>
      <c r="AA1449" s="158" t="s">
        <v>644</v>
      </c>
      <c r="AB1449" s="217"/>
      <c r="AC1449" s="217"/>
      <c r="AD1449" s="209"/>
      <c r="AE1449" s="209"/>
      <c r="AF1449" s="209" t="s">
        <v>354</v>
      </c>
      <c r="AG1449" s="218" t="s">
        <v>354</v>
      </c>
      <c r="AH1449" s="164" t="n">
        <v>5425</v>
      </c>
      <c r="AI1449" s="164" t="n">
        <v>6600</v>
      </c>
      <c r="AJ1449" s="219" t="n">
        <f aca="false">SeqEnd-SeqBeg+1</f>
        <v>1176</v>
      </c>
      <c r="AK1449" s="220" t="n">
        <f aca="false">AND( SeqBeg&lt;=Beg  , End &lt;=SeqEnd )</f>
        <v>0</v>
      </c>
      <c r="AL1449" s="212"/>
      <c r="AM1449" s="212"/>
      <c r="AN1449" s="221"/>
      <c r="AO1449" s="147" t="s">
        <v>103</v>
      </c>
      <c r="AP1449" s="147" t="s">
        <v>103</v>
      </c>
      <c r="AQ1449" s="147" t="s">
        <v>103</v>
      </c>
      <c r="AR1449" s="147" t="s">
        <v>103</v>
      </c>
      <c r="AS1449" s="147" t="s">
        <v>103</v>
      </c>
      <c r="AT1449" s="147" t="s">
        <v>103</v>
      </c>
      <c r="AV1449" s="212"/>
      <c r="AW1449" s="222" t="str">
        <f aca="false">HYPERLINK(CONCATENATE("http://www.ncbi.nlm.nih.gov/nuccore/",BM1449),BM1449)</f>
        <v>HM623775</v>
      </c>
      <c r="AX1449" s="219" t="str">
        <f aca="false">CONCATENATE(D1449,IF(I1449="","",CONCATENATE(".",I1449)),IF(K1449="","",CONCATENATE(".",K1449)),IF(M1449="","",CONCATENATE(".",M1449)),IF(R1449="","",CONCATENATE(".",R1449)),IF(U1449="","","(*)"))</f>
        <v>3a.AUT.pig</v>
      </c>
      <c r="AY1449" s="170" t="str">
        <f aca="false">CONCATENATE(BM1449,".",BN1449)</f>
        <v>HM623775.sw7aAT</v>
      </c>
      <c r="AZ1449" s="171" t="str">
        <f aca="false">IF(AV1449="",IF(ISNUMBER(FIND(".",A1449)),LEFT(A1449,FIND(".",A1449)-1),A1449),AV1449)</f>
        <v>HM623775</v>
      </c>
      <c r="BA1449" s="171" t="str">
        <f aca="false">IF(ISNUMBER(FIND("-",AZ1449)),LEFT(AZ1449,FIND("-",AZ1449)-1),AZ1449)</f>
        <v>HM623775</v>
      </c>
      <c r="BB1449" s="170" t="str">
        <f aca="false"> MEGAname &amp; "="</f>
        <v>HM623775=</v>
      </c>
      <c r="BC1449" s="170" t="str">
        <f aca="false">Clear &amp; IF(span ,"Span","out")</f>
        <v>HM623775=out</v>
      </c>
      <c r="BD1449" s="170" t="str">
        <f aca="false">Clear &amp; IF(span, IF(B1449=".","Selected",B1449),"out")</f>
        <v>HM623775=out</v>
      </c>
      <c r="BE1449" s="170" t="str">
        <f aca="false">Clear &amp; Strain</f>
        <v>HM623775=sw7aAT</v>
      </c>
      <c r="BF1449" s="170" t="str">
        <f aca="false">CONCATENATE(A1449,"=",F1449,". ",AX1449,IF(AB1449="","",CONCATENATE(".",AB1449)))</f>
        <v>HM623775=sw7aAT. 3a.AUT.pig</v>
      </c>
      <c r="BG1449" s="170" t="str">
        <f aca="false">CONCATENATE(A1449,"=",F1449,". ",AX1449)</f>
        <v>HM623775=sw7aAT. 3a.AUT.pig</v>
      </c>
      <c r="BH1449" s="170" t="str">
        <f aca="false">CONCATENATE(A1449,"=",AX1449)</f>
        <v>HM623775=3a.AUT.pig</v>
      </c>
      <c r="BI1449" s="170" t="str">
        <f aca="false">CONCATENATE(A1449,"=",ComForSubtype,D1449)</f>
        <v>HM623775=3a</v>
      </c>
      <c r="BJ1449" s="170" t="str">
        <f aca="false">CONCATENATE(A1449,"=",E1449)</f>
        <v>HM623775=3jab</v>
      </c>
      <c r="BK1449" s="170" t="str">
        <f aca="false">CONCATENATE(A1449,"=",C1449)</f>
        <v>HM623775=3</v>
      </c>
      <c r="BL1449" s="170" t="str">
        <f aca="false">CONCATENATE(D1449,"=")</f>
        <v>3a=</v>
      </c>
      <c r="BM1449" s="223" t="str">
        <f aca="false">IF(BA1449="XX","",BA1449)</f>
        <v>HM623775</v>
      </c>
      <c r="BN1449" s="224" t="str">
        <f aca="false">CONCATENATE(IF(F1449="","",F1449),IF(G1449="","",CONCATENATE(" / ",G1449)))</f>
        <v>sw7aAT</v>
      </c>
      <c r="BO1449" s="225" t="str">
        <f aca="false">AX1449</f>
        <v>3a.AUT.pig</v>
      </c>
      <c r="BP1449" s="226" t="str">
        <f aca="false">IF(V1449="","",V1449)</f>
        <v/>
      </c>
      <c r="BQ1449" s="226" t="str">
        <f aca="false">IF(W1449="","",CONCATENATE(W1449,IF(LEFT(AO1449,1)="s","+","")))</f>
        <v/>
      </c>
      <c r="BR1449" s="226" t="str">
        <f aca="false">IF(X1449="","",CONCATENATE(X1449,IF(LEFT(AQ1449,1)="s","+","")))</f>
        <v/>
      </c>
      <c r="BS1449" s="226" t="str">
        <f aca="false">IF(Y1449="","",CONCATENATE(Y1449,IF(LEFT(AR1449,1)="s","+","")))</f>
        <v/>
      </c>
      <c r="BT1449" s="226" t="str">
        <f aca="false">IF(Z1449="","",CONCATENATE(Z1449,IF(LEFT(AS1449,1)="s","+","")))</f>
        <v>3a</v>
      </c>
      <c r="BU1449" s="227" t="str">
        <f aca="false">IF(AA1449="","",CONCATENATE(AA1449,IF(LEFT(AT1449,1)="s","+","")))</f>
        <v>3a</v>
      </c>
      <c r="BV1449" s="212"/>
      <c r="BW1449" s="177" t="s">
        <v>338</v>
      </c>
      <c r="BX1449" s="170" t="str">
        <f aca="false">IF(BW1449&lt;&gt;"",IF(ISNUMBER(FIND("=",BW1449)),LEFT(BW1449,FIND("=",BW1449)-1),BW1449),BW1449)</f>
        <v>xx</v>
      </c>
      <c r="BY1449" s="170" t="str">
        <f aca="false">IF(BW1449&lt;&gt;"",IF(ISNUMBER(FIND("=",BW1449)),RIGHT(BW1449,LEN(BW1449)-FIND("=",BW1449)),""),"")</f>
        <v>Non_select</v>
      </c>
      <c r="BZ1449" s="170" t="str">
        <f aca="false">IF(BX1449&lt;&gt;"",IF(ISNUMBER(FIND(".",BX1449)),LEFT(BX1449,FIND(".",BX1449)-1),BX1449),BX1449)</f>
        <v>xx</v>
      </c>
      <c r="CA1449" s="170" t="str">
        <f aca="false">IF(BX1449&lt;&gt;"",IF(ISNUMBER(FIND(".",BX1449)),RIGHT(BX1449,LEN(BX1449)-FIND(".",BX1449)),""),"")</f>
        <v/>
      </c>
      <c r="CB1449" s="212"/>
      <c r="CC1449" s="170" t="str">
        <f aca="false">A1449</f>
        <v>HM623775</v>
      </c>
      <c r="CD1449" s="178" t="s">
        <v>339</v>
      </c>
      <c r="CE1449" s="178" t="s">
        <v>340</v>
      </c>
      <c r="CF1449" s="178" t="s">
        <v>341</v>
      </c>
      <c r="CG1449" s="212"/>
      <c r="CH1449" s="212"/>
      <c r="CI1449" s="212"/>
      <c r="CJ1449" s="212"/>
      <c r="CK1449" s="178"/>
      <c r="CL1449" s="212"/>
      <c r="CM1449" s="212"/>
      <c r="CN1449" s="212"/>
      <c r="CO1449" s="212"/>
      <c r="CP1449" s="212"/>
      <c r="CQ1449" s="212"/>
      <c r="CR1449" s="228" t="n">
        <f aca="false">C1449</f>
        <v>3</v>
      </c>
      <c r="CS1449" s="229" t="str">
        <f aca="false">D1449</f>
        <v>3a</v>
      </c>
      <c r="CT1449" s="170" t="str">
        <f aca="false">CONCATENATE(CD1449," strain ",CM1449," ",CL1449,", partial cds")</f>
        <v>Hepatitis E virus strain  , partial cds</v>
      </c>
    </row>
    <row r="1450" s="146" customFormat="true" ht="11.9" hidden="false" customHeight="true" outlineLevel="0" collapsed="false">
      <c r="A1450" s="208" t="s">
        <v>3689</v>
      </c>
      <c r="B1450" s="147" t="n">
        <v>3</v>
      </c>
      <c r="C1450" s="148" t="n">
        <v>3</v>
      </c>
      <c r="D1450" s="149" t="s">
        <v>644</v>
      </c>
      <c r="E1450" s="150" t="s">
        <v>3598</v>
      </c>
      <c r="F1450" s="154" t="s">
        <v>3690</v>
      </c>
      <c r="G1450" s="212"/>
      <c r="H1450" s="146" t="s">
        <v>2530</v>
      </c>
      <c r="I1450" s="153" t="s">
        <v>2531</v>
      </c>
      <c r="J1450" s="146" t="s">
        <v>395</v>
      </c>
      <c r="K1450" s="212"/>
      <c r="L1450" s="212"/>
      <c r="M1450" s="157" t="s">
        <v>367</v>
      </c>
      <c r="N1450" s="158" t="s">
        <v>607</v>
      </c>
      <c r="O1450" s="159" t="n">
        <v>2008</v>
      </c>
      <c r="P1450" s="212"/>
      <c r="Q1450" s="212"/>
      <c r="R1450" s="212"/>
      <c r="S1450" s="212"/>
      <c r="T1450" s="214" t="s">
        <v>353</v>
      </c>
      <c r="U1450" s="215"/>
      <c r="V1450" s="209"/>
      <c r="W1450" s="217"/>
      <c r="X1450" s="209"/>
      <c r="Y1450" s="209"/>
      <c r="Z1450" s="209"/>
      <c r="AA1450" s="158" t="s">
        <v>644</v>
      </c>
      <c r="AB1450" s="217"/>
      <c r="AC1450" s="217"/>
      <c r="AD1450" s="209"/>
      <c r="AE1450" s="209"/>
      <c r="AF1450" s="209"/>
      <c r="AG1450" s="218" t="n">
        <v>1052</v>
      </c>
      <c r="AH1450" s="164" t="n">
        <v>5549</v>
      </c>
      <c r="AI1450" s="164" t="n">
        <v>6600</v>
      </c>
      <c r="AJ1450" s="219" t="n">
        <f aca="false">SeqEnd-SeqBeg+1</f>
        <v>1052</v>
      </c>
      <c r="AK1450" s="220" t="n">
        <f aca="false">AND( SeqBeg&lt;=Beg  , End &lt;=SeqEnd )</f>
        <v>0</v>
      </c>
      <c r="AL1450" s="212"/>
      <c r="AM1450" s="212"/>
      <c r="AN1450" s="221"/>
      <c r="AO1450" s="147" t="s">
        <v>103</v>
      </c>
      <c r="AP1450" s="147" t="s">
        <v>103</v>
      </c>
      <c r="AQ1450" s="147" t="s">
        <v>103</v>
      </c>
      <c r="AR1450" s="147" t="s">
        <v>103</v>
      </c>
      <c r="AS1450" s="147" t="s">
        <v>103</v>
      </c>
      <c r="AT1450" s="147" t="s">
        <v>103</v>
      </c>
      <c r="AV1450" s="212"/>
      <c r="AW1450" s="222" t="str">
        <f aca="false">HYPERLINK(CONCATENATE("http://www.ncbi.nlm.nih.gov/nuccore/",BM1450),BM1450)</f>
        <v>HM623773</v>
      </c>
      <c r="AX1450" s="219" t="str">
        <f aca="false">CONCATENATE(D1450,IF(I1450="","",CONCATENATE(".",I1450)),IF(K1450="","",CONCATENATE(".",K1450)),IF(M1450="","",CONCATENATE(".",M1450)),IF(R1450="","",CONCATENATE(".",R1450)),IF(U1450="","","(*)"))</f>
        <v>3a.AUT.pig</v>
      </c>
      <c r="AY1450" s="170" t="str">
        <f aca="false">CONCATENATE(BM1450,".",BN1450)</f>
        <v>HM623773.sw1aAT</v>
      </c>
      <c r="AZ1450" s="171" t="str">
        <f aca="false">IF(AV1450="",IF(ISNUMBER(FIND(".",A1450)),LEFT(A1450,FIND(".",A1450)-1),A1450),AV1450)</f>
        <v>HM623773</v>
      </c>
      <c r="BA1450" s="171" t="str">
        <f aca="false">IF(ISNUMBER(FIND("-",AZ1450)),LEFT(AZ1450,FIND("-",AZ1450)-1),AZ1450)</f>
        <v>HM623773</v>
      </c>
      <c r="BB1450" s="170" t="str">
        <f aca="false"> MEGAname &amp; "="</f>
        <v>HM623773=</v>
      </c>
      <c r="BC1450" s="170" t="str">
        <f aca="false">Clear &amp; IF(span ,"Span","out")</f>
        <v>HM623773=out</v>
      </c>
      <c r="BD1450" s="170" t="str">
        <f aca="false">Clear &amp; IF(span, IF(B1450=".","Selected",B1450),"out")</f>
        <v>HM623773=out</v>
      </c>
      <c r="BE1450" s="170" t="str">
        <f aca="false">Clear &amp; Strain</f>
        <v>HM623773=sw1aAT</v>
      </c>
      <c r="BF1450" s="170" t="str">
        <f aca="false">CONCATENATE(A1450,"=",F1450,". ",AX1450,IF(AB1450="","",CONCATENATE(".",AB1450)))</f>
        <v>HM623773=sw1aAT. 3a.AUT.pig</v>
      </c>
      <c r="BG1450" s="170" t="str">
        <f aca="false">CONCATENATE(A1450,"=",F1450,". ",AX1450)</f>
        <v>HM623773=sw1aAT. 3a.AUT.pig</v>
      </c>
      <c r="BH1450" s="170" t="str">
        <f aca="false">CONCATENATE(A1450,"=",AX1450)</f>
        <v>HM623773=3a.AUT.pig</v>
      </c>
      <c r="BI1450" s="170" t="str">
        <f aca="false">CONCATENATE(A1450,"=",ComForSubtype,D1450)</f>
        <v>HM623773=3a</v>
      </c>
      <c r="BJ1450" s="170" t="str">
        <f aca="false">CONCATENATE(A1450,"=",E1450)</f>
        <v>HM623773=3jab</v>
      </c>
      <c r="BK1450" s="170" t="str">
        <f aca="false">CONCATENATE(A1450,"=",C1450)</f>
        <v>HM623773=3</v>
      </c>
      <c r="BL1450" s="170" t="str">
        <f aca="false">CONCATENATE(D1450,"=")</f>
        <v>3a=</v>
      </c>
      <c r="BM1450" s="223" t="str">
        <f aca="false">IF(BA1450="XX","",BA1450)</f>
        <v>HM623773</v>
      </c>
      <c r="BN1450" s="224" t="str">
        <f aca="false">CONCATENATE(IF(F1450="","",F1450),IF(G1450="","",CONCATENATE(" / ",G1450)))</f>
        <v>sw1aAT</v>
      </c>
      <c r="BO1450" s="225" t="str">
        <f aca="false">AX1450</f>
        <v>3a.AUT.pig</v>
      </c>
      <c r="BP1450" s="226" t="str">
        <f aca="false">IF(V1450="","",V1450)</f>
        <v/>
      </c>
      <c r="BQ1450" s="226" t="str">
        <f aca="false">IF(W1450="","",CONCATENATE(W1450,IF(LEFT(AO1450,1)="s","+","")))</f>
        <v/>
      </c>
      <c r="BR1450" s="226" t="str">
        <f aca="false">IF(X1450="","",CONCATENATE(X1450,IF(LEFT(AQ1450,1)="s","+","")))</f>
        <v/>
      </c>
      <c r="BS1450" s="226" t="str">
        <f aca="false">IF(Y1450="","",CONCATENATE(Y1450,IF(LEFT(AR1450,1)="s","+","")))</f>
        <v/>
      </c>
      <c r="BT1450" s="226" t="str">
        <f aca="false">IF(Z1450="","",CONCATENATE(Z1450,IF(LEFT(AS1450,1)="s","+","")))</f>
        <v/>
      </c>
      <c r="BU1450" s="227" t="str">
        <f aca="false">IF(AA1450="","",CONCATENATE(AA1450,IF(LEFT(AT1450,1)="s","+","")))</f>
        <v>3a</v>
      </c>
      <c r="BV1450" s="212"/>
      <c r="BW1450" s="177" t="s">
        <v>338</v>
      </c>
      <c r="BX1450" s="170" t="str">
        <f aca="false">IF(BW1450&lt;&gt;"",IF(ISNUMBER(FIND("=",BW1450)),LEFT(BW1450,FIND("=",BW1450)-1),BW1450),BW1450)</f>
        <v>xx</v>
      </c>
      <c r="BY1450" s="170" t="str">
        <f aca="false">IF(BW1450&lt;&gt;"",IF(ISNUMBER(FIND("=",BW1450)),RIGHT(BW1450,LEN(BW1450)-FIND("=",BW1450)),""),"")</f>
        <v>Non_select</v>
      </c>
      <c r="BZ1450" s="170" t="str">
        <f aca="false">IF(BX1450&lt;&gt;"",IF(ISNUMBER(FIND(".",BX1450)),LEFT(BX1450,FIND(".",BX1450)-1),BX1450),BX1450)</f>
        <v>xx</v>
      </c>
      <c r="CA1450" s="170" t="str">
        <f aca="false">IF(BX1450&lt;&gt;"",IF(ISNUMBER(FIND(".",BX1450)),RIGHT(BX1450,LEN(BX1450)-FIND(".",BX1450)),""),"")</f>
        <v/>
      </c>
      <c r="CB1450" s="212"/>
      <c r="CC1450" s="170" t="str">
        <f aca="false">A1450</f>
        <v>HM623773</v>
      </c>
      <c r="CD1450" s="178" t="s">
        <v>339</v>
      </c>
      <c r="CE1450" s="178" t="s">
        <v>340</v>
      </c>
      <c r="CF1450" s="178" t="s">
        <v>341</v>
      </c>
      <c r="CG1450" s="212"/>
      <c r="CH1450" s="212"/>
      <c r="CI1450" s="212"/>
      <c r="CJ1450" s="212"/>
      <c r="CK1450" s="178"/>
      <c r="CL1450" s="212"/>
      <c r="CM1450" s="212"/>
      <c r="CN1450" s="212"/>
      <c r="CO1450" s="212"/>
      <c r="CP1450" s="212"/>
      <c r="CQ1450" s="212"/>
      <c r="CR1450" s="228" t="n">
        <f aca="false">C1450</f>
        <v>3</v>
      </c>
      <c r="CS1450" s="229" t="str">
        <f aca="false">D1450</f>
        <v>3a</v>
      </c>
      <c r="CT1450" s="170" t="str">
        <f aca="false">CONCATENATE(CD1450," strain ",CM1450," ",CL1450,", partial cds")</f>
        <v>Hepatitis E virus strain  , partial cds</v>
      </c>
    </row>
    <row r="1451" customFormat="false" ht="11.9" hidden="false" customHeight="true" outlineLevel="0" collapsed="false">
      <c r="A1451" s="154" t="s">
        <v>3691</v>
      </c>
      <c r="B1451" s="147" t="n">
        <v>3</v>
      </c>
      <c r="C1451" s="148" t="n">
        <v>3</v>
      </c>
      <c r="D1451" s="149" t="s">
        <v>644</v>
      </c>
      <c r="E1451" s="150" t="s">
        <v>3598</v>
      </c>
      <c r="F1451" s="154" t="s">
        <v>3692</v>
      </c>
      <c r="G1451" s="212"/>
      <c r="H1451" s="146" t="s">
        <v>378</v>
      </c>
      <c r="I1451" s="153" t="s">
        <v>379</v>
      </c>
      <c r="J1451" s="146" t="s">
        <v>337</v>
      </c>
      <c r="K1451" s="155" t="s">
        <v>3693</v>
      </c>
      <c r="L1451" s="231" t="s">
        <v>3693</v>
      </c>
      <c r="M1451" s="157" t="s">
        <v>348</v>
      </c>
      <c r="N1451" s="213"/>
      <c r="O1451" s="160"/>
      <c r="P1451" s="212"/>
      <c r="Q1451" s="212"/>
      <c r="R1451" s="212"/>
      <c r="S1451" s="232" t="n">
        <v>821</v>
      </c>
      <c r="T1451" s="214"/>
      <c r="U1451" s="215"/>
      <c r="V1451" s="209"/>
      <c r="W1451" s="217"/>
      <c r="X1451" s="147"/>
      <c r="Y1451" s="147" t="s">
        <v>644</v>
      </c>
      <c r="Z1451" s="209"/>
      <c r="AB1451" s="217"/>
      <c r="AC1451" s="217"/>
      <c r="AD1451" s="209"/>
      <c r="AE1451" s="164" t="s">
        <v>354</v>
      </c>
      <c r="AF1451" s="209"/>
      <c r="AG1451" s="218"/>
      <c r="AH1451" s="164" t="n">
        <v>4183</v>
      </c>
      <c r="AI1451" s="164" t="n">
        <v>5021</v>
      </c>
      <c r="AJ1451" s="219" t="n">
        <f aca="false">SeqEnd-SeqBeg+1</f>
        <v>839</v>
      </c>
      <c r="AK1451" s="220" t="n">
        <f aca="false">AND( SeqBeg&lt;=Beg  , End &lt;=SeqEnd )</f>
        <v>0</v>
      </c>
      <c r="AL1451" s="212"/>
      <c r="AM1451" s="212"/>
      <c r="AN1451" s="221"/>
      <c r="AR1451" s="147" t="s">
        <v>3694</v>
      </c>
      <c r="AU1451" s="146"/>
      <c r="AV1451" s="212"/>
      <c r="AW1451" s="222" t="str">
        <f aca="false">HYPERLINK(CONCATENATE("http://www.ncbi.nlm.nih.gov/nuccore/",BM1451),BM1451)</f>
        <v>AB221523</v>
      </c>
      <c r="AX1451" s="219" t="str">
        <f aca="false">CONCATENATE(D1451,IF(I1451="","",CONCATENATE(".",I1451)),IF(K1451="","",CONCATENATE(".",K1451)),IF(M1451="","",CONCATENATE(".",M1451)),IF(R1451="","",CONCATENATE(".",R1451)),IF(U1451="","","(*)"))</f>
        <v>3a.JPN.Iwate.hum</v>
      </c>
      <c r="AY1451" s="170" t="str">
        <f aca="false">CONCATENATE(BM1451,".",BN1451)</f>
        <v>AB221523.JHM-Iwa04R</v>
      </c>
      <c r="AZ1451" s="171" t="str">
        <f aca="false">IF(AV1451="",IF(ISNUMBER(FIND(".",A1451)),LEFT(A1451,FIND(".",A1451)-1),A1451),AV1451)</f>
        <v>AB221523</v>
      </c>
      <c r="BA1451" s="171" t="str">
        <f aca="false">IF(ISNUMBER(FIND("-",AZ1451)),LEFT(AZ1451,FIND("-",AZ1451)-1),AZ1451)</f>
        <v>AB221523</v>
      </c>
      <c r="BB1451" s="170" t="str">
        <f aca="false"> MEGAname &amp; "="</f>
        <v>AB221523=</v>
      </c>
      <c r="BC1451" s="170" t="str">
        <f aca="false">Clear &amp; IF(span ,"Span","out")</f>
        <v>AB221523=out</v>
      </c>
      <c r="BD1451" s="170" t="str">
        <f aca="false">Clear &amp; IF(span, IF(B1451=".","Selected",B1451),"out")</f>
        <v>AB221523=out</v>
      </c>
      <c r="BE1451" s="170" t="str">
        <f aca="false">Clear &amp; Strain</f>
        <v>AB221523=JHM-Iwa04R</v>
      </c>
      <c r="BF1451" s="170" t="str">
        <f aca="false">CONCATENATE(A1451,"=",F1451,". ",AX1451,IF(AB1451="","",CONCATENATE(".",AB1451)))</f>
        <v>AB221523=JHM-Iwa04R. 3a.JPN.Iwate.hum</v>
      </c>
      <c r="BG1451" s="170" t="str">
        <f aca="false">CONCATENATE(A1451,"=",F1451,". ",AX1451)</f>
        <v>AB221523=JHM-Iwa04R. 3a.JPN.Iwate.hum</v>
      </c>
      <c r="BH1451" s="170" t="str">
        <f aca="false">CONCATENATE(A1451,"=",AX1451)</f>
        <v>AB221523=3a.JPN.Iwate.hum</v>
      </c>
      <c r="BI1451" s="170" t="str">
        <f aca="false">CONCATENATE(A1451,"=",ComForSubtype,D1451)</f>
        <v>AB221523=3a</v>
      </c>
      <c r="BJ1451" s="170" t="str">
        <f aca="false">CONCATENATE(A1451,"=",E1451)</f>
        <v>AB221523=3jab</v>
      </c>
      <c r="BK1451" s="170" t="str">
        <f aca="false">CONCATENATE(A1451,"=",C1451)</f>
        <v>AB221523=3</v>
      </c>
      <c r="BL1451" s="170" t="str">
        <f aca="false">CONCATENATE(D1451,"=")</f>
        <v>3a=</v>
      </c>
      <c r="BM1451" s="223" t="str">
        <f aca="false">IF(BA1451="XX","",BA1451)</f>
        <v>AB221523</v>
      </c>
      <c r="BN1451" s="224" t="str">
        <f aca="false">CONCATENATE(IF(F1451="","",F1451),IF(G1451="","",CONCATENATE(" / ",G1451)))</f>
        <v>JHM-Iwa04R</v>
      </c>
      <c r="BO1451" s="225" t="str">
        <f aca="false">AX1451</f>
        <v>3a.JPN.Iwate.hum</v>
      </c>
      <c r="BP1451" s="226" t="str">
        <f aca="false">IF(V1451="","",V1451)</f>
        <v/>
      </c>
      <c r="BQ1451" s="226" t="str">
        <f aca="false">IF(W1451="","",CONCATENATE(W1451,IF(LEFT(AO1451,1)="s","+","")))</f>
        <v/>
      </c>
      <c r="BR1451" s="226" t="str">
        <f aca="false">IF(X1451="","",CONCATENATE(X1451,IF(LEFT(AQ1451,1)="s","+","")))</f>
        <v/>
      </c>
      <c r="BS1451" s="226" t="str">
        <f aca="false">IF(Y1451="","",CONCATENATE(Y1451,IF(LEFT(AR1451,1)="s","+","")))</f>
        <v>3a</v>
      </c>
      <c r="BT1451" s="226" t="str">
        <f aca="false">IF(Z1451="","",CONCATENATE(Z1451,IF(LEFT(AS1451,1)="s","+","")))</f>
        <v/>
      </c>
      <c r="BU1451" s="227" t="str">
        <f aca="false">IF(AA1451="","",CONCATENATE(AA1451,IF(LEFT(AT1451,1)="s","+","")))</f>
        <v/>
      </c>
      <c r="BV1451" s="212"/>
      <c r="BW1451" s="177" t="s">
        <v>3695</v>
      </c>
      <c r="BX1451" s="170" t="str">
        <f aca="false">IF(BW1451&lt;&gt;"",IF(ISNUMBER(FIND("=",BW1451)),LEFT(BW1451,FIND("=",BW1451)-1),BW1451),BW1451)</f>
        <v>AB221523.JHM-Iwa04R</v>
      </c>
      <c r="BY1451" s="170" t="str">
        <f aca="false">IF(BW1451&lt;&gt;"",IF(ISNUMBER(FIND("=",BW1451)),RIGHT(BW1451,LEN(BW1451)-FIND("=",BW1451)),""),"")</f>
        <v>NonSelected</v>
      </c>
      <c r="BZ1451" s="170" t="str">
        <f aca="false">IF(BX1451&lt;&gt;"",IF(ISNUMBER(FIND(".",BX1451)),LEFT(BX1451,FIND(".",BX1451)-1),BX1451),BX1451)</f>
        <v>AB221523</v>
      </c>
      <c r="CA1451" s="170" t="str">
        <f aca="false">IF(BX1451&lt;&gt;"",IF(ISNUMBER(FIND(".",BX1451)),RIGHT(BX1451,LEN(BX1451)-FIND(".",BX1451)),""),"")</f>
        <v>JHM-Iwa04R</v>
      </c>
      <c r="CB1451" s="212"/>
      <c r="CC1451" s="170" t="str">
        <f aca="false">A1451</f>
        <v>AB221523</v>
      </c>
      <c r="CD1451" s="178" t="s">
        <v>339</v>
      </c>
      <c r="CE1451" s="178" t="s">
        <v>340</v>
      </c>
      <c r="CF1451" s="178" t="s">
        <v>341</v>
      </c>
      <c r="CG1451" s="212"/>
      <c r="CH1451" s="179"/>
      <c r="CI1451" s="179"/>
      <c r="CJ1451" s="179"/>
      <c r="CK1451" s="212"/>
      <c r="CL1451" s="212"/>
      <c r="CM1451" s="170" t="str">
        <f aca="false">F1451</f>
        <v>JHM-Iwa04R</v>
      </c>
      <c r="CN1451" s="170" t="str">
        <f aca="false">IF(G1451="","",G1451)</f>
        <v/>
      </c>
      <c r="CO1451" s="170" t="str">
        <f aca="false">CONCATENATE(H1451,":",L1451)</f>
        <v>Japan:Iwate</v>
      </c>
      <c r="CP1451" s="170" t="str">
        <f aca="false">CONCATENATE(IF(Q1451="","",CONCATENATE(Q1451,"-")),IF(P1451="","",CONCATENATE(P1451,"-")),IF(O1451="","",O1451))</f>
        <v/>
      </c>
      <c r="CQ1451" s="170" t="str">
        <f aca="false">IF(N1451="","",N1451)</f>
        <v/>
      </c>
      <c r="CR1451" s="228" t="n">
        <f aca="false">C1451</f>
        <v>3</v>
      </c>
      <c r="CS1451" s="229" t="str">
        <f aca="false">D1451</f>
        <v>3a</v>
      </c>
      <c r="CT1451" s="170" t="str">
        <f aca="false">CONCATENATE(CD1451," strain ",CM1451," ",CL1451,", partial cds")</f>
        <v>Hepatitis E virus strain JHM-Iwa04R , partial cds</v>
      </c>
    </row>
    <row r="1452" customFormat="false" ht="11.9" hidden="false" customHeight="true" outlineLevel="0" collapsed="false">
      <c r="A1452" s="154" t="s">
        <v>3696</v>
      </c>
      <c r="B1452" s="147" t="n">
        <v>3</v>
      </c>
      <c r="C1452" s="148" t="n">
        <v>3</v>
      </c>
      <c r="D1452" s="149" t="s">
        <v>644</v>
      </c>
      <c r="E1452" s="150" t="s">
        <v>3598</v>
      </c>
      <c r="F1452" s="154" t="s">
        <v>3697</v>
      </c>
      <c r="G1452" s="212"/>
      <c r="H1452" s="146" t="s">
        <v>378</v>
      </c>
      <c r="I1452" s="153" t="s">
        <v>379</v>
      </c>
      <c r="J1452" s="146" t="s">
        <v>337</v>
      </c>
      <c r="K1452" s="155" t="s">
        <v>3693</v>
      </c>
      <c r="L1452" s="231" t="s">
        <v>3693</v>
      </c>
      <c r="M1452" s="157" t="s">
        <v>348</v>
      </c>
      <c r="N1452" s="213"/>
      <c r="O1452" s="160"/>
      <c r="P1452" s="212"/>
      <c r="Q1452" s="212"/>
      <c r="R1452" s="212"/>
      <c r="S1452" s="232" t="n">
        <v>821</v>
      </c>
      <c r="T1452" s="214"/>
      <c r="U1452" s="215"/>
      <c r="V1452" s="209"/>
      <c r="W1452" s="217"/>
      <c r="X1452" s="209"/>
      <c r="Y1452" s="164" t="s">
        <v>644</v>
      </c>
      <c r="Z1452" s="209"/>
      <c r="AB1452" s="217"/>
      <c r="AC1452" s="217"/>
      <c r="AD1452" s="209"/>
      <c r="AE1452" s="164" t="s">
        <v>354</v>
      </c>
      <c r="AF1452" s="209"/>
      <c r="AG1452" s="218"/>
      <c r="AH1452" s="164" t="n">
        <v>4183</v>
      </c>
      <c r="AI1452" s="164" t="n">
        <v>5021</v>
      </c>
      <c r="AJ1452" s="219" t="n">
        <f aca="false">SeqEnd-SeqBeg+1</f>
        <v>839</v>
      </c>
      <c r="AK1452" s="220" t="n">
        <f aca="false">AND( SeqBeg&lt;=Beg  , End &lt;=SeqEnd )</f>
        <v>0</v>
      </c>
      <c r="AL1452" s="212"/>
      <c r="AM1452" s="212"/>
      <c r="AN1452" s="221"/>
      <c r="AR1452" s="147" t="s">
        <v>3694</v>
      </c>
      <c r="AU1452" s="146"/>
      <c r="AV1452" s="212"/>
      <c r="AW1452" s="222" t="str">
        <f aca="false">HYPERLINK(CONCATENATE("http://www.ncbi.nlm.nih.gov/nuccore/",BM1452),BM1452)</f>
        <v>AB221525</v>
      </c>
      <c r="AX1452" s="219" t="str">
        <f aca="false">CONCATENATE(D1452,IF(I1452="","",CONCATENATE(".",I1452)),IF(K1452="","",CONCATENATE(".",K1452)),IF(M1452="","",CONCATENATE(".",M1452)),IF(R1452="","",CONCATENATE(".",R1452)),IF(U1452="","","(*)"))</f>
        <v>3a.JPN.Iwate.hum</v>
      </c>
      <c r="AY1452" s="170" t="str">
        <f aca="false">CONCATENATE(BM1452,".",BN1452)</f>
        <v>AB221525.JKY-Iwa02R</v>
      </c>
      <c r="AZ1452" s="171" t="str">
        <f aca="false">IF(AV1452="",IF(ISNUMBER(FIND(".",A1452)),LEFT(A1452,FIND(".",A1452)-1),A1452),AV1452)</f>
        <v>AB221525</v>
      </c>
      <c r="BA1452" s="171" t="str">
        <f aca="false">IF(ISNUMBER(FIND("-",AZ1452)),LEFT(AZ1452,FIND("-",AZ1452)-1),AZ1452)</f>
        <v>AB221525</v>
      </c>
      <c r="BB1452" s="170" t="str">
        <f aca="false"> MEGAname &amp; "="</f>
        <v>AB221525=</v>
      </c>
      <c r="BC1452" s="170" t="str">
        <f aca="false">Clear &amp; IF(span ,"Span","out")</f>
        <v>AB221525=out</v>
      </c>
      <c r="BD1452" s="170" t="str">
        <f aca="false">Clear &amp; IF(span, IF(B1452=".","Selected",B1452),"out")</f>
        <v>AB221525=out</v>
      </c>
      <c r="BE1452" s="170" t="str">
        <f aca="false">Clear &amp; Strain</f>
        <v>AB221525=JKY-Iwa02R</v>
      </c>
      <c r="BF1452" s="170" t="str">
        <f aca="false">CONCATENATE(A1452,"=",F1452,". ",AX1452,IF(AB1452="","",CONCATENATE(".",AB1452)))</f>
        <v>AB221525=JKY-Iwa02R. 3a.JPN.Iwate.hum</v>
      </c>
      <c r="BG1452" s="170" t="str">
        <f aca="false">CONCATENATE(A1452,"=",F1452,". ",AX1452)</f>
        <v>AB221525=JKY-Iwa02R. 3a.JPN.Iwate.hum</v>
      </c>
      <c r="BH1452" s="170" t="str">
        <f aca="false">CONCATENATE(A1452,"=",AX1452)</f>
        <v>AB221525=3a.JPN.Iwate.hum</v>
      </c>
      <c r="BI1452" s="170" t="str">
        <f aca="false">CONCATENATE(A1452,"=",ComForSubtype,D1452)</f>
        <v>AB221525=3a</v>
      </c>
      <c r="BJ1452" s="170" t="str">
        <f aca="false">CONCATENATE(A1452,"=",E1452)</f>
        <v>AB221525=3jab</v>
      </c>
      <c r="BK1452" s="170" t="str">
        <f aca="false">CONCATENATE(A1452,"=",C1452)</f>
        <v>AB221525=3</v>
      </c>
      <c r="BL1452" s="170" t="str">
        <f aca="false">CONCATENATE(D1452,"=")</f>
        <v>3a=</v>
      </c>
      <c r="BM1452" s="223" t="str">
        <f aca="false">IF(BA1452="XX","",BA1452)</f>
        <v>AB221525</v>
      </c>
      <c r="BN1452" s="224" t="str">
        <f aca="false">CONCATENATE(IF(F1452="","",F1452),IF(G1452="","",CONCATENATE(" / ",G1452)))</f>
        <v>JKY-Iwa02R</v>
      </c>
      <c r="BO1452" s="225" t="str">
        <f aca="false">AX1452</f>
        <v>3a.JPN.Iwate.hum</v>
      </c>
      <c r="BP1452" s="226" t="str">
        <f aca="false">IF(V1452="","",V1452)</f>
        <v/>
      </c>
      <c r="BQ1452" s="226" t="str">
        <f aca="false">IF(W1452="","",CONCATENATE(W1452,IF(LEFT(AO1452,1)="s","+","")))</f>
        <v/>
      </c>
      <c r="BR1452" s="226" t="str">
        <f aca="false">IF(X1452="","",CONCATENATE(X1452,IF(LEFT(AQ1452,1)="s","+","")))</f>
        <v/>
      </c>
      <c r="BS1452" s="226" t="str">
        <f aca="false">IF(Y1452="","",CONCATENATE(Y1452,IF(LEFT(AR1452,1)="s","+","")))</f>
        <v>3a</v>
      </c>
      <c r="BT1452" s="226" t="str">
        <f aca="false">IF(Z1452="","",CONCATENATE(Z1452,IF(LEFT(AS1452,1)="s","+","")))</f>
        <v/>
      </c>
      <c r="BU1452" s="227" t="str">
        <f aca="false">IF(AA1452="","",CONCATENATE(AA1452,IF(LEFT(AT1452,1)="s","+","")))</f>
        <v/>
      </c>
      <c r="BV1452" s="212"/>
      <c r="BW1452" s="177" t="s">
        <v>3698</v>
      </c>
      <c r="BX1452" s="170" t="str">
        <f aca="false">IF(BW1452&lt;&gt;"",IF(ISNUMBER(FIND("=",BW1452)),LEFT(BW1452,FIND("=",BW1452)-1),BW1452),BW1452)</f>
        <v>AB221525.JKY-Iwa02R</v>
      </c>
      <c r="BY1452" s="170" t="str">
        <f aca="false">IF(BW1452&lt;&gt;"",IF(ISNUMBER(FIND("=",BW1452)),RIGHT(BW1452,LEN(BW1452)-FIND("=",BW1452)),""),"")</f>
        <v>NonSelected</v>
      </c>
      <c r="BZ1452" s="170" t="str">
        <f aca="false">IF(BX1452&lt;&gt;"",IF(ISNUMBER(FIND(".",BX1452)),LEFT(BX1452,FIND(".",BX1452)-1),BX1452),BX1452)</f>
        <v>AB221525</v>
      </c>
      <c r="CA1452" s="170" t="str">
        <f aca="false">IF(BX1452&lt;&gt;"",IF(ISNUMBER(FIND(".",BX1452)),RIGHT(BX1452,LEN(BX1452)-FIND(".",BX1452)),""),"")</f>
        <v>JKY-Iwa02R</v>
      </c>
      <c r="CB1452" s="212"/>
      <c r="CC1452" s="170" t="str">
        <f aca="false">A1452</f>
        <v>AB221525</v>
      </c>
      <c r="CD1452" s="178" t="s">
        <v>339</v>
      </c>
      <c r="CE1452" s="178" t="s">
        <v>340</v>
      </c>
      <c r="CF1452" s="178" t="s">
        <v>341</v>
      </c>
      <c r="CG1452" s="212"/>
      <c r="CH1452" s="179"/>
      <c r="CI1452" s="179"/>
      <c r="CJ1452" s="179"/>
      <c r="CK1452" s="212"/>
      <c r="CL1452" s="212"/>
      <c r="CM1452" s="170" t="str">
        <f aca="false">F1452</f>
        <v>JKY-Iwa02R</v>
      </c>
      <c r="CN1452" s="170" t="str">
        <f aca="false">IF(G1452="","",G1452)</f>
        <v/>
      </c>
      <c r="CO1452" s="170" t="str">
        <f aca="false">CONCATENATE(H1452,":",L1452)</f>
        <v>Japan:Iwate</v>
      </c>
      <c r="CP1452" s="170" t="str">
        <f aca="false">CONCATENATE(IF(Q1452="","",CONCATENATE(Q1452,"-")),IF(P1452="","",CONCATENATE(P1452,"-")),IF(O1452="","",O1452))</f>
        <v/>
      </c>
      <c r="CQ1452" s="170" t="str">
        <f aca="false">IF(N1452="","",N1452)</f>
        <v/>
      </c>
      <c r="CR1452" s="228" t="n">
        <f aca="false">C1452</f>
        <v>3</v>
      </c>
      <c r="CS1452" s="229" t="str">
        <f aca="false">D1452</f>
        <v>3a</v>
      </c>
      <c r="CT1452" s="170" t="str">
        <f aca="false">CONCATENATE(CD1452," strain ",CM1452," ",CL1452,", partial cds")</f>
        <v>Hepatitis E virus strain JKY-Iwa02R , partial cds</v>
      </c>
    </row>
    <row r="1453" customFormat="false" ht="11.9" hidden="false" customHeight="true" outlineLevel="0" collapsed="false">
      <c r="A1453" s="154" t="s">
        <v>3699</v>
      </c>
      <c r="B1453" s="147" t="n">
        <v>3</v>
      </c>
      <c r="C1453" s="148" t="n">
        <v>3</v>
      </c>
      <c r="D1453" s="149" t="s">
        <v>644</v>
      </c>
      <c r="E1453" s="150" t="s">
        <v>3598</v>
      </c>
      <c r="F1453" s="154" t="s">
        <v>3700</v>
      </c>
      <c r="G1453" s="212"/>
      <c r="H1453" s="146" t="s">
        <v>378</v>
      </c>
      <c r="I1453" s="153" t="s">
        <v>379</v>
      </c>
      <c r="J1453" s="146" t="s">
        <v>337</v>
      </c>
      <c r="K1453" s="155" t="s">
        <v>3693</v>
      </c>
      <c r="L1453" s="231" t="s">
        <v>3693</v>
      </c>
      <c r="M1453" s="157" t="s">
        <v>348</v>
      </c>
      <c r="N1453" s="213"/>
      <c r="O1453" s="160"/>
      <c r="P1453" s="212"/>
      <c r="Q1453" s="212"/>
      <c r="R1453" s="212"/>
      <c r="S1453" s="232" t="n">
        <v>821</v>
      </c>
      <c r="T1453" s="214"/>
      <c r="U1453" s="215"/>
      <c r="V1453" s="209"/>
      <c r="W1453" s="217"/>
      <c r="X1453" s="209"/>
      <c r="Y1453" s="164" t="s">
        <v>644</v>
      </c>
      <c r="Z1453" s="209"/>
      <c r="AB1453" s="217"/>
      <c r="AC1453" s="217"/>
      <c r="AD1453" s="209"/>
      <c r="AE1453" s="164" t="s">
        <v>354</v>
      </c>
      <c r="AF1453" s="209"/>
      <c r="AG1453" s="218"/>
      <c r="AH1453" s="164" t="n">
        <v>4183</v>
      </c>
      <c r="AI1453" s="164" t="n">
        <v>5021</v>
      </c>
      <c r="AJ1453" s="219" t="n">
        <f aca="false">SeqEnd-SeqBeg+1</f>
        <v>839</v>
      </c>
      <c r="AK1453" s="220" t="n">
        <f aca="false">AND( SeqBeg&lt;=Beg  , End &lt;=SeqEnd )</f>
        <v>0</v>
      </c>
      <c r="AL1453" s="212"/>
      <c r="AM1453" s="212"/>
      <c r="AN1453" s="221"/>
      <c r="AR1453" s="147" t="s">
        <v>3701</v>
      </c>
      <c r="AU1453" s="146"/>
      <c r="AV1453" s="212"/>
      <c r="AW1453" s="222" t="str">
        <f aca="false">HYPERLINK(CONCATENATE("http://www.ncbi.nlm.nih.gov/nuccore/",BM1453),BM1453)</f>
        <v>AB221526</v>
      </c>
      <c r="AX1453" s="219" t="str">
        <f aca="false">CONCATENATE(D1453,IF(I1453="","",CONCATENATE(".",I1453)),IF(K1453="","",CONCATENATE(".",K1453)),IF(M1453="","",CONCATENATE(".",M1453)),IF(R1453="","",CONCATENATE(".",R1453)),IF(U1453="","","(*)"))</f>
        <v>3a.JPN.Iwate.hum</v>
      </c>
      <c r="AY1453" s="170" t="str">
        <f aca="false">CONCATENATE(BM1453,".",BN1453)</f>
        <v>AB221526.JNK-Iwa01R</v>
      </c>
      <c r="AZ1453" s="171" t="str">
        <f aca="false">IF(AV1453="",IF(ISNUMBER(FIND(".",A1453)),LEFT(A1453,FIND(".",A1453)-1),A1453),AV1453)</f>
        <v>AB221526</v>
      </c>
      <c r="BA1453" s="171" t="str">
        <f aca="false">IF(ISNUMBER(FIND("-",AZ1453)),LEFT(AZ1453,FIND("-",AZ1453)-1),AZ1453)</f>
        <v>AB221526</v>
      </c>
      <c r="BB1453" s="170" t="str">
        <f aca="false"> MEGAname &amp; "="</f>
        <v>AB221526=</v>
      </c>
      <c r="BC1453" s="170" t="str">
        <f aca="false">Clear &amp; IF(span ,"Span","out")</f>
        <v>AB221526=out</v>
      </c>
      <c r="BD1453" s="170" t="str">
        <f aca="false">Clear &amp; IF(span, IF(B1453=".","Selected",B1453),"out")</f>
        <v>AB221526=out</v>
      </c>
      <c r="BE1453" s="170" t="str">
        <f aca="false">Clear &amp; Strain</f>
        <v>AB221526=JNK-Iwa01R</v>
      </c>
      <c r="BF1453" s="170" t="str">
        <f aca="false">CONCATENATE(A1453,"=",F1453,". ",AX1453,IF(AB1453="","",CONCATENATE(".",AB1453)))</f>
        <v>AB221526=JNK-Iwa01R. 3a.JPN.Iwate.hum</v>
      </c>
      <c r="BG1453" s="170" t="str">
        <f aca="false">CONCATENATE(A1453,"=",F1453,". ",AX1453)</f>
        <v>AB221526=JNK-Iwa01R. 3a.JPN.Iwate.hum</v>
      </c>
      <c r="BH1453" s="170" t="str">
        <f aca="false">CONCATENATE(A1453,"=",AX1453)</f>
        <v>AB221526=3a.JPN.Iwate.hum</v>
      </c>
      <c r="BI1453" s="170" t="str">
        <f aca="false">CONCATENATE(A1453,"=",ComForSubtype,D1453)</f>
        <v>AB221526=3a</v>
      </c>
      <c r="BJ1453" s="170" t="str">
        <f aca="false">CONCATENATE(A1453,"=",E1453)</f>
        <v>AB221526=3jab</v>
      </c>
      <c r="BK1453" s="170" t="str">
        <f aca="false">CONCATENATE(A1453,"=",C1453)</f>
        <v>AB221526=3</v>
      </c>
      <c r="BL1453" s="170" t="str">
        <f aca="false">CONCATENATE(D1453,"=")</f>
        <v>3a=</v>
      </c>
      <c r="BM1453" s="223" t="str">
        <f aca="false">IF(BA1453="XX","",BA1453)</f>
        <v>AB221526</v>
      </c>
      <c r="BN1453" s="224" t="str">
        <f aca="false">CONCATENATE(IF(F1453="","",F1453),IF(G1453="","",CONCATENATE(" / ",G1453)))</f>
        <v>JNK-Iwa01R</v>
      </c>
      <c r="BO1453" s="225" t="str">
        <f aca="false">AX1453</f>
        <v>3a.JPN.Iwate.hum</v>
      </c>
      <c r="BP1453" s="226" t="str">
        <f aca="false">IF(V1453="","",V1453)</f>
        <v/>
      </c>
      <c r="BQ1453" s="226" t="str">
        <f aca="false">IF(W1453="","",CONCATENATE(W1453,IF(LEFT(AO1453,1)="s","+","")))</f>
        <v/>
      </c>
      <c r="BR1453" s="226" t="str">
        <f aca="false">IF(X1453="","",CONCATENATE(X1453,IF(LEFT(AQ1453,1)="s","+","")))</f>
        <v/>
      </c>
      <c r="BS1453" s="226" t="str">
        <f aca="false">IF(Y1453="","",CONCATENATE(Y1453,IF(LEFT(AR1453,1)="s","+","")))</f>
        <v>3a</v>
      </c>
      <c r="BT1453" s="226" t="str">
        <f aca="false">IF(Z1453="","",CONCATENATE(Z1453,IF(LEFT(AS1453,1)="s","+","")))</f>
        <v/>
      </c>
      <c r="BU1453" s="227" t="str">
        <f aca="false">IF(AA1453="","",CONCATENATE(AA1453,IF(LEFT(AT1453,1)="s","+","")))</f>
        <v/>
      </c>
      <c r="BV1453" s="212"/>
      <c r="BW1453" s="177" t="s">
        <v>3702</v>
      </c>
      <c r="BX1453" s="170" t="str">
        <f aca="false">IF(BW1453&lt;&gt;"",IF(ISNUMBER(FIND("=",BW1453)),LEFT(BW1453,FIND("=",BW1453)-1),BW1453),BW1453)</f>
        <v>AB221526.JNK-Iwa01R</v>
      </c>
      <c r="BY1453" s="170" t="str">
        <f aca="false">IF(BW1453&lt;&gt;"",IF(ISNUMBER(FIND("=",BW1453)),RIGHT(BW1453,LEN(BW1453)-FIND("=",BW1453)),""),"")</f>
        <v>NonSelected</v>
      </c>
      <c r="BZ1453" s="170" t="str">
        <f aca="false">IF(BX1453&lt;&gt;"",IF(ISNUMBER(FIND(".",BX1453)),LEFT(BX1453,FIND(".",BX1453)-1),BX1453),BX1453)</f>
        <v>AB221526</v>
      </c>
      <c r="CA1453" s="170" t="str">
        <f aca="false">IF(BX1453&lt;&gt;"",IF(ISNUMBER(FIND(".",BX1453)),RIGHT(BX1453,LEN(BX1453)-FIND(".",BX1453)),""),"")</f>
        <v>JNK-Iwa01R</v>
      </c>
      <c r="CB1453" s="212"/>
      <c r="CC1453" s="170" t="str">
        <f aca="false">A1453</f>
        <v>AB221526</v>
      </c>
      <c r="CD1453" s="178" t="s">
        <v>339</v>
      </c>
      <c r="CE1453" s="178" t="s">
        <v>340</v>
      </c>
      <c r="CF1453" s="178" t="s">
        <v>341</v>
      </c>
      <c r="CG1453" s="212"/>
      <c r="CH1453" s="179"/>
      <c r="CI1453" s="179"/>
      <c r="CJ1453" s="179"/>
      <c r="CK1453" s="212"/>
      <c r="CL1453" s="212"/>
      <c r="CM1453" s="170" t="str">
        <f aca="false">F1453</f>
        <v>JNK-Iwa01R</v>
      </c>
      <c r="CN1453" s="170" t="str">
        <f aca="false">IF(G1453="","",G1453)</f>
        <v/>
      </c>
      <c r="CO1453" s="170" t="str">
        <f aca="false">CONCATENATE(H1453,":",L1453)</f>
        <v>Japan:Iwate</v>
      </c>
      <c r="CP1453" s="170" t="str">
        <f aca="false">CONCATENATE(IF(Q1453="","",CONCATENATE(Q1453,"-")),IF(P1453="","",CONCATENATE(P1453,"-")),IF(O1453="","",O1453))</f>
        <v/>
      </c>
      <c r="CQ1453" s="170" t="str">
        <f aca="false">IF(N1453="","",N1453)</f>
        <v/>
      </c>
      <c r="CR1453" s="228" t="n">
        <f aca="false">C1453</f>
        <v>3</v>
      </c>
      <c r="CS1453" s="229" t="str">
        <f aca="false">D1453</f>
        <v>3a</v>
      </c>
      <c r="CT1453" s="170" t="str">
        <f aca="false">CONCATENATE(CD1453," strain ",CM1453," ",CL1453,", partial cds")</f>
        <v>Hepatitis E virus strain JNK-Iwa01R , partial cds</v>
      </c>
    </row>
    <row r="1454" customFormat="false" ht="11.9" hidden="false" customHeight="true" outlineLevel="0" collapsed="false">
      <c r="A1454" s="154" t="s">
        <v>3703</v>
      </c>
      <c r="B1454" s="147" t="n">
        <v>3</v>
      </c>
      <c r="C1454" s="243" t="n">
        <v>3</v>
      </c>
      <c r="D1454" s="149" t="s">
        <v>644</v>
      </c>
      <c r="E1454" s="150" t="s">
        <v>3598</v>
      </c>
      <c r="F1454" s="154" t="s">
        <v>3704</v>
      </c>
      <c r="G1454" s="212"/>
      <c r="H1454" s="146" t="s">
        <v>3608</v>
      </c>
      <c r="I1454" s="153" t="s">
        <v>3608</v>
      </c>
      <c r="J1454" s="146" t="s">
        <v>425</v>
      </c>
      <c r="K1454" s="212"/>
      <c r="L1454" s="212"/>
      <c r="M1454" s="157" t="s">
        <v>367</v>
      </c>
      <c r="N1454" s="213"/>
      <c r="O1454" s="160" t="n">
        <v>2008</v>
      </c>
      <c r="P1454" s="160" t="n">
        <v>1</v>
      </c>
      <c r="Q1454" s="160" t="n">
        <v>25</v>
      </c>
      <c r="R1454" s="212"/>
      <c r="S1454" s="212"/>
      <c r="T1454" s="214" t="s">
        <v>353</v>
      </c>
      <c r="U1454" s="215"/>
      <c r="V1454" s="209"/>
      <c r="W1454" s="217"/>
      <c r="X1454" s="209"/>
      <c r="Y1454" s="147"/>
      <c r="Z1454" s="209"/>
      <c r="AA1454" s="158" t="s">
        <v>644</v>
      </c>
      <c r="AB1454" s="217"/>
      <c r="AC1454" s="217"/>
      <c r="AD1454" s="209"/>
      <c r="AE1454" s="209"/>
      <c r="AF1454" s="209"/>
      <c r="AG1454" s="166" t="n">
        <v>645</v>
      </c>
      <c r="AH1454" s="164" t="n">
        <v>6616</v>
      </c>
      <c r="AI1454" s="164" t="n">
        <v>7260</v>
      </c>
      <c r="AJ1454" s="219" t="n">
        <f aca="false">SeqEnd-SeqBeg+1</f>
        <v>645</v>
      </c>
      <c r="AK1454" s="220" t="n">
        <f aca="false">AND( SeqBeg&lt;=Beg  , End &lt;=SeqEnd )</f>
        <v>0</v>
      </c>
      <c r="AL1454" s="212"/>
      <c r="AM1454" s="212"/>
      <c r="AN1454" s="221"/>
      <c r="AT1454" s="147" t="s">
        <v>3701</v>
      </c>
      <c r="AU1454" s="146"/>
      <c r="AV1454" s="212"/>
      <c r="AW1454" s="222" t="str">
        <f aca="false">HYPERLINK(CONCATENATE("http://www.ncbi.nlm.nih.gov/nuccore/",BM1454),BM1454)</f>
        <v>JN701453</v>
      </c>
      <c r="AX1454" s="219" t="str">
        <f aca="false">CONCATENATE(D1454,IF(I1454="","",CONCATENATE(".",I1454)),IF(K1454="","",CONCATENATE(".",K1454)),IF(M1454="","",CONCATENATE(".",M1454)),IF(R1454="","",CONCATENATE(".",R1454)),IF(U1454="","","(*)"))</f>
        <v>3a.USA.pig</v>
      </c>
      <c r="AY1454" s="170" t="str">
        <f aca="false">CONCATENATE(BM1454,".",BN1454)</f>
        <v>JN701453.USfsw-1</v>
      </c>
      <c r="AZ1454" s="171" t="str">
        <f aca="false">IF(AV1454="",IF(ISNUMBER(FIND(".",A1454)),LEFT(A1454,FIND(".",A1454)-1),A1454),AV1454)</f>
        <v>JN701453</v>
      </c>
      <c r="BA1454" s="171" t="str">
        <f aca="false">IF(ISNUMBER(FIND("-",AZ1454)),LEFT(AZ1454,FIND("-",AZ1454)-1),AZ1454)</f>
        <v>JN701453</v>
      </c>
      <c r="BB1454" s="170" t="str">
        <f aca="false"> MEGAname &amp; "="</f>
        <v>JN701453=</v>
      </c>
      <c r="BC1454" s="170" t="str">
        <f aca="false">Clear &amp; IF(span ,"Span","out")</f>
        <v>JN701453=out</v>
      </c>
      <c r="BD1454" s="170" t="str">
        <f aca="false">Clear &amp; IF(span, IF(B1454=".","Selected",B1454),"out")</f>
        <v>JN701453=out</v>
      </c>
      <c r="BE1454" s="170" t="str">
        <f aca="false">Clear &amp; Strain</f>
        <v>JN701453=USfsw-1</v>
      </c>
      <c r="BF1454" s="170" t="str">
        <f aca="false">CONCATENATE(A1454,"=",F1454,". ",AX1454,IF(AB1454="","",CONCATENATE(".",AB1454)))</f>
        <v>JN701453=USfsw-1. 3a.USA.pig</v>
      </c>
      <c r="BG1454" s="170" t="str">
        <f aca="false">CONCATENATE(A1454,"=",F1454,". ",AX1454)</f>
        <v>JN701453=USfsw-1. 3a.USA.pig</v>
      </c>
      <c r="BH1454" s="170" t="str">
        <f aca="false">CONCATENATE(A1454,"=",AX1454)</f>
        <v>JN701453=3a.USA.pig</v>
      </c>
      <c r="BI1454" s="170" t="str">
        <f aca="false">CONCATENATE(A1454,"=",ComForSubtype,D1454)</f>
        <v>JN701453=3a</v>
      </c>
      <c r="BJ1454" s="170" t="str">
        <f aca="false">CONCATENATE(A1454,"=",E1454)</f>
        <v>JN701453=3jab</v>
      </c>
      <c r="BK1454" s="170" t="str">
        <f aca="false">CONCATENATE(A1454,"=",C1454)</f>
        <v>JN701453=3</v>
      </c>
      <c r="BL1454" s="170" t="str">
        <f aca="false">CONCATENATE(D1454,"=")</f>
        <v>3a=</v>
      </c>
      <c r="BM1454" s="223" t="str">
        <f aca="false">IF(BA1454="XX","",BA1454)</f>
        <v>JN701453</v>
      </c>
      <c r="BN1454" s="224" t="str">
        <f aca="false">CONCATENATE(IF(F1454="","",F1454),IF(G1454="","",CONCATENATE(" / ",G1454)))</f>
        <v>USfsw-1</v>
      </c>
      <c r="BO1454" s="225" t="str">
        <f aca="false">AX1454</f>
        <v>3a.USA.pig</v>
      </c>
      <c r="BP1454" s="226" t="str">
        <f aca="false">IF(V1454="","",V1454)</f>
        <v/>
      </c>
      <c r="BQ1454" s="226" t="str">
        <f aca="false">IF(W1454="","",CONCATENATE(W1454,IF(LEFT(AO1454,1)="s","+","")))</f>
        <v/>
      </c>
      <c r="BR1454" s="226" t="str">
        <f aca="false">IF(X1454="","",CONCATENATE(X1454,IF(LEFT(AQ1454,1)="s","+","")))</f>
        <v/>
      </c>
      <c r="BS1454" s="226" t="str">
        <f aca="false">IF(Y1454="","",CONCATENATE(Y1454,IF(LEFT(AR1454,1)="s","+","")))</f>
        <v/>
      </c>
      <c r="BT1454" s="226" t="str">
        <f aca="false">IF(Z1454="","",CONCATENATE(Z1454,IF(LEFT(AS1454,1)="s","+","")))</f>
        <v/>
      </c>
      <c r="BU1454" s="227" t="str">
        <f aca="false">IF(AA1454="","",CONCATENATE(AA1454,IF(LEFT(AT1454,1)="s","+","")))</f>
        <v>3a</v>
      </c>
      <c r="BV1454" s="212"/>
      <c r="BW1454" s="177" t="s">
        <v>3705</v>
      </c>
      <c r="BX1454" s="170" t="str">
        <f aca="false">IF(BW1454&lt;&gt;"",IF(ISNUMBER(FIND("=",BW1454)),LEFT(BW1454,FIND("=",BW1454)-1),BW1454),BW1454)</f>
        <v>JN701453</v>
      </c>
      <c r="BY1454" s="170" t="str">
        <f aca="false">IF(BW1454&lt;&gt;"",IF(ISNUMBER(FIND("=",BW1454)),RIGHT(BW1454,LEN(BW1454)-FIND("=",BW1454)),""),"")</f>
        <v>3a</v>
      </c>
      <c r="BZ1454" s="170" t="str">
        <f aca="false">IF(BX1454&lt;&gt;"",IF(ISNUMBER(FIND(".",BX1454)),LEFT(BX1454,FIND(".",BX1454)-1),BX1454),BX1454)</f>
        <v>JN701453</v>
      </c>
      <c r="CA1454" s="170" t="str">
        <f aca="false">IF(BX1454&lt;&gt;"",IF(ISNUMBER(FIND(".",BX1454)),RIGHT(BX1454,LEN(BX1454)-FIND(".",BX1454)),""),"")</f>
        <v/>
      </c>
      <c r="CB1454" s="212"/>
      <c r="CC1454" s="170" t="str">
        <f aca="false">A1454</f>
        <v>JN701453</v>
      </c>
      <c r="CD1454" s="178" t="s">
        <v>339</v>
      </c>
      <c r="CE1454" s="178" t="s">
        <v>340</v>
      </c>
      <c r="CF1454" s="178" t="s">
        <v>341</v>
      </c>
      <c r="CG1454" s="212"/>
      <c r="CH1454" s="179"/>
      <c r="CI1454" s="179"/>
      <c r="CJ1454" s="179"/>
      <c r="CK1454" s="212"/>
      <c r="CL1454" s="212"/>
      <c r="CM1454" s="170" t="str">
        <f aca="false">F1454</f>
        <v>USfsw-1</v>
      </c>
      <c r="CN1454" s="170" t="str">
        <f aca="false">IF(G1454="","",G1454)</f>
        <v/>
      </c>
      <c r="CO1454" s="170" t="str">
        <f aca="false">CONCATENATE(H1454,":",L1454)</f>
        <v>USA:</v>
      </c>
      <c r="CP1454" s="170" t="str">
        <f aca="false">CONCATENATE(IF(Q1454="","",CONCATENATE(Q1454,"-")),IF(P1454="","",CONCATENATE(P1454,"-")),IF(O1454="","",O1454))</f>
        <v>25-1-2008</v>
      </c>
      <c r="CQ1454" s="170" t="str">
        <f aca="false">IF(N1454="","",N1454)</f>
        <v/>
      </c>
      <c r="CR1454" s="170" t="n">
        <f aca="false">C1454</f>
        <v>3</v>
      </c>
      <c r="CS1454" s="229" t="str">
        <f aca="false">D1454</f>
        <v>3a</v>
      </c>
      <c r="CT1454" s="170" t="str">
        <f aca="false">CONCATENATE(CD1454," strain ",CM1454," ",CL1454,", partial cds")</f>
        <v>Hepatitis E virus strain USfsw-1 , partial cds</v>
      </c>
    </row>
    <row r="1455" customFormat="false" ht="11.9" hidden="false" customHeight="true" outlineLevel="0" collapsed="false">
      <c r="A1455" s="154" t="s">
        <v>3706</v>
      </c>
      <c r="B1455" s="147" t="n">
        <v>3</v>
      </c>
      <c r="C1455" s="243" t="n">
        <v>3</v>
      </c>
      <c r="D1455" s="149" t="s">
        <v>644</v>
      </c>
      <c r="E1455" s="150" t="s">
        <v>3598</v>
      </c>
      <c r="F1455" s="154" t="s">
        <v>3707</v>
      </c>
      <c r="G1455" s="212"/>
      <c r="H1455" s="146" t="s">
        <v>3608</v>
      </c>
      <c r="I1455" s="153" t="s">
        <v>3608</v>
      </c>
      <c r="J1455" s="146" t="s">
        <v>425</v>
      </c>
      <c r="K1455" s="212"/>
      <c r="L1455" s="212"/>
      <c r="M1455" s="157" t="s">
        <v>367</v>
      </c>
      <c r="N1455" s="213"/>
      <c r="O1455" s="160" t="n">
        <v>2008</v>
      </c>
      <c r="P1455" s="160" t="n">
        <v>1</v>
      </c>
      <c r="Q1455" s="160" t="n">
        <v>25</v>
      </c>
      <c r="R1455" s="212"/>
      <c r="S1455" s="212"/>
      <c r="T1455" s="214" t="s">
        <v>353</v>
      </c>
      <c r="U1455" s="215"/>
      <c r="V1455" s="209"/>
      <c r="X1455" s="209"/>
      <c r="Y1455" s="209"/>
      <c r="Z1455" s="209"/>
      <c r="AA1455" s="158" t="s">
        <v>644</v>
      </c>
      <c r="AB1455" s="217"/>
      <c r="AC1455" s="217"/>
      <c r="AD1455" s="209"/>
      <c r="AE1455" s="209"/>
      <c r="AF1455" s="209"/>
      <c r="AG1455" s="166" t="n">
        <v>645</v>
      </c>
      <c r="AH1455" s="164" t="n">
        <v>6616</v>
      </c>
      <c r="AI1455" s="164" t="n">
        <v>7260</v>
      </c>
      <c r="AJ1455" s="219" t="n">
        <f aca="false">SeqEnd-SeqBeg+1</f>
        <v>645</v>
      </c>
      <c r="AK1455" s="220" t="n">
        <f aca="false">AND( SeqBeg&lt;=Beg  , End &lt;=SeqEnd )</f>
        <v>0</v>
      </c>
      <c r="AL1455" s="212"/>
      <c r="AM1455" s="212"/>
      <c r="AN1455" s="221"/>
      <c r="AT1455" s="147" t="s">
        <v>3701</v>
      </c>
      <c r="AU1455" s="146"/>
      <c r="AV1455" s="212"/>
      <c r="AW1455" s="222" t="str">
        <f aca="false">HYPERLINK(CONCATENATE("http://www.ncbi.nlm.nih.gov/nuccore/",BM1455),BM1455)</f>
        <v>JN701454</v>
      </c>
      <c r="AX1455" s="219" t="str">
        <f aca="false">CONCATENATE(D1455,IF(I1455="","",CONCATENATE(".",I1455)),IF(K1455="","",CONCATENATE(".",K1455)),IF(M1455="","",CONCATENATE(".",M1455)),IF(R1455="","",CONCATENATE(".",R1455)),IF(U1455="","","(*)"))</f>
        <v>3a.USA.pig</v>
      </c>
      <c r="AY1455" s="170" t="str">
        <f aca="false">CONCATENATE(BM1455,".",BN1455)</f>
        <v>JN701454.USfsw-2</v>
      </c>
      <c r="AZ1455" s="171" t="str">
        <f aca="false">IF(AV1455="",IF(ISNUMBER(FIND(".",A1455)),LEFT(A1455,FIND(".",A1455)-1),A1455),AV1455)</f>
        <v>JN701454</v>
      </c>
      <c r="BA1455" s="171" t="str">
        <f aca="false">IF(ISNUMBER(FIND("-",AZ1455)),LEFT(AZ1455,FIND("-",AZ1455)-1),AZ1455)</f>
        <v>JN701454</v>
      </c>
      <c r="BB1455" s="170" t="str">
        <f aca="false"> MEGAname &amp; "="</f>
        <v>JN701454=</v>
      </c>
      <c r="BC1455" s="170" t="str">
        <f aca="false">Clear &amp; IF(span ,"Span","out")</f>
        <v>JN701454=out</v>
      </c>
      <c r="BD1455" s="170" t="str">
        <f aca="false">Clear &amp; IF(span, IF(B1455=".","Selected",B1455),"out")</f>
        <v>JN701454=out</v>
      </c>
      <c r="BE1455" s="170" t="str">
        <f aca="false">Clear &amp; Strain</f>
        <v>JN701454=USfsw-2</v>
      </c>
      <c r="BF1455" s="170" t="str">
        <f aca="false">CONCATENATE(A1455,"=",F1455,". ",AX1455,IF(AB1455="","",CONCATENATE(".",AB1455)))</f>
        <v>JN701454=USfsw-2. 3a.USA.pig</v>
      </c>
      <c r="BG1455" s="170" t="str">
        <f aca="false">CONCATENATE(A1455,"=",F1455,". ",AX1455)</f>
        <v>JN701454=USfsw-2. 3a.USA.pig</v>
      </c>
      <c r="BH1455" s="170" t="str">
        <f aca="false">CONCATENATE(A1455,"=",AX1455)</f>
        <v>JN701454=3a.USA.pig</v>
      </c>
      <c r="BI1455" s="170" t="str">
        <f aca="false">CONCATENATE(A1455,"=",ComForSubtype,D1455)</f>
        <v>JN701454=3a</v>
      </c>
      <c r="BJ1455" s="170" t="str">
        <f aca="false">CONCATENATE(A1455,"=",E1455)</f>
        <v>JN701454=3jab</v>
      </c>
      <c r="BK1455" s="170" t="str">
        <f aca="false">CONCATENATE(A1455,"=",C1455)</f>
        <v>JN701454=3</v>
      </c>
      <c r="BL1455" s="170" t="str">
        <f aca="false">CONCATENATE(D1455,"=")</f>
        <v>3a=</v>
      </c>
      <c r="BM1455" s="223" t="str">
        <f aca="false">IF(BA1455="XX","",BA1455)</f>
        <v>JN701454</v>
      </c>
      <c r="BN1455" s="224" t="str">
        <f aca="false">CONCATENATE(IF(F1455="","",F1455),IF(G1455="","",CONCATENATE(" / ",G1455)))</f>
        <v>USfsw-2</v>
      </c>
      <c r="BO1455" s="225" t="str">
        <f aca="false">AX1455</f>
        <v>3a.USA.pig</v>
      </c>
      <c r="BP1455" s="226" t="str">
        <f aca="false">IF(V1455="","",V1455)</f>
        <v/>
      </c>
      <c r="BQ1455" s="226" t="str">
        <f aca="false">IF(W1455="","",CONCATENATE(W1455,IF(LEFT(AO1455,1)="s","+","")))</f>
        <v/>
      </c>
      <c r="BR1455" s="226" t="str">
        <f aca="false">IF(X1455="","",CONCATENATE(X1455,IF(LEFT(AQ1455,1)="s","+","")))</f>
        <v/>
      </c>
      <c r="BS1455" s="226" t="str">
        <f aca="false">IF(Y1455="","",CONCATENATE(Y1455,IF(LEFT(AR1455,1)="s","+","")))</f>
        <v/>
      </c>
      <c r="BT1455" s="226" t="str">
        <f aca="false">IF(Z1455="","",CONCATENATE(Z1455,IF(LEFT(AS1455,1)="s","+","")))</f>
        <v/>
      </c>
      <c r="BU1455" s="227" t="str">
        <f aca="false">IF(AA1455="","",CONCATENATE(AA1455,IF(LEFT(AT1455,1)="s","+","")))</f>
        <v>3a</v>
      </c>
      <c r="BV1455" s="212"/>
      <c r="BW1455" s="177" t="s">
        <v>3708</v>
      </c>
      <c r="BX1455" s="170" t="str">
        <f aca="false">IF(BW1455&lt;&gt;"",IF(ISNUMBER(FIND("=",BW1455)),LEFT(BW1455,FIND("=",BW1455)-1),BW1455),BW1455)</f>
        <v>JN701454</v>
      </c>
      <c r="BY1455" s="170" t="str">
        <f aca="false">IF(BW1455&lt;&gt;"",IF(ISNUMBER(FIND("=",BW1455)),RIGHT(BW1455,LEN(BW1455)-FIND("=",BW1455)),""),"")</f>
        <v>3a</v>
      </c>
      <c r="BZ1455" s="170" t="str">
        <f aca="false">IF(BX1455&lt;&gt;"",IF(ISNUMBER(FIND(".",BX1455)),LEFT(BX1455,FIND(".",BX1455)-1),BX1455),BX1455)</f>
        <v>JN701454</v>
      </c>
      <c r="CA1455" s="170" t="str">
        <f aca="false">IF(BX1455&lt;&gt;"",IF(ISNUMBER(FIND(".",BX1455)),RIGHT(BX1455,LEN(BX1455)-FIND(".",BX1455)),""),"")</f>
        <v/>
      </c>
      <c r="CB1455" s="212"/>
      <c r="CC1455" s="170" t="str">
        <f aca="false">A1455</f>
        <v>JN701454</v>
      </c>
      <c r="CD1455" s="178" t="s">
        <v>339</v>
      </c>
      <c r="CE1455" s="178" t="s">
        <v>340</v>
      </c>
      <c r="CF1455" s="178" t="s">
        <v>341</v>
      </c>
      <c r="CG1455" s="212"/>
      <c r="CH1455" s="179"/>
      <c r="CI1455" s="179"/>
      <c r="CJ1455" s="179"/>
      <c r="CK1455" s="212"/>
      <c r="CL1455" s="212"/>
      <c r="CM1455" s="170" t="str">
        <f aca="false">F1455</f>
        <v>USfsw-2</v>
      </c>
      <c r="CN1455" s="170" t="str">
        <f aca="false">IF(G1455="","",G1455)</f>
        <v/>
      </c>
      <c r="CO1455" s="170" t="str">
        <f aca="false">CONCATENATE(H1455,":",L1455)</f>
        <v>USA:</v>
      </c>
      <c r="CP1455" s="170" t="str">
        <f aca="false">CONCATENATE(IF(Q1455="","",CONCATENATE(Q1455,"-")),IF(P1455="","",CONCATENATE(P1455,"-")),IF(O1455="","",O1455))</f>
        <v>25-1-2008</v>
      </c>
      <c r="CQ1455" s="170" t="str">
        <f aca="false">IF(N1455="","",N1455)</f>
        <v/>
      </c>
      <c r="CR1455" s="170" t="n">
        <f aca="false">C1455</f>
        <v>3</v>
      </c>
      <c r="CS1455" s="229" t="str">
        <f aca="false">D1455</f>
        <v>3a</v>
      </c>
      <c r="CT1455" s="170" t="str">
        <f aca="false">CONCATENATE(CD1455," strain ",CM1455," ",CL1455,", partial cds")</f>
        <v>Hepatitis E virus strain USfsw-2 , partial cds</v>
      </c>
    </row>
    <row r="1456" customFormat="false" ht="11.9" hidden="false" customHeight="true" outlineLevel="0" collapsed="false">
      <c r="A1456" s="154" t="s">
        <v>3709</v>
      </c>
      <c r="B1456" s="147" t="n">
        <v>3</v>
      </c>
      <c r="C1456" s="243" t="n">
        <v>3</v>
      </c>
      <c r="D1456" s="149" t="s">
        <v>644</v>
      </c>
      <c r="E1456" s="150" t="s">
        <v>3598</v>
      </c>
      <c r="F1456" s="154" t="s">
        <v>3681</v>
      </c>
      <c r="G1456" s="212"/>
      <c r="H1456" s="146" t="s">
        <v>405</v>
      </c>
      <c r="I1456" s="153" t="s">
        <v>412</v>
      </c>
      <c r="J1456" s="146" t="s">
        <v>395</v>
      </c>
      <c r="K1456" s="212"/>
      <c r="L1456" s="212"/>
      <c r="M1456" s="157" t="s">
        <v>348</v>
      </c>
      <c r="N1456" s="213"/>
      <c r="O1456" s="160"/>
      <c r="P1456" s="212"/>
      <c r="Q1456" s="212"/>
      <c r="R1456" s="146" t="s">
        <v>406</v>
      </c>
      <c r="T1456" s="214" t="s">
        <v>353</v>
      </c>
      <c r="U1456" s="215"/>
      <c r="V1456" s="209"/>
      <c r="AA1456" s="158" t="s">
        <v>644</v>
      </c>
      <c r="AB1456" s="217"/>
      <c r="AC1456" s="217"/>
      <c r="AG1456" s="293" t="n">
        <v>638</v>
      </c>
      <c r="AH1456" s="164" t="s">
        <v>3710</v>
      </c>
      <c r="AI1456" s="164" t="s">
        <v>3711</v>
      </c>
      <c r="AJ1456" s="219" t="n">
        <f aca="false">SeqEnd-SeqBeg+1</f>
        <v>638</v>
      </c>
      <c r="AK1456" s="220" t="n">
        <f aca="false">AND( SeqBeg&lt;=Beg  , End &lt;=SeqEnd )</f>
        <v>0</v>
      </c>
      <c r="AL1456" s="212"/>
      <c r="AM1456" s="212"/>
      <c r="AN1456" s="221"/>
      <c r="AT1456" s="147" t="s">
        <v>2778</v>
      </c>
      <c r="AU1456" s="146"/>
      <c r="AV1456" s="212"/>
      <c r="AW1456" s="222" t="str">
        <f aca="false">HYPERLINK(CONCATENATE("http://www.ncbi.nlm.nih.gov/nuccore/",BM1456),BM1456)</f>
        <v>AY753648</v>
      </c>
      <c r="AX1456" s="219" t="str">
        <f aca="false">CONCATENATE(D1456,IF(I1456="","",CONCATENATE(".",I1456)),IF(K1456="","",CONCATENATE(".",K1456)),IF(M1456="","",CONCATENATE(".",M1456)),IF(R1456="","",CONCATENATE(".",R1456)),IF(U1456="","","(*)"))</f>
        <v>3a.DEU.hum.UReg</v>
      </c>
      <c r="AY1456" s="170" t="str">
        <f aca="false">CONCATENATE(BM1456,".",BN1456)</f>
        <v>AY753648.Ger-JS</v>
      </c>
      <c r="AZ1456" s="171" t="str">
        <f aca="false">IF(AV1456="",IF(ISNUMBER(FIND(".",A1456)),LEFT(A1456,FIND(".",A1456)-1),A1456),AV1456)</f>
        <v>AY753648</v>
      </c>
      <c r="BA1456" s="171" t="str">
        <f aca="false">IF(ISNUMBER(FIND("-",AZ1456)),LEFT(AZ1456,FIND("-",AZ1456)-1),AZ1456)</f>
        <v>AY753648</v>
      </c>
      <c r="BB1456" s="170" t="str">
        <f aca="false"> MEGAname &amp; "="</f>
        <v>AY753648=</v>
      </c>
      <c r="BC1456" s="170" t="str">
        <f aca="false">Clear &amp; IF(span ,"Span","out")</f>
        <v>AY753648=out</v>
      </c>
      <c r="BD1456" s="170" t="str">
        <f aca="false">Clear &amp; IF(span, IF(B1456=".","Selected",B1456),"out")</f>
        <v>AY753648=out</v>
      </c>
      <c r="BE1456" s="170" t="str">
        <f aca="false">Clear &amp; Strain</f>
        <v>AY753648=Ger-JS</v>
      </c>
      <c r="BF1456" s="170" t="str">
        <f aca="false">CONCATENATE(A1456,"=",F1456,". ",AX1456,IF(AB1456="","",CONCATENATE(".",AB1456)))</f>
        <v>AY753648=Ger-JS. 3a.DEU.hum.UReg</v>
      </c>
      <c r="BG1456" s="170" t="str">
        <f aca="false">CONCATENATE(A1456,"=",F1456,". ",AX1456)</f>
        <v>AY753648=Ger-JS. 3a.DEU.hum.UReg</v>
      </c>
      <c r="BH1456" s="170" t="str">
        <f aca="false">CONCATENATE(A1456,"=",AX1456)</f>
        <v>AY753648=3a.DEU.hum.UReg</v>
      </c>
      <c r="BI1456" s="170" t="str">
        <f aca="false">CONCATENATE(A1456,"=",ComForSubtype,D1456)</f>
        <v>AY753648=3a</v>
      </c>
      <c r="BJ1456" s="170" t="str">
        <f aca="false">CONCATENATE(A1456,"=",E1456)</f>
        <v>AY753648=3jab</v>
      </c>
      <c r="BK1456" s="170" t="str">
        <f aca="false">CONCATENATE(A1456,"=",C1456)</f>
        <v>AY753648=3</v>
      </c>
      <c r="BL1456" s="170" t="str">
        <f aca="false">CONCATENATE(D1456,"=")</f>
        <v>3a=</v>
      </c>
      <c r="BM1456" s="223" t="str">
        <f aca="false">IF(BA1456="XX","",BA1456)</f>
        <v>AY753648</v>
      </c>
      <c r="BN1456" s="224" t="str">
        <f aca="false">CONCATENATE(IF(F1456="","",F1456),IF(G1456="","",CONCATENATE(" / ",G1456)))</f>
        <v>Ger-JS</v>
      </c>
      <c r="BO1456" s="225" t="str">
        <f aca="false">AX1456</f>
        <v>3a.DEU.hum.UReg</v>
      </c>
      <c r="BP1456" s="226" t="str">
        <f aca="false">IF(V1456="","",V1456)</f>
        <v/>
      </c>
      <c r="BQ1456" s="226" t="str">
        <f aca="false">IF(W1456="","",CONCATENATE(W1456,IF(LEFT(AO1456,1)="s","+","")))</f>
        <v/>
      </c>
      <c r="BR1456" s="226" t="str">
        <f aca="false">IF(X1456="","",CONCATENATE(X1456,IF(LEFT(AQ1456,1)="s","+","")))</f>
        <v/>
      </c>
      <c r="BS1456" s="226" t="str">
        <f aca="false">IF(Y1456="","",CONCATENATE(Y1456,IF(LEFT(AR1456,1)="s","+","")))</f>
        <v/>
      </c>
      <c r="BT1456" s="226" t="str">
        <f aca="false">IF(Z1456="","",CONCATENATE(Z1456,IF(LEFT(AS1456,1)="s","+","")))</f>
        <v/>
      </c>
      <c r="BU1456" s="227" t="str">
        <f aca="false">IF(AA1456="","",CONCATENATE(AA1456,IF(LEFT(AT1456,1)="s","+","")))</f>
        <v>3a</v>
      </c>
      <c r="BV1456" s="212"/>
      <c r="BW1456" s="177" t="s">
        <v>3712</v>
      </c>
      <c r="BX1456" s="170" t="str">
        <f aca="false">IF(BW1456&lt;&gt;"",IF(ISNUMBER(FIND("=",BW1456)),LEFT(BW1456,FIND("=",BW1456)-1),BW1456),BW1456)</f>
        <v>AY753648</v>
      </c>
      <c r="BY1456" s="170" t="str">
        <f aca="false">IF(BW1456&lt;&gt;"",IF(ISNUMBER(FIND("=",BW1456)),RIGHT(BW1456,LEN(BW1456)-FIND("=",BW1456)),""),"")</f>
        <v>3a</v>
      </c>
      <c r="BZ1456" s="170" t="str">
        <f aca="false">IF(BX1456&lt;&gt;"",IF(ISNUMBER(FIND(".",BX1456)),LEFT(BX1456,FIND(".",BX1456)-1),BX1456),BX1456)</f>
        <v>AY753648</v>
      </c>
      <c r="CA1456" s="170" t="str">
        <f aca="false">IF(BX1456&lt;&gt;"",IF(ISNUMBER(FIND(".",BX1456)),RIGHT(BX1456,LEN(BX1456)-FIND(".",BX1456)),""),"")</f>
        <v/>
      </c>
      <c r="CB1456" s="212"/>
      <c r="CC1456" s="170" t="str">
        <f aca="false">A1456</f>
        <v>AY753648</v>
      </c>
      <c r="CD1456" s="178" t="s">
        <v>339</v>
      </c>
      <c r="CE1456" s="178" t="s">
        <v>340</v>
      </c>
      <c r="CF1456" s="178" t="s">
        <v>341</v>
      </c>
      <c r="CG1456" s="212"/>
      <c r="CH1456" s="179"/>
      <c r="CI1456" s="179"/>
      <c r="CJ1456" s="179"/>
      <c r="CK1456" s="212"/>
      <c r="CL1456" s="212"/>
      <c r="CM1456" s="170" t="str">
        <f aca="false">F1456</f>
        <v>Ger-JS</v>
      </c>
      <c r="CN1456" s="170" t="str">
        <f aca="false">IF(G1456="","",G1456)</f>
        <v/>
      </c>
      <c r="CO1456" s="170" t="str">
        <f aca="false">CONCATENATE(H1456,":",L1456)</f>
        <v>Germany:</v>
      </c>
      <c r="CP1456" s="170" t="str">
        <f aca="false">CONCATENATE(IF(Q1456="","",CONCATENATE(Q1456,"-")),IF(P1456="","",CONCATENATE(P1456,"-")),IF(O1456="","",O1456))</f>
        <v/>
      </c>
      <c r="CQ1456" s="170" t="str">
        <f aca="false">IF(N1456="","",N1456)</f>
        <v/>
      </c>
      <c r="CR1456" s="170" t="n">
        <f aca="false">C1456</f>
        <v>3</v>
      </c>
      <c r="CS1456" s="229" t="str">
        <f aca="false">D1456</f>
        <v>3a</v>
      </c>
      <c r="CT1456" s="170" t="str">
        <f aca="false">CONCATENATE(CD1456," strain ",CM1456," ",CL1456,", partial cds")</f>
        <v>Hepatitis E virus strain Ger-JS , partial cds</v>
      </c>
    </row>
    <row r="1457" customFormat="false" ht="11.9" hidden="false" customHeight="true" outlineLevel="0" collapsed="false">
      <c r="A1457" s="154" t="s">
        <v>3713</v>
      </c>
      <c r="B1457" s="147" t="n">
        <v>3</v>
      </c>
      <c r="C1457" s="243" t="n">
        <v>3</v>
      </c>
      <c r="D1457" s="149" t="s">
        <v>644</v>
      </c>
      <c r="E1457" s="150" t="s">
        <v>3598</v>
      </c>
      <c r="F1457" s="154" t="s">
        <v>3704</v>
      </c>
      <c r="G1457" s="212"/>
      <c r="H1457" s="146" t="s">
        <v>3608</v>
      </c>
      <c r="I1457" s="153" t="s">
        <v>3608</v>
      </c>
      <c r="J1457" s="146" t="s">
        <v>425</v>
      </c>
      <c r="K1457" s="212"/>
      <c r="L1457" s="212"/>
      <c r="M1457" s="157" t="s">
        <v>367</v>
      </c>
      <c r="N1457" s="213"/>
      <c r="O1457" s="160" t="n">
        <v>2008</v>
      </c>
      <c r="P1457" s="160" t="n">
        <v>1</v>
      </c>
      <c r="Q1457" s="160" t="n">
        <v>25</v>
      </c>
      <c r="R1457" s="212"/>
      <c r="S1457" s="212"/>
      <c r="T1457" s="214"/>
      <c r="U1457" s="215"/>
      <c r="V1457" s="209"/>
      <c r="W1457" s="163" t="s">
        <v>644</v>
      </c>
      <c r="X1457" s="209"/>
      <c r="Y1457" s="209"/>
      <c r="Z1457" s="209"/>
      <c r="AA1457" s="216"/>
      <c r="AB1457" s="217"/>
      <c r="AC1457" s="163" t="s">
        <v>354</v>
      </c>
      <c r="AD1457" s="209"/>
      <c r="AE1457" s="209"/>
      <c r="AF1457" s="209"/>
      <c r="AG1457" s="218"/>
      <c r="AH1457" s="164" t="n">
        <v>91</v>
      </c>
      <c r="AI1457" s="164" t="n">
        <v>617</v>
      </c>
      <c r="AJ1457" s="219" t="n">
        <f aca="false">SeqEnd-SeqBeg+1</f>
        <v>527</v>
      </c>
      <c r="AK1457" s="220" t="n">
        <f aca="false">AND( SeqBeg&lt;=Beg  , End &lt;=SeqEnd )</f>
        <v>0</v>
      </c>
      <c r="AL1457" s="212"/>
      <c r="AM1457" s="212"/>
      <c r="AN1457" s="213"/>
      <c r="AO1457" s="147" t="s">
        <v>2000</v>
      </c>
      <c r="AP1457" s="147" t="s">
        <v>2000</v>
      </c>
      <c r="AU1457" s="212" t="s">
        <v>382</v>
      </c>
      <c r="AV1457" s="212"/>
      <c r="AW1457" s="222" t="str">
        <f aca="false">HYPERLINK(CONCATENATE("http://www.ncbi.nlm.nih.gov/nuccore/",BM1457),BM1457)</f>
        <v>JN701455</v>
      </c>
      <c r="AX1457" s="219" t="str">
        <f aca="false">CONCATENATE(D1457,IF(I1457="","",CONCATENATE(".",I1457)),IF(K1457="","",CONCATENATE(".",K1457)),IF(M1457="","",CONCATENATE(".",M1457)),IF(R1457="","",CONCATENATE(".",R1457)),IF(U1457="","","(*)"))</f>
        <v>3a.USA.pig</v>
      </c>
      <c r="AY1457" s="170" t="str">
        <f aca="false">CONCATENATE(BM1457,".",BN1457)</f>
        <v>JN701455.USfsw-1</v>
      </c>
      <c r="AZ1457" s="171" t="str">
        <f aca="false">IF(AV1457="",IF(ISNUMBER(FIND(".",A1457)),LEFT(A1457,FIND(".",A1457)-1),A1457),AV1457)</f>
        <v>JN701455</v>
      </c>
      <c r="BA1457" s="171" t="str">
        <f aca="false">IF(ISNUMBER(FIND("-",AZ1457)),LEFT(AZ1457,FIND("-",AZ1457)-1),AZ1457)</f>
        <v>JN701455</v>
      </c>
      <c r="BB1457" s="170" t="str">
        <f aca="false"> MEGAname &amp; "="</f>
        <v>JN701455=</v>
      </c>
      <c r="BC1457" s="170" t="str">
        <f aca="false">Clear &amp; IF(span ,"Span","out")</f>
        <v>JN701455=out</v>
      </c>
      <c r="BD1457" s="170" t="str">
        <f aca="false">Clear &amp; IF(span, IF(B1457=".","Selected",B1457),"out")</f>
        <v>JN701455=out</v>
      </c>
      <c r="BE1457" s="170" t="str">
        <f aca="false">Clear &amp; Strain</f>
        <v>JN701455=USfsw-1</v>
      </c>
      <c r="BF1457" s="170" t="str">
        <f aca="false">CONCATENATE(A1457,"=",F1457,". ",AX1457,IF(AB1457="","",CONCATENATE(".",AB1457)))</f>
        <v>JN701455=USfsw-1. 3a.USA.pig</v>
      </c>
      <c r="BG1457" s="170" t="str">
        <f aca="false">CONCATENATE(A1457,"=",F1457,". ",AX1457)</f>
        <v>JN701455=USfsw-1. 3a.USA.pig</v>
      </c>
      <c r="BH1457" s="170" t="str">
        <f aca="false">CONCATENATE(A1457,"=",AX1457)</f>
        <v>JN701455=3a.USA.pig</v>
      </c>
      <c r="BI1457" s="170" t="str">
        <f aca="false">CONCATENATE(A1457,"=",ComForSubtype,D1457)</f>
        <v>JN701455=3a</v>
      </c>
      <c r="BJ1457" s="170" t="str">
        <f aca="false">CONCATENATE(A1457,"=",E1457)</f>
        <v>JN701455=3jab</v>
      </c>
      <c r="BK1457" s="170" t="str">
        <f aca="false">CONCATENATE(A1457,"=",C1457)</f>
        <v>JN701455=3</v>
      </c>
      <c r="BL1457" s="170" t="str">
        <f aca="false">CONCATENATE(D1457,"=")</f>
        <v>3a=</v>
      </c>
      <c r="BM1457" s="223" t="str">
        <f aca="false">IF(BA1457="XX","",BA1457)</f>
        <v>JN701455</v>
      </c>
      <c r="BN1457" s="224" t="str">
        <f aca="false">CONCATENATE(IF(F1457="","",F1457),IF(G1457="","",CONCATENATE(" / ",G1457)))</f>
        <v>USfsw-1</v>
      </c>
      <c r="BO1457" s="225" t="str">
        <f aca="false">AX1457</f>
        <v>3a.USA.pig</v>
      </c>
      <c r="BP1457" s="226" t="str">
        <f aca="false">IF(V1457="","",V1457)</f>
        <v/>
      </c>
      <c r="BQ1457" s="226" t="str">
        <f aca="false">IF(W1457="","",CONCATENATE(W1457,IF(LEFT(AO1457,1)="s","+","")))</f>
        <v>3a+</v>
      </c>
      <c r="BR1457" s="226" t="str">
        <f aca="false">IF(X1457="","",CONCATENATE(X1457,IF(LEFT(AQ1457,1)="s","+","")))</f>
        <v/>
      </c>
      <c r="BS1457" s="226" t="str">
        <f aca="false">IF(Y1457="","",CONCATENATE(Y1457,IF(LEFT(AR1457,1)="s","+","")))</f>
        <v/>
      </c>
      <c r="BT1457" s="226" t="str">
        <f aca="false">IF(Z1457="","",CONCATENATE(Z1457,IF(LEFT(AS1457,1)="s","+","")))</f>
        <v/>
      </c>
      <c r="BU1457" s="227" t="str">
        <f aca="false">IF(AA1457="","",CONCATENATE(AA1457,IF(LEFT(AT1457,1)="s","+","")))</f>
        <v/>
      </c>
      <c r="BV1457" s="212"/>
      <c r="BW1457" s="177" t="s">
        <v>3714</v>
      </c>
      <c r="BX1457" s="170" t="str">
        <f aca="false">IF(BW1457&lt;&gt;"",IF(ISNUMBER(FIND("=",BW1457)),LEFT(BW1457,FIND("=",BW1457)-1),BW1457),BW1457)</f>
        <v>JN701455</v>
      </c>
      <c r="BY1457" s="170" t="str">
        <f aca="false">IF(BW1457&lt;&gt;"",IF(ISNUMBER(FIND("=",BW1457)),RIGHT(BW1457,LEN(BW1457)-FIND("=",BW1457)),""),"")</f>
        <v>3a</v>
      </c>
      <c r="BZ1457" s="170" t="str">
        <f aca="false">IF(BX1457&lt;&gt;"",IF(ISNUMBER(FIND(".",BX1457)),LEFT(BX1457,FIND(".",BX1457)-1),BX1457),BX1457)</f>
        <v>JN701455</v>
      </c>
      <c r="CA1457" s="170" t="str">
        <f aca="false">IF(BX1457&lt;&gt;"",IF(ISNUMBER(FIND(".",BX1457)),RIGHT(BX1457,LEN(BX1457)-FIND(".",BX1457)),""),"")</f>
        <v/>
      </c>
      <c r="CB1457" s="212"/>
      <c r="CC1457" s="170" t="str">
        <f aca="false">A1457</f>
        <v>JN701455</v>
      </c>
      <c r="CD1457" s="178" t="s">
        <v>339</v>
      </c>
      <c r="CE1457" s="178" t="s">
        <v>340</v>
      </c>
      <c r="CF1457" s="178" t="s">
        <v>341</v>
      </c>
      <c r="CG1457" s="212"/>
      <c r="CH1457" s="179"/>
      <c r="CI1457" s="179"/>
      <c r="CJ1457" s="179"/>
      <c r="CK1457" s="212"/>
      <c r="CL1457" s="212"/>
      <c r="CM1457" s="170" t="str">
        <f aca="false">F1457</f>
        <v>USfsw-1</v>
      </c>
      <c r="CN1457" s="170" t="str">
        <f aca="false">IF(G1457="","",G1457)</f>
        <v/>
      </c>
      <c r="CO1457" s="170" t="str">
        <f aca="false">CONCATENATE(H1457,":",L1457)</f>
        <v>USA:</v>
      </c>
      <c r="CP1457" s="170" t="str">
        <f aca="false">CONCATENATE(IF(Q1457="","",CONCATENATE(Q1457,"-")),IF(P1457="","",CONCATENATE(P1457,"-")),IF(O1457="","",O1457))</f>
        <v>25-1-2008</v>
      </c>
      <c r="CQ1457" s="170" t="str">
        <f aca="false">IF(N1457="","",N1457)</f>
        <v/>
      </c>
      <c r="CR1457" s="170" t="n">
        <f aca="false">C1457</f>
        <v>3</v>
      </c>
      <c r="CS1457" s="229" t="str">
        <f aca="false">D1457</f>
        <v>3a</v>
      </c>
      <c r="CT1457" s="170" t="str">
        <f aca="false">CONCATENATE(CD1457," strain ",CM1457," ",CL1457,", partial cds")</f>
        <v>Hepatitis E virus strain USfsw-1 , partial cds</v>
      </c>
    </row>
    <row r="1458" customFormat="false" ht="11.9" hidden="false" customHeight="true" outlineLevel="0" collapsed="false">
      <c r="A1458" s="154" t="s">
        <v>3715</v>
      </c>
      <c r="B1458" s="147" t="n">
        <v>3</v>
      </c>
      <c r="C1458" s="243" t="n">
        <v>3</v>
      </c>
      <c r="D1458" s="149" t="s">
        <v>644</v>
      </c>
      <c r="E1458" s="150" t="s">
        <v>3598</v>
      </c>
      <c r="F1458" s="154" t="s">
        <v>3707</v>
      </c>
      <c r="G1458" s="212"/>
      <c r="H1458" s="146" t="s">
        <v>3608</v>
      </c>
      <c r="I1458" s="153" t="s">
        <v>3608</v>
      </c>
      <c r="J1458" s="146" t="s">
        <v>425</v>
      </c>
      <c r="K1458" s="212"/>
      <c r="L1458" s="212"/>
      <c r="M1458" s="157" t="s">
        <v>367</v>
      </c>
      <c r="N1458" s="213"/>
      <c r="O1458" s="160" t="n">
        <v>2008</v>
      </c>
      <c r="P1458" s="160" t="n">
        <v>1</v>
      </c>
      <c r="Q1458" s="160" t="n">
        <v>25</v>
      </c>
      <c r="R1458" s="212"/>
      <c r="S1458" s="212"/>
      <c r="T1458" s="214"/>
      <c r="U1458" s="215"/>
      <c r="V1458" s="209"/>
      <c r="W1458" s="163" t="s">
        <v>644</v>
      </c>
      <c r="X1458" s="209"/>
      <c r="Y1458" s="209"/>
      <c r="Z1458" s="209"/>
      <c r="AA1458" s="216"/>
      <c r="AB1458" s="217"/>
      <c r="AC1458" s="163" t="s">
        <v>354</v>
      </c>
      <c r="AD1458" s="209"/>
      <c r="AE1458" s="209"/>
      <c r="AF1458" s="209"/>
      <c r="AG1458" s="218"/>
      <c r="AH1458" s="164" t="n">
        <v>91</v>
      </c>
      <c r="AI1458" s="164" t="n">
        <v>617</v>
      </c>
      <c r="AJ1458" s="219" t="n">
        <f aca="false">SeqEnd-SeqBeg+1</f>
        <v>527</v>
      </c>
      <c r="AK1458" s="220" t="n">
        <f aca="false">AND( SeqBeg&lt;=Beg  , End &lt;=SeqEnd )</f>
        <v>0</v>
      </c>
      <c r="AL1458" s="212"/>
      <c r="AM1458" s="212"/>
      <c r="AN1458" s="213"/>
      <c r="AO1458" s="147" t="s">
        <v>3701</v>
      </c>
      <c r="AP1458" s="147" t="s">
        <v>3701</v>
      </c>
      <c r="AU1458" s="212"/>
      <c r="AV1458" s="212"/>
      <c r="AW1458" s="222" t="str">
        <f aca="false">HYPERLINK(CONCATENATE("http://www.ncbi.nlm.nih.gov/nuccore/",BM1458),BM1458)</f>
        <v>JN701456</v>
      </c>
      <c r="AX1458" s="219" t="str">
        <f aca="false">CONCATENATE(D1458,IF(I1458="","",CONCATENATE(".",I1458)),IF(K1458="","",CONCATENATE(".",K1458)),IF(M1458="","",CONCATENATE(".",M1458)),IF(R1458="","",CONCATENATE(".",R1458)),IF(U1458="","","(*)"))</f>
        <v>3a.USA.pig</v>
      </c>
      <c r="AY1458" s="170" t="str">
        <f aca="false">CONCATENATE(BM1458,".",BN1458)</f>
        <v>JN701456.USfsw-2</v>
      </c>
      <c r="AZ1458" s="171" t="str">
        <f aca="false">IF(AV1458="",IF(ISNUMBER(FIND(".",A1458)),LEFT(A1458,FIND(".",A1458)-1),A1458),AV1458)</f>
        <v>JN701456</v>
      </c>
      <c r="BA1458" s="171" t="str">
        <f aca="false">IF(ISNUMBER(FIND("-",AZ1458)),LEFT(AZ1458,FIND("-",AZ1458)-1),AZ1458)</f>
        <v>JN701456</v>
      </c>
      <c r="BB1458" s="170" t="str">
        <f aca="false"> MEGAname &amp; "="</f>
        <v>JN701456=</v>
      </c>
      <c r="BC1458" s="170" t="str">
        <f aca="false">Clear &amp; IF(span ,"Span","out")</f>
        <v>JN701456=out</v>
      </c>
      <c r="BD1458" s="170" t="str">
        <f aca="false">Clear &amp; IF(span, IF(B1458=".","Selected",B1458),"out")</f>
        <v>JN701456=out</v>
      </c>
      <c r="BE1458" s="170" t="str">
        <f aca="false">Clear &amp; Strain</f>
        <v>JN701456=USfsw-2</v>
      </c>
      <c r="BF1458" s="170" t="str">
        <f aca="false">CONCATENATE(A1458,"=",F1458,". ",AX1458,IF(AB1458="","",CONCATENATE(".",AB1458)))</f>
        <v>JN701456=USfsw-2. 3a.USA.pig</v>
      </c>
      <c r="BG1458" s="170" t="str">
        <f aca="false">CONCATENATE(A1458,"=",F1458,". ",AX1458)</f>
        <v>JN701456=USfsw-2. 3a.USA.pig</v>
      </c>
      <c r="BH1458" s="170" t="str">
        <f aca="false">CONCATENATE(A1458,"=",AX1458)</f>
        <v>JN701456=3a.USA.pig</v>
      </c>
      <c r="BI1458" s="170" t="str">
        <f aca="false">CONCATENATE(A1458,"=",ComForSubtype,D1458)</f>
        <v>JN701456=3a</v>
      </c>
      <c r="BJ1458" s="170" t="str">
        <f aca="false">CONCATENATE(A1458,"=",E1458)</f>
        <v>JN701456=3jab</v>
      </c>
      <c r="BK1458" s="170" t="str">
        <f aca="false">CONCATENATE(A1458,"=",C1458)</f>
        <v>JN701456=3</v>
      </c>
      <c r="BL1458" s="170" t="str">
        <f aca="false">CONCATENATE(D1458,"=")</f>
        <v>3a=</v>
      </c>
      <c r="BM1458" s="223" t="str">
        <f aca="false">IF(BA1458="XX","",BA1458)</f>
        <v>JN701456</v>
      </c>
      <c r="BN1458" s="224" t="str">
        <f aca="false">CONCATENATE(IF(F1458="","",F1458),IF(G1458="","",CONCATENATE(" / ",G1458)))</f>
        <v>USfsw-2</v>
      </c>
      <c r="BO1458" s="225" t="str">
        <f aca="false">AX1458</f>
        <v>3a.USA.pig</v>
      </c>
      <c r="BP1458" s="226" t="str">
        <f aca="false">IF(V1458="","",V1458)</f>
        <v/>
      </c>
      <c r="BQ1458" s="226" t="str">
        <f aca="false">IF(W1458="","",CONCATENATE(W1458,IF(LEFT(AO1458,1)="s","+","")))</f>
        <v>3a</v>
      </c>
      <c r="BR1458" s="226" t="str">
        <f aca="false">IF(X1458="","",CONCATENATE(X1458,IF(LEFT(AQ1458,1)="s","+","")))</f>
        <v/>
      </c>
      <c r="BS1458" s="226" t="str">
        <f aca="false">IF(Y1458="","",CONCATENATE(Y1458,IF(LEFT(AR1458,1)="s","+","")))</f>
        <v/>
      </c>
      <c r="BT1458" s="226" t="str">
        <f aca="false">IF(Z1458="","",CONCATENATE(Z1458,IF(LEFT(AS1458,1)="s","+","")))</f>
        <v/>
      </c>
      <c r="BU1458" s="227" t="str">
        <f aca="false">IF(AA1458="","",CONCATENATE(AA1458,IF(LEFT(AT1458,1)="s","+","")))</f>
        <v/>
      </c>
      <c r="BV1458" s="212"/>
      <c r="BW1458" s="177" t="s">
        <v>3716</v>
      </c>
      <c r="BX1458" s="170" t="str">
        <f aca="false">IF(BW1458&lt;&gt;"",IF(ISNUMBER(FIND("=",BW1458)),LEFT(BW1458,FIND("=",BW1458)-1),BW1458),BW1458)</f>
        <v>JN701456</v>
      </c>
      <c r="BY1458" s="170" t="str">
        <f aca="false">IF(BW1458&lt;&gt;"",IF(ISNUMBER(FIND("=",BW1458)),RIGHT(BW1458,LEN(BW1458)-FIND("=",BW1458)),""),"")</f>
        <v>3a</v>
      </c>
      <c r="BZ1458" s="170" t="str">
        <f aca="false">IF(BX1458&lt;&gt;"",IF(ISNUMBER(FIND(".",BX1458)),LEFT(BX1458,FIND(".",BX1458)-1),BX1458),BX1458)</f>
        <v>JN701456</v>
      </c>
      <c r="CA1458" s="170" t="str">
        <f aca="false">IF(BX1458&lt;&gt;"",IF(ISNUMBER(FIND(".",BX1458)),RIGHT(BX1458,LEN(BX1458)-FIND(".",BX1458)),""),"")</f>
        <v/>
      </c>
      <c r="CB1458" s="212"/>
      <c r="CC1458" s="170" t="str">
        <f aca="false">A1458</f>
        <v>JN701456</v>
      </c>
      <c r="CD1458" s="178" t="s">
        <v>339</v>
      </c>
      <c r="CE1458" s="178" t="s">
        <v>340</v>
      </c>
      <c r="CF1458" s="178" t="s">
        <v>341</v>
      </c>
      <c r="CG1458" s="212"/>
      <c r="CH1458" s="179"/>
      <c r="CI1458" s="179"/>
      <c r="CJ1458" s="179"/>
      <c r="CK1458" s="212"/>
      <c r="CL1458" s="212"/>
      <c r="CM1458" s="170" t="str">
        <f aca="false">F1458</f>
        <v>USfsw-2</v>
      </c>
      <c r="CN1458" s="170" t="str">
        <f aca="false">IF(G1458="","",G1458)</f>
        <v/>
      </c>
      <c r="CO1458" s="170" t="str">
        <f aca="false">CONCATENATE(H1458,":",L1458)</f>
        <v>USA:</v>
      </c>
      <c r="CP1458" s="170" t="str">
        <f aca="false">CONCATENATE(IF(Q1458="","",CONCATENATE(Q1458,"-")),IF(P1458="","",CONCATENATE(P1458,"-")),IF(O1458="","",O1458))</f>
        <v>25-1-2008</v>
      </c>
      <c r="CQ1458" s="170" t="str">
        <f aca="false">IF(N1458="","",N1458)</f>
        <v/>
      </c>
      <c r="CR1458" s="170" t="n">
        <f aca="false">C1458</f>
        <v>3</v>
      </c>
      <c r="CS1458" s="229" t="str">
        <f aca="false">D1458</f>
        <v>3a</v>
      </c>
      <c r="CT1458" s="170" t="str">
        <f aca="false">CONCATENATE(CD1458," strain ",CM1458," ",CL1458,", partial cds")</f>
        <v>Hepatitis E virus strain USfsw-2 , partial cds</v>
      </c>
    </row>
    <row r="1459" customFormat="false" ht="11.9" hidden="false" customHeight="true" outlineLevel="0" collapsed="false">
      <c r="A1459" s="154" t="s">
        <v>3717</v>
      </c>
      <c r="B1459" s="147" t="n">
        <v>3</v>
      </c>
      <c r="C1459" s="243" t="n">
        <v>3</v>
      </c>
      <c r="D1459" s="149" t="s">
        <v>644</v>
      </c>
      <c r="E1459" s="150" t="s">
        <v>3598</v>
      </c>
      <c r="F1459" s="154" t="s">
        <v>3718</v>
      </c>
      <c r="G1459" s="212"/>
      <c r="H1459" s="146" t="s">
        <v>3608</v>
      </c>
      <c r="I1459" s="153" t="s">
        <v>3608</v>
      </c>
      <c r="J1459" s="146" t="s">
        <v>425</v>
      </c>
      <c r="K1459" s="212"/>
      <c r="L1459" s="212"/>
      <c r="M1459" s="157" t="s">
        <v>367</v>
      </c>
      <c r="N1459" s="213"/>
      <c r="O1459" s="160" t="n">
        <v>2008</v>
      </c>
      <c r="P1459" s="160" t="n">
        <v>1</v>
      </c>
      <c r="Q1459" s="160" t="n">
        <v>25</v>
      </c>
      <c r="R1459" s="212"/>
      <c r="S1459" s="212"/>
      <c r="T1459" s="214"/>
      <c r="U1459" s="215"/>
      <c r="V1459" s="209"/>
      <c r="W1459" s="163" t="s">
        <v>644</v>
      </c>
      <c r="X1459" s="147"/>
      <c r="Y1459" s="209"/>
      <c r="Z1459" s="209"/>
      <c r="AA1459" s="216"/>
      <c r="AB1459" s="217"/>
      <c r="AC1459" s="163" t="s">
        <v>354</v>
      </c>
      <c r="AD1459" s="209"/>
      <c r="AE1459" s="209"/>
      <c r="AF1459" s="209"/>
      <c r="AG1459" s="218"/>
      <c r="AH1459" s="164" t="n">
        <v>91</v>
      </c>
      <c r="AI1459" s="164" t="n">
        <v>617</v>
      </c>
      <c r="AJ1459" s="219" t="n">
        <f aca="false">SeqEnd-SeqBeg+1</f>
        <v>527</v>
      </c>
      <c r="AK1459" s="220" t="n">
        <f aca="false">AND( SeqBeg&lt;=Beg  , End &lt;=SeqEnd )</f>
        <v>0</v>
      </c>
      <c r="AL1459" s="212"/>
      <c r="AM1459" s="212"/>
      <c r="AN1459" s="213"/>
      <c r="AO1459" s="147" t="s">
        <v>2000</v>
      </c>
      <c r="AP1459" s="147" t="s">
        <v>2000</v>
      </c>
      <c r="AU1459" s="212" t="s">
        <v>382</v>
      </c>
      <c r="AV1459" s="212"/>
      <c r="AW1459" s="222" t="str">
        <f aca="false">HYPERLINK(CONCATENATE("http://www.ncbi.nlm.nih.gov/nuccore/",BM1459),BM1459)</f>
        <v>JN701457</v>
      </c>
      <c r="AX1459" s="219" t="str">
        <f aca="false">CONCATENATE(D1459,IF(I1459="","",CONCATENATE(".",I1459)),IF(K1459="","",CONCATENATE(".",K1459)),IF(M1459="","",CONCATENATE(".",M1459)),IF(R1459="","",CONCATENATE(".",R1459)),IF(U1459="","","(*)"))</f>
        <v>3a.USA.pig</v>
      </c>
      <c r="AY1459" s="170" t="str">
        <f aca="false">CONCATENATE(BM1459,".",BN1459)</f>
        <v>JN701457.USsw-21</v>
      </c>
      <c r="AZ1459" s="171" t="str">
        <f aca="false">IF(AV1459="",IF(ISNUMBER(FIND(".",A1459)),LEFT(A1459,FIND(".",A1459)-1),A1459),AV1459)</f>
        <v>JN701457</v>
      </c>
      <c r="BA1459" s="171" t="str">
        <f aca="false">IF(ISNUMBER(FIND("-",AZ1459)),LEFT(AZ1459,FIND("-",AZ1459)-1),AZ1459)</f>
        <v>JN701457</v>
      </c>
      <c r="BB1459" s="170" t="str">
        <f aca="false"> MEGAname &amp; "="</f>
        <v>JN701457=</v>
      </c>
      <c r="BC1459" s="170" t="str">
        <f aca="false">Clear &amp; IF(span ,"Span","out")</f>
        <v>JN701457=out</v>
      </c>
      <c r="BD1459" s="170" t="str">
        <f aca="false">Clear &amp; IF(span, IF(B1459=".","Selected",B1459),"out")</f>
        <v>JN701457=out</v>
      </c>
      <c r="BE1459" s="170" t="str">
        <f aca="false">Clear &amp; Strain</f>
        <v>JN701457=USsw-21</v>
      </c>
      <c r="BF1459" s="170" t="str">
        <f aca="false">CONCATENATE(A1459,"=",F1459,". ",AX1459,IF(AB1459="","",CONCATENATE(".",AB1459)))</f>
        <v>JN701457=USsw-21. 3a.USA.pig</v>
      </c>
      <c r="BG1459" s="170" t="str">
        <f aca="false">CONCATENATE(A1459,"=",F1459,". ",AX1459)</f>
        <v>JN701457=USsw-21. 3a.USA.pig</v>
      </c>
      <c r="BH1459" s="170" t="str">
        <f aca="false">CONCATENATE(A1459,"=",AX1459)</f>
        <v>JN701457=3a.USA.pig</v>
      </c>
      <c r="BI1459" s="170" t="str">
        <f aca="false">CONCATENATE(A1459,"=",ComForSubtype,D1459)</f>
        <v>JN701457=3a</v>
      </c>
      <c r="BJ1459" s="170" t="str">
        <f aca="false">CONCATENATE(A1459,"=",E1459)</f>
        <v>JN701457=3jab</v>
      </c>
      <c r="BK1459" s="170" t="str">
        <f aca="false">CONCATENATE(A1459,"=",C1459)</f>
        <v>JN701457=3</v>
      </c>
      <c r="BL1459" s="170" t="str">
        <f aca="false">CONCATENATE(D1459,"=")</f>
        <v>3a=</v>
      </c>
      <c r="BM1459" s="223" t="str">
        <f aca="false">IF(BA1459="XX","",BA1459)</f>
        <v>JN701457</v>
      </c>
      <c r="BN1459" s="224" t="str">
        <f aca="false">CONCATENATE(IF(F1459="","",F1459),IF(G1459="","",CONCATENATE(" / ",G1459)))</f>
        <v>USsw-21</v>
      </c>
      <c r="BO1459" s="225" t="str">
        <f aca="false">AX1459</f>
        <v>3a.USA.pig</v>
      </c>
      <c r="BP1459" s="226" t="str">
        <f aca="false">IF(V1459="","",V1459)</f>
        <v/>
      </c>
      <c r="BQ1459" s="226" t="str">
        <f aca="false">IF(W1459="","",CONCATENATE(W1459,IF(LEFT(AO1459,1)="s","+","")))</f>
        <v>3a+</v>
      </c>
      <c r="BR1459" s="226" t="str">
        <f aca="false">IF(X1459="","",CONCATENATE(X1459,IF(LEFT(AQ1459,1)="s","+","")))</f>
        <v/>
      </c>
      <c r="BS1459" s="226" t="str">
        <f aca="false">IF(Y1459="","",CONCATENATE(Y1459,IF(LEFT(AR1459,1)="s","+","")))</f>
        <v/>
      </c>
      <c r="BT1459" s="226" t="str">
        <f aca="false">IF(Z1459="","",CONCATENATE(Z1459,IF(LEFT(AS1459,1)="s","+","")))</f>
        <v/>
      </c>
      <c r="BU1459" s="227" t="str">
        <f aca="false">IF(AA1459="","",CONCATENATE(AA1459,IF(LEFT(AT1459,1)="s","+","")))</f>
        <v/>
      </c>
      <c r="BV1459" s="212"/>
      <c r="BW1459" s="177" t="s">
        <v>3719</v>
      </c>
      <c r="BX1459" s="170" t="str">
        <f aca="false">IF(BW1459&lt;&gt;"",IF(ISNUMBER(FIND("=",BW1459)),LEFT(BW1459,FIND("=",BW1459)-1),BW1459),BW1459)</f>
        <v>JN701457</v>
      </c>
      <c r="BY1459" s="170" t="str">
        <f aca="false">IF(BW1459&lt;&gt;"",IF(ISNUMBER(FIND("=",BW1459)),RIGHT(BW1459,LEN(BW1459)-FIND("=",BW1459)),""),"")</f>
        <v>3a</v>
      </c>
      <c r="BZ1459" s="170" t="str">
        <f aca="false">IF(BX1459&lt;&gt;"",IF(ISNUMBER(FIND(".",BX1459)),LEFT(BX1459,FIND(".",BX1459)-1),BX1459),BX1459)</f>
        <v>JN701457</v>
      </c>
      <c r="CA1459" s="170" t="str">
        <f aca="false">IF(BX1459&lt;&gt;"",IF(ISNUMBER(FIND(".",BX1459)),RIGHT(BX1459,LEN(BX1459)-FIND(".",BX1459)),""),"")</f>
        <v/>
      </c>
      <c r="CB1459" s="212"/>
      <c r="CC1459" s="170" t="str">
        <f aca="false">A1459</f>
        <v>JN701457</v>
      </c>
      <c r="CD1459" s="178" t="s">
        <v>339</v>
      </c>
      <c r="CE1459" s="178" t="s">
        <v>340</v>
      </c>
      <c r="CF1459" s="178" t="s">
        <v>341</v>
      </c>
      <c r="CG1459" s="212"/>
      <c r="CH1459" s="179"/>
      <c r="CI1459" s="179"/>
      <c r="CJ1459" s="179"/>
      <c r="CK1459" s="212"/>
      <c r="CL1459" s="212"/>
      <c r="CM1459" s="170" t="str">
        <f aca="false">F1459</f>
        <v>USsw-21</v>
      </c>
      <c r="CN1459" s="170" t="str">
        <f aca="false">IF(G1459="","",G1459)</f>
        <v/>
      </c>
      <c r="CO1459" s="170" t="str">
        <f aca="false">CONCATENATE(H1459,":",L1459)</f>
        <v>USA:</v>
      </c>
      <c r="CP1459" s="170" t="str">
        <f aca="false">CONCATENATE(IF(Q1459="","",CONCATENATE(Q1459,"-")),IF(P1459="","",CONCATENATE(P1459,"-")),IF(O1459="","",O1459))</f>
        <v>25-1-2008</v>
      </c>
      <c r="CQ1459" s="170" t="str">
        <f aca="false">IF(N1459="","",N1459)</f>
        <v/>
      </c>
      <c r="CR1459" s="170" t="n">
        <f aca="false">C1459</f>
        <v>3</v>
      </c>
      <c r="CS1459" s="229" t="str">
        <f aca="false">D1459</f>
        <v>3a</v>
      </c>
      <c r="CT1459" s="170" t="str">
        <f aca="false">CONCATENATE(CD1459," strain ",CM1459," ",CL1459,", partial cds")</f>
        <v>Hepatitis E virus strain USsw-21 , partial cds</v>
      </c>
    </row>
    <row r="1460" customFormat="false" ht="11.9" hidden="false" customHeight="true" outlineLevel="0" collapsed="false">
      <c r="A1460" s="154" t="s">
        <v>3720</v>
      </c>
      <c r="B1460" s="147" t="n">
        <v>3</v>
      </c>
      <c r="C1460" s="243" t="n">
        <v>3</v>
      </c>
      <c r="D1460" s="149" t="s">
        <v>644</v>
      </c>
      <c r="E1460" s="150" t="s">
        <v>3598</v>
      </c>
      <c r="F1460" s="154" t="s">
        <v>3721</v>
      </c>
      <c r="G1460" s="212"/>
      <c r="H1460" s="146" t="s">
        <v>2753</v>
      </c>
      <c r="I1460" s="153" t="s">
        <v>2754</v>
      </c>
      <c r="J1460" s="146" t="s">
        <v>395</v>
      </c>
      <c r="K1460" s="212"/>
      <c r="L1460" s="212"/>
      <c r="M1460" s="157" t="s">
        <v>380</v>
      </c>
      <c r="N1460" s="213"/>
      <c r="O1460" s="160"/>
      <c r="P1460" s="212"/>
      <c r="Q1460" s="212"/>
      <c r="R1460" s="212"/>
      <c r="S1460" s="212"/>
      <c r="T1460" s="214"/>
      <c r="U1460" s="215"/>
      <c r="V1460" s="209"/>
      <c r="W1460" s="163" t="s">
        <v>644</v>
      </c>
      <c r="X1460" s="147"/>
      <c r="Y1460" s="209"/>
      <c r="Z1460" s="147"/>
      <c r="AB1460" s="217"/>
      <c r="AC1460" s="163" t="n">
        <v>421</v>
      </c>
      <c r="AD1460" s="209"/>
      <c r="AE1460" s="209"/>
      <c r="AF1460" s="209"/>
      <c r="AG1460" s="218"/>
      <c r="AH1460" s="164" t="n">
        <v>63</v>
      </c>
      <c r="AI1460" s="164" t="n">
        <v>483</v>
      </c>
      <c r="AJ1460" s="219" t="n">
        <f aca="false">SeqEnd-SeqBeg+1</f>
        <v>421</v>
      </c>
      <c r="AK1460" s="220" t="n">
        <f aca="false">AND( SeqBeg&lt;=Beg  , End &lt;=SeqEnd )</f>
        <v>1</v>
      </c>
      <c r="AL1460" s="212"/>
      <c r="AM1460" s="212"/>
      <c r="AN1460" s="213"/>
      <c r="AO1460" s="209" t="s">
        <v>103</v>
      </c>
      <c r="AP1460" s="147" t="s">
        <v>103</v>
      </c>
      <c r="AU1460" s="212"/>
      <c r="AV1460" s="212"/>
      <c r="AW1460" s="222" t="str">
        <f aca="false">HYPERLINK(CONCATENATE("http://www.ncbi.nlm.nih.gov/nuccore/",BM1460),BM1460)</f>
        <v>EU718646</v>
      </c>
      <c r="AX1460" s="219" t="str">
        <f aca="false">CONCATENATE(D1460,IF(I1460="","",CONCATENATE(".",I1460)),IF(K1460="","",CONCATENATE(".",K1460)),IF(M1460="","",CONCATENATE(".",M1460)),IF(R1460="","",CONCATENATE(".",R1460)),IF(U1460="","","(*)"))</f>
        <v>3a.HUN.wb</v>
      </c>
      <c r="AY1460" s="170" t="str">
        <f aca="false">CONCATENATE(BM1460,".",BN1460)</f>
        <v>EU718646.HUN-006</v>
      </c>
      <c r="AZ1460" s="171" t="str">
        <f aca="false">IF(AV1460="",IF(ISNUMBER(FIND(".",A1460)),LEFT(A1460,FIND(".",A1460)-1),A1460),AV1460)</f>
        <v>EU718646</v>
      </c>
      <c r="BA1460" s="171" t="str">
        <f aca="false">IF(ISNUMBER(FIND("-",AZ1460)),LEFT(AZ1460,FIND("-",AZ1460)-1),AZ1460)</f>
        <v>EU718646</v>
      </c>
      <c r="BB1460" s="170" t="str">
        <f aca="false"> MEGAname &amp; "="</f>
        <v>EU718646=</v>
      </c>
      <c r="BC1460" s="170" t="str">
        <f aca="false">Clear &amp; IF(span ,"Span","out")</f>
        <v>EU718646=Span</v>
      </c>
      <c r="BD1460" s="170" t="str">
        <f aca="false">Clear &amp; IF(span, IF(B1460=".","Selected",B1460),"out")</f>
        <v>EU718646=3</v>
      </c>
      <c r="BE1460" s="170" t="str">
        <f aca="false">Clear &amp; Strain</f>
        <v>EU718646=HUN-006</v>
      </c>
      <c r="BF1460" s="170" t="str">
        <f aca="false">CONCATENATE(A1460,"=",F1460,". ",AX1460,IF(AB1460="","",CONCATENATE(".",AB1460)))</f>
        <v>EU718646=HUN-006. 3a.HUN.wb</v>
      </c>
      <c r="BG1460" s="170" t="str">
        <f aca="false">CONCATENATE(A1460,"=",F1460,". ",AX1460)</f>
        <v>EU718646=HUN-006. 3a.HUN.wb</v>
      </c>
      <c r="BH1460" s="170" t="str">
        <f aca="false">CONCATENATE(A1460,"=",AX1460)</f>
        <v>EU718646=3a.HUN.wb</v>
      </c>
      <c r="BI1460" s="170" t="str">
        <f aca="false">CONCATENATE(A1460,"=",ComForSubtype,D1460)</f>
        <v>EU718646=3a</v>
      </c>
      <c r="BJ1460" s="170" t="str">
        <f aca="false">CONCATENATE(A1460,"=",E1460)</f>
        <v>EU718646=3jab</v>
      </c>
      <c r="BK1460" s="170" t="str">
        <f aca="false">CONCATENATE(A1460,"=",C1460)</f>
        <v>EU718646=3</v>
      </c>
      <c r="BL1460" s="170" t="str">
        <f aca="false">CONCATENATE(D1460,"=")</f>
        <v>3a=</v>
      </c>
      <c r="BM1460" s="223" t="str">
        <f aca="false">IF(BA1460="XX","",BA1460)</f>
        <v>EU718646</v>
      </c>
      <c r="BN1460" s="224" t="str">
        <f aca="false">CONCATENATE(IF(F1460="","",F1460),IF(G1460="","",CONCATENATE(" / ",G1460)))</f>
        <v>HUN-006</v>
      </c>
      <c r="BO1460" s="225" t="str">
        <f aca="false">AX1460</f>
        <v>3a.HUN.wb</v>
      </c>
      <c r="BP1460" s="226" t="str">
        <f aca="false">IF(V1460="","",V1460)</f>
        <v/>
      </c>
      <c r="BQ1460" s="226" t="str">
        <f aca="false">IF(W1460="","",CONCATENATE(W1460,IF(LEFT(AO1460,1)="s","+","")))</f>
        <v>3a</v>
      </c>
      <c r="BR1460" s="226" t="str">
        <f aca="false">IF(X1460="","",CONCATENATE(X1460,IF(LEFT(AQ1460,1)="s","+","")))</f>
        <v/>
      </c>
      <c r="BS1460" s="226" t="str">
        <f aca="false">IF(Y1460="","",CONCATENATE(Y1460,IF(LEFT(AR1460,1)="s","+","")))</f>
        <v/>
      </c>
      <c r="BT1460" s="226" t="str">
        <f aca="false">IF(Z1460="","",CONCATENATE(Z1460,IF(LEFT(AS1460,1)="s","+","")))</f>
        <v/>
      </c>
      <c r="BU1460" s="227" t="str">
        <f aca="false">IF(AA1460="","",CONCATENATE(AA1460,IF(LEFT(AT1460,1)="s","+","")))</f>
        <v/>
      </c>
      <c r="BV1460" s="212"/>
      <c r="BW1460" s="177" t="s">
        <v>3722</v>
      </c>
      <c r="BX1460" s="170" t="str">
        <f aca="false">IF(BW1460&lt;&gt;"",IF(ISNUMBER(FIND("=",BW1460)),LEFT(BW1460,FIND("=",BW1460)-1),BW1460),BW1460)</f>
        <v>EU718646</v>
      </c>
      <c r="BY1460" s="170" t="str">
        <f aca="false">IF(BW1460&lt;&gt;"",IF(ISNUMBER(FIND("=",BW1460)),RIGHT(BW1460,LEN(BW1460)-FIND("=",BW1460)),""),"")</f>
        <v>3a</v>
      </c>
      <c r="BZ1460" s="170" t="str">
        <f aca="false">IF(BX1460&lt;&gt;"",IF(ISNUMBER(FIND(".",BX1460)),LEFT(BX1460,FIND(".",BX1460)-1),BX1460),BX1460)</f>
        <v>EU718646</v>
      </c>
      <c r="CA1460" s="170" t="str">
        <f aca="false">IF(BX1460&lt;&gt;"",IF(ISNUMBER(FIND(".",BX1460)),RIGHT(BX1460,LEN(BX1460)-FIND(".",BX1460)),""),"")</f>
        <v/>
      </c>
      <c r="CB1460" s="212"/>
      <c r="CC1460" s="170" t="str">
        <f aca="false">A1460</f>
        <v>EU718646</v>
      </c>
      <c r="CD1460" s="178" t="s">
        <v>339</v>
      </c>
      <c r="CE1460" s="178" t="s">
        <v>340</v>
      </c>
      <c r="CF1460" s="178" t="s">
        <v>341</v>
      </c>
      <c r="CG1460" s="212"/>
      <c r="CH1460" s="179"/>
      <c r="CI1460" s="179"/>
      <c r="CJ1460" s="179"/>
      <c r="CK1460" s="212"/>
      <c r="CL1460" s="212"/>
      <c r="CM1460" s="170" t="str">
        <f aca="false">F1460</f>
        <v>HUN-006</v>
      </c>
      <c r="CN1460" s="170" t="str">
        <f aca="false">IF(G1460="","",G1460)</f>
        <v/>
      </c>
      <c r="CO1460" s="170" t="str">
        <f aca="false">CONCATENATE(H1460,":",L1460)</f>
        <v>Hungary:</v>
      </c>
      <c r="CP1460" s="170" t="str">
        <f aca="false">CONCATENATE(IF(Q1460="","",CONCATENATE(Q1460,"-")),IF(P1460="","",CONCATENATE(P1460,"-")),IF(O1460="","",O1460))</f>
        <v/>
      </c>
      <c r="CQ1460" s="170" t="str">
        <f aca="false">IF(N1460="","",N1460)</f>
        <v/>
      </c>
      <c r="CR1460" s="170" t="n">
        <f aca="false">C1460</f>
        <v>3</v>
      </c>
      <c r="CS1460" s="229" t="str">
        <f aca="false">D1460</f>
        <v>3a</v>
      </c>
      <c r="CT1460" s="170" t="str">
        <f aca="false">CONCATENATE(CD1460," strain ",CM1460," ",CL1460,", partial cds")</f>
        <v>Hepatitis E virus strain HUN-006 , partial cds</v>
      </c>
    </row>
    <row r="1461" customFormat="false" ht="11.9" hidden="false" customHeight="true" outlineLevel="0" collapsed="false">
      <c r="A1461" s="154" t="s">
        <v>3723</v>
      </c>
      <c r="B1461" s="147" t="n">
        <v>3</v>
      </c>
      <c r="C1461" s="243" t="n">
        <v>3</v>
      </c>
      <c r="D1461" s="149" t="s">
        <v>644</v>
      </c>
      <c r="E1461" s="150" t="s">
        <v>3598</v>
      </c>
      <c r="F1461" s="154" t="s">
        <v>3724</v>
      </c>
      <c r="G1461" s="212"/>
      <c r="H1461" s="146" t="s">
        <v>2753</v>
      </c>
      <c r="I1461" s="153" t="s">
        <v>2754</v>
      </c>
      <c r="J1461" s="146" t="s">
        <v>395</v>
      </c>
      <c r="K1461" s="212"/>
      <c r="L1461" s="212"/>
      <c r="M1461" s="157" t="s">
        <v>380</v>
      </c>
      <c r="N1461" s="213"/>
      <c r="O1461" s="160"/>
      <c r="P1461" s="212"/>
      <c r="Q1461" s="212"/>
      <c r="R1461" s="212"/>
      <c r="S1461" s="212"/>
      <c r="T1461" s="214"/>
      <c r="U1461" s="215"/>
      <c r="V1461" s="209"/>
      <c r="W1461" s="163" t="s">
        <v>644</v>
      </c>
      <c r="X1461" s="209"/>
      <c r="Y1461" s="209"/>
      <c r="Z1461" s="209"/>
      <c r="AB1461" s="217"/>
      <c r="AC1461" s="163" t="n">
        <v>421</v>
      </c>
      <c r="AD1461" s="209"/>
      <c r="AE1461" s="209"/>
      <c r="AF1461" s="209"/>
      <c r="AG1461" s="218"/>
      <c r="AH1461" s="164" t="n">
        <v>63</v>
      </c>
      <c r="AI1461" s="164" t="n">
        <v>483</v>
      </c>
      <c r="AJ1461" s="219" t="n">
        <f aca="false">SeqEnd-SeqBeg+1</f>
        <v>421</v>
      </c>
      <c r="AK1461" s="220" t="n">
        <f aca="false">AND( SeqBeg&lt;=Beg  , End &lt;=SeqEnd )</f>
        <v>1</v>
      </c>
      <c r="AL1461" s="212"/>
      <c r="AM1461" s="212"/>
      <c r="AN1461" s="213"/>
      <c r="AO1461" s="147" t="s">
        <v>2000</v>
      </c>
      <c r="AP1461" s="147" t="s">
        <v>2000</v>
      </c>
      <c r="AU1461" s="212" t="s">
        <v>382</v>
      </c>
      <c r="AV1461" s="212"/>
      <c r="AW1461" s="222" t="str">
        <f aca="false">HYPERLINK(CONCATENATE("http://www.ncbi.nlm.nih.gov/nuccore/",BM1461),BM1461)</f>
        <v>EU718647</v>
      </c>
      <c r="AX1461" s="219" t="str">
        <f aca="false">CONCATENATE(D1461,IF(I1461="","",CONCATENATE(".",I1461)),IF(K1461="","",CONCATENATE(".",K1461)),IF(M1461="","",CONCATENATE(".",M1461)),IF(R1461="","",CONCATENATE(".",R1461)),IF(U1461="","","(*)"))</f>
        <v>3a.HUN.wb</v>
      </c>
      <c r="AY1461" s="170" t="str">
        <f aca="false">CONCATENATE(BM1461,".",BN1461)</f>
        <v>EU718647.HUN-007</v>
      </c>
      <c r="AZ1461" s="171" t="str">
        <f aca="false">IF(AV1461="",IF(ISNUMBER(FIND(".",A1461)),LEFT(A1461,FIND(".",A1461)-1),A1461),AV1461)</f>
        <v>EU718647</v>
      </c>
      <c r="BA1461" s="171" t="str">
        <f aca="false">IF(ISNUMBER(FIND("-",AZ1461)),LEFT(AZ1461,FIND("-",AZ1461)-1),AZ1461)</f>
        <v>EU718647</v>
      </c>
      <c r="BB1461" s="170" t="str">
        <f aca="false"> MEGAname &amp; "="</f>
        <v>EU718647=</v>
      </c>
      <c r="BC1461" s="170" t="str">
        <f aca="false">Clear &amp; IF(span ,"Span","out")</f>
        <v>EU718647=Span</v>
      </c>
      <c r="BD1461" s="170" t="str">
        <f aca="false">Clear &amp; IF(span, IF(B1461=".","Selected",B1461),"out")</f>
        <v>EU718647=3</v>
      </c>
      <c r="BE1461" s="170" t="str">
        <f aca="false">Clear &amp; Strain</f>
        <v>EU718647=HUN-007</v>
      </c>
      <c r="BF1461" s="170" t="str">
        <f aca="false">CONCATENATE(A1461,"=",F1461,". ",AX1461,IF(AB1461="","",CONCATENATE(".",AB1461)))</f>
        <v>EU718647=HUN-007. 3a.HUN.wb</v>
      </c>
      <c r="BG1461" s="170" t="str">
        <f aca="false">CONCATENATE(A1461,"=",F1461,". ",AX1461)</f>
        <v>EU718647=HUN-007. 3a.HUN.wb</v>
      </c>
      <c r="BH1461" s="170" t="str">
        <f aca="false">CONCATENATE(A1461,"=",AX1461)</f>
        <v>EU718647=3a.HUN.wb</v>
      </c>
      <c r="BI1461" s="170" t="str">
        <f aca="false">CONCATENATE(A1461,"=",ComForSubtype,D1461)</f>
        <v>EU718647=3a</v>
      </c>
      <c r="BJ1461" s="170" t="str">
        <f aca="false">CONCATENATE(A1461,"=",E1461)</f>
        <v>EU718647=3jab</v>
      </c>
      <c r="BK1461" s="170" t="str">
        <f aca="false">CONCATENATE(A1461,"=",C1461)</f>
        <v>EU718647=3</v>
      </c>
      <c r="BL1461" s="170" t="str">
        <f aca="false">CONCATENATE(D1461,"=")</f>
        <v>3a=</v>
      </c>
      <c r="BM1461" s="223" t="str">
        <f aca="false">IF(BA1461="XX","",BA1461)</f>
        <v>EU718647</v>
      </c>
      <c r="BN1461" s="224" t="str">
        <f aca="false">CONCATENATE(IF(F1461="","",F1461),IF(G1461="","",CONCATENATE(" / ",G1461)))</f>
        <v>HUN-007</v>
      </c>
      <c r="BO1461" s="225" t="str">
        <f aca="false">AX1461</f>
        <v>3a.HUN.wb</v>
      </c>
      <c r="BP1461" s="226" t="str">
        <f aca="false">IF(V1461="","",V1461)</f>
        <v/>
      </c>
      <c r="BQ1461" s="226" t="str">
        <f aca="false">IF(W1461="","",CONCATENATE(W1461,IF(LEFT(AO1461,1)="s","+","")))</f>
        <v>3a+</v>
      </c>
      <c r="BR1461" s="226" t="str">
        <f aca="false">IF(X1461="","",CONCATENATE(X1461,IF(LEFT(AQ1461,1)="s","+","")))</f>
        <v/>
      </c>
      <c r="BS1461" s="226" t="str">
        <f aca="false">IF(Y1461="","",CONCATENATE(Y1461,IF(LEFT(AR1461,1)="s","+","")))</f>
        <v/>
      </c>
      <c r="BT1461" s="226" t="str">
        <f aca="false">IF(Z1461="","",CONCATENATE(Z1461,IF(LEFT(AS1461,1)="s","+","")))</f>
        <v/>
      </c>
      <c r="BU1461" s="227" t="str">
        <f aca="false">IF(AA1461="","",CONCATENATE(AA1461,IF(LEFT(AT1461,1)="s","+","")))</f>
        <v/>
      </c>
      <c r="BV1461" s="212"/>
      <c r="BW1461" s="177" t="s">
        <v>3725</v>
      </c>
      <c r="BX1461" s="170" t="str">
        <f aca="false">IF(BW1461&lt;&gt;"",IF(ISNUMBER(FIND("=",BW1461)),LEFT(BW1461,FIND("=",BW1461)-1),BW1461),BW1461)</f>
        <v>EU718647</v>
      </c>
      <c r="BY1461" s="170" t="str">
        <f aca="false">IF(BW1461&lt;&gt;"",IF(ISNUMBER(FIND("=",BW1461)),RIGHT(BW1461,LEN(BW1461)-FIND("=",BW1461)),""),"")</f>
        <v>3a</v>
      </c>
      <c r="BZ1461" s="170" t="str">
        <f aca="false">IF(BX1461&lt;&gt;"",IF(ISNUMBER(FIND(".",BX1461)),LEFT(BX1461,FIND(".",BX1461)-1),BX1461),BX1461)</f>
        <v>EU718647</v>
      </c>
      <c r="CA1461" s="170" t="str">
        <f aca="false">IF(BX1461&lt;&gt;"",IF(ISNUMBER(FIND(".",BX1461)),RIGHT(BX1461,LEN(BX1461)-FIND(".",BX1461)),""),"")</f>
        <v/>
      </c>
      <c r="CB1461" s="212"/>
      <c r="CC1461" s="170" t="str">
        <f aca="false">A1461</f>
        <v>EU718647</v>
      </c>
      <c r="CD1461" s="178" t="s">
        <v>339</v>
      </c>
      <c r="CE1461" s="178" t="s">
        <v>340</v>
      </c>
      <c r="CF1461" s="178" t="s">
        <v>341</v>
      </c>
      <c r="CG1461" s="212"/>
      <c r="CH1461" s="179"/>
      <c r="CI1461" s="179"/>
      <c r="CJ1461" s="179"/>
      <c r="CK1461" s="212"/>
      <c r="CL1461" s="212"/>
      <c r="CM1461" s="170" t="str">
        <f aca="false">F1461</f>
        <v>HUN-007</v>
      </c>
      <c r="CN1461" s="170" t="str">
        <f aca="false">IF(G1461="","",G1461)</f>
        <v/>
      </c>
      <c r="CO1461" s="170" t="str">
        <f aca="false">CONCATENATE(H1461,":",L1461)</f>
        <v>Hungary:</v>
      </c>
      <c r="CP1461" s="170" t="str">
        <f aca="false">CONCATENATE(IF(Q1461="","",CONCATENATE(Q1461,"-")),IF(P1461="","",CONCATENATE(P1461,"-")),IF(O1461="","",O1461))</f>
        <v/>
      </c>
      <c r="CQ1461" s="170" t="str">
        <f aca="false">IF(N1461="","",N1461)</f>
        <v/>
      </c>
      <c r="CR1461" s="170" t="n">
        <f aca="false">C1461</f>
        <v>3</v>
      </c>
      <c r="CS1461" s="229" t="str">
        <f aca="false">D1461</f>
        <v>3a</v>
      </c>
      <c r="CT1461" s="170" t="str">
        <f aca="false">CONCATENATE(CD1461," strain ",CM1461," ",CL1461,", partial cds")</f>
        <v>Hepatitis E virus strain HUN-007 , partial cds</v>
      </c>
    </row>
    <row r="1462" customFormat="false" ht="11.9" hidden="false" customHeight="true" outlineLevel="0" collapsed="false">
      <c r="A1462" s="154" t="s">
        <v>3726</v>
      </c>
      <c r="B1462" s="147" t="n">
        <v>3</v>
      </c>
      <c r="C1462" s="243" t="n">
        <v>3</v>
      </c>
      <c r="D1462" s="149" t="s">
        <v>644</v>
      </c>
      <c r="E1462" s="150" t="s">
        <v>3598</v>
      </c>
      <c r="F1462" s="154" t="s">
        <v>3727</v>
      </c>
      <c r="G1462" s="212"/>
      <c r="H1462" s="146" t="s">
        <v>2753</v>
      </c>
      <c r="I1462" s="153" t="s">
        <v>2754</v>
      </c>
      <c r="J1462" s="146" t="s">
        <v>395</v>
      </c>
      <c r="K1462" s="212"/>
      <c r="L1462" s="212"/>
      <c r="M1462" s="157" t="s">
        <v>367</v>
      </c>
      <c r="N1462" s="213"/>
      <c r="O1462" s="160"/>
      <c r="P1462" s="212"/>
      <c r="Q1462" s="212"/>
      <c r="R1462" s="212"/>
      <c r="S1462" s="212"/>
      <c r="T1462" s="214"/>
      <c r="U1462" s="215"/>
      <c r="V1462" s="209"/>
      <c r="W1462" s="163" t="s">
        <v>644</v>
      </c>
      <c r="X1462" s="209"/>
      <c r="Y1462" s="209"/>
      <c r="Z1462" s="147"/>
      <c r="AB1462" s="217"/>
      <c r="AC1462" s="163" t="n">
        <v>421</v>
      </c>
      <c r="AD1462" s="209"/>
      <c r="AE1462" s="209"/>
      <c r="AF1462" s="209"/>
      <c r="AG1462" s="218"/>
      <c r="AH1462" s="164" t="n">
        <v>63</v>
      </c>
      <c r="AI1462" s="164" t="n">
        <v>483</v>
      </c>
      <c r="AJ1462" s="219" t="n">
        <f aca="false">SeqEnd-SeqBeg+1</f>
        <v>421</v>
      </c>
      <c r="AK1462" s="220" t="n">
        <f aca="false">AND( SeqBeg&lt;=Beg  , End &lt;=SeqEnd )</f>
        <v>1</v>
      </c>
      <c r="AL1462" s="212"/>
      <c r="AM1462" s="212"/>
      <c r="AN1462" s="213"/>
      <c r="AO1462" s="209" t="s">
        <v>103</v>
      </c>
      <c r="AP1462" s="147" t="s">
        <v>103</v>
      </c>
      <c r="AU1462" s="212"/>
      <c r="AV1462" s="212"/>
      <c r="AW1462" s="222" t="str">
        <f aca="false">HYPERLINK(CONCATENATE("http://www.ncbi.nlm.nih.gov/nuccore/",BM1462),BM1462)</f>
        <v>EU718648</v>
      </c>
      <c r="AX1462" s="219" t="str">
        <f aca="false">CONCATENATE(D1462,IF(I1462="","",CONCATENATE(".",I1462)),IF(K1462="","",CONCATENATE(".",K1462)),IF(M1462="","",CONCATENATE(".",M1462)),IF(R1462="","",CONCATENATE(".",R1462)),IF(U1462="","","(*)"))</f>
        <v>3a.HUN.pig</v>
      </c>
      <c r="AY1462" s="170" t="str">
        <f aca="false">CONCATENATE(BM1462,".",BN1462)</f>
        <v>EU718648.HUN-034</v>
      </c>
      <c r="AZ1462" s="171" t="str">
        <f aca="false">IF(AV1462="",IF(ISNUMBER(FIND(".",A1462)),LEFT(A1462,FIND(".",A1462)-1),A1462),AV1462)</f>
        <v>EU718648</v>
      </c>
      <c r="BA1462" s="171" t="str">
        <f aca="false">IF(ISNUMBER(FIND("-",AZ1462)),LEFT(AZ1462,FIND("-",AZ1462)-1),AZ1462)</f>
        <v>EU718648</v>
      </c>
      <c r="BB1462" s="170" t="str">
        <f aca="false"> MEGAname &amp; "="</f>
        <v>EU718648=</v>
      </c>
      <c r="BC1462" s="170" t="str">
        <f aca="false">Clear &amp; IF(span ,"Span","out")</f>
        <v>EU718648=Span</v>
      </c>
      <c r="BD1462" s="170" t="str">
        <f aca="false">Clear &amp; IF(span, IF(B1462=".","Selected",B1462),"out")</f>
        <v>EU718648=3</v>
      </c>
      <c r="BE1462" s="170" t="str">
        <f aca="false">Clear &amp; Strain</f>
        <v>EU718648=HUN-034</v>
      </c>
      <c r="BF1462" s="170" t="str">
        <f aca="false">CONCATENATE(A1462,"=",F1462,". ",AX1462,IF(AB1462="","",CONCATENATE(".",AB1462)))</f>
        <v>EU718648=HUN-034. 3a.HUN.pig</v>
      </c>
      <c r="BG1462" s="170" t="str">
        <f aca="false">CONCATENATE(A1462,"=",F1462,". ",AX1462)</f>
        <v>EU718648=HUN-034. 3a.HUN.pig</v>
      </c>
      <c r="BH1462" s="170" t="str">
        <f aca="false">CONCATENATE(A1462,"=",AX1462)</f>
        <v>EU718648=3a.HUN.pig</v>
      </c>
      <c r="BI1462" s="170" t="str">
        <f aca="false">CONCATENATE(A1462,"=",ComForSubtype,D1462)</f>
        <v>EU718648=3a</v>
      </c>
      <c r="BJ1462" s="170" t="str">
        <f aca="false">CONCATENATE(A1462,"=",E1462)</f>
        <v>EU718648=3jab</v>
      </c>
      <c r="BK1462" s="170" t="str">
        <f aca="false">CONCATENATE(A1462,"=",C1462)</f>
        <v>EU718648=3</v>
      </c>
      <c r="BL1462" s="170" t="str">
        <f aca="false">CONCATENATE(D1462,"=")</f>
        <v>3a=</v>
      </c>
      <c r="BM1462" s="223" t="str">
        <f aca="false">IF(BA1462="XX","",BA1462)</f>
        <v>EU718648</v>
      </c>
      <c r="BN1462" s="224" t="str">
        <f aca="false">CONCATENATE(IF(F1462="","",F1462),IF(G1462="","",CONCATENATE(" / ",G1462)))</f>
        <v>HUN-034</v>
      </c>
      <c r="BO1462" s="225" t="str">
        <f aca="false">AX1462</f>
        <v>3a.HUN.pig</v>
      </c>
      <c r="BP1462" s="226" t="str">
        <f aca="false">IF(V1462="","",V1462)</f>
        <v/>
      </c>
      <c r="BQ1462" s="226" t="str">
        <f aca="false">IF(W1462="","",CONCATENATE(W1462,IF(LEFT(AO1462,1)="s","+","")))</f>
        <v>3a</v>
      </c>
      <c r="BR1462" s="226" t="str">
        <f aca="false">IF(X1462="","",CONCATENATE(X1462,IF(LEFT(AQ1462,1)="s","+","")))</f>
        <v/>
      </c>
      <c r="BS1462" s="226" t="str">
        <f aca="false">IF(Y1462="","",CONCATENATE(Y1462,IF(LEFT(AR1462,1)="s","+","")))</f>
        <v/>
      </c>
      <c r="BT1462" s="226" t="str">
        <f aca="false">IF(Z1462="","",CONCATENATE(Z1462,IF(LEFT(AS1462,1)="s","+","")))</f>
        <v/>
      </c>
      <c r="BU1462" s="227" t="str">
        <f aca="false">IF(AA1462="","",CONCATENATE(AA1462,IF(LEFT(AT1462,1)="s","+","")))</f>
        <v/>
      </c>
      <c r="BV1462" s="212"/>
      <c r="BW1462" s="177" t="s">
        <v>3728</v>
      </c>
      <c r="BX1462" s="170" t="str">
        <f aca="false">IF(BW1462&lt;&gt;"",IF(ISNUMBER(FIND("=",BW1462)),LEFT(BW1462,FIND("=",BW1462)-1),BW1462),BW1462)</f>
        <v>EU718648</v>
      </c>
      <c r="BY1462" s="170" t="str">
        <f aca="false">IF(BW1462&lt;&gt;"",IF(ISNUMBER(FIND("=",BW1462)),RIGHT(BW1462,LEN(BW1462)-FIND("=",BW1462)),""),"")</f>
        <v>3a</v>
      </c>
      <c r="BZ1462" s="170" t="str">
        <f aca="false">IF(BX1462&lt;&gt;"",IF(ISNUMBER(FIND(".",BX1462)),LEFT(BX1462,FIND(".",BX1462)-1),BX1462),BX1462)</f>
        <v>EU718648</v>
      </c>
      <c r="CA1462" s="170" t="str">
        <f aca="false">IF(BX1462&lt;&gt;"",IF(ISNUMBER(FIND(".",BX1462)),RIGHT(BX1462,LEN(BX1462)-FIND(".",BX1462)),""),"")</f>
        <v/>
      </c>
      <c r="CB1462" s="212"/>
      <c r="CC1462" s="170" t="str">
        <f aca="false">A1462</f>
        <v>EU718648</v>
      </c>
      <c r="CD1462" s="178" t="s">
        <v>339</v>
      </c>
      <c r="CE1462" s="178" t="s">
        <v>340</v>
      </c>
      <c r="CF1462" s="178" t="s">
        <v>341</v>
      </c>
      <c r="CG1462" s="212"/>
      <c r="CH1462" s="179"/>
      <c r="CI1462" s="179"/>
      <c r="CJ1462" s="179"/>
      <c r="CK1462" s="212"/>
      <c r="CL1462" s="212"/>
      <c r="CM1462" s="170" t="str">
        <f aca="false">F1462</f>
        <v>HUN-034</v>
      </c>
      <c r="CN1462" s="170" t="str">
        <f aca="false">IF(G1462="","",G1462)</f>
        <v/>
      </c>
      <c r="CO1462" s="170" t="str">
        <f aca="false">CONCATENATE(H1462,":",L1462)</f>
        <v>Hungary:</v>
      </c>
      <c r="CP1462" s="170" t="str">
        <f aca="false">CONCATENATE(IF(Q1462="","",CONCATENATE(Q1462,"-")),IF(P1462="","",CONCATENATE(P1462,"-")),IF(O1462="","",O1462))</f>
        <v/>
      </c>
      <c r="CQ1462" s="170" t="str">
        <f aca="false">IF(N1462="","",N1462)</f>
        <v/>
      </c>
      <c r="CR1462" s="170" t="n">
        <f aca="false">C1462</f>
        <v>3</v>
      </c>
      <c r="CS1462" s="229" t="str">
        <f aca="false">D1462</f>
        <v>3a</v>
      </c>
      <c r="CT1462" s="170" t="str">
        <f aca="false">CONCATENATE(CD1462," strain ",CM1462," ",CL1462,", partial cds")</f>
        <v>Hepatitis E virus strain HUN-034 , partial cds</v>
      </c>
    </row>
    <row r="1463" customFormat="false" ht="11.9" hidden="false" customHeight="true" outlineLevel="0" collapsed="false">
      <c r="A1463" s="154" t="s">
        <v>3729</v>
      </c>
      <c r="B1463" s="147" t="n">
        <v>3</v>
      </c>
      <c r="C1463" s="243" t="n">
        <v>3</v>
      </c>
      <c r="D1463" s="149" t="s">
        <v>644</v>
      </c>
      <c r="E1463" s="150" t="s">
        <v>3598</v>
      </c>
      <c r="F1463" s="154" t="s">
        <v>3730</v>
      </c>
      <c r="G1463" s="212"/>
      <c r="H1463" s="146" t="s">
        <v>2753</v>
      </c>
      <c r="I1463" s="153" t="s">
        <v>2754</v>
      </c>
      <c r="J1463" s="146" t="s">
        <v>395</v>
      </c>
      <c r="K1463" s="212"/>
      <c r="L1463" s="212"/>
      <c r="M1463" s="157" t="s">
        <v>367</v>
      </c>
      <c r="N1463" s="213"/>
      <c r="O1463" s="160"/>
      <c r="P1463" s="212"/>
      <c r="Q1463" s="212"/>
      <c r="R1463" s="212"/>
      <c r="S1463" s="212"/>
      <c r="T1463" s="214"/>
      <c r="U1463" s="215"/>
      <c r="V1463" s="209"/>
      <c r="W1463" s="163" t="s">
        <v>644</v>
      </c>
      <c r="X1463" s="209"/>
      <c r="Y1463" s="209"/>
      <c r="Z1463" s="209"/>
      <c r="AB1463" s="217"/>
      <c r="AC1463" s="163" t="n">
        <v>421</v>
      </c>
      <c r="AD1463" s="209"/>
      <c r="AE1463" s="209"/>
      <c r="AF1463" s="209"/>
      <c r="AG1463" s="218"/>
      <c r="AH1463" s="164" t="n">
        <v>63</v>
      </c>
      <c r="AI1463" s="164" t="n">
        <v>483</v>
      </c>
      <c r="AJ1463" s="219" t="n">
        <f aca="false">SeqEnd-SeqBeg+1</f>
        <v>421</v>
      </c>
      <c r="AK1463" s="220" t="n">
        <f aca="false">AND( SeqBeg&lt;=Beg  , End &lt;=SeqEnd )</f>
        <v>1</v>
      </c>
      <c r="AL1463" s="212"/>
      <c r="AM1463" s="212"/>
      <c r="AN1463" s="213"/>
      <c r="AO1463" s="209" t="s">
        <v>103</v>
      </c>
      <c r="AP1463" s="147" t="s">
        <v>103</v>
      </c>
      <c r="AV1463" s="212"/>
      <c r="AW1463" s="222" t="str">
        <f aca="false">HYPERLINK(CONCATENATE("http://www.ncbi.nlm.nih.gov/nuccore/",BM1463),BM1463)</f>
        <v>EU718649</v>
      </c>
      <c r="AX1463" s="219" t="str">
        <f aca="false">CONCATENATE(D1463,IF(I1463="","",CONCATENATE(".",I1463)),IF(K1463="","",CONCATENATE(".",K1463)),IF(M1463="","",CONCATENATE(".",M1463)),IF(R1463="","",CONCATENATE(".",R1463)),IF(U1463="","","(*)"))</f>
        <v>3a.HUN.pig</v>
      </c>
      <c r="AY1463" s="170" t="str">
        <f aca="false">CONCATENATE(BM1463,".",BN1463)</f>
        <v>EU718649.HUN-039</v>
      </c>
      <c r="AZ1463" s="171" t="str">
        <f aca="false">IF(AV1463="",IF(ISNUMBER(FIND(".",A1463)),LEFT(A1463,FIND(".",A1463)-1),A1463),AV1463)</f>
        <v>EU718649</v>
      </c>
      <c r="BA1463" s="171" t="str">
        <f aca="false">IF(ISNUMBER(FIND("-",AZ1463)),LEFT(AZ1463,FIND("-",AZ1463)-1),AZ1463)</f>
        <v>EU718649</v>
      </c>
      <c r="BB1463" s="170" t="str">
        <f aca="false"> MEGAname &amp; "="</f>
        <v>EU718649=</v>
      </c>
      <c r="BC1463" s="170" t="str">
        <f aca="false">Clear &amp; IF(span ,"Span","out")</f>
        <v>EU718649=Span</v>
      </c>
      <c r="BD1463" s="170" t="str">
        <f aca="false">Clear &amp; IF(span, IF(B1463=".","Selected",B1463),"out")</f>
        <v>EU718649=3</v>
      </c>
      <c r="BE1463" s="170" t="str">
        <f aca="false">Clear &amp; Strain</f>
        <v>EU718649=HUN-039</v>
      </c>
      <c r="BF1463" s="170" t="str">
        <f aca="false">CONCATENATE(A1463,"=",F1463,". ",AX1463,IF(AB1463="","",CONCATENATE(".",AB1463)))</f>
        <v>EU718649=HUN-039. 3a.HUN.pig</v>
      </c>
      <c r="BG1463" s="170" t="str">
        <f aca="false">CONCATENATE(A1463,"=",F1463,". ",AX1463)</f>
        <v>EU718649=HUN-039. 3a.HUN.pig</v>
      </c>
      <c r="BH1463" s="170" t="str">
        <f aca="false">CONCATENATE(A1463,"=",AX1463)</f>
        <v>EU718649=3a.HUN.pig</v>
      </c>
      <c r="BI1463" s="170" t="str">
        <f aca="false">CONCATENATE(A1463,"=",ComForSubtype,D1463)</f>
        <v>EU718649=3a</v>
      </c>
      <c r="BJ1463" s="170" t="str">
        <f aca="false">CONCATENATE(A1463,"=",E1463)</f>
        <v>EU718649=3jab</v>
      </c>
      <c r="BK1463" s="170" t="str">
        <f aca="false">CONCATENATE(A1463,"=",C1463)</f>
        <v>EU718649=3</v>
      </c>
      <c r="BL1463" s="170" t="str">
        <f aca="false">CONCATENATE(D1463,"=")</f>
        <v>3a=</v>
      </c>
      <c r="BM1463" s="223" t="str">
        <f aca="false">IF(BA1463="XX","",BA1463)</f>
        <v>EU718649</v>
      </c>
      <c r="BN1463" s="224" t="str">
        <f aca="false">CONCATENATE(IF(F1463="","",F1463),IF(G1463="","",CONCATENATE(" / ",G1463)))</f>
        <v>HUN-039</v>
      </c>
      <c r="BO1463" s="225" t="str">
        <f aca="false">AX1463</f>
        <v>3a.HUN.pig</v>
      </c>
      <c r="BP1463" s="226" t="str">
        <f aca="false">IF(V1463="","",V1463)</f>
        <v/>
      </c>
      <c r="BQ1463" s="226" t="str">
        <f aca="false">IF(W1463="","",CONCATENATE(W1463,IF(LEFT(AO1463,1)="s","+","")))</f>
        <v>3a</v>
      </c>
      <c r="BR1463" s="226" t="str">
        <f aca="false">IF(X1463="","",CONCATENATE(X1463,IF(LEFT(AQ1463,1)="s","+","")))</f>
        <v/>
      </c>
      <c r="BS1463" s="226" t="str">
        <f aca="false">IF(Y1463="","",CONCATENATE(Y1463,IF(LEFT(AR1463,1)="s","+","")))</f>
        <v/>
      </c>
      <c r="BT1463" s="226" t="str">
        <f aca="false">IF(Z1463="","",CONCATENATE(Z1463,IF(LEFT(AS1463,1)="s","+","")))</f>
        <v/>
      </c>
      <c r="BU1463" s="227" t="str">
        <f aca="false">IF(AA1463="","",CONCATENATE(AA1463,IF(LEFT(AT1463,1)="s","+","")))</f>
        <v/>
      </c>
      <c r="BV1463" s="212"/>
      <c r="BW1463" s="177" t="s">
        <v>3731</v>
      </c>
      <c r="BX1463" s="170" t="str">
        <f aca="false">IF(BW1463&lt;&gt;"",IF(ISNUMBER(FIND("=",BW1463)),LEFT(BW1463,FIND("=",BW1463)-1),BW1463),BW1463)</f>
        <v>EU718649</v>
      </c>
      <c r="BY1463" s="170" t="str">
        <f aca="false">IF(BW1463&lt;&gt;"",IF(ISNUMBER(FIND("=",BW1463)),RIGHT(BW1463,LEN(BW1463)-FIND("=",BW1463)),""),"")</f>
        <v>3a</v>
      </c>
      <c r="BZ1463" s="170" t="str">
        <f aca="false">IF(BX1463&lt;&gt;"",IF(ISNUMBER(FIND(".",BX1463)),LEFT(BX1463,FIND(".",BX1463)-1),BX1463),BX1463)</f>
        <v>EU718649</v>
      </c>
      <c r="CA1463" s="170" t="str">
        <f aca="false">IF(BX1463&lt;&gt;"",IF(ISNUMBER(FIND(".",BX1463)),RIGHT(BX1463,LEN(BX1463)-FIND(".",BX1463)),""),"")</f>
        <v/>
      </c>
      <c r="CB1463" s="212"/>
      <c r="CC1463" s="170" t="str">
        <f aca="false">A1463</f>
        <v>EU718649</v>
      </c>
      <c r="CD1463" s="178" t="s">
        <v>339</v>
      </c>
      <c r="CE1463" s="178" t="s">
        <v>340</v>
      </c>
      <c r="CF1463" s="178" t="s">
        <v>341</v>
      </c>
      <c r="CG1463" s="212"/>
      <c r="CH1463" s="179"/>
      <c r="CI1463" s="179"/>
      <c r="CJ1463" s="179"/>
      <c r="CK1463" s="212"/>
      <c r="CL1463" s="212"/>
      <c r="CM1463" s="170" t="str">
        <f aca="false">F1463</f>
        <v>HUN-039</v>
      </c>
      <c r="CN1463" s="170" t="str">
        <f aca="false">IF(G1463="","",G1463)</f>
        <v/>
      </c>
      <c r="CO1463" s="170" t="str">
        <f aca="false">CONCATENATE(H1463,":",L1463)</f>
        <v>Hungary:</v>
      </c>
      <c r="CP1463" s="170" t="str">
        <f aca="false">CONCATENATE(IF(Q1463="","",CONCATENATE(Q1463,"-")),IF(P1463="","",CONCATENATE(P1463,"-")),IF(O1463="","",O1463))</f>
        <v/>
      </c>
      <c r="CQ1463" s="170" t="str">
        <f aca="false">IF(N1463="","",N1463)</f>
        <v/>
      </c>
      <c r="CR1463" s="170" t="n">
        <f aca="false">C1463</f>
        <v>3</v>
      </c>
      <c r="CS1463" s="229" t="str">
        <f aca="false">D1463</f>
        <v>3a</v>
      </c>
      <c r="CT1463" s="170" t="str">
        <f aca="false">CONCATENATE(CD1463," strain ",CM1463," ",CL1463,", partial cds")</f>
        <v>Hepatitis E virus strain HUN-039 , partial cds</v>
      </c>
    </row>
    <row r="1464" customFormat="false" ht="11.9" hidden="false" customHeight="true" outlineLevel="0" collapsed="false">
      <c r="A1464" s="154" t="s">
        <v>3732</v>
      </c>
      <c r="B1464" s="147" t="n">
        <v>3</v>
      </c>
      <c r="C1464" s="148" t="n">
        <v>3</v>
      </c>
      <c r="D1464" s="149" t="s">
        <v>644</v>
      </c>
      <c r="E1464" s="150" t="s">
        <v>3598</v>
      </c>
      <c r="F1464" s="154" t="s">
        <v>3733</v>
      </c>
      <c r="G1464" s="212"/>
      <c r="H1464" s="146" t="s">
        <v>378</v>
      </c>
      <c r="I1464" s="153" t="s">
        <v>379</v>
      </c>
      <c r="J1464" s="146" t="s">
        <v>337</v>
      </c>
      <c r="K1464" s="155" t="s">
        <v>2736</v>
      </c>
      <c r="L1464" s="231" t="s">
        <v>2736</v>
      </c>
      <c r="M1464" s="157" t="s">
        <v>348</v>
      </c>
      <c r="N1464" s="213"/>
      <c r="O1464" s="160"/>
      <c r="P1464" s="212"/>
      <c r="Q1464" s="212"/>
      <c r="R1464" s="212"/>
      <c r="S1464" s="232" t="n">
        <v>412</v>
      </c>
      <c r="U1464" s="161" t="s">
        <v>644</v>
      </c>
      <c r="V1464" s="209"/>
      <c r="W1464" s="163" t="s">
        <v>644</v>
      </c>
      <c r="X1464" s="209"/>
      <c r="Y1464" s="209"/>
      <c r="Z1464" s="209"/>
      <c r="AA1464" s="216"/>
      <c r="AB1464" s="217"/>
      <c r="AC1464" s="163" t="n">
        <v>318</v>
      </c>
      <c r="AD1464" s="209"/>
      <c r="AE1464" s="209"/>
      <c r="AF1464" s="209"/>
      <c r="AG1464" s="218"/>
      <c r="AH1464" s="164" t="n">
        <v>48</v>
      </c>
      <c r="AI1464" s="164" t="n">
        <v>459</v>
      </c>
      <c r="AJ1464" s="219" t="n">
        <f aca="false">SeqEnd-SeqBeg+1</f>
        <v>412</v>
      </c>
      <c r="AK1464" s="220" t="n">
        <f aca="false">AND( SeqBeg&lt;=Beg  , End &lt;=SeqEnd )</f>
        <v>1</v>
      </c>
      <c r="AL1464" s="212"/>
      <c r="AM1464" s="212"/>
      <c r="AN1464" s="213"/>
      <c r="AO1464" s="147" t="s">
        <v>3734</v>
      </c>
      <c r="AP1464" s="147" t="s">
        <v>3734</v>
      </c>
      <c r="AU1464" s="212"/>
      <c r="AV1464" s="212"/>
      <c r="AW1464" s="222" t="str">
        <f aca="false">HYPERLINK(CONCATENATE("http://www.ncbi.nlm.nih.gov/nuccore/",BM1464),BM1464)</f>
        <v>AB108656</v>
      </c>
      <c r="AX1464" s="219" t="str">
        <f aca="false">CONCATENATE(D1464,IF(I1464="","",CONCATENATE(".",I1464)),IF(K1464="","",CONCATENATE(".",K1464)),IF(M1464="","",CONCATENATE(".",M1464)),IF(R1464="","",CONCATENATE(".",R1464)),IF(U1464="","","(*)"))</f>
        <v>3a.JPN.Hokkaido.hum(*)</v>
      </c>
      <c r="AY1464" s="170" t="str">
        <f aca="false">CONCATENATE(BM1464,".",BN1464)</f>
        <v>AB108656.HE-JA16</v>
      </c>
      <c r="AZ1464" s="171" t="str">
        <f aca="false">IF(AV1464="",IF(ISNUMBER(FIND(".",A1464)),LEFT(A1464,FIND(".",A1464)-1),A1464),AV1464)</f>
        <v>AB108656</v>
      </c>
      <c r="BA1464" s="171" t="str">
        <f aca="false">IF(ISNUMBER(FIND("-",AZ1464)),LEFT(AZ1464,FIND("-",AZ1464)-1),AZ1464)</f>
        <v>AB108656</v>
      </c>
      <c r="BB1464" s="170" t="str">
        <f aca="false"> MEGAname &amp; "="</f>
        <v>AB108656=</v>
      </c>
      <c r="BC1464" s="170" t="str">
        <f aca="false">Clear &amp; IF(span ,"Span","out")</f>
        <v>AB108656=Span</v>
      </c>
      <c r="BD1464" s="170" t="str">
        <f aca="false">Clear &amp; IF(span, IF(B1464=".","Selected",B1464),"out")</f>
        <v>AB108656=3</v>
      </c>
      <c r="BE1464" s="170" t="str">
        <f aca="false">Clear &amp; Strain</f>
        <v>AB108656=HE-JA16</v>
      </c>
      <c r="BF1464" s="170" t="str">
        <f aca="false">CONCATENATE(A1464,"=",F1464,". ",AX1464,IF(AB1464="","",CONCATENATE(".",AB1464)))</f>
        <v>AB108656=HE-JA16. 3a.JPN.Hokkaido.hum(*)</v>
      </c>
      <c r="BG1464" s="170" t="str">
        <f aca="false">CONCATENATE(A1464,"=",F1464,". ",AX1464)</f>
        <v>AB108656=HE-JA16. 3a.JPN.Hokkaido.hum(*)</v>
      </c>
      <c r="BH1464" s="170" t="str">
        <f aca="false">CONCATENATE(A1464,"=",AX1464)</f>
        <v>AB108656=3a.JPN.Hokkaido.hum(*)</v>
      </c>
      <c r="BI1464" s="170" t="str">
        <f aca="false">CONCATENATE(A1464,"=",ComForSubtype,D1464)</f>
        <v>AB108656=3a</v>
      </c>
      <c r="BJ1464" s="170" t="str">
        <f aca="false">CONCATENATE(A1464,"=",E1464)</f>
        <v>AB108656=3jab</v>
      </c>
      <c r="BK1464" s="170" t="str">
        <f aca="false">CONCATENATE(A1464,"=",C1464)</f>
        <v>AB108656=3</v>
      </c>
      <c r="BL1464" s="170" t="str">
        <f aca="false">CONCATENATE(D1464,"=")</f>
        <v>3a=</v>
      </c>
      <c r="BM1464" s="223" t="str">
        <f aca="false">IF(BA1464="XX","",BA1464)</f>
        <v>AB108656</v>
      </c>
      <c r="BN1464" s="224" t="str">
        <f aca="false">CONCATENATE(IF(F1464="","",F1464),IF(G1464="","",CONCATENATE(" / ",G1464)))</f>
        <v>HE-JA16</v>
      </c>
      <c r="BO1464" s="225" t="str">
        <f aca="false">AX1464</f>
        <v>3a.JPN.Hokkaido.hum(*)</v>
      </c>
      <c r="BP1464" s="226" t="str">
        <f aca="false">IF(V1464="","",V1464)</f>
        <v/>
      </c>
      <c r="BQ1464" s="226" t="str">
        <f aca="false">IF(W1464="","",CONCATENATE(W1464,IF(LEFT(AO1464,1)="s","+","")))</f>
        <v>3a</v>
      </c>
      <c r="BR1464" s="226" t="str">
        <f aca="false">IF(X1464="","",CONCATENATE(X1464,IF(LEFT(AQ1464,1)="s","+","")))</f>
        <v/>
      </c>
      <c r="BS1464" s="226" t="str">
        <f aca="false">IF(Y1464="","",CONCATENATE(Y1464,IF(LEFT(AR1464,1)="s","+","")))</f>
        <v/>
      </c>
      <c r="BT1464" s="226" t="str">
        <f aca="false">IF(Z1464="","",CONCATENATE(Z1464,IF(LEFT(AS1464,1)="s","+","")))</f>
        <v/>
      </c>
      <c r="BU1464" s="227" t="str">
        <f aca="false">IF(AA1464="","",CONCATENATE(AA1464,IF(LEFT(AT1464,1)="s","+","")))</f>
        <v/>
      </c>
      <c r="BV1464" s="212"/>
      <c r="BW1464" s="177" t="s">
        <v>3735</v>
      </c>
      <c r="BX1464" s="170" t="str">
        <f aca="false">IF(BW1464&lt;&gt;"",IF(ISNUMBER(FIND("=",BW1464)),LEFT(BW1464,FIND("=",BW1464)-1),BW1464),BW1464)</f>
        <v>AB108656.HE-JA16</v>
      </c>
      <c r="BY1464" s="170" t="str">
        <f aca="false">IF(BW1464&lt;&gt;"",IF(ISNUMBER(FIND("=",BW1464)),RIGHT(BW1464,LEN(BW1464)-FIND("=",BW1464)),""),"")</f>
        <v>3a</v>
      </c>
      <c r="BZ1464" s="170" t="str">
        <f aca="false">IF(BX1464&lt;&gt;"",IF(ISNUMBER(FIND(".",BX1464)),LEFT(BX1464,FIND(".",BX1464)-1),BX1464),BX1464)</f>
        <v>AB108656</v>
      </c>
      <c r="CA1464" s="170" t="str">
        <f aca="false">IF(BX1464&lt;&gt;"",IF(ISNUMBER(FIND(".",BX1464)),RIGHT(BX1464,LEN(BX1464)-FIND(".",BX1464)),""),"")</f>
        <v>HE-JA16</v>
      </c>
      <c r="CB1464" s="212"/>
      <c r="CC1464" s="170" t="str">
        <f aca="false">A1464</f>
        <v>AB108656</v>
      </c>
      <c r="CD1464" s="178" t="s">
        <v>339</v>
      </c>
      <c r="CE1464" s="178" t="s">
        <v>340</v>
      </c>
      <c r="CF1464" s="178" t="s">
        <v>341</v>
      </c>
      <c r="CG1464" s="212"/>
      <c r="CH1464" s="179"/>
      <c r="CI1464" s="179"/>
      <c r="CJ1464" s="179"/>
      <c r="CK1464" s="212"/>
      <c r="CL1464" s="212"/>
      <c r="CM1464" s="170" t="str">
        <f aca="false">F1464</f>
        <v>HE-JA16</v>
      </c>
      <c r="CN1464" s="170" t="str">
        <f aca="false">IF(G1464="","",G1464)</f>
        <v/>
      </c>
      <c r="CO1464" s="170" t="str">
        <f aca="false">CONCATENATE(H1464,":",L1464)</f>
        <v>Japan:Hokkaido</v>
      </c>
      <c r="CP1464" s="170" t="str">
        <f aca="false">CONCATENATE(IF(Q1464="","",CONCATENATE(Q1464,"-")),IF(P1464="","",CONCATENATE(P1464,"-")),IF(O1464="","",O1464))</f>
        <v/>
      </c>
      <c r="CQ1464" s="170" t="str">
        <f aca="false">IF(N1464="","",N1464)</f>
        <v/>
      </c>
      <c r="CR1464" s="228" t="n">
        <f aca="false">C1464</f>
        <v>3</v>
      </c>
      <c r="CS1464" s="229" t="str">
        <f aca="false">D1464</f>
        <v>3a</v>
      </c>
      <c r="CT1464" s="170" t="str">
        <f aca="false">CONCATENATE(CD1464," strain ",CM1464," ",CL1464,", partial cds")</f>
        <v>Hepatitis E virus strain HE-JA16 , partial cds</v>
      </c>
    </row>
    <row r="1465" customFormat="false" ht="11.9" hidden="false" customHeight="true" outlineLevel="0" collapsed="false">
      <c r="A1465" s="154" t="s">
        <v>3736</v>
      </c>
      <c r="B1465" s="147" t="n">
        <v>3</v>
      </c>
      <c r="C1465" s="148" t="n">
        <v>3</v>
      </c>
      <c r="D1465" s="149" t="s">
        <v>644</v>
      </c>
      <c r="E1465" s="150" t="s">
        <v>3598</v>
      </c>
      <c r="F1465" s="154" t="s">
        <v>3737</v>
      </c>
      <c r="G1465" s="212"/>
      <c r="H1465" s="146" t="s">
        <v>378</v>
      </c>
      <c r="I1465" s="153" t="s">
        <v>379</v>
      </c>
      <c r="J1465" s="146" t="s">
        <v>337</v>
      </c>
      <c r="K1465" s="155" t="s">
        <v>2736</v>
      </c>
      <c r="L1465" s="231" t="s">
        <v>2736</v>
      </c>
      <c r="M1465" s="157" t="s">
        <v>348</v>
      </c>
      <c r="N1465" s="213"/>
      <c r="O1465" s="160"/>
      <c r="P1465" s="212"/>
      <c r="Q1465" s="212"/>
      <c r="R1465" s="212"/>
      <c r="S1465" s="232" t="n">
        <v>412</v>
      </c>
      <c r="U1465" s="161" t="s">
        <v>644</v>
      </c>
      <c r="V1465" s="209"/>
      <c r="W1465" s="163" t="s">
        <v>644</v>
      </c>
      <c r="X1465" s="209"/>
      <c r="Y1465" s="209"/>
      <c r="Z1465" s="209"/>
      <c r="AB1465" s="217"/>
      <c r="AC1465" s="163" t="n">
        <v>318</v>
      </c>
      <c r="AD1465" s="209"/>
      <c r="AE1465" s="209"/>
      <c r="AF1465" s="209"/>
      <c r="AG1465" s="218"/>
      <c r="AH1465" s="164" t="n">
        <v>48</v>
      </c>
      <c r="AI1465" s="164" t="n">
        <v>459</v>
      </c>
      <c r="AJ1465" s="219" t="n">
        <f aca="false">SeqEnd-SeqBeg+1</f>
        <v>412</v>
      </c>
      <c r="AK1465" s="220" t="n">
        <f aca="false">AND( SeqBeg&lt;=Beg  , End &lt;=SeqEnd )</f>
        <v>1</v>
      </c>
      <c r="AL1465" s="212"/>
      <c r="AM1465" s="212"/>
      <c r="AN1465" s="213"/>
      <c r="AO1465" s="147" t="s">
        <v>3734</v>
      </c>
      <c r="AP1465" s="147" t="s">
        <v>3734</v>
      </c>
      <c r="AU1465" s="212"/>
      <c r="AV1465" s="212"/>
      <c r="AW1465" s="222" t="str">
        <f aca="false">HYPERLINK(CONCATENATE("http://www.ncbi.nlm.nih.gov/nuccore/",BM1465),BM1465)</f>
        <v>AB082549</v>
      </c>
      <c r="AX1465" s="219" t="str">
        <f aca="false">CONCATENATE(D1465,IF(I1465="","",CONCATENATE(".",I1465)),IF(K1465="","",CONCATENATE(".",K1465)),IF(M1465="","",CONCATENATE(".",M1465)),IF(R1465="","",CONCATENATE(".",R1465)),IF(U1465="","","(*)"))</f>
        <v>3a.JPN.Hokkaido.hum(*)</v>
      </c>
      <c r="AY1465" s="170" t="str">
        <f aca="false">CONCATENATE(BM1465,".",BN1465)</f>
        <v>AB082549.HE-JA4</v>
      </c>
      <c r="AZ1465" s="171" t="str">
        <f aca="false">IF(AV1465="",IF(ISNUMBER(FIND(".",A1465)),LEFT(A1465,FIND(".",A1465)-1),A1465),AV1465)</f>
        <v>AB082549</v>
      </c>
      <c r="BA1465" s="171" t="str">
        <f aca="false">IF(ISNUMBER(FIND("-",AZ1465)),LEFT(AZ1465,FIND("-",AZ1465)-1),AZ1465)</f>
        <v>AB082549</v>
      </c>
      <c r="BB1465" s="170" t="str">
        <f aca="false"> MEGAname &amp; "="</f>
        <v>AB082549=</v>
      </c>
      <c r="BC1465" s="170" t="str">
        <f aca="false">Clear &amp; IF(span ,"Span","out")</f>
        <v>AB082549=Span</v>
      </c>
      <c r="BD1465" s="170" t="str">
        <f aca="false">Clear &amp; IF(span, IF(B1465=".","Selected",B1465),"out")</f>
        <v>AB082549=3</v>
      </c>
      <c r="BE1465" s="170" t="str">
        <f aca="false">Clear &amp; Strain</f>
        <v>AB082549=HE-JA4</v>
      </c>
      <c r="BF1465" s="170" t="str">
        <f aca="false">CONCATENATE(A1465,"=",F1465,". ",AX1465,IF(AB1465="","",CONCATENATE(".",AB1465)))</f>
        <v>AB082549=HE-JA4. 3a.JPN.Hokkaido.hum(*)</v>
      </c>
      <c r="BG1465" s="170" t="str">
        <f aca="false">CONCATENATE(A1465,"=",F1465,". ",AX1465)</f>
        <v>AB082549=HE-JA4. 3a.JPN.Hokkaido.hum(*)</v>
      </c>
      <c r="BH1465" s="170" t="str">
        <f aca="false">CONCATENATE(A1465,"=",AX1465)</f>
        <v>AB082549=3a.JPN.Hokkaido.hum(*)</v>
      </c>
      <c r="BI1465" s="170" t="str">
        <f aca="false">CONCATENATE(A1465,"=",ComForSubtype,D1465)</f>
        <v>AB082549=3a</v>
      </c>
      <c r="BJ1465" s="170" t="str">
        <f aca="false">CONCATENATE(A1465,"=",E1465)</f>
        <v>AB082549=3jab</v>
      </c>
      <c r="BK1465" s="170" t="str">
        <f aca="false">CONCATENATE(A1465,"=",C1465)</f>
        <v>AB082549=3</v>
      </c>
      <c r="BL1465" s="170" t="str">
        <f aca="false">CONCATENATE(D1465,"=")</f>
        <v>3a=</v>
      </c>
      <c r="BM1465" s="223" t="str">
        <f aca="false">IF(BA1465="XX","",BA1465)</f>
        <v>AB082549</v>
      </c>
      <c r="BN1465" s="224" t="str">
        <f aca="false">CONCATENATE(IF(F1465="","",F1465),IF(G1465="","",CONCATENATE(" / ",G1465)))</f>
        <v>HE-JA4</v>
      </c>
      <c r="BO1465" s="225" t="str">
        <f aca="false">AX1465</f>
        <v>3a.JPN.Hokkaido.hum(*)</v>
      </c>
      <c r="BP1465" s="226" t="str">
        <f aca="false">IF(V1465="","",V1465)</f>
        <v/>
      </c>
      <c r="BQ1465" s="226" t="str">
        <f aca="false">IF(W1465="","",CONCATENATE(W1465,IF(LEFT(AO1465,1)="s","+","")))</f>
        <v>3a</v>
      </c>
      <c r="BR1465" s="226" t="str">
        <f aca="false">IF(X1465="","",CONCATENATE(X1465,IF(LEFT(AQ1465,1)="s","+","")))</f>
        <v/>
      </c>
      <c r="BS1465" s="226" t="str">
        <f aca="false">IF(Y1465="","",CONCATENATE(Y1465,IF(LEFT(AR1465,1)="s","+","")))</f>
        <v/>
      </c>
      <c r="BT1465" s="226" t="str">
        <f aca="false">IF(Z1465="","",CONCATENATE(Z1465,IF(LEFT(AS1465,1)="s","+","")))</f>
        <v/>
      </c>
      <c r="BU1465" s="227" t="str">
        <f aca="false">IF(AA1465="","",CONCATENATE(AA1465,IF(LEFT(AT1465,1)="s","+","")))</f>
        <v/>
      </c>
      <c r="BV1465" s="212"/>
      <c r="BW1465" s="177" t="s">
        <v>3738</v>
      </c>
      <c r="BX1465" s="170" t="str">
        <f aca="false">IF(BW1465&lt;&gt;"",IF(ISNUMBER(FIND("=",BW1465)),LEFT(BW1465,FIND("=",BW1465)-1),BW1465),BW1465)</f>
        <v>AB082549.HE-JA4</v>
      </c>
      <c r="BY1465" s="170" t="str">
        <f aca="false">IF(BW1465&lt;&gt;"",IF(ISNUMBER(FIND("=",BW1465)),RIGHT(BW1465,LEN(BW1465)-FIND("=",BW1465)),""),"")</f>
        <v>3a</v>
      </c>
      <c r="BZ1465" s="170" t="str">
        <f aca="false">IF(BX1465&lt;&gt;"",IF(ISNUMBER(FIND(".",BX1465)),LEFT(BX1465,FIND(".",BX1465)-1),BX1465),BX1465)</f>
        <v>AB082549</v>
      </c>
      <c r="CA1465" s="170" t="str">
        <f aca="false">IF(BX1465&lt;&gt;"",IF(ISNUMBER(FIND(".",BX1465)),RIGHT(BX1465,LEN(BX1465)-FIND(".",BX1465)),""),"")</f>
        <v>HE-JA4</v>
      </c>
      <c r="CB1465" s="212"/>
      <c r="CC1465" s="170" t="str">
        <f aca="false">A1465</f>
        <v>AB082549</v>
      </c>
      <c r="CD1465" s="178" t="s">
        <v>339</v>
      </c>
      <c r="CE1465" s="178" t="s">
        <v>340</v>
      </c>
      <c r="CF1465" s="178" t="s">
        <v>341</v>
      </c>
      <c r="CG1465" s="212"/>
      <c r="CH1465" s="179"/>
      <c r="CI1465" s="179"/>
      <c r="CJ1465" s="179"/>
      <c r="CK1465" s="212"/>
      <c r="CL1465" s="212"/>
      <c r="CM1465" s="170" t="str">
        <f aca="false">F1465</f>
        <v>HE-JA4</v>
      </c>
      <c r="CN1465" s="170" t="str">
        <f aca="false">IF(G1465="","",G1465)</f>
        <v/>
      </c>
      <c r="CO1465" s="170" t="str">
        <f aca="false">CONCATENATE(H1465,":",L1465)</f>
        <v>Japan:Hokkaido</v>
      </c>
      <c r="CP1465" s="170" t="str">
        <f aca="false">CONCATENATE(IF(Q1465="","",CONCATENATE(Q1465,"-")),IF(P1465="","",CONCATENATE(P1465,"-")),IF(O1465="","",O1465))</f>
        <v/>
      </c>
      <c r="CQ1465" s="170" t="str">
        <f aca="false">IF(N1465="","",N1465)</f>
        <v/>
      </c>
      <c r="CR1465" s="228" t="n">
        <f aca="false">C1465</f>
        <v>3</v>
      </c>
      <c r="CS1465" s="229" t="str">
        <f aca="false">D1465</f>
        <v>3a</v>
      </c>
      <c r="CT1465" s="170" t="str">
        <f aca="false">CONCATENATE(CD1465," strain ",CM1465," ",CL1465,", partial cds")</f>
        <v>Hepatitis E virus strain HE-JA4 , partial cds</v>
      </c>
    </row>
    <row r="1466" customFormat="false" ht="11.9" hidden="false" customHeight="true" outlineLevel="0" collapsed="false">
      <c r="A1466" s="154" t="s">
        <v>3739</v>
      </c>
      <c r="B1466" s="147" t="n">
        <v>3</v>
      </c>
      <c r="C1466" s="148" t="n">
        <v>3</v>
      </c>
      <c r="D1466" s="149" t="s">
        <v>644</v>
      </c>
      <c r="E1466" s="150" t="s">
        <v>3598</v>
      </c>
      <c r="F1466" s="154" t="s">
        <v>3737</v>
      </c>
      <c r="G1466" s="212"/>
      <c r="H1466" s="146" t="s">
        <v>378</v>
      </c>
      <c r="I1466" s="153" t="s">
        <v>379</v>
      </c>
      <c r="J1466" s="146" t="s">
        <v>337</v>
      </c>
      <c r="K1466" s="155" t="s">
        <v>2736</v>
      </c>
      <c r="L1466" s="231" t="s">
        <v>2736</v>
      </c>
      <c r="M1466" s="157" t="s">
        <v>348</v>
      </c>
      <c r="N1466" s="213"/>
      <c r="O1466" s="160"/>
      <c r="P1466" s="212"/>
      <c r="Q1466" s="212"/>
      <c r="R1466" s="212"/>
      <c r="S1466" s="232" t="n">
        <v>412</v>
      </c>
      <c r="U1466" s="161" t="s">
        <v>644</v>
      </c>
      <c r="V1466" s="209"/>
      <c r="W1466" s="217"/>
      <c r="X1466" s="209"/>
      <c r="Y1466" s="209"/>
      <c r="Z1466" s="209"/>
      <c r="AA1466" s="158" t="s">
        <v>644</v>
      </c>
      <c r="AB1466" s="217"/>
      <c r="AC1466" s="217"/>
      <c r="AD1466" s="209"/>
      <c r="AE1466" s="209"/>
      <c r="AF1466" s="209"/>
      <c r="AG1466" s="166" t="s">
        <v>2060</v>
      </c>
      <c r="AH1466" s="164" t="n">
        <v>6189</v>
      </c>
      <c r="AI1466" s="164" t="n">
        <v>6600</v>
      </c>
      <c r="AJ1466" s="219" t="n">
        <f aca="false">SeqEnd-SeqBeg+1</f>
        <v>412</v>
      </c>
      <c r="AK1466" s="220" t="n">
        <f aca="false">AND( SeqBeg&lt;=Beg  , End &lt;=SeqEnd )</f>
        <v>0</v>
      </c>
      <c r="AL1466" s="212"/>
      <c r="AM1466" s="212"/>
      <c r="AN1466" s="221"/>
      <c r="AT1466" s="147" t="s">
        <v>103</v>
      </c>
      <c r="AU1466" s="146"/>
      <c r="AV1466" s="212"/>
      <c r="AW1466" s="222" t="str">
        <f aca="false">HYPERLINK(CONCATENATE("http://www.ncbi.nlm.nih.gov/nuccore/",BM1466),BM1466)</f>
        <v>AB082560</v>
      </c>
      <c r="AX1466" s="219" t="str">
        <f aca="false">CONCATENATE(D1466,IF(I1466="","",CONCATENATE(".",I1466)),IF(K1466="","",CONCATENATE(".",K1466)),IF(M1466="","",CONCATENATE(".",M1466)),IF(R1466="","",CONCATENATE(".",R1466)),IF(U1466="","","(*)"))</f>
        <v>3a.JPN.Hokkaido.hum(*)</v>
      </c>
      <c r="AY1466" s="170" t="str">
        <f aca="false">CONCATENATE(BM1466,".",BN1466)</f>
        <v>AB082560.HE-JA4</v>
      </c>
      <c r="AZ1466" s="171" t="str">
        <f aca="false">IF(AV1466="",IF(ISNUMBER(FIND(".",A1466)),LEFT(A1466,FIND(".",A1466)-1),A1466),AV1466)</f>
        <v>AB082560</v>
      </c>
      <c r="BA1466" s="171" t="str">
        <f aca="false">IF(ISNUMBER(FIND("-",AZ1466)),LEFT(AZ1466,FIND("-",AZ1466)-1),AZ1466)</f>
        <v>AB082560</v>
      </c>
      <c r="BB1466" s="170" t="str">
        <f aca="false"> MEGAname &amp; "="</f>
        <v>AB082560=</v>
      </c>
      <c r="BC1466" s="170" t="str">
        <f aca="false">Clear &amp; IF(span ,"Span","out")</f>
        <v>AB082560=out</v>
      </c>
      <c r="BD1466" s="170" t="str">
        <f aca="false">Clear &amp; IF(span, IF(B1466=".","Selected",B1466),"out")</f>
        <v>AB082560=out</v>
      </c>
      <c r="BE1466" s="170" t="str">
        <f aca="false">Clear &amp; Strain</f>
        <v>AB082560=HE-JA4</v>
      </c>
      <c r="BF1466" s="170" t="str">
        <f aca="false">CONCATENATE(A1466,"=",F1466,". ",AX1466,IF(AB1466="","",CONCATENATE(".",AB1466)))</f>
        <v>AB082560=HE-JA4. 3a.JPN.Hokkaido.hum(*)</v>
      </c>
      <c r="BG1466" s="170" t="str">
        <f aca="false">CONCATENATE(A1466,"=",F1466,". ",AX1466)</f>
        <v>AB082560=HE-JA4. 3a.JPN.Hokkaido.hum(*)</v>
      </c>
      <c r="BH1466" s="170" t="str">
        <f aca="false">CONCATENATE(A1466,"=",AX1466)</f>
        <v>AB082560=3a.JPN.Hokkaido.hum(*)</v>
      </c>
      <c r="BI1466" s="170" t="str">
        <f aca="false">CONCATENATE(A1466,"=",ComForSubtype,D1466)</f>
        <v>AB082560=3a</v>
      </c>
      <c r="BJ1466" s="170" t="str">
        <f aca="false">CONCATENATE(A1466,"=",E1466)</f>
        <v>AB082560=3jab</v>
      </c>
      <c r="BK1466" s="170" t="str">
        <f aca="false">CONCATENATE(A1466,"=",C1466)</f>
        <v>AB082560=3</v>
      </c>
      <c r="BL1466" s="170" t="str">
        <f aca="false">CONCATENATE(D1466,"=")</f>
        <v>3a=</v>
      </c>
      <c r="BM1466" s="223" t="str">
        <f aca="false">IF(BA1466="XX","",BA1466)</f>
        <v>AB082560</v>
      </c>
      <c r="BN1466" s="224" t="str">
        <f aca="false">CONCATENATE(IF(F1466="","",F1466),IF(G1466="","",CONCATENATE(" / ",G1466)))</f>
        <v>HE-JA4</v>
      </c>
      <c r="BO1466" s="225" t="str">
        <f aca="false">AX1466</f>
        <v>3a.JPN.Hokkaido.hum(*)</v>
      </c>
      <c r="BP1466" s="226" t="str">
        <f aca="false">IF(V1466="","",V1466)</f>
        <v/>
      </c>
      <c r="BQ1466" s="226" t="str">
        <f aca="false">IF(W1466="","",CONCATENATE(W1466,IF(LEFT(AO1466,1)="s","+","")))</f>
        <v/>
      </c>
      <c r="BR1466" s="226" t="str">
        <f aca="false">IF(X1466="","",CONCATENATE(X1466,IF(LEFT(AQ1466,1)="s","+","")))</f>
        <v/>
      </c>
      <c r="BS1466" s="226" t="str">
        <f aca="false">IF(Y1466="","",CONCATENATE(Y1466,IF(LEFT(AR1466,1)="s","+","")))</f>
        <v/>
      </c>
      <c r="BT1466" s="226" t="str">
        <f aca="false">IF(Z1466="","",CONCATENATE(Z1466,IF(LEFT(AS1466,1)="s","+","")))</f>
        <v/>
      </c>
      <c r="BU1466" s="227" t="str">
        <f aca="false">IF(AA1466="","",CONCATENATE(AA1466,IF(LEFT(AT1466,1)="s","+","")))</f>
        <v>3a</v>
      </c>
      <c r="BV1466" s="212"/>
      <c r="BW1466" s="177" t="s">
        <v>3740</v>
      </c>
      <c r="BX1466" s="170" t="str">
        <f aca="false">IF(BW1466&lt;&gt;"",IF(ISNUMBER(FIND("=",BW1466)),LEFT(BW1466,FIND("=",BW1466)-1),BW1466),BW1466)</f>
        <v>AB082560.HE-JA4</v>
      </c>
      <c r="BY1466" s="170" t="str">
        <f aca="false">IF(BW1466&lt;&gt;"",IF(ISNUMBER(FIND("=",BW1466)),RIGHT(BW1466,LEN(BW1466)-FIND("=",BW1466)),""),"")</f>
        <v>NonSelected</v>
      </c>
      <c r="BZ1466" s="170" t="str">
        <f aca="false">IF(BX1466&lt;&gt;"",IF(ISNUMBER(FIND(".",BX1466)),LEFT(BX1466,FIND(".",BX1466)-1),BX1466),BX1466)</f>
        <v>AB082560</v>
      </c>
      <c r="CA1466" s="170" t="str">
        <f aca="false">IF(BX1466&lt;&gt;"",IF(ISNUMBER(FIND(".",BX1466)),RIGHT(BX1466,LEN(BX1466)-FIND(".",BX1466)),""),"")</f>
        <v>HE-JA4</v>
      </c>
      <c r="CB1466" s="212"/>
      <c r="CC1466" s="170" t="str">
        <f aca="false">A1466</f>
        <v>AB082560</v>
      </c>
      <c r="CD1466" s="178" t="s">
        <v>339</v>
      </c>
      <c r="CE1466" s="178" t="s">
        <v>340</v>
      </c>
      <c r="CF1466" s="178" t="s">
        <v>341</v>
      </c>
      <c r="CG1466" s="212"/>
      <c r="CH1466" s="179"/>
      <c r="CI1466" s="179"/>
      <c r="CJ1466" s="179"/>
      <c r="CK1466" s="212"/>
      <c r="CL1466" s="212"/>
      <c r="CM1466" s="170" t="str">
        <f aca="false">F1466</f>
        <v>HE-JA4</v>
      </c>
      <c r="CN1466" s="170" t="str">
        <f aca="false">IF(G1466="","",G1466)</f>
        <v/>
      </c>
      <c r="CO1466" s="170" t="str">
        <f aca="false">CONCATENATE(H1466,":",L1466)</f>
        <v>Japan:Hokkaido</v>
      </c>
      <c r="CP1466" s="170" t="str">
        <f aca="false">CONCATENATE(IF(Q1466="","",CONCATENATE(Q1466,"-")),IF(P1466="","",CONCATENATE(P1466,"-")),IF(O1466="","",O1466))</f>
        <v/>
      </c>
      <c r="CQ1466" s="170" t="str">
        <f aca="false">IF(N1466="","",N1466)</f>
        <v/>
      </c>
      <c r="CR1466" s="228" t="n">
        <f aca="false">C1466</f>
        <v>3</v>
      </c>
      <c r="CS1466" s="229" t="str">
        <f aca="false">D1466</f>
        <v>3a</v>
      </c>
      <c r="CT1466" s="170" t="str">
        <f aca="false">CONCATENATE(CD1466," strain ",CM1466," ",CL1466,", partial cds")</f>
        <v>Hepatitis E virus strain HE-JA4 , partial cds</v>
      </c>
    </row>
    <row r="1467" customFormat="false" ht="11.9" hidden="false" customHeight="true" outlineLevel="0" collapsed="false">
      <c r="A1467" s="154" t="s">
        <v>3741</v>
      </c>
      <c r="B1467" s="147" t="n">
        <v>3</v>
      </c>
      <c r="C1467" s="148" t="n">
        <v>3</v>
      </c>
      <c r="D1467" s="149" t="s">
        <v>644</v>
      </c>
      <c r="E1467" s="150" t="s">
        <v>3598</v>
      </c>
      <c r="F1467" s="154" t="s">
        <v>3742</v>
      </c>
      <c r="G1467" s="212"/>
      <c r="H1467" s="146" t="s">
        <v>378</v>
      </c>
      <c r="I1467" s="153" t="s">
        <v>379</v>
      </c>
      <c r="J1467" s="146" t="s">
        <v>337</v>
      </c>
      <c r="K1467" s="155" t="s">
        <v>3693</v>
      </c>
      <c r="L1467" s="231" t="s">
        <v>3693</v>
      </c>
      <c r="M1467" s="157" t="s">
        <v>348</v>
      </c>
      <c r="N1467" s="213"/>
      <c r="O1467" s="160"/>
      <c r="P1467" s="212"/>
      <c r="Q1467" s="212"/>
      <c r="R1467" s="212"/>
      <c r="S1467" s="232" t="n">
        <v>412</v>
      </c>
      <c r="U1467" s="161" t="s">
        <v>644</v>
      </c>
      <c r="V1467" s="209"/>
      <c r="W1467" s="163" t="s">
        <v>644</v>
      </c>
      <c r="X1467" s="147"/>
      <c r="Y1467" s="147"/>
      <c r="Z1467" s="209"/>
      <c r="AB1467" s="217"/>
      <c r="AC1467" s="163" t="n">
        <v>318</v>
      </c>
      <c r="AD1467" s="209"/>
      <c r="AE1467" s="209"/>
      <c r="AF1467" s="209"/>
      <c r="AG1467" s="218"/>
      <c r="AH1467" s="164" t="n">
        <v>48</v>
      </c>
      <c r="AI1467" s="164" t="n">
        <v>459</v>
      </c>
      <c r="AJ1467" s="219" t="n">
        <f aca="false">SeqEnd-SeqBeg+1</f>
        <v>412</v>
      </c>
      <c r="AK1467" s="220" t="n">
        <f aca="false">AND( SeqBeg&lt;=Beg  , End &lt;=SeqEnd )</f>
        <v>1</v>
      </c>
      <c r="AL1467" s="212"/>
      <c r="AM1467" s="212"/>
      <c r="AN1467" s="213"/>
      <c r="AO1467" s="147" t="s">
        <v>2019</v>
      </c>
      <c r="AP1467" s="147" t="s">
        <v>2019</v>
      </c>
      <c r="AU1467" s="147" t="s">
        <v>382</v>
      </c>
      <c r="AV1467" s="212"/>
      <c r="AW1467" s="222" t="str">
        <f aca="false">HYPERLINK(CONCATENATE("http://www.ncbi.nlm.nih.gov/nuccore/",BM1467),BM1467)</f>
        <v>AB082552</v>
      </c>
      <c r="AX1467" s="219" t="str">
        <f aca="false">CONCATENATE(D1467,IF(I1467="","",CONCATENATE(".",I1467)),IF(K1467="","",CONCATENATE(".",K1467)),IF(M1467="","",CONCATENATE(".",M1467)),IF(R1467="","",CONCATENATE(".",R1467)),IF(U1467="","","(*)"))</f>
        <v>3a.JPN.Iwate.hum(*)</v>
      </c>
      <c r="AY1467" s="170" t="str">
        <f aca="false">CONCATENATE(BM1467,".",BN1467)</f>
        <v>AB082552.HE-JA7</v>
      </c>
      <c r="AZ1467" s="171" t="str">
        <f aca="false">IF(AV1467="",IF(ISNUMBER(FIND(".",A1467)),LEFT(A1467,FIND(".",A1467)-1),A1467),AV1467)</f>
        <v>AB082552</v>
      </c>
      <c r="BA1467" s="171" t="str">
        <f aca="false">IF(ISNUMBER(FIND("-",AZ1467)),LEFT(AZ1467,FIND("-",AZ1467)-1),AZ1467)</f>
        <v>AB082552</v>
      </c>
      <c r="BB1467" s="170" t="str">
        <f aca="false"> MEGAname &amp; "="</f>
        <v>AB082552=</v>
      </c>
      <c r="BC1467" s="170" t="str">
        <f aca="false">Clear &amp; IF(span ,"Span","out")</f>
        <v>AB082552=Span</v>
      </c>
      <c r="BD1467" s="170" t="str">
        <f aca="false">Clear &amp; IF(span, IF(B1467=".","Selected",B1467),"out")</f>
        <v>AB082552=3</v>
      </c>
      <c r="BE1467" s="170" t="str">
        <f aca="false">Clear &amp; Strain</f>
        <v>AB082552=HE-JA7</v>
      </c>
      <c r="BF1467" s="170" t="str">
        <f aca="false">CONCATENATE(A1467,"=",F1467,". ",AX1467,IF(AB1467="","",CONCATENATE(".",AB1467)))</f>
        <v>AB082552=HE-JA7. 3a.JPN.Iwate.hum(*)</v>
      </c>
      <c r="BG1467" s="170" t="str">
        <f aca="false">CONCATENATE(A1467,"=",F1467,". ",AX1467)</f>
        <v>AB082552=HE-JA7. 3a.JPN.Iwate.hum(*)</v>
      </c>
      <c r="BH1467" s="170" t="str">
        <f aca="false">CONCATENATE(A1467,"=",AX1467)</f>
        <v>AB082552=3a.JPN.Iwate.hum(*)</v>
      </c>
      <c r="BI1467" s="170" t="str">
        <f aca="false">CONCATENATE(A1467,"=",ComForSubtype,D1467)</f>
        <v>AB082552=3a</v>
      </c>
      <c r="BJ1467" s="170" t="str">
        <f aca="false">CONCATENATE(A1467,"=",E1467)</f>
        <v>AB082552=3jab</v>
      </c>
      <c r="BK1467" s="170" t="str">
        <f aca="false">CONCATENATE(A1467,"=",C1467)</f>
        <v>AB082552=3</v>
      </c>
      <c r="BL1467" s="170" t="str">
        <f aca="false">CONCATENATE(D1467,"=")</f>
        <v>3a=</v>
      </c>
      <c r="BM1467" s="223" t="str">
        <f aca="false">IF(BA1467="XX","",BA1467)</f>
        <v>AB082552</v>
      </c>
      <c r="BN1467" s="224" t="str">
        <f aca="false">CONCATENATE(IF(F1467="","",F1467),IF(G1467="","",CONCATENATE(" / ",G1467)))</f>
        <v>HE-JA7</v>
      </c>
      <c r="BO1467" s="225" t="str">
        <f aca="false">AX1467</f>
        <v>3a.JPN.Iwate.hum(*)</v>
      </c>
      <c r="BP1467" s="226" t="str">
        <f aca="false">IF(V1467="","",V1467)</f>
        <v/>
      </c>
      <c r="BQ1467" s="226" t="str">
        <f aca="false">IF(W1467="","",CONCATENATE(W1467,IF(LEFT(AO1467,1)="s","+","")))</f>
        <v>3a+</v>
      </c>
      <c r="BR1467" s="226" t="str">
        <f aca="false">IF(X1467="","",CONCATENATE(X1467,IF(LEFT(AQ1467,1)="s","+","")))</f>
        <v/>
      </c>
      <c r="BS1467" s="226" t="str">
        <f aca="false">IF(Y1467="","",CONCATENATE(Y1467,IF(LEFT(AR1467,1)="s","+","")))</f>
        <v/>
      </c>
      <c r="BT1467" s="226" t="str">
        <f aca="false">IF(Z1467="","",CONCATENATE(Z1467,IF(LEFT(AS1467,1)="s","+","")))</f>
        <v/>
      </c>
      <c r="BU1467" s="227" t="str">
        <f aca="false">IF(AA1467="","",CONCATENATE(AA1467,IF(LEFT(AT1467,1)="s","+","")))</f>
        <v/>
      </c>
      <c r="BV1467" s="212"/>
      <c r="BW1467" s="177" t="s">
        <v>3743</v>
      </c>
      <c r="BX1467" s="170" t="str">
        <f aca="false">IF(BW1467&lt;&gt;"",IF(ISNUMBER(FIND("=",BW1467)),LEFT(BW1467,FIND("=",BW1467)-1),BW1467),BW1467)</f>
        <v>AB082552.HE-JA7</v>
      </c>
      <c r="BY1467" s="170" t="str">
        <f aca="false">IF(BW1467&lt;&gt;"",IF(ISNUMBER(FIND("=",BW1467)),RIGHT(BW1467,LEN(BW1467)-FIND("=",BW1467)),""),"")</f>
        <v>3a</v>
      </c>
      <c r="BZ1467" s="170" t="str">
        <f aca="false">IF(BX1467&lt;&gt;"",IF(ISNUMBER(FIND(".",BX1467)),LEFT(BX1467,FIND(".",BX1467)-1),BX1467),BX1467)</f>
        <v>AB082552</v>
      </c>
      <c r="CA1467" s="170" t="str">
        <f aca="false">IF(BX1467&lt;&gt;"",IF(ISNUMBER(FIND(".",BX1467)),RIGHT(BX1467,LEN(BX1467)-FIND(".",BX1467)),""),"")</f>
        <v>HE-JA7</v>
      </c>
      <c r="CB1467" s="212"/>
      <c r="CC1467" s="170" t="str">
        <f aca="false">A1467</f>
        <v>AB082552</v>
      </c>
      <c r="CD1467" s="178" t="s">
        <v>339</v>
      </c>
      <c r="CE1467" s="178" t="s">
        <v>340</v>
      </c>
      <c r="CF1467" s="178" t="s">
        <v>341</v>
      </c>
      <c r="CG1467" s="212"/>
      <c r="CH1467" s="179"/>
      <c r="CI1467" s="179"/>
      <c r="CJ1467" s="179"/>
      <c r="CK1467" s="212"/>
      <c r="CL1467" s="212"/>
      <c r="CM1467" s="170" t="str">
        <f aca="false">F1467</f>
        <v>HE-JA7</v>
      </c>
      <c r="CN1467" s="170" t="str">
        <f aca="false">IF(G1467="","",G1467)</f>
        <v/>
      </c>
      <c r="CO1467" s="170" t="str">
        <f aca="false">CONCATENATE(H1467,":",L1467)</f>
        <v>Japan:Iwate</v>
      </c>
      <c r="CP1467" s="170" t="str">
        <f aca="false">CONCATENATE(IF(Q1467="","",CONCATENATE(Q1467,"-")),IF(P1467="","",CONCATENATE(P1467,"-")),IF(O1467="","",O1467))</f>
        <v/>
      </c>
      <c r="CQ1467" s="170" t="str">
        <f aca="false">IF(N1467="","",N1467)</f>
        <v/>
      </c>
      <c r="CR1467" s="228" t="n">
        <f aca="false">C1467</f>
        <v>3</v>
      </c>
      <c r="CS1467" s="229" t="str">
        <f aca="false">D1467</f>
        <v>3a</v>
      </c>
      <c r="CT1467" s="170" t="str">
        <f aca="false">CONCATENATE(CD1467," strain ",CM1467," ",CL1467,", partial cds")</f>
        <v>Hepatitis E virus strain HE-JA7 , partial cds</v>
      </c>
    </row>
    <row r="1468" customFormat="false" ht="11.9" hidden="false" customHeight="true" outlineLevel="0" collapsed="false">
      <c r="A1468" s="154" t="s">
        <v>3744</v>
      </c>
      <c r="B1468" s="147" t="n">
        <v>3</v>
      </c>
      <c r="C1468" s="148" t="n">
        <v>3</v>
      </c>
      <c r="D1468" s="149" t="s">
        <v>644</v>
      </c>
      <c r="E1468" s="150" t="s">
        <v>3598</v>
      </c>
      <c r="F1468" s="154" t="s">
        <v>3742</v>
      </c>
      <c r="G1468" s="212"/>
      <c r="H1468" s="146" t="s">
        <v>378</v>
      </c>
      <c r="I1468" s="153" t="s">
        <v>379</v>
      </c>
      <c r="J1468" s="146" t="s">
        <v>337</v>
      </c>
      <c r="K1468" s="155" t="s">
        <v>3693</v>
      </c>
      <c r="L1468" s="231" t="s">
        <v>3693</v>
      </c>
      <c r="M1468" s="157" t="s">
        <v>348</v>
      </c>
      <c r="N1468" s="213"/>
      <c r="O1468" s="160"/>
      <c r="P1468" s="212"/>
      <c r="Q1468" s="212"/>
      <c r="R1468" s="212"/>
      <c r="S1468" s="232" t="n">
        <v>412</v>
      </c>
      <c r="U1468" s="161" t="s">
        <v>644</v>
      </c>
      <c r="V1468" s="209"/>
      <c r="W1468" s="217"/>
      <c r="X1468" s="209"/>
      <c r="Y1468" s="209"/>
      <c r="Z1468" s="209"/>
      <c r="AA1468" s="158" t="s">
        <v>644</v>
      </c>
      <c r="AB1468" s="217"/>
      <c r="AC1468" s="217"/>
      <c r="AD1468" s="209"/>
      <c r="AE1468" s="209"/>
      <c r="AF1468" s="209"/>
      <c r="AG1468" s="166" t="s">
        <v>2060</v>
      </c>
      <c r="AH1468" s="164" t="n">
        <v>6189</v>
      </c>
      <c r="AI1468" s="164" t="n">
        <v>6600</v>
      </c>
      <c r="AJ1468" s="219" t="n">
        <f aca="false">SeqEnd-SeqBeg+1</f>
        <v>412</v>
      </c>
      <c r="AK1468" s="220" t="n">
        <f aca="false">AND( SeqBeg&lt;=Beg  , End &lt;=SeqEnd )</f>
        <v>0</v>
      </c>
      <c r="AL1468" s="212"/>
      <c r="AM1468" s="212"/>
      <c r="AN1468" s="221"/>
      <c r="AT1468" s="147" t="s">
        <v>103</v>
      </c>
      <c r="AU1468" s="146"/>
      <c r="AV1468" s="212"/>
      <c r="AW1468" s="222" t="str">
        <f aca="false">HYPERLINK(CONCATENATE("http://www.ncbi.nlm.nih.gov/nuccore/",BM1468),BM1468)</f>
        <v>AB082563</v>
      </c>
      <c r="AX1468" s="219" t="str">
        <f aca="false">CONCATENATE(D1468,IF(I1468="","",CONCATENATE(".",I1468)),IF(K1468="","",CONCATENATE(".",K1468)),IF(M1468="","",CONCATENATE(".",M1468)),IF(R1468="","",CONCATENATE(".",R1468)),IF(U1468="","","(*)"))</f>
        <v>3a.JPN.Iwate.hum(*)</v>
      </c>
      <c r="AY1468" s="170" t="str">
        <f aca="false">CONCATENATE(BM1468,".",BN1468)</f>
        <v>AB082563.HE-JA7</v>
      </c>
      <c r="AZ1468" s="171" t="str">
        <f aca="false">IF(AV1468="",IF(ISNUMBER(FIND(".",A1468)),LEFT(A1468,FIND(".",A1468)-1),A1468),AV1468)</f>
        <v>AB082563</v>
      </c>
      <c r="BA1468" s="171" t="str">
        <f aca="false">IF(ISNUMBER(FIND("-",AZ1468)),LEFT(AZ1468,FIND("-",AZ1468)-1),AZ1468)</f>
        <v>AB082563</v>
      </c>
      <c r="BB1468" s="170" t="str">
        <f aca="false"> MEGAname &amp; "="</f>
        <v>AB082563=</v>
      </c>
      <c r="BC1468" s="170" t="str">
        <f aca="false">Clear &amp; IF(span ,"Span","out")</f>
        <v>AB082563=out</v>
      </c>
      <c r="BD1468" s="170" t="str">
        <f aca="false">Clear &amp; IF(span, IF(B1468=".","Selected",B1468),"out")</f>
        <v>AB082563=out</v>
      </c>
      <c r="BE1468" s="170" t="str">
        <f aca="false">Clear &amp; Strain</f>
        <v>AB082563=HE-JA7</v>
      </c>
      <c r="BF1468" s="170" t="str">
        <f aca="false">CONCATENATE(A1468,"=",F1468,". ",AX1468,IF(AB1468="","",CONCATENATE(".",AB1468)))</f>
        <v>AB082563=HE-JA7. 3a.JPN.Iwate.hum(*)</v>
      </c>
      <c r="BG1468" s="170" t="str">
        <f aca="false">CONCATENATE(A1468,"=",F1468,". ",AX1468)</f>
        <v>AB082563=HE-JA7. 3a.JPN.Iwate.hum(*)</v>
      </c>
      <c r="BH1468" s="170" t="str">
        <f aca="false">CONCATENATE(A1468,"=",AX1468)</f>
        <v>AB082563=3a.JPN.Iwate.hum(*)</v>
      </c>
      <c r="BI1468" s="170" t="str">
        <f aca="false">CONCATENATE(A1468,"=",ComForSubtype,D1468)</f>
        <v>AB082563=3a</v>
      </c>
      <c r="BJ1468" s="170" t="str">
        <f aca="false">CONCATENATE(A1468,"=",E1468)</f>
        <v>AB082563=3jab</v>
      </c>
      <c r="BK1468" s="170" t="str">
        <f aca="false">CONCATENATE(A1468,"=",C1468)</f>
        <v>AB082563=3</v>
      </c>
      <c r="BL1468" s="170" t="str">
        <f aca="false">CONCATENATE(D1468,"=")</f>
        <v>3a=</v>
      </c>
      <c r="BM1468" s="223" t="str">
        <f aca="false">IF(BA1468="XX","",BA1468)</f>
        <v>AB082563</v>
      </c>
      <c r="BN1468" s="224" t="str">
        <f aca="false">CONCATENATE(IF(F1468="","",F1468),IF(G1468="","",CONCATENATE(" / ",G1468)))</f>
        <v>HE-JA7</v>
      </c>
      <c r="BO1468" s="225" t="str">
        <f aca="false">AX1468</f>
        <v>3a.JPN.Iwate.hum(*)</v>
      </c>
      <c r="BP1468" s="226" t="str">
        <f aca="false">IF(V1468="","",V1468)</f>
        <v/>
      </c>
      <c r="BQ1468" s="226" t="str">
        <f aca="false">IF(W1468="","",CONCATENATE(W1468,IF(LEFT(AO1468,1)="s","+","")))</f>
        <v/>
      </c>
      <c r="BR1468" s="226" t="str">
        <f aca="false">IF(X1468="","",CONCATENATE(X1468,IF(LEFT(AQ1468,1)="s","+","")))</f>
        <v/>
      </c>
      <c r="BS1468" s="226" t="str">
        <f aca="false">IF(Y1468="","",CONCATENATE(Y1468,IF(LEFT(AR1468,1)="s","+","")))</f>
        <v/>
      </c>
      <c r="BT1468" s="226" t="str">
        <f aca="false">IF(Z1468="","",CONCATENATE(Z1468,IF(LEFT(AS1468,1)="s","+","")))</f>
        <v/>
      </c>
      <c r="BU1468" s="227" t="str">
        <f aca="false">IF(AA1468="","",CONCATENATE(AA1468,IF(LEFT(AT1468,1)="s","+","")))</f>
        <v>3a</v>
      </c>
      <c r="BV1468" s="212"/>
      <c r="BW1468" s="177" t="s">
        <v>3745</v>
      </c>
      <c r="BX1468" s="170" t="str">
        <f aca="false">IF(BW1468&lt;&gt;"",IF(ISNUMBER(FIND("=",BW1468)),LEFT(BW1468,FIND("=",BW1468)-1),BW1468),BW1468)</f>
        <v>AB082563.HE-JA7</v>
      </c>
      <c r="BY1468" s="170" t="str">
        <f aca="false">IF(BW1468&lt;&gt;"",IF(ISNUMBER(FIND("=",BW1468)),RIGHT(BW1468,LEN(BW1468)-FIND("=",BW1468)),""),"")</f>
        <v>NonSelected</v>
      </c>
      <c r="BZ1468" s="170" t="str">
        <f aca="false">IF(BX1468&lt;&gt;"",IF(ISNUMBER(FIND(".",BX1468)),LEFT(BX1468,FIND(".",BX1468)-1),BX1468),BX1468)</f>
        <v>AB082563</v>
      </c>
      <c r="CA1468" s="170" t="str">
        <f aca="false">IF(BX1468&lt;&gt;"",IF(ISNUMBER(FIND(".",BX1468)),RIGHT(BX1468,LEN(BX1468)-FIND(".",BX1468)),""),"")</f>
        <v>HE-JA7</v>
      </c>
      <c r="CB1468" s="212"/>
      <c r="CC1468" s="170" t="str">
        <f aca="false">A1468</f>
        <v>AB082563</v>
      </c>
      <c r="CD1468" s="178" t="s">
        <v>339</v>
      </c>
      <c r="CE1468" s="178" t="s">
        <v>340</v>
      </c>
      <c r="CF1468" s="178" t="s">
        <v>341</v>
      </c>
      <c r="CG1468" s="212"/>
      <c r="CH1468" s="179"/>
      <c r="CI1468" s="179"/>
      <c r="CJ1468" s="179"/>
      <c r="CK1468" s="212"/>
      <c r="CL1468" s="212"/>
      <c r="CM1468" s="170" t="str">
        <f aca="false">F1468</f>
        <v>HE-JA7</v>
      </c>
      <c r="CN1468" s="170" t="str">
        <f aca="false">IF(G1468="","",G1468)</f>
        <v/>
      </c>
      <c r="CO1468" s="170" t="str">
        <f aca="false">CONCATENATE(H1468,":",L1468)</f>
        <v>Japan:Iwate</v>
      </c>
      <c r="CP1468" s="170" t="str">
        <f aca="false">CONCATENATE(IF(Q1468="","",CONCATENATE(Q1468,"-")),IF(P1468="","",CONCATENATE(P1468,"-")),IF(O1468="","",O1468))</f>
        <v/>
      </c>
      <c r="CQ1468" s="170" t="str">
        <f aca="false">IF(N1468="","",N1468)</f>
        <v/>
      </c>
      <c r="CR1468" s="228" t="n">
        <f aca="false">C1468</f>
        <v>3</v>
      </c>
      <c r="CS1468" s="229" t="str">
        <f aca="false">D1468</f>
        <v>3a</v>
      </c>
      <c r="CT1468" s="170" t="str">
        <f aca="false">CONCATENATE(CD1468," strain ",CM1468," ",CL1468,", partial cds")</f>
        <v>Hepatitis E virus strain HE-JA7 , partial cds</v>
      </c>
    </row>
    <row r="1469" customFormat="false" ht="11.9" hidden="false" customHeight="true" outlineLevel="0" collapsed="false">
      <c r="A1469" s="154" t="s">
        <v>3746</v>
      </c>
      <c r="B1469" s="147" t="n">
        <v>3</v>
      </c>
      <c r="C1469" s="148" t="n">
        <v>3</v>
      </c>
      <c r="D1469" s="149" t="s">
        <v>644</v>
      </c>
      <c r="E1469" s="150" t="s">
        <v>3598</v>
      </c>
      <c r="F1469" s="154" t="s">
        <v>3747</v>
      </c>
      <c r="G1469" s="212"/>
      <c r="H1469" s="146" t="s">
        <v>378</v>
      </c>
      <c r="I1469" s="153" t="s">
        <v>379</v>
      </c>
      <c r="J1469" s="146" t="s">
        <v>337</v>
      </c>
      <c r="K1469" s="155" t="s">
        <v>3693</v>
      </c>
      <c r="L1469" s="231" t="s">
        <v>3693</v>
      </c>
      <c r="M1469" s="157" t="s">
        <v>348</v>
      </c>
      <c r="N1469" s="213"/>
      <c r="O1469" s="160"/>
      <c r="P1469" s="212"/>
      <c r="Q1469" s="212"/>
      <c r="R1469" s="212"/>
      <c r="S1469" s="232" t="n">
        <v>412</v>
      </c>
      <c r="U1469" s="161" t="s">
        <v>644</v>
      </c>
      <c r="V1469" s="209"/>
      <c r="W1469" s="163" t="s">
        <v>644</v>
      </c>
      <c r="X1469" s="209"/>
      <c r="Y1469" s="209"/>
      <c r="Z1469" s="209"/>
      <c r="AB1469" s="217"/>
      <c r="AC1469" s="163" t="n">
        <v>318</v>
      </c>
      <c r="AD1469" s="209"/>
      <c r="AE1469" s="209"/>
      <c r="AF1469" s="209"/>
      <c r="AG1469" s="218"/>
      <c r="AH1469" s="164" t="n">
        <v>48</v>
      </c>
      <c r="AI1469" s="164" t="n">
        <v>459</v>
      </c>
      <c r="AJ1469" s="219" t="n">
        <f aca="false">SeqEnd-SeqBeg+1</f>
        <v>412</v>
      </c>
      <c r="AK1469" s="220" t="n">
        <f aca="false">AND( SeqBeg&lt;=Beg  , End &lt;=SeqEnd )</f>
        <v>1</v>
      </c>
      <c r="AL1469" s="212"/>
      <c r="AM1469" s="212"/>
      <c r="AN1469" s="213"/>
      <c r="AO1469" s="147" t="s">
        <v>2019</v>
      </c>
      <c r="AP1469" s="147" t="s">
        <v>2019</v>
      </c>
      <c r="AU1469" s="147" t="s">
        <v>382</v>
      </c>
      <c r="AV1469" s="212"/>
      <c r="AW1469" s="222" t="str">
        <f aca="false">HYPERLINK(CONCATENATE("http://www.ncbi.nlm.nih.gov/nuccore/",BM1469),BM1469)</f>
        <v>AB082553</v>
      </c>
      <c r="AX1469" s="219" t="str">
        <f aca="false">CONCATENATE(D1469,IF(I1469="","",CONCATENATE(".",I1469)),IF(K1469="","",CONCATENATE(".",K1469)),IF(M1469="","",CONCATENATE(".",M1469)),IF(R1469="","",CONCATENATE(".",R1469)),IF(U1469="","","(*)"))</f>
        <v>3a.JPN.Iwate.hum(*)</v>
      </c>
      <c r="AY1469" s="170" t="str">
        <f aca="false">CONCATENATE(BM1469,".",BN1469)</f>
        <v>AB082553.HE-JA8</v>
      </c>
      <c r="AZ1469" s="171" t="str">
        <f aca="false">IF(AV1469="",IF(ISNUMBER(FIND(".",A1469)),LEFT(A1469,FIND(".",A1469)-1),A1469),AV1469)</f>
        <v>AB082553</v>
      </c>
      <c r="BA1469" s="171" t="str">
        <f aca="false">IF(ISNUMBER(FIND("-",AZ1469)),LEFT(AZ1469,FIND("-",AZ1469)-1),AZ1469)</f>
        <v>AB082553</v>
      </c>
      <c r="BB1469" s="170" t="str">
        <f aca="false"> MEGAname &amp; "="</f>
        <v>AB082553=</v>
      </c>
      <c r="BC1469" s="170" t="str">
        <f aca="false">Clear &amp; IF(span ,"Span","out")</f>
        <v>AB082553=Span</v>
      </c>
      <c r="BD1469" s="170" t="str">
        <f aca="false">Clear &amp; IF(span, IF(B1469=".","Selected",B1469),"out")</f>
        <v>AB082553=3</v>
      </c>
      <c r="BE1469" s="170" t="str">
        <f aca="false">Clear &amp; Strain</f>
        <v>AB082553=HE-JA8</v>
      </c>
      <c r="BF1469" s="170" t="str">
        <f aca="false">CONCATENATE(A1469,"=",F1469,". ",AX1469,IF(AB1469="","",CONCATENATE(".",AB1469)))</f>
        <v>AB082553=HE-JA8. 3a.JPN.Iwate.hum(*)</v>
      </c>
      <c r="BG1469" s="170" t="str">
        <f aca="false">CONCATENATE(A1469,"=",F1469,". ",AX1469)</f>
        <v>AB082553=HE-JA8. 3a.JPN.Iwate.hum(*)</v>
      </c>
      <c r="BH1469" s="170" t="str">
        <f aca="false">CONCATENATE(A1469,"=",AX1469)</f>
        <v>AB082553=3a.JPN.Iwate.hum(*)</v>
      </c>
      <c r="BI1469" s="170" t="str">
        <f aca="false">CONCATENATE(A1469,"=",ComForSubtype,D1469)</f>
        <v>AB082553=3a</v>
      </c>
      <c r="BJ1469" s="170" t="str">
        <f aca="false">CONCATENATE(A1469,"=",E1469)</f>
        <v>AB082553=3jab</v>
      </c>
      <c r="BK1469" s="170" t="str">
        <f aca="false">CONCATENATE(A1469,"=",C1469)</f>
        <v>AB082553=3</v>
      </c>
      <c r="BL1469" s="170" t="str">
        <f aca="false">CONCATENATE(D1469,"=")</f>
        <v>3a=</v>
      </c>
      <c r="BM1469" s="223" t="str">
        <f aca="false">IF(BA1469="XX","",BA1469)</f>
        <v>AB082553</v>
      </c>
      <c r="BN1469" s="224" t="str">
        <f aca="false">CONCATENATE(IF(F1469="","",F1469),IF(G1469="","",CONCATENATE(" / ",G1469)))</f>
        <v>HE-JA8</v>
      </c>
      <c r="BO1469" s="225" t="str">
        <f aca="false">AX1469</f>
        <v>3a.JPN.Iwate.hum(*)</v>
      </c>
      <c r="BP1469" s="226" t="str">
        <f aca="false">IF(V1469="","",V1469)</f>
        <v/>
      </c>
      <c r="BQ1469" s="226" t="str">
        <f aca="false">IF(W1469="","",CONCATENATE(W1469,IF(LEFT(AO1469,1)="s","+","")))</f>
        <v>3a+</v>
      </c>
      <c r="BR1469" s="226" t="str">
        <f aca="false">IF(X1469="","",CONCATENATE(X1469,IF(LEFT(AQ1469,1)="s","+","")))</f>
        <v/>
      </c>
      <c r="BS1469" s="226" t="str">
        <f aca="false">IF(Y1469="","",CONCATENATE(Y1469,IF(LEFT(AR1469,1)="s","+","")))</f>
        <v/>
      </c>
      <c r="BT1469" s="226" t="str">
        <f aca="false">IF(Z1469="","",CONCATENATE(Z1469,IF(LEFT(AS1469,1)="s","+","")))</f>
        <v/>
      </c>
      <c r="BU1469" s="227" t="str">
        <f aca="false">IF(AA1469="","",CONCATENATE(AA1469,IF(LEFT(AT1469,1)="s","+","")))</f>
        <v/>
      </c>
      <c r="BV1469" s="212"/>
      <c r="BW1469" s="177" t="s">
        <v>3748</v>
      </c>
      <c r="BX1469" s="170" t="str">
        <f aca="false">IF(BW1469&lt;&gt;"",IF(ISNUMBER(FIND("=",BW1469)),LEFT(BW1469,FIND("=",BW1469)-1),BW1469),BW1469)</f>
        <v>AB082553.HE-JA8</v>
      </c>
      <c r="BY1469" s="170" t="str">
        <f aca="false">IF(BW1469&lt;&gt;"",IF(ISNUMBER(FIND("=",BW1469)),RIGHT(BW1469,LEN(BW1469)-FIND("=",BW1469)),""),"")</f>
        <v>3a</v>
      </c>
      <c r="BZ1469" s="170" t="str">
        <f aca="false">IF(BX1469&lt;&gt;"",IF(ISNUMBER(FIND(".",BX1469)),LEFT(BX1469,FIND(".",BX1469)-1),BX1469),BX1469)</f>
        <v>AB082553</v>
      </c>
      <c r="CA1469" s="170" t="str">
        <f aca="false">IF(BX1469&lt;&gt;"",IF(ISNUMBER(FIND(".",BX1469)),RIGHT(BX1469,LEN(BX1469)-FIND(".",BX1469)),""),"")</f>
        <v>HE-JA8</v>
      </c>
      <c r="CB1469" s="212"/>
      <c r="CC1469" s="170" t="str">
        <f aca="false">A1469</f>
        <v>AB082553</v>
      </c>
      <c r="CD1469" s="178" t="s">
        <v>339</v>
      </c>
      <c r="CE1469" s="178" t="s">
        <v>340</v>
      </c>
      <c r="CF1469" s="178" t="s">
        <v>341</v>
      </c>
      <c r="CG1469" s="212"/>
      <c r="CH1469" s="179"/>
      <c r="CI1469" s="179"/>
      <c r="CJ1469" s="179"/>
      <c r="CK1469" s="212"/>
      <c r="CL1469" s="212"/>
      <c r="CM1469" s="170" t="str">
        <f aca="false">F1469</f>
        <v>HE-JA8</v>
      </c>
      <c r="CN1469" s="170" t="str">
        <f aca="false">IF(G1469="","",G1469)</f>
        <v/>
      </c>
      <c r="CO1469" s="170" t="str">
        <f aca="false">CONCATENATE(H1469,":",L1469)</f>
        <v>Japan:Iwate</v>
      </c>
      <c r="CP1469" s="170" t="str">
        <f aca="false">CONCATENATE(IF(Q1469="","",CONCATENATE(Q1469,"-")),IF(P1469="","",CONCATENATE(P1469,"-")),IF(O1469="","",O1469))</f>
        <v/>
      </c>
      <c r="CQ1469" s="170" t="str">
        <f aca="false">IF(N1469="","",N1469)</f>
        <v/>
      </c>
      <c r="CR1469" s="228" t="n">
        <f aca="false">C1469</f>
        <v>3</v>
      </c>
      <c r="CS1469" s="229" t="str">
        <f aca="false">D1469</f>
        <v>3a</v>
      </c>
      <c r="CT1469" s="170" t="str">
        <f aca="false">CONCATENATE(CD1469," strain ",CM1469," ",CL1469,", partial cds")</f>
        <v>Hepatitis E virus strain HE-JA8 , partial cds</v>
      </c>
    </row>
    <row r="1470" customFormat="false" ht="11.9" hidden="false" customHeight="true" outlineLevel="0" collapsed="false">
      <c r="A1470" s="154" t="s">
        <v>3749</v>
      </c>
      <c r="B1470" s="147" t="n">
        <v>3</v>
      </c>
      <c r="C1470" s="148" t="n">
        <v>3</v>
      </c>
      <c r="D1470" s="149" t="s">
        <v>644</v>
      </c>
      <c r="E1470" s="150" t="s">
        <v>3598</v>
      </c>
      <c r="F1470" s="154" t="s">
        <v>3747</v>
      </c>
      <c r="G1470" s="212"/>
      <c r="H1470" s="146" t="s">
        <v>378</v>
      </c>
      <c r="I1470" s="153" t="s">
        <v>379</v>
      </c>
      <c r="J1470" s="146" t="s">
        <v>337</v>
      </c>
      <c r="K1470" s="155" t="s">
        <v>3693</v>
      </c>
      <c r="L1470" s="231" t="s">
        <v>3693</v>
      </c>
      <c r="M1470" s="157" t="s">
        <v>348</v>
      </c>
      <c r="N1470" s="213"/>
      <c r="O1470" s="160"/>
      <c r="P1470" s="212"/>
      <c r="Q1470" s="212"/>
      <c r="R1470" s="212"/>
      <c r="S1470" s="232" t="n">
        <v>412</v>
      </c>
      <c r="U1470" s="161" t="s">
        <v>644</v>
      </c>
      <c r="V1470" s="209"/>
      <c r="W1470" s="217"/>
      <c r="X1470" s="209"/>
      <c r="Y1470" s="209"/>
      <c r="Z1470" s="209"/>
      <c r="AA1470" s="158" t="s">
        <v>644</v>
      </c>
      <c r="AB1470" s="217"/>
      <c r="AC1470" s="217"/>
      <c r="AD1470" s="209"/>
      <c r="AE1470" s="209"/>
      <c r="AF1470" s="209"/>
      <c r="AG1470" s="166" t="s">
        <v>2060</v>
      </c>
      <c r="AH1470" s="164" t="n">
        <v>6189</v>
      </c>
      <c r="AI1470" s="164" t="n">
        <v>6600</v>
      </c>
      <c r="AJ1470" s="219" t="n">
        <f aca="false">SeqEnd-SeqBeg+1</f>
        <v>412</v>
      </c>
      <c r="AK1470" s="220" t="n">
        <f aca="false">AND( SeqBeg&lt;=Beg  , End &lt;=SeqEnd )</f>
        <v>0</v>
      </c>
      <c r="AL1470" s="212"/>
      <c r="AM1470" s="212"/>
      <c r="AN1470" s="221"/>
      <c r="AT1470" s="147" t="s">
        <v>103</v>
      </c>
      <c r="AU1470" s="146"/>
      <c r="AV1470" s="212"/>
      <c r="AW1470" s="222" t="str">
        <f aca="false">HYPERLINK(CONCATENATE("http://www.ncbi.nlm.nih.gov/nuccore/",BM1470),BM1470)</f>
        <v>AB082564</v>
      </c>
      <c r="AX1470" s="219" t="str">
        <f aca="false">CONCATENATE(D1470,IF(I1470="","",CONCATENATE(".",I1470)),IF(K1470="","",CONCATENATE(".",K1470)),IF(M1470="","",CONCATENATE(".",M1470)),IF(R1470="","",CONCATENATE(".",R1470)),IF(U1470="","","(*)"))</f>
        <v>3a.JPN.Iwate.hum(*)</v>
      </c>
      <c r="AY1470" s="170" t="str">
        <f aca="false">CONCATENATE(BM1470,".",BN1470)</f>
        <v>AB082564.HE-JA8</v>
      </c>
      <c r="AZ1470" s="171" t="str">
        <f aca="false">IF(AV1470="",IF(ISNUMBER(FIND(".",A1470)),LEFT(A1470,FIND(".",A1470)-1),A1470),AV1470)</f>
        <v>AB082564</v>
      </c>
      <c r="BA1470" s="171" t="str">
        <f aca="false">IF(ISNUMBER(FIND("-",AZ1470)),LEFT(AZ1470,FIND("-",AZ1470)-1),AZ1470)</f>
        <v>AB082564</v>
      </c>
      <c r="BB1470" s="170" t="str">
        <f aca="false"> MEGAname &amp; "="</f>
        <v>AB082564=</v>
      </c>
      <c r="BC1470" s="170" t="str">
        <f aca="false">Clear &amp; IF(span ,"Span","out")</f>
        <v>AB082564=out</v>
      </c>
      <c r="BD1470" s="170" t="str">
        <f aca="false">Clear &amp; IF(span, IF(B1470=".","Selected",B1470),"out")</f>
        <v>AB082564=out</v>
      </c>
      <c r="BE1470" s="170" t="str">
        <f aca="false">Clear &amp; Strain</f>
        <v>AB082564=HE-JA8</v>
      </c>
      <c r="BF1470" s="170" t="str">
        <f aca="false">CONCATENATE(A1470,"=",F1470,". ",AX1470,IF(AB1470="","",CONCATENATE(".",AB1470)))</f>
        <v>AB082564=HE-JA8. 3a.JPN.Iwate.hum(*)</v>
      </c>
      <c r="BG1470" s="170" t="str">
        <f aca="false">CONCATENATE(A1470,"=",F1470,". ",AX1470)</f>
        <v>AB082564=HE-JA8. 3a.JPN.Iwate.hum(*)</v>
      </c>
      <c r="BH1470" s="170" t="str">
        <f aca="false">CONCATENATE(A1470,"=",AX1470)</f>
        <v>AB082564=3a.JPN.Iwate.hum(*)</v>
      </c>
      <c r="BI1470" s="170" t="str">
        <f aca="false">CONCATENATE(A1470,"=",ComForSubtype,D1470)</f>
        <v>AB082564=3a</v>
      </c>
      <c r="BJ1470" s="170" t="str">
        <f aca="false">CONCATENATE(A1470,"=",E1470)</f>
        <v>AB082564=3jab</v>
      </c>
      <c r="BK1470" s="170" t="str">
        <f aca="false">CONCATENATE(A1470,"=",C1470)</f>
        <v>AB082564=3</v>
      </c>
      <c r="BL1470" s="170" t="str">
        <f aca="false">CONCATENATE(D1470,"=")</f>
        <v>3a=</v>
      </c>
      <c r="BM1470" s="223" t="str">
        <f aca="false">IF(BA1470="XX","",BA1470)</f>
        <v>AB082564</v>
      </c>
      <c r="BN1470" s="224" t="str">
        <f aca="false">CONCATENATE(IF(F1470="","",F1470),IF(G1470="","",CONCATENATE(" / ",G1470)))</f>
        <v>HE-JA8</v>
      </c>
      <c r="BO1470" s="225" t="str">
        <f aca="false">AX1470</f>
        <v>3a.JPN.Iwate.hum(*)</v>
      </c>
      <c r="BP1470" s="226" t="str">
        <f aca="false">IF(V1470="","",V1470)</f>
        <v/>
      </c>
      <c r="BQ1470" s="226" t="str">
        <f aca="false">IF(W1470="","",CONCATENATE(W1470,IF(LEFT(AO1470,1)="s","+","")))</f>
        <v/>
      </c>
      <c r="BR1470" s="226" t="str">
        <f aca="false">IF(X1470="","",CONCATENATE(X1470,IF(LEFT(AQ1470,1)="s","+","")))</f>
        <v/>
      </c>
      <c r="BS1470" s="226" t="str">
        <f aca="false">IF(Y1470="","",CONCATENATE(Y1470,IF(LEFT(AR1470,1)="s","+","")))</f>
        <v/>
      </c>
      <c r="BT1470" s="226" t="str">
        <f aca="false">IF(Z1470="","",CONCATENATE(Z1470,IF(LEFT(AS1470,1)="s","+","")))</f>
        <v/>
      </c>
      <c r="BU1470" s="227" t="str">
        <f aca="false">IF(AA1470="","",CONCATENATE(AA1470,IF(LEFT(AT1470,1)="s","+","")))</f>
        <v>3a</v>
      </c>
      <c r="BV1470" s="212"/>
      <c r="BW1470" s="177" t="s">
        <v>3750</v>
      </c>
      <c r="BX1470" s="170" t="str">
        <f aca="false">IF(BW1470&lt;&gt;"",IF(ISNUMBER(FIND("=",BW1470)),LEFT(BW1470,FIND("=",BW1470)-1),BW1470),BW1470)</f>
        <v>AB082564.HE-JA8</v>
      </c>
      <c r="BY1470" s="170" t="str">
        <f aca="false">IF(BW1470&lt;&gt;"",IF(ISNUMBER(FIND("=",BW1470)),RIGHT(BW1470,LEN(BW1470)-FIND("=",BW1470)),""),"")</f>
        <v>NonSelected</v>
      </c>
      <c r="BZ1470" s="170" t="str">
        <f aca="false">IF(BX1470&lt;&gt;"",IF(ISNUMBER(FIND(".",BX1470)),LEFT(BX1470,FIND(".",BX1470)-1),BX1470),BX1470)</f>
        <v>AB082564</v>
      </c>
      <c r="CA1470" s="170" t="str">
        <f aca="false">IF(BX1470&lt;&gt;"",IF(ISNUMBER(FIND(".",BX1470)),RIGHT(BX1470,LEN(BX1470)-FIND(".",BX1470)),""),"")</f>
        <v>HE-JA8</v>
      </c>
      <c r="CB1470" s="212"/>
      <c r="CC1470" s="170" t="str">
        <f aca="false">A1470</f>
        <v>AB082564</v>
      </c>
      <c r="CD1470" s="178" t="s">
        <v>339</v>
      </c>
      <c r="CE1470" s="178" t="s">
        <v>340</v>
      </c>
      <c r="CF1470" s="178" t="s">
        <v>341</v>
      </c>
      <c r="CG1470" s="212"/>
      <c r="CH1470" s="179"/>
      <c r="CI1470" s="179"/>
      <c r="CJ1470" s="179"/>
      <c r="CK1470" s="212"/>
      <c r="CL1470" s="212"/>
      <c r="CM1470" s="170" t="str">
        <f aca="false">F1470</f>
        <v>HE-JA8</v>
      </c>
      <c r="CN1470" s="170" t="str">
        <f aca="false">IF(G1470="","",G1470)</f>
        <v/>
      </c>
      <c r="CO1470" s="170" t="str">
        <f aca="false">CONCATENATE(H1470,":",L1470)</f>
        <v>Japan:Iwate</v>
      </c>
      <c r="CP1470" s="170" t="str">
        <f aca="false">CONCATENATE(IF(Q1470="","",CONCATENATE(Q1470,"-")),IF(P1470="","",CONCATENATE(P1470,"-")),IF(O1470="","",O1470))</f>
        <v/>
      </c>
      <c r="CQ1470" s="170" t="str">
        <f aca="false">IF(N1470="","",N1470)</f>
        <v/>
      </c>
      <c r="CR1470" s="228" t="n">
        <f aca="false">C1470</f>
        <v>3</v>
      </c>
      <c r="CS1470" s="229" t="str">
        <f aca="false">D1470</f>
        <v>3a</v>
      </c>
      <c r="CT1470" s="170" t="str">
        <f aca="false">CONCATENATE(CD1470," strain ",CM1470," ",CL1470,", partial cds")</f>
        <v>Hepatitis E virus strain HE-JA8 , partial cds</v>
      </c>
    </row>
    <row r="1471" customFormat="false" ht="11.9" hidden="false" customHeight="true" outlineLevel="0" collapsed="false">
      <c r="A1471" s="154" t="s">
        <v>3751</v>
      </c>
      <c r="B1471" s="147" t="n">
        <v>3</v>
      </c>
      <c r="C1471" s="243" t="n">
        <v>3</v>
      </c>
      <c r="D1471" s="149" t="s">
        <v>644</v>
      </c>
      <c r="E1471" s="150" t="s">
        <v>3598</v>
      </c>
      <c r="F1471" s="154" t="s">
        <v>3752</v>
      </c>
      <c r="G1471" s="212"/>
      <c r="H1471" s="146" t="s">
        <v>378</v>
      </c>
      <c r="I1471" s="153" t="s">
        <v>379</v>
      </c>
      <c r="J1471" s="146" t="s">
        <v>337</v>
      </c>
      <c r="K1471" s="155" t="s">
        <v>2736</v>
      </c>
      <c r="L1471" s="231" t="s">
        <v>2736</v>
      </c>
      <c r="M1471" s="157" t="s">
        <v>367</v>
      </c>
      <c r="N1471" s="213"/>
      <c r="O1471" s="160"/>
      <c r="P1471" s="212"/>
      <c r="Q1471" s="212"/>
      <c r="R1471" s="212"/>
      <c r="S1471" s="232" t="n">
        <v>412</v>
      </c>
      <c r="U1471" s="161" t="s">
        <v>644</v>
      </c>
      <c r="V1471" s="209"/>
      <c r="W1471" s="163" t="s">
        <v>644</v>
      </c>
      <c r="X1471" s="209"/>
      <c r="Y1471" s="209"/>
      <c r="Z1471" s="209"/>
      <c r="AB1471" s="217"/>
      <c r="AC1471" s="163" t="n">
        <v>318</v>
      </c>
      <c r="AD1471" s="209"/>
      <c r="AE1471" s="209"/>
      <c r="AF1471" s="209"/>
      <c r="AG1471" s="218"/>
      <c r="AH1471" s="164" t="n">
        <v>48</v>
      </c>
      <c r="AI1471" s="164" t="n">
        <v>459</v>
      </c>
      <c r="AJ1471" s="219" t="n">
        <f aca="false">SeqEnd-SeqBeg+1</f>
        <v>412</v>
      </c>
      <c r="AK1471" s="220" t="n">
        <f aca="false">AND( SeqBeg&lt;=Beg  , End &lt;=SeqEnd )</f>
        <v>1</v>
      </c>
      <c r="AL1471" s="212"/>
      <c r="AM1471" s="212"/>
      <c r="AN1471" s="213"/>
      <c r="AO1471" s="209" t="s">
        <v>103</v>
      </c>
      <c r="AP1471" s="147" t="s">
        <v>103</v>
      </c>
      <c r="AV1471" s="212"/>
      <c r="AW1471" s="222" t="str">
        <f aca="false">HYPERLINK(CONCATENATE("http://www.ncbi.nlm.nih.gov/nuccore/",BM1471),BM1471)</f>
        <v>AB108665</v>
      </c>
      <c r="AX1471" s="219" t="str">
        <f aca="false">CONCATENATE(D1471,IF(I1471="","",CONCATENATE(".",I1471)),IF(K1471="","",CONCATENATE(".",K1471)),IF(M1471="","",CONCATENATE(".",M1471)),IF(R1471="","",CONCATENATE(".",R1471)),IF(U1471="","","(*)"))</f>
        <v>3a.JPN.Hokkaido.pig(*)</v>
      </c>
      <c r="AY1471" s="170" t="str">
        <f aca="false">CONCATENATE(BM1471,".",BN1471)</f>
        <v>AB108665.swJL234</v>
      </c>
      <c r="AZ1471" s="171" t="str">
        <f aca="false">IF(AV1471="",IF(ISNUMBER(FIND(".",A1471)),LEFT(A1471,FIND(".",A1471)-1),A1471),AV1471)</f>
        <v>AB108665</v>
      </c>
      <c r="BA1471" s="171" t="str">
        <f aca="false">IF(ISNUMBER(FIND("-",AZ1471)),LEFT(AZ1471,FIND("-",AZ1471)-1),AZ1471)</f>
        <v>AB108665</v>
      </c>
      <c r="BB1471" s="170" t="str">
        <f aca="false"> MEGAname &amp; "="</f>
        <v>AB108665=</v>
      </c>
      <c r="BC1471" s="170" t="str">
        <f aca="false">Clear &amp; IF(span ,"Span","out")</f>
        <v>AB108665=Span</v>
      </c>
      <c r="BD1471" s="170" t="str">
        <f aca="false">Clear &amp; IF(span, IF(B1471=".","Selected",B1471),"out")</f>
        <v>AB108665=3</v>
      </c>
      <c r="BE1471" s="170" t="str">
        <f aca="false">Clear &amp; Strain</f>
        <v>AB108665=swJL234</v>
      </c>
      <c r="BF1471" s="170" t="str">
        <f aca="false">CONCATENATE(A1471,"=",F1471,". ",AX1471,IF(AB1471="","",CONCATENATE(".",AB1471)))</f>
        <v>AB108665=swJL234. 3a.JPN.Hokkaido.pig(*)</v>
      </c>
      <c r="BG1471" s="170" t="str">
        <f aca="false">CONCATENATE(A1471,"=",F1471,". ",AX1471)</f>
        <v>AB108665=swJL234. 3a.JPN.Hokkaido.pig(*)</v>
      </c>
      <c r="BH1471" s="170" t="str">
        <f aca="false">CONCATENATE(A1471,"=",AX1471)</f>
        <v>AB108665=3a.JPN.Hokkaido.pig(*)</v>
      </c>
      <c r="BI1471" s="170" t="str">
        <f aca="false">CONCATENATE(A1471,"=",ComForSubtype,D1471)</f>
        <v>AB108665=3a</v>
      </c>
      <c r="BJ1471" s="170" t="str">
        <f aca="false">CONCATENATE(A1471,"=",E1471)</f>
        <v>AB108665=3jab</v>
      </c>
      <c r="BK1471" s="170" t="str">
        <f aca="false">CONCATENATE(A1471,"=",C1471)</f>
        <v>AB108665=3</v>
      </c>
      <c r="BL1471" s="170" t="str">
        <f aca="false">CONCATENATE(D1471,"=")</f>
        <v>3a=</v>
      </c>
      <c r="BM1471" s="223" t="str">
        <f aca="false">IF(BA1471="XX","",BA1471)</f>
        <v>AB108665</v>
      </c>
      <c r="BN1471" s="224" t="str">
        <f aca="false">CONCATENATE(IF(F1471="","",F1471),IF(G1471="","",CONCATENATE(" / ",G1471)))</f>
        <v>swJL234</v>
      </c>
      <c r="BO1471" s="225" t="str">
        <f aca="false">AX1471</f>
        <v>3a.JPN.Hokkaido.pig(*)</v>
      </c>
      <c r="BP1471" s="226" t="str">
        <f aca="false">IF(V1471="","",V1471)</f>
        <v/>
      </c>
      <c r="BQ1471" s="226" t="str">
        <f aca="false">IF(W1471="","",CONCATENATE(W1471,IF(LEFT(AO1471,1)="s","+","")))</f>
        <v>3a</v>
      </c>
      <c r="BR1471" s="226" t="str">
        <f aca="false">IF(X1471="","",CONCATENATE(X1471,IF(LEFT(AQ1471,1)="s","+","")))</f>
        <v/>
      </c>
      <c r="BS1471" s="226" t="str">
        <f aca="false">IF(Y1471="","",CONCATENATE(Y1471,IF(LEFT(AR1471,1)="s","+","")))</f>
        <v/>
      </c>
      <c r="BT1471" s="226" t="str">
        <f aca="false">IF(Z1471="","",CONCATENATE(Z1471,IF(LEFT(AS1471,1)="s","+","")))</f>
        <v/>
      </c>
      <c r="BU1471" s="227" t="str">
        <f aca="false">IF(AA1471="","",CONCATENATE(AA1471,IF(LEFT(AT1471,1)="s","+","")))</f>
        <v/>
      </c>
      <c r="BV1471" s="212"/>
      <c r="BW1471" s="177" t="s">
        <v>3753</v>
      </c>
      <c r="BX1471" s="170" t="str">
        <f aca="false">IF(BW1471&lt;&gt;"",IF(ISNUMBER(FIND("=",BW1471)),LEFT(BW1471,FIND("=",BW1471)-1),BW1471),BW1471)</f>
        <v>AB108665.swJL234</v>
      </c>
      <c r="BY1471" s="170" t="str">
        <f aca="false">IF(BW1471&lt;&gt;"",IF(ISNUMBER(FIND("=",BW1471)),RIGHT(BW1471,LEN(BW1471)-FIND("=",BW1471)),""),"")</f>
        <v>3a</v>
      </c>
      <c r="BZ1471" s="170" t="str">
        <f aca="false">IF(BX1471&lt;&gt;"",IF(ISNUMBER(FIND(".",BX1471)),LEFT(BX1471,FIND(".",BX1471)-1),BX1471),BX1471)</f>
        <v>AB108665</v>
      </c>
      <c r="CA1471" s="170" t="str">
        <f aca="false">IF(BX1471&lt;&gt;"",IF(ISNUMBER(FIND(".",BX1471)),RIGHT(BX1471,LEN(BX1471)-FIND(".",BX1471)),""),"")</f>
        <v>swJL234</v>
      </c>
      <c r="CB1471" s="212"/>
      <c r="CC1471" s="170" t="str">
        <f aca="false">A1471</f>
        <v>AB108665</v>
      </c>
      <c r="CD1471" s="178" t="s">
        <v>339</v>
      </c>
      <c r="CE1471" s="178" t="s">
        <v>340</v>
      </c>
      <c r="CF1471" s="178" t="s">
        <v>341</v>
      </c>
      <c r="CG1471" s="212"/>
      <c r="CH1471" s="179"/>
      <c r="CI1471" s="179"/>
      <c r="CJ1471" s="179"/>
      <c r="CK1471" s="212"/>
      <c r="CL1471" s="212"/>
      <c r="CM1471" s="170" t="str">
        <f aca="false">F1471</f>
        <v>swJL234</v>
      </c>
      <c r="CN1471" s="170" t="str">
        <f aca="false">IF(G1471="","",G1471)</f>
        <v/>
      </c>
      <c r="CO1471" s="170" t="str">
        <f aca="false">CONCATENATE(H1471,":",L1471)</f>
        <v>Japan:Hokkaido</v>
      </c>
      <c r="CP1471" s="170" t="str">
        <f aca="false">CONCATENATE(IF(Q1471="","",CONCATENATE(Q1471,"-")),IF(P1471="","",CONCATENATE(P1471,"-")),IF(O1471="","",O1471))</f>
        <v/>
      </c>
      <c r="CQ1471" s="170" t="str">
        <f aca="false">IF(N1471="","",N1471)</f>
        <v/>
      </c>
      <c r="CR1471" s="170" t="n">
        <f aca="false">C1471</f>
        <v>3</v>
      </c>
      <c r="CS1471" s="229" t="str">
        <f aca="false">D1471</f>
        <v>3a</v>
      </c>
      <c r="CT1471" s="170" t="str">
        <f aca="false">CONCATENATE(CD1471," strain ",CM1471," ",CL1471,", partial cds")</f>
        <v>Hepatitis E virus strain swJL234 , partial cds</v>
      </c>
    </row>
    <row r="1472" customFormat="false" ht="11.9" hidden="false" customHeight="true" outlineLevel="0" collapsed="false">
      <c r="A1472" s="154" t="s">
        <v>3754</v>
      </c>
      <c r="B1472" s="147" t="n">
        <v>3</v>
      </c>
      <c r="C1472" s="243" t="n">
        <v>3</v>
      </c>
      <c r="D1472" s="149" t="s">
        <v>644</v>
      </c>
      <c r="E1472" s="150" t="s">
        <v>3598</v>
      </c>
      <c r="F1472" s="154" t="s">
        <v>3755</v>
      </c>
      <c r="G1472" s="212"/>
      <c r="H1472" s="146" t="s">
        <v>378</v>
      </c>
      <c r="I1472" s="153" t="s">
        <v>379</v>
      </c>
      <c r="J1472" s="146" t="s">
        <v>337</v>
      </c>
      <c r="K1472" s="212"/>
      <c r="L1472" s="212"/>
      <c r="M1472" s="157" t="s">
        <v>380</v>
      </c>
      <c r="N1472" s="213"/>
      <c r="O1472" s="160"/>
      <c r="P1472" s="212"/>
      <c r="Q1472" s="212"/>
      <c r="R1472" s="212"/>
      <c r="S1472" s="232" t="n">
        <v>412</v>
      </c>
      <c r="T1472" s="214"/>
      <c r="U1472" s="215"/>
      <c r="V1472" s="209"/>
      <c r="W1472" s="163" t="s">
        <v>644</v>
      </c>
      <c r="X1472" s="209"/>
      <c r="Y1472" s="147"/>
      <c r="Z1472" s="209"/>
      <c r="AA1472" s="216"/>
      <c r="AB1472" s="217"/>
      <c r="AC1472" s="163" t="n">
        <v>318</v>
      </c>
      <c r="AD1472" s="209"/>
      <c r="AE1472" s="209"/>
      <c r="AF1472" s="209"/>
      <c r="AG1472" s="218"/>
      <c r="AH1472" s="164" t="n">
        <v>48</v>
      </c>
      <c r="AI1472" s="164" t="n">
        <v>459</v>
      </c>
      <c r="AJ1472" s="219" t="n">
        <f aca="false">SeqEnd-SeqBeg+1</f>
        <v>412</v>
      </c>
      <c r="AK1472" s="220" t="n">
        <f aca="false">AND( SeqBeg&lt;=Beg  , End &lt;=SeqEnd )</f>
        <v>1</v>
      </c>
      <c r="AL1472" s="212"/>
      <c r="AM1472" s="212"/>
      <c r="AN1472" s="213"/>
      <c r="AO1472" s="209" t="s">
        <v>103</v>
      </c>
      <c r="AP1472" s="147" t="s">
        <v>103</v>
      </c>
      <c r="AR1472" s="147" t="s">
        <v>103</v>
      </c>
      <c r="AV1472" s="212"/>
      <c r="AW1472" s="222" t="str">
        <f aca="false">HYPERLINK(CONCATENATE("http://www.ncbi.nlm.nih.gov/nuccore/",BM1472),BM1472)</f>
        <v>AB605196</v>
      </c>
      <c r="AX1472" s="219" t="str">
        <f aca="false">CONCATENATE(D1472,IF(I1472="","",CONCATENATE(".",I1472)),IF(K1472="","",CONCATENATE(".",K1472)),IF(M1472="","",CONCATENATE(".",M1472)),IF(R1472="","",CONCATENATE(".",R1472)),IF(U1472="","","(*)"))</f>
        <v>3a.JPN.wb</v>
      </c>
      <c r="AY1472" s="170" t="str">
        <f aca="false">CONCATENATE(BM1472,".",BN1472)</f>
        <v>AB605196.wbJNR_10</v>
      </c>
      <c r="AZ1472" s="171" t="str">
        <f aca="false">IF(AV1472="",IF(ISNUMBER(FIND(".",A1472)),LEFT(A1472,FIND(".",A1472)-1),A1472),AV1472)</f>
        <v>AB605196</v>
      </c>
      <c r="BA1472" s="171" t="str">
        <f aca="false">IF(ISNUMBER(FIND("-",AZ1472)),LEFT(AZ1472,FIND("-",AZ1472)-1),AZ1472)</f>
        <v>AB605196</v>
      </c>
      <c r="BB1472" s="170" t="str">
        <f aca="false"> MEGAname &amp; "="</f>
        <v>AB605196=</v>
      </c>
      <c r="BC1472" s="170" t="str">
        <f aca="false">Clear &amp; IF(span ,"Span","out")</f>
        <v>AB605196=Span</v>
      </c>
      <c r="BD1472" s="170" t="str">
        <f aca="false">Clear &amp; IF(span, IF(B1472=".","Selected",B1472),"out")</f>
        <v>AB605196=3</v>
      </c>
      <c r="BE1472" s="170" t="str">
        <f aca="false">Clear &amp; Strain</f>
        <v>AB605196=wbJNR_10</v>
      </c>
      <c r="BF1472" s="170" t="str">
        <f aca="false">CONCATENATE(A1472,"=",F1472,". ",AX1472,IF(AB1472="","",CONCATENATE(".",AB1472)))</f>
        <v>AB605196=wbJNR_10. 3a.JPN.wb</v>
      </c>
      <c r="BG1472" s="170" t="str">
        <f aca="false">CONCATENATE(A1472,"=",F1472,". ",AX1472)</f>
        <v>AB605196=wbJNR_10. 3a.JPN.wb</v>
      </c>
      <c r="BH1472" s="170" t="str">
        <f aca="false">CONCATENATE(A1472,"=",AX1472)</f>
        <v>AB605196=3a.JPN.wb</v>
      </c>
      <c r="BI1472" s="170" t="str">
        <f aca="false">CONCATENATE(A1472,"=",ComForSubtype,D1472)</f>
        <v>AB605196=3a</v>
      </c>
      <c r="BJ1472" s="170" t="str">
        <f aca="false">CONCATENATE(A1472,"=",E1472)</f>
        <v>AB605196=3jab</v>
      </c>
      <c r="BK1472" s="170" t="str">
        <f aca="false">CONCATENATE(A1472,"=",C1472)</f>
        <v>AB605196=3</v>
      </c>
      <c r="BL1472" s="170" t="str">
        <f aca="false">CONCATENATE(D1472,"=")</f>
        <v>3a=</v>
      </c>
      <c r="BM1472" s="223" t="str">
        <f aca="false">IF(BA1472="XX","",BA1472)</f>
        <v>AB605196</v>
      </c>
      <c r="BN1472" s="224" t="str">
        <f aca="false">CONCATENATE(IF(F1472="","",F1472),IF(G1472="","",CONCATENATE(" / ",G1472)))</f>
        <v>wbJNR_10</v>
      </c>
      <c r="BO1472" s="225" t="str">
        <f aca="false">AX1472</f>
        <v>3a.JPN.wb</v>
      </c>
      <c r="BP1472" s="226" t="str">
        <f aca="false">IF(V1472="","",V1472)</f>
        <v/>
      </c>
      <c r="BQ1472" s="226" t="str">
        <f aca="false">IF(W1472="","",CONCATENATE(W1472,IF(LEFT(AO1472,1)="s","+","")))</f>
        <v>3a</v>
      </c>
      <c r="BR1472" s="226" t="str">
        <f aca="false">IF(X1472="","",CONCATENATE(X1472,IF(LEFT(AQ1472,1)="s","+","")))</f>
        <v/>
      </c>
      <c r="BS1472" s="226" t="str">
        <f aca="false">IF(Y1472="","",CONCATENATE(Y1472,IF(LEFT(AR1472,1)="s","+","")))</f>
        <v/>
      </c>
      <c r="BT1472" s="226" t="str">
        <f aca="false">IF(Z1472="","",CONCATENATE(Z1472,IF(LEFT(AS1472,1)="s","+","")))</f>
        <v/>
      </c>
      <c r="BU1472" s="227" t="str">
        <f aca="false">IF(AA1472="","",CONCATENATE(AA1472,IF(LEFT(AT1472,1)="s","+","")))</f>
        <v/>
      </c>
      <c r="BV1472" s="212"/>
      <c r="BW1472" s="177" t="s">
        <v>3756</v>
      </c>
      <c r="BX1472" s="170" t="str">
        <f aca="false">IF(BW1472&lt;&gt;"",IF(ISNUMBER(FIND("=",BW1472)),LEFT(BW1472,FIND("=",BW1472)-1),BW1472),BW1472)</f>
        <v>AB605196</v>
      </c>
      <c r="BY1472" s="170" t="str">
        <f aca="false">IF(BW1472&lt;&gt;"",IF(ISNUMBER(FIND("=",BW1472)),RIGHT(BW1472,LEN(BW1472)-FIND("=",BW1472)),""),"")</f>
        <v>3a</v>
      </c>
      <c r="BZ1472" s="170" t="str">
        <f aca="false">IF(BX1472&lt;&gt;"",IF(ISNUMBER(FIND(".",BX1472)),LEFT(BX1472,FIND(".",BX1472)-1),BX1472),BX1472)</f>
        <v>AB605196</v>
      </c>
      <c r="CA1472" s="170" t="str">
        <f aca="false">IF(BX1472&lt;&gt;"",IF(ISNUMBER(FIND(".",BX1472)),RIGHT(BX1472,LEN(BX1472)-FIND(".",BX1472)),""),"")</f>
        <v/>
      </c>
      <c r="CB1472" s="212"/>
      <c r="CC1472" s="170" t="str">
        <f aca="false">A1472</f>
        <v>AB605196</v>
      </c>
      <c r="CD1472" s="178" t="s">
        <v>339</v>
      </c>
      <c r="CE1472" s="178" t="s">
        <v>340</v>
      </c>
      <c r="CF1472" s="178" t="s">
        <v>341</v>
      </c>
      <c r="CG1472" s="212"/>
      <c r="CH1472" s="179"/>
      <c r="CI1472" s="179"/>
      <c r="CJ1472" s="179"/>
      <c r="CK1472" s="212"/>
      <c r="CL1472" s="212"/>
      <c r="CM1472" s="170" t="str">
        <f aca="false">F1472</f>
        <v>wbJNR_10</v>
      </c>
      <c r="CN1472" s="170" t="str">
        <f aca="false">IF(G1472="","",G1472)</f>
        <v/>
      </c>
      <c r="CO1472" s="170" t="str">
        <f aca="false">CONCATENATE(H1472,":",L1472)</f>
        <v>Japan:</v>
      </c>
      <c r="CP1472" s="170" t="str">
        <f aca="false">CONCATENATE(IF(Q1472="","",CONCATENATE(Q1472,"-")),IF(P1472="","",CONCATENATE(P1472,"-")),IF(O1472="","",O1472))</f>
        <v/>
      </c>
      <c r="CQ1472" s="170" t="str">
        <f aca="false">IF(N1472="","",N1472)</f>
        <v/>
      </c>
      <c r="CR1472" s="170" t="n">
        <f aca="false">C1472</f>
        <v>3</v>
      </c>
      <c r="CS1472" s="229" t="str">
        <f aca="false">D1472</f>
        <v>3a</v>
      </c>
      <c r="CT1472" s="170" t="str">
        <f aca="false">CONCATENATE(CD1472," strain ",CM1472," ",CL1472,", partial cds")</f>
        <v>Hepatitis E virus strain wbJNR_10 , partial cds</v>
      </c>
    </row>
    <row r="1473" customFormat="false" ht="11.9" hidden="false" customHeight="true" outlineLevel="0" collapsed="false">
      <c r="A1473" s="154" t="s">
        <v>3757</v>
      </c>
      <c r="B1473" s="147" t="n">
        <v>3</v>
      </c>
      <c r="C1473" s="243" t="n">
        <v>3</v>
      </c>
      <c r="D1473" s="149" t="s">
        <v>644</v>
      </c>
      <c r="E1473" s="150" t="s">
        <v>3598</v>
      </c>
      <c r="F1473" s="154" t="s">
        <v>3755</v>
      </c>
      <c r="G1473" s="212"/>
      <c r="H1473" s="146" t="s">
        <v>378</v>
      </c>
      <c r="I1473" s="153" t="s">
        <v>379</v>
      </c>
      <c r="J1473" s="146" t="s">
        <v>337</v>
      </c>
      <c r="K1473" s="212"/>
      <c r="L1473" s="212"/>
      <c r="M1473" s="157" t="s">
        <v>380</v>
      </c>
      <c r="N1473" s="213"/>
      <c r="O1473" s="160"/>
      <c r="P1473" s="212"/>
      <c r="Q1473" s="212"/>
      <c r="R1473" s="212"/>
      <c r="S1473" s="232" t="n">
        <v>412</v>
      </c>
      <c r="T1473" s="214"/>
      <c r="U1473" s="215"/>
      <c r="V1473" s="209"/>
      <c r="X1473" s="147"/>
      <c r="Y1473" s="209"/>
      <c r="Z1473" s="209"/>
      <c r="AA1473" s="158" t="s">
        <v>644</v>
      </c>
      <c r="AB1473" s="217"/>
      <c r="AC1473" s="217"/>
      <c r="AD1473" s="209"/>
      <c r="AE1473" s="209"/>
      <c r="AF1473" s="209"/>
      <c r="AG1473" s="166" t="s">
        <v>2060</v>
      </c>
      <c r="AH1473" s="164" t="n">
        <v>6189</v>
      </c>
      <c r="AI1473" s="164" t="n">
        <v>6600</v>
      </c>
      <c r="AJ1473" s="219" t="n">
        <f aca="false">SeqEnd-SeqBeg+1</f>
        <v>412</v>
      </c>
      <c r="AK1473" s="220" t="n">
        <f aca="false">AND( SeqBeg&lt;=Beg  , End &lt;=SeqEnd )</f>
        <v>0</v>
      </c>
      <c r="AL1473" s="212"/>
      <c r="AM1473" s="212"/>
      <c r="AN1473" s="221"/>
      <c r="AR1473" s="147" t="s">
        <v>103</v>
      </c>
      <c r="AT1473" s="147" t="s">
        <v>103</v>
      </c>
      <c r="AU1473" s="146"/>
      <c r="AV1473" s="212"/>
      <c r="AW1473" s="222" t="str">
        <f aca="false">HYPERLINK(CONCATENATE("http://www.ncbi.nlm.nih.gov/nuccore/",BM1473),BM1473)</f>
        <v>AB605226</v>
      </c>
      <c r="AX1473" s="219" t="str">
        <f aca="false">CONCATENATE(D1473,IF(I1473="","",CONCATENATE(".",I1473)),IF(K1473="","",CONCATENATE(".",K1473)),IF(M1473="","",CONCATENATE(".",M1473)),IF(R1473="","",CONCATENATE(".",R1473)),IF(U1473="","","(*)"))</f>
        <v>3a.JPN.wb</v>
      </c>
      <c r="AY1473" s="170" t="str">
        <f aca="false">CONCATENATE(BM1473,".",BN1473)</f>
        <v>AB605226.wbJNR_10</v>
      </c>
      <c r="AZ1473" s="171" t="str">
        <f aca="false">IF(AV1473="",IF(ISNUMBER(FIND(".",A1473)),LEFT(A1473,FIND(".",A1473)-1),A1473),AV1473)</f>
        <v>AB605226</v>
      </c>
      <c r="BA1473" s="171" t="str">
        <f aca="false">IF(ISNUMBER(FIND("-",AZ1473)),LEFT(AZ1473,FIND("-",AZ1473)-1),AZ1473)</f>
        <v>AB605226</v>
      </c>
      <c r="BB1473" s="170" t="str">
        <f aca="false"> MEGAname &amp; "="</f>
        <v>AB605226=</v>
      </c>
      <c r="BC1473" s="170" t="str">
        <f aca="false">Clear &amp; IF(span ,"Span","out")</f>
        <v>AB605226=out</v>
      </c>
      <c r="BD1473" s="170" t="str">
        <f aca="false">Clear &amp; IF(span, IF(B1473=".","Selected",B1473),"out")</f>
        <v>AB605226=out</v>
      </c>
      <c r="BE1473" s="170" t="str">
        <f aca="false">Clear &amp; Strain</f>
        <v>AB605226=wbJNR_10</v>
      </c>
      <c r="BF1473" s="170" t="str">
        <f aca="false">CONCATENATE(A1473,"=",F1473,". ",AX1473,IF(AB1473="","",CONCATENATE(".",AB1473)))</f>
        <v>AB605226=wbJNR_10. 3a.JPN.wb</v>
      </c>
      <c r="BG1473" s="170" t="str">
        <f aca="false">CONCATENATE(A1473,"=",F1473,". ",AX1473)</f>
        <v>AB605226=wbJNR_10. 3a.JPN.wb</v>
      </c>
      <c r="BH1473" s="170" t="str">
        <f aca="false">CONCATENATE(A1473,"=",AX1473)</f>
        <v>AB605226=3a.JPN.wb</v>
      </c>
      <c r="BI1473" s="170" t="str">
        <f aca="false">CONCATENATE(A1473,"=",ComForSubtype,D1473)</f>
        <v>AB605226=3a</v>
      </c>
      <c r="BJ1473" s="170" t="str">
        <f aca="false">CONCATENATE(A1473,"=",E1473)</f>
        <v>AB605226=3jab</v>
      </c>
      <c r="BK1473" s="170" t="str">
        <f aca="false">CONCATENATE(A1473,"=",C1473)</f>
        <v>AB605226=3</v>
      </c>
      <c r="BL1473" s="170" t="str">
        <f aca="false">CONCATENATE(D1473,"=")</f>
        <v>3a=</v>
      </c>
      <c r="BM1473" s="223" t="str">
        <f aca="false">IF(BA1473="XX","",BA1473)</f>
        <v>AB605226</v>
      </c>
      <c r="BN1473" s="224" t="str">
        <f aca="false">CONCATENATE(IF(F1473="","",F1473),IF(G1473="","",CONCATENATE(" / ",G1473)))</f>
        <v>wbJNR_10</v>
      </c>
      <c r="BO1473" s="225" t="str">
        <f aca="false">AX1473</f>
        <v>3a.JPN.wb</v>
      </c>
      <c r="BP1473" s="226" t="str">
        <f aca="false">IF(V1473="","",V1473)</f>
        <v/>
      </c>
      <c r="BQ1473" s="226" t="str">
        <f aca="false">IF(W1473="","",CONCATENATE(W1473,IF(LEFT(AO1473,1)="s","+","")))</f>
        <v/>
      </c>
      <c r="BR1473" s="226" t="str">
        <f aca="false">IF(X1473="","",CONCATENATE(X1473,IF(LEFT(AQ1473,1)="s","+","")))</f>
        <v/>
      </c>
      <c r="BS1473" s="226" t="str">
        <f aca="false">IF(Y1473="","",CONCATENATE(Y1473,IF(LEFT(AR1473,1)="s","+","")))</f>
        <v/>
      </c>
      <c r="BT1473" s="226" t="str">
        <f aca="false">IF(Z1473="","",CONCATENATE(Z1473,IF(LEFT(AS1473,1)="s","+","")))</f>
        <v/>
      </c>
      <c r="BU1473" s="227" t="str">
        <f aca="false">IF(AA1473="","",CONCATENATE(AA1473,IF(LEFT(AT1473,1)="s","+","")))</f>
        <v>3a</v>
      </c>
      <c r="BV1473" s="212"/>
      <c r="BW1473" s="177" t="s">
        <v>3758</v>
      </c>
      <c r="BX1473" s="170" t="str">
        <f aca="false">IF(BW1473&lt;&gt;"",IF(ISNUMBER(FIND("=",BW1473)),LEFT(BW1473,FIND("=",BW1473)-1),BW1473),BW1473)</f>
        <v>AB605226</v>
      </c>
      <c r="BY1473" s="170" t="str">
        <f aca="false">IF(BW1473&lt;&gt;"",IF(ISNUMBER(FIND("=",BW1473)),RIGHT(BW1473,LEN(BW1473)-FIND("=",BW1473)),""),"")</f>
        <v>3a</v>
      </c>
      <c r="BZ1473" s="170" t="str">
        <f aca="false">IF(BX1473&lt;&gt;"",IF(ISNUMBER(FIND(".",BX1473)),LEFT(BX1473,FIND(".",BX1473)-1),BX1473),BX1473)</f>
        <v>AB605226</v>
      </c>
      <c r="CA1473" s="170" t="str">
        <f aca="false">IF(BX1473&lt;&gt;"",IF(ISNUMBER(FIND(".",BX1473)),RIGHT(BX1473,LEN(BX1473)-FIND(".",BX1473)),""),"")</f>
        <v/>
      </c>
      <c r="CB1473" s="212"/>
      <c r="CC1473" s="170" t="str">
        <f aca="false">A1473</f>
        <v>AB605226</v>
      </c>
      <c r="CD1473" s="178" t="s">
        <v>339</v>
      </c>
      <c r="CE1473" s="178" t="s">
        <v>340</v>
      </c>
      <c r="CF1473" s="178" t="s">
        <v>341</v>
      </c>
      <c r="CG1473" s="212"/>
      <c r="CH1473" s="179"/>
      <c r="CI1473" s="179"/>
      <c r="CJ1473" s="179"/>
      <c r="CK1473" s="212"/>
      <c r="CL1473" s="212"/>
      <c r="CM1473" s="170" t="str">
        <f aca="false">F1473</f>
        <v>wbJNR_10</v>
      </c>
      <c r="CN1473" s="170" t="str">
        <f aca="false">IF(G1473="","",G1473)</f>
        <v/>
      </c>
      <c r="CO1473" s="170" t="str">
        <f aca="false">CONCATENATE(H1473,":",L1473)</f>
        <v>Japan:</v>
      </c>
      <c r="CP1473" s="170" t="str">
        <f aca="false">CONCATENATE(IF(Q1473="","",CONCATENATE(Q1473,"-")),IF(P1473="","",CONCATENATE(P1473,"-")),IF(O1473="","",O1473))</f>
        <v/>
      </c>
      <c r="CQ1473" s="170" t="str">
        <f aca="false">IF(N1473="","",N1473)</f>
        <v/>
      </c>
      <c r="CR1473" s="170" t="n">
        <f aca="false">C1473</f>
        <v>3</v>
      </c>
      <c r="CS1473" s="229" t="str">
        <f aca="false">D1473</f>
        <v>3a</v>
      </c>
      <c r="CT1473" s="170" t="str">
        <f aca="false">CONCATENATE(CD1473," strain ",CM1473," ",CL1473,", partial cds")</f>
        <v>Hepatitis E virus strain wbJNR_10 , partial cds</v>
      </c>
    </row>
    <row r="1474" customFormat="false" ht="11.9" hidden="false" customHeight="true" outlineLevel="0" collapsed="false">
      <c r="A1474" s="154" t="s">
        <v>3759</v>
      </c>
      <c r="B1474" s="147" t="n">
        <v>3</v>
      </c>
      <c r="C1474" s="243" t="n">
        <v>3</v>
      </c>
      <c r="D1474" s="149" t="s">
        <v>644</v>
      </c>
      <c r="E1474" s="150" t="s">
        <v>3598</v>
      </c>
      <c r="F1474" s="154" t="s">
        <v>3760</v>
      </c>
      <c r="G1474" s="212"/>
      <c r="H1474" s="146" t="s">
        <v>405</v>
      </c>
      <c r="I1474" s="153" t="s">
        <v>412</v>
      </c>
      <c r="J1474" s="146" t="s">
        <v>395</v>
      </c>
      <c r="K1474" s="155" t="s">
        <v>413</v>
      </c>
      <c r="L1474" s="231" t="s">
        <v>414</v>
      </c>
      <c r="M1474" s="157" t="s">
        <v>348</v>
      </c>
      <c r="N1474" s="213"/>
      <c r="O1474" s="160"/>
      <c r="P1474" s="212"/>
      <c r="Q1474" s="212"/>
      <c r="R1474" s="146" t="s">
        <v>406</v>
      </c>
      <c r="T1474" s="214"/>
      <c r="U1474" s="215"/>
      <c r="V1474" s="209"/>
      <c r="W1474" s="244" t="s">
        <v>644</v>
      </c>
      <c r="AB1474" s="217"/>
      <c r="AC1474" s="163" t="n">
        <v>371</v>
      </c>
      <c r="AH1474" s="164" t="n">
        <v>89</v>
      </c>
      <c r="AI1474" s="164" t="n">
        <v>459</v>
      </c>
      <c r="AJ1474" s="219" t="n">
        <f aca="false">SeqEnd-SeqBeg+1</f>
        <v>371</v>
      </c>
      <c r="AK1474" s="220" t="n">
        <f aca="false">AND( SeqBeg&lt;=Beg  , End &lt;=SeqEnd )</f>
        <v>1</v>
      </c>
      <c r="AL1474" s="212"/>
      <c r="AM1474" s="212"/>
      <c r="AN1474" s="213"/>
      <c r="AO1474" s="147" t="s">
        <v>419</v>
      </c>
      <c r="AP1474" s="147" t="s">
        <v>419</v>
      </c>
      <c r="AV1474" s="212"/>
      <c r="AW1474" s="222" t="str">
        <f aca="false">HYPERLINK(CONCATENATE("http://www.ncbi.nlm.nih.gov/nuccore/",BM1474),BM1474)</f>
        <v>GU479457</v>
      </c>
      <c r="AX1474" s="219" t="str">
        <f aca="false">CONCATENATE(D1474,IF(I1474="","",CONCATENATE(".",I1474)),IF(K1474="","",CONCATENATE(".",K1474)),IF(M1474="","",CONCATENATE(".",M1474)),IF(R1474="","",CONCATENATE(".",R1474)),IF(U1474="","","(*)"))</f>
        <v>3a.DEU.BY.hum.UReg</v>
      </c>
      <c r="AY1474" s="170" t="str">
        <f aca="false">CONCATENATE(BM1474,".",BN1474)</f>
        <v>GU479457.V0926307 </v>
      </c>
      <c r="AZ1474" s="171" t="str">
        <f aca="false">IF(AV1474="",IF(ISNUMBER(FIND(".",A1474)),LEFT(A1474,FIND(".",A1474)-1),A1474),AV1474)</f>
        <v>GU479457</v>
      </c>
      <c r="BA1474" s="171" t="str">
        <f aca="false">IF(ISNUMBER(FIND("-",AZ1474)),LEFT(AZ1474,FIND("-",AZ1474)-1),AZ1474)</f>
        <v>GU479457</v>
      </c>
      <c r="BB1474" s="170" t="str">
        <f aca="false"> MEGAname &amp; "="</f>
        <v>GU479457=</v>
      </c>
      <c r="BC1474" s="170" t="str">
        <f aca="false">Clear &amp; IF(span ,"Span","out")</f>
        <v>GU479457=Span</v>
      </c>
      <c r="BD1474" s="170" t="str">
        <f aca="false">Clear &amp; IF(span, IF(B1474=".","Selected",B1474),"out")</f>
        <v>GU479457=3</v>
      </c>
      <c r="BE1474" s="170" t="str">
        <f aca="false">Clear &amp; Strain</f>
        <v>GU479457=V0926307 </v>
      </c>
      <c r="BF1474" s="170" t="str">
        <f aca="false">CONCATENATE(A1474,"=",F1474,". ",AX1474,IF(AB1474="","",CONCATENATE(".",AB1474)))</f>
        <v>GU479457=V0926307 . 3a.DEU.BY.hum.UReg</v>
      </c>
      <c r="BG1474" s="170" t="str">
        <f aca="false">CONCATENATE(A1474,"=",F1474,". ",AX1474)</f>
        <v>GU479457=V0926307 . 3a.DEU.BY.hum.UReg</v>
      </c>
      <c r="BH1474" s="170" t="str">
        <f aca="false">CONCATENATE(A1474,"=",AX1474)</f>
        <v>GU479457=3a.DEU.BY.hum.UReg</v>
      </c>
      <c r="BI1474" s="170" t="str">
        <f aca="false">CONCATENATE(A1474,"=",ComForSubtype,D1474)</f>
        <v>GU479457=3a</v>
      </c>
      <c r="BJ1474" s="170" t="str">
        <f aca="false">CONCATENATE(A1474,"=",E1474)</f>
        <v>GU479457=3jab</v>
      </c>
      <c r="BK1474" s="170" t="str">
        <f aca="false">CONCATENATE(A1474,"=",C1474)</f>
        <v>GU479457=3</v>
      </c>
      <c r="BL1474" s="170" t="str">
        <f aca="false">CONCATENATE(D1474,"=")</f>
        <v>3a=</v>
      </c>
      <c r="BM1474" s="223" t="str">
        <f aca="false">IF(BA1474="XX","",BA1474)</f>
        <v>GU479457</v>
      </c>
      <c r="BN1474" s="224" t="str">
        <f aca="false">CONCATENATE(IF(F1474="","",F1474),IF(G1474="","",CONCATENATE(" / ",G1474)))</f>
        <v>V0926307 </v>
      </c>
      <c r="BO1474" s="225" t="str">
        <f aca="false">AX1474</f>
        <v>3a.DEU.BY.hum.UReg</v>
      </c>
      <c r="BP1474" s="226" t="str">
        <f aca="false">IF(V1474="","",V1474)</f>
        <v/>
      </c>
      <c r="BQ1474" s="226" t="str">
        <f aca="false">IF(W1474="","",CONCATENATE(W1474,IF(LEFT(AO1474,1)="s","+","")))</f>
        <v>3a</v>
      </c>
      <c r="BR1474" s="226" t="str">
        <f aca="false">IF(X1474="","",CONCATENATE(X1474,IF(LEFT(AQ1474,1)="s","+","")))</f>
        <v/>
      </c>
      <c r="BS1474" s="226" t="str">
        <f aca="false">IF(Y1474="","",CONCATENATE(Y1474,IF(LEFT(AR1474,1)="s","+","")))</f>
        <v/>
      </c>
      <c r="BT1474" s="226" t="str">
        <f aca="false">IF(Z1474="","",CONCATENATE(Z1474,IF(LEFT(AS1474,1)="s","+","")))</f>
        <v/>
      </c>
      <c r="BU1474" s="227" t="str">
        <f aca="false">IF(AA1474="","",CONCATENATE(AA1474,IF(LEFT(AT1474,1)="s","+","")))</f>
        <v/>
      </c>
      <c r="BV1474" s="212"/>
      <c r="BW1474" s="177" t="s">
        <v>3761</v>
      </c>
      <c r="BX1474" s="170" t="str">
        <f aca="false">IF(BW1474&lt;&gt;"",IF(ISNUMBER(FIND("=",BW1474)),LEFT(BW1474,FIND("=",BW1474)-1),BW1474),BW1474)</f>
        <v>GU479457</v>
      </c>
      <c r="BY1474" s="170" t="str">
        <f aca="false">IF(BW1474&lt;&gt;"",IF(ISNUMBER(FIND("=",BW1474)),RIGHT(BW1474,LEN(BW1474)-FIND("=",BW1474)),""),"")</f>
        <v>3a</v>
      </c>
      <c r="BZ1474" s="170" t="str">
        <f aca="false">IF(BX1474&lt;&gt;"",IF(ISNUMBER(FIND(".",BX1474)),LEFT(BX1474,FIND(".",BX1474)-1),BX1474),BX1474)</f>
        <v>GU479457</v>
      </c>
      <c r="CA1474" s="170" t="str">
        <f aca="false">IF(BX1474&lt;&gt;"",IF(ISNUMBER(FIND(".",BX1474)),RIGHT(BX1474,LEN(BX1474)-FIND(".",BX1474)),""),"")</f>
        <v/>
      </c>
      <c r="CB1474" s="212"/>
      <c r="CC1474" s="170" t="str">
        <f aca="false">A1474</f>
        <v>GU479457</v>
      </c>
      <c r="CD1474" s="178" t="s">
        <v>339</v>
      </c>
      <c r="CE1474" s="178" t="s">
        <v>340</v>
      </c>
      <c r="CF1474" s="178" t="s">
        <v>341</v>
      </c>
      <c r="CG1474" s="212"/>
      <c r="CH1474" s="179"/>
      <c r="CI1474" s="179"/>
      <c r="CJ1474" s="179"/>
      <c r="CK1474" s="212"/>
      <c r="CL1474" s="212"/>
      <c r="CM1474" s="170" t="str">
        <f aca="false">F1474</f>
        <v>V0926307 </v>
      </c>
      <c r="CN1474" s="170" t="str">
        <f aca="false">IF(G1474="","",G1474)</f>
        <v/>
      </c>
      <c r="CO1474" s="170" t="str">
        <f aca="false">CONCATENATE(H1474,":",L1474)</f>
        <v>Germany:Bavaria</v>
      </c>
      <c r="CP1474" s="170" t="str">
        <f aca="false">CONCATENATE(IF(Q1474="","",CONCATENATE(Q1474,"-")),IF(P1474="","",CONCATENATE(P1474,"-")),IF(O1474="","",O1474))</f>
        <v/>
      </c>
      <c r="CQ1474" s="170" t="str">
        <f aca="false">IF(N1474="","",N1474)</f>
        <v/>
      </c>
      <c r="CR1474" s="170" t="n">
        <f aca="false">C1474</f>
        <v>3</v>
      </c>
      <c r="CS1474" s="229" t="str">
        <f aca="false">D1474</f>
        <v>3a</v>
      </c>
      <c r="CT1474" s="170" t="str">
        <f aca="false">CONCATENATE(CD1474," strain ",CM1474," ",CL1474,", partial cds")</f>
        <v>Hepatitis E virus strain V0926307  , partial cds</v>
      </c>
    </row>
    <row r="1475" customFormat="false" ht="11.9" hidden="false" customHeight="true" outlineLevel="0" collapsed="false">
      <c r="A1475" s="154" t="s">
        <v>3762</v>
      </c>
      <c r="B1475" s="147" t="n">
        <v>3</v>
      </c>
      <c r="C1475" s="148" t="n">
        <v>3</v>
      </c>
      <c r="D1475" s="149" t="s">
        <v>644</v>
      </c>
      <c r="E1475" s="150" t="s">
        <v>3598</v>
      </c>
      <c r="F1475" s="154" t="s">
        <v>3763</v>
      </c>
      <c r="G1475" s="212"/>
      <c r="H1475" s="146" t="s">
        <v>3764</v>
      </c>
      <c r="I1475" s="153" t="s">
        <v>3765</v>
      </c>
      <c r="J1475" s="146" t="s">
        <v>425</v>
      </c>
      <c r="K1475" s="212"/>
      <c r="L1475" s="212"/>
      <c r="M1475" s="157" t="s">
        <v>348</v>
      </c>
      <c r="N1475" s="213"/>
      <c r="O1475" s="160" t="n">
        <v>2008</v>
      </c>
      <c r="P1475" s="160" t="n">
        <v>3</v>
      </c>
      <c r="Q1475" s="160" t="n">
        <v>21</v>
      </c>
      <c r="R1475" s="212"/>
      <c r="S1475" s="212"/>
      <c r="T1475" s="214"/>
      <c r="U1475" s="215"/>
      <c r="V1475" s="209"/>
      <c r="X1475" s="209"/>
      <c r="Y1475" s="147" t="s">
        <v>644</v>
      </c>
      <c r="Z1475" s="209"/>
      <c r="AB1475" s="217"/>
      <c r="AC1475" s="217"/>
      <c r="AD1475" s="209"/>
      <c r="AE1475" s="164" t="s">
        <v>354</v>
      </c>
      <c r="AF1475" s="209"/>
      <c r="AG1475" s="218"/>
      <c r="AH1475" s="164" t="n">
        <v>4476</v>
      </c>
      <c r="AI1475" s="164" t="n">
        <v>4821</v>
      </c>
      <c r="AJ1475" s="219" t="n">
        <f aca="false">SeqEnd-SeqBeg+1</f>
        <v>346</v>
      </c>
      <c r="AK1475" s="220" t="n">
        <f aca="false">AND( SeqBeg&lt;=Beg  , End &lt;=SeqEnd )</f>
        <v>0</v>
      </c>
      <c r="AL1475" s="212"/>
      <c r="AM1475" s="212"/>
      <c r="AN1475" s="221"/>
      <c r="AR1475" s="212"/>
      <c r="AU1475" s="146"/>
      <c r="AV1475" s="212"/>
      <c r="AW1475" s="222" t="str">
        <f aca="false">HYPERLINK(CONCATENATE("http://www.ncbi.nlm.nih.gov/nuccore/",BM1475),BM1475)</f>
        <v>HQ446876</v>
      </c>
      <c r="AX1475" s="219" t="str">
        <f aca="false">CONCATENATE(D1475,IF(I1475="","",CONCATENATE(".",I1475)),IF(K1475="","",CONCATENATE(".",K1475)),IF(M1475="","",CONCATENATE(".",M1475)),IF(R1475="","",CONCATENATE(".",R1475)),IF(U1475="","","(*)"))</f>
        <v>3a.CUB.hum</v>
      </c>
      <c r="AY1475" s="170" t="str">
        <f aca="false">CONCATENATE(BM1475,".",BN1475)</f>
        <v>HQ446876.CUB67-2008</v>
      </c>
      <c r="AZ1475" s="171" t="str">
        <f aca="false">IF(AV1475="",IF(ISNUMBER(FIND(".",A1475)),LEFT(A1475,FIND(".",A1475)-1),A1475),AV1475)</f>
        <v>HQ446876</v>
      </c>
      <c r="BA1475" s="171" t="str">
        <f aca="false">IF(ISNUMBER(FIND("-",AZ1475)),LEFT(AZ1475,FIND("-",AZ1475)-1),AZ1475)</f>
        <v>HQ446876</v>
      </c>
      <c r="BB1475" s="170" t="str">
        <f aca="false"> MEGAname &amp; "="</f>
        <v>HQ446876=</v>
      </c>
      <c r="BC1475" s="170" t="str">
        <f aca="false">Clear &amp; IF(span ,"Span","out")</f>
        <v>HQ446876=out</v>
      </c>
      <c r="BD1475" s="170" t="str">
        <f aca="false">Clear &amp; IF(span, IF(B1475=".","Selected",B1475),"out")</f>
        <v>HQ446876=out</v>
      </c>
      <c r="BE1475" s="170" t="str">
        <f aca="false">Clear &amp; Strain</f>
        <v>HQ446876=CUB67-2008</v>
      </c>
      <c r="BF1475" s="170" t="str">
        <f aca="false">CONCATENATE(A1475,"=",F1475,". ",AX1475,IF(AB1475="","",CONCATENATE(".",AB1475)))</f>
        <v>HQ446876=CUB67-2008. 3a.CUB.hum</v>
      </c>
      <c r="BG1475" s="170" t="str">
        <f aca="false">CONCATENATE(A1475,"=",F1475,". ",AX1475)</f>
        <v>HQ446876=CUB67-2008. 3a.CUB.hum</v>
      </c>
      <c r="BH1475" s="170" t="str">
        <f aca="false">CONCATENATE(A1475,"=",AX1475)</f>
        <v>HQ446876=3a.CUB.hum</v>
      </c>
      <c r="BI1475" s="170" t="str">
        <f aca="false">CONCATENATE(A1475,"=",ComForSubtype,D1475)</f>
        <v>HQ446876=3a</v>
      </c>
      <c r="BJ1475" s="170" t="str">
        <f aca="false">CONCATENATE(A1475,"=",E1475)</f>
        <v>HQ446876=3jab</v>
      </c>
      <c r="BK1475" s="170" t="str">
        <f aca="false">CONCATENATE(A1475,"=",C1475)</f>
        <v>HQ446876=3</v>
      </c>
      <c r="BL1475" s="170" t="str">
        <f aca="false">CONCATENATE(D1475,"=")</f>
        <v>3a=</v>
      </c>
      <c r="BM1475" s="223" t="str">
        <f aca="false">IF(BA1475="XX","",BA1475)</f>
        <v>HQ446876</v>
      </c>
      <c r="BN1475" s="224" t="str">
        <f aca="false">CONCATENATE(IF(F1475="","",F1475),IF(G1475="","",CONCATENATE(" / ",G1475)))</f>
        <v>CUB67-2008</v>
      </c>
      <c r="BO1475" s="225" t="str">
        <f aca="false">AX1475</f>
        <v>3a.CUB.hum</v>
      </c>
      <c r="BP1475" s="226" t="str">
        <f aca="false">IF(V1475="","",V1475)</f>
        <v/>
      </c>
      <c r="BQ1475" s="226" t="str">
        <f aca="false">IF(W1475="","",CONCATENATE(W1475,IF(LEFT(AO1475,1)="s","+","")))</f>
        <v/>
      </c>
      <c r="BR1475" s="226" t="str">
        <f aca="false">IF(X1475="","",CONCATENATE(X1475,IF(LEFT(AQ1475,1)="s","+","")))</f>
        <v/>
      </c>
      <c r="BS1475" s="226" t="str">
        <f aca="false">IF(Y1475="","",CONCATENATE(Y1475,IF(LEFT(AR1475,1)="s","+","")))</f>
        <v>3a</v>
      </c>
      <c r="BT1475" s="226" t="str">
        <f aca="false">IF(Z1475="","",CONCATENATE(Z1475,IF(LEFT(AS1475,1)="s","+","")))</f>
        <v/>
      </c>
      <c r="BU1475" s="227" t="str">
        <f aca="false">IF(AA1475="","",CONCATENATE(AA1475,IF(LEFT(AT1475,1)="s","+","")))</f>
        <v/>
      </c>
      <c r="BV1475" s="212"/>
      <c r="BW1475" s="177" t="s">
        <v>3766</v>
      </c>
      <c r="BX1475" s="170" t="str">
        <f aca="false">IF(BW1475&lt;&gt;"",IF(ISNUMBER(FIND("=",BW1475)),LEFT(BW1475,FIND("=",BW1475)-1),BW1475),BW1475)</f>
        <v>HQ446876</v>
      </c>
      <c r="BY1475" s="170" t="str">
        <f aca="false">IF(BW1475&lt;&gt;"",IF(ISNUMBER(FIND("=",BW1475)),RIGHT(BW1475,LEN(BW1475)-FIND("=",BW1475)),""),"")</f>
        <v>3a</v>
      </c>
      <c r="BZ1475" s="170" t="str">
        <f aca="false">IF(BX1475&lt;&gt;"",IF(ISNUMBER(FIND(".",BX1475)),LEFT(BX1475,FIND(".",BX1475)-1),BX1475),BX1475)</f>
        <v>HQ446876</v>
      </c>
      <c r="CA1475" s="170" t="str">
        <f aca="false">IF(BX1475&lt;&gt;"",IF(ISNUMBER(FIND(".",BX1475)),RIGHT(BX1475,LEN(BX1475)-FIND(".",BX1475)),""),"")</f>
        <v/>
      </c>
      <c r="CB1475" s="212"/>
      <c r="CC1475" s="170" t="str">
        <f aca="false">A1475</f>
        <v>HQ446876</v>
      </c>
      <c r="CD1475" s="178" t="s">
        <v>339</v>
      </c>
      <c r="CE1475" s="178" t="s">
        <v>340</v>
      </c>
      <c r="CF1475" s="178" t="s">
        <v>341</v>
      </c>
      <c r="CG1475" s="212"/>
      <c r="CH1475" s="179"/>
      <c r="CI1475" s="179"/>
      <c r="CJ1475" s="179"/>
      <c r="CK1475" s="212"/>
      <c r="CL1475" s="212"/>
      <c r="CM1475" s="170" t="str">
        <f aca="false">F1475</f>
        <v>CUB67-2008</v>
      </c>
      <c r="CN1475" s="170" t="str">
        <f aca="false">IF(G1475="","",G1475)</f>
        <v/>
      </c>
      <c r="CO1475" s="170" t="str">
        <f aca="false">CONCATENATE(H1475,":",L1475)</f>
        <v>Cuba:</v>
      </c>
      <c r="CP1475" s="170" t="str">
        <f aca="false">CONCATENATE(IF(Q1475="","",CONCATENATE(Q1475,"-")),IF(P1475="","",CONCATENATE(P1475,"-")),IF(O1475="","",O1475))</f>
        <v>21-3-2008</v>
      </c>
      <c r="CQ1475" s="170" t="str">
        <f aca="false">IF(N1475="","",N1475)</f>
        <v/>
      </c>
      <c r="CR1475" s="228" t="n">
        <f aca="false">C1475</f>
        <v>3</v>
      </c>
      <c r="CS1475" s="229" t="str">
        <f aca="false">D1475</f>
        <v>3a</v>
      </c>
      <c r="CT1475" s="170" t="str">
        <f aca="false">CONCATENATE(CD1475," strain ",CM1475," ",CL1475,", partial cds")</f>
        <v>Hepatitis E virus strain CUB67-2008 , partial cds</v>
      </c>
    </row>
    <row r="1476" customFormat="false" ht="11.9" hidden="false" customHeight="true" outlineLevel="0" collapsed="false">
      <c r="A1476" s="154" t="s">
        <v>3767</v>
      </c>
      <c r="B1476" s="147" t="n">
        <v>3</v>
      </c>
      <c r="C1476" s="148" t="n">
        <v>3</v>
      </c>
      <c r="D1476" s="149" t="s">
        <v>644</v>
      </c>
      <c r="E1476" s="150" t="s">
        <v>3598</v>
      </c>
      <c r="F1476" s="154" t="s">
        <v>3768</v>
      </c>
      <c r="G1476" s="212"/>
      <c r="H1476" s="146" t="s">
        <v>3661</v>
      </c>
      <c r="I1476" s="153" t="s">
        <v>3662</v>
      </c>
      <c r="J1476" s="146" t="s">
        <v>425</v>
      </c>
      <c r="K1476" s="212"/>
      <c r="L1476" s="212"/>
      <c r="M1476" s="157" t="s">
        <v>348</v>
      </c>
      <c r="N1476" s="213"/>
      <c r="O1476" s="160"/>
      <c r="P1476" s="212"/>
      <c r="Q1476" s="212"/>
      <c r="R1476" s="212"/>
      <c r="S1476" s="212"/>
      <c r="T1476" s="214"/>
      <c r="U1476" s="215"/>
      <c r="V1476" s="209"/>
      <c r="W1476" s="217"/>
      <c r="X1476" s="147"/>
      <c r="Y1476" s="209"/>
      <c r="Z1476" s="209"/>
      <c r="AA1476" s="158" t="s">
        <v>644</v>
      </c>
      <c r="AB1476" s="217"/>
      <c r="AC1476" s="217"/>
      <c r="AD1476" s="209"/>
      <c r="AE1476" s="209"/>
      <c r="AF1476" s="209"/>
      <c r="AG1476" s="166" t="s">
        <v>101</v>
      </c>
      <c r="AH1476" s="164" t="n">
        <v>6229</v>
      </c>
      <c r="AI1476" s="164" t="n">
        <v>6564</v>
      </c>
      <c r="AJ1476" s="219" t="n">
        <f aca="false">SeqEnd-SeqBeg+1</f>
        <v>336</v>
      </c>
      <c r="AK1476" s="220" t="n">
        <f aca="false">AND( SeqBeg&lt;=Beg  , End &lt;=SeqEnd )</f>
        <v>0</v>
      </c>
      <c r="AL1476" s="212"/>
      <c r="AM1476" s="212"/>
      <c r="AN1476" s="221"/>
      <c r="AT1476" s="212"/>
      <c r="AU1476" s="146"/>
      <c r="AV1476" s="212"/>
      <c r="AW1476" s="222" t="str">
        <f aca="false">HYPERLINK(CONCATENATE("http://www.ncbi.nlm.nih.gov/nuccore/",BM1476),BM1476)</f>
        <v>HQ693753</v>
      </c>
      <c r="AX1476" s="219" t="str">
        <f aca="false">CONCATENATE(D1476,IF(I1476="","",CONCATENATE(".",I1476)),IF(K1476="","",CONCATENATE(".",K1476)),IF(M1476="","",CONCATENATE(".",M1476)),IF(R1476="","",CONCATENATE(".",R1476)),IF(U1476="","","(*)"))</f>
        <v>3a.CAN.hum</v>
      </c>
      <c r="AY1476" s="170" t="str">
        <f aca="false">CONCATENATE(BM1476,".",BN1476)</f>
        <v>HQ693753.PT4-1</v>
      </c>
      <c r="AZ1476" s="171" t="str">
        <f aca="false">IF(AV1476="",IF(ISNUMBER(FIND(".",A1476)),LEFT(A1476,FIND(".",A1476)-1),A1476),AV1476)</f>
        <v>HQ693753</v>
      </c>
      <c r="BA1476" s="171" t="str">
        <f aca="false">IF(ISNUMBER(FIND("-",AZ1476)),LEFT(AZ1476,FIND("-",AZ1476)-1),AZ1476)</f>
        <v>HQ693753</v>
      </c>
      <c r="BB1476" s="170" t="str">
        <f aca="false"> MEGAname &amp; "="</f>
        <v>HQ693753=</v>
      </c>
      <c r="BC1476" s="170" t="str">
        <f aca="false">Clear &amp; IF(span ,"Span","out")</f>
        <v>HQ693753=out</v>
      </c>
      <c r="BD1476" s="170" t="str">
        <f aca="false">Clear &amp; IF(span, IF(B1476=".","Selected",B1476),"out")</f>
        <v>HQ693753=out</v>
      </c>
      <c r="BE1476" s="170" t="str">
        <f aca="false">Clear &amp; Strain</f>
        <v>HQ693753=PT4-1</v>
      </c>
      <c r="BF1476" s="170" t="str">
        <f aca="false">CONCATENATE(A1476,"=",F1476,". ",AX1476,IF(AB1476="","",CONCATENATE(".",AB1476)))</f>
        <v>HQ693753=PT4-1. 3a.CAN.hum</v>
      </c>
      <c r="BG1476" s="170" t="str">
        <f aca="false">CONCATENATE(A1476,"=",F1476,". ",AX1476)</f>
        <v>HQ693753=PT4-1. 3a.CAN.hum</v>
      </c>
      <c r="BH1476" s="170" t="str">
        <f aca="false">CONCATENATE(A1476,"=",AX1476)</f>
        <v>HQ693753=3a.CAN.hum</v>
      </c>
      <c r="BI1476" s="170" t="str">
        <f aca="false">CONCATENATE(A1476,"=",ComForSubtype,D1476)</f>
        <v>HQ693753=3a</v>
      </c>
      <c r="BJ1476" s="170" t="str">
        <f aca="false">CONCATENATE(A1476,"=",E1476)</f>
        <v>HQ693753=3jab</v>
      </c>
      <c r="BK1476" s="170" t="str">
        <f aca="false">CONCATENATE(A1476,"=",C1476)</f>
        <v>HQ693753=3</v>
      </c>
      <c r="BL1476" s="170" t="str">
        <f aca="false">CONCATENATE(D1476,"=")</f>
        <v>3a=</v>
      </c>
      <c r="BM1476" s="223" t="str">
        <f aca="false">IF(BA1476="XX","",BA1476)</f>
        <v>HQ693753</v>
      </c>
      <c r="BN1476" s="224" t="str">
        <f aca="false">CONCATENATE(IF(F1476="","",F1476),IF(G1476="","",CONCATENATE(" / ",G1476)))</f>
        <v>PT4-1</v>
      </c>
      <c r="BO1476" s="225" t="str">
        <f aca="false">AX1476</f>
        <v>3a.CAN.hum</v>
      </c>
      <c r="BP1476" s="226" t="str">
        <f aca="false">IF(V1476="","",V1476)</f>
        <v/>
      </c>
      <c r="BQ1476" s="226" t="str">
        <f aca="false">IF(W1476="","",CONCATENATE(W1476,IF(LEFT(AO1476,1)="s","+","")))</f>
        <v/>
      </c>
      <c r="BR1476" s="226" t="str">
        <f aca="false">IF(X1476="","",CONCATENATE(X1476,IF(LEFT(AQ1476,1)="s","+","")))</f>
        <v/>
      </c>
      <c r="BS1476" s="226" t="str">
        <f aca="false">IF(Y1476="","",CONCATENATE(Y1476,IF(LEFT(AR1476,1)="s","+","")))</f>
        <v/>
      </c>
      <c r="BT1476" s="226" t="str">
        <f aca="false">IF(Z1476="","",CONCATENATE(Z1476,IF(LEFT(AS1476,1)="s","+","")))</f>
        <v/>
      </c>
      <c r="BU1476" s="227" t="str">
        <f aca="false">IF(AA1476="","",CONCATENATE(AA1476,IF(LEFT(AT1476,1)="s","+","")))</f>
        <v>3a</v>
      </c>
      <c r="BV1476" s="212"/>
      <c r="BW1476" s="177" t="s">
        <v>3769</v>
      </c>
      <c r="BX1476" s="170" t="str">
        <f aca="false">IF(BW1476&lt;&gt;"",IF(ISNUMBER(FIND("=",BW1476)),LEFT(BW1476,FIND("=",BW1476)-1),BW1476),BW1476)</f>
        <v>HQ693753</v>
      </c>
      <c r="BY1476" s="170" t="str">
        <f aca="false">IF(BW1476&lt;&gt;"",IF(ISNUMBER(FIND("=",BW1476)),RIGHT(BW1476,LEN(BW1476)-FIND("=",BW1476)),""),"")</f>
        <v>3a</v>
      </c>
      <c r="BZ1476" s="170" t="str">
        <f aca="false">IF(BX1476&lt;&gt;"",IF(ISNUMBER(FIND(".",BX1476)),LEFT(BX1476,FIND(".",BX1476)-1),BX1476),BX1476)</f>
        <v>HQ693753</v>
      </c>
      <c r="CA1476" s="170" t="str">
        <f aca="false">IF(BX1476&lt;&gt;"",IF(ISNUMBER(FIND(".",BX1476)),RIGHT(BX1476,LEN(BX1476)-FIND(".",BX1476)),""),"")</f>
        <v/>
      </c>
      <c r="CB1476" s="212"/>
      <c r="CC1476" s="170" t="str">
        <f aca="false">A1476</f>
        <v>HQ693753</v>
      </c>
      <c r="CD1476" s="178" t="s">
        <v>339</v>
      </c>
      <c r="CE1476" s="178" t="s">
        <v>340</v>
      </c>
      <c r="CF1476" s="178" t="s">
        <v>341</v>
      </c>
      <c r="CG1476" s="212"/>
      <c r="CH1476" s="179"/>
      <c r="CI1476" s="179"/>
      <c r="CJ1476" s="179"/>
      <c r="CK1476" s="212"/>
      <c r="CL1476" s="212"/>
      <c r="CM1476" s="170" t="str">
        <f aca="false">F1476</f>
        <v>PT4-1</v>
      </c>
      <c r="CN1476" s="170" t="str">
        <f aca="false">IF(G1476="","",G1476)</f>
        <v/>
      </c>
      <c r="CO1476" s="170" t="str">
        <f aca="false">CONCATENATE(H1476,":",L1476)</f>
        <v>Canada:</v>
      </c>
      <c r="CP1476" s="170" t="str">
        <f aca="false">CONCATENATE(IF(Q1476="","",CONCATENATE(Q1476,"-")),IF(P1476="","",CONCATENATE(P1476,"-")),IF(O1476="","",O1476))</f>
        <v/>
      </c>
      <c r="CQ1476" s="170" t="str">
        <f aca="false">IF(N1476="","",N1476)</f>
        <v/>
      </c>
      <c r="CR1476" s="228" t="n">
        <f aca="false">C1476</f>
        <v>3</v>
      </c>
      <c r="CS1476" s="229" t="str">
        <f aca="false">D1476</f>
        <v>3a</v>
      </c>
      <c r="CT1476" s="170" t="str">
        <f aca="false">CONCATENATE(CD1476," strain ",CM1476," ",CL1476,", partial cds")</f>
        <v>Hepatitis E virus strain PT4-1 , partial cds</v>
      </c>
    </row>
    <row r="1477" customFormat="false" ht="11.9" hidden="false" customHeight="true" outlineLevel="0" collapsed="false">
      <c r="A1477" s="154" t="s">
        <v>3770</v>
      </c>
      <c r="B1477" s="147" t="n">
        <v>3</v>
      </c>
      <c r="C1477" s="148" t="n">
        <v>3</v>
      </c>
      <c r="D1477" s="149" t="s">
        <v>644</v>
      </c>
      <c r="E1477" s="150" t="s">
        <v>3598</v>
      </c>
      <c r="F1477" s="154" t="s">
        <v>3771</v>
      </c>
      <c r="G1477" s="212"/>
      <c r="H1477" s="146" t="s">
        <v>3661</v>
      </c>
      <c r="I1477" s="153" t="s">
        <v>3662</v>
      </c>
      <c r="J1477" s="146" t="s">
        <v>425</v>
      </c>
      <c r="K1477" s="212"/>
      <c r="L1477" s="212"/>
      <c r="M1477" s="157" t="s">
        <v>348</v>
      </c>
      <c r="N1477" s="213"/>
      <c r="O1477" s="160"/>
      <c r="P1477" s="212"/>
      <c r="Q1477" s="212"/>
      <c r="R1477" s="212"/>
      <c r="S1477" s="212"/>
      <c r="T1477" s="214"/>
      <c r="U1477" s="215"/>
      <c r="V1477" s="209"/>
      <c r="W1477" s="217"/>
      <c r="X1477" s="209"/>
      <c r="Y1477" s="209"/>
      <c r="Z1477" s="209"/>
      <c r="AA1477" s="158" t="s">
        <v>644</v>
      </c>
      <c r="AB1477" s="217"/>
      <c r="AC1477" s="217"/>
      <c r="AD1477" s="209"/>
      <c r="AE1477" s="209"/>
      <c r="AF1477" s="209"/>
      <c r="AG1477" s="166" t="s">
        <v>101</v>
      </c>
      <c r="AH1477" s="164" t="n">
        <v>6229</v>
      </c>
      <c r="AI1477" s="164" t="n">
        <v>6564</v>
      </c>
      <c r="AJ1477" s="219" t="n">
        <f aca="false">SeqEnd-SeqBeg+1</f>
        <v>336</v>
      </c>
      <c r="AK1477" s="220" t="n">
        <f aca="false">AND( SeqBeg&lt;=Beg  , End &lt;=SeqEnd )</f>
        <v>0</v>
      </c>
      <c r="AL1477" s="212"/>
      <c r="AM1477" s="212"/>
      <c r="AN1477" s="221"/>
      <c r="AT1477" s="212"/>
      <c r="AU1477" s="146"/>
      <c r="AV1477" s="212"/>
      <c r="AW1477" s="222" t="str">
        <f aca="false">HYPERLINK(CONCATENATE("http://www.ncbi.nlm.nih.gov/nuccore/",BM1477),BM1477)</f>
        <v>HQ693754</v>
      </c>
      <c r="AX1477" s="219" t="str">
        <f aca="false">CONCATENATE(D1477,IF(I1477="","",CONCATENATE(".",I1477)),IF(K1477="","",CONCATENATE(".",K1477)),IF(M1477="","",CONCATENATE(".",M1477)),IF(R1477="","",CONCATENATE(".",R1477)),IF(U1477="","","(*)"))</f>
        <v>3a.CAN.hum</v>
      </c>
      <c r="AY1477" s="170" t="str">
        <f aca="false">CONCATENATE(BM1477,".",BN1477)</f>
        <v>HQ693754.PT4-2</v>
      </c>
      <c r="AZ1477" s="171" t="str">
        <f aca="false">IF(AV1477="",IF(ISNUMBER(FIND(".",A1477)),LEFT(A1477,FIND(".",A1477)-1),A1477),AV1477)</f>
        <v>HQ693754</v>
      </c>
      <c r="BA1477" s="171" t="str">
        <f aca="false">IF(ISNUMBER(FIND("-",AZ1477)),LEFT(AZ1477,FIND("-",AZ1477)-1),AZ1477)</f>
        <v>HQ693754</v>
      </c>
      <c r="BB1477" s="170" t="str">
        <f aca="false"> MEGAname &amp; "="</f>
        <v>HQ693754=</v>
      </c>
      <c r="BC1477" s="170" t="str">
        <f aca="false">Clear &amp; IF(span ,"Span","out")</f>
        <v>HQ693754=out</v>
      </c>
      <c r="BD1477" s="170" t="str">
        <f aca="false">Clear &amp; IF(span, IF(B1477=".","Selected",B1477),"out")</f>
        <v>HQ693754=out</v>
      </c>
      <c r="BE1477" s="170" t="str">
        <f aca="false">Clear &amp; Strain</f>
        <v>HQ693754=PT4-2</v>
      </c>
      <c r="BF1477" s="170" t="str">
        <f aca="false">CONCATENATE(A1477,"=",F1477,". ",AX1477,IF(AB1477="","",CONCATENATE(".",AB1477)))</f>
        <v>HQ693754=PT4-2. 3a.CAN.hum</v>
      </c>
      <c r="BG1477" s="170" t="str">
        <f aca="false">CONCATENATE(A1477,"=",F1477,". ",AX1477)</f>
        <v>HQ693754=PT4-2. 3a.CAN.hum</v>
      </c>
      <c r="BH1477" s="170" t="str">
        <f aca="false">CONCATENATE(A1477,"=",AX1477)</f>
        <v>HQ693754=3a.CAN.hum</v>
      </c>
      <c r="BI1477" s="170" t="str">
        <f aca="false">CONCATENATE(A1477,"=",ComForSubtype,D1477)</f>
        <v>HQ693754=3a</v>
      </c>
      <c r="BJ1477" s="170" t="str">
        <f aca="false">CONCATENATE(A1477,"=",E1477)</f>
        <v>HQ693754=3jab</v>
      </c>
      <c r="BK1477" s="170" t="str">
        <f aca="false">CONCATENATE(A1477,"=",C1477)</f>
        <v>HQ693754=3</v>
      </c>
      <c r="BL1477" s="170" t="str">
        <f aca="false">CONCATENATE(D1477,"=")</f>
        <v>3a=</v>
      </c>
      <c r="BM1477" s="223" t="str">
        <f aca="false">IF(BA1477="XX","",BA1477)</f>
        <v>HQ693754</v>
      </c>
      <c r="BN1477" s="224" t="str">
        <f aca="false">CONCATENATE(IF(F1477="","",F1477),IF(G1477="","",CONCATENATE(" / ",G1477)))</f>
        <v>PT4-2</v>
      </c>
      <c r="BO1477" s="225" t="str">
        <f aca="false">AX1477</f>
        <v>3a.CAN.hum</v>
      </c>
      <c r="BP1477" s="226" t="str">
        <f aca="false">IF(V1477="","",V1477)</f>
        <v/>
      </c>
      <c r="BQ1477" s="226" t="str">
        <f aca="false">IF(W1477="","",CONCATENATE(W1477,IF(LEFT(AO1477,1)="s","+","")))</f>
        <v/>
      </c>
      <c r="BR1477" s="226" t="str">
        <f aca="false">IF(X1477="","",CONCATENATE(X1477,IF(LEFT(AQ1477,1)="s","+","")))</f>
        <v/>
      </c>
      <c r="BS1477" s="226" t="str">
        <f aca="false">IF(Y1477="","",CONCATENATE(Y1477,IF(LEFT(AR1477,1)="s","+","")))</f>
        <v/>
      </c>
      <c r="BT1477" s="226" t="str">
        <f aca="false">IF(Z1477="","",CONCATENATE(Z1477,IF(LEFT(AS1477,1)="s","+","")))</f>
        <v/>
      </c>
      <c r="BU1477" s="227" t="str">
        <f aca="false">IF(AA1477="","",CONCATENATE(AA1477,IF(LEFT(AT1477,1)="s","+","")))</f>
        <v>3a</v>
      </c>
      <c r="BV1477" s="212"/>
      <c r="BW1477" s="177" t="s">
        <v>3772</v>
      </c>
      <c r="BX1477" s="170" t="str">
        <f aca="false">IF(BW1477&lt;&gt;"",IF(ISNUMBER(FIND("=",BW1477)),LEFT(BW1477,FIND("=",BW1477)-1),BW1477),BW1477)</f>
        <v>HQ693754</v>
      </c>
      <c r="BY1477" s="170" t="str">
        <f aca="false">IF(BW1477&lt;&gt;"",IF(ISNUMBER(FIND("=",BW1477)),RIGHT(BW1477,LEN(BW1477)-FIND("=",BW1477)),""),"")</f>
        <v>3a</v>
      </c>
      <c r="BZ1477" s="170" t="str">
        <f aca="false">IF(BX1477&lt;&gt;"",IF(ISNUMBER(FIND(".",BX1477)),LEFT(BX1477,FIND(".",BX1477)-1),BX1477),BX1477)</f>
        <v>HQ693754</v>
      </c>
      <c r="CA1477" s="170" t="str">
        <f aca="false">IF(BX1477&lt;&gt;"",IF(ISNUMBER(FIND(".",BX1477)),RIGHT(BX1477,LEN(BX1477)-FIND(".",BX1477)),""),"")</f>
        <v/>
      </c>
      <c r="CB1477" s="212"/>
      <c r="CC1477" s="170" t="str">
        <f aca="false">A1477</f>
        <v>HQ693754</v>
      </c>
      <c r="CD1477" s="178" t="s">
        <v>339</v>
      </c>
      <c r="CE1477" s="178" t="s">
        <v>340</v>
      </c>
      <c r="CF1477" s="178" t="s">
        <v>341</v>
      </c>
      <c r="CG1477" s="212"/>
      <c r="CH1477" s="179"/>
      <c r="CI1477" s="179"/>
      <c r="CJ1477" s="179"/>
      <c r="CK1477" s="212"/>
      <c r="CL1477" s="212"/>
      <c r="CM1477" s="170" t="str">
        <f aca="false">F1477</f>
        <v>PT4-2</v>
      </c>
      <c r="CN1477" s="170" t="str">
        <f aca="false">IF(G1477="","",G1477)</f>
        <v/>
      </c>
      <c r="CO1477" s="170" t="str">
        <f aca="false">CONCATENATE(H1477,":",L1477)</f>
        <v>Canada:</v>
      </c>
      <c r="CP1477" s="170" t="str">
        <f aca="false">CONCATENATE(IF(Q1477="","",CONCATENATE(Q1477,"-")),IF(P1477="","",CONCATENATE(P1477,"-")),IF(O1477="","",O1477))</f>
        <v/>
      </c>
      <c r="CQ1477" s="170" t="str">
        <f aca="false">IF(N1477="","",N1477)</f>
        <v/>
      </c>
      <c r="CR1477" s="228" t="n">
        <f aca="false">C1477</f>
        <v>3</v>
      </c>
      <c r="CS1477" s="229" t="str">
        <f aca="false">D1477</f>
        <v>3a</v>
      </c>
      <c r="CT1477" s="170" t="str">
        <f aca="false">CONCATENATE(CD1477," strain ",CM1477," ",CL1477,", partial cds")</f>
        <v>Hepatitis E virus strain PT4-2 , partial cds</v>
      </c>
    </row>
    <row r="1478" customFormat="false" ht="11.9" hidden="false" customHeight="true" outlineLevel="0" collapsed="false">
      <c r="A1478" s="154" t="s">
        <v>3773</v>
      </c>
      <c r="B1478" s="147" t="n">
        <v>3</v>
      </c>
      <c r="C1478" s="148" t="n">
        <v>3</v>
      </c>
      <c r="D1478" s="149" t="s">
        <v>644</v>
      </c>
      <c r="E1478" s="150" t="s">
        <v>3598</v>
      </c>
      <c r="F1478" s="154" t="s">
        <v>3774</v>
      </c>
      <c r="G1478" s="212"/>
      <c r="H1478" s="146" t="s">
        <v>3764</v>
      </c>
      <c r="I1478" s="153" t="s">
        <v>3765</v>
      </c>
      <c r="J1478" s="146" t="s">
        <v>425</v>
      </c>
      <c r="K1478" s="212"/>
      <c r="L1478" s="212"/>
      <c r="M1478" s="157" t="s">
        <v>348</v>
      </c>
      <c r="N1478" s="213"/>
      <c r="O1478" s="160" t="n">
        <v>2008</v>
      </c>
      <c r="P1478" s="160" t="n">
        <v>3</v>
      </c>
      <c r="Q1478" s="160" t="n">
        <v>23</v>
      </c>
      <c r="R1478" s="212"/>
      <c r="S1478" s="212"/>
      <c r="T1478" s="214"/>
      <c r="U1478" s="215"/>
      <c r="V1478" s="209"/>
      <c r="W1478" s="217"/>
      <c r="X1478" s="147"/>
      <c r="Y1478" s="164" t="s">
        <v>644</v>
      </c>
      <c r="Z1478" s="209"/>
      <c r="AB1478" s="217"/>
      <c r="AC1478" s="217"/>
      <c r="AD1478" s="209"/>
      <c r="AE1478" s="164" t="s">
        <v>354</v>
      </c>
      <c r="AF1478" s="209"/>
      <c r="AG1478" s="218"/>
      <c r="AH1478" s="164" t="n">
        <v>4499</v>
      </c>
      <c r="AI1478" s="164" t="n">
        <v>4827</v>
      </c>
      <c r="AJ1478" s="219" t="n">
        <f aca="false">SeqEnd-SeqBeg+1</f>
        <v>329</v>
      </c>
      <c r="AK1478" s="220" t="n">
        <f aca="false">AND( SeqBeg&lt;=Beg  , End &lt;=SeqEnd )</f>
        <v>0</v>
      </c>
      <c r="AL1478" s="212"/>
      <c r="AM1478" s="212"/>
      <c r="AN1478" s="221"/>
      <c r="AR1478" s="212"/>
      <c r="AU1478" s="146"/>
      <c r="AV1478" s="212"/>
      <c r="AW1478" s="222" t="str">
        <f aca="false">HYPERLINK(CONCATENATE("http://www.ncbi.nlm.nih.gov/nuccore/",BM1478),BM1478)</f>
        <v>HQ446877</v>
      </c>
      <c r="AX1478" s="219" t="str">
        <f aca="false">CONCATENATE(D1478,IF(I1478="","",CONCATENATE(".",I1478)),IF(K1478="","",CONCATENATE(".",K1478)),IF(M1478="","",CONCATENATE(".",M1478)),IF(R1478="","",CONCATENATE(".",R1478)),IF(U1478="","","(*)"))</f>
        <v>3a.CUB.hum</v>
      </c>
      <c r="AY1478" s="170" t="str">
        <f aca="false">CONCATENATE(BM1478,".",BN1478)</f>
        <v>HQ446877.CUB54-2008</v>
      </c>
      <c r="AZ1478" s="171" t="str">
        <f aca="false">IF(AV1478="",IF(ISNUMBER(FIND(".",A1478)),LEFT(A1478,FIND(".",A1478)-1),A1478),AV1478)</f>
        <v>HQ446877</v>
      </c>
      <c r="BA1478" s="171" t="str">
        <f aca="false">IF(ISNUMBER(FIND("-",AZ1478)),LEFT(AZ1478,FIND("-",AZ1478)-1),AZ1478)</f>
        <v>HQ446877</v>
      </c>
      <c r="BB1478" s="170" t="str">
        <f aca="false"> MEGAname &amp; "="</f>
        <v>HQ446877=</v>
      </c>
      <c r="BC1478" s="170" t="str">
        <f aca="false">Clear &amp; IF(span ,"Span","out")</f>
        <v>HQ446877=out</v>
      </c>
      <c r="BD1478" s="170" t="str">
        <f aca="false">Clear &amp; IF(span, IF(B1478=".","Selected",B1478),"out")</f>
        <v>HQ446877=out</v>
      </c>
      <c r="BE1478" s="170" t="str">
        <f aca="false">Clear &amp; Strain</f>
        <v>HQ446877=CUB54-2008</v>
      </c>
      <c r="BF1478" s="170" t="str">
        <f aca="false">CONCATENATE(A1478,"=",F1478,". ",AX1478,IF(AB1478="","",CONCATENATE(".",AB1478)))</f>
        <v>HQ446877=CUB54-2008. 3a.CUB.hum</v>
      </c>
      <c r="BG1478" s="170" t="str">
        <f aca="false">CONCATENATE(A1478,"=",F1478,". ",AX1478)</f>
        <v>HQ446877=CUB54-2008. 3a.CUB.hum</v>
      </c>
      <c r="BH1478" s="170" t="str">
        <f aca="false">CONCATENATE(A1478,"=",AX1478)</f>
        <v>HQ446877=3a.CUB.hum</v>
      </c>
      <c r="BI1478" s="170" t="str">
        <f aca="false">CONCATENATE(A1478,"=",ComForSubtype,D1478)</f>
        <v>HQ446877=3a</v>
      </c>
      <c r="BJ1478" s="170" t="str">
        <f aca="false">CONCATENATE(A1478,"=",E1478)</f>
        <v>HQ446877=3jab</v>
      </c>
      <c r="BK1478" s="170" t="str">
        <f aca="false">CONCATENATE(A1478,"=",C1478)</f>
        <v>HQ446877=3</v>
      </c>
      <c r="BL1478" s="170" t="str">
        <f aca="false">CONCATENATE(D1478,"=")</f>
        <v>3a=</v>
      </c>
      <c r="BM1478" s="223" t="str">
        <f aca="false">IF(BA1478="XX","",BA1478)</f>
        <v>HQ446877</v>
      </c>
      <c r="BN1478" s="224" t="str">
        <f aca="false">CONCATENATE(IF(F1478="","",F1478),IF(G1478="","",CONCATENATE(" / ",G1478)))</f>
        <v>CUB54-2008</v>
      </c>
      <c r="BO1478" s="225" t="str">
        <f aca="false">AX1478</f>
        <v>3a.CUB.hum</v>
      </c>
      <c r="BP1478" s="226" t="str">
        <f aca="false">IF(V1478="","",V1478)</f>
        <v/>
      </c>
      <c r="BQ1478" s="226" t="str">
        <f aca="false">IF(W1478="","",CONCATENATE(W1478,IF(LEFT(AO1478,1)="s","+","")))</f>
        <v/>
      </c>
      <c r="BR1478" s="226" t="str">
        <f aca="false">IF(X1478="","",CONCATENATE(X1478,IF(LEFT(AQ1478,1)="s","+","")))</f>
        <v/>
      </c>
      <c r="BS1478" s="226" t="str">
        <f aca="false">IF(Y1478="","",CONCATENATE(Y1478,IF(LEFT(AR1478,1)="s","+","")))</f>
        <v>3a</v>
      </c>
      <c r="BT1478" s="226" t="str">
        <f aca="false">IF(Z1478="","",CONCATENATE(Z1478,IF(LEFT(AS1478,1)="s","+","")))</f>
        <v/>
      </c>
      <c r="BU1478" s="227" t="str">
        <f aca="false">IF(AA1478="","",CONCATENATE(AA1478,IF(LEFT(AT1478,1)="s","+","")))</f>
        <v/>
      </c>
      <c r="BV1478" s="212"/>
      <c r="BW1478" s="177" t="s">
        <v>3775</v>
      </c>
      <c r="BX1478" s="170" t="str">
        <f aca="false">IF(BW1478&lt;&gt;"",IF(ISNUMBER(FIND("=",BW1478)),LEFT(BW1478,FIND("=",BW1478)-1),BW1478),BW1478)</f>
        <v>HQ446877</v>
      </c>
      <c r="BY1478" s="170" t="str">
        <f aca="false">IF(BW1478&lt;&gt;"",IF(ISNUMBER(FIND("=",BW1478)),RIGHT(BW1478,LEN(BW1478)-FIND("=",BW1478)),""),"")</f>
        <v>3a</v>
      </c>
      <c r="BZ1478" s="170" t="str">
        <f aca="false">IF(BX1478&lt;&gt;"",IF(ISNUMBER(FIND(".",BX1478)),LEFT(BX1478,FIND(".",BX1478)-1),BX1478),BX1478)</f>
        <v>HQ446877</v>
      </c>
      <c r="CA1478" s="170" t="str">
        <f aca="false">IF(BX1478&lt;&gt;"",IF(ISNUMBER(FIND(".",BX1478)),RIGHT(BX1478,LEN(BX1478)-FIND(".",BX1478)),""),"")</f>
        <v/>
      </c>
      <c r="CB1478" s="212"/>
      <c r="CC1478" s="170" t="str">
        <f aca="false">A1478</f>
        <v>HQ446877</v>
      </c>
      <c r="CD1478" s="178" t="s">
        <v>339</v>
      </c>
      <c r="CE1478" s="178" t="s">
        <v>340</v>
      </c>
      <c r="CF1478" s="178" t="s">
        <v>341</v>
      </c>
      <c r="CG1478" s="212"/>
      <c r="CH1478" s="179"/>
      <c r="CI1478" s="179"/>
      <c r="CJ1478" s="179"/>
      <c r="CK1478" s="212"/>
      <c r="CL1478" s="212"/>
      <c r="CM1478" s="170" t="str">
        <f aca="false">F1478</f>
        <v>CUB54-2008</v>
      </c>
      <c r="CN1478" s="170" t="str">
        <f aca="false">IF(G1478="","",G1478)</f>
        <v/>
      </c>
      <c r="CO1478" s="170" t="str">
        <f aca="false">CONCATENATE(H1478,":",L1478)</f>
        <v>Cuba:</v>
      </c>
      <c r="CP1478" s="170" t="str">
        <f aca="false">CONCATENATE(IF(Q1478="","",CONCATENATE(Q1478,"-")),IF(P1478="","",CONCATENATE(P1478,"-")),IF(O1478="","",O1478))</f>
        <v>23-3-2008</v>
      </c>
      <c r="CQ1478" s="170" t="str">
        <f aca="false">IF(N1478="","",N1478)</f>
        <v/>
      </c>
      <c r="CR1478" s="228" t="n">
        <f aca="false">C1478</f>
        <v>3</v>
      </c>
      <c r="CS1478" s="229" t="str">
        <f aca="false">D1478</f>
        <v>3a</v>
      </c>
      <c r="CT1478" s="170" t="str">
        <f aca="false">CONCATENATE(CD1478," strain ",CM1478," ",CL1478,", partial cds")</f>
        <v>Hepatitis E virus strain CUB54-2008 , partial cds</v>
      </c>
    </row>
    <row r="1479" customFormat="false" ht="11.9" hidden="false" customHeight="true" outlineLevel="0" collapsed="false">
      <c r="A1479" s="154" t="s">
        <v>3776</v>
      </c>
      <c r="B1479" s="147" t="n">
        <v>3</v>
      </c>
      <c r="C1479" s="243" t="n">
        <v>3</v>
      </c>
      <c r="D1479" s="149" t="s">
        <v>644</v>
      </c>
      <c r="E1479" s="150" t="s">
        <v>3598</v>
      </c>
      <c r="F1479" s="465" t="n">
        <v>8603</v>
      </c>
      <c r="G1479" s="212"/>
      <c r="H1479" s="146" t="s">
        <v>405</v>
      </c>
      <c r="I1479" s="153" t="s">
        <v>412</v>
      </c>
      <c r="J1479" s="146" t="s">
        <v>395</v>
      </c>
      <c r="K1479" s="155" t="s">
        <v>2568</v>
      </c>
      <c r="L1479" s="231" t="s">
        <v>2551</v>
      </c>
      <c r="M1479" s="157" t="s">
        <v>380</v>
      </c>
      <c r="N1479" s="158" t="s">
        <v>2569</v>
      </c>
      <c r="O1479" s="159" t="n">
        <v>2005</v>
      </c>
      <c r="P1479" s="212"/>
      <c r="Q1479" s="212"/>
      <c r="R1479" s="146" t="s">
        <v>78</v>
      </c>
      <c r="T1479" s="214"/>
      <c r="U1479" s="215"/>
      <c r="V1479" s="209"/>
      <c r="X1479" s="147"/>
      <c r="Y1479" s="147"/>
      <c r="Z1479" s="249" t="s">
        <v>644</v>
      </c>
      <c r="AA1479" s="216"/>
      <c r="AB1479" s="217"/>
      <c r="AC1479" s="217"/>
      <c r="AD1479" s="209"/>
      <c r="AE1479" s="209"/>
      <c r="AF1479" s="164" t="n">
        <v>328</v>
      </c>
      <c r="AG1479" s="218"/>
      <c r="AH1479" s="164" t="n">
        <v>5358</v>
      </c>
      <c r="AI1479" s="164" t="n">
        <v>5685</v>
      </c>
      <c r="AJ1479" s="219" t="n">
        <f aca="false">SeqEnd-SeqBeg+1</f>
        <v>328</v>
      </c>
      <c r="AK1479" s="220" t="n">
        <f aca="false">AND( SeqBeg&lt;=Beg  , End &lt;=SeqEnd )</f>
        <v>0</v>
      </c>
      <c r="AL1479" s="212"/>
      <c r="AM1479" s="212"/>
      <c r="AN1479" s="221" t="s">
        <v>382</v>
      </c>
      <c r="AS1479" s="147" t="s">
        <v>2045</v>
      </c>
      <c r="AU1479" s="146"/>
      <c r="AV1479" s="212"/>
      <c r="AW1479" s="222" t="str">
        <f aca="false">HYPERLINK(CONCATENATE("http://www.ncbi.nlm.nih.gov/nuccore/",BM1479),BM1479)</f>
        <v>JQ807476</v>
      </c>
      <c r="AX1479" s="219" t="str">
        <f aca="false">CONCATENATE(D1479,IF(I1479="","",CONCATENATE(".",I1479)),IF(K1479="","",CONCATENATE(".",K1479)),IF(M1479="","",CONCATENATE(".",M1479)),IF(R1479="","",CONCATENATE(".",R1479)),IF(U1479="","","(*)"))</f>
        <v>3a.DEU.MV.wb.FLI</v>
      </c>
      <c r="AY1479" s="170" t="str">
        <f aca="false">CONCATENATE(BM1479,".",BN1479)</f>
        <v>JQ807476.8603</v>
      </c>
      <c r="AZ1479" s="171" t="str">
        <f aca="false">IF(AV1479="",IF(ISNUMBER(FIND(".",A1479)),LEFT(A1479,FIND(".",A1479)-1),A1479),AV1479)</f>
        <v>JQ807476</v>
      </c>
      <c r="BA1479" s="171" t="str">
        <f aca="false">IF(ISNUMBER(FIND("-",AZ1479)),LEFT(AZ1479,FIND("-",AZ1479)-1),AZ1479)</f>
        <v>JQ807476</v>
      </c>
      <c r="BB1479" s="170" t="str">
        <f aca="false"> MEGAname &amp; "="</f>
        <v>JQ807476=</v>
      </c>
      <c r="BC1479" s="170" t="str">
        <f aca="false">Clear &amp; IF(span ,"Span","out")</f>
        <v>JQ807476=out</v>
      </c>
      <c r="BD1479" s="170" t="str">
        <f aca="false">Clear &amp; IF(span, IF(B1479=".","Selected",B1479),"out")</f>
        <v>JQ807476=out</v>
      </c>
      <c r="BE1479" s="170" t="str">
        <f aca="false">Clear &amp; Strain</f>
        <v>JQ807476=8603</v>
      </c>
      <c r="BF1479" s="170" t="str">
        <f aca="false">CONCATENATE(A1479,"=",F1479,". ",AX1479,IF(AB1479="","",CONCATENATE(".",AB1479)))</f>
        <v>JQ807476=8603. 3a.DEU.MV.wb.FLI</v>
      </c>
      <c r="BG1479" s="170" t="str">
        <f aca="false">CONCATENATE(A1479,"=",F1479,". ",AX1479)</f>
        <v>JQ807476=8603. 3a.DEU.MV.wb.FLI</v>
      </c>
      <c r="BH1479" s="170" t="str">
        <f aca="false">CONCATENATE(A1479,"=",AX1479)</f>
        <v>JQ807476=3a.DEU.MV.wb.FLI</v>
      </c>
      <c r="BI1479" s="170" t="str">
        <f aca="false">CONCATENATE(A1479,"=",ComForSubtype,D1479)</f>
        <v>JQ807476=3a</v>
      </c>
      <c r="BJ1479" s="170" t="str">
        <f aca="false">CONCATENATE(A1479,"=",E1479)</f>
        <v>JQ807476=3jab</v>
      </c>
      <c r="BK1479" s="170" t="str">
        <f aca="false">CONCATENATE(A1479,"=",C1479)</f>
        <v>JQ807476=3</v>
      </c>
      <c r="BL1479" s="170" t="str">
        <f aca="false">CONCATENATE(D1479,"=")</f>
        <v>3a=</v>
      </c>
      <c r="BM1479" s="223" t="str">
        <f aca="false">IF(BA1479="XX","",BA1479)</f>
        <v>JQ807476</v>
      </c>
      <c r="BN1479" s="224" t="str">
        <f aca="false">CONCATENATE(IF(F1479="","",F1479),IF(G1479="","",CONCATENATE(" / ",G1479)))</f>
        <v>8603</v>
      </c>
      <c r="BO1479" s="225" t="str">
        <f aca="false">AX1479</f>
        <v>3a.DEU.MV.wb.FLI</v>
      </c>
      <c r="BP1479" s="226" t="str">
        <f aca="false">IF(V1479="","",V1479)</f>
        <v/>
      </c>
      <c r="BQ1479" s="226" t="str">
        <f aca="false">IF(W1479="","",CONCATENATE(W1479,IF(LEFT(AO1479,1)="s","+","")))</f>
        <v/>
      </c>
      <c r="BR1479" s="226" t="str">
        <f aca="false">IF(X1479="","",CONCATENATE(X1479,IF(LEFT(AQ1479,1)="s","+","")))</f>
        <v/>
      </c>
      <c r="BS1479" s="226" t="str">
        <f aca="false">IF(Y1479="","",CONCATENATE(Y1479,IF(LEFT(AR1479,1)="s","+","")))</f>
        <v/>
      </c>
      <c r="BT1479" s="226" t="str">
        <f aca="false">IF(Z1479="","",CONCATENATE(Z1479,IF(LEFT(AS1479,1)="s","+","")))</f>
        <v>3a+</v>
      </c>
      <c r="BU1479" s="227" t="str">
        <f aca="false">IF(AA1479="","",CONCATENATE(AA1479,IF(LEFT(AT1479,1)="s","+","")))</f>
        <v/>
      </c>
      <c r="BV1479" s="212"/>
      <c r="BW1479" s="177" t="s">
        <v>3777</v>
      </c>
      <c r="BX1479" s="170" t="str">
        <f aca="false">IF(BW1479&lt;&gt;"",IF(ISNUMBER(FIND("=",BW1479)),LEFT(BW1479,FIND("=",BW1479)-1),BW1479),BW1479)</f>
        <v>JQ807476</v>
      </c>
      <c r="BY1479" s="170" t="str">
        <f aca="false">IF(BW1479&lt;&gt;"",IF(ISNUMBER(FIND("=",BW1479)),RIGHT(BW1479,LEN(BW1479)-FIND("=",BW1479)),""),"")</f>
        <v>3a</v>
      </c>
      <c r="BZ1479" s="170" t="str">
        <f aca="false">IF(BX1479&lt;&gt;"",IF(ISNUMBER(FIND(".",BX1479)),LEFT(BX1479,FIND(".",BX1479)-1),BX1479),BX1479)</f>
        <v>JQ807476</v>
      </c>
      <c r="CA1479" s="170" t="str">
        <f aca="false">IF(BX1479&lt;&gt;"",IF(ISNUMBER(FIND(".",BX1479)),RIGHT(BX1479,LEN(BX1479)-FIND(".",BX1479)),""),"")</f>
        <v/>
      </c>
      <c r="CB1479" s="212"/>
      <c r="CC1479" s="170" t="str">
        <f aca="false">A1479</f>
        <v>JQ807476</v>
      </c>
      <c r="CD1479" s="178" t="s">
        <v>339</v>
      </c>
      <c r="CE1479" s="178" t="s">
        <v>340</v>
      </c>
      <c r="CF1479" s="178" t="s">
        <v>341</v>
      </c>
      <c r="CG1479" s="178" t="s">
        <v>592</v>
      </c>
      <c r="CH1479" s="359" t="s">
        <v>200</v>
      </c>
      <c r="CI1479" s="179" t="s">
        <v>201</v>
      </c>
      <c r="CJ1479" s="359" t="s">
        <v>202</v>
      </c>
      <c r="CK1479" s="179" t="s">
        <v>203</v>
      </c>
      <c r="CL1479" s="178" t="s">
        <v>2260</v>
      </c>
      <c r="CM1479" s="170" t="n">
        <f aca="false">F1479</f>
        <v>8603</v>
      </c>
      <c r="CN1479" s="170" t="str">
        <f aca="false">IF(G1479="","",G1479)</f>
        <v/>
      </c>
      <c r="CO1479" s="170" t="str">
        <f aca="false">CONCATENATE(H1479,":",L1479)</f>
        <v>Germany:Mecklenburg-Vorpommern</v>
      </c>
      <c r="CP1479" s="170" t="str">
        <f aca="false">CONCATENATE(IF(Q1479="","",CONCATENATE(Q1479,"-")),IF(P1479="","",CONCATENATE(P1479,"-")),IF(O1479="","",O1479))</f>
        <v>2005</v>
      </c>
      <c r="CQ1479" s="170" t="str">
        <f aca="false">IF(N1479="","",N1479)</f>
        <v>blood</v>
      </c>
      <c r="CR1479" s="170" t="n">
        <f aca="false">C1479</f>
        <v>3</v>
      </c>
      <c r="CS1479" s="229" t="str">
        <f aca="false">D1479</f>
        <v>3a</v>
      </c>
      <c r="CT1479" s="170" t="str">
        <f aca="false">CONCATENATE(CD1479," strain ",CM1479," ",CL1479,", partial cds")</f>
        <v>Hepatitis E virus strain 8603 phosphoprotein gene (ORF3), partial cds</v>
      </c>
    </row>
    <row r="1480" customFormat="false" ht="11.9" hidden="false" customHeight="true" outlineLevel="0" collapsed="false">
      <c r="A1480" s="154" t="s">
        <v>3778</v>
      </c>
      <c r="B1480" s="147" t="n">
        <v>3</v>
      </c>
      <c r="C1480" s="243" t="n">
        <v>3</v>
      </c>
      <c r="D1480" s="149" t="s">
        <v>644</v>
      </c>
      <c r="E1480" s="150" t="s">
        <v>3598</v>
      </c>
      <c r="F1480" s="154" t="s">
        <v>3779</v>
      </c>
      <c r="G1480" s="212"/>
      <c r="H1480" s="146" t="s">
        <v>405</v>
      </c>
      <c r="I1480" s="153" t="s">
        <v>412</v>
      </c>
      <c r="J1480" s="146" t="s">
        <v>395</v>
      </c>
      <c r="K1480" s="155" t="s">
        <v>2568</v>
      </c>
      <c r="L1480" s="231" t="s">
        <v>2551</v>
      </c>
      <c r="M1480" s="157" t="s">
        <v>380</v>
      </c>
      <c r="N1480" s="158" t="s">
        <v>2569</v>
      </c>
      <c r="O1480" s="159" t="n">
        <v>1997</v>
      </c>
      <c r="P1480" s="212"/>
      <c r="Q1480" s="212"/>
      <c r="R1480" s="146" t="s">
        <v>78</v>
      </c>
      <c r="T1480" s="214"/>
      <c r="U1480" s="215"/>
      <c r="V1480" s="209"/>
      <c r="W1480" s="217"/>
      <c r="X1480" s="147"/>
      <c r="Y1480" s="209"/>
      <c r="Z1480" s="150" t="s">
        <v>644</v>
      </c>
      <c r="AA1480" s="216"/>
      <c r="AB1480" s="217"/>
      <c r="AC1480" s="217"/>
      <c r="AD1480" s="209"/>
      <c r="AE1480" s="209"/>
      <c r="AF1480" s="164" t="n">
        <v>328</v>
      </c>
      <c r="AG1480" s="218"/>
      <c r="AH1480" s="164" t="n">
        <v>5358</v>
      </c>
      <c r="AI1480" s="164" t="n">
        <v>5685</v>
      </c>
      <c r="AJ1480" s="219" t="n">
        <f aca="false">SeqEnd-SeqBeg+1</f>
        <v>328</v>
      </c>
      <c r="AK1480" s="220" t="n">
        <f aca="false">AND( SeqBeg&lt;=Beg  , End &lt;=SeqEnd )</f>
        <v>0</v>
      </c>
      <c r="AL1480" s="212"/>
      <c r="AM1480" s="212"/>
      <c r="AN1480" s="221" t="s">
        <v>382</v>
      </c>
      <c r="AS1480" s="147" t="s">
        <v>2045</v>
      </c>
      <c r="AU1480" s="146"/>
      <c r="AV1480" s="212"/>
      <c r="AW1480" s="222" t="str">
        <f aca="false">HYPERLINK(CONCATENATE("http://www.ncbi.nlm.nih.gov/nuccore/",BM1480),BM1480)</f>
        <v>JQ807473</v>
      </c>
      <c r="AX1480" s="219" t="str">
        <f aca="false">CONCATENATE(D1480,IF(I1480="","",CONCATENATE(".",I1480)),IF(K1480="","",CONCATENATE(".",K1480)),IF(M1480="","",CONCATENATE(".",M1480)),IF(R1480="","",CONCATENATE(".",R1480)),IF(U1480="","","(*)"))</f>
        <v>3a.DEU.MV.wb.FLI</v>
      </c>
      <c r="AY1480" s="170" t="str">
        <f aca="false">CONCATENATE(BM1480,".",BN1480)</f>
        <v>JQ807473.4973</v>
      </c>
      <c r="AZ1480" s="171" t="str">
        <f aca="false">IF(AV1480="",IF(ISNUMBER(FIND(".",A1480)),LEFT(A1480,FIND(".",A1480)-1),A1480),AV1480)</f>
        <v>JQ807473</v>
      </c>
      <c r="BA1480" s="171" t="str">
        <f aca="false">IF(ISNUMBER(FIND("-",AZ1480)),LEFT(AZ1480,FIND("-",AZ1480)-1),AZ1480)</f>
        <v>JQ807473</v>
      </c>
      <c r="BB1480" s="170" t="str">
        <f aca="false"> MEGAname &amp; "="</f>
        <v>JQ807473=</v>
      </c>
      <c r="BC1480" s="170" t="str">
        <f aca="false">Clear &amp; IF(span ,"Span","out")</f>
        <v>JQ807473=out</v>
      </c>
      <c r="BD1480" s="170" t="str">
        <f aca="false">Clear &amp; IF(span, IF(B1480=".","Selected",B1480),"out")</f>
        <v>JQ807473=out</v>
      </c>
      <c r="BE1480" s="170" t="str">
        <f aca="false">Clear &amp; Strain</f>
        <v>JQ807473=4973</v>
      </c>
      <c r="BF1480" s="170" t="str">
        <f aca="false">CONCATENATE(A1480,"=",F1480,". ",AX1480,IF(AB1480="","",CONCATENATE(".",AB1480)))</f>
        <v>JQ807473=4973. 3a.DEU.MV.wb.FLI</v>
      </c>
      <c r="BG1480" s="170" t="str">
        <f aca="false">CONCATENATE(A1480,"=",F1480,". ",AX1480)</f>
        <v>JQ807473=4973. 3a.DEU.MV.wb.FLI</v>
      </c>
      <c r="BH1480" s="170" t="str">
        <f aca="false">CONCATENATE(A1480,"=",AX1480)</f>
        <v>JQ807473=3a.DEU.MV.wb.FLI</v>
      </c>
      <c r="BI1480" s="170" t="str">
        <f aca="false">CONCATENATE(A1480,"=",ComForSubtype,D1480)</f>
        <v>JQ807473=3a</v>
      </c>
      <c r="BJ1480" s="170" t="str">
        <f aca="false">CONCATENATE(A1480,"=",E1480)</f>
        <v>JQ807473=3jab</v>
      </c>
      <c r="BK1480" s="170" t="str">
        <f aca="false">CONCATENATE(A1480,"=",C1480)</f>
        <v>JQ807473=3</v>
      </c>
      <c r="BL1480" s="170" t="str">
        <f aca="false">CONCATENATE(D1480,"=")</f>
        <v>3a=</v>
      </c>
      <c r="BM1480" s="223" t="str">
        <f aca="false">IF(BA1480="XX","",BA1480)</f>
        <v>JQ807473</v>
      </c>
      <c r="BN1480" s="224" t="str">
        <f aca="false">CONCATENATE(IF(F1480="","",F1480),IF(G1480="","",CONCATENATE(" / ",G1480)))</f>
        <v>4973</v>
      </c>
      <c r="BO1480" s="225" t="str">
        <f aca="false">AX1480</f>
        <v>3a.DEU.MV.wb.FLI</v>
      </c>
      <c r="BP1480" s="226" t="str">
        <f aca="false">IF(V1480="","",V1480)</f>
        <v/>
      </c>
      <c r="BQ1480" s="226" t="str">
        <f aca="false">IF(W1480="","",CONCATENATE(W1480,IF(LEFT(AO1480,1)="s","+","")))</f>
        <v/>
      </c>
      <c r="BR1480" s="226" t="str">
        <f aca="false">IF(X1480="","",CONCATENATE(X1480,IF(LEFT(AQ1480,1)="s","+","")))</f>
        <v/>
      </c>
      <c r="BS1480" s="226" t="str">
        <f aca="false">IF(Y1480="","",CONCATENATE(Y1480,IF(LEFT(AR1480,1)="s","+","")))</f>
        <v/>
      </c>
      <c r="BT1480" s="226" t="str">
        <f aca="false">IF(Z1480="","",CONCATENATE(Z1480,IF(LEFT(AS1480,1)="s","+","")))</f>
        <v>3a+</v>
      </c>
      <c r="BU1480" s="227" t="str">
        <f aca="false">IF(AA1480="","",CONCATENATE(AA1480,IF(LEFT(AT1480,1)="s","+","")))</f>
        <v/>
      </c>
      <c r="BV1480" s="212"/>
      <c r="BW1480" s="177" t="s">
        <v>3780</v>
      </c>
      <c r="BX1480" s="170" t="str">
        <f aca="false">IF(BW1480&lt;&gt;"",IF(ISNUMBER(FIND("=",BW1480)),LEFT(BW1480,FIND("=",BW1480)-1),BW1480),BW1480)</f>
        <v>JQ807473</v>
      </c>
      <c r="BY1480" s="170" t="str">
        <f aca="false">IF(BW1480&lt;&gt;"",IF(ISNUMBER(FIND("=",BW1480)),RIGHT(BW1480,LEN(BW1480)-FIND("=",BW1480)),""),"")</f>
        <v>3a</v>
      </c>
      <c r="BZ1480" s="170" t="str">
        <f aca="false">IF(BX1480&lt;&gt;"",IF(ISNUMBER(FIND(".",BX1480)),LEFT(BX1480,FIND(".",BX1480)-1),BX1480),BX1480)</f>
        <v>JQ807473</v>
      </c>
      <c r="CA1480" s="170" t="str">
        <f aca="false">IF(BX1480&lt;&gt;"",IF(ISNUMBER(FIND(".",BX1480)),RIGHT(BX1480,LEN(BX1480)-FIND(".",BX1480)),""),"")</f>
        <v/>
      </c>
      <c r="CB1480" s="212"/>
      <c r="CC1480" s="170" t="str">
        <f aca="false">A1480</f>
        <v>JQ807473</v>
      </c>
      <c r="CD1480" s="178" t="s">
        <v>339</v>
      </c>
      <c r="CE1480" s="178" t="s">
        <v>340</v>
      </c>
      <c r="CF1480" s="178" t="s">
        <v>341</v>
      </c>
      <c r="CG1480" s="178" t="s">
        <v>592</v>
      </c>
      <c r="CH1480" s="359" t="s">
        <v>200</v>
      </c>
      <c r="CI1480" s="179" t="s">
        <v>201</v>
      </c>
      <c r="CJ1480" s="359" t="s">
        <v>202</v>
      </c>
      <c r="CK1480" s="179" t="s">
        <v>203</v>
      </c>
      <c r="CL1480" s="178" t="s">
        <v>2260</v>
      </c>
      <c r="CM1480" s="170" t="str">
        <f aca="false">F1480</f>
        <v>4973</v>
      </c>
      <c r="CN1480" s="170" t="str">
        <f aca="false">IF(G1480="","",G1480)</f>
        <v/>
      </c>
      <c r="CO1480" s="170" t="str">
        <f aca="false">CONCATENATE(H1480,":",L1480)</f>
        <v>Germany:Mecklenburg-Vorpommern</v>
      </c>
      <c r="CP1480" s="170" t="str">
        <f aca="false">CONCATENATE(IF(Q1480="","",CONCATENATE(Q1480,"-")),IF(P1480="","",CONCATENATE(P1480,"-")),IF(O1480="","",O1480))</f>
        <v>1997</v>
      </c>
      <c r="CQ1480" s="170" t="str">
        <f aca="false">IF(N1480="","",N1480)</f>
        <v>blood</v>
      </c>
      <c r="CR1480" s="170" t="n">
        <f aca="false">C1480</f>
        <v>3</v>
      </c>
      <c r="CS1480" s="229" t="str">
        <f aca="false">D1480</f>
        <v>3a</v>
      </c>
      <c r="CT1480" s="170" t="str">
        <f aca="false">CONCATENATE(CD1480," strain ",CM1480," ",CL1480,", partial cds")</f>
        <v>Hepatitis E virus strain 4973 phosphoprotein gene (ORF3), partial cds</v>
      </c>
    </row>
    <row r="1481" customFormat="false" ht="11.9" hidden="false" customHeight="true" outlineLevel="0" collapsed="false">
      <c r="A1481" s="154" t="s">
        <v>3781</v>
      </c>
      <c r="B1481" s="147" t="n">
        <v>3</v>
      </c>
      <c r="C1481" s="243" t="n">
        <v>3</v>
      </c>
      <c r="D1481" s="149" t="s">
        <v>644</v>
      </c>
      <c r="E1481" s="150" t="s">
        <v>3598</v>
      </c>
      <c r="F1481" s="154" t="s">
        <v>3782</v>
      </c>
      <c r="G1481" s="212"/>
      <c r="H1481" s="146" t="s">
        <v>405</v>
      </c>
      <c r="I1481" s="153" t="s">
        <v>412</v>
      </c>
      <c r="J1481" s="146" t="s">
        <v>395</v>
      </c>
      <c r="K1481" s="155" t="s">
        <v>2568</v>
      </c>
      <c r="L1481" s="407" t="s">
        <v>2551</v>
      </c>
      <c r="M1481" s="157" t="s">
        <v>380</v>
      </c>
      <c r="N1481" s="158" t="s">
        <v>2569</v>
      </c>
      <c r="O1481" s="160" t="n">
        <v>1997</v>
      </c>
      <c r="P1481" s="212"/>
      <c r="Q1481" s="212"/>
      <c r="R1481" s="146" t="s">
        <v>78</v>
      </c>
      <c r="T1481" s="214"/>
      <c r="U1481" s="215"/>
      <c r="V1481" s="209"/>
      <c r="X1481" s="209"/>
      <c r="Y1481" s="147"/>
      <c r="Z1481" s="150" t="s">
        <v>644</v>
      </c>
      <c r="AA1481" s="216"/>
      <c r="AB1481" s="217"/>
      <c r="AC1481" s="217"/>
      <c r="AD1481" s="209"/>
      <c r="AE1481" s="209"/>
      <c r="AF1481" s="164" t="n">
        <v>312</v>
      </c>
      <c r="AG1481" s="218"/>
      <c r="AH1481" s="164" t="n">
        <v>5267</v>
      </c>
      <c r="AI1481" s="164" t="n">
        <v>5578</v>
      </c>
      <c r="AJ1481" s="219" t="n">
        <f aca="false">SeqEnd-SeqBeg+1</f>
        <v>312</v>
      </c>
      <c r="AK1481" s="220" t="n">
        <f aca="false">AND( SeqBeg&lt;=Beg  , End &lt;=SeqEnd )</f>
        <v>0</v>
      </c>
      <c r="AL1481" s="212"/>
      <c r="AM1481" s="212"/>
      <c r="AN1481" s="221" t="s">
        <v>382</v>
      </c>
      <c r="AS1481" s="147" t="s">
        <v>2090</v>
      </c>
      <c r="AU1481" s="146"/>
      <c r="AV1481" s="212"/>
      <c r="AW1481" s="222" t="str">
        <f aca="false">HYPERLINK(CONCATENATE("http://www.ncbi.nlm.nih.gov/nuccore/",BM1481),BM1481)</f>
        <v>JQ807472</v>
      </c>
      <c r="AX1481" s="219" t="str">
        <f aca="false">CONCATENATE(D1481,IF(I1481="","",CONCATENATE(".",I1481)),IF(K1481="","",CONCATENATE(".",K1481)),IF(M1481="","",CONCATENATE(".",M1481)),IF(R1481="","",CONCATENATE(".",R1481)),IF(U1481="","","(*)"))</f>
        <v>3a.DEU.MV.wb.FLI</v>
      </c>
      <c r="AY1481" s="170" t="str">
        <f aca="false">CONCATENATE(BM1481,".",BN1481)</f>
        <v>JQ807472.4701</v>
      </c>
      <c r="AZ1481" s="171" t="str">
        <f aca="false">IF(AV1481="",IF(ISNUMBER(FIND(".",A1481)),LEFT(A1481,FIND(".",A1481)-1),A1481),AV1481)</f>
        <v>JQ807472</v>
      </c>
      <c r="BA1481" s="171" t="str">
        <f aca="false">IF(ISNUMBER(FIND("-",AZ1481)),LEFT(AZ1481,FIND("-",AZ1481)-1),AZ1481)</f>
        <v>JQ807472</v>
      </c>
      <c r="BB1481" s="170" t="str">
        <f aca="false"> MEGAname &amp; "="</f>
        <v>JQ807472=</v>
      </c>
      <c r="BC1481" s="170" t="str">
        <f aca="false">Clear &amp; IF(span ,"Span","out")</f>
        <v>JQ807472=out</v>
      </c>
      <c r="BD1481" s="170" t="str">
        <f aca="false">Clear &amp; IF(span, IF(B1481=".","Selected",B1481),"out")</f>
        <v>JQ807472=out</v>
      </c>
      <c r="BE1481" s="170" t="str">
        <f aca="false">Clear &amp; Strain</f>
        <v>JQ807472=4701</v>
      </c>
      <c r="BF1481" s="170" t="str">
        <f aca="false">CONCATENATE(A1481,"=",F1481,". ",AX1481,IF(AB1481="","",CONCATENATE(".",AB1481)))</f>
        <v>JQ807472=4701. 3a.DEU.MV.wb.FLI</v>
      </c>
      <c r="BG1481" s="170" t="str">
        <f aca="false">CONCATENATE(A1481,"=",F1481,". ",AX1481)</f>
        <v>JQ807472=4701. 3a.DEU.MV.wb.FLI</v>
      </c>
      <c r="BH1481" s="170" t="str">
        <f aca="false">CONCATENATE(A1481,"=",AX1481)</f>
        <v>JQ807472=3a.DEU.MV.wb.FLI</v>
      </c>
      <c r="BI1481" s="170" t="str">
        <f aca="false">CONCATENATE(A1481,"=",ComForSubtype,D1481)</f>
        <v>JQ807472=3a</v>
      </c>
      <c r="BJ1481" s="170" t="str">
        <f aca="false">CONCATENATE(A1481,"=",E1481)</f>
        <v>JQ807472=3jab</v>
      </c>
      <c r="BK1481" s="170" t="str">
        <f aca="false">CONCATENATE(A1481,"=",C1481)</f>
        <v>JQ807472=3</v>
      </c>
      <c r="BL1481" s="170" t="str">
        <f aca="false">CONCATENATE(D1481,"=")</f>
        <v>3a=</v>
      </c>
      <c r="BM1481" s="223" t="str">
        <f aca="false">IF(BA1481="XX","",BA1481)</f>
        <v>JQ807472</v>
      </c>
      <c r="BN1481" s="224" t="str">
        <f aca="false">CONCATENATE(IF(F1481="","",F1481),IF(G1481="","",CONCATENATE(" / ",G1481)))</f>
        <v>4701</v>
      </c>
      <c r="BO1481" s="225" t="str">
        <f aca="false">AX1481</f>
        <v>3a.DEU.MV.wb.FLI</v>
      </c>
      <c r="BP1481" s="226" t="str">
        <f aca="false">IF(V1481="","",V1481)</f>
        <v/>
      </c>
      <c r="BQ1481" s="226" t="str">
        <f aca="false">IF(W1481="","",CONCATENATE(W1481,IF(LEFT(AO1481,1)="s","+","")))</f>
        <v/>
      </c>
      <c r="BR1481" s="226" t="str">
        <f aca="false">IF(X1481="","",CONCATENATE(X1481,IF(LEFT(AQ1481,1)="s","+","")))</f>
        <v/>
      </c>
      <c r="BS1481" s="226" t="str">
        <f aca="false">IF(Y1481="","",CONCATENATE(Y1481,IF(LEFT(AR1481,1)="s","+","")))</f>
        <v/>
      </c>
      <c r="BT1481" s="226" t="str">
        <f aca="false">IF(Z1481="","",CONCATENATE(Z1481,IF(LEFT(AS1481,1)="s","+","")))</f>
        <v>3a</v>
      </c>
      <c r="BU1481" s="227" t="str">
        <f aca="false">IF(AA1481="","",CONCATENATE(AA1481,IF(LEFT(AT1481,1)="s","+","")))</f>
        <v/>
      </c>
      <c r="BV1481" s="212"/>
      <c r="BW1481" s="177" t="s">
        <v>3783</v>
      </c>
      <c r="BX1481" s="170" t="str">
        <f aca="false">IF(BW1481&lt;&gt;"",IF(ISNUMBER(FIND("=",BW1481)),LEFT(BW1481,FIND("=",BW1481)-1),BW1481),BW1481)</f>
        <v>JQ807472</v>
      </c>
      <c r="BY1481" s="170" t="str">
        <f aca="false">IF(BW1481&lt;&gt;"",IF(ISNUMBER(FIND("=",BW1481)),RIGHT(BW1481,LEN(BW1481)-FIND("=",BW1481)),""),"")</f>
        <v>3a</v>
      </c>
      <c r="BZ1481" s="170" t="str">
        <f aca="false">IF(BX1481&lt;&gt;"",IF(ISNUMBER(FIND(".",BX1481)),LEFT(BX1481,FIND(".",BX1481)-1),BX1481),BX1481)</f>
        <v>JQ807472</v>
      </c>
      <c r="CA1481" s="170" t="str">
        <f aca="false">IF(BX1481&lt;&gt;"",IF(ISNUMBER(FIND(".",BX1481)),RIGHT(BX1481,LEN(BX1481)-FIND(".",BX1481)),""),"")</f>
        <v/>
      </c>
      <c r="CB1481" s="212"/>
      <c r="CC1481" s="170" t="str">
        <f aca="false">A1481</f>
        <v>JQ807472</v>
      </c>
      <c r="CD1481" s="178" t="s">
        <v>339</v>
      </c>
      <c r="CE1481" s="178" t="s">
        <v>340</v>
      </c>
      <c r="CF1481" s="178" t="s">
        <v>341</v>
      </c>
      <c r="CG1481" s="178" t="s">
        <v>592</v>
      </c>
      <c r="CH1481" s="359" t="s">
        <v>200</v>
      </c>
      <c r="CI1481" s="179" t="s">
        <v>201</v>
      </c>
      <c r="CJ1481" s="359" t="s">
        <v>202</v>
      </c>
      <c r="CK1481" s="179" t="s">
        <v>203</v>
      </c>
      <c r="CL1481" s="178" t="s">
        <v>2260</v>
      </c>
      <c r="CM1481" s="170" t="str">
        <f aca="false">F1481</f>
        <v>4701</v>
      </c>
      <c r="CN1481" s="170" t="str">
        <f aca="false">IF(G1481="","",G1481)</f>
        <v/>
      </c>
      <c r="CO1481" s="170" t="str">
        <f aca="false">CONCATENATE(H1481,":",L1481)</f>
        <v>Germany:Mecklenburg-Vorpommern</v>
      </c>
      <c r="CP1481" s="170" t="str">
        <f aca="false">CONCATENATE(IF(Q1481="","",CONCATENATE(Q1481,"-")),IF(P1481="","",CONCATENATE(P1481,"-")),IF(O1481="","",O1481))</f>
        <v>1997</v>
      </c>
      <c r="CQ1481" s="170" t="str">
        <f aca="false">IF(N1481="","",N1481)</f>
        <v>blood</v>
      </c>
      <c r="CR1481" s="170" t="n">
        <f aca="false">C1481</f>
        <v>3</v>
      </c>
      <c r="CS1481" s="229" t="str">
        <f aca="false">D1481</f>
        <v>3a</v>
      </c>
      <c r="CT1481" s="170" t="str">
        <f aca="false">CONCATENATE(CD1481," strain ",CM1481," ",CL1481,", partial cds")</f>
        <v>Hepatitis E virus strain 4701 phosphoprotein gene (ORF3), partial cds</v>
      </c>
    </row>
    <row r="1482" s="146" customFormat="true" ht="11.9" hidden="false" customHeight="true" outlineLevel="0" collapsed="false">
      <c r="A1482" s="208" t="s">
        <v>3784</v>
      </c>
      <c r="B1482" s="147" t="n">
        <v>3</v>
      </c>
      <c r="C1482" s="148" t="n">
        <v>3</v>
      </c>
      <c r="D1482" s="149" t="s">
        <v>644</v>
      </c>
      <c r="E1482" s="150" t="s">
        <v>3598</v>
      </c>
      <c r="F1482" s="210" t="s">
        <v>3785</v>
      </c>
      <c r="G1482" s="212"/>
      <c r="H1482" s="146" t="s">
        <v>405</v>
      </c>
      <c r="I1482" s="153" t="s">
        <v>412</v>
      </c>
      <c r="J1482" s="146" t="s">
        <v>395</v>
      </c>
      <c r="K1482" s="212"/>
      <c r="L1482" s="212"/>
      <c r="M1482" s="157" t="s">
        <v>348</v>
      </c>
      <c r="N1482" s="213"/>
      <c r="O1482" s="159" t="n">
        <v>2009</v>
      </c>
      <c r="P1482" s="212"/>
      <c r="Q1482" s="212"/>
      <c r="R1482" s="159" t="s">
        <v>86</v>
      </c>
      <c r="S1482" s="159"/>
      <c r="T1482" s="214"/>
      <c r="U1482" s="215"/>
      <c r="V1482" s="209"/>
      <c r="W1482" s="217"/>
      <c r="X1482" s="209"/>
      <c r="Y1482" s="209" t="s">
        <v>644</v>
      </c>
      <c r="Z1482" s="209"/>
      <c r="AA1482" s="216"/>
      <c r="AB1482" s="217"/>
      <c r="AC1482" s="217"/>
      <c r="AD1482" s="209"/>
      <c r="AE1482" s="209" t="n">
        <v>297</v>
      </c>
      <c r="AF1482" s="209"/>
      <c r="AG1482" s="218"/>
      <c r="AH1482" s="164" t="n">
        <v>4503</v>
      </c>
      <c r="AI1482" s="164" t="n">
        <v>4803</v>
      </c>
      <c r="AJ1482" s="219" t="n">
        <f aca="false">SeqEnd-SeqBeg+1</f>
        <v>301</v>
      </c>
      <c r="AK1482" s="220" t="n">
        <f aca="false">AND( SeqBeg&lt;=Beg  , End &lt;=SeqEnd )</f>
        <v>0</v>
      </c>
      <c r="AL1482" s="212"/>
      <c r="AM1482" s="212"/>
      <c r="AN1482" s="221"/>
      <c r="AO1482" s="147" t="s">
        <v>103</v>
      </c>
      <c r="AP1482" s="147" t="s">
        <v>103</v>
      </c>
      <c r="AQ1482" s="147" t="s">
        <v>103</v>
      </c>
      <c r="AR1482" s="147" t="s">
        <v>103</v>
      </c>
      <c r="AS1482" s="147" t="s">
        <v>103</v>
      </c>
      <c r="AT1482" s="147" t="s">
        <v>103</v>
      </c>
      <c r="AV1482" s="212"/>
      <c r="AW1482" s="222" t="str">
        <f aca="false">HYPERLINK(CONCATENATE("http://www.ncbi.nlm.nih.gov/nuccore/",BM1482),BM1482)</f>
        <v>JX110666</v>
      </c>
      <c r="AX1482" s="219" t="str">
        <f aca="false">CONCATENATE(D1482,IF(I1482="","",CONCATENATE(".",I1482)),IF(K1482="","",CONCATENATE(".",K1482)),IF(M1482="","",CONCATENATE(".",M1482)),IF(R1482="","",CONCATENATE(".",R1482)),IF(U1482="","","(*)"))</f>
        <v>3a.DEU.hum.UBMC</v>
      </c>
      <c r="AY1482" s="170" t="str">
        <f aca="false">CONCATENATE(BM1482,".",BN1482)</f>
        <v>JX110666.21106</v>
      </c>
      <c r="AZ1482" s="171" t="str">
        <f aca="false">IF(AV1482="",IF(ISNUMBER(FIND(".",A1482)),LEFT(A1482,FIND(".",A1482)-1),A1482),AV1482)</f>
        <v>JX110666</v>
      </c>
      <c r="BA1482" s="171" t="str">
        <f aca="false">IF(ISNUMBER(FIND("-",AZ1482)),LEFT(AZ1482,FIND("-",AZ1482)-1),AZ1482)</f>
        <v>JX110666</v>
      </c>
      <c r="BB1482" s="170" t="str">
        <f aca="false"> MEGAname &amp; "="</f>
        <v>JX110666=</v>
      </c>
      <c r="BC1482" s="170" t="str">
        <f aca="false">Clear &amp; IF(span ,"Span","out")</f>
        <v>JX110666=out</v>
      </c>
      <c r="BD1482" s="170" t="str">
        <f aca="false">Clear &amp; IF(span, IF(B1482=".","Selected",B1482),"out")</f>
        <v>JX110666=out</v>
      </c>
      <c r="BE1482" s="170" t="str">
        <f aca="false">Clear &amp; Strain</f>
        <v>JX110666=21106</v>
      </c>
      <c r="BF1482" s="170" t="str">
        <f aca="false">CONCATENATE(A1482,"=",F1482,". ",AX1482,IF(AB1482="","",CONCATENATE(".",AB1482)))</f>
        <v>JX110666=21106. 3a.DEU.hum.UBMC</v>
      </c>
      <c r="BG1482" s="170" t="str">
        <f aca="false">CONCATENATE(A1482,"=",F1482,". ",AX1482)</f>
        <v>JX110666=21106. 3a.DEU.hum.UBMC</v>
      </c>
      <c r="BH1482" s="170" t="str">
        <f aca="false">CONCATENATE(A1482,"=",AX1482)</f>
        <v>JX110666=3a.DEU.hum.UBMC</v>
      </c>
      <c r="BI1482" s="170" t="str">
        <f aca="false">CONCATENATE(A1482,"=",ComForSubtype,D1482)</f>
        <v>JX110666=3a</v>
      </c>
      <c r="BJ1482" s="170" t="str">
        <f aca="false">CONCATENATE(A1482,"=",E1482)</f>
        <v>JX110666=3jab</v>
      </c>
      <c r="BK1482" s="170" t="str">
        <f aca="false">CONCATENATE(A1482,"=",C1482)</f>
        <v>JX110666=3</v>
      </c>
      <c r="BL1482" s="170" t="str">
        <f aca="false">CONCATENATE(D1482,"=")</f>
        <v>3a=</v>
      </c>
      <c r="BM1482" s="223" t="str">
        <f aca="false">IF(BA1482="XX","",BA1482)</f>
        <v>JX110666</v>
      </c>
      <c r="BN1482" s="224" t="str">
        <f aca="false">CONCATENATE(IF(F1482="","",F1482),IF(G1482="","",CONCATENATE(" / ",G1482)))</f>
        <v>21106</v>
      </c>
      <c r="BO1482" s="225" t="str">
        <f aca="false">AX1482</f>
        <v>3a.DEU.hum.UBMC</v>
      </c>
      <c r="BP1482" s="226" t="str">
        <f aca="false">IF(V1482="","",V1482)</f>
        <v/>
      </c>
      <c r="BQ1482" s="226" t="str">
        <f aca="false">IF(W1482="","",CONCATENATE(W1482,IF(LEFT(AO1482,1)="s","+","")))</f>
        <v/>
      </c>
      <c r="BR1482" s="226" t="str">
        <f aca="false">IF(X1482="","",CONCATENATE(X1482,IF(LEFT(AQ1482,1)="s","+","")))</f>
        <v/>
      </c>
      <c r="BS1482" s="226" t="str">
        <f aca="false">IF(Y1482="","",CONCATENATE(Y1482,IF(LEFT(AR1482,1)="s","+","")))</f>
        <v>3a</v>
      </c>
      <c r="BT1482" s="226" t="str">
        <f aca="false">IF(Z1482="","",CONCATENATE(Z1482,IF(LEFT(AS1482,1)="s","+","")))</f>
        <v/>
      </c>
      <c r="BU1482" s="227" t="str">
        <f aca="false">IF(AA1482="","",CONCATENATE(AA1482,IF(LEFT(AT1482,1)="s","+","")))</f>
        <v/>
      </c>
      <c r="BV1482" s="212"/>
      <c r="BW1482" s="177" t="s">
        <v>338</v>
      </c>
      <c r="BX1482" s="170" t="str">
        <f aca="false">IF(BW1482&lt;&gt;"",IF(ISNUMBER(FIND("=",BW1482)),LEFT(BW1482,FIND("=",BW1482)-1),BW1482),BW1482)</f>
        <v>xx</v>
      </c>
      <c r="BY1482" s="170" t="str">
        <f aca="false">IF(BW1482&lt;&gt;"",IF(ISNUMBER(FIND("=",BW1482)),RIGHT(BW1482,LEN(BW1482)-FIND("=",BW1482)),""),"")</f>
        <v>Non_select</v>
      </c>
      <c r="BZ1482" s="170" t="str">
        <f aca="false">IF(BX1482&lt;&gt;"",IF(ISNUMBER(FIND(".",BX1482)),LEFT(BX1482,FIND(".",BX1482)-1),BX1482),BX1482)</f>
        <v>xx</v>
      </c>
      <c r="CA1482" s="170" t="str">
        <f aca="false">IF(BX1482&lt;&gt;"",IF(ISNUMBER(FIND(".",BX1482)),RIGHT(BX1482,LEN(BX1482)-FIND(".",BX1482)),""),"")</f>
        <v/>
      </c>
      <c r="CB1482" s="212"/>
      <c r="CC1482" s="170" t="str">
        <f aca="false">A1482</f>
        <v>JX110666</v>
      </c>
      <c r="CD1482" s="178" t="s">
        <v>339</v>
      </c>
      <c r="CE1482" s="178" t="s">
        <v>340</v>
      </c>
      <c r="CF1482" s="178" t="s">
        <v>341</v>
      </c>
      <c r="CG1482" s="212"/>
      <c r="CH1482" s="212"/>
      <c r="CI1482" s="212"/>
      <c r="CJ1482" s="212"/>
      <c r="CK1482" s="178"/>
      <c r="CL1482" s="212"/>
      <c r="CM1482" s="212"/>
      <c r="CN1482" s="212"/>
      <c r="CO1482" s="212"/>
      <c r="CP1482" s="212"/>
      <c r="CQ1482" s="212"/>
      <c r="CR1482" s="228" t="n">
        <f aca="false">C1482</f>
        <v>3</v>
      </c>
      <c r="CS1482" s="229" t="str">
        <f aca="false">D1482</f>
        <v>3a</v>
      </c>
      <c r="CT1482" s="170" t="str">
        <f aca="false">CONCATENATE(CD1482," strain ",CM1482," ",CL1482,", partial cds")</f>
        <v>Hepatitis E virus strain  , partial cds</v>
      </c>
    </row>
    <row r="1483" s="146" customFormat="true" ht="11.9" hidden="false" customHeight="true" outlineLevel="0" collapsed="false">
      <c r="A1483" s="208" t="s">
        <v>3786</v>
      </c>
      <c r="B1483" s="147" t="n">
        <v>3</v>
      </c>
      <c r="C1483" s="148" t="n">
        <v>3</v>
      </c>
      <c r="D1483" s="149" t="s">
        <v>644</v>
      </c>
      <c r="E1483" s="150" t="s">
        <v>3598</v>
      </c>
      <c r="F1483" s="210" t="s">
        <v>3787</v>
      </c>
      <c r="G1483" s="212"/>
      <c r="H1483" s="146" t="s">
        <v>405</v>
      </c>
      <c r="I1483" s="153" t="s">
        <v>412</v>
      </c>
      <c r="J1483" s="146" t="s">
        <v>395</v>
      </c>
      <c r="K1483" s="212"/>
      <c r="L1483" s="212"/>
      <c r="M1483" s="157" t="s">
        <v>348</v>
      </c>
      <c r="N1483" s="213"/>
      <c r="O1483" s="159" t="n">
        <v>2009</v>
      </c>
      <c r="P1483" s="212"/>
      <c r="Q1483" s="212"/>
      <c r="R1483" s="159" t="s">
        <v>86</v>
      </c>
      <c r="S1483" s="159"/>
      <c r="T1483" s="214"/>
      <c r="U1483" s="215"/>
      <c r="V1483" s="209"/>
      <c r="W1483" s="217"/>
      <c r="X1483" s="209"/>
      <c r="Y1483" s="209" t="s">
        <v>644</v>
      </c>
      <c r="Z1483" s="209"/>
      <c r="AA1483" s="216"/>
      <c r="AB1483" s="217"/>
      <c r="AC1483" s="217"/>
      <c r="AD1483" s="209"/>
      <c r="AE1483" s="209" t="n">
        <v>297</v>
      </c>
      <c r="AF1483" s="209"/>
      <c r="AG1483" s="218"/>
      <c r="AH1483" s="164" t="n">
        <v>4503</v>
      </c>
      <c r="AI1483" s="164" t="n">
        <v>4803</v>
      </c>
      <c r="AJ1483" s="219" t="n">
        <f aca="false">SeqEnd-SeqBeg+1</f>
        <v>301</v>
      </c>
      <c r="AK1483" s="220" t="n">
        <f aca="false">AND( SeqBeg&lt;=Beg  , End &lt;=SeqEnd )</f>
        <v>0</v>
      </c>
      <c r="AL1483" s="212"/>
      <c r="AM1483" s="212"/>
      <c r="AN1483" s="221"/>
      <c r="AO1483" s="147" t="s">
        <v>103</v>
      </c>
      <c r="AP1483" s="147" t="s">
        <v>103</v>
      </c>
      <c r="AQ1483" s="147" t="s">
        <v>103</v>
      </c>
      <c r="AR1483" s="147" t="s">
        <v>103</v>
      </c>
      <c r="AS1483" s="147" t="s">
        <v>103</v>
      </c>
      <c r="AT1483" s="147" t="s">
        <v>103</v>
      </c>
      <c r="AV1483" s="212"/>
      <c r="AW1483" s="222" t="str">
        <f aca="false">HYPERLINK(CONCATENATE("http://www.ncbi.nlm.nih.gov/nuccore/",BM1483),BM1483)</f>
        <v>JX110667</v>
      </c>
      <c r="AX1483" s="219" t="str">
        <f aca="false">CONCATENATE(D1483,IF(I1483="","",CONCATENATE(".",I1483)),IF(K1483="","",CONCATENATE(".",K1483)),IF(M1483="","",CONCATENATE(".",M1483)),IF(R1483="","",CONCATENATE(".",R1483)),IF(U1483="","","(*)"))</f>
        <v>3a.DEU.hum.UBMC</v>
      </c>
      <c r="AY1483" s="170" t="str">
        <f aca="false">CONCATENATE(BM1483,".",BN1483)</f>
        <v>JX110667.21387</v>
      </c>
      <c r="AZ1483" s="171" t="str">
        <f aca="false">IF(AV1483="",IF(ISNUMBER(FIND(".",A1483)),LEFT(A1483,FIND(".",A1483)-1),A1483),AV1483)</f>
        <v>JX110667</v>
      </c>
      <c r="BA1483" s="171" t="str">
        <f aca="false">IF(ISNUMBER(FIND("-",AZ1483)),LEFT(AZ1483,FIND("-",AZ1483)-1),AZ1483)</f>
        <v>JX110667</v>
      </c>
      <c r="BB1483" s="170" t="str">
        <f aca="false"> MEGAname &amp; "="</f>
        <v>JX110667=</v>
      </c>
      <c r="BC1483" s="170" t="str">
        <f aca="false">Clear &amp; IF(span ,"Span","out")</f>
        <v>JX110667=out</v>
      </c>
      <c r="BD1483" s="170" t="str">
        <f aca="false">Clear &amp; IF(span, IF(B1483=".","Selected",B1483),"out")</f>
        <v>JX110667=out</v>
      </c>
      <c r="BE1483" s="170" t="str">
        <f aca="false">Clear &amp; Strain</f>
        <v>JX110667=21387</v>
      </c>
      <c r="BF1483" s="170" t="str">
        <f aca="false">CONCATENATE(A1483,"=",F1483,". ",AX1483,IF(AB1483="","",CONCATENATE(".",AB1483)))</f>
        <v>JX110667=21387. 3a.DEU.hum.UBMC</v>
      </c>
      <c r="BG1483" s="170" t="str">
        <f aca="false">CONCATENATE(A1483,"=",F1483,". ",AX1483)</f>
        <v>JX110667=21387. 3a.DEU.hum.UBMC</v>
      </c>
      <c r="BH1483" s="170" t="str">
        <f aca="false">CONCATENATE(A1483,"=",AX1483)</f>
        <v>JX110667=3a.DEU.hum.UBMC</v>
      </c>
      <c r="BI1483" s="170" t="str">
        <f aca="false">CONCATENATE(A1483,"=",ComForSubtype,D1483)</f>
        <v>JX110667=3a</v>
      </c>
      <c r="BJ1483" s="170" t="str">
        <f aca="false">CONCATENATE(A1483,"=",E1483)</f>
        <v>JX110667=3jab</v>
      </c>
      <c r="BK1483" s="170" t="str">
        <f aca="false">CONCATENATE(A1483,"=",C1483)</f>
        <v>JX110667=3</v>
      </c>
      <c r="BL1483" s="170" t="str">
        <f aca="false">CONCATENATE(D1483,"=")</f>
        <v>3a=</v>
      </c>
      <c r="BM1483" s="223" t="str">
        <f aca="false">IF(BA1483="XX","",BA1483)</f>
        <v>JX110667</v>
      </c>
      <c r="BN1483" s="224" t="str">
        <f aca="false">CONCATENATE(IF(F1483="","",F1483),IF(G1483="","",CONCATENATE(" / ",G1483)))</f>
        <v>21387</v>
      </c>
      <c r="BO1483" s="225" t="str">
        <f aca="false">AX1483</f>
        <v>3a.DEU.hum.UBMC</v>
      </c>
      <c r="BP1483" s="226" t="str">
        <f aca="false">IF(V1483="","",V1483)</f>
        <v/>
      </c>
      <c r="BQ1483" s="226" t="str">
        <f aca="false">IF(W1483="","",CONCATENATE(W1483,IF(LEFT(AO1483,1)="s","+","")))</f>
        <v/>
      </c>
      <c r="BR1483" s="226" t="str">
        <f aca="false">IF(X1483="","",CONCATENATE(X1483,IF(LEFT(AQ1483,1)="s","+","")))</f>
        <v/>
      </c>
      <c r="BS1483" s="226" t="str">
        <f aca="false">IF(Y1483="","",CONCATENATE(Y1483,IF(LEFT(AR1483,1)="s","+","")))</f>
        <v>3a</v>
      </c>
      <c r="BT1483" s="226" t="str">
        <f aca="false">IF(Z1483="","",CONCATENATE(Z1483,IF(LEFT(AS1483,1)="s","+","")))</f>
        <v/>
      </c>
      <c r="BU1483" s="227" t="str">
        <f aca="false">IF(AA1483="","",CONCATENATE(AA1483,IF(LEFT(AT1483,1)="s","+","")))</f>
        <v/>
      </c>
      <c r="BV1483" s="212"/>
      <c r="BW1483" s="177" t="s">
        <v>338</v>
      </c>
      <c r="BX1483" s="170" t="str">
        <f aca="false">IF(BW1483&lt;&gt;"",IF(ISNUMBER(FIND("=",BW1483)),LEFT(BW1483,FIND("=",BW1483)-1),BW1483),BW1483)</f>
        <v>xx</v>
      </c>
      <c r="BY1483" s="170" t="str">
        <f aca="false">IF(BW1483&lt;&gt;"",IF(ISNUMBER(FIND("=",BW1483)),RIGHT(BW1483,LEN(BW1483)-FIND("=",BW1483)),""),"")</f>
        <v>Non_select</v>
      </c>
      <c r="BZ1483" s="170" t="str">
        <f aca="false">IF(BX1483&lt;&gt;"",IF(ISNUMBER(FIND(".",BX1483)),LEFT(BX1483,FIND(".",BX1483)-1),BX1483),BX1483)</f>
        <v>xx</v>
      </c>
      <c r="CA1483" s="170" t="str">
        <f aca="false">IF(BX1483&lt;&gt;"",IF(ISNUMBER(FIND(".",BX1483)),RIGHT(BX1483,LEN(BX1483)-FIND(".",BX1483)),""),"")</f>
        <v/>
      </c>
      <c r="CB1483" s="212"/>
      <c r="CC1483" s="170" t="str">
        <f aca="false">A1483</f>
        <v>JX110667</v>
      </c>
      <c r="CD1483" s="178" t="s">
        <v>339</v>
      </c>
      <c r="CE1483" s="178" t="s">
        <v>340</v>
      </c>
      <c r="CF1483" s="178" t="s">
        <v>341</v>
      </c>
      <c r="CG1483" s="212"/>
      <c r="CH1483" s="212"/>
      <c r="CI1483" s="212"/>
      <c r="CJ1483" s="212"/>
      <c r="CK1483" s="178"/>
      <c r="CL1483" s="212"/>
      <c r="CM1483" s="212"/>
      <c r="CN1483" s="212"/>
      <c r="CO1483" s="212"/>
      <c r="CP1483" s="212"/>
      <c r="CQ1483" s="212"/>
      <c r="CR1483" s="228" t="n">
        <f aca="false">C1483</f>
        <v>3</v>
      </c>
      <c r="CS1483" s="229" t="str">
        <f aca="false">D1483</f>
        <v>3a</v>
      </c>
      <c r="CT1483" s="170" t="str">
        <f aca="false">CONCATENATE(CD1483," strain ",CM1483," ",CL1483,", partial cds")</f>
        <v>Hepatitis E virus strain  , partial cds</v>
      </c>
    </row>
    <row r="1484" customFormat="false" ht="11.9" hidden="false" customHeight="true" outlineLevel="0" collapsed="false">
      <c r="A1484" s="208" t="s">
        <v>3788</v>
      </c>
      <c r="B1484" s="147" t="n">
        <v>3</v>
      </c>
      <c r="C1484" s="148" t="n">
        <v>3</v>
      </c>
      <c r="D1484" s="149" t="s">
        <v>644</v>
      </c>
      <c r="E1484" s="150" t="s">
        <v>3598</v>
      </c>
      <c r="F1484" s="210" t="s">
        <v>3789</v>
      </c>
      <c r="G1484" s="212"/>
      <c r="H1484" s="146" t="s">
        <v>405</v>
      </c>
      <c r="I1484" s="360" t="s">
        <v>412</v>
      </c>
      <c r="J1484" s="361" t="s">
        <v>395</v>
      </c>
      <c r="K1484" s="212"/>
      <c r="L1484" s="212"/>
      <c r="M1484" s="157" t="s">
        <v>348</v>
      </c>
      <c r="N1484" s="158" t="s">
        <v>740</v>
      </c>
      <c r="O1484" s="159" t="n">
        <v>2009</v>
      </c>
      <c r="P1484" s="212"/>
      <c r="Q1484" s="212"/>
      <c r="R1484" s="159" t="s">
        <v>86</v>
      </c>
      <c r="S1484" s="159"/>
      <c r="T1484" s="214"/>
      <c r="U1484" s="215"/>
      <c r="V1484" s="209"/>
      <c r="W1484" s="217"/>
      <c r="X1484" s="209"/>
      <c r="Y1484" s="209" t="s">
        <v>644</v>
      </c>
      <c r="Z1484" s="209"/>
      <c r="AA1484" s="216"/>
      <c r="AB1484" s="217"/>
      <c r="AC1484" s="217"/>
      <c r="AD1484" s="209"/>
      <c r="AE1484" s="209" t="n">
        <v>297</v>
      </c>
      <c r="AF1484" s="209"/>
      <c r="AG1484" s="218"/>
      <c r="AH1484" s="164" t="n">
        <v>4503</v>
      </c>
      <c r="AI1484" s="164" t="n">
        <v>4803</v>
      </c>
      <c r="AJ1484" s="219" t="n">
        <f aca="false">SeqEnd-SeqBeg+1</f>
        <v>301</v>
      </c>
      <c r="AK1484" s="220" t="n">
        <f aca="false">AND( SeqBeg&lt;=Beg  , End &lt;=SeqEnd )</f>
        <v>0</v>
      </c>
      <c r="AL1484" s="212"/>
      <c r="AM1484" s="212"/>
      <c r="AN1484" s="221"/>
      <c r="AR1484" s="147" t="s">
        <v>103</v>
      </c>
      <c r="AU1484" s="146"/>
      <c r="AV1484" s="212"/>
      <c r="AW1484" s="222" t="str">
        <f aca="false">HYPERLINK(CONCATENATE("http://www.ncbi.nlm.nih.gov/nuccore/",BM1484),BM1484)</f>
        <v>JQ034521</v>
      </c>
      <c r="AX1484" s="219" t="str">
        <f aca="false">CONCATENATE(D1484,IF(I1484="","",CONCATENATE(".",I1484)),IF(K1484="","",CONCATENATE(".",K1484)),IF(M1484="","",CONCATENATE(".",M1484)),IF(R1484="","",CONCATENATE(".",R1484)),IF(U1484="","","(*)"))</f>
        <v>3a.DEU.hum.UBMC</v>
      </c>
      <c r="AY1484" s="170" t="str">
        <f aca="false">CONCATENATE(BM1484,".",BN1484)</f>
        <v>JQ034521.HSD43</v>
      </c>
      <c r="AZ1484" s="171" t="str">
        <f aca="false">IF(AV1484="",IF(ISNUMBER(FIND(".",A1484)),LEFT(A1484,FIND(".",A1484)-1),A1484),AV1484)</f>
        <v>JQ034521</v>
      </c>
      <c r="BA1484" s="171" t="str">
        <f aca="false">IF(ISNUMBER(FIND("-",AZ1484)),LEFT(AZ1484,FIND("-",AZ1484)-1),AZ1484)</f>
        <v>JQ034521</v>
      </c>
      <c r="BB1484" s="170" t="str">
        <f aca="false"> MEGAname &amp; "="</f>
        <v>JQ034521=</v>
      </c>
      <c r="BC1484" s="170" t="str">
        <f aca="false">Clear &amp; IF(span ,"Span","out")</f>
        <v>JQ034521=out</v>
      </c>
      <c r="BD1484" s="170" t="str">
        <f aca="false">Clear &amp; IF(span, IF(B1484=".","Selected",B1484),"out")</f>
        <v>JQ034521=out</v>
      </c>
      <c r="BE1484" s="170" t="str">
        <f aca="false">Clear &amp; Strain</f>
        <v>JQ034521=HSD43</v>
      </c>
      <c r="BF1484" s="170" t="str">
        <f aca="false">CONCATENATE(A1484,"=",F1484,". ",AX1484,IF(AB1484="","",CONCATENATE(".",AB1484)))</f>
        <v>JQ034521=HSD43. 3a.DEU.hum.UBMC</v>
      </c>
      <c r="BG1484" s="170" t="str">
        <f aca="false">CONCATENATE(A1484,"=",F1484,". ",AX1484)</f>
        <v>JQ034521=HSD43. 3a.DEU.hum.UBMC</v>
      </c>
      <c r="BH1484" s="170" t="str">
        <f aca="false">CONCATENATE(A1484,"=",AX1484)</f>
        <v>JQ034521=3a.DEU.hum.UBMC</v>
      </c>
      <c r="BI1484" s="170" t="str">
        <f aca="false">CONCATENATE(A1484,"=",ComForSubtype,D1484)</f>
        <v>JQ034521=3a</v>
      </c>
      <c r="BJ1484" s="170" t="str">
        <f aca="false">CONCATENATE(A1484,"=",E1484)</f>
        <v>JQ034521=3jab</v>
      </c>
      <c r="BK1484" s="170" t="str">
        <f aca="false">CONCATENATE(A1484,"=",C1484)</f>
        <v>JQ034521=3</v>
      </c>
      <c r="BL1484" s="170" t="str">
        <f aca="false">CONCATENATE(D1484,"=")</f>
        <v>3a=</v>
      </c>
      <c r="BM1484" s="223" t="str">
        <f aca="false">IF(BA1484="XX","",BA1484)</f>
        <v>JQ034521</v>
      </c>
      <c r="BN1484" s="224" t="str">
        <f aca="false">CONCATENATE(IF(F1484="","",F1484),IF(G1484="","",CONCATENATE(" / ",G1484)))</f>
        <v>HSD43</v>
      </c>
      <c r="BO1484" s="225" t="str">
        <f aca="false">AX1484</f>
        <v>3a.DEU.hum.UBMC</v>
      </c>
      <c r="BP1484" s="226" t="str">
        <f aca="false">IF(V1484="","",V1484)</f>
        <v/>
      </c>
      <c r="BQ1484" s="226" t="str">
        <f aca="false">IF(W1484="","",CONCATENATE(W1484,IF(LEFT(AO1484,1)="s","+","")))</f>
        <v/>
      </c>
      <c r="BR1484" s="226" t="str">
        <f aca="false">IF(X1484="","",CONCATENATE(X1484,IF(LEFT(AQ1484,1)="s","+","")))</f>
        <v/>
      </c>
      <c r="BS1484" s="226" t="str">
        <f aca="false">IF(Y1484="","",CONCATENATE(Y1484,IF(LEFT(AR1484,1)="s","+","")))</f>
        <v>3a</v>
      </c>
      <c r="BT1484" s="226" t="str">
        <f aca="false">IF(Z1484="","",CONCATENATE(Z1484,IF(LEFT(AS1484,1)="s","+","")))</f>
        <v/>
      </c>
      <c r="BU1484" s="227" t="str">
        <f aca="false">IF(AA1484="","",CONCATENATE(AA1484,IF(LEFT(AT1484,1)="s","+","")))</f>
        <v/>
      </c>
      <c r="BV1484" s="212"/>
      <c r="BW1484" s="177" t="s">
        <v>338</v>
      </c>
      <c r="BX1484" s="170" t="str">
        <f aca="false">IF(BW1484&lt;&gt;"",IF(ISNUMBER(FIND("=",BW1484)),LEFT(BW1484,FIND("=",BW1484)-1),BW1484),BW1484)</f>
        <v>xx</v>
      </c>
      <c r="BY1484" s="170" t="str">
        <f aca="false">IF(BW1484&lt;&gt;"",IF(ISNUMBER(FIND("=",BW1484)),RIGHT(BW1484,LEN(BW1484)-FIND("=",BW1484)),""),"")</f>
        <v>Non_select</v>
      </c>
      <c r="BZ1484" s="170" t="str">
        <f aca="false">IF(BX1484&lt;&gt;"",IF(ISNUMBER(FIND(".",BX1484)),LEFT(BX1484,FIND(".",BX1484)-1),BX1484),BX1484)</f>
        <v>xx</v>
      </c>
      <c r="CA1484" s="170" t="str">
        <f aca="false">IF(BX1484&lt;&gt;"",IF(ISNUMBER(FIND(".",BX1484)),RIGHT(BX1484,LEN(BX1484)-FIND(".",BX1484)),""),"")</f>
        <v/>
      </c>
      <c r="CB1484" s="212"/>
      <c r="CC1484" s="170" t="str">
        <f aca="false">A1484</f>
        <v>JQ034521</v>
      </c>
      <c r="CD1484" s="178" t="s">
        <v>339</v>
      </c>
      <c r="CE1484" s="178" t="s">
        <v>340</v>
      </c>
      <c r="CF1484" s="178" t="s">
        <v>341</v>
      </c>
      <c r="CG1484" s="212"/>
      <c r="CH1484" s="212"/>
      <c r="CI1484" s="212"/>
      <c r="CJ1484" s="212"/>
      <c r="CK1484" s="178"/>
      <c r="CL1484" s="212"/>
      <c r="CM1484" s="212"/>
      <c r="CN1484" s="212"/>
      <c r="CO1484" s="212"/>
      <c r="CP1484" s="212"/>
      <c r="CQ1484" s="212"/>
      <c r="CR1484" s="228" t="n">
        <f aca="false">C1484</f>
        <v>3</v>
      </c>
      <c r="CS1484" s="229" t="str">
        <f aca="false">D1484</f>
        <v>3a</v>
      </c>
      <c r="CT1484" s="170" t="str">
        <f aca="false">CONCATENATE(CD1484," strain ",CM1484," ",CL1484,", partial cds")</f>
        <v>Hepatitis E virus strain  , partial cds</v>
      </c>
    </row>
    <row r="1485" customFormat="false" ht="11.9" hidden="false" customHeight="true" outlineLevel="0" collapsed="false">
      <c r="A1485" s="154" t="s">
        <v>3790</v>
      </c>
      <c r="B1485" s="147" t="n">
        <v>3</v>
      </c>
      <c r="C1485" s="148" t="n">
        <v>3</v>
      </c>
      <c r="D1485" s="149" t="s">
        <v>644</v>
      </c>
      <c r="E1485" s="150" t="s">
        <v>3598</v>
      </c>
      <c r="F1485" s="154" t="s">
        <v>3791</v>
      </c>
      <c r="G1485" s="212"/>
      <c r="H1485" s="146" t="s">
        <v>3764</v>
      </c>
      <c r="I1485" s="153" t="s">
        <v>3765</v>
      </c>
      <c r="J1485" s="146" t="s">
        <v>425</v>
      </c>
      <c r="K1485" s="212"/>
      <c r="L1485" s="212"/>
      <c r="M1485" s="157" t="s">
        <v>348</v>
      </c>
      <c r="N1485" s="213"/>
      <c r="O1485" s="160" t="n">
        <v>2008</v>
      </c>
      <c r="P1485" s="160" t="n">
        <v>3</v>
      </c>
      <c r="Q1485" s="160" t="n">
        <v>21</v>
      </c>
      <c r="R1485" s="212"/>
      <c r="S1485" s="212"/>
      <c r="T1485" s="214"/>
      <c r="U1485" s="215"/>
      <c r="V1485" s="209"/>
      <c r="W1485" s="217"/>
      <c r="X1485" s="209"/>
      <c r="Y1485" s="164" t="s">
        <v>644</v>
      </c>
      <c r="Z1485" s="209"/>
      <c r="AB1485" s="217"/>
      <c r="AC1485" s="217"/>
      <c r="AD1485" s="209"/>
      <c r="AE1485" s="164" t="s">
        <v>354</v>
      </c>
      <c r="AF1485" s="209"/>
      <c r="AG1485" s="218"/>
      <c r="AH1485" s="164" t="n">
        <v>4529</v>
      </c>
      <c r="AI1485" s="164" t="n">
        <v>4825</v>
      </c>
      <c r="AJ1485" s="219" t="n">
        <f aca="false">SeqEnd-SeqBeg+1</f>
        <v>297</v>
      </c>
      <c r="AK1485" s="220" t="n">
        <f aca="false">AND( SeqBeg&lt;=Beg  , End &lt;=SeqEnd )</f>
        <v>0</v>
      </c>
      <c r="AL1485" s="212"/>
      <c r="AM1485" s="212"/>
      <c r="AN1485" s="221"/>
      <c r="AR1485" s="212"/>
      <c r="AU1485" s="146"/>
      <c r="AV1485" s="212"/>
      <c r="AW1485" s="222" t="str">
        <f aca="false">HYPERLINK(CONCATENATE("http://www.ncbi.nlm.nih.gov/nuccore/",BM1485),BM1485)</f>
        <v>HQ446873</v>
      </c>
      <c r="AX1485" s="219" t="str">
        <f aca="false">CONCATENATE(D1485,IF(I1485="","",CONCATENATE(".",I1485)),IF(K1485="","",CONCATENATE(".",K1485)),IF(M1485="","",CONCATENATE(".",M1485)),IF(R1485="","",CONCATENATE(".",R1485)),IF(U1485="","","(*)"))</f>
        <v>3a.CUB.hum</v>
      </c>
      <c r="AY1485" s="170" t="str">
        <f aca="false">CONCATENATE(BM1485,".",BN1485)</f>
        <v>HQ446873.CUB24-2008</v>
      </c>
      <c r="AZ1485" s="171" t="str">
        <f aca="false">IF(AV1485="",IF(ISNUMBER(FIND(".",A1485)),LEFT(A1485,FIND(".",A1485)-1),A1485),AV1485)</f>
        <v>HQ446873</v>
      </c>
      <c r="BA1485" s="171" t="str">
        <f aca="false">IF(ISNUMBER(FIND("-",AZ1485)),LEFT(AZ1485,FIND("-",AZ1485)-1),AZ1485)</f>
        <v>HQ446873</v>
      </c>
      <c r="BB1485" s="170" t="str">
        <f aca="false"> MEGAname &amp; "="</f>
        <v>HQ446873=</v>
      </c>
      <c r="BC1485" s="170" t="str">
        <f aca="false">Clear &amp; IF(span ,"Span","out")</f>
        <v>HQ446873=out</v>
      </c>
      <c r="BD1485" s="170" t="str">
        <f aca="false">Clear &amp; IF(span, IF(B1485=".","Selected",B1485),"out")</f>
        <v>HQ446873=out</v>
      </c>
      <c r="BE1485" s="170" t="str">
        <f aca="false">Clear &amp; Strain</f>
        <v>HQ446873=CUB24-2008</v>
      </c>
      <c r="BF1485" s="170" t="str">
        <f aca="false">CONCATENATE(A1485,"=",F1485,". ",AX1485,IF(AB1485="","",CONCATENATE(".",AB1485)))</f>
        <v>HQ446873=CUB24-2008. 3a.CUB.hum</v>
      </c>
      <c r="BG1485" s="170" t="str">
        <f aca="false">CONCATENATE(A1485,"=",F1485,". ",AX1485)</f>
        <v>HQ446873=CUB24-2008. 3a.CUB.hum</v>
      </c>
      <c r="BH1485" s="170" t="str">
        <f aca="false">CONCATENATE(A1485,"=",AX1485)</f>
        <v>HQ446873=3a.CUB.hum</v>
      </c>
      <c r="BI1485" s="170" t="str">
        <f aca="false">CONCATENATE(A1485,"=",ComForSubtype,D1485)</f>
        <v>HQ446873=3a</v>
      </c>
      <c r="BJ1485" s="170" t="str">
        <f aca="false">CONCATENATE(A1485,"=",E1485)</f>
        <v>HQ446873=3jab</v>
      </c>
      <c r="BK1485" s="170" t="str">
        <f aca="false">CONCATENATE(A1485,"=",C1485)</f>
        <v>HQ446873=3</v>
      </c>
      <c r="BL1485" s="170" t="str">
        <f aca="false">CONCATENATE(D1485,"=")</f>
        <v>3a=</v>
      </c>
      <c r="BM1485" s="223" t="str">
        <f aca="false">IF(BA1485="XX","",BA1485)</f>
        <v>HQ446873</v>
      </c>
      <c r="BN1485" s="224" t="str">
        <f aca="false">CONCATENATE(IF(F1485="","",F1485),IF(G1485="","",CONCATENATE(" / ",G1485)))</f>
        <v>CUB24-2008</v>
      </c>
      <c r="BO1485" s="225" t="str">
        <f aca="false">AX1485</f>
        <v>3a.CUB.hum</v>
      </c>
      <c r="BP1485" s="226" t="str">
        <f aca="false">IF(V1485="","",V1485)</f>
        <v/>
      </c>
      <c r="BQ1485" s="226" t="str">
        <f aca="false">IF(W1485="","",CONCATENATE(W1485,IF(LEFT(AO1485,1)="s","+","")))</f>
        <v/>
      </c>
      <c r="BR1485" s="226" t="str">
        <f aca="false">IF(X1485="","",CONCATENATE(X1485,IF(LEFT(AQ1485,1)="s","+","")))</f>
        <v/>
      </c>
      <c r="BS1485" s="226" t="str">
        <f aca="false">IF(Y1485="","",CONCATENATE(Y1485,IF(LEFT(AR1485,1)="s","+","")))</f>
        <v>3a</v>
      </c>
      <c r="BT1485" s="226" t="str">
        <f aca="false">IF(Z1485="","",CONCATENATE(Z1485,IF(LEFT(AS1485,1)="s","+","")))</f>
        <v/>
      </c>
      <c r="BU1485" s="227" t="str">
        <f aca="false">IF(AA1485="","",CONCATENATE(AA1485,IF(LEFT(AT1485,1)="s","+","")))</f>
        <v/>
      </c>
      <c r="BV1485" s="212"/>
      <c r="BW1485" s="177" t="s">
        <v>3792</v>
      </c>
      <c r="BX1485" s="170" t="str">
        <f aca="false">IF(BW1485&lt;&gt;"",IF(ISNUMBER(FIND("=",BW1485)),LEFT(BW1485,FIND("=",BW1485)-1),BW1485),BW1485)</f>
        <v>HQ446873</v>
      </c>
      <c r="BY1485" s="170" t="str">
        <f aca="false">IF(BW1485&lt;&gt;"",IF(ISNUMBER(FIND("=",BW1485)),RIGHT(BW1485,LEN(BW1485)-FIND("=",BW1485)),""),"")</f>
        <v>3a</v>
      </c>
      <c r="BZ1485" s="170" t="str">
        <f aca="false">IF(BX1485&lt;&gt;"",IF(ISNUMBER(FIND(".",BX1485)),LEFT(BX1485,FIND(".",BX1485)-1),BX1485),BX1485)</f>
        <v>HQ446873</v>
      </c>
      <c r="CA1485" s="170" t="str">
        <f aca="false">IF(BX1485&lt;&gt;"",IF(ISNUMBER(FIND(".",BX1485)),RIGHT(BX1485,LEN(BX1485)-FIND(".",BX1485)),""),"")</f>
        <v/>
      </c>
      <c r="CB1485" s="212"/>
      <c r="CC1485" s="170" t="str">
        <f aca="false">A1485</f>
        <v>HQ446873</v>
      </c>
      <c r="CD1485" s="178" t="s">
        <v>339</v>
      </c>
      <c r="CE1485" s="178" t="s">
        <v>340</v>
      </c>
      <c r="CF1485" s="178" t="s">
        <v>341</v>
      </c>
      <c r="CG1485" s="212"/>
      <c r="CH1485" s="179"/>
      <c r="CI1485" s="179"/>
      <c r="CJ1485" s="179"/>
      <c r="CK1485" s="212"/>
      <c r="CL1485" s="212"/>
      <c r="CM1485" s="170" t="str">
        <f aca="false">F1485</f>
        <v>CUB24-2008</v>
      </c>
      <c r="CN1485" s="170" t="str">
        <f aca="false">IF(G1485="","",G1485)</f>
        <v/>
      </c>
      <c r="CO1485" s="170" t="str">
        <f aca="false">CONCATENATE(H1485,":",L1485)</f>
        <v>Cuba:</v>
      </c>
      <c r="CP1485" s="170" t="str">
        <f aca="false">CONCATENATE(IF(Q1485="","",CONCATENATE(Q1485,"-")),IF(P1485="","",CONCATENATE(P1485,"-")),IF(O1485="","",O1485))</f>
        <v>21-3-2008</v>
      </c>
      <c r="CQ1485" s="170" t="str">
        <f aca="false">IF(N1485="","",N1485)</f>
        <v/>
      </c>
      <c r="CR1485" s="228" t="n">
        <f aca="false">C1485</f>
        <v>3</v>
      </c>
      <c r="CS1485" s="229" t="str">
        <f aca="false">D1485</f>
        <v>3a</v>
      </c>
      <c r="CT1485" s="170" t="str">
        <f aca="false">CONCATENATE(CD1485," strain ",CM1485," ",CL1485,", partial cds")</f>
        <v>Hepatitis E virus strain CUB24-2008 , partial cds</v>
      </c>
    </row>
    <row r="1486" customFormat="false" ht="11.9" hidden="false" customHeight="true" outlineLevel="0" collapsed="false">
      <c r="A1486" s="235" t="s">
        <v>3793</v>
      </c>
      <c r="B1486" s="147" t="n">
        <v>3</v>
      </c>
      <c r="C1486" s="243" t="n">
        <v>3</v>
      </c>
      <c r="D1486" s="149" t="s">
        <v>644</v>
      </c>
      <c r="E1486" s="150" t="s">
        <v>3598</v>
      </c>
      <c r="F1486" s="154" t="s">
        <v>3794</v>
      </c>
      <c r="G1486" s="212"/>
      <c r="H1486" s="146" t="s">
        <v>405</v>
      </c>
      <c r="I1486" s="153" t="s">
        <v>412</v>
      </c>
      <c r="J1486" s="146" t="s">
        <v>395</v>
      </c>
      <c r="K1486" s="155" t="s">
        <v>3795</v>
      </c>
      <c r="L1486" s="231" t="s">
        <v>3796</v>
      </c>
      <c r="M1486" s="157" t="s">
        <v>380</v>
      </c>
      <c r="N1486" s="213"/>
      <c r="O1486" s="212"/>
      <c r="P1486" s="159"/>
      <c r="Q1486" s="159"/>
      <c r="R1486" s="237" t="s">
        <v>74</v>
      </c>
      <c r="S1486" s="237"/>
      <c r="T1486" s="214"/>
      <c r="U1486" s="215"/>
      <c r="V1486" s="209"/>
      <c r="W1486" s="163" t="s">
        <v>644</v>
      </c>
      <c r="X1486" s="209"/>
      <c r="Y1486" s="209"/>
      <c r="Z1486" s="209"/>
      <c r="AB1486" s="217"/>
      <c r="AC1486" s="163" t="s">
        <v>354</v>
      </c>
      <c r="AD1486" s="209"/>
      <c r="AE1486" s="209"/>
      <c r="AF1486" s="209"/>
      <c r="AG1486" s="218"/>
      <c r="AH1486" s="164" t="n">
        <v>117</v>
      </c>
      <c r="AI1486" s="164" t="n">
        <v>410</v>
      </c>
      <c r="AJ1486" s="219" t="n">
        <f aca="false">SeqEnd-SeqBeg+1</f>
        <v>294</v>
      </c>
      <c r="AK1486" s="220" t="n">
        <f aca="false">AND( SeqBeg&lt;=Beg  , End &lt;=SeqEnd )</f>
        <v>0</v>
      </c>
      <c r="AL1486" s="237"/>
      <c r="AM1486" s="237"/>
      <c r="AN1486" s="213"/>
      <c r="AO1486" s="147" t="s">
        <v>2000</v>
      </c>
      <c r="AP1486" s="147" t="s">
        <v>2000</v>
      </c>
      <c r="AU1486" s="212" t="s">
        <v>382</v>
      </c>
      <c r="AV1486" s="237"/>
      <c r="AW1486" s="222" t="str">
        <f aca="false">HYPERLINK(CONCATENATE("http://www.ncbi.nlm.nih.gov/nuccore/",BM1486),BM1486)</f>
        <v>FJ748529</v>
      </c>
      <c r="AX1486" s="219" t="str">
        <f aca="false">CONCATENATE(D1486,IF(I1486="","",CONCATENATE(".",I1486)),IF(K1486="","",CONCATENATE(".",K1486)),IF(M1486="","",CONCATENATE(".",M1486)),IF(R1486="","",CONCATENATE(".",R1486)),IF(U1486="","","(*)"))</f>
        <v>3a.DEU.BB,Potsdam.wb.FIRA</v>
      </c>
      <c r="AY1486" s="238" t="str">
        <f aca="false">CONCATENATE(BM1486,".",BN1486)</f>
        <v>FJ748529.wbGER155</v>
      </c>
      <c r="AZ1486" s="239" t="str">
        <f aca="false">IF(AV1486="",IF(ISNUMBER(FIND(".",A1486)),LEFT(A1486,FIND(".",A1486)-1),A1486),AV1486)</f>
        <v>FJ748529</v>
      </c>
      <c r="BA1486" s="239" t="str">
        <f aca="false">IF(ISNUMBER(FIND("-",AZ1486)),LEFT(AZ1486,FIND("-",AZ1486)-1),AZ1486)</f>
        <v>FJ748529</v>
      </c>
      <c r="BB1486" s="170" t="str">
        <f aca="false"> MEGAname &amp; "="</f>
        <v>FJ748529=</v>
      </c>
      <c r="BC1486" s="170" t="str">
        <f aca="false">Clear &amp; IF(span ,"Span","out")</f>
        <v>FJ748529=out</v>
      </c>
      <c r="BD1486" s="170" t="str">
        <f aca="false">Clear &amp; IF(span, IF(B1486=".","Selected",B1486),"out")</f>
        <v>FJ748529=out</v>
      </c>
      <c r="BE1486" s="170" t="str">
        <f aca="false">Clear &amp; Strain</f>
        <v>FJ748529=wbGER155</v>
      </c>
      <c r="BF1486" s="238" t="str">
        <f aca="false">CONCATENATE(A1486,"=",F1486,". ",AX1486,IF(AB1486="","",CONCATENATE(".",AB1486)))</f>
        <v>FJ748529=wbGER155. 3a.DEU.BB,Potsdam.wb.FIRA</v>
      </c>
      <c r="BG1486" s="238" t="str">
        <f aca="false">CONCATENATE(A1486,"=",F1486,". ",AX1486)</f>
        <v>FJ748529=wbGER155. 3a.DEU.BB,Potsdam.wb.FIRA</v>
      </c>
      <c r="BH1486" s="238" t="str">
        <f aca="false">CONCATENATE(A1486,"=",AX1486)</f>
        <v>FJ748529=3a.DEU.BB,Potsdam.wb.FIRA</v>
      </c>
      <c r="BI1486" s="238" t="str">
        <f aca="false">CONCATENATE(A1486,"=",ComForSubtype,D1486)</f>
        <v>FJ748529=3a</v>
      </c>
      <c r="BJ1486" s="238" t="str">
        <f aca="false">CONCATENATE(A1486,"=",E1486)</f>
        <v>FJ748529=3jab</v>
      </c>
      <c r="BK1486" s="238" t="str">
        <f aca="false">CONCATENATE(A1486,"=",C1486)</f>
        <v>FJ748529=3</v>
      </c>
      <c r="BL1486" s="238" t="str">
        <f aca="false">CONCATENATE(D1486,"=")</f>
        <v>3a=</v>
      </c>
      <c r="BM1486" s="223" t="str">
        <f aca="false">IF(BA1486="XX","",BA1486)</f>
        <v>FJ748529</v>
      </c>
      <c r="BN1486" s="224" t="str">
        <f aca="false">CONCATENATE(IF(F1486="","",F1486),IF(G1486="","",CONCATENATE(" / ",G1486)))</f>
        <v>wbGER155</v>
      </c>
      <c r="BO1486" s="225" t="str">
        <f aca="false">AX1486</f>
        <v>3a.DEU.BB,Potsdam.wb.FIRA</v>
      </c>
      <c r="BP1486" s="226" t="str">
        <f aca="false">IF(V1486="","",V1486)</f>
        <v/>
      </c>
      <c r="BQ1486" s="226" t="str">
        <f aca="false">IF(W1486="","",CONCATENATE(W1486,IF(LEFT(AO1486,1)="s","+","")))</f>
        <v>3a+</v>
      </c>
      <c r="BR1486" s="226" t="str">
        <f aca="false">IF(X1486="","",CONCATENATE(X1486,IF(LEFT(AQ1486,1)="s","+","")))</f>
        <v/>
      </c>
      <c r="BS1486" s="226" t="str">
        <f aca="false">IF(Y1486="","",CONCATENATE(Y1486,IF(LEFT(AR1486,1)="s","+","")))</f>
        <v/>
      </c>
      <c r="BT1486" s="226" t="str">
        <f aca="false">IF(Z1486="","",CONCATENATE(Z1486,IF(LEFT(AS1486,1)="s","+","")))</f>
        <v/>
      </c>
      <c r="BU1486" s="227" t="str">
        <f aca="false">IF(AA1486="","",CONCATENATE(AA1486,IF(LEFT(AT1486,1)="s","+","")))</f>
        <v/>
      </c>
      <c r="BV1486" s="240"/>
      <c r="BW1486" s="240" t="s">
        <v>3797</v>
      </c>
      <c r="BX1486" s="238" t="str">
        <f aca="false">IF(BW1486&lt;&gt;"",IF(ISNUMBER(FIND("=",BW1486)),LEFT(BW1486,FIND("=",BW1486)-1),BW1486),BW1486)</f>
        <v>FJ748529</v>
      </c>
      <c r="BY1486" s="238" t="str">
        <f aca="false">IF(BW1486&lt;&gt;"",IF(ISNUMBER(FIND("=",BW1486)),RIGHT(BW1486,LEN(BW1486)-FIND("=",BW1486)),""),"")</f>
        <v>3a</v>
      </c>
      <c r="BZ1486" s="238" t="str">
        <f aca="false">IF(BX1486&lt;&gt;"",IF(ISNUMBER(FIND(".",BX1486)),LEFT(BX1486,FIND(".",BX1486)-1),BX1486),BX1486)</f>
        <v>FJ748529</v>
      </c>
      <c r="CA1486" s="238" t="str">
        <f aca="false">IF(BX1486&lt;&gt;"",IF(ISNUMBER(FIND(".",BX1486)),RIGHT(BX1486,LEN(BX1486)-FIND(".",BX1486)),""),"")</f>
        <v/>
      </c>
      <c r="CB1486" s="240"/>
      <c r="CC1486" s="238" t="str">
        <f aca="false">A1486</f>
        <v>FJ748529</v>
      </c>
      <c r="CD1486" s="241" t="s">
        <v>339</v>
      </c>
      <c r="CE1486" s="241" t="s">
        <v>340</v>
      </c>
      <c r="CF1486" s="241" t="s">
        <v>341</v>
      </c>
      <c r="CG1486" s="241"/>
      <c r="CH1486" s="363"/>
      <c r="CI1486" s="363"/>
      <c r="CJ1486" s="363"/>
      <c r="CK1486" s="363"/>
      <c r="CL1486" s="241"/>
      <c r="CM1486" s="238" t="str">
        <f aca="false">F1486</f>
        <v>wbGER155</v>
      </c>
      <c r="CN1486" s="238" t="str">
        <f aca="false">IF(G1486="","",G1486)</f>
        <v/>
      </c>
      <c r="CO1486" s="238" t="str">
        <f aca="false">CONCATENATE(H1486,":",L1486)</f>
        <v>Germany:Brandenburg, Potsdam</v>
      </c>
      <c r="CP1486" s="238" t="str">
        <f aca="false">CONCATENATE(IF(Q1486="","",CONCATENATE(Q1486,"-")),IF(P1486="","",CONCATENATE(P1486,"-")),IF(O1486="","",O1486))</f>
        <v/>
      </c>
      <c r="CQ1486" s="238" t="str">
        <f aca="false">IF(N1486="","",N1486)</f>
        <v/>
      </c>
      <c r="CR1486" s="238" t="n">
        <f aca="false">C1486</f>
        <v>3</v>
      </c>
      <c r="CS1486" s="242" t="str">
        <f aca="false">D1486</f>
        <v>3a</v>
      </c>
      <c r="CT1486" s="170" t="str">
        <f aca="false">CONCATENATE(CD1486," strain ",CM1486," ",CL1486,", partial cds")</f>
        <v>Hepatitis E virus strain wbGER155 , partial cds</v>
      </c>
    </row>
    <row r="1487" customFormat="false" ht="11.9" hidden="false" customHeight="true" outlineLevel="0" collapsed="false">
      <c r="A1487" s="154" t="s">
        <v>3798</v>
      </c>
      <c r="B1487" s="147" t="n">
        <v>3</v>
      </c>
      <c r="C1487" s="148" t="n">
        <v>3</v>
      </c>
      <c r="D1487" s="149" t="s">
        <v>644</v>
      </c>
      <c r="E1487" s="150" t="s">
        <v>3598</v>
      </c>
      <c r="F1487" s="154" t="s">
        <v>3799</v>
      </c>
      <c r="G1487" s="212"/>
      <c r="H1487" s="146" t="s">
        <v>3764</v>
      </c>
      <c r="I1487" s="153" t="s">
        <v>3765</v>
      </c>
      <c r="J1487" s="146" t="s">
        <v>425</v>
      </c>
      <c r="K1487" s="212"/>
      <c r="L1487" s="212"/>
      <c r="M1487" s="157" t="s">
        <v>348</v>
      </c>
      <c r="N1487" s="213"/>
      <c r="O1487" s="160" t="n">
        <v>2008</v>
      </c>
      <c r="P1487" s="160" t="n">
        <v>3</v>
      </c>
      <c r="Q1487" s="160" t="n">
        <v>21</v>
      </c>
      <c r="R1487" s="212"/>
      <c r="S1487" s="212"/>
      <c r="T1487" s="214"/>
      <c r="U1487" s="215"/>
      <c r="V1487" s="209"/>
      <c r="W1487" s="217"/>
      <c r="X1487" s="209"/>
      <c r="Y1487" s="164" t="s">
        <v>644</v>
      </c>
      <c r="Z1487" s="209"/>
      <c r="AB1487" s="217"/>
      <c r="AC1487" s="217"/>
      <c r="AD1487" s="209"/>
      <c r="AE1487" s="164" t="s">
        <v>354</v>
      </c>
      <c r="AF1487" s="209"/>
      <c r="AG1487" s="218"/>
      <c r="AH1487" s="164" t="n">
        <v>4534</v>
      </c>
      <c r="AI1487" s="164" t="n">
        <v>4825</v>
      </c>
      <c r="AJ1487" s="219" t="n">
        <f aca="false">SeqEnd-SeqBeg+1</f>
        <v>292</v>
      </c>
      <c r="AK1487" s="220" t="n">
        <f aca="false">AND( SeqBeg&lt;=Beg  , End &lt;=SeqEnd )</f>
        <v>0</v>
      </c>
      <c r="AL1487" s="212"/>
      <c r="AM1487" s="212"/>
      <c r="AN1487" s="221"/>
      <c r="AR1487" s="212"/>
      <c r="AU1487" s="146"/>
      <c r="AV1487" s="212"/>
      <c r="AW1487" s="222" t="str">
        <f aca="false">HYPERLINK(CONCATENATE("http://www.ncbi.nlm.nih.gov/nuccore/",BM1487),BM1487)</f>
        <v>HQ446875</v>
      </c>
      <c r="AX1487" s="219" t="str">
        <f aca="false">CONCATENATE(D1487,IF(I1487="","",CONCATENATE(".",I1487)),IF(K1487="","",CONCATENATE(".",K1487)),IF(M1487="","",CONCATENATE(".",M1487)),IF(R1487="","",CONCATENATE(".",R1487)),IF(U1487="","","(*)"))</f>
        <v>3a.CUB.hum</v>
      </c>
      <c r="AY1487" s="170" t="str">
        <f aca="false">CONCATENATE(BM1487,".",BN1487)</f>
        <v>HQ446875.CUB90-2008</v>
      </c>
      <c r="AZ1487" s="171" t="str">
        <f aca="false">IF(AV1487="",IF(ISNUMBER(FIND(".",A1487)),LEFT(A1487,FIND(".",A1487)-1),A1487),AV1487)</f>
        <v>HQ446875</v>
      </c>
      <c r="BA1487" s="171" t="str">
        <f aca="false">IF(ISNUMBER(FIND("-",AZ1487)),LEFT(AZ1487,FIND("-",AZ1487)-1),AZ1487)</f>
        <v>HQ446875</v>
      </c>
      <c r="BB1487" s="170" t="str">
        <f aca="false"> MEGAname &amp; "="</f>
        <v>HQ446875=</v>
      </c>
      <c r="BC1487" s="170" t="str">
        <f aca="false">Clear &amp; IF(span ,"Span","out")</f>
        <v>HQ446875=out</v>
      </c>
      <c r="BD1487" s="170" t="str">
        <f aca="false">Clear &amp; IF(span, IF(B1487=".","Selected",B1487),"out")</f>
        <v>HQ446875=out</v>
      </c>
      <c r="BE1487" s="170" t="str">
        <f aca="false">Clear &amp; Strain</f>
        <v>HQ446875=CUB90-2008</v>
      </c>
      <c r="BF1487" s="170" t="str">
        <f aca="false">CONCATENATE(A1487,"=",F1487,". ",AX1487,IF(AB1487="","",CONCATENATE(".",AB1487)))</f>
        <v>HQ446875=CUB90-2008. 3a.CUB.hum</v>
      </c>
      <c r="BG1487" s="170" t="str">
        <f aca="false">CONCATENATE(A1487,"=",F1487,". ",AX1487)</f>
        <v>HQ446875=CUB90-2008. 3a.CUB.hum</v>
      </c>
      <c r="BH1487" s="170" t="str">
        <f aca="false">CONCATENATE(A1487,"=",AX1487)</f>
        <v>HQ446875=3a.CUB.hum</v>
      </c>
      <c r="BI1487" s="170" t="str">
        <f aca="false">CONCATENATE(A1487,"=",ComForSubtype,D1487)</f>
        <v>HQ446875=3a</v>
      </c>
      <c r="BJ1487" s="170" t="str">
        <f aca="false">CONCATENATE(A1487,"=",E1487)</f>
        <v>HQ446875=3jab</v>
      </c>
      <c r="BK1487" s="170" t="str">
        <f aca="false">CONCATENATE(A1487,"=",C1487)</f>
        <v>HQ446875=3</v>
      </c>
      <c r="BL1487" s="170" t="str">
        <f aca="false">CONCATENATE(D1487,"=")</f>
        <v>3a=</v>
      </c>
      <c r="BM1487" s="223" t="str">
        <f aca="false">IF(BA1487="XX","",BA1487)</f>
        <v>HQ446875</v>
      </c>
      <c r="BN1487" s="224" t="str">
        <f aca="false">CONCATENATE(IF(F1487="","",F1487),IF(G1487="","",CONCATENATE(" / ",G1487)))</f>
        <v>CUB90-2008</v>
      </c>
      <c r="BO1487" s="225" t="str">
        <f aca="false">AX1487</f>
        <v>3a.CUB.hum</v>
      </c>
      <c r="BP1487" s="226" t="str">
        <f aca="false">IF(V1487="","",V1487)</f>
        <v/>
      </c>
      <c r="BQ1487" s="226" t="str">
        <f aca="false">IF(W1487="","",CONCATENATE(W1487,IF(LEFT(AO1487,1)="s","+","")))</f>
        <v/>
      </c>
      <c r="BR1487" s="226" t="str">
        <f aca="false">IF(X1487="","",CONCATENATE(X1487,IF(LEFT(AQ1487,1)="s","+","")))</f>
        <v/>
      </c>
      <c r="BS1487" s="226" t="str">
        <f aca="false">IF(Y1487="","",CONCATENATE(Y1487,IF(LEFT(AR1487,1)="s","+","")))</f>
        <v>3a</v>
      </c>
      <c r="BT1487" s="226" t="str">
        <f aca="false">IF(Z1487="","",CONCATENATE(Z1487,IF(LEFT(AS1487,1)="s","+","")))</f>
        <v/>
      </c>
      <c r="BU1487" s="227" t="str">
        <f aca="false">IF(AA1487="","",CONCATENATE(AA1487,IF(LEFT(AT1487,1)="s","+","")))</f>
        <v/>
      </c>
      <c r="BV1487" s="212"/>
      <c r="BW1487" s="177" t="s">
        <v>3800</v>
      </c>
      <c r="BX1487" s="170" t="str">
        <f aca="false">IF(BW1487&lt;&gt;"",IF(ISNUMBER(FIND("=",BW1487)),LEFT(BW1487,FIND("=",BW1487)-1),BW1487),BW1487)</f>
        <v>HQ446875</v>
      </c>
      <c r="BY1487" s="170" t="str">
        <f aca="false">IF(BW1487&lt;&gt;"",IF(ISNUMBER(FIND("=",BW1487)),RIGHT(BW1487,LEN(BW1487)-FIND("=",BW1487)),""),"")</f>
        <v>3a</v>
      </c>
      <c r="BZ1487" s="170" t="str">
        <f aca="false">IF(BX1487&lt;&gt;"",IF(ISNUMBER(FIND(".",BX1487)),LEFT(BX1487,FIND(".",BX1487)-1),BX1487),BX1487)</f>
        <v>HQ446875</v>
      </c>
      <c r="CA1487" s="170" t="str">
        <f aca="false">IF(BX1487&lt;&gt;"",IF(ISNUMBER(FIND(".",BX1487)),RIGHT(BX1487,LEN(BX1487)-FIND(".",BX1487)),""),"")</f>
        <v/>
      </c>
      <c r="CB1487" s="212"/>
      <c r="CC1487" s="170" t="str">
        <f aca="false">A1487</f>
        <v>HQ446875</v>
      </c>
      <c r="CD1487" s="178" t="s">
        <v>339</v>
      </c>
      <c r="CE1487" s="178" t="s">
        <v>340</v>
      </c>
      <c r="CF1487" s="178" t="s">
        <v>341</v>
      </c>
      <c r="CG1487" s="212"/>
      <c r="CH1487" s="179"/>
      <c r="CI1487" s="179"/>
      <c r="CJ1487" s="179"/>
      <c r="CK1487" s="212"/>
      <c r="CL1487" s="212"/>
      <c r="CM1487" s="170" t="str">
        <f aca="false">F1487</f>
        <v>CUB90-2008</v>
      </c>
      <c r="CN1487" s="170" t="str">
        <f aca="false">IF(G1487="","",G1487)</f>
        <v/>
      </c>
      <c r="CO1487" s="170" t="str">
        <f aca="false">CONCATENATE(H1487,":",L1487)</f>
        <v>Cuba:</v>
      </c>
      <c r="CP1487" s="170" t="str">
        <f aca="false">CONCATENATE(IF(Q1487="","",CONCATENATE(Q1487,"-")),IF(P1487="","",CONCATENATE(P1487,"-")),IF(O1487="","",O1487))</f>
        <v>21-3-2008</v>
      </c>
      <c r="CQ1487" s="170" t="str">
        <f aca="false">IF(N1487="","",N1487)</f>
        <v/>
      </c>
      <c r="CR1487" s="228" t="n">
        <f aca="false">C1487</f>
        <v>3</v>
      </c>
      <c r="CS1487" s="229" t="str">
        <f aca="false">D1487</f>
        <v>3a</v>
      </c>
      <c r="CT1487" s="170" t="str">
        <f aca="false">CONCATENATE(CD1487," strain ",CM1487," ",CL1487,", partial cds")</f>
        <v>Hepatitis E virus strain CUB90-2008 , partial cds</v>
      </c>
    </row>
    <row r="1488" customFormat="false" ht="11.9" hidden="false" customHeight="true" outlineLevel="0" collapsed="false">
      <c r="A1488" s="154" t="s">
        <v>3801</v>
      </c>
      <c r="B1488" s="147" t="n">
        <v>3</v>
      </c>
      <c r="C1488" s="148" t="n">
        <v>3</v>
      </c>
      <c r="D1488" s="149" t="s">
        <v>644</v>
      </c>
      <c r="E1488" s="150" t="s">
        <v>3598</v>
      </c>
      <c r="F1488" s="154" t="s">
        <v>3802</v>
      </c>
      <c r="G1488" s="212"/>
      <c r="H1488" s="146" t="s">
        <v>3764</v>
      </c>
      <c r="I1488" s="153" t="s">
        <v>3765</v>
      </c>
      <c r="J1488" s="146" t="s">
        <v>425</v>
      </c>
      <c r="K1488" s="212"/>
      <c r="L1488" s="212"/>
      <c r="M1488" s="157" t="s">
        <v>348</v>
      </c>
      <c r="N1488" s="213"/>
      <c r="O1488" s="160" t="n">
        <v>2008</v>
      </c>
      <c r="P1488" s="160" t="n">
        <v>3</v>
      </c>
      <c r="Q1488" s="160" t="n">
        <v>21</v>
      </c>
      <c r="R1488" s="212"/>
      <c r="S1488" s="212"/>
      <c r="T1488" s="214"/>
      <c r="U1488" s="215"/>
      <c r="V1488" s="209"/>
      <c r="W1488" s="217"/>
      <c r="X1488" s="209"/>
      <c r="Y1488" s="164" t="s">
        <v>644</v>
      </c>
      <c r="Z1488" s="209"/>
      <c r="AB1488" s="217"/>
      <c r="AC1488" s="217"/>
      <c r="AD1488" s="209"/>
      <c r="AE1488" s="164" t="s">
        <v>354</v>
      </c>
      <c r="AF1488" s="209"/>
      <c r="AG1488" s="218"/>
      <c r="AH1488" s="164" t="n">
        <v>4534</v>
      </c>
      <c r="AI1488" s="164" t="n">
        <v>4821</v>
      </c>
      <c r="AJ1488" s="219" t="n">
        <f aca="false">SeqEnd-SeqBeg+1</f>
        <v>288</v>
      </c>
      <c r="AK1488" s="220" t="n">
        <f aca="false">AND( SeqBeg&lt;=Beg  , End &lt;=SeqEnd )</f>
        <v>0</v>
      </c>
      <c r="AL1488" s="212"/>
      <c r="AM1488" s="212"/>
      <c r="AN1488" s="221"/>
      <c r="AR1488" s="212"/>
      <c r="AU1488" s="146"/>
      <c r="AV1488" s="212"/>
      <c r="AW1488" s="222" t="str">
        <f aca="false">HYPERLINK(CONCATENATE("http://www.ncbi.nlm.nih.gov/nuccore/",BM1488),BM1488)</f>
        <v>HQ446874</v>
      </c>
      <c r="AX1488" s="219" t="str">
        <f aca="false">CONCATENATE(D1488,IF(I1488="","",CONCATENATE(".",I1488)),IF(K1488="","",CONCATENATE(".",K1488)),IF(M1488="","",CONCATENATE(".",M1488)),IF(R1488="","",CONCATENATE(".",R1488)),IF(U1488="","","(*)"))</f>
        <v>3a.CUB.hum</v>
      </c>
      <c r="AY1488" s="170" t="str">
        <f aca="false">CONCATENATE(BM1488,".",BN1488)</f>
        <v>HQ446874.CUB96-2008</v>
      </c>
      <c r="AZ1488" s="171" t="str">
        <f aca="false">IF(AV1488="",IF(ISNUMBER(FIND(".",A1488)),LEFT(A1488,FIND(".",A1488)-1),A1488),AV1488)</f>
        <v>HQ446874</v>
      </c>
      <c r="BA1488" s="171" t="str">
        <f aca="false">IF(ISNUMBER(FIND("-",AZ1488)),LEFT(AZ1488,FIND("-",AZ1488)-1),AZ1488)</f>
        <v>HQ446874</v>
      </c>
      <c r="BB1488" s="170" t="str">
        <f aca="false"> MEGAname &amp; "="</f>
        <v>HQ446874=</v>
      </c>
      <c r="BC1488" s="170" t="str">
        <f aca="false">Clear &amp; IF(span ,"Span","out")</f>
        <v>HQ446874=out</v>
      </c>
      <c r="BD1488" s="170" t="str">
        <f aca="false">Clear &amp; IF(span, IF(B1488=".","Selected",B1488),"out")</f>
        <v>HQ446874=out</v>
      </c>
      <c r="BE1488" s="170" t="str">
        <f aca="false">Clear &amp; Strain</f>
        <v>HQ446874=CUB96-2008</v>
      </c>
      <c r="BF1488" s="170" t="str">
        <f aca="false">CONCATENATE(A1488,"=",F1488,". ",AX1488,IF(AB1488="","",CONCATENATE(".",AB1488)))</f>
        <v>HQ446874=CUB96-2008. 3a.CUB.hum</v>
      </c>
      <c r="BG1488" s="170" t="str">
        <f aca="false">CONCATENATE(A1488,"=",F1488,". ",AX1488)</f>
        <v>HQ446874=CUB96-2008. 3a.CUB.hum</v>
      </c>
      <c r="BH1488" s="170" t="str">
        <f aca="false">CONCATENATE(A1488,"=",AX1488)</f>
        <v>HQ446874=3a.CUB.hum</v>
      </c>
      <c r="BI1488" s="170" t="str">
        <f aca="false">CONCATENATE(A1488,"=",ComForSubtype,D1488)</f>
        <v>HQ446874=3a</v>
      </c>
      <c r="BJ1488" s="170" t="str">
        <f aca="false">CONCATENATE(A1488,"=",E1488)</f>
        <v>HQ446874=3jab</v>
      </c>
      <c r="BK1488" s="170" t="str">
        <f aca="false">CONCATENATE(A1488,"=",C1488)</f>
        <v>HQ446874=3</v>
      </c>
      <c r="BL1488" s="170" t="str">
        <f aca="false">CONCATENATE(D1488,"=")</f>
        <v>3a=</v>
      </c>
      <c r="BM1488" s="223" t="str">
        <f aca="false">IF(BA1488="XX","",BA1488)</f>
        <v>HQ446874</v>
      </c>
      <c r="BN1488" s="224" t="str">
        <f aca="false">CONCATENATE(IF(F1488="","",F1488),IF(G1488="","",CONCATENATE(" / ",G1488)))</f>
        <v>CUB96-2008</v>
      </c>
      <c r="BO1488" s="225" t="str">
        <f aca="false">AX1488</f>
        <v>3a.CUB.hum</v>
      </c>
      <c r="BP1488" s="226" t="str">
        <f aca="false">IF(V1488="","",V1488)</f>
        <v/>
      </c>
      <c r="BQ1488" s="226" t="str">
        <f aca="false">IF(W1488="","",CONCATENATE(W1488,IF(LEFT(AO1488,1)="s","+","")))</f>
        <v/>
      </c>
      <c r="BR1488" s="226" t="str">
        <f aca="false">IF(X1488="","",CONCATENATE(X1488,IF(LEFT(AQ1488,1)="s","+","")))</f>
        <v/>
      </c>
      <c r="BS1488" s="226" t="str">
        <f aca="false">IF(Y1488="","",CONCATENATE(Y1488,IF(LEFT(AR1488,1)="s","+","")))</f>
        <v>3a</v>
      </c>
      <c r="BT1488" s="226" t="str">
        <f aca="false">IF(Z1488="","",CONCATENATE(Z1488,IF(LEFT(AS1488,1)="s","+","")))</f>
        <v/>
      </c>
      <c r="BU1488" s="227" t="str">
        <f aca="false">IF(AA1488="","",CONCATENATE(AA1488,IF(LEFT(AT1488,1)="s","+","")))</f>
        <v/>
      </c>
      <c r="BV1488" s="212"/>
      <c r="BW1488" s="177" t="s">
        <v>3803</v>
      </c>
      <c r="BX1488" s="170" t="str">
        <f aca="false">IF(BW1488&lt;&gt;"",IF(ISNUMBER(FIND("=",BW1488)),LEFT(BW1488,FIND("=",BW1488)-1),BW1488),BW1488)</f>
        <v>HQ446874</v>
      </c>
      <c r="BY1488" s="170" t="str">
        <f aca="false">IF(BW1488&lt;&gt;"",IF(ISNUMBER(FIND("=",BW1488)),RIGHT(BW1488,LEN(BW1488)-FIND("=",BW1488)),""),"")</f>
        <v>3a</v>
      </c>
      <c r="BZ1488" s="170" t="str">
        <f aca="false">IF(BX1488&lt;&gt;"",IF(ISNUMBER(FIND(".",BX1488)),LEFT(BX1488,FIND(".",BX1488)-1),BX1488),BX1488)</f>
        <v>HQ446874</v>
      </c>
      <c r="CA1488" s="170" t="str">
        <f aca="false">IF(BX1488&lt;&gt;"",IF(ISNUMBER(FIND(".",BX1488)),RIGHT(BX1488,LEN(BX1488)-FIND(".",BX1488)),""),"")</f>
        <v/>
      </c>
      <c r="CB1488" s="212"/>
      <c r="CC1488" s="170" t="str">
        <f aca="false">A1488</f>
        <v>HQ446874</v>
      </c>
      <c r="CD1488" s="178" t="s">
        <v>339</v>
      </c>
      <c r="CE1488" s="178" t="s">
        <v>340</v>
      </c>
      <c r="CF1488" s="178" t="s">
        <v>341</v>
      </c>
      <c r="CG1488" s="212"/>
      <c r="CH1488" s="179"/>
      <c r="CI1488" s="179"/>
      <c r="CJ1488" s="179"/>
      <c r="CK1488" s="212"/>
      <c r="CL1488" s="212"/>
      <c r="CM1488" s="170" t="str">
        <f aca="false">F1488</f>
        <v>CUB96-2008</v>
      </c>
      <c r="CN1488" s="170" t="str">
        <f aca="false">IF(G1488="","",G1488)</f>
        <v/>
      </c>
      <c r="CO1488" s="170" t="str">
        <f aca="false">CONCATENATE(H1488,":",L1488)</f>
        <v>Cuba:</v>
      </c>
      <c r="CP1488" s="170" t="str">
        <f aca="false">CONCATENATE(IF(Q1488="","",CONCATENATE(Q1488,"-")),IF(P1488="","",CONCATENATE(P1488,"-")),IF(O1488="","",O1488))</f>
        <v>21-3-2008</v>
      </c>
      <c r="CQ1488" s="170" t="str">
        <f aca="false">IF(N1488="","",N1488)</f>
        <v/>
      </c>
      <c r="CR1488" s="228" t="n">
        <f aca="false">C1488</f>
        <v>3</v>
      </c>
      <c r="CS1488" s="229" t="str">
        <f aca="false">D1488</f>
        <v>3a</v>
      </c>
      <c r="CT1488" s="170" t="str">
        <f aca="false">CONCATENATE(CD1488," strain ",CM1488," ",CL1488,", partial cds")</f>
        <v>Hepatitis E virus strain CUB96-2008 , partial cds</v>
      </c>
    </row>
    <row r="1489" customFormat="false" ht="11.9" hidden="false" customHeight="true" outlineLevel="0" collapsed="false">
      <c r="A1489" s="154" t="s">
        <v>3804</v>
      </c>
      <c r="B1489" s="147" t="n">
        <v>3</v>
      </c>
      <c r="C1489" s="148" t="n">
        <v>3</v>
      </c>
      <c r="D1489" s="149" t="s">
        <v>644</v>
      </c>
      <c r="E1489" s="150" t="s">
        <v>3598</v>
      </c>
      <c r="F1489" s="154" t="s">
        <v>3805</v>
      </c>
      <c r="G1489" s="212"/>
      <c r="H1489" s="146" t="s">
        <v>3764</v>
      </c>
      <c r="I1489" s="153" t="s">
        <v>3765</v>
      </c>
      <c r="J1489" s="146" t="s">
        <v>425</v>
      </c>
      <c r="K1489" s="212"/>
      <c r="L1489" s="212"/>
      <c r="M1489" s="157" t="s">
        <v>348</v>
      </c>
      <c r="N1489" s="213"/>
      <c r="O1489" s="160" t="n">
        <v>2008</v>
      </c>
      <c r="P1489" s="160" t="n">
        <v>3</v>
      </c>
      <c r="Q1489" s="160" t="n">
        <v>21</v>
      </c>
      <c r="R1489" s="212"/>
      <c r="S1489" s="212"/>
      <c r="T1489" s="214"/>
      <c r="U1489" s="215"/>
      <c r="V1489" s="209"/>
      <c r="X1489" s="209"/>
      <c r="Y1489" s="147" t="s">
        <v>644</v>
      </c>
      <c r="Z1489" s="209"/>
      <c r="AB1489" s="217"/>
      <c r="AC1489" s="217"/>
      <c r="AD1489" s="209"/>
      <c r="AE1489" s="164" t="s">
        <v>354</v>
      </c>
      <c r="AF1489" s="209"/>
      <c r="AG1489" s="218"/>
      <c r="AH1489" s="164" t="n">
        <v>4451</v>
      </c>
      <c r="AI1489" s="164" t="n">
        <v>4728</v>
      </c>
      <c r="AJ1489" s="219" t="n">
        <f aca="false">SeqEnd-SeqBeg+1</f>
        <v>278</v>
      </c>
      <c r="AK1489" s="220" t="n">
        <f aca="false">AND( SeqBeg&lt;=Beg  , End &lt;=SeqEnd )</f>
        <v>0</v>
      </c>
      <c r="AL1489" s="212"/>
      <c r="AM1489" s="212"/>
      <c r="AN1489" s="221"/>
      <c r="AR1489" s="212"/>
      <c r="AU1489" s="146"/>
      <c r="AV1489" s="212"/>
      <c r="AW1489" s="222" t="str">
        <f aca="false">HYPERLINK(CONCATENATE("http://www.ncbi.nlm.nih.gov/nuccore/",BM1489),BM1489)</f>
        <v>HQ446878</v>
      </c>
      <c r="AX1489" s="219" t="str">
        <f aca="false">CONCATENATE(D1489,IF(I1489="","",CONCATENATE(".",I1489)),IF(K1489="","",CONCATENATE(".",K1489)),IF(M1489="","",CONCATENATE(".",M1489)),IF(R1489="","",CONCATENATE(".",R1489)),IF(U1489="","","(*)"))</f>
        <v>3a.CUB.hum</v>
      </c>
      <c r="AY1489" s="170" t="str">
        <f aca="false">CONCATENATE(BM1489,".",BN1489)</f>
        <v>HQ446878.CUB23-2008</v>
      </c>
      <c r="AZ1489" s="171" t="str">
        <f aca="false">IF(AV1489="",IF(ISNUMBER(FIND(".",A1489)),LEFT(A1489,FIND(".",A1489)-1),A1489),AV1489)</f>
        <v>HQ446878</v>
      </c>
      <c r="BA1489" s="171" t="str">
        <f aca="false">IF(ISNUMBER(FIND("-",AZ1489)),LEFT(AZ1489,FIND("-",AZ1489)-1),AZ1489)</f>
        <v>HQ446878</v>
      </c>
      <c r="BB1489" s="170" t="str">
        <f aca="false"> MEGAname &amp; "="</f>
        <v>HQ446878=</v>
      </c>
      <c r="BC1489" s="170" t="str">
        <f aca="false">Clear &amp; IF(span ,"Span","out")</f>
        <v>HQ446878=out</v>
      </c>
      <c r="BD1489" s="170" t="str">
        <f aca="false">Clear &amp; IF(span, IF(B1489=".","Selected",B1489),"out")</f>
        <v>HQ446878=out</v>
      </c>
      <c r="BE1489" s="170" t="str">
        <f aca="false">Clear &amp; Strain</f>
        <v>HQ446878=CUB23-2008</v>
      </c>
      <c r="BF1489" s="170" t="str">
        <f aca="false">CONCATENATE(A1489,"=",F1489,". ",AX1489,IF(AB1489="","",CONCATENATE(".",AB1489)))</f>
        <v>HQ446878=CUB23-2008. 3a.CUB.hum</v>
      </c>
      <c r="BG1489" s="170" t="str">
        <f aca="false">CONCATENATE(A1489,"=",F1489,". ",AX1489)</f>
        <v>HQ446878=CUB23-2008. 3a.CUB.hum</v>
      </c>
      <c r="BH1489" s="170" t="str">
        <f aca="false">CONCATENATE(A1489,"=",AX1489)</f>
        <v>HQ446878=3a.CUB.hum</v>
      </c>
      <c r="BI1489" s="170" t="str">
        <f aca="false">CONCATENATE(A1489,"=",ComForSubtype,D1489)</f>
        <v>HQ446878=3a</v>
      </c>
      <c r="BJ1489" s="170" t="str">
        <f aca="false">CONCATENATE(A1489,"=",E1489)</f>
        <v>HQ446878=3jab</v>
      </c>
      <c r="BK1489" s="170" t="str">
        <f aca="false">CONCATENATE(A1489,"=",C1489)</f>
        <v>HQ446878=3</v>
      </c>
      <c r="BL1489" s="170" t="str">
        <f aca="false">CONCATENATE(D1489,"=")</f>
        <v>3a=</v>
      </c>
      <c r="BM1489" s="223" t="str">
        <f aca="false">IF(BA1489="XX","",BA1489)</f>
        <v>HQ446878</v>
      </c>
      <c r="BN1489" s="224" t="str">
        <f aca="false">CONCATENATE(IF(F1489="","",F1489),IF(G1489="","",CONCATENATE(" / ",G1489)))</f>
        <v>CUB23-2008</v>
      </c>
      <c r="BO1489" s="225" t="str">
        <f aca="false">AX1489</f>
        <v>3a.CUB.hum</v>
      </c>
      <c r="BP1489" s="226" t="str">
        <f aca="false">IF(V1489="","",V1489)</f>
        <v/>
      </c>
      <c r="BQ1489" s="226" t="str">
        <f aca="false">IF(W1489="","",CONCATENATE(W1489,IF(LEFT(AO1489,1)="s","+","")))</f>
        <v/>
      </c>
      <c r="BR1489" s="226" t="str">
        <f aca="false">IF(X1489="","",CONCATENATE(X1489,IF(LEFT(AQ1489,1)="s","+","")))</f>
        <v/>
      </c>
      <c r="BS1489" s="226" t="str">
        <f aca="false">IF(Y1489="","",CONCATENATE(Y1489,IF(LEFT(AR1489,1)="s","+","")))</f>
        <v>3a</v>
      </c>
      <c r="BT1489" s="226" t="str">
        <f aca="false">IF(Z1489="","",CONCATENATE(Z1489,IF(LEFT(AS1489,1)="s","+","")))</f>
        <v/>
      </c>
      <c r="BU1489" s="227" t="str">
        <f aca="false">IF(AA1489="","",CONCATENATE(AA1489,IF(LEFT(AT1489,1)="s","+","")))</f>
        <v/>
      </c>
      <c r="BV1489" s="212"/>
      <c r="BW1489" s="177" t="s">
        <v>3806</v>
      </c>
      <c r="BX1489" s="170" t="str">
        <f aca="false">IF(BW1489&lt;&gt;"",IF(ISNUMBER(FIND("=",BW1489)),LEFT(BW1489,FIND("=",BW1489)-1),BW1489),BW1489)</f>
        <v>HQ446878</v>
      </c>
      <c r="BY1489" s="170" t="str">
        <f aca="false">IF(BW1489&lt;&gt;"",IF(ISNUMBER(FIND("=",BW1489)),RIGHT(BW1489,LEN(BW1489)-FIND("=",BW1489)),""),"")</f>
        <v>3a</v>
      </c>
      <c r="BZ1489" s="170" t="str">
        <f aca="false">IF(BX1489&lt;&gt;"",IF(ISNUMBER(FIND(".",BX1489)),LEFT(BX1489,FIND(".",BX1489)-1),BX1489),BX1489)</f>
        <v>HQ446878</v>
      </c>
      <c r="CA1489" s="170" t="str">
        <f aca="false">IF(BX1489&lt;&gt;"",IF(ISNUMBER(FIND(".",BX1489)),RIGHT(BX1489,LEN(BX1489)-FIND(".",BX1489)),""),"")</f>
        <v/>
      </c>
      <c r="CB1489" s="212"/>
      <c r="CC1489" s="170" t="str">
        <f aca="false">A1489</f>
        <v>HQ446878</v>
      </c>
      <c r="CD1489" s="178" t="s">
        <v>339</v>
      </c>
      <c r="CE1489" s="178" t="s">
        <v>340</v>
      </c>
      <c r="CF1489" s="178" t="s">
        <v>341</v>
      </c>
      <c r="CG1489" s="212"/>
      <c r="CH1489" s="212"/>
      <c r="CI1489" s="212"/>
      <c r="CJ1489" s="212"/>
      <c r="CK1489" s="178"/>
      <c r="CL1489" s="212"/>
      <c r="CM1489" s="212"/>
      <c r="CN1489" s="212"/>
      <c r="CO1489" s="212"/>
      <c r="CP1489" s="212"/>
      <c r="CQ1489" s="212"/>
      <c r="CR1489" s="228" t="n">
        <f aca="false">C1489</f>
        <v>3</v>
      </c>
      <c r="CS1489" s="229" t="str">
        <f aca="false">D1489</f>
        <v>3a</v>
      </c>
      <c r="CT1489" s="170" t="str">
        <f aca="false">CONCATENATE(CD1489," strain ",CM1489," ",CL1489,", partial cds")</f>
        <v>Hepatitis E virus strain  , partial cds</v>
      </c>
    </row>
    <row r="1490" customFormat="false" ht="11.9" hidden="false" customHeight="true" outlineLevel="0" collapsed="false">
      <c r="A1490" s="208" t="s">
        <v>3807</v>
      </c>
      <c r="B1490" s="147" t="n">
        <v>3</v>
      </c>
      <c r="C1490" s="148" t="n">
        <v>3</v>
      </c>
      <c r="D1490" s="149" t="s">
        <v>644</v>
      </c>
      <c r="E1490" s="150" t="s">
        <v>3598</v>
      </c>
      <c r="F1490" s="210" t="s">
        <v>3808</v>
      </c>
      <c r="G1490" s="212"/>
      <c r="H1490" s="146" t="s">
        <v>405</v>
      </c>
      <c r="I1490" s="153" t="s">
        <v>412</v>
      </c>
      <c r="J1490" s="146" t="s">
        <v>395</v>
      </c>
      <c r="K1490" s="155" t="s">
        <v>2102</v>
      </c>
      <c r="L1490" s="212"/>
      <c r="M1490" s="157" t="s">
        <v>348</v>
      </c>
      <c r="N1490" s="158" t="s">
        <v>740</v>
      </c>
      <c r="O1490" s="159" t="n">
        <v>2011</v>
      </c>
      <c r="P1490" s="212"/>
      <c r="Q1490" s="212"/>
      <c r="R1490" s="159" t="s">
        <v>86</v>
      </c>
      <c r="S1490" s="159"/>
      <c r="T1490" s="214"/>
      <c r="U1490" s="215"/>
      <c r="V1490" s="209"/>
      <c r="W1490" s="217" t="s">
        <v>644</v>
      </c>
      <c r="X1490" s="209"/>
      <c r="Y1490" s="209"/>
      <c r="Z1490" s="209"/>
      <c r="AA1490" s="216"/>
      <c r="AB1490" s="217"/>
      <c r="AC1490" s="163" t="n">
        <v>242</v>
      </c>
      <c r="AD1490" s="209"/>
      <c r="AE1490" s="209"/>
      <c r="AF1490" s="209"/>
      <c r="AG1490" s="218"/>
      <c r="AH1490" s="164" t="n">
        <v>130</v>
      </c>
      <c r="AI1490" s="164" t="n">
        <v>375</v>
      </c>
      <c r="AJ1490" s="219" t="n">
        <f aca="false">SeqEnd-SeqBeg+1</f>
        <v>246</v>
      </c>
      <c r="AK1490" s="220" t="n">
        <f aca="false">AND( SeqBeg&lt;=Beg  , End &lt;=SeqEnd )</f>
        <v>0</v>
      </c>
      <c r="AL1490" s="212"/>
      <c r="AM1490" s="212"/>
      <c r="AN1490" s="221"/>
      <c r="AO1490" s="147" t="s">
        <v>419</v>
      </c>
      <c r="AP1490" s="147" t="s">
        <v>419</v>
      </c>
      <c r="AU1490" s="146"/>
      <c r="AV1490" s="212"/>
      <c r="AW1490" s="222" t="str">
        <f aca="false">HYPERLINK(CONCATENATE("http://www.ncbi.nlm.nih.gov/nuccore/",BM1490),BM1490)</f>
        <v>JQ863412</v>
      </c>
      <c r="AX1490" s="219" t="str">
        <f aca="false">CONCATENATE(D1490,IF(I1490="","",CONCATENATE(".",I1490)),IF(K1490="","",CONCATENATE(".",K1490)),IF(M1490="","",CONCATENATE(".",M1490)),IF(R1490="","",CONCATENATE(".",R1490)),IF(U1490="","","(*)"))</f>
        <v>3a.DEU.NRW.hum.UBMC</v>
      </c>
      <c r="AY1490" s="170" t="str">
        <f aca="false">CONCATENATE(BM1490,".",BN1490)</f>
        <v>JQ863412.5288_8</v>
      </c>
      <c r="AZ1490" s="171" t="str">
        <f aca="false">IF(AV1490="",IF(ISNUMBER(FIND(".",A1490)),LEFT(A1490,FIND(".",A1490)-1),A1490),AV1490)</f>
        <v>JQ863412</v>
      </c>
      <c r="BA1490" s="171" t="str">
        <f aca="false">IF(ISNUMBER(FIND("-",AZ1490)),LEFT(AZ1490,FIND("-",AZ1490)-1),AZ1490)</f>
        <v>JQ863412</v>
      </c>
      <c r="BB1490" s="170" t="str">
        <f aca="false"> MEGAname &amp; "="</f>
        <v>JQ863412=</v>
      </c>
      <c r="BC1490" s="170" t="str">
        <f aca="false">Clear &amp; IF(span ,"Span","out")</f>
        <v>JQ863412=out</v>
      </c>
      <c r="BD1490" s="170" t="str">
        <f aca="false">Clear &amp; IF(span, IF(B1490=".","Selected",B1490),"out")</f>
        <v>JQ863412=out</v>
      </c>
      <c r="BE1490" s="170" t="str">
        <f aca="false">Clear &amp; Strain</f>
        <v>JQ863412=5288_8</v>
      </c>
      <c r="BF1490" s="170" t="str">
        <f aca="false">CONCATENATE(A1490,"=",F1490,". ",AX1490,IF(AB1490="","",CONCATENATE(".",AB1490)))</f>
        <v>JQ863412=5288_8. 3a.DEU.NRW.hum.UBMC</v>
      </c>
      <c r="BG1490" s="170" t="str">
        <f aca="false">CONCATENATE(A1490,"=",F1490,". ",AX1490)</f>
        <v>JQ863412=5288_8. 3a.DEU.NRW.hum.UBMC</v>
      </c>
      <c r="BH1490" s="170" t="str">
        <f aca="false">CONCATENATE(A1490,"=",AX1490)</f>
        <v>JQ863412=3a.DEU.NRW.hum.UBMC</v>
      </c>
      <c r="BI1490" s="170" t="str">
        <f aca="false">CONCATENATE(A1490,"=",ComForSubtype,D1490)</f>
        <v>JQ863412=3a</v>
      </c>
      <c r="BJ1490" s="170" t="str">
        <f aca="false">CONCATENATE(A1490,"=",E1490)</f>
        <v>JQ863412=3jab</v>
      </c>
      <c r="BK1490" s="170" t="str">
        <f aca="false">CONCATENATE(A1490,"=",C1490)</f>
        <v>JQ863412=3</v>
      </c>
      <c r="BL1490" s="170" t="str">
        <f aca="false">CONCATENATE(D1490,"=")</f>
        <v>3a=</v>
      </c>
      <c r="BM1490" s="223" t="str">
        <f aca="false">IF(BA1490="XX","",BA1490)</f>
        <v>JQ863412</v>
      </c>
      <c r="BN1490" s="224" t="str">
        <f aca="false">CONCATENATE(IF(F1490="","",F1490),IF(G1490="","",CONCATENATE(" / ",G1490)))</f>
        <v>5288_8</v>
      </c>
      <c r="BO1490" s="225" t="str">
        <f aca="false">AX1490</f>
        <v>3a.DEU.NRW.hum.UBMC</v>
      </c>
      <c r="BP1490" s="226" t="str">
        <f aca="false">IF(V1490="","",V1490)</f>
        <v/>
      </c>
      <c r="BQ1490" s="226" t="str">
        <f aca="false">IF(W1490="","",CONCATENATE(W1490,IF(LEFT(AO1490,1)="s","+","")))</f>
        <v>3a</v>
      </c>
      <c r="BR1490" s="226" t="str">
        <f aca="false">IF(X1490="","",CONCATENATE(X1490,IF(LEFT(AQ1490,1)="s","+","")))</f>
        <v/>
      </c>
      <c r="BS1490" s="226" t="str">
        <f aca="false">IF(Y1490="","",CONCATENATE(Y1490,IF(LEFT(AR1490,1)="s","+","")))</f>
        <v/>
      </c>
      <c r="BT1490" s="226" t="str">
        <f aca="false">IF(Z1490="","",CONCATENATE(Z1490,IF(LEFT(AS1490,1)="s","+","")))</f>
        <v/>
      </c>
      <c r="BU1490" s="227" t="str">
        <f aca="false">IF(AA1490="","",CONCATENATE(AA1490,IF(LEFT(AT1490,1)="s","+","")))</f>
        <v/>
      </c>
      <c r="BV1490" s="212"/>
      <c r="BW1490" s="177" t="s">
        <v>338</v>
      </c>
      <c r="BX1490" s="170" t="str">
        <f aca="false">IF(BW1490&lt;&gt;"",IF(ISNUMBER(FIND("=",BW1490)),LEFT(BW1490,FIND("=",BW1490)-1),BW1490),BW1490)</f>
        <v>xx</v>
      </c>
      <c r="BY1490" s="170" t="str">
        <f aca="false">IF(BW1490&lt;&gt;"",IF(ISNUMBER(FIND("=",BW1490)),RIGHT(BW1490,LEN(BW1490)-FIND("=",BW1490)),""),"")</f>
        <v>Non_select</v>
      </c>
      <c r="BZ1490" s="170" t="str">
        <f aca="false">IF(BX1490&lt;&gt;"",IF(ISNUMBER(FIND(".",BX1490)),LEFT(BX1490,FIND(".",BX1490)-1),BX1490),BX1490)</f>
        <v>xx</v>
      </c>
      <c r="CA1490" s="170" t="str">
        <f aca="false">IF(BX1490&lt;&gt;"",IF(ISNUMBER(FIND(".",BX1490)),RIGHT(BX1490,LEN(BX1490)-FIND(".",BX1490)),""),"")</f>
        <v/>
      </c>
      <c r="CB1490" s="212"/>
      <c r="CC1490" s="170" t="str">
        <f aca="false">A1490</f>
        <v>JQ863412</v>
      </c>
      <c r="CD1490" s="178" t="s">
        <v>339</v>
      </c>
      <c r="CE1490" s="178" t="s">
        <v>340</v>
      </c>
      <c r="CF1490" s="178" t="s">
        <v>341</v>
      </c>
      <c r="CG1490" s="212"/>
      <c r="CH1490" s="212"/>
      <c r="CI1490" s="212"/>
      <c r="CJ1490" s="212"/>
      <c r="CK1490" s="178"/>
      <c r="CL1490" s="212"/>
      <c r="CM1490" s="212"/>
      <c r="CN1490" s="212"/>
      <c r="CO1490" s="212"/>
      <c r="CP1490" s="212"/>
      <c r="CQ1490" s="212"/>
      <c r="CR1490" s="228" t="n">
        <f aca="false">C1490</f>
        <v>3</v>
      </c>
      <c r="CS1490" s="229" t="str">
        <f aca="false">D1490</f>
        <v>3a</v>
      </c>
      <c r="CT1490" s="170" t="str">
        <f aca="false">CONCATENATE(CD1490," strain ",CM1490," ",CL1490,", partial cds")</f>
        <v>Hepatitis E virus strain  , partial cds</v>
      </c>
    </row>
    <row r="1491" customFormat="false" ht="11.9" hidden="false" customHeight="true" outlineLevel="0" collapsed="false">
      <c r="A1491" s="154" t="s">
        <v>3809</v>
      </c>
      <c r="B1491" s="147" t="n">
        <v>3</v>
      </c>
      <c r="C1491" s="243" t="n">
        <v>3</v>
      </c>
      <c r="D1491" s="149" t="s">
        <v>644</v>
      </c>
      <c r="E1491" s="150" t="s">
        <v>3598</v>
      </c>
      <c r="F1491" s="154" t="s">
        <v>3810</v>
      </c>
      <c r="G1491" s="212"/>
      <c r="H1491" s="146" t="s">
        <v>3568</v>
      </c>
      <c r="I1491" s="153" t="s">
        <v>3569</v>
      </c>
      <c r="J1491" s="146" t="s">
        <v>395</v>
      </c>
      <c r="K1491" s="212"/>
      <c r="L1491" s="212"/>
      <c r="M1491" s="157" t="s">
        <v>367</v>
      </c>
      <c r="N1491" s="213"/>
      <c r="O1491" s="160"/>
      <c r="P1491" s="212"/>
      <c r="Q1491" s="212"/>
      <c r="R1491" s="212"/>
      <c r="S1491" s="212"/>
      <c r="T1491" s="214"/>
      <c r="U1491" s="215"/>
      <c r="V1491" s="209"/>
      <c r="W1491" s="163" t="s">
        <v>644</v>
      </c>
      <c r="X1491" s="209"/>
      <c r="Y1491" s="209"/>
      <c r="Z1491" s="209"/>
      <c r="AB1491" s="217"/>
      <c r="AC1491" s="163" t="s">
        <v>354</v>
      </c>
      <c r="AD1491" s="209"/>
      <c r="AE1491" s="209"/>
      <c r="AF1491" s="209"/>
      <c r="AG1491" s="218"/>
      <c r="AH1491" s="164" t="n">
        <v>134</v>
      </c>
      <c r="AI1491" s="164" t="n">
        <v>375</v>
      </c>
      <c r="AJ1491" s="219" t="n">
        <f aca="false">SeqEnd-SeqBeg+1</f>
        <v>242</v>
      </c>
      <c r="AK1491" s="220" t="n">
        <f aca="false">AND( SeqBeg&lt;=Beg  , End &lt;=SeqEnd )</f>
        <v>0</v>
      </c>
      <c r="AL1491" s="212"/>
      <c r="AM1491" s="212"/>
      <c r="AN1491" s="213"/>
      <c r="AO1491" s="209" t="s">
        <v>103</v>
      </c>
      <c r="AP1491" s="147" t="s">
        <v>103</v>
      </c>
      <c r="AV1491" s="212"/>
      <c r="AW1491" s="222" t="str">
        <f aca="false">HYPERLINK(CONCATENATE("http://www.ncbi.nlm.nih.gov/nuccore/",BM1491),BM1491)</f>
        <v>HM483380</v>
      </c>
      <c r="AX1491" s="219" t="str">
        <f aca="false">CONCATENATE(D1491,IF(I1491="","",CONCATENATE(".",I1491)),IF(K1491="","",CONCATENATE(".",K1491)),IF(M1491="","",CONCATENATE(".",M1491)),IF(R1491="","",CONCATENATE(".",R1491)),IF(U1491="","","(*)"))</f>
        <v>3a.SRB.pig</v>
      </c>
      <c r="AY1491" s="170" t="str">
        <f aca="false">CONCATENATE(BM1491,".",BN1491)</f>
        <v>HM483380.005-10</v>
      </c>
      <c r="AZ1491" s="171" t="str">
        <f aca="false">IF(AV1491="",IF(ISNUMBER(FIND(".",A1491)),LEFT(A1491,FIND(".",A1491)-1),A1491),AV1491)</f>
        <v>HM483380</v>
      </c>
      <c r="BA1491" s="171" t="str">
        <f aca="false">IF(ISNUMBER(FIND("-",AZ1491)),LEFT(AZ1491,FIND("-",AZ1491)-1),AZ1491)</f>
        <v>HM483380</v>
      </c>
      <c r="BB1491" s="170" t="str">
        <f aca="false"> MEGAname &amp; "="</f>
        <v>HM483380=</v>
      </c>
      <c r="BC1491" s="170" t="str">
        <f aca="false">Clear &amp; IF(span ,"Span","out")</f>
        <v>HM483380=out</v>
      </c>
      <c r="BD1491" s="170" t="str">
        <f aca="false">Clear &amp; IF(span, IF(B1491=".","Selected",B1491),"out")</f>
        <v>HM483380=out</v>
      </c>
      <c r="BE1491" s="170" t="str">
        <f aca="false">Clear &amp; Strain</f>
        <v>HM483380=005-10</v>
      </c>
      <c r="BF1491" s="170" t="str">
        <f aca="false">CONCATENATE(A1491,"=",F1491,". ",AX1491,IF(AB1491="","",CONCATENATE(".",AB1491)))</f>
        <v>HM483380=005-10. 3a.SRB.pig</v>
      </c>
      <c r="BG1491" s="170" t="str">
        <f aca="false">CONCATENATE(A1491,"=",F1491,". ",AX1491)</f>
        <v>HM483380=005-10. 3a.SRB.pig</v>
      </c>
      <c r="BH1491" s="170" t="str">
        <f aca="false">CONCATENATE(A1491,"=",AX1491)</f>
        <v>HM483380=3a.SRB.pig</v>
      </c>
      <c r="BI1491" s="170" t="str">
        <f aca="false">CONCATENATE(A1491,"=",ComForSubtype,D1491)</f>
        <v>HM483380=3a</v>
      </c>
      <c r="BJ1491" s="170" t="str">
        <f aca="false">CONCATENATE(A1491,"=",E1491)</f>
        <v>HM483380=3jab</v>
      </c>
      <c r="BK1491" s="170" t="str">
        <f aca="false">CONCATENATE(A1491,"=",C1491)</f>
        <v>HM483380=3</v>
      </c>
      <c r="BL1491" s="170" t="str">
        <f aca="false">CONCATENATE(D1491,"=")</f>
        <v>3a=</v>
      </c>
      <c r="BM1491" s="223" t="str">
        <f aca="false">IF(BA1491="XX","",BA1491)</f>
        <v>HM483380</v>
      </c>
      <c r="BN1491" s="224" t="str">
        <f aca="false">CONCATENATE(IF(F1491="","",F1491),IF(G1491="","",CONCATENATE(" / ",G1491)))</f>
        <v>005-10</v>
      </c>
      <c r="BO1491" s="225" t="str">
        <f aca="false">AX1491</f>
        <v>3a.SRB.pig</v>
      </c>
      <c r="BP1491" s="226" t="str">
        <f aca="false">IF(V1491="","",V1491)</f>
        <v/>
      </c>
      <c r="BQ1491" s="226" t="str">
        <f aca="false">IF(W1491="","",CONCATENATE(W1491,IF(LEFT(AO1491,1)="s","+","")))</f>
        <v>3a</v>
      </c>
      <c r="BR1491" s="226" t="str">
        <f aca="false">IF(X1491="","",CONCATENATE(X1491,IF(LEFT(AQ1491,1)="s","+","")))</f>
        <v/>
      </c>
      <c r="BS1491" s="226" t="str">
        <f aca="false">IF(Y1491="","",CONCATENATE(Y1491,IF(LEFT(AR1491,1)="s","+","")))</f>
        <v/>
      </c>
      <c r="BT1491" s="226" t="str">
        <f aca="false">IF(Z1491="","",CONCATENATE(Z1491,IF(LEFT(AS1491,1)="s","+","")))</f>
        <v/>
      </c>
      <c r="BU1491" s="227" t="str">
        <f aca="false">IF(AA1491="","",CONCATENATE(AA1491,IF(LEFT(AT1491,1)="s","+","")))</f>
        <v/>
      </c>
      <c r="BV1491" s="212"/>
      <c r="BW1491" s="177" t="s">
        <v>3811</v>
      </c>
      <c r="BX1491" s="170" t="str">
        <f aca="false">IF(BW1491&lt;&gt;"",IF(ISNUMBER(FIND("=",BW1491)),LEFT(BW1491,FIND("=",BW1491)-1),BW1491),BW1491)</f>
        <v>HM483380.005-10</v>
      </c>
      <c r="BY1491" s="170" t="str">
        <f aca="false">IF(BW1491&lt;&gt;"",IF(ISNUMBER(FIND("=",BW1491)),RIGHT(BW1491,LEN(BW1491)-FIND("=",BW1491)),""),"")</f>
        <v>3a</v>
      </c>
      <c r="BZ1491" s="170" t="str">
        <f aca="false">IF(BX1491&lt;&gt;"",IF(ISNUMBER(FIND(".",BX1491)),LEFT(BX1491,FIND(".",BX1491)-1),BX1491),BX1491)</f>
        <v>HM483380</v>
      </c>
      <c r="CA1491" s="170" t="str">
        <f aca="false">IF(BX1491&lt;&gt;"",IF(ISNUMBER(FIND(".",BX1491)),RIGHT(BX1491,LEN(BX1491)-FIND(".",BX1491)),""),"")</f>
        <v>005-10</v>
      </c>
      <c r="CB1491" s="212"/>
      <c r="CC1491" s="170" t="str">
        <f aca="false">A1491</f>
        <v>HM483380</v>
      </c>
      <c r="CD1491" s="178" t="s">
        <v>339</v>
      </c>
      <c r="CE1491" s="178" t="s">
        <v>340</v>
      </c>
      <c r="CF1491" s="178" t="s">
        <v>341</v>
      </c>
      <c r="CG1491" s="212"/>
      <c r="CH1491" s="212"/>
      <c r="CI1491" s="212"/>
      <c r="CJ1491" s="212"/>
      <c r="CK1491" s="178"/>
      <c r="CL1491" s="212"/>
      <c r="CM1491" s="212"/>
      <c r="CN1491" s="212"/>
      <c r="CO1491" s="212"/>
      <c r="CP1491" s="212"/>
      <c r="CQ1491" s="212"/>
      <c r="CR1491" s="170" t="n">
        <f aca="false">C1491</f>
        <v>3</v>
      </c>
      <c r="CS1491" s="229" t="str">
        <f aca="false">D1491</f>
        <v>3a</v>
      </c>
      <c r="CT1491" s="170" t="str">
        <f aca="false">CONCATENATE(CD1491," strain ",CM1491," ",CL1491,", partial cds")</f>
        <v>Hepatitis E virus strain  , partial cds</v>
      </c>
    </row>
    <row r="1492" customFormat="false" ht="11.9" hidden="false" customHeight="true" outlineLevel="0" collapsed="false">
      <c r="A1492" s="154" t="s">
        <v>3812</v>
      </c>
      <c r="B1492" s="147" t="n">
        <v>3</v>
      </c>
      <c r="C1492" s="243" t="n">
        <v>3</v>
      </c>
      <c r="D1492" s="149" t="s">
        <v>644</v>
      </c>
      <c r="E1492" s="150" t="s">
        <v>3598</v>
      </c>
      <c r="F1492" s="154" t="s">
        <v>3813</v>
      </c>
      <c r="G1492" s="212"/>
      <c r="H1492" s="146" t="s">
        <v>3568</v>
      </c>
      <c r="I1492" s="153" t="s">
        <v>3569</v>
      </c>
      <c r="J1492" s="146" t="s">
        <v>395</v>
      </c>
      <c r="K1492" s="212"/>
      <c r="L1492" s="212"/>
      <c r="M1492" s="157" t="s">
        <v>367</v>
      </c>
      <c r="N1492" s="213"/>
      <c r="O1492" s="160"/>
      <c r="P1492" s="212"/>
      <c r="Q1492" s="212"/>
      <c r="R1492" s="212"/>
      <c r="S1492" s="212"/>
      <c r="T1492" s="214"/>
      <c r="U1492" s="215"/>
      <c r="V1492" s="209"/>
      <c r="W1492" s="163" t="s">
        <v>644</v>
      </c>
      <c r="X1492" s="209"/>
      <c r="Y1492" s="209"/>
      <c r="Z1492" s="209"/>
      <c r="AB1492" s="217"/>
      <c r="AC1492" s="163" t="s">
        <v>354</v>
      </c>
      <c r="AD1492" s="209"/>
      <c r="AE1492" s="209"/>
      <c r="AF1492" s="209"/>
      <c r="AG1492" s="218"/>
      <c r="AH1492" s="164" t="n">
        <v>134</v>
      </c>
      <c r="AI1492" s="164" t="n">
        <v>375</v>
      </c>
      <c r="AJ1492" s="219" t="n">
        <f aca="false">SeqEnd-SeqBeg+1</f>
        <v>242</v>
      </c>
      <c r="AK1492" s="220" t="n">
        <f aca="false">AND( SeqBeg&lt;=Beg  , End &lt;=SeqEnd )</f>
        <v>0</v>
      </c>
      <c r="AL1492" s="212"/>
      <c r="AM1492" s="212"/>
      <c r="AN1492" s="213"/>
      <c r="AO1492" s="209" t="s">
        <v>103</v>
      </c>
      <c r="AP1492" s="147" t="s">
        <v>103</v>
      </c>
      <c r="AU1492" s="212"/>
      <c r="AV1492" s="212"/>
      <c r="AW1492" s="222" t="str">
        <f aca="false">HYPERLINK(CONCATENATE("http://www.ncbi.nlm.nih.gov/nuccore/",BM1492),BM1492)</f>
        <v>HM483381</v>
      </c>
      <c r="AX1492" s="219" t="str">
        <f aca="false">CONCATENATE(D1492,IF(I1492="","",CONCATENATE(".",I1492)),IF(K1492="","",CONCATENATE(".",K1492)),IF(M1492="","",CONCATENATE(".",M1492)),IF(R1492="","",CONCATENATE(".",R1492)),IF(U1492="","","(*)"))</f>
        <v>3a.SRB.pig</v>
      </c>
      <c r="AY1492" s="170" t="str">
        <f aca="false">CONCATENATE(BM1492,".",BN1492)</f>
        <v>HM483381.006-10</v>
      </c>
      <c r="AZ1492" s="171" t="str">
        <f aca="false">IF(AV1492="",IF(ISNUMBER(FIND(".",A1492)),LEFT(A1492,FIND(".",A1492)-1),A1492),AV1492)</f>
        <v>HM483381</v>
      </c>
      <c r="BA1492" s="171" t="str">
        <f aca="false">IF(ISNUMBER(FIND("-",AZ1492)),LEFT(AZ1492,FIND("-",AZ1492)-1),AZ1492)</f>
        <v>HM483381</v>
      </c>
      <c r="BB1492" s="170" t="str">
        <f aca="false"> MEGAname &amp; "="</f>
        <v>HM483381=</v>
      </c>
      <c r="BC1492" s="170" t="str">
        <f aca="false">Clear &amp; IF(span ,"Span","out")</f>
        <v>HM483381=out</v>
      </c>
      <c r="BD1492" s="170" t="str">
        <f aca="false">Clear &amp; IF(span, IF(B1492=".","Selected",B1492),"out")</f>
        <v>HM483381=out</v>
      </c>
      <c r="BE1492" s="170" t="str">
        <f aca="false">Clear &amp; Strain</f>
        <v>HM483381=006-10</v>
      </c>
      <c r="BF1492" s="170" t="str">
        <f aca="false">CONCATENATE(A1492,"=",F1492,". ",AX1492,IF(AB1492="","",CONCATENATE(".",AB1492)))</f>
        <v>HM483381=006-10. 3a.SRB.pig</v>
      </c>
      <c r="BG1492" s="170" t="str">
        <f aca="false">CONCATENATE(A1492,"=",F1492,". ",AX1492)</f>
        <v>HM483381=006-10. 3a.SRB.pig</v>
      </c>
      <c r="BH1492" s="170" t="str">
        <f aca="false">CONCATENATE(A1492,"=",AX1492)</f>
        <v>HM483381=3a.SRB.pig</v>
      </c>
      <c r="BI1492" s="170" t="str">
        <f aca="false">CONCATENATE(A1492,"=",ComForSubtype,D1492)</f>
        <v>HM483381=3a</v>
      </c>
      <c r="BJ1492" s="170" t="str">
        <f aca="false">CONCATENATE(A1492,"=",E1492)</f>
        <v>HM483381=3jab</v>
      </c>
      <c r="BK1492" s="170" t="str">
        <f aca="false">CONCATENATE(A1492,"=",C1492)</f>
        <v>HM483381=3</v>
      </c>
      <c r="BL1492" s="170" t="str">
        <f aca="false">CONCATENATE(D1492,"=")</f>
        <v>3a=</v>
      </c>
      <c r="BM1492" s="223" t="str">
        <f aca="false">IF(BA1492="XX","",BA1492)</f>
        <v>HM483381</v>
      </c>
      <c r="BN1492" s="224" t="str">
        <f aca="false">CONCATENATE(IF(F1492="","",F1492),IF(G1492="","",CONCATENATE(" / ",G1492)))</f>
        <v>006-10</v>
      </c>
      <c r="BO1492" s="225" t="str">
        <f aca="false">AX1492</f>
        <v>3a.SRB.pig</v>
      </c>
      <c r="BP1492" s="226" t="str">
        <f aca="false">IF(V1492="","",V1492)</f>
        <v/>
      </c>
      <c r="BQ1492" s="226" t="str">
        <f aca="false">IF(W1492="","",CONCATENATE(W1492,IF(LEFT(AO1492,1)="s","+","")))</f>
        <v>3a</v>
      </c>
      <c r="BR1492" s="226" t="str">
        <f aca="false">IF(X1492="","",CONCATENATE(X1492,IF(LEFT(AQ1492,1)="s","+","")))</f>
        <v/>
      </c>
      <c r="BS1492" s="226" t="str">
        <f aca="false">IF(Y1492="","",CONCATENATE(Y1492,IF(LEFT(AR1492,1)="s","+","")))</f>
        <v/>
      </c>
      <c r="BT1492" s="226" t="str">
        <f aca="false">IF(Z1492="","",CONCATENATE(Z1492,IF(LEFT(AS1492,1)="s","+","")))</f>
        <v/>
      </c>
      <c r="BU1492" s="227" t="str">
        <f aca="false">IF(AA1492="","",CONCATENATE(AA1492,IF(LEFT(AT1492,1)="s","+","")))</f>
        <v/>
      </c>
      <c r="BV1492" s="212"/>
      <c r="BW1492" s="177" t="s">
        <v>3814</v>
      </c>
      <c r="BX1492" s="170" t="str">
        <f aca="false">IF(BW1492&lt;&gt;"",IF(ISNUMBER(FIND("=",BW1492)),LEFT(BW1492,FIND("=",BW1492)-1),BW1492),BW1492)</f>
        <v>HM483381.006-10</v>
      </c>
      <c r="BY1492" s="170" t="str">
        <f aca="false">IF(BW1492&lt;&gt;"",IF(ISNUMBER(FIND("=",BW1492)),RIGHT(BW1492,LEN(BW1492)-FIND("=",BW1492)),""),"")</f>
        <v>3a</v>
      </c>
      <c r="BZ1492" s="170" t="str">
        <f aca="false">IF(BX1492&lt;&gt;"",IF(ISNUMBER(FIND(".",BX1492)),LEFT(BX1492,FIND(".",BX1492)-1),BX1492),BX1492)</f>
        <v>HM483381</v>
      </c>
      <c r="CA1492" s="170" t="str">
        <f aca="false">IF(BX1492&lt;&gt;"",IF(ISNUMBER(FIND(".",BX1492)),RIGHT(BX1492,LEN(BX1492)-FIND(".",BX1492)),""),"")</f>
        <v>006-10</v>
      </c>
      <c r="CB1492" s="212"/>
      <c r="CC1492" s="170" t="str">
        <f aca="false">A1492</f>
        <v>HM483381</v>
      </c>
      <c r="CD1492" s="178" t="s">
        <v>339</v>
      </c>
      <c r="CE1492" s="178" t="s">
        <v>340</v>
      </c>
      <c r="CF1492" s="178" t="s">
        <v>341</v>
      </c>
      <c r="CG1492" s="212"/>
      <c r="CH1492" s="212"/>
      <c r="CI1492" s="212"/>
      <c r="CJ1492" s="212"/>
      <c r="CK1492" s="178"/>
      <c r="CL1492" s="212"/>
      <c r="CM1492" s="212"/>
      <c r="CN1492" s="212"/>
      <c r="CO1492" s="212"/>
      <c r="CP1492" s="212"/>
      <c r="CQ1492" s="212"/>
      <c r="CR1492" s="170" t="n">
        <f aca="false">C1492</f>
        <v>3</v>
      </c>
      <c r="CS1492" s="229" t="str">
        <f aca="false">D1492</f>
        <v>3a</v>
      </c>
      <c r="CT1492" s="170" t="str">
        <f aca="false">CONCATENATE(CD1492," strain ",CM1492," ",CL1492,", partial cds")</f>
        <v>Hepatitis E virus strain  , partial cds</v>
      </c>
    </row>
    <row r="1493" customFormat="false" ht="11.9" hidden="false" customHeight="true" outlineLevel="0" collapsed="false">
      <c r="A1493" s="154" t="s">
        <v>3815</v>
      </c>
      <c r="B1493" s="147" t="n">
        <v>3</v>
      </c>
      <c r="C1493" s="243" t="n">
        <v>3</v>
      </c>
      <c r="D1493" s="149" t="s">
        <v>644</v>
      </c>
      <c r="E1493" s="150" t="s">
        <v>3598</v>
      </c>
      <c r="F1493" s="154" t="s">
        <v>3816</v>
      </c>
      <c r="G1493" s="212"/>
      <c r="H1493" s="146" t="s">
        <v>3568</v>
      </c>
      <c r="I1493" s="153" t="s">
        <v>3569</v>
      </c>
      <c r="J1493" s="146" t="s">
        <v>395</v>
      </c>
      <c r="K1493" s="212"/>
      <c r="L1493" s="212"/>
      <c r="M1493" s="157" t="s">
        <v>367</v>
      </c>
      <c r="N1493" s="213"/>
      <c r="O1493" s="160"/>
      <c r="P1493" s="212"/>
      <c r="Q1493" s="212"/>
      <c r="R1493" s="212"/>
      <c r="S1493" s="212"/>
      <c r="T1493" s="214"/>
      <c r="U1493" s="215"/>
      <c r="V1493" s="209"/>
      <c r="W1493" s="163" t="s">
        <v>644</v>
      </c>
      <c r="X1493" s="209"/>
      <c r="Y1493" s="209"/>
      <c r="Z1493" s="147"/>
      <c r="AB1493" s="217"/>
      <c r="AC1493" s="163" t="s">
        <v>354</v>
      </c>
      <c r="AD1493" s="209"/>
      <c r="AE1493" s="209"/>
      <c r="AF1493" s="209"/>
      <c r="AG1493" s="218"/>
      <c r="AH1493" s="164" t="n">
        <v>134</v>
      </c>
      <c r="AI1493" s="164" t="n">
        <v>375</v>
      </c>
      <c r="AJ1493" s="219" t="n">
        <f aca="false">SeqEnd-SeqBeg+1</f>
        <v>242</v>
      </c>
      <c r="AK1493" s="220" t="n">
        <f aca="false">AND( SeqBeg&lt;=Beg  , End &lt;=SeqEnd )</f>
        <v>0</v>
      </c>
      <c r="AL1493" s="212"/>
      <c r="AM1493" s="212"/>
      <c r="AN1493" s="213"/>
      <c r="AO1493" s="209" t="s">
        <v>103</v>
      </c>
      <c r="AP1493" s="147" t="s">
        <v>103</v>
      </c>
      <c r="AU1493" s="212"/>
      <c r="AV1493" s="212"/>
      <c r="AW1493" s="222" t="str">
        <f aca="false">HYPERLINK(CONCATENATE("http://www.ncbi.nlm.nih.gov/nuccore/",BM1493),BM1493)</f>
        <v>HM483382</v>
      </c>
      <c r="AX1493" s="219" t="str">
        <f aca="false">CONCATENATE(D1493,IF(I1493="","",CONCATENATE(".",I1493)),IF(K1493="","",CONCATENATE(".",K1493)),IF(M1493="","",CONCATENATE(".",M1493)),IF(R1493="","",CONCATENATE(".",R1493)),IF(U1493="","","(*)"))</f>
        <v>3a.SRB.pig</v>
      </c>
      <c r="AY1493" s="170" t="str">
        <f aca="false">CONCATENATE(BM1493,".",BN1493)</f>
        <v>HM483382.007-10</v>
      </c>
      <c r="AZ1493" s="171" t="str">
        <f aca="false">IF(AV1493="",IF(ISNUMBER(FIND(".",A1493)),LEFT(A1493,FIND(".",A1493)-1),A1493),AV1493)</f>
        <v>HM483382</v>
      </c>
      <c r="BA1493" s="171" t="str">
        <f aca="false">IF(ISNUMBER(FIND("-",AZ1493)),LEFT(AZ1493,FIND("-",AZ1493)-1),AZ1493)</f>
        <v>HM483382</v>
      </c>
      <c r="BB1493" s="170" t="str">
        <f aca="false"> MEGAname &amp; "="</f>
        <v>HM483382=</v>
      </c>
      <c r="BC1493" s="170" t="str">
        <f aca="false">Clear &amp; IF(span ,"Span","out")</f>
        <v>HM483382=out</v>
      </c>
      <c r="BD1493" s="170" t="str">
        <f aca="false">Clear &amp; IF(span, IF(B1493=".","Selected",B1493),"out")</f>
        <v>HM483382=out</v>
      </c>
      <c r="BE1493" s="170" t="str">
        <f aca="false">Clear &amp; Strain</f>
        <v>HM483382=007-10</v>
      </c>
      <c r="BF1493" s="170" t="str">
        <f aca="false">CONCATENATE(A1493,"=",F1493,". ",AX1493,IF(AB1493="","",CONCATENATE(".",AB1493)))</f>
        <v>HM483382=007-10. 3a.SRB.pig</v>
      </c>
      <c r="BG1493" s="170" t="str">
        <f aca="false">CONCATENATE(A1493,"=",F1493,". ",AX1493)</f>
        <v>HM483382=007-10. 3a.SRB.pig</v>
      </c>
      <c r="BH1493" s="170" t="str">
        <f aca="false">CONCATENATE(A1493,"=",AX1493)</f>
        <v>HM483382=3a.SRB.pig</v>
      </c>
      <c r="BI1493" s="170" t="str">
        <f aca="false">CONCATENATE(A1493,"=",ComForSubtype,D1493)</f>
        <v>HM483382=3a</v>
      </c>
      <c r="BJ1493" s="170" t="str">
        <f aca="false">CONCATENATE(A1493,"=",E1493)</f>
        <v>HM483382=3jab</v>
      </c>
      <c r="BK1493" s="170" t="str">
        <f aca="false">CONCATENATE(A1493,"=",C1493)</f>
        <v>HM483382=3</v>
      </c>
      <c r="BL1493" s="170" t="str">
        <f aca="false">CONCATENATE(D1493,"=")</f>
        <v>3a=</v>
      </c>
      <c r="BM1493" s="223" t="str">
        <f aca="false">IF(BA1493="XX","",BA1493)</f>
        <v>HM483382</v>
      </c>
      <c r="BN1493" s="224" t="str">
        <f aca="false">CONCATENATE(IF(F1493="","",F1493),IF(G1493="","",CONCATENATE(" / ",G1493)))</f>
        <v>007-10</v>
      </c>
      <c r="BO1493" s="225" t="str">
        <f aca="false">AX1493</f>
        <v>3a.SRB.pig</v>
      </c>
      <c r="BP1493" s="226" t="str">
        <f aca="false">IF(V1493="","",V1493)</f>
        <v/>
      </c>
      <c r="BQ1493" s="226" t="str">
        <f aca="false">IF(W1493="","",CONCATENATE(W1493,IF(LEFT(AO1493,1)="s","+","")))</f>
        <v>3a</v>
      </c>
      <c r="BR1493" s="226" t="str">
        <f aca="false">IF(X1493="","",CONCATENATE(X1493,IF(LEFT(AQ1493,1)="s","+","")))</f>
        <v/>
      </c>
      <c r="BS1493" s="226" t="str">
        <f aca="false">IF(Y1493="","",CONCATENATE(Y1493,IF(LEFT(AR1493,1)="s","+","")))</f>
        <v/>
      </c>
      <c r="BT1493" s="226" t="str">
        <f aca="false">IF(Z1493="","",CONCATENATE(Z1493,IF(LEFT(AS1493,1)="s","+","")))</f>
        <v/>
      </c>
      <c r="BU1493" s="227" t="str">
        <f aca="false">IF(AA1493="","",CONCATENATE(AA1493,IF(LEFT(AT1493,1)="s","+","")))</f>
        <v/>
      </c>
      <c r="BV1493" s="212"/>
      <c r="BW1493" s="177" t="s">
        <v>3817</v>
      </c>
      <c r="BX1493" s="170" t="str">
        <f aca="false">IF(BW1493&lt;&gt;"",IF(ISNUMBER(FIND("=",BW1493)),LEFT(BW1493,FIND("=",BW1493)-1),BW1493),BW1493)</f>
        <v>HM483382.007-10</v>
      </c>
      <c r="BY1493" s="170" t="str">
        <f aca="false">IF(BW1493&lt;&gt;"",IF(ISNUMBER(FIND("=",BW1493)),RIGHT(BW1493,LEN(BW1493)-FIND("=",BW1493)),""),"")</f>
        <v>3a</v>
      </c>
      <c r="BZ1493" s="170" t="str">
        <f aca="false">IF(BX1493&lt;&gt;"",IF(ISNUMBER(FIND(".",BX1493)),LEFT(BX1493,FIND(".",BX1493)-1),BX1493),BX1493)</f>
        <v>HM483382</v>
      </c>
      <c r="CA1493" s="170" t="str">
        <f aca="false">IF(BX1493&lt;&gt;"",IF(ISNUMBER(FIND(".",BX1493)),RIGHT(BX1493,LEN(BX1493)-FIND(".",BX1493)),""),"")</f>
        <v>007-10</v>
      </c>
      <c r="CB1493" s="212"/>
      <c r="CC1493" s="170" t="str">
        <f aca="false">A1493</f>
        <v>HM483382</v>
      </c>
      <c r="CD1493" s="178" t="s">
        <v>339</v>
      </c>
      <c r="CE1493" s="178" t="s">
        <v>340</v>
      </c>
      <c r="CF1493" s="178" t="s">
        <v>341</v>
      </c>
      <c r="CG1493" s="212"/>
      <c r="CH1493" s="212"/>
      <c r="CI1493" s="212"/>
      <c r="CJ1493" s="212"/>
      <c r="CK1493" s="178"/>
      <c r="CL1493" s="212"/>
      <c r="CM1493" s="212"/>
      <c r="CN1493" s="212"/>
      <c r="CO1493" s="212"/>
      <c r="CP1493" s="212"/>
      <c r="CQ1493" s="212"/>
      <c r="CR1493" s="170" t="n">
        <f aca="false">C1493</f>
        <v>3</v>
      </c>
      <c r="CS1493" s="229" t="str">
        <f aca="false">D1493</f>
        <v>3a</v>
      </c>
      <c r="CT1493" s="170" t="str">
        <f aca="false">CONCATENATE(CD1493," strain ",CM1493," ",CL1493,", partial cds")</f>
        <v>Hepatitis E virus strain  , partial cds</v>
      </c>
    </row>
    <row r="1494" customFormat="false" ht="11.9" hidden="false" customHeight="true" outlineLevel="0" collapsed="false">
      <c r="A1494" s="154" t="s">
        <v>3818</v>
      </c>
      <c r="B1494" s="147" t="n">
        <v>3</v>
      </c>
      <c r="C1494" s="243" t="n">
        <v>3</v>
      </c>
      <c r="D1494" s="149" t="s">
        <v>644</v>
      </c>
      <c r="E1494" s="150" t="s">
        <v>3598</v>
      </c>
      <c r="F1494" s="154" t="s">
        <v>3819</v>
      </c>
      <c r="G1494" s="212"/>
      <c r="H1494" s="146" t="s">
        <v>3568</v>
      </c>
      <c r="I1494" s="153" t="s">
        <v>3569</v>
      </c>
      <c r="J1494" s="146" t="s">
        <v>395</v>
      </c>
      <c r="K1494" s="212"/>
      <c r="L1494" s="212"/>
      <c r="M1494" s="157" t="s">
        <v>367</v>
      </c>
      <c r="N1494" s="213"/>
      <c r="O1494" s="160"/>
      <c r="P1494" s="212"/>
      <c r="Q1494" s="212"/>
      <c r="R1494" s="212"/>
      <c r="S1494" s="212"/>
      <c r="T1494" s="214"/>
      <c r="U1494" s="215"/>
      <c r="V1494" s="209"/>
      <c r="W1494" s="163" t="s">
        <v>644</v>
      </c>
      <c r="X1494" s="209"/>
      <c r="Y1494" s="209"/>
      <c r="Z1494" s="209"/>
      <c r="AB1494" s="217"/>
      <c r="AC1494" s="163" t="s">
        <v>354</v>
      </c>
      <c r="AD1494" s="209"/>
      <c r="AE1494" s="209"/>
      <c r="AF1494" s="209"/>
      <c r="AG1494" s="218"/>
      <c r="AH1494" s="164" t="n">
        <v>134</v>
      </c>
      <c r="AI1494" s="164" t="n">
        <v>375</v>
      </c>
      <c r="AJ1494" s="219" t="n">
        <f aca="false">SeqEnd-SeqBeg+1</f>
        <v>242</v>
      </c>
      <c r="AK1494" s="220" t="n">
        <f aca="false">AND( SeqBeg&lt;=Beg  , End &lt;=SeqEnd )</f>
        <v>0</v>
      </c>
      <c r="AL1494" s="212"/>
      <c r="AM1494" s="212"/>
      <c r="AN1494" s="213"/>
      <c r="AO1494" s="209" t="s">
        <v>103</v>
      </c>
      <c r="AP1494" s="147" t="s">
        <v>103</v>
      </c>
      <c r="AU1494" s="212"/>
      <c r="AV1494" s="212"/>
      <c r="AW1494" s="222" t="str">
        <f aca="false">HYPERLINK(CONCATENATE("http://www.ncbi.nlm.nih.gov/nuccore/",BM1494),BM1494)</f>
        <v>HM483383</v>
      </c>
      <c r="AX1494" s="219" t="str">
        <f aca="false">CONCATENATE(D1494,IF(I1494="","",CONCATENATE(".",I1494)),IF(K1494="","",CONCATENATE(".",K1494)),IF(M1494="","",CONCATENATE(".",M1494)),IF(R1494="","",CONCATENATE(".",R1494)),IF(U1494="","","(*)"))</f>
        <v>3a.SRB.pig</v>
      </c>
      <c r="AY1494" s="170" t="str">
        <f aca="false">CONCATENATE(BM1494,".",BN1494)</f>
        <v>HM483383.008-10</v>
      </c>
      <c r="AZ1494" s="171" t="str">
        <f aca="false">IF(AV1494="",IF(ISNUMBER(FIND(".",A1494)),LEFT(A1494,FIND(".",A1494)-1),A1494),AV1494)</f>
        <v>HM483383</v>
      </c>
      <c r="BA1494" s="171" t="str">
        <f aca="false">IF(ISNUMBER(FIND("-",AZ1494)),LEFT(AZ1494,FIND("-",AZ1494)-1),AZ1494)</f>
        <v>HM483383</v>
      </c>
      <c r="BB1494" s="170" t="str">
        <f aca="false"> MEGAname &amp; "="</f>
        <v>HM483383=</v>
      </c>
      <c r="BC1494" s="170" t="str">
        <f aca="false">Clear &amp; IF(span ,"Span","out")</f>
        <v>HM483383=out</v>
      </c>
      <c r="BD1494" s="170" t="str">
        <f aca="false">Clear &amp; IF(span, IF(B1494=".","Selected",B1494),"out")</f>
        <v>HM483383=out</v>
      </c>
      <c r="BE1494" s="170" t="str">
        <f aca="false">Clear &amp; Strain</f>
        <v>HM483383=008-10</v>
      </c>
      <c r="BF1494" s="170" t="str">
        <f aca="false">CONCATENATE(A1494,"=",F1494,". ",AX1494,IF(AB1494="","",CONCATENATE(".",AB1494)))</f>
        <v>HM483383=008-10. 3a.SRB.pig</v>
      </c>
      <c r="BG1494" s="170" t="str">
        <f aca="false">CONCATENATE(A1494,"=",F1494,". ",AX1494)</f>
        <v>HM483383=008-10. 3a.SRB.pig</v>
      </c>
      <c r="BH1494" s="170" t="str">
        <f aca="false">CONCATENATE(A1494,"=",AX1494)</f>
        <v>HM483383=3a.SRB.pig</v>
      </c>
      <c r="BI1494" s="170" t="str">
        <f aca="false">CONCATENATE(A1494,"=",ComForSubtype,D1494)</f>
        <v>HM483383=3a</v>
      </c>
      <c r="BJ1494" s="170" t="str">
        <f aca="false">CONCATENATE(A1494,"=",E1494)</f>
        <v>HM483383=3jab</v>
      </c>
      <c r="BK1494" s="170" t="str">
        <f aca="false">CONCATENATE(A1494,"=",C1494)</f>
        <v>HM483383=3</v>
      </c>
      <c r="BL1494" s="170" t="str">
        <f aca="false">CONCATENATE(D1494,"=")</f>
        <v>3a=</v>
      </c>
      <c r="BM1494" s="223" t="str">
        <f aca="false">IF(BA1494="XX","",BA1494)</f>
        <v>HM483383</v>
      </c>
      <c r="BN1494" s="224" t="str">
        <f aca="false">CONCATENATE(IF(F1494="","",F1494),IF(G1494="","",CONCATENATE(" / ",G1494)))</f>
        <v>008-10</v>
      </c>
      <c r="BO1494" s="225" t="str">
        <f aca="false">AX1494</f>
        <v>3a.SRB.pig</v>
      </c>
      <c r="BP1494" s="226" t="str">
        <f aca="false">IF(V1494="","",V1494)</f>
        <v/>
      </c>
      <c r="BQ1494" s="226" t="str">
        <f aca="false">IF(W1494="","",CONCATENATE(W1494,IF(LEFT(AO1494,1)="s","+","")))</f>
        <v>3a</v>
      </c>
      <c r="BR1494" s="226" t="str">
        <f aca="false">IF(X1494="","",CONCATENATE(X1494,IF(LEFT(AQ1494,1)="s","+","")))</f>
        <v/>
      </c>
      <c r="BS1494" s="226" t="str">
        <f aca="false">IF(Y1494="","",CONCATENATE(Y1494,IF(LEFT(AR1494,1)="s","+","")))</f>
        <v/>
      </c>
      <c r="BT1494" s="226" t="str">
        <f aca="false">IF(Z1494="","",CONCATENATE(Z1494,IF(LEFT(AS1494,1)="s","+","")))</f>
        <v/>
      </c>
      <c r="BU1494" s="227" t="str">
        <f aca="false">IF(AA1494="","",CONCATENATE(AA1494,IF(LEFT(AT1494,1)="s","+","")))</f>
        <v/>
      </c>
      <c r="BV1494" s="212"/>
      <c r="BW1494" s="177" t="s">
        <v>3820</v>
      </c>
      <c r="BX1494" s="170" t="str">
        <f aca="false">IF(BW1494&lt;&gt;"",IF(ISNUMBER(FIND("=",BW1494)),LEFT(BW1494,FIND("=",BW1494)-1),BW1494),BW1494)</f>
        <v>HM483383.008-10</v>
      </c>
      <c r="BY1494" s="170" t="str">
        <f aca="false">IF(BW1494&lt;&gt;"",IF(ISNUMBER(FIND("=",BW1494)),RIGHT(BW1494,LEN(BW1494)-FIND("=",BW1494)),""),"")</f>
        <v>3a</v>
      </c>
      <c r="BZ1494" s="170" t="str">
        <f aca="false">IF(BX1494&lt;&gt;"",IF(ISNUMBER(FIND(".",BX1494)),LEFT(BX1494,FIND(".",BX1494)-1),BX1494),BX1494)</f>
        <v>HM483383</v>
      </c>
      <c r="CA1494" s="170" t="str">
        <f aca="false">IF(BX1494&lt;&gt;"",IF(ISNUMBER(FIND(".",BX1494)),RIGHT(BX1494,LEN(BX1494)-FIND(".",BX1494)),""),"")</f>
        <v>008-10</v>
      </c>
      <c r="CB1494" s="212"/>
      <c r="CC1494" s="170" t="str">
        <f aca="false">A1494</f>
        <v>HM483383</v>
      </c>
      <c r="CD1494" s="178" t="s">
        <v>339</v>
      </c>
      <c r="CE1494" s="178" t="s">
        <v>340</v>
      </c>
      <c r="CF1494" s="178" t="s">
        <v>341</v>
      </c>
      <c r="CG1494" s="212"/>
      <c r="CH1494" s="212"/>
      <c r="CI1494" s="212"/>
      <c r="CJ1494" s="212"/>
      <c r="CK1494" s="178"/>
      <c r="CL1494" s="212"/>
      <c r="CM1494" s="212"/>
      <c r="CN1494" s="212"/>
      <c r="CO1494" s="212"/>
      <c r="CP1494" s="212"/>
      <c r="CQ1494" s="212"/>
      <c r="CR1494" s="170" t="n">
        <f aca="false">C1494</f>
        <v>3</v>
      </c>
      <c r="CS1494" s="229" t="str">
        <f aca="false">D1494</f>
        <v>3a</v>
      </c>
      <c r="CT1494" s="170" t="str">
        <f aca="false">CONCATENATE(CD1494," strain ",CM1494," ",CL1494,", partial cds")</f>
        <v>Hepatitis E virus strain  , partial cds</v>
      </c>
    </row>
    <row r="1495" customFormat="false" ht="11.9" hidden="false" customHeight="true" outlineLevel="0" collapsed="false">
      <c r="A1495" s="154" t="s">
        <v>3821</v>
      </c>
      <c r="B1495" s="147" t="n">
        <v>3</v>
      </c>
      <c r="C1495" s="243" t="n">
        <v>3</v>
      </c>
      <c r="D1495" s="149" t="s">
        <v>644</v>
      </c>
      <c r="E1495" s="150" t="s">
        <v>3598</v>
      </c>
      <c r="F1495" s="154" t="s">
        <v>3822</v>
      </c>
      <c r="G1495" s="212"/>
      <c r="H1495" s="146" t="s">
        <v>537</v>
      </c>
      <c r="I1495" s="153" t="s">
        <v>538</v>
      </c>
      <c r="J1495" s="146" t="s">
        <v>395</v>
      </c>
      <c r="K1495" s="212"/>
      <c r="L1495" s="212"/>
      <c r="M1495" s="157" t="s">
        <v>367</v>
      </c>
      <c r="N1495" s="216"/>
      <c r="O1495" s="160" t="n">
        <v>2005</v>
      </c>
      <c r="P1495" s="212"/>
      <c r="Q1495" s="212"/>
      <c r="R1495" s="212"/>
      <c r="S1495" s="212"/>
      <c r="T1495" s="214"/>
      <c r="U1495" s="215"/>
      <c r="V1495" s="209"/>
      <c r="W1495" s="163" t="s">
        <v>644</v>
      </c>
      <c r="X1495" s="147"/>
      <c r="Y1495" s="147"/>
      <c r="Z1495" s="209"/>
      <c r="AB1495" s="217"/>
      <c r="AC1495" s="163" t="s">
        <v>354</v>
      </c>
      <c r="AD1495" s="209"/>
      <c r="AE1495" s="209"/>
      <c r="AF1495" s="209"/>
      <c r="AG1495" s="218"/>
      <c r="AH1495" s="164" t="n">
        <v>134</v>
      </c>
      <c r="AI1495" s="164" t="n">
        <v>375</v>
      </c>
      <c r="AJ1495" s="219" t="n">
        <f aca="false">SeqEnd-SeqBeg+1</f>
        <v>242</v>
      </c>
      <c r="AK1495" s="220" t="n">
        <f aca="false">AND( SeqBeg&lt;=Beg  , End &lt;=SeqEnd )</f>
        <v>0</v>
      </c>
      <c r="AL1495" s="212"/>
      <c r="AM1495" s="212"/>
      <c r="AO1495" s="209" t="s">
        <v>103</v>
      </c>
      <c r="AP1495" s="147" t="s">
        <v>103</v>
      </c>
      <c r="AU1495" s="212"/>
      <c r="AV1495" s="212"/>
      <c r="AW1495" s="222" t="str">
        <f aca="false">HYPERLINK(CONCATENATE("http://www.ncbi.nlm.nih.gov/nuccore/",BM1495),BM1495)</f>
        <v>EF372539</v>
      </c>
      <c r="AX1495" s="219" t="str">
        <f aca="false">CONCATENATE(D1495,IF(I1495="","",CONCATENATE(".",I1495)),IF(K1495="","",CONCATENATE(".",K1495)),IF(M1495="","",CONCATENATE(".",M1495)),IF(R1495="","",CONCATENATE(".",R1495)),IF(U1495="","","(*)"))</f>
        <v>3a.NLD.pig</v>
      </c>
      <c r="AY1495" s="170" t="str">
        <f aca="false">CONCATENATE(BM1495,".",BN1495)</f>
        <v>EF372539.HEV/SW/NL/2005-1009</v>
      </c>
      <c r="AZ1495" s="171" t="str">
        <f aca="false">IF(AV1495="",IF(ISNUMBER(FIND(".",A1495)),LEFT(A1495,FIND(".",A1495)-1),A1495),AV1495)</f>
        <v>EF372539</v>
      </c>
      <c r="BA1495" s="171" t="str">
        <f aca="false">IF(ISNUMBER(FIND("-",AZ1495)),LEFT(AZ1495,FIND("-",AZ1495)-1),AZ1495)</f>
        <v>EF372539</v>
      </c>
      <c r="BB1495" s="170" t="str">
        <f aca="false"> MEGAname &amp; "="</f>
        <v>EF372539=</v>
      </c>
      <c r="BC1495" s="170" t="str">
        <f aca="false">Clear &amp; IF(span ,"Span","out")</f>
        <v>EF372539=out</v>
      </c>
      <c r="BD1495" s="170" t="str">
        <f aca="false">Clear &amp; IF(span, IF(B1495=".","Selected",B1495),"out")</f>
        <v>EF372539=out</v>
      </c>
      <c r="BE1495" s="170" t="str">
        <f aca="false">Clear &amp; Strain</f>
        <v>EF372539=HEV/SW/NL/2005-1009</v>
      </c>
      <c r="BF1495" s="170" t="str">
        <f aca="false">CONCATENATE(A1495,"=",F1495,". ",AX1495,IF(AB1495="","",CONCATENATE(".",AB1495)))</f>
        <v>EF372539=HEV/SW/NL/2005-1009. 3a.NLD.pig</v>
      </c>
      <c r="BG1495" s="170" t="str">
        <f aca="false">CONCATENATE(A1495,"=",F1495,". ",AX1495)</f>
        <v>EF372539=HEV/SW/NL/2005-1009. 3a.NLD.pig</v>
      </c>
      <c r="BH1495" s="170" t="str">
        <f aca="false">CONCATENATE(A1495,"=",AX1495)</f>
        <v>EF372539=3a.NLD.pig</v>
      </c>
      <c r="BI1495" s="170" t="str">
        <f aca="false">CONCATENATE(A1495,"=",ComForSubtype,D1495)</f>
        <v>EF372539=3a</v>
      </c>
      <c r="BJ1495" s="170" t="str">
        <f aca="false">CONCATENATE(A1495,"=",E1495)</f>
        <v>EF372539=3jab</v>
      </c>
      <c r="BK1495" s="170" t="str">
        <f aca="false">CONCATENATE(A1495,"=",C1495)</f>
        <v>EF372539=3</v>
      </c>
      <c r="BL1495" s="170" t="str">
        <f aca="false">CONCATENATE(D1495,"=")</f>
        <v>3a=</v>
      </c>
      <c r="BM1495" s="223" t="str">
        <f aca="false">IF(BA1495="XX","",BA1495)</f>
        <v>EF372539</v>
      </c>
      <c r="BN1495" s="224" t="str">
        <f aca="false">CONCATENATE(IF(F1495="","",F1495),IF(G1495="","",CONCATENATE(" / ",G1495)))</f>
        <v>HEV/SW/NL/2005-1009</v>
      </c>
      <c r="BO1495" s="225" t="str">
        <f aca="false">AX1495</f>
        <v>3a.NLD.pig</v>
      </c>
      <c r="BP1495" s="226" t="str">
        <f aca="false">IF(V1495="","",V1495)</f>
        <v/>
      </c>
      <c r="BQ1495" s="226" t="str">
        <f aca="false">IF(W1495="","",CONCATENATE(W1495,IF(LEFT(AO1495,1)="s","+","")))</f>
        <v>3a</v>
      </c>
      <c r="BR1495" s="226" t="str">
        <f aca="false">IF(X1495="","",CONCATENATE(X1495,IF(LEFT(AQ1495,1)="s","+","")))</f>
        <v/>
      </c>
      <c r="BS1495" s="226" t="str">
        <f aca="false">IF(Y1495="","",CONCATENATE(Y1495,IF(LEFT(AR1495,1)="s","+","")))</f>
        <v/>
      </c>
      <c r="BT1495" s="226" t="str">
        <f aca="false">IF(Z1495="","",CONCATENATE(Z1495,IF(LEFT(AS1495,1)="s","+","")))</f>
        <v/>
      </c>
      <c r="BU1495" s="227" t="str">
        <f aca="false">IF(AA1495="","",CONCATENATE(AA1495,IF(LEFT(AT1495,1)="s","+","")))</f>
        <v/>
      </c>
      <c r="BV1495" s="212"/>
      <c r="BW1495" s="177" t="s">
        <v>3823</v>
      </c>
      <c r="BX1495" s="170" t="str">
        <f aca="false">IF(BW1495&lt;&gt;"",IF(ISNUMBER(FIND("=",BW1495)),LEFT(BW1495,FIND("=",BW1495)-1),BW1495),BW1495)</f>
        <v>EF372539</v>
      </c>
      <c r="BY1495" s="170" t="str">
        <f aca="false">IF(BW1495&lt;&gt;"",IF(ISNUMBER(FIND("=",BW1495)),RIGHT(BW1495,LEN(BW1495)-FIND("=",BW1495)),""),"")</f>
        <v>3a</v>
      </c>
      <c r="BZ1495" s="170" t="str">
        <f aca="false">IF(BX1495&lt;&gt;"",IF(ISNUMBER(FIND(".",BX1495)),LEFT(BX1495,FIND(".",BX1495)-1),BX1495),BX1495)</f>
        <v>EF372539</v>
      </c>
      <c r="CA1495" s="170" t="str">
        <f aca="false">IF(BX1495&lt;&gt;"",IF(ISNUMBER(FIND(".",BX1495)),RIGHT(BX1495,LEN(BX1495)-FIND(".",BX1495)),""),"")</f>
        <v/>
      </c>
      <c r="CB1495" s="212"/>
      <c r="CC1495" s="170" t="str">
        <f aca="false">A1495</f>
        <v>EF372539</v>
      </c>
      <c r="CD1495" s="178" t="s">
        <v>339</v>
      </c>
      <c r="CE1495" s="178" t="s">
        <v>340</v>
      </c>
      <c r="CF1495" s="178" t="s">
        <v>341</v>
      </c>
      <c r="CG1495" s="212"/>
      <c r="CH1495" s="179"/>
      <c r="CI1495" s="179"/>
      <c r="CJ1495" s="179"/>
      <c r="CK1495" s="212"/>
      <c r="CL1495" s="212"/>
      <c r="CM1495" s="170" t="str">
        <f aca="false">F1495</f>
        <v>HEV/SW/NL/2005-1009</v>
      </c>
      <c r="CN1495" s="170" t="str">
        <f aca="false">IF(G1495="","",G1495)</f>
        <v/>
      </c>
      <c r="CO1495" s="170" t="str">
        <f aca="false">CONCATENATE(H1495,":",L1495)</f>
        <v>Netherlands:</v>
      </c>
      <c r="CP1495" s="170" t="str">
        <f aca="false">CONCATENATE(IF(Q1495="","",CONCATENATE(Q1495,"-")),IF(P1495="","",CONCATENATE(P1495,"-")),IF(O1495="","",O1495))</f>
        <v>2005</v>
      </c>
      <c r="CQ1495" s="170" t="str">
        <f aca="false">IF(N1495="","",N1495)</f>
        <v/>
      </c>
      <c r="CR1495" s="170" t="n">
        <f aca="false">C1495</f>
        <v>3</v>
      </c>
      <c r="CS1495" s="229" t="str">
        <f aca="false">D1495</f>
        <v>3a</v>
      </c>
      <c r="CT1495" s="170" t="str">
        <f aca="false">CONCATENATE(CD1495," strain ",CM1495," ",CL1495,", partial cds")</f>
        <v>Hepatitis E virus strain HEV/SW/NL/2005-1009 , partial cds</v>
      </c>
    </row>
    <row r="1496" customFormat="false" ht="11.9" hidden="false" customHeight="true" outlineLevel="0" collapsed="false">
      <c r="A1496" s="154" t="s">
        <v>3824</v>
      </c>
      <c r="B1496" s="147" t="n">
        <v>3</v>
      </c>
      <c r="C1496" s="243" t="n">
        <v>3</v>
      </c>
      <c r="D1496" s="149" t="s">
        <v>644</v>
      </c>
      <c r="E1496" s="150" t="s">
        <v>3598</v>
      </c>
      <c r="F1496" s="154" t="s">
        <v>3825</v>
      </c>
      <c r="G1496" s="212"/>
      <c r="H1496" s="146" t="s">
        <v>537</v>
      </c>
      <c r="I1496" s="153" t="s">
        <v>538</v>
      </c>
      <c r="J1496" s="146" t="s">
        <v>395</v>
      </c>
      <c r="K1496" s="212"/>
      <c r="L1496" s="212"/>
      <c r="M1496" s="157" t="s">
        <v>367</v>
      </c>
      <c r="N1496" s="216"/>
      <c r="O1496" s="160" t="n">
        <v>2005</v>
      </c>
      <c r="P1496" s="212"/>
      <c r="Q1496" s="212"/>
      <c r="R1496" s="212"/>
      <c r="S1496" s="212"/>
      <c r="T1496" s="214"/>
      <c r="U1496" s="215"/>
      <c r="V1496" s="209"/>
      <c r="W1496" s="163" t="s">
        <v>644</v>
      </c>
      <c r="X1496" s="209"/>
      <c r="Y1496" s="209"/>
      <c r="Z1496" s="209"/>
      <c r="AB1496" s="217"/>
      <c r="AC1496" s="163" t="s">
        <v>354</v>
      </c>
      <c r="AD1496" s="209"/>
      <c r="AE1496" s="209"/>
      <c r="AF1496" s="209"/>
      <c r="AG1496" s="218"/>
      <c r="AH1496" s="164" t="n">
        <v>134</v>
      </c>
      <c r="AI1496" s="164" t="n">
        <v>375</v>
      </c>
      <c r="AJ1496" s="219" t="n">
        <f aca="false">SeqEnd-SeqBeg+1</f>
        <v>242</v>
      </c>
      <c r="AK1496" s="220" t="n">
        <f aca="false">AND( SeqBeg&lt;=Beg  , End &lt;=SeqEnd )</f>
        <v>0</v>
      </c>
      <c r="AL1496" s="212"/>
      <c r="AM1496" s="212"/>
      <c r="AO1496" s="209" t="s">
        <v>103</v>
      </c>
      <c r="AP1496" s="147" t="s">
        <v>103</v>
      </c>
      <c r="AU1496" s="212"/>
      <c r="AV1496" s="212"/>
      <c r="AW1496" s="222" t="str">
        <f aca="false">HYPERLINK(CONCATENATE("http://www.ncbi.nlm.nih.gov/nuccore/",BM1496),BM1496)</f>
        <v>EF372546</v>
      </c>
      <c r="AX1496" s="219" t="str">
        <f aca="false">CONCATENATE(D1496,IF(I1496="","",CONCATENATE(".",I1496)),IF(K1496="","",CONCATENATE(".",K1496)),IF(M1496="","",CONCATENATE(".",M1496)),IF(R1496="","",CONCATENATE(".",R1496)),IF(U1496="","","(*)"))</f>
        <v>3a.NLD.pig</v>
      </c>
      <c r="AY1496" s="170" t="str">
        <f aca="false">CONCATENATE(BM1496,".",BN1496)</f>
        <v>EF372546.HEV/SW/NL/2005-1027</v>
      </c>
      <c r="AZ1496" s="171" t="str">
        <f aca="false">IF(AV1496="",IF(ISNUMBER(FIND(".",A1496)),LEFT(A1496,FIND(".",A1496)-1),A1496),AV1496)</f>
        <v>EF372546</v>
      </c>
      <c r="BA1496" s="171" t="str">
        <f aca="false">IF(ISNUMBER(FIND("-",AZ1496)),LEFT(AZ1496,FIND("-",AZ1496)-1),AZ1496)</f>
        <v>EF372546</v>
      </c>
      <c r="BB1496" s="170" t="str">
        <f aca="false"> MEGAname &amp; "="</f>
        <v>EF372546=</v>
      </c>
      <c r="BC1496" s="170" t="str">
        <f aca="false">Clear &amp; IF(span ,"Span","out")</f>
        <v>EF372546=out</v>
      </c>
      <c r="BD1496" s="170" t="str">
        <f aca="false">Clear &amp; IF(span, IF(B1496=".","Selected",B1496),"out")</f>
        <v>EF372546=out</v>
      </c>
      <c r="BE1496" s="170" t="str">
        <f aca="false">Clear &amp; Strain</f>
        <v>EF372546=HEV/SW/NL/2005-1027</v>
      </c>
      <c r="BF1496" s="170" t="str">
        <f aca="false">CONCATENATE(A1496,"=",F1496,". ",AX1496,IF(AB1496="","",CONCATENATE(".",AB1496)))</f>
        <v>EF372546=HEV/SW/NL/2005-1027. 3a.NLD.pig</v>
      </c>
      <c r="BG1496" s="170" t="str">
        <f aca="false">CONCATENATE(A1496,"=",F1496,". ",AX1496)</f>
        <v>EF372546=HEV/SW/NL/2005-1027. 3a.NLD.pig</v>
      </c>
      <c r="BH1496" s="170" t="str">
        <f aca="false">CONCATENATE(A1496,"=",AX1496)</f>
        <v>EF372546=3a.NLD.pig</v>
      </c>
      <c r="BI1496" s="170" t="str">
        <f aca="false">CONCATENATE(A1496,"=",ComForSubtype,D1496)</f>
        <v>EF372546=3a</v>
      </c>
      <c r="BJ1496" s="170" t="str">
        <f aca="false">CONCATENATE(A1496,"=",E1496)</f>
        <v>EF372546=3jab</v>
      </c>
      <c r="BK1496" s="170" t="str">
        <f aca="false">CONCATENATE(A1496,"=",C1496)</f>
        <v>EF372546=3</v>
      </c>
      <c r="BL1496" s="170" t="str">
        <f aca="false">CONCATENATE(D1496,"=")</f>
        <v>3a=</v>
      </c>
      <c r="BM1496" s="223" t="str">
        <f aca="false">IF(BA1496="XX","",BA1496)</f>
        <v>EF372546</v>
      </c>
      <c r="BN1496" s="224" t="str">
        <f aca="false">CONCATENATE(IF(F1496="","",F1496),IF(G1496="","",CONCATENATE(" / ",G1496)))</f>
        <v>HEV/SW/NL/2005-1027</v>
      </c>
      <c r="BO1496" s="225" t="str">
        <f aca="false">AX1496</f>
        <v>3a.NLD.pig</v>
      </c>
      <c r="BP1496" s="226" t="str">
        <f aca="false">IF(V1496="","",V1496)</f>
        <v/>
      </c>
      <c r="BQ1496" s="226" t="str">
        <f aca="false">IF(W1496="","",CONCATENATE(W1496,IF(LEFT(AO1496,1)="s","+","")))</f>
        <v>3a</v>
      </c>
      <c r="BR1496" s="226" t="str">
        <f aca="false">IF(X1496="","",CONCATENATE(X1496,IF(LEFT(AQ1496,1)="s","+","")))</f>
        <v/>
      </c>
      <c r="BS1496" s="226" t="str">
        <f aca="false">IF(Y1496="","",CONCATENATE(Y1496,IF(LEFT(AR1496,1)="s","+","")))</f>
        <v/>
      </c>
      <c r="BT1496" s="226" t="str">
        <f aca="false">IF(Z1496="","",CONCATENATE(Z1496,IF(LEFT(AS1496,1)="s","+","")))</f>
        <v/>
      </c>
      <c r="BU1496" s="227" t="str">
        <f aca="false">IF(AA1496="","",CONCATENATE(AA1496,IF(LEFT(AT1496,1)="s","+","")))</f>
        <v/>
      </c>
      <c r="BV1496" s="212"/>
      <c r="BW1496" s="177" t="s">
        <v>3826</v>
      </c>
      <c r="BX1496" s="170" t="str">
        <f aca="false">IF(BW1496&lt;&gt;"",IF(ISNUMBER(FIND("=",BW1496)),LEFT(BW1496,FIND("=",BW1496)-1),BW1496),BW1496)</f>
        <v>EF372546</v>
      </c>
      <c r="BY1496" s="170" t="str">
        <f aca="false">IF(BW1496&lt;&gt;"",IF(ISNUMBER(FIND("=",BW1496)),RIGHT(BW1496,LEN(BW1496)-FIND("=",BW1496)),""),"")</f>
        <v>3a</v>
      </c>
      <c r="BZ1496" s="170" t="str">
        <f aca="false">IF(BX1496&lt;&gt;"",IF(ISNUMBER(FIND(".",BX1496)),LEFT(BX1496,FIND(".",BX1496)-1),BX1496),BX1496)</f>
        <v>EF372546</v>
      </c>
      <c r="CA1496" s="170" t="str">
        <f aca="false">IF(BX1496&lt;&gt;"",IF(ISNUMBER(FIND(".",BX1496)),RIGHT(BX1496,LEN(BX1496)-FIND(".",BX1496)),""),"")</f>
        <v/>
      </c>
      <c r="CB1496" s="212"/>
      <c r="CC1496" s="170" t="str">
        <f aca="false">A1496</f>
        <v>EF372546</v>
      </c>
      <c r="CD1496" s="178" t="s">
        <v>339</v>
      </c>
      <c r="CE1496" s="178" t="s">
        <v>340</v>
      </c>
      <c r="CF1496" s="178" t="s">
        <v>341</v>
      </c>
      <c r="CG1496" s="212"/>
      <c r="CH1496" s="179"/>
      <c r="CI1496" s="179"/>
      <c r="CJ1496" s="179"/>
      <c r="CK1496" s="212"/>
      <c r="CL1496" s="212"/>
      <c r="CM1496" s="170" t="str">
        <f aca="false">F1496</f>
        <v>HEV/SW/NL/2005-1027</v>
      </c>
      <c r="CN1496" s="170" t="str">
        <f aca="false">IF(G1496="","",G1496)</f>
        <v/>
      </c>
      <c r="CO1496" s="170" t="str">
        <f aca="false">CONCATENATE(H1496,":",L1496)</f>
        <v>Netherlands:</v>
      </c>
      <c r="CP1496" s="170" t="str">
        <f aca="false">CONCATENATE(IF(Q1496="","",CONCATENATE(Q1496,"-")),IF(P1496="","",CONCATENATE(P1496,"-")),IF(O1496="","",O1496))</f>
        <v>2005</v>
      </c>
      <c r="CQ1496" s="170" t="str">
        <f aca="false">IF(N1496="","",N1496)</f>
        <v/>
      </c>
      <c r="CR1496" s="170" t="n">
        <f aca="false">C1496</f>
        <v>3</v>
      </c>
      <c r="CS1496" s="229" t="str">
        <f aca="false">D1496</f>
        <v>3a</v>
      </c>
      <c r="CT1496" s="170" t="str">
        <f aca="false">CONCATENATE(CD1496," strain ",CM1496," ",CL1496,", partial cds")</f>
        <v>Hepatitis E virus strain HEV/SW/NL/2005-1027 , partial cds</v>
      </c>
    </row>
    <row r="1497" customFormat="false" ht="11.9" hidden="false" customHeight="true" outlineLevel="0" collapsed="false">
      <c r="A1497" s="154" t="s">
        <v>3827</v>
      </c>
      <c r="B1497" s="147" t="n">
        <v>3</v>
      </c>
      <c r="C1497" s="243" t="n">
        <v>3</v>
      </c>
      <c r="D1497" s="149" t="s">
        <v>644</v>
      </c>
      <c r="E1497" s="150" t="s">
        <v>3598</v>
      </c>
      <c r="F1497" s="154" t="s">
        <v>3828</v>
      </c>
      <c r="G1497" s="212"/>
      <c r="H1497" s="146" t="s">
        <v>537</v>
      </c>
      <c r="I1497" s="153" t="s">
        <v>538</v>
      </c>
      <c r="J1497" s="146" t="s">
        <v>395</v>
      </c>
      <c r="K1497" s="212"/>
      <c r="L1497" s="212"/>
      <c r="M1497" s="157" t="s">
        <v>367</v>
      </c>
      <c r="N1497" s="216"/>
      <c r="O1497" s="160" t="n">
        <v>2005</v>
      </c>
      <c r="P1497" s="212"/>
      <c r="Q1497" s="212"/>
      <c r="R1497" s="212"/>
      <c r="S1497" s="212"/>
      <c r="T1497" s="214"/>
      <c r="U1497" s="215"/>
      <c r="V1497" s="209"/>
      <c r="W1497" s="163" t="s">
        <v>644</v>
      </c>
      <c r="X1497" s="209"/>
      <c r="Y1497" s="209"/>
      <c r="Z1497" s="209"/>
      <c r="AB1497" s="217"/>
      <c r="AC1497" s="163" t="s">
        <v>354</v>
      </c>
      <c r="AD1497" s="209"/>
      <c r="AE1497" s="209"/>
      <c r="AF1497" s="209"/>
      <c r="AG1497" s="218"/>
      <c r="AH1497" s="164" t="n">
        <v>134</v>
      </c>
      <c r="AI1497" s="164" t="n">
        <v>375</v>
      </c>
      <c r="AJ1497" s="219" t="n">
        <f aca="false">SeqEnd-SeqBeg+1</f>
        <v>242</v>
      </c>
      <c r="AK1497" s="220" t="n">
        <f aca="false">AND( SeqBeg&lt;=Beg  , End &lt;=SeqEnd )</f>
        <v>0</v>
      </c>
      <c r="AL1497" s="212"/>
      <c r="AM1497" s="212"/>
      <c r="AN1497" s="213"/>
      <c r="AO1497" s="209" t="s">
        <v>103</v>
      </c>
      <c r="AP1497" s="147" t="s">
        <v>103</v>
      </c>
      <c r="AU1497" s="212"/>
      <c r="AV1497" s="212"/>
      <c r="AW1497" s="222" t="str">
        <f aca="false">HYPERLINK(CONCATENATE("http://www.ncbi.nlm.nih.gov/nuccore/",BM1497),BM1497)</f>
        <v>EF372547</v>
      </c>
      <c r="AX1497" s="219" t="str">
        <f aca="false">CONCATENATE(D1497,IF(I1497="","",CONCATENATE(".",I1497)),IF(K1497="","",CONCATENATE(".",K1497)),IF(M1497="","",CONCATENATE(".",M1497)),IF(R1497="","",CONCATENATE(".",R1497)),IF(U1497="","","(*)"))</f>
        <v>3a.NLD.pig</v>
      </c>
      <c r="AY1497" s="170" t="str">
        <f aca="false">CONCATENATE(BM1497,".",BN1497)</f>
        <v>EF372547.HEV/SW/NL/2005-1028</v>
      </c>
      <c r="AZ1497" s="171" t="str">
        <f aca="false">IF(AV1497="",IF(ISNUMBER(FIND(".",A1497)),LEFT(A1497,FIND(".",A1497)-1),A1497),AV1497)</f>
        <v>EF372547</v>
      </c>
      <c r="BA1497" s="171" t="str">
        <f aca="false">IF(ISNUMBER(FIND("-",AZ1497)),LEFT(AZ1497,FIND("-",AZ1497)-1),AZ1497)</f>
        <v>EF372547</v>
      </c>
      <c r="BB1497" s="170" t="str">
        <f aca="false"> MEGAname &amp; "="</f>
        <v>EF372547=</v>
      </c>
      <c r="BC1497" s="170" t="str">
        <f aca="false">Clear &amp; IF(span ,"Span","out")</f>
        <v>EF372547=out</v>
      </c>
      <c r="BD1497" s="170" t="str">
        <f aca="false">Clear &amp; IF(span, IF(B1497=".","Selected",B1497),"out")</f>
        <v>EF372547=out</v>
      </c>
      <c r="BE1497" s="170" t="str">
        <f aca="false">Clear &amp; Strain</f>
        <v>EF372547=HEV/SW/NL/2005-1028</v>
      </c>
      <c r="BF1497" s="170" t="str">
        <f aca="false">CONCATENATE(A1497,"=",F1497,". ",AX1497,IF(AB1497="","",CONCATENATE(".",AB1497)))</f>
        <v>EF372547=HEV/SW/NL/2005-1028. 3a.NLD.pig</v>
      </c>
      <c r="BG1497" s="170" t="str">
        <f aca="false">CONCATENATE(A1497,"=",F1497,". ",AX1497)</f>
        <v>EF372547=HEV/SW/NL/2005-1028. 3a.NLD.pig</v>
      </c>
      <c r="BH1497" s="170" t="str">
        <f aca="false">CONCATENATE(A1497,"=",AX1497)</f>
        <v>EF372547=3a.NLD.pig</v>
      </c>
      <c r="BI1497" s="170" t="str">
        <f aca="false">CONCATENATE(A1497,"=",ComForSubtype,D1497)</f>
        <v>EF372547=3a</v>
      </c>
      <c r="BJ1497" s="170" t="str">
        <f aca="false">CONCATENATE(A1497,"=",E1497)</f>
        <v>EF372547=3jab</v>
      </c>
      <c r="BK1497" s="170" t="str">
        <f aca="false">CONCATENATE(A1497,"=",C1497)</f>
        <v>EF372547=3</v>
      </c>
      <c r="BL1497" s="170" t="str">
        <f aca="false">CONCATENATE(D1497,"=")</f>
        <v>3a=</v>
      </c>
      <c r="BM1497" s="223" t="str">
        <f aca="false">IF(BA1497="XX","",BA1497)</f>
        <v>EF372547</v>
      </c>
      <c r="BN1497" s="224" t="str">
        <f aca="false">CONCATENATE(IF(F1497="","",F1497),IF(G1497="","",CONCATENATE(" / ",G1497)))</f>
        <v>HEV/SW/NL/2005-1028</v>
      </c>
      <c r="BO1497" s="225" t="str">
        <f aca="false">AX1497</f>
        <v>3a.NLD.pig</v>
      </c>
      <c r="BP1497" s="226" t="str">
        <f aca="false">IF(V1497="","",V1497)</f>
        <v/>
      </c>
      <c r="BQ1497" s="226" t="str">
        <f aca="false">IF(W1497="","",CONCATENATE(W1497,IF(LEFT(AO1497,1)="s","+","")))</f>
        <v>3a</v>
      </c>
      <c r="BR1497" s="226" t="str">
        <f aca="false">IF(X1497="","",CONCATENATE(X1497,IF(LEFT(AQ1497,1)="s","+","")))</f>
        <v/>
      </c>
      <c r="BS1497" s="226" t="str">
        <f aca="false">IF(Y1497="","",CONCATENATE(Y1497,IF(LEFT(AR1497,1)="s","+","")))</f>
        <v/>
      </c>
      <c r="BT1497" s="226" t="str">
        <f aca="false">IF(Z1497="","",CONCATENATE(Z1497,IF(LEFT(AS1497,1)="s","+","")))</f>
        <v/>
      </c>
      <c r="BU1497" s="227" t="str">
        <f aca="false">IF(AA1497="","",CONCATENATE(AA1497,IF(LEFT(AT1497,1)="s","+","")))</f>
        <v/>
      </c>
      <c r="BV1497" s="212"/>
      <c r="BW1497" s="177" t="s">
        <v>3829</v>
      </c>
      <c r="BX1497" s="170" t="str">
        <f aca="false">IF(BW1497&lt;&gt;"",IF(ISNUMBER(FIND("=",BW1497)),LEFT(BW1497,FIND("=",BW1497)-1),BW1497),BW1497)</f>
        <v>EF372547</v>
      </c>
      <c r="BY1497" s="170" t="str">
        <f aca="false">IF(BW1497&lt;&gt;"",IF(ISNUMBER(FIND("=",BW1497)),RIGHT(BW1497,LEN(BW1497)-FIND("=",BW1497)),""),"")</f>
        <v>3a</v>
      </c>
      <c r="BZ1497" s="170" t="str">
        <f aca="false">IF(BX1497&lt;&gt;"",IF(ISNUMBER(FIND(".",BX1497)),LEFT(BX1497,FIND(".",BX1497)-1),BX1497),BX1497)</f>
        <v>EF372547</v>
      </c>
      <c r="CA1497" s="170" t="str">
        <f aca="false">IF(BX1497&lt;&gt;"",IF(ISNUMBER(FIND(".",BX1497)),RIGHT(BX1497,LEN(BX1497)-FIND(".",BX1497)),""),"")</f>
        <v/>
      </c>
      <c r="CB1497" s="212"/>
      <c r="CC1497" s="170" t="str">
        <f aca="false">A1497</f>
        <v>EF372547</v>
      </c>
      <c r="CD1497" s="178" t="s">
        <v>339</v>
      </c>
      <c r="CE1497" s="178" t="s">
        <v>340</v>
      </c>
      <c r="CF1497" s="178" t="s">
        <v>341</v>
      </c>
      <c r="CG1497" s="212"/>
      <c r="CH1497" s="179"/>
      <c r="CI1497" s="179"/>
      <c r="CJ1497" s="179"/>
      <c r="CK1497" s="212"/>
      <c r="CL1497" s="212"/>
      <c r="CM1497" s="170" t="str">
        <f aca="false">F1497</f>
        <v>HEV/SW/NL/2005-1028</v>
      </c>
      <c r="CN1497" s="170" t="str">
        <f aca="false">IF(G1497="","",G1497)</f>
        <v/>
      </c>
      <c r="CO1497" s="170" t="str">
        <f aca="false">CONCATENATE(H1497,":",L1497)</f>
        <v>Netherlands:</v>
      </c>
      <c r="CP1497" s="170" t="str">
        <f aca="false">CONCATENATE(IF(Q1497="","",CONCATENATE(Q1497,"-")),IF(P1497="","",CONCATENATE(P1497,"-")),IF(O1497="","",O1497))</f>
        <v>2005</v>
      </c>
      <c r="CQ1497" s="170" t="str">
        <f aca="false">IF(N1497="","",N1497)</f>
        <v/>
      </c>
      <c r="CR1497" s="170" t="n">
        <f aca="false">C1497</f>
        <v>3</v>
      </c>
      <c r="CS1497" s="229" t="str">
        <f aca="false">D1497</f>
        <v>3a</v>
      </c>
      <c r="CT1497" s="170" t="str">
        <f aca="false">CONCATENATE(CD1497," strain ",CM1497," ",CL1497,", partial cds")</f>
        <v>Hepatitis E virus strain HEV/SW/NL/2005-1028 , partial cds</v>
      </c>
    </row>
    <row r="1498" customFormat="false" ht="11.9" hidden="false" customHeight="true" outlineLevel="0" collapsed="false">
      <c r="A1498" s="154" t="s">
        <v>3830</v>
      </c>
      <c r="B1498" s="147" t="n">
        <v>3</v>
      </c>
      <c r="C1498" s="243" t="n">
        <v>3</v>
      </c>
      <c r="D1498" s="149" t="s">
        <v>644</v>
      </c>
      <c r="E1498" s="150" t="s">
        <v>3598</v>
      </c>
      <c r="F1498" s="154" t="s">
        <v>3831</v>
      </c>
      <c r="G1498" s="212"/>
      <c r="H1498" s="146" t="s">
        <v>537</v>
      </c>
      <c r="I1498" s="153" t="s">
        <v>538</v>
      </c>
      <c r="J1498" s="146" t="s">
        <v>395</v>
      </c>
      <c r="K1498" s="212"/>
      <c r="L1498" s="212"/>
      <c r="M1498" s="157" t="s">
        <v>367</v>
      </c>
      <c r="N1498" s="216"/>
      <c r="O1498" s="160" t="n">
        <v>2005</v>
      </c>
      <c r="P1498" s="212"/>
      <c r="Q1498" s="212"/>
      <c r="R1498" s="212"/>
      <c r="S1498" s="212"/>
      <c r="T1498" s="214"/>
      <c r="U1498" s="215"/>
      <c r="V1498" s="209"/>
      <c r="W1498" s="163" t="s">
        <v>644</v>
      </c>
      <c r="X1498" s="209"/>
      <c r="Y1498" s="209"/>
      <c r="Z1498" s="209"/>
      <c r="AB1498" s="217"/>
      <c r="AC1498" s="163" t="s">
        <v>354</v>
      </c>
      <c r="AD1498" s="209"/>
      <c r="AE1498" s="209"/>
      <c r="AF1498" s="209"/>
      <c r="AG1498" s="218"/>
      <c r="AH1498" s="164" t="n">
        <v>134</v>
      </c>
      <c r="AI1498" s="164" t="n">
        <v>375</v>
      </c>
      <c r="AJ1498" s="219" t="n">
        <f aca="false">SeqEnd-SeqBeg+1</f>
        <v>242</v>
      </c>
      <c r="AK1498" s="220" t="n">
        <f aca="false">AND( SeqBeg&lt;=Beg  , End &lt;=SeqEnd )</f>
        <v>0</v>
      </c>
      <c r="AL1498" s="212"/>
      <c r="AM1498" s="212"/>
      <c r="AN1498" s="213"/>
      <c r="AO1498" s="209" t="s">
        <v>103</v>
      </c>
      <c r="AP1498" s="147" t="s">
        <v>103</v>
      </c>
      <c r="AU1498" s="212"/>
      <c r="AV1498" s="212"/>
      <c r="AW1498" s="222" t="str">
        <f aca="false">HYPERLINK(CONCATENATE("http://www.ncbi.nlm.nih.gov/nuccore/",BM1498),BM1498)</f>
        <v>EF372548</v>
      </c>
      <c r="AX1498" s="219" t="str">
        <f aca="false">CONCATENATE(D1498,IF(I1498="","",CONCATENATE(".",I1498)),IF(K1498="","",CONCATENATE(".",K1498)),IF(M1498="","",CONCATENATE(".",M1498)),IF(R1498="","",CONCATENATE(".",R1498)),IF(U1498="","","(*)"))</f>
        <v>3a.NLD.pig</v>
      </c>
      <c r="AY1498" s="170" t="str">
        <f aca="false">CONCATENATE(BM1498,".",BN1498)</f>
        <v>EF372548.HEV/SW/NL/2005-1033</v>
      </c>
      <c r="AZ1498" s="171" t="str">
        <f aca="false">IF(AV1498="",IF(ISNUMBER(FIND(".",A1498)),LEFT(A1498,FIND(".",A1498)-1),A1498),AV1498)</f>
        <v>EF372548</v>
      </c>
      <c r="BA1498" s="171" t="str">
        <f aca="false">IF(ISNUMBER(FIND("-",AZ1498)),LEFT(AZ1498,FIND("-",AZ1498)-1),AZ1498)</f>
        <v>EF372548</v>
      </c>
      <c r="BB1498" s="170" t="str">
        <f aca="false"> MEGAname &amp; "="</f>
        <v>EF372548=</v>
      </c>
      <c r="BC1498" s="170" t="str">
        <f aca="false">Clear &amp; IF(span ,"Span","out")</f>
        <v>EF372548=out</v>
      </c>
      <c r="BD1498" s="170" t="str">
        <f aca="false">Clear &amp; IF(span, IF(B1498=".","Selected",B1498),"out")</f>
        <v>EF372548=out</v>
      </c>
      <c r="BE1498" s="170" t="str">
        <f aca="false">Clear &amp; Strain</f>
        <v>EF372548=HEV/SW/NL/2005-1033</v>
      </c>
      <c r="BF1498" s="170" t="str">
        <f aca="false">CONCATENATE(A1498,"=",F1498,". ",AX1498,IF(AB1498="","",CONCATENATE(".",AB1498)))</f>
        <v>EF372548=HEV/SW/NL/2005-1033. 3a.NLD.pig</v>
      </c>
      <c r="BG1498" s="170" t="str">
        <f aca="false">CONCATENATE(A1498,"=",F1498,". ",AX1498)</f>
        <v>EF372548=HEV/SW/NL/2005-1033. 3a.NLD.pig</v>
      </c>
      <c r="BH1498" s="170" t="str">
        <f aca="false">CONCATENATE(A1498,"=",AX1498)</f>
        <v>EF372548=3a.NLD.pig</v>
      </c>
      <c r="BI1498" s="170" t="str">
        <f aca="false">CONCATENATE(A1498,"=",ComForSubtype,D1498)</f>
        <v>EF372548=3a</v>
      </c>
      <c r="BJ1498" s="170" t="str">
        <f aca="false">CONCATENATE(A1498,"=",E1498)</f>
        <v>EF372548=3jab</v>
      </c>
      <c r="BK1498" s="170" t="str">
        <f aca="false">CONCATENATE(A1498,"=",C1498)</f>
        <v>EF372548=3</v>
      </c>
      <c r="BL1498" s="170" t="str">
        <f aca="false">CONCATENATE(D1498,"=")</f>
        <v>3a=</v>
      </c>
      <c r="BM1498" s="223" t="str">
        <f aca="false">IF(BA1498="XX","",BA1498)</f>
        <v>EF372548</v>
      </c>
      <c r="BN1498" s="224" t="str">
        <f aca="false">CONCATENATE(IF(F1498="","",F1498),IF(G1498="","",CONCATENATE(" / ",G1498)))</f>
        <v>HEV/SW/NL/2005-1033</v>
      </c>
      <c r="BO1498" s="225" t="str">
        <f aca="false">AX1498</f>
        <v>3a.NLD.pig</v>
      </c>
      <c r="BP1498" s="226" t="str">
        <f aca="false">IF(V1498="","",V1498)</f>
        <v/>
      </c>
      <c r="BQ1498" s="226" t="str">
        <f aca="false">IF(W1498="","",CONCATENATE(W1498,IF(LEFT(AO1498,1)="s","+","")))</f>
        <v>3a</v>
      </c>
      <c r="BR1498" s="226" t="str">
        <f aca="false">IF(X1498="","",CONCATENATE(X1498,IF(LEFT(AQ1498,1)="s","+","")))</f>
        <v/>
      </c>
      <c r="BS1498" s="226" t="str">
        <f aca="false">IF(Y1498="","",CONCATENATE(Y1498,IF(LEFT(AR1498,1)="s","+","")))</f>
        <v/>
      </c>
      <c r="BT1498" s="226" t="str">
        <f aca="false">IF(Z1498="","",CONCATENATE(Z1498,IF(LEFT(AS1498,1)="s","+","")))</f>
        <v/>
      </c>
      <c r="BU1498" s="227" t="str">
        <f aca="false">IF(AA1498="","",CONCATENATE(AA1498,IF(LEFT(AT1498,1)="s","+","")))</f>
        <v/>
      </c>
      <c r="BV1498" s="212"/>
      <c r="BW1498" s="177" t="s">
        <v>3832</v>
      </c>
      <c r="BX1498" s="170" t="str">
        <f aca="false">IF(BW1498&lt;&gt;"",IF(ISNUMBER(FIND("=",BW1498)),LEFT(BW1498,FIND("=",BW1498)-1),BW1498),BW1498)</f>
        <v>EF372548</v>
      </c>
      <c r="BY1498" s="170" t="str">
        <f aca="false">IF(BW1498&lt;&gt;"",IF(ISNUMBER(FIND("=",BW1498)),RIGHT(BW1498,LEN(BW1498)-FIND("=",BW1498)),""),"")</f>
        <v>3a</v>
      </c>
      <c r="BZ1498" s="170" t="str">
        <f aca="false">IF(BX1498&lt;&gt;"",IF(ISNUMBER(FIND(".",BX1498)),LEFT(BX1498,FIND(".",BX1498)-1),BX1498),BX1498)</f>
        <v>EF372548</v>
      </c>
      <c r="CA1498" s="170" t="str">
        <f aca="false">IF(BX1498&lt;&gt;"",IF(ISNUMBER(FIND(".",BX1498)),RIGHT(BX1498,LEN(BX1498)-FIND(".",BX1498)),""),"")</f>
        <v/>
      </c>
      <c r="CB1498" s="212"/>
      <c r="CC1498" s="170" t="str">
        <f aca="false">A1498</f>
        <v>EF372548</v>
      </c>
      <c r="CD1498" s="178" t="s">
        <v>339</v>
      </c>
      <c r="CE1498" s="178" t="s">
        <v>340</v>
      </c>
      <c r="CF1498" s="178" t="s">
        <v>341</v>
      </c>
      <c r="CG1498" s="212"/>
      <c r="CH1498" s="179"/>
      <c r="CI1498" s="179"/>
      <c r="CJ1498" s="179"/>
      <c r="CK1498" s="212"/>
      <c r="CL1498" s="212"/>
      <c r="CM1498" s="170" t="str">
        <f aca="false">F1498</f>
        <v>HEV/SW/NL/2005-1033</v>
      </c>
      <c r="CN1498" s="170" t="str">
        <f aca="false">IF(G1498="","",G1498)</f>
        <v/>
      </c>
      <c r="CO1498" s="170" t="str">
        <f aca="false">CONCATENATE(H1498,":",L1498)</f>
        <v>Netherlands:</v>
      </c>
      <c r="CP1498" s="170" t="str">
        <f aca="false">CONCATENATE(IF(Q1498="","",CONCATENATE(Q1498,"-")),IF(P1498="","",CONCATENATE(P1498,"-")),IF(O1498="","",O1498))</f>
        <v>2005</v>
      </c>
      <c r="CQ1498" s="170" t="str">
        <f aca="false">IF(N1498="","",N1498)</f>
        <v/>
      </c>
      <c r="CR1498" s="170" t="n">
        <f aca="false">C1498</f>
        <v>3</v>
      </c>
      <c r="CS1498" s="229" t="str">
        <f aca="false">D1498</f>
        <v>3a</v>
      </c>
      <c r="CT1498" s="170" t="str">
        <f aca="false">CONCATENATE(CD1498," strain ",CM1498," ",CL1498,", partial cds")</f>
        <v>Hepatitis E virus strain HEV/SW/NL/2005-1033 , partial cds</v>
      </c>
    </row>
    <row r="1499" customFormat="false" ht="11.9" hidden="false" customHeight="true" outlineLevel="0" collapsed="false">
      <c r="A1499" s="154" t="s">
        <v>3833</v>
      </c>
      <c r="B1499" s="147" t="n">
        <v>3</v>
      </c>
      <c r="C1499" s="243" t="n">
        <v>3</v>
      </c>
      <c r="D1499" s="149" t="s">
        <v>644</v>
      </c>
      <c r="E1499" s="150" t="s">
        <v>3598</v>
      </c>
      <c r="F1499" s="154" t="s">
        <v>3834</v>
      </c>
      <c r="G1499" s="212"/>
      <c r="H1499" s="146" t="s">
        <v>537</v>
      </c>
      <c r="I1499" s="153" t="s">
        <v>538</v>
      </c>
      <c r="J1499" s="146" t="s">
        <v>395</v>
      </c>
      <c r="K1499" s="212"/>
      <c r="L1499" s="212"/>
      <c r="M1499" s="157" t="s">
        <v>367</v>
      </c>
      <c r="N1499" s="216"/>
      <c r="O1499" s="160" t="n">
        <v>2005</v>
      </c>
      <c r="P1499" s="212"/>
      <c r="Q1499" s="212"/>
      <c r="R1499" s="212"/>
      <c r="S1499" s="212"/>
      <c r="T1499" s="214"/>
      <c r="U1499" s="215"/>
      <c r="V1499" s="209"/>
      <c r="W1499" s="163" t="s">
        <v>644</v>
      </c>
      <c r="X1499" s="209"/>
      <c r="Y1499" s="209"/>
      <c r="Z1499" s="209"/>
      <c r="AB1499" s="217"/>
      <c r="AC1499" s="163" t="s">
        <v>354</v>
      </c>
      <c r="AD1499" s="209"/>
      <c r="AE1499" s="209"/>
      <c r="AF1499" s="209"/>
      <c r="AG1499" s="218"/>
      <c r="AH1499" s="164" t="n">
        <v>134</v>
      </c>
      <c r="AI1499" s="164" t="n">
        <v>375</v>
      </c>
      <c r="AJ1499" s="219" t="n">
        <f aca="false">SeqEnd-SeqBeg+1</f>
        <v>242</v>
      </c>
      <c r="AK1499" s="220" t="n">
        <f aca="false">AND( SeqBeg&lt;=Beg  , End &lt;=SeqEnd )</f>
        <v>0</v>
      </c>
      <c r="AL1499" s="212"/>
      <c r="AM1499" s="212"/>
      <c r="AO1499" s="209" t="s">
        <v>103</v>
      </c>
      <c r="AP1499" s="147" t="s">
        <v>103</v>
      </c>
      <c r="AU1499" s="212"/>
      <c r="AV1499" s="212"/>
      <c r="AW1499" s="222" t="str">
        <f aca="false">HYPERLINK(CONCATENATE("http://www.ncbi.nlm.nih.gov/nuccore/",BM1499),BM1499)</f>
        <v>EF372552</v>
      </c>
      <c r="AX1499" s="219" t="str">
        <f aca="false">CONCATENATE(D1499,IF(I1499="","",CONCATENATE(".",I1499)),IF(K1499="","",CONCATENATE(".",K1499)),IF(M1499="","",CONCATENATE(".",M1499)),IF(R1499="","",CONCATENATE(".",R1499)),IF(U1499="","","(*)"))</f>
        <v>3a.NLD.pig</v>
      </c>
      <c r="AY1499" s="170" t="str">
        <f aca="false">CONCATENATE(BM1499,".",BN1499)</f>
        <v>EF372552.HEV/SW/NL/2005-1043</v>
      </c>
      <c r="AZ1499" s="171" t="str">
        <f aca="false">IF(AV1499="",IF(ISNUMBER(FIND(".",A1499)),LEFT(A1499,FIND(".",A1499)-1),A1499),AV1499)</f>
        <v>EF372552</v>
      </c>
      <c r="BA1499" s="171" t="str">
        <f aca="false">IF(ISNUMBER(FIND("-",AZ1499)),LEFT(AZ1499,FIND("-",AZ1499)-1),AZ1499)</f>
        <v>EF372552</v>
      </c>
      <c r="BB1499" s="170" t="str">
        <f aca="false"> MEGAname &amp; "="</f>
        <v>EF372552=</v>
      </c>
      <c r="BC1499" s="170" t="str">
        <f aca="false">Clear &amp; IF(span ,"Span","out")</f>
        <v>EF372552=out</v>
      </c>
      <c r="BD1499" s="170" t="str">
        <f aca="false">Clear &amp; IF(span, IF(B1499=".","Selected",B1499),"out")</f>
        <v>EF372552=out</v>
      </c>
      <c r="BE1499" s="170" t="str">
        <f aca="false">Clear &amp; Strain</f>
        <v>EF372552=HEV/SW/NL/2005-1043</v>
      </c>
      <c r="BF1499" s="170" t="str">
        <f aca="false">CONCATENATE(A1499,"=",F1499,". ",AX1499,IF(AB1499="","",CONCATENATE(".",AB1499)))</f>
        <v>EF372552=HEV/SW/NL/2005-1043. 3a.NLD.pig</v>
      </c>
      <c r="BG1499" s="170" t="str">
        <f aca="false">CONCATENATE(A1499,"=",F1499,". ",AX1499)</f>
        <v>EF372552=HEV/SW/NL/2005-1043. 3a.NLD.pig</v>
      </c>
      <c r="BH1499" s="170" t="str">
        <f aca="false">CONCATENATE(A1499,"=",AX1499)</f>
        <v>EF372552=3a.NLD.pig</v>
      </c>
      <c r="BI1499" s="170" t="str">
        <f aca="false">CONCATENATE(A1499,"=",ComForSubtype,D1499)</f>
        <v>EF372552=3a</v>
      </c>
      <c r="BJ1499" s="170" t="str">
        <f aca="false">CONCATENATE(A1499,"=",E1499)</f>
        <v>EF372552=3jab</v>
      </c>
      <c r="BK1499" s="170" t="str">
        <f aca="false">CONCATENATE(A1499,"=",C1499)</f>
        <v>EF372552=3</v>
      </c>
      <c r="BL1499" s="170" t="str">
        <f aca="false">CONCATENATE(D1499,"=")</f>
        <v>3a=</v>
      </c>
      <c r="BM1499" s="223" t="str">
        <f aca="false">IF(BA1499="XX","",BA1499)</f>
        <v>EF372552</v>
      </c>
      <c r="BN1499" s="224" t="str">
        <f aca="false">CONCATENATE(IF(F1499="","",F1499),IF(G1499="","",CONCATENATE(" / ",G1499)))</f>
        <v>HEV/SW/NL/2005-1043</v>
      </c>
      <c r="BO1499" s="225" t="str">
        <f aca="false">AX1499</f>
        <v>3a.NLD.pig</v>
      </c>
      <c r="BP1499" s="226" t="str">
        <f aca="false">IF(V1499="","",V1499)</f>
        <v/>
      </c>
      <c r="BQ1499" s="226" t="str">
        <f aca="false">IF(W1499="","",CONCATENATE(W1499,IF(LEFT(AO1499,1)="s","+","")))</f>
        <v>3a</v>
      </c>
      <c r="BR1499" s="226" t="str">
        <f aca="false">IF(X1499="","",CONCATENATE(X1499,IF(LEFT(AQ1499,1)="s","+","")))</f>
        <v/>
      </c>
      <c r="BS1499" s="226" t="str">
        <f aca="false">IF(Y1499="","",CONCATENATE(Y1499,IF(LEFT(AR1499,1)="s","+","")))</f>
        <v/>
      </c>
      <c r="BT1499" s="226" t="str">
        <f aca="false">IF(Z1499="","",CONCATENATE(Z1499,IF(LEFT(AS1499,1)="s","+","")))</f>
        <v/>
      </c>
      <c r="BU1499" s="227" t="str">
        <f aca="false">IF(AA1499="","",CONCATENATE(AA1499,IF(LEFT(AT1499,1)="s","+","")))</f>
        <v/>
      </c>
      <c r="BV1499" s="212"/>
      <c r="BW1499" s="177" t="s">
        <v>3835</v>
      </c>
      <c r="BX1499" s="170" t="str">
        <f aca="false">IF(BW1499&lt;&gt;"",IF(ISNUMBER(FIND("=",BW1499)),LEFT(BW1499,FIND("=",BW1499)-1),BW1499),BW1499)</f>
        <v>EF372552</v>
      </c>
      <c r="BY1499" s="170" t="str">
        <f aca="false">IF(BW1499&lt;&gt;"",IF(ISNUMBER(FIND("=",BW1499)),RIGHT(BW1499,LEN(BW1499)-FIND("=",BW1499)),""),"")</f>
        <v>3a</v>
      </c>
      <c r="BZ1499" s="170" t="str">
        <f aca="false">IF(BX1499&lt;&gt;"",IF(ISNUMBER(FIND(".",BX1499)),LEFT(BX1499,FIND(".",BX1499)-1),BX1499),BX1499)</f>
        <v>EF372552</v>
      </c>
      <c r="CA1499" s="170" t="str">
        <f aca="false">IF(BX1499&lt;&gt;"",IF(ISNUMBER(FIND(".",BX1499)),RIGHT(BX1499,LEN(BX1499)-FIND(".",BX1499)),""),"")</f>
        <v/>
      </c>
      <c r="CB1499" s="212"/>
      <c r="CC1499" s="170" t="str">
        <f aca="false">A1499</f>
        <v>EF372552</v>
      </c>
      <c r="CD1499" s="178" t="s">
        <v>339</v>
      </c>
      <c r="CE1499" s="178" t="s">
        <v>340</v>
      </c>
      <c r="CF1499" s="178" t="s">
        <v>341</v>
      </c>
      <c r="CG1499" s="212"/>
      <c r="CH1499" s="179"/>
      <c r="CI1499" s="179"/>
      <c r="CJ1499" s="179"/>
      <c r="CK1499" s="212"/>
      <c r="CL1499" s="212"/>
      <c r="CM1499" s="170" t="str">
        <f aca="false">F1499</f>
        <v>HEV/SW/NL/2005-1043</v>
      </c>
      <c r="CN1499" s="170" t="str">
        <f aca="false">IF(G1499="","",G1499)</f>
        <v/>
      </c>
      <c r="CO1499" s="170" t="str">
        <f aca="false">CONCATENATE(H1499,":",L1499)</f>
        <v>Netherlands:</v>
      </c>
      <c r="CP1499" s="170" t="str">
        <f aca="false">CONCATENATE(IF(Q1499="","",CONCATENATE(Q1499,"-")),IF(P1499="","",CONCATENATE(P1499,"-")),IF(O1499="","",O1499))</f>
        <v>2005</v>
      </c>
      <c r="CQ1499" s="170" t="str">
        <f aca="false">IF(N1499="","",N1499)</f>
        <v/>
      </c>
      <c r="CR1499" s="170" t="n">
        <f aca="false">C1499</f>
        <v>3</v>
      </c>
      <c r="CS1499" s="229" t="str">
        <f aca="false">D1499</f>
        <v>3a</v>
      </c>
      <c r="CT1499" s="170" t="str">
        <f aca="false">CONCATENATE(CD1499," strain ",CM1499," ",CL1499,", partial cds")</f>
        <v>Hepatitis E virus strain HEV/SW/NL/2005-1043 , partial cds</v>
      </c>
    </row>
    <row r="1500" customFormat="false" ht="11.9" hidden="false" customHeight="true" outlineLevel="0" collapsed="false">
      <c r="A1500" s="154" t="s">
        <v>3836</v>
      </c>
      <c r="B1500" s="147" t="n">
        <v>3</v>
      </c>
      <c r="C1500" s="243" t="n">
        <v>3</v>
      </c>
      <c r="D1500" s="149" t="s">
        <v>644</v>
      </c>
      <c r="E1500" s="150" t="s">
        <v>3598</v>
      </c>
      <c r="F1500" s="154" t="s">
        <v>3837</v>
      </c>
      <c r="G1500" s="212"/>
      <c r="H1500" s="146" t="s">
        <v>537</v>
      </c>
      <c r="I1500" s="153" t="s">
        <v>538</v>
      </c>
      <c r="J1500" s="146" t="s">
        <v>395</v>
      </c>
      <c r="K1500" s="212"/>
      <c r="L1500" s="212"/>
      <c r="M1500" s="157" t="s">
        <v>367</v>
      </c>
      <c r="N1500" s="216"/>
      <c r="O1500" s="160" t="n">
        <v>2005</v>
      </c>
      <c r="P1500" s="212"/>
      <c r="Q1500" s="212"/>
      <c r="R1500" s="212"/>
      <c r="S1500" s="212"/>
      <c r="T1500" s="214"/>
      <c r="U1500" s="215"/>
      <c r="V1500" s="209"/>
      <c r="W1500" s="163" t="s">
        <v>644</v>
      </c>
      <c r="X1500" s="209"/>
      <c r="Y1500" s="147"/>
      <c r="Z1500" s="209"/>
      <c r="AB1500" s="217"/>
      <c r="AC1500" s="163" t="s">
        <v>354</v>
      </c>
      <c r="AD1500" s="209"/>
      <c r="AE1500" s="209"/>
      <c r="AF1500" s="209"/>
      <c r="AG1500" s="218"/>
      <c r="AH1500" s="164" t="n">
        <v>134</v>
      </c>
      <c r="AI1500" s="164" t="n">
        <v>375</v>
      </c>
      <c r="AJ1500" s="219" t="n">
        <f aca="false">SeqEnd-SeqBeg+1</f>
        <v>242</v>
      </c>
      <c r="AK1500" s="220" t="n">
        <f aca="false">AND( SeqBeg&lt;=Beg  , End &lt;=SeqEnd )</f>
        <v>0</v>
      </c>
      <c r="AL1500" s="212"/>
      <c r="AM1500" s="212"/>
      <c r="AN1500" s="213"/>
      <c r="AO1500" s="209" t="s">
        <v>103</v>
      </c>
      <c r="AP1500" s="147" t="s">
        <v>103</v>
      </c>
      <c r="AU1500" s="212"/>
      <c r="AV1500" s="212"/>
      <c r="AW1500" s="222" t="str">
        <f aca="false">HYPERLINK(CONCATENATE("http://www.ncbi.nlm.nih.gov/nuccore/",BM1500),BM1500)</f>
        <v>EF372554</v>
      </c>
      <c r="AX1500" s="219" t="str">
        <f aca="false">CONCATENATE(D1500,IF(I1500="","",CONCATENATE(".",I1500)),IF(K1500="","",CONCATENATE(".",K1500)),IF(M1500="","",CONCATENATE(".",M1500)),IF(R1500="","",CONCATENATE(".",R1500)),IF(U1500="","","(*)"))</f>
        <v>3a.NLD.pig</v>
      </c>
      <c r="AY1500" s="170" t="str">
        <f aca="false">CONCATENATE(BM1500,".",BN1500)</f>
        <v>EF372554.HEV/SW/NL/2005-1048</v>
      </c>
      <c r="AZ1500" s="171" t="str">
        <f aca="false">IF(AV1500="",IF(ISNUMBER(FIND(".",A1500)),LEFT(A1500,FIND(".",A1500)-1),A1500),AV1500)</f>
        <v>EF372554</v>
      </c>
      <c r="BA1500" s="171" t="str">
        <f aca="false">IF(ISNUMBER(FIND("-",AZ1500)),LEFT(AZ1500,FIND("-",AZ1500)-1),AZ1500)</f>
        <v>EF372554</v>
      </c>
      <c r="BB1500" s="170" t="str">
        <f aca="false"> MEGAname &amp; "="</f>
        <v>EF372554=</v>
      </c>
      <c r="BC1500" s="170" t="str">
        <f aca="false">Clear &amp; IF(span ,"Span","out")</f>
        <v>EF372554=out</v>
      </c>
      <c r="BD1500" s="170" t="str">
        <f aca="false">Clear &amp; IF(span, IF(B1500=".","Selected",B1500),"out")</f>
        <v>EF372554=out</v>
      </c>
      <c r="BE1500" s="170" t="str">
        <f aca="false">Clear &amp; Strain</f>
        <v>EF372554=HEV/SW/NL/2005-1048</v>
      </c>
      <c r="BF1500" s="170" t="str">
        <f aca="false">CONCATENATE(A1500,"=",F1500,". ",AX1500,IF(AB1500="","",CONCATENATE(".",AB1500)))</f>
        <v>EF372554=HEV/SW/NL/2005-1048. 3a.NLD.pig</v>
      </c>
      <c r="BG1500" s="170" t="str">
        <f aca="false">CONCATENATE(A1500,"=",F1500,". ",AX1500)</f>
        <v>EF372554=HEV/SW/NL/2005-1048. 3a.NLD.pig</v>
      </c>
      <c r="BH1500" s="170" t="str">
        <f aca="false">CONCATENATE(A1500,"=",AX1500)</f>
        <v>EF372554=3a.NLD.pig</v>
      </c>
      <c r="BI1500" s="170" t="str">
        <f aca="false">CONCATENATE(A1500,"=",ComForSubtype,D1500)</f>
        <v>EF372554=3a</v>
      </c>
      <c r="BJ1500" s="170" t="str">
        <f aca="false">CONCATENATE(A1500,"=",E1500)</f>
        <v>EF372554=3jab</v>
      </c>
      <c r="BK1500" s="170" t="str">
        <f aca="false">CONCATENATE(A1500,"=",C1500)</f>
        <v>EF372554=3</v>
      </c>
      <c r="BL1500" s="170" t="str">
        <f aca="false">CONCATENATE(D1500,"=")</f>
        <v>3a=</v>
      </c>
      <c r="BM1500" s="223" t="str">
        <f aca="false">IF(BA1500="XX","",BA1500)</f>
        <v>EF372554</v>
      </c>
      <c r="BN1500" s="224" t="str">
        <f aca="false">CONCATENATE(IF(F1500="","",F1500),IF(G1500="","",CONCATENATE(" / ",G1500)))</f>
        <v>HEV/SW/NL/2005-1048</v>
      </c>
      <c r="BO1500" s="225" t="str">
        <f aca="false">AX1500</f>
        <v>3a.NLD.pig</v>
      </c>
      <c r="BP1500" s="226" t="str">
        <f aca="false">IF(V1500="","",V1500)</f>
        <v/>
      </c>
      <c r="BQ1500" s="226" t="str">
        <f aca="false">IF(W1500="","",CONCATENATE(W1500,IF(LEFT(AO1500,1)="s","+","")))</f>
        <v>3a</v>
      </c>
      <c r="BR1500" s="226" t="str">
        <f aca="false">IF(X1500="","",CONCATENATE(X1500,IF(LEFT(AQ1500,1)="s","+","")))</f>
        <v/>
      </c>
      <c r="BS1500" s="226" t="str">
        <f aca="false">IF(Y1500="","",CONCATENATE(Y1500,IF(LEFT(AR1500,1)="s","+","")))</f>
        <v/>
      </c>
      <c r="BT1500" s="226" t="str">
        <f aca="false">IF(Z1500="","",CONCATENATE(Z1500,IF(LEFT(AS1500,1)="s","+","")))</f>
        <v/>
      </c>
      <c r="BU1500" s="227" t="str">
        <f aca="false">IF(AA1500="","",CONCATENATE(AA1500,IF(LEFT(AT1500,1)="s","+","")))</f>
        <v/>
      </c>
      <c r="BV1500" s="212"/>
      <c r="BW1500" s="177" t="s">
        <v>3838</v>
      </c>
      <c r="BX1500" s="170" t="str">
        <f aca="false">IF(BW1500&lt;&gt;"",IF(ISNUMBER(FIND("=",BW1500)),LEFT(BW1500,FIND("=",BW1500)-1),BW1500),BW1500)</f>
        <v>EF372554</v>
      </c>
      <c r="BY1500" s="170" t="str">
        <f aca="false">IF(BW1500&lt;&gt;"",IF(ISNUMBER(FIND("=",BW1500)),RIGHT(BW1500,LEN(BW1500)-FIND("=",BW1500)),""),"")</f>
        <v>3a</v>
      </c>
      <c r="BZ1500" s="170" t="str">
        <f aca="false">IF(BX1500&lt;&gt;"",IF(ISNUMBER(FIND(".",BX1500)),LEFT(BX1500,FIND(".",BX1500)-1),BX1500),BX1500)</f>
        <v>EF372554</v>
      </c>
      <c r="CA1500" s="170" t="str">
        <f aca="false">IF(BX1500&lt;&gt;"",IF(ISNUMBER(FIND(".",BX1500)),RIGHT(BX1500,LEN(BX1500)-FIND(".",BX1500)),""),"")</f>
        <v/>
      </c>
      <c r="CB1500" s="212"/>
      <c r="CC1500" s="170" t="str">
        <f aca="false">A1500</f>
        <v>EF372554</v>
      </c>
      <c r="CD1500" s="178" t="s">
        <v>339</v>
      </c>
      <c r="CE1500" s="178" t="s">
        <v>340</v>
      </c>
      <c r="CF1500" s="178" t="s">
        <v>341</v>
      </c>
      <c r="CG1500" s="212"/>
      <c r="CH1500" s="179"/>
      <c r="CI1500" s="179"/>
      <c r="CJ1500" s="179"/>
      <c r="CK1500" s="212"/>
      <c r="CL1500" s="212"/>
      <c r="CM1500" s="170" t="str">
        <f aca="false">F1500</f>
        <v>HEV/SW/NL/2005-1048</v>
      </c>
      <c r="CN1500" s="170" t="str">
        <f aca="false">IF(G1500="","",G1500)</f>
        <v/>
      </c>
      <c r="CO1500" s="170" t="str">
        <f aca="false">CONCATENATE(H1500,":",L1500)</f>
        <v>Netherlands:</v>
      </c>
      <c r="CP1500" s="170" t="str">
        <f aca="false">CONCATENATE(IF(Q1500="","",CONCATENATE(Q1500,"-")),IF(P1500="","",CONCATENATE(P1500,"-")),IF(O1500="","",O1500))</f>
        <v>2005</v>
      </c>
      <c r="CQ1500" s="170" t="str">
        <f aca="false">IF(N1500="","",N1500)</f>
        <v/>
      </c>
      <c r="CR1500" s="170" t="n">
        <f aca="false">C1500</f>
        <v>3</v>
      </c>
      <c r="CS1500" s="229" t="str">
        <f aca="false">D1500</f>
        <v>3a</v>
      </c>
      <c r="CT1500" s="170" t="str">
        <f aca="false">CONCATENATE(CD1500," strain ",CM1500," ",CL1500,", partial cds")</f>
        <v>Hepatitis E virus strain HEV/SW/NL/2005-1048 , partial cds</v>
      </c>
    </row>
    <row r="1501" customFormat="false" ht="11.9" hidden="false" customHeight="true" outlineLevel="0" collapsed="false">
      <c r="A1501" s="154" t="s">
        <v>3839</v>
      </c>
      <c r="B1501" s="147" t="n">
        <v>3</v>
      </c>
      <c r="C1501" s="243" t="n">
        <v>3</v>
      </c>
      <c r="D1501" s="149" t="s">
        <v>644</v>
      </c>
      <c r="E1501" s="150" t="s">
        <v>3598</v>
      </c>
      <c r="F1501" s="154" t="s">
        <v>3840</v>
      </c>
      <c r="G1501" s="212"/>
      <c r="H1501" s="146" t="s">
        <v>537</v>
      </c>
      <c r="I1501" s="153" t="s">
        <v>538</v>
      </c>
      <c r="J1501" s="146" t="s">
        <v>395</v>
      </c>
      <c r="K1501" s="212"/>
      <c r="L1501" s="212"/>
      <c r="M1501" s="157" t="s">
        <v>367</v>
      </c>
      <c r="N1501" s="328" t="s">
        <v>2017</v>
      </c>
      <c r="O1501" s="160" t="n">
        <v>1998</v>
      </c>
      <c r="P1501" s="212"/>
      <c r="Q1501" s="212"/>
      <c r="R1501" s="212"/>
      <c r="S1501" s="212"/>
      <c r="U1501" s="161" t="s">
        <v>644</v>
      </c>
      <c r="V1501" s="209"/>
      <c r="W1501" s="163" t="s">
        <v>644</v>
      </c>
      <c r="X1501" s="209"/>
      <c r="Y1501" s="209"/>
      <c r="Z1501" s="209"/>
      <c r="AA1501" s="216"/>
      <c r="AB1501" s="217"/>
      <c r="AC1501" s="163" t="s">
        <v>354</v>
      </c>
      <c r="AD1501" s="209"/>
      <c r="AE1501" s="209"/>
      <c r="AF1501" s="209"/>
      <c r="AG1501" s="218"/>
      <c r="AH1501" s="164" t="n">
        <v>134</v>
      </c>
      <c r="AI1501" s="164" t="n">
        <v>375</v>
      </c>
      <c r="AJ1501" s="219" t="n">
        <f aca="false">SeqEnd-SeqBeg+1</f>
        <v>242</v>
      </c>
      <c r="AK1501" s="220" t="n">
        <f aca="false">AND( SeqBeg&lt;=Beg  , End &lt;=SeqEnd )</f>
        <v>0</v>
      </c>
      <c r="AL1501" s="212"/>
      <c r="AM1501" s="212"/>
      <c r="AO1501" s="147" t="s">
        <v>103</v>
      </c>
      <c r="AP1501" s="147" t="s">
        <v>103</v>
      </c>
      <c r="AV1501" s="212"/>
      <c r="AW1501" s="222" t="str">
        <f aca="false">HYPERLINK(CONCATENATE("http://www.ncbi.nlm.nih.gov/nuccore/",BM1501),BM1501)</f>
        <v>AF336014</v>
      </c>
      <c r="AX1501" s="219" t="str">
        <f aca="false">CONCATENATE(D1501,IF(I1501="","",CONCATENATE(".",I1501)),IF(K1501="","",CONCATENATE(".",K1501)),IF(M1501="","",CONCATENATE(".",M1501)),IF(R1501="","",CONCATENATE(".",R1501)),IF(U1501="","","(*)"))</f>
        <v>3a.NLD.pig(*)</v>
      </c>
      <c r="AY1501" s="170" t="str">
        <f aca="false">CONCATENATE(BM1501,".",BN1501)</f>
        <v>AF336014.NLSW122</v>
      </c>
      <c r="AZ1501" s="171" t="str">
        <f aca="false">IF(AV1501="",IF(ISNUMBER(FIND(".",A1501)),LEFT(A1501,FIND(".",A1501)-1),A1501),AV1501)</f>
        <v>AF336014</v>
      </c>
      <c r="BA1501" s="171" t="str">
        <f aca="false">IF(ISNUMBER(FIND("-",AZ1501)),LEFT(AZ1501,FIND("-",AZ1501)-1),AZ1501)</f>
        <v>AF336014</v>
      </c>
      <c r="BB1501" s="170" t="str">
        <f aca="false"> MEGAname &amp; "="</f>
        <v>AF336014=</v>
      </c>
      <c r="BC1501" s="170" t="str">
        <f aca="false">Clear &amp; IF(span ,"Span","out")</f>
        <v>AF336014=out</v>
      </c>
      <c r="BD1501" s="170" t="str">
        <f aca="false">Clear &amp; IF(span, IF(B1501=".","Selected",B1501),"out")</f>
        <v>AF336014=out</v>
      </c>
      <c r="BE1501" s="170" t="str">
        <f aca="false">Clear &amp; Strain</f>
        <v>AF336014=NLSW122</v>
      </c>
      <c r="BF1501" s="170" t="str">
        <f aca="false">CONCATENATE(A1501,"=",F1501,". ",AX1501,IF(AB1501="","",CONCATENATE(".",AB1501)))</f>
        <v>AF336014=NLSW122. 3a.NLD.pig(*)</v>
      </c>
      <c r="BG1501" s="170" t="str">
        <f aca="false">CONCATENATE(A1501,"=",F1501,". ",AX1501)</f>
        <v>AF336014=NLSW122. 3a.NLD.pig(*)</v>
      </c>
      <c r="BH1501" s="170" t="str">
        <f aca="false">CONCATENATE(A1501,"=",AX1501)</f>
        <v>AF336014=3a.NLD.pig(*)</v>
      </c>
      <c r="BI1501" s="170" t="str">
        <f aca="false">CONCATENATE(A1501,"=",ComForSubtype,D1501)</f>
        <v>AF336014=3a</v>
      </c>
      <c r="BJ1501" s="170" t="str">
        <f aca="false">CONCATENATE(A1501,"=",E1501)</f>
        <v>AF336014=3jab</v>
      </c>
      <c r="BK1501" s="170" t="str">
        <f aca="false">CONCATENATE(A1501,"=",C1501)</f>
        <v>AF336014=3</v>
      </c>
      <c r="BL1501" s="170" t="str">
        <f aca="false">CONCATENATE(D1501,"=")</f>
        <v>3a=</v>
      </c>
      <c r="BM1501" s="223" t="str">
        <f aca="false">IF(BA1501="XX","",BA1501)</f>
        <v>AF336014</v>
      </c>
      <c r="BN1501" s="224" t="str">
        <f aca="false">CONCATENATE(IF(F1501="","",F1501),IF(G1501="","",CONCATENATE(" / ",G1501)))</f>
        <v>NLSW122</v>
      </c>
      <c r="BO1501" s="225" t="str">
        <f aca="false">AX1501</f>
        <v>3a.NLD.pig(*)</v>
      </c>
      <c r="BP1501" s="226" t="str">
        <f aca="false">IF(V1501="","",V1501)</f>
        <v/>
      </c>
      <c r="BQ1501" s="226" t="str">
        <f aca="false">IF(W1501="","",CONCATENATE(W1501,IF(LEFT(AO1501,1)="s","+","")))</f>
        <v>3a</v>
      </c>
      <c r="BR1501" s="226" t="str">
        <f aca="false">IF(X1501="","",CONCATENATE(X1501,IF(LEFT(AQ1501,1)="s","+","")))</f>
        <v/>
      </c>
      <c r="BS1501" s="226" t="str">
        <f aca="false">IF(Y1501="","",CONCATENATE(Y1501,IF(LEFT(AR1501,1)="s","+","")))</f>
        <v/>
      </c>
      <c r="BT1501" s="226" t="str">
        <f aca="false">IF(Z1501="","",CONCATENATE(Z1501,IF(LEFT(AS1501,1)="s","+","")))</f>
        <v/>
      </c>
      <c r="BU1501" s="227" t="str">
        <f aca="false">IF(AA1501="","",CONCATENATE(AA1501,IF(LEFT(AT1501,1)="s","+","")))</f>
        <v/>
      </c>
      <c r="BV1501" s="212"/>
      <c r="BW1501" s="177" t="s">
        <v>3841</v>
      </c>
      <c r="BX1501" s="170" t="str">
        <f aca="false">IF(BW1501&lt;&gt;"",IF(ISNUMBER(FIND("=",BW1501)),LEFT(BW1501,FIND("=",BW1501)-1),BW1501),BW1501)</f>
        <v>AF336014</v>
      </c>
      <c r="BY1501" s="170" t="str">
        <f aca="false">IF(BW1501&lt;&gt;"",IF(ISNUMBER(FIND("=",BW1501)),RIGHT(BW1501,LEN(BW1501)-FIND("=",BW1501)),""),"")</f>
        <v>3a</v>
      </c>
      <c r="BZ1501" s="170" t="str">
        <f aca="false">IF(BX1501&lt;&gt;"",IF(ISNUMBER(FIND(".",BX1501)),LEFT(BX1501,FIND(".",BX1501)-1),BX1501),BX1501)</f>
        <v>AF336014</v>
      </c>
      <c r="CA1501" s="170" t="str">
        <f aca="false">IF(BX1501&lt;&gt;"",IF(ISNUMBER(FIND(".",BX1501)),RIGHT(BX1501,LEN(BX1501)-FIND(".",BX1501)),""),"")</f>
        <v/>
      </c>
      <c r="CB1501" s="212"/>
      <c r="CC1501" s="170" t="str">
        <f aca="false">A1501</f>
        <v>AF336014</v>
      </c>
      <c r="CD1501" s="178" t="s">
        <v>339</v>
      </c>
      <c r="CE1501" s="178" t="s">
        <v>340</v>
      </c>
      <c r="CF1501" s="178" t="s">
        <v>341</v>
      </c>
      <c r="CG1501" s="212"/>
      <c r="CH1501" s="179"/>
      <c r="CI1501" s="179"/>
      <c r="CJ1501" s="179"/>
      <c r="CK1501" s="212"/>
      <c r="CL1501" s="212"/>
      <c r="CM1501" s="170" t="str">
        <f aca="false">F1501</f>
        <v>NLSW122</v>
      </c>
      <c r="CN1501" s="170" t="str">
        <f aca="false">IF(G1501="","",G1501)</f>
        <v/>
      </c>
      <c r="CO1501" s="170" t="str">
        <f aca="false">CONCATENATE(H1501,":",L1501)</f>
        <v>Netherlands:</v>
      </c>
      <c r="CP1501" s="170" t="str">
        <f aca="false">CONCATENATE(IF(Q1501="","",CONCATENATE(Q1501,"-")),IF(P1501="","",CONCATENATE(P1501,"-")),IF(O1501="","",O1501))</f>
        <v>1998</v>
      </c>
      <c r="CQ1501" s="170" t="str">
        <f aca="false">IF(N1501="","",N1501)</f>
        <v>stool pool</v>
      </c>
      <c r="CR1501" s="170" t="n">
        <f aca="false">C1501</f>
        <v>3</v>
      </c>
      <c r="CS1501" s="229" t="str">
        <f aca="false">D1501</f>
        <v>3a</v>
      </c>
      <c r="CT1501" s="170" t="str">
        <f aca="false">CONCATENATE(CD1501," strain ",CM1501," ",CL1501,", partial cds")</f>
        <v>Hepatitis E virus strain NLSW122 , partial cds</v>
      </c>
    </row>
    <row r="1502" customFormat="false" ht="11.9" hidden="false" customHeight="true" outlineLevel="0" collapsed="false">
      <c r="A1502" s="154" t="s">
        <v>3842</v>
      </c>
      <c r="B1502" s="147" t="n">
        <v>3</v>
      </c>
      <c r="C1502" s="243" t="n">
        <v>3</v>
      </c>
      <c r="D1502" s="149" t="s">
        <v>644</v>
      </c>
      <c r="E1502" s="150" t="s">
        <v>3598</v>
      </c>
      <c r="F1502" s="154" t="s">
        <v>3843</v>
      </c>
      <c r="G1502" s="212"/>
      <c r="H1502" s="146" t="s">
        <v>537</v>
      </c>
      <c r="I1502" s="153" t="s">
        <v>538</v>
      </c>
      <c r="J1502" s="146" t="s">
        <v>395</v>
      </c>
      <c r="K1502" s="212"/>
      <c r="L1502" s="212"/>
      <c r="M1502" s="157" t="s">
        <v>367</v>
      </c>
      <c r="N1502" s="328" t="s">
        <v>2017</v>
      </c>
      <c r="O1502" s="160" t="n">
        <v>1998</v>
      </c>
      <c r="P1502" s="212"/>
      <c r="Q1502" s="212"/>
      <c r="R1502" s="212"/>
      <c r="S1502" s="212"/>
      <c r="U1502" s="161" t="s">
        <v>644</v>
      </c>
      <c r="V1502" s="209"/>
      <c r="W1502" s="163" t="s">
        <v>644</v>
      </c>
      <c r="X1502" s="209"/>
      <c r="Y1502" s="209"/>
      <c r="Z1502" s="209"/>
      <c r="AA1502" s="216"/>
      <c r="AB1502" s="217"/>
      <c r="AC1502" s="163" t="s">
        <v>354</v>
      </c>
      <c r="AD1502" s="209"/>
      <c r="AE1502" s="209"/>
      <c r="AF1502" s="209"/>
      <c r="AG1502" s="218"/>
      <c r="AH1502" s="164" t="n">
        <v>134</v>
      </c>
      <c r="AI1502" s="164" t="n">
        <v>375</v>
      </c>
      <c r="AJ1502" s="219" t="n">
        <f aca="false">SeqEnd-SeqBeg+1</f>
        <v>242</v>
      </c>
      <c r="AK1502" s="220" t="n">
        <f aca="false">AND( SeqBeg&lt;=Beg  , End &lt;=SeqEnd )</f>
        <v>0</v>
      </c>
      <c r="AL1502" s="212"/>
      <c r="AM1502" s="212"/>
      <c r="AN1502" s="213"/>
      <c r="AO1502" s="147" t="s">
        <v>3734</v>
      </c>
      <c r="AP1502" s="147" t="s">
        <v>3734</v>
      </c>
      <c r="AU1502" s="212"/>
      <c r="AV1502" s="212"/>
      <c r="AW1502" s="222" t="str">
        <f aca="false">HYPERLINK(CONCATENATE("http://www.ncbi.nlm.nih.gov/nuccore/",BM1502),BM1502)</f>
        <v>AF336002</v>
      </c>
      <c r="AX1502" s="219" t="str">
        <f aca="false">CONCATENATE(D1502,IF(I1502="","",CONCATENATE(".",I1502)),IF(K1502="","",CONCATENATE(".",K1502)),IF(M1502="","",CONCATENATE(".",M1502)),IF(R1502="","",CONCATENATE(".",R1502)),IF(U1502="","","(*)"))</f>
        <v>3a.NLD.pig(*)</v>
      </c>
      <c r="AY1502" s="170" t="str">
        <f aca="false">CONCATENATE(BM1502,".",BN1502)</f>
        <v>AF336002.NLSW22</v>
      </c>
      <c r="AZ1502" s="171" t="str">
        <f aca="false">IF(AV1502="",IF(ISNUMBER(FIND(".",A1502)),LEFT(A1502,FIND(".",A1502)-1),A1502),AV1502)</f>
        <v>AF336002</v>
      </c>
      <c r="BA1502" s="171" t="str">
        <f aca="false">IF(ISNUMBER(FIND("-",AZ1502)),LEFT(AZ1502,FIND("-",AZ1502)-1),AZ1502)</f>
        <v>AF336002</v>
      </c>
      <c r="BB1502" s="170" t="str">
        <f aca="false"> MEGAname &amp; "="</f>
        <v>AF336002=</v>
      </c>
      <c r="BC1502" s="170" t="str">
        <f aca="false">Clear &amp; IF(span ,"Span","out")</f>
        <v>AF336002=out</v>
      </c>
      <c r="BD1502" s="170" t="str">
        <f aca="false">Clear &amp; IF(span, IF(B1502=".","Selected",B1502),"out")</f>
        <v>AF336002=out</v>
      </c>
      <c r="BE1502" s="170" t="str">
        <f aca="false">Clear &amp; Strain</f>
        <v>AF336002=NLSW22</v>
      </c>
      <c r="BF1502" s="170" t="str">
        <f aca="false">CONCATENATE(A1502,"=",F1502,". ",AX1502,IF(AB1502="","",CONCATENATE(".",AB1502)))</f>
        <v>AF336002=NLSW22. 3a.NLD.pig(*)</v>
      </c>
      <c r="BG1502" s="170" t="str">
        <f aca="false">CONCATENATE(A1502,"=",F1502,". ",AX1502)</f>
        <v>AF336002=NLSW22. 3a.NLD.pig(*)</v>
      </c>
      <c r="BH1502" s="170" t="str">
        <f aca="false">CONCATENATE(A1502,"=",AX1502)</f>
        <v>AF336002=3a.NLD.pig(*)</v>
      </c>
      <c r="BI1502" s="170" t="str">
        <f aca="false">CONCATENATE(A1502,"=",ComForSubtype,D1502)</f>
        <v>AF336002=3a</v>
      </c>
      <c r="BJ1502" s="170" t="str">
        <f aca="false">CONCATENATE(A1502,"=",E1502)</f>
        <v>AF336002=3jab</v>
      </c>
      <c r="BK1502" s="170" t="str">
        <f aca="false">CONCATENATE(A1502,"=",C1502)</f>
        <v>AF336002=3</v>
      </c>
      <c r="BL1502" s="170" t="str">
        <f aca="false">CONCATENATE(D1502,"=")</f>
        <v>3a=</v>
      </c>
      <c r="BM1502" s="223" t="str">
        <f aca="false">IF(BA1502="XX","",BA1502)</f>
        <v>AF336002</v>
      </c>
      <c r="BN1502" s="224" t="str">
        <f aca="false">CONCATENATE(IF(F1502="","",F1502),IF(G1502="","",CONCATENATE(" / ",G1502)))</f>
        <v>NLSW22</v>
      </c>
      <c r="BO1502" s="225" t="str">
        <f aca="false">AX1502</f>
        <v>3a.NLD.pig(*)</v>
      </c>
      <c r="BP1502" s="226" t="str">
        <f aca="false">IF(V1502="","",V1502)</f>
        <v/>
      </c>
      <c r="BQ1502" s="226" t="str">
        <f aca="false">IF(W1502="","",CONCATENATE(W1502,IF(LEFT(AO1502,1)="s","+","")))</f>
        <v>3a</v>
      </c>
      <c r="BR1502" s="226" t="str">
        <f aca="false">IF(X1502="","",CONCATENATE(X1502,IF(LEFT(AQ1502,1)="s","+","")))</f>
        <v/>
      </c>
      <c r="BS1502" s="226" t="str">
        <f aca="false">IF(Y1502="","",CONCATENATE(Y1502,IF(LEFT(AR1502,1)="s","+","")))</f>
        <v/>
      </c>
      <c r="BT1502" s="226" t="str">
        <f aca="false">IF(Z1502="","",CONCATENATE(Z1502,IF(LEFT(AS1502,1)="s","+","")))</f>
        <v/>
      </c>
      <c r="BU1502" s="227" t="str">
        <f aca="false">IF(AA1502="","",CONCATENATE(AA1502,IF(LEFT(AT1502,1)="s","+","")))</f>
        <v/>
      </c>
      <c r="BV1502" s="212"/>
      <c r="BW1502" s="177" t="s">
        <v>3844</v>
      </c>
      <c r="BX1502" s="170" t="str">
        <f aca="false">IF(BW1502&lt;&gt;"",IF(ISNUMBER(FIND("=",BW1502)),LEFT(BW1502,FIND("=",BW1502)-1),BW1502),BW1502)</f>
        <v>AF336002</v>
      </c>
      <c r="BY1502" s="170" t="str">
        <f aca="false">IF(BW1502&lt;&gt;"",IF(ISNUMBER(FIND("=",BW1502)),RIGHT(BW1502,LEN(BW1502)-FIND("=",BW1502)),""),"")</f>
        <v>3a</v>
      </c>
      <c r="BZ1502" s="170" t="str">
        <f aca="false">IF(BX1502&lt;&gt;"",IF(ISNUMBER(FIND(".",BX1502)),LEFT(BX1502,FIND(".",BX1502)-1),BX1502),BX1502)</f>
        <v>AF336002</v>
      </c>
      <c r="CA1502" s="170" t="str">
        <f aca="false">IF(BX1502&lt;&gt;"",IF(ISNUMBER(FIND(".",BX1502)),RIGHT(BX1502,LEN(BX1502)-FIND(".",BX1502)),""),"")</f>
        <v/>
      </c>
      <c r="CB1502" s="212"/>
      <c r="CC1502" s="170" t="str">
        <f aca="false">A1502</f>
        <v>AF336002</v>
      </c>
      <c r="CD1502" s="178" t="s">
        <v>339</v>
      </c>
      <c r="CE1502" s="178" t="s">
        <v>340</v>
      </c>
      <c r="CF1502" s="178" t="s">
        <v>341</v>
      </c>
      <c r="CG1502" s="212"/>
      <c r="CH1502" s="179"/>
      <c r="CI1502" s="179"/>
      <c r="CJ1502" s="179"/>
      <c r="CK1502" s="212"/>
      <c r="CL1502" s="212"/>
      <c r="CM1502" s="170" t="str">
        <f aca="false">F1502</f>
        <v>NLSW22</v>
      </c>
      <c r="CN1502" s="170" t="str">
        <f aca="false">IF(G1502="","",G1502)</f>
        <v/>
      </c>
      <c r="CO1502" s="170" t="str">
        <f aca="false">CONCATENATE(H1502,":",L1502)</f>
        <v>Netherlands:</v>
      </c>
      <c r="CP1502" s="170" t="str">
        <f aca="false">CONCATENATE(IF(Q1502="","",CONCATENATE(Q1502,"-")),IF(P1502="","",CONCATENATE(P1502,"-")),IF(O1502="","",O1502))</f>
        <v>1998</v>
      </c>
      <c r="CQ1502" s="170" t="str">
        <f aca="false">IF(N1502="","",N1502)</f>
        <v>stool pool</v>
      </c>
      <c r="CR1502" s="170" t="n">
        <f aca="false">C1502</f>
        <v>3</v>
      </c>
      <c r="CS1502" s="229" t="str">
        <f aca="false">D1502</f>
        <v>3a</v>
      </c>
      <c r="CT1502" s="170" t="str">
        <f aca="false">CONCATENATE(CD1502," strain ",CM1502," ",CL1502,", partial cds")</f>
        <v>Hepatitis E virus strain NLSW22 , partial cds</v>
      </c>
    </row>
    <row r="1503" customFormat="false" ht="11.9" hidden="false" customHeight="true" outlineLevel="0" collapsed="false">
      <c r="A1503" s="154" t="s">
        <v>3845</v>
      </c>
      <c r="B1503" s="147" t="n">
        <v>3</v>
      </c>
      <c r="C1503" s="243" t="n">
        <v>3</v>
      </c>
      <c r="D1503" s="149" t="s">
        <v>644</v>
      </c>
      <c r="E1503" s="150" t="s">
        <v>3598</v>
      </c>
      <c r="F1503" s="154" t="s">
        <v>3846</v>
      </c>
      <c r="G1503" s="212"/>
      <c r="H1503" s="146" t="s">
        <v>405</v>
      </c>
      <c r="I1503" s="153" t="s">
        <v>412</v>
      </c>
      <c r="J1503" s="146" t="s">
        <v>395</v>
      </c>
      <c r="K1503" s="287" t="s">
        <v>2011</v>
      </c>
      <c r="L1503" s="231" t="s">
        <v>2012</v>
      </c>
      <c r="M1503" s="157" t="s">
        <v>367</v>
      </c>
      <c r="N1503" s="213"/>
      <c r="O1503" s="160"/>
      <c r="P1503" s="212"/>
      <c r="Q1503" s="212"/>
      <c r="R1503" s="146" t="s">
        <v>406</v>
      </c>
      <c r="T1503" s="214"/>
      <c r="U1503" s="215"/>
      <c r="V1503" s="209"/>
      <c r="W1503" s="163" t="s">
        <v>644</v>
      </c>
      <c r="X1503" s="209"/>
      <c r="Y1503" s="209"/>
      <c r="Z1503" s="209"/>
      <c r="AB1503" s="217"/>
      <c r="AC1503" s="163" t="s">
        <v>354</v>
      </c>
      <c r="AD1503" s="209"/>
      <c r="AE1503" s="209"/>
      <c r="AF1503" s="209"/>
      <c r="AG1503" s="218"/>
      <c r="AH1503" s="164" t="n">
        <v>134</v>
      </c>
      <c r="AI1503" s="164" t="n">
        <v>375</v>
      </c>
      <c r="AJ1503" s="219" t="n">
        <f aca="false">SeqEnd-SeqBeg+1</f>
        <v>242</v>
      </c>
      <c r="AK1503" s="220" t="n">
        <f aca="false">AND( SeqBeg&lt;=Beg  , End &lt;=SeqEnd )</f>
        <v>0</v>
      </c>
      <c r="AL1503" s="212"/>
      <c r="AM1503" s="212"/>
      <c r="AN1503" s="213"/>
      <c r="AO1503" s="147" t="s">
        <v>2833</v>
      </c>
      <c r="AP1503" s="147" t="s">
        <v>2833</v>
      </c>
      <c r="AV1503" s="212"/>
      <c r="AW1503" s="222" t="str">
        <f aca="false">HYPERLINK(CONCATENATE("http://www.ncbi.nlm.nih.gov/nuccore/",BM1503),BM1503)</f>
        <v>FR846453</v>
      </c>
      <c r="AX1503" s="219" t="str">
        <f aca="false">CONCATENATE(D1503,IF(I1503="","",CONCATENATE(".",I1503)),IF(K1503="","",CONCATENATE(".",K1503)),IF(M1503="","",CONCATENATE(".",M1503)),IF(R1503="","",CONCATENATE(".",R1503)),IF(U1503="","","(*)"))</f>
        <v>3a.DEU.BY,Reg.pig.UReg</v>
      </c>
      <c r="AY1503" s="170" t="str">
        <f aca="false">CONCATENATE(BM1503,".",BN1503)</f>
        <v>FR846453.swR437</v>
      </c>
      <c r="AZ1503" s="171" t="str">
        <f aca="false">IF(AV1503="",IF(ISNUMBER(FIND(".",A1503)),LEFT(A1503,FIND(".",A1503)-1),A1503),AV1503)</f>
        <v>FR846453</v>
      </c>
      <c r="BA1503" s="171" t="str">
        <f aca="false">IF(ISNUMBER(FIND("-",AZ1503)),LEFT(AZ1503,FIND("-",AZ1503)-1),AZ1503)</f>
        <v>FR846453</v>
      </c>
      <c r="BB1503" s="170" t="str">
        <f aca="false"> MEGAname &amp; "="</f>
        <v>FR846453=</v>
      </c>
      <c r="BC1503" s="170" t="str">
        <f aca="false">Clear &amp; IF(span ,"Span","out")</f>
        <v>FR846453=out</v>
      </c>
      <c r="BD1503" s="170" t="str">
        <f aca="false">Clear &amp; IF(span, IF(B1503=".","Selected",B1503),"out")</f>
        <v>FR846453=out</v>
      </c>
      <c r="BE1503" s="170" t="str">
        <f aca="false">Clear &amp; Strain</f>
        <v>FR846453=swR437</v>
      </c>
      <c r="BF1503" s="170" t="str">
        <f aca="false">CONCATENATE(A1503,"=",F1503,". ",AX1503,IF(AB1503="","",CONCATENATE(".",AB1503)))</f>
        <v>FR846453=swR437. 3a.DEU.BY,Reg.pig.UReg</v>
      </c>
      <c r="BG1503" s="170" t="str">
        <f aca="false">CONCATENATE(A1503,"=",F1503,". ",AX1503)</f>
        <v>FR846453=swR437. 3a.DEU.BY,Reg.pig.UReg</v>
      </c>
      <c r="BH1503" s="170" t="str">
        <f aca="false">CONCATENATE(A1503,"=",AX1503)</f>
        <v>FR846453=3a.DEU.BY,Reg.pig.UReg</v>
      </c>
      <c r="BI1503" s="170" t="str">
        <f aca="false">CONCATENATE(A1503,"=",ComForSubtype,D1503)</f>
        <v>FR846453=3a</v>
      </c>
      <c r="BJ1503" s="170" t="str">
        <f aca="false">CONCATENATE(A1503,"=",E1503)</f>
        <v>FR846453=3jab</v>
      </c>
      <c r="BK1503" s="170" t="str">
        <f aca="false">CONCATENATE(A1503,"=",C1503)</f>
        <v>FR846453=3</v>
      </c>
      <c r="BL1503" s="170" t="str">
        <f aca="false">CONCATENATE(D1503,"=")</f>
        <v>3a=</v>
      </c>
      <c r="BM1503" s="223" t="str">
        <f aca="false">IF(BA1503="XX","",BA1503)</f>
        <v>FR846453</v>
      </c>
      <c r="BN1503" s="224" t="str">
        <f aca="false">CONCATENATE(IF(F1503="","",F1503),IF(G1503="","",CONCATENATE(" / ",G1503)))</f>
        <v>swR437</v>
      </c>
      <c r="BO1503" s="225" t="str">
        <f aca="false">AX1503</f>
        <v>3a.DEU.BY,Reg.pig.UReg</v>
      </c>
      <c r="BP1503" s="226" t="str">
        <f aca="false">IF(V1503="","",V1503)</f>
        <v/>
      </c>
      <c r="BQ1503" s="226" t="str">
        <f aca="false">IF(W1503="","",CONCATENATE(W1503,IF(LEFT(AO1503,1)="s","+","")))</f>
        <v>3a</v>
      </c>
      <c r="BR1503" s="226" t="str">
        <f aca="false">IF(X1503="","",CONCATENATE(X1503,IF(LEFT(AQ1503,1)="s","+","")))</f>
        <v/>
      </c>
      <c r="BS1503" s="226" t="str">
        <f aca="false">IF(Y1503="","",CONCATENATE(Y1503,IF(LEFT(AR1503,1)="s","+","")))</f>
        <v/>
      </c>
      <c r="BT1503" s="226" t="str">
        <f aca="false">IF(Z1503="","",CONCATENATE(Z1503,IF(LEFT(AS1503,1)="s","+","")))</f>
        <v/>
      </c>
      <c r="BU1503" s="227" t="str">
        <f aca="false">IF(AA1503="","",CONCATENATE(AA1503,IF(LEFT(AT1503,1)="s","+","")))</f>
        <v/>
      </c>
      <c r="BV1503" s="212"/>
      <c r="BW1503" s="177" t="s">
        <v>3847</v>
      </c>
      <c r="BX1503" s="170" t="str">
        <f aca="false">IF(BW1503&lt;&gt;"",IF(ISNUMBER(FIND("=",BW1503)),LEFT(BW1503,FIND("=",BW1503)-1),BW1503),BW1503)</f>
        <v>FR846453</v>
      </c>
      <c r="BY1503" s="170" t="str">
        <f aca="false">IF(BW1503&lt;&gt;"",IF(ISNUMBER(FIND("=",BW1503)),RIGHT(BW1503,LEN(BW1503)-FIND("=",BW1503)),""),"")</f>
        <v>3a</v>
      </c>
      <c r="BZ1503" s="170" t="str">
        <f aca="false">IF(BX1503&lt;&gt;"",IF(ISNUMBER(FIND(".",BX1503)),LEFT(BX1503,FIND(".",BX1503)-1),BX1503),BX1503)</f>
        <v>FR846453</v>
      </c>
      <c r="CA1503" s="170" t="str">
        <f aca="false">IF(BX1503&lt;&gt;"",IF(ISNUMBER(FIND(".",BX1503)),RIGHT(BX1503,LEN(BX1503)-FIND(".",BX1503)),""),"")</f>
        <v/>
      </c>
      <c r="CB1503" s="212"/>
      <c r="CC1503" s="170" t="str">
        <f aca="false">A1503</f>
        <v>FR846453</v>
      </c>
      <c r="CD1503" s="178" t="s">
        <v>339</v>
      </c>
      <c r="CE1503" s="178" t="s">
        <v>340</v>
      </c>
      <c r="CF1503" s="178" t="s">
        <v>341</v>
      </c>
      <c r="CG1503" s="212"/>
      <c r="CH1503" s="179"/>
      <c r="CI1503" s="179"/>
      <c r="CJ1503" s="179"/>
      <c r="CK1503" s="212"/>
      <c r="CL1503" s="212"/>
      <c r="CM1503" s="170" t="str">
        <f aca="false">F1503</f>
        <v>swR437</v>
      </c>
      <c r="CN1503" s="170" t="str">
        <f aca="false">IF(G1503="","",G1503)</f>
        <v/>
      </c>
      <c r="CO1503" s="170" t="str">
        <f aca="false">CONCATENATE(H1503,":",L1503)</f>
        <v>Germany:Bavaria, Regensburg</v>
      </c>
      <c r="CP1503" s="170" t="str">
        <f aca="false">CONCATENATE(IF(Q1503="","",CONCATENATE(Q1503,"-")),IF(P1503="","",CONCATENATE(P1503,"-")),IF(O1503="","",O1503))</f>
        <v/>
      </c>
      <c r="CQ1503" s="170" t="str">
        <f aca="false">IF(N1503="","",N1503)</f>
        <v/>
      </c>
      <c r="CR1503" s="170" t="n">
        <f aca="false">C1503</f>
        <v>3</v>
      </c>
      <c r="CS1503" s="229" t="str">
        <f aca="false">D1503</f>
        <v>3a</v>
      </c>
      <c r="CT1503" s="170" t="str">
        <f aca="false">CONCATENATE(CD1503," strain ",CM1503," ",CL1503,", partial cds")</f>
        <v>Hepatitis E virus strain swR437 , partial cds</v>
      </c>
    </row>
    <row r="1504" customFormat="false" ht="11.9" hidden="false" customHeight="true" outlineLevel="0" collapsed="false">
      <c r="A1504" s="154" t="s">
        <v>3848</v>
      </c>
      <c r="B1504" s="147" t="n">
        <v>3</v>
      </c>
      <c r="C1504" s="243" t="n">
        <v>3</v>
      </c>
      <c r="D1504" s="149" t="s">
        <v>644</v>
      </c>
      <c r="E1504" s="150" t="s">
        <v>3598</v>
      </c>
      <c r="F1504" s="154" t="s">
        <v>3849</v>
      </c>
      <c r="G1504" s="212"/>
      <c r="H1504" s="146" t="s">
        <v>405</v>
      </c>
      <c r="I1504" s="153" t="s">
        <v>412</v>
      </c>
      <c r="J1504" s="146" t="s">
        <v>395</v>
      </c>
      <c r="K1504" s="155" t="s">
        <v>711</v>
      </c>
      <c r="L1504" s="231" t="s">
        <v>712</v>
      </c>
      <c r="M1504" s="157" t="s">
        <v>348</v>
      </c>
      <c r="N1504" s="213"/>
      <c r="O1504" s="160"/>
      <c r="P1504" s="212"/>
      <c r="Q1504" s="212"/>
      <c r="R1504" s="146" t="s">
        <v>406</v>
      </c>
      <c r="T1504" s="214"/>
      <c r="U1504" s="215"/>
      <c r="V1504" s="209"/>
      <c r="W1504" s="244" t="s">
        <v>644</v>
      </c>
      <c r="AB1504" s="217"/>
      <c r="AC1504" s="163" t="s">
        <v>354</v>
      </c>
      <c r="AH1504" s="164" t="n">
        <v>134</v>
      </c>
      <c r="AI1504" s="164" t="n">
        <v>375</v>
      </c>
      <c r="AJ1504" s="219" t="n">
        <f aca="false">SeqEnd-SeqBeg+1</f>
        <v>242</v>
      </c>
      <c r="AK1504" s="220" t="n">
        <f aca="false">AND( SeqBeg&lt;=Beg  , End &lt;=SeqEnd )</f>
        <v>0</v>
      </c>
      <c r="AL1504" s="212"/>
      <c r="AM1504" s="212"/>
      <c r="AN1504" s="213"/>
      <c r="AO1504" s="147" t="s">
        <v>408</v>
      </c>
      <c r="AP1504" s="147" t="s">
        <v>408</v>
      </c>
      <c r="AU1504" s="212" t="s">
        <v>2765</v>
      </c>
      <c r="AV1504" s="212"/>
      <c r="AW1504" s="222" t="str">
        <f aca="false">HYPERLINK(CONCATENATE("http://www.ncbi.nlm.nih.gov/nuccore/",BM1504),BM1504)</f>
        <v>EU879099</v>
      </c>
      <c r="AX1504" s="219" t="str">
        <f aca="false">CONCATENATE(D1504,IF(I1504="","",CONCATENATE(".",I1504)),IF(K1504="","",CONCATENATE(".",K1504)),IF(M1504="","",CONCATENATE(".",M1504)),IF(R1504="","",CONCATENATE(".",R1504)),IF(U1504="","","(*)"))</f>
        <v>3a.DEU.BB.hum.UReg</v>
      </c>
      <c r="AY1504" s="170" t="str">
        <f aca="false">CONCATENATE(BM1504,".",BN1504)</f>
        <v>EU879099.V0609076</v>
      </c>
      <c r="AZ1504" s="171" t="str">
        <f aca="false">IF(AV1504="",IF(ISNUMBER(FIND(".",A1504)),LEFT(A1504,FIND(".",A1504)-1),A1504),AV1504)</f>
        <v>EU879099</v>
      </c>
      <c r="BA1504" s="171" t="str">
        <f aca="false">IF(ISNUMBER(FIND("-",AZ1504)),LEFT(AZ1504,FIND("-",AZ1504)-1),AZ1504)</f>
        <v>EU879099</v>
      </c>
      <c r="BB1504" s="170" t="str">
        <f aca="false"> MEGAname &amp; "="</f>
        <v>EU879099=</v>
      </c>
      <c r="BC1504" s="170" t="str">
        <f aca="false">Clear &amp; IF(span ,"Span","out")</f>
        <v>EU879099=out</v>
      </c>
      <c r="BD1504" s="170" t="str">
        <f aca="false">Clear &amp; IF(span, IF(B1504=".","Selected",B1504),"out")</f>
        <v>EU879099=out</v>
      </c>
      <c r="BE1504" s="170" t="str">
        <f aca="false">Clear &amp; Strain</f>
        <v>EU879099=V0609076</v>
      </c>
      <c r="BF1504" s="170" t="str">
        <f aca="false">CONCATENATE(A1504,"=",F1504,". ",AX1504,IF(AB1504="","",CONCATENATE(".",AB1504)))</f>
        <v>EU879099=V0609076. 3a.DEU.BB.hum.UReg</v>
      </c>
      <c r="BG1504" s="170" t="str">
        <f aca="false">CONCATENATE(A1504,"=",F1504,". ",AX1504)</f>
        <v>EU879099=V0609076. 3a.DEU.BB.hum.UReg</v>
      </c>
      <c r="BH1504" s="170" t="str">
        <f aca="false">CONCATENATE(A1504,"=",AX1504)</f>
        <v>EU879099=3a.DEU.BB.hum.UReg</v>
      </c>
      <c r="BI1504" s="170" t="str">
        <f aca="false">CONCATENATE(A1504,"=",ComForSubtype,D1504)</f>
        <v>EU879099=3a</v>
      </c>
      <c r="BJ1504" s="170" t="str">
        <f aca="false">CONCATENATE(A1504,"=",E1504)</f>
        <v>EU879099=3jab</v>
      </c>
      <c r="BK1504" s="170" t="str">
        <f aca="false">CONCATENATE(A1504,"=",C1504)</f>
        <v>EU879099=3</v>
      </c>
      <c r="BL1504" s="170" t="str">
        <f aca="false">CONCATENATE(D1504,"=")</f>
        <v>3a=</v>
      </c>
      <c r="BM1504" s="223" t="str">
        <f aca="false">IF(BA1504="XX","",BA1504)</f>
        <v>EU879099</v>
      </c>
      <c r="BN1504" s="224" t="str">
        <f aca="false">CONCATENATE(IF(F1504="","",F1504),IF(G1504="","",CONCATENATE(" / ",G1504)))</f>
        <v>V0609076</v>
      </c>
      <c r="BO1504" s="225" t="str">
        <f aca="false">AX1504</f>
        <v>3a.DEU.BB.hum.UReg</v>
      </c>
      <c r="BP1504" s="226" t="str">
        <f aca="false">IF(V1504="","",V1504)</f>
        <v/>
      </c>
      <c r="BQ1504" s="226" t="str">
        <f aca="false">IF(W1504="","",CONCATENATE(W1504,IF(LEFT(AO1504,1)="s","+","")))</f>
        <v>3a+</v>
      </c>
      <c r="BR1504" s="226" t="str">
        <f aca="false">IF(X1504="","",CONCATENATE(X1504,IF(LEFT(AQ1504,1)="s","+","")))</f>
        <v/>
      </c>
      <c r="BS1504" s="226" t="str">
        <f aca="false">IF(Y1504="","",CONCATENATE(Y1504,IF(LEFT(AR1504,1)="s","+","")))</f>
        <v/>
      </c>
      <c r="BT1504" s="226" t="str">
        <f aca="false">IF(Z1504="","",CONCATENATE(Z1504,IF(LEFT(AS1504,1)="s","+","")))</f>
        <v/>
      </c>
      <c r="BU1504" s="227" t="str">
        <f aca="false">IF(AA1504="","",CONCATENATE(AA1504,IF(LEFT(AT1504,1)="s","+","")))</f>
        <v/>
      </c>
      <c r="BV1504" s="212"/>
      <c r="BW1504" s="177" t="s">
        <v>3850</v>
      </c>
      <c r="BX1504" s="170" t="str">
        <f aca="false">IF(BW1504&lt;&gt;"",IF(ISNUMBER(FIND("=",BW1504)),LEFT(BW1504,FIND("=",BW1504)-1),BW1504),BW1504)</f>
        <v>EU879099</v>
      </c>
      <c r="BY1504" s="170" t="str">
        <f aca="false">IF(BW1504&lt;&gt;"",IF(ISNUMBER(FIND("=",BW1504)),RIGHT(BW1504,LEN(BW1504)-FIND("=",BW1504)),""),"")</f>
        <v>3a</v>
      </c>
      <c r="BZ1504" s="170" t="str">
        <f aca="false">IF(BX1504&lt;&gt;"",IF(ISNUMBER(FIND(".",BX1504)),LEFT(BX1504,FIND(".",BX1504)-1),BX1504),BX1504)</f>
        <v>EU879099</v>
      </c>
      <c r="CA1504" s="170" t="str">
        <f aca="false">IF(BX1504&lt;&gt;"",IF(ISNUMBER(FIND(".",BX1504)),RIGHT(BX1504,LEN(BX1504)-FIND(".",BX1504)),""),"")</f>
        <v/>
      </c>
      <c r="CB1504" s="212"/>
      <c r="CC1504" s="170" t="str">
        <f aca="false">A1504</f>
        <v>EU879099</v>
      </c>
      <c r="CD1504" s="178" t="s">
        <v>339</v>
      </c>
      <c r="CE1504" s="178" t="s">
        <v>340</v>
      </c>
      <c r="CF1504" s="178" t="s">
        <v>341</v>
      </c>
      <c r="CG1504" s="212"/>
      <c r="CH1504" s="179"/>
      <c r="CI1504" s="179"/>
      <c r="CJ1504" s="179"/>
      <c r="CK1504" s="212"/>
      <c r="CL1504" s="212"/>
      <c r="CM1504" s="170" t="str">
        <f aca="false">F1504</f>
        <v>V0609076</v>
      </c>
      <c r="CN1504" s="170" t="str">
        <f aca="false">IF(G1504="","",G1504)</f>
        <v/>
      </c>
      <c r="CO1504" s="170" t="str">
        <f aca="false">CONCATENATE(H1504,":",L1504)</f>
        <v>Germany:Brandenburg</v>
      </c>
      <c r="CP1504" s="170" t="str">
        <f aca="false">CONCATENATE(IF(Q1504="","",CONCATENATE(Q1504,"-")),IF(P1504="","",CONCATENATE(P1504,"-")),IF(O1504="","",O1504))</f>
        <v/>
      </c>
      <c r="CQ1504" s="170" t="str">
        <f aca="false">IF(N1504="","",N1504)</f>
        <v/>
      </c>
      <c r="CR1504" s="170" t="n">
        <f aca="false">C1504</f>
        <v>3</v>
      </c>
      <c r="CS1504" s="229" t="str">
        <f aca="false">D1504</f>
        <v>3a</v>
      </c>
      <c r="CT1504" s="170" t="str">
        <f aca="false">CONCATENATE(CD1504," strain ",CM1504," ",CL1504,", partial cds")</f>
        <v>Hepatitis E virus strain V0609076 , partial cds</v>
      </c>
    </row>
    <row r="1505" customFormat="false" ht="11.9" hidden="false" customHeight="true" outlineLevel="0" collapsed="false">
      <c r="A1505" s="154" t="s">
        <v>3851</v>
      </c>
      <c r="B1505" s="147" t="n">
        <v>3</v>
      </c>
      <c r="C1505" s="243" t="n">
        <v>3</v>
      </c>
      <c r="D1505" s="149" t="s">
        <v>644</v>
      </c>
      <c r="E1505" s="150" t="s">
        <v>3598</v>
      </c>
      <c r="F1505" s="154" t="s">
        <v>3852</v>
      </c>
      <c r="G1505" s="212"/>
      <c r="H1505" s="146" t="s">
        <v>405</v>
      </c>
      <c r="I1505" s="153" t="s">
        <v>412</v>
      </c>
      <c r="J1505" s="146" t="s">
        <v>395</v>
      </c>
      <c r="K1505" s="212"/>
      <c r="L1505" s="212"/>
      <c r="M1505" s="157" t="s">
        <v>348</v>
      </c>
      <c r="N1505" s="213"/>
      <c r="O1505" s="160"/>
      <c r="P1505" s="212"/>
      <c r="Q1505" s="212"/>
      <c r="R1505" s="146" t="s">
        <v>406</v>
      </c>
      <c r="T1505" s="214"/>
      <c r="U1505" s="215"/>
      <c r="V1505" s="209"/>
      <c r="W1505" s="244" t="s">
        <v>644</v>
      </c>
      <c r="AB1505" s="217"/>
      <c r="AC1505" s="163" t="s">
        <v>354</v>
      </c>
      <c r="AH1505" s="164" t="n">
        <v>134</v>
      </c>
      <c r="AI1505" s="164" t="n">
        <v>375</v>
      </c>
      <c r="AJ1505" s="219" t="n">
        <f aca="false">SeqEnd-SeqBeg+1</f>
        <v>242</v>
      </c>
      <c r="AK1505" s="220" t="n">
        <f aca="false">AND( SeqBeg&lt;=Beg  , End &lt;=SeqEnd )</f>
        <v>0</v>
      </c>
      <c r="AL1505" s="212"/>
      <c r="AM1505" s="212"/>
      <c r="AN1505" s="213"/>
      <c r="AO1505" s="147" t="s">
        <v>2833</v>
      </c>
      <c r="AP1505" s="147" t="s">
        <v>2833</v>
      </c>
      <c r="AU1505" s="147" t="s">
        <v>103</v>
      </c>
      <c r="AV1505" s="212"/>
      <c r="AW1505" s="222" t="str">
        <f aca="false">HYPERLINK(CONCATENATE("http://www.ncbi.nlm.nih.gov/nuccore/",BM1505),BM1505)</f>
        <v>EU879103</v>
      </c>
      <c r="AX1505" s="219" t="str">
        <f aca="false">CONCATENATE(D1505,IF(I1505="","",CONCATENATE(".",I1505)),IF(K1505="","",CONCATENATE(".",K1505)),IF(M1505="","",CONCATENATE(".",M1505)),IF(R1505="","",CONCATENATE(".",R1505)),IF(U1505="","","(*)"))</f>
        <v>3a.DEU.hum.UReg</v>
      </c>
      <c r="AY1505" s="170" t="str">
        <f aca="false">CONCATENATE(BM1505,".",BN1505)</f>
        <v>EU879103.V0609890</v>
      </c>
      <c r="AZ1505" s="171" t="str">
        <f aca="false">IF(AV1505="",IF(ISNUMBER(FIND(".",A1505)),LEFT(A1505,FIND(".",A1505)-1),A1505),AV1505)</f>
        <v>EU879103</v>
      </c>
      <c r="BA1505" s="171" t="str">
        <f aca="false">IF(ISNUMBER(FIND("-",AZ1505)),LEFT(AZ1505,FIND("-",AZ1505)-1),AZ1505)</f>
        <v>EU879103</v>
      </c>
      <c r="BB1505" s="170" t="str">
        <f aca="false"> MEGAname &amp; "="</f>
        <v>EU879103=</v>
      </c>
      <c r="BC1505" s="170" t="str">
        <f aca="false">Clear &amp; IF(span ,"Span","out")</f>
        <v>EU879103=out</v>
      </c>
      <c r="BD1505" s="170" t="str">
        <f aca="false">Clear &amp; IF(span, IF(B1505=".","Selected",B1505),"out")</f>
        <v>EU879103=out</v>
      </c>
      <c r="BE1505" s="170" t="str">
        <f aca="false">Clear &amp; Strain</f>
        <v>EU879103=V0609890</v>
      </c>
      <c r="BF1505" s="170" t="str">
        <f aca="false">CONCATENATE(A1505,"=",F1505,". ",AX1505,IF(AB1505="","",CONCATENATE(".",AB1505)))</f>
        <v>EU879103=V0609890. 3a.DEU.hum.UReg</v>
      </c>
      <c r="BG1505" s="170" t="str">
        <f aca="false">CONCATENATE(A1505,"=",F1505,". ",AX1505)</f>
        <v>EU879103=V0609890. 3a.DEU.hum.UReg</v>
      </c>
      <c r="BH1505" s="170" t="str">
        <f aca="false">CONCATENATE(A1505,"=",AX1505)</f>
        <v>EU879103=3a.DEU.hum.UReg</v>
      </c>
      <c r="BI1505" s="170" t="str">
        <f aca="false">CONCATENATE(A1505,"=",ComForSubtype,D1505)</f>
        <v>EU879103=3a</v>
      </c>
      <c r="BJ1505" s="170" t="str">
        <f aca="false">CONCATENATE(A1505,"=",E1505)</f>
        <v>EU879103=3jab</v>
      </c>
      <c r="BK1505" s="170" t="str">
        <f aca="false">CONCATENATE(A1505,"=",C1505)</f>
        <v>EU879103=3</v>
      </c>
      <c r="BL1505" s="170" t="str">
        <f aca="false">CONCATENATE(D1505,"=")</f>
        <v>3a=</v>
      </c>
      <c r="BM1505" s="223" t="str">
        <f aca="false">IF(BA1505="XX","",BA1505)</f>
        <v>EU879103</v>
      </c>
      <c r="BN1505" s="224" t="str">
        <f aca="false">CONCATENATE(IF(F1505="","",F1505),IF(G1505="","",CONCATENATE(" / ",G1505)))</f>
        <v>V0609890</v>
      </c>
      <c r="BO1505" s="225" t="str">
        <f aca="false">AX1505</f>
        <v>3a.DEU.hum.UReg</v>
      </c>
      <c r="BP1505" s="226" t="str">
        <f aca="false">IF(V1505="","",V1505)</f>
        <v/>
      </c>
      <c r="BQ1505" s="226" t="str">
        <f aca="false">IF(W1505="","",CONCATENATE(W1505,IF(LEFT(AO1505,1)="s","+","")))</f>
        <v>3a</v>
      </c>
      <c r="BR1505" s="226" t="str">
        <f aca="false">IF(X1505="","",CONCATENATE(X1505,IF(LEFT(AQ1505,1)="s","+","")))</f>
        <v/>
      </c>
      <c r="BS1505" s="226" t="str">
        <f aca="false">IF(Y1505="","",CONCATENATE(Y1505,IF(LEFT(AR1505,1)="s","+","")))</f>
        <v/>
      </c>
      <c r="BT1505" s="226" t="str">
        <f aca="false">IF(Z1505="","",CONCATENATE(Z1505,IF(LEFT(AS1505,1)="s","+","")))</f>
        <v/>
      </c>
      <c r="BU1505" s="227" t="str">
        <f aca="false">IF(AA1505="","",CONCATENATE(AA1505,IF(LEFT(AT1505,1)="s","+","")))</f>
        <v/>
      </c>
      <c r="BV1505" s="212"/>
      <c r="BW1505" s="177" t="s">
        <v>3853</v>
      </c>
      <c r="BX1505" s="170" t="str">
        <f aca="false">IF(BW1505&lt;&gt;"",IF(ISNUMBER(FIND("=",BW1505)),LEFT(BW1505,FIND("=",BW1505)-1),BW1505),BW1505)</f>
        <v>EU879103</v>
      </c>
      <c r="BY1505" s="170" t="str">
        <f aca="false">IF(BW1505&lt;&gt;"",IF(ISNUMBER(FIND("=",BW1505)),RIGHT(BW1505,LEN(BW1505)-FIND("=",BW1505)),""),"")</f>
        <v>3a</v>
      </c>
      <c r="BZ1505" s="170" t="str">
        <f aca="false">IF(BX1505&lt;&gt;"",IF(ISNUMBER(FIND(".",BX1505)),LEFT(BX1505,FIND(".",BX1505)-1),BX1505),BX1505)</f>
        <v>EU879103</v>
      </c>
      <c r="CA1505" s="170" t="str">
        <f aca="false">IF(BX1505&lt;&gt;"",IF(ISNUMBER(FIND(".",BX1505)),RIGHT(BX1505,LEN(BX1505)-FIND(".",BX1505)),""),"")</f>
        <v/>
      </c>
      <c r="CB1505" s="212"/>
      <c r="CC1505" s="170" t="str">
        <f aca="false">A1505</f>
        <v>EU879103</v>
      </c>
      <c r="CD1505" s="178" t="s">
        <v>339</v>
      </c>
      <c r="CE1505" s="178" t="s">
        <v>340</v>
      </c>
      <c r="CF1505" s="178" t="s">
        <v>341</v>
      </c>
      <c r="CG1505" s="212"/>
      <c r="CH1505" s="179"/>
      <c r="CI1505" s="179"/>
      <c r="CJ1505" s="179"/>
      <c r="CK1505" s="212"/>
      <c r="CL1505" s="212"/>
      <c r="CM1505" s="170" t="str">
        <f aca="false">F1505</f>
        <v>V0609890</v>
      </c>
      <c r="CN1505" s="170" t="str">
        <f aca="false">IF(G1505="","",G1505)</f>
        <v/>
      </c>
      <c r="CO1505" s="170" t="str">
        <f aca="false">CONCATENATE(H1505,":",L1505)</f>
        <v>Germany:</v>
      </c>
      <c r="CP1505" s="170" t="str">
        <f aca="false">CONCATENATE(IF(Q1505="","",CONCATENATE(Q1505,"-")),IF(P1505="","",CONCATENATE(P1505,"-")),IF(O1505="","",O1505))</f>
        <v/>
      </c>
      <c r="CQ1505" s="170" t="str">
        <f aca="false">IF(N1505="","",N1505)</f>
        <v/>
      </c>
      <c r="CR1505" s="170" t="n">
        <f aca="false">C1505</f>
        <v>3</v>
      </c>
      <c r="CS1505" s="229" t="str">
        <f aca="false">D1505</f>
        <v>3a</v>
      </c>
      <c r="CT1505" s="170" t="str">
        <f aca="false">CONCATENATE(CD1505," strain ",CM1505," ",CL1505,", partial cds")</f>
        <v>Hepatitis E virus strain V0609890 , partial cds</v>
      </c>
    </row>
    <row r="1506" customFormat="false" ht="11.9" hidden="false" customHeight="true" outlineLevel="0" collapsed="false">
      <c r="A1506" s="154" t="s">
        <v>3854</v>
      </c>
      <c r="B1506" s="147" t="n">
        <v>3</v>
      </c>
      <c r="C1506" s="243" t="n">
        <v>3</v>
      </c>
      <c r="D1506" s="149" t="s">
        <v>644</v>
      </c>
      <c r="E1506" s="150" t="s">
        <v>3598</v>
      </c>
      <c r="F1506" s="154" t="s">
        <v>3855</v>
      </c>
      <c r="G1506" s="212"/>
      <c r="H1506" s="146" t="s">
        <v>405</v>
      </c>
      <c r="I1506" s="153" t="s">
        <v>412</v>
      </c>
      <c r="J1506" s="146" t="s">
        <v>395</v>
      </c>
      <c r="K1506" s="212"/>
      <c r="L1506" s="212"/>
      <c r="M1506" s="157" t="s">
        <v>348</v>
      </c>
      <c r="N1506" s="213"/>
      <c r="O1506" s="160"/>
      <c r="P1506" s="212"/>
      <c r="Q1506" s="212"/>
      <c r="R1506" s="146" t="s">
        <v>406</v>
      </c>
      <c r="T1506" s="214"/>
      <c r="U1506" s="215"/>
      <c r="V1506" s="209"/>
      <c r="W1506" s="244" t="s">
        <v>644</v>
      </c>
      <c r="AB1506" s="217"/>
      <c r="AC1506" s="163" t="s">
        <v>354</v>
      </c>
      <c r="AH1506" s="164" t="n">
        <v>134</v>
      </c>
      <c r="AI1506" s="164" t="n">
        <v>375</v>
      </c>
      <c r="AJ1506" s="219" t="n">
        <f aca="false">SeqEnd-SeqBeg+1</f>
        <v>242</v>
      </c>
      <c r="AK1506" s="220" t="n">
        <f aca="false">AND( SeqBeg&lt;=Beg  , End &lt;=SeqEnd )</f>
        <v>0</v>
      </c>
      <c r="AL1506" s="212"/>
      <c r="AM1506" s="212"/>
      <c r="AN1506" s="213"/>
      <c r="AO1506" s="147" t="s">
        <v>2833</v>
      </c>
      <c r="AP1506" s="147" t="s">
        <v>2833</v>
      </c>
      <c r="AU1506" s="212"/>
      <c r="AV1506" s="212"/>
      <c r="AW1506" s="222" t="str">
        <f aca="false">HYPERLINK(CONCATENATE("http://www.ncbi.nlm.nih.gov/nuccore/",BM1506),BM1506)</f>
        <v>EU879110</v>
      </c>
      <c r="AX1506" s="219" t="str">
        <f aca="false">CONCATENATE(D1506,IF(I1506="","",CONCATENATE(".",I1506)),IF(K1506="","",CONCATENATE(".",K1506)),IF(M1506="","",CONCATENATE(".",M1506)),IF(R1506="","",CONCATENATE(".",R1506)),IF(U1506="","","(*)"))</f>
        <v>3a.DEU.hum.UReg</v>
      </c>
      <c r="AY1506" s="170" t="str">
        <f aca="false">CONCATENATE(BM1506,".",BN1506)</f>
        <v>EU879110.V0705397</v>
      </c>
      <c r="AZ1506" s="171" t="str">
        <f aca="false">IF(AV1506="",IF(ISNUMBER(FIND(".",A1506)),LEFT(A1506,FIND(".",A1506)-1),A1506),AV1506)</f>
        <v>EU879110</v>
      </c>
      <c r="BA1506" s="171" t="str">
        <f aca="false">IF(ISNUMBER(FIND("-",AZ1506)),LEFT(AZ1506,FIND("-",AZ1506)-1),AZ1506)</f>
        <v>EU879110</v>
      </c>
      <c r="BB1506" s="170" t="str">
        <f aca="false"> MEGAname &amp; "="</f>
        <v>EU879110=</v>
      </c>
      <c r="BC1506" s="170" t="str">
        <f aca="false">Clear &amp; IF(span ,"Span","out")</f>
        <v>EU879110=out</v>
      </c>
      <c r="BD1506" s="170" t="str">
        <f aca="false">Clear &amp; IF(span, IF(B1506=".","Selected",B1506),"out")</f>
        <v>EU879110=out</v>
      </c>
      <c r="BE1506" s="170" t="str">
        <f aca="false">Clear &amp; Strain</f>
        <v>EU879110=V0705397</v>
      </c>
      <c r="BF1506" s="170" t="str">
        <f aca="false">CONCATENATE(A1506,"=",F1506,". ",AX1506,IF(AB1506="","",CONCATENATE(".",AB1506)))</f>
        <v>EU879110=V0705397. 3a.DEU.hum.UReg</v>
      </c>
      <c r="BG1506" s="170" t="str">
        <f aca="false">CONCATENATE(A1506,"=",F1506,". ",AX1506)</f>
        <v>EU879110=V0705397. 3a.DEU.hum.UReg</v>
      </c>
      <c r="BH1506" s="170" t="str">
        <f aca="false">CONCATENATE(A1506,"=",AX1506)</f>
        <v>EU879110=3a.DEU.hum.UReg</v>
      </c>
      <c r="BI1506" s="170" t="str">
        <f aca="false">CONCATENATE(A1506,"=",ComForSubtype,D1506)</f>
        <v>EU879110=3a</v>
      </c>
      <c r="BJ1506" s="170" t="str">
        <f aca="false">CONCATENATE(A1506,"=",E1506)</f>
        <v>EU879110=3jab</v>
      </c>
      <c r="BK1506" s="170" t="str">
        <f aca="false">CONCATENATE(A1506,"=",C1506)</f>
        <v>EU879110=3</v>
      </c>
      <c r="BL1506" s="170" t="str">
        <f aca="false">CONCATENATE(D1506,"=")</f>
        <v>3a=</v>
      </c>
      <c r="BM1506" s="223" t="str">
        <f aca="false">IF(BA1506="XX","",BA1506)</f>
        <v>EU879110</v>
      </c>
      <c r="BN1506" s="224" t="str">
        <f aca="false">CONCATENATE(IF(F1506="","",F1506),IF(G1506="","",CONCATENATE(" / ",G1506)))</f>
        <v>V0705397</v>
      </c>
      <c r="BO1506" s="225" t="str">
        <f aca="false">AX1506</f>
        <v>3a.DEU.hum.UReg</v>
      </c>
      <c r="BP1506" s="226" t="str">
        <f aca="false">IF(V1506="","",V1506)</f>
        <v/>
      </c>
      <c r="BQ1506" s="226" t="str">
        <f aca="false">IF(W1506="","",CONCATENATE(W1506,IF(LEFT(AO1506,1)="s","+","")))</f>
        <v>3a</v>
      </c>
      <c r="BR1506" s="226" t="str">
        <f aca="false">IF(X1506="","",CONCATENATE(X1506,IF(LEFT(AQ1506,1)="s","+","")))</f>
        <v/>
      </c>
      <c r="BS1506" s="226" t="str">
        <f aca="false">IF(Y1506="","",CONCATENATE(Y1506,IF(LEFT(AR1506,1)="s","+","")))</f>
        <v/>
      </c>
      <c r="BT1506" s="226" t="str">
        <f aca="false">IF(Z1506="","",CONCATENATE(Z1506,IF(LEFT(AS1506,1)="s","+","")))</f>
        <v/>
      </c>
      <c r="BU1506" s="227" t="str">
        <f aca="false">IF(AA1506="","",CONCATENATE(AA1506,IF(LEFT(AT1506,1)="s","+","")))</f>
        <v/>
      </c>
      <c r="BV1506" s="212"/>
      <c r="BW1506" s="177" t="s">
        <v>3856</v>
      </c>
      <c r="BX1506" s="170" t="str">
        <f aca="false">IF(BW1506&lt;&gt;"",IF(ISNUMBER(FIND("=",BW1506)),LEFT(BW1506,FIND("=",BW1506)-1),BW1506),BW1506)</f>
        <v>EU879110</v>
      </c>
      <c r="BY1506" s="170" t="str">
        <f aca="false">IF(BW1506&lt;&gt;"",IF(ISNUMBER(FIND("=",BW1506)),RIGHT(BW1506,LEN(BW1506)-FIND("=",BW1506)),""),"")</f>
        <v>3a</v>
      </c>
      <c r="BZ1506" s="170" t="str">
        <f aca="false">IF(BX1506&lt;&gt;"",IF(ISNUMBER(FIND(".",BX1506)),LEFT(BX1506,FIND(".",BX1506)-1),BX1506),BX1506)</f>
        <v>EU879110</v>
      </c>
      <c r="CA1506" s="170" t="str">
        <f aca="false">IF(BX1506&lt;&gt;"",IF(ISNUMBER(FIND(".",BX1506)),RIGHT(BX1506,LEN(BX1506)-FIND(".",BX1506)),""),"")</f>
        <v/>
      </c>
      <c r="CB1506" s="212"/>
      <c r="CC1506" s="170" t="str">
        <f aca="false">A1506</f>
        <v>EU879110</v>
      </c>
      <c r="CD1506" s="178" t="s">
        <v>339</v>
      </c>
      <c r="CE1506" s="178" t="s">
        <v>340</v>
      </c>
      <c r="CF1506" s="178" t="s">
        <v>341</v>
      </c>
      <c r="CG1506" s="212"/>
      <c r="CH1506" s="179"/>
      <c r="CI1506" s="179"/>
      <c r="CJ1506" s="179"/>
      <c r="CK1506" s="212"/>
      <c r="CL1506" s="212"/>
      <c r="CM1506" s="170" t="str">
        <f aca="false">F1506</f>
        <v>V0705397</v>
      </c>
      <c r="CN1506" s="170" t="str">
        <f aca="false">IF(G1506="","",G1506)</f>
        <v/>
      </c>
      <c r="CO1506" s="170" t="str">
        <f aca="false">CONCATENATE(H1506,":",L1506)</f>
        <v>Germany:</v>
      </c>
      <c r="CP1506" s="170" t="str">
        <f aca="false">CONCATENATE(IF(Q1506="","",CONCATENATE(Q1506,"-")),IF(P1506="","",CONCATENATE(P1506,"-")),IF(O1506="","",O1506))</f>
        <v/>
      </c>
      <c r="CQ1506" s="170" t="str">
        <f aca="false">IF(N1506="","",N1506)</f>
        <v/>
      </c>
      <c r="CR1506" s="170" t="n">
        <f aca="false">C1506</f>
        <v>3</v>
      </c>
      <c r="CS1506" s="229" t="str">
        <f aca="false">D1506</f>
        <v>3a</v>
      </c>
      <c r="CT1506" s="170" t="str">
        <f aca="false">CONCATENATE(CD1506," strain ",CM1506," ",CL1506,", partial cds")</f>
        <v>Hepatitis E virus strain V0705397 , partial cds</v>
      </c>
    </row>
    <row r="1507" customFormat="false" ht="11.9" hidden="false" customHeight="true" outlineLevel="0" collapsed="false">
      <c r="A1507" s="154" t="s">
        <v>3857</v>
      </c>
      <c r="B1507" s="147" t="n">
        <v>3</v>
      </c>
      <c r="C1507" s="243" t="n">
        <v>3</v>
      </c>
      <c r="D1507" s="149" t="s">
        <v>644</v>
      </c>
      <c r="E1507" s="150" t="s">
        <v>3598</v>
      </c>
      <c r="F1507" s="154" t="s">
        <v>3858</v>
      </c>
      <c r="G1507" s="212"/>
      <c r="H1507" s="146" t="s">
        <v>405</v>
      </c>
      <c r="I1507" s="153" t="s">
        <v>3608</v>
      </c>
      <c r="J1507" s="146" t="s">
        <v>425</v>
      </c>
      <c r="K1507" s="212"/>
      <c r="L1507" s="212"/>
      <c r="M1507" s="157" t="s">
        <v>348</v>
      </c>
      <c r="N1507" s="213"/>
      <c r="O1507" s="160"/>
      <c r="P1507" s="212"/>
      <c r="Q1507" s="212"/>
      <c r="R1507" s="146" t="s">
        <v>406</v>
      </c>
      <c r="T1507" s="214"/>
      <c r="U1507" s="215"/>
      <c r="V1507" s="209"/>
      <c r="W1507" s="244" t="s">
        <v>644</v>
      </c>
      <c r="AB1507" s="217"/>
      <c r="AC1507" s="163" t="s">
        <v>354</v>
      </c>
      <c r="AH1507" s="164" t="n">
        <v>134</v>
      </c>
      <c r="AI1507" s="164" t="n">
        <v>375</v>
      </c>
      <c r="AJ1507" s="219" t="n">
        <f aca="false">SeqEnd-SeqBeg+1</f>
        <v>242</v>
      </c>
      <c r="AK1507" s="220" t="n">
        <f aca="false">AND( SeqBeg&lt;=Beg  , End &lt;=SeqEnd )</f>
        <v>0</v>
      </c>
      <c r="AL1507" s="212"/>
      <c r="AM1507" s="212"/>
      <c r="AN1507" s="213"/>
      <c r="AO1507" s="147" t="s">
        <v>2833</v>
      </c>
      <c r="AP1507" s="147" t="s">
        <v>2833</v>
      </c>
      <c r="AV1507" s="212"/>
      <c r="AW1507" s="222" t="str">
        <f aca="false">HYPERLINK(CONCATENATE("http://www.ncbi.nlm.nih.gov/nuccore/",BM1507),BM1507)</f>
        <v>EU879113</v>
      </c>
      <c r="AX1507" s="219" t="str">
        <f aca="false">CONCATENATE(D1507,IF(I1507="","",CONCATENATE(".",I1507)),IF(K1507="","",CONCATENATE(".",K1507)),IF(M1507="","",CONCATENATE(".",M1507)),IF(R1507="","",CONCATENATE(".",R1507)),IF(U1507="","","(*)"))</f>
        <v>3a.USA.hum.UReg</v>
      </c>
      <c r="AY1507" s="170" t="str">
        <f aca="false">CONCATENATE(BM1507,".",BN1507)</f>
        <v>EU879113.V0707613</v>
      </c>
      <c r="AZ1507" s="171" t="str">
        <f aca="false">IF(AV1507="",IF(ISNUMBER(FIND(".",A1507)),LEFT(A1507,FIND(".",A1507)-1),A1507),AV1507)</f>
        <v>EU879113</v>
      </c>
      <c r="BA1507" s="171" t="str">
        <f aca="false">IF(ISNUMBER(FIND("-",AZ1507)),LEFT(AZ1507,FIND("-",AZ1507)-1),AZ1507)</f>
        <v>EU879113</v>
      </c>
      <c r="BB1507" s="170" t="str">
        <f aca="false"> MEGAname &amp; "="</f>
        <v>EU879113=</v>
      </c>
      <c r="BC1507" s="170" t="str">
        <f aca="false">Clear &amp; IF(span ,"Span","out")</f>
        <v>EU879113=out</v>
      </c>
      <c r="BD1507" s="170" t="str">
        <f aca="false">Clear &amp; IF(span, IF(B1507=".","Selected",B1507),"out")</f>
        <v>EU879113=out</v>
      </c>
      <c r="BE1507" s="170" t="str">
        <f aca="false">Clear &amp; Strain</f>
        <v>EU879113=V0707613</v>
      </c>
      <c r="BF1507" s="170" t="str">
        <f aca="false">CONCATENATE(A1507,"=",F1507,". ",AX1507,IF(AB1507="","",CONCATENATE(".",AB1507)))</f>
        <v>EU879113=V0707613. 3a.USA.hum.UReg</v>
      </c>
      <c r="BG1507" s="170" t="str">
        <f aca="false">CONCATENATE(A1507,"=",F1507,". ",AX1507)</f>
        <v>EU879113=V0707613. 3a.USA.hum.UReg</v>
      </c>
      <c r="BH1507" s="170" t="str">
        <f aca="false">CONCATENATE(A1507,"=",AX1507)</f>
        <v>EU879113=3a.USA.hum.UReg</v>
      </c>
      <c r="BI1507" s="170" t="str">
        <f aca="false">CONCATENATE(A1507,"=",ComForSubtype,D1507)</f>
        <v>EU879113=3a</v>
      </c>
      <c r="BJ1507" s="170" t="str">
        <f aca="false">CONCATENATE(A1507,"=",E1507)</f>
        <v>EU879113=3jab</v>
      </c>
      <c r="BK1507" s="170" t="str">
        <f aca="false">CONCATENATE(A1507,"=",C1507)</f>
        <v>EU879113=3</v>
      </c>
      <c r="BL1507" s="170" t="str">
        <f aca="false">CONCATENATE(D1507,"=")</f>
        <v>3a=</v>
      </c>
      <c r="BM1507" s="223" t="str">
        <f aca="false">IF(BA1507="XX","",BA1507)</f>
        <v>EU879113</v>
      </c>
      <c r="BN1507" s="224" t="str">
        <f aca="false">CONCATENATE(IF(F1507="","",F1507),IF(G1507="","",CONCATENATE(" / ",G1507)))</f>
        <v>V0707613</v>
      </c>
      <c r="BO1507" s="225" t="str">
        <f aca="false">AX1507</f>
        <v>3a.USA.hum.UReg</v>
      </c>
      <c r="BP1507" s="226" t="str">
        <f aca="false">IF(V1507="","",V1507)</f>
        <v/>
      </c>
      <c r="BQ1507" s="226" t="str">
        <f aca="false">IF(W1507="","",CONCATENATE(W1507,IF(LEFT(AO1507,1)="s","+","")))</f>
        <v>3a</v>
      </c>
      <c r="BR1507" s="226" t="str">
        <f aca="false">IF(X1507="","",CONCATENATE(X1507,IF(LEFT(AQ1507,1)="s","+","")))</f>
        <v/>
      </c>
      <c r="BS1507" s="226" t="str">
        <f aca="false">IF(Y1507="","",CONCATENATE(Y1507,IF(LEFT(AR1507,1)="s","+","")))</f>
        <v/>
      </c>
      <c r="BT1507" s="226" t="str">
        <f aca="false">IF(Z1507="","",CONCATENATE(Z1507,IF(LEFT(AS1507,1)="s","+","")))</f>
        <v/>
      </c>
      <c r="BU1507" s="227" t="str">
        <f aca="false">IF(AA1507="","",CONCATENATE(AA1507,IF(LEFT(AT1507,1)="s","+","")))</f>
        <v/>
      </c>
      <c r="BV1507" s="212"/>
      <c r="BW1507" s="177" t="s">
        <v>3859</v>
      </c>
      <c r="BX1507" s="170" t="str">
        <f aca="false">IF(BW1507&lt;&gt;"",IF(ISNUMBER(FIND("=",BW1507)),LEFT(BW1507,FIND("=",BW1507)-1),BW1507),BW1507)</f>
        <v>EU879113</v>
      </c>
      <c r="BY1507" s="170" t="str">
        <f aca="false">IF(BW1507&lt;&gt;"",IF(ISNUMBER(FIND("=",BW1507)),RIGHT(BW1507,LEN(BW1507)-FIND("=",BW1507)),""),"")</f>
        <v>3a</v>
      </c>
      <c r="BZ1507" s="170" t="str">
        <f aca="false">IF(BX1507&lt;&gt;"",IF(ISNUMBER(FIND(".",BX1507)),LEFT(BX1507,FIND(".",BX1507)-1),BX1507),BX1507)</f>
        <v>EU879113</v>
      </c>
      <c r="CA1507" s="170" t="str">
        <f aca="false">IF(BX1507&lt;&gt;"",IF(ISNUMBER(FIND(".",BX1507)),RIGHT(BX1507,LEN(BX1507)-FIND(".",BX1507)),""),"")</f>
        <v/>
      </c>
      <c r="CB1507" s="212"/>
      <c r="CC1507" s="170" t="str">
        <f aca="false">A1507</f>
        <v>EU879113</v>
      </c>
      <c r="CD1507" s="178" t="s">
        <v>339</v>
      </c>
      <c r="CE1507" s="178" t="s">
        <v>340</v>
      </c>
      <c r="CF1507" s="178" t="s">
        <v>341</v>
      </c>
      <c r="CG1507" s="212"/>
      <c r="CH1507" s="179"/>
      <c r="CI1507" s="179"/>
      <c r="CJ1507" s="179"/>
      <c r="CK1507" s="212"/>
      <c r="CL1507" s="212"/>
      <c r="CM1507" s="170" t="str">
        <f aca="false">F1507</f>
        <v>V0707613</v>
      </c>
      <c r="CN1507" s="170" t="str">
        <f aca="false">IF(G1507="","",G1507)</f>
        <v/>
      </c>
      <c r="CO1507" s="170" t="str">
        <f aca="false">CONCATENATE(H1507,":",L1507)</f>
        <v>Germany:</v>
      </c>
      <c r="CP1507" s="170" t="str">
        <f aca="false">CONCATENATE(IF(Q1507="","",CONCATENATE(Q1507,"-")),IF(P1507="","",CONCATENATE(P1507,"-")),IF(O1507="","",O1507))</f>
        <v/>
      </c>
      <c r="CQ1507" s="170" t="str">
        <f aca="false">IF(N1507="","",N1507)</f>
        <v/>
      </c>
      <c r="CR1507" s="170" t="n">
        <f aca="false">C1507</f>
        <v>3</v>
      </c>
      <c r="CS1507" s="229" t="str">
        <f aca="false">D1507</f>
        <v>3a</v>
      </c>
      <c r="CT1507" s="170" t="str">
        <f aca="false">CONCATENATE(CD1507," strain ",CM1507," ",CL1507,", partial cds")</f>
        <v>Hepatitis E virus strain V0707613 , partial cds</v>
      </c>
    </row>
    <row r="1508" customFormat="false" ht="11.9" hidden="true" customHeight="true" outlineLevel="0" collapsed="false">
      <c r="A1508" s="154" t="s">
        <v>3860</v>
      </c>
      <c r="B1508" s="147" t="s">
        <v>2048</v>
      </c>
      <c r="C1508" s="243" t="n">
        <v>3</v>
      </c>
      <c r="D1508" s="149" t="s">
        <v>644</v>
      </c>
      <c r="E1508" s="150" t="s">
        <v>3598</v>
      </c>
      <c r="F1508" s="154" t="s">
        <v>3861</v>
      </c>
      <c r="G1508" s="212"/>
      <c r="H1508" s="146" t="s">
        <v>405</v>
      </c>
      <c r="I1508" s="153" t="s">
        <v>412</v>
      </c>
      <c r="J1508" s="146" t="s">
        <v>395</v>
      </c>
      <c r="K1508" s="287" t="s">
        <v>3862</v>
      </c>
      <c r="L1508" s="288" t="s">
        <v>3863</v>
      </c>
      <c r="M1508" s="157" t="s">
        <v>380</v>
      </c>
      <c r="N1508" s="158" t="s">
        <v>400</v>
      </c>
      <c r="O1508" s="159" t="n">
        <v>2009</v>
      </c>
      <c r="P1508" s="212"/>
      <c r="Q1508" s="212"/>
      <c r="R1508" s="146" t="s">
        <v>78</v>
      </c>
      <c r="T1508" s="215"/>
      <c r="U1508" s="215"/>
      <c r="V1508" s="209"/>
      <c r="W1508" s="217"/>
      <c r="X1508" s="209"/>
      <c r="Y1508" s="209"/>
      <c r="Z1508" s="150" t="s">
        <v>644</v>
      </c>
      <c r="AA1508" s="216"/>
      <c r="AB1508" s="217"/>
      <c r="AC1508" s="217"/>
      <c r="AD1508" s="209"/>
      <c r="AE1508" s="209"/>
      <c r="AF1508" s="164" t="s">
        <v>354</v>
      </c>
      <c r="AG1508" s="218"/>
      <c r="AH1508" s="164" t="n">
        <v>5424</v>
      </c>
      <c r="AI1508" s="164" t="n">
        <v>5648</v>
      </c>
      <c r="AJ1508" s="219" t="n">
        <f aca="false">SeqEnd-SeqBeg+1</f>
        <v>225</v>
      </c>
      <c r="AK1508" s="220" t="n">
        <f aca="false">AND( SeqBeg&lt;=Beg  , End &lt;=SeqEnd )</f>
        <v>0</v>
      </c>
      <c r="AL1508" s="212"/>
      <c r="AM1508" s="212"/>
      <c r="AN1508" s="221" t="s">
        <v>382</v>
      </c>
      <c r="AS1508" s="147" t="s">
        <v>419</v>
      </c>
      <c r="AU1508" s="146"/>
      <c r="AV1508" s="212"/>
      <c r="AW1508" s="222" t="str">
        <f aca="false">HYPERLINK(CONCATENATE("http://www.ncbi.nlm.nih.gov/nuccore/",BM1508),BM1508)</f>
        <v>JQ807507</v>
      </c>
      <c r="AX1508" s="219" t="str">
        <f aca="false">CONCATENATE(D1508,IF(I1508="","",CONCATENATE(".",I1508)),IF(K1508="","",CONCATENATE(".",K1508)),IF(M1508="","",CONCATENATE(".",M1508)),IF(R1508="","",CONCATENATE(".",R1508)),IF(U1508="","","(*)"))</f>
        <v>3a.DEU.BW,OG.wb.FLI</v>
      </c>
      <c r="AY1508" s="170" t="str">
        <f aca="false">CONCATENATE(BM1508,".",BN1508)</f>
        <v>JQ807507.WS09-298</v>
      </c>
      <c r="AZ1508" s="171" t="str">
        <f aca="false">IF(AV1508="",IF(ISNUMBER(FIND(".",A1508)),LEFT(A1508,FIND(".",A1508)-1),A1508),AV1508)</f>
        <v>JQ807507</v>
      </c>
      <c r="BA1508" s="171" t="str">
        <f aca="false">IF(ISNUMBER(FIND("-",AZ1508)),LEFT(AZ1508,FIND("-",AZ1508)-1),AZ1508)</f>
        <v>JQ807507</v>
      </c>
      <c r="BB1508" s="170" t="str">
        <f aca="false"> MEGAname &amp; "="</f>
        <v>JQ807507=</v>
      </c>
      <c r="BC1508" s="170" t="str">
        <f aca="false">Clear &amp; IF(span ,"Span","out")</f>
        <v>JQ807507=out</v>
      </c>
      <c r="BD1508" s="170" t="str">
        <f aca="false">Clear &amp; IF(span, IF(B1508=".","Selected",B1508),"out")</f>
        <v>JQ807507=out</v>
      </c>
      <c r="BE1508" s="170" t="str">
        <f aca="false">Clear &amp; Strain</f>
        <v>JQ807507=WS09-298</v>
      </c>
      <c r="BF1508" s="170" t="str">
        <f aca="false">CONCATENATE(A1508,"=",F1508,". ",AX1508,IF(AB1508="","",CONCATENATE(".",AB1508)))</f>
        <v>JQ807507=WS09-298. 3a.DEU.BW,OG.wb.FLI</v>
      </c>
      <c r="BG1508" s="170" t="str">
        <f aca="false">CONCATENATE(A1508,"=",F1508,". ",AX1508)</f>
        <v>JQ807507=WS09-298. 3a.DEU.BW,OG.wb.FLI</v>
      </c>
      <c r="BH1508" s="170" t="str">
        <f aca="false">CONCATENATE(A1508,"=",AX1508)</f>
        <v>JQ807507=3a.DEU.BW,OG.wb.FLI</v>
      </c>
      <c r="BI1508" s="170" t="str">
        <f aca="false">CONCATENATE(A1508,"=",ComForSubtype,D1508)</f>
        <v>JQ807507=3a</v>
      </c>
      <c r="BJ1508" s="170" t="str">
        <f aca="false">CONCATENATE(A1508,"=",E1508)</f>
        <v>JQ807507=3jab</v>
      </c>
      <c r="BK1508" s="170" t="str">
        <f aca="false">CONCATENATE(A1508,"=",C1508)</f>
        <v>JQ807507=3</v>
      </c>
      <c r="BL1508" s="170" t="str">
        <f aca="false">CONCATENATE(D1508,"=")</f>
        <v>3a=</v>
      </c>
      <c r="BM1508" s="223" t="str">
        <f aca="false">IF(BA1508="XX","",BA1508)</f>
        <v>JQ807507</v>
      </c>
      <c r="BN1508" s="224" t="str">
        <f aca="false">CONCATENATE(IF(F1508="","",F1508),IF(G1508="","",CONCATENATE(" / ",G1508)))</f>
        <v>WS09-298</v>
      </c>
      <c r="BO1508" s="225" t="str">
        <f aca="false">AX1508</f>
        <v>3a.DEU.BW,OG.wb.FLI</v>
      </c>
      <c r="BP1508" s="226" t="str">
        <f aca="false">IF(V1508="","",V1508)</f>
        <v/>
      </c>
      <c r="BQ1508" s="226" t="str">
        <f aca="false">IF(W1508="","",CONCATENATE(W1508,IF(LEFT(AO1508,1)="s","+","")))</f>
        <v/>
      </c>
      <c r="BR1508" s="226" t="str">
        <f aca="false">IF(X1508="","",CONCATENATE(X1508,IF(LEFT(AQ1508,1)="s","+","")))</f>
        <v/>
      </c>
      <c r="BS1508" s="226" t="str">
        <f aca="false">IF(Y1508="","",CONCATENATE(Y1508,IF(LEFT(AR1508,1)="s","+","")))</f>
        <v/>
      </c>
      <c r="BT1508" s="226" t="str">
        <f aca="false">IF(Z1508="","",CONCATENATE(Z1508,IF(LEFT(AS1508,1)="s","+","")))</f>
        <v>3a</v>
      </c>
      <c r="BU1508" s="227" t="str">
        <f aca="false">IF(AA1508="","",CONCATENATE(AA1508,IF(LEFT(AT1508,1)="s","+","")))</f>
        <v/>
      </c>
      <c r="BV1508" s="212"/>
      <c r="BW1508" s="177" t="s">
        <v>3864</v>
      </c>
      <c r="BX1508" s="170" t="str">
        <f aca="false">IF(BW1508&lt;&gt;"",IF(ISNUMBER(FIND("=",BW1508)),LEFT(BW1508,FIND("=",BW1508)-1),BW1508),BW1508)</f>
        <v>JQ807507</v>
      </c>
      <c r="BY1508" s="170" t="str">
        <f aca="false">IF(BW1508&lt;&gt;"",IF(ISNUMBER(FIND("=",BW1508)),RIGHT(BW1508,LEN(BW1508)-FIND("=",BW1508)),""),"")</f>
        <v>3a</v>
      </c>
      <c r="BZ1508" s="170" t="str">
        <f aca="false">IF(BX1508&lt;&gt;"",IF(ISNUMBER(FIND(".",BX1508)),LEFT(BX1508,FIND(".",BX1508)-1),BX1508),BX1508)</f>
        <v>JQ807507</v>
      </c>
      <c r="CA1508" s="170" t="str">
        <f aca="false">IF(BX1508&lt;&gt;"",IF(ISNUMBER(FIND(".",BX1508)),RIGHT(BX1508,LEN(BX1508)-FIND(".",BX1508)),""),"")</f>
        <v/>
      </c>
      <c r="CB1508" s="212"/>
      <c r="CC1508" s="170" t="str">
        <f aca="false">A1508</f>
        <v>JQ807507</v>
      </c>
      <c r="CD1508" s="178" t="s">
        <v>339</v>
      </c>
      <c r="CE1508" s="178" t="s">
        <v>340</v>
      </c>
      <c r="CF1508" s="178" t="s">
        <v>341</v>
      </c>
      <c r="CG1508" s="178" t="s">
        <v>592</v>
      </c>
      <c r="CH1508" s="359" t="s">
        <v>2256</v>
      </c>
      <c r="CI1508" s="179" t="s">
        <v>2257</v>
      </c>
      <c r="CJ1508" s="359" t="s">
        <v>2258</v>
      </c>
      <c r="CK1508" s="179" t="s">
        <v>2259</v>
      </c>
      <c r="CL1508" s="178" t="s">
        <v>2260</v>
      </c>
      <c r="CM1508" s="170" t="str">
        <f aca="false">F1508</f>
        <v>WS09-298</v>
      </c>
      <c r="CN1508" s="170" t="str">
        <f aca="false">IF(G1508="","",G1508)</f>
        <v/>
      </c>
      <c r="CO1508" s="170" t="str">
        <f aca="false">CONCATENATE(H1508,":",L1508)</f>
        <v>Germany:Baden-Wuerttemberg, Ortenaukreis, Offenburg</v>
      </c>
      <c r="CP1508" s="170" t="str">
        <f aca="false">CONCATENATE(IF(Q1508="","",CONCATENATE(Q1508,"-")),IF(P1508="","",CONCATENATE(P1508,"-")),IF(O1508="","",O1508))</f>
        <v>2009</v>
      </c>
      <c r="CQ1508" s="170" t="str">
        <f aca="false">IF(N1508="","",N1508)</f>
        <v>serum</v>
      </c>
      <c r="CR1508" s="170" t="n">
        <f aca="false">C1508</f>
        <v>3</v>
      </c>
      <c r="CS1508" s="229" t="str">
        <f aca="false">D1508</f>
        <v>3a</v>
      </c>
      <c r="CT1508" s="170" t="str">
        <f aca="false">CONCATENATE(CD1508," strain ",CM1508," ",CL1508,", partial cds")</f>
        <v>Hepatitis E virus strain WS09-298 phosphoprotein gene (ORF3), partial cds</v>
      </c>
    </row>
    <row r="1509" customFormat="false" ht="11.9" hidden="true" customHeight="true" outlineLevel="0" collapsed="false">
      <c r="A1509" s="154" t="s">
        <v>3865</v>
      </c>
      <c r="B1509" s="147" t="s">
        <v>2048</v>
      </c>
      <c r="C1509" s="243" t="n">
        <v>3</v>
      </c>
      <c r="D1509" s="149" t="s">
        <v>644</v>
      </c>
      <c r="E1509" s="150" t="s">
        <v>3598</v>
      </c>
      <c r="F1509" s="154" t="s">
        <v>3866</v>
      </c>
      <c r="G1509" s="212"/>
      <c r="H1509" s="146" t="s">
        <v>405</v>
      </c>
      <c r="I1509" s="153" t="s">
        <v>412</v>
      </c>
      <c r="J1509" s="146" t="s">
        <v>395</v>
      </c>
      <c r="K1509" s="287" t="s">
        <v>3862</v>
      </c>
      <c r="L1509" s="288" t="s">
        <v>3867</v>
      </c>
      <c r="M1509" s="157" t="s">
        <v>380</v>
      </c>
      <c r="N1509" s="158" t="s">
        <v>400</v>
      </c>
      <c r="O1509" s="160" t="n">
        <v>2009</v>
      </c>
      <c r="P1509" s="212"/>
      <c r="Q1509" s="212"/>
      <c r="R1509" s="146" t="s">
        <v>78</v>
      </c>
      <c r="T1509" s="215"/>
      <c r="U1509" s="215"/>
      <c r="V1509" s="209"/>
      <c r="W1509" s="217"/>
      <c r="X1509" s="209"/>
      <c r="Y1509" s="147"/>
      <c r="Z1509" s="249" t="s">
        <v>644</v>
      </c>
      <c r="AA1509" s="216"/>
      <c r="AB1509" s="217"/>
      <c r="AC1509" s="217"/>
      <c r="AD1509" s="209"/>
      <c r="AE1509" s="209"/>
      <c r="AF1509" s="164" t="s">
        <v>354</v>
      </c>
      <c r="AG1509" s="218"/>
      <c r="AH1509" s="164" t="n">
        <v>5424</v>
      </c>
      <c r="AI1509" s="164" t="n">
        <v>5648</v>
      </c>
      <c r="AJ1509" s="219" t="n">
        <f aca="false">SeqEnd-SeqBeg+1</f>
        <v>225</v>
      </c>
      <c r="AK1509" s="220" t="n">
        <f aca="false">AND( SeqBeg&lt;=Beg  , End &lt;=SeqEnd )</f>
        <v>0</v>
      </c>
      <c r="AL1509" s="212"/>
      <c r="AM1509" s="212"/>
      <c r="AN1509" s="221" t="s">
        <v>382</v>
      </c>
      <c r="AS1509" s="147" t="s">
        <v>419</v>
      </c>
      <c r="AU1509" s="146"/>
      <c r="AV1509" s="212"/>
      <c r="AW1509" s="222" t="str">
        <f aca="false">HYPERLINK(CONCATENATE("http://www.ncbi.nlm.nih.gov/nuccore/",BM1509),BM1509)</f>
        <v>JQ807508</v>
      </c>
      <c r="AX1509" s="219" t="str">
        <f aca="false">CONCATENATE(D1509,IF(I1509="","",CONCATENATE(".",I1509)),IF(K1509="","",CONCATENATE(".",K1509)),IF(M1509="","",CONCATENATE(".",M1509)),IF(R1509="","",CONCATENATE(".",R1509)),IF(U1509="","","(*)"))</f>
        <v>3a.DEU.BW,OG.wb.FLI</v>
      </c>
      <c r="AY1509" s="170" t="str">
        <f aca="false">CONCATENATE(BM1509,".",BN1509)</f>
        <v>JQ807508.WS09-305</v>
      </c>
      <c r="AZ1509" s="171" t="str">
        <f aca="false">IF(AV1509="",IF(ISNUMBER(FIND(".",A1509)),LEFT(A1509,FIND(".",A1509)-1),A1509),AV1509)</f>
        <v>JQ807508</v>
      </c>
      <c r="BA1509" s="171" t="str">
        <f aca="false">IF(ISNUMBER(FIND("-",AZ1509)),LEFT(AZ1509,FIND("-",AZ1509)-1),AZ1509)</f>
        <v>JQ807508</v>
      </c>
      <c r="BB1509" s="170" t="str">
        <f aca="false"> MEGAname &amp; "="</f>
        <v>JQ807508=</v>
      </c>
      <c r="BC1509" s="170" t="str">
        <f aca="false">Clear &amp; IF(span ,"Span","out")</f>
        <v>JQ807508=out</v>
      </c>
      <c r="BD1509" s="170" t="str">
        <f aca="false">Clear &amp; IF(span, IF(B1509=".","Selected",B1509),"out")</f>
        <v>JQ807508=out</v>
      </c>
      <c r="BE1509" s="170" t="str">
        <f aca="false">Clear &amp; Strain</f>
        <v>JQ807508=WS09-305</v>
      </c>
      <c r="BF1509" s="170" t="str">
        <f aca="false">CONCATENATE(A1509,"=",F1509,". ",AX1509,IF(AB1509="","",CONCATENATE(".",AB1509)))</f>
        <v>JQ807508=WS09-305. 3a.DEU.BW,OG.wb.FLI</v>
      </c>
      <c r="BG1509" s="170" t="str">
        <f aca="false">CONCATENATE(A1509,"=",F1509,". ",AX1509)</f>
        <v>JQ807508=WS09-305. 3a.DEU.BW,OG.wb.FLI</v>
      </c>
      <c r="BH1509" s="170" t="str">
        <f aca="false">CONCATENATE(A1509,"=",AX1509)</f>
        <v>JQ807508=3a.DEU.BW,OG.wb.FLI</v>
      </c>
      <c r="BI1509" s="170" t="str">
        <f aca="false">CONCATENATE(A1509,"=",ComForSubtype,D1509)</f>
        <v>JQ807508=3a</v>
      </c>
      <c r="BJ1509" s="170" t="str">
        <f aca="false">CONCATENATE(A1509,"=",E1509)</f>
        <v>JQ807508=3jab</v>
      </c>
      <c r="BK1509" s="170" t="str">
        <f aca="false">CONCATENATE(A1509,"=",C1509)</f>
        <v>JQ807508=3</v>
      </c>
      <c r="BL1509" s="170" t="str">
        <f aca="false">CONCATENATE(D1509,"=")</f>
        <v>3a=</v>
      </c>
      <c r="BM1509" s="223" t="str">
        <f aca="false">IF(BA1509="XX","",BA1509)</f>
        <v>JQ807508</v>
      </c>
      <c r="BN1509" s="224" t="str">
        <f aca="false">CONCATENATE(IF(F1509="","",F1509),IF(G1509="","",CONCATENATE(" / ",G1509)))</f>
        <v>WS09-305</v>
      </c>
      <c r="BO1509" s="225" t="str">
        <f aca="false">AX1509</f>
        <v>3a.DEU.BW,OG.wb.FLI</v>
      </c>
      <c r="BP1509" s="226" t="str">
        <f aca="false">IF(V1509="","",V1509)</f>
        <v/>
      </c>
      <c r="BQ1509" s="226" t="str">
        <f aca="false">IF(W1509="","",CONCATENATE(W1509,IF(LEFT(AO1509,1)="s","+","")))</f>
        <v/>
      </c>
      <c r="BR1509" s="226" t="str">
        <f aca="false">IF(X1509="","",CONCATENATE(X1509,IF(LEFT(AQ1509,1)="s","+","")))</f>
        <v/>
      </c>
      <c r="BS1509" s="226" t="str">
        <f aca="false">IF(Y1509="","",CONCATENATE(Y1509,IF(LEFT(AR1509,1)="s","+","")))</f>
        <v/>
      </c>
      <c r="BT1509" s="226" t="str">
        <f aca="false">IF(Z1509="","",CONCATENATE(Z1509,IF(LEFT(AS1509,1)="s","+","")))</f>
        <v>3a</v>
      </c>
      <c r="BU1509" s="227" t="str">
        <f aca="false">IF(AA1509="","",CONCATENATE(AA1509,IF(LEFT(AT1509,1)="s","+","")))</f>
        <v/>
      </c>
      <c r="BV1509" s="212"/>
      <c r="BW1509" s="177" t="s">
        <v>3868</v>
      </c>
      <c r="BX1509" s="170" t="str">
        <f aca="false">IF(BW1509&lt;&gt;"",IF(ISNUMBER(FIND("=",BW1509)),LEFT(BW1509,FIND("=",BW1509)-1),BW1509),BW1509)</f>
        <v>JQ807508</v>
      </c>
      <c r="BY1509" s="170" t="str">
        <f aca="false">IF(BW1509&lt;&gt;"",IF(ISNUMBER(FIND("=",BW1509)),RIGHT(BW1509,LEN(BW1509)-FIND("=",BW1509)),""),"")</f>
        <v>3a</v>
      </c>
      <c r="BZ1509" s="170" t="str">
        <f aca="false">IF(BX1509&lt;&gt;"",IF(ISNUMBER(FIND(".",BX1509)),LEFT(BX1509,FIND(".",BX1509)-1),BX1509),BX1509)</f>
        <v>JQ807508</v>
      </c>
      <c r="CA1509" s="170" t="str">
        <f aca="false">IF(BX1509&lt;&gt;"",IF(ISNUMBER(FIND(".",BX1509)),RIGHT(BX1509,LEN(BX1509)-FIND(".",BX1509)),""),"")</f>
        <v/>
      </c>
      <c r="CB1509" s="212"/>
      <c r="CC1509" s="170" t="str">
        <f aca="false">A1509</f>
        <v>JQ807508</v>
      </c>
      <c r="CD1509" s="178" t="s">
        <v>339</v>
      </c>
      <c r="CE1509" s="178" t="s">
        <v>340</v>
      </c>
      <c r="CF1509" s="178" t="s">
        <v>341</v>
      </c>
      <c r="CG1509" s="178" t="s">
        <v>592</v>
      </c>
      <c r="CH1509" s="359" t="s">
        <v>2256</v>
      </c>
      <c r="CI1509" s="179" t="s">
        <v>2257</v>
      </c>
      <c r="CJ1509" s="359" t="s">
        <v>2258</v>
      </c>
      <c r="CK1509" s="179" t="s">
        <v>2259</v>
      </c>
      <c r="CL1509" s="178" t="s">
        <v>2260</v>
      </c>
      <c r="CM1509" s="170" t="str">
        <f aca="false">F1509</f>
        <v>WS09-305</v>
      </c>
      <c r="CN1509" s="170" t="str">
        <f aca="false">IF(G1509="","",G1509)</f>
        <v/>
      </c>
      <c r="CO1509" s="170" t="str">
        <f aca="false">CONCATENATE(H1509,":",L1509)</f>
        <v>Germany:Baden-Wuerttemberg, Ortenaukreis, Willstaett</v>
      </c>
      <c r="CP1509" s="170" t="str">
        <f aca="false">CONCATENATE(IF(Q1509="","",CONCATENATE(Q1509,"-")),IF(P1509="","",CONCATENATE(P1509,"-")),IF(O1509="","",O1509))</f>
        <v>2009</v>
      </c>
      <c r="CQ1509" s="170" t="str">
        <f aca="false">IF(N1509="","",N1509)</f>
        <v>serum</v>
      </c>
      <c r="CR1509" s="170" t="n">
        <f aca="false">C1509</f>
        <v>3</v>
      </c>
      <c r="CS1509" s="229" t="str">
        <f aca="false">D1509</f>
        <v>3a</v>
      </c>
      <c r="CT1509" s="170" t="str">
        <f aca="false">CONCATENATE(CD1509," strain ",CM1509," ",CL1509,", partial cds")</f>
        <v>Hepatitis E virus strain WS09-305 phosphoprotein gene (ORF3), partial cds</v>
      </c>
    </row>
    <row r="1510" customFormat="false" ht="11.9" hidden="true" customHeight="true" outlineLevel="0" collapsed="false">
      <c r="A1510" s="154" t="s">
        <v>3869</v>
      </c>
      <c r="B1510" s="147" t="s">
        <v>2048</v>
      </c>
      <c r="C1510" s="243" t="n">
        <v>3</v>
      </c>
      <c r="D1510" s="149" t="s">
        <v>644</v>
      </c>
      <c r="E1510" s="150" t="s">
        <v>3598</v>
      </c>
      <c r="F1510" s="154" t="s">
        <v>3870</v>
      </c>
      <c r="G1510" s="212"/>
      <c r="H1510" s="146" t="s">
        <v>405</v>
      </c>
      <c r="I1510" s="153" t="s">
        <v>412</v>
      </c>
      <c r="J1510" s="146" t="s">
        <v>395</v>
      </c>
      <c r="K1510" s="287" t="s">
        <v>3862</v>
      </c>
      <c r="L1510" s="288" t="s">
        <v>3871</v>
      </c>
      <c r="M1510" s="157" t="s">
        <v>380</v>
      </c>
      <c r="N1510" s="158" t="s">
        <v>400</v>
      </c>
      <c r="O1510" s="160" t="n">
        <v>2009</v>
      </c>
      <c r="P1510" s="212"/>
      <c r="Q1510" s="212"/>
      <c r="R1510" s="146" t="s">
        <v>78</v>
      </c>
      <c r="T1510" s="215"/>
      <c r="U1510" s="215"/>
      <c r="V1510" s="209"/>
      <c r="X1510" s="209"/>
      <c r="Y1510" s="209"/>
      <c r="Z1510" s="150" t="s">
        <v>644</v>
      </c>
      <c r="AA1510" s="216"/>
      <c r="AB1510" s="217"/>
      <c r="AC1510" s="217"/>
      <c r="AD1510" s="209"/>
      <c r="AE1510" s="209"/>
      <c r="AF1510" s="164" t="s">
        <v>354</v>
      </c>
      <c r="AG1510" s="218"/>
      <c r="AH1510" s="164" t="n">
        <v>5424</v>
      </c>
      <c r="AI1510" s="164" t="n">
        <v>5648</v>
      </c>
      <c r="AJ1510" s="219" t="n">
        <f aca="false">SeqEnd-SeqBeg+1</f>
        <v>225</v>
      </c>
      <c r="AK1510" s="220" t="n">
        <f aca="false">AND( SeqBeg&lt;=Beg  , End &lt;=SeqEnd )</f>
        <v>0</v>
      </c>
      <c r="AL1510" s="212"/>
      <c r="AM1510" s="212"/>
      <c r="AN1510" s="221" t="s">
        <v>382</v>
      </c>
      <c r="AS1510" s="147" t="s">
        <v>419</v>
      </c>
      <c r="AU1510" s="146"/>
      <c r="AV1510" s="212"/>
      <c r="AW1510" s="222" t="str">
        <f aca="false">HYPERLINK(CONCATENATE("http://www.ncbi.nlm.nih.gov/nuccore/",BM1510),BM1510)</f>
        <v>JQ807509</v>
      </c>
      <c r="AX1510" s="219" t="str">
        <f aca="false">CONCATENATE(D1510,IF(I1510="","",CONCATENATE(".",I1510)),IF(K1510="","",CONCATENATE(".",K1510)),IF(M1510="","",CONCATENATE(".",M1510)),IF(R1510="","",CONCATENATE(".",R1510)),IF(U1510="","","(*)"))</f>
        <v>3a.DEU.BW,OG.wb.FLI</v>
      </c>
      <c r="AY1510" s="170" t="str">
        <f aca="false">CONCATENATE(BM1510,".",BN1510)</f>
        <v>JQ807509.WS09-306</v>
      </c>
      <c r="AZ1510" s="171" t="str">
        <f aca="false">IF(AV1510="",IF(ISNUMBER(FIND(".",A1510)),LEFT(A1510,FIND(".",A1510)-1),A1510),AV1510)</f>
        <v>JQ807509</v>
      </c>
      <c r="BA1510" s="171" t="str">
        <f aca="false">IF(ISNUMBER(FIND("-",AZ1510)),LEFT(AZ1510,FIND("-",AZ1510)-1),AZ1510)</f>
        <v>JQ807509</v>
      </c>
      <c r="BB1510" s="170" t="str">
        <f aca="false"> MEGAname &amp; "="</f>
        <v>JQ807509=</v>
      </c>
      <c r="BC1510" s="170" t="str">
        <f aca="false">Clear &amp; IF(span ,"Span","out")</f>
        <v>JQ807509=out</v>
      </c>
      <c r="BD1510" s="170" t="str">
        <f aca="false">Clear &amp; IF(span, IF(B1510=".","Selected",B1510),"out")</f>
        <v>JQ807509=out</v>
      </c>
      <c r="BE1510" s="170" t="str">
        <f aca="false">Clear &amp; Strain</f>
        <v>JQ807509=WS09-306</v>
      </c>
      <c r="BF1510" s="170" t="str">
        <f aca="false">CONCATENATE(A1510,"=",F1510,". ",AX1510,IF(AB1510="","",CONCATENATE(".",AB1510)))</f>
        <v>JQ807509=WS09-306. 3a.DEU.BW,OG.wb.FLI</v>
      </c>
      <c r="BG1510" s="170" t="str">
        <f aca="false">CONCATENATE(A1510,"=",F1510,". ",AX1510)</f>
        <v>JQ807509=WS09-306. 3a.DEU.BW,OG.wb.FLI</v>
      </c>
      <c r="BH1510" s="170" t="str">
        <f aca="false">CONCATENATE(A1510,"=",AX1510)</f>
        <v>JQ807509=3a.DEU.BW,OG.wb.FLI</v>
      </c>
      <c r="BI1510" s="170" t="str">
        <f aca="false">CONCATENATE(A1510,"=",ComForSubtype,D1510)</f>
        <v>JQ807509=3a</v>
      </c>
      <c r="BJ1510" s="170" t="str">
        <f aca="false">CONCATENATE(A1510,"=",E1510)</f>
        <v>JQ807509=3jab</v>
      </c>
      <c r="BK1510" s="170" t="str">
        <f aca="false">CONCATENATE(A1510,"=",C1510)</f>
        <v>JQ807509=3</v>
      </c>
      <c r="BL1510" s="170" t="str">
        <f aca="false">CONCATENATE(D1510,"=")</f>
        <v>3a=</v>
      </c>
      <c r="BM1510" s="223" t="str">
        <f aca="false">IF(BA1510="XX","",BA1510)</f>
        <v>JQ807509</v>
      </c>
      <c r="BN1510" s="224" t="str">
        <f aca="false">CONCATENATE(IF(F1510="","",F1510),IF(G1510="","",CONCATENATE(" / ",G1510)))</f>
        <v>WS09-306</v>
      </c>
      <c r="BO1510" s="225" t="str">
        <f aca="false">AX1510</f>
        <v>3a.DEU.BW,OG.wb.FLI</v>
      </c>
      <c r="BP1510" s="226" t="str">
        <f aca="false">IF(V1510="","",V1510)</f>
        <v/>
      </c>
      <c r="BQ1510" s="226" t="str">
        <f aca="false">IF(W1510="","",CONCATENATE(W1510,IF(LEFT(AO1510,1)="s","+","")))</f>
        <v/>
      </c>
      <c r="BR1510" s="226" t="str">
        <f aca="false">IF(X1510="","",CONCATENATE(X1510,IF(LEFT(AQ1510,1)="s","+","")))</f>
        <v/>
      </c>
      <c r="BS1510" s="226" t="str">
        <f aca="false">IF(Y1510="","",CONCATENATE(Y1510,IF(LEFT(AR1510,1)="s","+","")))</f>
        <v/>
      </c>
      <c r="BT1510" s="226" t="str">
        <f aca="false">IF(Z1510="","",CONCATENATE(Z1510,IF(LEFT(AS1510,1)="s","+","")))</f>
        <v>3a</v>
      </c>
      <c r="BU1510" s="227" t="str">
        <f aca="false">IF(AA1510="","",CONCATENATE(AA1510,IF(LEFT(AT1510,1)="s","+","")))</f>
        <v/>
      </c>
      <c r="BV1510" s="212"/>
      <c r="BW1510" s="177" t="s">
        <v>3872</v>
      </c>
      <c r="BX1510" s="170" t="str">
        <f aca="false">IF(BW1510&lt;&gt;"",IF(ISNUMBER(FIND("=",BW1510)),LEFT(BW1510,FIND("=",BW1510)-1),BW1510),BW1510)</f>
        <v>JQ807509</v>
      </c>
      <c r="BY1510" s="170" t="str">
        <f aca="false">IF(BW1510&lt;&gt;"",IF(ISNUMBER(FIND("=",BW1510)),RIGHT(BW1510,LEN(BW1510)-FIND("=",BW1510)),""),"")</f>
        <v>3a</v>
      </c>
      <c r="BZ1510" s="170" t="str">
        <f aca="false">IF(BX1510&lt;&gt;"",IF(ISNUMBER(FIND(".",BX1510)),LEFT(BX1510,FIND(".",BX1510)-1),BX1510),BX1510)</f>
        <v>JQ807509</v>
      </c>
      <c r="CA1510" s="170" t="str">
        <f aca="false">IF(BX1510&lt;&gt;"",IF(ISNUMBER(FIND(".",BX1510)),RIGHT(BX1510,LEN(BX1510)-FIND(".",BX1510)),""),"")</f>
        <v/>
      </c>
      <c r="CB1510" s="212"/>
      <c r="CC1510" s="170" t="str">
        <f aca="false">A1510</f>
        <v>JQ807509</v>
      </c>
      <c r="CD1510" s="178" t="s">
        <v>339</v>
      </c>
      <c r="CE1510" s="178" t="s">
        <v>340</v>
      </c>
      <c r="CF1510" s="178" t="s">
        <v>341</v>
      </c>
      <c r="CG1510" s="178" t="s">
        <v>592</v>
      </c>
      <c r="CH1510" s="359" t="s">
        <v>2256</v>
      </c>
      <c r="CI1510" s="179" t="s">
        <v>2257</v>
      </c>
      <c r="CJ1510" s="359" t="s">
        <v>2258</v>
      </c>
      <c r="CK1510" s="179" t="s">
        <v>2259</v>
      </c>
      <c r="CL1510" s="178" t="s">
        <v>2260</v>
      </c>
      <c r="CM1510" s="170" t="str">
        <f aca="false">F1510</f>
        <v>WS09-306</v>
      </c>
      <c r="CN1510" s="170" t="str">
        <f aca="false">IF(G1510="","",G1510)</f>
        <v/>
      </c>
      <c r="CO1510" s="170" t="str">
        <f aca="false">CONCATENATE(H1510,":",L1510)</f>
        <v>Germany:Baden-Wuerttemberg, Ortenaukreis, Oppenau</v>
      </c>
      <c r="CP1510" s="170" t="str">
        <f aca="false">CONCATENATE(IF(Q1510="","",CONCATENATE(Q1510,"-")),IF(P1510="","",CONCATENATE(P1510,"-")),IF(O1510="","",O1510))</f>
        <v>2009</v>
      </c>
      <c r="CQ1510" s="170" t="str">
        <f aca="false">IF(N1510="","",N1510)</f>
        <v>serum</v>
      </c>
      <c r="CR1510" s="170" t="n">
        <f aca="false">C1510</f>
        <v>3</v>
      </c>
      <c r="CS1510" s="229" t="str">
        <f aca="false">D1510</f>
        <v>3a</v>
      </c>
      <c r="CT1510" s="170" t="str">
        <f aca="false">CONCATENATE(CD1510," strain ",CM1510," ",CL1510,", partial cds")</f>
        <v>Hepatitis E virus strain WS09-306 phosphoprotein gene (ORF3), partial cds</v>
      </c>
    </row>
    <row r="1511" customFormat="false" ht="11.9" hidden="true" customHeight="true" outlineLevel="0" collapsed="false">
      <c r="A1511" s="154" t="s">
        <v>3873</v>
      </c>
      <c r="B1511" s="147" t="s">
        <v>2048</v>
      </c>
      <c r="C1511" s="243" t="n">
        <v>3</v>
      </c>
      <c r="D1511" s="149" t="s">
        <v>644</v>
      </c>
      <c r="E1511" s="150" t="s">
        <v>3598</v>
      </c>
      <c r="F1511" s="154" t="s">
        <v>3874</v>
      </c>
      <c r="G1511" s="212"/>
      <c r="H1511" s="146" t="s">
        <v>405</v>
      </c>
      <c r="I1511" s="153" t="s">
        <v>412</v>
      </c>
      <c r="J1511" s="146" t="s">
        <v>395</v>
      </c>
      <c r="K1511" s="287" t="s">
        <v>3862</v>
      </c>
      <c r="L1511" s="288" t="s">
        <v>3875</v>
      </c>
      <c r="M1511" s="157" t="s">
        <v>380</v>
      </c>
      <c r="N1511" s="158" t="s">
        <v>400</v>
      </c>
      <c r="O1511" s="160" t="n">
        <v>2009</v>
      </c>
      <c r="P1511" s="212"/>
      <c r="Q1511" s="212"/>
      <c r="R1511" s="146" t="s">
        <v>78</v>
      </c>
      <c r="T1511" s="215"/>
      <c r="U1511" s="215"/>
      <c r="V1511" s="209"/>
      <c r="W1511" s="217"/>
      <c r="X1511" s="209"/>
      <c r="Y1511" s="209"/>
      <c r="Z1511" s="150" t="s">
        <v>644</v>
      </c>
      <c r="AA1511" s="216"/>
      <c r="AB1511" s="217"/>
      <c r="AC1511" s="217"/>
      <c r="AD1511" s="209"/>
      <c r="AE1511" s="209"/>
      <c r="AF1511" s="164" t="s">
        <v>354</v>
      </c>
      <c r="AG1511" s="218"/>
      <c r="AH1511" s="164" t="n">
        <v>5424</v>
      </c>
      <c r="AI1511" s="164" t="n">
        <v>5648</v>
      </c>
      <c r="AJ1511" s="219" t="n">
        <f aca="false">SeqEnd-SeqBeg+1</f>
        <v>225</v>
      </c>
      <c r="AK1511" s="220" t="n">
        <f aca="false">AND( SeqBeg&lt;=Beg  , End &lt;=SeqEnd )</f>
        <v>0</v>
      </c>
      <c r="AL1511" s="212"/>
      <c r="AM1511" s="212"/>
      <c r="AN1511" s="221" t="s">
        <v>382</v>
      </c>
      <c r="AS1511" s="147" t="s">
        <v>419</v>
      </c>
      <c r="AU1511" s="146"/>
      <c r="AV1511" s="212"/>
      <c r="AW1511" s="222" t="str">
        <f aca="false">HYPERLINK(CONCATENATE("http://www.ncbi.nlm.nih.gov/nuccore/",BM1511),BM1511)</f>
        <v>JQ807510</v>
      </c>
      <c r="AX1511" s="219" t="str">
        <f aca="false">CONCATENATE(D1511,IF(I1511="","",CONCATENATE(".",I1511)),IF(K1511="","",CONCATENATE(".",K1511)),IF(M1511="","",CONCATENATE(".",M1511)),IF(R1511="","",CONCATENATE(".",R1511)),IF(U1511="","","(*)"))</f>
        <v>3a.DEU.BW,OG.wb.FLI</v>
      </c>
      <c r="AY1511" s="170" t="str">
        <f aca="false">CONCATENATE(BM1511,".",BN1511)</f>
        <v>JQ807510.WS09-307</v>
      </c>
      <c r="AZ1511" s="171" t="str">
        <f aca="false">IF(AV1511="",IF(ISNUMBER(FIND(".",A1511)),LEFT(A1511,FIND(".",A1511)-1),A1511),AV1511)</f>
        <v>JQ807510</v>
      </c>
      <c r="BA1511" s="171" t="str">
        <f aca="false">IF(ISNUMBER(FIND("-",AZ1511)),LEFT(AZ1511,FIND("-",AZ1511)-1),AZ1511)</f>
        <v>JQ807510</v>
      </c>
      <c r="BB1511" s="170" t="str">
        <f aca="false"> MEGAname &amp; "="</f>
        <v>JQ807510=</v>
      </c>
      <c r="BC1511" s="170" t="str">
        <f aca="false">Clear &amp; IF(span ,"Span","out")</f>
        <v>JQ807510=out</v>
      </c>
      <c r="BD1511" s="170" t="str">
        <f aca="false">Clear &amp; IF(span, IF(B1511=".","Selected",B1511),"out")</f>
        <v>JQ807510=out</v>
      </c>
      <c r="BE1511" s="170" t="str">
        <f aca="false">Clear &amp; Strain</f>
        <v>JQ807510=WS09-307</v>
      </c>
      <c r="BF1511" s="170" t="str">
        <f aca="false">CONCATENATE(A1511,"=",F1511,". ",AX1511,IF(AB1511="","",CONCATENATE(".",AB1511)))</f>
        <v>JQ807510=WS09-307. 3a.DEU.BW,OG.wb.FLI</v>
      </c>
      <c r="BG1511" s="170" t="str">
        <f aca="false">CONCATENATE(A1511,"=",F1511,". ",AX1511)</f>
        <v>JQ807510=WS09-307. 3a.DEU.BW,OG.wb.FLI</v>
      </c>
      <c r="BH1511" s="170" t="str">
        <f aca="false">CONCATENATE(A1511,"=",AX1511)</f>
        <v>JQ807510=3a.DEU.BW,OG.wb.FLI</v>
      </c>
      <c r="BI1511" s="170" t="str">
        <f aca="false">CONCATENATE(A1511,"=",ComForSubtype,D1511)</f>
        <v>JQ807510=3a</v>
      </c>
      <c r="BJ1511" s="170" t="str">
        <f aca="false">CONCATENATE(A1511,"=",E1511)</f>
        <v>JQ807510=3jab</v>
      </c>
      <c r="BK1511" s="170" t="str">
        <f aca="false">CONCATENATE(A1511,"=",C1511)</f>
        <v>JQ807510=3</v>
      </c>
      <c r="BL1511" s="170" t="str">
        <f aca="false">CONCATENATE(D1511,"=")</f>
        <v>3a=</v>
      </c>
      <c r="BM1511" s="223" t="str">
        <f aca="false">IF(BA1511="XX","",BA1511)</f>
        <v>JQ807510</v>
      </c>
      <c r="BN1511" s="224" t="str">
        <f aca="false">CONCATENATE(IF(F1511="","",F1511),IF(G1511="","",CONCATENATE(" / ",G1511)))</f>
        <v>WS09-307</v>
      </c>
      <c r="BO1511" s="225" t="str">
        <f aca="false">AX1511</f>
        <v>3a.DEU.BW,OG.wb.FLI</v>
      </c>
      <c r="BP1511" s="226" t="str">
        <f aca="false">IF(V1511="","",V1511)</f>
        <v/>
      </c>
      <c r="BQ1511" s="226" t="str">
        <f aca="false">IF(W1511="","",CONCATENATE(W1511,IF(LEFT(AO1511,1)="s","+","")))</f>
        <v/>
      </c>
      <c r="BR1511" s="226" t="str">
        <f aca="false">IF(X1511="","",CONCATENATE(X1511,IF(LEFT(AQ1511,1)="s","+","")))</f>
        <v/>
      </c>
      <c r="BS1511" s="226" t="str">
        <f aca="false">IF(Y1511="","",CONCATENATE(Y1511,IF(LEFT(AR1511,1)="s","+","")))</f>
        <v/>
      </c>
      <c r="BT1511" s="226" t="str">
        <f aca="false">IF(Z1511="","",CONCATENATE(Z1511,IF(LEFT(AS1511,1)="s","+","")))</f>
        <v>3a</v>
      </c>
      <c r="BU1511" s="227" t="str">
        <f aca="false">IF(AA1511="","",CONCATENATE(AA1511,IF(LEFT(AT1511,1)="s","+","")))</f>
        <v/>
      </c>
      <c r="BV1511" s="212"/>
      <c r="BW1511" s="177" t="s">
        <v>3876</v>
      </c>
      <c r="BX1511" s="170" t="str">
        <f aca="false">IF(BW1511&lt;&gt;"",IF(ISNUMBER(FIND("=",BW1511)),LEFT(BW1511,FIND("=",BW1511)-1),BW1511),BW1511)</f>
        <v>JQ807510</v>
      </c>
      <c r="BY1511" s="170" t="str">
        <f aca="false">IF(BW1511&lt;&gt;"",IF(ISNUMBER(FIND("=",BW1511)),RIGHT(BW1511,LEN(BW1511)-FIND("=",BW1511)),""),"")</f>
        <v>3a</v>
      </c>
      <c r="BZ1511" s="170" t="str">
        <f aca="false">IF(BX1511&lt;&gt;"",IF(ISNUMBER(FIND(".",BX1511)),LEFT(BX1511,FIND(".",BX1511)-1),BX1511),BX1511)</f>
        <v>JQ807510</v>
      </c>
      <c r="CA1511" s="170" t="str">
        <f aca="false">IF(BX1511&lt;&gt;"",IF(ISNUMBER(FIND(".",BX1511)),RIGHT(BX1511,LEN(BX1511)-FIND(".",BX1511)),""),"")</f>
        <v/>
      </c>
      <c r="CB1511" s="212"/>
      <c r="CC1511" s="170" t="str">
        <f aca="false">A1511</f>
        <v>JQ807510</v>
      </c>
      <c r="CD1511" s="178" t="s">
        <v>339</v>
      </c>
      <c r="CE1511" s="178" t="s">
        <v>340</v>
      </c>
      <c r="CF1511" s="178" t="s">
        <v>341</v>
      </c>
      <c r="CG1511" s="178" t="s">
        <v>592</v>
      </c>
      <c r="CH1511" s="359" t="s">
        <v>2256</v>
      </c>
      <c r="CI1511" s="179" t="s">
        <v>2257</v>
      </c>
      <c r="CJ1511" s="359" t="s">
        <v>2258</v>
      </c>
      <c r="CK1511" s="179" t="s">
        <v>2259</v>
      </c>
      <c r="CL1511" s="178" t="s">
        <v>2260</v>
      </c>
      <c r="CM1511" s="170" t="str">
        <f aca="false">F1511</f>
        <v>WS09-307</v>
      </c>
      <c r="CN1511" s="170" t="str">
        <f aca="false">IF(G1511="","",G1511)</f>
        <v/>
      </c>
      <c r="CO1511" s="170" t="str">
        <f aca="false">CONCATENATE(H1511,":",L1511)</f>
        <v>Germany:Baden-Wuerttemberg, Ortenaukreis, Ettenheim</v>
      </c>
      <c r="CP1511" s="170" t="str">
        <f aca="false">CONCATENATE(IF(Q1511="","",CONCATENATE(Q1511,"-")),IF(P1511="","",CONCATENATE(P1511,"-")),IF(O1511="","",O1511))</f>
        <v>2009</v>
      </c>
      <c r="CQ1511" s="170" t="str">
        <f aca="false">IF(N1511="","",N1511)</f>
        <v>serum</v>
      </c>
      <c r="CR1511" s="170" t="n">
        <f aca="false">C1511</f>
        <v>3</v>
      </c>
      <c r="CS1511" s="229" t="str">
        <f aca="false">D1511</f>
        <v>3a</v>
      </c>
      <c r="CT1511" s="170" t="str">
        <f aca="false">CONCATENATE(CD1511," strain ",CM1511," ",CL1511,", partial cds")</f>
        <v>Hepatitis E virus strain WS09-307 phosphoprotein gene (ORF3), partial cds</v>
      </c>
    </row>
    <row r="1512" customFormat="false" ht="11.9" hidden="true" customHeight="true" outlineLevel="0" collapsed="false">
      <c r="A1512" s="154" t="s">
        <v>3877</v>
      </c>
      <c r="B1512" s="147" t="s">
        <v>2048</v>
      </c>
      <c r="C1512" s="243" t="n">
        <v>3</v>
      </c>
      <c r="D1512" s="149" t="s">
        <v>644</v>
      </c>
      <c r="E1512" s="150" t="s">
        <v>3598</v>
      </c>
      <c r="F1512" s="154" t="s">
        <v>3878</v>
      </c>
      <c r="G1512" s="237"/>
      <c r="H1512" s="146" t="s">
        <v>405</v>
      </c>
      <c r="I1512" s="153" t="s">
        <v>412</v>
      </c>
      <c r="J1512" s="146" t="s">
        <v>395</v>
      </c>
      <c r="K1512" s="287" t="s">
        <v>2665</v>
      </c>
      <c r="L1512" s="231" t="s">
        <v>3879</v>
      </c>
      <c r="M1512" s="157" t="s">
        <v>380</v>
      </c>
      <c r="N1512" s="158" t="s">
        <v>400</v>
      </c>
      <c r="O1512" s="160" t="n">
        <v>2009</v>
      </c>
      <c r="P1512" s="212"/>
      <c r="Q1512" s="212"/>
      <c r="R1512" s="146" t="s">
        <v>78</v>
      </c>
      <c r="T1512" s="215"/>
      <c r="U1512" s="215"/>
      <c r="V1512" s="209"/>
      <c r="X1512" s="209"/>
      <c r="Y1512" s="209"/>
      <c r="Z1512" s="150" t="s">
        <v>644</v>
      </c>
      <c r="AA1512" s="216"/>
      <c r="AB1512" s="217"/>
      <c r="AC1512" s="217"/>
      <c r="AD1512" s="209"/>
      <c r="AE1512" s="209"/>
      <c r="AF1512" s="164" t="s">
        <v>354</v>
      </c>
      <c r="AG1512" s="218"/>
      <c r="AH1512" s="164" t="n">
        <v>5424</v>
      </c>
      <c r="AI1512" s="164" t="n">
        <v>5648</v>
      </c>
      <c r="AJ1512" s="219" t="n">
        <f aca="false">SeqEnd-SeqBeg+1</f>
        <v>225</v>
      </c>
      <c r="AK1512" s="220" t="n">
        <f aca="false">AND( SeqBeg&lt;=Beg  , End &lt;=SeqEnd )</f>
        <v>0</v>
      </c>
      <c r="AL1512" s="212"/>
      <c r="AM1512" s="212"/>
      <c r="AN1512" s="221" t="s">
        <v>382</v>
      </c>
      <c r="AS1512" s="147" t="s">
        <v>419</v>
      </c>
      <c r="AU1512" s="146"/>
      <c r="AV1512" s="212"/>
      <c r="AW1512" s="222" t="str">
        <f aca="false">HYPERLINK(CONCATENATE("http://www.ncbi.nlm.nih.gov/nuccore/",BM1512),BM1512)</f>
        <v>JQ807511</v>
      </c>
      <c r="AX1512" s="219" t="str">
        <f aca="false">CONCATENATE(D1512,IF(I1512="","",CONCATENATE(".",I1512)),IF(K1512="","",CONCATENATE(".",K1512)),IF(M1512="","",CONCATENATE(".",M1512)),IF(R1512="","",CONCATENATE(".",R1512)),IF(U1512="","","(*)"))</f>
        <v>3a.DEU.BW,EM.wb.FLI</v>
      </c>
      <c r="AY1512" s="170" t="str">
        <f aca="false">CONCATENATE(BM1512,".",BN1512)</f>
        <v>JQ807511.WS09-317</v>
      </c>
      <c r="AZ1512" s="171" t="str">
        <f aca="false">IF(AV1512="",IF(ISNUMBER(FIND(".",A1512)),LEFT(A1512,FIND(".",A1512)-1),A1512),AV1512)</f>
        <v>JQ807511</v>
      </c>
      <c r="BA1512" s="171" t="str">
        <f aca="false">IF(ISNUMBER(FIND("-",AZ1512)),LEFT(AZ1512,FIND("-",AZ1512)-1),AZ1512)</f>
        <v>JQ807511</v>
      </c>
      <c r="BB1512" s="170" t="str">
        <f aca="false"> MEGAname &amp; "="</f>
        <v>JQ807511=</v>
      </c>
      <c r="BC1512" s="170" t="str">
        <f aca="false">Clear &amp; IF(span ,"Span","out")</f>
        <v>JQ807511=out</v>
      </c>
      <c r="BD1512" s="170" t="str">
        <f aca="false">Clear &amp; IF(span, IF(B1512=".","Selected",B1512),"out")</f>
        <v>JQ807511=out</v>
      </c>
      <c r="BE1512" s="170" t="str">
        <f aca="false">Clear &amp; Strain</f>
        <v>JQ807511=WS09-317</v>
      </c>
      <c r="BF1512" s="170" t="str">
        <f aca="false">CONCATENATE(A1512,"=",F1512,". ",AX1512,IF(AB1512="","",CONCATENATE(".",AB1512)))</f>
        <v>JQ807511=WS09-317. 3a.DEU.BW,EM.wb.FLI</v>
      </c>
      <c r="BG1512" s="170" t="str">
        <f aca="false">CONCATENATE(A1512,"=",F1512,". ",AX1512)</f>
        <v>JQ807511=WS09-317. 3a.DEU.BW,EM.wb.FLI</v>
      </c>
      <c r="BH1512" s="170" t="str">
        <f aca="false">CONCATENATE(A1512,"=",AX1512)</f>
        <v>JQ807511=3a.DEU.BW,EM.wb.FLI</v>
      </c>
      <c r="BI1512" s="170" t="str">
        <f aca="false">CONCATENATE(A1512,"=",ComForSubtype,D1512)</f>
        <v>JQ807511=3a</v>
      </c>
      <c r="BJ1512" s="170" t="str">
        <f aca="false">CONCATENATE(A1512,"=",E1512)</f>
        <v>JQ807511=3jab</v>
      </c>
      <c r="BK1512" s="170" t="str">
        <f aca="false">CONCATENATE(A1512,"=",C1512)</f>
        <v>JQ807511=3</v>
      </c>
      <c r="BL1512" s="170" t="str">
        <f aca="false">CONCATENATE(D1512,"=")</f>
        <v>3a=</v>
      </c>
      <c r="BM1512" s="223" t="str">
        <f aca="false">IF(BA1512="XX","",BA1512)</f>
        <v>JQ807511</v>
      </c>
      <c r="BN1512" s="224" t="str">
        <f aca="false">CONCATENATE(IF(F1512="","",F1512),IF(G1512="","",CONCATENATE(" / ",G1512)))</f>
        <v>WS09-317</v>
      </c>
      <c r="BO1512" s="225" t="str">
        <f aca="false">AX1512</f>
        <v>3a.DEU.BW,EM.wb.FLI</v>
      </c>
      <c r="BP1512" s="226" t="str">
        <f aca="false">IF(V1512="","",V1512)</f>
        <v/>
      </c>
      <c r="BQ1512" s="226" t="str">
        <f aca="false">IF(W1512="","",CONCATENATE(W1512,IF(LEFT(AO1512,1)="s","+","")))</f>
        <v/>
      </c>
      <c r="BR1512" s="226" t="str">
        <f aca="false">IF(X1512="","",CONCATENATE(X1512,IF(LEFT(AQ1512,1)="s","+","")))</f>
        <v/>
      </c>
      <c r="BS1512" s="226" t="str">
        <f aca="false">IF(Y1512="","",CONCATENATE(Y1512,IF(LEFT(AR1512,1)="s","+","")))</f>
        <v/>
      </c>
      <c r="BT1512" s="226" t="str">
        <f aca="false">IF(Z1512="","",CONCATENATE(Z1512,IF(LEFT(AS1512,1)="s","+","")))</f>
        <v>3a</v>
      </c>
      <c r="BU1512" s="227" t="str">
        <f aca="false">IF(AA1512="","",CONCATENATE(AA1512,IF(LEFT(AT1512,1)="s","+","")))</f>
        <v/>
      </c>
      <c r="BV1512" s="212"/>
      <c r="BW1512" s="177" t="s">
        <v>3880</v>
      </c>
      <c r="BX1512" s="170" t="str">
        <f aca="false">IF(BW1512&lt;&gt;"",IF(ISNUMBER(FIND("=",BW1512)),LEFT(BW1512,FIND("=",BW1512)-1),BW1512),BW1512)</f>
        <v>JQ807511</v>
      </c>
      <c r="BY1512" s="170" t="str">
        <f aca="false">IF(BW1512&lt;&gt;"",IF(ISNUMBER(FIND("=",BW1512)),RIGHT(BW1512,LEN(BW1512)-FIND("=",BW1512)),""),"")</f>
        <v>3a</v>
      </c>
      <c r="BZ1512" s="170" t="str">
        <f aca="false">IF(BX1512&lt;&gt;"",IF(ISNUMBER(FIND(".",BX1512)),LEFT(BX1512,FIND(".",BX1512)-1),BX1512),BX1512)</f>
        <v>JQ807511</v>
      </c>
      <c r="CA1512" s="170" t="str">
        <f aca="false">IF(BX1512&lt;&gt;"",IF(ISNUMBER(FIND(".",BX1512)),RIGHT(BX1512,LEN(BX1512)-FIND(".",BX1512)),""),"")</f>
        <v/>
      </c>
      <c r="CB1512" s="212"/>
      <c r="CC1512" s="170" t="str">
        <f aca="false">A1512</f>
        <v>JQ807511</v>
      </c>
      <c r="CD1512" s="178" t="s">
        <v>339</v>
      </c>
      <c r="CE1512" s="178" t="s">
        <v>340</v>
      </c>
      <c r="CF1512" s="178" t="s">
        <v>341</v>
      </c>
      <c r="CG1512" s="178" t="s">
        <v>592</v>
      </c>
      <c r="CH1512" s="359" t="s">
        <v>2256</v>
      </c>
      <c r="CI1512" s="179" t="s">
        <v>2257</v>
      </c>
      <c r="CJ1512" s="359" t="s">
        <v>2258</v>
      </c>
      <c r="CK1512" s="179" t="s">
        <v>2259</v>
      </c>
      <c r="CL1512" s="178" t="s">
        <v>2260</v>
      </c>
      <c r="CM1512" s="170" t="str">
        <f aca="false">F1512</f>
        <v>WS09-317</v>
      </c>
      <c r="CN1512" s="170" t="str">
        <f aca="false">IF(G1512="","",G1512)</f>
        <v/>
      </c>
      <c r="CO1512" s="170" t="str">
        <f aca="false">CONCATENATE(H1512,":",L1512)</f>
        <v>Germany:Baden-Wuerttemberg, Emmendingen, Elzach</v>
      </c>
      <c r="CP1512" s="170" t="str">
        <f aca="false">CONCATENATE(IF(Q1512="","",CONCATENATE(Q1512,"-")),IF(P1512="","",CONCATENATE(P1512,"-")),IF(O1512="","",O1512))</f>
        <v>2009</v>
      </c>
      <c r="CQ1512" s="170" t="str">
        <f aca="false">IF(N1512="","",N1512)</f>
        <v>serum</v>
      </c>
      <c r="CR1512" s="170" t="n">
        <f aca="false">C1512</f>
        <v>3</v>
      </c>
      <c r="CS1512" s="229" t="str">
        <f aca="false">D1512</f>
        <v>3a</v>
      </c>
      <c r="CT1512" s="170" t="str">
        <f aca="false">CONCATENATE(CD1512," strain ",CM1512," ",CL1512,", partial cds")</f>
        <v>Hepatitis E virus strain WS09-317 phosphoprotein gene (ORF3), partial cds</v>
      </c>
    </row>
    <row r="1513" customFormat="false" ht="11.9" hidden="false" customHeight="true" outlineLevel="0" collapsed="false">
      <c r="A1513" s="154" t="s">
        <v>3881</v>
      </c>
      <c r="B1513" s="147" t="n">
        <v>3</v>
      </c>
      <c r="C1513" s="148" t="n">
        <v>3</v>
      </c>
      <c r="D1513" s="149" t="s">
        <v>644</v>
      </c>
      <c r="E1513" s="150" t="s">
        <v>3598</v>
      </c>
      <c r="F1513" s="154" t="s">
        <v>3882</v>
      </c>
      <c r="G1513" s="212"/>
      <c r="H1513" s="146" t="s">
        <v>3764</v>
      </c>
      <c r="I1513" s="153" t="s">
        <v>3765</v>
      </c>
      <c r="J1513" s="146" t="s">
        <v>425</v>
      </c>
      <c r="K1513" s="212"/>
      <c r="L1513" s="212"/>
      <c r="M1513" s="157" t="s">
        <v>367</v>
      </c>
      <c r="N1513" s="213"/>
      <c r="O1513" s="160" t="n">
        <v>2007</v>
      </c>
      <c r="P1513" s="160" t="n">
        <v>2</v>
      </c>
      <c r="Q1513" s="212"/>
      <c r="R1513" s="212"/>
      <c r="S1513" s="212"/>
      <c r="T1513" s="214"/>
      <c r="U1513" s="215"/>
      <c r="V1513" s="209"/>
      <c r="W1513" s="217"/>
      <c r="X1513" s="209"/>
      <c r="Y1513" s="164" t="s">
        <v>644</v>
      </c>
      <c r="Z1513" s="209"/>
      <c r="AA1513" s="216"/>
      <c r="AB1513" s="217"/>
      <c r="AC1513" s="217"/>
      <c r="AD1513" s="209"/>
      <c r="AE1513" s="164" t="s">
        <v>354</v>
      </c>
      <c r="AF1513" s="209"/>
      <c r="AG1513" s="218"/>
      <c r="AH1513" s="164" t="n">
        <v>4515</v>
      </c>
      <c r="AI1513" s="164" t="n">
        <v>4733</v>
      </c>
      <c r="AJ1513" s="219" t="n">
        <f aca="false">SeqEnd-SeqBeg+1</f>
        <v>219</v>
      </c>
      <c r="AK1513" s="220" t="n">
        <f aca="false">AND( SeqBeg&lt;=Beg  , End &lt;=SeqEnd )</f>
        <v>0</v>
      </c>
      <c r="AL1513" s="212"/>
      <c r="AM1513" s="212"/>
      <c r="AN1513" s="221"/>
      <c r="AR1513" s="212"/>
      <c r="AU1513" s="146"/>
      <c r="AV1513" s="212"/>
      <c r="AW1513" s="222" t="str">
        <f aca="false">HYPERLINK(CONCATENATE("http://www.ncbi.nlm.nih.gov/nuccore/",BM1513),BM1513)</f>
        <v>JF937678</v>
      </c>
      <c r="AX1513" s="219" t="str">
        <f aca="false">CONCATENATE(D1513,IF(I1513="","",CONCATENATE(".",I1513)),IF(K1513="","",CONCATENATE(".",K1513)),IF(M1513="","",CONCATENATE(".",M1513)),IF(R1513="","",CONCATENATE(".",R1513)),IF(U1513="","","(*)"))</f>
        <v>3a.CUB.pig</v>
      </c>
      <c r="AY1513" s="170" t="str">
        <f aca="false">CONCATENATE(BM1513,".",BN1513)</f>
        <v>JF937678.swCUB137-2008</v>
      </c>
      <c r="AZ1513" s="171" t="str">
        <f aca="false">IF(AV1513="",IF(ISNUMBER(FIND(".",A1513)),LEFT(A1513,FIND(".",A1513)-1),A1513),AV1513)</f>
        <v>JF937678</v>
      </c>
      <c r="BA1513" s="171" t="str">
        <f aca="false">IF(ISNUMBER(FIND("-",AZ1513)),LEFT(AZ1513,FIND("-",AZ1513)-1),AZ1513)</f>
        <v>JF937678</v>
      </c>
      <c r="BB1513" s="170" t="str">
        <f aca="false"> MEGAname &amp; "="</f>
        <v>JF937678=</v>
      </c>
      <c r="BC1513" s="170" t="str">
        <f aca="false">Clear &amp; IF(span ,"Span","out")</f>
        <v>JF937678=out</v>
      </c>
      <c r="BD1513" s="170" t="str">
        <f aca="false">Clear &amp; IF(span, IF(B1513=".","Selected",B1513),"out")</f>
        <v>JF937678=out</v>
      </c>
      <c r="BE1513" s="170" t="str">
        <f aca="false">Clear &amp; Strain</f>
        <v>JF937678=swCUB137-2008</v>
      </c>
      <c r="BF1513" s="170" t="str">
        <f aca="false">CONCATENATE(A1513,"=",F1513,". ",AX1513,IF(AB1513="","",CONCATENATE(".",AB1513)))</f>
        <v>JF937678=swCUB137-2008. 3a.CUB.pig</v>
      </c>
      <c r="BG1513" s="170" t="str">
        <f aca="false">CONCATENATE(A1513,"=",F1513,". ",AX1513)</f>
        <v>JF937678=swCUB137-2008. 3a.CUB.pig</v>
      </c>
      <c r="BH1513" s="170" t="str">
        <f aca="false">CONCATENATE(A1513,"=",AX1513)</f>
        <v>JF937678=3a.CUB.pig</v>
      </c>
      <c r="BI1513" s="170" t="str">
        <f aca="false">CONCATENATE(A1513,"=",ComForSubtype,D1513)</f>
        <v>JF937678=3a</v>
      </c>
      <c r="BJ1513" s="170" t="str">
        <f aca="false">CONCATENATE(A1513,"=",E1513)</f>
        <v>JF937678=3jab</v>
      </c>
      <c r="BK1513" s="170" t="str">
        <f aca="false">CONCATENATE(A1513,"=",C1513)</f>
        <v>JF937678=3</v>
      </c>
      <c r="BL1513" s="170" t="str">
        <f aca="false">CONCATENATE(D1513,"=")</f>
        <v>3a=</v>
      </c>
      <c r="BM1513" s="223" t="str">
        <f aca="false">IF(BA1513="XX","",BA1513)</f>
        <v>JF937678</v>
      </c>
      <c r="BN1513" s="224" t="str">
        <f aca="false">CONCATENATE(IF(F1513="","",F1513),IF(G1513="","",CONCATENATE(" / ",G1513)))</f>
        <v>swCUB137-2008</v>
      </c>
      <c r="BO1513" s="225" t="str">
        <f aca="false">AX1513</f>
        <v>3a.CUB.pig</v>
      </c>
      <c r="BP1513" s="226" t="str">
        <f aca="false">IF(V1513="","",V1513)</f>
        <v/>
      </c>
      <c r="BQ1513" s="226" t="str">
        <f aca="false">IF(W1513="","",CONCATENATE(W1513,IF(LEFT(AO1513,1)="s","+","")))</f>
        <v/>
      </c>
      <c r="BR1513" s="226" t="str">
        <f aca="false">IF(X1513="","",CONCATENATE(X1513,IF(LEFT(AQ1513,1)="s","+","")))</f>
        <v/>
      </c>
      <c r="BS1513" s="226" t="str">
        <f aca="false">IF(Y1513="","",CONCATENATE(Y1513,IF(LEFT(AR1513,1)="s","+","")))</f>
        <v>3a</v>
      </c>
      <c r="BT1513" s="226" t="str">
        <f aca="false">IF(Z1513="","",CONCATENATE(Z1513,IF(LEFT(AS1513,1)="s","+","")))</f>
        <v/>
      </c>
      <c r="BU1513" s="227" t="str">
        <f aca="false">IF(AA1513="","",CONCATENATE(AA1513,IF(LEFT(AT1513,1)="s","+","")))</f>
        <v/>
      </c>
      <c r="BV1513" s="212"/>
      <c r="BW1513" s="177" t="s">
        <v>3883</v>
      </c>
      <c r="BX1513" s="170" t="str">
        <f aca="false">IF(BW1513&lt;&gt;"",IF(ISNUMBER(FIND("=",BW1513)),LEFT(BW1513,FIND("=",BW1513)-1),BW1513),BW1513)</f>
        <v>JF937678</v>
      </c>
      <c r="BY1513" s="170" t="str">
        <f aca="false">IF(BW1513&lt;&gt;"",IF(ISNUMBER(FIND("=",BW1513)),RIGHT(BW1513,LEN(BW1513)-FIND("=",BW1513)),""),"")</f>
        <v>3a</v>
      </c>
      <c r="BZ1513" s="170" t="str">
        <f aca="false">IF(BX1513&lt;&gt;"",IF(ISNUMBER(FIND(".",BX1513)),LEFT(BX1513,FIND(".",BX1513)-1),BX1513),BX1513)</f>
        <v>JF937678</v>
      </c>
      <c r="CA1513" s="170" t="str">
        <f aca="false">IF(BX1513&lt;&gt;"",IF(ISNUMBER(FIND(".",BX1513)),RIGHT(BX1513,LEN(BX1513)-FIND(".",BX1513)),""),"")</f>
        <v/>
      </c>
      <c r="CB1513" s="212"/>
      <c r="CC1513" s="170" t="str">
        <f aca="false">A1513</f>
        <v>JF937678</v>
      </c>
      <c r="CD1513" s="178" t="s">
        <v>339</v>
      </c>
      <c r="CE1513" s="178" t="s">
        <v>340</v>
      </c>
      <c r="CF1513" s="178" t="s">
        <v>341</v>
      </c>
      <c r="CG1513" s="212"/>
      <c r="CH1513" s="179"/>
      <c r="CI1513" s="179"/>
      <c r="CJ1513" s="179"/>
      <c r="CK1513" s="212"/>
      <c r="CL1513" s="212"/>
      <c r="CM1513" s="170" t="str">
        <f aca="false">F1513</f>
        <v>swCUB137-2008</v>
      </c>
      <c r="CN1513" s="170" t="str">
        <f aca="false">IF(G1513="","",G1513)</f>
        <v/>
      </c>
      <c r="CO1513" s="170" t="str">
        <f aca="false">CONCATENATE(H1513,":",L1513)</f>
        <v>Cuba:</v>
      </c>
      <c r="CP1513" s="170" t="str">
        <f aca="false">CONCATENATE(IF(Q1513="","",CONCATENATE(Q1513,"-")),IF(P1513="","",CONCATENATE(P1513,"-")),IF(O1513="","",O1513))</f>
        <v>2-2007</v>
      </c>
      <c r="CQ1513" s="170" t="str">
        <f aca="false">IF(N1513="","",N1513)</f>
        <v/>
      </c>
      <c r="CR1513" s="228" t="n">
        <f aca="false">C1513</f>
        <v>3</v>
      </c>
      <c r="CS1513" s="229" t="str">
        <f aca="false">D1513</f>
        <v>3a</v>
      </c>
      <c r="CT1513" s="170" t="str">
        <f aca="false">CONCATENATE(CD1513," strain ",CM1513," ",CL1513,", partial cds")</f>
        <v>Hepatitis E virus strain swCUB137-2008 , partial cds</v>
      </c>
    </row>
    <row r="1514" customFormat="false" ht="11.9" hidden="false" customHeight="true" outlineLevel="0" collapsed="false">
      <c r="A1514" s="154" t="s">
        <v>3884</v>
      </c>
      <c r="B1514" s="147" t="n">
        <v>3</v>
      </c>
      <c r="C1514" s="148" t="n">
        <v>3</v>
      </c>
      <c r="D1514" s="149" t="s">
        <v>644</v>
      </c>
      <c r="E1514" s="150" t="s">
        <v>3598</v>
      </c>
      <c r="F1514" s="154" t="s">
        <v>3885</v>
      </c>
      <c r="G1514" s="212"/>
      <c r="H1514" s="146" t="s">
        <v>3764</v>
      </c>
      <c r="I1514" s="153" t="s">
        <v>3765</v>
      </c>
      <c r="J1514" s="146" t="s">
        <v>425</v>
      </c>
      <c r="K1514" s="212"/>
      <c r="L1514" s="212"/>
      <c r="M1514" s="157" t="s">
        <v>367</v>
      </c>
      <c r="N1514" s="213"/>
      <c r="O1514" s="160" t="n">
        <v>2007</v>
      </c>
      <c r="P1514" s="160" t="n">
        <v>2</v>
      </c>
      <c r="Q1514" s="212"/>
      <c r="R1514" s="212"/>
      <c r="S1514" s="212"/>
      <c r="T1514" s="214"/>
      <c r="U1514" s="215"/>
      <c r="V1514" s="209"/>
      <c r="W1514" s="217"/>
      <c r="X1514" s="209"/>
      <c r="Y1514" s="147" t="s">
        <v>644</v>
      </c>
      <c r="Z1514" s="209"/>
      <c r="AA1514" s="216"/>
      <c r="AB1514" s="217"/>
      <c r="AC1514" s="217"/>
      <c r="AD1514" s="209"/>
      <c r="AE1514" s="164" t="s">
        <v>354</v>
      </c>
      <c r="AF1514" s="209"/>
      <c r="AG1514" s="218"/>
      <c r="AH1514" s="164" t="n">
        <v>4516</v>
      </c>
      <c r="AI1514" s="164" t="n">
        <v>4734</v>
      </c>
      <c r="AJ1514" s="219" t="n">
        <f aca="false">SeqEnd-SeqBeg+1</f>
        <v>219</v>
      </c>
      <c r="AK1514" s="220" t="n">
        <f aca="false">AND( SeqBeg&lt;=Beg  , End &lt;=SeqEnd )</f>
        <v>0</v>
      </c>
      <c r="AL1514" s="212"/>
      <c r="AM1514" s="212"/>
      <c r="AN1514" s="221"/>
      <c r="AR1514" s="212"/>
      <c r="AU1514" s="146"/>
      <c r="AV1514" s="212"/>
      <c r="AW1514" s="222" t="str">
        <f aca="false">HYPERLINK(CONCATENATE("http://www.ncbi.nlm.nih.gov/nuccore/",BM1514),BM1514)</f>
        <v>JF937677</v>
      </c>
      <c r="AX1514" s="219" t="str">
        <f aca="false">CONCATENATE(D1514,IF(I1514="","",CONCATENATE(".",I1514)),IF(K1514="","",CONCATENATE(".",K1514)),IF(M1514="","",CONCATENATE(".",M1514)),IF(R1514="","",CONCATENATE(".",R1514)),IF(U1514="","","(*)"))</f>
        <v>3a.CUB.pig</v>
      </c>
      <c r="AY1514" s="170" t="str">
        <f aca="false">CONCATENATE(BM1514,".",BN1514)</f>
        <v>JF937677.swCUB138-2008</v>
      </c>
      <c r="AZ1514" s="171" t="str">
        <f aca="false">IF(AV1514="",IF(ISNUMBER(FIND(".",A1514)),LEFT(A1514,FIND(".",A1514)-1),A1514),AV1514)</f>
        <v>JF937677</v>
      </c>
      <c r="BA1514" s="171" t="str">
        <f aca="false">IF(ISNUMBER(FIND("-",AZ1514)),LEFT(AZ1514,FIND("-",AZ1514)-1),AZ1514)</f>
        <v>JF937677</v>
      </c>
      <c r="BB1514" s="170" t="str">
        <f aca="false"> MEGAname &amp; "="</f>
        <v>JF937677=</v>
      </c>
      <c r="BC1514" s="170" t="str">
        <f aca="false">Clear &amp; IF(span ,"Span","out")</f>
        <v>JF937677=out</v>
      </c>
      <c r="BD1514" s="170" t="str">
        <f aca="false">Clear &amp; IF(span, IF(B1514=".","Selected",B1514),"out")</f>
        <v>JF937677=out</v>
      </c>
      <c r="BE1514" s="170" t="str">
        <f aca="false">Clear &amp; Strain</f>
        <v>JF937677=swCUB138-2008</v>
      </c>
      <c r="BF1514" s="170" t="str">
        <f aca="false">CONCATENATE(A1514,"=",F1514,". ",AX1514,IF(AB1514="","",CONCATENATE(".",AB1514)))</f>
        <v>JF937677=swCUB138-2008. 3a.CUB.pig</v>
      </c>
      <c r="BG1514" s="170" t="str">
        <f aca="false">CONCATENATE(A1514,"=",F1514,". ",AX1514)</f>
        <v>JF937677=swCUB138-2008. 3a.CUB.pig</v>
      </c>
      <c r="BH1514" s="170" t="str">
        <f aca="false">CONCATENATE(A1514,"=",AX1514)</f>
        <v>JF937677=3a.CUB.pig</v>
      </c>
      <c r="BI1514" s="170" t="str">
        <f aca="false">CONCATENATE(A1514,"=",ComForSubtype,D1514)</f>
        <v>JF937677=3a</v>
      </c>
      <c r="BJ1514" s="170" t="str">
        <f aca="false">CONCATENATE(A1514,"=",E1514)</f>
        <v>JF937677=3jab</v>
      </c>
      <c r="BK1514" s="170" t="str">
        <f aca="false">CONCATENATE(A1514,"=",C1514)</f>
        <v>JF937677=3</v>
      </c>
      <c r="BL1514" s="170" t="str">
        <f aca="false">CONCATENATE(D1514,"=")</f>
        <v>3a=</v>
      </c>
      <c r="BM1514" s="223" t="str">
        <f aca="false">IF(BA1514="XX","",BA1514)</f>
        <v>JF937677</v>
      </c>
      <c r="BN1514" s="224" t="str">
        <f aca="false">CONCATENATE(IF(F1514="","",F1514),IF(G1514="","",CONCATENATE(" / ",G1514)))</f>
        <v>swCUB138-2008</v>
      </c>
      <c r="BO1514" s="225" t="str">
        <f aca="false">AX1514</f>
        <v>3a.CUB.pig</v>
      </c>
      <c r="BP1514" s="226" t="str">
        <f aca="false">IF(V1514="","",V1514)</f>
        <v/>
      </c>
      <c r="BQ1514" s="226" t="str">
        <f aca="false">IF(W1514="","",CONCATENATE(W1514,IF(LEFT(AO1514,1)="s","+","")))</f>
        <v/>
      </c>
      <c r="BR1514" s="226" t="str">
        <f aca="false">IF(X1514="","",CONCATENATE(X1514,IF(LEFT(AQ1514,1)="s","+","")))</f>
        <v/>
      </c>
      <c r="BS1514" s="226" t="str">
        <f aca="false">IF(Y1514="","",CONCATENATE(Y1514,IF(LEFT(AR1514,1)="s","+","")))</f>
        <v>3a</v>
      </c>
      <c r="BT1514" s="226" t="str">
        <f aca="false">IF(Z1514="","",CONCATENATE(Z1514,IF(LEFT(AS1514,1)="s","+","")))</f>
        <v/>
      </c>
      <c r="BU1514" s="227" t="str">
        <f aca="false">IF(AA1514="","",CONCATENATE(AA1514,IF(LEFT(AT1514,1)="s","+","")))</f>
        <v/>
      </c>
      <c r="BV1514" s="212"/>
      <c r="BW1514" s="177" t="s">
        <v>3886</v>
      </c>
      <c r="BX1514" s="170" t="str">
        <f aca="false">IF(BW1514&lt;&gt;"",IF(ISNUMBER(FIND("=",BW1514)),LEFT(BW1514,FIND("=",BW1514)-1),BW1514),BW1514)</f>
        <v>JF937677</v>
      </c>
      <c r="BY1514" s="170" t="str">
        <f aca="false">IF(BW1514&lt;&gt;"",IF(ISNUMBER(FIND("=",BW1514)),RIGHT(BW1514,LEN(BW1514)-FIND("=",BW1514)),""),"")</f>
        <v>3a</v>
      </c>
      <c r="BZ1514" s="170" t="str">
        <f aca="false">IF(BX1514&lt;&gt;"",IF(ISNUMBER(FIND(".",BX1514)),LEFT(BX1514,FIND(".",BX1514)-1),BX1514),BX1514)</f>
        <v>JF937677</v>
      </c>
      <c r="CA1514" s="170" t="str">
        <f aca="false">IF(BX1514&lt;&gt;"",IF(ISNUMBER(FIND(".",BX1514)),RIGHT(BX1514,LEN(BX1514)-FIND(".",BX1514)),""),"")</f>
        <v/>
      </c>
      <c r="CB1514" s="212"/>
      <c r="CC1514" s="170" t="str">
        <f aca="false">A1514</f>
        <v>JF937677</v>
      </c>
      <c r="CD1514" s="178" t="s">
        <v>339</v>
      </c>
      <c r="CE1514" s="178" t="s">
        <v>340</v>
      </c>
      <c r="CF1514" s="178" t="s">
        <v>341</v>
      </c>
      <c r="CG1514" s="212"/>
      <c r="CH1514" s="179"/>
      <c r="CI1514" s="179"/>
      <c r="CJ1514" s="179"/>
      <c r="CK1514" s="212"/>
      <c r="CL1514" s="212"/>
      <c r="CM1514" s="170" t="str">
        <f aca="false">F1514</f>
        <v>swCUB138-2008</v>
      </c>
      <c r="CN1514" s="170" t="str">
        <f aca="false">IF(G1514="","",G1514)</f>
        <v/>
      </c>
      <c r="CO1514" s="170" t="str">
        <f aca="false">CONCATENATE(H1514,":",L1514)</f>
        <v>Cuba:</v>
      </c>
      <c r="CP1514" s="170" t="str">
        <f aca="false">CONCATENATE(IF(Q1514="","",CONCATENATE(Q1514,"-")),IF(P1514="","",CONCATENATE(P1514,"-")),IF(O1514="","",O1514))</f>
        <v>2-2007</v>
      </c>
      <c r="CQ1514" s="170" t="str">
        <f aca="false">IF(N1514="","",N1514)</f>
        <v/>
      </c>
      <c r="CR1514" s="228" t="n">
        <f aca="false">C1514</f>
        <v>3</v>
      </c>
      <c r="CS1514" s="229" t="str">
        <f aca="false">D1514</f>
        <v>3a</v>
      </c>
      <c r="CT1514" s="170" t="str">
        <f aca="false">CONCATENATE(CD1514," strain ",CM1514," ",CL1514,", partial cds")</f>
        <v>Hepatitis E virus strain swCUB138-2008 , partial cds</v>
      </c>
    </row>
    <row r="1515" customFormat="false" ht="11.9" hidden="false" customHeight="true" outlineLevel="0" collapsed="false">
      <c r="A1515" s="154" t="s">
        <v>3887</v>
      </c>
      <c r="B1515" s="147" t="n">
        <v>3</v>
      </c>
      <c r="C1515" s="148" t="n">
        <v>3</v>
      </c>
      <c r="D1515" s="149" t="s">
        <v>644</v>
      </c>
      <c r="E1515" s="150" t="s">
        <v>3598</v>
      </c>
      <c r="F1515" s="154" t="s">
        <v>3888</v>
      </c>
      <c r="G1515" s="212"/>
      <c r="H1515" s="146" t="s">
        <v>3764</v>
      </c>
      <c r="I1515" s="153" t="s">
        <v>3765</v>
      </c>
      <c r="J1515" s="146" t="s">
        <v>425</v>
      </c>
      <c r="K1515" s="212"/>
      <c r="L1515" s="212"/>
      <c r="M1515" s="157" t="s">
        <v>367</v>
      </c>
      <c r="N1515" s="213"/>
      <c r="O1515" s="160" t="n">
        <v>2007</v>
      </c>
      <c r="P1515" s="160" t="n">
        <v>2</v>
      </c>
      <c r="Q1515" s="212"/>
      <c r="R1515" s="212"/>
      <c r="S1515" s="212"/>
      <c r="T1515" s="214"/>
      <c r="U1515" s="215"/>
      <c r="V1515" s="209"/>
      <c r="W1515" s="217"/>
      <c r="X1515" s="209"/>
      <c r="Y1515" s="164" t="s">
        <v>644</v>
      </c>
      <c r="Z1515" s="209"/>
      <c r="AA1515" s="216"/>
      <c r="AB1515" s="217"/>
      <c r="AC1515" s="217"/>
      <c r="AD1515" s="209"/>
      <c r="AE1515" s="164" t="s">
        <v>354</v>
      </c>
      <c r="AF1515" s="209"/>
      <c r="AG1515" s="218"/>
      <c r="AH1515" s="164" t="n">
        <v>4515</v>
      </c>
      <c r="AI1515" s="164" t="n">
        <v>4733</v>
      </c>
      <c r="AJ1515" s="219" t="n">
        <f aca="false">SeqEnd-SeqBeg+1</f>
        <v>219</v>
      </c>
      <c r="AK1515" s="220" t="n">
        <f aca="false">AND( SeqBeg&lt;=Beg  , End &lt;=SeqEnd )</f>
        <v>0</v>
      </c>
      <c r="AL1515" s="212"/>
      <c r="AM1515" s="212"/>
      <c r="AN1515" s="221"/>
      <c r="AR1515" s="212"/>
      <c r="AU1515" s="146"/>
      <c r="AV1515" s="212"/>
      <c r="AW1515" s="222" t="str">
        <f aca="false">HYPERLINK(CONCATENATE("http://www.ncbi.nlm.nih.gov/nuccore/",BM1515),BM1515)</f>
        <v>JF937674</v>
      </c>
      <c r="AX1515" s="219" t="str">
        <f aca="false">CONCATENATE(D1515,IF(I1515="","",CONCATENATE(".",I1515)),IF(K1515="","",CONCATENATE(".",K1515)),IF(M1515="","",CONCATENATE(".",M1515)),IF(R1515="","",CONCATENATE(".",R1515)),IF(U1515="","","(*)"))</f>
        <v>3a.CUB.pig</v>
      </c>
      <c r="AY1515" s="170" t="str">
        <f aca="false">CONCATENATE(BM1515,".",BN1515)</f>
        <v>JF937674.swCUB30-2008</v>
      </c>
      <c r="AZ1515" s="171" t="str">
        <f aca="false">IF(AV1515="",IF(ISNUMBER(FIND(".",A1515)),LEFT(A1515,FIND(".",A1515)-1),A1515),AV1515)</f>
        <v>JF937674</v>
      </c>
      <c r="BA1515" s="171" t="str">
        <f aca="false">IF(ISNUMBER(FIND("-",AZ1515)),LEFT(AZ1515,FIND("-",AZ1515)-1),AZ1515)</f>
        <v>JF937674</v>
      </c>
      <c r="BB1515" s="170" t="str">
        <f aca="false"> MEGAname &amp; "="</f>
        <v>JF937674=</v>
      </c>
      <c r="BC1515" s="170" t="str">
        <f aca="false">Clear &amp; IF(span ,"Span","out")</f>
        <v>JF937674=out</v>
      </c>
      <c r="BD1515" s="170" t="str">
        <f aca="false">Clear &amp; IF(span, IF(B1515=".","Selected",B1515),"out")</f>
        <v>JF937674=out</v>
      </c>
      <c r="BE1515" s="170" t="str">
        <f aca="false">Clear &amp; Strain</f>
        <v>JF937674=swCUB30-2008</v>
      </c>
      <c r="BF1515" s="170" t="str">
        <f aca="false">CONCATENATE(A1515,"=",F1515,". ",AX1515,IF(AB1515="","",CONCATENATE(".",AB1515)))</f>
        <v>JF937674=swCUB30-2008. 3a.CUB.pig</v>
      </c>
      <c r="BG1515" s="170" t="str">
        <f aca="false">CONCATENATE(A1515,"=",F1515,". ",AX1515)</f>
        <v>JF937674=swCUB30-2008. 3a.CUB.pig</v>
      </c>
      <c r="BH1515" s="170" t="str">
        <f aca="false">CONCATENATE(A1515,"=",AX1515)</f>
        <v>JF937674=3a.CUB.pig</v>
      </c>
      <c r="BI1515" s="170" t="str">
        <f aca="false">CONCATENATE(A1515,"=",ComForSubtype,D1515)</f>
        <v>JF937674=3a</v>
      </c>
      <c r="BJ1515" s="170" t="str">
        <f aca="false">CONCATENATE(A1515,"=",E1515)</f>
        <v>JF937674=3jab</v>
      </c>
      <c r="BK1515" s="170" t="str">
        <f aca="false">CONCATENATE(A1515,"=",C1515)</f>
        <v>JF937674=3</v>
      </c>
      <c r="BL1515" s="170" t="str">
        <f aca="false">CONCATENATE(D1515,"=")</f>
        <v>3a=</v>
      </c>
      <c r="BM1515" s="223" t="str">
        <f aca="false">IF(BA1515="XX","",BA1515)</f>
        <v>JF937674</v>
      </c>
      <c r="BN1515" s="224" t="str">
        <f aca="false">CONCATENATE(IF(F1515="","",F1515),IF(G1515="","",CONCATENATE(" / ",G1515)))</f>
        <v>swCUB30-2008</v>
      </c>
      <c r="BO1515" s="225" t="str">
        <f aca="false">AX1515</f>
        <v>3a.CUB.pig</v>
      </c>
      <c r="BP1515" s="226" t="str">
        <f aca="false">IF(V1515="","",V1515)</f>
        <v/>
      </c>
      <c r="BQ1515" s="226" t="str">
        <f aca="false">IF(W1515="","",CONCATENATE(W1515,IF(LEFT(AO1515,1)="s","+","")))</f>
        <v/>
      </c>
      <c r="BR1515" s="226" t="str">
        <f aca="false">IF(X1515="","",CONCATENATE(X1515,IF(LEFT(AQ1515,1)="s","+","")))</f>
        <v/>
      </c>
      <c r="BS1515" s="226" t="str">
        <f aca="false">IF(Y1515="","",CONCATENATE(Y1515,IF(LEFT(AR1515,1)="s","+","")))</f>
        <v>3a</v>
      </c>
      <c r="BT1515" s="226" t="str">
        <f aca="false">IF(Z1515="","",CONCATENATE(Z1515,IF(LEFT(AS1515,1)="s","+","")))</f>
        <v/>
      </c>
      <c r="BU1515" s="227" t="str">
        <f aca="false">IF(AA1515="","",CONCATENATE(AA1515,IF(LEFT(AT1515,1)="s","+","")))</f>
        <v/>
      </c>
      <c r="BV1515" s="212"/>
      <c r="BW1515" s="177" t="s">
        <v>3889</v>
      </c>
      <c r="BX1515" s="170" t="str">
        <f aca="false">IF(BW1515&lt;&gt;"",IF(ISNUMBER(FIND("=",BW1515)),LEFT(BW1515,FIND("=",BW1515)-1),BW1515),BW1515)</f>
        <v>JF937674</v>
      </c>
      <c r="BY1515" s="170" t="str">
        <f aca="false">IF(BW1515&lt;&gt;"",IF(ISNUMBER(FIND("=",BW1515)),RIGHT(BW1515,LEN(BW1515)-FIND("=",BW1515)),""),"")</f>
        <v>3a</v>
      </c>
      <c r="BZ1515" s="170" t="str">
        <f aca="false">IF(BX1515&lt;&gt;"",IF(ISNUMBER(FIND(".",BX1515)),LEFT(BX1515,FIND(".",BX1515)-1),BX1515),BX1515)</f>
        <v>JF937674</v>
      </c>
      <c r="CA1515" s="170" t="str">
        <f aca="false">IF(BX1515&lt;&gt;"",IF(ISNUMBER(FIND(".",BX1515)),RIGHT(BX1515,LEN(BX1515)-FIND(".",BX1515)),""),"")</f>
        <v/>
      </c>
      <c r="CB1515" s="212"/>
      <c r="CC1515" s="170" t="str">
        <f aca="false">A1515</f>
        <v>JF937674</v>
      </c>
      <c r="CD1515" s="178" t="s">
        <v>339</v>
      </c>
      <c r="CE1515" s="178" t="s">
        <v>340</v>
      </c>
      <c r="CF1515" s="178" t="s">
        <v>341</v>
      </c>
      <c r="CG1515" s="212"/>
      <c r="CH1515" s="179"/>
      <c r="CI1515" s="179"/>
      <c r="CJ1515" s="179"/>
      <c r="CK1515" s="212"/>
      <c r="CL1515" s="212"/>
      <c r="CM1515" s="170" t="str">
        <f aca="false">F1515</f>
        <v>swCUB30-2008</v>
      </c>
      <c r="CN1515" s="170" t="str">
        <f aca="false">IF(G1515="","",G1515)</f>
        <v/>
      </c>
      <c r="CO1515" s="170" t="str">
        <f aca="false">CONCATENATE(H1515,":",L1515)</f>
        <v>Cuba:</v>
      </c>
      <c r="CP1515" s="170" t="str">
        <f aca="false">CONCATENATE(IF(Q1515="","",CONCATENATE(Q1515,"-")),IF(P1515="","",CONCATENATE(P1515,"-")),IF(O1515="","",O1515))</f>
        <v>2-2007</v>
      </c>
      <c r="CQ1515" s="170" t="str">
        <f aca="false">IF(N1515="","",N1515)</f>
        <v/>
      </c>
      <c r="CR1515" s="228" t="n">
        <f aca="false">C1515</f>
        <v>3</v>
      </c>
      <c r="CS1515" s="229" t="str">
        <f aca="false">D1515</f>
        <v>3a</v>
      </c>
      <c r="CT1515" s="170" t="str">
        <f aca="false">CONCATENATE(CD1515," strain ",CM1515," ",CL1515,", partial cds")</f>
        <v>Hepatitis E virus strain swCUB30-2008 , partial cds</v>
      </c>
    </row>
    <row r="1516" customFormat="false" ht="11.9" hidden="false" customHeight="true" outlineLevel="0" collapsed="false">
      <c r="A1516" s="154" t="s">
        <v>3890</v>
      </c>
      <c r="B1516" s="147" t="n">
        <v>3</v>
      </c>
      <c r="C1516" s="148" t="n">
        <v>3</v>
      </c>
      <c r="D1516" s="149" t="s">
        <v>644</v>
      </c>
      <c r="E1516" s="150" t="s">
        <v>3598</v>
      </c>
      <c r="F1516" s="154" t="s">
        <v>3891</v>
      </c>
      <c r="G1516" s="212"/>
      <c r="H1516" s="146" t="s">
        <v>3764</v>
      </c>
      <c r="I1516" s="153" t="s">
        <v>3765</v>
      </c>
      <c r="J1516" s="146" t="s">
        <v>425</v>
      </c>
      <c r="K1516" s="212"/>
      <c r="L1516" s="212"/>
      <c r="M1516" s="157" t="s">
        <v>367</v>
      </c>
      <c r="N1516" s="213"/>
      <c r="O1516" s="160" t="n">
        <v>2007</v>
      </c>
      <c r="P1516" s="160" t="n">
        <v>2</v>
      </c>
      <c r="Q1516" s="212"/>
      <c r="R1516" s="212"/>
      <c r="S1516" s="212"/>
      <c r="T1516" s="214"/>
      <c r="U1516" s="215"/>
      <c r="V1516" s="209"/>
      <c r="W1516" s="217"/>
      <c r="X1516" s="209"/>
      <c r="Y1516" s="164" t="s">
        <v>644</v>
      </c>
      <c r="Z1516" s="209"/>
      <c r="AA1516" s="216"/>
      <c r="AB1516" s="217"/>
      <c r="AC1516" s="217"/>
      <c r="AD1516" s="209"/>
      <c r="AE1516" s="164" t="s">
        <v>354</v>
      </c>
      <c r="AF1516" s="209"/>
      <c r="AG1516" s="218"/>
      <c r="AH1516" s="164" t="n">
        <v>4515</v>
      </c>
      <c r="AI1516" s="164" t="n">
        <v>4733</v>
      </c>
      <c r="AJ1516" s="219" t="n">
        <f aca="false">SeqEnd-SeqBeg+1</f>
        <v>219</v>
      </c>
      <c r="AK1516" s="220" t="n">
        <f aca="false">AND( SeqBeg&lt;=Beg  , End &lt;=SeqEnd )</f>
        <v>0</v>
      </c>
      <c r="AL1516" s="212"/>
      <c r="AM1516" s="212"/>
      <c r="AN1516" s="221"/>
      <c r="AR1516" s="212"/>
      <c r="AU1516" s="146"/>
      <c r="AV1516" s="212"/>
      <c r="AW1516" s="222" t="str">
        <f aca="false">HYPERLINK(CONCATENATE("http://www.ncbi.nlm.nih.gov/nuccore/",BM1516),BM1516)</f>
        <v>JF937673</v>
      </c>
      <c r="AX1516" s="219" t="str">
        <f aca="false">CONCATENATE(D1516,IF(I1516="","",CONCATENATE(".",I1516)),IF(K1516="","",CONCATENATE(".",K1516)),IF(M1516="","",CONCATENATE(".",M1516)),IF(R1516="","",CONCATENATE(".",R1516)),IF(U1516="","","(*)"))</f>
        <v>3a.CUB.pig</v>
      </c>
      <c r="AY1516" s="170" t="str">
        <f aca="false">CONCATENATE(BM1516,".",BN1516)</f>
        <v>JF937673.swCUB7-2008</v>
      </c>
      <c r="AZ1516" s="171" t="str">
        <f aca="false">IF(AV1516="",IF(ISNUMBER(FIND(".",A1516)),LEFT(A1516,FIND(".",A1516)-1),A1516),AV1516)</f>
        <v>JF937673</v>
      </c>
      <c r="BA1516" s="171" t="str">
        <f aca="false">IF(ISNUMBER(FIND("-",AZ1516)),LEFT(AZ1516,FIND("-",AZ1516)-1),AZ1516)</f>
        <v>JF937673</v>
      </c>
      <c r="BB1516" s="170" t="str">
        <f aca="false"> MEGAname &amp; "="</f>
        <v>JF937673=</v>
      </c>
      <c r="BC1516" s="170" t="str">
        <f aca="false">Clear &amp; IF(span ,"Span","out")</f>
        <v>JF937673=out</v>
      </c>
      <c r="BD1516" s="170" t="str">
        <f aca="false">Clear &amp; IF(span, IF(B1516=".","Selected",B1516),"out")</f>
        <v>JF937673=out</v>
      </c>
      <c r="BE1516" s="170" t="str">
        <f aca="false">Clear &amp; Strain</f>
        <v>JF937673=swCUB7-2008</v>
      </c>
      <c r="BF1516" s="170" t="str">
        <f aca="false">CONCATENATE(A1516,"=",F1516,". ",AX1516,IF(AB1516="","",CONCATENATE(".",AB1516)))</f>
        <v>JF937673=swCUB7-2008. 3a.CUB.pig</v>
      </c>
      <c r="BG1516" s="170" t="str">
        <f aca="false">CONCATENATE(A1516,"=",F1516,". ",AX1516)</f>
        <v>JF937673=swCUB7-2008. 3a.CUB.pig</v>
      </c>
      <c r="BH1516" s="170" t="str">
        <f aca="false">CONCATENATE(A1516,"=",AX1516)</f>
        <v>JF937673=3a.CUB.pig</v>
      </c>
      <c r="BI1516" s="170" t="str">
        <f aca="false">CONCATENATE(A1516,"=",ComForSubtype,D1516)</f>
        <v>JF937673=3a</v>
      </c>
      <c r="BJ1516" s="170" t="str">
        <f aca="false">CONCATENATE(A1516,"=",E1516)</f>
        <v>JF937673=3jab</v>
      </c>
      <c r="BK1516" s="170" t="str">
        <f aca="false">CONCATENATE(A1516,"=",C1516)</f>
        <v>JF937673=3</v>
      </c>
      <c r="BL1516" s="170" t="str">
        <f aca="false">CONCATENATE(D1516,"=")</f>
        <v>3a=</v>
      </c>
      <c r="BM1516" s="223" t="str">
        <f aca="false">IF(BA1516="XX","",BA1516)</f>
        <v>JF937673</v>
      </c>
      <c r="BN1516" s="224" t="str">
        <f aca="false">CONCATENATE(IF(F1516="","",F1516),IF(G1516="","",CONCATENATE(" / ",G1516)))</f>
        <v>swCUB7-2008</v>
      </c>
      <c r="BO1516" s="225" t="str">
        <f aca="false">AX1516</f>
        <v>3a.CUB.pig</v>
      </c>
      <c r="BP1516" s="226" t="str">
        <f aca="false">IF(V1516="","",V1516)</f>
        <v/>
      </c>
      <c r="BQ1516" s="226" t="str">
        <f aca="false">IF(W1516="","",CONCATENATE(W1516,IF(LEFT(AO1516,1)="s","+","")))</f>
        <v/>
      </c>
      <c r="BR1516" s="226" t="str">
        <f aca="false">IF(X1516="","",CONCATENATE(X1516,IF(LEFT(AQ1516,1)="s","+","")))</f>
        <v/>
      </c>
      <c r="BS1516" s="226" t="str">
        <f aca="false">IF(Y1516="","",CONCATENATE(Y1516,IF(LEFT(AR1516,1)="s","+","")))</f>
        <v>3a</v>
      </c>
      <c r="BT1516" s="226" t="str">
        <f aca="false">IF(Z1516="","",CONCATENATE(Z1516,IF(LEFT(AS1516,1)="s","+","")))</f>
        <v/>
      </c>
      <c r="BU1516" s="227" t="str">
        <f aca="false">IF(AA1516="","",CONCATENATE(AA1516,IF(LEFT(AT1516,1)="s","+","")))</f>
        <v/>
      </c>
      <c r="BV1516" s="212"/>
      <c r="BW1516" s="177" t="s">
        <v>3892</v>
      </c>
      <c r="BX1516" s="170" t="str">
        <f aca="false">IF(BW1516&lt;&gt;"",IF(ISNUMBER(FIND("=",BW1516)),LEFT(BW1516,FIND("=",BW1516)-1),BW1516),BW1516)</f>
        <v>JF937673</v>
      </c>
      <c r="BY1516" s="170" t="str">
        <f aca="false">IF(BW1516&lt;&gt;"",IF(ISNUMBER(FIND("=",BW1516)),RIGHT(BW1516,LEN(BW1516)-FIND("=",BW1516)),""),"")</f>
        <v>3a</v>
      </c>
      <c r="BZ1516" s="170" t="str">
        <f aca="false">IF(BX1516&lt;&gt;"",IF(ISNUMBER(FIND(".",BX1516)),LEFT(BX1516,FIND(".",BX1516)-1),BX1516),BX1516)</f>
        <v>JF937673</v>
      </c>
      <c r="CA1516" s="170" t="str">
        <f aca="false">IF(BX1516&lt;&gt;"",IF(ISNUMBER(FIND(".",BX1516)),RIGHT(BX1516,LEN(BX1516)-FIND(".",BX1516)),""),"")</f>
        <v/>
      </c>
      <c r="CB1516" s="212"/>
      <c r="CC1516" s="170" t="str">
        <f aca="false">A1516</f>
        <v>JF937673</v>
      </c>
      <c r="CD1516" s="178" t="s">
        <v>339</v>
      </c>
      <c r="CE1516" s="178" t="s">
        <v>340</v>
      </c>
      <c r="CF1516" s="178" t="s">
        <v>341</v>
      </c>
      <c r="CG1516" s="212"/>
      <c r="CH1516" s="179"/>
      <c r="CI1516" s="179"/>
      <c r="CJ1516" s="179"/>
      <c r="CK1516" s="212"/>
      <c r="CL1516" s="212"/>
      <c r="CM1516" s="170" t="str">
        <f aca="false">F1516</f>
        <v>swCUB7-2008</v>
      </c>
      <c r="CN1516" s="170" t="str">
        <f aca="false">IF(G1516="","",G1516)</f>
        <v/>
      </c>
      <c r="CO1516" s="170" t="str">
        <f aca="false">CONCATENATE(H1516,":",L1516)</f>
        <v>Cuba:</v>
      </c>
      <c r="CP1516" s="170" t="str">
        <f aca="false">CONCATENATE(IF(Q1516="","",CONCATENATE(Q1516,"-")),IF(P1516="","",CONCATENATE(P1516,"-")),IF(O1516="","",O1516))</f>
        <v>2-2007</v>
      </c>
      <c r="CQ1516" s="170" t="str">
        <f aca="false">IF(N1516="","",N1516)</f>
        <v/>
      </c>
      <c r="CR1516" s="228" t="n">
        <f aca="false">C1516</f>
        <v>3</v>
      </c>
      <c r="CS1516" s="229" t="str">
        <f aca="false">D1516</f>
        <v>3a</v>
      </c>
      <c r="CT1516" s="170" t="str">
        <f aca="false">CONCATENATE(CD1516," strain ",CM1516," ",CL1516,", partial cds")</f>
        <v>Hepatitis E virus strain swCUB7-2008 , partial cds</v>
      </c>
    </row>
    <row r="1517" customFormat="false" ht="11.9" hidden="false" customHeight="true" outlineLevel="0" collapsed="false">
      <c r="A1517" s="154" t="s">
        <v>3893</v>
      </c>
      <c r="B1517" s="147" t="n">
        <v>3</v>
      </c>
      <c r="C1517" s="148" t="n">
        <v>3</v>
      </c>
      <c r="D1517" s="149" t="s">
        <v>644</v>
      </c>
      <c r="E1517" s="150" t="s">
        <v>3598</v>
      </c>
      <c r="F1517" s="154" t="s">
        <v>3894</v>
      </c>
      <c r="G1517" s="212"/>
      <c r="H1517" s="146" t="s">
        <v>3764</v>
      </c>
      <c r="I1517" s="153" t="s">
        <v>3765</v>
      </c>
      <c r="J1517" s="146" t="s">
        <v>425</v>
      </c>
      <c r="K1517" s="212"/>
      <c r="L1517" s="212"/>
      <c r="M1517" s="157" t="s">
        <v>367</v>
      </c>
      <c r="N1517" s="213"/>
      <c r="O1517" s="160" t="n">
        <v>2007</v>
      </c>
      <c r="P1517" s="160" t="n">
        <v>2</v>
      </c>
      <c r="Q1517" s="212"/>
      <c r="R1517" s="212"/>
      <c r="S1517" s="212"/>
      <c r="T1517" s="214"/>
      <c r="U1517" s="215"/>
      <c r="V1517" s="209"/>
      <c r="W1517" s="217"/>
      <c r="X1517" s="209"/>
      <c r="Y1517" s="164" t="s">
        <v>644</v>
      </c>
      <c r="Z1517" s="209"/>
      <c r="AA1517" s="216"/>
      <c r="AB1517" s="217"/>
      <c r="AC1517" s="217"/>
      <c r="AD1517" s="209"/>
      <c r="AE1517" s="164" t="s">
        <v>354</v>
      </c>
      <c r="AF1517" s="209"/>
      <c r="AG1517" s="218"/>
      <c r="AH1517" s="164" t="n">
        <v>4515</v>
      </c>
      <c r="AI1517" s="164" t="n">
        <v>4733</v>
      </c>
      <c r="AJ1517" s="219" t="n">
        <f aca="false">SeqEnd-SeqBeg+1</f>
        <v>219</v>
      </c>
      <c r="AK1517" s="220" t="n">
        <f aca="false">AND( SeqBeg&lt;=Beg  , End &lt;=SeqEnd )</f>
        <v>0</v>
      </c>
      <c r="AL1517" s="212"/>
      <c r="AM1517" s="212"/>
      <c r="AN1517" s="221"/>
      <c r="AR1517" s="212"/>
      <c r="AU1517" s="146"/>
      <c r="AV1517" s="212"/>
      <c r="AW1517" s="222" t="str">
        <f aca="false">HYPERLINK(CONCATENATE("http://www.ncbi.nlm.nih.gov/nuccore/",BM1517),BM1517)</f>
        <v>JF937675</v>
      </c>
      <c r="AX1517" s="219" t="str">
        <f aca="false">CONCATENATE(D1517,IF(I1517="","",CONCATENATE(".",I1517)),IF(K1517="","",CONCATENATE(".",K1517)),IF(M1517="","",CONCATENATE(".",M1517)),IF(R1517="","",CONCATENATE(".",R1517)),IF(U1517="","","(*)"))</f>
        <v>3a.CUB.pig</v>
      </c>
      <c r="AY1517" s="170" t="str">
        <f aca="false">CONCATENATE(BM1517,".",BN1517)</f>
        <v>JF937675.swCUB87-2008</v>
      </c>
      <c r="AZ1517" s="171" t="str">
        <f aca="false">IF(AV1517="",IF(ISNUMBER(FIND(".",A1517)),LEFT(A1517,FIND(".",A1517)-1),A1517),AV1517)</f>
        <v>JF937675</v>
      </c>
      <c r="BA1517" s="171" t="str">
        <f aca="false">IF(ISNUMBER(FIND("-",AZ1517)),LEFT(AZ1517,FIND("-",AZ1517)-1),AZ1517)</f>
        <v>JF937675</v>
      </c>
      <c r="BB1517" s="170" t="str">
        <f aca="false"> MEGAname &amp; "="</f>
        <v>JF937675=</v>
      </c>
      <c r="BC1517" s="170" t="str">
        <f aca="false">Clear &amp; IF(span ,"Span","out")</f>
        <v>JF937675=out</v>
      </c>
      <c r="BD1517" s="170" t="str">
        <f aca="false">Clear &amp; IF(span, IF(B1517=".","Selected",B1517),"out")</f>
        <v>JF937675=out</v>
      </c>
      <c r="BE1517" s="170" t="str">
        <f aca="false">Clear &amp; Strain</f>
        <v>JF937675=swCUB87-2008</v>
      </c>
      <c r="BF1517" s="170" t="str">
        <f aca="false">CONCATENATE(A1517,"=",F1517,". ",AX1517,IF(AB1517="","",CONCATENATE(".",AB1517)))</f>
        <v>JF937675=swCUB87-2008. 3a.CUB.pig</v>
      </c>
      <c r="BG1517" s="170" t="str">
        <f aca="false">CONCATENATE(A1517,"=",F1517,". ",AX1517)</f>
        <v>JF937675=swCUB87-2008. 3a.CUB.pig</v>
      </c>
      <c r="BH1517" s="170" t="str">
        <f aca="false">CONCATENATE(A1517,"=",AX1517)</f>
        <v>JF937675=3a.CUB.pig</v>
      </c>
      <c r="BI1517" s="170" t="str">
        <f aca="false">CONCATENATE(A1517,"=",ComForSubtype,D1517)</f>
        <v>JF937675=3a</v>
      </c>
      <c r="BJ1517" s="170" t="str">
        <f aca="false">CONCATENATE(A1517,"=",E1517)</f>
        <v>JF937675=3jab</v>
      </c>
      <c r="BK1517" s="170" t="str">
        <f aca="false">CONCATENATE(A1517,"=",C1517)</f>
        <v>JF937675=3</v>
      </c>
      <c r="BL1517" s="170" t="str">
        <f aca="false">CONCATENATE(D1517,"=")</f>
        <v>3a=</v>
      </c>
      <c r="BM1517" s="223" t="str">
        <f aca="false">IF(BA1517="XX","",BA1517)</f>
        <v>JF937675</v>
      </c>
      <c r="BN1517" s="224" t="str">
        <f aca="false">CONCATENATE(IF(F1517="","",F1517),IF(G1517="","",CONCATENATE(" / ",G1517)))</f>
        <v>swCUB87-2008</v>
      </c>
      <c r="BO1517" s="225" t="str">
        <f aca="false">AX1517</f>
        <v>3a.CUB.pig</v>
      </c>
      <c r="BP1517" s="226" t="str">
        <f aca="false">IF(V1517="","",V1517)</f>
        <v/>
      </c>
      <c r="BQ1517" s="226" t="str">
        <f aca="false">IF(W1517="","",CONCATENATE(W1517,IF(LEFT(AO1517,1)="s","+","")))</f>
        <v/>
      </c>
      <c r="BR1517" s="226" t="str">
        <f aca="false">IF(X1517="","",CONCATENATE(X1517,IF(LEFT(AQ1517,1)="s","+","")))</f>
        <v/>
      </c>
      <c r="BS1517" s="226" t="str">
        <f aca="false">IF(Y1517="","",CONCATENATE(Y1517,IF(LEFT(AR1517,1)="s","+","")))</f>
        <v>3a</v>
      </c>
      <c r="BT1517" s="226" t="str">
        <f aca="false">IF(Z1517="","",CONCATENATE(Z1517,IF(LEFT(AS1517,1)="s","+","")))</f>
        <v/>
      </c>
      <c r="BU1517" s="227" t="str">
        <f aca="false">IF(AA1517="","",CONCATENATE(AA1517,IF(LEFT(AT1517,1)="s","+","")))</f>
        <v/>
      </c>
      <c r="BV1517" s="212"/>
      <c r="BW1517" s="177" t="s">
        <v>3895</v>
      </c>
      <c r="BX1517" s="170" t="str">
        <f aca="false">IF(BW1517&lt;&gt;"",IF(ISNUMBER(FIND("=",BW1517)),LEFT(BW1517,FIND("=",BW1517)-1),BW1517),BW1517)</f>
        <v>JF937675</v>
      </c>
      <c r="BY1517" s="170" t="str">
        <f aca="false">IF(BW1517&lt;&gt;"",IF(ISNUMBER(FIND("=",BW1517)),RIGHT(BW1517,LEN(BW1517)-FIND("=",BW1517)),""),"")</f>
        <v>3a</v>
      </c>
      <c r="BZ1517" s="170" t="str">
        <f aca="false">IF(BX1517&lt;&gt;"",IF(ISNUMBER(FIND(".",BX1517)),LEFT(BX1517,FIND(".",BX1517)-1),BX1517),BX1517)</f>
        <v>JF937675</v>
      </c>
      <c r="CA1517" s="170" t="str">
        <f aca="false">IF(BX1517&lt;&gt;"",IF(ISNUMBER(FIND(".",BX1517)),RIGHT(BX1517,LEN(BX1517)-FIND(".",BX1517)),""),"")</f>
        <v/>
      </c>
      <c r="CB1517" s="212"/>
      <c r="CC1517" s="170" t="str">
        <f aca="false">A1517</f>
        <v>JF937675</v>
      </c>
      <c r="CD1517" s="178" t="s">
        <v>339</v>
      </c>
      <c r="CE1517" s="178" t="s">
        <v>340</v>
      </c>
      <c r="CF1517" s="178" t="s">
        <v>341</v>
      </c>
      <c r="CG1517" s="212"/>
      <c r="CH1517" s="179"/>
      <c r="CI1517" s="179"/>
      <c r="CJ1517" s="179"/>
      <c r="CK1517" s="212"/>
      <c r="CL1517" s="212"/>
      <c r="CM1517" s="170" t="str">
        <f aca="false">F1517</f>
        <v>swCUB87-2008</v>
      </c>
      <c r="CN1517" s="170" t="str">
        <f aca="false">IF(G1517="","",G1517)</f>
        <v/>
      </c>
      <c r="CO1517" s="170" t="str">
        <f aca="false">CONCATENATE(H1517,":",L1517)</f>
        <v>Cuba:</v>
      </c>
      <c r="CP1517" s="170" t="str">
        <f aca="false">CONCATENATE(IF(Q1517="","",CONCATENATE(Q1517,"-")),IF(P1517="","",CONCATENATE(P1517,"-")),IF(O1517="","",O1517))</f>
        <v>2-2007</v>
      </c>
      <c r="CQ1517" s="170" t="str">
        <f aca="false">IF(N1517="","",N1517)</f>
        <v/>
      </c>
      <c r="CR1517" s="228" t="n">
        <f aca="false">C1517</f>
        <v>3</v>
      </c>
      <c r="CS1517" s="229" t="str">
        <f aca="false">D1517</f>
        <v>3a</v>
      </c>
      <c r="CT1517" s="170" t="str">
        <f aca="false">CONCATENATE(CD1517," strain ",CM1517," ",CL1517,", partial cds")</f>
        <v>Hepatitis E virus strain swCUB87-2008 , partial cds</v>
      </c>
    </row>
    <row r="1518" customFormat="false" ht="11.9" hidden="false" customHeight="true" outlineLevel="0" collapsed="false">
      <c r="A1518" s="154" t="s">
        <v>3896</v>
      </c>
      <c r="B1518" s="147" t="n">
        <v>3</v>
      </c>
      <c r="C1518" s="148" t="n">
        <v>3</v>
      </c>
      <c r="D1518" s="149" t="s">
        <v>644</v>
      </c>
      <c r="E1518" s="150" t="s">
        <v>3598</v>
      </c>
      <c r="F1518" s="154" t="s">
        <v>3897</v>
      </c>
      <c r="G1518" s="212"/>
      <c r="H1518" s="146" t="s">
        <v>3764</v>
      </c>
      <c r="I1518" s="153" t="s">
        <v>3765</v>
      </c>
      <c r="J1518" s="146" t="s">
        <v>425</v>
      </c>
      <c r="K1518" s="212"/>
      <c r="L1518" s="212"/>
      <c r="M1518" s="157" t="s">
        <v>367</v>
      </c>
      <c r="N1518" s="213"/>
      <c r="O1518" s="160" t="n">
        <v>2007</v>
      </c>
      <c r="P1518" s="160" t="n">
        <v>2</v>
      </c>
      <c r="Q1518" s="212"/>
      <c r="R1518" s="212"/>
      <c r="S1518" s="212"/>
      <c r="T1518" s="214"/>
      <c r="U1518" s="215"/>
      <c r="V1518" s="209"/>
      <c r="W1518" s="217"/>
      <c r="X1518" s="209"/>
      <c r="Y1518" s="164" t="s">
        <v>644</v>
      </c>
      <c r="Z1518" s="209"/>
      <c r="AA1518" s="216"/>
      <c r="AB1518" s="217"/>
      <c r="AC1518" s="217"/>
      <c r="AD1518" s="209"/>
      <c r="AE1518" s="164" t="s">
        <v>354</v>
      </c>
      <c r="AF1518" s="209"/>
      <c r="AG1518" s="218"/>
      <c r="AH1518" s="164" t="n">
        <v>4515</v>
      </c>
      <c r="AI1518" s="164" t="n">
        <v>4733</v>
      </c>
      <c r="AJ1518" s="219" t="n">
        <f aca="false">SeqEnd-SeqBeg+1</f>
        <v>219</v>
      </c>
      <c r="AK1518" s="220" t="n">
        <f aca="false">AND( SeqBeg&lt;=Beg  , End &lt;=SeqEnd )</f>
        <v>0</v>
      </c>
      <c r="AL1518" s="212"/>
      <c r="AM1518" s="212"/>
      <c r="AN1518" s="221"/>
      <c r="AR1518" s="212"/>
      <c r="AU1518" s="146"/>
      <c r="AV1518" s="212"/>
      <c r="AW1518" s="222" t="str">
        <f aca="false">HYPERLINK(CONCATENATE("http://www.ncbi.nlm.nih.gov/nuccore/",BM1518),BM1518)</f>
        <v>JF937676</v>
      </c>
      <c r="AX1518" s="219" t="str">
        <f aca="false">CONCATENATE(D1518,IF(I1518="","",CONCATENATE(".",I1518)),IF(K1518="","",CONCATENATE(".",K1518)),IF(M1518="","",CONCATENATE(".",M1518)),IF(R1518="","",CONCATENATE(".",R1518)),IF(U1518="","","(*)"))</f>
        <v>3a.CUB.pig</v>
      </c>
      <c r="AY1518" s="170" t="str">
        <f aca="false">CONCATENATE(BM1518,".",BN1518)</f>
        <v>JF937676.swCUB92-2008</v>
      </c>
      <c r="AZ1518" s="171" t="str">
        <f aca="false">IF(AV1518="",IF(ISNUMBER(FIND(".",A1518)),LEFT(A1518,FIND(".",A1518)-1),A1518),AV1518)</f>
        <v>JF937676</v>
      </c>
      <c r="BA1518" s="171" t="str">
        <f aca="false">IF(ISNUMBER(FIND("-",AZ1518)),LEFT(AZ1518,FIND("-",AZ1518)-1),AZ1518)</f>
        <v>JF937676</v>
      </c>
      <c r="BB1518" s="170" t="str">
        <f aca="false"> MEGAname &amp; "="</f>
        <v>JF937676=</v>
      </c>
      <c r="BC1518" s="170" t="str">
        <f aca="false">Clear &amp; IF(span ,"Span","out")</f>
        <v>JF937676=out</v>
      </c>
      <c r="BD1518" s="170" t="str">
        <f aca="false">Clear &amp; IF(span, IF(B1518=".","Selected",B1518),"out")</f>
        <v>JF937676=out</v>
      </c>
      <c r="BE1518" s="170" t="str">
        <f aca="false">Clear &amp; Strain</f>
        <v>JF937676=swCUB92-2008</v>
      </c>
      <c r="BF1518" s="170" t="str">
        <f aca="false">CONCATENATE(A1518,"=",F1518,". ",AX1518,IF(AB1518="","",CONCATENATE(".",AB1518)))</f>
        <v>JF937676=swCUB92-2008. 3a.CUB.pig</v>
      </c>
      <c r="BG1518" s="170" t="str">
        <f aca="false">CONCATENATE(A1518,"=",F1518,". ",AX1518)</f>
        <v>JF937676=swCUB92-2008. 3a.CUB.pig</v>
      </c>
      <c r="BH1518" s="170" t="str">
        <f aca="false">CONCATENATE(A1518,"=",AX1518)</f>
        <v>JF937676=3a.CUB.pig</v>
      </c>
      <c r="BI1518" s="170" t="str">
        <f aca="false">CONCATENATE(A1518,"=",ComForSubtype,D1518)</f>
        <v>JF937676=3a</v>
      </c>
      <c r="BJ1518" s="170" t="str">
        <f aca="false">CONCATENATE(A1518,"=",E1518)</f>
        <v>JF937676=3jab</v>
      </c>
      <c r="BK1518" s="170" t="str">
        <f aca="false">CONCATENATE(A1518,"=",C1518)</f>
        <v>JF937676=3</v>
      </c>
      <c r="BL1518" s="170" t="str">
        <f aca="false">CONCATENATE(D1518,"=")</f>
        <v>3a=</v>
      </c>
      <c r="BM1518" s="223" t="str">
        <f aca="false">IF(BA1518="XX","",BA1518)</f>
        <v>JF937676</v>
      </c>
      <c r="BN1518" s="224" t="str">
        <f aca="false">CONCATENATE(IF(F1518="","",F1518),IF(G1518="","",CONCATENATE(" / ",G1518)))</f>
        <v>swCUB92-2008</v>
      </c>
      <c r="BO1518" s="225" t="str">
        <f aca="false">AX1518</f>
        <v>3a.CUB.pig</v>
      </c>
      <c r="BP1518" s="226" t="str">
        <f aca="false">IF(V1518="","",V1518)</f>
        <v/>
      </c>
      <c r="BQ1518" s="226" t="str">
        <f aca="false">IF(W1518="","",CONCATENATE(W1518,IF(LEFT(AO1518,1)="s","+","")))</f>
        <v/>
      </c>
      <c r="BR1518" s="226" t="str">
        <f aca="false">IF(X1518="","",CONCATENATE(X1518,IF(LEFT(AQ1518,1)="s","+","")))</f>
        <v/>
      </c>
      <c r="BS1518" s="226" t="str">
        <f aca="false">IF(Y1518="","",CONCATENATE(Y1518,IF(LEFT(AR1518,1)="s","+","")))</f>
        <v>3a</v>
      </c>
      <c r="BT1518" s="226" t="str">
        <f aca="false">IF(Z1518="","",CONCATENATE(Z1518,IF(LEFT(AS1518,1)="s","+","")))</f>
        <v/>
      </c>
      <c r="BU1518" s="227" t="str">
        <f aca="false">IF(AA1518="","",CONCATENATE(AA1518,IF(LEFT(AT1518,1)="s","+","")))</f>
        <v/>
      </c>
      <c r="BV1518" s="212"/>
      <c r="BW1518" s="177" t="s">
        <v>3898</v>
      </c>
      <c r="BX1518" s="170" t="str">
        <f aca="false">IF(BW1518&lt;&gt;"",IF(ISNUMBER(FIND("=",BW1518)),LEFT(BW1518,FIND("=",BW1518)-1),BW1518),BW1518)</f>
        <v>JF937676</v>
      </c>
      <c r="BY1518" s="170" t="str">
        <f aca="false">IF(BW1518&lt;&gt;"",IF(ISNUMBER(FIND("=",BW1518)),RIGHT(BW1518,LEN(BW1518)-FIND("=",BW1518)),""),"")</f>
        <v>3a</v>
      </c>
      <c r="BZ1518" s="170" t="str">
        <f aca="false">IF(BX1518&lt;&gt;"",IF(ISNUMBER(FIND(".",BX1518)),LEFT(BX1518,FIND(".",BX1518)-1),BX1518),BX1518)</f>
        <v>JF937676</v>
      </c>
      <c r="CA1518" s="170" t="str">
        <f aca="false">IF(BX1518&lt;&gt;"",IF(ISNUMBER(FIND(".",BX1518)),RIGHT(BX1518,LEN(BX1518)-FIND(".",BX1518)),""),"")</f>
        <v/>
      </c>
      <c r="CB1518" s="212"/>
      <c r="CC1518" s="170" t="str">
        <f aca="false">A1518</f>
        <v>JF937676</v>
      </c>
      <c r="CD1518" s="178" t="s">
        <v>339</v>
      </c>
      <c r="CE1518" s="178" t="s">
        <v>340</v>
      </c>
      <c r="CF1518" s="178" t="s">
        <v>341</v>
      </c>
      <c r="CG1518" s="212"/>
      <c r="CH1518" s="179"/>
      <c r="CI1518" s="179"/>
      <c r="CJ1518" s="179"/>
      <c r="CK1518" s="212"/>
      <c r="CL1518" s="212"/>
      <c r="CM1518" s="170" t="str">
        <f aca="false">F1518</f>
        <v>swCUB92-2008</v>
      </c>
      <c r="CN1518" s="170" t="str">
        <f aca="false">IF(G1518="","",G1518)</f>
        <v/>
      </c>
      <c r="CO1518" s="170" t="str">
        <f aca="false">CONCATENATE(H1518,":",L1518)</f>
        <v>Cuba:</v>
      </c>
      <c r="CP1518" s="170" t="str">
        <f aca="false">CONCATENATE(IF(Q1518="","",CONCATENATE(Q1518,"-")),IF(P1518="","",CONCATENATE(P1518,"-")),IF(O1518="","",O1518))</f>
        <v>2-2007</v>
      </c>
      <c r="CQ1518" s="170" t="str">
        <f aca="false">IF(N1518="","",N1518)</f>
        <v/>
      </c>
      <c r="CR1518" s="228" t="n">
        <f aca="false">C1518</f>
        <v>3</v>
      </c>
      <c r="CS1518" s="229" t="str">
        <f aca="false">D1518</f>
        <v>3a</v>
      </c>
      <c r="CT1518" s="170" t="str">
        <f aca="false">CONCATENATE(CD1518," strain ",CM1518," ",CL1518,", partial cds")</f>
        <v>Hepatitis E virus strain swCUB92-2008 , partial cds</v>
      </c>
    </row>
    <row r="1519" customFormat="false" ht="11.9" hidden="false" customHeight="true" outlineLevel="0" collapsed="false">
      <c r="A1519" s="154" t="s">
        <v>3899</v>
      </c>
      <c r="B1519" s="147" t="n">
        <v>3</v>
      </c>
      <c r="C1519" s="243" t="n">
        <v>3</v>
      </c>
      <c r="D1519" s="149" t="s">
        <v>644</v>
      </c>
      <c r="E1519" s="150" t="s">
        <v>3598</v>
      </c>
      <c r="F1519" s="154" t="s">
        <v>3900</v>
      </c>
      <c r="G1519" s="212"/>
      <c r="H1519" s="146" t="s">
        <v>2753</v>
      </c>
      <c r="I1519" s="153" t="s">
        <v>2754</v>
      </c>
      <c r="J1519" s="146" t="s">
        <v>395</v>
      </c>
      <c r="K1519" s="212"/>
      <c r="L1519" s="212"/>
      <c r="M1519" s="157" t="s">
        <v>367</v>
      </c>
      <c r="N1519" s="213"/>
      <c r="O1519" s="160"/>
      <c r="P1519" s="212"/>
      <c r="Q1519" s="212"/>
      <c r="R1519" s="212"/>
      <c r="S1519" s="212"/>
      <c r="T1519" s="214"/>
      <c r="U1519" s="215"/>
      <c r="V1519" s="209"/>
      <c r="W1519" s="217"/>
      <c r="X1519" s="209"/>
      <c r="Y1519" s="209"/>
      <c r="Z1519" s="209"/>
      <c r="AA1519" s="158" t="s">
        <v>644</v>
      </c>
      <c r="AB1519" s="217"/>
      <c r="AC1519" s="217"/>
      <c r="AD1519" s="209"/>
      <c r="AE1519" s="209"/>
      <c r="AF1519" s="209"/>
      <c r="AG1519" s="166" t="s">
        <v>2263</v>
      </c>
      <c r="AH1519" s="164" t="n">
        <v>6541</v>
      </c>
      <c r="AI1519" s="164" t="n">
        <v>6741</v>
      </c>
      <c r="AJ1519" s="219" t="n">
        <f aca="false">SeqEnd-SeqBeg+1</f>
        <v>201</v>
      </c>
      <c r="AK1519" s="220" t="n">
        <f aca="false">AND( SeqBeg&lt;=Beg  , End &lt;=SeqEnd )</f>
        <v>0</v>
      </c>
      <c r="AL1519" s="212"/>
      <c r="AM1519" s="212"/>
      <c r="AN1519" s="221"/>
      <c r="AR1519" s="212"/>
      <c r="AS1519" s="212"/>
      <c r="AT1519" s="147" t="s">
        <v>2000</v>
      </c>
      <c r="AU1519" s="146"/>
      <c r="AV1519" s="212"/>
      <c r="AW1519" s="222" t="str">
        <f aca="false">HYPERLINK(CONCATENATE("http://www.ncbi.nlm.nih.gov/nuccore/",BM1519),BM1519)</f>
        <v>EU718629</v>
      </c>
      <c r="AX1519" s="219" t="str">
        <f aca="false">CONCATENATE(D1519,IF(I1519="","",CONCATENATE(".",I1519)),IF(K1519="","",CONCATENATE(".",K1519)),IF(M1519="","",CONCATENATE(".",M1519)),IF(R1519="","",CONCATENATE(".",R1519)),IF(U1519="","","(*)"))</f>
        <v>3a.HUN.pig</v>
      </c>
      <c r="AY1519" s="170" t="str">
        <f aca="false">CONCATENATE(BM1519,".",BN1519)</f>
        <v>EU718629.HUN-052</v>
      </c>
      <c r="AZ1519" s="171" t="str">
        <f aca="false">IF(AV1519="",IF(ISNUMBER(FIND(".",A1519)),LEFT(A1519,FIND(".",A1519)-1),A1519),AV1519)</f>
        <v>EU718629</v>
      </c>
      <c r="BA1519" s="171" t="str">
        <f aca="false">IF(ISNUMBER(FIND("-",AZ1519)),LEFT(AZ1519,FIND("-",AZ1519)-1),AZ1519)</f>
        <v>EU718629</v>
      </c>
      <c r="BB1519" s="170" t="str">
        <f aca="false"> MEGAname &amp; "="</f>
        <v>EU718629=</v>
      </c>
      <c r="BC1519" s="170" t="str">
        <f aca="false">Clear &amp; IF(span ,"Span","out")</f>
        <v>EU718629=out</v>
      </c>
      <c r="BD1519" s="170" t="str">
        <f aca="false">Clear &amp; IF(span, IF(B1519=".","Selected",B1519),"out")</f>
        <v>EU718629=out</v>
      </c>
      <c r="BE1519" s="170" t="str">
        <f aca="false">Clear &amp; Strain</f>
        <v>EU718629=HUN-052</v>
      </c>
      <c r="BF1519" s="170" t="str">
        <f aca="false">CONCATENATE(A1519,"=",F1519,". ",AX1519,IF(AB1519="","",CONCATENATE(".",AB1519)))</f>
        <v>EU718629=HUN-052. 3a.HUN.pig</v>
      </c>
      <c r="BG1519" s="170" t="str">
        <f aca="false">CONCATENATE(A1519,"=",F1519,". ",AX1519)</f>
        <v>EU718629=HUN-052. 3a.HUN.pig</v>
      </c>
      <c r="BH1519" s="170" t="str">
        <f aca="false">CONCATENATE(A1519,"=",AX1519)</f>
        <v>EU718629=3a.HUN.pig</v>
      </c>
      <c r="BI1519" s="170" t="str">
        <f aca="false">CONCATENATE(A1519,"=",ComForSubtype,D1519)</f>
        <v>EU718629=3a</v>
      </c>
      <c r="BJ1519" s="170" t="str">
        <f aca="false">CONCATENATE(A1519,"=",E1519)</f>
        <v>EU718629=3jab</v>
      </c>
      <c r="BK1519" s="170" t="str">
        <f aca="false">CONCATENATE(A1519,"=",C1519)</f>
        <v>EU718629=3</v>
      </c>
      <c r="BL1519" s="170" t="str">
        <f aca="false">CONCATENATE(D1519,"=")</f>
        <v>3a=</v>
      </c>
      <c r="BM1519" s="223" t="str">
        <f aca="false">IF(BA1519="XX","",BA1519)</f>
        <v>EU718629</v>
      </c>
      <c r="BN1519" s="224" t="str">
        <f aca="false">CONCATENATE(IF(F1519="","",F1519),IF(G1519="","",CONCATENATE(" / ",G1519)))</f>
        <v>HUN-052</v>
      </c>
      <c r="BO1519" s="225" t="str">
        <f aca="false">AX1519</f>
        <v>3a.HUN.pig</v>
      </c>
      <c r="BP1519" s="226" t="str">
        <f aca="false">IF(V1519="","",V1519)</f>
        <v/>
      </c>
      <c r="BQ1519" s="226" t="str">
        <f aca="false">IF(W1519="","",CONCATENATE(W1519,IF(LEFT(AO1519,1)="s","+","")))</f>
        <v/>
      </c>
      <c r="BR1519" s="226" t="str">
        <f aca="false">IF(X1519="","",CONCATENATE(X1519,IF(LEFT(AQ1519,1)="s","+","")))</f>
        <v/>
      </c>
      <c r="BS1519" s="226" t="str">
        <f aca="false">IF(Y1519="","",CONCATENATE(Y1519,IF(LEFT(AR1519,1)="s","+","")))</f>
        <v/>
      </c>
      <c r="BT1519" s="226" t="str">
        <f aca="false">IF(Z1519="","",CONCATENATE(Z1519,IF(LEFT(AS1519,1)="s","+","")))</f>
        <v/>
      </c>
      <c r="BU1519" s="227" t="str">
        <f aca="false">IF(AA1519="","",CONCATENATE(AA1519,IF(LEFT(AT1519,1)="s","+","")))</f>
        <v>3a+</v>
      </c>
      <c r="BV1519" s="212"/>
      <c r="BW1519" s="177" t="s">
        <v>3901</v>
      </c>
      <c r="BX1519" s="170" t="str">
        <f aca="false">IF(BW1519&lt;&gt;"",IF(ISNUMBER(FIND("=",BW1519)),LEFT(BW1519,FIND("=",BW1519)-1),BW1519),BW1519)</f>
        <v>EU718629</v>
      </c>
      <c r="BY1519" s="170" t="str">
        <f aca="false">IF(BW1519&lt;&gt;"",IF(ISNUMBER(FIND("=",BW1519)),RIGHT(BW1519,LEN(BW1519)-FIND("=",BW1519)),""),"")</f>
        <v>3a</v>
      </c>
      <c r="BZ1519" s="170" t="str">
        <f aca="false">IF(BX1519&lt;&gt;"",IF(ISNUMBER(FIND(".",BX1519)),LEFT(BX1519,FIND(".",BX1519)-1),BX1519),BX1519)</f>
        <v>EU718629</v>
      </c>
      <c r="CA1519" s="170" t="str">
        <f aca="false">IF(BX1519&lt;&gt;"",IF(ISNUMBER(FIND(".",BX1519)),RIGHT(BX1519,LEN(BX1519)-FIND(".",BX1519)),""),"")</f>
        <v/>
      </c>
      <c r="CB1519" s="212"/>
      <c r="CC1519" s="170" t="str">
        <f aca="false">A1519</f>
        <v>EU718629</v>
      </c>
      <c r="CD1519" s="178" t="s">
        <v>339</v>
      </c>
      <c r="CE1519" s="178" t="s">
        <v>340</v>
      </c>
      <c r="CF1519" s="178" t="s">
        <v>341</v>
      </c>
      <c r="CG1519" s="212"/>
      <c r="CH1519" s="179"/>
      <c r="CI1519" s="179"/>
      <c r="CJ1519" s="179"/>
      <c r="CK1519" s="212"/>
      <c r="CL1519" s="212"/>
      <c r="CM1519" s="170" t="str">
        <f aca="false">F1519</f>
        <v>HUN-052</v>
      </c>
      <c r="CN1519" s="170" t="str">
        <f aca="false">IF(G1519="","",G1519)</f>
        <v/>
      </c>
      <c r="CO1519" s="170" t="str">
        <f aca="false">CONCATENATE(H1519,":",L1519)</f>
        <v>Hungary:</v>
      </c>
      <c r="CP1519" s="170" t="str">
        <f aca="false">CONCATENATE(IF(Q1519="","",CONCATENATE(Q1519,"-")),IF(P1519="","",CONCATENATE(P1519,"-")),IF(O1519="","",O1519))</f>
        <v/>
      </c>
      <c r="CQ1519" s="170" t="str">
        <f aca="false">IF(N1519="","",N1519)</f>
        <v/>
      </c>
      <c r="CR1519" s="170" t="n">
        <f aca="false">C1519</f>
        <v>3</v>
      </c>
      <c r="CS1519" s="229" t="str">
        <f aca="false">D1519</f>
        <v>3a</v>
      </c>
      <c r="CT1519" s="170" t="str">
        <f aca="false">CONCATENATE(CD1519," strain ",CM1519," ",CL1519,", partial cds")</f>
        <v>Hepatitis E virus strain HUN-052 , partial cds</v>
      </c>
    </row>
    <row r="1520" customFormat="false" ht="11.9" hidden="false" customHeight="true" outlineLevel="0" collapsed="false">
      <c r="A1520" s="154" t="s">
        <v>3902</v>
      </c>
      <c r="B1520" s="147" t="n">
        <v>3</v>
      </c>
      <c r="C1520" s="243" t="n">
        <v>3</v>
      </c>
      <c r="D1520" s="149" t="s">
        <v>644</v>
      </c>
      <c r="E1520" s="150" t="s">
        <v>3598</v>
      </c>
      <c r="F1520" s="154" t="s">
        <v>3782</v>
      </c>
      <c r="G1520" s="212"/>
      <c r="H1520" s="146" t="s">
        <v>405</v>
      </c>
      <c r="I1520" s="153" t="s">
        <v>412</v>
      </c>
      <c r="J1520" s="146" t="s">
        <v>395</v>
      </c>
      <c r="K1520" s="155" t="s">
        <v>2568</v>
      </c>
      <c r="L1520" s="231" t="s">
        <v>2551</v>
      </c>
      <c r="M1520" s="157" t="s">
        <v>380</v>
      </c>
      <c r="N1520" s="158" t="s">
        <v>2569</v>
      </c>
      <c r="O1520" s="159" t="n">
        <v>1997</v>
      </c>
      <c r="P1520" s="212"/>
      <c r="Q1520" s="212"/>
      <c r="R1520" s="146" t="s">
        <v>78</v>
      </c>
      <c r="T1520" s="214"/>
      <c r="U1520" s="215"/>
      <c r="V1520" s="209"/>
      <c r="W1520" s="217"/>
      <c r="X1520" s="209"/>
      <c r="Y1520" s="209"/>
      <c r="Z1520" s="209"/>
      <c r="AA1520" s="250" t="s">
        <v>644</v>
      </c>
      <c r="AB1520" s="217"/>
      <c r="AC1520" s="217"/>
      <c r="AD1520" s="209"/>
      <c r="AE1520" s="209"/>
      <c r="AF1520" s="209"/>
      <c r="AG1520" s="166" t="n">
        <v>187</v>
      </c>
      <c r="AH1520" s="164" t="n">
        <v>6522</v>
      </c>
      <c r="AI1520" s="164" t="n">
        <v>6710</v>
      </c>
      <c r="AJ1520" s="219" t="n">
        <f aca="false">SeqEnd-SeqBeg+1</f>
        <v>189</v>
      </c>
      <c r="AK1520" s="220" t="n">
        <f aca="false">AND( SeqBeg&lt;=Beg  , End &lt;=SeqEnd )</f>
        <v>0</v>
      </c>
      <c r="AL1520" s="212"/>
      <c r="AM1520" s="212"/>
      <c r="AN1520" s="221" t="s">
        <v>382</v>
      </c>
      <c r="AT1520" s="147" t="s">
        <v>419</v>
      </c>
      <c r="AU1520" s="146"/>
      <c r="AV1520" s="212"/>
      <c r="AW1520" s="222" t="str">
        <f aca="false">HYPERLINK(CONCATENATE("http://www.ncbi.nlm.nih.gov/nuccore/",BM1520),BM1520)</f>
        <v>HE797853</v>
      </c>
      <c r="AX1520" s="219" t="str">
        <f aca="false">CONCATENATE(D1520,IF(I1520="","",CONCATENATE(".",I1520)),IF(K1520="","",CONCATENATE(".",K1520)),IF(M1520="","",CONCATENATE(".",M1520)),IF(R1520="","",CONCATENATE(".",R1520)),IF(U1520="","","(*)"))</f>
        <v>3a.DEU.MV.wb.FLI</v>
      </c>
      <c r="AY1520" s="170" t="str">
        <f aca="false">CONCATENATE(BM1520,".",BN1520)</f>
        <v>HE797853.4701</v>
      </c>
      <c r="AZ1520" s="171" t="str">
        <f aca="false">IF(AV1520="",IF(ISNUMBER(FIND(".",A1520)),LEFT(A1520,FIND(".",A1520)-1),A1520),AV1520)</f>
        <v>HE797853</v>
      </c>
      <c r="BA1520" s="171" t="str">
        <f aca="false">IF(ISNUMBER(FIND("-",AZ1520)),LEFT(AZ1520,FIND("-",AZ1520)-1),AZ1520)</f>
        <v>HE797853</v>
      </c>
      <c r="BB1520" s="170" t="str">
        <f aca="false"> MEGAname &amp; "="</f>
        <v>HE797853=</v>
      </c>
      <c r="BC1520" s="170" t="str">
        <f aca="false">Clear &amp; IF(span ,"Span","out")</f>
        <v>HE797853=out</v>
      </c>
      <c r="BD1520" s="170" t="str">
        <f aca="false">Clear &amp; IF(span, IF(B1520=".","Selected",B1520),"out")</f>
        <v>HE797853=out</v>
      </c>
      <c r="BE1520" s="170" t="str">
        <f aca="false">Clear &amp; Strain</f>
        <v>HE797853=4701</v>
      </c>
      <c r="BF1520" s="170" t="str">
        <f aca="false">CONCATENATE(A1520,"=",F1520,". ",AX1520,IF(AB1520="","",CONCATENATE(".",AB1520)))</f>
        <v>HE797853=4701. 3a.DEU.MV.wb.FLI</v>
      </c>
      <c r="BG1520" s="170" t="str">
        <f aca="false">CONCATENATE(A1520,"=",F1520,". ",AX1520)</f>
        <v>HE797853=4701. 3a.DEU.MV.wb.FLI</v>
      </c>
      <c r="BH1520" s="170" t="str">
        <f aca="false">CONCATENATE(A1520,"=",AX1520)</f>
        <v>HE797853=3a.DEU.MV.wb.FLI</v>
      </c>
      <c r="BI1520" s="170" t="str">
        <f aca="false">CONCATENATE(A1520,"=",ComForSubtype,D1520)</f>
        <v>HE797853=3a</v>
      </c>
      <c r="BJ1520" s="170" t="str">
        <f aca="false">CONCATENATE(A1520,"=",E1520)</f>
        <v>HE797853=3jab</v>
      </c>
      <c r="BK1520" s="170" t="str">
        <f aca="false">CONCATENATE(A1520,"=",C1520)</f>
        <v>HE797853=3</v>
      </c>
      <c r="BL1520" s="170" t="str">
        <f aca="false">CONCATENATE(D1520,"=")</f>
        <v>3a=</v>
      </c>
      <c r="BM1520" s="223" t="str">
        <f aca="false">IF(BA1520="XX","",BA1520)</f>
        <v>HE797853</v>
      </c>
      <c r="BN1520" s="224" t="str">
        <f aca="false">CONCATENATE(IF(F1520="","",F1520),IF(G1520="","",CONCATENATE(" / ",G1520)))</f>
        <v>4701</v>
      </c>
      <c r="BO1520" s="225" t="str">
        <f aca="false">AX1520</f>
        <v>3a.DEU.MV.wb.FLI</v>
      </c>
      <c r="BP1520" s="226" t="str">
        <f aca="false">IF(V1520="","",V1520)</f>
        <v/>
      </c>
      <c r="BQ1520" s="226" t="str">
        <f aca="false">IF(W1520="","",CONCATENATE(W1520,IF(LEFT(AO1520,1)="s","+","")))</f>
        <v/>
      </c>
      <c r="BR1520" s="226" t="str">
        <f aca="false">IF(X1520="","",CONCATENATE(X1520,IF(LEFT(AQ1520,1)="s","+","")))</f>
        <v/>
      </c>
      <c r="BS1520" s="226" t="str">
        <f aca="false">IF(Y1520="","",CONCATENATE(Y1520,IF(LEFT(AR1520,1)="s","+","")))</f>
        <v/>
      </c>
      <c r="BT1520" s="226" t="str">
        <f aca="false">IF(Z1520="","",CONCATENATE(Z1520,IF(LEFT(AS1520,1)="s","+","")))</f>
        <v/>
      </c>
      <c r="BU1520" s="227" t="str">
        <f aca="false">IF(AA1520="","",CONCATENATE(AA1520,IF(LEFT(AT1520,1)="s","+","")))</f>
        <v>3a</v>
      </c>
      <c r="BV1520" s="212"/>
      <c r="BW1520" s="177" t="s">
        <v>3903</v>
      </c>
      <c r="BX1520" s="170" t="str">
        <f aca="false">IF(BW1520&lt;&gt;"",IF(ISNUMBER(FIND("=",BW1520)),LEFT(BW1520,FIND("=",BW1520)-1),BW1520),BW1520)</f>
        <v>HE797853</v>
      </c>
      <c r="BY1520" s="170" t="str">
        <f aca="false">IF(BW1520&lt;&gt;"",IF(ISNUMBER(FIND("=",BW1520)),RIGHT(BW1520,LEN(BW1520)-FIND("=",BW1520)),""),"")</f>
        <v>3a</v>
      </c>
      <c r="BZ1520" s="170" t="str">
        <f aca="false">IF(BX1520&lt;&gt;"",IF(ISNUMBER(FIND(".",BX1520)),LEFT(BX1520,FIND(".",BX1520)-1),BX1520),BX1520)</f>
        <v>HE797853</v>
      </c>
      <c r="CA1520" s="170" t="str">
        <f aca="false">IF(BX1520&lt;&gt;"",IF(ISNUMBER(FIND(".",BX1520)),RIGHT(BX1520,LEN(BX1520)-FIND(".",BX1520)),""),"")</f>
        <v/>
      </c>
      <c r="CB1520" s="212"/>
      <c r="CC1520" s="170" t="str">
        <f aca="false">A1520</f>
        <v>HE797853</v>
      </c>
      <c r="CD1520" s="178" t="s">
        <v>339</v>
      </c>
      <c r="CE1520" s="178" t="s">
        <v>340</v>
      </c>
      <c r="CF1520" s="178" t="s">
        <v>341</v>
      </c>
      <c r="CG1520" s="178" t="s">
        <v>592</v>
      </c>
      <c r="CH1520" s="179" t="s">
        <v>2274</v>
      </c>
      <c r="CI1520" s="179" t="s">
        <v>2275</v>
      </c>
      <c r="CJ1520" s="179" t="s">
        <v>2276</v>
      </c>
      <c r="CK1520" s="179" t="s">
        <v>2277</v>
      </c>
      <c r="CL1520" s="178" t="s">
        <v>2278</v>
      </c>
      <c r="CM1520" s="170" t="str">
        <f aca="false">F1520</f>
        <v>4701</v>
      </c>
      <c r="CN1520" s="170" t="str">
        <f aca="false">IF(G1520="","",G1520)</f>
        <v/>
      </c>
      <c r="CO1520" s="170" t="str">
        <f aca="false">CONCATENATE(H1520,":",L1520)</f>
        <v>Germany:Mecklenburg-Vorpommern</v>
      </c>
      <c r="CP1520" s="170" t="str">
        <f aca="false">CONCATENATE(IF(Q1520="","",CONCATENATE(Q1520,"-")),IF(P1520="","",CONCATENATE(P1520,"-")),IF(O1520="","",O1520))</f>
        <v>1997</v>
      </c>
      <c r="CQ1520" s="170" t="str">
        <f aca="false">IF(N1520="","",N1520)</f>
        <v>blood</v>
      </c>
      <c r="CR1520" s="170" t="n">
        <f aca="false">C1520</f>
        <v>3</v>
      </c>
      <c r="CS1520" s="229" t="str">
        <f aca="false">D1520</f>
        <v>3a</v>
      </c>
      <c r="CT1520" s="170" t="str">
        <f aca="false">CONCATENATE(CD1520," strain ",CM1520," ",CL1520,", partial cds")</f>
        <v>Hepatitis E virus strain 4701 capsid protein gene (ORF2), partial cds</v>
      </c>
    </row>
    <row r="1521" customFormat="false" ht="11.9" hidden="false" customHeight="true" outlineLevel="0" collapsed="false">
      <c r="A1521" s="154" t="s">
        <v>3904</v>
      </c>
      <c r="B1521" s="147" t="n">
        <v>3</v>
      </c>
      <c r="C1521" s="243" t="n">
        <v>3</v>
      </c>
      <c r="D1521" s="149" t="s">
        <v>644</v>
      </c>
      <c r="E1521" s="150" t="s">
        <v>3598</v>
      </c>
      <c r="F1521" s="465" t="n">
        <v>8603</v>
      </c>
      <c r="G1521" s="212"/>
      <c r="H1521" s="146" t="s">
        <v>405</v>
      </c>
      <c r="I1521" s="153" t="s">
        <v>412</v>
      </c>
      <c r="J1521" s="146" t="s">
        <v>395</v>
      </c>
      <c r="K1521" s="155" t="s">
        <v>2568</v>
      </c>
      <c r="L1521" s="231" t="s">
        <v>2551</v>
      </c>
      <c r="M1521" s="157" t="s">
        <v>380</v>
      </c>
      <c r="N1521" s="158" t="s">
        <v>2569</v>
      </c>
      <c r="O1521" s="159" t="n">
        <v>2005</v>
      </c>
      <c r="P1521" s="212"/>
      <c r="Q1521" s="212"/>
      <c r="R1521" s="146" t="s">
        <v>78</v>
      </c>
      <c r="T1521" s="214"/>
      <c r="U1521" s="215"/>
      <c r="V1521" s="209"/>
      <c r="X1521" s="209"/>
      <c r="Y1521" s="209"/>
      <c r="Z1521" s="209"/>
      <c r="AA1521" s="250" t="s">
        <v>644</v>
      </c>
      <c r="AB1521" s="217"/>
      <c r="AC1521" s="217"/>
      <c r="AD1521" s="209"/>
      <c r="AE1521" s="209"/>
      <c r="AF1521" s="209"/>
      <c r="AG1521" s="166" t="n">
        <v>187</v>
      </c>
      <c r="AH1521" s="164" t="n">
        <v>6522</v>
      </c>
      <c r="AI1521" s="164" t="n">
        <v>6708</v>
      </c>
      <c r="AJ1521" s="219" t="n">
        <f aca="false">SeqEnd-SeqBeg+1</f>
        <v>187</v>
      </c>
      <c r="AK1521" s="220" t="n">
        <f aca="false">AND( SeqBeg&lt;=Beg  , End &lt;=SeqEnd )</f>
        <v>0</v>
      </c>
      <c r="AL1521" s="212"/>
      <c r="AM1521" s="212"/>
      <c r="AN1521" s="221" t="s">
        <v>382</v>
      </c>
      <c r="AT1521" s="147" t="s">
        <v>419</v>
      </c>
      <c r="AU1521" s="146"/>
      <c r="AV1521" s="212"/>
      <c r="AW1521" s="222" t="str">
        <f aca="false">HYPERLINK(CONCATENATE("http://www.ncbi.nlm.nih.gov/nuccore/",BM1521),BM1521)</f>
        <v>HE797854</v>
      </c>
      <c r="AX1521" s="219" t="str">
        <f aca="false">CONCATENATE(D1521,IF(I1521="","",CONCATENATE(".",I1521)),IF(K1521="","",CONCATENATE(".",K1521)),IF(M1521="","",CONCATENATE(".",M1521)),IF(R1521="","",CONCATENATE(".",R1521)),IF(U1521="","","(*)"))</f>
        <v>3a.DEU.MV.wb.FLI</v>
      </c>
      <c r="AY1521" s="170" t="str">
        <f aca="false">CONCATENATE(BM1521,".",BN1521)</f>
        <v>HE797854.8603</v>
      </c>
      <c r="AZ1521" s="171" t="str">
        <f aca="false">IF(AV1521="",IF(ISNUMBER(FIND(".",A1521)),LEFT(A1521,FIND(".",A1521)-1),A1521),AV1521)</f>
        <v>HE797854</v>
      </c>
      <c r="BA1521" s="171" t="str">
        <f aca="false">IF(ISNUMBER(FIND("-",AZ1521)),LEFT(AZ1521,FIND("-",AZ1521)-1),AZ1521)</f>
        <v>HE797854</v>
      </c>
      <c r="BB1521" s="170" t="str">
        <f aca="false"> MEGAname &amp; "="</f>
        <v>HE797854=</v>
      </c>
      <c r="BC1521" s="170" t="str">
        <f aca="false">Clear &amp; IF(span ,"Span","out")</f>
        <v>HE797854=out</v>
      </c>
      <c r="BD1521" s="170" t="str">
        <f aca="false">Clear &amp; IF(span, IF(B1521=".","Selected",B1521),"out")</f>
        <v>HE797854=out</v>
      </c>
      <c r="BE1521" s="170" t="str">
        <f aca="false">Clear &amp; Strain</f>
        <v>HE797854=8603</v>
      </c>
      <c r="BF1521" s="170" t="str">
        <f aca="false">CONCATENATE(A1521,"=",F1521,". ",AX1521,IF(AB1521="","",CONCATENATE(".",AB1521)))</f>
        <v>HE797854=8603. 3a.DEU.MV.wb.FLI</v>
      </c>
      <c r="BG1521" s="170" t="str">
        <f aca="false">CONCATENATE(A1521,"=",F1521,". ",AX1521)</f>
        <v>HE797854=8603. 3a.DEU.MV.wb.FLI</v>
      </c>
      <c r="BH1521" s="170" t="str">
        <f aca="false">CONCATENATE(A1521,"=",AX1521)</f>
        <v>HE797854=3a.DEU.MV.wb.FLI</v>
      </c>
      <c r="BI1521" s="170" t="str">
        <f aca="false">CONCATENATE(A1521,"=",ComForSubtype,D1521)</f>
        <v>HE797854=3a</v>
      </c>
      <c r="BJ1521" s="170" t="str">
        <f aca="false">CONCATENATE(A1521,"=",E1521)</f>
        <v>HE797854=3jab</v>
      </c>
      <c r="BK1521" s="170" t="str">
        <f aca="false">CONCATENATE(A1521,"=",C1521)</f>
        <v>HE797854=3</v>
      </c>
      <c r="BL1521" s="170" t="str">
        <f aca="false">CONCATENATE(D1521,"=")</f>
        <v>3a=</v>
      </c>
      <c r="BM1521" s="223" t="str">
        <f aca="false">IF(BA1521="XX","",BA1521)</f>
        <v>HE797854</v>
      </c>
      <c r="BN1521" s="224" t="str">
        <f aca="false">CONCATENATE(IF(F1521="","",F1521),IF(G1521="","",CONCATENATE(" / ",G1521)))</f>
        <v>8603</v>
      </c>
      <c r="BO1521" s="225" t="str">
        <f aca="false">AX1521</f>
        <v>3a.DEU.MV.wb.FLI</v>
      </c>
      <c r="BP1521" s="226" t="str">
        <f aca="false">IF(V1521="","",V1521)</f>
        <v/>
      </c>
      <c r="BQ1521" s="226" t="str">
        <f aca="false">IF(W1521="","",CONCATENATE(W1521,IF(LEFT(AO1521,1)="s","+","")))</f>
        <v/>
      </c>
      <c r="BR1521" s="226" t="str">
        <f aca="false">IF(X1521="","",CONCATENATE(X1521,IF(LEFT(AQ1521,1)="s","+","")))</f>
        <v/>
      </c>
      <c r="BS1521" s="226" t="str">
        <f aca="false">IF(Y1521="","",CONCATENATE(Y1521,IF(LEFT(AR1521,1)="s","+","")))</f>
        <v/>
      </c>
      <c r="BT1521" s="226" t="str">
        <f aca="false">IF(Z1521="","",CONCATENATE(Z1521,IF(LEFT(AS1521,1)="s","+","")))</f>
        <v/>
      </c>
      <c r="BU1521" s="227" t="str">
        <f aca="false">IF(AA1521="","",CONCATENATE(AA1521,IF(LEFT(AT1521,1)="s","+","")))</f>
        <v>3a</v>
      </c>
      <c r="BV1521" s="212"/>
      <c r="BW1521" s="177" t="s">
        <v>3905</v>
      </c>
      <c r="BX1521" s="170" t="str">
        <f aca="false">IF(BW1521&lt;&gt;"",IF(ISNUMBER(FIND("=",BW1521)),LEFT(BW1521,FIND("=",BW1521)-1),BW1521),BW1521)</f>
        <v>HE797854</v>
      </c>
      <c r="BY1521" s="170" t="str">
        <f aca="false">IF(BW1521&lt;&gt;"",IF(ISNUMBER(FIND("=",BW1521)),RIGHT(BW1521,LEN(BW1521)-FIND("=",BW1521)),""),"")</f>
        <v>3a</v>
      </c>
      <c r="BZ1521" s="170" t="str">
        <f aca="false">IF(BX1521&lt;&gt;"",IF(ISNUMBER(FIND(".",BX1521)),LEFT(BX1521,FIND(".",BX1521)-1),BX1521),BX1521)</f>
        <v>HE797854</v>
      </c>
      <c r="CA1521" s="170" t="str">
        <f aca="false">IF(BX1521&lt;&gt;"",IF(ISNUMBER(FIND(".",BX1521)),RIGHT(BX1521,LEN(BX1521)-FIND(".",BX1521)),""),"")</f>
        <v/>
      </c>
      <c r="CB1521" s="212"/>
      <c r="CC1521" s="170" t="str">
        <f aca="false">A1521</f>
        <v>HE797854</v>
      </c>
      <c r="CD1521" s="178" t="s">
        <v>339</v>
      </c>
      <c r="CE1521" s="178" t="s">
        <v>340</v>
      </c>
      <c r="CF1521" s="178" t="s">
        <v>341</v>
      </c>
      <c r="CG1521" s="178" t="s">
        <v>592</v>
      </c>
      <c r="CH1521" s="179" t="s">
        <v>2274</v>
      </c>
      <c r="CI1521" s="179" t="s">
        <v>2275</v>
      </c>
      <c r="CJ1521" s="179" t="s">
        <v>2276</v>
      </c>
      <c r="CK1521" s="179" t="s">
        <v>2277</v>
      </c>
      <c r="CL1521" s="178" t="s">
        <v>2278</v>
      </c>
      <c r="CM1521" s="170" t="n">
        <f aca="false">F1521</f>
        <v>8603</v>
      </c>
      <c r="CN1521" s="170" t="str">
        <f aca="false">IF(G1521="","",G1521)</f>
        <v/>
      </c>
      <c r="CO1521" s="170" t="str">
        <f aca="false">CONCATENATE(H1521,":",L1521)</f>
        <v>Germany:Mecklenburg-Vorpommern</v>
      </c>
      <c r="CP1521" s="170" t="str">
        <f aca="false">CONCATENATE(IF(Q1521="","",CONCATENATE(Q1521,"-")),IF(P1521="","",CONCATENATE(P1521,"-")),IF(O1521="","",O1521))</f>
        <v>2005</v>
      </c>
      <c r="CQ1521" s="170" t="str">
        <f aca="false">IF(N1521="","",N1521)</f>
        <v>blood</v>
      </c>
      <c r="CR1521" s="170" t="n">
        <f aca="false">C1521</f>
        <v>3</v>
      </c>
      <c r="CS1521" s="229" t="str">
        <f aca="false">D1521</f>
        <v>3a</v>
      </c>
      <c r="CT1521" s="170" t="str">
        <f aca="false">CONCATENATE(CD1521," strain ",CM1521," ",CL1521,", partial cds")</f>
        <v>Hepatitis E virus strain 8603 capsid protein gene (ORF2), partial cds</v>
      </c>
    </row>
    <row r="1522" customFormat="false" ht="11.9" hidden="false" customHeight="true" outlineLevel="0" collapsed="false">
      <c r="A1522" s="154" t="s">
        <v>3906</v>
      </c>
      <c r="B1522" s="147" t="n">
        <v>3</v>
      </c>
      <c r="C1522" s="243" t="n">
        <v>3</v>
      </c>
      <c r="D1522" s="149" t="s">
        <v>644</v>
      </c>
      <c r="E1522" s="150" t="s">
        <v>3598</v>
      </c>
      <c r="F1522" s="154" t="s">
        <v>3846</v>
      </c>
      <c r="G1522" s="212"/>
      <c r="H1522" s="146" t="s">
        <v>405</v>
      </c>
      <c r="I1522" s="153" t="s">
        <v>412</v>
      </c>
      <c r="J1522" s="146" t="s">
        <v>395</v>
      </c>
      <c r="K1522" s="287" t="s">
        <v>2011</v>
      </c>
      <c r="L1522" s="231" t="s">
        <v>2012</v>
      </c>
      <c r="M1522" s="157" t="s">
        <v>367</v>
      </c>
      <c r="N1522" s="213"/>
      <c r="O1522" s="160"/>
      <c r="P1522" s="212"/>
      <c r="Q1522" s="212"/>
      <c r="R1522" s="146" t="s">
        <v>406</v>
      </c>
      <c r="T1522" s="214"/>
      <c r="U1522" s="215"/>
      <c r="V1522" s="209"/>
      <c r="X1522" s="209"/>
      <c r="Y1522" s="147"/>
      <c r="Z1522" s="209"/>
      <c r="AA1522" s="250" t="s">
        <v>644</v>
      </c>
      <c r="AB1522" s="217"/>
      <c r="AC1522" s="217"/>
      <c r="AD1522" s="209"/>
      <c r="AE1522" s="209"/>
      <c r="AF1522" s="209"/>
      <c r="AG1522" s="166" t="s">
        <v>2284</v>
      </c>
      <c r="AH1522" s="164" t="n">
        <v>7137</v>
      </c>
      <c r="AI1522" s="164" t="n">
        <v>7314</v>
      </c>
      <c r="AJ1522" s="219" t="n">
        <f aca="false">SeqEnd-SeqBeg+1</f>
        <v>178</v>
      </c>
      <c r="AK1522" s="220" t="n">
        <f aca="false">AND( SeqBeg&lt;=Beg  , End &lt;=SeqEnd )</f>
        <v>0</v>
      </c>
      <c r="AL1522" s="212"/>
      <c r="AM1522" s="212"/>
      <c r="AN1522" s="221"/>
      <c r="AT1522" s="147" t="s">
        <v>419</v>
      </c>
      <c r="AU1522" s="146"/>
      <c r="AV1522" s="212"/>
      <c r="AW1522" s="222" t="str">
        <f aca="false">HYPERLINK(CONCATENATE("http://www.ncbi.nlm.nih.gov/nuccore/",BM1522),BM1522)</f>
        <v>FR846454</v>
      </c>
      <c r="AX1522" s="219" t="str">
        <f aca="false">CONCATENATE(D1522,IF(I1522="","",CONCATENATE(".",I1522)),IF(K1522="","",CONCATENATE(".",K1522)),IF(M1522="","",CONCATENATE(".",M1522)),IF(R1522="","",CONCATENATE(".",R1522)),IF(U1522="","","(*)"))</f>
        <v>3a.DEU.BY,Reg.pig.UReg</v>
      </c>
      <c r="AY1522" s="170" t="str">
        <f aca="false">CONCATENATE(BM1522,".",BN1522)</f>
        <v>FR846454.swR437</v>
      </c>
      <c r="AZ1522" s="171" t="str">
        <f aca="false">IF(AV1522="",IF(ISNUMBER(FIND(".",A1522)),LEFT(A1522,FIND(".",A1522)-1),A1522),AV1522)</f>
        <v>FR846454</v>
      </c>
      <c r="BA1522" s="171" t="str">
        <f aca="false">IF(ISNUMBER(FIND("-",AZ1522)),LEFT(AZ1522,FIND("-",AZ1522)-1),AZ1522)</f>
        <v>FR846454</v>
      </c>
      <c r="BB1522" s="170" t="str">
        <f aca="false"> MEGAname &amp; "="</f>
        <v>FR846454=</v>
      </c>
      <c r="BC1522" s="170" t="str">
        <f aca="false">Clear &amp; IF(span ,"Span","out")</f>
        <v>FR846454=out</v>
      </c>
      <c r="BD1522" s="170" t="str">
        <f aca="false">Clear &amp; IF(span, IF(B1522=".","Selected",B1522),"out")</f>
        <v>FR846454=out</v>
      </c>
      <c r="BE1522" s="170" t="str">
        <f aca="false">Clear &amp; Strain</f>
        <v>FR846454=swR437</v>
      </c>
      <c r="BF1522" s="170" t="str">
        <f aca="false">CONCATENATE(A1522,"=",F1522,". ",AX1522,IF(AB1522="","",CONCATENATE(".",AB1522)))</f>
        <v>FR846454=swR437. 3a.DEU.BY,Reg.pig.UReg</v>
      </c>
      <c r="BG1522" s="170" t="str">
        <f aca="false">CONCATENATE(A1522,"=",F1522,". ",AX1522)</f>
        <v>FR846454=swR437. 3a.DEU.BY,Reg.pig.UReg</v>
      </c>
      <c r="BH1522" s="170" t="str">
        <f aca="false">CONCATENATE(A1522,"=",AX1522)</f>
        <v>FR846454=3a.DEU.BY,Reg.pig.UReg</v>
      </c>
      <c r="BI1522" s="170" t="str">
        <f aca="false">CONCATENATE(A1522,"=",ComForSubtype,D1522)</f>
        <v>FR846454=3a</v>
      </c>
      <c r="BJ1522" s="170" t="str">
        <f aca="false">CONCATENATE(A1522,"=",E1522)</f>
        <v>FR846454=3jab</v>
      </c>
      <c r="BK1522" s="170" t="str">
        <f aca="false">CONCATENATE(A1522,"=",C1522)</f>
        <v>FR846454=3</v>
      </c>
      <c r="BL1522" s="170" t="str">
        <f aca="false">CONCATENATE(D1522,"=")</f>
        <v>3a=</v>
      </c>
      <c r="BM1522" s="223" t="str">
        <f aca="false">IF(BA1522="XX","",BA1522)</f>
        <v>FR846454</v>
      </c>
      <c r="BN1522" s="224" t="str">
        <f aca="false">CONCATENATE(IF(F1522="","",F1522),IF(G1522="","",CONCATENATE(" / ",G1522)))</f>
        <v>swR437</v>
      </c>
      <c r="BO1522" s="225" t="str">
        <f aca="false">AX1522</f>
        <v>3a.DEU.BY,Reg.pig.UReg</v>
      </c>
      <c r="BP1522" s="226" t="str">
        <f aca="false">IF(V1522="","",V1522)</f>
        <v/>
      </c>
      <c r="BQ1522" s="226" t="str">
        <f aca="false">IF(W1522="","",CONCATENATE(W1522,IF(LEFT(AO1522,1)="s","+","")))</f>
        <v/>
      </c>
      <c r="BR1522" s="226" t="str">
        <f aca="false">IF(X1522="","",CONCATENATE(X1522,IF(LEFT(AQ1522,1)="s","+","")))</f>
        <v/>
      </c>
      <c r="BS1522" s="226" t="str">
        <f aca="false">IF(Y1522="","",CONCATENATE(Y1522,IF(LEFT(AR1522,1)="s","+","")))</f>
        <v/>
      </c>
      <c r="BT1522" s="226" t="str">
        <f aca="false">IF(Z1522="","",CONCATENATE(Z1522,IF(LEFT(AS1522,1)="s","+","")))</f>
        <v/>
      </c>
      <c r="BU1522" s="227" t="str">
        <f aca="false">IF(AA1522="","",CONCATENATE(AA1522,IF(LEFT(AT1522,1)="s","+","")))</f>
        <v>3a</v>
      </c>
      <c r="BV1522" s="212"/>
      <c r="BW1522" s="177" t="s">
        <v>3907</v>
      </c>
      <c r="BX1522" s="170" t="str">
        <f aca="false">IF(BW1522&lt;&gt;"",IF(ISNUMBER(FIND("=",BW1522)),LEFT(BW1522,FIND("=",BW1522)-1),BW1522),BW1522)</f>
        <v>FR846454</v>
      </c>
      <c r="BY1522" s="170" t="str">
        <f aca="false">IF(BW1522&lt;&gt;"",IF(ISNUMBER(FIND("=",BW1522)),RIGHT(BW1522,LEN(BW1522)-FIND("=",BW1522)),""),"")</f>
        <v>3a</v>
      </c>
      <c r="BZ1522" s="170" t="str">
        <f aca="false">IF(BX1522&lt;&gt;"",IF(ISNUMBER(FIND(".",BX1522)),LEFT(BX1522,FIND(".",BX1522)-1),BX1522),BX1522)</f>
        <v>FR846454</v>
      </c>
      <c r="CA1522" s="170" t="str">
        <f aca="false">IF(BX1522&lt;&gt;"",IF(ISNUMBER(FIND(".",BX1522)),RIGHT(BX1522,LEN(BX1522)-FIND(".",BX1522)),""),"")</f>
        <v/>
      </c>
      <c r="CB1522" s="212"/>
      <c r="CC1522" s="170" t="str">
        <f aca="false">A1522</f>
        <v>FR846454</v>
      </c>
      <c r="CD1522" s="178" t="s">
        <v>339</v>
      </c>
      <c r="CE1522" s="178" t="s">
        <v>340</v>
      </c>
      <c r="CF1522" s="178" t="s">
        <v>341</v>
      </c>
      <c r="CG1522" s="212"/>
      <c r="CH1522" s="179"/>
      <c r="CI1522" s="179"/>
      <c r="CJ1522" s="179"/>
      <c r="CK1522" s="212"/>
      <c r="CL1522" s="212"/>
      <c r="CM1522" s="170" t="str">
        <f aca="false">F1522</f>
        <v>swR437</v>
      </c>
      <c r="CN1522" s="170" t="str">
        <f aca="false">IF(G1522="","",G1522)</f>
        <v/>
      </c>
      <c r="CO1522" s="170" t="str">
        <f aca="false">CONCATENATE(H1522,":",L1522)</f>
        <v>Germany:Bavaria, Regensburg</v>
      </c>
      <c r="CP1522" s="170" t="str">
        <f aca="false">CONCATENATE(IF(Q1522="","",CONCATENATE(Q1522,"-")),IF(P1522="","",CONCATENATE(P1522,"-")),IF(O1522="","",O1522))</f>
        <v/>
      </c>
      <c r="CQ1522" s="170" t="str">
        <f aca="false">IF(N1522="","",N1522)</f>
        <v/>
      </c>
      <c r="CR1522" s="170" t="n">
        <f aca="false">C1522</f>
        <v>3</v>
      </c>
      <c r="CS1522" s="229" t="str">
        <f aca="false">D1522</f>
        <v>3a</v>
      </c>
      <c r="CT1522" s="170" t="str">
        <f aca="false">CONCATENATE(CD1522," strain ",CM1522," ",CL1522,", partial cds")</f>
        <v>Hepatitis E virus strain swR437 , partial cds</v>
      </c>
    </row>
    <row r="1523" customFormat="false" ht="11.9" hidden="false" customHeight="true" outlineLevel="0" collapsed="false">
      <c r="A1523" s="154" t="s">
        <v>3908</v>
      </c>
      <c r="B1523" s="147" t="n">
        <v>3</v>
      </c>
      <c r="C1523" s="243" t="n">
        <v>3</v>
      </c>
      <c r="D1523" s="149" t="s">
        <v>644</v>
      </c>
      <c r="E1523" s="150" t="s">
        <v>3598</v>
      </c>
      <c r="F1523" s="154" t="s">
        <v>3760</v>
      </c>
      <c r="G1523" s="212"/>
      <c r="H1523" s="146" t="s">
        <v>405</v>
      </c>
      <c r="I1523" s="153" t="s">
        <v>412</v>
      </c>
      <c r="J1523" s="146" t="s">
        <v>395</v>
      </c>
      <c r="K1523" s="155" t="s">
        <v>413</v>
      </c>
      <c r="L1523" s="231" t="s">
        <v>414</v>
      </c>
      <c r="M1523" s="157" t="s">
        <v>348</v>
      </c>
      <c r="N1523" s="213"/>
      <c r="O1523" s="160"/>
      <c r="P1523" s="212"/>
      <c r="Q1523" s="212"/>
      <c r="R1523" s="146" t="s">
        <v>406</v>
      </c>
      <c r="T1523" s="214"/>
      <c r="U1523" s="215"/>
      <c r="V1523" s="209"/>
      <c r="W1523" s="217"/>
      <c r="AA1523" s="250" t="s">
        <v>644</v>
      </c>
      <c r="AB1523" s="217"/>
      <c r="AC1523" s="217"/>
      <c r="AG1523" s="166" t="s">
        <v>2284</v>
      </c>
      <c r="AH1523" s="164" t="n">
        <v>7137</v>
      </c>
      <c r="AI1523" s="164" t="n">
        <v>7314</v>
      </c>
      <c r="AJ1523" s="219" t="n">
        <f aca="false">SeqEnd-SeqBeg+1</f>
        <v>178</v>
      </c>
      <c r="AK1523" s="220" t="n">
        <f aca="false">AND( SeqBeg&lt;=Beg  , End &lt;=SeqEnd )</f>
        <v>0</v>
      </c>
      <c r="AL1523" s="212"/>
      <c r="AM1523" s="212"/>
      <c r="AN1523" s="221"/>
      <c r="AT1523" s="147" t="s">
        <v>419</v>
      </c>
      <c r="AU1523" s="146"/>
      <c r="AV1523" s="212"/>
      <c r="AW1523" s="222" t="str">
        <f aca="false">HYPERLINK(CONCATENATE("http://www.ncbi.nlm.nih.gov/nuccore/",BM1523),BM1523)</f>
        <v>GU479458</v>
      </c>
      <c r="AX1523" s="219" t="str">
        <f aca="false">CONCATENATE(D1523,IF(I1523="","",CONCATENATE(".",I1523)),IF(K1523="","",CONCATENATE(".",K1523)),IF(M1523="","",CONCATENATE(".",M1523)),IF(R1523="","",CONCATENATE(".",R1523)),IF(U1523="","","(*)"))</f>
        <v>3a.DEU.BY.hum.UReg</v>
      </c>
      <c r="AY1523" s="170" t="str">
        <f aca="false">CONCATENATE(BM1523,".",BN1523)</f>
        <v>GU479458.V0926307 </v>
      </c>
      <c r="AZ1523" s="171" t="str">
        <f aca="false">IF(AV1523="",IF(ISNUMBER(FIND(".",A1523)),LEFT(A1523,FIND(".",A1523)-1),A1523),AV1523)</f>
        <v>GU479458</v>
      </c>
      <c r="BA1523" s="171" t="str">
        <f aca="false">IF(ISNUMBER(FIND("-",AZ1523)),LEFT(AZ1523,FIND("-",AZ1523)-1),AZ1523)</f>
        <v>GU479458</v>
      </c>
      <c r="BB1523" s="170" t="str">
        <f aca="false"> MEGAname &amp; "="</f>
        <v>GU479458=</v>
      </c>
      <c r="BC1523" s="170" t="str">
        <f aca="false">Clear &amp; IF(span ,"Span","out")</f>
        <v>GU479458=out</v>
      </c>
      <c r="BD1523" s="170" t="str">
        <f aca="false">Clear &amp; IF(span, IF(B1523=".","Selected",B1523),"out")</f>
        <v>GU479458=out</v>
      </c>
      <c r="BE1523" s="170" t="str">
        <f aca="false">Clear &amp; Strain</f>
        <v>GU479458=V0926307 </v>
      </c>
      <c r="BF1523" s="170" t="str">
        <f aca="false">CONCATENATE(A1523,"=",F1523,". ",AX1523,IF(AB1523="","",CONCATENATE(".",AB1523)))</f>
        <v>GU479458=V0926307 . 3a.DEU.BY.hum.UReg</v>
      </c>
      <c r="BG1523" s="170" t="str">
        <f aca="false">CONCATENATE(A1523,"=",F1523,". ",AX1523)</f>
        <v>GU479458=V0926307 . 3a.DEU.BY.hum.UReg</v>
      </c>
      <c r="BH1523" s="170" t="str">
        <f aca="false">CONCATENATE(A1523,"=",AX1523)</f>
        <v>GU479458=3a.DEU.BY.hum.UReg</v>
      </c>
      <c r="BI1523" s="170" t="str">
        <f aca="false">CONCATENATE(A1523,"=",ComForSubtype,D1523)</f>
        <v>GU479458=3a</v>
      </c>
      <c r="BJ1523" s="170" t="str">
        <f aca="false">CONCATENATE(A1523,"=",E1523)</f>
        <v>GU479458=3jab</v>
      </c>
      <c r="BK1523" s="170" t="str">
        <f aca="false">CONCATENATE(A1523,"=",C1523)</f>
        <v>GU479458=3</v>
      </c>
      <c r="BL1523" s="170" t="str">
        <f aca="false">CONCATENATE(D1523,"=")</f>
        <v>3a=</v>
      </c>
      <c r="BM1523" s="223" t="str">
        <f aca="false">IF(BA1523="XX","",BA1523)</f>
        <v>GU479458</v>
      </c>
      <c r="BN1523" s="224" t="str">
        <f aca="false">CONCATENATE(IF(F1523="","",F1523),IF(G1523="","",CONCATENATE(" / ",G1523)))</f>
        <v>V0926307 </v>
      </c>
      <c r="BO1523" s="225" t="str">
        <f aca="false">AX1523</f>
        <v>3a.DEU.BY.hum.UReg</v>
      </c>
      <c r="BP1523" s="226" t="str">
        <f aca="false">IF(V1523="","",V1523)</f>
        <v/>
      </c>
      <c r="BQ1523" s="226" t="str">
        <f aca="false">IF(W1523="","",CONCATENATE(W1523,IF(LEFT(AO1523,1)="s","+","")))</f>
        <v/>
      </c>
      <c r="BR1523" s="226" t="str">
        <f aca="false">IF(X1523="","",CONCATENATE(X1523,IF(LEFT(AQ1523,1)="s","+","")))</f>
        <v/>
      </c>
      <c r="BS1523" s="226" t="str">
        <f aca="false">IF(Y1523="","",CONCATENATE(Y1523,IF(LEFT(AR1523,1)="s","+","")))</f>
        <v/>
      </c>
      <c r="BT1523" s="226" t="str">
        <f aca="false">IF(Z1523="","",CONCATENATE(Z1523,IF(LEFT(AS1523,1)="s","+","")))</f>
        <v/>
      </c>
      <c r="BU1523" s="227" t="str">
        <f aca="false">IF(AA1523="","",CONCATENATE(AA1523,IF(LEFT(AT1523,1)="s","+","")))</f>
        <v>3a</v>
      </c>
      <c r="BV1523" s="212"/>
      <c r="BW1523" s="177" t="s">
        <v>3909</v>
      </c>
      <c r="BX1523" s="170" t="str">
        <f aca="false">IF(BW1523&lt;&gt;"",IF(ISNUMBER(FIND("=",BW1523)),LEFT(BW1523,FIND("=",BW1523)-1),BW1523),BW1523)</f>
        <v>GU479458</v>
      </c>
      <c r="BY1523" s="170" t="str">
        <f aca="false">IF(BW1523&lt;&gt;"",IF(ISNUMBER(FIND("=",BW1523)),RIGHT(BW1523,LEN(BW1523)-FIND("=",BW1523)),""),"")</f>
        <v>3a</v>
      </c>
      <c r="BZ1523" s="170" t="str">
        <f aca="false">IF(BX1523&lt;&gt;"",IF(ISNUMBER(FIND(".",BX1523)),LEFT(BX1523,FIND(".",BX1523)-1),BX1523),BX1523)</f>
        <v>GU479458</v>
      </c>
      <c r="CA1523" s="170" t="str">
        <f aca="false">IF(BX1523&lt;&gt;"",IF(ISNUMBER(FIND(".",BX1523)),RIGHT(BX1523,LEN(BX1523)-FIND(".",BX1523)),""),"")</f>
        <v/>
      </c>
      <c r="CB1523" s="212"/>
      <c r="CC1523" s="170" t="str">
        <f aca="false">A1523</f>
        <v>GU479458</v>
      </c>
      <c r="CD1523" s="178" t="s">
        <v>339</v>
      </c>
      <c r="CE1523" s="178" t="s">
        <v>340</v>
      </c>
      <c r="CF1523" s="178" t="s">
        <v>341</v>
      </c>
      <c r="CG1523" s="212"/>
      <c r="CH1523" s="179"/>
      <c r="CI1523" s="179"/>
      <c r="CJ1523" s="179"/>
      <c r="CK1523" s="212"/>
      <c r="CL1523" s="212"/>
      <c r="CM1523" s="170" t="str">
        <f aca="false">F1523</f>
        <v>V0926307 </v>
      </c>
      <c r="CN1523" s="170" t="str">
        <f aca="false">IF(G1523="","",G1523)</f>
        <v/>
      </c>
      <c r="CO1523" s="170" t="str">
        <f aca="false">CONCATENATE(H1523,":",L1523)</f>
        <v>Germany:Bavaria</v>
      </c>
      <c r="CP1523" s="170" t="str">
        <f aca="false">CONCATENATE(IF(Q1523="","",CONCATENATE(Q1523,"-")),IF(P1523="","",CONCATENATE(P1523,"-")),IF(O1523="","",O1523))</f>
        <v/>
      </c>
      <c r="CQ1523" s="170" t="str">
        <f aca="false">IF(N1523="","",N1523)</f>
        <v/>
      </c>
      <c r="CR1523" s="170" t="n">
        <f aca="false">C1523</f>
        <v>3</v>
      </c>
      <c r="CS1523" s="229" t="str">
        <f aca="false">D1523</f>
        <v>3a</v>
      </c>
      <c r="CT1523" s="170" t="str">
        <f aca="false">CONCATENATE(CD1523," strain ",CM1523," ",CL1523,", partial cds")</f>
        <v>Hepatitis E virus strain V0926307  , partial cds</v>
      </c>
    </row>
    <row r="1524" customFormat="false" ht="11.9" hidden="false" customHeight="true" outlineLevel="0" collapsed="false">
      <c r="A1524" s="154" t="s">
        <v>3910</v>
      </c>
      <c r="B1524" s="147" t="n">
        <v>3</v>
      </c>
      <c r="C1524" s="148" t="n">
        <v>3</v>
      </c>
      <c r="D1524" s="149" t="s">
        <v>644</v>
      </c>
      <c r="E1524" s="150" t="s">
        <v>3598</v>
      </c>
      <c r="F1524" s="154" t="s">
        <v>3911</v>
      </c>
      <c r="G1524" s="212"/>
      <c r="H1524" s="146" t="s">
        <v>3764</v>
      </c>
      <c r="I1524" s="153" t="s">
        <v>3765</v>
      </c>
      <c r="J1524" s="146" t="s">
        <v>425</v>
      </c>
      <c r="K1524" s="212"/>
      <c r="L1524" s="212"/>
      <c r="M1524" s="157" t="s">
        <v>348</v>
      </c>
      <c r="N1524" s="213"/>
      <c r="O1524" s="160" t="n">
        <v>2008</v>
      </c>
      <c r="P1524" s="160" t="n">
        <v>3</v>
      </c>
      <c r="Q1524" s="160" t="n">
        <v>21</v>
      </c>
      <c r="R1524" s="212"/>
      <c r="S1524" s="212"/>
      <c r="T1524" s="214"/>
      <c r="U1524" s="215"/>
      <c r="V1524" s="209"/>
      <c r="W1524" s="217"/>
      <c r="X1524" s="147"/>
      <c r="Y1524" s="209"/>
      <c r="Z1524" s="209"/>
      <c r="AA1524" s="158" t="s">
        <v>644</v>
      </c>
      <c r="AB1524" s="217"/>
      <c r="AC1524" s="217"/>
      <c r="AD1524" s="209"/>
      <c r="AE1524" s="209"/>
      <c r="AF1524" s="209"/>
      <c r="AG1524" s="166" t="s">
        <v>628</v>
      </c>
      <c r="AH1524" s="164" t="n">
        <v>6584</v>
      </c>
      <c r="AI1524" s="164" t="n">
        <v>6732</v>
      </c>
      <c r="AJ1524" s="219" t="n">
        <f aca="false">SeqEnd-SeqBeg+1</f>
        <v>149</v>
      </c>
      <c r="AK1524" s="220" t="n">
        <f aca="false">AND( SeqBeg&lt;=Beg  , End &lt;=SeqEnd )</f>
        <v>0</v>
      </c>
      <c r="AL1524" s="212"/>
      <c r="AM1524" s="212"/>
      <c r="AN1524" s="221"/>
      <c r="AT1524" s="212"/>
      <c r="AU1524" s="146"/>
      <c r="AV1524" s="212"/>
      <c r="AW1524" s="222" t="str">
        <f aca="false">HYPERLINK(CONCATENATE("http://www.ncbi.nlm.nih.gov/nuccore/",BM1524),BM1524)</f>
        <v>HQ446879</v>
      </c>
      <c r="AX1524" s="219" t="str">
        <f aca="false">CONCATENATE(D1524,IF(I1524="","",CONCATENATE(".",I1524)),IF(K1524="","",CONCATENATE(".",K1524)),IF(M1524="","",CONCATENATE(".",M1524)),IF(R1524="","",CONCATENATE(".",R1524)),IF(U1524="","","(*)"))</f>
        <v>3a.CUB.hum</v>
      </c>
      <c r="AY1524" s="170" t="str">
        <f aca="false">CONCATENATE(BM1524,".",BN1524)</f>
        <v>HQ446879.CUB90D-2008</v>
      </c>
      <c r="AZ1524" s="171" t="str">
        <f aca="false">IF(AV1524="",IF(ISNUMBER(FIND(".",A1524)),LEFT(A1524,FIND(".",A1524)-1),A1524),AV1524)</f>
        <v>HQ446879</v>
      </c>
      <c r="BA1524" s="171" t="str">
        <f aca="false">IF(ISNUMBER(FIND("-",AZ1524)),LEFT(AZ1524,FIND("-",AZ1524)-1),AZ1524)</f>
        <v>HQ446879</v>
      </c>
      <c r="BB1524" s="170" t="str">
        <f aca="false"> MEGAname &amp; "="</f>
        <v>HQ446879=</v>
      </c>
      <c r="BC1524" s="170" t="str">
        <f aca="false">Clear &amp; IF(span ,"Span","out")</f>
        <v>HQ446879=out</v>
      </c>
      <c r="BD1524" s="170" t="str">
        <f aca="false">Clear &amp; IF(span, IF(B1524=".","Selected",B1524),"out")</f>
        <v>HQ446879=out</v>
      </c>
      <c r="BE1524" s="170" t="str">
        <f aca="false">Clear &amp; Strain</f>
        <v>HQ446879=CUB90D-2008</v>
      </c>
      <c r="BF1524" s="170" t="str">
        <f aca="false">CONCATENATE(A1524,"=",F1524,". ",AX1524,IF(AB1524="","",CONCATENATE(".",AB1524)))</f>
        <v>HQ446879=CUB90D-2008. 3a.CUB.hum</v>
      </c>
      <c r="BG1524" s="170" t="str">
        <f aca="false">CONCATENATE(A1524,"=",F1524,". ",AX1524)</f>
        <v>HQ446879=CUB90D-2008. 3a.CUB.hum</v>
      </c>
      <c r="BH1524" s="170" t="str">
        <f aca="false">CONCATENATE(A1524,"=",AX1524)</f>
        <v>HQ446879=3a.CUB.hum</v>
      </c>
      <c r="BI1524" s="170" t="str">
        <f aca="false">CONCATENATE(A1524,"=",ComForSubtype,D1524)</f>
        <v>HQ446879=3a</v>
      </c>
      <c r="BJ1524" s="170" t="str">
        <f aca="false">CONCATENATE(A1524,"=",E1524)</f>
        <v>HQ446879=3jab</v>
      </c>
      <c r="BK1524" s="170" t="str">
        <f aca="false">CONCATENATE(A1524,"=",C1524)</f>
        <v>HQ446879=3</v>
      </c>
      <c r="BL1524" s="170" t="str">
        <f aca="false">CONCATENATE(D1524,"=")</f>
        <v>3a=</v>
      </c>
      <c r="BM1524" s="223" t="str">
        <f aca="false">IF(BA1524="XX","",BA1524)</f>
        <v>HQ446879</v>
      </c>
      <c r="BN1524" s="224" t="str">
        <f aca="false">CONCATENATE(IF(F1524="","",F1524),IF(G1524="","",CONCATENATE(" / ",G1524)))</f>
        <v>CUB90D-2008</v>
      </c>
      <c r="BO1524" s="225" t="str">
        <f aca="false">AX1524</f>
        <v>3a.CUB.hum</v>
      </c>
      <c r="BP1524" s="226" t="str">
        <f aca="false">IF(V1524="","",V1524)</f>
        <v/>
      </c>
      <c r="BQ1524" s="226" t="str">
        <f aca="false">IF(W1524="","",CONCATENATE(W1524,IF(LEFT(AO1524,1)="s","+","")))</f>
        <v/>
      </c>
      <c r="BR1524" s="226" t="str">
        <f aca="false">IF(X1524="","",CONCATENATE(X1524,IF(LEFT(AQ1524,1)="s","+","")))</f>
        <v/>
      </c>
      <c r="BS1524" s="226" t="str">
        <f aca="false">IF(Y1524="","",CONCATENATE(Y1524,IF(LEFT(AR1524,1)="s","+","")))</f>
        <v/>
      </c>
      <c r="BT1524" s="226" t="str">
        <f aca="false">IF(Z1524="","",CONCATENATE(Z1524,IF(LEFT(AS1524,1)="s","+","")))</f>
        <v/>
      </c>
      <c r="BU1524" s="227" t="str">
        <f aca="false">IF(AA1524="","",CONCATENATE(AA1524,IF(LEFT(AT1524,1)="s","+","")))</f>
        <v>3a</v>
      </c>
      <c r="BV1524" s="212"/>
      <c r="BW1524" s="177" t="s">
        <v>3912</v>
      </c>
      <c r="BX1524" s="170" t="str">
        <f aca="false">IF(BW1524&lt;&gt;"",IF(ISNUMBER(FIND("=",BW1524)),LEFT(BW1524,FIND("=",BW1524)-1),BW1524),BW1524)</f>
        <v>HQ446879</v>
      </c>
      <c r="BY1524" s="170" t="str">
        <f aca="false">IF(BW1524&lt;&gt;"",IF(ISNUMBER(FIND("=",BW1524)),RIGHT(BW1524,LEN(BW1524)-FIND("=",BW1524)),""),"")</f>
        <v>3a</v>
      </c>
      <c r="BZ1524" s="170" t="str">
        <f aca="false">IF(BX1524&lt;&gt;"",IF(ISNUMBER(FIND(".",BX1524)),LEFT(BX1524,FIND(".",BX1524)-1),BX1524),BX1524)</f>
        <v>HQ446879</v>
      </c>
      <c r="CA1524" s="170" t="str">
        <f aca="false">IF(BX1524&lt;&gt;"",IF(ISNUMBER(FIND(".",BX1524)),RIGHT(BX1524,LEN(BX1524)-FIND(".",BX1524)),""),"")</f>
        <v/>
      </c>
      <c r="CB1524" s="212"/>
      <c r="CC1524" s="170" t="str">
        <f aca="false">A1524</f>
        <v>HQ446879</v>
      </c>
      <c r="CD1524" s="178" t="s">
        <v>339</v>
      </c>
      <c r="CE1524" s="178" t="s">
        <v>340</v>
      </c>
      <c r="CF1524" s="178" t="s">
        <v>341</v>
      </c>
      <c r="CG1524" s="212"/>
      <c r="CH1524" s="179"/>
      <c r="CI1524" s="179"/>
      <c r="CJ1524" s="179"/>
      <c r="CK1524" s="212"/>
      <c r="CL1524" s="212"/>
      <c r="CM1524" s="170" t="str">
        <f aca="false">F1524</f>
        <v>CUB90D-2008</v>
      </c>
      <c r="CN1524" s="170" t="str">
        <f aca="false">IF(G1524="","",G1524)</f>
        <v/>
      </c>
      <c r="CO1524" s="170" t="str">
        <f aca="false">CONCATENATE(H1524,":",L1524)</f>
        <v>Cuba:</v>
      </c>
      <c r="CP1524" s="170" t="str">
        <f aca="false">CONCATENATE(IF(Q1524="","",CONCATENATE(Q1524,"-")),IF(P1524="","",CONCATENATE(P1524,"-")),IF(O1524="","",O1524))</f>
        <v>21-3-2008</v>
      </c>
      <c r="CQ1524" s="170" t="str">
        <f aca="false">IF(N1524="","",N1524)</f>
        <v/>
      </c>
      <c r="CR1524" s="228" t="n">
        <f aca="false">C1524</f>
        <v>3</v>
      </c>
      <c r="CS1524" s="229" t="str">
        <f aca="false">D1524</f>
        <v>3a</v>
      </c>
      <c r="CT1524" s="170" t="str">
        <f aca="false">CONCATENATE(CD1524," strain ",CM1524," ",CL1524,", partial cds")</f>
        <v>Hepatitis E virus strain CUB90D-2008 , partial cds</v>
      </c>
    </row>
    <row r="1525" customFormat="false" ht="11.9" hidden="false" customHeight="true" outlineLevel="0" collapsed="false">
      <c r="A1525" s="154" t="s">
        <v>3913</v>
      </c>
      <c r="B1525" s="147" t="n">
        <v>3</v>
      </c>
      <c r="C1525" s="243" t="n">
        <v>3</v>
      </c>
      <c r="D1525" s="149" t="s">
        <v>644</v>
      </c>
      <c r="E1525" s="150" t="s">
        <v>3598</v>
      </c>
      <c r="F1525" s="154" t="s">
        <v>3914</v>
      </c>
      <c r="G1525" s="212"/>
      <c r="H1525" s="146" t="s">
        <v>393</v>
      </c>
      <c r="I1525" s="153" t="s">
        <v>394</v>
      </c>
      <c r="J1525" s="146" t="s">
        <v>395</v>
      </c>
      <c r="K1525" s="212"/>
      <c r="L1525" s="231" t="s">
        <v>396</v>
      </c>
      <c r="M1525" s="157" t="s">
        <v>397</v>
      </c>
      <c r="N1525" s="213"/>
      <c r="O1525" s="160"/>
      <c r="P1525" s="212"/>
      <c r="Q1525" s="212"/>
      <c r="R1525" s="212"/>
      <c r="S1525" s="212"/>
      <c r="U1525" s="161" t="s">
        <v>644</v>
      </c>
      <c r="V1525" s="209"/>
      <c r="W1525" s="217"/>
      <c r="X1525" s="147"/>
      <c r="AA1525" s="250" t="s">
        <v>644</v>
      </c>
      <c r="AB1525" s="217"/>
      <c r="AC1525" s="217"/>
      <c r="AG1525" s="293" t="s">
        <v>628</v>
      </c>
      <c r="AH1525" s="164" t="n">
        <v>6592</v>
      </c>
      <c r="AI1525" s="164" t="n">
        <v>6739</v>
      </c>
      <c r="AJ1525" s="219" t="n">
        <f aca="false">SeqEnd-SeqBeg+1</f>
        <v>148</v>
      </c>
      <c r="AK1525" s="220" t="n">
        <f aca="false">AND( SeqBeg&lt;=Beg  , End &lt;=SeqEnd )</f>
        <v>0</v>
      </c>
      <c r="AL1525" s="212"/>
      <c r="AM1525" s="212"/>
      <c r="AN1525" s="221"/>
      <c r="AT1525" s="212"/>
      <c r="AU1525" s="146"/>
      <c r="AV1525" s="212"/>
      <c r="AW1525" s="222" t="str">
        <f aca="false">HYPERLINK(CONCATENATE("http://www.ncbi.nlm.nih.gov/nuccore/",BM1525),BM1525)</f>
        <v>AF490996</v>
      </c>
      <c r="AX1525" s="219" t="str">
        <f aca="false">CONCATENATE(D1525,IF(I1525="","",CONCATENATE(".",I1525)),IF(K1525="","",CONCATENATE(".",K1525)),IF(M1525="","",CONCATENATE(".",M1525)),IF(R1525="","",CONCATENATE(".",R1525)),IF(U1525="","","(*)"))</f>
        <v>3a.ESP.sewage(*)</v>
      </c>
      <c r="AY1525" s="170" t="str">
        <f aca="false">CONCATENATE(BM1525,".",BN1525)</f>
        <v>AF490996.BCN15</v>
      </c>
      <c r="AZ1525" s="171" t="str">
        <f aca="false">IF(AV1525="",IF(ISNUMBER(FIND(".",A1525)),LEFT(A1525,FIND(".",A1525)-1),A1525),AV1525)</f>
        <v>AF490996</v>
      </c>
      <c r="BA1525" s="171" t="str">
        <f aca="false">IF(ISNUMBER(FIND("-",AZ1525)),LEFT(AZ1525,FIND("-",AZ1525)-1),AZ1525)</f>
        <v>AF490996</v>
      </c>
      <c r="BB1525" s="170" t="str">
        <f aca="false"> MEGAname &amp; "="</f>
        <v>AF490996=</v>
      </c>
      <c r="BC1525" s="170" t="str">
        <f aca="false">Clear &amp; IF(span ,"Span","out")</f>
        <v>AF490996=out</v>
      </c>
      <c r="BD1525" s="170" t="str">
        <f aca="false">Clear &amp; IF(span, IF(B1525=".","Selected",B1525),"out")</f>
        <v>AF490996=out</v>
      </c>
      <c r="BE1525" s="170" t="str">
        <f aca="false">Clear &amp; Strain</f>
        <v>AF490996=BCN15</v>
      </c>
      <c r="BF1525" s="170" t="str">
        <f aca="false">CONCATENATE(A1525,"=",F1525,". ",AX1525,IF(AB1525="","",CONCATENATE(".",AB1525)))</f>
        <v>AF490996=BCN15. 3a.ESP.sewage(*)</v>
      </c>
      <c r="BG1525" s="170" t="str">
        <f aca="false">CONCATENATE(A1525,"=",F1525,". ",AX1525)</f>
        <v>AF490996=BCN15. 3a.ESP.sewage(*)</v>
      </c>
      <c r="BH1525" s="170" t="str">
        <f aca="false">CONCATENATE(A1525,"=",AX1525)</f>
        <v>AF490996=3a.ESP.sewage(*)</v>
      </c>
      <c r="BI1525" s="170" t="str">
        <f aca="false">CONCATENATE(A1525,"=",ComForSubtype,D1525)</f>
        <v>AF490996=3a</v>
      </c>
      <c r="BJ1525" s="170" t="str">
        <f aca="false">CONCATENATE(A1525,"=",E1525)</f>
        <v>AF490996=3jab</v>
      </c>
      <c r="BK1525" s="170" t="str">
        <f aca="false">CONCATENATE(A1525,"=",C1525)</f>
        <v>AF490996=3</v>
      </c>
      <c r="BL1525" s="170" t="str">
        <f aca="false">CONCATENATE(D1525,"=")</f>
        <v>3a=</v>
      </c>
      <c r="BM1525" s="223" t="str">
        <f aca="false">IF(BA1525="XX","",BA1525)</f>
        <v>AF490996</v>
      </c>
      <c r="BN1525" s="224" t="str">
        <f aca="false">CONCATENATE(IF(F1525="","",F1525),IF(G1525="","",CONCATENATE(" / ",G1525)))</f>
        <v>BCN15</v>
      </c>
      <c r="BO1525" s="225" t="str">
        <f aca="false">AX1525</f>
        <v>3a.ESP.sewage(*)</v>
      </c>
      <c r="BP1525" s="226" t="str">
        <f aca="false">IF(V1525="","",V1525)</f>
        <v/>
      </c>
      <c r="BQ1525" s="226" t="str">
        <f aca="false">IF(W1525="","",CONCATENATE(W1525,IF(LEFT(AO1525,1)="s","+","")))</f>
        <v/>
      </c>
      <c r="BR1525" s="226" t="str">
        <f aca="false">IF(X1525="","",CONCATENATE(X1525,IF(LEFT(AQ1525,1)="s","+","")))</f>
        <v/>
      </c>
      <c r="BS1525" s="226" t="str">
        <f aca="false">IF(Y1525="","",CONCATENATE(Y1525,IF(LEFT(AR1525,1)="s","+","")))</f>
        <v/>
      </c>
      <c r="BT1525" s="226" t="str">
        <f aca="false">IF(Z1525="","",CONCATENATE(Z1525,IF(LEFT(AS1525,1)="s","+","")))</f>
        <v/>
      </c>
      <c r="BU1525" s="227" t="str">
        <f aca="false">IF(AA1525="","",CONCATENATE(AA1525,IF(LEFT(AT1525,1)="s","+","")))</f>
        <v>3a</v>
      </c>
      <c r="BV1525" s="212"/>
      <c r="BW1525" s="177" t="s">
        <v>3915</v>
      </c>
      <c r="BX1525" s="170" t="str">
        <f aca="false">IF(BW1525&lt;&gt;"",IF(ISNUMBER(FIND("=",BW1525)),LEFT(BW1525,FIND("=",BW1525)-1),BW1525),BW1525)</f>
        <v>AF490996</v>
      </c>
      <c r="BY1525" s="170" t="str">
        <f aca="false">IF(BW1525&lt;&gt;"",IF(ISNUMBER(FIND("=",BW1525)),RIGHT(BW1525,LEN(BW1525)-FIND("=",BW1525)),""),"")</f>
        <v>3a</v>
      </c>
      <c r="BZ1525" s="170" t="str">
        <f aca="false">IF(BX1525&lt;&gt;"",IF(ISNUMBER(FIND(".",BX1525)),LEFT(BX1525,FIND(".",BX1525)-1),BX1525),BX1525)</f>
        <v>AF490996</v>
      </c>
      <c r="CA1525" s="170" t="str">
        <f aca="false">IF(BX1525&lt;&gt;"",IF(ISNUMBER(FIND(".",BX1525)),RIGHT(BX1525,LEN(BX1525)-FIND(".",BX1525)),""),"")</f>
        <v/>
      </c>
      <c r="CB1525" s="212"/>
      <c r="CC1525" s="170" t="str">
        <f aca="false">A1525</f>
        <v>AF490996</v>
      </c>
      <c r="CD1525" s="178" t="s">
        <v>339</v>
      </c>
      <c r="CE1525" s="178" t="s">
        <v>340</v>
      </c>
      <c r="CF1525" s="178" t="s">
        <v>341</v>
      </c>
      <c r="CG1525" s="212"/>
      <c r="CH1525" s="212"/>
      <c r="CI1525" s="212"/>
      <c r="CJ1525" s="212"/>
      <c r="CK1525" s="178"/>
      <c r="CL1525" s="212"/>
      <c r="CM1525" s="212"/>
      <c r="CN1525" s="212"/>
      <c r="CO1525" s="212"/>
      <c r="CP1525" s="212"/>
      <c r="CQ1525" s="212"/>
      <c r="CR1525" s="170" t="n">
        <f aca="false">C1525</f>
        <v>3</v>
      </c>
      <c r="CS1525" s="229" t="str">
        <f aca="false">D1525</f>
        <v>3a</v>
      </c>
      <c r="CT1525" s="170" t="str">
        <f aca="false">CONCATENATE(CD1525," strain ",CM1525," ",CL1525,", partial cds")</f>
        <v>Hepatitis E virus strain  , partial cds</v>
      </c>
    </row>
    <row r="1526" customFormat="false" ht="11.9" hidden="false" customHeight="true" outlineLevel="0" collapsed="false">
      <c r="A1526" s="154" t="s">
        <v>3916</v>
      </c>
      <c r="B1526" s="147" t="n">
        <v>3</v>
      </c>
      <c r="C1526" s="243" t="n">
        <v>3</v>
      </c>
      <c r="D1526" s="149" t="s">
        <v>644</v>
      </c>
      <c r="E1526" s="150" t="s">
        <v>3598</v>
      </c>
      <c r="F1526" s="154" t="s">
        <v>3917</v>
      </c>
      <c r="G1526" s="212"/>
      <c r="H1526" s="146" t="s">
        <v>537</v>
      </c>
      <c r="I1526" s="153" t="s">
        <v>538</v>
      </c>
      <c r="J1526" s="146" t="s">
        <v>395</v>
      </c>
      <c r="K1526" s="212"/>
      <c r="L1526" s="212"/>
      <c r="M1526" s="157" t="s">
        <v>348</v>
      </c>
      <c r="N1526" s="216"/>
      <c r="O1526" s="232" t="n">
        <v>2005</v>
      </c>
      <c r="P1526" s="212"/>
      <c r="Q1526" s="212"/>
      <c r="R1526" s="212"/>
      <c r="S1526" s="232" t="n">
        <v>148</v>
      </c>
      <c r="T1526" s="214"/>
      <c r="U1526" s="215"/>
      <c r="V1526" s="209"/>
      <c r="W1526" s="217"/>
      <c r="Y1526" s="147"/>
      <c r="AA1526" s="250" t="s">
        <v>644</v>
      </c>
      <c r="AB1526" s="217"/>
      <c r="AC1526" s="217"/>
      <c r="AG1526" s="166" t="s">
        <v>511</v>
      </c>
      <c r="AH1526" s="164" t="n">
        <v>6567</v>
      </c>
      <c r="AI1526" s="164" t="n">
        <v>6714</v>
      </c>
      <c r="AJ1526" s="219" t="n">
        <f aca="false">SeqEnd-SeqBeg+1</f>
        <v>148</v>
      </c>
      <c r="AK1526" s="220" t="n">
        <f aca="false">AND( SeqBeg&lt;=Beg  , End &lt;=SeqEnd )</f>
        <v>0</v>
      </c>
      <c r="AL1526" s="212"/>
      <c r="AM1526" s="212"/>
      <c r="AN1526" s="221"/>
      <c r="AT1526" s="147" t="s">
        <v>103</v>
      </c>
      <c r="AU1526" s="146"/>
      <c r="AV1526" s="212"/>
      <c r="AW1526" s="222" t="str">
        <f aca="false">HYPERLINK(CONCATENATE("http://www.ncbi.nlm.nih.gov/nuccore/",BM1526),BM1526)</f>
        <v>AB385846</v>
      </c>
      <c r="AX1526" s="219" t="str">
        <f aca="false">CONCATENATE(D1526,IF(I1526="","",CONCATENATE(".",I1526)),IF(K1526="","",CONCATENATE(".",K1526)),IF(M1526="","",CONCATENATE(".",M1526)),IF(R1526="","",CONCATENATE(".",R1526)),IF(U1526="","","(*)"))</f>
        <v>3a.NLD.hum</v>
      </c>
      <c r="AY1526" s="170" t="str">
        <f aca="false">CONCATENATE(BM1526,".",BN1526)</f>
        <v>AB385846.HEV/HU/NL/2005-6992</v>
      </c>
      <c r="AZ1526" s="171" t="str">
        <f aca="false">IF(AV1526="",IF(ISNUMBER(FIND(".",A1526)),LEFT(A1526,FIND(".",A1526)-1),A1526),AV1526)</f>
        <v>AB385846</v>
      </c>
      <c r="BA1526" s="171" t="str">
        <f aca="false">IF(ISNUMBER(FIND("-",AZ1526)),LEFT(AZ1526,FIND("-",AZ1526)-1),AZ1526)</f>
        <v>AB385846</v>
      </c>
      <c r="BB1526" s="170" t="str">
        <f aca="false"> MEGAname &amp; "="</f>
        <v>AB385846=</v>
      </c>
      <c r="BC1526" s="170" t="str">
        <f aca="false">Clear &amp; IF(span ,"Span","out")</f>
        <v>AB385846=out</v>
      </c>
      <c r="BD1526" s="170" t="str">
        <f aca="false">Clear &amp; IF(span, IF(B1526=".","Selected",B1526),"out")</f>
        <v>AB385846=out</v>
      </c>
      <c r="BE1526" s="170" t="str">
        <f aca="false">Clear &amp; Strain</f>
        <v>AB385846=HEV/HU/NL/2005-6992</v>
      </c>
      <c r="BF1526" s="170" t="str">
        <f aca="false">CONCATENATE(A1526,"=",F1526,". ",AX1526,IF(AB1526="","",CONCATENATE(".",AB1526)))</f>
        <v>AB385846=HEV/HU/NL/2005-6992. 3a.NLD.hum</v>
      </c>
      <c r="BG1526" s="170" t="str">
        <f aca="false">CONCATENATE(A1526,"=",F1526,". ",AX1526)</f>
        <v>AB385846=HEV/HU/NL/2005-6992. 3a.NLD.hum</v>
      </c>
      <c r="BH1526" s="170" t="str">
        <f aca="false">CONCATENATE(A1526,"=",AX1526)</f>
        <v>AB385846=3a.NLD.hum</v>
      </c>
      <c r="BI1526" s="170" t="str">
        <f aca="false">CONCATENATE(A1526,"=",ComForSubtype,D1526)</f>
        <v>AB385846=3a</v>
      </c>
      <c r="BJ1526" s="170" t="str">
        <f aca="false">CONCATENATE(A1526,"=",E1526)</f>
        <v>AB385846=3jab</v>
      </c>
      <c r="BK1526" s="170" t="str">
        <f aca="false">CONCATENATE(A1526,"=",C1526)</f>
        <v>AB385846=3</v>
      </c>
      <c r="BL1526" s="170" t="str">
        <f aca="false">CONCATENATE(D1526,"=")</f>
        <v>3a=</v>
      </c>
      <c r="BM1526" s="223" t="str">
        <f aca="false">IF(BA1526="XX","",BA1526)</f>
        <v>AB385846</v>
      </c>
      <c r="BN1526" s="224" t="str">
        <f aca="false">CONCATENATE(IF(F1526="","",F1526),IF(G1526="","",CONCATENATE(" / ",G1526)))</f>
        <v>HEV/HU/NL/2005-6992</v>
      </c>
      <c r="BO1526" s="225" t="str">
        <f aca="false">AX1526</f>
        <v>3a.NLD.hum</v>
      </c>
      <c r="BP1526" s="226" t="str">
        <f aca="false">IF(V1526="","",V1526)</f>
        <v/>
      </c>
      <c r="BQ1526" s="226" t="str">
        <f aca="false">IF(W1526="","",CONCATENATE(W1526,IF(LEFT(AO1526,1)="s","+","")))</f>
        <v/>
      </c>
      <c r="BR1526" s="226" t="str">
        <f aca="false">IF(X1526="","",CONCATENATE(X1526,IF(LEFT(AQ1526,1)="s","+","")))</f>
        <v/>
      </c>
      <c r="BS1526" s="226" t="str">
        <f aca="false">IF(Y1526="","",CONCATENATE(Y1526,IF(LEFT(AR1526,1)="s","+","")))</f>
        <v/>
      </c>
      <c r="BT1526" s="226" t="str">
        <f aca="false">IF(Z1526="","",CONCATENATE(Z1526,IF(LEFT(AS1526,1)="s","+","")))</f>
        <v/>
      </c>
      <c r="BU1526" s="227" t="str">
        <f aca="false">IF(AA1526="","",CONCATENATE(AA1526,IF(LEFT(AT1526,1)="s","+","")))</f>
        <v>3a</v>
      </c>
      <c r="BV1526" s="212"/>
      <c r="BW1526" s="177" t="s">
        <v>3918</v>
      </c>
      <c r="BX1526" s="170" t="str">
        <f aca="false">IF(BW1526&lt;&gt;"",IF(ISNUMBER(FIND("=",BW1526)),LEFT(BW1526,FIND("=",BW1526)-1),BW1526),BW1526)</f>
        <v>AB385846</v>
      </c>
      <c r="BY1526" s="170" t="str">
        <f aca="false">IF(BW1526&lt;&gt;"",IF(ISNUMBER(FIND("=",BW1526)),RIGHT(BW1526,LEN(BW1526)-FIND("=",BW1526)),""),"")</f>
        <v>3a</v>
      </c>
      <c r="BZ1526" s="170" t="str">
        <f aca="false">IF(BX1526&lt;&gt;"",IF(ISNUMBER(FIND(".",BX1526)),LEFT(BX1526,FIND(".",BX1526)-1),BX1526),BX1526)</f>
        <v>AB385846</v>
      </c>
      <c r="CA1526" s="170" t="str">
        <f aca="false">IF(BX1526&lt;&gt;"",IF(ISNUMBER(FIND(".",BX1526)),RIGHT(BX1526,LEN(BX1526)-FIND(".",BX1526)),""),"")</f>
        <v/>
      </c>
      <c r="CB1526" s="212"/>
      <c r="CC1526" s="170" t="str">
        <f aca="false">A1526</f>
        <v>AB385846</v>
      </c>
      <c r="CD1526" s="178" t="s">
        <v>339</v>
      </c>
      <c r="CE1526" s="178" t="s">
        <v>340</v>
      </c>
      <c r="CF1526" s="178" t="s">
        <v>341</v>
      </c>
      <c r="CG1526" s="212"/>
      <c r="CH1526" s="179"/>
      <c r="CI1526" s="179"/>
      <c r="CJ1526" s="179"/>
      <c r="CK1526" s="212"/>
      <c r="CL1526" s="212"/>
      <c r="CM1526" s="170" t="str">
        <f aca="false">F1526</f>
        <v>HEV/HU/NL/2005-6992</v>
      </c>
      <c r="CN1526" s="170" t="str">
        <f aca="false">IF(G1526="","",G1526)</f>
        <v/>
      </c>
      <c r="CO1526" s="170" t="str">
        <f aca="false">CONCATENATE(H1526,":",L1526)</f>
        <v>Netherlands:</v>
      </c>
      <c r="CP1526" s="170" t="str">
        <f aca="false">CONCATENATE(IF(Q1526="","",CONCATENATE(Q1526,"-")),IF(P1526="","",CONCATENATE(P1526,"-")),IF(O1525="","",O1525))</f>
        <v/>
      </c>
      <c r="CQ1526" s="170" t="str">
        <f aca="false">IF(N1526="","",N1526)</f>
        <v/>
      </c>
      <c r="CR1526" s="170" t="n">
        <f aca="false">C1526</f>
        <v>3</v>
      </c>
      <c r="CS1526" s="229" t="str">
        <f aca="false">D1526</f>
        <v>3a</v>
      </c>
      <c r="CT1526" s="170" t="str">
        <f aca="false">CONCATENATE(CD1526," strain ",CM1526," ",CL1526,", partial cds")</f>
        <v>Hepatitis E virus strain HEV/HU/NL/2005-6992 , partial cds</v>
      </c>
    </row>
    <row r="1527" customFormat="false" ht="11.9" hidden="false" customHeight="true" outlineLevel="0" collapsed="false">
      <c r="A1527" s="154" t="s">
        <v>3919</v>
      </c>
      <c r="B1527" s="147" t="n">
        <v>3</v>
      </c>
      <c r="C1527" s="243" t="n">
        <v>3</v>
      </c>
      <c r="D1527" s="149" t="s">
        <v>644</v>
      </c>
      <c r="E1527" s="150" t="s">
        <v>3598</v>
      </c>
      <c r="F1527" s="154" t="s">
        <v>3825</v>
      </c>
      <c r="G1527" s="212"/>
      <c r="H1527" s="146" t="s">
        <v>537</v>
      </c>
      <c r="I1527" s="153" t="s">
        <v>538</v>
      </c>
      <c r="J1527" s="146" t="s">
        <v>395</v>
      </c>
      <c r="K1527" s="212"/>
      <c r="L1527" s="212"/>
      <c r="M1527" s="157" t="s">
        <v>367</v>
      </c>
      <c r="N1527" s="216"/>
      <c r="O1527" s="160"/>
      <c r="P1527" s="212"/>
      <c r="Q1527" s="212"/>
      <c r="R1527" s="212"/>
      <c r="S1527" s="212"/>
      <c r="T1527" s="214"/>
      <c r="U1527" s="215"/>
      <c r="V1527" s="209"/>
      <c r="AA1527" s="250" t="s">
        <v>644</v>
      </c>
      <c r="AB1527" s="217"/>
      <c r="AC1527" s="217"/>
      <c r="AG1527" s="166" t="s">
        <v>511</v>
      </c>
      <c r="AH1527" s="164" t="n">
        <v>6567</v>
      </c>
      <c r="AI1527" s="164" t="n">
        <v>6714</v>
      </c>
      <c r="AJ1527" s="219" t="n">
        <f aca="false">SeqEnd-SeqBeg+1</f>
        <v>148</v>
      </c>
      <c r="AK1527" s="220" t="n">
        <f aca="false">AND( SeqBeg&lt;=Beg  , End &lt;=SeqEnd )</f>
        <v>0</v>
      </c>
      <c r="AL1527" s="212"/>
      <c r="AM1527" s="212"/>
      <c r="AN1527" s="221"/>
      <c r="AT1527" s="147" t="s">
        <v>103</v>
      </c>
      <c r="AU1527" s="146"/>
      <c r="AV1527" s="212"/>
      <c r="AW1527" s="222" t="str">
        <f aca="false">HYPERLINK(CONCATENATE("http://www.ncbi.nlm.nih.gov/nuccore/",BM1527),BM1527)</f>
        <v>EU526632</v>
      </c>
      <c r="AX1527" s="219" t="str">
        <f aca="false">CONCATENATE(D1527,IF(I1527="","",CONCATENATE(".",I1527)),IF(K1527="","",CONCATENATE(".",K1527)),IF(M1527="","",CONCATENATE(".",M1527)),IF(R1527="","",CONCATENATE(".",R1527)),IF(U1527="","","(*)"))</f>
        <v>3a.NLD.pig</v>
      </c>
      <c r="AY1527" s="170" t="str">
        <f aca="false">CONCATENATE(BM1527,".",BN1527)</f>
        <v>EU526632.HEV/SW/NL/2005-1027</v>
      </c>
      <c r="AZ1527" s="171" t="str">
        <f aca="false">IF(AV1527="",IF(ISNUMBER(FIND(".",A1527)),LEFT(A1527,FIND(".",A1527)-1),A1527),AV1527)</f>
        <v>EU526632</v>
      </c>
      <c r="BA1527" s="171" t="str">
        <f aca="false">IF(ISNUMBER(FIND("-",AZ1527)),LEFT(AZ1527,FIND("-",AZ1527)-1),AZ1527)</f>
        <v>EU526632</v>
      </c>
      <c r="BB1527" s="170" t="str">
        <f aca="false"> MEGAname &amp; "="</f>
        <v>EU526632=</v>
      </c>
      <c r="BC1527" s="170" t="str">
        <f aca="false">Clear &amp; IF(span ,"Span","out")</f>
        <v>EU526632=out</v>
      </c>
      <c r="BD1527" s="170" t="str">
        <f aca="false">Clear &amp; IF(span, IF(B1527=".","Selected",B1527),"out")</f>
        <v>EU526632=out</v>
      </c>
      <c r="BE1527" s="170" t="str">
        <f aca="false">Clear &amp; Strain</f>
        <v>EU526632=HEV/SW/NL/2005-1027</v>
      </c>
      <c r="BF1527" s="170" t="str">
        <f aca="false">CONCATENATE(A1527,"=",F1527,". ",AX1527,IF(AB1527="","",CONCATENATE(".",AB1527)))</f>
        <v>EU526632=HEV/SW/NL/2005-1027. 3a.NLD.pig</v>
      </c>
      <c r="BG1527" s="170" t="str">
        <f aca="false">CONCATENATE(A1527,"=",F1527,". ",AX1527)</f>
        <v>EU526632=HEV/SW/NL/2005-1027. 3a.NLD.pig</v>
      </c>
      <c r="BH1527" s="170" t="str">
        <f aca="false">CONCATENATE(A1527,"=",AX1527)</f>
        <v>EU526632=3a.NLD.pig</v>
      </c>
      <c r="BI1527" s="170" t="str">
        <f aca="false">CONCATENATE(A1527,"=",ComForSubtype,D1527)</f>
        <v>EU526632=3a</v>
      </c>
      <c r="BJ1527" s="170" t="str">
        <f aca="false">CONCATENATE(A1527,"=",E1527)</f>
        <v>EU526632=3jab</v>
      </c>
      <c r="BK1527" s="170" t="str">
        <f aca="false">CONCATENATE(A1527,"=",C1527)</f>
        <v>EU526632=3</v>
      </c>
      <c r="BL1527" s="170" t="str">
        <f aca="false">CONCATENATE(D1527,"=")</f>
        <v>3a=</v>
      </c>
      <c r="BM1527" s="223" t="str">
        <f aca="false">IF(BA1527="XX","",BA1527)</f>
        <v>EU526632</v>
      </c>
      <c r="BN1527" s="224" t="str">
        <f aca="false">CONCATENATE(IF(F1527="","",F1527),IF(G1527="","",CONCATENATE(" / ",G1527)))</f>
        <v>HEV/SW/NL/2005-1027</v>
      </c>
      <c r="BO1527" s="225" t="str">
        <f aca="false">AX1527</f>
        <v>3a.NLD.pig</v>
      </c>
      <c r="BP1527" s="226" t="str">
        <f aca="false">IF(V1527="","",V1527)</f>
        <v/>
      </c>
      <c r="BQ1527" s="226" t="str">
        <f aca="false">IF(W1527="","",CONCATENATE(W1527,IF(LEFT(AO1527,1)="s","+","")))</f>
        <v/>
      </c>
      <c r="BR1527" s="226" t="str">
        <f aca="false">IF(X1527="","",CONCATENATE(X1527,IF(LEFT(AQ1527,1)="s","+","")))</f>
        <v/>
      </c>
      <c r="BS1527" s="226" t="str">
        <f aca="false">IF(Y1527="","",CONCATENATE(Y1527,IF(LEFT(AR1527,1)="s","+","")))</f>
        <v/>
      </c>
      <c r="BT1527" s="226" t="str">
        <f aca="false">IF(Z1527="","",CONCATENATE(Z1527,IF(LEFT(AS1527,1)="s","+","")))</f>
        <v/>
      </c>
      <c r="BU1527" s="227" t="str">
        <f aca="false">IF(AA1527="","",CONCATENATE(AA1527,IF(LEFT(AT1527,1)="s","+","")))</f>
        <v>3a</v>
      </c>
      <c r="BV1527" s="212"/>
      <c r="BW1527" s="177" t="s">
        <v>3920</v>
      </c>
      <c r="BX1527" s="170" t="str">
        <f aca="false">IF(BW1527&lt;&gt;"",IF(ISNUMBER(FIND("=",BW1527)),LEFT(BW1527,FIND("=",BW1527)-1),BW1527),BW1527)</f>
        <v>EU526632</v>
      </c>
      <c r="BY1527" s="170" t="str">
        <f aca="false">IF(BW1527&lt;&gt;"",IF(ISNUMBER(FIND("=",BW1527)),RIGHT(BW1527,LEN(BW1527)-FIND("=",BW1527)),""),"")</f>
        <v>3a</v>
      </c>
      <c r="BZ1527" s="170" t="str">
        <f aca="false">IF(BX1527&lt;&gt;"",IF(ISNUMBER(FIND(".",BX1527)),LEFT(BX1527,FIND(".",BX1527)-1),BX1527),BX1527)</f>
        <v>EU526632</v>
      </c>
      <c r="CA1527" s="170" t="str">
        <f aca="false">IF(BX1527&lt;&gt;"",IF(ISNUMBER(FIND(".",BX1527)),RIGHT(BX1527,LEN(BX1527)-FIND(".",BX1527)),""),"")</f>
        <v/>
      </c>
      <c r="CB1527" s="212"/>
      <c r="CC1527" s="170" t="str">
        <f aca="false">A1527</f>
        <v>EU526632</v>
      </c>
      <c r="CD1527" s="178" t="s">
        <v>339</v>
      </c>
      <c r="CE1527" s="178" t="s">
        <v>340</v>
      </c>
      <c r="CF1527" s="178" t="s">
        <v>341</v>
      </c>
      <c r="CG1527" s="212"/>
      <c r="CH1527" s="179"/>
      <c r="CI1527" s="179"/>
      <c r="CJ1527" s="179"/>
      <c r="CK1527" s="212"/>
      <c r="CL1527" s="212"/>
      <c r="CM1527" s="170" t="str">
        <f aca="false">F1527</f>
        <v>HEV/SW/NL/2005-1027</v>
      </c>
      <c r="CN1527" s="170" t="str">
        <f aca="false">IF(G1527="","",G1527)</f>
        <v/>
      </c>
      <c r="CO1527" s="170" t="str">
        <f aca="false">CONCATENATE(H1527,":",L1527)</f>
        <v>Netherlands:</v>
      </c>
      <c r="CP1527" s="170" t="str">
        <f aca="false">CONCATENATE(IF(Q1527="","",CONCATENATE(Q1527,"-")),IF(P1527="","",CONCATENATE(P1527,"-")),IF(O1527="","",O1527))</f>
        <v/>
      </c>
      <c r="CQ1527" s="170" t="str">
        <f aca="false">IF(N1527="","",N1527)</f>
        <v/>
      </c>
      <c r="CR1527" s="170" t="n">
        <f aca="false">C1527</f>
        <v>3</v>
      </c>
      <c r="CS1527" s="229" t="str">
        <f aca="false">D1527</f>
        <v>3a</v>
      </c>
      <c r="CT1527" s="170" t="str">
        <f aca="false">CONCATENATE(CD1527," strain ",CM1527," ",CL1527,", partial cds")</f>
        <v>Hepatitis E virus strain HEV/SW/NL/2005-1027 , partial cds</v>
      </c>
    </row>
    <row r="1528" customFormat="false" ht="11.9" hidden="false" customHeight="true" outlineLevel="0" collapsed="false">
      <c r="A1528" s="154" t="s">
        <v>3921</v>
      </c>
      <c r="B1528" s="147" t="n">
        <v>3</v>
      </c>
      <c r="C1528" s="243" t="n">
        <v>3</v>
      </c>
      <c r="D1528" s="149" t="s">
        <v>644</v>
      </c>
      <c r="E1528" s="150" t="s">
        <v>3598</v>
      </c>
      <c r="F1528" s="154" t="s">
        <v>3828</v>
      </c>
      <c r="G1528" s="212"/>
      <c r="H1528" s="146" t="s">
        <v>537</v>
      </c>
      <c r="I1528" s="153" t="s">
        <v>538</v>
      </c>
      <c r="J1528" s="146" t="s">
        <v>395</v>
      </c>
      <c r="K1528" s="212"/>
      <c r="L1528" s="212"/>
      <c r="M1528" s="157" t="s">
        <v>367</v>
      </c>
      <c r="N1528" s="216"/>
      <c r="O1528" s="160"/>
      <c r="P1528" s="212"/>
      <c r="Q1528" s="212"/>
      <c r="R1528" s="212"/>
      <c r="S1528" s="212"/>
      <c r="T1528" s="214"/>
      <c r="U1528" s="215"/>
      <c r="V1528" s="209"/>
      <c r="W1528" s="217"/>
      <c r="X1528" s="147"/>
      <c r="AA1528" s="250" t="s">
        <v>644</v>
      </c>
      <c r="AB1528" s="217"/>
      <c r="AC1528" s="217"/>
      <c r="AG1528" s="166" t="s">
        <v>511</v>
      </c>
      <c r="AH1528" s="164" t="n">
        <v>6567</v>
      </c>
      <c r="AI1528" s="164" t="n">
        <v>6714</v>
      </c>
      <c r="AJ1528" s="219" t="n">
        <f aca="false">SeqEnd-SeqBeg+1</f>
        <v>148</v>
      </c>
      <c r="AK1528" s="220" t="n">
        <f aca="false">AND( SeqBeg&lt;=Beg  , End &lt;=SeqEnd )</f>
        <v>0</v>
      </c>
      <c r="AL1528" s="212"/>
      <c r="AM1528" s="212"/>
      <c r="AN1528" s="221"/>
      <c r="AT1528" s="147" t="s">
        <v>103</v>
      </c>
      <c r="AU1528" s="146"/>
      <c r="AV1528" s="212"/>
      <c r="AW1528" s="222" t="str">
        <f aca="false">HYPERLINK(CONCATENATE("http://www.ncbi.nlm.nih.gov/nuccore/",BM1528),BM1528)</f>
        <v>EU526629</v>
      </c>
      <c r="AX1528" s="219" t="str">
        <f aca="false">CONCATENATE(D1528,IF(I1528="","",CONCATENATE(".",I1528)),IF(K1528="","",CONCATENATE(".",K1528)),IF(M1528="","",CONCATENATE(".",M1528)),IF(R1528="","",CONCATENATE(".",R1528)),IF(U1528="","","(*)"))</f>
        <v>3a.NLD.pig</v>
      </c>
      <c r="AY1528" s="170" t="str">
        <f aca="false">CONCATENATE(BM1528,".",BN1528)</f>
        <v>EU526629.HEV/SW/NL/2005-1028</v>
      </c>
      <c r="AZ1528" s="171" t="str">
        <f aca="false">IF(AV1528="",IF(ISNUMBER(FIND(".",A1528)),LEFT(A1528,FIND(".",A1528)-1),A1528),AV1528)</f>
        <v>EU526629</v>
      </c>
      <c r="BA1528" s="171" t="str">
        <f aca="false">IF(ISNUMBER(FIND("-",AZ1528)),LEFT(AZ1528,FIND("-",AZ1528)-1),AZ1528)</f>
        <v>EU526629</v>
      </c>
      <c r="BB1528" s="170" t="str">
        <f aca="false"> MEGAname &amp; "="</f>
        <v>EU526629=</v>
      </c>
      <c r="BC1528" s="170" t="str">
        <f aca="false">Clear &amp; IF(span ,"Span","out")</f>
        <v>EU526629=out</v>
      </c>
      <c r="BD1528" s="170" t="str">
        <f aca="false">Clear &amp; IF(span, IF(B1528=".","Selected",B1528),"out")</f>
        <v>EU526629=out</v>
      </c>
      <c r="BE1528" s="170" t="str">
        <f aca="false">Clear &amp; Strain</f>
        <v>EU526629=HEV/SW/NL/2005-1028</v>
      </c>
      <c r="BF1528" s="170" t="str">
        <f aca="false">CONCATENATE(A1528,"=",F1528,". ",AX1528,IF(AB1528="","",CONCATENATE(".",AB1528)))</f>
        <v>EU526629=HEV/SW/NL/2005-1028. 3a.NLD.pig</v>
      </c>
      <c r="BG1528" s="170" t="str">
        <f aca="false">CONCATENATE(A1528,"=",F1528,". ",AX1528)</f>
        <v>EU526629=HEV/SW/NL/2005-1028. 3a.NLD.pig</v>
      </c>
      <c r="BH1528" s="170" t="str">
        <f aca="false">CONCATENATE(A1528,"=",AX1528)</f>
        <v>EU526629=3a.NLD.pig</v>
      </c>
      <c r="BI1528" s="170" t="str">
        <f aca="false">CONCATENATE(A1528,"=",ComForSubtype,D1528)</f>
        <v>EU526629=3a</v>
      </c>
      <c r="BJ1528" s="170" t="str">
        <f aca="false">CONCATENATE(A1528,"=",E1528)</f>
        <v>EU526629=3jab</v>
      </c>
      <c r="BK1528" s="170" t="str">
        <f aca="false">CONCATENATE(A1528,"=",C1528)</f>
        <v>EU526629=3</v>
      </c>
      <c r="BL1528" s="170" t="str">
        <f aca="false">CONCATENATE(D1528,"=")</f>
        <v>3a=</v>
      </c>
      <c r="BM1528" s="223" t="str">
        <f aca="false">IF(BA1528="XX","",BA1528)</f>
        <v>EU526629</v>
      </c>
      <c r="BN1528" s="224" t="str">
        <f aca="false">CONCATENATE(IF(F1528="","",F1528),IF(G1528="","",CONCATENATE(" / ",G1528)))</f>
        <v>HEV/SW/NL/2005-1028</v>
      </c>
      <c r="BO1528" s="225" t="str">
        <f aca="false">AX1528</f>
        <v>3a.NLD.pig</v>
      </c>
      <c r="BP1528" s="226" t="str">
        <f aca="false">IF(V1528="","",V1528)</f>
        <v/>
      </c>
      <c r="BQ1528" s="226" t="str">
        <f aca="false">IF(W1528="","",CONCATENATE(W1528,IF(LEFT(AO1528,1)="s","+","")))</f>
        <v/>
      </c>
      <c r="BR1528" s="226" t="str">
        <f aca="false">IF(X1528="","",CONCATENATE(X1528,IF(LEFT(AQ1528,1)="s","+","")))</f>
        <v/>
      </c>
      <c r="BS1528" s="226" t="str">
        <f aca="false">IF(Y1528="","",CONCATENATE(Y1528,IF(LEFT(AR1528,1)="s","+","")))</f>
        <v/>
      </c>
      <c r="BT1528" s="226" t="str">
        <f aca="false">IF(Z1528="","",CONCATENATE(Z1528,IF(LEFT(AS1528,1)="s","+","")))</f>
        <v/>
      </c>
      <c r="BU1528" s="227" t="str">
        <f aca="false">IF(AA1528="","",CONCATENATE(AA1528,IF(LEFT(AT1528,1)="s","+","")))</f>
        <v>3a</v>
      </c>
      <c r="BV1528" s="212"/>
      <c r="BW1528" s="177" t="s">
        <v>3922</v>
      </c>
      <c r="BX1528" s="170" t="str">
        <f aca="false">IF(BW1528&lt;&gt;"",IF(ISNUMBER(FIND("=",BW1528)),LEFT(BW1528,FIND("=",BW1528)-1),BW1528),BW1528)</f>
        <v>EU526629</v>
      </c>
      <c r="BY1528" s="170" t="str">
        <f aca="false">IF(BW1528&lt;&gt;"",IF(ISNUMBER(FIND("=",BW1528)),RIGHT(BW1528,LEN(BW1528)-FIND("=",BW1528)),""),"")</f>
        <v>3a</v>
      </c>
      <c r="BZ1528" s="170" t="str">
        <f aca="false">IF(BX1528&lt;&gt;"",IF(ISNUMBER(FIND(".",BX1528)),LEFT(BX1528,FIND(".",BX1528)-1),BX1528),BX1528)</f>
        <v>EU526629</v>
      </c>
      <c r="CA1528" s="170" t="str">
        <f aca="false">IF(BX1528&lt;&gt;"",IF(ISNUMBER(FIND(".",BX1528)),RIGHT(BX1528,LEN(BX1528)-FIND(".",BX1528)),""),"")</f>
        <v/>
      </c>
      <c r="CB1528" s="212"/>
      <c r="CC1528" s="170" t="str">
        <f aca="false">A1528</f>
        <v>EU526629</v>
      </c>
      <c r="CD1528" s="178" t="s">
        <v>339</v>
      </c>
      <c r="CE1528" s="178" t="s">
        <v>340</v>
      </c>
      <c r="CF1528" s="178" t="s">
        <v>341</v>
      </c>
      <c r="CG1528" s="212"/>
      <c r="CH1528" s="179"/>
      <c r="CI1528" s="179"/>
      <c r="CJ1528" s="179"/>
      <c r="CK1528" s="212"/>
      <c r="CL1528" s="212"/>
      <c r="CM1528" s="170" t="str">
        <f aca="false">F1528</f>
        <v>HEV/SW/NL/2005-1028</v>
      </c>
      <c r="CN1528" s="170" t="str">
        <f aca="false">IF(G1528="","",G1528)</f>
        <v/>
      </c>
      <c r="CO1528" s="170" t="str">
        <f aca="false">CONCATENATE(H1528,":",L1528)</f>
        <v>Netherlands:</v>
      </c>
      <c r="CP1528" s="170" t="str">
        <f aca="false">CONCATENATE(IF(Q1528="","",CONCATENATE(Q1528,"-")),IF(P1528="","",CONCATENATE(P1528,"-")),IF(O1528="","",O1528))</f>
        <v/>
      </c>
      <c r="CQ1528" s="170" t="str">
        <f aca="false">IF(N1528="","",N1528)</f>
        <v/>
      </c>
      <c r="CR1528" s="170" t="n">
        <f aca="false">C1528</f>
        <v>3</v>
      </c>
      <c r="CS1528" s="229" t="str">
        <f aca="false">D1528</f>
        <v>3a</v>
      </c>
      <c r="CT1528" s="170" t="str">
        <f aca="false">CONCATENATE(CD1528," strain ",CM1528," ",CL1528,", partial cds")</f>
        <v>Hepatitis E virus strain HEV/SW/NL/2005-1028 , partial cds</v>
      </c>
    </row>
    <row r="1529" customFormat="false" ht="11.9" hidden="false" customHeight="true" outlineLevel="0" collapsed="false">
      <c r="A1529" s="154" t="s">
        <v>3923</v>
      </c>
      <c r="B1529" s="147" t="n">
        <v>3</v>
      </c>
      <c r="C1529" s="243" t="n">
        <v>3</v>
      </c>
      <c r="D1529" s="149" t="s">
        <v>644</v>
      </c>
      <c r="E1529" s="150" t="s">
        <v>3598</v>
      </c>
      <c r="F1529" s="154" t="s">
        <v>3831</v>
      </c>
      <c r="G1529" s="212"/>
      <c r="H1529" s="146" t="s">
        <v>537</v>
      </c>
      <c r="I1529" s="153" t="s">
        <v>538</v>
      </c>
      <c r="J1529" s="146" t="s">
        <v>395</v>
      </c>
      <c r="K1529" s="212"/>
      <c r="L1529" s="212"/>
      <c r="M1529" s="157" t="s">
        <v>367</v>
      </c>
      <c r="N1529" s="216"/>
      <c r="O1529" s="160"/>
      <c r="P1529" s="212"/>
      <c r="Q1529" s="212"/>
      <c r="R1529" s="212"/>
      <c r="S1529" s="212"/>
      <c r="T1529" s="214"/>
      <c r="U1529" s="215"/>
      <c r="V1529" s="209"/>
      <c r="W1529" s="217"/>
      <c r="X1529" s="147"/>
      <c r="Y1529" s="147"/>
      <c r="AA1529" s="250" t="s">
        <v>644</v>
      </c>
      <c r="AB1529" s="217"/>
      <c r="AC1529" s="217"/>
      <c r="AG1529" s="166" t="s">
        <v>511</v>
      </c>
      <c r="AH1529" s="164" t="n">
        <v>6567</v>
      </c>
      <c r="AI1529" s="164" t="n">
        <v>6714</v>
      </c>
      <c r="AJ1529" s="219" t="n">
        <f aca="false">SeqEnd-SeqBeg+1</f>
        <v>148</v>
      </c>
      <c r="AK1529" s="220" t="n">
        <f aca="false">AND( SeqBeg&lt;=Beg  , End &lt;=SeqEnd )</f>
        <v>0</v>
      </c>
      <c r="AL1529" s="212"/>
      <c r="AM1529" s="212"/>
      <c r="AN1529" s="221"/>
      <c r="AT1529" s="147" t="s">
        <v>103</v>
      </c>
      <c r="AU1529" s="146"/>
      <c r="AV1529" s="212"/>
      <c r="AW1529" s="222" t="str">
        <f aca="false">HYPERLINK(CONCATENATE("http://www.ncbi.nlm.nih.gov/nuccore/",BM1529),BM1529)</f>
        <v>EU526628</v>
      </c>
      <c r="AX1529" s="219" t="str">
        <f aca="false">CONCATENATE(D1529,IF(I1529="","",CONCATENATE(".",I1529)),IF(K1529="","",CONCATENATE(".",K1529)),IF(M1529="","",CONCATENATE(".",M1529)),IF(R1529="","",CONCATENATE(".",R1529)),IF(U1529="","","(*)"))</f>
        <v>3a.NLD.pig</v>
      </c>
      <c r="AY1529" s="170" t="str">
        <f aca="false">CONCATENATE(BM1529,".",BN1529)</f>
        <v>EU526628.HEV/SW/NL/2005-1033</v>
      </c>
      <c r="AZ1529" s="171" t="str">
        <f aca="false">IF(AV1529="",IF(ISNUMBER(FIND(".",A1529)),LEFT(A1529,FIND(".",A1529)-1),A1529),AV1529)</f>
        <v>EU526628</v>
      </c>
      <c r="BA1529" s="171" t="str">
        <f aca="false">IF(ISNUMBER(FIND("-",AZ1529)),LEFT(AZ1529,FIND("-",AZ1529)-1),AZ1529)</f>
        <v>EU526628</v>
      </c>
      <c r="BB1529" s="170" t="str">
        <f aca="false"> MEGAname &amp; "="</f>
        <v>EU526628=</v>
      </c>
      <c r="BC1529" s="170" t="str">
        <f aca="false">Clear &amp; IF(span ,"Span","out")</f>
        <v>EU526628=out</v>
      </c>
      <c r="BD1529" s="170" t="str">
        <f aca="false">Clear &amp; IF(span, IF(B1529=".","Selected",B1529),"out")</f>
        <v>EU526628=out</v>
      </c>
      <c r="BE1529" s="170" t="str">
        <f aca="false">Clear &amp; Strain</f>
        <v>EU526628=HEV/SW/NL/2005-1033</v>
      </c>
      <c r="BF1529" s="170" t="str">
        <f aca="false">CONCATENATE(A1529,"=",F1529,". ",AX1529,IF(AB1529="","",CONCATENATE(".",AB1529)))</f>
        <v>EU526628=HEV/SW/NL/2005-1033. 3a.NLD.pig</v>
      </c>
      <c r="BG1529" s="170" t="str">
        <f aca="false">CONCATENATE(A1529,"=",F1529,". ",AX1529)</f>
        <v>EU526628=HEV/SW/NL/2005-1033. 3a.NLD.pig</v>
      </c>
      <c r="BH1529" s="170" t="str">
        <f aca="false">CONCATENATE(A1529,"=",AX1529)</f>
        <v>EU526628=3a.NLD.pig</v>
      </c>
      <c r="BI1529" s="170" t="str">
        <f aca="false">CONCATENATE(A1529,"=",ComForSubtype,D1529)</f>
        <v>EU526628=3a</v>
      </c>
      <c r="BJ1529" s="170" t="str">
        <f aca="false">CONCATENATE(A1529,"=",E1529)</f>
        <v>EU526628=3jab</v>
      </c>
      <c r="BK1529" s="170" t="str">
        <f aca="false">CONCATENATE(A1529,"=",C1529)</f>
        <v>EU526628=3</v>
      </c>
      <c r="BL1529" s="170" t="str">
        <f aca="false">CONCATENATE(D1529,"=")</f>
        <v>3a=</v>
      </c>
      <c r="BM1529" s="223" t="str">
        <f aca="false">IF(BA1529="XX","",BA1529)</f>
        <v>EU526628</v>
      </c>
      <c r="BN1529" s="224" t="str">
        <f aca="false">CONCATENATE(IF(F1529="","",F1529),IF(G1529="","",CONCATENATE(" / ",G1529)))</f>
        <v>HEV/SW/NL/2005-1033</v>
      </c>
      <c r="BO1529" s="225" t="str">
        <f aca="false">AX1529</f>
        <v>3a.NLD.pig</v>
      </c>
      <c r="BP1529" s="226" t="str">
        <f aca="false">IF(V1529="","",V1529)</f>
        <v/>
      </c>
      <c r="BQ1529" s="226" t="str">
        <f aca="false">IF(W1529="","",CONCATENATE(W1529,IF(LEFT(AO1529,1)="s","+","")))</f>
        <v/>
      </c>
      <c r="BR1529" s="226" t="str">
        <f aca="false">IF(X1529="","",CONCATENATE(X1529,IF(LEFT(AQ1529,1)="s","+","")))</f>
        <v/>
      </c>
      <c r="BS1529" s="226" t="str">
        <f aca="false">IF(Y1529="","",CONCATENATE(Y1529,IF(LEFT(AR1529,1)="s","+","")))</f>
        <v/>
      </c>
      <c r="BT1529" s="226" t="str">
        <f aca="false">IF(Z1529="","",CONCATENATE(Z1529,IF(LEFT(AS1529,1)="s","+","")))</f>
        <v/>
      </c>
      <c r="BU1529" s="227" t="str">
        <f aca="false">IF(AA1529="","",CONCATENATE(AA1529,IF(LEFT(AT1529,1)="s","+","")))</f>
        <v>3a</v>
      </c>
      <c r="BV1529" s="212"/>
      <c r="BW1529" s="177" t="s">
        <v>3924</v>
      </c>
      <c r="BX1529" s="170" t="str">
        <f aca="false">IF(BW1529&lt;&gt;"",IF(ISNUMBER(FIND("=",BW1529)),LEFT(BW1529,FIND("=",BW1529)-1),BW1529),BW1529)</f>
        <v>EU526628</v>
      </c>
      <c r="BY1529" s="170" t="str">
        <f aca="false">IF(BW1529&lt;&gt;"",IF(ISNUMBER(FIND("=",BW1529)),RIGHT(BW1529,LEN(BW1529)-FIND("=",BW1529)),""),"")</f>
        <v>3a</v>
      </c>
      <c r="BZ1529" s="170" t="str">
        <f aca="false">IF(BX1529&lt;&gt;"",IF(ISNUMBER(FIND(".",BX1529)),LEFT(BX1529,FIND(".",BX1529)-1),BX1529),BX1529)</f>
        <v>EU526628</v>
      </c>
      <c r="CA1529" s="170" t="str">
        <f aca="false">IF(BX1529&lt;&gt;"",IF(ISNUMBER(FIND(".",BX1529)),RIGHT(BX1529,LEN(BX1529)-FIND(".",BX1529)),""),"")</f>
        <v/>
      </c>
      <c r="CB1529" s="212"/>
      <c r="CC1529" s="170" t="str">
        <f aca="false">A1529</f>
        <v>EU526628</v>
      </c>
      <c r="CD1529" s="178" t="s">
        <v>339</v>
      </c>
      <c r="CE1529" s="178" t="s">
        <v>340</v>
      </c>
      <c r="CF1529" s="178" t="s">
        <v>341</v>
      </c>
      <c r="CG1529" s="212"/>
      <c r="CH1529" s="179"/>
      <c r="CI1529" s="179"/>
      <c r="CJ1529" s="179"/>
      <c r="CK1529" s="212"/>
      <c r="CL1529" s="212"/>
      <c r="CM1529" s="170" t="str">
        <f aca="false">F1529</f>
        <v>HEV/SW/NL/2005-1033</v>
      </c>
      <c r="CN1529" s="170" t="str">
        <f aca="false">IF(G1529="","",G1529)</f>
        <v/>
      </c>
      <c r="CO1529" s="170" t="str">
        <f aca="false">CONCATENATE(H1529,":",L1529)</f>
        <v>Netherlands:</v>
      </c>
      <c r="CP1529" s="170" t="str">
        <f aca="false">CONCATENATE(IF(Q1529="","",CONCATENATE(Q1529,"-")),IF(P1529="","",CONCATENATE(P1529,"-")),IF(O1529="","",O1529))</f>
        <v/>
      </c>
      <c r="CQ1529" s="170" t="str">
        <f aca="false">IF(N1529="","",N1529)</f>
        <v/>
      </c>
      <c r="CR1529" s="170" t="n">
        <f aca="false">C1529</f>
        <v>3</v>
      </c>
      <c r="CS1529" s="229" t="str">
        <f aca="false">D1529</f>
        <v>3a</v>
      </c>
      <c r="CT1529" s="170" t="str">
        <f aca="false">CONCATENATE(CD1529," strain ",CM1529," ",CL1529,", partial cds")</f>
        <v>Hepatitis E virus strain HEV/SW/NL/2005-1033 , partial cds</v>
      </c>
    </row>
    <row r="1530" customFormat="false" ht="11.9" hidden="false" customHeight="true" outlineLevel="0" collapsed="false">
      <c r="A1530" s="154" t="s">
        <v>3925</v>
      </c>
      <c r="B1530" s="147" t="n">
        <v>3</v>
      </c>
      <c r="C1530" s="243" t="n">
        <v>3</v>
      </c>
      <c r="D1530" s="149" t="s">
        <v>644</v>
      </c>
      <c r="E1530" s="150" t="s">
        <v>3598</v>
      </c>
      <c r="F1530" s="154" t="s">
        <v>3834</v>
      </c>
      <c r="G1530" s="212"/>
      <c r="H1530" s="146" t="s">
        <v>537</v>
      </c>
      <c r="I1530" s="153" t="s">
        <v>538</v>
      </c>
      <c r="J1530" s="146" t="s">
        <v>395</v>
      </c>
      <c r="K1530" s="212"/>
      <c r="L1530" s="212"/>
      <c r="M1530" s="157" t="s">
        <v>367</v>
      </c>
      <c r="N1530" s="216"/>
      <c r="O1530" s="160"/>
      <c r="P1530" s="212"/>
      <c r="Q1530" s="212"/>
      <c r="R1530" s="212"/>
      <c r="S1530" s="212"/>
      <c r="T1530" s="214"/>
      <c r="U1530" s="215"/>
      <c r="V1530" s="209"/>
      <c r="W1530" s="217"/>
      <c r="AA1530" s="250" t="s">
        <v>644</v>
      </c>
      <c r="AB1530" s="217"/>
      <c r="AC1530" s="217"/>
      <c r="AG1530" s="166" t="s">
        <v>511</v>
      </c>
      <c r="AH1530" s="164" t="n">
        <v>6567</v>
      </c>
      <c r="AI1530" s="164" t="n">
        <v>6714</v>
      </c>
      <c r="AJ1530" s="219" t="n">
        <f aca="false">SeqEnd-SeqBeg+1</f>
        <v>148</v>
      </c>
      <c r="AK1530" s="220" t="n">
        <f aca="false">AND( SeqBeg&lt;=Beg  , End &lt;=SeqEnd )</f>
        <v>0</v>
      </c>
      <c r="AL1530" s="212"/>
      <c r="AM1530" s="212"/>
      <c r="AN1530" s="221"/>
      <c r="AT1530" s="147" t="s">
        <v>103</v>
      </c>
      <c r="AU1530" s="146"/>
      <c r="AV1530" s="212"/>
      <c r="AW1530" s="466" t="str">
        <f aca="false">HYPERLINK(CONCATENATE("http://www.ncbi.nlm.nih.gov/nuccore/",BM1530),BM1530)</f>
        <v>EU526627</v>
      </c>
      <c r="AX1530" s="467" t="str">
        <f aca="false">CONCATENATE(D1530,IF(I1530="","",CONCATENATE(".",I1530)),IF(K1530="","",CONCATENATE(".",K1530)),IF(M1530="","",CONCATENATE(".",M1530)),IF(R1530="","",CONCATENATE(".",R1530)),IF(U1530="","","(*)"))</f>
        <v>3a.NLD.pig</v>
      </c>
      <c r="AY1530" s="170" t="str">
        <f aca="false">CONCATENATE(BM1530,".",BN1530)</f>
        <v>EU526627.HEV/SW/NL/2005-1043</v>
      </c>
      <c r="AZ1530" s="171" t="str">
        <f aca="false">IF(AV1530="",IF(ISNUMBER(FIND(".",A1530)),LEFT(A1530,FIND(".",A1530)-1),A1530),AV1530)</f>
        <v>EU526627</v>
      </c>
      <c r="BA1530" s="171" t="str">
        <f aca="false">IF(ISNUMBER(FIND("-",AZ1530)),LEFT(AZ1530,FIND("-",AZ1530)-1),AZ1530)</f>
        <v>EU526627</v>
      </c>
      <c r="BB1530" s="170" t="str">
        <f aca="false"> MEGAname &amp; "="</f>
        <v>EU526627=</v>
      </c>
      <c r="BC1530" s="170" t="str">
        <f aca="false">Clear &amp; IF(span ,"Span","out")</f>
        <v>EU526627=out</v>
      </c>
      <c r="BD1530" s="170" t="str">
        <f aca="false">Clear &amp; IF(span, IF(B1530=".","Selected",B1530),"out")</f>
        <v>EU526627=out</v>
      </c>
      <c r="BE1530" s="170" t="str">
        <f aca="false">Clear &amp; Strain</f>
        <v>EU526627=HEV/SW/NL/2005-1043</v>
      </c>
      <c r="BF1530" s="170" t="str">
        <f aca="false">CONCATENATE(A1530,"=",F1530,". ",AX1530,IF(AB1530="","",CONCATENATE(".",AB1530)))</f>
        <v>EU526627=HEV/SW/NL/2005-1043. 3a.NLD.pig</v>
      </c>
      <c r="BG1530" s="170" t="str">
        <f aca="false">CONCATENATE(A1530,"=",F1530,". ",AX1530)</f>
        <v>EU526627=HEV/SW/NL/2005-1043. 3a.NLD.pig</v>
      </c>
      <c r="BH1530" s="170" t="str">
        <f aca="false">CONCATENATE(A1530,"=",AX1530)</f>
        <v>EU526627=3a.NLD.pig</v>
      </c>
      <c r="BI1530" s="170" t="str">
        <f aca="false">CONCATENATE(A1530,"=",ComForSubtype,D1530)</f>
        <v>EU526627=3a</v>
      </c>
      <c r="BJ1530" s="170" t="str">
        <f aca="false">CONCATENATE(A1530,"=",E1530)</f>
        <v>EU526627=3jab</v>
      </c>
      <c r="BK1530" s="170" t="str">
        <f aca="false">CONCATENATE(A1530,"=",C1530)</f>
        <v>EU526627=3</v>
      </c>
      <c r="BL1530" s="170" t="str">
        <f aca="false">CONCATENATE(D1530,"=")</f>
        <v>3a=</v>
      </c>
      <c r="BM1530" s="223" t="str">
        <f aca="false">IF(BA1530="XX","",BA1530)</f>
        <v>EU526627</v>
      </c>
      <c r="BN1530" s="224" t="str">
        <f aca="false">CONCATENATE(IF(F1530="","",F1530),IF(G1530="","",CONCATENATE(" / ",G1530)))</f>
        <v>HEV/SW/NL/2005-1043</v>
      </c>
      <c r="BO1530" s="225" t="str">
        <f aca="false">AX1530</f>
        <v>3a.NLD.pig</v>
      </c>
      <c r="BP1530" s="226" t="str">
        <f aca="false">IF(V1530="","",V1530)</f>
        <v/>
      </c>
      <c r="BQ1530" s="226" t="str">
        <f aca="false">IF(W1530="","",CONCATENATE(W1530,IF(LEFT(AO1530,1)="s","+","")))</f>
        <v/>
      </c>
      <c r="BR1530" s="226" t="str">
        <f aca="false">IF(X1530="","",CONCATENATE(X1530,IF(LEFT(AQ1530,1)="s","+","")))</f>
        <v/>
      </c>
      <c r="BS1530" s="226" t="str">
        <f aca="false">IF(Y1530="","",CONCATENATE(Y1530,IF(LEFT(AR1530,1)="s","+","")))</f>
        <v/>
      </c>
      <c r="BT1530" s="226" t="str">
        <f aca="false">IF(Z1530="","",CONCATENATE(Z1530,IF(LEFT(AS1530,1)="s","+","")))</f>
        <v/>
      </c>
      <c r="BU1530" s="227" t="str">
        <f aca="false">IF(AA1530="","",CONCATENATE(AA1530,IF(LEFT(AT1530,1)="s","+","")))</f>
        <v>3a</v>
      </c>
      <c r="BV1530" s="212"/>
      <c r="BW1530" s="177" t="s">
        <v>3926</v>
      </c>
      <c r="BX1530" s="170" t="str">
        <f aca="false">IF(BW1530&lt;&gt;"",IF(ISNUMBER(FIND("=",BW1530)),LEFT(BW1530,FIND("=",BW1530)-1),BW1530),BW1530)</f>
        <v>EU526627</v>
      </c>
      <c r="BY1530" s="170" t="str">
        <f aca="false">IF(BW1530&lt;&gt;"",IF(ISNUMBER(FIND("=",BW1530)),RIGHT(BW1530,LEN(BW1530)-FIND("=",BW1530)),""),"")</f>
        <v>3a</v>
      </c>
      <c r="BZ1530" s="170" t="str">
        <f aca="false">IF(BX1530&lt;&gt;"",IF(ISNUMBER(FIND(".",BX1530)),LEFT(BX1530,FIND(".",BX1530)-1),BX1530),BX1530)</f>
        <v>EU526627</v>
      </c>
      <c r="CA1530" s="170" t="str">
        <f aca="false">IF(BX1530&lt;&gt;"",IF(ISNUMBER(FIND(".",BX1530)),RIGHT(BX1530,LEN(BX1530)-FIND(".",BX1530)),""),"")</f>
        <v/>
      </c>
      <c r="CB1530" s="212"/>
      <c r="CC1530" s="170" t="str">
        <f aca="false">A1530</f>
        <v>EU526627</v>
      </c>
      <c r="CD1530" s="178" t="s">
        <v>339</v>
      </c>
      <c r="CE1530" s="178" t="s">
        <v>340</v>
      </c>
      <c r="CF1530" s="178" t="s">
        <v>341</v>
      </c>
      <c r="CG1530" s="212"/>
      <c r="CH1530" s="179"/>
      <c r="CI1530" s="179"/>
      <c r="CJ1530" s="179"/>
      <c r="CK1530" s="212"/>
      <c r="CL1530" s="212"/>
      <c r="CM1530" s="170" t="str">
        <f aca="false">F1530</f>
        <v>HEV/SW/NL/2005-1043</v>
      </c>
      <c r="CN1530" s="170" t="str">
        <f aca="false">IF(G1530="","",G1530)</f>
        <v/>
      </c>
      <c r="CO1530" s="170" t="str">
        <f aca="false">CONCATENATE(H1530,":",L1530)</f>
        <v>Netherlands:</v>
      </c>
      <c r="CP1530" s="170" t="str">
        <f aca="false">CONCATENATE(IF(Q1530="","",CONCATENATE(Q1530,"-")),IF(P1530="","",CONCATENATE(P1530,"-")),IF(O1530="","",O1530))</f>
        <v/>
      </c>
      <c r="CQ1530" s="170" t="str">
        <f aca="false">IF(N1530="","",N1530)</f>
        <v/>
      </c>
      <c r="CR1530" s="170" t="n">
        <f aca="false">C1530</f>
        <v>3</v>
      </c>
      <c r="CS1530" s="229" t="str">
        <f aca="false">D1530</f>
        <v>3a</v>
      </c>
      <c r="CT1530" s="170" t="str">
        <f aca="false">CONCATENATE(CD1530," strain ",CM1530," ",CL1530,", partial cds")</f>
        <v>Hepatitis E virus strain HEV/SW/NL/2005-1043 , partial cds</v>
      </c>
    </row>
    <row r="1531" customFormat="false" ht="11.9" hidden="false" customHeight="true" outlineLevel="0" collapsed="false">
      <c r="A1531" s="154" t="s">
        <v>3927</v>
      </c>
      <c r="B1531" s="147" t="n">
        <v>3</v>
      </c>
      <c r="C1531" s="243" t="n">
        <v>3</v>
      </c>
      <c r="D1531" s="149" t="s">
        <v>644</v>
      </c>
      <c r="E1531" s="150" t="s">
        <v>3598</v>
      </c>
      <c r="F1531" s="154" t="s">
        <v>3837</v>
      </c>
      <c r="G1531" s="212"/>
      <c r="H1531" s="146" t="s">
        <v>537</v>
      </c>
      <c r="I1531" s="153" t="s">
        <v>538</v>
      </c>
      <c r="J1531" s="146" t="s">
        <v>395</v>
      </c>
      <c r="K1531" s="212"/>
      <c r="L1531" s="212"/>
      <c r="M1531" s="157" t="s">
        <v>367</v>
      </c>
      <c r="N1531" s="216"/>
      <c r="O1531" s="160"/>
      <c r="P1531" s="212"/>
      <c r="Q1531" s="212"/>
      <c r="R1531" s="212"/>
      <c r="S1531" s="212"/>
      <c r="T1531" s="214"/>
      <c r="U1531" s="215"/>
      <c r="V1531" s="209"/>
      <c r="W1531" s="217"/>
      <c r="Y1531" s="147"/>
      <c r="AA1531" s="250" t="s">
        <v>644</v>
      </c>
      <c r="AB1531" s="217"/>
      <c r="AC1531" s="217"/>
      <c r="AG1531" s="166" t="s">
        <v>511</v>
      </c>
      <c r="AH1531" s="164" t="n">
        <v>6567</v>
      </c>
      <c r="AI1531" s="164" t="n">
        <v>6714</v>
      </c>
      <c r="AJ1531" s="219" t="n">
        <f aca="false">SeqEnd-SeqBeg+1</f>
        <v>148</v>
      </c>
      <c r="AK1531" s="220" t="n">
        <f aca="false">AND( SeqBeg&lt;=Beg  , End &lt;=SeqEnd )</f>
        <v>0</v>
      </c>
      <c r="AL1531" s="212"/>
      <c r="AM1531" s="212"/>
      <c r="AN1531" s="221"/>
      <c r="AT1531" s="147" t="s">
        <v>103</v>
      </c>
      <c r="AU1531" s="146"/>
      <c r="AV1531" s="212"/>
      <c r="AW1531" s="222" t="str">
        <f aca="false">HYPERLINK(CONCATENATE("http://www.ncbi.nlm.nih.gov/nuccore/",BM1531),BM1531)</f>
        <v>EU526631</v>
      </c>
      <c r="AX1531" s="219" t="str">
        <f aca="false">CONCATENATE(D1531,IF(I1531="","",CONCATENATE(".",I1531)),IF(K1531="","",CONCATENATE(".",K1531)),IF(M1531="","",CONCATENATE(".",M1531)),IF(R1531="","",CONCATENATE(".",R1531)),IF(U1531="","","(*)"))</f>
        <v>3a.NLD.pig</v>
      </c>
      <c r="AY1531" s="170" t="str">
        <f aca="false">CONCATENATE(BM1531,".",BN1531)</f>
        <v>EU526631.HEV/SW/NL/2005-1048</v>
      </c>
      <c r="AZ1531" s="171" t="str">
        <f aca="false">IF(AV1531="",IF(ISNUMBER(FIND(".",A1531)),LEFT(A1531,FIND(".",A1531)-1),A1531),AV1531)</f>
        <v>EU526631</v>
      </c>
      <c r="BA1531" s="171" t="str">
        <f aca="false">IF(ISNUMBER(FIND("-",AZ1531)),LEFT(AZ1531,FIND("-",AZ1531)-1),AZ1531)</f>
        <v>EU526631</v>
      </c>
      <c r="BB1531" s="170" t="str">
        <f aca="false"> MEGAname &amp; "="</f>
        <v>EU526631=</v>
      </c>
      <c r="BC1531" s="170" t="str">
        <f aca="false">Clear &amp; IF(span ,"Span","out")</f>
        <v>EU526631=out</v>
      </c>
      <c r="BD1531" s="170" t="str">
        <f aca="false">Clear &amp; IF(span, IF(B1531=".","Selected",B1531),"out")</f>
        <v>EU526631=out</v>
      </c>
      <c r="BE1531" s="170" t="str">
        <f aca="false">Clear &amp; Strain</f>
        <v>EU526631=HEV/SW/NL/2005-1048</v>
      </c>
      <c r="BF1531" s="170" t="str">
        <f aca="false">CONCATENATE(A1531,"=",F1531,". ",AX1531,IF(AB1531="","",CONCATENATE(".",AB1531)))</f>
        <v>EU526631=HEV/SW/NL/2005-1048. 3a.NLD.pig</v>
      </c>
      <c r="BG1531" s="170" t="str">
        <f aca="false">CONCATENATE(A1531,"=",F1531,". ",AX1531)</f>
        <v>EU526631=HEV/SW/NL/2005-1048. 3a.NLD.pig</v>
      </c>
      <c r="BH1531" s="170" t="str">
        <f aca="false">CONCATENATE(A1531,"=",AX1531)</f>
        <v>EU526631=3a.NLD.pig</v>
      </c>
      <c r="BI1531" s="170" t="str">
        <f aca="false">CONCATENATE(A1531,"=",ComForSubtype,D1531)</f>
        <v>EU526631=3a</v>
      </c>
      <c r="BJ1531" s="170" t="str">
        <f aca="false">CONCATENATE(A1531,"=",E1531)</f>
        <v>EU526631=3jab</v>
      </c>
      <c r="BK1531" s="170" t="str">
        <f aca="false">CONCATENATE(A1531,"=",C1531)</f>
        <v>EU526631=3</v>
      </c>
      <c r="BL1531" s="170" t="str">
        <f aca="false">CONCATENATE(D1531,"=")</f>
        <v>3a=</v>
      </c>
      <c r="BM1531" s="223" t="str">
        <f aca="false">IF(BA1531="XX","",BA1531)</f>
        <v>EU526631</v>
      </c>
      <c r="BN1531" s="224" t="str">
        <f aca="false">CONCATENATE(IF(F1531="","",F1531),IF(G1531="","",CONCATENATE(" / ",G1531)))</f>
        <v>HEV/SW/NL/2005-1048</v>
      </c>
      <c r="BO1531" s="225" t="str">
        <f aca="false">AX1531</f>
        <v>3a.NLD.pig</v>
      </c>
      <c r="BP1531" s="226" t="str">
        <f aca="false">IF(V1531="","",V1531)</f>
        <v/>
      </c>
      <c r="BQ1531" s="226" t="str">
        <f aca="false">IF(W1531="","",CONCATENATE(W1531,IF(LEFT(AO1531,1)="s","+","")))</f>
        <v/>
      </c>
      <c r="BR1531" s="226" t="str">
        <f aca="false">IF(X1531="","",CONCATENATE(X1531,IF(LEFT(AQ1531,1)="s","+","")))</f>
        <v/>
      </c>
      <c r="BS1531" s="226" t="str">
        <f aca="false">IF(Y1531="","",CONCATENATE(Y1531,IF(LEFT(AR1531,1)="s","+","")))</f>
        <v/>
      </c>
      <c r="BT1531" s="226" t="str">
        <f aca="false">IF(Z1531="","",CONCATENATE(Z1531,IF(LEFT(AS1531,1)="s","+","")))</f>
        <v/>
      </c>
      <c r="BU1531" s="227" t="str">
        <f aca="false">IF(AA1531="","",CONCATENATE(AA1531,IF(LEFT(AT1531,1)="s","+","")))</f>
        <v>3a</v>
      </c>
      <c r="BV1531" s="212"/>
      <c r="BW1531" s="177" t="s">
        <v>3928</v>
      </c>
      <c r="BX1531" s="170" t="str">
        <f aca="false">IF(BW1531&lt;&gt;"",IF(ISNUMBER(FIND("=",BW1531)),LEFT(BW1531,FIND("=",BW1531)-1),BW1531),BW1531)</f>
        <v>EU526631</v>
      </c>
      <c r="BY1531" s="170" t="str">
        <f aca="false">IF(BW1531&lt;&gt;"",IF(ISNUMBER(FIND("=",BW1531)),RIGHT(BW1531,LEN(BW1531)-FIND("=",BW1531)),""),"")</f>
        <v>3a</v>
      </c>
      <c r="BZ1531" s="170" t="str">
        <f aca="false">IF(BX1531&lt;&gt;"",IF(ISNUMBER(FIND(".",BX1531)),LEFT(BX1531,FIND(".",BX1531)-1),BX1531),BX1531)</f>
        <v>EU526631</v>
      </c>
      <c r="CA1531" s="170" t="str">
        <f aca="false">IF(BX1531&lt;&gt;"",IF(ISNUMBER(FIND(".",BX1531)),RIGHT(BX1531,LEN(BX1531)-FIND(".",BX1531)),""),"")</f>
        <v/>
      </c>
      <c r="CB1531" s="212"/>
      <c r="CC1531" s="170" t="str">
        <f aca="false">A1531</f>
        <v>EU526631</v>
      </c>
      <c r="CD1531" s="178" t="s">
        <v>339</v>
      </c>
      <c r="CE1531" s="178" t="s">
        <v>340</v>
      </c>
      <c r="CF1531" s="178" t="s">
        <v>341</v>
      </c>
      <c r="CG1531" s="212"/>
      <c r="CH1531" s="179"/>
      <c r="CI1531" s="179"/>
      <c r="CJ1531" s="179"/>
      <c r="CK1531" s="212"/>
      <c r="CL1531" s="212"/>
      <c r="CM1531" s="170" t="str">
        <f aca="false">F1531</f>
        <v>HEV/SW/NL/2005-1048</v>
      </c>
      <c r="CN1531" s="170" t="str">
        <f aca="false">IF(G1531="","",G1531)</f>
        <v/>
      </c>
      <c r="CO1531" s="170" t="str">
        <f aca="false">CONCATENATE(H1531,":",L1531)</f>
        <v>Netherlands:</v>
      </c>
      <c r="CP1531" s="170" t="str">
        <f aca="false">CONCATENATE(IF(Q1531="","",CONCATENATE(Q1531,"-")),IF(P1531="","",CONCATENATE(P1531,"-")),IF(O1531="","",O1531))</f>
        <v/>
      </c>
      <c r="CQ1531" s="170" t="str">
        <f aca="false">IF(N1531="","",N1531)</f>
        <v/>
      </c>
      <c r="CR1531" s="170" t="n">
        <f aca="false">C1531</f>
        <v>3</v>
      </c>
      <c r="CS1531" s="229" t="str">
        <f aca="false">D1531</f>
        <v>3a</v>
      </c>
      <c r="CT1531" s="170" t="str">
        <f aca="false">CONCATENATE(CD1531," strain ",CM1531," ",CL1531,", partial cds")</f>
        <v>Hepatitis E virus strain HEV/SW/NL/2005-1048 , partial cds</v>
      </c>
    </row>
    <row r="1532" customFormat="false" ht="11.9" hidden="false" customHeight="true" outlineLevel="0" collapsed="false">
      <c r="A1532" s="154" t="s">
        <v>3929</v>
      </c>
      <c r="B1532" s="147" t="n">
        <v>3</v>
      </c>
      <c r="C1532" s="243" t="n">
        <v>3</v>
      </c>
      <c r="D1532" s="149" t="s">
        <v>644</v>
      </c>
      <c r="E1532" s="150" t="s">
        <v>3598</v>
      </c>
      <c r="F1532" s="154" t="s">
        <v>3930</v>
      </c>
      <c r="G1532" s="212"/>
      <c r="H1532" s="146" t="s">
        <v>537</v>
      </c>
      <c r="I1532" s="153" t="s">
        <v>538</v>
      </c>
      <c r="J1532" s="146" t="s">
        <v>395</v>
      </c>
      <c r="K1532" s="212"/>
      <c r="L1532" s="212"/>
      <c r="M1532" s="157" t="s">
        <v>367</v>
      </c>
      <c r="N1532" s="216"/>
      <c r="O1532" s="160"/>
      <c r="P1532" s="212"/>
      <c r="Q1532" s="212"/>
      <c r="R1532" s="212"/>
      <c r="S1532" s="212"/>
      <c r="T1532" s="214"/>
      <c r="U1532" s="215"/>
      <c r="V1532" s="209"/>
      <c r="W1532" s="217"/>
      <c r="AA1532" s="250" t="s">
        <v>644</v>
      </c>
      <c r="AB1532" s="217"/>
      <c r="AC1532" s="217"/>
      <c r="AG1532" s="166" t="s">
        <v>511</v>
      </c>
      <c r="AH1532" s="164" t="n">
        <v>6567</v>
      </c>
      <c r="AI1532" s="164" t="n">
        <v>6714</v>
      </c>
      <c r="AJ1532" s="219" t="n">
        <f aca="false">SeqEnd-SeqBeg+1</f>
        <v>148</v>
      </c>
      <c r="AK1532" s="220" t="n">
        <f aca="false">AND( SeqBeg&lt;=Beg  , End &lt;=SeqEnd )</f>
        <v>0</v>
      </c>
      <c r="AL1532" s="212"/>
      <c r="AM1532" s="212"/>
      <c r="AN1532" s="221"/>
      <c r="AT1532" s="147" t="s">
        <v>103</v>
      </c>
      <c r="AU1532" s="146"/>
      <c r="AV1532" s="212"/>
      <c r="AW1532" s="222" t="str">
        <f aca="false">HYPERLINK(CONCATENATE("http://www.ncbi.nlm.nih.gov/nuccore/",BM1532),BM1532)</f>
        <v>EU526630</v>
      </c>
      <c r="AX1532" s="219" t="str">
        <f aca="false">CONCATENATE(D1532,IF(I1532="","",CONCATENATE(".",I1532)),IF(K1532="","",CONCATENATE(".",K1532)),IF(M1532="","",CONCATENATE(".",M1532)),IF(R1532="","",CONCATENATE(".",R1532)),IF(U1532="","","(*)"))</f>
        <v>3a.NLD.pig</v>
      </c>
      <c r="AY1532" s="170" t="str">
        <f aca="false">CONCATENATE(BM1532,".",BN1532)</f>
        <v>EU526630.HEV/SW/NL/2006-672740</v>
      </c>
      <c r="AZ1532" s="171" t="str">
        <f aca="false">IF(AV1532="",IF(ISNUMBER(FIND(".",A1532)),LEFT(A1532,FIND(".",A1532)-1),A1532),AV1532)</f>
        <v>EU526630</v>
      </c>
      <c r="BA1532" s="171" t="str">
        <f aca="false">IF(ISNUMBER(FIND("-",AZ1532)),LEFT(AZ1532,FIND("-",AZ1532)-1),AZ1532)</f>
        <v>EU526630</v>
      </c>
      <c r="BB1532" s="170" t="str">
        <f aca="false"> MEGAname &amp; "="</f>
        <v>EU526630=</v>
      </c>
      <c r="BC1532" s="170" t="str">
        <f aca="false">Clear &amp; IF(span ,"Span","out")</f>
        <v>EU526630=out</v>
      </c>
      <c r="BD1532" s="170" t="str">
        <f aca="false">Clear &amp; IF(span, IF(B1532=".","Selected",B1532),"out")</f>
        <v>EU526630=out</v>
      </c>
      <c r="BE1532" s="170" t="str">
        <f aca="false">Clear &amp; Strain</f>
        <v>EU526630=HEV/SW/NL/2006-672740</v>
      </c>
      <c r="BF1532" s="170" t="str">
        <f aca="false">CONCATENATE(A1532,"=",F1532,". ",AX1532,IF(AB1532="","",CONCATENATE(".",AB1532)))</f>
        <v>EU526630=HEV/SW/NL/2006-672740. 3a.NLD.pig</v>
      </c>
      <c r="BG1532" s="170" t="str">
        <f aca="false">CONCATENATE(A1532,"=",F1532,". ",AX1532)</f>
        <v>EU526630=HEV/SW/NL/2006-672740. 3a.NLD.pig</v>
      </c>
      <c r="BH1532" s="170" t="str">
        <f aca="false">CONCATENATE(A1532,"=",AX1532)</f>
        <v>EU526630=3a.NLD.pig</v>
      </c>
      <c r="BI1532" s="170" t="str">
        <f aca="false">CONCATENATE(A1532,"=",ComForSubtype,D1532)</f>
        <v>EU526630=3a</v>
      </c>
      <c r="BJ1532" s="170" t="str">
        <f aca="false">CONCATENATE(A1532,"=",E1532)</f>
        <v>EU526630=3jab</v>
      </c>
      <c r="BK1532" s="170" t="str">
        <f aca="false">CONCATENATE(A1532,"=",C1532)</f>
        <v>EU526630=3</v>
      </c>
      <c r="BL1532" s="170" t="str">
        <f aca="false">CONCATENATE(D1532,"=")</f>
        <v>3a=</v>
      </c>
      <c r="BM1532" s="223" t="str">
        <f aca="false">IF(BA1532="XX","",BA1532)</f>
        <v>EU526630</v>
      </c>
      <c r="BN1532" s="224" t="str">
        <f aca="false">CONCATENATE(IF(F1532="","",F1532),IF(G1532="","",CONCATENATE(" / ",G1532)))</f>
        <v>HEV/SW/NL/2006-672740</v>
      </c>
      <c r="BO1532" s="225" t="str">
        <f aca="false">AX1532</f>
        <v>3a.NLD.pig</v>
      </c>
      <c r="BP1532" s="226" t="str">
        <f aca="false">IF(V1532="","",V1532)</f>
        <v/>
      </c>
      <c r="BQ1532" s="226" t="str">
        <f aca="false">IF(W1532="","",CONCATENATE(W1532,IF(LEFT(AO1532,1)="s","+","")))</f>
        <v/>
      </c>
      <c r="BR1532" s="226" t="str">
        <f aca="false">IF(X1532="","",CONCATENATE(X1532,IF(LEFT(AQ1532,1)="s","+","")))</f>
        <v/>
      </c>
      <c r="BS1532" s="226" t="str">
        <f aca="false">IF(Y1532="","",CONCATENATE(Y1532,IF(LEFT(AR1532,1)="s","+","")))</f>
        <v/>
      </c>
      <c r="BT1532" s="226" t="str">
        <f aca="false">IF(Z1532="","",CONCATENATE(Z1532,IF(LEFT(AS1532,1)="s","+","")))</f>
        <v/>
      </c>
      <c r="BU1532" s="227" t="str">
        <f aca="false">IF(AA1532="","",CONCATENATE(AA1532,IF(LEFT(AT1532,1)="s","+","")))</f>
        <v>3a</v>
      </c>
      <c r="BV1532" s="212"/>
      <c r="BW1532" s="177" t="s">
        <v>3931</v>
      </c>
      <c r="BX1532" s="170" t="str">
        <f aca="false">IF(BW1532&lt;&gt;"",IF(ISNUMBER(FIND("=",BW1532)),LEFT(BW1532,FIND("=",BW1532)-1),BW1532),BW1532)</f>
        <v>EU526630</v>
      </c>
      <c r="BY1532" s="170" t="str">
        <f aca="false">IF(BW1532&lt;&gt;"",IF(ISNUMBER(FIND("=",BW1532)),RIGHT(BW1532,LEN(BW1532)-FIND("=",BW1532)),""),"")</f>
        <v>3a</v>
      </c>
      <c r="BZ1532" s="170" t="str">
        <f aca="false">IF(BX1532&lt;&gt;"",IF(ISNUMBER(FIND(".",BX1532)),LEFT(BX1532,FIND(".",BX1532)-1),BX1532),BX1532)</f>
        <v>EU526630</v>
      </c>
      <c r="CA1532" s="170" t="str">
        <f aca="false">IF(BX1532&lt;&gt;"",IF(ISNUMBER(FIND(".",BX1532)),RIGHT(BX1532,LEN(BX1532)-FIND(".",BX1532)),""),"")</f>
        <v/>
      </c>
      <c r="CB1532" s="212"/>
      <c r="CC1532" s="170" t="str">
        <f aca="false">A1532</f>
        <v>EU526630</v>
      </c>
      <c r="CD1532" s="178" t="s">
        <v>339</v>
      </c>
      <c r="CE1532" s="178" t="s">
        <v>340</v>
      </c>
      <c r="CF1532" s="178" t="s">
        <v>341</v>
      </c>
      <c r="CG1532" s="212"/>
      <c r="CH1532" s="179"/>
      <c r="CI1532" s="179"/>
      <c r="CJ1532" s="179"/>
      <c r="CK1532" s="212"/>
      <c r="CL1532" s="212"/>
      <c r="CM1532" s="170" t="str">
        <f aca="false">F1532</f>
        <v>HEV/SW/NL/2006-672740</v>
      </c>
      <c r="CN1532" s="170" t="str">
        <f aca="false">IF(G1532="","",G1532)</f>
        <v/>
      </c>
      <c r="CO1532" s="170" t="str">
        <f aca="false">CONCATENATE(H1532,":",L1532)</f>
        <v>Netherlands:</v>
      </c>
      <c r="CP1532" s="170" t="str">
        <f aca="false">CONCATENATE(IF(Q1532="","",CONCATENATE(Q1532,"-")),IF(P1532="","",CONCATENATE(P1532,"-")),IF(O1532="","",O1532))</f>
        <v/>
      </c>
      <c r="CQ1532" s="170" t="str">
        <f aca="false">IF(N1532="","",N1532)</f>
        <v/>
      </c>
      <c r="CR1532" s="170" t="n">
        <f aca="false">C1532</f>
        <v>3</v>
      </c>
      <c r="CS1532" s="229" t="str">
        <f aca="false">D1532</f>
        <v>3a</v>
      </c>
      <c r="CT1532" s="170" t="str">
        <f aca="false">CONCATENATE(CD1532," strain ",CM1532," ",CL1532,", partial cds")</f>
        <v>Hepatitis E virus strain HEV/SW/NL/2006-672740 , partial cds</v>
      </c>
    </row>
    <row r="1533" customFormat="false" ht="11.9" hidden="false" customHeight="true" outlineLevel="0" collapsed="false">
      <c r="A1533" s="154" t="s">
        <v>3932</v>
      </c>
      <c r="B1533" s="147" t="n">
        <v>3</v>
      </c>
      <c r="C1533" s="243" t="n">
        <v>3</v>
      </c>
      <c r="D1533" s="149" t="s">
        <v>644</v>
      </c>
      <c r="E1533" s="150" t="s">
        <v>3598</v>
      </c>
      <c r="F1533" s="154" t="s">
        <v>3721</v>
      </c>
      <c r="G1533" s="212"/>
      <c r="H1533" s="146" t="s">
        <v>2753</v>
      </c>
      <c r="I1533" s="153" t="s">
        <v>2754</v>
      </c>
      <c r="J1533" s="146" t="s">
        <v>395</v>
      </c>
      <c r="K1533" s="212"/>
      <c r="L1533" s="212"/>
      <c r="M1533" s="157" t="s">
        <v>380</v>
      </c>
      <c r="N1533" s="213"/>
      <c r="O1533" s="160"/>
      <c r="P1533" s="212"/>
      <c r="Q1533" s="212"/>
      <c r="R1533" s="212"/>
      <c r="S1533" s="212"/>
      <c r="T1533" s="214"/>
      <c r="U1533" s="215"/>
      <c r="V1533" s="209"/>
      <c r="W1533" s="217"/>
      <c r="AA1533" s="250" t="s">
        <v>644</v>
      </c>
      <c r="AB1533" s="217"/>
      <c r="AC1533" s="217"/>
      <c r="AG1533" s="166" t="s">
        <v>511</v>
      </c>
      <c r="AH1533" s="164" t="n">
        <v>6567</v>
      </c>
      <c r="AI1533" s="164" t="n">
        <v>6714</v>
      </c>
      <c r="AJ1533" s="219" t="n">
        <f aca="false">SeqEnd-SeqBeg+1</f>
        <v>148</v>
      </c>
      <c r="AK1533" s="220" t="n">
        <f aca="false">AND( SeqBeg&lt;=Beg  , End &lt;=SeqEnd )</f>
        <v>0</v>
      </c>
      <c r="AL1533" s="212"/>
      <c r="AM1533" s="212"/>
      <c r="AN1533" s="221"/>
      <c r="AR1533" s="212"/>
      <c r="AS1533" s="212"/>
      <c r="AT1533" s="147" t="s">
        <v>103</v>
      </c>
      <c r="AU1533" s="146"/>
      <c r="AV1533" s="212"/>
      <c r="AW1533" s="222" t="str">
        <f aca="false">HYPERLINK(CONCATENATE("http://www.ncbi.nlm.nih.gov/nuccore/",BM1533),BM1533)</f>
        <v>EF530675</v>
      </c>
      <c r="AX1533" s="219" t="str">
        <f aca="false">CONCATENATE(D1533,IF(I1533="","",CONCATENATE(".",I1533)),IF(K1533="","",CONCATENATE(".",K1533)),IF(M1533="","",CONCATENATE(".",M1533)),IF(R1533="","",CONCATENATE(".",R1533)),IF(U1533="","","(*)"))</f>
        <v>3a.HUN.wb</v>
      </c>
      <c r="AY1533" s="170" t="str">
        <f aca="false">CONCATENATE(BM1533,".",BN1533)</f>
        <v>EF530675.HUN-006</v>
      </c>
      <c r="AZ1533" s="171" t="str">
        <f aca="false">IF(AV1533="",IF(ISNUMBER(FIND(".",A1533)),LEFT(A1533,FIND(".",A1533)-1),A1533),AV1533)</f>
        <v>EF530675</v>
      </c>
      <c r="BA1533" s="171" t="str">
        <f aca="false">IF(ISNUMBER(FIND("-",AZ1533)),LEFT(AZ1533,FIND("-",AZ1533)-1),AZ1533)</f>
        <v>EF530675</v>
      </c>
      <c r="BB1533" s="170" t="str">
        <f aca="false"> MEGAname &amp; "="</f>
        <v>EF530675=</v>
      </c>
      <c r="BC1533" s="170" t="str">
        <f aca="false">Clear &amp; IF(span ,"Span","out")</f>
        <v>EF530675=out</v>
      </c>
      <c r="BD1533" s="170" t="str">
        <f aca="false">Clear &amp; IF(span, IF(B1533=".","Selected",B1533),"out")</f>
        <v>EF530675=out</v>
      </c>
      <c r="BE1533" s="170" t="str">
        <f aca="false">Clear &amp; Strain</f>
        <v>EF530675=HUN-006</v>
      </c>
      <c r="BF1533" s="170" t="str">
        <f aca="false">CONCATENATE(A1533,"=",F1533,". ",AX1533,IF(AB1533="","",CONCATENATE(".",AB1533)))</f>
        <v>EF530675=HUN-006. 3a.HUN.wb</v>
      </c>
      <c r="BG1533" s="170" t="str">
        <f aca="false">CONCATENATE(A1533,"=",F1533,". ",AX1533)</f>
        <v>EF530675=HUN-006. 3a.HUN.wb</v>
      </c>
      <c r="BH1533" s="170" t="str">
        <f aca="false">CONCATENATE(A1533,"=",AX1533)</f>
        <v>EF530675=3a.HUN.wb</v>
      </c>
      <c r="BI1533" s="170" t="str">
        <f aca="false">CONCATENATE(A1533,"=",ComForSubtype,D1533)</f>
        <v>EF530675=3a</v>
      </c>
      <c r="BJ1533" s="170" t="str">
        <f aca="false">CONCATENATE(A1533,"=",E1533)</f>
        <v>EF530675=3jab</v>
      </c>
      <c r="BK1533" s="170" t="str">
        <f aca="false">CONCATENATE(A1533,"=",C1533)</f>
        <v>EF530675=3</v>
      </c>
      <c r="BL1533" s="170" t="str">
        <f aca="false">CONCATENATE(D1533,"=")</f>
        <v>3a=</v>
      </c>
      <c r="BM1533" s="223" t="str">
        <f aca="false">IF(BA1533="XX","",BA1533)</f>
        <v>EF530675</v>
      </c>
      <c r="BN1533" s="224" t="str">
        <f aca="false">CONCATENATE(IF(F1533="","",F1533),IF(G1533="","",CONCATENATE(" / ",G1533)))</f>
        <v>HUN-006</v>
      </c>
      <c r="BO1533" s="225" t="str">
        <f aca="false">AX1533</f>
        <v>3a.HUN.wb</v>
      </c>
      <c r="BP1533" s="226" t="str">
        <f aca="false">IF(V1533="","",V1533)</f>
        <v/>
      </c>
      <c r="BQ1533" s="226" t="str">
        <f aca="false">IF(W1533="","",CONCATENATE(W1533,IF(LEFT(AO1533,1)="s","+","")))</f>
        <v/>
      </c>
      <c r="BR1533" s="226" t="str">
        <f aca="false">IF(X1533="","",CONCATENATE(X1533,IF(LEFT(AQ1533,1)="s","+","")))</f>
        <v/>
      </c>
      <c r="BS1533" s="226" t="str">
        <f aca="false">IF(Y1533="","",CONCATENATE(Y1533,IF(LEFT(AR1533,1)="s","+","")))</f>
        <v/>
      </c>
      <c r="BT1533" s="226" t="str">
        <f aca="false">IF(Z1533="","",CONCATENATE(Z1533,IF(LEFT(AS1533,1)="s","+","")))</f>
        <v/>
      </c>
      <c r="BU1533" s="227" t="str">
        <f aca="false">IF(AA1533="","",CONCATENATE(AA1533,IF(LEFT(AT1533,1)="s","+","")))</f>
        <v>3a</v>
      </c>
      <c r="BV1533" s="212"/>
      <c r="BW1533" s="177" t="s">
        <v>3933</v>
      </c>
      <c r="BX1533" s="170" t="str">
        <f aca="false">IF(BW1533&lt;&gt;"",IF(ISNUMBER(FIND("=",BW1533)),LEFT(BW1533,FIND("=",BW1533)-1),BW1533),BW1533)</f>
        <v>EF530675</v>
      </c>
      <c r="BY1533" s="170" t="str">
        <f aca="false">IF(BW1533&lt;&gt;"",IF(ISNUMBER(FIND("=",BW1533)),RIGHT(BW1533,LEN(BW1533)-FIND("=",BW1533)),""),"")</f>
        <v>3a</v>
      </c>
      <c r="BZ1533" s="170" t="str">
        <f aca="false">IF(BX1533&lt;&gt;"",IF(ISNUMBER(FIND(".",BX1533)),LEFT(BX1533,FIND(".",BX1533)-1),BX1533),BX1533)</f>
        <v>EF530675</v>
      </c>
      <c r="CA1533" s="170" t="str">
        <f aca="false">IF(BX1533&lt;&gt;"",IF(ISNUMBER(FIND(".",BX1533)),RIGHT(BX1533,LEN(BX1533)-FIND(".",BX1533)),""),"")</f>
        <v/>
      </c>
      <c r="CB1533" s="212"/>
      <c r="CC1533" s="170" t="str">
        <f aca="false">A1533</f>
        <v>EF530675</v>
      </c>
      <c r="CD1533" s="178" t="s">
        <v>339</v>
      </c>
      <c r="CE1533" s="178" t="s">
        <v>340</v>
      </c>
      <c r="CF1533" s="178" t="s">
        <v>341</v>
      </c>
      <c r="CG1533" s="212"/>
      <c r="CH1533" s="179"/>
      <c r="CI1533" s="179"/>
      <c r="CJ1533" s="179"/>
      <c r="CK1533" s="212"/>
      <c r="CL1533" s="212"/>
      <c r="CM1533" s="170" t="str">
        <f aca="false">F1533</f>
        <v>HUN-006</v>
      </c>
      <c r="CN1533" s="170" t="str">
        <f aca="false">IF(G1533="","",G1533)</f>
        <v/>
      </c>
      <c r="CO1533" s="170" t="str">
        <f aca="false">CONCATENATE(H1533,":",L1533)</f>
        <v>Hungary:</v>
      </c>
      <c r="CP1533" s="170" t="str">
        <f aca="false">CONCATENATE(IF(Q1533="","",CONCATENATE(Q1533,"-")),IF(P1533="","",CONCATENATE(P1533,"-")),IF(O1533="","",O1533))</f>
        <v/>
      </c>
      <c r="CQ1533" s="170" t="str">
        <f aca="false">IF(N1533="","",N1533)</f>
        <v/>
      </c>
      <c r="CR1533" s="170" t="n">
        <f aca="false">C1533</f>
        <v>3</v>
      </c>
      <c r="CS1533" s="229" t="str">
        <f aca="false">D1533</f>
        <v>3a</v>
      </c>
      <c r="CT1533" s="170" t="str">
        <f aca="false">CONCATENATE(CD1533," strain ",CM1533," ",CL1533,", partial cds")</f>
        <v>Hepatitis E virus strain HUN-006 , partial cds</v>
      </c>
    </row>
    <row r="1534" customFormat="false" ht="11.9" hidden="false" customHeight="true" outlineLevel="0" collapsed="false">
      <c r="A1534" s="154" t="s">
        <v>3934</v>
      </c>
      <c r="B1534" s="147" t="n">
        <v>3</v>
      </c>
      <c r="C1534" s="243" t="n">
        <v>3</v>
      </c>
      <c r="D1534" s="149" t="s">
        <v>644</v>
      </c>
      <c r="E1534" s="150" t="s">
        <v>3598</v>
      </c>
      <c r="F1534" s="154" t="s">
        <v>3724</v>
      </c>
      <c r="G1534" s="212"/>
      <c r="H1534" s="146" t="s">
        <v>2753</v>
      </c>
      <c r="I1534" s="153" t="s">
        <v>2754</v>
      </c>
      <c r="J1534" s="146" t="s">
        <v>395</v>
      </c>
      <c r="K1534" s="212"/>
      <c r="L1534" s="212"/>
      <c r="M1534" s="157" t="s">
        <v>380</v>
      </c>
      <c r="N1534" s="213"/>
      <c r="O1534" s="160"/>
      <c r="P1534" s="212"/>
      <c r="Q1534" s="212"/>
      <c r="R1534" s="212"/>
      <c r="S1534" s="212"/>
      <c r="T1534" s="214"/>
      <c r="U1534" s="215"/>
      <c r="V1534" s="209"/>
      <c r="AA1534" s="250" t="s">
        <v>644</v>
      </c>
      <c r="AB1534" s="217"/>
      <c r="AC1534" s="217"/>
      <c r="AG1534" s="166" t="s">
        <v>511</v>
      </c>
      <c r="AH1534" s="164" t="n">
        <v>6567</v>
      </c>
      <c r="AI1534" s="164" t="n">
        <v>6714</v>
      </c>
      <c r="AJ1534" s="219" t="n">
        <f aca="false">SeqEnd-SeqBeg+1</f>
        <v>148</v>
      </c>
      <c r="AK1534" s="220" t="n">
        <f aca="false">AND( SeqBeg&lt;=Beg  , End &lt;=SeqEnd )</f>
        <v>0</v>
      </c>
      <c r="AL1534" s="212"/>
      <c r="AM1534" s="212"/>
      <c r="AN1534" s="221"/>
      <c r="AR1534" s="212"/>
      <c r="AS1534" s="212"/>
      <c r="AT1534" s="147" t="s">
        <v>103</v>
      </c>
      <c r="AU1534" s="146"/>
      <c r="AV1534" s="212"/>
      <c r="AW1534" s="222" t="str">
        <f aca="false">HYPERLINK(CONCATENATE("http://www.ncbi.nlm.nih.gov/nuccore/",BM1534),BM1534)</f>
        <v>EF530676</v>
      </c>
      <c r="AX1534" s="219" t="str">
        <f aca="false">CONCATENATE(D1534,IF(I1534="","",CONCATENATE(".",I1534)),IF(K1534="","",CONCATENATE(".",K1534)),IF(M1534="","",CONCATENATE(".",M1534)),IF(R1534="","",CONCATENATE(".",R1534)),IF(U1534="","","(*)"))</f>
        <v>3a.HUN.wb</v>
      </c>
      <c r="AY1534" s="170" t="str">
        <f aca="false">CONCATENATE(BM1534,".",BN1534)</f>
        <v>EF530676.HUN-007</v>
      </c>
      <c r="AZ1534" s="171" t="str">
        <f aca="false">IF(AV1534="",IF(ISNUMBER(FIND(".",A1534)),LEFT(A1534,FIND(".",A1534)-1),A1534),AV1534)</f>
        <v>EF530676</v>
      </c>
      <c r="BA1534" s="171" t="str">
        <f aca="false">IF(ISNUMBER(FIND("-",AZ1534)),LEFT(AZ1534,FIND("-",AZ1534)-1),AZ1534)</f>
        <v>EF530676</v>
      </c>
      <c r="BB1534" s="170" t="str">
        <f aca="false"> MEGAname &amp; "="</f>
        <v>EF530676=</v>
      </c>
      <c r="BC1534" s="170" t="str">
        <f aca="false">Clear &amp; IF(span ,"Span","out")</f>
        <v>EF530676=out</v>
      </c>
      <c r="BD1534" s="170" t="str">
        <f aca="false">Clear &amp; IF(span, IF(B1534=".","Selected",B1534),"out")</f>
        <v>EF530676=out</v>
      </c>
      <c r="BE1534" s="170" t="str">
        <f aca="false">Clear &amp; Strain</f>
        <v>EF530676=HUN-007</v>
      </c>
      <c r="BF1534" s="170" t="str">
        <f aca="false">CONCATENATE(A1534,"=",F1534,". ",AX1534,IF(AB1534="","",CONCATENATE(".",AB1534)))</f>
        <v>EF530676=HUN-007. 3a.HUN.wb</v>
      </c>
      <c r="BG1534" s="170" t="str">
        <f aca="false">CONCATENATE(A1534,"=",F1534,". ",AX1534)</f>
        <v>EF530676=HUN-007. 3a.HUN.wb</v>
      </c>
      <c r="BH1534" s="170" t="str">
        <f aca="false">CONCATENATE(A1534,"=",AX1534)</f>
        <v>EF530676=3a.HUN.wb</v>
      </c>
      <c r="BI1534" s="170" t="str">
        <f aca="false">CONCATENATE(A1534,"=",ComForSubtype,D1534)</f>
        <v>EF530676=3a</v>
      </c>
      <c r="BJ1534" s="170" t="str">
        <f aca="false">CONCATENATE(A1534,"=",E1534)</f>
        <v>EF530676=3jab</v>
      </c>
      <c r="BK1534" s="170" t="str">
        <f aca="false">CONCATENATE(A1534,"=",C1534)</f>
        <v>EF530676=3</v>
      </c>
      <c r="BL1534" s="170" t="str">
        <f aca="false">CONCATENATE(D1534,"=")</f>
        <v>3a=</v>
      </c>
      <c r="BM1534" s="223" t="str">
        <f aca="false">IF(BA1534="XX","",BA1534)</f>
        <v>EF530676</v>
      </c>
      <c r="BN1534" s="224" t="str">
        <f aca="false">CONCATENATE(IF(F1534="","",F1534),IF(G1534="","",CONCATENATE(" / ",G1534)))</f>
        <v>HUN-007</v>
      </c>
      <c r="BO1534" s="225" t="str">
        <f aca="false">AX1534</f>
        <v>3a.HUN.wb</v>
      </c>
      <c r="BP1534" s="226" t="str">
        <f aca="false">IF(V1534="","",V1534)</f>
        <v/>
      </c>
      <c r="BQ1534" s="226" t="str">
        <f aca="false">IF(W1534="","",CONCATENATE(W1534,IF(LEFT(AO1534,1)="s","+","")))</f>
        <v/>
      </c>
      <c r="BR1534" s="226" t="str">
        <f aca="false">IF(X1534="","",CONCATENATE(X1534,IF(LEFT(AQ1534,1)="s","+","")))</f>
        <v/>
      </c>
      <c r="BS1534" s="226" t="str">
        <f aca="false">IF(Y1534="","",CONCATENATE(Y1534,IF(LEFT(AR1534,1)="s","+","")))</f>
        <v/>
      </c>
      <c r="BT1534" s="226" t="str">
        <f aca="false">IF(Z1534="","",CONCATENATE(Z1534,IF(LEFT(AS1534,1)="s","+","")))</f>
        <v/>
      </c>
      <c r="BU1534" s="227" t="str">
        <f aca="false">IF(AA1534="","",CONCATENATE(AA1534,IF(LEFT(AT1534,1)="s","+","")))</f>
        <v>3a</v>
      </c>
      <c r="BV1534" s="212"/>
      <c r="BW1534" s="177" t="s">
        <v>3935</v>
      </c>
      <c r="BX1534" s="170" t="str">
        <f aca="false">IF(BW1534&lt;&gt;"",IF(ISNUMBER(FIND("=",BW1534)),LEFT(BW1534,FIND("=",BW1534)-1),BW1534),BW1534)</f>
        <v>EF530676</v>
      </c>
      <c r="BY1534" s="170" t="str">
        <f aca="false">IF(BW1534&lt;&gt;"",IF(ISNUMBER(FIND("=",BW1534)),RIGHT(BW1534,LEN(BW1534)-FIND("=",BW1534)),""),"")</f>
        <v>3a</v>
      </c>
      <c r="BZ1534" s="170" t="str">
        <f aca="false">IF(BX1534&lt;&gt;"",IF(ISNUMBER(FIND(".",BX1534)),LEFT(BX1534,FIND(".",BX1534)-1),BX1534),BX1534)</f>
        <v>EF530676</v>
      </c>
      <c r="CA1534" s="170" t="str">
        <f aca="false">IF(BX1534&lt;&gt;"",IF(ISNUMBER(FIND(".",BX1534)),RIGHT(BX1534,LEN(BX1534)-FIND(".",BX1534)),""),"")</f>
        <v/>
      </c>
      <c r="CB1534" s="212"/>
      <c r="CC1534" s="170" t="str">
        <f aca="false">A1534</f>
        <v>EF530676</v>
      </c>
      <c r="CD1534" s="178" t="s">
        <v>339</v>
      </c>
      <c r="CE1534" s="178" t="s">
        <v>340</v>
      </c>
      <c r="CF1534" s="178" t="s">
        <v>341</v>
      </c>
      <c r="CG1534" s="212"/>
      <c r="CH1534" s="179"/>
      <c r="CI1534" s="179"/>
      <c r="CJ1534" s="179"/>
      <c r="CK1534" s="212"/>
      <c r="CL1534" s="212"/>
      <c r="CM1534" s="170" t="str">
        <f aca="false">F1534</f>
        <v>HUN-007</v>
      </c>
      <c r="CN1534" s="170" t="str">
        <f aca="false">IF(G1534="","",G1534)</f>
        <v/>
      </c>
      <c r="CO1534" s="170" t="str">
        <f aca="false">CONCATENATE(H1534,":",L1534)</f>
        <v>Hungary:</v>
      </c>
      <c r="CP1534" s="170" t="str">
        <f aca="false">CONCATENATE(IF(Q1534="","",CONCATENATE(Q1534,"-")),IF(P1534="","",CONCATENATE(P1534,"-")),IF(O1534="","",O1534))</f>
        <v/>
      </c>
      <c r="CQ1534" s="170" t="str">
        <f aca="false">IF(N1534="","",N1534)</f>
        <v/>
      </c>
      <c r="CR1534" s="170" t="n">
        <f aca="false">C1534</f>
        <v>3</v>
      </c>
      <c r="CS1534" s="229" t="str">
        <f aca="false">D1534</f>
        <v>3a</v>
      </c>
      <c r="CT1534" s="170" t="str">
        <f aca="false">CONCATENATE(CD1534," strain ",CM1534," ",CL1534,", partial cds")</f>
        <v>Hepatitis E virus strain HUN-007 , partial cds</v>
      </c>
    </row>
    <row r="1535" customFormat="false" ht="11.9" hidden="false" customHeight="true" outlineLevel="0" collapsed="false">
      <c r="A1535" s="154" t="s">
        <v>3936</v>
      </c>
      <c r="B1535" s="147" t="n">
        <v>3</v>
      </c>
      <c r="C1535" s="243" t="n">
        <v>3</v>
      </c>
      <c r="D1535" s="149" t="s">
        <v>644</v>
      </c>
      <c r="E1535" s="150" t="s">
        <v>3598</v>
      </c>
      <c r="F1535" s="154" t="s">
        <v>3727</v>
      </c>
      <c r="G1535" s="212"/>
      <c r="H1535" s="146" t="s">
        <v>2753</v>
      </c>
      <c r="I1535" s="153" t="s">
        <v>2754</v>
      </c>
      <c r="J1535" s="146" t="s">
        <v>395</v>
      </c>
      <c r="K1535" s="212"/>
      <c r="L1535" s="212"/>
      <c r="M1535" s="157" t="s">
        <v>367</v>
      </c>
      <c r="N1535" s="213"/>
      <c r="O1535" s="160"/>
      <c r="P1535" s="212"/>
      <c r="Q1535" s="212"/>
      <c r="R1535" s="212"/>
      <c r="S1535" s="212"/>
      <c r="T1535" s="214"/>
      <c r="U1535" s="215"/>
      <c r="V1535" s="209"/>
      <c r="W1535" s="217"/>
      <c r="X1535" s="147"/>
      <c r="AA1535" s="250" t="s">
        <v>644</v>
      </c>
      <c r="AB1535" s="217"/>
      <c r="AC1535" s="217"/>
      <c r="AG1535" s="166" t="s">
        <v>511</v>
      </c>
      <c r="AH1535" s="164" t="n">
        <v>6567</v>
      </c>
      <c r="AI1535" s="164" t="n">
        <v>6714</v>
      </c>
      <c r="AJ1535" s="219" t="n">
        <f aca="false">SeqEnd-SeqBeg+1</f>
        <v>148</v>
      </c>
      <c r="AK1535" s="220" t="n">
        <f aca="false">AND( SeqBeg&lt;=Beg  , End &lt;=SeqEnd )</f>
        <v>0</v>
      </c>
      <c r="AL1535" s="212"/>
      <c r="AM1535" s="212"/>
      <c r="AN1535" s="221"/>
      <c r="AR1535" s="212"/>
      <c r="AS1535" s="212"/>
      <c r="AT1535" s="147" t="s">
        <v>103</v>
      </c>
      <c r="AU1535" s="146"/>
      <c r="AV1535" s="212"/>
      <c r="AW1535" s="222" t="str">
        <f aca="false">HYPERLINK(CONCATENATE("http://www.ncbi.nlm.nih.gov/nuccore/",BM1535),BM1535)</f>
        <v>EF530671</v>
      </c>
      <c r="AX1535" s="219" t="str">
        <f aca="false">CONCATENATE(D1535,IF(I1535="","",CONCATENATE(".",I1535)),IF(K1535="","",CONCATENATE(".",K1535)),IF(M1535="","",CONCATENATE(".",M1535)),IF(R1535="","",CONCATENATE(".",R1535)),IF(U1535="","","(*)"))</f>
        <v>3a.HUN.pig</v>
      </c>
      <c r="AY1535" s="170" t="str">
        <f aca="false">CONCATENATE(BM1535,".",BN1535)</f>
        <v>EF530671.HUN-034</v>
      </c>
      <c r="AZ1535" s="171" t="str">
        <f aca="false">IF(AV1535="",IF(ISNUMBER(FIND(".",A1535)),LEFT(A1535,FIND(".",A1535)-1),A1535),AV1535)</f>
        <v>EF530671</v>
      </c>
      <c r="BA1535" s="171" t="str">
        <f aca="false">IF(ISNUMBER(FIND("-",AZ1535)),LEFT(AZ1535,FIND("-",AZ1535)-1),AZ1535)</f>
        <v>EF530671</v>
      </c>
      <c r="BB1535" s="170" t="str">
        <f aca="false"> MEGAname &amp; "="</f>
        <v>EF530671=</v>
      </c>
      <c r="BC1535" s="170" t="str">
        <f aca="false">Clear &amp; IF(span ,"Span","out")</f>
        <v>EF530671=out</v>
      </c>
      <c r="BD1535" s="170" t="str">
        <f aca="false">Clear &amp; IF(span, IF(B1535=".","Selected",B1535),"out")</f>
        <v>EF530671=out</v>
      </c>
      <c r="BE1535" s="170" t="str">
        <f aca="false">Clear &amp; Strain</f>
        <v>EF530671=HUN-034</v>
      </c>
      <c r="BF1535" s="170" t="str">
        <f aca="false">CONCATENATE(A1535,"=",F1535,". ",AX1535,IF(AB1535="","",CONCATENATE(".",AB1535)))</f>
        <v>EF530671=HUN-034. 3a.HUN.pig</v>
      </c>
      <c r="BG1535" s="170" t="str">
        <f aca="false">CONCATENATE(A1535,"=",F1535,". ",AX1535)</f>
        <v>EF530671=HUN-034. 3a.HUN.pig</v>
      </c>
      <c r="BH1535" s="170" t="str">
        <f aca="false">CONCATENATE(A1535,"=",AX1535)</f>
        <v>EF530671=3a.HUN.pig</v>
      </c>
      <c r="BI1535" s="170" t="str">
        <f aca="false">CONCATENATE(A1535,"=",ComForSubtype,D1535)</f>
        <v>EF530671=3a</v>
      </c>
      <c r="BJ1535" s="170" t="str">
        <f aca="false">CONCATENATE(A1535,"=",E1535)</f>
        <v>EF530671=3jab</v>
      </c>
      <c r="BK1535" s="170" t="str">
        <f aca="false">CONCATENATE(A1535,"=",C1535)</f>
        <v>EF530671=3</v>
      </c>
      <c r="BL1535" s="170" t="str">
        <f aca="false">CONCATENATE(D1535,"=")</f>
        <v>3a=</v>
      </c>
      <c r="BM1535" s="223" t="str">
        <f aca="false">IF(BA1535="XX","",BA1535)</f>
        <v>EF530671</v>
      </c>
      <c r="BN1535" s="224" t="str">
        <f aca="false">CONCATENATE(IF(F1535="","",F1535),IF(G1535="","",CONCATENATE(" / ",G1535)))</f>
        <v>HUN-034</v>
      </c>
      <c r="BO1535" s="225" t="str">
        <f aca="false">AX1535</f>
        <v>3a.HUN.pig</v>
      </c>
      <c r="BP1535" s="226" t="str">
        <f aca="false">IF(V1535="","",V1535)</f>
        <v/>
      </c>
      <c r="BQ1535" s="226" t="str">
        <f aca="false">IF(W1535="","",CONCATENATE(W1535,IF(LEFT(AO1535,1)="s","+","")))</f>
        <v/>
      </c>
      <c r="BR1535" s="226" t="str">
        <f aca="false">IF(X1535="","",CONCATENATE(X1535,IF(LEFT(AQ1535,1)="s","+","")))</f>
        <v/>
      </c>
      <c r="BS1535" s="226" t="str">
        <f aca="false">IF(Y1535="","",CONCATENATE(Y1535,IF(LEFT(AR1535,1)="s","+","")))</f>
        <v/>
      </c>
      <c r="BT1535" s="226" t="str">
        <f aca="false">IF(Z1535="","",CONCATENATE(Z1535,IF(LEFT(AS1535,1)="s","+","")))</f>
        <v/>
      </c>
      <c r="BU1535" s="227" t="str">
        <f aca="false">IF(AA1535="","",CONCATENATE(AA1535,IF(LEFT(AT1535,1)="s","+","")))</f>
        <v>3a</v>
      </c>
      <c r="BV1535" s="212"/>
      <c r="BW1535" s="177" t="s">
        <v>3937</v>
      </c>
      <c r="BX1535" s="170" t="str">
        <f aca="false">IF(BW1535&lt;&gt;"",IF(ISNUMBER(FIND("=",BW1535)),LEFT(BW1535,FIND("=",BW1535)-1),BW1535),BW1535)</f>
        <v>EF530671</v>
      </c>
      <c r="BY1535" s="170" t="str">
        <f aca="false">IF(BW1535&lt;&gt;"",IF(ISNUMBER(FIND("=",BW1535)),RIGHT(BW1535,LEN(BW1535)-FIND("=",BW1535)),""),"")</f>
        <v>3a</v>
      </c>
      <c r="BZ1535" s="170" t="str">
        <f aca="false">IF(BX1535&lt;&gt;"",IF(ISNUMBER(FIND(".",BX1535)),LEFT(BX1535,FIND(".",BX1535)-1),BX1535),BX1535)</f>
        <v>EF530671</v>
      </c>
      <c r="CA1535" s="170" t="str">
        <f aca="false">IF(BX1535&lt;&gt;"",IF(ISNUMBER(FIND(".",BX1535)),RIGHT(BX1535,LEN(BX1535)-FIND(".",BX1535)),""),"")</f>
        <v/>
      </c>
      <c r="CB1535" s="212"/>
      <c r="CC1535" s="170" t="str">
        <f aca="false">A1535</f>
        <v>EF530671</v>
      </c>
      <c r="CD1535" s="178" t="s">
        <v>339</v>
      </c>
      <c r="CE1535" s="178" t="s">
        <v>340</v>
      </c>
      <c r="CF1535" s="178" t="s">
        <v>341</v>
      </c>
      <c r="CG1535" s="212"/>
      <c r="CH1535" s="179"/>
      <c r="CI1535" s="179"/>
      <c r="CJ1535" s="179"/>
      <c r="CK1535" s="212"/>
      <c r="CL1535" s="212"/>
      <c r="CM1535" s="170" t="str">
        <f aca="false">F1535</f>
        <v>HUN-034</v>
      </c>
      <c r="CN1535" s="170" t="str">
        <f aca="false">IF(G1535="","",G1535)</f>
        <v/>
      </c>
      <c r="CO1535" s="170" t="str">
        <f aca="false">CONCATENATE(H1535,":",L1535)</f>
        <v>Hungary:</v>
      </c>
      <c r="CP1535" s="170" t="str">
        <f aca="false">CONCATENATE(IF(Q1535="","",CONCATENATE(Q1535,"-")),IF(P1535="","",CONCATENATE(P1535,"-")),IF(O1535="","",O1535))</f>
        <v/>
      </c>
      <c r="CQ1535" s="170" t="str">
        <f aca="false">IF(N1535="","",N1535)</f>
        <v/>
      </c>
      <c r="CR1535" s="170" t="n">
        <f aca="false">C1535</f>
        <v>3</v>
      </c>
      <c r="CS1535" s="229" t="str">
        <f aca="false">D1535</f>
        <v>3a</v>
      </c>
      <c r="CT1535" s="170" t="str">
        <f aca="false">CONCATENATE(CD1535," strain ",CM1535," ",CL1535,", partial cds")</f>
        <v>Hepatitis E virus strain HUN-034 , partial cds</v>
      </c>
    </row>
    <row r="1536" customFormat="false" ht="11.9" hidden="false" customHeight="true" outlineLevel="0" collapsed="false">
      <c r="A1536" s="154" t="s">
        <v>3938</v>
      </c>
      <c r="B1536" s="147" t="n">
        <v>3</v>
      </c>
      <c r="C1536" s="243" t="n">
        <v>3</v>
      </c>
      <c r="D1536" s="149" t="s">
        <v>644</v>
      </c>
      <c r="E1536" s="150" t="s">
        <v>3598</v>
      </c>
      <c r="F1536" s="154" t="s">
        <v>3939</v>
      </c>
      <c r="G1536" s="212"/>
      <c r="H1536" s="146" t="s">
        <v>2753</v>
      </c>
      <c r="I1536" s="153" t="s">
        <v>2754</v>
      </c>
      <c r="J1536" s="146" t="s">
        <v>395</v>
      </c>
      <c r="K1536" s="212"/>
      <c r="L1536" s="212"/>
      <c r="M1536" s="157" t="s">
        <v>367</v>
      </c>
      <c r="N1536" s="213"/>
      <c r="O1536" s="160"/>
      <c r="P1536" s="212"/>
      <c r="Q1536" s="212"/>
      <c r="R1536" s="212"/>
      <c r="S1536" s="212"/>
      <c r="T1536" s="214"/>
      <c r="U1536" s="215"/>
      <c r="V1536" s="209"/>
      <c r="W1536" s="217"/>
      <c r="AA1536" s="250" t="s">
        <v>644</v>
      </c>
      <c r="AB1536" s="217"/>
      <c r="AC1536" s="217"/>
      <c r="AG1536" s="166" t="s">
        <v>511</v>
      </c>
      <c r="AH1536" s="164" t="n">
        <v>6567</v>
      </c>
      <c r="AI1536" s="164" t="n">
        <v>6714</v>
      </c>
      <c r="AJ1536" s="219" t="n">
        <f aca="false">SeqEnd-SeqBeg+1</f>
        <v>148</v>
      </c>
      <c r="AK1536" s="220" t="n">
        <f aca="false">AND( SeqBeg&lt;=Beg  , End &lt;=SeqEnd )</f>
        <v>0</v>
      </c>
      <c r="AL1536" s="212"/>
      <c r="AM1536" s="212"/>
      <c r="AN1536" s="221"/>
      <c r="AR1536" s="212"/>
      <c r="AS1536" s="212"/>
      <c r="AT1536" s="147" t="s">
        <v>2000</v>
      </c>
      <c r="AU1536" s="146"/>
      <c r="AV1536" s="212"/>
      <c r="AW1536" s="222" t="str">
        <f aca="false">HYPERLINK(CONCATENATE("http://www.ncbi.nlm.nih.gov/nuccore/",BM1536),BM1536)</f>
        <v>EU718633</v>
      </c>
      <c r="AX1536" s="219" t="str">
        <f aca="false">CONCATENATE(D1536,IF(I1536="","",CONCATENATE(".",I1536)),IF(K1536="","",CONCATENATE(".",K1536)),IF(M1536="","",CONCATENATE(".",M1536)),IF(R1536="","",CONCATENATE(".",R1536)),IF(U1536="","","(*)"))</f>
        <v>3a.HUN.pig</v>
      </c>
      <c r="AY1536" s="170" t="str">
        <f aca="false">CONCATENATE(BM1536,".",BN1536)</f>
        <v>EU718633.HUN-036</v>
      </c>
      <c r="AZ1536" s="171" t="str">
        <f aca="false">IF(AV1536="",IF(ISNUMBER(FIND(".",A1536)),LEFT(A1536,FIND(".",A1536)-1),A1536),AV1536)</f>
        <v>EU718633</v>
      </c>
      <c r="BA1536" s="171" t="str">
        <f aca="false">IF(ISNUMBER(FIND("-",AZ1536)),LEFT(AZ1536,FIND("-",AZ1536)-1),AZ1536)</f>
        <v>EU718633</v>
      </c>
      <c r="BB1536" s="170" t="str">
        <f aca="false"> MEGAname &amp; "="</f>
        <v>EU718633=</v>
      </c>
      <c r="BC1536" s="170" t="str">
        <f aca="false">Clear &amp; IF(span ,"Span","out")</f>
        <v>EU718633=out</v>
      </c>
      <c r="BD1536" s="170" t="str">
        <f aca="false">Clear &amp; IF(span, IF(B1536=".","Selected",B1536),"out")</f>
        <v>EU718633=out</v>
      </c>
      <c r="BE1536" s="170" t="str">
        <f aca="false">Clear &amp; Strain</f>
        <v>EU718633=HUN-036</v>
      </c>
      <c r="BF1536" s="170" t="str">
        <f aca="false">CONCATENATE(A1536,"=",F1536,". ",AX1536,IF(AB1536="","",CONCATENATE(".",AB1536)))</f>
        <v>EU718633=HUN-036. 3a.HUN.pig</v>
      </c>
      <c r="BG1536" s="170" t="str">
        <f aca="false">CONCATENATE(A1536,"=",F1536,". ",AX1536)</f>
        <v>EU718633=HUN-036. 3a.HUN.pig</v>
      </c>
      <c r="BH1536" s="170" t="str">
        <f aca="false">CONCATENATE(A1536,"=",AX1536)</f>
        <v>EU718633=3a.HUN.pig</v>
      </c>
      <c r="BI1536" s="170" t="str">
        <f aca="false">CONCATENATE(A1536,"=",ComForSubtype,D1536)</f>
        <v>EU718633=3a</v>
      </c>
      <c r="BJ1536" s="170" t="str">
        <f aca="false">CONCATENATE(A1536,"=",E1536)</f>
        <v>EU718633=3jab</v>
      </c>
      <c r="BK1536" s="170" t="str">
        <f aca="false">CONCATENATE(A1536,"=",C1536)</f>
        <v>EU718633=3</v>
      </c>
      <c r="BL1536" s="170" t="str">
        <f aca="false">CONCATENATE(D1536,"=")</f>
        <v>3a=</v>
      </c>
      <c r="BM1536" s="223" t="str">
        <f aca="false">IF(BA1536="XX","",BA1536)</f>
        <v>EU718633</v>
      </c>
      <c r="BN1536" s="224" t="str">
        <f aca="false">CONCATENATE(IF(F1536="","",F1536),IF(G1536="","",CONCATENATE(" / ",G1536)))</f>
        <v>HUN-036</v>
      </c>
      <c r="BO1536" s="225" t="str">
        <f aca="false">AX1536</f>
        <v>3a.HUN.pig</v>
      </c>
      <c r="BP1536" s="226" t="str">
        <f aca="false">IF(V1536="","",V1536)</f>
        <v/>
      </c>
      <c r="BQ1536" s="226" t="str">
        <f aca="false">IF(W1536="","",CONCATENATE(W1536,IF(LEFT(AO1536,1)="s","+","")))</f>
        <v/>
      </c>
      <c r="BR1536" s="226" t="str">
        <f aca="false">IF(X1536="","",CONCATENATE(X1536,IF(LEFT(AQ1536,1)="s","+","")))</f>
        <v/>
      </c>
      <c r="BS1536" s="226" t="str">
        <f aca="false">IF(Y1536="","",CONCATENATE(Y1536,IF(LEFT(AR1536,1)="s","+","")))</f>
        <v/>
      </c>
      <c r="BT1536" s="226" t="str">
        <f aca="false">IF(Z1536="","",CONCATENATE(Z1536,IF(LEFT(AS1536,1)="s","+","")))</f>
        <v/>
      </c>
      <c r="BU1536" s="227" t="str">
        <f aca="false">IF(AA1536="","",CONCATENATE(AA1536,IF(LEFT(AT1536,1)="s","+","")))</f>
        <v>3a+</v>
      </c>
      <c r="BV1536" s="212"/>
      <c r="BW1536" s="177" t="s">
        <v>3940</v>
      </c>
      <c r="BX1536" s="170" t="str">
        <f aca="false">IF(BW1536&lt;&gt;"",IF(ISNUMBER(FIND("=",BW1536)),LEFT(BW1536,FIND("=",BW1536)-1),BW1536),BW1536)</f>
        <v>EU718633</v>
      </c>
      <c r="BY1536" s="170" t="str">
        <f aca="false">IF(BW1536&lt;&gt;"",IF(ISNUMBER(FIND("=",BW1536)),RIGHT(BW1536,LEN(BW1536)-FIND("=",BW1536)),""),"")</f>
        <v>3a</v>
      </c>
      <c r="BZ1536" s="170" t="str">
        <f aca="false">IF(BX1536&lt;&gt;"",IF(ISNUMBER(FIND(".",BX1536)),LEFT(BX1536,FIND(".",BX1536)-1),BX1536),BX1536)</f>
        <v>EU718633</v>
      </c>
      <c r="CA1536" s="170" t="str">
        <f aca="false">IF(BX1536&lt;&gt;"",IF(ISNUMBER(FIND(".",BX1536)),RIGHT(BX1536,LEN(BX1536)-FIND(".",BX1536)),""),"")</f>
        <v/>
      </c>
      <c r="CB1536" s="212"/>
      <c r="CC1536" s="170" t="str">
        <f aca="false">A1536</f>
        <v>EU718633</v>
      </c>
      <c r="CD1536" s="178" t="s">
        <v>339</v>
      </c>
      <c r="CE1536" s="178" t="s">
        <v>340</v>
      </c>
      <c r="CF1536" s="178" t="s">
        <v>341</v>
      </c>
      <c r="CG1536" s="212"/>
      <c r="CH1536" s="179"/>
      <c r="CI1536" s="179"/>
      <c r="CJ1536" s="179"/>
      <c r="CK1536" s="212"/>
      <c r="CL1536" s="212"/>
      <c r="CM1536" s="170" t="str">
        <f aca="false">F1536</f>
        <v>HUN-036</v>
      </c>
      <c r="CN1536" s="170" t="str">
        <f aca="false">IF(G1536="","",G1536)</f>
        <v/>
      </c>
      <c r="CO1536" s="170" t="str">
        <f aca="false">CONCATENATE(H1536,":",L1536)</f>
        <v>Hungary:</v>
      </c>
      <c r="CP1536" s="170" t="str">
        <f aca="false">CONCATENATE(IF(Q1536="","",CONCATENATE(Q1536,"-")),IF(P1536="","",CONCATENATE(P1536,"-")),IF(O1536="","",O1536))</f>
        <v/>
      </c>
      <c r="CQ1536" s="170" t="str">
        <f aca="false">IF(N1536="","",N1536)</f>
        <v/>
      </c>
      <c r="CR1536" s="170" t="n">
        <f aca="false">C1536</f>
        <v>3</v>
      </c>
      <c r="CS1536" s="229" t="str">
        <f aca="false">D1536</f>
        <v>3a</v>
      </c>
      <c r="CT1536" s="170" t="str">
        <f aca="false">CONCATENATE(CD1536," strain ",CM1536," ",CL1536,", partial cds")</f>
        <v>Hepatitis E virus strain HUN-036 , partial cds</v>
      </c>
    </row>
    <row r="1537" customFormat="false" ht="11.9" hidden="false" customHeight="true" outlineLevel="0" collapsed="false">
      <c r="A1537" s="154" t="s">
        <v>3941</v>
      </c>
      <c r="B1537" s="147" t="n">
        <v>3</v>
      </c>
      <c r="C1537" s="243" t="n">
        <v>3</v>
      </c>
      <c r="D1537" s="149" t="s">
        <v>644</v>
      </c>
      <c r="E1537" s="150" t="s">
        <v>3598</v>
      </c>
      <c r="F1537" s="154" t="s">
        <v>3942</v>
      </c>
      <c r="G1537" s="212"/>
      <c r="H1537" s="146" t="s">
        <v>2753</v>
      </c>
      <c r="I1537" s="153" t="s">
        <v>2754</v>
      </c>
      <c r="J1537" s="146" t="s">
        <v>395</v>
      </c>
      <c r="K1537" s="212"/>
      <c r="L1537" s="212"/>
      <c r="M1537" s="157" t="s">
        <v>367</v>
      </c>
      <c r="N1537" s="213"/>
      <c r="O1537" s="160"/>
      <c r="P1537" s="212"/>
      <c r="Q1537" s="212"/>
      <c r="R1537" s="212"/>
      <c r="S1537" s="212"/>
      <c r="T1537" s="214"/>
      <c r="U1537" s="215"/>
      <c r="V1537" s="209"/>
      <c r="W1537" s="217"/>
      <c r="AA1537" s="250" t="s">
        <v>644</v>
      </c>
      <c r="AB1537" s="217"/>
      <c r="AC1537" s="217"/>
      <c r="AG1537" s="166" t="s">
        <v>511</v>
      </c>
      <c r="AH1537" s="164" t="n">
        <v>6567</v>
      </c>
      <c r="AI1537" s="164" t="n">
        <v>6714</v>
      </c>
      <c r="AJ1537" s="219" t="n">
        <f aca="false">SeqEnd-SeqBeg+1</f>
        <v>148</v>
      </c>
      <c r="AK1537" s="220" t="n">
        <f aca="false">AND( SeqBeg&lt;=Beg  , End &lt;=SeqEnd )</f>
        <v>0</v>
      </c>
      <c r="AL1537" s="212"/>
      <c r="AM1537" s="212"/>
      <c r="AN1537" s="221"/>
      <c r="AR1537" s="212"/>
      <c r="AS1537" s="212"/>
      <c r="AT1537" s="147" t="s">
        <v>103</v>
      </c>
      <c r="AU1537" s="146"/>
      <c r="AV1537" s="212"/>
      <c r="AW1537" s="222" t="str">
        <f aca="false">HYPERLINK(CONCATENATE("http://www.ncbi.nlm.nih.gov/nuccore/",BM1537),BM1537)</f>
        <v>EF530672</v>
      </c>
      <c r="AX1537" s="219" t="str">
        <f aca="false">CONCATENATE(D1537,IF(I1537="","",CONCATENATE(".",I1537)),IF(K1537="","",CONCATENATE(".",K1537)),IF(M1537="","",CONCATENATE(".",M1537)),IF(R1537="","",CONCATENATE(".",R1537)),IF(U1537="","","(*)"))</f>
        <v>3a.HUN.pig</v>
      </c>
      <c r="AY1537" s="170" t="str">
        <f aca="false">CONCATENATE(BM1537,".",BN1537)</f>
        <v>EF530672.HUN-038</v>
      </c>
      <c r="AZ1537" s="171" t="str">
        <f aca="false">IF(AV1537="",IF(ISNUMBER(FIND(".",A1537)),LEFT(A1537,FIND(".",A1537)-1),A1537),AV1537)</f>
        <v>EF530672</v>
      </c>
      <c r="BA1537" s="171" t="str">
        <f aca="false">IF(ISNUMBER(FIND("-",AZ1537)),LEFT(AZ1537,FIND("-",AZ1537)-1),AZ1537)</f>
        <v>EF530672</v>
      </c>
      <c r="BB1537" s="170" t="str">
        <f aca="false"> MEGAname &amp; "="</f>
        <v>EF530672=</v>
      </c>
      <c r="BC1537" s="170" t="str">
        <f aca="false">Clear &amp; IF(span ,"Span","out")</f>
        <v>EF530672=out</v>
      </c>
      <c r="BD1537" s="170" t="str">
        <f aca="false">Clear &amp; IF(span, IF(B1537=".","Selected",B1537),"out")</f>
        <v>EF530672=out</v>
      </c>
      <c r="BE1537" s="170" t="str">
        <f aca="false">Clear &amp; Strain</f>
        <v>EF530672=HUN-038</v>
      </c>
      <c r="BF1537" s="170" t="str">
        <f aca="false">CONCATENATE(A1537,"=",F1537,". ",AX1537,IF(AB1537="","",CONCATENATE(".",AB1537)))</f>
        <v>EF530672=HUN-038. 3a.HUN.pig</v>
      </c>
      <c r="BG1537" s="170" t="str">
        <f aca="false">CONCATENATE(A1537,"=",F1537,". ",AX1537)</f>
        <v>EF530672=HUN-038. 3a.HUN.pig</v>
      </c>
      <c r="BH1537" s="170" t="str">
        <f aca="false">CONCATENATE(A1537,"=",AX1537)</f>
        <v>EF530672=3a.HUN.pig</v>
      </c>
      <c r="BI1537" s="170" t="str">
        <f aca="false">CONCATENATE(A1537,"=",ComForSubtype,D1537)</f>
        <v>EF530672=3a</v>
      </c>
      <c r="BJ1537" s="170" t="str">
        <f aca="false">CONCATENATE(A1537,"=",E1537)</f>
        <v>EF530672=3jab</v>
      </c>
      <c r="BK1537" s="170" t="str">
        <f aca="false">CONCATENATE(A1537,"=",C1537)</f>
        <v>EF530672=3</v>
      </c>
      <c r="BL1537" s="170" t="str">
        <f aca="false">CONCATENATE(D1537,"=")</f>
        <v>3a=</v>
      </c>
      <c r="BM1537" s="223" t="str">
        <f aca="false">IF(BA1537="XX","",BA1537)</f>
        <v>EF530672</v>
      </c>
      <c r="BN1537" s="224" t="str">
        <f aca="false">CONCATENATE(IF(F1537="","",F1537),IF(G1537="","",CONCATENATE(" / ",G1537)))</f>
        <v>HUN-038</v>
      </c>
      <c r="BO1537" s="225" t="str">
        <f aca="false">AX1537</f>
        <v>3a.HUN.pig</v>
      </c>
      <c r="BP1537" s="226" t="str">
        <f aca="false">IF(V1537="","",V1537)</f>
        <v/>
      </c>
      <c r="BQ1537" s="226" t="str">
        <f aca="false">IF(W1537="","",CONCATENATE(W1537,IF(LEFT(AO1537,1)="s","+","")))</f>
        <v/>
      </c>
      <c r="BR1537" s="226" t="str">
        <f aca="false">IF(X1537="","",CONCATENATE(X1537,IF(LEFT(AQ1537,1)="s","+","")))</f>
        <v/>
      </c>
      <c r="BS1537" s="226" t="str">
        <f aca="false">IF(Y1537="","",CONCATENATE(Y1537,IF(LEFT(AR1537,1)="s","+","")))</f>
        <v/>
      </c>
      <c r="BT1537" s="226" t="str">
        <f aca="false">IF(Z1537="","",CONCATENATE(Z1537,IF(LEFT(AS1537,1)="s","+","")))</f>
        <v/>
      </c>
      <c r="BU1537" s="227" t="str">
        <f aca="false">IF(AA1537="","",CONCATENATE(AA1537,IF(LEFT(AT1537,1)="s","+","")))</f>
        <v>3a</v>
      </c>
      <c r="BV1537" s="212"/>
      <c r="BW1537" s="177" t="s">
        <v>3943</v>
      </c>
      <c r="BX1537" s="170" t="str">
        <f aca="false">IF(BW1537&lt;&gt;"",IF(ISNUMBER(FIND("=",BW1537)),LEFT(BW1537,FIND("=",BW1537)-1),BW1537),BW1537)</f>
        <v>EF530672</v>
      </c>
      <c r="BY1537" s="170" t="str">
        <f aca="false">IF(BW1537&lt;&gt;"",IF(ISNUMBER(FIND("=",BW1537)),RIGHT(BW1537,LEN(BW1537)-FIND("=",BW1537)),""),"")</f>
        <v>3a</v>
      </c>
      <c r="BZ1537" s="170" t="str">
        <f aca="false">IF(BX1537&lt;&gt;"",IF(ISNUMBER(FIND(".",BX1537)),LEFT(BX1537,FIND(".",BX1537)-1),BX1537),BX1537)</f>
        <v>EF530672</v>
      </c>
      <c r="CA1537" s="170" t="str">
        <f aca="false">IF(BX1537&lt;&gt;"",IF(ISNUMBER(FIND(".",BX1537)),RIGHT(BX1537,LEN(BX1537)-FIND(".",BX1537)),""),"")</f>
        <v/>
      </c>
      <c r="CB1537" s="212"/>
      <c r="CC1537" s="170" t="str">
        <f aca="false">A1537</f>
        <v>EF530672</v>
      </c>
      <c r="CD1537" s="178" t="s">
        <v>339</v>
      </c>
      <c r="CE1537" s="178" t="s">
        <v>340</v>
      </c>
      <c r="CF1537" s="178" t="s">
        <v>341</v>
      </c>
      <c r="CG1537" s="212"/>
      <c r="CH1537" s="179"/>
      <c r="CI1537" s="179"/>
      <c r="CJ1537" s="179"/>
      <c r="CK1537" s="212"/>
      <c r="CL1537" s="212"/>
      <c r="CM1537" s="170" t="str">
        <f aca="false">F1537</f>
        <v>HUN-038</v>
      </c>
      <c r="CN1537" s="170" t="str">
        <f aca="false">IF(G1537="","",G1537)</f>
        <v/>
      </c>
      <c r="CO1537" s="170" t="str">
        <f aca="false">CONCATENATE(H1537,":",L1537)</f>
        <v>Hungary:</v>
      </c>
      <c r="CP1537" s="170" t="str">
        <f aca="false">CONCATENATE(IF(Q1537="","",CONCATENATE(Q1537,"-")),IF(P1537="","",CONCATENATE(P1537,"-")),IF(O1537="","",O1537))</f>
        <v/>
      </c>
      <c r="CQ1537" s="170" t="str">
        <f aca="false">IF(N1537="","",N1537)</f>
        <v/>
      </c>
      <c r="CR1537" s="170" t="n">
        <f aca="false">C1537</f>
        <v>3</v>
      </c>
      <c r="CS1537" s="229" t="str">
        <f aca="false">D1537</f>
        <v>3a</v>
      </c>
      <c r="CT1537" s="170" t="str">
        <f aca="false">CONCATENATE(CD1537," strain ",CM1537," ",CL1537,", partial cds")</f>
        <v>Hepatitis E virus strain HUN-038 , partial cds</v>
      </c>
    </row>
    <row r="1538" customFormat="false" ht="11.9" hidden="false" customHeight="true" outlineLevel="0" collapsed="false">
      <c r="A1538" s="154" t="s">
        <v>3944</v>
      </c>
      <c r="B1538" s="147" t="n">
        <v>3</v>
      </c>
      <c r="C1538" s="243" t="n">
        <v>3</v>
      </c>
      <c r="D1538" s="149" t="s">
        <v>644</v>
      </c>
      <c r="E1538" s="150" t="s">
        <v>3598</v>
      </c>
      <c r="F1538" s="154" t="s">
        <v>3730</v>
      </c>
      <c r="G1538" s="212"/>
      <c r="H1538" s="146" t="s">
        <v>2753</v>
      </c>
      <c r="I1538" s="153" t="s">
        <v>2754</v>
      </c>
      <c r="J1538" s="146" t="s">
        <v>395</v>
      </c>
      <c r="K1538" s="212"/>
      <c r="L1538" s="212"/>
      <c r="M1538" s="157" t="s">
        <v>367</v>
      </c>
      <c r="N1538" s="213"/>
      <c r="O1538" s="160"/>
      <c r="P1538" s="212"/>
      <c r="Q1538" s="212"/>
      <c r="R1538" s="212"/>
      <c r="S1538" s="212"/>
      <c r="T1538" s="214"/>
      <c r="U1538" s="215"/>
      <c r="V1538" s="209"/>
      <c r="W1538" s="217"/>
      <c r="AA1538" s="250" t="s">
        <v>644</v>
      </c>
      <c r="AB1538" s="217"/>
      <c r="AC1538" s="217"/>
      <c r="AG1538" s="166" t="s">
        <v>511</v>
      </c>
      <c r="AH1538" s="164" t="n">
        <v>6567</v>
      </c>
      <c r="AI1538" s="164" t="n">
        <v>6714</v>
      </c>
      <c r="AJ1538" s="219" t="n">
        <f aca="false">SeqEnd-SeqBeg+1</f>
        <v>148</v>
      </c>
      <c r="AK1538" s="220" t="n">
        <f aca="false">AND( SeqBeg&lt;=Beg  , End &lt;=SeqEnd )</f>
        <v>0</v>
      </c>
      <c r="AL1538" s="212"/>
      <c r="AM1538" s="212"/>
      <c r="AN1538" s="221"/>
      <c r="AR1538" s="212"/>
      <c r="AS1538" s="212"/>
      <c r="AT1538" s="147" t="s">
        <v>2000</v>
      </c>
      <c r="AU1538" s="146"/>
      <c r="AV1538" s="212"/>
      <c r="AW1538" s="222" t="str">
        <f aca="false">HYPERLINK(CONCATENATE("http://www.ncbi.nlm.nih.gov/nuccore/",BM1538),BM1538)</f>
        <v>EU718640</v>
      </c>
      <c r="AX1538" s="219" t="str">
        <f aca="false">CONCATENATE(D1538,IF(I1538="","",CONCATENATE(".",I1538)),IF(K1538="","",CONCATENATE(".",K1538)),IF(M1538="","",CONCATENATE(".",M1538)),IF(R1538="","",CONCATENATE(".",R1538)),IF(U1538="","","(*)"))</f>
        <v>3a.HUN.pig</v>
      </c>
      <c r="AY1538" s="170" t="str">
        <f aca="false">CONCATENATE(BM1538,".",BN1538)</f>
        <v>EU718640.HUN-039</v>
      </c>
      <c r="AZ1538" s="171" t="str">
        <f aca="false">IF(AV1538="",IF(ISNUMBER(FIND(".",A1538)),LEFT(A1538,FIND(".",A1538)-1),A1538),AV1538)</f>
        <v>EU718640</v>
      </c>
      <c r="BA1538" s="171" t="str">
        <f aca="false">IF(ISNUMBER(FIND("-",AZ1538)),LEFT(AZ1538,FIND("-",AZ1538)-1),AZ1538)</f>
        <v>EU718640</v>
      </c>
      <c r="BB1538" s="170" t="str">
        <f aca="false"> MEGAname &amp; "="</f>
        <v>EU718640=</v>
      </c>
      <c r="BC1538" s="170" t="str">
        <f aca="false">Clear &amp; IF(span ,"Span","out")</f>
        <v>EU718640=out</v>
      </c>
      <c r="BD1538" s="170" t="str">
        <f aca="false">Clear &amp; IF(span, IF(B1538=".","Selected",B1538),"out")</f>
        <v>EU718640=out</v>
      </c>
      <c r="BE1538" s="170" t="str">
        <f aca="false">Clear &amp; Strain</f>
        <v>EU718640=HUN-039</v>
      </c>
      <c r="BF1538" s="170" t="str">
        <f aca="false">CONCATENATE(A1538,"=",F1538,". ",AX1538,IF(AB1538="","",CONCATENATE(".",AB1538)))</f>
        <v>EU718640=HUN-039. 3a.HUN.pig</v>
      </c>
      <c r="BG1538" s="170" t="str">
        <f aca="false">CONCATENATE(A1538,"=",F1538,". ",AX1538)</f>
        <v>EU718640=HUN-039. 3a.HUN.pig</v>
      </c>
      <c r="BH1538" s="170" t="str">
        <f aca="false">CONCATENATE(A1538,"=",AX1538)</f>
        <v>EU718640=3a.HUN.pig</v>
      </c>
      <c r="BI1538" s="170" t="str">
        <f aca="false">CONCATENATE(A1538,"=",ComForSubtype,D1538)</f>
        <v>EU718640=3a</v>
      </c>
      <c r="BJ1538" s="170" t="str">
        <f aca="false">CONCATENATE(A1538,"=",E1538)</f>
        <v>EU718640=3jab</v>
      </c>
      <c r="BK1538" s="170" t="str">
        <f aca="false">CONCATENATE(A1538,"=",C1538)</f>
        <v>EU718640=3</v>
      </c>
      <c r="BL1538" s="170" t="str">
        <f aca="false">CONCATENATE(D1538,"=")</f>
        <v>3a=</v>
      </c>
      <c r="BM1538" s="223" t="str">
        <f aca="false">IF(BA1538="XX","",BA1538)</f>
        <v>EU718640</v>
      </c>
      <c r="BN1538" s="224" t="str">
        <f aca="false">CONCATENATE(IF(F1538="","",F1538),IF(G1538="","",CONCATENATE(" / ",G1538)))</f>
        <v>HUN-039</v>
      </c>
      <c r="BO1538" s="225" t="str">
        <f aca="false">AX1538</f>
        <v>3a.HUN.pig</v>
      </c>
      <c r="BP1538" s="226" t="str">
        <f aca="false">IF(V1538="","",V1538)</f>
        <v/>
      </c>
      <c r="BQ1538" s="226" t="str">
        <f aca="false">IF(W1538="","",CONCATENATE(W1538,IF(LEFT(AO1538,1)="s","+","")))</f>
        <v/>
      </c>
      <c r="BR1538" s="226" t="str">
        <f aca="false">IF(X1538="","",CONCATENATE(X1538,IF(LEFT(AQ1538,1)="s","+","")))</f>
        <v/>
      </c>
      <c r="BS1538" s="226" t="str">
        <f aca="false">IF(Y1538="","",CONCATENATE(Y1538,IF(LEFT(AR1538,1)="s","+","")))</f>
        <v/>
      </c>
      <c r="BT1538" s="226" t="str">
        <f aca="false">IF(Z1538="","",CONCATENATE(Z1538,IF(LEFT(AS1538,1)="s","+","")))</f>
        <v/>
      </c>
      <c r="BU1538" s="227" t="str">
        <f aca="false">IF(AA1538="","",CONCATENATE(AA1538,IF(LEFT(AT1538,1)="s","+","")))</f>
        <v>3a+</v>
      </c>
      <c r="BV1538" s="212"/>
      <c r="BW1538" s="177" t="s">
        <v>3945</v>
      </c>
      <c r="BX1538" s="170" t="str">
        <f aca="false">IF(BW1538&lt;&gt;"",IF(ISNUMBER(FIND("=",BW1538)),LEFT(BW1538,FIND("=",BW1538)-1),BW1538),BW1538)</f>
        <v>EU718640</v>
      </c>
      <c r="BY1538" s="170" t="str">
        <f aca="false">IF(BW1538&lt;&gt;"",IF(ISNUMBER(FIND("=",BW1538)),RIGHT(BW1538,LEN(BW1538)-FIND("=",BW1538)),""),"")</f>
        <v>3a</v>
      </c>
      <c r="BZ1538" s="170" t="str">
        <f aca="false">IF(BX1538&lt;&gt;"",IF(ISNUMBER(FIND(".",BX1538)),LEFT(BX1538,FIND(".",BX1538)-1),BX1538),BX1538)</f>
        <v>EU718640</v>
      </c>
      <c r="CA1538" s="170" t="str">
        <f aca="false">IF(BX1538&lt;&gt;"",IF(ISNUMBER(FIND(".",BX1538)),RIGHT(BX1538,LEN(BX1538)-FIND(".",BX1538)),""),"")</f>
        <v/>
      </c>
      <c r="CB1538" s="212"/>
      <c r="CC1538" s="170" t="str">
        <f aca="false">A1538</f>
        <v>EU718640</v>
      </c>
      <c r="CD1538" s="178" t="s">
        <v>339</v>
      </c>
      <c r="CE1538" s="178" t="s">
        <v>340</v>
      </c>
      <c r="CF1538" s="178" t="s">
        <v>341</v>
      </c>
      <c r="CG1538" s="212"/>
      <c r="CH1538" s="179"/>
      <c r="CI1538" s="179"/>
      <c r="CJ1538" s="179"/>
      <c r="CK1538" s="212"/>
      <c r="CL1538" s="212"/>
      <c r="CM1538" s="170" t="str">
        <f aca="false">F1538</f>
        <v>HUN-039</v>
      </c>
      <c r="CN1538" s="170" t="str">
        <f aca="false">IF(G1538="","",G1538)</f>
        <v/>
      </c>
      <c r="CO1538" s="170" t="str">
        <f aca="false">CONCATENATE(H1538,":",L1538)</f>
        <v>Hungary:</v>
      </c>
      <c r="CP1538" s="170" t="str">
        <f aca="false">CONCATENATE(IF(Q1538="","",CONCATENATE(Q1538,"-")),IF(P1538="","",CONCATENATE(P1538,"-")),IF(O1538="","",O1538))</f>
        <v/>
      </c>
      <c r="CQ1538" s="170" t="str">
        <f aca="false">IF(N1538="","",N1538)</f>
        <v/>
      </c>
      <c r="CR1538" s="170" t="n">
        <f aca="false">C1538</f>
        <v>3</v>
      </c>
      <c r="CS1538" s="229" t="str">
        <f aca="false">D1538</f>
        <v>3a</v>
      </c>
      <c r="CT1538" s="170" t="str">
        <f aca="false">CONCATENATE(CD1538," strain ",CM1538," ",CL1538,", partial cds")</f>
        <v>Hepatitis E virus strain HUN-039 , partial cds</v>
      </c>
    </row>
    <row r="1539" customFormat="false" ht="11.9" hidden="false" customHeight="true" outlineLevel="0" collapsed="false">
      <c r="A1539" s="154" t="s">
        <v>3946</v>
      </c>
      <c r="B1539" s="147" t="n">
        <v>3</v>
      </c>
      <c r="C1539" s="243" t="n">
        <v>3</v>
      </c>
      <c r="D1539" s="149" t="s">
        <v>644</v>
      </c>
      <c r="E1539" s="150" t="s">
        <v>3598</v>
      </c>
      <c r="F1539" s="154" t="s">
        <v>3900</v>
      </c>
      <c r="G1539" s="212"/>
      <c r="H1539" s="146" t="s">
        <v>2753</v>
      </c>
      <c r="I1539" s="153" t="s">
        <v>2754</v>
      </c>
      <c r="J1539" s="146" t="s">
        <v>395</v>
      </c>
      <c r="K1539" s="212"/>
      <c r="L1539" s="212"/>
      <c r="M1539" s="157" t="s">
        <v>367</v>
      </c>
      <c r="N1539" s="213"/>
      <c r="O1539" s="160"/>
      <c r="P1539" s="212"/>
      <c r="Q1539" s="212"/>
      <c r="R1539" s="212"/>
      <c r="S1539" s="212"/>
      <c r="T1539" s="214"/>
      <c r="U1539" s="215"/>
      <c r="V1539" s="209"/>
      <c r="W1539" s="217"/>
      <c r="AA1539" s="250" t="s">
        <v>644</v>
      </c>
      <c r="AB1539" s="217"/>
      <c r="AC1539" s="217"/>
      <c r="AG1539" s="166" t="s">
        <v>511</v>
      </c>
      <c r="AH1539" s="164" t="n">
        <v>6567</v>
      </c>
      <c r="AI1539" s="164" t="n">
        <v>6714</v>
      </c>
      <c r="AJ1539" s="219" t="n">
        <f aca="false">SeqEnd-SeqBeg+1</f>
        <v>148</v>
      </c>
      <c r="AK1539" s="220" t="n">
        <f aca="false">AND( SeqBeg&lt;=Beg  , End &lt;=SeqEnd )</f>
        <v>0</v>
      </c>
      <c r="AL1539" s="212"/>
      <c r="AM1539" s="212"/>
      <c r="AN1539" s="221"/>
      <c r="AR1539" s="212"/>
      <c r="AS1539" s="212"/>
      <c r="AT1539" s="147" t="s">
        <v>103</v>
      </c>
      <c r="AU1539" s="146"/>
      <c r="AV1539" s="212"/>
      <c r="AW1539" s="222" t="str">
        <f aca="false">HYPERLINK(CONCATENATE("http://www.ncbi.nlm.nih.gov/nuccore/",BM1539),BM1539)</f>
        <v>EF530673</v>
      </c>
      <c r="AX1539" s="219" t="str">
        <f aca="false">CONCATENATE(D1539,IF(I1539="","",CONCATENATE(".",I1539)),IF(K1539="","",CONCATENATE(".",K1539)),IF(M1539="","",CONCATENATE(".",M1539)),IF(R1539="","",CONCATENATE(".",R1539)),IF(U1539="","","(*)"))</f>
        <v>3a.HUN.pig</v>
      </c>
      <c r="AY1539" s="170" t="str">
        <f aca="false">CONCATENATE(BM1539,".",BN1539)</f>
        <v>EF530673.HUN-052</v>
      </c>
      <c r="AZ1539" s="171" t="str">
        <f aca="false">IF(AV1539="",IF(ISNUMBER(FIND(".",A1539)),LEFT(A1539,FIND(".",A1539)-1),A1539),AV1539)</f>
        <v>EF530673</v>
      </c>
      <c r="BA1539" s="171" t="str">
        <f aca="false">IF(ISNUMBER(FIND("-",AZ1539)),LEFT(AZ1539,FIND("-",AZ1539)-1),AZ1539)</f>
        <v>EF530673</v>
      </c>
      <c r="BB1539" s="170" t="str">
        <f aca="false"> MEGAname &amp; "="</f>
        <v>EF530673=</v>
      </c>
      <c r="BC1539" s="170" t="str">
        <f aca="false">Clear &amp; IF(span ,"Span","out")</f>
        <v>EF530673=out</v>
      </c>
      <c r="BD1539" s="170" t="str">
        <f aca="false">Clear &amp; IF(span, IF(B1539=".","Selected",B1539),"out")</f>
        <v>EF530673=out</v>
      </c>
      <c r="BE1539" s="170" t="str">
        <f aca="false">Clear &amp; Strain</f>
        <v>EF530673=HUN-052</v>
      </c>
      <c r="BF1539" s="170" t="str">
        <f aca="false">CONCATENATE(A1539,"=",F1539,". ",AX1539,IF(AB1539="","",CONCATENATE(".",AB1539)))</f>
        <v>EF530673=HUN-052. 3a.HUN.pig</v>
      </c>
      <c r="BG1539" s="170" t="str">
        <f aca="false">CONCATENATE(A1539,"=",F1539,". ",AX1539)</f>
        <v>EF530673=HUN-052. 3a.HUN.pig</v>
      </c>
      <c r="BH1539" s="170" t="str">
        <f aca="false">CONCATENATE(A1539,"=",AX1539)</f>
        <v>EF530673=3a.HUN.pig</v>
      </c>
      <c r="BI1539" s="170" t="str">
        <f aca="false">CONCATENATE(A1539,"=",ComForSubtype,D1539)</f>
        <v>EF530673=3a</v>
      </c>
      <c r="BJ1539" s="170" t="str">
        <f aca="false">CONCATENATE(A1539,"=",E1539)</f>
        <v>EF530673=3jab</v>
      </c>
      <c r="BK1539" s="170" t="str">
        <f aca="false">CONCATENATE(A1539,"=",C1539)</f>
        <v>EF530673=3</v>
      </c>
      <c r="BL1539" s="170" t="str">
        <f aca="false">CONCATENATE(D1539,"=")</f>
        <v>3a=</v>
      </c>
      <c r="BM1539" s="223" t="str">
        <f aca="false">IF(BA1539="XX","",BA1539)</f>
        <v>EF530673</v>
      </c>
      <c r="BN1539" s="224" t="str">
        <f aca="false">CONCATENATE(IF(F1539="","",F1539),IF(G1539="","",CONCATENATE(" / ",G1539)))</f>
        <v>HUN-052</v>
      </c>
      <c r="BO1539" s="225" t="str">
        <f aca="false">AX1539</f>
        <v>3a.HUN.pig</v>
      </c>
      <c r="BP1539" s="226" t="str">
        <f aca="false">IF(V1539="","",V1539)</f>
        <v/>
      </c>
      <c r="BQ1539" s="226" t="str">
        <f aca="false">IF(W1539="","",CONCATENATE(W1539,IF(LEFT(AO1539,1)="s","+","")))</f>
        <v/>
      </c>
      <c r="BR1539" s="226" t="str">
        <f aca="false">IF(X1539="","",CONCATENATE(X1539,IF(LEFT(AQ1539,1)="s","+","")))</f>
        <v/>
      </c>
      <c r="BS1539" s="226" t="str">
        <f aca="false">IF(Y1539="","",CONCATENATE(Y1539,IF(LEFT(AR1539,1)="s","+","")))</f>
        <v/>
      </c>
      <c r="BT1539" s="226" t="str">
        <f aca="false">IF(Z1539="","",CONCATENATE(Z1539,IF(LEFT(AS1539,1)="s","+","")))</f>
        <v/>
      </c>
      <c r="BU1539" s="227" t="str">
        <f aca="false">IF(AA1539="","",CONCATENATE(AA1539,IF(LEFT(AT1539,1)="s","+","")))</f>
        <v>3a</v>
      </c>
      <c r="BV1539" s="212"/>
      <c r="BW1539" s="177" t="s">
        <v>3947</v>
      </c>
      <c r="BX1539" s="170" t="str">
        <f aca="false">IF(BW1539&lt;&gt;"",IF(ISNUMBER(FIND("=",BW1539)),LEFT(BW1539,FIND("=",BW1539)-1),BW1539),BW1539)</f>
        <v>EF530673</v>
      </c>
      <c r="BY1539" s="170" t="str">
        <f aca="false">IF(BW1539&lt;&gt;"",IF(ISNUMBER(FIND("=",BW1539)),RIGHT(BW1539,LEN(BW1539)-FIND("=",BW1539)),""),"")</f>
        <v>3a</v>
      </c>
      <c r="BZ1539" s="170" t="str">
        <f aca="false">IF(BX1539&lt;&gt;"",IF(ISNUMBER(FIND(".",BX1539)),LEFT(BX1539,FIND(".",BX1539)-1),BX1539),BX1539)</f>
        <v>EF530673</v>
      </c>
      <c r="CA1539" s="170" t="str">
        <f aca="false">IF(BX1539&lt;&gt;"",IF(ISNUMBER(FIND(".",BX1539)),RIGHT(BX1539,LEN(BX1539)-FIND(".",BX1539)),""),"")</f>
        <v/>
      </c>
      <c r="CB1539" s="212"/>
      <c r="CC1539" s="170" t="str">
        <f aca="false">A1539</f>
        <v>EF530673</v>
      </c>
      <c r="CD1539" s="178" t="s">
        <v>339</v>
      </c>
      <c r="CE1539" s="178" t="s">
        <v>340</v>
      </c>
      <c r="CF1539" s="178" t="s">
        <v>341</v>
      </c>
      <c r="CG1539" s="212"/>
      <c r="CH1539" s="179"/>
      <c r="CI1539" s="179"/>
      <c r="CJ1539" s="179"/>
      <c r="CK1539" s="212"/>
      <c r="CL1539" s="212"/>
      <c r="CM1539" s="170" t="str">
        <f aca="false">F1539</f>
        <v>HUN-052</v>
      </c>
      <c r="CN1539" s="170" t="str">
        <f aca="false">IF(G1539="","",G1539)</f>
        <v/>
      </c>
      <c r="CO1539" s="170" t="str">
        <f aca="false">CONCATENATE(H1539,":",L1539)</f>
        <v>Hungary:</v>
      </c>
      <c r="CP1539" s="170" t="str">
        <f aca="false">CONCATENATE(IF(Q1539="","",CONCATENATE(Q1539,"-")),IF(P1539="","",CONCATENATE(P1539,"-")),IF(O1539="","",O1539))</f>
        <v/>
      </c>
      <c r="CQ1539" s="170" t="str">
        <f aca="false">IF(N1539="","",N1539)</f>
        <v/>
      </c>
      <c r="CR1539" s="170" t="n">
        <f aca="false">C1539</f>
        <v>3</v>
      </c>
      <c r="CS1539" s="229" t="str">
        <f aca="false">D1539</f>
        <v>3a</v>
      </c>
      <c r="CT1539" s="170" t="str">
        <f aca="false">CONCATENATE(CD1539," strain ",CM1539," ",CL1539,", partial cds")</f>
        <v>Hepatitis E virus strain HUN-052 , partial cds</v>
      </c>
    </row>
    <row r="1540" customFormat="false" ht="11.9" hidden="false" customHeight="true" outlineLevel="0" collapsed="false">
      <c r="A1540" s="154" t="s">
        <v>3948</v>
      </c>
      <c r="B1540" s="147" t="n">
        <v>3</v>
      </c>
      <c r="C1540" s="243" t="n">
        <v>3</v>
      </c>
      <c r="D1540" s="149" t="s">
        <v>644</v>
      </c>
      <c r="E1540" s="150" t="s">
        <v>3598</v>
      </c>
      <c r="F1540" s="154" t="s">
        <v>3949</v>
      </c>
      <c r="G1540" s="212"/>
      <c r="H1540" s="146" t="s">
        <v>2753</v>
      </c>
      <c r="I1540" s="153" t="s">
        <v>2754</v>
      </c>
      <c r="J1540" s="146" t="s">
        <v>395</v>
      </c>
      <c r="K1540" s="212"/>
      <c r="L1540" s="212"/>
      <c r="M1540" s="157" t="s">
        <v>367</v>
      </c>
      <c r="N1540" s="213"/>
      <c r="O1540" s="160"/>
      <c r="P1540" s="212"/>
      <c r="Q1540" s="212"/>
      <c r="R1540" s="212"/>
      <c r="S1540" s="212"/>
      <c r="T1540" s="214"/>
      <c r="U1540" s="215"/>
      <c r="V1540" s="209"/>
      <c r="W1540" s="217"/>
      <c r="X1540" s="147"/>
      <c r="Y1540" s="147"/>
      <c r="AA1540" s="250" t="s">
        <v>644</v>
      </c>
      <c r="AB1540" s="217"/>
      <c r="AC1540" s="217"/>
      <c r="AG1540" s="166" t="s">
        <v>511</v>
      </c>
      <c r="AH1540" s="164" t="n">
        <v>6567</v>
      </c>
      <c r="AI1540" s="164" t="n">
        <v>6714</v>
      </c>
      <c r="AJ1540" s="219" t="n">
        <f aca="false">SeqEnd-SeqBeg+1</f>
        <v>148</v>
      </c>
      <c r="AK1540" s="220" t="n">
        <f aca="false">AND( SeqBeg&lt;=Beg  , End &lt;=SeqEnd )</f>
        <v>0</v>
      </c>
      <c r="AL1540" s="212"/>
      <c r="AM1540" s="212"/>
      <c r="AN1540" s="221"/>
      <c r="AR1540" s="212"/>
      <c r="AS1540" s="212"/>
      <c r="AT1540" s="147" t="s">
        <v>2000</v>
      </c>
      <c r="AU1540" s="146"/>
      <c r="AV1540" s="212"/>
      <c r="AW1540" s="222" t="str">
        <f aca="false">HYPERLINK(CONCATENATE("http://www.ncbi.nlm.nih.gov/nuccore/",BM1540),BM1540)</f>
        <v>EU718644</v>
      </c>
      <c r="AX1540" s="219" t="str">
        <f aca="false">CONCATENATE(D1540,IF(I1540="","",CONCATENATE(".",I1540)),IF(K1540="","",CONCATENATE(".",K1540)),IF(M1540="","",CONCATENATE(".",M1540)),IF(R1540="","",CONCATENATE(".",R1540)),IF(U1540="","","(*)"))</f>
        <v>3a.HUN.pig</v>
      </c>
      <c r="AY1540" s="170" t="str">
        <f aca="false">CONCATENATE(BM1540,".",BN1540)</f>
        <v>EU718644.HUN-070</v>
      </c>
      <c r="AZ1540" s="171" t="str">
        <f aca="false">IF(AV1540="",IF(ISNUMBER(FIND(".",A1540)),LEFT(A1540,FIND(".",A1540)-1),A1540),AV1540)</f>
        <v>EU718644</v>
      </c>
      <c r="BA1540" s="171" t="str">
        <f aca="false">IF(ISNUMBER(FIND("-",AZ1540)),LEFT(AZ1540,FIND("-",AZ1540)-1),AZ1540)</f>
        <v>EU718644</v>
      </c>
      <c r="BB1540" s="170" t="str">
        <f aca="false"> MEGAname &amp; "="</f>
        <v>EU718644=</v>
      </c>
      <c r="BC1540" s="170" t="str">
        <f aca="false">Clear &amp; IF(span ,"Span","out")</f>
        <v>EU718644=out</v>
      </c>
      <c r="BD1540" s="170" t="str">
        <f aca="false">Clear &amp; IF(span, IF(B1540=".","Selected",B1540),"out")</f>
        <v>EU718644=out</v>
      </c>
      <c r="BE1540" s="170" t="str">
        <f aca="false">Clear &amp; Strain</f>
        <v>EU718644=HUN-070</v>
      </c>
      <c r="BF1540" s="170" t="str">
        <f aca="false">CONCATENATE(A1540,"=",F1540,". ",AX1540,IF(AB1540="","",CONCATENATE(".",AB1540)))</f>
        <v>EU718644=HUN-070. 3a.HUN.pig</v>
      </c>
      <c r="BG1540" s="170" t="str">
        <f aca="false">CONCATENATE(A1540,"=",F1540,". ",AX1540)</f>
        <v>EU718644=HUN-070. 3a.HUN.pig</v>
      </c>
      <c r="BH1540" s="170" t="str">
        <f aca="false">CONCATENATE(A1540,"=",AX1540)</f>
        <v>EU718644=3a.HUN.pig</v>
      </c>
      <c r="BI1540" s="170" t="str">
        <f aca="false">CONCATENATE(A1540,"=",ComForSubtype,D1540)</f>
        <v>EU718644=3a</v>
      </c>
      <c r="BJ1540" s="170" t="str">
        <f aca="false">CONCATENATE(A1540,"=",E1540)</f>
        <v>EU718644=3jab</v>
      </c>
      <c r="BK1540" s="170" t="str">
        <f aca="false">CONCATENATE(A1540,"=",C1540)</f>
        <v>EU718644=3</v>
      </c>
      <c r="BL1540" s="170" t="str">
        <f aca="false">CONCATENATE(D1540,"=")</f>
        <v>3a=</v>
      </c>
      <c r="BM1540" s="223" t="str">
        <f aca="false">IF(BA1540="XX","",BA1540)</f>
        <v>EU718644</v>
      </c>
      <c r="BN1540" s="224" t="str">
        <f aca="false">CONCATENATE(IF(F1540="","",F1540),IF(G1540="","",CONCATENATE(" / ",G1540)))</f>
        <v>HUN-070</v>
      </c>
      <c r="BO1540" s="225" t="str">
        <f aca="false">AX1540</f>
        <v>3a.HUN.pig</v>
      </c>
      <c r="BP1540" s="226" t="str">
        <f aca="false">IF(V1540="","",V1540)</f>
        <v/>
      </c>
      <c r="BQ1540" s="226" t="str">
        <f aca="false">IF(W1540="","",CONCATENATE(W1540,IF(LEFT(AO1540,1)="s","+","")))</f>
        <v/>
      </c>
      <c r="BR1540" s="226" t="str">
        <f aca="false">IF(X1540="","",CONCATENATE(X1540,IF(LEFT(AQ1540,1)="s","+","")))</f>
        <v/>
      </c>
      <c r="BS1540" s="226" t="str">
        <f aca="false">IF(Y1540="","",CONCATENATE(Y1540,IF(LEFT(AR1540,1)="s","+","")))</f>
        <v/>
      </c>
      <c r="BT1540" s="226" t="str">
        <f aca="false">IF(Z1540="","",CONCATENATE(Z1540,IF(LEFT(AS1540,1)="s","+","")))</f>
        <v/>
      </c>
      <c r="BU1540" s="227" t="str">
        <f aca="false">IF(AA1540="","",CONCATENATE(AA1540,IF(LEFT(AT1540,1)="s","+","")))</f>
        <v>3a+</v>
      </c>
      <c r="BV1540" s="212"/>
      <c r="BW1540" s="177" t="s">
        <v>3950</v>
      </c>
      <c r="BX1540" s="170" t="str">
        <f aca="false">IF(BW1540&lt;&gt;"",IF(ISNUMBER(FIND("=",BW1540)),LEFT(BW1540,FIND("=",BW1540)-1),BW1540),BW1540)</f>
        <v>EU718644</v>
      </c>
      <c r="BY1540" s="170" t="str">
        <f aca="false">IF(BW1540&lt;&gt;"",IF(ISNUMBER(FIND("=",BW1540)),RIGHT(BW1540,LEN(BW1540)-FIND("=",BW1540)),""),"")</f>
        <v>3a</v>
      </c>
      <c r="BZ1540" s="170" t="str">
        <f aca="false">IF(BX1540&lt;&gt;"",IF(ISNUMBER(FIND(".",BX1540)),LEFT(BX1540,FIND(".",BX1540)-1),BX1540),BX1540)</f>
        <v>EU718644</v>
      </c>
      <c r="CA1540" s="170" t="str">
        <f aca="false">IF(BX1540&lt;&gt;"",IF(ISNUMBER(FIND(".",BX1540)),RIGHT(BX1540,LEN(BX1540)-FIND(".",BX1540)),""),"")</f>
        <v/>
      </c>
      <c r="CB1540" s="212"/>
      <c r="CC1540" s="170" t="str">
        <f aca="false">A1540</f>
        <v>EU718644</v>
      </c>
      <c r="CD1540" s="178" t="s">
        <v>339</v>
      </c>
      <c r="CE1540" s="178" t="s">
        <v>340</v>
      </c>
      <c r="CF1540" s="178" t="s">
        <v>341</v>
      </c>
      <c r="CG1540" s="212"/>
      <c r="CH1540" s="179"/>
      <c r="CI1540" s="179"/>
      <c r="CJ1540" s="179"/>
      <c r="CK1540" s="212"/>
      <c r="CL1540" s="212"/>
      <c r="CM1540" s="170" t="str">
        <f aca="false">F1540</f>
        <v>HUN-070</v>
      </c>
      <c r="CN1540" s="170" t="str">
        <f aca="false">IF(G1540="","",G1540)</f>
        <v/>
      </c>
      <c r="CO1540" s="170" t="str">
        <f aca="false">CONCATENATE(H1540,":",L1540)</f>
        <v>Hungary:</v>
      </c>
      <c r="CP1540" s="170" t="str">
        <f aca="false">CONCATENATE(IF(Q1540="","",CONCATENATE(Q1540,"-")),IF(P1540="","",CONCATENATE(P1540,"-")),IF(O1540="","",O1540))</f>
        <v/>
      </c>
      <c r="CQ1540" s="170" t="str">
        <f aca="false">IF(N1540="","",N1540)</f>
        <v/>
      </c>
      <c r="CR1540" s="170" t="n">
        <f aca="false">C1540</f>
        <v>3</v>
      </c>
      <c r="CS1540" s="229" t="str">
        <f aca="false">D1540</f>
        <v>3a</v>
      </c>
      <c r="CT1540" s="170" t="str">
        <f aca="false">CONCATENATE(CD1540," strain ",CM1540," ",CL1540,", partial cds")</f>
        <v>Hepatitis E virus strain HUN-070 , partial cds</v>
      </c>
    </row>
    <row r="1541" customFormat="false" ht="11.9" hidden="false" customHeight="true" outlineLevel="0" collapsed="false">
      <c r="A1541" s="154" t="s">
        <v>3951</v>
      </c>
      <c r="B1541" s="147" t="n">
        <v>3</v>
      </c>
      <c r="C1541" s="243" t="n">
        <v>3</v>
      </c>
      <c r="D1541" s="149" t="s">
        <v>644</v>
      </c>
      <c r="E1541" s="150" t="s">
        <v>3598</v>
      </c>
      <c r="F1541" s="154" t="s">
        <v>3952</v>
      </c>
      <c r="G1541" s="212"/>
      <c r="H1541" s="146" t="s">
        <v>2753</v>
      </c>
      <c r="I1541" s="153" t="s">
        <v>2754</v>
      </c>
      <c r="J1541" s="146" t="s">
        <v>395</v>
      </c>
      <c r="K1541" s="212"/>
      <c r="L1541" s="212"/>
      <c r="M1541" s="157" t="s">
        <v>2942</v>
      </c>
      <c r="N1541" s="213"/>
      <c r="O1541" s="160"/>
      <c r="P1541" s="212"/>
      <c r="Q1541" s="212"/>
      <c r="R1541" s="212"/>
      <c r="S1541" s="212"/>
      <c r="T1541" s="214"/>
      <c r="U1541" s="215"/>
      <c r="V1541" s="209"/>
      <c r="AA1541" s="250" t="s">
        <v>644</v>
      </c>
      <c r="AB1541" s="217"/>
      <c r="AC1541" s="217"/>
      <c r="AG1541" s="166" t="s">
        <v>511</v>
      </c>
      <c r="AH1541" s="164" t="n">
        <v>6567</v>
      </c>
      <c r="AI1541" s="164" t="n">
        <v>6714</v>
      </c>
      <c r="AJ1541" s="219" t="n">
        <f aca="false">SeqEnd-SeqBeg+1</f>
        <v>148</v>
      </c>
      <c r="AK1541" s="220" t="n">
        <f aca="false">AND( SeqBeg&lt;=Beg  , End &lt;=SeqEnd )</f>
        <v>0</v>
      </c>
      <c r="AL1541" s="212"/>
      <c r="AM1541" s="212"/>
      <c r="AN1541" s="221"/>
      <c r="AP1541" s="212"/>
      <c r="AQ1541" s="212"/>
      <c r="AR1541" s="212"/>
      <c r="AS1541" s="212"/>
      <c r="AT1541" s="147" t="s">
        <v>2000</v>
      </c>
      <c r="AU1541" s="146"/>
      <c r="AV1541" s="212"/>
      <c r="AW1541" s="222" t="str">
        <f aca="false">HYPERLINK(CONCATENATE("http://www.ncbi.nlm.nih.gov/nuccore/",BM1541),BM1541)</f>
        <v>GQ468296</v>
      </c>
      <c r="AX1541" s="219" t="str">
        <f aca="false">CONCATENATE(D1541,IF(I1541="","",CONCATENATE(".",I1541)),IF(K1541="","",CONCATENATE(".",K1541)),IF(M1541="","",CONCATENATE(".",M1541)),IF(R1541="","",CONCATENATE(".",R1541)),IF(U1541="","","(*)"))</f>
        <v>3a.HUN.deer</v>
      </c>
      <c r="AY1541" s="170" t="str">
        <f aca="false">CONCATENATE(BM1541,".",BN1541)</f>
        <v>GQ468296.HUN-138</v>
      </c>
      <c r="AZ1541" s="171" t="str">
        <f aca="false">IF(AV1541="",IF(ISNUMBER(FIND(".",A1541)),LEFT(A1541,FIND(".",A1541)-1),A1541),AV1541)</f>
        <v>GQ468296</v>
      </c>
      <c r="BA1541" s="171" t="str">
        <f aca="false">IF(ISNUMBER(FIND("-",AZ1541)),LEFT(AZ1541,FIND("-",AZ1541)-1),AZ1541)</f>
        <v>GQ468296</v>
      </c>
      <c r="BB1541" s="170" t="str">
        <f aca="false"> MEGAname &amp; "="</f>
        <v>GQ468296=</v>
      </c>
      <c r="BC1541" s="170" t="str">
        <f aca="false">Clear &amp; IF(span ,"Span","out")</f>
        <v>GQ468296=out</v>
      </c>
      <c r="BD1541" s="170" t="str">
        <f aca="false">Clear &amp; IF(span, IF(B1541=".","Selected",B1541),"out")</f>
        <v>GQ468296=out</v>
      </c>
      <c r="BE1541" s="170" t="str">
        <f aca="false">Clear &amp; Strain</f>
        <v>GQ468296=HUN-138</v>
      </c>
      <c r="BF1541" s="170" t="str">
        <f aca="false">CONCATENATE(A1541,"=",F1541,". ",AX1541,IF(AB1541="","",CONCATENATE(".",AB1541)))</f>
        <v>GQ468296=HUN-138. 3a.HUN.deer</v>
      </c>
      <c r="BG1541" s="170" t="str">
        <f aca="false">CONCATENATE(A1541,"=",F1541,". ",AX1541)</f>
        <v>GQ468296=HUN-138. 3a.HUN.deer</v>
      </c>
      <c r="BH1541" s="170" t="str">
        <f aca="false">CONCATENATE(A1541,"=",AX1541)</f>
        <v>GQ468296=3a.HUN.deer</v>
      </c>
      <c r="BI1541" s="170" t="str">
        <f aca="false">CONCATENATE(A1541,"=",ComForSubtype,D1541)</f>
        <v>GQ468296=3a</v>
      </c>
      <c r="BJ1541" s="170" t="str">
        <f aca="false">CONCATENATE(A1541,"=",E1541)</f>
        <v>GQ468296=3jab</v>
      </c>
      <c r="BK1541" s="170" t="str">
        <f aca="false">CONCATENATE(A1541,"=",C1541)</f>
        <v>GQ468296=3</v>
      </c>
      <c r="BL1541" s="170" t="str">
        <f aca="false">CONCATENATE(D1541,"=")</f>
        <v>3a=</v>
      </c>
      <c r="BM1541" s="223" t="str">
        <f aca="false">IF(BA1541="XX","",BA1541)</f>
        <v>GQ468296</v>
      </c>
      <c r="BN1541" s="224" t="str">
        <f aca="false">CONCATENATE(IF(F1541="","",F1541),IF(G1541="","",CONCATENATE(" / ",G1541)))</f>
        <v>HUN-138</v>
      </c>
      <c r="BO1541" s="225" t="str">
        <f aca="false">AX1541</f>
        <v>3a.HUN.deer</v>
      </c>
      <c r="BP1541" s="226" t="str">
        <f aca="false">IF(V1541="","",V1541)</f>
        <v/>
      </c>
      <c r="BQ1541" s="226" t="str">
        <f aca="false">IF(W1541="","",CONCATENATE(W1541,IF(LEFT(AO1541,1)="s","+","")))</f>
        <v/>
      </c>
      <c r="BR1541" s="226" t="str">
        <f aca="false">IF(X1541="","",CONCATENATE(X1541,IF(LEFT(AQ1541,1)="s","+","")))</f>
        <v/>
      </c>
      <c r="BS1541" s="226" t="str">
        <f aca="false">IF(Y1541="","",CONCATENATE(Y1541,IF(LEFT(AR1541,1)="s","+","")))</f>
        <v/>
      </c>
      <c r="BT1541" s="226" t="str">
        <f aca="false">IF(Z1541="","",CONCATENATE(Z1541,IF(LEFT(AS1541,1)="s","+","")))</f>
        <v/>
      </c>
      <c r="BU1541" s="227" t="str">
        <f aca="false">IF(AA1541="","",CONCATENATE(AA1541,IF(LEFT(AT1541,1)="s","+","")))</f>
        <v>3a+</v>
      </c>
      <c r="BV1541" s="212"/>
      <c r="BW1541" s="177" t="s">
        <v>3953</v>
      </c>
      <c r="BX1541" s="170" t="str">
        <f aca="false">IF(BW1541&lt;&gt;"",IF(ISNUMBER(FIND("=",BW1541)),LEFT(BW1541,FIND("=",BW1541)-1),BW1541),BW1541)</f>
        <v>GQ468296</v>
      </c>
      <c r="BY1541" s="170" t="str">
        <f aca="false">IF(BW1541&lt;&gt;"",IF(ISNUMBER(FIND("=",BW1541)),RIGHT(BW1541,LEN(BW1541)-FIND("=",BW1541)),""),"")</f>
        <v>3a</v>
      </c>
      <c r="BZ1541" s="170" t="str">
        <f aca="false">IF(BX1541&lt;&gt;"",IF(ISNUMBER(FIND(".",BX1541)),LEFT(BX1541,FIND(".",BX1541)-1),BX1541),BX1541)</f>
        <v>GQ468296</v>
      </c>
      <c r="CA1541" s="170" t="str">
        <f aca="false">IF(BX1541&lt;&gt;"",IF(ISNUMBER(FIND(".",BX1541)),RIGHT(BX1541,LEN(BX1541)-FIND(".",BX1541)),""),"")</f>
        <v/>
      </c>
      <c r="CB1541" s="212"/>
      <c r="CC1541" s="170" t="str">
        <f aca="false">A1541</f>
        <v>GQ468296</v>
      </c>
      <c r="CD1541" s="178" t="s">
        <v>339</v>
      </c>
      <c r="CE1541" s="178" t="s">
        <v>340</v>
      </c>
      <c r="CF1541" s="178" t="s">
        <v>341</v>
      </c>
      <c r="CG1541" s="212"/>
      <c r="CH1541" s="179"/>
      <c r="CI1541" s="179"/>
      <c r="CJ1541" s="179"/>
      <c r="CK1541" s="212"/>
      <c r="CL1541" s="212"/>
      <c r="CM1541" s="170" t="str">
        <f aca="false">F1541</f>
        <v>HUN-138</v>
      </c>
      <c r="CN1541" s="170" t="str">
        <f aca="false">IF(G1541="","",G1541)</f>
        <v/>
      </c>
      <c r="CO1541" s="170" t="str">
        <f aca="false">CONCATENATE(H1541,":",L1541)</f>
        <v>Hungary:</v>
      </c>
      <c r="CP1541" s="170" t="str">
        <f aca="false">CONCATENATE(IF(Q1541="","",CONCATENATE(Q1541,"-")),IF(P1541="","",CONCATENATE(P1541,"-")),IF(O1541="","",O1541))</f>
        <v/>
      </c>
      <c r="CQ1541" s="170" t="str">
        <f aca="false">IF(N1541="","",N1541)</f>
        <v/>
      </c>
      <c r="CR1541" s="170" t="n">
        <f aca="false">C1541</f>
        <v>3</v>
      </c>
      <c r="CS1541" s="229" t="str">
        <f aca="false">D1541</f>
        <v>3a</v>
      </c>
      <c r="CT1541" s="170" t="str">
        <f aca="false">CONCATENATE(CD1541," strain ",CM1541," ",CL1541,", partial cds")</f>
        <v>Hepatitis E virus strain HUN-138 , partial cds</v>
      </c>
    </row>
    <row r="1542" customFormat="false" ht="11.9" hidden="false" customHeight="true" outlineLevel="0" collapsed="false">
      <c r="A1542" s="154" t="s">
        <v>3954</v>
      </c>
      <c r="B1542" s="147" t="n">
        <v>3</v>
      </c>
      <c r="C1542" s="243" t="n">
        <v>3</v>
      </c>
      <c r="D1542" s="149" t="s">
        <v>644</v>
      </c>
      <c r="E1542" s="150" t="s">
        <v>3598</v>
      </c>
      <c r="F1542" s="154" t="s">
        <v>3955</v>
      </c>
      <c r="G1542" s="212"/>
      <c r="H1542" s="146" t="s">
        <v>2753</v>
      </c>
      <c r="I1542" s="153" t="s">
        <v>2754</v>
      </c>
      <c r="J1542" s="146" t="s">
        <v>395</v>
      </c>
      <c r="K1542" s="212"/>
      <c r="L1542" s="212"/>
      <c r="M1542" s="157" t="s">
        <v>367</v>
      </c>
      <c r="N1542" s="213"/>
      <c r="O1542" s="160"/>
      <c r="P1542" s="212"/>
      <c r="Q1542" s="212"/>
      <c r="R1542" s="212"/>
      <c r="S1542" s="212"/>
      <c r="T1542" s="214"/>
      <c r="U1542" s="215"/>
      <c r="V1542" s="209"/>
      <c r="W1542" s="217"/>
      <c r="AA1542" s="250" t="s">
        <v>644</v>
      </c>
      <c r="AB1542" s="217"/>
      <c r="AC1542" s="217"/>
      <c r="AG1542" s="166" t="s">
        <v>511</v>
      </c>
      <c r="AH1542" s="164" t="n">
        <v>6567</v>
      </c>
      <c r="AI1542" s="164" t="n">
        <v>6714</v>
      </c>
      <c r="AJ1542" s="219" t="n">
        <f aca="false">SeqEnd-SeqBeg+1</f>
        <v>148</v>
      </c>
      <c r="AK1542" s="220" t="n">
        <f aca="false">AND( SeqBeg&lt;=Beg  , End &lt;=SeqEnd )</f>
        <v>0</v>
      </c>
      <c r="AL1542" s="212"/>
      <c r="AM1542" s="212"/>
      <c r="AN1542" s="221"/>
      <c r="AR1542" s="212"/>
      <c r="AS1542" s="212"/>
      <c r="AT1542" s="147" t="s">
        <v>2000</v>
      </c>
      <c r="AU1542" s="146"/>
      <c r="AV1542" s="212"/>
      <c r="AW1542" s="222" t="str">
        <f aca="false">HYPERLINK(CONCATENATE("http://www.ncbi.nlm.nih.gov/nuccore/",BM1542),BM1542)</f>
        <v>EU718641</v>
      </c>
      <c r="AX1542" s="219" t="str">
        <f aca="false">CONCATENATE(D1542,IF(I1542="","",CONCATENATE(".",I1542)),IF(K1542="","",CONCATENATE(".",K1542)),IF(M1542="","",CONCATENATE(".",M1542)),IF(R1542="","",CONCATENATE(".",R1542)),IF(U1542="","","(*)"))</f>
        <v>3a.HUN.pig</v>
      </c>
      <c r="AY1542" s="170" t="str">
        <f aca="false">CONCATENATE(BM1542,".",BN1542)</f>
        <v>EU718641.HUN-143</v>
      </c>
      <c r="AZ1542" s="171" t="str">
        <f aca="false">IF(AV1542="",IF(ISNUMBER(FIND(".",A1542)),LEFT(A1542,FIND(".",A1542)-1),A1542),AV1542)</f>
        <v>EU718641</v>
      </c>
      <c r="BA1542" s="171" t="str">
        <f aca="false">IF(ISNUMBER(FIND("-",AZ1542)),LEFT(AZ1542,FIND("-",AZ1542)-1),AZ1542)</f>
        <v>EU718641</v>
      </c>
      <c r="BB1542" s="170" t="str">
        <f aca="false"> MEGAname &amp; "="</f>
        <v>EU718641=</v>
      </c>
      <c r="BC1542" s="170" t="str">
        <f aca="false">Clear &amp; IF(span ,"Span","out")</f>
        <v>EU718641=out</v>
      </c>
      <c r="BD1542" s="170" t="str">
        <f aca="false">Clear &amp; IF(span, IF(B1542=".","Selected",B1542),"out")</f>
        <v>EU718641=out</v>
      </c>
      <c r="BE1542" s="170" t="str">
        <f aca="false">Clear &amp; Strain</f>
        <v>EU718641=HUN-143</v>
      </c>
      <c r="BF1542" s="170" t="str">
        <f aca="false">CONCATENATE(A1542,"=",F1542,". ",AX1542,IF(AB1542="","",CONCATENATE(".",AB1542)))</f>
        <v>EU718641=HUN-143. 3a.HUN.pig</v>
      </c>
      <c r="BG1542" s="170" t="str">
        <f aca="false">CONCATENATE(A1542,"=",F1542,". ",AX1542)</f>
        <v>EU718641=HUN-143. 3a.HUN.pig</v>
      </c>
      <c r="BH1542" s="170" t="str">
        <f aca="false">CONCATENATE(A1542,"=",AX1542)</f>
        <v>EU718641=3a.HUN.pig</v>
      </c>
      <c r="BI1542" s="170" t="str">
        <f aca="false">CONCATENATE(A1542,"=",ComForSubtype,D1542)</f>
        <v>EU718641=3a</v>
      </c>
      <c r="BJ1542" s="170" t="str">
        <f aca="false">CONCATENATE(A1542,"=",E1542)</f>
        <v>EU718641=3jab</v>
      </c>
      <c r="BK1542" s="170" t="str">
        <f aca="false">CONCATENATE(A1542,"=",C1542)</f>
        <v>EU718641=3</v>
      </c>
      <c r="BL1542" s="170" t="str">
        <f aca="false">CONCATENATE(D1542,"=")</f>
        <v>3a=</v>
      </c>
      <c r="BM1542" s="223" t="str">
        <f aca="false">IF(BA1542="XX","",BA1542)</f>
        <v>EU718641</v>
      </c>
      <c r="BN1542" s="224" t="str">
        <f aca="false">CONCATENATE(IF(F1542="","",F1542),IF(G1542="","",CONCATENATE(" / ",G1542)))</f>
        <v>HUN-143</v>
      </c>
      <c r="BO1542" s="225" t="str">
        <f aca="false">AX1542</f>
        <v>3a.HUN.pig</v>
      </c>
      <c r="BP1542" s="226" t="str">
        <f aca="false">IF(V1542="","",V1542)</f>
        <v/>
      </c>
      <c r="BQ1542" s="226" t="str">
        <f aca="false">IF(W1542="","",CONCATENATE(W1542,IF(LEFT(AO1542,1)="s","+","")))</f>
        <v/>
      </c>
      <c r="BR1542" s="226" t="str">
        <f aca="false">IF(X1542="","",CONCATENATE(X1542,IF(LEFT(AQ1542,1)="s","+","")))</f>
        <v/>
      </c>
      <c r="BS1542" s="226" t="str">
        <f aca="false">IF(Y1542="","",CONCATENATE(Y1542,IF(LEFT(AR1542,1)="s","+","")))</f>
        <v/>
      </c>
      <c r="BT1542" s="226" t="str">
        <f aca="false">IF(Z1542="","",CONCATENATE(Z1542,IF(LEFT(AS1542,1)="s","+","")))</f>
        <v/>
      </c>
      <c r="BU1542" s="227" t="str">
        <f aca="false">IF(AA1542="","",CONCATENATE(AA1542,IF(LEFT(AT1542,1)="s","+","")))</f>
        <v>3a+</v>
      </c>
      <c r="BV1542" s="212"/>
      <c r="BW1542" s="177" t="s">
        <v>3956</v>
      </c>
      <c r="BX1542" s="170" t="str">
        <f aca="false">IF(BW1542&lt;&gt;"",IF(ISNUMBER(FIND("=",BW1542)),LEFT(BW1542,FIND("=",BW1542)-1),BW1542),BW1542)</f>
        <v>EU718641</v>
      </c>
      <c r="BY1542" s="170" t="str">
        <f aca="false">IF(BW1542&lt;&gt;"",IF(ISNUMBER(FIND("=",BW1542)),RIGHT(BW1542,LEN(BW1542)-FIND("=",BW1542)),""),"")</f>
        <v>3a</v>
      </c>
      <c r="BZ1542" s="170" t="str">
        <f aca="false">IF(BX1542&lt;&gt;"",IF(ISNUMBER(FIND(".",BX1542)),LEFT(BX1542,FIND(".",BX1542)-1),BX1542),BX1542)</f>
        <v>EU718641</v>
      </c>
      <c r="CA1542" s="170" t="str">
        <f aca="false">IF(BX1542&lt;&gt;"",IF(ISNUMBER(FIND(".",BX1542)),RIGHT(BX1542,LEN(BX1542)-FIND(".",BX1542)),""),"")</f>
        <v/>
      </c>
      <c r="CB1542" s="212"/>
      <c r="CC1542" s="170" t="str">
        <f aca="false">A1542</f>
        <v>EU718641</v>
      </c>
      <c r="CD1542" s="178" t="s">
        <v>339</v>
      </c>
      <c r="CE1542" s="178" t="s">
        <v>340</v>
      </c>
      <c r="CF1542" s="178" t="s">
        <v>341</v>
      </c>
      <c r="CG1542" s="212"/>
      <c r="CH1542" s="179"/>
      <c r="CI1542" s="179"/>
      <c r="CJ1542" s="179"/>
      <c r="CK1542" s="212"/>
      <c r="CL1542" s="212"/>
      <c r="CM1542" s="170" t="str">
        <f aca="false">F1542</f>
        <v>HUN-143</v>
      </c>
      <c r="CN1542" s="170" t="str">
        <f aca="false">IF(G1542="","",G1542)</f>
        <v/>
      </c>
      <c r="CO1542" s="170" t="str">
        <f aca="false">CONCATENATE(H1542,":",L1542)</f>
        <v>Hungary:</v>
      </c>
      <c r="CP1542" s="170" t="str">
        <f aca="false">CONCATENATE(IF(Q1542="","",CONCATENATE(Q1542,"-")),IF(P1542="","",CONCATENATE(P1542,"-")),IF(O1542="","",O1542))</f>
        <v/>
      </c>
      <c r="CQ1542" s="170" t="str">
        <f aca="false">IF(N1542="","",N1542)</f>
        <v/>
      </c>
      <c r="CR1542" s="170" t="n">
        <f aca="false">C1542</f>
        <v>3</v>
      </c>
      <c r="CS1542" s="229" t="str">
        <f aca="false">D1542</f>
        <v>3a</v>
      </c>
      <c r="CT1542" s="170" t="str">
        <f aca="false">CONCATENATE(CD1542," strain ",CM1542," ",CL1542,", partial cds")</f>
        <v>Hepatitis E virus strain HUN-143 , partial cds</v>
      </c>
    </row>
    <row r="1543" customFormat="false" ht="11.9" hidden="false" customHeight="true" outlineLevel="0" collapsed="false">
      <c r="A1543" s="154" t="s">
        <v>3957</v>
      </c>
      <c r="B1543" s="147" t="n">
        <v>3</v>
      </c>
      <c r="C1543" s="243" t="n">
        <v>3</v>
      </c>
      <c r="D1543" s="149" t="s">
        <v>644</v>
      </c>
      <c r="E1543" s="150" t="s">
        <v>3598</v>
      </c>
      <c r="F1543" s="154" t="s">
        <v>3958</v>
      </c>
      <c r="G1543" s="212"/>
      <c r="H1543" s="146" t="s">
        <v>2753</v>
      </c>
      <c r="I1543" s="153" t="s">
        <v>2754</v>
      </c>
      <c r="J1543" s="146" t="s">
        <v>395</v>
      </c>
      <c r="K1543" s="212"/>
      <c r="L1543" s="212"/>
      <c r="M1543" s="157" t="s">
        <v>367</v>
      </c>
      <c r="N1543" s="213"/>
      <c r="O1543" s="160"/>
      <c r="P1543" s="212"/>
      <c r="Q1543" s="212"/>
      <c r="R1543" s="212"/>
      <c r="S1543" s="212"/>
      <c r="T1543" s="214"/>
      <c r="U1543" s="215"/>
      <c r="V1543" s="209"/>
      <c r="W1543" s="217"/>
      <c r="Z1543" s="147"/>
      <c r="AA1543" s="250" t="s">
        <v>644</v>
      </c>
      <c r="AB1543" s="217"/>
      <c r="AC1543" s="217"/>
      <c r="AG1543" s="166" t="s">
        <v>511</v>
      </c>
      <c r="AH1543" s="164" t="n">
        <v>6567</v>
      </c>
      <c r="AI1543" s="164" t="n">
        <v>6714</v>
      </c>
      <c r="AJ1543" s="219" t="n">
        <f aca="false">SeqEnd-SeqBeg+1</f>
        <v>148</v>
      </c>
      <c r="AK1543" s="220" t="n">
        <f aca="false">AND( SeqBeg&lt;=Beg  , End &lt;=SeqEnd )</f>
        <v>0</v>
      </c>
      <c r="AL1543" s="212"/>
      <c r="AM1543" s="212"/>
      <c r="AN1543" s="221"/>
      <c r="AR1543" s="212"/>
      <c r="AS1543" s="212"/>
      <c r="AT1543" s="147" t="s">
        <v>2000</v>
      </c>
      <c r="AU1543" s="146"/>
      <c r="AV1543" s="212"/>
      <c r="AW1543" s="222" t="str">
        <f aca="false">HYPERLINK(CONCATENATE("http://www.ncbi.nlm.nih.gov/nuccore/",BM1543),BM1543)</f>
        <v>EU718635</v>
      </c>
      <c r="AX1543" s="219" t="str">
        <f aca="false">CONCATENATE(D1543,IF(I1543="","",CONCATENATE(".",I1543)),IF(K1543="","",CONCATENATE(".",K1543)),IF(M1543="","",CONCATENATE(".",M1543)),IF(R1543="","",CONCATENATE(".",R1543)),IF(U1543="","","(*)"))</f>
        <v>3a.HUN.pig</v>
      </c>
      <c r="AY1543" s="170" t="str">
        <f aca="false">CONCATENATE(BM1543,".",BN1543)</f>
        <v>EU718635.HUN-264</v>
      </c>
      <c r="AZ1543" s="171" t="str">
        <f aca="false">IF(AV1543="",IF(ISNUMBER(FIND(".",A1543)),LEFT(A1543,FIND(".",A1543)-1),A1543),AV1543)</f>
        <v>EU718635</v>
      </c>
      <c r="BA1543" s="171" t="str">
        <f aca="false">IF(ISNUMBER(FIND("-",AZ1543)),LEFT(AZ1543,FIND("-",AZ1543)-1),AZ1543)</f>
        <v>EU718635</v>
      </c>
      <c r="BB1543" s="170" t="str">
        <f aca="false"> MEGAname &amp; "="</f>
        <v>EU718635=</v>
      </c>
      <c r="BC1543" s="170" t="str">
        <f aca="false">Clear &amp; IF(span ,"Span","out")</f>
        <v>EU718635=out</v>
      </c>
      <c r="BD1543" s="170" t="str">
        <f aca="false">Clear &amp; IF(span, IF(B1543=".","Selected",B1543),"out")</f>
        <v>EU718635=out</v>
      </c>
      <c r="BE1543" s="170" t="str">
        <f aca="false">Clear &amp; Strain</f>
        <v>EU718635=HUN-264</v>
      </c>
      <c r="BF1543" s="170" t="str">
        <f aca="false">CONCATENATE(A1543,"=",F1543,". ",AX1543,IF(AB1543="","",CONCATENATE(".",AB1543)))</f>
        <v>EU718635=HUN-264. 3a.HUN.pig</v>
      </c>
      <c r="BG1543" s="170" t="str">
        <f aca="false">CONCATENATE(A1543,"=",F1543,". ",AX1543)</f>
        <v>EU718635=HUN-264. 3a.HUN.pig</v>
      </c>
      <c r="BH1543" s="170" t="str">
        <f aca="false">CONCATENATE(A1543,"=",AX1543)</f>
        <v>EU718635=3a.HUN.pig</v>
      </c>
      <c r="BI1543" s="170" t="str">
        <f aca="false">CONCATENATE(A1543,"=",ComForSubtype,D1543)</f>
        <v>EU718635=3a</v>
      </c>
      <c r="BJ1543" s="170" t="str">
        <f aca="false">CONCATENATE(A1543,"=",E1543)</f>
        <v>EU718635=3jab</v>
      </c>
      <c r="BK1543" s="170" t="str">
        <f aca="false">CONCATENATE(A1543,"=",C1543)</f>
        <v>EU718635=3</v>
      </c>
      <c r="BL1543" s="170" t="str">
        <f aca="false">CONCATENATE(D1543,"=")</f>
        <v>3a=</v>
      </c>
      <c r="BM1543" s="223" t="str">
        <f aca="false">IF(BA1543="XX","",BA1543)</f>
        <v>EU718635</v>
      </c>
      <c r="BN1543" s="224" t="str">
        <f aca="false">CONCATENATE(IF(F1543="","",F1543),IF(G1543="","",CONCATENATE(" / ",G1543)))</f>
        <v>HUN-264</v>
      </c>
      <c r="BO1543" s="225" t="str">
        <f aca="false">AX1543</f>
        <v>3a.HUN.pig</v>
      </c>
      <c r="BP1543" s="226" t="str">
        <f aca="false">IF(V1543="","",V1543)</f>
        <v/>
      </c>
      <c r="BQ1543" s="226" t="str">
        <f aca="false">IF(W1543="","",CONCATENATE(W1543,IF(LEFT(AO1543,1)="s","+","")))</f>
        <v/>
      </c>
      <c r="BR1543" s="226" t="str">
        <f aca="false">IF(X1543="","",CONCATENATE(X1543,IF(LEFT(AQ1543,1)="s","+","")))</f>
        <v/>
      </c>
      <c r="BS1543" s="226" t="str">
        <f aca="false">IF(Y1543="","",CONCATENATE(Y1543,IF(LEFT(AR1543,1)="s","+","")))</f>
        <v/>
      </c>
      <c r="BT1543" s="226" t="str">
        <f aca="false">IF(Z1543="","",CONCATENATE(Z1543,IF(LEFT(AS1543,1)="s","+","")))</f>
        <v/>
      </c>
      <c r="BU1543" s="227" t="str">
        <f aca="false">IF(AA1543="","",CONCATENATE(AA1543,IF(LEFT(AT1543,1)="s","+","")))</f>
        <v>3a+</v>
      </c>
      <c r="BV1543" s="212"/>
      <c r="BW1543" s="177" t="s">
        <v>3959</v>
      </c>
      <c r="BX1543" s="170" t="str">
        <f aca="false">IF(BW1543&lt;&gt;"",IF(ISNUMBER(FIND("=",BW1543)),LEFT(BW1543,FIND("=",BW1543)-1),BW1543),BW1543)</f>
        <v>EU718635</v>
      </c>
      <c r="BY1543" s="170" t="str">
        <f aca="false">IF(BW1543&lt;&gt;"",IF(ISNUMBER(FIND("=",BW1543)),RIGHT(BW1543,LEN(BW1543)-FIND("=",BW1543)),""),"")</f>
        <v>3a</v>
      </c>
      <c r="BZ1543" s="170" t="str">
        <f aca="false">IF(BX1543&lt;&gt;"",IF(ISNUMBER(FIND(".",BX1543)),LEFT(BX1543,FIND(".",BX1543)-1),BX1543),BX1543)</f>
        <v>EU718635</v>
      </c>
      <c r="CA1543" s="170" t="str">
        <f aca="false">IF(BX1543&lt;&gt;"",IF(ISNUMBER(FIND(".",BX1543)),RIGHT(BX1543,LEN(BX1543)-FIND(".",BX1543)),""),"")</f>
        <v/>
      </c>
      <c r="CB1543" s="212"/>
      <c r="CC1543" s="170" t="str">
        <f aca="false">A1543</f>
        <v>EU718635</v>
      </c>
      <c r="CD1543" s="178" t="s">
        <v>339</v>
      </c>
      <c r="CE1543" s="178" t="s">
        <v>340</v>
      </c>
      <c r="CF1543" s="178" t="s">
        <v>341</v>
      </c>
      <c r="CG1543" s="212"/>
      <c r="CH1543" s="179"/>
      <c r="CI1543" s="179"/>
      <c r="CJ1543" s="179"/>
      <c r="CK1543" s="212"/>
      <c r="CL1543" s="212"/>
      <c r="CM1543" s="170" t="str">
        <f aca="false">F1543</f>
        <v>HUN-264</v>
      </c>
      <c r="CN1543" s="170" t="str">
        <f aca="false">IF(G1543="","",G1543)</f>
        <v/>
      </c>
      <c r="CO1543" s="170" t="str">
        <f aca="false">CONCATENATE(H1543,":",L1543)</f>
        <v>Hungary:</v>
      </c>
      <c r="CP1543" s="170" t="str">
        <f aca="false">CONCATENATE(IF(Q1543="","",CONCATENATE(Q1543,"-")),IF(P1543="","",CONCATENATE(P1543,"-")),IF(O1543="","",O1543))</f>
        <v/>
      </c>
      <c r="CQ1543" s="170" t="str">
        <f aca="false">IF(N1543="","",N1543)</f>
        <v/>
      </c>
      <c r="CR1543" s="170" t="n">
        <f aca="false">C1543</f>
        <v>3</v>
      </c>
      <c r="CS1543" s="229" t="str">
        <f aca="false">D1543</f>
        <v>3a</v>
      </c>
      <c r="CT1543" s="170" t="str">
        <f aca="false">CONCATENATE(CD1543," strain ",CM1543," ",CL1543,", partial cds")</f>
        <v>Hepatitis E virus strain HUN-264 , partial cds</v>
      </c>
    </row>
    <row r="1544" customFormat="false" ht="11.9" hidden="false" customHeight="true" outlineLevel="0" collapsed="false">
      <c r="A1544" s="154" t="s">
        <v>3960</v>
      </c>
      <c r="B1544" s="147" t="n">
        <v>3</v>
      </c>
      <c r="C1544" s="148" t="n">
        <v>3</v>
      </c>
      <c r="D1544" s="149" t="s">
        <v>644</v>
      </c>
      <c r="E1544" s="150" t="s">
        <v>3598</v>
      </c>
      <c r="F1544" s="154" t="s">
        <v>3961</v>
      </c>
      <c r="G1544" s="212"/>
      <c r="H1544" s="146" t="s">
        <v>537</v>
      </c>
      <c r="I1544" s="153" t="s">
        <v>538</v>
      </c>
      <c r="J1544" s="146" t="s">
        <v>395</v>
      </c>
      <c r="K1544" s="212"/>
      <c r="L1544" s="212"/>
      <c r="M1544" s="157" t="s">
        <v>367</v>
      </c>
      <c r="N1544" s="216"/>
      <c r="O1544" s="160" t="n">
        <v>2008</v>
      </c>
      <c r="P1544" s="212"/>
      <c r="Q1544" s="212"/>
      <c r="R1544" s="212"/>
      <c r="S1544" s="212"/>
      <c r="T1544" s="214"/>
      <c r="U1544" s="215"/>
      <c r="V1544" s="209"/>
      <c r="W1544" s="217"/>
      <c r="X1544" s="209"/>
      <c r="Y1544" s="209"/>
      <c r="Z1544" s="209"/>
      <c r="AA1544" s="158" t="s">
        <v>644</v>
      </c>
      <c r="AB1544" s="217"/>
      <c r="AC1544" s="217"/>
      <c r="AD1544" s="209"/>
      <c r="AE1544" s="209"/>
      <c r="AF1544" s="209"/>
      <c r="AG1544" s="166" t="s">
        <v>511</v>
      </c>
      <c r="AH1544" s="164" t="n">
        <v>6567</v>
      </c>
      <c r="AI1544" s="164" t="n">
        <v>6714</v>
      </c>
      <c r="AJ1544" s="219" t="n">
        <f aca="false">SeqEnd-SeqBeg+1</f>
        <v>148</v>
      </c>
      <c r="AK1544" s="220" t="n">
        <f aca="false">AND( SeqBeg&lt;=Beg  , End &lt;=SeqEnd )</f>
        <v>0</v>
      </c>
      <c r="AL1544" s="212"/>
      <c r="AM1544" s="212"/>
      <c r="AN1544" s="221"/>
      <c r="AT1544" s="147" t="s">
        <v>103</v>
      </c>
      <c r="AU1544" s="146"/>
      <c r="AV1544" s="212"/>
      <c r="AW1544" s="222" t="str">
        <f aca="false">HYPERLINK(CONCATENATE("http://www.ncbi.nlm.nih.gov/nuccore/",BM1544),BM1544)</f>
        <v>HQ842719</v>
      </c>
      <c r="AX1544" s="219" t="str">
        <f aca="false">CONCATENATE(D1544,IF(I1544="","",CONCATENATE(".",I1544)),IF(K1544="","",CONCATENATE(".",K1544)),IF(M1544="","",CONCATENATE(".",M1544)),IF(R1544="","",CONCATENATE(".",R1544)),IF(U1544="","","(*)"))</f>
        <v>3a.NLD.pig</v>
      </c>
      <c r="AY1544" s="170" t="str">
        <f aca="false">CONCATENATE(BM1544,".",BN1544)</f>
        <v>HQ842719.NLSW747HEV2008</v>
      </c>
      <c r="AZ1544" s="171" t="str">
        <f aca="false">IF(AV1544="",IF(ISNUMBER(FIND(".",A1544)),LEFT(A1544,FIND(".",A1544)-1),A1544),AV1544)</f>
        <v>HQ842719</v>
      </c>
      <c r="BA1544" s="171" t="str">
        <f aca="false">IF(ISNUMBER(FIND("-",AZ1544)),LEFT(AZ1544,FIND("-",AZ1544)-1),AZ1544)</f>
        <v>HQ842719</v>
      </c>
      <c r="BB1544" s="170" t="str">
        <f aca="false"> MEGAname &amp; "="</f>
        <v>HQ842719=</v>
      </c>
      <c r="BC1544" s="170" t="str">
        <f aca="false">Clear &amp; IF(span ,"Span","out")</f>
        <v>HQ842719=out</v>
      </c>
      <c r="BD1544" s="170" t="str">
        <f aca="false">Clear &amp; IF(span, IF(B1544=".","Selected",B1544),"out")</f>
        <v>HQ842719=out</v>
      </c>
      <c r="BE1544" s="170" t="str">
        <f aca="false">Clear &amp; Strain</f>
        <v>HQ842719=NLSW747HEV2008</v>
      </c>
      <c r="BF1544" s="170" t="str">
        <f aca="false">CONCATENATE(A1544,"=",F1544,". ",AX1544,IF(AB1544="","",CONCATENATE(".",AB1544)))</f>
        <v>HQ842719=NLSW747HEV2008. 3a.NLD.pig</v>
      </c>
      <c r="BG1544" s="170" t="str">
        <f aca="false">CONCATENATE(A1544,"=",F1544,". ",AX1544)</f>
        <v>HQ842719=NLSW747HEV2008. 3a.NLD.pig</v>
      </c>
      <c r="BH1544" s="170" t="str">
        <f aca="false">CONCATENATE(A1544,"=",AX1544)</f>
        <v>HQ842719=3a.NLD.pig</v>
      </c>
      <c r="BI1544" s="170" t="str">
        <f aca="false">CONCATENATE(A1544,"=",ComForSubtype,D1544)</f>
        <v>HQ842719=3a</v>
      </c>
      <c r="BJ1544" s="170" t="str">
        <f aca="false">CONCATENATE(A1544,"=",E1544)</f>
        <v>HQ842719=3jab</v>
      </c>
      <c r="BK1544" s="170" t="str">
        <f aca="false">CONCATENATE(A1544,"=",C1544)</f>
        <v>HQ842719=3</v>
      </c>
      <c r="BL1544" s="170" t="str">
        <f aca="false">CONCATENATE(D1544,"=")</f>
        <v>3a=</v>
      </c>
      <c r="BM1544" s="223" t="str">
        <f aca="false">IF(BA1544="XX","",BA1544)</f>
        <v>HQ842719</v>
      </c>
      <c r="BN1544" s="224" t="str">
        <f aca="false">CONCATENATE(IF(F1544="","",F1544),IF(G1544="","",CONCATENATE(" / ",G1544)))</f>
        <v>NLSW747HEV2008</v>
      </c>
      <c r="BO1544" s="225" t="str">
        <f aca="false">AX1544</f>
        <v>3a.NLD.pig</v>
      </c>
      <c r="BP1544" s="226" t="str">
        <f aca="false">IF(V1544="","",V1544)</f>
        <v/>
      </c>
      <c r="BQ1544" s="226" t="str">
        <f aca="false">IF(W1544="","",CONCATENATE(W1544,IF(LEFT(AO1544,1)="s","+","")))</f>
        <v/>
      </c>
      <c r="BR1544" s="226" t="str">
        <f aca="false">IF(X1544="","",CONCATENATE(X1544,IF(LEFT(AQ1544,1)="s","+","")))</f>
        <v/>
      </c>
      <c r="BS1544" s="226" t="str">
        <f aca="false">IF(Y1544="","",CONCATENATE(Y1544,IF(LEFT(AR1544,1)="s","+","")))</f>
        <v/>
      </c>
      <c r="BT1544" s="226" t="str">
        <f aca="false">IF(Z1544="","",CONCATENATE(Z1544,IF(LEFT(AS1544,1)="s","+","")))</f>
        <v/>
      </c>
      <c r="BU1544" s="227" t="str">
        <f aca="false">IF(AA1544="","",CONCATENATE(AA1544,IF(LEFT(AT1544,1)="s","+","")))</f>
        <v>3a</v>
      </c>
      <c r="BV1544" s="212"/>
      <c r="BW1544" s="177" t="s">
        <v>3962</v>
      </c>
      <c r="BX1544" s="170" t="str">
        <f aca="false">IF(BW1544&lt;&gt;"",IF(ISNUMBER(FIND("=",BW1544)),LEFT(BW1544,FIND("=",BW1544)-1),BW1544),BW1544)</f>
        <v>HQ842719</v>
      </c>
      <c r="BY1544" s="170" t="str">
        <f aca="false">IF(BW1544&lt;&gt;"",IF(ISNUMBER(FIND("=",BW1544)),RIGHT(BW1544,LEN(BW1544)-FIND("=",BW1544)),""),"")</f>
        <v>3a</v>
      </c>
      <c r="BZ1544" s="170" t="str">
        <f aca="false">IF(BX1544&lt;&gt;"",IF(ISNUMBER(FIND(".",BX1544)),LEFT(BX1544,FIND(".",BX1544)-1),BX1544),BX1544)</f>
        <v>HQ842719</v>
      </c>
      <c r="CA1544" s="170" t="str">
        <f aca="false">IF(BX1544&lt;&gt;"",IF(ISNUMBER(FIND(".",BX1544)),RIGHT(BX1544,LEN(BX1544)-FIND(".",BX1544)),""),"")</f>
        <v/>
      </c>
      <c r="CB1544" s="212"/>
      <c r="CC1544" s="170" t="str">
        <f aca="false">A1544</f>
        <v>HQ842719</v>
      </c>
      <c r="CD1544" s="178" t="s">
        <v>339</v>
      </c>
      <c r="CE1544" s="178" t="s">
        <v>340</v>
      </c>
      <c r="CF1544" s="178" t="s">
        <v>341</v>
      </c>
      <c r="CG1544" s="212"/>
      <c r="CH1544" s="179"/>
      <c r="CI1544" s="179"/>
      <c r="CJ1544" s="179"/>
      <c r="CK1544" s="212"/>
      <c r="CL1544" s="212"/>
      <c r="CM1544" s="170" t="str">
        <f aca="false">F1544</f>
        <v>NLSW747HEV2008</v>
      </c>
      <c r="CN1544" s="170" t="str">
        <f aca="false">IF(G1544="","",G1544)</f>
        <v/>
      </c>
      <c r="CO1544" s="170" t="str">
        <f aca="false">CONCATENATE(H1544,":",L1544)</f>
        <v>Netherlands:</v>
      </c>
      <c r="CP1544" s="170" t="str">
        <f aca="false">CONCATENATE(IF(Q1544="","",CONCATENATE(Q1544,"-")),IF(P1544="","",CONCATENATE(P1544,"-")),IF(O1544="","",O1544))</f>
        <v>2008</v>
      </c>
      <c r="CQ1544" s="170" t="str">
        <f aca="false">IF(N1544="","",N1544)</f>
        <v/>
      </c>
      <c r="CR1544" s="228" t="n">
        <f aca="false">C1544</f>
        <v>3</v>
      </c>
      <c r="CS1544" s="229" t="str">
        <f aca="false">D1544</f>
        <v>3a</v>
      </c>
      <c r="CT1544" s="170" t="str">
        <f aca="false">CONCATENATE(CD1544," strain ",CM1544," ",CL1544,", partial cds")</f>
        <v>Hepatitis E virus strain NLSW747HEV2008 , partial cds</v>
      </c>
    </row>
    <row r="1545" customFormat="false" ht="11.9" hidden="false" customHeight="true" outlineLevel="0" collapsed="false">
      <c r="A1545" s="154" t="s">
        <v>3963</v>
      </c>
      <c r="B1545" s="147" t="n">
        <v>3</v>
      </c>
      <c r="C1545" s="243" t="n">
        <v>3</v>
      </c>
      <c r="D1545" s="149" t="s">
        <v>644</v>
      </c>
      <c r="E1545" s="150" t="s">
        <v>3598</v>
      </c>
      <c r="F1545" s="154" t="s">
        <v>3964</v>
      </c>
      <c r="G1545" s="212"/>
      <c r="H1545" s="146" t="s">
        <v>3608</v>
      </c>
      <c r="I1545" s="153" t="s">
        <v>3608</v>
      </c>
      <c r="J1545" s="146" t="s">
        <v>425</v>
      </c>
      <c r="K1545" s="212"/>
      <c r="L1545" s="231" t="s">
        <v>3965</v>
      </c>
      <c r="M1545" s="157" t="s">
        <v>397</v>
      </c>
      <c r="N1545" s="213"/>
      <c r="O1545" s="160"/>
      <c r="P1545" s="212"/>
      <c r="Q1545" s="212"/>
      <c r="R1545" s="212"/>
      <c r="S1545" s="212"/>
      <c r="U1545" s="161" t="s">
        <v>644</v>
      </c>
      <c r="V1545" s="209"/>
      <c r="W1545" s="217"/>
      <c r="Y1545" s="147"/>
      <c r="AA1545" s="250" t="s">
        <v>644</v>
      </c>
      <c r="AB1545" s="217"/>
      <c r="AC1545" s="217"/>
      <c r="AG1545" s="293" t="s">
        <v>628</v>
      </c>
      <c r="AH1545" s="164" t="n">
        <v>6592</v>
      </c>
      <c r="AI1545" s="164" t="n">
        <v>6739</v>
      </c>
      <c r="AJ1545" s="219" t="n">
        <f aca="false">SeqEnd-SeqBeg+1</f>
        <v>148</v>
      </c>
      <c r="AK1545" s="220" t="n">
        <f aca="false">AND( SeqBeg&lt;=Beg  , End &lt;=SeqEnd )</f>
        <v>0</v>
      </c>
      <c r="AL1545" s="212"/>
      <c r="AM1545" s="212"/>
      <c r="AN1545" s="221"/>
      <c r="AT1545" s="147" t="s">
        <v>103</v>
      </c>
      <c r="AU1545" s="146"/>
      <c r="AV1545" s="212"/>
      <c r="AW1545" s="222" t="str">
        <f aca="false">HYPERLINK(CONCATENATE("http://www.ncbi.nlm.nih.gov/nuccore/",BM1545),BM1545)</f>
        <v>AF490998</v>
      </c>
      <c r="AX1545" s="219" t="str">
        <f aca="false">CONCATENATE(D1545,IF(I1545="","",CONCATENATE(".",I1545)),IF(K1545="","",CONCATENATE(".",K1545)),IF(M1545="","",CONCATENATE(".",M1545)),IF(R1545="","",CONCATENATE(".",R1545)),IF(U1545="","","(*)"))</f>
        <v>3a.USA.sewage(*)</v>
      </c>
      <c r="AY1545" s="170" t="str">
        <f aca="false">CONCATENATE(BM1545,".",BN1545)</f>
        <v>AF490998.W1</v>
      </c>
      <c r="AZ1545" s="171" t="str">
        <f aca="false">IF(AV1545="",IF(ISNUMBER(FIND(".",A1545)),LEFT(A1545,FIND(".",A1545)-1),A1545),AV1545)</f>
        <v>AF490998</v>
      </c>
      <c r="BA1545" s="171" t="str">
        <f aca="false">IF(ISNUMBER(FIND("-",AZ1545)),LEFT(AZ1545,FIND("-",AZ1545)-1),AZ1545)</f>
        <v>AF490998</v>
      </c>
      <c r="BB1545" s="170" t="str">
        <f aca="false"> MEGAname &amp; "="</f>
        <v>AF490998=</v>
      </c>
      <c r="BC1545" s="170" t="str">
        <f aca="false">Clear &amp; IF(span ,"Span","out")</f>
        <v>AF490998=out</v>
      </c>
      <c r="BD1545" s="170" t="str">
        <f aca="false">Clear &amp; IF(span, IF(B1545=".","Selected",B1545),"out")</f>
        <v>AF490998=out</v>
      </c>
      <c r="BE1545" s="170" t="str">
        <f aca="false">Clear &amp; Strain</f>
        <v>AF490998=W1</v>
      </c>
      <c r="BF1545" s="170" t="str">
        <f aca="false">CONCATENATE(A1545,"=",F1545,". ",AX1545,IF(AB1545="","",CONCATENATE(".",AB1545)))</f>
        <v>AF490998=W1. 3a.USA.sewage(*)</v>
      </c>
      <c r="BG1545" s="170" t="str">
        <f aca="false">CONCATENATE(A1545,"=",F1545,". ",AX1545)</f>
        <v>AF490998=W1. 3a.USA.sewage(*)</v>
      </c>
      <c r="BH1545" s="170" t="str">
        <f aca="false">CONCATENATE(A1545,"=",AX1545)</f>
        <v>AF490998=3a.USA.sewage(*)</v>
      </c>
      <c r="BI1545" s="170" t="str">
        <f aca="false">CONCATENATE(A1545,"=",ComForSubtype,D1545)</f>
        <v>AF490998=3a</v>
      </c>
      <c r="BJ1545" s="170" t="str">
        <f aca="false">CONCATENATE(A1545,"=",E1545)</f>
        <v>AF490998=3jab</v>
      </c>
      <c r="BK1545" s="170" t="str">
        <f aca="false">CONCATENATE(A1545,"=",C1545)</f>
        <v>AF490998=3</v>
      </c>
      <c r="BL1545" s="170" t="str">
        <f aca="false">CONCATENATE(D1545,"=")</f>
        <v>3a=</v>
      </c>
      <c r="BM1545" s="223" t="str">
        <f aca="false">IF(BA1545="XX","",BA1545)</f>
        <v>AF490998</v>
      </c>
      <c r="BN1545" s="224" t="str">
        <f aca="false">CONCATENATE(IF(F1545="","",F1545),IF(G1545="","",CONCATENATE(" / ",G1545)))</f>
        <v>W1</v>
      </c>
      <c r="BO1545" s="225" t="str">
        <f aca="false">AX1545</f>
        <v>3a.USA.sewage(*)</v>
      </c>
      <c r="BP1545" s="226" t="str">
        <f aca="false">IF(V1545="","",V1545)</f>
        <v/>
      </c>
      <c r="BQ1545" s="226" t="str">
        <f aca="false">IF(W1545="","",CONCATENATE(W1545,IF(LEFT(AO1545,1)="s","+","")))</f>
        <v/>
      </c>
      <c r="BR1545" s="226" t="str">
        <f aca="false">IF(X1545="","",CONCATENATE(X1545,IF(LEFT(AQ1545,1)="s","+","")))</f>
        <v/>
      </c>
      <c r="BS1545" s="226" t="str">
        <f aca="false">IF(Y1545="","",CONCATENATE(Y1545,IF(LEFT(AR1545,1)="s","+","")))</f>
        <v/>
      </c>
      <c r="BT1545" s="226" t="str">
        <f aca="false">IF(Z1545="","",CONCATENATE(Z1545,IF(LEFT(AS1545,1)="s","+","")))</f>
        <v/>
      </c>
      <c r="BU1545" s="227" t="str">
        <f aca="false">IF(AA1545="","",CONCATENATE(AA1545,IF(LEFT(AT1545,1)="s","+","")))</f>
        <v>3a</v>
      </c>
      <c r="BV1545" s="212"/>
      <c r="BW1545" s="177" t="s">
        <v>3966</v>
      </c>
      <c r="BX1545" s="170" t="str">
        <f aca="false">IF(BW1545&lt;&gt;"",IF(ISNUMBER(FIND("=",BW1545)),LEFT(BW1545,FIND("=",BW1545)-1),BW1545),BW1545)</f>
        <v>AF490998</v>
      </c>
      <c r="BY1545" s="170" t="str">
        <f aca="false">IF(BW1545&lt;&gt;"",IF(ISNUMBER(FIND("=",BW1545)),RIGHT(BW1545,LEN(BW1545)-FIND("=",BW1545)),""),"")</f>
        <v>3a</v>
      </c>
      <c r="BZ1545" s="170" t="str">
        <f aca="false">IF(BX1545&lt;&gt;"",IF(ISNUMBER(FIND(".",BX1545)),LEFT(BX1545,FIND(".",BX1545)-1),BX1545),BX1545)</f>
        <v>AF490998</v>
      </c>
      <c r="CA1545" s="170" t="str">
        <f aca="false">IF(BX1545&lt;&gt;"",IF(ISNUMBER(FIND(".",BX1545)),RIGHT(BX1545,LEN(BX1545)-FIND(".",BX1545)),""),"")</f>
        <v/>
      </c>
      <c r="CB1545" s="212"/>
      <c r="CC1545" s="170" t="str">
        <f aca="false">A1545</f>
        <v>AF490998</v>
      </c>
      <c r="CD1545" s="178" t="s">
        <v>339</v>
      </c>
      <c r="CE1545" s="178" t="s">
        <v>340</v>
      </c>
      <c r="CF1545" s="178" t="s">
        <v>341</v>
      </c>
      <c r="CG1545" s="212"/>
      <c r="CH1545" s="179"/>
      <c r="CI1545" s="179"/>
      <c r="CJ1545" s="179"/>
      <c r="CK1545" s="212"/>
      <c r="CL1545" s="212"/>
      <c r="CM1545" s="170" t="str">
        <f aca="false">F1545</f>
        <v>W1</v>
      </c>
      <c r="CN1545" s="170" t="str">
        <f aca="false">IF(G1545="","",G1545)</f>
        <v/>
      </c>
      <c r="CO1545" s="170" t="str">
        <f aca="false">CONCATENATE(H1545,":",L1545)</f>
        <v>USA:Washington</v>
      </c>
      <c r="CP1545" s="170" t="str">
        <f aca="false">CONCATENATE(IF(Q1545="","",CONCATENATE(Q1545,"-")),IF(P1545="","",CONCATENATE(P1545,"-")),IF(O1545="","",O1545))</f>
        <v/>
      </c>
      <c r="CQ1545" s="170" t="str">
        <f aca="false">IF(N1545="","",N1545)</f>
        <v/>
      </c>
      <c r="CR1545" s="170" t="n">
        <f aca="false">C1545</f>
        <v>3</v>
      </c>
      <c r="CS1545" s="229" t="str">
        <f aca="false">D1545</f>
        <v>3a</v>
      </c>
      <c r="CT1545" s="170" t="str">
        <f aca="false">CONCATENATE(CD1545," strain ",CM1545," ",CL1545,", partial cds")</f>
        <v>Hepatitis E virus strain W1 , partial cds</v>
      </c>
    </row>
    <row r="1546" customFormat="false" ht="11.9" hidden="false" customHeight="true" outlineLevel="0" collapsed="false">
      <c r="A1546" s="154" t="s">
        <v>3967</v>
      </c>
      <c r="B1546" s="147" t="n">
        <v>3</v>
      </c>
      <c r="C1546" s="243" t="n">
        <v>3</v>
      </c>
      <c r="D1546" s="149" t="s">
        <v>644</v>
      </c>
      <c r="E1546" s="150" t="s">
        <v>3598</v>
      </c>
      <c r="F1546" s="154" t="s">
        <v>3968</v>
      </c>
      <c r="G1546" s="212"/>
      <c r="H1546" s="146" t="s">
        <v>405</v>
      </c>
      <c r="I1546" s="153" t="s">
        <v>412</v>
      </c>
      <c r="J1546" s="146" t="s">
        <v>395</v>
      </c>
      <c r="K1546" s="155" t="s">
        <v>3795</v>
      </c>
      <c r="L1546" s="231" t="s">
        <v>3796</v>
      </c>
      <c r="M1546" s="157" t="s">
        <v>380</v>
      </c>
      <c r="N1546" s="213"/>
      <c r="O1546" s="160"/>
      <c r="P1546" s="212"/>
      <c r="Q1546" s="212"/>
      <c r="R1546" s="146" t="s">
        <v>74</v>
      </c>
      <c r="T1546" s="214"/>
      <c r="U1546" s="215"/>
      <c r="V1546" s="209"/>
      <c r="W1546" s="217"/>
      <c r="AA1546" s="250" t="s">
        <v>644</v>
      </c>
      <c r="AB1546" s="217"/>
      <c r="AC1546" s="217"/>
      <c r="AG1546" s="166" t="s">
        <v>511</v>
      </c>
      <c r="AH1546" s="164" t="n">
        <v>6567</v>
      </c>
      <c r="AI1546" s="164" t="n">
        <v>6714</v>
      </c>
      <c r="AJ1546" s="219" t="n">
        <f aca="false">SeqEnd-SeqBeg+1</f>
        <v>148</v>
      </c>
      <c r="AK1546" s="220" t="n">
        <f aca="false">AND( SeqBeg&lt;=Beg  , End &lt;=SeqEnd )</f>
        <v>0</v>
      </c>
      <c r="AL1546" s="212"/>
      <c r="AM1546" s="212"/>
      <c r="AN1546" s="221"/>
      <c r="AT1546" s="147" t="s">
        <v>419</v>
      </c>
      <c r="AU1546" s="146"/>
      <c r="AV1546" s="212"/>
      <c r="AW1546" s="222" t="str">
        <f aca="false">HYPERLINK(CONCATENATE("http://www.ncbi.nlm.nih.gov/nuccore/",BM1546),BM1546)</f>
        <v>FJ748527</v>
      </c>
      <c r="AX1546" s="219" t="str">
        <f aca="false">CONCATENATE(D1546,IF(I1546="","",CONCATENATE(".",I1546)),IF(K1546="","",CONCATENATE(".",K1546)),IF(M1546="","",CONCATENATE(".",M1546)),IF(R1546="","",CONCATENATE(".",R1546)),IF(U1546="","","(*)"))</f>
        <v>3a.DEU.BB,Potsdam.wb.FIRA</v>
      </c>
      <c r="AY1546" s="170" t="str">
        <f aca="false">CONCATENATE(BM1546,".",BN1546)</f>
        <v>FJ748527.wbGER140</v>
      </c>
      <c r="AZ1546" s="171" t="str">
        <f aca="false">IF(AV1546="",IF(ISNUMBER(FIND(".",A1546)),LEFT(A1546,FIND(".",A1546)-1),A1546),AV1546)</f>
        <v>FJ748527</v>
      </c>
      <c r="BA1546" s="171" t="str">
        <f aca="false">IF(ISNUMBER(FIND("-",AZ1546)),LEFT(AZ1546,FIND("-",AZ1546)-1),AZ1546)</f>
        <v>FJ748527</v>
      </c>
      <c r="BB1546" s="170" t="str">
        <f aca="false"> MEGAname &amp; "="</f>
        <v>FJ748527=</v>
      </c>
      <c r="BC1546" s="170" t="str">
        <f aca="false">Clear &amp; IF(span ,"Span","out")</f>
        <v>FJ748527=out</v>
      </c>
      <c r="BD1546" s="170" t="str">
        <f aca="false">Clear &amp; IF(span, IF(B1546=".","Selected",B1546),"out")</f>
        <v>FJ748527=out</v>
      </c>
      <c r="BE1546" s="170" t="str">
        <f aca="false">Clear &amp; Strain</f>
        <v>FJ748527=wbGER140</v>
      </c>
      <c r="BF1546" s="170" t="str">
        <f aca="false">CONCATENATE(A1546,"=",F1546,". ",AX1546,IF(AB1546="","",CONCATENATE(".",AB1546)))</f>
        <v>FJ748527=wbGER140. 3a.DEU.BB,Potsdam.wb.FIRA</v>
      </c>
      <c r="BG1546" s="170" t="str">
        <f aca="false">CONCATENATE(A1546,"=",F1546,". ",AX1546)</f>
        <v>FJ748527=wbGER140. 3a.DEU.BB,Potsdam.wb.FIRA</v>
      </c>
      <c r="BH1546" s="170" t="str">
        <f aca="false">CONCATENATE(A1546,"=",AX1546)</f>
        <v>FJ748527=3a.DEU.BB,Potsdam.wb.FIRA</v>
      </c>
      <c r="BI1546" s="170" t="str">
        <f aca="false">CONCATENATE(A1546,"=",ComForSubtype,D1546)</f>
        <v>FJ748527=3a</v>
      </c>
      <c r="BJ1546" s="170" t="str">
        <f aca="false">CONCATENATE(A1546,"=",E1546)</f>
        <v>FJ748527=3jab</v>
      </c>
      <c r="BK1546" s="170" t="str">
        <f aca="false">CONCATENATE(A1546,"=",C1546)</f>
        <v>FJ748527=3</v>
      </c>
      <c r="BL1546" s="170" t="str">
        <f aca="false">CONCATENATE(D1546,"=")</f>
        <v>3a=</v>
      </c>
      <c r="BM1546" s="223" t="str">
        <f aca="false">IF(BA1546="XX","",BA1546)</f>
        <v>FJ748527</v>
      </c>
      <c r="BN1546" s="224" t="str">
        <f aca="false">CONCATENATE(IF(F1546="","",F1546),IF(G1546="","",CONCATENATE(" / ",G1546)))</f>
        <v>wbGER140</v>
      </c>
      <c r="BO1546" s="225" t="str">
        <f aca="false">AX1546</f>
        <v>3a.DEU.BB,Potsdam.wb.FIRA</v>
      </c>
      <c r="BP1546" s="226" t="str">
        <f aca="false">IF(V1546="","",V1546)</f>
        <v/>
      </c>
      <c r="BQ1546" s="226" t="str">
        <f aca="false">IF(W1546="","",CONCATENATE(W1546,IF(LEFT(AO1546,1)="s","+","")))</f>
        <v/>
      </c>
      <c r="BR1546" s="226" t="str">
        <f aca="false">IF(X1546="","",CONCATENATE(X1546,IF(LEFT(AQ1546,1)="s","+","")))</f>
        <v/>
      </c>
      <c r="BS1546" s="226" t="str">
        <f aca="false">IF(Y1546="","",CONCATENATE(Y1546,IF(LEFT(AR1546,1)="s","+","")))</f>
        <v/>
      </c>
      <c r="BT1546" s="226" t="str">
        <f aca="false">IF(Z1546="","",CONCATENATE(Z1546,IF(LEFT(AS1546,1)="s","+","")))</f>
        <v/>
      </c>
      <c r="BU1546" s="227" t="str">
        <f aca="false">IF(AA1546="","",CONCATENATE(AA1546,IF(LEFT(AT1546,1)="s","+","")))</f>
        <v>3a</v>
      </c>
      <c r="BV1546" s="212"/>
      <c r="BW1546" s="177" t="s">
        <v>3969</v>
      </c>
      <c r="BX1546" s="170" t="str">
        <f aca="false">IF(BW1546&lt;&gt;"",IF(ISNUMBER(FIND("=",BW1546)),LEFT(BW1546,FIND("=",BW1546)-1),BW1546),BW1546)</f>
        <v>FJ748527</v>
      </c>
      <c r="BY1546" s="170" t="str">
        <f aca="false">IF(BW1546&lt;&gt;"",IF(ISNUMBER(FIND("=",BW1546)),RIGHT(BW1546,LEN(BW1546)-FIND("=",BW1546)),""),"")</f>
        <v>3a</v>
      </c>
      <c r="BZ1546" s="170" t="str">
        <f aca="false">IF(BX1546&lt;&gt;"",IF(ISNUMBER(FIND(".",BX1546)),LEFT(BX1546,FIND(".",BX1546)-1),BX1546),BX1546)</f>
        <v>FJ748527</v>
      </c>
      <c r="CA1546" s="170" t="str">
        <f aca="false">IF(BX1546&lt;&gt;"",IF(ISNUMBER(FIND(".",BX1546)),RIGHT(BX1546,LEN(BX1546)-FIND(".",BX1546)),""),"")</f>
        <v/>
      </c>
      <c r="CB1546" s="212"/>
      <c r="CC1546" s="170" t="str">
        <f aca="false">A1546</f>
        <v>FJ748527</v>
      </c>
      <c r="CD1546" s="178" t="s">
        <v>339</v>
      </c>
      <c r="CE1546" s="178" t="s">
        <v>340</v>
      </c>
      <c r="CF1546" s="178" t="s">
        <v>341</v>
      </c>
      <c r="CG1546" s="212"/>
      <c r="CH1546" s="179"/>
      <c r="CI1546" s="179"/>
      <c r="CJ1546" s="179"/>
      <c r="CK1546" s="212"/>
      <c r="CL1546" s="212"/>
      <c r="CM1546" s="170" t="str">
        <f aca="false">F1546</f>
        <v>wbGER140</v>
      </c>
      <c r="CN1546" s="170" t="str">
        <f aca="false">IF(G1546="","",G1546)</f>
        <v/>
      </c>
      <c r="CO1546" s="170" t="str">
        <f aca="false">CONCATENATE(H1546,":",L1546)</f>
        <v>Germany:Brandenburg, Potsdam</v>
      </c>
      <c r="CP1546" s="170" t="str">
        <f aca="false">CONCATENATE(IF(Q1546="","",CONCATENATE(Q1546,"-")),IF(P1546="","",CONCATENATE(P1546,"-")),IF(O1546="","",O1546))</f>
        <v/>
      </c>
      <c r="CQ1546" s="170" t="str">
        <f aca="false">IF(N1546="","",N1546)</f>
        <v/>
      </c>
      <c r="CR1546" s="170" t="n">
        <f aca="false">C1546</f>
        <v>3</v>
      </c>
      <c r="CS1546" s="229" t="str">
        <f aca="false">D1546</f>
        <v>3a</v>
      </c>
      <c r="CT1546" s="170" t="str">
        <f aca="false">CONCATENATE(CD1546," strain ",CM1546," ",CL1546,", partial cds")</f>
        <v>Hepatitis E virus strain wbGER140 , partial cds</v>
      </c>
    </row>
    <row r="1547" customFormat="false" ht="11.9" hidden="false" customHeight="true" outlineLevel="0" collapsed="false">
      <c r="A1547" s="154" t="s">
        <v>3970</v>
      </c>
      <c r="B1547" s="147" t="n">
        <v>3</v>
      </c>
      <c r="C1547" s="243" t="n">
        <v>3</v>
      </c>
      <c r="D1547" s="149" t="s">
        <v>644</v>
      </c>
      <c r="E1547" s="150" t="s">
        <v>3598</v>
      </c>
      <c r="F1547" s="154" t="s">
        <v>3794</v>
      </c>
      <c r="G1547" s="212"/>
      <c r="H1547" s="146" t="s">
        <v>405</v>
      </c>
      <c r="I1547" s="153" t="s">
        <v>412</v>
      </c>
      <c r="J1547" s="146" t="s">
        <v>395</v>
      </c>
      <c r="K1547" s="155" t="s">
        <v>3795</v>
      </c>
      <c r="L1547" s="231" t="s">
        <v>3796</v>
      </c>
      <c r="M1547" s="157" t="s">
        <v>380</v>
      </c>
      <c r="N1547" s="213"/>
      <c r="O1547" s="160"/>
      <c r="P1547" s="212"/>
      <c r="Q1547" s="212"/>
      <c r="R1547" s="146" t="s">
        <v>74</v>
      </c>
      <c r="T1547" s="214"/>
      <c r="U1547" s="215"/>
      <c r="V1547" s="209"/>
      <c r="W1547" s="217"/>
      <c r="AA1547" s="250" t="s">
        <v>644</v>
      </c>
      <c r="AB1547" s="217"/>
      <c r="AC1547" s="217"/>
      <c r="AG1547" s="166" t="s">
        <v>511</v>
      </c>
      <c r="AH1547" s="164" t="n">
        <v>6567</v>
      </c>
      <c r="AI1547" s="164" t="n">
        <v>6714</v>
      </c>
      <c r="AJ1547" s="219" t="n">
        <f aca="false">SeqEnd-SeqBeg+1</f>
        <v>148</v>
      </c>
      <c r="AK1547" s="220" t="n">
        <f aca="false">AND( SeqBeg&lt;=Beg  , End &lt;=SeqEnd )</f>
        <v>0</v>
      </c>
      <c r="AL1547" s="212"/>
      <c r="AM1547" s="212"/>
      <c r="AN1547" s="221"/>
      <c r="AT1547" s="147" t="s">
        <v>419</v>
      </c>
      <c r="AU1547" s="146"/>
      <c r="AV1547" s="212"/>
      <c r="AW1547" s="222" t="str">
        <f aca="false">HYPERLINK(CONCATENATE("http://www.ncbi.nlm.nih.gov/nuccore/",BM1547),BM1547)</f>
        <v>FJ748528</v>
      </c>
      <c r="AX1547" s="219" t="str">
        <f aca="false">CONCATENATE(D1547,IF(I1547="","",CONCATENATE(".",I1547)),IF(K1547="","",CONCATENATE(".",K1547)),IF(M1547="","",CONCATENATE(".",M1547)),IF(R1547="","",CONCATENATE(".",R1547)),IF(U1547="","","(*)"))</f>
        <v>3a.DEU.BB,Potsdam.wb.FIRA</v>
      </c>
      <c r="AY1547" s="170" t="str">
        <f aca="false">CONCATENATE(BM1547,".",BN1547)</f>
        <v>FJ748528.wbGER155</v>
      </c>
      <c r="AZ1547" s="171" t="str">
        <f aca="false">IF(AV1547="",IF(ISNUMBER(FIND(".",A1547)),LEFT(A1547,FIND(".",A1547)-1),A1547),AV1547)</f>
        <v>FJ748528</v>
      </c>
      <c r="BA1547" s="171" t="str">
        <f aca="false">IF(ISNUMBER(FIND("-",AZ1547)),LEFT(AZ1547,FIND("-",AZ1547)-1),AZ1547)</f>
        <v>FJ748528</v>
      </c>
      <c r="BB1547" s="170" t="str">
        <f aca="false"> MEGAname &amp; "="</f>
        <v>FJ748528=</v>
      </c>
      <c r="BC1547" s="170" t="str">
        <f aca="false">Clear &amp; IF(span ,"Span","out")</f>
        <v>FJ748528=out</v>
      </c>
      <c r="BD1547" s="170" t="str">
        <f aca="false">Clear &amp; IF(span, IF(B1547=".","Selected",B1547),"out")</f>
        <v>FJ748528=out</v>
      </c>
      <c r="BE1547" s="170" t="str">
        <f aca="false">Clear &amp; Strain</f>
        <v>FJ748528=wbGER155</v>
      </c>
      <c r="BF1547" s="170" t="str">
        <f aca="false">CONCATENATE(A1547,"=",F1547,". ",AX1547,IF(AB1547="","",CONCATENATE(".",AB1547)))</f>
        <v>FJ748528=wbGER155. 3a.DEU.BB,Potsdam.wb.FIRA</v>
      </c>
      <c r="BG1547" s="170" t="str">
        <f aca="false">CONCATENATE(A1547,"=",F1547,". ",AX1547)</f>
        <v>FJ748528=wbGER155. 3a.DEU.BB,Potsdam.wb.FIRA</v>
      </c>
      <c r="BH1547" s="170" t="str">
        <f aca="false">CONCATENATE(A1547,"=",AX1547)</f>
        <v>FJ748528=3a.DEU.BB,Potsdam.wb.FIRA</v>
      </c>
      <c r="BI1547" s="170" t="str">
        <f aca="false">CONCATENATE(A1547,"=",ComForSubtype,D1547)</f>
        <v>FJ748528=3a</v>
      </c>
      <c r="BJ1547" s="170" t="str">
        <f aca="false">CONCATENATE(A1547,"=",E1547)</f>
        <v>FJ748528=3jab</v>
      </c>
      <c r="BK1547" s="170" t="str">
        <f aca="false">CONCATENATE(A1547,"=",C1547)</f>
        <v>FJ748528=3</v>
      </c>
      <c r="BL1547" s="170" t="str">
        <f aca="false">CONCATENATE(D1547,"=")</f>
        <v>3a=</v>
      </c>
      <c r="BM1547" s="223" t="str">
        <f aca="false">IF(BA1547="XX","",BA1547)</f>
        <v>FJ748528</v>
      </c>
      <c r="BN1547" s="224" t="str">
        <f aca="false">CONCATENATE(IF(F1547="","",F1547),IF(G1547="","",CONCATENATE(" / ",G1547)))</f>
        <v>wbGER155</v>
      </c>
      <c r="BO1547" s="225" t="str">
        <f aca="false">AX1547</f>
        <v>3a.DEU.BB,Potsdam.wb.FIRA</v>
      </c>
      <c r="BP1547" s="226" t="str">
        <f aca="false">IF(V1547="","",V1547)</f>
        <v/>
      </c>
      <c r="BQ1547" s="226" t="str">
        <f aca="false">IF(W1547="","",CONCATENATE(W1547,IF(LEFT(AO1547,1)="s","+","")))</f>
        <v/>
      </c>
      <c r="BR1547" s="226" t="str">
        <f aca="false">IF(X1547="","",CONCATENATE(X1547,IF(LEFT(AQ1547,1)="s","+","")))</f>
        <v/>
      </c>
      <c r="BS1547" s="226" t="str">
        <f aca="false">IF(Y1547="","",CONCATENATE(Y1547,IF(LEFT(AR1547,1)="s","+","")))</f>
        <v/>
      </c>
      <c r="BT1547" s="226" t="str">
        <f aca="false">IF(Z1547="","",CONCATENATE(Z1547,IF(LEFT(AS1547,1)="s","+","")))</f>
        <v/>
      </c>
      <c r="BU1547" s="227" t="str">
        <f aca="false">IF(AA1547="","",CONCATENATE(AA1547,IF(LEFT(AT1547,1)="s","+","")))</f>
        <v>3a</v>
      </c>
      <c r="BV1547" s="212"/>
      <c r="BW1547" s="177" t="s">
        <v>3971</v>
      </c>
      <c r="BX1547" s="170" t="str">
        <f aca="false">IF(BW1547&lt;&gt;"",IF(ISNUMBER(FIND("=",BW1547)),LEFT(BW1547,FIND("=",BW1547)-1),BW1547),BW1547)</f>
        <v>FJ748528</v>
      </c>
      <c r="BY1547" s="170" t="str">
        <f aca="false">IF(BW1547&lt;&gt;"",IF(ISNUMBER(FIND("=",BW1547)),RIGHT(BW1547,LEN(BW1547)-FIND("=",BW1547)),""),"")</f>
        <v>3a</v>
      </c>
      <c r="BZ1547" s="170" t="str">
        <f aca="false">IF(BX1547&lt;&gt;"",IF(ISNUMBER(FIND(".",BX1547)),LEFT(BX1547,FIND(".",BX1547)-1),BX1547),BX1547)</f>
        <v>FJ748528</v>
      </c>
      <c r="CA1547" s="170" t="str">
        <f aca="false">IF(BX1547&lt;&gt;"",IF(ISNUMBER(FIND(".",BX1547)),RIGHT(BX1547,LEN(BX1547)-FIND(".",BX1547)),""),"")</f>
        <v/>
      </c>
      <c r="CB1547" s="212"/>
      <c r="CC1547" s="170" t="str">
        <f aca="false">A1547</f>
        <v>FJ748528</v>
      </c>
      <c r="CD1547" s="178" t="s">
        <v>339</v>
      </c>
      <c r="CE1547" s="178" t="s">
        <v>340</v>
      </c>
      <c r="CF1547" s="178" t="s">
        <v>341</v>
      </c>
      <c r="CG1547" s="212"/>
      <c r="CH1547" s="179"/>
      <c r="CI1547" s="179"/>
      <c r="CJ1547" s="179"/>
      <c r="CK1547" s="212"/>
      <c r="CL1547" s="212"/>
      <c r="CM1547" s="170" t="str">
        <f aca="false">F1547</f>
        <v>wbGER155</v>
      </c>
      <c r="CN1547" s="170" t="str">
        <f aca="false">IF(G1547="","",G1547)</f>
        <v/>
      </c>
      <c r="CO1547" s="170" t="str">
        <f aca="false">CONCATENATE(H1547,":",L1547)</f>
        <v>Germany:Brandenburg, Potsdam</v>
      </c>
      <c r="CP1547" s="170" t="str">
        <f aca="false">CONCATENATE(IF(Q1547="","",CONCATENATE(Q1547,"-")),IF(P1547="","",CONCATENATE(P1547,"-")),IF(O1547="","",O1547))</f>
        <v/>
      </c>
      <c r="CQ1547" s="170" t="str">
        <f aca="false">IF(N1547="","",N1547)</f>
        <v/>
      </c>
      <c r="CR1547" s="170" t="n">
        <f aca="false">C1547</f>
        <v>3</v>
      </c>
      <c r="CS1547" s="229" t="str">
        <f aca="false">D1547</f>
        <v>3a</v>
      </c>
      <c r="CT1547" s="170" t="str">
        <f aca="false">CONCATENATE(CD1547," strain ",CM1547," ",CL1547,", partial cds")</f>
        <v>Hepatitis E virus strain wbGER155 , partial cds</v>
      </c>
    </row>
    <row r="1548" customFormat="false" ht="11.9" hidden="false" customHeight="true" outlineLevel="0" collapsed="false">
      <c r="A1548" s="154" t="s">
        <v>3972</v>
      </c>
      <c r="B1548" s="147" t="n">
        <v>3</v>
      </c>
      <c r="C1548" s="243" t="n">
        <v>3</v>
      </c>
      <c r="D1548" s="149" t="s">
        <v>3973</v>
      </c>
      <c r="E1548" s="150" t="s">
        <v>3598</v>
      </c>
      <c r="F1548" s="154" t="s">
        <v>3974</v>
      </c>
      <c r="G1548" s="212"/>
      <c r="H1548" s="146" t="s">
        <v>365</v>
      </c>
      <c r="I1548" s="153" t="s">
        <v>366</v>
      </c>
      <c r="J1548" s="146" t="s">
        <v>337</v>
      </c>
      <c r="K1548" s="155" t="s">
        <v>3975</v>
      </c>
      <c r="L1548" s="231" t="s">
        <v>3976</v>
      </c>
      <c r="M1548" s="157" t="s">
        <v>367</v>
      </c>
      <c r="N1548" s="213"/>
      <c r="O1548" s="146" t="n">
        <v>2007</v>
      </c>
      <c r="P1548" s="146" t="n">
        <v>1</v>
      </c>
      <c r="Q1548" s="160" t="n">
        <v>7</v>
      </c>
      <c r="R1548" s="212"/>
      <c r="S1548" s="212"/>
      <c r="T1548" s="214" t="s">
        <v>353</v>
      </c>
      <c r="U1548" s="215"/>
      <c r="V1548" s="158" t="s">
        <v>3973</v>
      </c>
      <c r="W1548" s="244" t="s">
        <v>3973</v>
      </c>
      <c r="X1548" s="150" t="s">
        <v>3973</v>
      </c>
      <c r="Y1548" s="249" t="s">
        <v>3973</v>
      </c>
      <c r="Z1548" s="150" t="s">
        <v>3973</v>
      </c>
      <c r="AA1548" s="250" t="s">
        <v>3973</v>
      </c>
      <c r="AB1548" s="251" t="s">
        <v>278</v>
      </c>
      <c r="AC1548" s="163" t="s">
        <v>456</v>
      </c>
      <c r="AD1548" s="164" t="s">
        <v>354</v>
      </c>
      <c r="AE1548" s="164" t="s">
        <v>354</v>
      </c>
      <c r="AF1548" s="164" t="s">
        <v>354</v>
      </c>
      <c r="AG1548" s="166" t="s">
        <v>354</v>
      </c>
      <c r="AH1548" s="164" t="n">
        <v>3</v>
      </c>
      <c r="AI1548" s="252" t="n">
        <v>7519</v>
      </c>
      <c r="AJ1548" s="219" t="n">
        <f aca="false">SeqEnd-SeqBeg+1</f>
        <v>7517</v>
      </c>
      <c r="AK1548" s="220" t="n">
        <f aca="false">AND( SeqBeg&lt;=Beg  , End &lt;=SeqEnd )</f>
        <v>1</v>
      </c>
      <c r="AL1548" s="212"/>
      <c r="AM1548" s="212"/>
      <c r="AN1548" s="213"/>
      <c r="AO1548" s="147" t="s">
        <v>2743</v>
      </c>
      <c r="AP1548" s="147" t="s">
        <v>2743</v>
      </c>
      <c r="AQ1548" s="147" t="s">
        <v>2425</v>
      </c>
      <c r="AR1548" s="147" t="s">
        <v>2743</v>
      </c>
      <c r="AS1548" s="147" t="s">
        <v>2744</v>
      </c>
      <c r="AT1548" s="147" t="s">
        <v>2743</v>
      </c>
      <c r="AU1548" s="212"/>
      <c r="AV1548" s="212"/>
      <c r="AW1548" s="222" t="str">
        <f aca="false">HYPERLINK(CONCATENATE("http://www.ncbi.nlm.nih.gov/nuccore/",BM1548),BM1548)</f>
        <v>FJ527832</v>
      </c>
      <c r="AX1548" s="219" t="str">
        <f aca="false">CONCATENATE(D1548,IF(I1548="","",CONCATENATE(".",I1548)),IF(K1548="","",CONCATENATE(".",K1548)),IF(M1548="","",CONCATENATE(".",M1548)),IF(R1548="","",CONCATENATE(".",R1548)),IF(U1548="","","(*)"))</f>
        <v>3b.CHN.Shang.pig</v>
      </c>
      <c r="AY1548" s="170" t="str">
        <f aca="false">CONCATENATE(BM1548,".",BN1548)</f>
        <v>FJ527832.SAAS-JDY5</v>
      </c>
      <c r="AZ1548" s="171" t="str">
        <f aca="false">IF(AV1548="",IF(ISNUMBER(FIND(".",A1548)),LEFT(A1548,FIND(".",A1548)-1),A1548),AV1548)</f>
        <v>FJ527832</v>
      </c>
      <c r="BA1548" s="171" t="str">
        <f aca="false">IF(ISNUMBER(FIND("-",AZ1548)),LEFT(AZ1548,FIND("-",AZ1548)-1),AZ1548)</f>
        <v>FJ527832</v>
      </c>
      <c r="BB1548" s="170" t="str">
        <f aca="false"> MEGAname &amp; "="</f>
        <v>FJ527832=</v>
      </c>
      <c r="BC1548" s="170" t="str">
        <f aca="false">Clear &amp; IF(span ,"Span","out")</f>
        <v>FJ527832=Span</v>
      </c>
      <c r="BD1548" s="170" t="str">
        <f aca="false">Clear &amp; IF(span, IF(B1548=".","Selected",B1548),"out")</f>
        <v>FJ527832=3</v>
      </c>
      <c r="BE1548" s="170" t="str">
        <f aca="false">Clear &amp; Strain</f>
        <v>FJ527832=SAAS-JDY5</v>
      </c>
      <c r="BF1548" s="170" t="str">
        <f aca="false">CONCATENATE(A1548,"=",F1548,". ",AX1548,IF(AB1548="","",CONCATENATE(".",AB1548)))</f>
        <v>FJ527832=SAAS-JDY5. 3b.CHN.Shang.pig.CG</v>
      </c>
      <c r="BG1548" s="170" t="str">
        <f aca="false">CONCATENATE(A1548,"=",F1548,". ",AX1548)</f>
        <v>FJ527832=SAAS-JDY5. 3b.CHN.Shang.pig</v>
      </c>
      <c r="BH1548" s="170" t="str">
        <f aca="false">CONCATENATE(A1548,"=",AX1548)</f>
        <v>FJ527832=3b.CHN.Shang.pig</v>
      </c>
      <c r="BI1548" s="170" t="str">
        <f aca="false">CONCATENATE(A1548,"=",ComForSubtype,D1548)</f>
        <v>FJ527832=3b</v>
      </c>
      <c r="BJ1548" s="170" t="str">
        <f aca="false">CONCATENATE(A1548,"=",E1548)</f>
        <v>FJ527832=3jab</v>
      </c>
      <c r="BK1548" s="170" t="str">
        <f aca="false">CONCATENATE(A1548,"=",C1548)</f>
        <v>FJ527832=3</v>
      </c>
      <c r="BL1548" s="170" t="str">
        <f aca="false">CONCATENATE(D1548,"=")</f>
        <v>3b=</v>
      </c>
      <c r="BM1548" s="223" t="str">
        <f aca="false">IF(BA1548="XX","",BA1548)</f>
        <v>FJ527832</v>
      </c>
      <c r="BN1548" s="224" t="str">
        <f aca="false">CONCATENATE(IF(F1548="","",F1548),IF(G1548="","",CONCATENATE(" / ",G1548)))</f>
        <v>SAAS-JDY5</v>
      </c>
      <c r="BO1548" s="225" t="str">
        <f aca="false">AX1548</f>
        <v>3b.CHN.Shang.pig</v>
      </c>
      <c r="BP1548" s="226" t="str">
        <f aca="false">IF(V1548="","",V1548)</f>
        <v>3b</v>
      </c>
      <c r="BQ1548" s="226" t="str">
        <f aca="false">IF(W1548="","",CONCATENATE(W1548,IF(LEFT(AO1548,1)="s","+","")))</f>
        <v>3b</v>
      </c>
      <c r="BR1548" s="226" t="str">
        <f aca="false">IF(X1548="","",CONCATENATE(X1548,IF(LEFT(AQ1548,1)="s","+","")))</f>
        <v>3b+</v>
      </c>
      <c r="BS1548" s="226" t="str">
        <f aca="false">IF(Y1548="","",CONCATENATE(Y1548,IF(LEFT(AR1548,1)="s","+","")))</f>
        <v>3b</v>
      </c>
      <c r="BT1548" s="226" t="str">
        <f aca="false">IF(Z1548="","",CONCATENATE(Z1548,IF(LEFT(AS1548,1)="s","+","")))</f>
        <v>3b+</v>
      </c>
      <c r="BU1548" s="227" t="str">
        <f aca="false">IF(AA1548="","",CONCATENATE(AA1548,IF(LEFT(AT1548,1)="s","+","")))</f>
        <v>3b</v>
      </c>
      <c r="BV1548" s="212"/>
      <c r="BW1548" s="177" t="s">
        <v>3977</v>
      </c>
      <c r="BX1548" s="170" t="str">
        <f aca="false">IF(BW1548&lt;&gt;"",IF(ISNUMBER(FIND("=",BW1548)),LEFT(BW1548,FIND("=",BW1548)-1),BW1548),BW1548)</f>
        <v>FJ527832</v>
      </c>
      <c r="BY1548" s="170" t="str">
        <f aca="false">IF(BW1548&lt;&gt;"",IF(ISNUMBER(FIND("=",BW1548)),RIGHT(BW1548,LEN(BW1548)-FIND("=",BW1548)),""),"")</f>
        <v>3b</v>
      </c>
      <c r="BZ1548" s="170" t="str">
        <f aca="false">IF(BX1548&lt;&gt;"",IF(ISNUMBER(FIND(".",BX1548)),LEFT(BX1548,FIND(".",BX1548)-1),BX1548),BX1548)</f>
        <v>FJ527832</v>
      </c>
      <c r="CA1548" s="170" t="str">
        <f aca="false">IF(BX1548&lt;&gt;"",IF(ISNUMBER(FIND(".",BX1548)),RIGHT(BX1548,LEN(BX1548)-FIND(".",BX1548)),""),"")</f>
        <v/>
      </c>
      <c r="CB1548" s="212"/>
      <c r="CC1548" s="170" t="str">
        <f aca="false">A1548</f>
        <v>FJ527832</v>
      </c>
      <c r="CD1548" s="178" t="s">
        <v>339</v>
      </c>
      <c r="CE1548" s="178" t="s">
        <v>340</v>
      </c>
      <c r="CF1548" s="178" t="s">
        <v>341</v>
      </c>
      <c r="CG1548" s="212"/>
      <c r="CH1548" s="179"/>
      <c r="CI1548" s="179"/>
      <c r="CJ1548" s="179"/>
      <c r="CK1548" s="212"/>
      <c r="CL1548" s="212"/>
      <c r="CM1548" s="170" t="str">
        <f aca="false">F1548</f>
        <v>SAAS-JDY5</v>
      </c>
      <c r="CN1548" s="170" t="str">
        <f aca="false">IF(G1548="","",G1548)</f>
        <v/>
      </c>
      <c r="CO1548" s="170" t="str">
        <f aca="false">CONCATENATE(H1548,":",L1548)</f>
        <v>China:Shanghai</v>
      </c>
      <c r="CP1548" s="170" t="str">
        <f aca="false">CONCATENATE(IF(Q1548="","",CONCATENATE(Q1548,"-")),IF(P1548="","",CONCATENATE(P1548,"-")),IF(O1548="","",O1548))</f>
        <v>7-1-2007</v>
      </c>
      <c r="CQ1548" s="170" t="str">
        <f aca="false">IF(N1548="","",N1548)</f>
        <v/>
      </c>
      <c r="CR1548" s="170" t="n">
        <f aca="false">C1548</f>
        <v>3</v>
      </c>
      <c r="CS1548" s="229" t="str">
        <f aca="false">D1548</f>
        <v>3b</v>
      </c>
      <c r="CT1548" s="170" t="str">
        <f aca="false">CONCATENATE(CD1548," strain ",CM1548," ",CL1548,", partial cds")</f>
        <v>Hepatitis E virus strain SAAS-JDY5 , partial cds</v>
      </c>
    </row>
    <row r="1549" customFormat="false" ht="11.9" hidden="false" customHeight="true" outlineLevel="0" collapsed="false">
      <c r="A1549" s="154" t="s">
        <v>3978</v>
      </c>
      <c r="B1549" s="147" t="n">
        <v>3</v>
      </c>
      <c r="C1549" s="243" t="n">
        <v>3</v>
      </c>
      <c r="D1549" s="149" t="s">
        <v>3973</v>
      </c>
      <c r="E1549" s="150" t="s">
        <v>3598</v>
      </c>
      <c r="F1549" s="366" t="s">
        <v>3979</v>
      </c>
      <c r="G1549" s="212"/>
      <c r="H1549" s="146" t="s">
        <v>378</v>
      </c>
      <c r="I1549" s="153" t="s">
        <v>379</v>
      </c>
      <c r="J1549" s="146" t="s">
        <v>337</v>
      </c>
      <c r="K1549" s="155" t="s">
        <v>3980</v>
      </c>
      <c r="L1549" s="231" t="s">
        <v>3981</v>
      </c>
      <c r="M1549" s="157" t="s">
        <v>380</v>
      </c>
      <c r="N1549" s="213"/>
      <c r="O1549" s="146" t="n">
        <v>2004</v>
      </c>
      <c r="P1549" s="146" t="n">
        <v>4</v>
      </c>
      <c r="Q1549" s="160" t="n">
        <v>8</v>
      </c>
      <c r="R1549" s="212"/>
      <c r="S1549" s="232" t="n">
        <v>7247</v>
      </c>
      <c r="T1549" s="214" t="s">
        <v>353</v>
      </c>
      <c r="U1549" s="161" t="s">
        <v>3973</v>
      </c>
      <c r="V1549" s="158" t="s">
        <v>3973</v>
      </c>
      <c r="W1549" s="244" t="s">
        <v>3973</v>
      </c>
      <c r="X1549" s="249" t="s">
        <v>3973</v>
      </c>
      <c r="Y1549" s="249" t="s">
        <v>3973</v>
      </c>
      <c r="Z1549" s="150" t="s">
        <v>3973</v>
      </c>
      <c r="AA1549" s="250" t="s">
        <v>3973</v>
      </c>
      <c r="AB1549" s="251" t="s">
        <v>278</v>
      </c>
      <c r="AC1549" s="163" t="s">
        <v>354</v>
      </c>
      <c r="AD1549" s="164" t="s">
        <v>354</v>
      </c>
      <c r="AE1549" s="164" t="s">
        <v>354</v>
      </c>
      <c r="AF1549" s="164" t="s">
        <v>354</v>
      </c>
      <c r="AG1549" s="166" t="s">
        <v>354</v>
      </c>
      <c r="AH1549" s="164" t="n">
        <v>10</v>
      </c>
      <c r="AI1549" s="252" t="n">
        <v>7519</v>
      </c>
      <c r="AJ1549" s="219" t="n">
        <f aca="false">SeqEnd-SeqBeg+1</f>
        <v>7510</v>
      </c>
      <c r="AK1549" s="220" t="n">
        <f aca="false">AND( SeqBeg&lt;=Beg  , End &lt;=SeqEnd )</f>
        <v>1</v>
      </c>
      <c r="AL1549" s="212"/>
      <c r="AM1549" s="212"/>
      <c r="AO1549" s="147" t="s">
        <v>3121</v>
      </c>
      <c r="AP1549" s="147" t="s">
        <v>3121</v>
      </c>
      <c r="AQ1549" s="147" t="s">
        <v>3121</v>
      </c>
      <c r="AR1549" s="147" t="s">
        <v>3121</v>
      </c>
      <c r="AS1549" s="147" t="s">
        <v>3121</v>
      </c>
      <c r="AT1549" s="147" t="s">
        <v>3121</v>
      </c>
      <c r="AU1549" s="147" t="s">
        <v>382</v>
      </c>
      <c r="AV1549" s="212"/>
      <c r="AW1549" s="222" t="str">
        <f aca="false">HYPERLINK(CONCATENATE("http://www.ncbi.nlm.nih.gov/nuccore/",BM1549),BM1549)</f>
        <v>AB189070</v>
      </c>
      <c r="AX1549" s="219" t="str">
        <f aca="false">CONCATENATE(D1549,IF(I1549="","",CONCATENATE(".",I1549)),IF(K1549="","",CONCATENATE(".",K1549)),IF(M1549="","",CONCATENATE(".",M1549)),IF(R1549="","",CONCATENATE(".",R1549)),IF(U1549="","","(*)"))</f>
        <v>3b.JPN.Hyogo.wb(*)</v>
      </c>
      <c r="AY1549" s="170" t="str">
        <f aca="false">CONCATENATE(BM1549,".",BN1549)</f>
        <v>AB189070.JBOAR1-Hyo04</v>
      </c>
      <c r="AZ1549" s="171" t="str">
        <f aca="false">IF(AV1549="",IF(ISNUMBER(FIND(".",A1549)),LEFT(A1549,FIND(".",A1549)-1),A1549),AV1549)</f>
        <v>AB189070</v>
      </c>
      <c r="BA1549" s="171" t="str">
        <f aca="false">IF(ISNUMBER(FIND("-",AZ1549)),LEFT(AZ1549,FIND("-",AZ1549)-1),AZ1549)</f>
        <v>AB189070</v>
      </c>
      <c r="BB1549" s="170" t="str">
        <f aca="false"> MEGAname &amp; "="</f>
        <v>AB189070=</v>
      </c>
      <c r="BC1549" s="170" t="str">
        <f aca="false">Clear &amp; IF(span ,"Span","out")</f>
        <v>AB189070=Span</v>
      </c>
      <c r="BD1549" s="170" t="str">
        <f aca="false">Clear &amp; IF(span, IF(B1549=".","Selected",B1549),"out")</f>
        <v>AB189070=3</v>
      </c>
      <c r="BE1549" s="170" t="str">
        <f aca="false">Clear &amp; Strain</f>
        <v>AB189070=JBOAR1-Hyo04</v>
      </c>
      <c r="BF1549" s="170" t="str">
        <f aca="false">CONCATENATE(A1549,"=",F1549,". ",AX1549,IF(AB1549="","",CONCATENATE(".",AB1549)))</f>
        <v>AB189070=JBOAR1-Hyo04. 3b.JPN.Hyogo.wb(*).CG</v>
      </c>
      <c r="BG1549" s="170" t="str">
        <f aca="false">CONCATENATE(A1549,"=",F1549,". ",AX1549)</f>
        <v>AB189070=JBOAR1-Hyo04. 3b.JPN.Hyogo.wb(*)</v>
      </c>
      <c r="BH1549" s="170" t="str">
        <f aca="false">CONCATENATE(A1549,"=",AX1549)</f>
        <v>AB189070=3b.JPN.Hyogo.wb(*)</v>
      </c>
      <c r="BI1549" s="170" t="str">
        <f aca="false">CONCATENATE(A1549,"=",ComForSubtype,D1549)</f>
        <v>AB189070=3b</v>
      </c>
      <c r="BJ1549" s="170" t="str">
        <f aca="false">CONCATENATE(A1549,"=",E1549)</f>
        <v>AB189070=3jab</v>
      </c>
      <c r="BK1549" s="170" t="str">
        <f aca="false">CONCATENATE(A1549,"=",C1549)</f>
        <v>AB189070=3</v>
      </c>
      <c r="BL1549" s="170" t="str">
        <f aca="false">CONCATENATE(D1549,"=")</f>
        <v>3b=</v>
      </c>
      <c r="BM1549" s="223" t="str">
        <f aca="false">IF(BA1549="XX","",BA1549)</f>
        <v>AB189070</v>
      </c>
      <c r="BN1549" s="224" t="str">
        <f aca="false">CONCATENATE(IF(F1549="","",F1549),IF(G1549="","",CONCATENATE(" / ",G1549)))</f>
        <v>JBOAR1-Hyo04</v>
      </c>
      <c r="BO1549" s="225" t="str">
        <f aca="false">AX1549</f>
        <v>3b.JPN.Hyogo.wb(*)</v>
      </c>
      <c r="BP1549" s="226" t="str">
        <f aca="false">IF(V1549="","",V1549)</f>
        <v>3b</v>
      </c>
      <c r="BQ1549" s="226" t="str">
        <f aca="false">IF(W1549="","",CONCATENATE(W1549,IF(LEFT(AO1549,1)="s","+","")))</f>
        <v>3b+</v>
      </c>
      <c r="BR1549" s="226" t="str">
        <f aca="false">IF(X1549="","",CONCATENATE(X1549,IF(LEFT(AQ1549,1)="s","+","")))</f>
        <v>3b+</v>
      </c>
      <c r="BS1549" s="226" t="str">
        <f aca="false">IF(Y1549="","",CONCATENATE(Y1549,IF(LEFT(AR1549,1)="s","+","")))</f>
        <v>3b+</v>
      </c>
      <c r="BT1549" s="226" t="str">
        <f aca="false">IF(Z1549="","",CONCATENATE(Z1549,IF(LEFT(AS1549,1)="s","+","")))</f>
        <v>3b+</v>
      </c>
      <c r="BU1549" s="227" t="str">
        <f aca="false">IF(AA1549="","",CONCATENATE(AA1549,IF(LEFT(AT1549,1)="s","+","")))</f>
        <v>3b+</v>
      </c>
      <c r="BV1549" s="212"/>
      <c r="BW1549" s="177" t="s">
        <v>3982</v>
      </c>
      <c r="BX1549" s="170" t="str">
        <f aca="false">IF(BW1549&lt;&gt;"",IF(ISNUMBER(FIND("=",BW1549)),LEFT(BW1549,FIND("=",BW1549)-1),BW1549),BW1549)</f>
        <v>AB189070</v>
      </c>
      <c r="BY1549" s="170" t="str">
        <f aca="false">IF(BW1549&lt;&gt;"",IF(ISNUMBER(FIND("=",BW1549)),RIGHT(BW1549,LEN(BW1549)-FIND("=",BW1549)),""),"")</f>
        <v>3b</v>
      </c>
      <c r="BZ1549" s="170" t="str">
        <f aca="false">IF(BX1549&lt;&gt;"",IF(ISNUMBER(FIND(".",BX1549)),LEFT(BX1549,FIND(".",BX1549)-1),BX1549),BX1549)</f>
        <v>AB189070</v>
      </c>
      <c r="CA1549" s="170" t="str">
        <f aca="false">IF(BX1549&lt;&gt;"",IF(ISNUMBER(FIND(".",BX1549)),RIGHT(BX1549,LEN(BX1549)-FIND(".",BX1549)),""),"")</f>
        <v/>
      </c>
      <c r="CB1549" s="212"/>
      <c r="CC1549" s="170" t="str">
        <f aca="false">A1549</f>
        <v>AB189070</v>
      </c>
      <c r="CD1549" s="178" t="s">
        <v>339</v>
      </c>
      <c r="CE1549" s="178" t="s">
        <v>340</v>
      </c>
      <c r="CF1549" s="178" t="s">
        <v>341</v>
      </c>
      <c r="CG1549" s="212"/>
      <c r="CH1549" s="179"/>
      <c r="CI1549" s="179"/>
      <c r="CJ1549" s="179"/>
      <c r="CK1549" s="212"/>
      <c r="CL1549" s="212"/>
      <c r="CM1549" s="170" t="str">
        <f aca="false">F1549</f>
        <v>JBOAR1-Hyo04</v>
      </c>
      <c r="CN1549" s="170" t="str">
        <f aca="false">IF(G1549="","",G1549)</f>
        <v/>
      </c>
      <c r="CO1549" s="170" t="str">
        <f aca="false">CONCATENATE(H1549,":",L1549)</f>
        <v>Japan:Hyogo, Taka-gun</v>
      </c>
      <c r="CP1549" s="170" t="str">
        <f aca="false">CONCATENATE(IF(Q1549="","",CONCATENATE(Q1549,"-")),IF(P1549="","",CONCATENATE(P1549,"-")),IF(O1549="","",O1549))</f>
        <v>8-4-2004</v>
      </c>
      <c r="CQ1549" s="170" t="str">
        <f aca="false">IF(N1549="","",N1549)</f>
        <v/>
      </c>
      <c r="CR1549" s="170" t="n">
        <f aca="false">C1549</f>
        <v>3</v>
      </c>
      <c r="CS1549" s="229" t="str">
        <f aca="false">D1549</f>
        <v>3b</v>
      </c>
      <c r="CT1549" s="170" t="str">
        <f aca="false">CONCATENATE(CD1549," strain ",CM1549," ",CL1549,", partial cds")</f>
        <v>Hepatitis E virus strain JBOAR1-Hyo04 , partial cds</v>
      </c>
    </row>
    <row r="1550" customFormat="false" ht="11.9" hidden="false" customHeight="true" outlineLevel="0" collapsed="false">
      <c r="A1550" s="154" t="s">
        <v>3983</v>
      </c>
      <c r="B1550" s="147" t="n">
        <v>3</v>
      </c>
      <c r="C1550" s="243" t="n">
        <v>3</v>
      </c>
      <c r="D1550" s="149" t="s">
        <v>3973</v>
      </c>
      <c r="E1550" s="150" t="s">
        <v>3598</v>
      </c>
      <c r="F1550" s="154" t="s">
        <v>3984</v>
      </c>
      <c r="G1550" s="212"/>
      <c r="H1550" s="146" t="s">
        <v>378</v>
      </c>
      <c r="I1550" s="153" t="s">
        <v>379</v>
      </c>
      <c r="J1550" s="146" t="s">
        <v>337</v>
      </c>
      <c r="K1550" s="212"/>
      <c r="L1550" s="212"/>
      <c r="M1550" s="157" t="s">
        <v>348</v>
      </c>
      <c r="N1550" s="213"/>
      <c r="O1550" s="160"/>
      <c r="P1550" s="212"/>
      <c r="Q1550" s="212"/>
      <c r="R1550" s="212"/>
      <c r="S1550" s="212"/>
      <c r="T1550" s="214" t="s">
        <v>353</v>
      </c>
      <c r="U1550" s="161" t="s">
        <v>3973</v>
      </c>
      <c r="V1550" s="158" t="s">
        <v>3973</v>
      </c>
      <c r="W1550" s="244" t="s">
        <v>3973</v>
      </c>
      <c r="X1550" s="249" t="s">
        <v>3973</v>
      </c>
      <c r="Y1550" s="249" t="s">
        <v>3973</v>
      </c>
      <c r="Z1550" s="150" t="s">
        <v>3973</v>
      </c>
      <c r="AA1550" s="250" t="s">
        <v>3973</v>
      </c>
      <c r="AB1550" s="251" t="s">
        <v>278</v>
      </c>
      <c r="AC1550" s="163" t="s">
        <v>456</v>
      </c>
      <c r="AD1550" s="164" t="s">
        <v>354</v>
      </c>
      <c r="AE1550" s="164" t="s">
        <v>354</v>
      </c>
      <c r="AF1550" s="164" t="s">
        <v>354</v>
      </c>
      <c r="AG1550" s="166" t="s">
        <v>354</v>
      </c>
      <c r="AH1550" s="164" t="n">
        <v>10</v>
      </c>
      <c r="AI1550" s="252" t="n">
        <v>7519</v>
      </c>
      <c r="AJ1550" s="219" t="n">
        <f aca="false">SeqEnd-SeqBeg+1</f>
        <v>7510</v>
      </c>
      <c r="AK1550" s="220" t="n">
        <f aca="false">AND( SeqBeg&lt;=Beg  , End &lt;=SeqEnd )</f>
        <v>1</v>
      </c>
      <c r="AL1550" s="212"/>
      <c r="AM1550" s="212"/>
      <c r="AN1550" s="213"/>
      <c r="AO1550" s="147" t="s">
        <v>3121</v>
      </c>
      <c r="AP1550" s="147" t="s">
        <v>3121</v>
      </c>
      <c r="AQ1550" s="147" t="s">
        <v>3121</v>
      </c>
      <c r="AR1550" s="147" t="s">
        <v>3121</v>
      </c>
      <c r="AS1550" s="147" t="s">
        <v>3121</v>
      </c>
      <c r="AT1550" s="147" t="s">
        <v>3121</v>
      </c>
      <c r="AU1550" s="147" t="s">
        <v>382</v>
      </c>
      <c r="AV1550" s="212"/>
      <c r="AW1550" s="222" t="str">
        <f aca="false">HYPERLINK(CONCATENATE("http://www.ncbi.nlm.nih.gov/nuccore/",BM1550),BM1550)</f>
        <v>AP003430</v>
      </c>
      <c r="AX1550" s="219" t="str">
        <f aca="false">CONCATENATE(D1550,IF(I1550="","",CONCATENATE(".",I1550)),IF(K1550="","",CONCATENATE(".",K1550)),IF(M1550="","",CONCATENATE(".",M1550)),IF(R1550="","",CONCATENATE(".",R1550)),IF(U1550="","","(*)"))</f>
        <v>3b.JPN.hum(*)</v>
      </c>
      <c r="AY1550" s="170" t="str">
        <f aca="false">CONCATENATE(BM1550,".",BN1550)</f>
        <v>AP003430.JRA1</v>
      </c>
      <c r="AZ1550" s="171" t="str">
        <f aca="false">IF(AV1550="",IF(ISNUMBER(FIND(".",A1550)),LEFT(A1550,FIND(".",A1550)-1),A1550),AV1550)</f>
        <v>AP003430</v>
      </c>
      <c r="BA1550" s="171" t="str">
        <f aca="false">IF(ISNUMBER(FIND("-",AZ1550)),LEFT(AZ1550,FIND("-",AZ1550)-1),AZ1550)</f>
        <v>AP003430</v>
      </c>
      <c r="BB1550" s="170" t="str">
        <f aca="false"> MEGAname &amp; "="</f>
        <v>AP003430=</v>
      </c>
      <c r="BC1550" s="170" t="str">
        <f aca="false">Clear &amp; IF(span ,"Span","out")</f>
        <v>AP003430=Span</v>
      </c>
      <c r="BD1550" s="170" t="str">
        <f aca="false">Clear &amp; IF(span, IF(B1550=".","Selected",B1550),"out")</f>
        <v>AP003430=3</v>
      </c>
      <c r="BE1550" s="170" t="str">
        <f aca="false">Clear &amp; Strain</f>
        <v>AP003430=JRA1</v>
      </c>
      <c r="BF1550" s="170" t="str">
        <f aca="false">CONCATENATE(A1550,"=",F1550,". ",AX1550,IF(AB1550="","",CONCATENATE(".",AB1550)))</f>
        <v>AP003430=JRA1. 3b.JPN.hum(*).CG</v>
      </c>
      <c r="BG1550" s="170" t="str">
        <f aca="false">CONCATENATE(A1550,"=",F1550,". ",AX1550)</f>
        <v>AP003430=JRA1. 3b.JPN.hum(*)</v>
      </c>
      <c r="BH1550" s="170" t="str">
        <f aca="false">CONCATENATE(A1550,"=",AX1550)</f>
        <v>AP003430=3b.JPN.hum(*)</v>
      </c>
      <c r="BI1550" s="170" t="str">
        <f aca="false">CONCATENATE(A1550,"=",ComForSubtype,D1550)</f>
        <v>AP003430=3b</v>
      </c>
      <c r="BJ1550" s="170" t="str">
        <f aca="false">CONCATENATE(A1550,"=",E1550)</f>
        <v>AP003430=3jab</v>
      </c>
      <c r="BK1550" s="170" t="str">
        <f aca="false">CONCATENATE(A1550,"=",C1550)</f>
        <v>AP003430=3</v>
      </c>
      <c r="BL1550" s="170" t="str">
        <f aca="false">CONCATENATE(D1550,"=")</f>
        <v>3b=</v>
      </c>
      <c r="BM1550" s="223" t="str">
        <f aca="false">IF(BA1550="XX","",BA1550)</f>
        <v>AP003430</v>
      </c>
      <c r="BN1550" s="224" t="str">
        <f aca="false">CONCATENATE(IF(F1550="","",F1550),IF(G1550="","",CONCATENATE(" / ",G1550)))</f>
        <v>JRA1</v>
      </c>
      <c r="BO1550" s="225" t="str">
        <f aca="false">AX1550</f>
        <v>3b.JPN.hum(*)</v>
      </c>
      <c r="BP1550" s="226" t="str">
        <f aca="false">IF(V1550="","",V1550)</f>
        <v>3b</v>
      </c>
      <c r="BQ1550" s="226" t="str">
        <f aca="false">IF(W1550="","",CONCATENATE(W1550,IF(LEFT(AO1550,1)="s","+","")))</f>
        <v>3b+</v>
      </c>
      <c r="BR1550" s="226" t="str">
        <f aca="false">IF(X1550="","",CONCATENATE(X1550,IF(LEFT(AQ1550,1)="s","+","")))</f>
        <v>3b+</v>
      </c>
      <c r="BS1550" s="226" t="str">
        <f aca="false">IF(Y1550="","",CONCATENATE(Y1550,IF(LEFT(AR1550,1)="s","+","")))</f>
        <v>3b+</v>
      </c>
      <c r="BT1550" s="226" t="str">
        <f aca="false">IF(Z1550="","",CONCATENATE(Z1550,IF(LEFT(AS1550,1)="s","+","")))</f>
        <v>3b+</v>
      </c>
      <c r="BU1550" s="227" t="str">
        <f aca="false">IF(AA1550="","",CONCATENATE(AA1550,IF(LEFT(AT1550,1)="s","+","")))</f>
        <v>3b+</v>
      </c>
      <c r="BV1550" s="212"/>
      <c r="BW1550" s="177" t="s">
        <v>3985</v>
      </c>
      <c r="BX1550" s="170" t="str">
        <f aca="false">IF(BW1550&lt;&gt;"",IF(ISNUMBER(FIND("=",BW1550)),LEFT(BW1550,FIND("=",BW1550)-1),BW1550),BW1550)</f>
        <v>AP003430</v>
      </c>
      <c r="BY1550" s="170" t="str">
        <f aca="false">IF(BW1550&lt;&gt;"",IF(ISNUMBER(FIND("=",BW1550)),RIGHT(BW1550,LEN(BW1550)-FIND("=",BW1550)),""),"")</f>
        <v>3b</v>
      </c>
      <c r="BZ1550" s="170" t="str">
        <f aca="false">IF(BX1550&lt;&gt;"",IF(ISNUMBER(FIND(".",BX1550)),LEFT(BX1550,FIND(".",BX1550)-1),BX1550),BX1550)</f>
        <v>AP003430</v>
      </c>
      <c r="CA1550" s="170" t="str">
        <f aca="false">IF(BX1550&lt;&gt;"",IF(ISNUMBER(FIND(".",BX1550)),RIGHT(BX1550,LEN(BX1550)-FIND(".",BX1550)),""),"")</f>
        <v/>
      </c>
      <c r="CB1550" s="212"/>
      <c r="CC1550" s="170" t="str">
        <f aca="false">A1550</f>
        <v>AP003430</v>
      </c>
      <c r="CD1550" s="178" t="s">
        <v>339</v>
      </c>
      <c r="CE1550" s="178" t="s">
        <v>340</v>
      </c>
      <c r="CF1550" s="178" t="s">
        <v>341</v>
      </c>
      <c r="CG1550" s="212"/>
      <c r="CH1550" s="179"/>
      <c r="CI1550" s="179"/>
      <c r="CJ1550" s="179"/>
      <c r="CK1550" s="212"/>
      <c r="CL1550" s="212"/>
      <c r="CM1550" s="170" t="str">
        <f aca="false">F1550</f>
        <v>JRA1</v>
      </c>
      <c r="CN1550" s="170" t="str">
        <f aca="false">IF(G1550="","",G1550)</f>
        <v/>
      </c>
      <c r="CO1550" s="170" t="str">
        <f aca="false">CONCATENATE(H1550,":",L1550)</f>
        <v>Japan:</v>
      </c>
      <c r="CP1550" s="170" t="str">
        <f aca="false">CONCATENATE(IF(Q1550="","",CONCATENATE(Q1550,"-")),IF(P1550="","",CONCATENATE(P1550,"-")),IF(O1550="","",O1550))</f>
        <v/>
      </c>
      <c r="CQ1550" s="170" t="str">
        <f aca="false">IF(N1550="","",N1550)</f>
        <v/>
      </c>
      <c r="CR1550" s="170" t="n">
        <f aca="false">C1550</f>
        <v>3</v>
      </c>
      <c r="CS1550" s="229" t="str">
        <f aca="false">D1550</f>
        <v>3b</v>
      </c>
      <c r="CT1550" s="170" t="str">
        <f aca="false">CONCATENATE(CD1550," strain ",CM1550," ",CL1550,", partial cds")</f>
        <v>Hepatitis E virus strain JRA1 , partial cds</v>
      </c>
    </row>
    <row r="1551" customFormat="false" ht="11.9" hidden="false" customHeight="true" outlineLevel="0" collapsed="false">
      <c r="A1551" s="154" t="s">
        <v>3986</v>
      </c>
      <c r="B1551" s="147" t="n">
        <v>3</v>
      </c>
      <c r="C1551" s="243" t="n">
        <v>3</v>
      </c>
      <c r="D1551" s="149" t="s">
        <v>3973</v>
      </c>
      <c r="E1551" s="150" t="s">
        <v>3598</v>
      </c>
      <c r="F1551" s="154" t="s">
        <v>3987</v>
      </c>
      <c r="G1551" s="212"/>
      <c r="H1551" s="146" t="s">
        <v>378</v>
      </c>
      <c r="I1551" s="153" t="s">
        <v>379</v>
      </c>
      <c r="J1551" s="146" t="s">
        <v>337</v>
      </c>
      <c r="K1551" s="155" t="s">
        <v>3988</v>
      </c>
      <c r="L1551" s="231" t="s">
        <v>3988</v>
      </c>
      <c r="M1551" s="157" t="s">
        <v>348</v>
      </c>
      <c r="N1551" s="213"/>
      <c r="O1551" s="146" t="n">
        <v>2006</v>
      </c>
      <c r="P1551" s="146" t="n">
        <v>3</v>
      </c>
      <c r="Q1551" s="160" t="n">
        <v>23</v>
      </c>
      <c r="R1551" s="212"/>
      <c r="S1551" s="232" t="n">
        <v>7236</v>
      </c>
      <c r="T1551" s="214" t="s">
        <v>353</v>
      </c>
      <c r="U1551" s="215"/>
      <c r="V1551" s="158" t="s">
        <v>3973</v>
      </c>
      <c r="W1551" s="244" t="s">
        <v>3973</v>
      </c>
      <c r="X1551" s="249" t="s">
        <v>3973</v>
      </c>
      <c r="Y1551" s="249" t="s">
        <v>3973</v>
      </c>
      <c r="Z1551" s="150" t="s">
        <v>3973</v>
      </c>
      <c r="AA1551" s="250" t="s">
        <v>3973</v>
      </c>
      <c r="AB1551" s="251" t="s">
        <v>278</v>
      </c>
      <c r="AC1551" s="163" t="s">
        <v>354</v>
      </c>
      <c r="AD1551" s="164" t="s">
        <v>354</v>
      </c>
      <c r="AE1551" s="164" t="s">
        <v>354</v>
      </c>
      <c r="AF1551" s="164" t="s">
        <v>354</v>
      </c>
      <c r="AG1551" s="166" t="s">
        <v>354</v>
      </c>
      <c r="AH1551" s="164" t="n">
        <v>10</v>
      </c>
      <c r="AI1551" s="252" t="n">
        <v>7519</v>
      </c>
      <c r="AJ1551" s="219" t="n">
        <f aca="false">SeqEnd-SeqBeg+1</f>
        <v>7510</v>
      </c>
      <c r="AK1551" s="220" t="n">
        <f aca="false">AND( SeqBeg&lt;=Beg  , End &lt;=SeqEnd )</f>
        <v>1</v>
      </c>
      <c r="AL1551" s="212"/>
      <c r="AM1551" s="146" t="s">
        <v>3989</v>
      </c>
      <c r="AN1551" s="213"/>
      <c r="AO1551" s="147" t="s">
        <v>2425</v>
      </c>
      <c r="AP1551" s="147" t="s">
        <v>2425</v>
      </c>
      <c r="AQ1551" s="147" t="s">
        <v>2425</v>
      </c>
      <c r="AR1551" s="147" t="s">
        <v>2425</v>
      </c>
      <c r="AS1551" s="147" t="s">
        <v>2425</v>
      </c>
      <c r="AT1551" s="147" t="s">
        <v>2425</v>
      </c>
      <c r="AU1551" s="212" t="s">
        <v>382</v>
      </c>
      <c r="AV1551" s="212"/>
      <c r="AW1551" s="222" t="str">
        <f aca="false">HYPERLINK(CONCATENATE("http://www.ncbi.nlm.nih.gov/nuccore/",BM1551),BM1551)</f>
        <v>AB291960</v>
      </c>
      <c r="AX1551" s="219" t="str">
        <f aca="false">CONCATENATE(D1551,IF(I1551="","",CONCATENATE(".",I1551)),IF(K1551="","",CONCATENATE(".",K1551)),IF(M1551="","",CONCATENATE(".",M1551)),IF(R1551="","",CONCATENATE(".",R1551)),IF(U1551="","","(*)"))</f>
        <v>3b.JPN.Kagawa.hum</v>
      </c>
      <c r="AY1551" s="170" t="str">
        <f aca="false">CONCATENATE(BM1551,".",BN1551)</f>
        <v>AB291960.JTK-Kag06C</v>
      </c>
      <c r="AZ1551" s="171" t="str">
        <f aca="false">IF(AV1551="",IF(ISNUMBER(FIND(".",A1551)),LEFT(A1551,FIND(".",A1551)-1),A1551),AV1551)</f>
        <v>AB291960</v>
      </c>
      <c r="BA1551" s="171" t="str">
        <f aca="false">IF(ISNUMBER(FIND("-",AZ1551)),LEFT(AZ1551,FIND("-",AZ1551)-1),AZ1551)</f>
        <v>AB291960</v>
      </c>
      <c r="BB1551" s="170" t="str">
        <f aca="false"> MEGAname &amp; "="</f>
        <v>AB291960=</v>
      </c>
      <c r="BC1551" s="170" t="str">
        <f aca="false">Clear &amp; IF(span ,"Span","out")</f>
        <v>AB291960=Span</v>
      </c>
      <c r="BD1551" s="170" t="str">
        <f aca="false">Clear &amp; IF(span, IF(B1551=".","Selected",B1551),"out")</f>
        <v>AB291960=3</v>
      </c>
      <c r="BE1551" s="170" t="str">
        <f aca="false">Clear &amp; Strain</f>
        <v>AB291960=JTK-Kag06C</v>
      </c>
      <c r="BF1551" s="170" t="str">
        <f aca="false">CONCATENATE(A1551,"=",F1551,". ",AX1551,IF(AB1551="","",CONCATENATE(".",AB1551)))</f>
        <v>AB291960=JTK-Kag06C. 3b.JPN.Kagawa.hum.CG</v>
      </c>
      <c r="BG1551" s="170" t="str">
        <f aca="false">CONCATENATE(A1551,"=",F1551,". ",AX1551)</f>
        <v>AB291960=JTK-Kag06C. 3b.JPN.Kagawa.hum</v>
      </c>
      <c r="BH1551" s="170" t="str">
        <f aca="false">CONCATENATE(A1551,"=",AX1551)</f>
        <v>AB291960=3b.JPN.Kagawa.hum</v>
      </c>
      <c r="BI1551" s="170" t="str">
        <f aca="false">CONCATENATE(A1551,"=",ComForSubtype,D1551)</f>
        <v>AB291960=3b</v>
      </c>
      <c r="BJ1551" s="170" t="str">
        <f aca="false">CONCATENATE(A1551,"=",E1551)</f>
        <v>AB291960=3jab</v>
      </c>
      <c r="BK1551" s="170" t="str">
        <f aca="false">CONCATENATE(A1551,"=",C1551)</f>
        <v>AB291960=3</v>
      </c>
      <c r="BL1551" s="170" t="str">
        <f aca="false">CONCATENATE(D1551,"=")</f>
        <v>3b=</v>
      </c>
      <c r="BM1551" s="223" t="str">
        <f aca="false">IF(BA1551="XX","",BA1551)</f>
        <v>AB291960</v>
      </c>
      <c r="BN1551" s="224" t="str">
        <f aca="false">CONCATENATE(IF(F1551="","",F1551),IF(G1551="","",CONCATENATE(" / ",G1551)))</f>
        <v>JTK-Kag06C</v>
      </c>
      <c r="BO1551" s="225" t="str">
        <f aca="false">AX1551</f>
        <v>3b.JPN.Kagawa.hum</v>
      </c>
      <c r="BP1551" s="226" t="str">
        <f aca="false">IF(V1551="","",V1551)</f>
        <v>3b</v>
      </c>
      <c r="BQ1551" s="226" t="str">
        <f aca="false">IF(W1551="","",CONCATENATE(W1551,IF(LEFT(AO1551,1)="s","+","")))</f>
        <v>3b+</v>
      </c>
      <c r="BR1551" s="226" t="str">
        <f aca="false">IF(X1551="","",CONCATENATE(X1551,IF(LEFT(AQ1551,1)="s","+","")))</f>
        <v>3b+</v>
      </c>
      <c r="BS1551" s="226" t="str">
        <f aca="false">IF(Y1551="","",CONCATENATE(Y1551,IF(LEFT(AR1551,1)="s","+","")))</f>
        <v>3b+</v>
      </c>
      <c r="BT1551" s="226" t="str">
        <f aca="false">IF(Z1551="","",CONCATENATE(Z1551,IF(LEFT(AS1551,1)="s","+","")))</f>
        <v>3b+</v>
      </c>
      <c r="BU1551" s="227" t="str">
        <f aca="false">IF(AA1551="","",CONCATENATE(AA1551,IF(LEFT(AT1551,1)="s","+","")))</f>
        <v>3b+</v>
      </c>
      <c r="BV1551" s="212"/>
      <c r="BW1551" s="177" t="s">
        <v>3990</v>
      </c>
      <c r="BX1551" s="170" t="str">
        <f aca="false">IF(BW1551&lt;&gt;"",IF(ISNUMBER(FIND("=",BW1551)),LEFT(BW1551,FIND("=",BW1551)-1),BW1551),BW1551)</f>
        <v>AB291960</v>
      </c>
      <c r="BY1551" s="170" t="str">
        <f aca="false">IF(BW1551&lt;&gt;"",IF(ISNUMBER(FIND("=",BW1551)),RIGHT(BW1551,LEN(BW1551)-FIND("=",BW1551)),""),"")</f>
        <v>3b</v>
      </c>
      <c r="BZ1551" s="170" t="str">
        <f aca="false">IF(BX1551&lt;&gt;"",IF(ISNUMBER(FIND(".",BX1551)),LEFT(BX1551,FIND(".",BX1551)-1),BX1551),BX1551)</f>
        <v>AB291960</v>
      </c>
      <c r="CA1551" s="170" t="str">
        <f aca="false">IF(BX1551&lt;&gt;"",IF(ISNUMBER(FIND(".",BX1551)),RIGHT(BX1551,LEN(BX1551)-FIND(".",BX1551)),""),"")</f>
        <v/>
      </c>
      <c r="CB1551" s="212"/>
      <c r="CC1551" s="170" t="str">
        <f aca="false">A1551</f>
        <v>AB291960</v>
      </c>
      <c r="CD1551" s="178" t="s">
        <v>339</v>
      </c>
      <c r="CE1551" s="178" t="s">
        <v>340</v>
      </c>
      <c r="CF1551" s="178" t="s">
        <v>341</v>
      </c>
      <c r="CG1551" s="212"/>
      <c r="CH1551" s="179"/>
      <c r="CI1551" s="179"/>
      <c r="CJ1551" s="179"/>
      <c r="CK1551" s="212"/>
      <c r="CL1551" s="212"/>
      <c r="CM1551" s="170" t="str">
        <f aca="false">F1551</f>
        <v>JTK-Kag06C</v>
      </c>
      <c r="CN1551" s="170" t="str">
        <f aca="false">IF(G1551="","",G1551)</f>
        <v/>
      </c>
      <c r="CO1551" s="170" t="str">
        <f aca="false">CONCATENATE(H1551,":",L1551)</f>
        <v>Japan:Kagawa</v>
      </c>
      <c r="CP1551" s="170" t="str">
        <f aca="false">CONCATENATE(IF(Q1551="","",CONCATENATE(Q1551,"-")),IF(P1551="","",CONCATENATE(P1551,"-")),IF(O1551="","",O1551))</f>
        <v>23-3-2006</v>
      </c>
      <c r="CQ1551" s="170" t="str">
        <f aca="false">IF(N1551="","",N1551)</f>
        <v/>
      </c>
      <c r="CR1551" s="170" t="n">
        <f aca="false">C1551</f>
        <v>3</v>
      </c>
      <c r="CS1551" s="229" t="str">
        <f aca="false">D1551</f>
        <v>3b</v>
      </c>
      <c r="CT1551" s="170" t="str">
        <f aca="false">CONCATENATE(CD1551," strain ",CM1551," ",CL1551,", partial cds")</f>
        <v>Hepatitis E virus strain JTK-Kag06C , partial cds</v>
      </c>
    </row>
    <row r="1552" s="146" customFormat="true" ht="11.9" hidden="false" customHeight="true" outlineLevel="0" collapsed="false">
      <c r="A1552" s="208" t="s">
        <v>3991</v>
      </c>
      <c r="B1552" s="147" t="n">
        <v>3</v>
      </c>
      <c r="C1552" s="147" t="n">
        <v>3</v>
      </c>
      <c r="D1552" s="149" t="s">
        <v>3973</v>
      </c>
      <c r="E1552" s="150" t="s">
        <v>3598</v>
      </c>
      <c r="F1552" s="210" t="s">
        <v>3992</v>
      </c>
      <c r="G1552" s="212"/>
      <c r="H1552" s="146" t="s">
        <v>378</v>
      </c>
      <c r="I1552" s="153" t="s">
        <v>379</v>
      </c>
      <c r="J1552" s="146" t="s">
        <v>337</v>
      </c>
      <c r="K1552" s="155" t="s">
        <v>3993</v>
      </c>
      <c r="L1552" s="212"/>
      <c r="M1552" s="157" t="s">
        <v>367</v>
      </c>
      <c r="N1552" s="158" t="s">
        <v>607</v>
      </c>
      <c r="O1552" s="159" t="n">
        <v>2000</v>
      </c>
      <c r="P1552" s="212"/>
      <c r="Q1552" s="212"/>
      <c r="R1552" s="212"/>
      <c r="S1552" s="232" t="n">
        <v>7226</v>
      </c>
      <c r="T1552" s="214" t="s">
        <v>353</v>
      </c>
      <c r="U1552" s="215"/>
      <c r="V1552" s="158" t="s">
        <v>3973</v>
      </c>
      <c r="W1552" s="163" t="s">
        <v>3973</v>
      </c>
      <c r="X1552" s="209"/>
      <c r="Y1552" s="209"/>
      <c r="Z1552" s="209"/>
      <c r="AA1552" s="216"/>
      <c r="AB1552" s="251" t="s">
        <v>278</v>
      </c>
      <c r="AC1552" s="163" t="s">
        <v>456</v>
      </c>
      <c r="AD1552" s="164" t="s">
        <v>354</v>
      </c>
      <c r="AE1552" s="164" t="s">
        <v>354</v>
      </c>
      <c r="AF1552" s="164" t="s">
        <v>354</v>
      </c>
      <c r="AG1552" s="166" t="s">
        <v>354</v>
      </c>
      <c r="AH1552" s="164" t="n">
        <v>10</v>
      </c>
      <c r="AI1552" s="252" t="n">
        <v>7519</v>
      </c>
      <c r="AJ1552" s="219" t="n">
        <f aca="false">SeqEnd-SeqBeg+1</f>
        <v>7510</v>
      </c>
      <c r="AK1552" s="220" t="n">
        <f aca="false">AND( SeqBeg&lt;=Beg  , End &lt;=SeqEnd )</f>
        <v>1</v>
      </c>
      <c r="AL1552" s="212"/>
      <c r="AM1552" s="212"/>
      <c r="AN1552" s="221"/>
      <c r="AO1552" s="147" t="s">
        <v>103</v>
      </c>
      <c r="AP1552" s="147" t="s">
        <v>103</v>
      </c>
      <c r="AQ1552" s="147" t="s">
        <v>103</v>
      </c>
      <c r="AR1552" s="147" t="s">
        <v>103</v>
      </c>
      <c r="AS1552" s="147" t="s">
        <v>103</v>
      </c>
      <c r="AT1552" s="147" t="s">
        <v>103</v>
      </c>
      <c r="AV1552" s="212"/>
      <c r="AW1552" s="222" t="str">
        <f aca="false">HYPERLINK(CONCATENATE("http://www.ncbi.nlm.nih.gov/nuccore/",BM1552),BM1552)</f>
        <v>AB698071</v>
      </c>
      <c r="AX1552" s="219" t="str">
        <f aca="false">CONCATENATE(D1552,IF(I1552="","",CONCATENATE(".",I1552)),IF(K1552="","",CONCATENATE(".",K1552)),IF(M1552="","",CONCATENATE(".",M1552)),IF(R1552="","",CONCATENATE(".",R1552)),IF(U1552="","","(*)"))</f>
        <v>3b.JPN.Tsukuba.pig</v>
      </c>
      <c r="AY1552" s="170" t="str">
        <f aca="false">CONCATENATE(BM1552,".",BN1552)</f>
        <v>AB698071.Type III Highland/2000</v>
      </c>
      <c r="AZ1552" s="171" t="str">
        <f aca="false">IF(AV1552="",IF(ISNUMBER(FIND(".",A1552)),LEFT(A1552,FIND(".",A1552)-1),A1552),AV1552)</f>
        <v>AB698071</v>
      </c>
      <c r="BA1552" s="171" t="str">
        <f aca="false">IF(ISNUMBER(FIND("-",AZ1552)),LEFT(AZ1552,FIND("-",AZ1552)-1),AZ1552)</f>
        <v>AB698071</v>
      </c>
      <c r="BB1552" s="170" t="str">
        <f aca="false"> MEGAname &amp; "="</f>
        <v>AB698071=</v>
      </c>
      <c r="BC1552" s="170" t="str">
        <f aca="false">Clear &amp; IF(span ,"Span","out")</f>
        <v>AB698071=Span</v>
      </c>
      <c r="BD1552" s="170" t="str">
        <f aca="false">Clear &amp; IF(span, IF(B1552=".","Selected",B1552),"out")</f>
        <v>AB698071=3</v>
      </c>
      <c r="BE1552" s="170" t="str">
        <f aca="false">Clear &amp; Strain</f>
        <v>AB698071=Type III Highland/2000</v>
      </c>
      <c r="BF1552" s="170" t="str">
        <f aca="false">CONCATENATE(A1552,"=",F1552,". ",AX1552,IF(AB1552="","",CONCATENATE(".",AB1552)))</f>
        <v>AB698071=Type III Highland/2000. 3b.JPN.Tsukuba.pig.CG</v>
      </c>
      <c r="BG1552" s="170" t="str">
        <f aca="false">CONCATENATE(A1552,"=",F1552,". ",AX1552)</f>
        <v>AB698071=Type III Highland/2000. 3b.JPN.Tsukuba.pig</v>
      </c>
      <c r="BH1552" s="170" t="str">
        <f aca="false">CONCATENATE(A1552,"=",AX1552)</f>
        <v>AB698071=3b.JPN.Tsukuba.pig</v>
      </c>
      <c r="BI1552" s="170" t="str">
        <f aca="false">CONCATENATE(A1552,"=",ComForSubtype,D1552)</f>
        <v>AB698071=3b</v>
      </c>
      <c r="BJ1552" s="170" t="str">
        <f aca="false">CONCATENATE(A1552,"=",E1552)</f>
        <v>AB698071=3jab</v>
      </c>
      <c r="BK1552" s="170" t="str">
        <f aca="false">CONCATENATE(A1552,"=",C1552)</f>
        <v>AB698071=3</v>
      </c>
      <c r="BL1552" s="170" t="str">
        <f aca="false">CONCATENATE(D1552,"=")</f>
        <v>3b=</v>
      </c>
      <c r="BM1552" s="223" t="str">
        <f aca="false">IF(BA1552="XX","",BA1552)</f>
        <v>AB698071</v>
      </c>
      <c r="BN1552" s="224" t="str">
        <f aca="false">CONCATENATE(IF(F1552="","",F1552),IF(G1552="","",CONCATENATE(" / ",G1552)))</f>
        <v>Type III Highland/2000</v>
      </c>
      <c r="BO1552" s="225" t="str">
        <f aca="false">AX1552</f>
        <v>3b.JPN.Tsukuba.pig</v>
      </c>
      <c r="BP1552" s="226" t="str">
        <f aca="false">IF(V1552="","",V1552)</f>
        <v>3b</v>
      </c>
      <c r="BQ1552" s="226" t="str">
        <f aca="false">IF(W1552="","",CONCATENATE(W1552,IF(LEFT(AO1552,1)="s","+","")))</f>
        <v>3b</v>
      </c>
      <c r="BR1552" s="226" t="str">
        <f aca="false">IF(X1552="","",CONCATENATE(X1552,IF(LEFT(AQ1552,1)="s","+","")))</f>
        <v/>
      </c>
      <c r="BS1552" s="226" t="str">
        <f aca="false">IF(Y1552="","",CONCATENATE(Y1552,IF(LEFT(AR1552,1)="s","+","")))</f>
        <v/>
      </c>
      <c r="BT1552" s="226" t="str">
        <f aca="false">IF(Z1552="","",CONCATENATE(Z1552,IF(LEFT(AS1552,1)="s","+","")))</f>
        <v/>
      </c>
      <c r="BU1552" s="227" t="str">
        <f aca="false">IF(AA1552="","",CONCATENATE(AA1552,IF(LEFT(AT1552,1)="s","+","")))</f>
        <v/>
      </c>
      <c r="BV1552" s="212"/>
      <c r="BW1552" s="177" t="s">
        <v>338</v>
      </c>
      <c r="BX1552" s="170" t="str">
        <f aca="false">IF(BW1552&lt;&gt;"",IF(ISNUMBER(FIND("=",BW1552)),LEFT(BW1552,FIND("=",BW1552)-1),BW1552),BW1552)</f>
        <v>xx</v>
      </c>
      <c r="BY1552" s="170" t="str">
        <f aca="false">IF(BW1552&lt;&gt;"",IF(ISNUMBER(FIND("=",BW1552)),RIGHT(BW1552,LEN(BW1552)-FIND("=",BW1552)),""),"")</f>
        <v>Non_select</v>
      </c>
      <c r="BZ1552" s="170" t="str">
        <f aca="false">IF(BX1552&lt;&gt;"",IF(ISNUMBER(FIND(".",BX1552)),LEFT(BX1552,FIND(".",BX1552)-1),BX1552),BX1552)</f>
        <v>xx</v>
      </c>
      <c r="CA1552" s="170" t="str">
        <f aca="false">IF(BX1552&lt;&gt;"",IF(ISNUMBER(FIND(".",BX1552)),RIGHT(BX1552,LEN(BX1552)-FIND(".",BX1552)),""),"")</f>
        <v/>
      </c>
      <c r="CB1552" s="212"/>
      <c r="CC1552" s="170" t="str">
        <f aca="false">A1552</f>
        <v>AB698071</v>
      </c>
      <c r="CD1552" s="178" t="s">
        <v>339</v>
      </c>
      <c r="CE1552" s="178" t="s">
        <v>340</v>
      </c>
      <c r="CF1552" s="178" t="s">
        <v>341</v>
      </c>
      <c r="CG1552" s="212"/>
      <c r="CH1552" s="212"/>
      <c r="CI1552" s="212"/>
      <c r="CJ1552" s="212"/>
      <c r="CK1552" s="178"/>
      <c r="CL1552" s="212"/>
      <c r="CM1552" s="212"/>
      <c r="CN1552" s="212"/>
      <c r="CO1552" s="212"/>
      <c r="CP1552" s="212"/>
      <c r="CQ1552" s="212"/>
      <c r="CR1552" s="170" t="n">
        <f aca="false">C1552</f>
        <v>3</v>
      </c>
      <c r="CS1552" s="229" t="str">
        <f aca="false">D1552</f>
        <v>3b</v>
      </c>
      <c r="CT1552" s="170" t="str">
        <f aca="false">CONCATENATE(CD1552," strain ",CM1552," ",CL1552,", partial cds")</f>
        <v>Hepatitis E virus strain  , partial cds</v>
      </c>
    </row>
    <row r="1553" customFormat="false" ht="11.9" hidden="false" customHeight="true" outlineLevel="0" collapsed="false">
      <c r="A1553" s="154" t="s">
        <v>3994</v>
      </c>
      <c r="B1553" s="147" t="n">
        <v>3</v>
      </c>
      <c r="C1553" s="243" t="n">
        <v>3</v>
      </c>
      <c r="D1553" s="149" t="s">
        <v>3973</v>
      </c>
      <c r="E1553" s="150" t="s">
        <v>3598</v>
      </c>
      <c r="F1553" s="154" t="s">
        <v>3995</v>
      </c>
      <c r="G1553" s="212"/>
      <c r="H1553" s="146" t="s">
        <v>378</v>
      </c>
      <c r="I1553" s="153" t="s">
        <v>379</v>
      </c>
      <c r="J1553" s="146" t="s">
        <v>337</v>
      </c>
      <c r="K1553" s="212"/>
      <c r="L1553" s="212"/>
      <c r="M1553" s="157" t="s">
        <v>3996</v>
      </c>
      <c r="N1553" s="213"/>
      <c r="O1553" s="160"/>
      <c r="P1553" s="212"/>
      <c r="Q1553" s="212"/>
      <c r="R1553" s="212"/>
      <c r="S1553" s="232" t="n">
        <v>7231</v>
      </c>
      <c r="T1553" s="214" t="s">
        <v>353</v>
      </c>
      <c r="U1553" s="215"/>
      <c r="V1553" s="158" t="s">
        <v>3973</v>
      </c>
      <c r="W1553" s="244" t="s">
        <v>3973</v>
      </c>
      <c r="X1553" s="249" t="s">
        <v>3973</v>
      </c>
      <c r="Y1553" s="249" t="s">
        <v>3973</v>
      </c>
      <c r="Z1553" s="249" t="s">
        <v>3973</v>
      </c>
      <c r="AA1553" s="250" t="s">
        <v>3973</v>
      </c>
      <c r="AB1553" s="251" t="s">
        <v>278</v>
      </c>
      <c r="AC1553" s="163" t="s">
        <v>354</v>
      </c>
      <c r="AD1553" s="164" t="s">
        <v>354</v>
      </c>
      <c r="AE1553" s="164" t="s">
        <v>354</v>
      </c>
      <c r="AF1553" s="164" t="s">
        <v>354</v>
      </c>
      <c r="AG1553" s="166" t="s">
        <v>354</v>
      </c>
      <c r="AH1553" s="164" t="n">
        <v>11</v>
      </c>
      <c r="AI1553" s="252" t="n">
        <v>7519</v>
      </c>
      <c r="AJ1553" s="219" t="n">
        <f aca="false">SeqEnd-SeqBeg+1</f>
        <v>7509</v>
      </c>
      <c r="AK1553" s="220" t="n">
        <f aca="false">AND( SeqBeg&lt;=Beg  , End &lt;=SeqEnd )</f>
        <v>1</v>
      </c>
      <c r="AL1553" s="212"/>
      <c r="AM1553" s="212"/>
      <c r="AN1553" s="213"/>
      <c r="AO1553" s="147" t="s">
        <v>465</v>
      </c>
      <c r="AP1553" s="147" t="s">
        <v>465</v>
      </c>
      <c r="AQ1553" s="147" t="s">
        <v>2425</v>
      </c>
      <c r="AR1553" s="147" t="s">
        <v>465</v>
      </c>
      <c r="AS1553" s="147" t="s">
        <v>465</v>
      </c>
      <c r="AT1553" s="147" t="s">
        <v>465</v>
      </c>
      <c r="AU1553" s="212"/>
      <c r="AV1553" s="212"/>
      <c r="AW1553" s="222" t="str">
        <f aca="false">HYPERLINK(CONCATENATE("http://www.ncbi.nlm.nih.gov/nuccore/",BM1553),BM1553)</f>
        <v>AB246676</v>
      </c>
      <c r="AX1553" s="219" t="str">
        <f aca="false">CONCATENATE(D1553,IF(I1553="","",CONCATENATE(".",I1553)),IF(K1553="","",CONCATENATE(".",K1553)),IF(M1553="","",CONCATENATE(".",M1553)),IF(R1553="","",CONCATENATE(".",R1553)),IF(U1553="","","(*)"))</f>
        <v>3b.JPN.?hum</v>
      </c>
      <c r="AY1553" s="170" t="str">
        <f aca="false">CONCATENATE(BM1553,".",BN1553)</f>
        <v>AB246676.HEVN1</v>
      </c>
      <c r="AZ1553" s="171" t="str">
        <f aca="false">IF(AV1553="",IF(ISNUMBER(FIND(".",A1553)),LEFT(A1553,FIND(".",A1553)-1),A1553),AV1553)</f>
        <v>AB246676</v>
      </c>
      <c r="BA1553" s="171" t="str">
        <f aca="false">IF(ISNUMBER(FIND("-",AZ1553)),LEFT(AZ1553,FIND("-",AZ1553)-1),AZ1553)</f>
        <v>AB246676</v>
      </c>
      <c r="BB1553" s="170" t="str">
        <f aca="false"> MEGAname &amp; "="</f>
        <v>AB246676=</v>
      </c>
      <c r="BC1553" s="170" t="str">
        <f aca="false">Clear &amp; IF(span ,"Span","out")</f>
        <v>AB246676=Span</v>
      </c>
      <c r="BD1553" s="170" t="str">
        <f aca="false">Clear &amp; IF(span, IF(B1553=".","Selected",B1553),"out")</f>
        <v>AB246676=3</v>
      </c>
      <c r="BE1553" s="170" t="str">
        <f aca="false">Clear &amp; Strain</f>
        <v>AB246676=HEVN1</v>
      </c>
      <c r="BF1553" s="170" t="str">
        <f aca="false">CONCATENATE(A1553,"=",F1553,". ",AX1553,IF(AB1553="","",CONCATENATE(".",AB1553)))</f>
        <v>AB246676=HEVN1. 3b.JPN.?hum.CG</v>
      </c>
      <c r="BG1553" s="170" t="str">
        <f aca="false">CONCATENATE(A1553,"=",F1553,". ",AX1553)</f>
        <v>AB246676=HEVN1. 3b.JPN.?hum</v>
      </c>
      <c r="BH1553" s="170" t="str">
        <f aca="false">CONCATENATE(A1553,"=",AX1553)</f>
        <v>AB246676=3b.JPN.?hum</v>
      </c>
      <c r="BI1553" s="170" t="str">
        <f aca="false">CONCATENATE(A1553,"=",ComForSubtype,D1553)</f>
        <v>AB246676=3b</v>
      </c>
      <c r="BJ1553" s="170" t="str">
        <f aca="false">CONCATENATE(A1553,"=",E1553)</f>
        <v>AB246676=3jab</v>
      </c>
      <c r="BK1553" s="170" t="str">
        <f aca="false">CONCATENATE(A1553,"=",C1553)</f>
        <v>AB246676=3</v>
      </c>
      <c r="BL1553" s="170" t="str">
        <f aca="false">CONCATENATE(D1553,"=")</f>
        <v>3b=</v>
      </c>
      <c r="BM1553" s="223" t="str">
        <f aca="false">IF(BA1553="XX","",BA1553)</f>
        <v>AB246676</v>
      </c>
      <c r="BN1553" s="224" t="str">
        <f aca="false">CONCATENATE(IF(F1553="","",F1553),IF(G1553="","",CONCATENATE(" / ",G1553)))</f>
        <v>HEVN1</v>
      </c>
      <c r="BO1553" s="225" t="str">
        <f aca="false">AX1553</f>
        <v>3b.JPN.?hum</v>
      </c>
      <c r="BP1553" s="226" t="str">
        <f aca="false">IF(V1553="","",V1553)</f>
        <v>3b</v>
      </c>
      <c r="BQ1553" s="226" t="str">
        <f aca="false">IF(W1553="","",CONCATENATE(W1553,IF(LEFT(AO1553,1)="s","+","")))</f>
        <v>3b</v>
      </c>
      <c r="BR1553" s="226" t="str">
        <f aca="false">IF(X1553="","",CONCATENATE(X1553,IF(LEFT(AQ1553,1)="s","+","")))</f>
        <v>3b+</v>
      </c>
      <c r="BS1553" s="226" t="str">
        <f aca="false">IF(Y1553="","",CONCATENATE(Y1553,IF(LEFT(AR1553,1)="s","+","")))</f>
        <v>3b</v>
      </c>
      <c r="BT1553" s="226" t="str">
        <f aca="false">IF(Z1553="","",CONCATENATE(Z1553,IF(LEFT(AS1553,1)="s","+","")))</f>
        <v>3b</v>
      </c>
      <c r="BU1553" s="227" t="str">
        <f aca="false">IF(AA1553="","",CONCATENATE(AA1553,IF(LEFT(AT1553,1)="s","+","")))</f>
        <v>3b</v>
      </c>
      <c r="BV1553" s="212"/>
      <c r="BW1553" s="177" t="s">
        <v>3997</v>
      </c>
      <c r="BX1553" s="170" t="str">
        <f aca="false">IF(BW1553&lt;&gt;"",IF(ISNUMBER(FIND("=",BW1553)),LEFT(BW1553,FIND("=",BW1553)-1),BW1553),BW1553)</f>
        <v>AB246676</v>
      </c>
      <c r="BY1553" s="170" t="str">
        <f aca="false">IF(BW1553&lt;&gt;"",IF(ISNUMBER(FIND("=",BW1553)),RIGHT(BW1553,LEN(BW1553)-FIND("=",BW1553)),""),"")</f>
        <v>3b</v>
      </c>
      <c r="BZ1553" s="170" t="str">
        <f aca="false">IF(BX1553&lt;&gt;"",IF(ISNUMBER(FIND(".",BX1553)),LEFT(BX1553,FIND(".",BX1553)-1),BX1553),BX1553)</f>
        <v>AB246676</v>
      </c>
      <c r="CA1553" s="170" t="str">
        <f aca="false">IF(BX1553&lt;&gt;"",IF(ISNUMBER(FIND(".",BX1553)),RIGHT(BX1553,LEN(BX1553)-FIND(".",BX1553)),""),"")</f>
        <v/>
      </c>
      <c r="CB1553" s="212"/>
      <c r="CC1553" s="170" t="str">
        <f aca="false">A1553</f>
        <v>AB246676</v>
      </c>
      <c r="CD1553" s="178" t="s">
        <v>339</v>
      </c>
      <c r="CE1553" s="178" t="s">
        <v>340</v>
      </c>
      <c r="CF1553" s="178" t="s">
        <v>341</v>
      </c>
      <c r="CG1553" s="212"/>
      <c r="CH1553" s="179"/>
      <c r="CI1553" s="179"/>
      <c r="CJ1553" s="179"/>
      <c r="CK1553" s="212"/>
      <c r="CL1553" s="212"/>
      <c r="CM1553" s="170" t="str">
        <f aca="false">F1553</f>
        <v>HEVN1</v>
      </c>
      <c r="CN1553" s="170" t="str">
        <f aca="false">IF(G1553="","",G1553)</f>
        <v/>
      </c>
      <c r="CO1553" s="170" t="str">
        <f aca="false">CONCATENATE(H1553,":",L1553)</f>
        <v>Japan:</v>
      </c>
      <c r="CP1553" s="170" t="str">
        <f aca="false">CONCATENATE(IF(Q1553="","",CONCATENATE(Q1553,"-")),IF(P1553="","",CONCATENATE(P1553,"-")),IF(O1553="","",O1553))</f>
        <v/>
      </c>
      <c r="CQ1553" s="170" t="str">
        <f aca="false">IF(N1553="","",N1553)</f>
        <v/>
      </c>
      <c r="CR1553" s="170" t="n">
        <f aca="false">C1553</f>
        <v>3</v>
      </c>
      <c r="CS1553" s="229" t="str">
        <f aca="false">D1553</f>
        <v>3b</v>
      </c>
      <c r="CT1553" s="170" t="str">
        <f aca="false">CONCATENATE(CD1553," strain ",CM1553," ",CL1553,", partial cds")</f>
        <v>Hepatitis E virus strain HEVN1 , partial cds</v>
      </c>
    </row>
    <row r="1554" customFormat="false" ht="11.9" hidden="false" customHeight="true" outlineLevel="0" collapsed="false">
      <c r="A1554" s="468" t="s">
        <v>3998</v>
      </c>
      <c r="B1554" s="147" t="n">
        <v>3</v>
      </c>
      <c r="C1554" s="469" t="n">
        <v>3</v>
      </c>
      <c r="D1554" s="470" t="s">
        <v>3973</v>
      </c>
      <c r="E1554" s="150" t="s">
        <v>3598</v>
      </c>
      <c r="F1554" s="471" t="s">
        <v>3999</v>
      </c>
      <c r="G1554" s="257"/>
      <c r="H1554" s="468" t="s">
        <v>378</v>
      </c>
      <c r="I1554" s="472" t="s">
        <v>379</v>
      </c>
      <c r="J1554" s="468" t="s">
        <v>337</v>
      </c>
      <c r="K1554" s="259"/>
      <c r="L1554" s="260"/>
      <c r="M1554" s="261" t="s">
        <v>348</v>
      </c>
      <c r="N1554" s="262" t="s">
        <v>362</v>
      </c>
      <c r="O1554" s="473" t="n">
        <v>2003</v>
      </c>
      <c r="P1554" s="473"/>
      <c r="Q1554" s="473"/>
      <c r="R1554" s="474"/>
      <c r="S1554" s="232" t="n">
        <v>7246</v>
      </c>
      <c r="T1554" s="214" t="s">
        <v>353</v>
      </c>
      <c r="U1554" s="294"/>
      <c r="V1554" s="158" t="s">
        <v>3973</v>
      </c>
      <c r="W1554" s="244" t="s">
        <v>3973</v>
      </c>
      <c r="X1554" s="249" t="s">
        <v>3973</v>
      </c>
      <c r="Y1554" s="249" t="s">
        <v>3973</v>
      </c>
      <c r="Z1554" s="249" t="s">
        <v>3973</v>
      </c>
      <c r="AA1554" s="250" t="s">
        <v>3973</v>
      </c>
      <c r="AB1554" s="251" t="s">
        <v>278</v>
      </c>
      <c r="AC1554" s="163" t="s">
        <v>354</v>
      </c>
      <c r="AD1554" s="164" t="s">
        <v>354</v>
      </c>
      <c r="AE1554" s="164" t="s">
        <v>354</v>
      </c>
      <c r="AF1554" s="164" t="s">
        <v>354</v>
      </c>
      <c r="AG1554" s="166" t="s">
        <v>354</v>
      </c>
      <c r="AH1554" s="164" t="n">
        <v>11</v>
      </c>
      <c r="AI1554" s="252" t="n">
        <v>7519</v>
      </c>
      <c r="AJ1554" s="219" t="n">
        <f aca="false">SeqEnd-SeqBeg+1</f>
        <v>7509</v>
      </c>
      <c r="AK1554" s="220" t="n">
        <f aca="false">AND( SeqBeg&lt;=Beg  , End &lt;=SeqEnd )</f>
        <v>1</v>
      </c>
      <c r="AL1554" s="474"/>
      <c r="AM1554" s="474"/>
      <c r="AN1554" s="475"/>
      <c r="AO1554" s="271" t="s">
        <v>2425</v>
      </c>
      <c r="AP1554" s="271" t="s">
        <v>2425</v>
      </c>
      <c r="AQ1554" s="271" t="s">
        <v>2425</v>
      </c>
      <c r="AR1554" s="271" t="s">
        <v>2425</v>
      </c>
      <c r="AS1554" s="271" t="s">
        <v>2425</v>
      </c>
      <c r="AT1554" s="271" t="s">
        <v>2425</v>
      </c>
      <c r="AU1554" s="474" t="s">
        <v>382</v>
      </c>
      <c r="AV1554" s="474"/>
      <c r="AW1554" s="275" t="str">
        <f aca="false">HYPERLINK(CONCATENATE("http://www.ncbi.nlm.nih.gov/nuccore/",BM1554),BM1554)</f>
        <v>AB301710</v>
      </c>
      <c r="AX1554" s="276" t="str">
        <f aca="false">CONCATENATE(D1554,IF(I1554="","",CONCATENATE(".",I1554)),IF(K1554="","",CONCATENATE(".",K1554)),IF(M1554="","",CONCATENATE(".",M1554)),IF(R1554="","",CONCATENATE(".",R1554)),IF(U1554="","","(*)"))</f>
        <v>3b.JPN.hum</v>
      </c>
      <c r="AY1554" s="476" t="str">
        <f aca="false">CONCATENATE(BM1554,".",BN1554)</f>
        <v>AB301710.JE03-1760F</v>
      </c>
      <c r="AZ1554" s="477" t="str">
        <f aca="false">IF(AV1554="",IF(ISNUMBER(FIND(".",A1554)),LEFT(A1554,FIND(".",A1554)-1),A1554),AV1554)</f>
        <v>AB301710</v>
      </c>
      <c r="BA1554" s="477" t="str">
        <f aca="false">IF(ISNUMBER(FIND("-",AZ1554)),LEFT(AZ1554,FIND("-",AZ1554)-1),AZ1554)</f>
        <v>AB301710</v>
      </c>
      <c r="BB1554" s="170" t="str">
        <f aca="false"> MEGAname &amp; "="</f>
        <v>AB301710=</v>
      </c>
      <c r="BC1554" s="170" t="str">
        <f aca="false">Clear &amp; IF(span ,"Span","out")</f>
        <v>AB301710=Span</v>
      </c>
      <c r="BD1554" s="170" t="str">
        <f aca="false">Clear &amp; IF(span, IF(B1554=".","Selected",B1554),"out")</f>
        <v>AB301710=3</v>
      </c>
      <c r="BE1554" s="170" t="str">
        <f aca="false">Clear &amp; Strain</f>
        <v>AB301710=JE03-1760F</v>
      </c>
      <c r="BF1554" s="476" t="str">
        <f aca="false">CONCATENATE(A1554,"=",F1554,". ",AX1554,IF(AB1554="","",CONCATENATE(".",AB1554)))</f>
        <v>AB301710=JE03-1760F. 3b.JPN.hum.CG</v>
      </c>
      <c r="BG1554" s="476" t="str">
        <f aca="false">CONCATENATE(A1554,"=",F1554,". ",AX1554)</f>
        <v>AB301710=JE03-1760F. 3b.JPN.hum</v>
      </c>
      <c r="BH1554" s="476" t="str">
        <f aca="false">CONCATENATE(A1554,"=",AX1554)</f>
        <v>AB301710=3b.JPN.hum</v>
      </c>
      <c r="BI1554" s="476" t="str">
        <f aca="false">CONCATENATE(A1554,"=",ComForSubtype,D1554)</f>
        <v>AB301710=3b</v>
      </c>
      <c r="BJ1554" s="476" t="str">
        <f aca="false">CONCATENATE(A1554,"=",E1554)</f>
        <v>AB301710=3jab</v>
      </c>
      <c r="BK1554" s="476" t="str">
        <f aca="false">CONCATENATE(A1554,"=",C1554)</f>
        <v>AB301710=3</v>
      </c>
      <c r="BL1554" s="476" t="str">
        <f aca="false">CONCATENATE(D1554,"=")</f>
        <v>3b=</v>
      </c>
      <c r="BM1554" s="279" t="str">
        <f aca="false">IF(BA1554="XX","",BA1554)</f>
        <v>AB301710</v>
      </c>
      <c r="BN1554" s="280" t="str">
        <f aca="false">CONCATENATE(IF(F1554="","",F1554),IF(G1554="","",CONCATENATE(" / ",G1554)))</f>
        <v>JE03-1760F</v>
      </c>
      <c r="BO1554" s="281" t="str">
        <f aca="false">AX1554</f>
        <v>3b.JPN.hum</v>
      </c>
      <c r="BP1554" s="282" t="str">
        <f aca="false">IF(V1554="","",V1554)</f>
        <v>3b</v>
      </c>
      <c r="BQ1554" s="282" t="str">
        <f aca="false">IF(W1554="","",CONCATENATE(W1554,IF(LEFT(AO1554,1)="s","+","")))</f>
        <v>3b+</v>
      </c>
      <c r="BR1554" s="282" t="str">
        <f aca="false">IF(X1554="","",CONCATENATE(X1554,IF(LEFT(AQ1554,1)="s","+","")))</f>
        <v>3b+</v>
      </c>
      <c r="BS1554" s="282" t="str">
        <f aca="false">IF(Y1554="","",CONCATENATE(Y1554,IF(LEFT(AR1554,1)="s","+","")))</f>
        <v>3b+</v>
      </c>
      <c r="BT1554" s="282" t="str">
        <f aca="false">IF(Z1554="","",CONCATENATE(Z1554,IF(LEFT(AS1554,1)="s","+","")))</f>
        <v>3b+</v>
      </c>
      <c r="BU1554" s="283" t="str">
        <f aca="false">IF(AA1554="","",CONCATENATE(AA1554,IF(LEFT(AT1554,1)="s","+","")))</f>
        <v>3b+</v>
      </c>
      <c r="BV1554" s="476"/>
      <c r="BW1554" s="476" t="s">
        <v>338</v>
      </c>
      <c r="BX1554" s="476" t="str">
        <f aca="false">IF(BW1554&lt;&gt;"",IF(ISNUMBER(FIND("=",BW1554)),LEFT(BW1554,FIND("=",BW1554)-1),BW1554),BW1554)</f>
        <v>xx</v>
      </c>
      <c r="BY1554" s="476" t="str">
        <f aca="false">IF(BW1554&lt;&gt;"",IF(ISNUMBER(FIND("=",BW1554)),RIGHT(BW1554,LEN(BW1554)-FIND("=",BW1554)),""),"")</f>
        <v>Non_select</v>
      </c>
      <c r="BZ1554" s="476" t="str">
        <f aca="false">IF(BX1554&lt;&gt;"",IF(ISNUMBER(FIND(".",BX1554)),LEFT(BX1554,FIND(".",BX1554)-1),BX1554),BX1554)</f>
        <v>xx</v>
      </c>
      <c r="CA1554" s="476" t="str">
        <f aca="false">IF(BX1554&lt;&gt;"",IF(ISNUMBER(FIND(".",BX1554)),RIGHT(BX1554,LEN(BX1554)-FIND(".",BX1554)),""),"")</f>
        <v/>
      </c>
      <c r="CB1554" s="476"/>
      <c r="CC1554" s="476" t="str">
        <f aca="false">A1554</f>
        <v>AB301710</v>
      </c>
      <c r="CD1554" s="478" t="s">
        <v>339</v>
      </c>
      <c r="CE1554" s="478" t="s">
        <v>340</v>
      </c>
      <c r="CF1554" s="478" t="s">
        <v>341</v>
      </c>
      <c r="CG1554" s="478"/>
      <c r="CH1554" s="478"/>
      <c r="CI1554" s="478"/>
      <c r="CJ1554" s="478"/>
      <c r="CK1554" s="478"/>
      <c r="CL1554" s="478"/>
      <c r="CM1554" s="476"/>
      <c r="CN1554" s="476"/>
      <c r="CO1554" s="476"/>
      <c r="CP1554" s="476"/>
      <c r="CQ1554" s="476"/>
      <c r="CR1554" s="476" t="n">
        <f aca="false">C1554</f>
        <v>3</v>
      </c>
      <c r="CS1554" s="479" t="str">
        <f aca="false">D1554</f>
        <v>3b</v>
      </c>
      <c r="CT1554" s="277" t="str">
        <f aca="false">CONCATENATE(CD1554," strain ",CM1554," ",CL1554,", partial cds")</f>
        <v>Hepatitis E virus strain  , partial cds</v>
      </c>
    </row>
    <row r="1555" customFormat="false" ht="11.9" hidden="true" customHeight="true" outlineLevel="0" collapsed="false">
      <c r="A1555" s="154" t="s">
        <v>4000</v>
      </c>
      <c r="B1555" s="147" t="s">
        <v>109</v>
      </c>
      <c r="C1555" s="243" t="n">
        <v>3</v>
      </c>
      <c r="D1555" s="149" t="s">
        <v>3973</v>
      </c>
      <c r="E1555" s="150" t="s">
        <v>3598</v>
      </c>
      <c r="F1555" s="154" t="s">
        <v>3999</v>
      </c>
      <c r="G1555" s="221" t="s">
        <v>4001</v>
      </c>
      <c r="H1555" s="146" t="s">
        <v>378</v>
      </c>
      <c r="I1555" s="153" t="s">
        <v>379</v>
      </c>
      <c r="J1555" s="146" t="s">
        <v>337</v>
      </c>
      <c r="K1555" s="212"/>
      <c r="L1555" s="212"/>
      <c r="M1555" s="157" t="s">
        <v>4002</v>
      </c>
      <c r="N1555" s="213"/>
      <c r="O1555" s="160"/>
      <c r="P1555" s="212"/>
      <c r="Q1555" s="212"/>
      <c r="R1555" s="212"/>
      <c r="S1555" s="232" t="n">
        <v>7246</v>
      </c>
      <c r="T1555" s="215"/>
      <c r="U1555" s="215"/>
      <c r="V1555" s="158" t="s">
        <v>3973</v>
      </c>
      <c r="W1555" s="244" t="s">
        <v>3973</v>
      </c>
      <c r="X1555" s="150" t="s">
        <v>3973</v>
      </c>
      <c r="Y1555" s="150" t="s">
        <v>3973</v>
      </c>
      <c r="Z1555" s="150" t="s">
        <v>3973</v>
      </c>
      <c r="AA1555" s="250" t="s">
        <v>3973</v>
      </c>
      <c r="AB1555" s="251" t="s">
        <v>278</v>
      </c>
      <c r="AC1555" s="163" t="s">
        <v>354</v>
      </c>
      <c r="AD1555" s="164" t="s">
        <v>354</v>
      </c>
      <c r="AE1555" s="164" t="s">
        <v>354</v>
      </c>
      <c r="AF1555" s="164" t="s">
        <v>354</v>
      </c>
      <c r="AG1555" s="166" t="s">
        <v>354</v>
      </c>
      <c r="AH1555" s="164" t="n">
        <v>11</v>
      </c>
      <c r="AI1555" s="252" t="n">
        <v>7519</v>
      </c>
      <c r="AJ1555" s="219" t="n">
        <f aca="false">SeqEnd-SeqBeg+1</f>
        <v>7509</v>
      </c>
      <c r="AK1555" s="220" t="n">
        <f aca="false">AND( SeqBeg&lt;=Beg  , End &lt;=SeqEnd )</f>
        <v>1</v>
      </c>
      <c r="AL1555" s="212"/>
      <c r="AM1555" s="212"/>
      <c r="AN1555" s="213"/>
      <c r="AO1555" s="147" t="s">
        <v>103</v>
      </c>
      <c r="AP1555" s="147" t="s">
        <v>103</v>
      </c>
      <c r="AQ1555" s="147" t="s">
        <v>103</v>
      </c>
      <c r="AR1555" s="147" t="s">
        <v>103</v>
      </c>
      <c r="AS1555" s="147" t="s">
        <v>103</v>
      </c>
      <c r="AT1555" s="147" t="s">
        <v>103</v>
      </c>
      <c r="AU1555" s="212"/>
      <c r="AV1555" s="212"/>
      <c r="AW1555" s="222" t="str">
        <f aca="false">HYPERLINK(CONCATENATE("http://www.ncbi.nlm.nih.gov/nuccore/",BM1555),BM1555)</f>
        <v>AB362839</v>
      </c>
      <c r="AX1555" s="219" t="str">
        <f aca="false">CONCATENATE(D1555,IF(I1555="","",CONCATENATE(".",I1555)),IF(K1555="","",CONCATENATE(".",K1555)),IF(M1555="","",CONCATENATE(".",M1555)),IF(R1555="","",CONCATENATE(".",R1555)),IF(U1555="","","(*)"))</f>
        <v>3b.JPN.cells</v>
      </c>
      <c r="AY1555" s="170" t="str">
        <f aca="false">CONCATENATE(BM1555,".",BN1555)</f>
        <v>AB362839.JE03-1760F / 118d/Alex</v>
      </c>
      <c r="AZ1555" s="171" t="str">
        <f aca="false">IF(AV1555="",IF(ISNUMBER(FIND(".",A1555)),LEFT(A1555,FIND(".",A1555)-1),A1555),AV1555)</f>
        <v>AB362839</v>
      </c>
      <c r="BA1555" s="171" t="str">
        <f aca="false">IF(ISNUMBER(FIND("-",AZ1555)),LEFT(AZ1555,FIND("-",AZ1555)-1),AZ1555)</f>
        <v>AB362839</v>
      </c>
      <c r="BB1555" s="170" t="str">
        <f aca="false"> MEGAname &amp; "="</f>
        <v>AB362839=</v>
      </c>
      <c r="BC1555" s="170" t="str">
        <f aca="false">Clear &amp; IF(span ,"Span","out")</f>
        <v>AB362839=Span</v>
      </c>
      <c r="BD1555" s="170" t="str">
        <f aca="false">Clear &amp; IF(span, IF(B1555=".","Selected",B1555),"out")</f>
        <v>AB362839=c</v>
      </c>
      <c r="BE1555" s="170" t="str">
        <f aca="false">Clear &amp; Strain</f>
        <v>AB362839=JE03-1760F</v>
      </c>
      <c r="BF1555" s="170" t="str">
        <f aca="false">CONCATENATE(A1555,"=",F1555,". ",AX1555,IF(AB1555="","",CONCATENATE(".",AB1555)))</f>
        <v>AB362839=JE03-1760F. 3b.JPN.cells.CG</v>
      </c>
      <c r="BG1555" s="170" t="str">
        <f aca="false">CONCATENATE(A1555,"=",F1555,". ",AX1555)</f>
        <v>AB362839=JE03-1760F. 3b.JPN.cells</v>
      </c>
      <c r="BH1555" s="170" t="str">
        <f aca="false">CONCATENATE(A1555,"=",AX1555)</f>
        <v>AB362839=3b.JPN.cells</v>
      </c>
      <c r="BI1555" s="170" t="str">
        <f aca="false">CONCATENATE(A1555,"=",ComForSubtype,D1555)</f>
        <v>AB362839=3b</v>
      </c>
      <c r="BJ1555" s="170" t="str">
        <f aca="false">CONCATENATE(A1555,"=",E1555)</f>
        <v>AB362839=3jab</v>
      </c>
      <c r="BK1555" s="170" t="str">
        <f aca="false">CONCATENATE(A1555,"=",C1555)</f>
        <v>AB362839=3</v>
      </c>
      <c r="BL1555" s="170" t="str">
        <f aca="false">CONCATENATE(D1555,"=")</f>
        <v>3b=</v>
      </c>
      <c r="BM1555" s="223" t="str">
        <f aca="false">IF(BA1555="XX","",BA1555)</f>
        <v>AB362839</v>
      </c>
      <c r="BN1555" s="224" t="str">
        <f aca="false">CONCATENATE(IF(F1555="","",F1555),IF(G1555="","",CONCATENATE(" / ",G1555)))</f>
        <v>JE03-1760F / 118d/Alex</v>
      </c>
      <c r="BO1555" s="225" t="str">
        <f aca="false">AX1555</f>
        <v>3b.JPN.cells</v>
      </c>
      <c r="BP1555" s="226" t="str">
        <f aca="false">IF(V1555="","",V1555)</f>
        <v>3b</v>
      </c>
      <c r="BQ1555" s="226" t="str">
        <f aca="false">IF(W1555="","",CONCATENATE(W1555,IF(LEFT(AO1555,1)="s","+","")))</f>
        <v>3b</v>
      </c>
      <c r="BR1555" s="226" t="str">
        <f aca="false">IF(X1555="","",CONCATENATE(X1555,IF(LEFT(AQ1555,1)="s","+","")))</f>
        <v>3b</v>
      </c>
      <c r="BS1555" s="226" t="str">
        <f aca="false">IF(Y1555="","",CONCATENATE(Y1555,IF(LEFT(AR1555,1)="s","+","")))</f>
        <v>3b</v>
      </c>
      <c r="BT1555" s="226" t="str">
        <f aca="false">IF(Z1555="","",CONCATENATE(Z1555,IF(LEFT(AS1555,1)="s","+","")))</f>
        <v>3b</v>
      </c>
      <c r="BU1555" s="227" t="str">
        <f aca="false">IF(AA1555="","",CONCATENATE(AA1555,IF(LEFT(AT1555,1)="s","+","")))</f>
        <v>3b</v>
      </c>
      <c r="BV1555" s="212"/>
      <c r="BW1555" s="177" t="s">
        <v>4003</v>
      </c>
      <c r="BX1555" s="170" t="str">
        <f aca="false">IF(BW1555&lt;&gt;"",IF(ISNUMBER(FIND("=",BW1555)),LEFT(BW1555,FIND("=",BW1555)-1),BW1555),BW1555)</f>
        <v>AB362839</v>
      </c>
      <c r="BY1555" s="170" t="str">
        <f aca="false">IF(BW1555&lt;&gt;"",IF(ISNUMBER(FIND("=",BW1555)),RIGHT(BW1555,LEN(BW1555)-FIND("=",BW1555)),""),"")</f>
        <v>3b</v>
      </c>
      <c r="BZ1555" s="170" t="str">
        <f aca="false">IF(BX1555&lt;&gt;"",IF(ISNUMBER(FIND(".",BX1555)),LEFT(BX1555,FIND(".",BX1555)-1),BX1555),BX1555)</f>
        <v>AB362839</v>
      </c>
      <c r="CA1555" s="170" t="str">
        <f aca="false">IF(BX1555&lt;&gt;"",IF(ISNUMBER(FIND(".",BX1555)),RIGHT(BX1555,LEN(BX1555)-FIND(".",BX1555)),""),"")</f>
        <v/>
      </c>
      <c r="CB1555" s="212"/>
      <c r="CC1555" s="170" t="str">
        <f aca="false">A1555</f>
        <v>AB362839</v>
      </c>
      <c r="CD1555" s="178" t="s">
        <v>339</v>
      </c>
      <c r="CE1555" s="178" t="s">
        <v>340</v>
      </c>
      <c r="CF1555" s="178" t="s">
        <v>341</v>
      </c>
      <c r="CG1555" s="212"/>
      <c r="CH1555" s="212"/>
      <c r="CI1555" s="212"/>
      <c r="CJ1555" s="212"/>
      <c r="CK1555" s="178"/>
      <c r="CL1555" s="212"/>
      <c r="CM1555" s="212"/>
      <c r="CN1555" s="212"/>
      <c r="CO1555" s="212"/>
      <c r="CP1555" s="212"/>
      <c r="CQ1555" s="212"/>
      <c r="CR1555" s="170" t="n">
        <f aca="false">C1555</f>
        <v>3</v>
      </c>
      <c r="CS1555" s="229" t="str">
        <f aca="false">D1555</f>
        <v>3b</v>
      </c>
      <c r="CT1555" s="170" t="str">
        <f aca="false">CONCATENATE(CD1555," strain ",CM1555," ",CL1555,", partial cds")</f>
        <v>Hepatitis E virus strain  , partial cds</v>
      </c>
    </row>
    <row r="1556" customFormat="false" ht="11.9" hidden="true" customHeight="true" outlineLevel="0" collapsed="false">
      <c r="A1556" s="154" t="s">
        <v>4004</v>
      </c>
      <c r="B1556" s="147" t="s">
        <v>109</v>
      </c>
      <c r="C1556" s="243" t="n">
        <v>3</v>
      </c>
      <c r="D1556" s="149" t="s">
        <v>3973</v>
      </c>
      <c r="E1556" s="150" t="s">
        <v>3598</v>
      </c>
      <c r="F1556" s="154" t="s">
        <v>3999</v>
      </c>
      <c r="G1556" s="221" t="s">
        <v>4005</v>
      </c>
      <c r="H1556" s="146" t="s">
        <v>378</v>
      </c>
      <c r="I1556" s="153" t="s">
        <v>379</v>
      </c>
      <c r="J1556" s="146" t="s">
        <v>337</v>
      </c>
      <c r="K1556" s="212"/>
      <c r="L1556" s="212"/>
      <c r="M1556" s="157" t="s">
        <v>4002</v>
      </c>
      <c r="N1556" s="213"/>
      <c r="O1556" s="160"/>
      <c r="P1556" s="212"/>
      <c r="Q1556" s="212"/>
      <c r="R1556" s="212"/>
      <c r="S1556" s="232" t="n">
        <v>7246</v>
      </c>
      <c r="T1556" s="215"/>
      <c r="U1556" s="215"/>
      <c r="V1556" s="158" t="s">
        <v>3973</v>
      </c>
      <c r="W1556" s="244" t="s">
        <v>3973</v>
      </c>
      <c r="X1556" s="249" t="s">
        <v>3973</v>
      </c>
      <c r="Y1556" s="249" t="s">
        <v>3973</v>
      </c>
      <c r="Z1556" s="150" t="s">
        <v>3973</v>
      </c>
      <c r="AA1556" s="250" t="s">
        <v>3973</v>
      </c>
      <c r="AB1556" s="251" t="s">
        <v>278</v>
      </c>
      <c r="AC1556" s="163" t="s">
        <v>354</v>
      </c>
      <c r="AD1556" s="164" t="s">
        <v>354</v>
      </c>
      <c r="AE1556" s="164" t="s">
        <v>354</v>
      </c>
      <c r="AF1556" s="164" t="s">
        <v>354</v>
      </c>
      <c r="AG1556" s="166" t="s">
        <v>354</v>
      </c>
      <c r="AH1556" s="164" t="n">
        <v>11</v>
      </c>
      <c r="AI1556" s="252" t="n">
        <v>7519</v>
      </c>
      <c r="AJ1556" s="219" t="n">
        <f aca="false">SeqEnd-SeqBeg+1</f>
        <v>7509</v>
      </c>
      <c r="AK1556" s="220" t="n">
        <f aca="false">AND( SeqBeg&lt;=Beg  , End &lt;=SeqEnd )</f>
        <v>1</v>
      </c>
      <c r="AL1556" s="212"/>
      <c r="AM1556" s="212"/>
      <c r="AN1556" s="213"/>
      <c r="AO1556" s="147" t="s">
        <v>103</v>
      </c>
      <c r="AP1556" s="147" t="s">
        <v>103</v>
      </c>
      <c r="AQ1556" s="147" t="s">
        <v>103</v>
      </c>
      <c r="AR1556" s="147" t="s">
        <v>103</v>
      </c>
      <c r="AS1556" s="147" t="s">
        <v>103</v>
      </c>
      <c r="AT1556" s="147" t="s">
        <v>103</v>
      </c>
      <c r="AU1556" s="212"/>
      <c r="AV1556" s="212"/>
      <c r="AW1556" s="222" t="str">
        <f aca="false">HYPERLINK(CONCATENATE("http://www.ncbi.nlm.nih.gov/nuccore/",BM1556),BM1556)</f>
        <v>AB362842</v>
      </c>
      <c r="AX1556" s="219" t="str">
        <f aca="false">CONCATENATE(D1556,IF(I1556="","",CONCATENATE(".",I1556)),IF(K1556="","",CONCATENATE(".",K1556)),IF(M1556="","",CONCATENATE(".",M1556)),IF(R1556="","",CONCATENATE(".",R1556)),IF(U1556="","","(*)"))</f>
        <v>3b.JPN.cells</v>
      </c>
      <c r="AY1556" s="170" t="str">
        <f aca="false">CONCATENATE(BM1556,".",BN1556)</f>
        <v>AB362842.JE03-1760F / p5</v>
      </c>
      <c r="AZ1556" s="171" t="str">
        <f aca="false">IF(AV1556="",IF(ISNUMBER(FIND(".",A1556)),LEFT(A1556,FIND(".",A1556)-1),A1556),AV1556)</f>
        <v>AB362842</v>
      </c>
      <c r="BA1556" s="171" t="str">
        <f aca="false">IF(ISNUMBER(FIND("-",AZ1556)),LEFT(AZ1556,FIND("-",AZ1556)-1),AZ1556)</f>
        <v>AB362842</v>
      </c>
      <c r="BB1556" s="170" t="str">
        <f aca="false"> MEGAname &amp; "="</f>
        <v>AB362842=</v>
      </c>
      <c r="BC1556" s="170" t="str">
        <f aca="false">Clear &amp; IF(span ,"Span","out")</f>
        <v>AB362842=Span</v>
      </c>
      <c r="BD1556" s="170" t="str">
        <f aca="false">Clear &amp; IF(span, IF(B1556=".","Selected",B1556),"out")</f>
        <v>AB362842=c</v>
      </c>
      <c r="BE1556" s="170" t="str">
        <f aca="false">Clear &amp; Strain</f>
        <v>AB362842=JE03-1760F</v>
      </c>
      <c r="BF1556" s="170" t="str">
        <f aca="false">CONCATENATE(A1556,"=",F1556,". ",AX1556,IF(AB1556="","",CONCATENATE(".",AB1556)))</f>
        <v>AB362842=JE03-1760F. 3b.JPN.cells.CG</v>
      </c>
      <c r="BG1556" s="170" t="str">
        <f aca="false">CONCATENATE(A1556,"=",F1556,". ",AX1556)</f>
        <v>AB362842=JE03-1760F. 3b.JPN.cells</v>
      </c>
      <c r="BH1556" s="170" t="str">
        <f aca="false">CONCATENATE(A1556,"=",AX1556)</f>
        <v>AB362842=3b.JPN.cells</v>
      </c>
      <c r="BI1556" s="170" t="str">
        <f aca="false">CONCATENATE(A1556,"=",ComForSubtype,D1556)</f>
        <v>AB362842=3b</v>
      </c>
      <c r="BJ1556" s="170" t="str">
        <f aca="false">CONCATENATE(A1556,"=",E1556)</f>
        <v>AB362842=3jab</v>
      </c>
      <c r="BK1556" s="170" t="str">
        <f aca="false">CONCATENATE(A1556,"=",C1556)</f>
        <v>AB362842=3</v>
      </c>
      <c r="BL1556" s="170" t="str">
        <f aca="false">CONCATENATE(D1556,"=")</f>
        <v>3b=</v>
      </c>
      <c r="BM1556" s="223" t="str">
        <f aca="false">IF(BA1556="XX","",BA1556)</f>
        <v>AB362842</v>
      </c>
      <c r="BN1556" s="224" t="str">
        <f aca="false">CONCATENATE(IF(F1556="","",F1556),IF(G1556="","",CONCATENATE(" / ",G1556)))</f>
        <v>JE03-1760F / p5</v>
      </c>
      <c r="BO1556" s="225" t="str">
        <f aca="false">AX1556</f>
        <v>3b.JPN.cells</v>
      </c>
      <c r="BP1556" s="226" t="str">
        <f aca="false">IF(V1556="","",V1556)</f>
        <v>3b</v>
      </c>
      <c r="BQ1556" s="226" t="str">
        <f aca="false">IF(W1556="","",CONCATENATE(W1556,IF(LEFT(AO1556,1)="s","+","")))</f>
        <v>3b</v>
      </c>
      <c r="BR1556" s="226" t="str">
        <f aca="false">IF(X1556="","",CONCATENATE(X1556,IF(LEFT(AQ1556,1)="s","+","")))</f>
        <v>3b</v>
      </c>
      <c r="BS1556" s="226" t="str">
        <f aca="false">IF(Y1556="","",CONCATENATE(Y1556,IF(LEFT(AR1556,1)="s","+","")))</f>
        <v>3b</v>
      </c>
      <c r="BT1556" s="226" t="str">
        <f aca="false">IF(Z1556="","",CONCATENATE(Z1556,IF(LEFT(AS1556,1)="s","+","")))</f>
        <v>3b</v>
      </c>
      <c r="BU1556" s="227" t="str">
        <f aca="false">IF(AA1556="","",CONCATENATE(AA1556,IF(LEFT(AT1556,1)="s","+","")))</f>
        <v>3b</v>
      </c>
      <c r="BV1556" s="212"/>
      <c r="BW1556" s="177" t="s">
        <v>4006</v>
      </c>
      <c r="BX1556" s="170" t="str">
        <f aca="false">IF(BW1556&lt;&gt;"",IF(ISNUMBER(FIND("=",BW1556)),LEFT(BW1556,FIND("=",BW1556)-1),BW1556),BW1556)</f>
        <v>AB362842</v>
      </c>
      <c r="BY1556" s="170" t="str">
        <f aca="false">IF(BW1556&lt;&gt;"",IF(ISNUMBER(FIND("=",BW1556)),RIGHT(BW1556,LEN(BW1556)-FIND("=",BW1556)),""),"")</f>
        <v>3b</v>
      </c>
      <c r="BZ1556" s="170" t="str">
        <f aca="false">IF(BX1556&lt;&gt;"",IF(ISNUMBER(FIND(".",BX1556)),LEFT(BX1556,FIND(".",BX1556)-1),BX1556),BX1556)</f>
        <v>AB362842</v>
      </c>
      <c r="CA1556" s="170" t="str">
        <f aca="false">IF(BX1556&lt;&gt;"",IF(ISNUMBER(FIND(".",BX1556)),RIGHT(BX1556,LEN(BX1556)-FIND(".",BX1556)),""),"")</f>
        <v/>
      </c>
      <c r="CB1556" s="212"/>
      <c r="CC1556" s="170" t="str">
        <f aca="false">A1556</f>
        <v>AB362842</v>
      </c>
      <c r="CD1556" s="178" t="s">
        <v>339</v>
      </c>
      <c r="CE1556" s="178" t="s">
        <v>340</v>
      </c>
      <c r="CF1556" s="178" t="s">
        <v>341</v>
      </c>
      <c r="CG1556" s="212"/>
      <c r="CH1556" s="179"/>
      <c r="CI1556" s="179"/>
      <c r="CJ1556" s="179"/>
      <c r="CK1556" s="212"/>
      <c r="CL1556" s="212"/>
      <c r="CM1556" s="170" t="str">
        <f aca="false">F1556</f>
        <v>JE03-1760F</v>
      </c>
      <c r="CN1556" s="170" t="str">
        <f aca="false">IF(G1556="","",G1556)</f>
        <v>p5</v>
      </c>
      <c r="CO1556" s="170" t="str">
        <f aca="false">CONCATENATE(H1556,":",L1556)</f>
        <v>Japan:</v>
      </c>
      <c r="CP1556" s="170" t="str">
        <f aca="false">CONCATENATE(IF(Q1556="","",CONCATENATE(Q1556,"-")),IF(P1556="","",CONCATENATE(P1556,"-")),IF(O1556="","",O1556))</f>
        <v/>
      </c>
      <c r="CQ1556" s="170" t="str">
        <f aca="false">IF(N1556="","",N1556)</f>
        <v/>
      </c>
      <c r="CR1556" s="170" t="n">
        <f aca="false">C1556</f>
        <v>3</v>
      </c>
      <c r="CS1556" s="229" t="str">
        <f aca="false">D1556</f>
        <v>3b</v>
      </c>
      <c r="CT1556" s="170" t="str">
        <f aca="false">CONCATENATE(CD1556," strain ",CM1556," ",CL1556,", partial cds")</f>
        <v>Hepatitis E virus strain JE03-1760F , partial cds</v>
      </c>
    </row>
    <row r="1557" customFormat="false" ht="11.9" hidden="true" customHeight="true" outlineLevel="0" collapsed="false">
      <c r="A1557" s="154" t="s">
        <v>4007</v>
      </c>
      <c r="B1557" s="147" t="s">
        <v>109</v>
      </c>
      <c r="C1557" s="243" t="n">
        <v>3</v>
      </c>
      <c r="D1557" s="149" t="s">
        <v>3973</v>
      </c>
      <c r="E1557" s="150" t="s">
        <v>3598</v>
      </c>
      <c r="F1557" s="154" t="s">
        <v>3999</v>
      </c>
      <c r="G1557" s="221" t="s">
        <v>4008</v>
      </c>
      <c r="H1557" s="146" t="s">
        <v>378</v>
      </c>
      <c r="I1557" s="153" t="s">
        <v>379</v>
      </c>
      <c r="J1557" s="146" t="s">
        <v>337</v>
      </c>
      <c r="K1557" s="212"/>
      <c r="L1557" s="212"/>
      <c r="M1557" s="157" t="s">
        <v>4002</v>
      </c>
      <c r="N1557" s="213"/>
      <c r="O1557" s="160"/>
      <c r="P1557" s="212"/>
      <c r="Q1557" s="212"/>
      <c r="R1557" s="212"/>
      <c r="S1557" s="212"/>
      <c r="T1557" s="215"/>
      <c r="U1557" s="215"/>
      <c r="V1557" s="158" t="s">
        <v>3973</v>
      </c>
      <c r="W1557" s="244" t="s">
        <v>3973</v>
      </c>
      <c r="X1557" s="249" t="s">
        <v>3973</v>
      </c>
      <c r="Y1557" s="249" t="s">
        <v>3973</v>
      </c>
      <c r="Z1557" s="150" t="s">
        <v>3973</v>
      </c>
      <c r="AA1557" s="250" t="s">
        <v>3973</v>
      </c>
      <c r="AB1557" s="251" t="s">
        <v>278</v>
      </c>
      <c r="AC1557" s="163" t="s">
        <v>354</v>
      </c>
      <c r="AD1557" s="164" t="s">
        <v>354</v>
      </c>
      <c r="AE1557" s="164" t="s">
        <v>354</v>
      </c>
      <c r="AF1557" s="164" t="s">
        <v>354</v>
      </c>
      <c r="AG1557" s="166" t="s">
        <v>354</v>
      </c>
      <c r="AH1557" s="164" t="n">
        <v>11</v>
      </c>
      <c r="AI1557" s="252" t="n">
        <v>7519</v>
      </c>
      <c r="AJ1557" s="219" t="n">
        <f aca="false">SeqEnd-SeqBeg+1</f>
        <v>7509</v>
      </c>
      <c r="AK1557" s="220" t="n">
        <f aca="false">AND( SeqBeg&lt;=Beg  , End &lt;=SeqEnd )</f>
        <v>1</v>
      </c>
      <c r="AL1557" s="212"/>
      <c r="AM1557" s="212"/>
      <c r="AN1557" s="213"/>
      <c r="AO1557" s="147" t="s">
        <v>103</v>
      </c>
      <c r="AP1557" s="147" t="s">
        <v>103</v>
      </c>
      <c r="AQ1557" s="147" t="s">
        <v>103</v>
      </c>
      <c r="AR1557" s="147" t="s">
        <v>103</v>
      </c>
      <c r="AS1557" s="147" t="s">
        <v>103</v>
      </c>
      <c r="AT1557" s="147" t="s">
        <v>103</v>
      </c>
      <c r="AU1557" s="212"/>
      <c r="AV1557" s="212"/>
      <c r="AW1557" s="222" t="str">
        <f aca="false">HYPERLINK(CONCATENATE("http://www.ncbi.nlm.nih.gov/nuccore/",BM1557),BM1557)</f>
        <v>AB425830</v>
      </c>
      <c r="AX1557" s="219" t="str">
        <f aca="false">CONCATENATE(D1557,IF(I1557="","",CONCATENATE(".",I1557)),IF(K1557="","",CONCATENATE(".",K1557)),IF(M1557="","",CONCATENATE(".",M1557)),IF(R1557="","",CONCATENATE(".",R1557)),IF(U1557="","","(*)"))</f>
        <v>3b.JPN.cells</v>
      </c>
      <c r="AY1557" s="170" t="str">
        <f aca="false">CONCATENATE(BM1557,".",BN1557)</f>
        <v>AB425830.JE03-1760F / p13-3</v>
      </c>
      <c r="AZ1557" s="171" t="str">
        <f aca="false">IF(AV1557="",IF(ISNUMBER(FIND(".",A1557)),LEFT(A1557,FIND(".",A1557)-1),A1557),AV1557)</f>
        <v>AB425830</v>
      </c>
      <c r="BA1557" s="171" t="str">
        <f aca="false">IF(ISNUMBER(FIND("-",AZ1557)),LEFT(AZ1557,FIND("-",AZ1557)-1),AZ1557)</f>
        <v>AB425830</v>
      </c>
      <c r="BB1557" s="170" t="str">
        <f aca="false"> MEGAname &amp; "="</f>
        <v>AB425830=</v>
      </c>
      <c r="BC1557" s="170" t="str">
        <f aca="false">Clear &amp; IF(span ,"Span","out")</f>
        <v>AB425830=Span</v>
      </c>
      <c r="BD1557" s="170" t="str">
        <f aca="false">Clear &amp; IF(span, IF(B1557=".","Selected",B1557),"out")</f>
        <v>AB425830=c</v>
      </c>
      <c r="BE1557" s="170" t="str">
        <f aca="false">Clear &amp; Strain</f>
        <v>AB425830=JE03-1760F</v>
      </c>
      <c r="BF1557" s="170" t="str">
        <f aca="false">CONCATENATE(A1557,"=",F1557,". ",AX1557,IF(AB1557="","",CONCATENATE(".",AB1557)))</f>
        <v>AB425830=JE03-1760F. 3b.JPN.cells.CG</v>
      </c>
      <c r="BG1557" s="170" t="str">
        <f aca="false">CONCATENATE(A1557,"=",F1557,". ",AX1557)</f>
        <v>AB425830=JE03-1760F. 3b.JPN.cells</v>
      </c>
      <c r="BH1557" s="170" t="str">
        <f aca="false">CONCATENATE(A1557,"=",AX1557)</f>
        <v>AB425830=3b.JPN.cells</v>
      </c>
      <c r="BI1557" s="170" t="str">
        <f aca="false">CONCATENATE(A1557,"=",ComForSubtype,D1557)</f>
        <v>AB425830=3b</v>
      </c>
      <c r="BJ1557" s="170" t="str">
        <f aca="false">CONCATENATE(A1557,"=",E1557)</f>
        <v>AB425830=3jab</v>
      </c>
      <c r="BK1557" s="170" t="str">
        <f aca="false">CONCATENATE(A1557,"=",C1557)</f>
        <v>AB425830=3</v>
      </c>
      <c r="BL1557" s="170" t="str">
        <f aca="false">CONCATENATE(D1557,"=")</f>
        <v>3b=</v>
      </c>
      <c r="BM1557" s="223" t="str">
        <f aca="false">IF(BA1557="XX","",BA1557)</f>
        <v>AB425830</v>
      </c>
      <c r="BN1557" s="224" t="str">
        <f aca="false">CONCATENATE(IF(F1557="","",F1557),IF(G1557="","",CONCATENATE(" / ",G1557)))</f>
        <v>JE03-1760F / p13-3</v>
      </c>
      <c r="BO1557" s="225" t="str">
        <f aca="false">AX1557</f>
        <v>3b.JPN.cells</v>
      </c>
      <c r="BP1557" s="226" t="str">
        <f aca="false">IF(V1557="","",V1557)</f>
        <v>3b</v>
      </c>
      <c r="BQ1557" s="226" t="str">
        <f aca="false">IF(W1557="","",CONCATENATE(W1557,IF(LEFT(AO1557,1)="s","+","")))</f>
        <v>3b</v>
      </c>
      <c r="BR1557" s="226" t="str">
        <f aca="false">IF(X1557="","",CONCATENATE(X1557,IF(LEFT(AQ1557,1)="s","+","")))</f>
        <v>3b</v>
      </c>
      <c r="BS1557" s="226" t="str">
        <f aca="false">IF(Y1557="","",CONCATENATE(Y1557,IF(LEFT(AR1557,1)="s","+","")))</f>
        <v>3b</v>
      </c>
      <c r="BT1557" s="226" t="str">
        <f aca="false">IF(Z1557="","",CONCATENATE(Z1557,IF(LEFT(AS1557,1)="s","+","")))</f>
        <v>3b</v>
      </c>
      <c r="BU1557" s="227" t="str">
        <f aca="false">IF(AA1557="","",CONCATENATE(AA1557,IF(LEFT(AT1557,1)="s","+","")))</f>
        <v>3b</v>
      </c>
      <c r="BV1557" s="212"/>
      <c r="BW1557" s="177" t="s">
        <v>4009</v>
      </c>
      <c r="BX1557" s="170" t="str">
        <f aca="false">IF(BW1557&lt;&gt;"",IF(ISNUMBER(FIND("=",BW1557)),LEFT(BW1557,FIND("=",BW1557)-1),BW1557),BW1557)</f>
        <v>AB425830</v>
      </c>
      <c r="BY1557" s="170" t="str">
        <f aca="false">IF(BW1557&lt;&gt;"",IF(ISNUMBER(FIND("=",BW1557)),RIGHT(BW1557,LEN(BW1557)-FIND("=",BW1557)),""),"")</f>
        <v>3b</v>
      </c>
      <c r="BZ1557" s="170" t="str">
        <f aca="false">IF(BX1557&lt;&gt;"",IF(ISNUMBER(FIND(".",BX1557)),LEFT(BX1557,FIND(".",BX1557)-1),BX1557),BX1557)</f>
        <v>AB425830</v>
      </c>
      <c r="CA1557" s="170" t="str">
        <f aca="false">IF(BX1557&lt;&gt;"",IF(ISNUMBER(FIND(".",BX1557)),RIGHT(BX1557,LEN(BX1557)-FIND(".",BX1557)),""),"")</f>
        <v/>
      </c>
      <c r="CB1557" s="212"/>
      <c r="CC1557" s="170" t="str">
        <f aca="false">A1557</f>
        <v>AB425830</v>
      </c>
      <c r="CD1557" s="178" t="s">
        <v>339</v>
      </c>
      <c r="CE1557" s="178" t="s">
        <v>340</v>
      </c>
      <c r="CF1557" s="178" t="s">
        <v>341</v>
      </c>
      <c r="CG1557" s="212"/>
      <c r="CH1557" s="179"/>
      <c r="CI1557" s="179"/>
      <c r="CJ1557" s="179"/>
      <c r="CK1557" s="212"/>
      <c r="CL1557" s="212"/>
      <c r="CM1557" s="170" t="str">
        <f aca="false">F1557</f>
        <v>JE03-1760F</v>
      </c>
      <c r="CN1557" s="170" t="str">
        <f aca="false">IF(G1557="","",G1557)</f>
        <v>p13-3</v>
      </c>
      <c r="CO1557" s="170" t="str">
        <f aca="false">CONCATENATE(H1557,":",L1557)</f>
        <v>Japan:</v>
      </c>
      <c r="CP1557" s="170" t="str">
        <f aca="false">CONCATENATE(IF(Q1557="","",CONCATENATE(Q1557,"-")),IF(P1557="","",CONCATENATE(P1557,"-")),IF(O1557="","",O1557))</f>
        <v/>
      </c>
      <c r="CQ1557" s="170" t="str">
        <f aca="false">IF(N1557="","",N1557)</f>
        <v/>
      </c>
      <c r="CR1557" s="170" t="n">
        <f aca="false">C1557</f>
        <v>3</v>
      </c>
      <c r="CS1557" s="229" t="str">
        <f aca="false">D1557</f>
        <v>3b</v>
      </c>
      <c r="CT1557" s="170" t="str">
        <f aca="false">CONCATENATE(CD1557," strain ",CM1557," ",CL1557,", partial cds")</f>
        <v>Hepatitis E virus strain JE03-1760F , partial cds</v>
      </c>
    </row>
    <row r="1558" customFormat="false" ht="11.9" hidden="true" customHeight="true" outlineLevel="0" collapsed="false">
      <c r="A1558" s="154" t="s">
        <v>4010</v>
      </c>
      <c r="B1558" s="147" t="s">
        <v>109</v>
      </c>
      <c r="C1558" s="243" t="n">
        <v>3</v>
      </c>
      <c r="D1558" s="149" t="s">
        <v>3973</v>
      </c>
      <c r="E1558" s="150" t="s">
        <v>3598</v>
      </c>
      <c r="F1558" s="154" t="s">
        <v>3999</v>
      </c>
      <c r="G1558" s="221" t="s">
        <v>4011</v>
      </c>
      <c r="H1558" s="146" t="s">
        <v>378</v>
      </c>
      <c r="I1558" s="153" t="s">
        <v>379</v>
      </c>
      <c r="J1558" s="146" t="s">
        <v>337</v>
      </c>
      <c r="K1558" s="212"/>
      <c r="L1558" s="212"/>
      <c r="M1558" s="157" t="s">
        <v>4002</v>
      </c>
      <c r="N1558" s="213"/>
      <c r="O1558" s="160"/>
      <c r="P1558" s="212"/>
      <c r="Q1558" s="212"/>
      <c r="R1558" s="212"/>
      <c r="S1558" s="212"/>
      <c r="T1558" s="215"/>
      <c r="U1558" s="215"/>
      <c r="V1558" s="158" t="s">
        <v>3973</v>
      </c>
      <c r="W1558" s="244" t="s">
        <v>3973</v>
      </c>
      <c r="X1558" s="249" t="s">
        <v>3973</v>
      </c>
      <c r="Y1558" s="249" t="s">
        <v>3973</v>
      </c>
      <c r="Z1558" s="150" t="s">
        <v>3973</v>
      </c>
      <c r="AA1558" s="250" t="s">
        <v>3973</v>
      </c>
      <c r="AB1558" s="251" t="s">
        <v>278</v>
      </c>
      <c r="AC1558" s="163" t="s">
        <v>354</v>
      </c>
      <c r="AD1558" s="164" t="s">
        <v>354</v>
      </c>
      <c r="AE1558" s="164" t="s">
        <v>354</v>
      </c>
      <c r="AF1558" s="164" t="s">
        <v>354</v>
      </c>
      <c r="AG1558" s="166" t="s">
        <v>354</v>
      </c>
      <c r="AH1558" s="164" t="n">
        <v>11</v>
      </c>
      <c r="AI1558" s="252" t="n">
        <v>7519</v>
      </c>
      <c r="AJ1558" s="219" t="n">
        <f aca="false">SeqEnd-SeqBeg+1</f>
        <v>7509</v>
      </c>
      <c r="AK1558" s="220" t="n">
        <f aca="false">AND( SeqBeg&lt;=Beg  , End &lt;=SeqEnd )</f>
        <v>1</v>
      </c>
      <c r="AL1558" s="212"/>
      <c r="AM1558" s="212"/>
      <c r="AN1558" s="213"/>
      <c r="AO1558" s="147" t="s">
        <v>103</v>
      </c>
      <c r="AP1558" s="147" t="s">
        <v>103</v>
      </c>
      <c r="AQ1558" s="147" t="s">
        <v>103</v>
      </c>
      <c r="AR1558" s="147" t="s">
        <v>103</v>
      </c>
      <c r="AS1558" s="147" t="s">
        <v>103</v>
      </c>
      <c r="AT1558" s="147" t="s">
        <v>103</v>
      </c>
      <c r="AU1558" s="212"/>
      <c r="AV1558" s="212"/>
      <c r="AW1558" s="222" t="str">
        <f aca="false">HYPERLINK(CONCATENATE("http://www.ncbi.nlm.nih.gov/nuccore/",BM1558),BM1558)</f>
        <v>AB425831</v>
      </c>
      <c r="AX1558" s="219" t="str">
        <f aca="false">CONCATENATE(D1558,IF(I1558="","",CONCATENATE(".",I1558)),IF(K1558="","",CONCATENATE(".",K1558)),IF(M1558="","",CONCATENATE(".",M1558)),IF(R1558="","",CONCATENATE(".",R1558)),IF(U1558="","","(*)"))</f>
        <v>3b.JPN.cells</v>
      </c>
      <c r="AY1558" s="170" t="str">
        <f aca="false">CONCATENATE(BM1558,".",BN1558)</f>
        <v>AB425831.JE03-1760F / p5/B</v>
      </c>
      <c r="AZ1558" s="171" t="str">
        <f aca="false">IF(AV1558="",IF(ISNUMBER(FIND(".",A1558)),LEFT(A1558,FIND(".",A1558)-1),A1558),AV1558)</f>
        <v>AB425831</v>
      </c>
      <c r="BA1558" s="171" t="str">
        <f aca="false">IF(ISNUMBER(FIND("-",AZ1558)),LEFT(AZ1558,FIND("-",AZ1558)-1),AZ1558)</f>
        <v>AB425831</v>
      </c>
      <c r="BB1558" s="170" t="str">
        <f aca="false"> MEGAname &amp; "="</f>
        <v>AB425831=</v>
      </c>
      <c r="BC1558" s="170" t="str">
        <f aca="false">Clear &amp; IF(span ,"Span","out")</f>
        <v>AB425831=Span</v>
      </c>
      <c r="BD1558" s="170" t="str">
        <f aca="false">Clear &amp; IF(span, IF(B1558=".","Selected",B1558),"out")</f>
        <v>AB425831=c</v>
      </c>
      <c r="BE1558" s="170" t="str">
        <f aca="false">Clear &amp; Strain</f>
        <v>AB425831=JE03-1760F</v>
      </c>
      <c r="BF1558" s="170" t="str">
        <f aca="false">CONCATENATE(A1558,"=",F1558,". ",AX1558,IF(AB1558="","",CONCATENATE(".",AB1558)))</f>
        <v>AB425831=JE03-1760F. 3b.JPN.cells.CG</v>
      </c>
      <c r="BG1558" s="170" t="str">
        <f aca="false">CONCATENATE(A1558,"=",F1558,". ",AX1558)</f>
        <v>AB425831=JE03-1760F. 3b.JPN.cells</v>
      </c>
      <c r="BH1558" s="170" t="str">
        <f aca="false">CONCATENATE(A1558,"=",AX1558)</f>
        <v>AB425831=3b.JPN.cells</v>
      </c>
      <c r="BI1558" s="170" t="str">
        <f aca="false">CONCATENATE(A1558,"=",ComForSubtype,D1558)</f>
        <v>AB425831=3b</v>
      </c>
      <c r="BJ1558" s="170" t="str">
        <f aca="false">CONCATENATE(A1558,"=",E1558)</f>
        <v>AB425831=3jab</v>
      </c>
      <c r="BK1558" s="170" t="str">
        <f aca="false">CONCATENATE(A1558,"=",C1558)</f>
        <v>AB425831=3</v>
      </c>
      <c r="BL1558" s="170" t="str">
        <f aca="false">CONCATENATE(D1558,"=")</f>
        <v>3b=</v>
      </c>
      <c r="BM1558" s="223" t="str">
        <f aca="false">IF(BA1558="XX","",BA1558)</f>
        <v>AB425831</v>
      </c>
      <c r="BN1558" s="224" t="str">
        <f aca="false">CONCATENATE(IF(F1558="","",F1558),IF(G1558="","",CONCATENATE(" / ",G1558)))</f>
        <v>JE03-1760F / p5/B</v>
      </c>
      <c r="BO1558" s="225" t="str">
        <f aca="false">AX1558</f>
        <v>3b.JPN.cells</v>
      </c>
      <c r="BP1558" s="226" t="str">
        <f aca="false">IF(V1558="","",V1558)</f>
        <v>3b</v>
      </c>
      <c r="BQ1558" s="226" t="str">
        <f aca="false">IF(W1558="","",CONCATENATE(W1558,IF(LEFT(AO1558,1)="s","+","")))</f>
        <v>3b</v>
      </c>
      <c r="BR1558" s="226" t="str">
        <f aca="false">IF(X1558="","",CONCATENATE(X1558,IF(LEFT(AQ1558,1)="s","+","")))</f>
        <v>3b</v>
      </c>
      <c r="BS1558" s="226" t="str">
        <f aca="false">IF(Y1558="","",CONCATENATE(Y1558,IF(LEFT(AR1558,1)="s","+","")))</f>
        <v>3b</v>
      </c>
      <c r="BT1558" s="226" t="str">
        <f aca="false">IF(Z1558="","",CONCATENATE(Z1558,IF(LEFT(AS1558,1)="s","+","")))</f>
        <v>3b</v>
      </c>
      <c r="BU1558" s="227" t="str">
        <f aca="false">IF(AA1558="","",CONCATENATE(AA1558,IF(LEFT(AT1558,1)="s","+","")))</f>
        <v>3b</v>
      </c>
      <c r="BV1558" s="212"/>
      <c r="BW1558" s="177" t="s">
        <v>4012</v>
      </c>
      <c r="BX1558" s="170" t="str">
        <f aca="false">IF(BW1558&lt;&gt;"",IF(ISNUMBER(FIND("=",BW1558)),LEFT(BW1558,FIND("=",BW1558)-1),BW1558),BW1558)</f>
        <v>AB425831</v>
      </c>
      <c r="BY1558" s="170" t="str">
        <f aca="false">IF(BW1558&lt;&gt;"",IF(ISNUMBER(FIND("=",BW1558)),RIGHT(BW1558,LEN(BW1558)-FIND("=",BW1558)),""),"")</f>
        <v>3b</v>
      </c>
      <c r="BZ1558" s="170" t="str">
        <f aca="false">IF(BX1558&lt;&gt;"",IF(ISNUMBER(FIND(".",BX1558)),LEFT(BX1558,FIND(".",BX1558)-1),BX1558),BX1558)</f>
        <v>AB425831</v>
      </c>
      <c r="CA1558" s="170" t="str">
        <f aca="false">IF(BX1558&lt;&gt;"",IF(ISNUMBER(FIND(".",BX1558)),RIGHT(BX1558,LEN(BX1558)-FIND(".",BX1558)),""),"")</f>
        <v/>
      </c>
      <c r="CB1558" s="212"/>
      <c r="CC1558" s="170" t="str">
        <f aca="false">A1558</f>
        <v>AB425831</v>
      </c>
      <c r="CD1558" s="178" t="s">
        <v>339</v>
      </c>
      <c r="CE1558" s="178" t="s">
        <v>340</v>
      </c>
      <c r="CF1558" s="178" t="s">
        <v>341</v>
      </c>
      <c r="CG1558" s="212"/>
      <c r="CH1558" s="179"/>
      <c r="CI1558" s="179"/>
      <c r="CJ1558" s="179"/>
      <c r="CK1558" s="212"/>
      <c r="CL1558" s="212"/>
      <c r="CM1558" s="170" t="str">
        <f aca="false">F1558</f>
        <v>JE03-1760F</v>
      </c>
      <c r="CN1558" s="170" t="str">
        <f aca="false">IF(G1558="","",G1558)</f>
        <v>p5/B</v>
      </c>
      <c r="CO1558" s="170" t="str">
        <f aca="false">CONCATENATE(H1558,":",L1558)</f>
        <v>Japan:</v>
      </c>
      <c r="CP1558" s="170" t="str">
        <f aca="false">CONCATENATE(IF(Q1558="","",CONCATENATE(Q1558,"-")),IF(P1558="","",CONCATENATE(P1558,"-")),IF(O1558="","",O1558))</f>
        <v/>
      </c>
      <c r="CQ1558" s="170" t="str">
        <f aca="false">IF(N1558="","",N1558)</f>
        <v/>
      </c>
      <c r="CR1558" s="170" t="n">
        <f aca="false">C1558</f>
        <v>3</v>
      </c>
      <c r="CS1558" s="229" t="str">
        <f aca="false">D1558</f>
        <v>3b</v>
      </c>
      <c r="CT1558" s="170" t="str">
        <f aca="false">CONCATENATE(CD1558," strain ",CM1558," ",CL1558,", partial cds")</f>
        <v>Hepatitis E virus strain JE03-1760F , partial cds</v>
      </c>
    </row>
    <row r="1559" customFormat="false" ht="11.9" hidden="true" customHeight="true" outlineLevel="0" collapsed="false">
      <c r="A1559" s="154" t="s">
        <v>4013</v>
      </c>
      <c r="B1559" s="147" t="s">
        <v>109</v>
      </c>
      <c r="C1559" s="243" t="n">
        <v>3</v>
      </c>
      <c r="D1559" s="149" t="s">
        <v>3973</v>
      </c>
      <c r="E1559" s="150" t="s">
        <v>3598</v>
      </c>
      <c r="F1559" s="154" t="s">
        <v>3999</v>
      </c>
      <c r="G1559" s="221" t="s">
        <v>4014</v>
      </c>
      <c r="H1559" s="146" t="s">
        <v>378</v>
      </c>
      <c r="I1559" s="153" t="s">
        <v>379</v>
      </c>
      <c r="J1559" s="146" t="s">
        <v>337</v>
      </c>
      <c r="K1559" s="212"/>
      <c r="L1559" s="212"/>
      <c r="M1559" s="157" t="s">
        <v>348</v>
      </c>
      <c r="N1559" s="213"/>
      <c r="O1559" s="146" t="n">
        <v>2003</v>
      </c>
      <c r="P1559" s="212"/>
      <c r="Q1559" s="212"/>
      <c r="R1559" s="212"/>
      <c r="S1559" s="232" t="n">
        <v>7257</v>
      </c>
      <c r="T1559" s="215"/>
      <c r="U1559" s="215"/>
      <c r="V1559" s="158" t="s">
        <v>3973</v>
      </c>
      <c r="W1559" s="244" t="s">
        <v>3973</v>
      </c>
      <c r="X1559" s="249" t="s">
        <v>3973</v>
      </c>
      <c r="Y1559" s="150" t="s">
        <v>3973</v>
      </c>
      <c r="Z1559" s="249" t="s">
        <v>3973</v>
      </c>
      <c r="AA1559" s="250" t="s">
        <v>3973</v>
      </c>
      <c r="AB1559" s="251" t="s">
        <v>278</v>
      </c>
      <c r="AC1559" s="163" t="s">
        <v>354</v>
      </c>
      <c r="AD1559" s="164" t="s">
        <v>354</v>
      </c>
      <c r="AE1559" s="164" t="s">
        <v>354</v>
      </c>
      <c r="AF1559" s="164" t="s">
        <v>354</v>
      </c>
      <c r="AG1559" s="166" t="s">
        <v>354</v>
      </c>
      <c r="AH1559" s="164" t="n">
        <v>11</v>
      </c>
      <c r="AI1559" s="252" t="n">
        <v>7519</v>
      </c>
      <c r="AJ1559" s="219" t="n">
        <f aca="false">SeqEnd-SeqBeg+1</f>
        <v>7509</v>
      </c>
      <c r="AK1559" s="220" t="n">
        <f aca="false">AND( SeqBeg&lt;=Beg  , End &lt;=SeqEnd )</f>
        <v>1</v>
      </c>
      <c r="AL1559" s="212"/>
      <c r="AM1559" s="146" t="s">
        <v>4015</v>
      </c>
      <c r="AN1559" s="213"/>
      <c r="AO1559" s="147" t="s">
        <v>103</v>
      </c>
      <c r="AP1559" s="147" t="s">
        <v>103</v>
      </c>
      <c r="AQ1559" s="147" t="s">
        <v>103</v>
      </c>
      <c r="AR1559" s="147" t="s">
        <v>103</v>
      </c>
      <c r="AS1559" s="147" t="s">
        <v>103</v>
      </c>
      <c r="AT1559" s="147" t="s">
        <v>103</v>
      </c>
      <c r="AU1559" s="212"/>
      <c r="AV1559" s="212"/>
      <c r="AW1559" s="222" t="str">
        <f aca="false">HYPERLINK(CONCATENATE("http://www.ncbi.nlm.nih.gov/nuccore/",BM1559),BM1559)</f>
        <v>AB437316</v>
      </c>
      <c r="AX1559" s="219" t="str">
        <f aca="false">CONCATENATE(D1559,IF(I1559="","",CONCATENATE(".",I1559)),IF(K1559="","",CONCATENATE(".",K1559)),IF(M1559="","",CONCATENATE(".",M1559)),IF(R1559="","",CONCATENATE(".",R1559)),IF(U1559="","","(*)"))</f>
        <v>3b.JPN.hum</v>
      </c>
      <c r="AY1559" s="170" t="str">
        <f aca="false">CONCATENATE(BM1559,".",BN1559)</f>
        <v>AB437316.JE03-1760F / clone: wt</v>
      </c>
      <c r="AZ1559" s="171" t="str">
        <f aca="false">IF(AV1559="",IF(ISNUMBER(FIND(".",A1559)),LEFT(A1559,FIND(".",A1559)-1),A1559),AV1559)</f>
        <v>AB437316</v>
      </c>
      <c r="BA1559" s="171" t="str">
        <f aca="false">IF(ISNUMBER(FIND("-",AZ1559)),LEFT(AZ1559,FIND("-",AZ1559)-1),AZ1559)</f>
        <v>AB437316</v>
      </c>
      <c r="BB1559" s="170" t="str">
        <f aca="false"> MEGAname &amp; "="</f>
        <v>AB437316=</v>
      </c>
      <c r="BC1559" s="170" t="str">
        <f aca="false">Clear &amp; IF(span ,"Span","out")</f>
        <v>AB437316=Span</v>
      </c>
      <c r="BD1559" s="170" t="str">
        <f aca="false">Clear &amp; IF(span, IF(B1559=".","Selected",B1559),"out")</f>
        <v>AB437316=c</v>
      </c>
      <c r="BE1559" s="170" t="str">
        <f aca="false">Clear &amp; Strain</f>
        <v>AB437316=JE03-1760F</v>
      </c>
      <c r="BF1559" s="170" t="str">
        <f aca="false">CONCATENATE(A1559,"=",F1559,". ",AX1559,IF(AB1559="","",CONCATENATE(".",AB1559)))</f>
        <v>AB437316=JE03-1760F. 3b.JPN.hum.CG</v>
      </c>
      <c r="BG1559" s="170" t="str">
        <f aca="false">CONCATENATE(A1559,"=",F1559,". ",AX1559)</f>
        <v>AB437316=JE03-1760F. 3b.JPN.hum</v>
      </c>
      <c r="BH1559" s="170" t="str">
        <f aca="false">CONCATENATE(A1559,"=",AX1559)</f>
        <v>AB437316=3b.JPN.hum</v>
      </c>
      <c r="BI1559" s="170" t="str">
        <f aca="false">CONCATENATE(A1559,"=",ComForSubtype,D1559)</f>
        <v>AB437316=3b</v>
      </c>
      <c r="BJ1559" s="170" t="str">
        <f aca="false">CONCATENATE(A1559,"=",E1559)</f>
        <v>AB437316=3jab</v>
      </c>
      <c r="BK1559" s="170" t="str">
        <f aca="false">CONCATENATE(A1559,"=",C1559)</f>
        <v>AB437316=3</v>
      </c>
      <c r="BL1559" s="170" t="str">
        <f aca="false">CONCATENATE(D1559,"=")</f>
        <v>3b=</v>
      </c>
      <c r="BM1559" s="223" t="str">
        <f aca="false">IF(BA1559="XX","",BA1559)</f>
        <v>AB437316</v>
      </c>
      <c r="BN1559" s="224" t="str">
        <f aca="false">CONCATENATE(IF(F1559="","",F1559),IF(G1559="","",CONCATENATE(" / ",G1559)))</f>
        <v>JE03-1760F / clone: wt</v>
      </c>
      <c r="BO1559" s="225" t="str">
        <f aca="false">AX1559</f>
        <v>3b.JPN.hum</v>
      </c>
      <c r="BP1559" s="226" t="str">
        <f aca="false">IF(V1559="","",V1559)</f>
        <v>3b</v>
      </c>
      <c r="BQ1559" s="226" t="str">
        <f aca="false">IF(W1559="","",CONCATENATE(W1559,IF(LEFT(AO1559,1)="s","+","")))</f>
        <v>3b</v>
      </c>
      <c r="BR1559" s="226" t="str">
        <f aca="false">IF(X1559="","",CONCATENATE(X1559,IF(LEFT(AQ1559,1)="s","+","")))</f>
        <v>3b</v>
      </c>
      <c r="BS1559" s="226" t="str">
        <f aca="false">IF(Y1559="","",CONCATENATE(Y1559,IF(LEFT(AR1559,1)="s","+","")))</f>
        <v>3b</v>
      </c>
      <c r="BT1559" s="226" t="str">
        <f aca="false">IF(Z1559="","",CONCATENATE(Z1559,IF(LEFT(AS1559,1)="s","+","")))</f>
        <v>3b</v>
      </c>
      <c r="BU1559" s="227" t="str">
        <f aca="false">IF(AA1559="","",CONCATENATE(AA1559,IF(LEFT(AT1559,1)="s","+","")))</f>
        <v>3b</v>
      </c>
      <c r="BV1559" s="212"/>
      <c r="BW1559" s="177" t="s">
        <v>4016</v>
      </c>
      <c r="BX1559" s="170" t="str">
        <f aca="false">IF(BW1559&lt;&gt;"",IF(ISNUMBER(FIND("=",BW1559)),LEFT(BW1559,FIND("=",BW1559)-1),BW1559),BW1559)</f>
        <v>AB437316</v>
      </c>
      <c r="BY1559" s="170" t="str">
        <f aca="false">IF(BW1559&lt;&gt;"",IF(ISNUMBER(FIND("=",BW1559)),RIGHT(BW1559,LEN(BW1559)-FIND("=",BW1559)),""),"")</f>
        <v>3b</v>
      </c>
      <c r="BZ1559" s="170" t="str">
        <f aca="false">IF(BX1559&lt;&gt;"",IF(ISNUMBER(FIND(".",BX1559)),LEFT(BX1559,FIND(".",BX1559)-1),BX1559),BX1559)</f>
        <v>AB437316</v>
      </c>
      <c r="CA1559" s="170" t="str">
        <f aca="false">IF(BX1559&lt;&gt;"",IF(ISNUMBER(FIND(".",BX1559)),RIGHT(BX1559,LEN(BX1559)-FIND(".",BX1559)),""),"")</f>
        <v/>
      </c>
      <c r="CB1559" s="212"/>
      <c r="CC1559" s="170" t="str">
        <f aca="false">A1559</f>
        <v>AB437316</v>
      </c>
      <c r="CD1559" s="178" t="s">
        <v>339</v>
      </c>
      <c r="CE1559" s="178" t="s">
        <v>340</v>
      </c>
      <c r="CF1559" s="178" t="s">
        <v>341</v>
      </c>
      <c r="CG1559" s="212"/>
      <c r="CH1559" s="179"/>
      <c r="CI1559" s="179"/>
      <c r="CJ1559" s="179"/>
      <c r="CK1559" s="212"/>
      <c r="CL1559" s="212"/>
      <c r="CM1559" s="170" t="str">
        <f aca="false">F1559</f>
        <v>JE03-1760F</v>
      </c>
      <c r="CN1559" s="170" t="str">
        <f aca="false">IF(G1559="","",G1559)</f>
        <v>clone: wt</v>
      </c>
      <c r="CO1559" s="170" t="str">
        <f aca="false">CONCATENATE(H1559,":",L1559)</f>
        <v>Japan:</v>
      </c>
      <c r="CP1559" s="170" t="str">
        <f aca="false">CONCATENATE(IF(Q1559="","",CONCATENATE(Q1559,"-")),IF(P1559="","",CONCATENATE(P1559,"-")),IF(O1559="","",O1559))</f>
        <v>2003</v>
      </c>
      <c r="CQ1559" s="170" t="str">
        <f aca="false">IF(N1559="","",N1559)</f>
        <v/>
      </c>
      <c r="CR1559" s="170" t="n">
        <f aca="false">C1559</f>
        <v>3</v>
      </c>
      <c r="CS1559" s="229" t="str">
        <f aca="false">D1559</f>
        <v>3b</v>
      </c>
      <c r="CT1559" s="170" t="str">
        <f aca="false">CONCATENATE(CD1559," strain ",CM1559," ",CL1559,", partial cds")</f>
        <v>Hepatitis E virus strain JE03-1760F , partial cds</v>
      </c>
    </row>
    <row r="1560" customFormat="false" ht="11.9" hidden="true" customHeight="true" outlineLevel="0" collapsed="false">
      <c r="A1560" s="208" t="s">
        <v>4017</v>
      </c>
      <c r="B1560" s="147" t="s">
        <v>109</v>
      </c>
      <c r="C1560" s="147" t="n">
        <v>3</v>
      </c>
      <c r="D1560" s="149" t="s">
        <v>3973</v>
      </c>
      <c r="E1560" s="150" t="s">
        <v>3598</v>
      </c>
      <c r="F1560" s="210" t="s">
        <v>3999</v>
      </c>
      <c r="G1560" s="221" t="s">
        <v>4018</v>
      </c>
      <c r="H1560" s="146" t="s">
        <v>378</v>
      </c>
      <c r="I1560" s="153" t="s">
        <v>379</v>
      </c>
      <c r="J1560" s="146" t="s">
        <v>337</v>
      </c>
      <c r="K1560" s="212"/>
      <c r="L1560" s="212"/>
      <c r="M1560" s="157" t="s">
        <v>348</v>
      </c>
      <c r="N1560" s="158" t="s">
        <v>362</v>
      </c>
      <c r="O1560" s="159" t="n">
        <v>2003</v>
      </c>
      <c r="P1560" s="212"/>
      <c r="Q1560" s="212"/>
      <c r="R1560" s="212"/>
      <c r="S1560" s="232" t="n">
        <v>6899</v>
      </c>
      <c r="T1560" s="215"/>
      <c r="U1560" s="215"/>
      <c r="V1560" s="158" t="s">
        <v>3973</v>
      </c>
      <c r="W1560" s="217"/>
      <c r="X1560" s="209"/>
      <c r="Y1560" s="209"/>
      <c r="Z1560" s="209"/>
      <c r="AB1560" s="251" t="s">
        <v>278</v>
      </c>
      <c r="AC1560" s="163" t="s">
        <v>354</v>
      </c>
      <c r="AD1560" s="164" t="s">
        <v>354</v>
      </c>
      <c r="AE1560" s="164" t="s">
        <v>354</v>
      </c>
      <c r="AF1560" s="164" t="s">
        <v>354</v>
      </c>
      <c r="AG1560" s="166" t="s">
        <v>354</v>
      </c>
      <c r="AH1560" s="164" t="n">
        <v>11</v>
      </c>
      <c r="AI1560" s="252" t="n">
        <v>7519</v>
      </c>
      <c r="AJ1560" s="219" t="n">
        <f aca="false">SeqEnd-SeqBeg+1</f>
        <v>7509</v>
      </c>
      <c r="AK1560" s="220" t="n">
        <f aca="false">AND( SeqBeg&lt;=Beg  , End &lt;=SeqEnd )</f>
        <v>1</v>
      </c>
      <c r="AL1560" s="212"/>
      <c r="AM1560" s="212"/>
      <c r="AN1560" s="221"/>
      <c r="AO1560" s="147" t="s">
        <v>465</v>
      </c>
      <c r="AP1560" s="147" t="s">
        <v>465</v>
      </c>
      <c r="AQ1560" s="147" t="s">
        <v>103</v>
      </c>
      <c r="AR1560" s="147" t="s">
        <v>103</v>
      </c>
      <c r="AS1560" s="147" t="s">
        <v>103</v>
      </c>
      <c r="AT1560" s="147" t="s">
        <v>103</v>
      </c>
      <c r="AU1560" s="146"/>
      <c r="AV1560" s="212"/>
      <c r="AW1560" s="222" t="str">
        <f aca="false">HYPERLINK(CONCATENATE("http://www.ncbi.nlm.nih.gov/nuccore/",BM1560),BM1560)</f>
        <v>AB437319</v>
      </c>
      <c r="AX1560" s="219" t="str">
        <f aca="false">CONCATENATE(D1560,IF(I1560="","",CONCATENATE(".",I1560)),IF(K1560="","",CONCATENATE(".",K1560)),IF(M1560="","",CONCATENATE(".",M1560)),IF(R1560="","",CONCATENATE(".",R1560)),IF(U1560="","","(*)"))</f>
        <v>3b.JPN.hum</v>
      </c>
      <c r="AY1560" s="170" t="str">
        <f aca="false">CONCATENATE(BM1560,".",BN1560)</f>
        <v>AB437319.JE03-1760F / dORF1</v>
      </c>
      <c r="AZ1560" s="171" t="str">
        <f aca="false">IF(AV1560="",IF(ISNUMBER(FIND(".",A1560)),LEFT(A1560,FIND(".",A1560)-1),A1560),AV1560)</f>
        <v>AB437319</v>
      </c>
      <c r="BA1560" s="171" t="str">
        <f aca="false">IF(ISNUMBER(FIND("-",AZ1560)),LEFT(AZ1560,FIND("-",AZ1560)-1),AZ1560)</f>
        <v>AB437319</v>
      </c>
      <c r="BB1560" s="170" t="str">
        <f aca="false"> MEGAname &amp; "="</f>
        <v>AB437319=</v>
      </c>
      <c r="BC1560" s="170" t="str">
        <f aca="false">Clear &amp; IF(span ,"Span","out")</f>
        <v>AB437319=Span</v>
      </c>
      <c r="BD1560" s="170" t="str">
        <f aca="false">Clear &amp; IF(span, IF(B1560=".","Selected",B1560),"out")</f>
        <v>AB437319=c</v>
      </c>
      <c r="BE1560" s="170" t="str">
        <f aca="false">Clear &amp; Strain</f>
        <v>AB437319=JE03-1760F</v>
      </c>
      <c r="BF1560" s="170" t="str">
        <f aca="false">CONCATENATE(A1560,"=",F1560,". ",AX1560,IF(AB1560="","",CONCATENATE(".",AB1560)))</f>
        <v>AB437319=JE03-1760F. 3b.JPN.hum.CG</v>
      </c>
      <c r="BG1560" s="170" t="str">
        <f aca="false">CONCATENATE(A1560,"=",F1560,". ",AX1560)</f>
        <v>AB437319=JE03-1760F. 3b.JPN.hum</v>
      </c>
      <c r="BH1560" s="170" t="str">
        <f aca="false">CONCATENATE(A1560,"=",AX1560)</f>
        <v>AB437319=3b.JPN.hum</v>
      </c>
      <c r="BI1560" s="170" t="str">
        <f aca="false">CONCATENATE(A1560,"=",ComForSubtype,D1560)</f>
        <v>AB437319=3b</v>
      </c>
      <c r="BJ1560" s="170" t="str">
        <f aca="false">CONCATENATE(A1560,"=",E1560)</f>
        <v>AB437319=3jab</v>
      </c>
      <c r="BK1560" s="170" t="str">
        <f aca="false">CONCATENATE(A1560,"=",C1560)</f>
        <v>AB437319=3</v>
      </c>
      <c r="BL1560" s="170" t="str">
        <f aca="false">CONCATENATE(D1560,"=")</f>
        <v>3b=</v>
      </c>
      <c r="BM1560" s="223" t="str">
        <f aca="false">IF(BA1560="XX","",BA1560)</f>
        <v>AB437319</v>
      </c>
      <c r="BN1560" s="224" t="str">
        <f aca="false">CONCATENATE(IF(F1560="","",F1560),IF(G1560="","",CONCATENATE(" / ",G1560)))</f>
        <v>JE03-1760F / dORF1</v>
      </c>
      <c r="BO1560" s="225" t="str">
        <f aca="false">AX1560</f>
        <v>3b.JPN.hum</v>
      </c>
      <c r="BP1560" s="226" t="str">
        <f aca="false">IF(V1560="","",V1560)</f>
        <v>3b</v>
      </c>
      <c r="BQ1560" s="226" t="str">
        <f aca="false">IF(W1560="","",CONCATENATE(W1560,IF(LEFT(AO1560,1)="s","+","")))</f>
        <v/>
      </c>
      <c r="BR1560" s="226" t="str">
        <f aca="false">IF(X1560="","",CONCATENATE(X1560,IF(LEFT(AQ1560,1)="s","+","")))</f>
        <v/>
      </c>
      <c r="BS1560" s="226" t="str">
        <f aca="false">IF(Y1560="","",CONCATENATE(Y1560,IF(LEFT(AR1560,1)="s","+","")))</f>
        <v/>
      </c>
      <c r="BT1560" s="226" t="str">
        <f aca="false">IF(Z1560="","",CONCATENATE(Z1560,IF(LEFT(AS1560,1)="s","+","")))</f>
        <v/>
      </c>
      <c r="BU1560" s="227" t="str">
        <f aca="false">IF(AA1560="","",CONCATENATE(AA1560,IF(LEFT(AT1560,1)="s","+","")))</f>
        <v/>
      </c>
      <c r="BV1560" s="212"/>
      <c r="BW1560" s="177" t="s">
        <v>338</v>
      </c>
      <c r="BX1560" s="170" t="str">
        <f aca="false">IF(BW1560&lt;&gt;"",IF(ISNUMBER(FIND("=",BW1560)),LEFT(BW1560,FIND("=",BW1560)-1),BW1560),BW1560)</f>
        <v>xx</v>
      </c>
      <c r="BY1560" s="170" t="str">
        <f aca="false">IF(BW1560&lt;&gt;"",IF(ISNUMBER(FIND("=",BW1560)),RIGHT(BW1560,LEN(BW1560)-FIND("=",BW1560)),""),"")</f>
        <v>Non_select</v>
      </c>
      <c r="BZ1560" s="170" t="str">
        <f aca="false">IF(BX1560&lt;&gt;"",IF(ISNUMBER(FIND(".",BX1560)),LEFT(BX1560,FIND(".",BX1560)-1),BX1560),BX1560)</f>
        <v>xx</v>
      </c>
      <c r="CA1560" s="170" t="str">
        <f aca="false">IF(BX1560&lt;&gt;"",IF(ISNUMBER(FIND(".",BX1560)),RIGHT(BX1560,LEN(BX1560)-FIND(".",BX1560)),""),"")</f>
        <v/>
      </c>
      <c r="CB1560" s="212"/>
      <c r="CC1560" s="170" t="str">
        <f aca="false">A1560</f>
        <v>AB437319</v>
      </c>
      <c r="CD1560" s="178" t="s">
        <v>339</v>
      </c>
      <c r="CE1560" s="178" t="s">
        <v>340</v>
      </c>
      <c r="CF1560" s="178" t="s">
        <v>341</v>
      </c>
      <c r="CG1560" s="212"/>
      <c r="CH1560" s="212"/>
      <c r="CI1560" s="212"/>
      <c r="CJ1560" s="212"/>
      <c r="CK1560" s="178"/>
      <c r="CL1560" s="212"/>
      <c r="CM1560" s="212"/>
      <c r="CN1560" s="212"/>
      <c r="CO1560" s="212"/>
      <c r="CP1560" s="212"/>
      <c r="CQ1560" s="212"/>
      <c r="CR1560" s="170" t="n">
        <f aca="false">C1560</f>
        <v>3</v>
      </c>
      <c r="CS1560" s="229" t="str">
        <f aca="false">D1560</f>
        <v>3b</v>
      </c>
      <c r="CT1560" s="170" t="str">
        <f aca="false">CONCATENATE(CD1560," strain ",CM1560," ",CL1560,", partial cds")</f>
        <v>Hepatitis E virus strain  , partial cds</v>
      </c>
    </row>
    <row r="1561" customFormat="false" ht="11.9" hidden="false" customHeight="true" outlineLevel="0" collapsed="false">
      <c r="A1561" s="154" t="s">
        <v>4019</v>
      </c>
      <c r="B1561" s="147" t="n">
        <v>3</v>
      </c>
      <c r="C1561" s="243" t="n">
        <v>3</v>
      </c>
      <c r="D1561" s="149" t="s">
        <v>3973</v>
      </c>
      <c r="E1561" s="150" t="s">
        <v>3598</v>
      </c>
      <c r="F1561" s="154" t="s">
        <v>4020</v>
      </c>
      <c r="G1561" s="212"/>
      <c r="H1561" s="146" t="s">
        <v>378</v>
      </c>
      <c r="I1561" s="153" t="s">
        <v>379</v>
      </c>
      <c r="J1561" s="146" t="s">
        <v>337</v>
      </c>
      <c r="K1561" s="155" t="s">
        <v>4021</v>
      </c>
      <c r="L1561" s="231" t="s">
        <v>4021</v>
      </c>
      <c r="M1561" s="157" t="s">
        <v>348</v>
      </c>
      <c r="N1561" s="213"/>
      <c r="O1561" s="146" t="n">
        <v>2004</v>
      </c>
      <c r="P1561" s="146" t="n">
        <v>6</v>
      </c>
      <c r="Q1561" s="160" t="n">
        <v>16</v>
      </c>
      <c r="R1561" s="212"/>
      <c r="S1561" s="232" t="n">
        <v>7236</v>
      </c>
      <c r="T1561" s="214" t="s">
        <v>353</v>
      </c>
      <c r="U1561" s="215"/>
      <c r="V1561" s="158" t="s">
        <v>3973</v>
      </c>
      <c r="W1561" s="244" t="s">
        <v>3973</v>
      </c>
      <c r="X1561" s="249" t="s">
        <v>3973</v>
      </c>
      <c r="Y1561" s="249" t="s">
        <v>3973</v>
      </c>
      <c r="Z1561" s="150" t="s">
        <v>3973</v>
      </c>
      <c r="AA1561" s="250" t="s">
        <v>3973</v>
      </c>
      <c r="AB1561" s="251" t="s">
        <v>278</v>
      </c>
      <c r="AC1561" s="163" t="s">
        <v>354</v>
      </c>
      <c r="AD1561" s="164" t="s">
        <v>354</v>
      </c>
      <c r="AE1561" s="164" t="s">
        <v>354</v>
      </c>
      <c r="AF1561" s="164" t="s">
        <v>354</v>
      </c>
      <c r="AG1561" s="166" t="s">
        <v>354</v>
      </c>
      <c r="AH1561" s="164" t="n">
        <v>11</v>
      </c>
      <c r="AI1561" s="252" t="n">
        <v>7519</v>
      </c>
      <c r="AJ1561" s="219" t="n">
        <f aca="false">SeqEnd-SeqBeg+1</f>
        <v>7509</v>
      </c>
      <c r="AK1561" s="220" t="n">
        <f aca="false">AND( SeqBeg&lt;=Beg  , End &lt;=SeqEnd )</f>
        <v>1</v>
      </c>
      <c r="AL1561" s="212"/>
      <c r="AM1561" s="212"/>
      <c r="AN1561" s="213"/>
      <c r="AO1561" s="147" t="s">
        <v>2425</v>
      </c>
      <c r="AP1561" s="147" t="s">
        <v>2425</v>
      </c>
      <c r="AQ1561" s="147" t="s">
        <v>2425</v>
      </c>
      <c r="AR1561" s="147" t="s">
        <v>2425</v>
      </c>
      <c r="AS1561" s="147" t="s">
        <v>2425</v>
      </c>
      <c r="AT1561" s="147" t="s">
        <v>2425</v>
      </c>
      <c r="AU1561" s="212" t="s">
        <v>382</v>
      </c>
      <c r="AV1561" s="212"/>
      <c r="AW1561" s="222" t="str">
        <f aca="false">HYPERLINK(CONCATENATE("http://www.ncbi.nlm.nih.gov/nuccore/",BM1561),BM1561)</f>
        <v>AB291962</v>
      </c>
      <c r="AX1561" s="219" t="str">
        <f aca="false">CONCATENATE(D1561,IF(I1561="","",CONCATENATE(".",I1561)),IF(K1561="","",CONCATENATE(".",K1561)),IF(M1561="","",CONCATENATE(".",M1561)),IF(R1561="","",CONCATENATE(".",R1561)),IF(U1561="","","(*)"))</f>
        <v>3b.JPN.Toyama.hum</v>
      </c>
      <c r="AY1561" s="170" t="str">
        <f aca="false">CONCATENATE(BM1561,".",BN1561)</f>
        <v>AB291962.JHK-Toy04C</v>
      </c>
      <c r="AZ1561" s="171" t="str">
        <f aca="false">IF(AV1561="",IF(ISNUMBER(FIND(".",A1561)),LEFT(A1561,FIND(".",A1561)-1),A1561),AV1561)</f>
        <v>AB291962</v>
      </c>
      <c r="BA1561" s="171" t="str">
        <f aca="false">IF(ISNUMBER(FIND("-",AZ1561)),LEFT(AZ1561,FIND("-",AZ1561)-1),AZ1561)</f>
        <v>AB291962</v>
      </c>
      <c r="BB1561" s="170" t="str">
        <f aca="false"> MEGAname &amp; "="</f>
        <v>AB291962=</v>
      </c>
      <c r="BC1561" s="170" t="str">
        <f aca="false">Clear &amp; IF(span ,"Span","out")</f>
        <v>AB291962=Span</v>
      </c>
      <c r="BD1561" s="170" t="str">
        <f aca="false">Clear &amp; IF(span, IF(B1561=".","Selected",B1561),"out")</f>
        <v>AB291962=3</v>
      </c>
      <c r="BE1561" s="170" t="str">
        <f aca="false">Clear &amp; Strain</f>
        <v>AB291962=JHK-Toy04C</v>
      </c>
      <c r="BF1561" s="170" t="str">
        <f aca="false">CONCATENATE(A1561,"=",F1561,". ",AX1561,IF(AB1561="","",CONCATENATE(".",AB1561)))</f>
        <v>AB291962=JHK-Toy04C. 3b.JPN.Toyama.hum.CG</v>
      </c>
      <c r="BG1561" s="170" t="str">
        <f aca="false">CONCATENATE(A1561,"=",F1561,". ",AX1561)</f>
        <v>AB291962=JHK-Toy04C. 3b.JPN.Toyama.hum</v>
      </c>
      <c r="BH1561" s="170" t="str">
        <f aca="false">CONCATENATE(A1561,"=",AX1561)</f>
        <v>AB291962=3b.JPN.Toyama.hum</v>
      </c>
      <c r="BI1561" s="170" t="str">
        <f aca="false">CONCATENATE(A1561,"=",ComForSubtype,D1561)</f>
        <v>AB291962=3b</v>
      </c>
      <c r="BJ1561" s="170" t="str">
        <f aca="false">CONCATENATE(A1561,"=",E1561)</f>
        <v>AB291962=3jab</v>
      </c>
      <c r="BK1561" s="170" t="str">
        <f aca="false">CONCATENATE(A1561,"=",C1561)</f>
        <v>AB291962=3</v>
      </c>
      <c r="BL1561" s="170" t="str">
        <f aca="false">CONCATENATE(D1561,"=")</f>
        <v>3b=</v>
      </c>
      <c r="BM1561" s="223" t="str">
        <f aca="false">IF(BA1561="XX","",BA1561)</f>
        <v>AB291962</v>
      </c>
      <c r="BN1561" s="224" t="str">
        <f aca="false">CONCATENATE(IF(F1561="","",F1561),IF(G1561="","",CONCATENATE(" / ",G1561)))</f>
        <v>JHK-Toy04C</v>
      </c>
      <c r="BO1561" s="225" t="str">
        <f aca="false">AX1561</f>
        <v>3b.JPN.Toyama.hum</v>
      </c>
      <c r="BP1561" s="226" t="str">
        <f aca="false">IF(V1561="","",V1561)</f>
        <v>3b</v>
      </c>
      <c r="BQ1561" s="226" t="str">
        <f aca="false">IF(W1561="","",CONCATENATE(W1561,IF(LEFT(AO1561,1)="s","+","")))</f>
        <v>3b+</v>
      </c>
      <c r="BR1561" s="226" t="str">
        <f aca="false">IF(X1561="","",CONCATENATE(X1561,IF(LEFT(AQ1561,1)="s","+","")))</f>
        <v>3b+</v>
      </c>
      <c r="BS1561" s="226" t="str">
        <f aca="false">IF(Y1561="","",CONCATENATE(Y1561,IF(LEFT(AR1561,1)="s","+","")))</f>
        <v>3b+</v>
      </c>
      <c r="BT1561" s="226" t="str">
        <f aca="false">IF(Z1561="","",CONCATENATE(Z1561,IF(LEFT(AS1561,1)="s","+","")))</f>
        <v>3b+</v>
      </c>
      <c r="BU1561" s="227" t="str">
        <f aca="false">IF(AA1561="","",CONCATENATE(AA1561,IF(LEFT(AT1561,1)="s","+","")))</f>
        <v>3b+</v>
      </c>
      <c r="BV1561" s="212"/>
      <c r="BW1561" s="177" t="s">
        <v>4022</v>
      </c>
      <c r="BX1561" s="170" t="str">
        <f aca="false">IF(BW1561&lt;&gt;"",IF(ISNUMBER(FIND("=",BW1561)),LEFT(BW1561,FIND("=",BW1561)-1),BW1561),BW1561)</f>
        <v>AB291962</v>
      </c>
      <c r="BY1561" s="170" t="str">
        <f aca="false">IF(BW1561&lt;&gt;"",IF(ISNUMBER(FIND("=",BW1561)),RIGHT(BW1561,LEN(BW1561)-FIND("=",BW1561)),""),"")</f>
        <v>3b</v>
      </c>
      <c r="BZ1561" s="170" t="str">
        <f aca="false">IF(BX1561&lt;&gt;"",IF(ISNUMBER(FIND(".",BX1561)),LEFT(BX1561,FIND(".",BX1561)-1),BX1561),BX1561)</f>
        <v>AB291962</v>
      </c>
      <c r="CA1561" s="170" t="str">
        <f aca="false">IF(BX1561&lt;&gt;"",IF(ISNUMBER(FIND(".",BX1561)),RIGHT(BX1561,LEN(BX1561)-FIND(".",BX1561)),""),"")</f>
        <v/>
      </c>
      <c r="CB1561" s="212"/>
      <c r="CC1561" s="170" t="str">
        <f aca="false">A1561</f>
        <v>AB291962</v>
      </c>
      <c r="CD1561" s="178" t="s">
        <v>339</v>
      </c>
      <c r="CE1561" s="178" t="s">
        <v>340</v>
      </c>
      <c r="CF1561" s="178" t="s">
        <v>341</v>
      </c>
      <c r="CG1561" s="212"/>
      <c r="CH1561" s="179"/>
      <c r="CI1561" s="179"/>
      <c r="CJ1561" s="179"/>
      <c r="CK1561" s="212"/>
      <c r="CL1561" s="212"/>
      <c r="CM1561" s="170" t="str">
        <f aca="false">F1561</f>
        <v>JHK-Toy04C</v>
      </c>
      <c r="CN1561" s="170" t="str">
        <f aca="false">IF(G1561="","",G1561)</f>
        <v/>
      </c>
      <c r="CO1561" s="170" t="str">
        <f aca="false">CONCATENATE(H1561,":",L1561)</f>
        <v>Japan:Toyama</v>
      </c>
      <c r="CP1561" s="170" t="str">
        <f aca="false">CONCATENATE(IF(Q1561="","",CONCATENATE(Q1561,"-")),IF(P1561="","",CONCATENATE(P1561,"-")),IF(O1561="","",O1561))</f>
        <v>16-6-2004</v>
      </c>
      <c r="CQ1561" s="170" t="str">
        <f aca="false">IF(N1561="","",N1561)</f>
        <v/>
      </c>
      <c r="CR1561" s="170" t="n">
        <f aca="false">C1561</f>
        <v>3</v>
      </c>
      <c r="CS1561" s="229" t="str">
        <f aca="false">D1561</f>
        <v>3b</v>
      </c>
      <c r="CT1561" s="170" t="str">
        <f aca="false">CONCATENATE(CD1561," strain ",CM1561," ",CL1561,", partial cds")</f>
        <v>Hepatitis E virus strain JHK-Toy04C , partial cds</v>
      </c>
    </row>
    <row r="1562" customFormat="false" ht="11.9" hidden="false" customHeight="true" outlineLevel="0" collapsed="false">
      <c r="A1562" s="154" t="s">
        <v>4023</v>
      </c>
      <c r="B1562" s="147" t="n">
        <v>3</v>
      </c>
      <c r="C1562" s="243" t="n">
        <v>3</v>
      </c>
      <c r="D1562" s="149" t="s">
        <v>3973</v>
      </c>
      <c r="E1562" s="150" t="s">
        <v>3598</v>
      </c>
      <c r="F1562" s="154" t="s">
        <v>4024</v>
      </c>
      <c r="G1562" s="212"/>
      <c r="H1562" s="146" t="s">
        <v>378</v>
      </c>
      <c r="I1562" s="153" t="s">
        <v>379</v>
      </c>
      <c r="J1562" s="146" t="s">
        <v>337</v>
      </c>
      <c r="K1562" s="155" t="s">
        <v>4025</v>
      </c>
      <c r="L1562" s="231" t="s">
        <v>4025</v>
      </c>
      <c r="M1562" s="157" t="s">
        <v>4026</v>
      </c>
      <c r="N1562" s="213"/>
      <c r="O1562" s="146" t="n">
        <v>2002</v>
      </c>
      <c r="P1562" s="212"/>
      <c r="Q1562" s="212"/>
      <c r="R1562" s="212"/>
      <c r="S1562" s="232" t="n">
        <v>7236</v>
      </c>
      <c r="T1562" s="214" t="s">
        <v>353</v>
      </c>
      <c r="U1562" s="215"/>
      <c r="V1562" s="158" t="s">
        <v>3973</v>
      </c>
      <c r="W1562" s="244" t="s">
        <v>3973</v>
      </c>
      <c r="X1562" s="249" t="s">
        <v>3973</v>
      </c>
      <c r="Y1562" s="249" t="s">
        <v>3973</v>
      </c>
      <c r="Z1562" s="150" t="s">
        <v>3973</v>
      </c>
      <c r="AA1562" s="250" t="s">
        <v>3973</v>
      </c>
      <c r="AB1562" s="251" t="s">
        <v>278</v>
      </c>
      <c r="AC1562" s="163" t="s">
        <v>354</v>
      </c>
      <c r="AD1562" s="164" t="s">
        <v>354</v>
      </c>
      <c r="AE1562" s="164" t="s">
        <v>354</v>
      </c>
      <c r="AF1562" s="164" t="s">
        <v>354</v>
      </c>
      <c r="AG1562" s="166" t="s">
        <v>354</v>
      </c>
      <c r="AH1562" s="164" t="n">
        <v>11</v>
      </c>
      <c r="AI1562" s="252" t="n">
        <v>7519</v>
      </c>
      <c r="AJ1562" s="219" t="n">
        <f aca="false">SeqEnd-SeqBeg+1</f>
        <v>7509</v>
      </c>
      <c r="AK1562" s="220" t="n">
        <f aca="false">AND( SeqBeg&lt;=Beg  , End &lt;=SeqEnd )</f>
        <v>1</v>
      </c>
      <c r="AL1562" s="212"/>
      <c r="AM1562" s="212"/>
      <c r="AN1562" s="213"/>
      <c r="AO1562" s="147" t="s">
        <v>465</v>
      </c>
      <c r="AP1562" s="147" t="s">
        <v>465</v>
      </c>
      <c r="AQ1562" s="147" t="s">
        <v>2425</v>
      </c>
      <c r="AR1562" s="147" t="s">
        <v>465</v>
      </c>
      <c r="AS1562" s="147" t="s">
        <v>466</v>
      </c>
      <c r="AT1562" s="147" t="s">
        <v>465</v>
      </c>
      <c r="AV1562" s="212"/>
      <c r="AW1562" s="222" t="str">
        <f aca="false">HYPERLINK(CONCATENATE("http://www.ncbi.nlm.nih.gov/nuccore/",BM1562),BM1562)</f>
        <v>AB236320</v>
      </c>
      <c r="AX1562" s="219" t="str">
        <f aca="false">CONCATENATE(D1562,IF(I1562="","",CONCATENATE(".",I1562)),IF(K1562="","",CONCATENATE(".",K1562)),IF(M1562="","",CONCATENATE(".",M1562)),IF(R1562="","",CONCATENATE(".",R1562)),IF(U1562="","","(*)"))</f>
        <v>3b.JPN.Okinawa.mong</v>
      </c>
      <c r="AY1562" s="170" t="str">
        <f aca="false">CONCATENATE(BM1562,".",BN1562)</f>
        <v>AB236320.JMNG-Oki02C</v>
      </c>
      <c r="AZ1562" s="171" t="str">
        <f aca="false">IF(AV1562="",IF(ISNUMBER(FIND(".",A1562)),LEFT(A1562,FIND(".",A1562)-1),A1562),AV1562)</f>
        <v>AB236320</v>
      </c>
      <c r="BA1562" s="171" t="str">
        <f aca="false">IF(ISNUMBER(FIND("-",AZ1562)),LEFT(AZ1562,FIND("-",AZ1562)-1),AZ1562)</f>
        <v>AB236320</v>
      </c>
      <c r="BB1562" s="170" t="str">
        <f aca="false"> MEGAname &amp; "="</f>
        <v>AB236320=</v>
      </c>
      <c r="BC1562" s="170" t="str">
        <f aca="false">Clear &amp; IF(span ,"Span","out")</f>
        <v>AB236320=Span</v>
      </c>
      <c r="BD1562" s="170" t="str">
        <f aca="false">Clear &amp; IF(span, IF(B1562=".","Selected",B1562),"out")</f>
        <v>AB236320=3</v>
      </c>
      <c r="BE1562" s="170" t="str">
        <f aca="false">Clear &amp; Strain</f>
        <v>AB236320=JMNG-Oki02C</v>
      </c>
      <c r="BF1562" s="170" t="str">
        <f aca="false">CONCATENATE(A1562,"=",F1562,". ",AX1562,IF(AB1562="","",CONCATENATE(".",AB1562)))</f>
        <v>AB236320=JMNG-Oki02C. 3b.JPN.Okinawa.mong.CG</v>
      </c>
      <c r="BG1562" s="170" t="str">
        <f aca="false">CONCATENATE(A1562,"=",F1562,". ",AX1562)</f>
        <v>AB236320=JMNG-Oki02C. 3b.JPN.Okinawa.mong</v>
      </c>
      <c r="BH1562" s="170" t="str">
        <f aca="false">CONCATENATE(A1562,"=",AX1562)</f>
        <v>AB236320=3b.JPN.Okinawa.mong</v>
      </c>
      <c r="BI1562" s="170" t="str">
        <f aca="false">CONCATENATE(A1562,"=",ComForSubtype,D1562)</f>
        <v>AB236320=3b</v>
      </c>
      <c r="BJ1562" s="170" t="str">
        <f aca="false">CONCATENATE(A1562,"=",E1562)</f>
        <v>AB236320=3jab</v>
      </c>
      <c r="BK1562" s="170" t="str">
        <f aca="false">CONCATENATE(A1562,"=",C1562)</f>
        <v>AB236320=3</v>
      </c>
      <c r="BL1562" s="170" t="str">
        <f aca="false">CONCATENATE(D1562,"=")</f>
        <v>3b=</v>
      </c>
      <c r="BM1562" s="223" t="str">
        <f aca="false">IF(BA1562="XX","",BA1562)</f>
        <v>AB236320</v>
      </c>
      <c r="BN1562" s="224" t="str">
        <f aca="false">CONCATENATE(IF(F1562="","",F1562),IF(G1562="","",CONCATENATE(" / ",G1562)))</f>
        <v>JMNG-Oki02C</v>
      </c>
      <c r="BO1562" s="225" t="str">
        <f aca="false">AX1562</f>
        <v>3b.JPN.Okinawa.mong</v>
      </c>
      <c r="BP1562" s="226" t="str">
        <f aca="false">IF(V1562="","",V1562)</f>
        <v>3b</v>
      </c>
      <c r="BQ1562" s="226" t="str">
        <f aca="false">IF(W1562="","",CONCATENATE(W1562,IF(LEFT(AO1562,1)="s","+","")))</f>
        <v>3b</v>
      </c>
      <c r="BR1562" s="226" t="str">
        <f aca="false">IF(X1562="","",CONCATENATE(X1562,IF(LEFT(AQ1562,1)="s","+","")))</f>
        <v>3b+</v>
      </c>
      <c r="BS1562" s="226" t="str">
        <f aca="false">IF(Y1562="","",CONCATENATE(Y1562,IF(LEFT(AR1562,1)="s","+","")))</f>
        <v>3b</v>
      </c>
      <c r="BT1562" s="226" t="str">
        <f aca="false">IF(Z1562="","",CONCATENATE(Z1562,IF(LEFT(AS1562,1)="s","+","")))</f>
        <v>3b+</v>
      </c>
      <c r="BU1562" s="227" t="str">
        <f aca="false">IF(AA1562="","",CONCATENATE(AA1562,IF(LEFT(AT1562,1)="s","+","")))</f>
        <v>3b</v>
      </c>
      <c r="BV1562" s="212"/>
      <c r="BW1562" s="177" t="s">
        <v>4027</v>
      </c>
      <c r="BX1562" s="170" t="str">
        <f aca="false">IF(BW1562&lt;&gt;"",IF(ISNUMBER(FIND("=",BW1562)),LEFT(BW1562,FIND("=",BW1562)-1),BW1562),BW1562)</f>
        <v>AB236320</v>
      </c>
      <c r="BY1562" s="170" t="str">
        <f aca="false">IF(BW1562&lt;&gt;"",IF(ISNUMBER(FIND("=",BW1562)),RIGHT(BW1562,LEN(BW1562)-FIND("=",BW1562)),""),"")</f>
        <v>3b</v>
      </c>
      <c r="BZ1562" s="170" t="str">
        <f aca="false">IF(BX1562&lt;&gt;"",IF(ISNUMBER(FIND(".",BX1562)),LEFT(BX1562,FIND(".",BX1562)-1),BX1562),BX1562)</f>
        <v>AB236320</v>
      </c>
      <c r="CA1562" s="170" t="str">
        <f aca="false">IF(BX1562&lt;&gt;"",IF(ISNUMBER(FIND(".",BX1562)),RIGHT(BX1562,LEN(BX1562)-FIND(".",BX1562)),""),"")</f>
        <v/>
      </c>
      <c r="CB1562" s="212"/>
      <c r="CC1562" s="170" t="str">
        <f aca="false">A1562</f>
        <v>AB236320</v>
      </c>
      <c r="CD1562" s="178" t="s">
        <v>339</v>
      </c>
      <c r="CE1562" s="178" t="s">
        <v>340</v>
      </c>
      <c r="CF1562" s="178" t="s">
        <v>341</v>
      </c>
      <c r="CG1562" s="212"/>
      <c r="CH1562" s="179"/>
      <c r="CI1562" s="179"/>
      <c r="CJ1562" s="179"/>
      <c r="CK1562" s="212"/>
      <c r="CL1562" s="212"/>
      <c r="CM1562" s="170" t="str">
        <f aca="false">F1562</f>
        <v>JMNG-Oki02C</v>
      </c>
      <c r="CN1562" s="170" t="str">
        <f aca="false">IF(G1562="","",G1562)</f>
        <v/>
      </c>
      <c r="CO1562" s="170" t="str">
        <f aca="false">CONCATENATE(H1562,":",L1562)</f>
        <v>Japan:Okinawa</v>
      </c>
      <c r="CP1562" s="170" t="str">
        <f aca="false">CONCATENATE(IF(Q1562="","",CONCATENATE(Q1562,"-")),IF(P1562="","",CONCATENATE(P1562,"-")),IF(O1562="","",O1562))</f>
        <v>2002</v>
      </c>
      <c r="CQ1562" s="170" t="str">
        <f aca="false">IF(N1562="","",N1562)</f>
        <v/>
      </c>
      <c r="CR1562" s="170" t="n">
        <f aca="false">C1562</f>
        <v>3</v>
      </c>
      <c r="CS1562" s="229" t="str">
        <f aca="false">D1562</f>
        <v>3b</v>
      </c>
      <c r="CT1562" s="170" t="str">
        <f aca="false">CONCATENATE(CD1562," strain ",CM1562," ",CL1562,", partial cds")</f>
        <v>Hepatitis E virus strain JMNG-Oki02C , partial cds</v>
      </c>
    </row>
    <row r="1563" s="146" customFormat="true" ht="11.9" hidden="false" customHeight="true" outlineLevel="0" collapsed="false">
      <c r="A1563" s="208" t="s">
        <v>4028</v>
      </c>
      <c r="B1563" s="147" t="n">
        <v>3</v>
      </c>
      <c r="C1563" s="147" t="n">
        <v>3</v>
      </c>
      <c r="D1563" s="149" t="s">
        <v>3973</v>
      </c>
      <c r="E1563" s="150" t="s">
        <v>3598</v>
      </c>
      <c r="F1563" s="210" t="s">
        <v>4029</v>
      </c>
      <c r="G1563" s="212"/>
      <c r="H1563" s="146" t="s">
        <v>378</v>
      </c>
      <c r="I1563" s="153" t="s">
        <v>379</v>
      </c>
      <c r="J1563" s="146" t="s">
        <v>337</v>
      </c>
      <c r="K1563" s="212"/>
      <c r="L1563" s="212"/>
      <c r="M1563" s="157" t="s">
        <v>3631</v>
      </c>
      <c r="N1563" s="213"/>
      <c r="O1563" s="212" t="n">
        <v>2008</v>
      </c>
      <c r="P1563" s="212" t="n">
        <v>1</v>
      </c>
      <c r="Q1563" s="212" t="n">
        <v>25</v>
      </c>
      <c r="R1563" s="212"/>
      <c r="S1563" s="232" t="n">
        <v>7236</v>
      </c>
      <c r="T1563" s="214" t="s">
        <v>353</v>
      </c>
      <c r="U1563" s="215"/>
      <c r="V1563" s="158" t="s">
        <v>3973</v>
      </c>
      <c r="W1563" s="163" t="s">
        <v>3973</v>
      </c>
      <c r="X1563" s="209"/>
      <c r="Y1563" s="209"/>
      <c r="Z1563" s="209"/>
      <c r="AA1563" s="216"/>
      <c r="AB1563" s="251" t="s">
        <v>278</v>
      </c>
      <c r="AC1563" s="163" t="s">
        <v>456</v>
      </c>
      <c r="AD1563" s="164" t="s">
        <v>354</v>
      </c>
      <c r="AE1563" s="164" t="s">
        <v>354</v>
      </c>
      <c r="AF1563" s="164" t="s">
        <v>354</v>
      </c>
      <c r="AG1563" s="166" t="s">
        <v>354</v>
      </c>
      <c r="AH1563" s="164" t="n">
        <v>11</v>
      </c>
      <c r="AI1563" s="252" t="n">
        <v>7519</v>
      </c>
      <c r="AJ1563" s="219" t="n">
        <f aca="false">SeqEnd-SeqBeg+1</f>
        <v>7509</v>
      </c>
      <c r="AK1563" s="220" t="n">
        <f aca="false">AND( SeqBeg&lt;=Beg  , End &lt;=SeqEnd )</f>
        <v>1</v>
      </c>
      <c r="AL1563" s="212"/>
      <c r="AM1563" s="212"/>
      <c r="AN1563" s="221"/>
      <c r="AO1563" s="147" t="s">
        <v>103</v>
      </c>
      <c r="AP1563" s="147" t="s">
        <v>103</v>
      </c>
      <c r="AQ1563" s="147" t="s">
        <v>103</v>
      </c>
      <c r="AR1563" s="147" t="s">
        <v>103</v>
      </c>
      <c r="AS1563" s="147" t="s">
        <v>103</v>
      </c>
      <c r="AT1563" s="147" t="s">
        <v>103</v>
      </c>
      <c r="AV1563" s="212"/>
      <c r="AW1563" s="222" t="str">
        <f aca="false">HYPERLINK(CONCATENATE("http://www.ncbi.nlm.nih.gov/nuccore/",BM1563),BM1563)</f>
        <v>AB591733</v>
      </c>
      <c r="AX1563" s="219" t="str">
        <f aca="false">CONCATENATE(D1563,IF(I1563="","",CONCATENATE(".",I1563)),IF(K1563="","",CONCATENATE(".",K1563)),IF(M1563="","",CONCATENATE(".",M1563)),IF(R1563="","",CONCATENATE(".",R1563)),IF(U1563="","","(*)"))</f>
        <v>3b.JPN.mongoose </v>
      </c>
      <c r="AY1563" s="170" t="str">
        <f aca="false">CONCATENATE(BM1563,".",BN1563)</f>
        <v>AB591733.JMNG26-Oki08</v>
      </c>
      <c r="AZ1563" s="171" t="str">
        <f aca="false">IF(AV1563="",IF(ISNUMBER(FIND(".",A1563)),LEFT(A1563,FIND(".",A1563)-1),A1563),AV1563)</f>
        <v>AB591733</v>
      </c>
      <c r="BA1563" s="171" t="str">
        <f aca="false">IF(ISNUMBER(FIND("-",AZ1563)),LEFT(AZ1563,FIND("-",AZ1563)-1),AZ1563)</f>
        <v>AB591733</v>
      </c>
      <c r="BB1563" s="170" t="str">
        <f aca="false"> MEGAname &amp; "="</f>
        <v>AB591733=</v>
      </c>
      <c r="BC1563" s="170" t="str">
        <f aca="false">Clear &amp; IF(span ,"Span","out")</f>
        <v>AB591733=Span</v>
      </c>
      <c r="BD1563" s="170" t="str">
        <f aca="false">Clear &amp; IF(span, IF(B1563=".","Selected",B1563),"out")</f>
        <v>AB591733=3</v>
      </c>
      <c r="BE1563" s="170" t="str">
        <f aca="false">Clear &amp; Strain</f>
        <v>AB591733=JMNG26-Oki08</v>
      </c>
      <c r="BF1563" s="170" t="str">
        <f aca="false">CONCATENATE(A1563,"=",F1563,". ",AX1563,IF(AB1563="","",CONCATENATE(".",AB1563)))</f>
        <v>AB591733=JMNG26-Oki08. 3b.JPN.mongoose .CG</v>
      </c>
      <c r="BG1563" s="170" t="str">
        <f aca="false">CONCATENATE(A1563,"=",F1563,". ",AX1563)</f>
        <v>AB591733=JMNG26-Oki08. 3b.JPN.mongoose </v>
      </c>
      <c r="BH1563" s="170" t="str">
        <f aca="false">CONCATENATE(A1563,"=",AX1563)</f>
        <v>AB591733=3b.JPN.mongoose </v>
      </c>
      <c r="BI1563" s="170" t="str">
        <f aca="false">CONCATENATE(A1563,"=",ComForSubtype,D1563)</f>
        <v>AB591733=3b</v>
      </c>
      <c r="BJ1563" s="170" t="str">
        <f aca="false">CONCATENATE(A1563,"=",E1563)</f>
        <v>AB591733=3jab</v>
      </c>
      <c r="BK1563" s="170" t="str">
        <f aca="false">CONCATENATE(A1563,"=",C1563)</f>
        <v>AB591733=3</v>
      </c>
      <c r="BL1563" s="170" t="str">
        <f aca="false">CONCATENATE(D1563,"=")</f>
        <v>3b=</v>
      </c>
      <c r="BM1563" s="223" t="str">
        <f aca="false">IF(BA1563="XX","",BA1563)</f>
        <v>AB591733</v>
      </c>
      <c r="BN1563" s="224" t="str">
        <f aca="false">CONCATENATE(IF(F1563="","",F1563),IF(G1563="","",CONCATENATE(" / ",G1563)))</f>
        <v>JMNG26-Oki08</v>
      </c>
      <c r="BO1563" s="225" t="str">
        <f aca="false">AX1563</f>
        <v>3b.JPN.mongoose </v>
      </c>
      <c r="BP1563" s="226" t="str">
        <f aca="false">IF(V1563="","",V1563)</f>
        <v>3b</v>
      </c>
      <c r="BQ1563" s="226" t="str">
        <f aca="false">IF(W1563="","",CONCATENATE(W1563,IF(LEFT(AO1563,1)="s","+","")))</f>
        <v>3b</v>
      </c>
      <c r="BR1563" s="226" t="str">
        <f aca="false">IF(X1563="","",CONCATENATE(X1563,IF(LEFT(AQ1563,1)="s","+","")))</f>
        <v/>
      </c>
      <c r="BS1563" s="226" t="str">
        <f aca="false">IF(Y1563="","",CONCATENATE(Y1563,IF(LEFT(AR1563,1)="s","+","")))</f>
        <v/>
      </c>
      <c r="BT1563" s="226" t="str">
        <f aca="false">IF(Z1563="","",CONCATENATE(Z1563,IF(LEFT(AS1563,1)="s","+","")))</f>
        <v/>
      </c>
      <c r="BU1563" s="227" t="str">
        <f aca="false">IF(AA1563="","",CONCATENATE(AA1563,IF(LEFT(AT1563,1)="s","+","")))</f>
        <v/>
      </c>
      <c r="BV1563" s="212"/>
      <c r="BW1563" s="177" t="s">
        <v>338</v>
      </c>
      <c r="BX1563" s="170" t="str">
        <f aca="false">IF(BW1563&lt;&gt;"",IF(ISNUMBER(FIND("=",BW1563)),LEFT(BW1563,FIND("=",BW1563)-1),BW1563),BW1563)</f>
        <v>xx</v>
      </c>
      <c r="BY1563" s="170" t="str">
        <f aca="false">IF(BW1563&lt;&gt;"",IF(ISNUMBER(FIND("=",BW1563)),RIGHT(BW1563,LEN(BW1563)-FIND("=",BW1563)),""),"")</f>
        <v>Non_select</v>
      </c>
      <c r="BZ1563" s="170" t="str">
        <f aca="false">IF(BX1563&lt;&gt;"",IF(ISNUMBER(FIND(".",BX1563)),LEFT(BX1563,FIND(".",BX1563)-1),BX1563),BX1563)</f>
        <v>xx</v>
      </c>
      <c r="CA1563" s="170" t="str">
        <f aca="false">IF(BX1563&lt;&gt;"",IF(ISNUMBER(FIND(".",BX1563)),RIGHT(BX1563,LEN(BX1563)-FIND(".",BX1563)),""),"")</f>
        <v/>
      </c>
      <c r="CB1563" s="212"/>
      <c r="CC1563" s="170" t="str">
        <f aca="false">A1563</f>
        <v>AB591733</v>
      </c>
      <c r="CD1563" s="178" t="s">
        <v>339</v>
      </c>
      <c r="CE1563" s="178" t="s">
        <v>340</v>
      </c>
      <c r="CF1563" s="178" t="s">
        <v>341</v>
      </c>
      <c r="CG1563" s="212"/>
      <c r="CH1563" s="212"/>
      <c r="CI1563" s="212"/>
      <c r="CJ1563" s="212"/>
      <c r="CK1563" s="178"/>
      <c r="CL1563" s="212"/>
      <c r="CM1563" s="212"/>
      <c r="CN1563" s="212"/>
      <c r="CO1563" s="212"/>
      <c r="CP1563" s="212"/>
      <c r="CQ1563" s="212"/>
      <c r="CR1563" s="170" t="n">
        <f aca="false">C1563</f>
        <v>3</v>
      </c>
      <c r="CS1563" s="229" t="str">
        <f aca="false">D1563</f>
        <v>3b</v>
      </c>
      <c r="CT1563" s="170" t="str">
        <f aca="false">CONCATENATE(CD1563," strain ",CM1563," ",CL1563,", partial cds")</f>
        <v>Hepatitis E virus strain  , partial cds</v>
      </c>
    </row>
    <row r="1564" customFormat="false" ht="11.9" hidden="false" customHeight="true" outlineLevel="0" collapsed="false">
      <c r="A1564" s="154" t="s">
        <v>4030</v>
      </c>
      <c r="B1564" s="147" t="n">
        <v>3</v>
      </c>
      <c r="C1564" s="243" t="n">
        <v>3</v>
      </c>
      <c r="D1564" s="149" t="s">
        <v>3973</v>
      </c>
      <c r="E1564" s="150" t="s">
        <v>3598</v>
      </c>
      <c r="F1564" s="154" t="s">
        <v>4031</v>
      </c>
      <c r="G1564" s="212"/>
      <c r="H1564" s="146" t="s">
        <v>378</v>
      </c>
      <c r="I1564" s="153" t="s">
        <v>379</v>
      </c>
      <c r="J1564" s="146" t="s">
        <v>337</v>
      </c>
      <c r="K1564" s="155" t="s">
        <v>4032</v>
      </c>
      <c r="L1564" s="231" t="s">
        <v>4032</v>
      </c>
      <c r="M1564" s="157" t="s">
        <v>348</v>
      </c>
      <c r="N1564" s="213"/>
      <c r="O1564" s="160" t="n">
        <v>2003</v>
      </c>
      <c r="P1564" s="212" t="n">
        <v>2</v>
      </c>
      <c r="Q1564" s="212" t="n">
        <v>12</v>
      </c>
      <c r="R1564" s="212"/>
      <c r="S1564" s="232" t="n">
        <v>7238</v>
      </c>
      <c r="T1564" s="214" t="s">
        <v>353</v>
      </c>
      <c r="U1564" s="215"/>
      <c r="V1564" s="158" t="s">
        <v>3973</v>
      </c>
      <c r="W1564" s="244" t="s">
        <v>3973</v>
      </c>
      <c r="X1564" s="164" t="s">
        <v>3973</v>
      </c>
      <c r="Y1564" s="164" t="s">
        <v>3973</v>
      </c>
      <c r="Z1564" s="164" t="s">
        <v>3973</v>
      </c>
      <c r="AA1564" s="158" t="s">
        <v>3973</v>
      </c>
      <c r="AB1564" s="251" t="s">
        <v>278</v>
      </c>
      <c r="AC1564" s="163" t="s">
        <v>456</v>
      </c>
      <c r="AD1564" s="164" t="s">
        <v>354</v>
      </c>
      <c r="AE1564" s="164" t="s">
        <v>354</v>
      </c>
      <c r="AF1564" s="164" t="s">
        <v>354</v>
      </c>
      <c r="AG1564" s="166" t="s">
        <v>354</v>
      </c>
      <c r="AH1564" s="164" t="n">
        <v>11</v>
      </c>
      <c r="AI1564" s="252" t="n">
        <v>7519</v>
      </c>
      <c r="AJ1564" s="219" t="n">
        <f aca="false">SeqEnd-SeqBeg+1</f>
        <v>7509</v>
      </c>
      <c r="AK1564" s="220" t="n">
        <f aca="false">AND( SeqBeg&lt;=Beg  , End &lt;=SeqEnd )</f>
        <v>1</v>
      </c>
      <c r="AL1564" s="212"/>
      <c r="AM1564" s="212"/>
      <c r="AN1564" s="213"/>
      <c r="AO1564" s="147" t="s">
        <v>2425</v>
      </c>
      <c r="AP1564" s="147" t="s">
        <v>2425</v>
      </c>
      <c r="AQ1564" s="147" t="s">
        <v>2425</v>
      </c>
      <c r="AR1564" s="147" t="s">
        <v>2425</v>
      </c>
      <c r="AS1564" s="147" t="s">
        <v>2425</v>
      </c>
      <c r="AT1564" s="147" t="s">
        <v>2425</v>
      </c>
      <c r="AU1564" s="147" t="s">
        <v>382</v>
      </c>
      <c r="AV1564" s="212"/>
      <c r="AW1564" s="222" t="str">
        <f aca="false">HYPERLINK(CONCATENATE("http://www.ncbi.nlm.nih.gov/nuccore/",BM1564),BM1564)</f>
        <v>AB630971</v>
      </c>
      <c r="AX1564" s="219" t="str">
        <f aca="false">CONCATENATE(D1564,IF(I1564="","",CONCATENATE(".",I1564)),IF(K1564="","",CONCATENATE(".",K1564)),IF(M1564="","",CONCATENATE(".",M1564)),IF(R1564="","",CONCATENATE(".",R1564)),IF(U1564="","","(*)"))</f>
        <v>3b.JPN.Fukuoka.hum</v>
      </c>
      <c r="AY1564" s="170" t="str">
        <f aca="false">CONCATENATE(BM1564,".",BN1564)</f>
        <v>AB630971.JRC-HE3</v>
      </c>
      <c r="AZ1564" s="171" t="str">
        <f aca="false">IF(AV1564="",IF(ISNUMBER(FIND(".",A1564)),LEFT(A1564,FIND(".",A1564)-1),A1564),AV1564)</f>
        <v>AB630971</v>
      </c>
      <c r="BA1564" s="171" t="str">
        <f aca="false">IF(ISNUMBER(FIND("-",AZ1564)),LEFT(AZ1564,FIND("-",AZ1564)-1),AZ1564)</f>
        <v>AB630971</v>
      </c>
      <c r="BB1564" s="170" t="str">
        <f aca="false"> MEGAname &amp; "="</f>
        <v>AB630971=</v>
      </c>
      <c r="BC1564" s="170" t="str">
        <f aca="false">Clear &amp; IF(span ,"Span","out")</f>
        <v>AB630971=Span</v>
      </c>
      <c r="BD1564" s="170" t="str">
        <f aca="false">Clear &amp; IF(span, IF(B1564=".","Selected",B1564),"out")</f>
        <v>AB630971=3</v>
      </c>
      <c r="BE1564" s="170" t="str">
        <f aca="false">Clear &amp; Strain</f>
        <v>AB630971=JRC-HE3</v>
      </c>
      <c r="BF1564" s="170" t="str">
        <f aca="false">CONCATENATE(A1564,"=",F1564,". ",AX1564,IF(AB1564="","",CONCATENATE(".",AB1564)))</f>
        <v>AB630971=JRC-HE3. 3b.JPN.Fukuoka.hum.CG</v>
      </c>
      <c r="BG1564" s="170" t="str">
        <f aca="false">CONCATENATE(A1564,"=",F1564,". ",AX1564)</f>
        <v>AB630971=JRC-HE3. 3b.JPN.Fukuoka.hum</v>
      </c>
      <c r="BH1564" s="170" t="str">
        <f aca="false">CONCATENATE(A1564,"=",AX1564)</f>
        <v>AB630971=3b.JPN.Fukuoka.hum</v>
      </c>
      <c r="BI1564" s="170" t="str">
        <f aca="false">CONCATENATE(A1564,"=",ComForSubtype,D1564)</f>
        <v>AB630971=3b</v>
      </c>
      <c r="BJ1564" s="170" t="str">
        <f aca="false">CONCATENATE(A1564,"=",E1564)</f>
        <v>AB630971=3jab</v>
      </c>
      <c r="BK1564" s="170" t="str">
        <f aca="false">CONCATENATE(A1564,"=",C1564)</f>
        <v>AB630971=3</v>
      </c>
      <c r="BL1564" s="170" t="str">
        <f aca="false">CONCATENATE(D1564,"=")</f>
        <v>3b=</v>
      </c>
      <c r="BM1564" s="223" t="str">
        <f aca="false">IF(BA1564="XX","",BA1564)</f>
        <v>AB630971</v>
      </c>
      <c r="BN1564" s="224" t="str">
        <f aca="false">CONCATENATE(IF(F1564="","",F1564),IF(G1564="","",CONCATENATE(" / ",G1564)))</f>
        <v>JRC-HE3</v>
      </c>
      <c r="BO1564" s="225" t="str">
        <f aca="false">AX1564</f>
        <v>3b.JPN.Fukuoka.hum</v>
      </c>
      <c r="BP1564" s="226" t="str">
        <f aca="false">IF(V1564="","",V1564)</f>
        <v>3b</v>
      </c>
      <c r="BQ1564" s="226" t="str">
        <f aca="false">IF(W1564="","",CONCATENATE(W1564,IF(LEFT(AO1564,1)="s","+","")))</f>
        <v>3b+</v>
      </c>
      <c r="BR1564" s="226" t="str">
        <f aca="false">IF(X1564="","",CONCATENATE(X1564,IF(LEFT(AQ1564,1)="s","+","")))</f>
        <v>3b+</v>
      </c>
      <c r="BS1564" s="226" t="str">
        <f aca="false">IF(Y1564="","",CONCATENATE(Y1564,IF(LEFT(AR1564,1)="s","+","")))</f>
        <v>3b+</v>
      </c>
      <c r="BT1564" s="226" t="str">
        <f aca="false">IF(Z1564="","",CONCATENATE(Z1564,IF(LEFT(AS1564,1)="s","+","")))</f>
        <v>3b+</v>
      </c>
      <c r="BU1564" s="227" t="str">
        <f aca="false">IF(AA1564="","",CONCATENATE(AA1564,IF(LEFT(AT1564,1)="s","+","")))</f>
        <v>3b+</v>
      </c>
      <c r="BV1564" s="212"/>
      <c r="BW1564" s="177" t="s">
        <v>4033</v>
      </c>
      <c r="BX1564" s="170" t="str">
        <f aca="false">IF(BW1564&lt;&gt;"",IF(ISNUMBER(FIND("=",BW1564)),LEFT(BW1564,FIND("=",BW1564)-1),BW1564),BW1564)</f>
        <v>AB630971</v>
      </c>
      <c r="BY1564" s="170" t="str">
        <f aca="false">IF(BW1564&lt;&gt;"",IF(ISNUMBER(FIND("=",BW1564)),RIGHT(BW1564,LEN(BW1564)-FIND("=",BW1564)),""),"")</f>
        <v>3b</v>
      </c>
      <c r="BZ1564" s="170" t="str">
        <f aca="false">IF(BX1564&lt;&gt;"",IF(ISNUMBER(FIND(".",BX1564)),LEFT(BX1564,FIND(".",BX1564)-1),BX1564),BX1564)</f>
        <v>AB630971</v>
      </c>
      <c r="CA1564" s="170" t="str">
        <f aca="false">IF(BX1564&lt;&gt;"",IF(ISNUMBER(FIND(".",BX1564)),RIGHT(BX1564,LEN(BX1564)-FIND(".",BX1564)),""),"")</f>
        <v/>
      </c>
      <c r="CB1564" s="212"/>
      <c r="CC1564" s="170" t="str">
        <f aca="false">A1564</f>
        <v>AB630971</v>
      </c>
      <c r="CD1564" s="178" t="s">
        <v>339</v>
      </c>
      <c r="CE1564" s="178" t="s">
        <v>340</v>
      </c>
      <c r="CF1564" s="178" t="s">
        <v>341</v>
      </c>
      <c r="CG1564" s="212"/>
      <c r="CH1564" s="179"/>
      <c r="CI1564" s="179"/>
      <c r="CJ1564" s="179"/>
      <c r="CK1564" s="212"/>
      <c r="CL1564" s="212"/>
      <c r="CM1564" s="170" t="str">
        <f aca="false">F1564</f>
        <v>JRC-HE3</v>
      </c>
      <c r="CN1564" s="170" t="str">
        <f aca="false">IF(G1564="","",G1564)</f>
        <v/>
      </c>
      <c r="CO1564" s="170" t="str">
        <f aca="false">CONCATENATE(H1564,":",L1564)</f>
        <v>Japan:Fukuoka</v>
      </c>
      <c r="CP1564" s="170" t="str">
        <f aca="false">CONCATENATE(IF(Q1564="","",CONCATENATE(Q1564,"-")),IF(P1564="","",CONCATENATE(P1564,"-")),IF(O1564="","",O1564))</f>
        <v>12-2-2003</v>
      </c>
      <c r="CQ1564" s="170" t="str">
        <f aca="false">IF(N1564="","",N1564)</f>
        <v/>
      </c>
      <c r="CR1564" s="170" t="n">
        <f aca="false">C1564</f>
        <v>3</v>
      </c>
      <c r="CS1564" s="229" t="str">
        <f aca="false">D1564</f>
        <v>3b</v>
      </c>
      <c r="CT1564" s="170" t="str">
        <f aca="false">CONCATENATE(CD1564," strain ",CM1564," ",CL1564,", partial cds")</f>
        <v>Hepatitis E virus strain JRC-HE3 , partial cds</v>
      </c>
    </row>
    <row r="1565" customFormat="false" ht="11.9" hidden="false" customHeight="true" outlineLevel="0" collapsed="false">
      <c r="A1565" s="154" t="s">
        <v>4034</v>
      </c>
      <c r="B1565" s="147" t="n">
        <v>3</v>
      </c>
      <c r="C1565" s="243" t="n">
        <v>3</v>
      </c>
      <c r="D1565" s="149" t="s">
        <v>3973</v>
      </c>
      <c r="E1565" s="150" t="s">
        <v>3598</v>
      </c>
      <c r="F1565" s="154" t="s">
        <v>4035</v>
      </c>
      <c r="G1565" s="212"/>
      <c r="H1565" s="146" t="s">
        <v>378</v>
      </c>
      <c r="I1565" s="153" t="s">
        <v>379</v>
      </c>
      <c r="J1565" s="146" t="s">
        <v>337</v>
      </c>
      <c r="K1565" s="155" t="s">
        <v>4021</v>
      </c>
      <c r="L1565" s="231" t="s">
        <v>4021</v>
      </c>
      <c r="M1565" s="157" t="s">
        <v>348</v>
      </c>
      <c r="N1565" s="213"/>
      <c r="O1565" s="146" t="n">
        <v>2005</v>
      </c>
      <c r="P1565" s="146" t="n">
        <v>11</v>
      </c>
      <c r="Q1565" s="160" t="n">
        <v>28</v>
      </c>
      <c r="R1565" s="212"/>
      <c r="S1565" s="232" t="n">
        <v>7236</v>
      </c>
      <c r="T1565" s="214" t="s">
        <v>353</v>
      </c>
      <c r="U1565" s="215"/>
      <c r="V1565" s="158" t="s">
        <v>3973</v>
      </c>
      <c r="W1565" s="244" t="s">
        <v>3973</v>
      </c>
      <c r="X1565" s="249" t="s">
        <v>3973</v>
      </c>
      <c r="Y1565" s="249" t="s">
        <v>3973</v>
      </c>
      <c r="Z1565" s="249" t="s">
        <v>3973</v>
      </c>
      <c r="AA1565" s="250" t="s">
        <v>3973</v>
      </c>
      <c r="AB1565" s="251" t="s">
        <v>278</v>
      </c>
      <c r="AC1565" s="163" t="s">
        <v>354</v>
      </c>
      <c r="AD1565" s="164" t="s">
        <v>354</v>
      </c>
      <c r="AE1565" s="164" t="s">
        <v>354</v>
      </c>
      <c r="AF1565" s="164" t="s">
        <v>354</v>
      </c>
      <c r="AG1565" s="166" t="s">
        <v>354</v>
      </c>
      <c r="AH1565" s="164" t="n">
        <v>11</v>
      </c>
      <c r="AI1565" s="252" t="n">
        <v>7519</v>
      </c>
      <c r="AJ1565" s="219" t="n">
        <f aca="false">SeqEnd-SeqBeg+1</f>
        <v>7509</v>
      </c>
      <c r="AK1565" s="220" t="n">
        <f aca="false">AND( SeqBeg&lt;=Beg  , End &lt;=SeqEnd )</f>
        <v>1</v>
      </c>
      <c r="AL1565" s="212"/>
      <c r="AM1565" s="212"/>
      <c r="AN1565" s="213"/>
      <c r="AO1565" s="147" t="s">
        <v>2425</v>
      </c>
      <c r="AP1565" s="147" t="s">
        <v>2425</v>
      </c>
      <c r="AQ1565" s="147" t="s">
        <v>2425</v>
      </c>
      <c r="AR1565" s="147" t="s">
        <v>2425</v>
      </c>
      <c r="AS1565" s="147" t="s">
        <v>2425</v>
      </c>
      <c r="AT1565" s="147" t="s">
        <v>2425</v>
      </c>
      <c r="AU1565" s="212" t="s">
        <v>382</v>
      </c>
      <c r="AV1565" s="212"/>
      <c r="AW1565" s="222" t="str">
        <f aca="false">HYPERLINK(CONCATENATE("http://www.ncbi.nlm.nih.gov/nuccore/",BM1565),BM1565)</f>
        <v>AB291963</v>
      </c>
      <c r="AX1565" s="219" t="str">
        <f aca="false">CONCATENATE(D1565,IF(I1565="","",CONCATENATE(".",I1565)),IF(K1565="","",CONCATENATE(".",K1565)),IF(M1565="","",CONCATENATE(".",M1565)),IF(R1565="","",CONCATENATE(".",R1565)),IF(U1565="","","(*)"))</f>
        <v>3b.JPN.Toyama.hum</v>
      </c>
      <c r="AY1565" s="170" t="str">
        <f aca="false">CONCATENATE(BM1565,".",BN1565)</f>
        <v>AB291963.JRM-Toy05C</v>
      </c>
      <c r="AZ1565" s="171" t="str">
        <f aca="false">IF(AV1565="",IF(ISNUMBER(FIND(".",A1565)),LEFT(A1565,FIND(".",A1565)-1),A1565),AV1565)</f>
        <v>AB291963</v>
      </c>
      <c r="BA1565" s="171" t="str">
        <f aca="false">IF(ISNUMBER(FIND("-",AZ1565)),LEFT(AZ1565,FIND("-",AZ1565)-1),AZ1565)</f>
        <v>AB291963</v>
      </c>
      <c r="BB1565" s="170" t="str">
        <f aca="false"> MEGAname &amp; "="</f>
        <v>AB291963=</v>
      </c>
      <c r="BC1565" s="170" t="str">
        <f aca="false">Clear &amp; IF(span ,"Span","out")</f>
        <v>AB291963=Span</v>
      </c>
      <c r="BD1565" s="170" t="str">
        <f aca="false">Clear &amp; IF(span, IF(B1565=".","Selected",B1565),"out")</f>
        <v>AB291963=3</v>
      </c>
      <c r="BE1565" s="170" t="str">
        <f aca="false">Clear &amp; Strain</f>
        <v>AB291963=JRM-Toy05C</v>
      </c>
      <c r="BF1565" s="170" t="str">
        <f aca="false">CONCATENATE(A1565,"=",F1565,". ",AX1565,IF(AB1565="","",CONCATENATE(".",AB1565)))</f>
        <v>AB291963=JRM-Toy05C. 3b.JPN.Toyama.hum.CG</v>
      </c>
      <c r="BG1565" s="170" t="str">
        <f aca="false">CONCATENATE(A1565,"=",F1565,". ",AX1565)</f>
        <v>AB291963=JRM-Toy05C. 3b.JPN.Toyama.hum</v>
      </c>
      <c r="BH1565" s="170" t="str">
        <f aca="false">CONCATENATE(A1565,"=",AX1565)</f>
        <v>AB291963=3b.JPN.Toyama.hum</v>
      </c>
      <c r="BI1565" s="170" t="str">
        <f aca="false">CONCATENATE(A1565,"=",ComForSubtype,D1565)</f>
        <v>AB291963=3b</v>
      </c>
      <c r="BJ1565" s="170" t="str">
        <f aca="false">CONCATENATE(A1565,"=",E1565)</f>
        <v>AB291963=3jab</v>
      </c>
      <c r="BK1565" s="170" t="str">
        <f aca="false">CONCATENATE(A1565,"=",C1565)</f>
        <v>AB291963=3</v>
      </c>
      <c r="BL1565" s="170" t="str">
        <f aca="false">CONCATENATE(D1565,"=")</f>
        <v>3b=</v>
      </c>
      <c r="BM1565" s="223" t="str">
        <f aca="false">IF(BA1565="XX","",BA1565)</f>
        <v>AB291963</v>
      </c>
      <c r="BN1565" s="224" t="str">
        <f aca="false">CONCATENATE(IF(F1565="","",F1565),IF(G1565="","",CONCATENATE(" / ",G1565)))</f>
        <v>JRM-Toy05C</v>
      </c>
      <c r="BO1565" s="225" t="str">
        <f aca="false">AX1565</f>
        <v>3b.JPN.Toyama.hum</v>
      </c>
      <c r="BP1565" s="226" t="str">
        <f aca="false">IF(V1565="","",V1565)</f>
        <v>3b</v>
      </c>
      <c r="BQ1565" s="226" t="str">
        <f aca="false">IF(W1565="","",CONCATENATE(W1565,IF(LEFT(AO1565,1)="s","+","")))</f>
        <v>3b+</v>
      </c>
      <c r="BR1565" s="226" t="str">
        <f aca="false">IF(X1565="","",CONCATENATE(X1565,IF(LEFT(AQ1565,1)="s","+","")))</f>
        <v>3b+</v>
      </c>
      <c r="BS1565" s="226" t="str">
        <f aca="false">IF(Y1565="","",CONCATENATE(Y1565,IF(LEFT(AR1565,1)="s","+","")))</f>
        <v>3b+</v>
      </c>
      <c r="BT1565" s="226" t="str">
        <f aca="false">IF(Z1565="","",CONCATENATE(Z1565,IF(LEFT(AS1565,1)="s","+","")))</f>
        <v>3b+</v>
      </c>
      <c r="BU1565" s="227" t="str">
        <f aca="false">IF(AA1565="","",CONCATENATE(AA1565,IF(LEFT(AT1565,1)="s","+","")))</f>
        <v>3b+</v>
      </c>
      <c r="BV1565" s="212"/>
      <c r="BW1565" s="177" t="s">
        <v>4036</v>
      </c>
      <c r="BX1565" s="170" t="str">
        <f aca="false">IF(BW1565&lt;&gt;"",IF(ISNUMBER(FIND("=",BW1565)),LEFT(BW1565,FIND("=",BW1565)-1),BW1565),BW1565)</f>
        <v>AB291963</v>
      </c>
      <c r="BY1565" s="170" t="str">
        <f aca="false">IF(BW1565&lt;&gt;"",IF(ISNUMBER(FIND("=",BW1565)),RIGHT(BW1565,LEN(BW1565)-FIND("=",BW1565)),""),"")</f>
        <v>3b</v>
      </c>
      <c r="BZ1565" s="170" t="str">
        <f aca="false">IF(BX1565&lt;&gt;"",IF(ISNUMBER(FIND(".",BX1565)),LEFT(BX1565,FIND(".",BX1565)-1),BX1565),BX1565)</f>
        <v>AB291963</v>
      </c>
      <c r="CA1565" s="170" t="str">
        <f aca="false">IF(BX1565&lt;&gt;"",IF(ISNUMBER(FIND(".",BX1565)),RIGHT(BX1565,LEN(BX1565)-FIND(".",BX1565)),""),"")</f>
        <v/>
      </c>
      <c r="CB1565" s="212"/>
      <c r="CC1565" s="170" t="str">
        <f aca="false">A1565</f>
        <v>AB291963</v>
      </c>
      <c r="CD1565" s="178" t="s">
        <v>339</v>
      </c>
      <c r="CE1565" s="178" t="s">
        <v>340</v>
      </c>
      <c r="CF1565" s="178" t="s">
        <v>341</v>
      </c>
      <c r="CG1565" s="212"/>
      <c r="CH1565" s="179"/>
      <c r="CI1565" s="179"/>
      <c r="CJ1565" s="179"/>
      <c r="CK1565" s="212"/>
      <c r="CL1565" s="212"/>
      <c r="CM1565" s="170" t="str">
        <f aca="false">F1565</f>
        <v>JRM-Toy05C</v>
      </c>
      <c r="CN1565" s="170" t="str">
        <f aca="false">IF(G1565="","",G1565)</f>
        <v/>
      </c>
      <c r="CO1565" s="170" t="str">
        <f aca="false">CONCATENATE(H1565,":",L1565)</f>
        <v>Japan:Toyama</v>
      </c>
      <c r="CP1565" s="170" t="str">
        <f aca="false">CONCATENATE(IF(Q1565="","",CONCATENATE(Q1565,"-")),IF(P1565="","",CONCATENATE(P1565,"-")),IF(O1565="","",O1565))</f>
        <v>28-11-2005</v>
      </c>
      <c r="CQ1565" s="170" t="str">
        <f aca="false">IF(N1565="","",N1565)</f>
        <v/>
      </c>
      <c r="CR1565" s="170" t="n">
        <f aca="false">C1565</f>
        <v>3</v>
      </c>
      <c r="CS1565" s="229" t="str">
        <f aca="false">D1565</f>
        <v>3b</v>
      </c>
      <c r="CT1565" s="170" t="str">
        <f aca="false">CONCATENATE(CD1565," strain ",CM1565," ",CL1565,", partial cds")</f>
        <v>Hepatitis E virus strain JRM-Toy05C , partial cds</v>
      </c>
    </row>
    <row r="1566" customFormat="false" ht="11.9" hidden="false" customHeight="true" outlineLevel="0" collapsed="false">
      <c r="A1566" s="480" t="s">
        <v>4037</v>
      </c>
      <c r="B1566" s="147" t="n">
        <v>3</v>
      </c>
      <c r="C1566" s="481" t="n">
        <v>3</v>
      </c>
      <c r="D1566" s="482" t="s">
        <v>3973</v>
      </c>
      <c r="E1566" s="150" t="s">
        <v>3598</v>
      </c>
      <c r="F1566" s="480" t="s">
        <v>4038</v>
      </c>
      <c r="G1566" s="212"/>
      <c r="H1566" s="480" t="s">
        <v>378</v>
      </c>
      <c r="I1566" s="483" t="s">
        <v>379</v>
      </c>
      <c r="J1566" s="146" t="s">
        <v>337</v>
      </c>
      <c r="K1566" s="484" t="s">
        <v>4039</v>
      </c>
      <c r="L1566" s="485" t="s">
        <v>4039</v>
      </c>
      <c r="M1566" s="486" t="s">
        <v>367</v>
      </c>
      <c r="N1566" s="487"/>
      <c r="O1566" s="488" t="n">
        <v>2000</v>
      </c>
      <c r="P1566" s="488" t="n">
        <v>9</v>
      </c>
      <c r="Q1566" s="488" t="n">
        <v>11</v>
      </c>
      <c r="R1566" s="212"/>
      <c r="S1566" s="232" t="n">
        <v>7257</v>
      </c>
      <c r="T1566" s="214" t="s">
        <v>353</v>
      </c>
      <c r="U1566" s="161" t="s">
        <v>3973</v>
      </c>
      <c r="V1566" s="158" t="s">
        <v>3973</v>
      </c>
      <c r="W1566" s="244" t="s">
        <v>3973</v>
      </c>
      <c r="X1566" s="150" t="s">
        <v>3973</v>
      </c>
      <c r="Y1566" s="489" t="s">
        <v>3973</v>
      </c>
      <c r="Z1566" s="150" t="s">
        <v>3973</v>
      </c>
      <c r="AA1566" s="250" t="s">
        <v>3973</v>
      </c>
      <c r="AB1566" s="251" t="s">
        <v>278</v>
      </c>
      <c r="AC1566" s="163" t="s">
        <v>354</v>
      </c>
      <c r="AD1566" s="164" t="s">
        <v>354</v>
      </c>
      <c r="AE1566" s="164" t="s">
        <v>354</v>
      </c>
      <c r="AF1566" s="164" t="s">
        <v>354</v>
      </c>
      <c r="AG1566" s="166" t="s">
        <v>354</v>
      </c>
      <c r="AH1566" s="164" t="n">
        <v>11</v>
      </c>
      <c r="AI1566" s="252" t="n">
        <v>7519</v>
      </c>
      <c r="AJ1566" s="219" t="n">
        <f aca="false">SeqEnd-SeqBeg+1</f>
        <v>7509</v>
      </c>
      <c r="AK1566" s="220" t="n">
        <f aca="false">AND( SeqBeg&lt;=Beg  , End &lt;=SeqEnd )</f>
        <v>1</v>
      </c>
      <c r="AL1566" s="166" t="s">
        <v>1900</v>
      </c>
      <c r="AM1566" s="212"/>
      <c r="AN1566" s="213"/>
      <c r="AO1566" s="147" t="s">
        <v>3121</v>
      </c>
      <c r="AP1566" s="147" t="s">
        <v>3121</v>
      </c>
      <c r="AQ1566" s="147" t="s">
        <v>3121</v>
      </c>
      <c r="AR1566" s="147" t="s">
        <v>3121</v>
      </c>
      <c r="AS1566" s="147" t="s">
        <v>3121</v>
      </c>
      <c r="AT1566" s="147" t="s">
        <v>3121</v>
      </c>
      <c r="AU1566" s="147" t="s">
        <v>382</v>
      </c>
      <c r="AV1566" s="212"/>
      <c r="AW1566" s="222" t="str">
        <f aca="false">HYPERLINK(CONCATENATE("http://www.ncbi.nlm.nih.gov/nuccore/",BM1566),BM1566)</f>
        <v>AB073912</v>
      </c>
      <c r="AX1566" s="219" t="str">
        <f aca="false">CONCATENATE(D1566,IF(I1566="","",CONCATENATE(".",I1566)),IF(K1566="","",CONCATENATE(".",K1566)),IF(M1566="","",CONCATENATE(".",M1566)),IF(R1566="","",CONCATENATE(".",R1566)),IF(U1566="","","(*)"))</f>
        <v>3b.JPN.Tochigi .pig(*)</v>
      </c>
      <c r="AY1566" s="170" t="str">
        <f aca="false">CONCATENATE(BM1566,".",BN1566)</f>
        <v>AB073912.swJ570</v>
      </c>
      <c r="AZ1566" s="171" t="str">
        <f aca="false">IF(AV1566="",IF(ISNUMBER(FIND(".",A1566)),LEFT(A1566,FIND(".",A1566)-1),A1566),AV1566)</f>
        <v>AB073912</v>
      </c>
      <c r="BA1566" s="171" t="str">
        <f aca="false">IF(ISNUMBER(FIND("-",AZ1566)),LEFT(AZ1566,FIND("-",AZ1566)-1),AZ1566)</f>
        <v>AB073912</v>
      </c>
      <c r="BB1566" s="170" t="str">
        <f aca="false"> MEGAname &amp; "="</f>
        <v>AB073912=</v>
      </c>
      <c r="BC1566" s="170" t="str">
        <f aca="false">Clear &amp; IF(span ,"Span","out")</f>
        <v>AB073912=Span</v>
      </c>
      <c r="BD1566" s="170" t="str">
        <f aca="false">Clear &amp; IF(span, IF(B1566=".","Selected",B1566),"out")</f>
        <v>AB073912=3</v>
      </c>
      <c r="BE1566" s="170" t="str">
        <f aca="false">Clear &amp; Strain</f>
        <v>AB073912=swJ570</v>
      </c>
      <c r="BF1566" s="170" t="str">
        <f aca="false">CONCATENATE(A1566,"=",F1566,". ",AX1566,IF(AB1566="","",CONCATENATE(".",AB1566)))</f>
        <v>AB073912=swJ570. 3b.JPN.Tochigi .pig(*).CG</v>
      </c>
      <c r="BG1566" s="170" t="str">
        <f aca="false">CONCATENATE(A1566,"=",F1566,". ",AX1566)</f>
        <v>AB073912=swJ570. 3b.JPN.Tochigi .pig(*)</v>
      </c>
      <c r="BH1566" s="170" t="str">
        <f aca="false">CONCATENATE(A1566,"=",AX1566)</f>
        <v>AB073912=3b.JPN.Tochigi .pig(*)</v>
      </c>
      <c r="BI1566" s="170" t="str">
        <f aca="false">CONCATENATE(A1566,"=",ComForSubtype,D1566)</f>
        <v>AB073912=3b</v>
      </c>
      <c r="BJ1566" s="170" t="str">
        <f aca="false">CONCATENATE(A1566,"=",E1566)</f>
        <v>AB073912=3jab</v>
      </c>
      <c r="BK1566" s="170" t="str">
        <f aca="false">CONCATENATE(A1566,"=",C1566)</f>
        <v>AB073912=3</v>
      </c>
      <c r="BL1566" s="170" t="str">
        <f aca="false">CONCATENATE(D1566,"=")</f>
        <v>3b=</v>
      </c>
      <c r="BM1566" s="223" t="str">
        <f aca="false">IF(BA1566="XX","",BA1566)</f>
        <v>AB073912</v>
      </c>
      <c r="BN1566" s="224" t="str">
        <f aca="false">CONCATENATE(IF(F1566="","",F1566),IF(G1566="","",CONCATENATE(" / ",G1566)))</f>
        <v>swJ570</v>
      </c>
      <c r="BO1566" s="225" t="str">
        <f aca="false">AX1566</f>
        <v>3b.JPN.Tochigi .pig(*)</v>
      </c>
      <c r="BP1566" s="226" t="str">
        <f aca="false">IF(V1566="","",V1566)</f>
        <v>3b</v>
      </c>
      <c r="BQ1566" s="226" t="str">
        <f aca="false">IF(W1566="","",CONCATENATE(W1566,IF(LEFT(AO1566,1)="s","+","")))</f>
        <v>3b+</v>
      </c>
      <c r="BR1566" s="226" t="str">
        <f aca="false">IF(X1566="","",CONCATENATE(X1566,IF(LEFT(AQ1566,1)="s","+","")))</f>
        <v>3b+</v>
      </c>
      <c r="BS1566" s="226" t="str">
        <f aca="false">IF(Y1566="","",CONCATENATE(Y1566,IF(LEFT(AR1566,1)="s","+","")))</f>
        <v>3b+</v>
      </c>
      <c r="BT1566" s="226" t="str">
        <f aca="false">IF(Z1566="","",CONCATENATE(Z1566,IF(LEFT(AS1566,1)="s","+","")))</f>
        <v>3b+</v>
      </c>
      <c r="BU1566" s="227" t="str">
        <f aca="false">IF(AA1566="","",CONCATENATE(AA1566,IF(LEFT(AT1566,1)="s","+","")))</f>
        <v>3b+</v>
      </c>
      <c r="BV1566" s="212"/>
      <c r="BW1566" s="177" t="s">
        <v>4040</v>
      </c>
      <c r="BX1566" s="170" t="str">
        <f aca="false">IF(BW1566&lt;&gt;"",IF(ISNUMBER(FIND("=",BW1566)),LEFT(BW1566,FIND("=",BW1566)-1),BW1566),BW1566)</f>
        <v>AB073912</v>
      </c>
      <c r="BY1566" s="170" t="str">
        <f aca="false">IF(BW1566&lt;&gt;"",IF(ISNUMBER(FIND("=",BW1566)),RIGHT(BW1566,LEN(BW1566)-FIND("=",BW1566)),""),"")</f>
        <v>3b</v>
      </c>
      <c r="BZ1566" s="170" t="str">
        <f aca="false">IF(BX1566&lt;&gt;"",IF(ISNUMBER(FIND(".",BX1566)),LEFT(BX1566,FIND(".",BX1566)-1),BX1566),BX1566)</f>
        <v>AB073912</v>
      </c>
      <c r="CA1566" s="170" t="str">
        <f aca="false">IF(BX1566&lt;&gt;"",IF(ISNUMBER(FIND(".",BX1566)),RIGHT(BX1566,LEN(BX1566)-FIND(".",BX1566)),""),"")</f>
        <v/>
      </c>
      <c r="CB1566" s="212"/>
      <c r="CC1566" s="170" t="str">
        <f aca="false">A1566</f>
        <v>AB073912</v>
      </c>
      <c r="CD1566" s="178" t="s">
        <v>339</v>
      </c>
      <c r="CE1566" s="178" t="s">
        <v>340</v>
      </c>
      <c r="CF1566" s="178" t="s">
        <v>341</v>
      </c>
      <c r="CG1566" s="212"/>
      <c r="CH1566" s="179"/>
      <c r="CI1566" s="179"/>
      <c r="CJ1566" s="179"/>
      <c r="CK1566" s="212"/>
      <c r="CL1566" s="212"/>
      <c r="CM1566" s="170" t="str">
        <f aca="false">F1566</f>
        <v>swJ570</v>
      </c>
      <c r="CN1566" s="170" t="str">
        <f aca="false">IF(G1566="","",G1566)</f>
        <v/>
      </c>
      <c r="CO1566" s="170" t="str">
        <f aca="false">CONCATENATE(H1566,":",L1566)</f>
        <v>Japan:Tochigi </v>
      </c>
      <c r="CP1566" s="170" t="str">
        <f aca="false">CONCATENATE(IF(Q1566="","",CONCATENATE(Q1566,"-")),IF(P1566="","",CONCATENATE(P1566,"-")),IF(O1566="","",O1566))</f>
        <v>11-9-2000</v>
      </c>
      <c r="CQ1566" s="170" t="str">
        <f aca="false">IF(N1566="","",N1566)</f>
        <v/>
      </c>
      <c r="CR1566" s="170" t="n">
        <f aca="false">C1566</f>
        <v>3</v>
      </c>
      <c r="CS1566" s="229" t="str">
        <f aca="false">D1566</f>
        <v>3b</v>
      </c>
      <c r="CT1566" s="170" t="str">
        <f aca="false">CONCATENATE(CD1566," strain ",CM1566," ",CL1566,", partial cds")</f>
        <v>Hepatitis E virus strain swJ570 , partial cds</v>
      </c>
    </row>
    <row r="1567" customFormat="false" ht="11.9" hidden="false" customHeight="true" outlineLevel="0" collapsed="false">
      <c r="A1567" s="154" t="s">
        <v>4041</v>
      </c>
      <c r="B1567" s="147" t="n">
        <v>3</v>
      </c>
      <c r="C1567" s="243" t="n">
        <v>3</v>
      </c>
      <c r="D1567" s="149" t="s">
        <v>3973</v>
      </c>
      <c r="E1567" s="150" t="s">
        <v>3598</v>
      </c>
      <c r="F1567" s="154" t="s">
        <v>4042</v>
      </c>
      <c r="G1567" s="212"/>
      <c r="H1567" s="146" t="s">
        <v>378</v>
      </c>
      <c r="I1567" s="153" t="s">
        <v>379</v>
      </c>
      <c r="J1567" s="146" t="s">
        <v>337</v>
      </c>
      <c r="K1567" s="212"/>
      <c r="L1567" s="212"/>
      <c r="M1567" s="157" t="s">
        <v>367</v>
      </c>
      <c r="N1567" s="213"/>
      <c r="O1567" s="160"/>
      <c r="P1567" s="212"/>
      <c r="Q1567" s="212"/>
      <c r="R1567" s="212"/>
      <c r="S1567" s="232" t="n">
        <v>7239</v>
      </c>
      <c r="T1567" s="214" t="s">
        <v>353</v>
      </c>
      <c r="U1567" s="215"/>
      <c r="V1567" s="158" t="s">
        <v>3973</v>
      </c>
      <c r="W1567" s="244" t="s">
        <v>3973</v>
      </c>
      <c r="X1567" s="150" t="s">
        <v>3973</v>
      </c>
      <c r="Y1567" s="249" t="s">
        <v>3973</v>
      </c>
      <c r="Z1567" s="249" t="s">
        <v>3973</v>
      </c>
      <c r="AA1567" s="250" t="s">
        <v>3973</v>
      </c>
      <c r="AB1567" s="251" t="s">
        <v>278</v>
      </c>
      <c r="AC1567" s="163" t="s">
        <v>354</v>
      </c>
      <c r="AD1567" s="164" t="s">
        <v>354</v>
      </c>
      <c r="AE1567" s="164" t="s">
        <v>354</v>
      </c>
      <c r="AF1567" s="164" t="s">
        <v>354</v>
      </c>
      <c r="AG1567" s="166" t="s">
        <v>354</v>
      </c>
      <c r="AH1567" s="164" t="n">
        <v>11</v>
      </c>
      <c r="AI1567" s="252" t="n">
        <v>7519</v>
      </c>
      <c r="AJ1567" s="219" t="n">
        <f aca="false">SeqEnd-SeqBeg+1</f>
        <v>7509</v>
      </c>
      <c r="AK1567" s="220" t="n">
        <f aca="false">AND( SeqBeg&lt;=Beg  , End &lt;=SeqEnd )</f>
        <v>1</v>
      </c>
      <c r="AL1567" s="212"/>
      <c r="AM1567" s="212"/>
      <c r="AN1567" s="213"/>
      <c r="AO1567" s="147" t="s">
        <v>2425</v>
      </c>
      <c r="AP1567" s="147" t="s">
        <v>2425</v>
      </c>
      <c r="AQ1567" s="147" t="s">
        <v>2425</v>
      </c>
      <c r="AR1567" s="147" t="s">
        <v>2425</v>
      </c>
      <c r="AS1567" s="147" t="s">
        <v>2425</v>
      </c>
      <c r="AT1567" s="147" t="s">
        <v>2425</v>
      </c>
      <c r="AU1567" s="212" t="s">
        <v>382</v>
      </c>
      <c r="AV1567" s="212"/>
      <c r="AW1567" s="222" t="str">
        <f aca="false">HYPERLINK(CONCATENATE("http://www.ncbi.nlm.nih.gov/nuccore/",BM1567),BM1567)</f>
        <v>AB481229</v>
      </c>
      <c r="AX1567" s="219" t="str">
        <f aca="false">CONCATENATE(D1567,IF(I1567="","",CONCATENATE(".",I1567)),IF(K1567="","",CONCATENATE(".",K1567)),IF(M1567="","",CONCATENATE(".",M1567)),IF(R1567="","",CONCATENATE(".",R1567)),IF(U1567="","","(*)"))</f>
        <v>3b.JPN.pig</v>
      </c>
      <c r="AY1567" s="170" t="str">
        <f aca="false">CONCATENATE(BM1567,".",BN1567)</f>
        <v>AB481229.swJR-P5</v>
      </c>
      <c r="AZ1567" s="171" t="str">
        <f aca="false">IF(AV1567="",IF(ISNUMBER(FIND(".",A1567)),LEFT(A1567,FIND(".",A1567)-1),A1567),AV1567)</f>
        <v>AB481229</v>
      </c>
      <c r="BA1567" s="171" t="str">
        <f aca="false">IF(ISNUMBER(FIND("-",AZ1567)),LEFT(AZ1567,FIND("-",AZ1567)-1),AZ1567)</f>
        <v>AB481229</v>
      </c>
      <c r="BB1567" s="170" t="str">
        <f aca="false"> MEGAname &amp; "="</f>
        <v>AB481229=</v>
      </c>
      <c r="BC1567" s="170" t="str">
        <f aca="false">Clear &amp; IF(span ,"Span","out")</f>
        <v>AB481229=Span</v>
      </c>
      <c r="BD1567" s="170" t="str">
        <f aca="false">Clear &amp; IF(span, IF(B1567=".","Selected",B1567),"out")</f>
        <v>AB481229=3</v>
      </c>
      <c r="BE1567" s="170" t="str">
        <f aca="false">Clear &amp; Strain</f>
        <v>AB481229=swJR-P5</v>
      </c>
      <c r="BF1567" s="170" t="str">
        <f aca="false">CONCATENATE(A1567,"=",F1567,". ",AX1567,IF(AB1567="","",CONCATENATE(".",AB1567)))</f>
        <v>AB481229=swJR-P5. 3b.JPN.pig.CG</v>
      </c>
      <c r="BG1567" s="170" t="str">
        <f aca="false">CONCATENATE(A1567,"=",F1567,". ",AX1567)</f>
        <v>AB481229=swJR-P5. 3b.JPN.pig</v>
      </c>
      <c r="BH1567" s="170" t="str">
        <f aca="false">CONCATENATE(A1567,"=",AX1567)</f>
        <v>AB481229=3b.JPN.pig</v>
      </c>
      <c r="BI1567" s="170" t="str">
        <f aca="false">CONCATENATE(A1567,"=",ComForSubtype,D1567)</f>
        <v>AB481229=3b</v>
      </c>
      <c r="BJ1567" s="170" t="str">
        <f aca="false">CONCATENATE(A1567,"=",E1567)</f>
        <v>AB481229=3jab</v>
      </c>
      <c r="BK1567" s="170" t="str">
        <f aca="false">CONCATENATE(A1567,"=",C1567)</f>
        <v>AB481229=3</v>
      </c>
      <c r="BL1567" s="170" t="str">
        <f aca="false">CONCATENATE(D1567,"=")</f>
        <v>3b=</v>
      </c>
      <c r="BM1567" s="223" t="str">
        <f aca="false">IF(BA1567="XX","",BA1567)</f>
        <v>AB481229</v>
      </c>
      <c r="BN1567" s="224" t="str">
        <f aca="false">CONCATENATE(IF(F1567="","",F1567),IF(G1567="","",CONCATENATE(" / ",G1567)))</f>
        <v>swJR-P5</v>
      </c>
      <c r="BO1567" s="225" t="str">
        <f aca="false">AX1567</f>
        <v>3b.JPN.pig</v>
      </c>
      <c r="BP1567" s="226" t="str">
        <f aca="false">IF(V1567="","",V1567)</f>
        <v>3b</v>
      </c>
      <c r="BQ1567" s="226" t="str">
        <f aca="false">IF(W1567="","",CONCATENATE(W1567,IF(LEFT(AO1567,1)="s","+","")))</f>
        <v>3b+</v>
      </c>
      <c r="BR1567" s="226" t="str">
        <f aca="false">IF(X1567="","",CONCATENATE(X1567,IF(LEFT(AQ1567,1)="s","+","")))</f>
        <v>3b+</v>
      </c>
      <c r="BS1567" s="226" t="str">
        <f aca="false">IF(Y1567="","",CONCATENATE(Y1567,IF(LEFT(AR1567,1)="s","+","")))</f>
        <v>3b+</v>
      </c>
      <c r="BT1567" s="226" t="str">
        <f aca="false">IF(Z1567="","",CONCATENATE(Z1567,IF(LEFT(AS1567,1)="s","+","")))</f>
        <v>3b+</v>
      </c>
      <c r="BU1567" s="227" t="str">
        <f aca="false">IF(AA1567="","",CONCATENATE(AA1567,IF(LEFT(AT1567,1)="s","+","")))</f>
        <v>3b+</v>
      </c>
      <c r="BV1567" s="212"/>
      <c r="BW1567" s="177" t="s">
        <v>4043</v>
      </c>
      <c r="BX1567" s="170" t="str">
        <f aca="false">IF(BW1567&lt;&gt;"",IF(ISNUMBER(FIND("=",BW1567)),LEFT(BW1567,FIND("=",BW1567)-1),BW1567),BW1567)</f>
        <v>AB481229</v>
      </c>
      <c r="BY1567" s="170" t="str">
        <f aca="false">IF(BW1567&lt;&gt;"",IF(ISNUMBER(FIND("=",BW1567)),RIGHT(BW1567,LEN(BW1567)-FIND("=",BW1567)),""),"")</f>
        <v>3b</v>
      </c>
      <c r="BZ1567" s="170" t="str">
        <f aca="false">IF(BX1567&lt;&gt;"",IF(ISNUMBER(FIND(".",BX1567)),LEFT(BX1567,FIND(".",BX1567)-1),BX1567),BX1567)</f>
        <v>AB481229</v>
      </c>
      <c r="CA1567" s="170" t="str">
        <f aca="false">IF(BX1567&lt;&gt;"",IF(ISNUMBER(FIND(".",BX1567)),RIGHT(BX1567,LEN(BX1567)-FIND(".",BX1567)),""),"")</f>
        <v/>
      </c>
      <c r="CB1567" s="212"/>
      <c r="CC1567" s="170" t="str">
        <f aca="false">A1567</f>
        <v>AB481229</v>
      </c>
      <c r="CD1567" s="178" t="s">
        <v>339</v>
      </c>
      <c r="CE1567" s="178" t="s">
        <v>340</v>
      </c>
      <c r="CF1567" s="178" t="s">
        <v>341</v>
      </c>
      <c r="CG1567" s="212"/>
      <c r="CH1567" s="179"/>
      <c r="CI1567" s="179"/>
      <c r="CJ1567" s="179"/>
      <c r="CK1567" s="212"/>
      <c r="CL1567" s="212"/>
      <c r="CM1567" s="170" t="str">
        <f aca="false">F1567</f>
        <v>swJR-P5</v>
      </c>
      <c r="CN1567" s="170" t="str">
        <f aca="false">IF(G1567="","",G1567)</f>
        <v/>
      </c>
      <c r="CO1567" s="170" t="str">
        <f aca="false">CONCATENATE(H1567,":",L1567)</f>
        <v>Japan:</v>
      </c>
      <c r="CP1567" s="170" t="str">
        <f aca="false">CONCATENATE(IF(Q1567="","",CONCATENATE(Q1567,"-")),IF(P1567="","",CONCATENATE(P1567,"-")),IF(O1567="","",O1567))</f>
        <v/>
      </c>
      <c r="CQ1567" s="170" t="str">
        <f aca="false">IF(N1567="","",N1567)</f>
        <v/>
      </c>
      <c r="CR1567" s="170" t="n">
        <f aca="false">C1567</f>
        <v>3</v>
      </c>
      <c r="CS1567" s="229" t="str">
        <f aca="false">D1567</f>
        <v>3b</v>
      </c>
      <c r="CT1567" s="170" t="str">
        <f aca="false">CONCATENATE(CD1567," strain ",CM1567," ",CL1567,", partial cds")</f>
        <v>Hepatitis E virus strain swJR-P5 , partial cds</v>
      </c>
    </row>
    <row r="1568" customFormat="false" ht="11.9" hidden="false" customHeight="true" outlineLevel="0" collapsed="false">
      <c r="A1568" s="154" t="s">
        <v>4044</v>
      </c>
      <c r="B1568" s="147" t="n">
        <v>3</v>
      </c>
      <c r="C1568" s="243" t="n">
        <v>3</v>
      </c>
      <c r="D1568" s="149" t="s">
        <v>3973</v>
      </c>
      <c r="E1568" s="150" t="s">
        <v>3598</v>
      </c>
      <c r="F1568" s="154" t="s">
        <v>4045</v>
      </c>
      <c r="G1568" s="212"/>
      <c r="H1568" s="146" t="s">
        <v>378</v>
      </c>
      <c r="I1568" s="153" t="s">
        <v>379</v>
      </c>
      <c r="J1568" s="146" t="s">
        <v>337</v>
      </c>
      <c r="K1568" s="155" t="s">
        <v>4046</v>
      </c>
      <c r="L1568" s="231" t="s">
        <v>4046</v>
      </c>
      <c r="M1568" s="157" t="s">
        <v>380</v>
      </c>
      <c r="N1568" s="213"/>
      <c r="O1568" s="146" t="n">
        <v>2003</v>
      </c>
      <c r="P1568" s="146" t="n">
        <v>12</v>
      </c>
      <c r="Q1568" s="160" t="n">
        <v>19</v>
      </c>
      <c r="R1568" s="212"/>
      <c r="S1568" s="232" t="n">
        <v>7240</v>
      </c>
      <c r="T1568" s="214" t="s">
        <v>353</v>
      </c>
      <c r="U1568" s="215"/>
      <c r="V1568" s="158" t="s">
        <v>3973</v>
      </c>
      <c r="W1568" s="244" t="s">
        <v>3973</v>
      </c>
      <c r="X1568" s="150" t="s">
        <v>3973</v>
      </c>
      <c r="Y1568" s="249" t="s">
        <v>3973</v>
      </c>
      <c r="Z1568" s="150" t="s">
        <v>3973</v>
      </c>
      <c r="AA1568" s="250" t="s">
        <v>3973</v>
      </c>
      <c r="AB1568" s="251" t="s">
        <v>278</v>
      </c>
      <c r="AC1568" s="163" t="s">
        <v>354</v>
      </c>
      <c r="AD1568" s="164" t="s">
        <v>354</v>
      </c>
      <c r="AE1568" s="164" t="s">
        <v>354</v>
      </c>
      <c r="AF1568" s="164" t="s">
        <v>354</v>
      </c>
      <c r="AG1568" s="166" t="s">
        <v>354</v>
      </c>
      <c r="AH1568" s="164" t="n">
        <v>11</v>
      </c>
      <c r="AI1568" s="252" t="n">
        <v>7519</v>
      </c>
      <c r="AJ1568" s="219" t="n">
        <f aca="false">SeqEnd-SeqBeg+1</f>
        <v>7509</v>
      </c>
      <c r="AK1568" s="220" t="n">
        <f aca="false">AND( SeqBeg&lt;=Beg  , End &lt;=SeqEnd )</f>
        <v>1</v>
      </c>
      <c r="AL1568" s="212"/>
      <c r="AM1568" s="212"/>
      <c r="AN1568" s="213"/>
      <c r="AO1568" s="147" t="s">
        <v>2425</v>
      </c>
      <c r="AP1568" s="147" t="s">
        <v>2425</v>
      </c>
      <c r="AQ1568" s="147" t="s">
        <v>2425</v>
      </c>
      <c r="AR1568" s="147" t="s">
        <v>2425</v>
      </c>
      <c r="AS1568" s="147" t="s">
        <v>2425</v>
      </c>
      <c r="AT1568" s="147" t="s">
        <v>2425</v>
      </c>
      <c r="AU1568" s="212" t="s">
        <v>382</v>
      </c>
      <c r="AV1568" s="212"/>
      <c r="AW1568" s="222" t="str">
        <f aca="false">HYPERLINK(CONCATENATE("http://www.ncbi.nlm.nih.gov/nuccore/",BM1568),BM1568)</f>
        <v>AB222182</v>
      </c>
      <c r="AX1568" s="219" t="str">
        <f aca="false">CONCATENATE(D1568,IF(I1568="","",CONCATENATE(".",I1568)),IF(K1568="","",CONCATENATE(".",K1568)),IF(M1568="","",CONCATENATE(".",M1568)),IF(R1568="","",CONCATENATE(".",R1568)),IF(U1568="","","(*)"))</f>
        <v>3b.JPN.Saga.wb</v>
      </c>
      <c r="AY1568" s="170" t="str">
        <f aca="false">CONCATENATE(BM1568,".",BN1568)</f>
        <v>AB222182.wbJSG1</v>
      </c>
      <c r="AZ1568" s="171" t="str">
        <f aca="false">IF(AV1568="",IF(ISNUMBER(FIND(".",A1568)),LEFT(A1568,FIND(".",A1568)-1),A1568),AV1568)</f>
        <v>AB222182</v>
      </c>
      <c r="BA1568" s="171" t="str">
        <f aca="false">IF(ISNUMBER(FIND("-",AZ1568)),LEFT(AZ1568,FIND("-",AZ1568)-1),AZ1568)</f>
        <v>AB222182</v>
      </c>
      <c r="BB1568" s="170" t="str">
        <f aca="false"> MEGAname &amp; "="</f>
        <v>AB222182=</v>
      </c>
      <c r="BC1568" s="170" t="str">
        <f aca="false">Clear &amp; IF(span ,"Span","out")</f>
        <v>AB222182=Span</v>
      </c>
      <c r="BD1568" s="170" t="str">
        <f aca="false">Clear &amp; IF(span, IF(B1568=".","Selected",B1568),"out")</f>
        <v>AB222182=3</v>
      </c>
      <c r="BE1568" s="170" t="str">
        <f aca="false">Clear &amp; Strain</f>
        <v>AB222182=wbJSG1</v>
      </c>
      <c r="BF1568" s="170" t="str">
        <f aca="false">CONCATENATE(A1568,"=",F1568,". ",AX1568,IF(AB1568="","",CONCATENATE(".",AB1568)))</f>
        <v>AB222182=wbJSG1. 3b.JPN.Saga.wb.CG</v>
      </c>
      <c r="BG1568" s="170" t="str">
        <f aca="false">CONCATENATE(A1568,"=",F1568,". ",AX1568)</f>
        <v>AB222182=wbJSG1. 3b.JPN.Saga.wb</v>
      </c>
      <c r="BH1568" s="170" t="str">
        <f aca="false">CONCATENATE(A1568,"=",AX1568)</f>
        <v>AB222182=3b.JPN.Saga.wb</v>
      </c>
      <c r="BI1568" s="170" t="str">
        <f aca="false">CONCATENATE(A1568,"=",ComForSubtype,D1568)</f>
        <v>AB222182=3b</v>
      </c>
      <c r="BJ1568" s="170" t="str">
        <f aca="false">CONCATENATE(A1568,"=",E1568)</f>
        <v>AB222182=3jab</v>
      </c>
      <c r="BK1568" s="170" t="str">
        <f aca="false">CONCATENATE(A1568,"=",C1568)</f>
        <v>AB222182=3</v>
      </c>
      <c r="BL1568" s="170" t="str">
        <f aca="false">CONCATENATE(D1568,"=")</f>
        <v>3b=</v>
      </c>
      <c r="BM1568" s="223" t="str">
        <f aca="false">IF(BA1568="XX","",BA1568)</f>
        <v>AB222182</v>
      </c>
      <c r="BN1568" s="224" t="str">
        <f aca="false">CONCATENATE(IF(F1568="","",F1568),IF(G1568="","",CONCATENATE(" / ",G1568)))</f>
        <v>wbJSG1</v>
      </c>
      <c r="BO1568" s="225" t="str">
        <f aca="false">AX1568</f>
        <v>3b.JPN.Saga.wb</v>
      </c>
      <c r="BP1568" s="226" t="str">
        <f aca="false">IF(V1568="","",V1568)</f>
        <v>3b</v>
      </c>
      <c r="BQ1568" s="226" t="str">
        <f aca="false">IF(W1568="","",CONCATENATE(W1568,IF(LEFT(AO1568,1)="s","+","")))</f>
        <v>3b+</v>
      </c>
      <c r="BR1568" s="226" t="str">
        <f aca="false">IF(X1568="","",CONCATENATE(X1568,IF(LEFT(AQ1568,1)="s","+","")))</f>
        <v>3b+</v>
      </c>
      <c r="BS1568" s="226" t="str">
        <f aca="false">IF(Y1568="","",CONCATENATE(Y1568,IF(LEFT(AR1568,1)="s","+","")))</f>
        <v>3b+</v>
      </c>
      <c r="BT1568" s="226" t="str">
        <f aca="false">IF(Z1568="","",CONCATENATE(Z1568,IF(LEFT(AS1568,1)="s","+","")))</f>
        <v>3b+</v>
      </c>
      <c r="BU1568" s="227" t="str">
        <f aca="false">IF(AA1568="","",CONCATENATE(AA1568,IF(LEFT(AT1568,1)="s","+","")))</f>
        <v>3b+</v>
      </c>
      <c r="BV1568" s="212"/>
      <c r="BW1568" s="177" t="s">
        <v>4047</v>
      </c>
      <c r="BX1568" s="170" t="str">
        <f aca="false">IF(BW1568&lt;&gt;"",IF(ISNUMBER(FIND("=",BW1568)),LEFT(BW1568,FIND("=",BW1568)-1),BW1568),BW1568)</f>
        <v>AB222182</v>
      </c>
      <c r="BY1568" s="170" t="str">
        <f aca="false">IF(BW1568&lt;&gt;"",IF(ISNUMBER(FIND("=",BW1568)),RIGHT(BW1568,LEN(BW1568)-FIND("=",BW1568)),""),"")</f>
        <v>3b</v>
      </c>
      <c r="BZ1568" s="170" t="str">
        <f aca="false">IF(BX1568&lt;&gt;"",IF(ISNUMBER(FIND(".",BX1568)),LEFT(BX1568,FIND(".",BX1568)-1),BX1568),BX1568)</f>
        <v>AB222182</v>
      </c>
      <c r="CA1568" s="170" t="str">
        <f aca="false">IF(BX1568&lt;&gt;"",IF(ISNUMBER(FIND(".",BX1568)),RIGHT(BX1568,LEN(BX1568)-FIND(".",BX1568)),""),"")</f>
        <v/>
      </c>
      <c r="CB1568" s="212"/>
      <c r="CC1568" s="170" t="str">
        <f aca="false">A1568</f>
        <v>AB222182</v>
      </c>
      <c r="CD1568" s="178" t="s">
        <v>339</v>
      </c>
      <c r="CE1568" s="178" t="s">
        <v>340</v>
      </c>
      <c r="CF1568" s="178" t="s">
        <v>341</v>
      </c>
      <c r="CG1568" s="212"/>
      <c r="CH1568" s="179"/>
      <c r="CI1568" s="179"/>
      <c r="CJ1568" s="179"/>
      <c r="CK1568" s="212"/>
      <c r="CL1568" s="212"/>
      <c r="CM1568" s="170" t="str">
        <f aca="false">F1568</f>
        <v>wbJSG1</v>
      </c>
      <c r="CN1568" s="170" t="str">
        <f aca="false">IF(G1568="","",G1568)</f>
        <v/>
      </c>
      <c r="CO1568" s="170" t="str">
        <f aca="false">CONCATENATE(H1568,":",L1568)</f>
        <v>Japan:Saga</v>
      </c>
      <c r="CP1568" s="170" t="str">
        <f aca="false">CONCATENATE(IF(Q1568="","",CONCATENATE(Q1568,"-")),IF(P1568="","",CONCATENATE(P1568,"-")),IF(O1568="","",O1568))</f>
        <v>19-12-2003</v>
      </c>
      <c r="CQ1568" s="170" t="str">
        <f aca="false">IF(N1568="","",N1568)</f>
        <v/>
      </c>
      <c r="CR1568" s="170" t="n">
        <f aca="false">C1568</f>
        <v>3</v>
      </c>
      <c r="CS1568" s="229" t="str">
        <f aca="false">D1568</f>
        <v>3b</v>
      </c>
      <c r="CT1568" s="170" t="str">
        <f aca="false">CONCATENATE(CD1568," strain ",CM1568," ",CL1568,", partial cds")</f>
        <v>Hepatitis E virus strain wbJSG1 , partial cds</v>
      </c>
    </row>
    <row r="1569" customFormat="false" ht="11.9" hidden="false" customHeight="true" outlineLevel="0" collapsed="false">
      <c r="A1569" s="235" t="s">
        <v>4048</v>
      </c>
      <c r="B1569" s="147" t="n">
        <v>3</v>
      </c>
      <c r="C1569" s="356" t="n">
        <v>3</v>
      </c>
      <c r="D1569" s="246" t="s">
        <v>3973</v>
      </c>
      <c r="E1569" s="150" t="s">
        <v>3598</v>
      </c>
      <c r="F1569" s="235" t="s">
        <v>4049</v>
      </c>
      <c r="G1569" s="212"/>
      <c r="H1569" s="235" t="s">
        <v>378</v>
      </c>
      <c r="I1569" s="236" t="s">
        <v>379</v>
      </c>
      <c r="J1569" s="235" t="s">
        <v>337</v>
      </c>
      <c r="K1569" s="155" t="s">
        <v>4050</v>
      </c>
      <c r="L1569" s="231" t="s">
        <v>4050</v>
      </c>
      <c r="M1569" s="157" t="s">
        <v>380</v>
      </c>
      <c r="N1569" s="213"/>
      <c r="O1569" s="235" t="n">
        <v>2004</v>
      </c>
      <c r="P1569" s="235" t="n">
        <v>12</v>
      </c>
      <c r="Q1569" s="159" t="n">
        <v>9</v>
      </c>
      <c r="R1569" s="237"/>
      <c r="S1569" s="232" t="n">
        <v>7241</v>
      </c>
      <c r="T1569" s="214" t="s">
        <v>353</v>
      </c>
      <c r="U1569" s="215"/>
      <c r="V1569" s="158" t="s">
        <v>3973</v>
      </c>
      <c r="W1569" s="244" t="s">
        <v>3973</v>
      </c>
      <c r="X1569" s="249" t="s">
        <v>3973</v>
      </c>
      <c r="Y1569" s="249" t="s">
        <v>3973</v>
      </c>
      <c r="Z1569" s="249" t="s">
        <v>3973</v>
      </c>
      <c r="AA1569" s="250" t="s">
        <v>3973</v>
      </c>
      <c r="AB1569" s="251" t="s">
        <v>278</v>
      </c>
      <c r="AC1569" s="163" t="s">
        <v>354</v>
      </c>
      <c r="AD1569" s="164" t="s">
        <v>354</v>
      </c>
      <c r="AE1569" s="164" t="s">
        <v>354</v>
      </c>
      <c r="AF1569" s="164" t="s">
        <v>354</v>
      </c>
      <c r="AG1569" s="166" t="s">
        <v>354</v>
      </c>
      <c r="AH1569" s="164" t="n">
        <v>11</v>
      </c>
      <c r="AI1569" s="252" t="n">
        <v>7519</v>
      </c>
      <c r="AJ1569" s="219" t="n">
        <f aca="false">SeqEnd-SeqBeg+1</f>
        <v>7509</v>
      </c>
      <c r="AK1569" s="220" t="n">
        <f aca="false">AND( SeqBeg&lt;=Beg  , End &lt;=SeqEnd )</f>
        <v>1</v>
      </c>
      <c r="AL1569" s="237"/>
      <c r="AM1569" s="237"/>
      <c r="AN1569" s="213"/>
      <c r="AO1569" s="164" t="s">
        <v>2743</v>
      </c>
      <c r="AP1569" s="164" t="s">
        <v>2743</v>
      </c>
      <c r="AQ1569" s="164" t="s">
        <v>3121</v>
      </c>
      <c r="AR1569" s="164" t="s">
        <v>2743</v>
      </c>
      <c r="AS1569" s="164" t="s">
        <v>2744</v>
      </c>
      <c r="AT1569" s="164" t="s">
        <v>2743</v>
      </c>
      <c r="AU1569" s="164"/>
      <c r="AV1569" s="237"/>
      <c r="AW1569" s="222" t="str">
        <f aca="false">HYPERLINK(CONCATENATE("http://www.ncbi.nlm.nih.gov/nuccore/",BM1569),BM1569)</f>
        <v>AB222183</v>
      </c>
      <c r="AX1569" s="219" t="str">
        <f aca="false">CONCATENATE(D1569,IF(I1569="","",CONCATENATE(".",I1569)),IF(K1569="","",CONCATENATE(".",K1569)),IF(M1569="","",CONCATENATE(".",M1569)),IF(R1569="","",CONCATENATE(".",R1569)),IF(U1569="","","(*)"))</f>
        <v>3b.JPN.Tokushima.wb</v>
      </c>
      <c r="AY1569" s="238" t="str">
        <f aca="false">CONCATENATE(BM1569,".",BN1569)</f>
        <v>AB222183.wbJTS1</v>
      </c>
      <c r="AZ1569" s="239" t="str">
        <f aca="false">IF(AV1569="",IF(ISNUMBER(FIND(".",A1569)),LEFT(A1569,FIND(".",A1569)-1),A1569),AV1569)</f>
        <v>AB222183</v>
      </c>
      <c r="BA1569" s="239" t="str">
        <f aca="false">IF(ISNUMBER(FIND("-",AZ1569)),LEFT(AZ1569,FIND("-",AZ1569)-1),AZ1569)</f>
        <v>AB222183</v>
      </c>
      <c r="BB1569" s="170" t="str">
        <f aca="false"> MEGAname &amp; "="</f>
        <v>AB222183=</v>
      </c>
      <c r="BC1569" s="170" t="str">
        <f aca="false">Clear &amp; IF(span ,"Span","out")</f>
        <v>AB222183=Span</v>
      </c>
      <c r="BD1569" s="170" t="str">
        <f aca="false">Clear &amp; IF(span, IF(B1569=".","Selected",B1569),"out")</f>
        <v>AB222183=3</v>
      </c>
      <c r="BE1569" s="170" t="str">
        <f aca="false">Clear &amp; Strain</f>
        <v>AB222183=wbJTS1</v>
      </c>
      <c r="BF1569" s="238" t="str">
        <f aca="false">CONCATENATE(A1569,"=",F1569,". ",AX1569,IF(AB1569="","",CONCATENATE(".",AB1569)))</f>
        <v>AB222183=wbJTS1. 3b.JPN.Tokushima.wb.CG</v>
      </c>
      <c r="BG1569" s="238" t="str">
        <f aca="false">CONCATENATE(A1569,"=",F1569,". ",AX1569)</f>
        <v>AB222183=wbJTS1. 3b.JPN.Tokushima.wb</v>
      </c>
      <c r="BH1569" s="238" t="str">
        <f aca="false">CONCATENATE(A1569,"=",AX1569)</f>
        <v>AB222183=3b.JPN.Tokushima.wb</v>
      </c>
      <c r="BI1569" s="238" t="str">
        <f aca="false">CONCATENATE(A1569,"=",ComForSubtype,D1569)</f>
        <v>AB222183=3b</v>
      </c>
      <c r="BJ1569" s="238" t="str">
        <f aca="false">CONCATENATE(A1569,"=",E1569)</f>
        <v>AB222183=3jab</v>
      </c>
      <c r="BK1569" s="238" t="str">
        <f aca="false">CONCATENATE(A1569,"=",C1569)</f>
        <v>AB222183=3</v>
      </c>
      <c r="BL1569" s="238" t="str">
        <f aca="false">CONCATENATE(D1569,"=")</f>
        <v>3b=</v>
      </c>
      <c r="BM1569" s="223" t="str">
        <f aca="false">IF(BA1569="XX","",BA1569)</f>
        <v>AB222183</v>
      </c>
      <c r="BN1569" s="224" t="str">
        <f aca="false">CONCATENATE(IF(F1569="","",F1569),IF(G1569="","",CONCATENATE(" / ",G1569)))</f>
        <v>wbJTS1</v>
      </c>
      <c r="BO1569" s="225" t="str">
        <f aca="false">AX1569</f>
        <v>3b.JPN.Tokushima.wb</v>
      </c>
      <c r="BP1569" s="226" t="str">
        <f aca="false">IF(V1569="","",V1569)</f>
        <v>3b</v>
      </c>
      <c r="BQ1569" s="226" t="str">
        <f aca="false">IF(W1569="","",CONCATENATE(W1569,IF(LEFT(AO1569,1)="s","+","")))</f>
        <v>3b</v>
      </c>
      <c r="BR1569" s="226" t="str">
        <f aca="false">IF(X1569="","",CONCATENATE(X1569,IF(LEFT(AQ1569,1)="s","+","")))</f>
        <v>3b+</v>
      </c>
      <c r="BS1569" s="226" t="str">
        <f aca="false">IF(Y1569="","",CONCATENATE(Y1569,IF(LEFT(AR1569,1)="s","+","")))</f>
        <v>3b</v>
      </c>
      <c r="BT1569" s="226" t="str">
        <f aca="false">IF(Z1569="","",CONCATENATE(Z1569,IF(LEFT(AS1569,1)="s","+","")))</f>
        <v>3b+</v>
      </c>
      <c r="BU1569" s="227" t="str">
        <f aca="false">IF(AA1569="","",CONCATENATE(AA1569,IF(LEFT(AT1569,1)="s","+","")))</f>
        <v>3b</v>
      </c>
      <c r="BV1569" s="240"/>
      <c r="BW1569" s="240" t="s">
        <v>4051</v>
      </c>
      <c r="BX1569" s="238" t="str">
        <f aca="false">IF(BW1569&lt;&gt;"",IF(ISNUMBER(FIND("=",BW1569)),LEFT(BW1569,FIND("=",BW1569)-1),BW1569),BW1569)</f>
        <v>AB222183</v>
      </c>
      <c r="BY1569" s="238" t="str">
        <f aca="false">IF(BW1569&lt;&gt;"",IF(ISNUMBER(FIND("=",BW1569)),RIGHT(BW1569,LEN(BW1569)-FIND("=",BW1569)),""),"")</f>
        <v>3b</v>
      </c>
      <c r="BZ1569" s="238" t="str">
        <f aca="false">IF(BX1569&lt;&gt;"",IF(ISNUMBER(FIND(".",BX1569)),LEFT(BX1569,FIND(".",BX1569)-1),BX1569),BX1569)</f>
        <v>AB222183</v>
      </c>
      <c r="CA1569" s="238" t="str">
        <f aca="false">IF(BX1569&lt;&gt;"",IF(ISNUMBER(FIND(".",BX1569)),RIGHT(BX1569,LEN(BX1569)-FIND(".",BX1569)),""),"")</f>
        <v/>
      </c>
      <c r="CB1569" s="240"/>
      <c r="CC1569" s="238" t="str">
        <f aca="false">A1569</f>
        <v>AB222183</v>
      </c>
      <c r="CD1569" s="241" t="s">
        <v>339</v>
      </c>
      <c r="CE1569" s="241" t="s">
        <v>340</v>
      </c>
      <c r="CF1569" s="241" t="s">
        <v>341</v>
      </c>
      <c r="CG1569" s="241"/>
      <c r="CH1569" s="363"/>
      <c r="CI1569" s="363"/>
      <c r="CJ1569" s="363"/>
      <c r="CK1569" s="363"/>
      <c r="CL1569" s="241"/>
      <c r="CM1569" s="238" t="str">
        <f aca="false">F1569</f>
        <v>wbJTS1</v>
      </c>
      <c r="CN1569" s="238" t="str">
        <f aca="false">IF(G1569="","",G1569)</f>
        <v/>
      </c>
      <c r="CO1569" s="238" t="str">
        <f aca="false">CONCATENATE(H1569,":",L1569)</f>
        <v>Japan:Tokushima</v>
      </c>
      <c r="CP1569" s="238" t="str">
        <f aca="false">CONCATENATE(IF(Q1569="","",CONCATENATE(Q1569,"-")),IF(P1569="","",CONCATENATE(P1569,"-")),IF(O1569="","",O1569))</f>
        <v>9-12-2004</v>
      </c>
      <c r="CQ1569" s="238" t="str">
        <f aca="false">IF(N1569="","",N1569)</f>
        <v/>
      </c>
      <c r="CR1569" s="238" t="n">
        <f aca="false">C1569</f>
        <v>3</v>
      </c>
      <c r="CS1569" s="242" t="str">
        <f aca="false">D1569</f>
        <v>3b</v>
      </c>
      <c r="CT1569" s="170" t="str">
        <f aca="false">CONCATENATE(CD1569," strain ",CM1569," ",CL1569,", partial cds")</f>
        <v>Hepatitis E virus strain wbJTS1 , partial cds</v>
      </c>
    </row>
    <row r="1570" customFormat="false" ht="11.9" hidden="false" customHeight="true" outlineLevel="0" collapsed="false">
      <c r="A1570" s="154" t="s">
        <v>4052</v>
      </c>
      <c r="B1570" s="147" t="n">
        <v>3</v>
      </c>
      <c r="C1570" s="243" t="n">
        <v>3</v>
      </c>
      <c r="D1570" s="149" t="s">
        <v>3973</v>
      </c>
      <c r="E1570" s="150" t="s">
        <v>3598</v>
      </c>
      <c r="F1570" s="154" t="s">
        <v>4053</v>
      </c>
      <c r="G1570" s="212"/>
      <c r="H1570" s="146" t="s">
        <v>378</v>
      </c>
      <c r="I1570" s="153" t="s">
        <v>379</v>
      </c>
      <c r="J1570" s="146" t="s">
        <v>337</v>
      </c>
      <c r="K1570" s="155" t="s">
        <v>4054</v>
      </c>
      <c r="L1570" s="231" t="s">
        <v>4054</v>
      </c>
      <c r="M1570" s="157" t="s">
        <v>380</v>
      </c>
      <c r="N1570" s="213"/>
      <c r="O1570" s="146" t="n">
        <v>2005</v>
      </c>
      <c r="P1570" s="146" t="n">
        <v>2</v>
      </c>
      <c r="Q1570" s="160" t="n">
        <v>6</v>
      </c>
      <c r="R1570" s="212"/>
      <c r="S1570" s="232" t="n">
        <v>7240</v>
      </c>
      <c r="T1570" s="214" t="s">
        <v>353</v>
      </c>
      <c r="U1570" s="215"/>
      <c r="V1570" s="158" t="s">
        <v>3973</v>
      </c>
      <c r="W1570" s="244" t="s">
        <v>3973</v>
      </c>
      <c r="X1570" s="249" t="s">
        <v>3973</v>
      </c>
      <c r="Y1570" s="249" t="s">
        <v>3973</v>
      </c>
      <c r="Z1570" s="150" t="s">
        <v>3973</v>
      </c>
      <c r="AA1570" s="250" t="s">
        <v>3973</v>
      </c>
      <c r="AB1570" s="251" t="s">
        <v>278</v>
      </c>
      <c r="AC1570" s="163" t="s">
        <v>354</v>
      </c>
      <c r="AD1570" s="164" t="s">
        <v>354</v>
      </c>
      <c r="AE1570" s="164" t="s">
        <v>354</v>
      </c>
      <c r="AF1570" s="164" t="s">
        <v>354</v>
      </c>
      <c r="AG1570" s="166" t="s">
        <v>354</v>
      </c>
      <c r="AH1570" s="164" t="n">
        <v>11</v>
      </c>
      <c r="AI1570" s="252" t="n">
        <v>7519</v>
      </c>
      <c r="AJ1570" s="219" t="n">
        <f aca="false">SeqEnd-SeqBeg+1</f>
        <v>7509</v>
      </c>
      <c r="AK1570" s="220" t="n">
        <f aca="false">AND( SeqBeg&lt;=Beg  , End &lt;=SeqEnd )</f>
        <v>1</v>
      </c>
      <c r="AL1570" s="212"/>
      <c r="AM1570" s="212"/>
      <c r="AN1570" s="213"/>
      <c r="AO1570" s="147" t="s">
        <v>2425</v>
      </c>
      <c r="AP1570" s="147" t="s">
        <v>2425</v>
      </c>
      <c r="AQ1570" s="147" t="s">
        <v>2425</v>
      </c>
      <c r="AR1570" s="147" t="s">
        <v>2425</v>
      </c>
      <c r="AS1570" s="147" t="s">
        <v>2425</v>
      </c>
      <c r="AT1570" s="147" t="s">
        <v>2425</v>
      </c>
      <c r="AU1570" s="212" t="s">
        <v>382</v>
      </c>
      <c r="AV1570" s="212"/>
      <c r="AW1570" s="222" t="str">
        <f aca="false">HYPERLINK(CONCATENATE("http://www.ncbi.nlm.nih.gov/nuccore/",BM1570),BM1570)</f>
        <v>AB222184</v>
      </c>
      <c r="AX1570" s="219" t="str">
        <f aca="false">CONCATENATE(D1570,IF(I1570="","",CONCATENATE(".",I1570)),IF(K1570="","",CONCATENATE(".",K1570)),IF(M1570="","",CONCATENATE(".",M1570)),IF(R1570="","",CONCATENATE(".",R1570)),IF(U1570="","","(*)"))</f>
        <v>3b.JPN.Yamaguchi.wb</v>
      </c>
      <c r="AY1570" s="170" t="str">
        <f aca="false">CONCATENATE(BM1570,".",BN1570)</f>
        <v>AB222184.wbJYG1</v>
      </c>
      <c r="AZ1570" s="171" t="str">
        <f aca="false">IF(AV1570="",IF(ISNUMBER(FIND(".",A1570)),LEFT(A1570,FIND(".",A1570)-1),A1570),AV1570)</f>
        <v>AB222184</v>
      </c>
      <c r="BA1570" s="171" t="str">
        <f aca="false">IF(ISNUMBER(FIND("-",AZ1570)),LEFT(AZ1570,FIND("-",AZ1570)-1),AZ1570)</f>
        <v>AB222184</v>
      </c>
      <c r="BB1570" s="170" t="str">
        <f aca="false"> MEGAname &amp; "="</f>
        <v>AB222184=</v>
      </c>
      <c r="BC1570" s="170" t="str">
        <f aca="false">Clear &amp; IF(span ,"Span","out")</f>
        <v>AB222184=Span</v>
      </c>
      <c r="BD1570" s="170" t="str">
        <f aca="false">Clear &amp; IF(span, IF(B1570=".","Selected",B1570),"out")</f>
        <v>AB222184=3</v>
      </c>
      <c r="BE1570" s="170" t="str">
        <f aca="false">Clear &amp; Strain</f>
        <v>AB222184=wbJYG1</v>
      </c>
      <c r="BF1570" s="170" t="str">
        <f aca="false">CONCATENATE(A1570,"=",F1570,". ",AX1570,IF(AB1570="","",CONCATENATE(".",AB1570)))</f>
        <v>AB222184=wbJYG1. 3b.JPN.Yamaguchi.wb.CG</v>
      </c>
      <c r="BG1570" s="170" t="str">
        <f aca="false">CONCATENATE(A1570,"=",F1570,". ",AX1570)</f>
        <v>AB222184=wbJYG1. 3b.JPN.Yamaguchi.wb</v>
      </c>
      <c r="BH1570" s="170" t="str">
        <f aca="false">CONCATENATE(A1570,"=",AX1570)</f>
        <v>AB222184=3b.JPN.Yamaguchi.wb</v>
      </c>
      <c r="BI1570" s="170" t="str">
        <f aca="false">CONCATENATE(A1570,"=",ComForSubtype,D1570)</f>
        <v>AB222184=3b</v>
      </c>
      <c r="BJ1570" s="170" t="str">
        <f aca="false">CONCATENATE(A1570,"=",E1570)</f>
        <v>AB222184=3jab</v>
      </c>
      <c r="BK1570" s="170" t="str">
        <f aca="false">CONCATENATE(A1570,"=",C1570)</f>
        <v>AB222184=3</v>
      </c>
      <c r="BL1570" s="170" t="str">
        <f aca="false">CONCATENATE(D1570,"=")</f>
        <v>3b=</v>
      </c>
      <c r="BM1570" s="223" t="str">
        <f aca="false">IF(BA1570="XX","",BA1570)</f>
        <v>AB222184</v>
      </c>
      <c r="BN1570" s="224" t="str">
        <f aca="false">CONCATENATE(IF(F1570="","",F1570),IF(G1570="","",CONCATENATE(" / ",G1570)))</f>
        <v>wbJYG1</v>
      </c>
      <c r="BO1570" s="225" t="str">
        <f aca="false">AX1570</f>
        <v>3b.JPN.Yamaguchi.wb</v>
      </c>
      <c r="BP1570" s="226" t="str">
        <f aca="false">IF(V1570="","",V1570)</f>
        <v>3b</v>
      </c>
      <c r="BQ1570" s="226" t="str">
        <f aca="false">IF(W1570="","",CONCATENATE(W1570,IF(LEFT(AO1570,1)="s","+","")))</f>
        <v>3b+</v>
      </c>
      <c r="BR1570" s="226" t="str">
        <f aca="false">IF(X1570="","",CONCATENATE(X1570,IF(LEFT(AQ1570,1)="s","+","")))</f>
        <v>3b+</v>
      </c>
      <c r="BS1570" s="226" t="str">
        <f aca="false">IF(Y1570="","",CONCATENATE(Y1570,IF(LEFT(AR1570,1)="s","+","")))</f>
        <v>3b+</v>
      </c>
      <c r="BT1570" s="226" t="str">
        <f aca="false">IF(Z1570="","",CONCATENATE(Z1570,IF(LEFT(AS1570,1)="s","+","")))</f>
        <v>3b+</v>
      </c>
      <c r="BU1570" s="227" t="str">
        <f aca="false">IF(AA1570="","",CONCATENATE(AA1570,IF(LEFT(AT1570,1)="s","+","")))</f>
        <v>3b+</v>
      </c>
      <c r="BV1570" s="212"/>
      <c r="BW1570" s="177" t="s">
        <v>4055</v>
      </c>
      <c r="BX1570" s="170" t="str">
        <f aca="false">IF(BW1570&lt;&gt;"",IF(ISNUMBER(FIND("=",BW1570)),LEFT(BW1570,FIND("=",BW1570)-1),BW1570),BW1570)</f>
        <v>AB222184</v>
      </c>
      <c r="BY1570" s="170" t="str">
        <f aca="false">IF(BW1570&lt;&gt;"",IF(ISNUMBER(FIND("=",BW1570)),RIGHT(BW1570,LEN(BW1570)-FIND("=",BW1570)),""),"")</f>
        <v>3b</v>
      </c>
      <c r="BZ1570" s="170" t="str">
        <f aca="false">IF(BX1570&lt;&gt;"",IF(ISNUMBER(FIND(".",BX1570)),LEFT(BX1570,FIND(".",BX1570)-1),BX1570),BX1570)</f>
        <v>AB222184</v>
      </c>
      <c r="CA1570" s="170" t="str">
        <f aca="false">IF(BX1570&lt;&gt;"",IF(ISNUMBER(FIND(".",BX1570)),RIGHT(BX1570,LEN(BX1570)-FIND(".",BX1570)),""),"")</f>
        <v/>
      </c>
      <c r="CB1570" s="212"/>
      <c r="CC1570" s="170" t="str">
        <f aca="false">A1570</f>
        <v>AB222184</v>
      </c>
      <c r="CD1570" s="178" t="s">
        <v>339</v>
      </c>
      <c r="CE1570" s="178" t="s">
        <v>340</v>
      </c>
      <c r="CF1570" s="178" t="s">
        <v>341</v>
      </c>
      <c r="CG1570" s="212"/>
      <c r="CH1570" s="179"/>
      <c r="CI1570" s="179"/>
      <c r="CJ1570" s="179"/>
      <c r="CK1570" s="212"/>
      <c r="CL1570" s="212"/>
      <c r="CM1570" s="170" t="str">
        <f aca="false">F1570</f>
        <v>wbJYG1</v>
      </c>
      <c r="CN1570" s="170" t="str">
        <f aca="false">IF(G1570="","",G1570)</f>
        <v/>
      </c>
      <c r="CO1570" s="170" t="str">
        <f aca="false">CONCATENATE(H1570,":",L1570)</f>
        <v>Japan:Yamaguchi</v>
      </c>
      <c r="CP1570" s="170" t="str">
        <f aca="false">CONCATENATE(IF(Q1570="","",CONCATENATE(Q1570,"-")),IF(P1570="","",CONCATENATE(P1570,"-")),IF(O1570="","",O1570))</f>
        <v>6-2-2005</v>
      </c>
      <c r="CQ1570" s="170" t="str">
        <f aca="false">IF(N1570="","",N1570)</f>
        <v/>
      </c>
      <c r="CR1570" s="170" t="n">
        <f aca="false">C1570</f>
        <v>3</v>
      </c>
      <c r="CS1570" s="229" t="str">
        <f aca="false">D1570</f>
        <v>3b</v>
      </c>
      <c r="CT1570" s="170" t="str">
        <f aca="false">CONCATENATE(CD1570," strain ",CM1570," ",CL1570,", partial cds")</f>
        <v>Hepatitis E virus strain wbJYG1 , partial cds</v>
      </c>
    </row>
    <row r="1571" customFormat="false" ht="11.9" hidden="false" customHeight="true" outlineLevel="0" collapsed="false">
      <c r="A1571" s="154" t="s">
        <v>4056</v>
      </c>
      <c r="B1571" s="147" t="n">
        <v>3</v>
      </c>
      <c r="C1571" s="243" t="n">
        <v>3</v>
      </c>
      <c r="D1571" s="149" t="s">
        <v>3973</v>
      </c>
      <c r="E1571" s="150" t="s">
        <v>3598</v>
      </c>
      <c r="F1571" s="366" t="s">
        <v>4057</v>
      </c>
      <c r="G1571" s="212"/>
      <c r="H1571" s="146" t="s">
        <v>378</v>
      </c>
      <c r="I1571" s="153" t="s">
        <v>379</v>
      </c>
      <c r="J1571" s="146" t="s">
        <v>337</v>
      </c>
      <c r="K1571" s="155" t="s">
        <v>4058</v>
      </c>
      <c r="L1571" s="231" t="s">
        <v>4058</v>
      </c>
      <c r="M1571" s="157" t="s">
        <v>348</v>
      </c>
      <c r="N1571" s="213"/>
      <c r="O1571" s="160" t="n">
        <v>1998</v>
      </c>
      <c r="P1571" s="160" t="n">
        <v>11</v>
      </c>
      <c r="Q1571" s="160" t="n">
        <v>21</v>
      </c>
      <c r="R1571" s="212"/>
      <c r="S1571" s="232" t="n">
        <v>7218</v>
      </c>
      <c r="T1571" s="214" t="s">
        <v>353</v>
      </c>
      <c r="U1571" s="161" t="s">
        <v>3973</v>
      </c>
      <c r="V1571" s="158" t="s">
        <v>3973</v>
      </c>
      <c r="W1571" s="244" t="s">
        <v>3973</v>
      </c>
      <c r="X1571" s="150" t="s">
        <v>3973</v>
      </c>
      <c r="Y1571" s="249" t="s">
        <v>3973</v>
      </c>
      <c r="Z1571" s="150" t="s">
        <v>3973</v>
      </c>
      <c r="AA1571" s="250" t="s">
        <v>3973</v>
      </c>
      <c r="AB1571" s="251" t="s">
        <v>278</v>
      </c>
      <c r="AC1571" s="163" t="s">
        <v>354</v>
      </c>
      <c r="AD1571" s="164" t="s">
        <v>354</v>
      </c>
      <c r="AE1571" s="164" t="s">
        <v>354</v>
      </c>
      <c r="AF1571" s="164" t="s">
        <v>354</v>
      </c>
      <c r="AG1571" s="166" t="s">
        <v>354</v>
      </c>
      <c r="AH1571" s="164" t="n">
        <v>29</v>
      </c>
      <c r="AI1571" s="252" t="n">
        <v>7519</v>
      </c>
      <c r="AJ1571" s="219" t="n">
        <f aca="false">SeqEnd-SeqBeg+1</f>
        <v>7491</v>
      </c>
      <c r="AK1571" s="220" t="n">
        <f aca="false">AND( SeqBeg&lt;=Beg  , End &lt;=SeqEnd )</f>
        <v>1</v>
      </c>
      <c r="AL1571" s="212"/>
      <c r="AM1571" s="212"/>
      <c r="AO1571" s="147" t="s">
        <v>3121</v>
      </c>
      <c r="AP1571" s="147" t="s">
        <v>3121</v>
      </c>
      <c r="AQ1571" s="147" t="s">
        <v>3121</v>
      </c>
      <c r="AR1571" s="147" t="s">
        <v>3121</v>
      </c>
      <c r="AS1571" s="147" t="s">
        <v>3121</v>
      </c>
      <c r="AT1571" s="147" t="s">
        <v>3121</v>
      </c>
      <c r="AU1571" s="147" t="s">
        <v>382</v>
      </c>
      <c r="AV1571" s="212"/>
      <c r="AW1571" s="222" t="str">
        <f aca="false">HYPERLINK(CONCATENATE("http://www.ncbi.nlm.nih.gov/nuccore/",BM1571),BM1571)</f>
        <v>AB091394</v>
      </c>
      <c r="AX1571" s="219" t="str">
        <f aca="false">CONCATENATE(D1571,IF(I1571="","",CONCATENATE(".",I1571)),IF(K1571="","",CONCATENATE(".",K1571)),IF(M1571="","",CONCATENATE(".",M1571)),IF(R1571="","",CONCATENATE(".",R1571)),IF(U1571="","","(*)"))</f>
        <v>3b.JPN.Kanagawa.hum(*)</v>
      </c>
      <c r="AY1571" s="170" t="str">
        <f aca="false">CONCATENATE(BM1571,".",BN1571)</f>
        <v>AB091394.JJT-Kan</v>
      </c>
      <c r="AZ1571" s="171" t="str">
        <f aca="false">IF(AV1571="",IF(ISNUMBER(FIND(".",A1571)),LEFT(A1571,FIND(".",A1571)-1),A1571),AV1571)</f>
        <v>AB091394</v>
      </c>
      <c r="BA1571" s="171" t="str">
        <f aca="false">IF(ISNUMBER(FIND("-",AZ1571)),LEFT(AZ1571,FIND("-",AZ1571)-1),AZ1571)</f>
        <v>AB091394</v>
      </c>
      <c r="BB1571" s="170" t="str">
        <f aca="false"> MEGAname &amp; "="</f>
        <v>AB091394=</v>
      </c>
      <c r="BC1571" s="170" t="str">
        <f aca="false">Clear &amp; IF(span ,"Span","out")</f>
        <v>AB091394=Span</v>
      </c>
      <c r="BD1571" s="170" t="str">
        <f aca="false">Clear &amp; IF(span, IF(B1571=".","Selected",B1571),"out")</f>
        <v>AB091394=3</v>
      </c>
      <c r="BE1571" s="170" t="str">
        <f aca="false">Clear &amp; Strain</f>
        <v>AB091394=JJT-Kan</v>
      </c>
      <c r="BF1571" s="170" t="str">
        <f aca="false">CONCATENATE(A1571,"=",F1571,". ",AX1571,IF(AB1571="","",CONCATENATE(".",AB1571)))</f>
        <v>AB091394=JJT-Kan. 3b.JPN.Kanagawa.hum(*).CG</v>
      </c>
      <c r="BG1571" s="170" t="str">
        <f aca="false">CONCATENATE(A1571,"=",F1571,". ",AX1571)</f>
        <v>AB091394=JJT-Kan. 3b.JPN.Kanagawa.hum(*)</v>
      </c>
      <c r="BH1571" s="170" t="str">
        <f aca="false">CONCATENATE(A1571,"=",AX1571)</f>
        <v>AB091394=3b.JPN.Kanagawa.hum(*)</v>
      </c>
      <c r="BI1571" s="170" t="str">
        <f aca="false">CONCATENATE(A1571,"=",ComForSubtype,D1571)</f>
        <v>AB091394=3b</v>
      </c>
      <c r="BJ1571" s="170" t="str">
        <f aca="false">CONCATENATE(A1571,"=",E1571)</f>
        <v>AB091394=3jab</v>
      </c>
      <c r="BK1571" s="170" t="str">
        <f aca="false">CONCATENATE(A1571,"=",C1571)</f>
        <v>AB091394=3</v>
      </c>
      <c r="BL1571" s="170" t="str">
        <f aca="false">CONCATENATE(D1571,"=")</f>
        <v>3b=</v>
      </c>
      <c r="BM1571" s="223" t="str">
        <f aca="false">IF(BA1571="XX","",BA1571)</f>
        <v>AB091394</v>
      </c>
      <c r="BN1571" s="224" t="str">
        <f aca="false">CONCATENATE(IF(F1571="","",F1571),IF(G1571="","",CONCATENATE(" / ",G1571)))</f>
        <v>JJT-Kan</v>
      </c>
      <c r="BO1571" s="225" t="str">
        <f aca="false">AX1571</f>
        <v>3b.JPN.Kanagawa.hum(*)</v>
      </c>
      <c r="BP1571" s="226" t="str">
        <f aca="false">IF(V1571="","",V1571)</f>
        <v>3b</v>
      </c>
      <c r="BQ1571" s="226" t="str">
        <f aca="false">IF(W1571="","",CONCATENATE(W1571,IF(LEFT(AO1571,1)="s","+","")))</f>
        <v>3b+</v>
      </c>
      <c r="BR1571" s="226" t="str">
        <f aca="false">IF(X1571="","",CONCATENATE(X1571,IF(LEFT(AQ1571,1)="s","+","")))</f>
        <v>3b+</v>
      </c>
      <c r="BS1571" s="226" t="str">
        <f aca="false">IF(Y1571="","",CONCATENATE(Y1571,IF(LEFT(AR1571,1)="s","+","")))</f>
        <v>3b+</v>
      </c>
      <c r="BT1571" s="226" t="str">
        <f aca="false">IF(Z1571="","",CONCATENATE(Z1571,IF(LEFT(AS1571,1)="s","+","")))</f>
        <v>3b+</v>
      </c>
      <c r="BU1571" s="227" t="str">
        <f aca="false">IF(AA1571="","",CONCATENATE(AA1571,IF(LEFT(AT1571,1)="s","+","")))</f>
        <v>3b+</v>
      </c>
      <c r="BV1571" s="212"/>
      <c r="BW1571" s="177" t="s">
        <v>4059</v>
      </c>
      <c r="BX1571" s="170" t="str">
        <f aca="false">IF(BW1571&lt;&gt;"",IF(ISNUMBER(FIND("=",BW1571)),LEFT(BW1571,FIND("=",BW1571)-1),BW1571),BW1571)</f>
        <v>AB091394</v>
      </c>
      <c r="BY1571" s="170" t="str">
        <f aca="false">IF(BW1571&lt;&gt;"",IF(ISNUMBER(FIND("=",BW1571)),RIGHT(BW1571,LEN(BW1571)-FIND("=",BW1571)),""),"")</f>
        <v>3b</v>
      </c>
      <c r="BZ1571" s="170" t="str">
        <f aca="false">IF(BX1571&lt;&gt;"",IF(ISNUMBER(FIND(".",BX1571)),LEFT(BX1571,FIND(".",BX1571)-1),BX1571),BX1571)</f>
        <v>AB091394</v>
      </c>
      <c r="CA1571" s="170" t="str">
        <f aca="false">IF(BX1571&lt;&gt;"",IF(ISNUMBER(FIND(".",BX1571)),RIGHT(BX1571,LEN(BX1571)-FIND(".",BX1571)),""),"")</f>
        <v/>
      </c>
      <c r="CB1571" s="212"/>
      <c r="CC1571" s="170" t="str">
        <f aca="false">A1571</f>
        <v>AB091394</v>
      </c>
      <c r="CD1571" s="178" t="s">
        <v>339</v>
      </c>
      <c r="CE1571" s="178" t="s">
        <v>340</v>
      </c>
      <c r="CF1571" s="178" t="s">
        <v>341</v>
      </c>
      <c r="CG1571" s="212"/>
      <c r="CH1571" s="179"/>
      <c r="CI1571" s="179"/>
      <c r="CJ1571" s="179"/>
      <c r="CK1571" s="212"/>
      <c r="CL1571" s="212"/>
      <c r="CM1571" s="170" t="str">
        <f aca="false">F1571</f>
        <v>JJT-Kan</v>
      </c>
      <c r="CN1571" s="170" t="str">
        <f aca="false">IF(G1571="","",G1571)</f>
        <v/>
      </c>
      <c r="CO1571" s="170" t="str">
        <f aca="false">CONCATENATE(H1571,":",L1571)</f>
        <v>Japan:Kanagawa</v>
      </c>
      <c r="CP1571" s="170" t="str">
        <f aca="false">CONCATENATE(IF(Q1571="","",CONCATENATE(Q1571,"-")),IF(P1571="","",CONCATENATE(P1571,"-")),IF(O1571="","",O1571))</f>
        <v>21-11-1998</v>
      </c>
      <c r="CQ1571" s="170" t="str">
        <f aca="false">IF(N1571="","",N1571)</f>
        <v/>
      </c>
      <c r="CR1571" s="170" t="n">
        <f aca="false">C1571</f>
        <v>3</v>
      </c>
      <c r="CS1571" s="229" t="str">
        <f aca="false">D1571</f>
        <v>3b</v>
      </c>
      <c r="CT1571" s="170" t="str">
        <f aca="false">CONCATENATE(CD1571," strain ",CM1571," ",CL1571,", partial cds")</f>
        <v>Hepatitis E virus strain JJT-Kan , partial cds</v>
      </c>
    </row>
    <row r="1572" customFormat="false" ht="11.9" hidden="false" customHeight="true" outlineLevel="0" collapsed="false">
      <c r="A1572" s="154" t="s">
        <v>4060</v>
      </c>
      <c r="B1572" s="147" t="n">
        <v>3</v>
      </c>
      <c r="C1572" s="243" t="n">
        <v>3</v>
      </c>
      <c r="D1572" s="149" t="s">
        <v>3973</v>
      </c>
      <c r="E1572" s="150" t="s">
        <v>3598</v>
      </c>
      <c r="F1572" s="154" t="s">
        <v>4061</v>
      </c>
      <c r="G1572" s="212"/>
      <c r="H1572" s="146" t="s">
        <v>378</v>
      </c>
      <c r="I1572" s="153" t="s">
        <v>379</v>
      </c>
      <c r="J1572" s="146" t="s">
        <v>337</v>
      </c>
      <c r="K1572" s="155" t="s">
        <v>3095</v>
      </c>
      <c r="L1572" s="231" t="s">
        <v>3095</v>
      </c>
      <c r="M1572" s="157" t="s">
        <v>348</v>
      </c>
      <c r="N1572" s="213"/>
      <c r="O1572" s="146" t="n">
        <v>2005</v>
      </c>
      <c r="P1572" s="212"/>
      <c r="Q1572" s="212"/>
      <c r="R1572" s="212"/>
      <c r="S1572" s="232" t="n">
        <v>7216</v>
      </c>
      <c r="T1572" s="214" t="s">
        <v>353</v>
      </c>
      <c r="U1572" s="215"/>
      <c r="V1572" s="158" t="s">
        <v>3973</v>
      </c>
      <c r="W1572" s="244" t="s">
        <v>3973</v>
      </c>
      <c r="X1572" s="249" t="s">
        <v>3973</v>
      </c>
      <c r="Y1572" s="249" t="s">
        <v>3973</v>
      </c>
      <c r="Z1572" s="489" t="s">
        <v>3973</v>
      </c>
      <c r="AA1572" s="250" t="s">
        <v>3973</v>
      </c>
      <c r="AB1572" s="251" t="s">
        <v>278</v>
      </c>
      <c r="AC1572" s="163" t="s">
        <v>354</v>
      </c>
      <c r="AD1572" s="164" t="s">
        <v>354</v>
      </c>
      <c r="AE1572" s="164" t="s">
        <v>354</v>
      </c>
      <c r="AF1572" s="164" t="s">
        <v>354</v>
      </c>
      <c r="AG1572" s="166" t="s">
        <v>354</v>
      </c>
      <c r="AH1572" s="164" t="n">
        <v>31</v>
      </c>
      <c r="AI1572" s="252" t="n">
        <v>7519</v>
      </c>
      <c r="AJ1572" s="219" t="n">
        <f aca="false">SeqEnd-SeqBeg+1</f>
        <v>7489</v>
      </c>
      <c r="AK1572" s="220" t="n">
        <f aca="false">AND( SeqBeg&lt;=Beg  , End &lt;=SeqEnd )</f>
        <v>1</v>
      </c>
      <c r="AL1572" s="212"/>
      <c r="AM1572" s="212"/>
      <c r="AN1572" s="213"/>
      <c r="AO1572" s="147" t="s">
        <v>2743</v>
      </c>
      <c r="AP1572" s="147" t="s">
        <v>2743</v>
      </c>
      <c r="AQ1572" s="147" t="s">
        <v>2425</v>
      </c>
      <c r="AR1572" s="147" t="s">
        <v>2743</v>
      </c>
      <c r="AS1572" s="147" t="s">
        <v>2744</v>
      </c>
      <c r="AT1572" s="147" t="s">
        <v>2743</v>
      </c>
      <c r="AU1572" s="212"/>
      <c r="AV1572" s="212"/>
      <c r="AW1572" s="222" t="str">
        <f aca="false">HYPERLINK(CONCATENATE("http://www.ncbi.nlm.nih.gov/nuccore/",BM1572),BM1572)</f>
        <v>AB369691</v>
      </c>
      <c r="AX1572" s="219" t="str">
        <f aca="false">CONCATENATE(D1572,IF(I1572="","",CONCATENATE(".",I1572)),IF(K1572="","",CONCATENATE(".",K1572)),IF(M1572="","",CONCATENATE(".",M1572)),IF(R1572="","",CONCATENATE(".",R1572)),IF(U1572="","","(*)"))</f>
        <v>3b.JPN.Osaka.hum</v>
      </c>
      <c r="AY1572" s="170" t="str">
        <f aca="false">CONCATENATE(BM1572,".",BN1572)</f>
        <v>AB369691.E097-OSA05C</v>
      </c>
      <c r="AZ1572" s="171" t="str">
        <f aca="false">IF(AV1572="",IF(ISNUMBER(FIND(".",A1572)),LEFT(A1572,FIND(".",A1572)-1),A1572),AV1572)</f>
        <v>AB369691</v>
      </c>
      <c r="BA1572" s="171" t="str">
        <f aca="false">IF(ISNUMBER(FIND("-",AZ1572)),LEFT(AZ1572,FIND("-",AZ1572)-1),AZ1572)</f>
        <v>AB369691</v>
      </c>
      <c r="BB1572" s="170" t="str">
        <f aca="false"> MEGAname &amp; "="</f>
        <v>AB369691=</v>
      </c>
      <c r="BC1572" s="170" t="str">
        <f aca="false">Clear &amp; IF(span ,"Span","out")</f>
        <v>AB369691=Span</v>
      </c>
      <c r="BD1572" s="170" t="str">
        <f aca="false">Clear &amp; IF(span, IF(B1572=".","Selected",B1572),"out")</f>
        <v>AB369691=3</v>
      </c>
      <c r="BE1572" s="170" t="str">
        <f aca="false">Clear &amp; Strain</f>
        <v>AB369691=E097-OSA05C</v>
      </c>
      <c r="BF1572" s="170" t="str">
        <f aca="false">CONCATENATE(A1572,"=",F1572,". ",AX1572,IF(AB1572="","",CONCATENATE(".",AB1572)))</f>
        <v>AB369691=E097-OSA05C. 3b.JPN.Osaka.hum.CG</v>
      </c>
      <c r="BG1572" s="170" t="str">
        <f aca="false">CONCATENATE(A1572,"=",F1572,". ",AX1572)</f>
        <v>AB369691=E097-OSA05C. 3b.JPN.Osaka.hum</v>
      </c>
      <c r="BH1572" s="170" t="str">
        <f aca="false">CONCATENATE(A1572,"=",AX1572)</f>
        <v>AB369691=3b.JPN.Osaka.hum</v>
      </c>
      <c r="BI1572" s="170" t="str">
        <f aca="false">CONCATENATE(A1572,"=",ComForSubtype,D1572)</f>
        <v>AB369691=3b</v>
      </c>
      <c r="BJ1572" s="170" t="str">
        <f aca="false">CONCATENATE(A1572,"=",E1572)</f>
        <v>AB369691=3jab</v>
      </c>
      <c r="BK1572" s="170" t="str">
        <f aca="false">CONCATENATE(A1572,"=",C1572)</f>
        <v>AB369691=3</v>
      </c>
      <c r="BL1572" s="170" t="str">
        <f aca="false">CONCATENATE(D1572,"=")</f>
        <v>3b=</v>
      </c>
      <c r="BM1572" s="223" t="str">
        <f aca="false">IF(BA1572="XX","",BA1572)</f>
        <v>AB369691</v>
      </c>
      <c r="BN1572" s="224" t="str">
        <f aca="false">CONCATENATE(IF(F1572="","",F1572),IF(G1572="","",CONCATENATE(" / ",G1572)))</f>
        <v>E097-OSA05C</v>
      </c>
      <c r="BO1572" s="225" t="str">
        <f aca="false">AX1572</f>
        <v>3b.JPN.Osaka.hum</v>
      </c>
      <c r="BP1572" s="226" t="str">
        <f aca="false">IF(V1572="","",V1572)</f>
        <v>3b</v>
      </c>
      <c r="BQ1572" s="226" t="str">
        <f aca="false">IF(W1572="","",CONCATENATE(W1572,IF(LEFT(AO1572,1)="s","+","")))</f>
        <v>3b</v>
      </c>
      <c r="BR1572" s="226" t="str">
        <f aca="false">IF(X1572="","",CONCATENATE(X1572,IF(LEFT(AQ1572,1)="s","+","")))</f>
        <v>3b+</v>
      </c>
      <c r="BS1572" s="226" t="str">
        <f aca="false">IF(Y1572="","",CONCATENATE(Y1572,IF(LEFT(AR1572,1)="s","+","")))</f>
        <v>3b</v>
      </c>
      <c r="BT1572" s="226" t="str">
        <f aca="false">IF(Z1572="","",CONCATENATE(Z1572,IF(LEFT(AS1572,1)="s","+","")))</f>
        <v>3b+</v>
      </c>
      <c r="BU1572" s="227" t="str">
        <f aca="false">IF(AA1572="","",CONCATENATE(AA1572,IF(LEFT(AT1572,1)="s","+","")))</f>
        <v>3b</v>
      </c>
      <c r="BV1572" s="212"/>
      <c r="BW1572" s="177" t="s">
        <v>4062</v>
      </c>
      <c r="BX1572" s="170" t="str">
        <f aca="false">IF(BW1572&lt;&gt;"",IF(ISNUMBER(FIND("=",BW1572)),LEFT(BW1572,FIND("=",BW1572)-1),BW1572),BW1572)</f>
        <v>AB369691</v>
      </c>
      <c r="BY1572" s="170" t="str">
        <f aca="false">IF(BW1572&lt;&gt;"",IF(ISNUMBER(FIND("=",BW1572)),RIGHT(BW1572,LEN(BW1572)-FIND("=",BW1572)),""),"")</f>
        <v>3b</v>
      </c>
      <c r="BZ1572" s="170" t="str">
        <f aca="false">IF(BX1572&lt;&gt;"",IF(ISNUMBER(FIND(".",BX1572)),LEFT(BX1572,FIND(".",BX1572)-1),BX1572),BX1572)</f>
        <v>AB369691</v>
      </c>
      <c r="CA1572" s="170" t="str">
        <f aca="false">IF(BX1572&lt;&gt;"",IF(ISNUMBER(FIND(".",BX1572)),RIGHT(BX1572,LEN(BX1572)-FIND(".",BX1572)),""),"")</f>
        <v/>
      </c>
      <c r="CB1572" s="212"/>
      <c r="CC1572" s="170" t="str">
        <f aca="false">A1572</f>
        <v>AB369691</v>
      </c>
      <c r="CD1572" s="178" t="s">
        <v>339</v>
      </c>
      <c r="CE1572" s="178" t="s">
        <v>340</v>
      </c>
      <c r="CF1572" s="178" t="s">
        <v>341</v>
      </c>
      <c r="CG1572" s="212"/>
      <c r="CH1572" s="179"/>
      <c r="CI1572" s="179"/>
      <c r="CJ1572" s="179"/>
      <c r="CK1572" s="212"/>
      <c r="CL1572" s="212"/>
      <c r="CM1572" s="170" t="str">
        <f aca="false">F1572</f>
        <v>E097-OSA05C</v>
      </c>
      <c r="CN1572" s="170" t="str">
        <f aca="false">IF(G1572="","",G1572)</f>
        <v/>
      </c>
      <c r="CO1572" s="170" t="str">
        <f aca="false">CONCATENATE(H1572,":",L1572)</f>
        <v>Japan:Osaka</v>
      </c>
      <c r="CP1572" s="170" t="str">
        <f aca="false">CONCATENATE(IF(Q1572="","",CONCATENATE(Q1572,"-")),IF(P1572="","",CONCATENATE(P1572,"-")),IF(O1572="","",O1572))</f>
        <v>2005</v>
      </c>
      <c r="CQ1572" s="170" t="str">
        <f aca="false">IF(N1572="","",N1572)</f>
        <v/>
      </c>
      <c r="CR1572" s="170" t="n">
        <f aca="false">C1572</f>
        <v>3</v>
      </c>
      <c r="CS1572" s="229" t="str">
        <f aca="false">D1572</f>
        <v>3b</v>
      </c>
      <c r="CT1572" s="170" t="str">
        <f aca="false">CONCATENATE(CD1572," strain ",CM1572," ",CL1572,", partial cds")</f>
        <v>Hepatitis E virus strain E097-OSA05C , partial cds</v>
      </c>
    </row>
    <row r="1573" customFormat="false" ht="11.9" hidden="false" customHeight="true" outlineLevel="0" collapsed="false">
      <c r="A1573" s="154" t="s">
        <v>4063</v>
      </c>
      <c r="B1573" s="147" t="n">
        <v>3</v>
      </c>
      <c r="C1573" s="243" t="n">
        <v>3</v>
      </c>
      <c r="D1573" s="149" t="s">
        <v>3973</v>
      </c>
      <c r="E1573" s="150" t="s">
        <v>3598</v>
      </c>
      <c r="F1573" s="154" t="s">
        <v>4064</v>
      </c>
      <c r="G1573" s="212"/>
      <c r="H1573" s="146" t="s">
        <v>378</v>
      </c>
      <c r="I1573" s="153" t="s">
        <v>379</v>
      </c>
      <c r="J1573" s="146" t="s">
        <v>337</v>
      </c>
      <c r="K1573" s="155" t="s">
        <v>4065</v>
      </c>
      <c r="L1573" s="231" t="s">
        <v>4065</v>
      </c>
      <c r="M1573" s="157" t="s">
        <v>348</v>
      </c>
      <c r="N1573" s="213"/>
      <c r="O1573" s="146" t="n">
        <v>1997</v>
      </c>
      <c r="P1573" s="146" t="n">
        <v>4</v>
      </c>
      <c r="Q1573" s="160" t="n">
        <v>29</v>
      </c>
      <c r="R1573" s="212"/>
      <c r="S1573" s="232" t="n">
        <v>7215</v>
      </c>
      <c r="T1573" s="214" t="s">
        <v>353</v>
      </c>
      <c r="U1573" s="215"/>
      <c r="V1573" s="158" t="s">
        <v>3973</v>
      </c>
      <c r="W1573" s="244" t="s">
        <v>3973</v>
      </c>
      <c r="X1573" s="249" t="s">
        <v>3973</v>
      </c>
      <c r="Y1573" s="249" t="s">
        <v>3973</v>
      </c>
      <c r="Z1573" s="150" t="s">
        <v>3973</v>
      </c>
      <c r="AA1573" s="250" t="s">
        <v>3973</v>
      </c>
      <c r="AB1573" s="251" t="s">
        <v>278</v>
      </c>
      <c r="AC1573" s="163" t="s">
        <v>354</v>
      </c>
      <c r="AD1573" s="164" t="s">
        <v>354</v>
      </c>
      <c r="AE1573" s="164" t="s">
        <v>354</v>
      </c>
      <c r="AF1573" s="164" t="s">
        <v>354</v>
      </c>
      <c r="AG1573" s="166" t="s">
        <v>354</v>
      </c>
      <c r="AH1573" s="164" t="n">
        <v>31</v>
      </c>
      <c r="AI1573" s="252" t="n">
        <v>7519</v>
      </c>
      <c r="AJ1573" s="219" t="n">
        <f aca="false">SeqEnd-SeqBeg+1</f>
        <v>7489</v>
      </c>
      <c r="AK1573" s="220" t="n">
        <f aca="false">AND( SeqBeg&lt;=Beg  , End &lt;=SeqEnd )</f>
        <v>1</v>
      </c>
      <c r="AL1573" s="212"/>
      <c r="AM1573" s="146" t="s">
        <v>3989</v>
      </c>
      <c r="AN1573" s="213"/>
      <c r="AO1573" s="147" t="s">
        <v>2743</v>
      </c>
      <c r="AP1573" s="147" t="s">
        <v>2743</v>
      </c>
      <c r="AQ1573" s="147" t="s">
        <v>2425</v>
      </c>
      <c r="AR1573" s="147" t="s">
        <v>2743</v>
      </c>
      <c r="AS1573" s="147" t="s">
        <v>2744</v>
      </c>
      <c r="AT1573" s="147" t="s">
        <v>2743</v>
      </c>
      <c r="AV1573" s="212"/>
      <c r="AW1573" s="222" t="str">
        <f aca="false">HYPERLINK(CONCATENATE("http://www.ncbi.nlm.nih.gov/nuccore/",BM1573),BM1573)</f>
        <v>AB291951</v>
      </c>
      <c r="AX1573" s="219" t="str">
        <f aca="false">CONCATENATE(D1573,IF(I1573="","",CONCATENATE(".",I1573)),IF(K1573="","",CONCATENATE(".",K1573)),IF(M1573="","",CONCATENATE(".",M1573)),IF(R1573="","",CONCATENATE(".",R1573)),IF(U1573="","","(*)"))</f>
        <v>3b.JPN.Saitama.hum</v>
      </c>
      <c r="AY1573" s="170" t="str">
        <f aca="false">CONCATENATE(BM1573,".",BN1573)</f>
        <v>AB291951.JIO-Sai97L</v>
      </c>
      <c r="AZ1573" s="171" t="str">
        <f aca="false">IF(AV1573="",IF(ISNUMBER(FIND(".",A1573)),LEFT(A1573,FIND(".",A1573)-1),A1573),AV1573)</f>
        <v>AB291951</v>
      </c>
      <c r="BA1573" s="171" t="str">
        <f aca="false">IF(ISNUMBER(FIND("-",AZ1573)),LEFT(AZ1573,FIND("-",AZ1573)-1),AZ1573)</f>
        <v>AB291951</v>
      </c>
      <c r="BB1573" s="170" t="str">
        <f aca="false"> MEGAname &amp; "="</f>
        <v>AB291951=</v>
      </c>
      <c r="BC1573" s="170" t="str">
        <f aca="false">Clear &amp; IF(span ,"Span","out")</f>
        <v>AB291951=Span</v>
      </c>
      <c r="BD1573" s="170" t="str">
        <f aca="false">Clear &amp; IF(span, IF(B1573=".","Selected",B1573),"out")</f>
        <v>AB291951=3</v>
      </c>
      <c r="BE1573" s="170" t="str">
        <f aca="false">Clear &amp; Strain</f>
        <v>AB291951=JIO-Sai97L</v>
      </c>
      <c r="BF1573" s="170" t="str">
        <f aca="false">CONCATENATE(A1573,"=",F1573,". ",AX1573,IF(AB1573="","",CONCATENATE(".",AB1573)))</f>
        <v>AB291951=JIO-Sai97L. 3b.JPN.Saitama.hum.CG</v>
      </c>
      <c r="BG1573" s="170" t="str">
        <f aca="false">CONCATENATE(A1573,"=",F1573,". ",AX1573)</f>
        <v>AB291951=JIO-Sai97L. 3b.JPN.Saitama.hum</v>
      </c>
      <c r="BH1573" s="170" t="str">
        <f aca="false">CONCATENATE(A1573,"=",AX1573)</f>
        <v>AB291951=3b.JPN.Saitama.hum</v>
      </c>
      <c r="BI1573" s="170" t="str">
        <f aca="false">CONCATENATE(A1573,"=",ComForSubtype,D1573)</f>
        <v>AB291951=3b</v>
      </c>
      <c r="BJ1573" s="170" t="str">
        <f aca="false">CONCATENATE(A1573,"=",E1573)</f>
        <v>AB291951=3jab</v>
      </c>
      <c r="BK1573" s="170" t="str">
        <f aca="false">CONCATENATE(A1573,"=",C1573)</f>
        <v>AB291951=3</v>
      </c>
      <c r="BL1573" s="170" t="str">
        <f aca="false">CONCATENATE(D1573,"=")</f>
        <v>3b=</v>
      </c>
      <c r="BM1573" s="223" t="str">
        <f aca="false">IF(BA1573="XX","",BA1573)</f>
        <v>AB291951</v>
      </c>
      <c r="BN1573" s="224" t="str">
        <f aca="false">CONCATENATE(IF(F1573="","",F1573),IF(G1573="","",CONCATENATE(" / ",G1573)))</f>
        <v>JIO-Sai97L</v>
      </c>
      <c r="BO1573" s="225" t="str">
        <f aca="false">AX1573</f>
        <v>3b.JPN.Saitama.hum</v>
      </c>
      <c r="BP1573" s="226" t="str">
        <f aca="false">IF(V1573="","",V1573)</f>
        <v>3b</v>
      </c>
      <c r="BQ1573" s="226" t="str">
        <f aca="false">IF(W1573="","",CONCATENATE(W1573,IF(LEFT(AO1573,1)="s","+","")))</f>
        <v>3b</v>
      </c>
      <c r="BR1573" s="226" t="str">
        <f aca="false">IF(X1573="","",CONCATENATE(X1573,IF(LEFT(AQ1573,1)="s","+","")))</f>
        <v>3b+</v>
      </c>
      <c r="BS1573" s="226" t="str">
        <f aca="false">IF(Y1573="","",CONCATENATE(Y1573,IF(LEFT(AR1573,1)="s","+","")))</f>
        <v>3b</v>
      </c>
      <c r="BT1573" s="226" t="str">
        <f aca="false">IF(Z1573="","",CONCATENATE(Z1573,IF(LEFT(AS1573,1)="s","+","")))</f>
        <v>3b+</v>
      </c>
      <c r="BU1573" s="227" t="str">
        <f aca="false">IF(AA1573="","",CONCATENATE(AA1573,IF(LEFT(AT1573,1)="s","+","")))</f>
        <v>3b</v>
      </c>
      <c r="BV1573" s="212"/>
      <c r="BW1573" s="177" t="s">
        <v>4066</v>
      </c>
      <c r="BX1573" s="170" t="str">
        <f aca="false">IF(BW1573&lt;&gt;"",IF(ISNUMBER(FIND("=",BW1573)),LEFT(BW1573,FIND("=",BW1573)-1),BW1573),BW1573)</f>
        <v>AB291951</v>
      </c>
      <c r="BY1573" s="170" t="str">
        <f aca="false">IF(BW1573&lt;&gt;"",IF(ISNUMBER(FIND("=",BW1573)),RIGHT(BW1573,LEN(BW1573)-FIND("=",BW1573)),""),"")</f>
        <v>3b</v>
      </c>
      <c r="BZ1573" s="170" t="str">
        <f aca="false">IF(BX1573&lt;&gt;"",IF(ISNUMBER(FIND(".",BX1573)),LEFT(BX1573,FIND(".",BX1573)-1),BX1573),BX1573)</f>
        <v>AB291951</v>
      </c>
      <c r="CA1573" s="170" t="str">
        <f aca="false">IF(BX1573&lt;&gt;"",IF(ISNUMBER(FIND(".",BX1573)),RIGHT(BX1573,LEN(BX1573)-FIND(".",BX1573)),""),"")</f>
        <v/>
      </c>
      <c r="CB1573" s="212"/>
      <c r="CC1573" s="170" t="str">
        <f aca="false">A1573</f>
        <v>AB291951</v>
      </c>
      <c r="CD1573" s="178" t="s">
        <v>339</v>
      </c>
      <c r="CE1573" s="178" t="s">
        <v>340</v>
      </c>
      <c r="CF1573" s="178" t="s">
        <v>341</v>
      </c>
      <c r="CG1573" s="212"/>
      <c r="CH1573" s="179"/>
      <c r="CI1573" s="179"/>
      <c r="CJ1573" s="179"/>
      <c r="CK1573" s="212"/>
      <c r="CL1573" s="212"/>
      <c r="CM1573" s="170" t="str">
        <f aca="false">F1573</f>
        <v>JIO-Sai97L</v>
      </c>
      <c r="CN1573" s="170" t="str">
        <f aca="false">IF(G1573="","",G1573)</f>
        <v/>
      </c>
      <c r="CO1573" s="170" t="str">
        <f aca="false">CONCATENATE(H1573,":",L1573)</f>
        <v>Japan:Saitama</v>
      </c>
      <c r="CP1573" s="170" t="str">
        <f aca="false">CONCATENATE(IF(Q1573="","",CONCATENATE(Q1573,"-")),IF(P1573="","",CONCATENATE(P1573,"-")),IF(O1573="","",O1573))</f>
        <v>29-4-1997</v>
      </c>
      <c r="CQ1573" s="170" t="str">
        <f aca="false">IF(N1573="","",N1573)</f>
        <v/>
      </c>
      <c r="CR1573" s="170" t="n">
        <f aca="false">C1573</f>
        <v>3</v>
      </c>
      <c r="CS1573" s="229" t="str">
        <f aca="false">D1573</f>
        <v>3b</v>
      </c>
      <c r="CT1573" s="170" t="str">
        <f aca="false">CONCATENATE(CD1573," strain ",CM1573," ",CL1573,", partial cds")</f>
        <v>Hepatitis E virus strain JIO-Sai97L , partial cds</v>
      </c>
    </row>
    <row r="1574" customFormat="false" ht="11.9" hidden="false" customHeight="true" outlineLevel="0" collapsed="false">
      <c r="A1574" s="154" t="s">
        <v>4067</v>
      </c>
      <c r="B1574" s="147" t="n">
        <v>3</v>
      </c>
      <c r="C1574" s="243" t="n">
        <v>3</v>
      </c>
      <c r="D1574" s="149" t="s">
        <v>3973</v>
      </c>
      <c r="E1574" s="150" t="s">
        <v>3598</v>
      </c>
      <c r="F1574" s="154" t="s">
        <v>4068</v>
      </c>
      <c r="G1574" s="212"/>
      <c r="H1574" s="146" t="s">
        <v>378</v>
      </c>
      <c r="I1574" s="153" t="s">
        <v>379</v>
      </c>
      <c r="J1574" s="146" t="s">
        <v>337</v>
      </c>
      <c r="K1574" s="155" t="s">
        <v>4069</v>
      </c>
      <c r="L1574" s="231" t="s">
        <v>4069</v>
      </c>
      <c r="M1574" s="157" t="s">
        <v>348</v>
      </c>
      <c r="N1574" s="213"/>
      <c r="O1574" s="146" t="n">
        <v>2005</v>
      </c>
      <c r="P1574" s="146" t="n">
        <v>6</v>
      </c>
      <c r="Q1574" s="160" t="n">
        <v>24</v>
      </c>
      <c r="R1574" s="212"/>
      <c r="S1574" s="232" t="n">
        <v>7215</v>
      </c>
      <c r="T1574" s="214" t="s">
        <v>353</v>
      </c>
      <c r="U1574" s="215"/>
      <c r="V1574" s="158" t="s">
        <v>3973</v>
      </c>
      <c r="W1574" s="244" t="s">
        <v>3973</v>
      </c>
      <c r="X1574" s="249" t="s">
        <v>3973</v>
      </c>
      <c r="Y1574" s="249" t="s">
        <v>3973</v>
      </c>
      <c r="Z1574" s="150" t="s">
        <v>3973</v>
      </c>
      <c r="AA1574" s="250" t="s">
        <v>3973</v>
      </c>
      <c r="AB1574" s="251" t="s">
        <v>278</v>
      </c>
      <c r="AC1574" s="163" t="s">
        <v>354</v>
      </c>
      <c r="AD1574" s="164" t="s">
        <v>354</v>
      </c>
      <c r="AE1574" s="164" t="s">
        <v>354</v>
      </c>
      <c r="AF1574" s="164" t="s">
        <v>354</v>
      </c>
      <c r="AG1574" s="166" t="s">
        <v>354</v>
      </c>
      <c r="AH1574" s="164" t="n">
        <v>31</v>
      </c>
      <c r="AI1574" s="252" t="n">
        <v>7519</v>
      </c>
      <c r="AJ1574" s="219" t="n">
        <f aca="false">SeqEnd-SeqBeg+1</f>
        <v>7489</v>
      </c>
      <c r="AK1574" s="220" t="n">
        <f aca="false">AND( SeqBeg&lt;=Beg  , End &lt;=SeqEnd )</f>
        <v>1</v>
      </c>
      <c r="AL1574" s="212"/>
      <c r="AM1574" s="146" t="s">
        <v>3989</v>
      </c>
      <c r="AO1574" s="147" t="s">
        <v>2743</v>
      </c>
      <c r="AP1574" s="147" t="s">
        <v>2743</v>
      </c>
      <c r="AQ1574" s="147" t="s">
        <v>2425</v>
      </c>
      <c r="AR1574" s="147" t="s">
        <v>2743</v>
      </c>
      <c r="AS1574" s="147" t="s">
        <v>2744</v>
      </c>
      <c r="AT1574" s="147" t="s">
        <v>2743</v>
      </c>
      <c r="AV1574" s="212"/>
      <c r="AW1574" s="222" t="str">
        <f aca="false">HYPERLINK(CONCATENATE("http://www.ncbi.nlm.nih.gov/nuccore/",BM1574),BM1574)</f>
        <v>AB291952</v>
      </c>
      <c r="AX1574" s="219" t="str">
        <f aca="false">CONCATENATE(D1574,IF(I1574="","",CONCATENATE(".",I1574)),IF(K1574="","",CONCATENATE(".",K1574)),IF(M1574="","",CONCATENATE(".",M1574)),IF(R1574="","",CONCATENATE(".",R1574)),IF(U1574="","","(*)"))</f>
        <v>3b.JPN.Tottori.hum</v>
      </c>
      <c r="AY1574" s="170" t="str">
        <f aca="false">CONCATENATE(BM1574,".",BN1574)</f>
        <v>AB291952.JIY-Tot05L</v>
      </c>
      <c r="AZ1574" s="171" t="str">
        <f aca="false">IF(AV1574="",IF(ISNUMBER(FIND(".",A1574)),LEFT(A1574,FIND(".",A1574)-1),A1574),AV1574)</f>
        <v>AB291952</v>
      </c>
      <c r="BA1574" s="171" t="str">
        <f aca="false">IF(ISNUMBER(FIND("-",AZ1574)),LEFT(AZ1574,FIND("-",AZ1574)-1),AZ1574)</f>
        <v>AB291952</v>
      </c>
      <c r="BB1574" s="170" t="str">
        <f aca="false"> MEGAname &amp; "="</f>
        <v>AB291952=</v>
      </c>
      <c r="BC1574" s="170" t="str">
        <f aca="false">Clear &amp; IF(span ,"Span","out")</f>
        <v>AB291952=Span</v>
      </c>
      <c r="BD1574" s="170" t="str">
        <f aca="false">Clear &amp; IF(span, IF(B1574=".","Selected",B1574),"out")</f>
        <v>AB291952=3</v>
      </c>
      <c r="BE1574" s="170" t="str">
        <f aca="false">Clear &amp; Strain</f>
        <v>AB291952=JIY-Tot05L</v>
      </c>
      <c r="BF1574" s="170" t="str">
        <f aca="false">CONCATENATE(A1574,"=",F1574,". ",AX1574,IF(AB1574="","",CONCATENATE(".",AB1574)))</f>
        <v>AB291952=JIY-Tot05L. 3b.JPN.Tottori.hum.CG</v>
      </c>
      <c r="BG1574" s="170" t="str">
        <f aca="false">CONCATENATE(A1574,"=",F1574,". ",AX1574)</f>
        <v>AB291952=JIY-Tot05L. 3b.JPN.Tottori.hum</v>
      </c>
      <c r="BH1574" s="170" t="str">
        <f aca="false">CONCATENATE(A1574,"=",AX1574)</f>
        <v>AB291952=3b.JPN.Tottori.hum</v>
      </c>
      <c r="BI1574" s="170" t="str">
        <f aca="false">CONCATENATE(A1574,"=",ComForSubtype,D1574)</f>
        <v>AB291952=3b</v>
      </c>
      <c r="BJ1574" s="170" t="str">
        <f aca="false">CONCATENATE(A1574,"=",E1574)</f>
        <v>AB291952=3jab</v>
      </c>
      <c r="BK1574" s="170" t="str">
        <f aca="false">CONCATENATE(A1574,"=",C1574)</f>
        <v>AB291952=3</v>
      </c>
      <c r="BL1574" s="170" t="str">
        <f aca="false">CONCATENATE(D1574,"=")</f>
        <v>3b=</v>
      </c>
      <c r="BM1574" s="223" t="str">
        <f aca="false">IF(BA1574="XX","",BA1574)</f>
        <v>AB291952</v>
      </c>
      <c r="BN1574" s="224" t="str">
        <f aca="false">CONCATENATE(IF(F1574="","",F1574),IF(G1574="","",CONCATENATE(" / ",G1574)))</f>
        <v>JIY-Tot05L</v>
      </c>
      <c r="BO1574" s="225" t="str">
        <f aca="false">AX1574</f>
        <v>3b.JPN.Tottori.hum</v>
      </c>
      <c r="BP1574" s="226" t="str">
        <f aca="false">IF(V1574="","",V1574)</f>
        <v>3b</v>
      </c>
      <c r="BQ1574" s="226" t="str">
        <f aca="false">IF(W1574="","",CONCATENATE(W1574,IF(LEFT(AO1574,1)="s","+","")))</f>
        <v>3b</v>
      </c>
      <c r="BR1574" s="226" t="str">
        <f aca="false">IF(X1574="","",CONCATENATE(X1574,IF(LEFT(AQ1574,1)="s","+","")))</f>
        <v>3b+</v>
      </c>
      <c r="BS1574" s="226" t="str">
        <f aca="false">IF(Y1574="","",CONCATENATE(Y1574,IF(LEFT(AR1574,1)="s","+","")))</f>
        <v>3b</v>
      </c>
      <c r="BT1574" s="226" t="str">
        <f aca="false">IF(Z1574="","",CONCATENATE(Z1574,IF(LEFT(AS1574,1)="s","+","")))</f>
        <v>3b+</v>
      </c>
      <c r="BU1574" s="227" t="str">
        <f aca="false">IF(AA1574="","",CONCATENATE(AA1574,IF(LEFT(AT1574,1)="s","+","")))</f>
        <v>3b</v>
      </c>
      <c r="BV1574" s="212"/>
      <c r="BW1574" s="177" t="s">
        <v>4070</v>
      </c>
      <c r="BX1574" s="170" t="str">
        <f aca="false">IF(BW1574&lt;&gt;"",IF(ISNUMBER(FIND("=",BW1574)),LEFT(BW1574,FIND("=",BW1574)-1),BW1574),BW1574)</f>
        <v>AB291952</v>
      </c>
      <c r="BY1574" s="170" t="str">
        <f aca="false">IF(BW1574&lt;&gt;"",IF(ISNUMBER(FIND("=",BW1574)),RIGHT(BW1574,LEN(BW1574)-FIND("=",BW1574)),""),"")</f>
        <v>3b</v>
      </c>
      <c r="BZ1574" s="170" t="str">
        <f aca="false">IF(BX1574&lt;&gt;"",IF(ISNUMBER(FIND(".",BX1574)),LEFT(BX1574,FIND(".",BX1574)-1),BX1574),BX1574)</f>
        <v>AB291952</v>
      </c>
      <c r="CA1574" s="170" t="str">
        <f aca="false">IF(BX1574&lt;&gt;"",IF(ISNUMBER(FIND(".",BX1574)),RIGHT(BX1574,LEN(BX1574)-FIND(".",BX1574)),""),"")</f>
        <v/>
      </c>
      <c r="CB1574" s="212"/>
      <c r="CC1574" s="170" t="str">
        <f aca="false">A1574</f>
        <v>AB291952</v>
      </c>
      <c r="CD1574" s="178" t="s">
        <v>339</v>
      </c>
      <c r="CE1574" s="178" t="s">
        <v>340</v>
      </c>
      <c r="CF1574" s="178" t="s">
        <v>341</v>
      </c>
      <c r="CG1574" s="212"/>
      <c r="CH1574" s="179"/>
      <c r="CI1574" s="179"/>
      <c r="CJ1574" s="179"/>
      <c r="CK1574" s="212"/>
      <c r="CL1574" s="212"/>
      <c r="CM1574" s="170" t="str">
        <f aca="false">F1574</f>
        <v>JIY-Tot05L</v>
      </c>
      <c r="CN1574" s="170" t="str">
        <f aca="false">IF(G1574="","",G1574)</f>
        <v/>
      </c>
      <c r="CO1574" s="170" t="str">
        <f aca="false">CONCATENATE(H1574,":",L1574)</f>
        <v>Japan:Tottori</v>
      </c>
      <c r="CP1574" s="170" t="str">
        <f aca="false">CONCATENATE(IF(Q1574="","",CONCATENATE(Q1574,"-")),IF(P1574="","",CONCATENATE(P1574,"-")),IF(O1574="","",O1574))</f>
        <v>24-6-2005</v>
      </c>
      <c r="CQ1574" s="170" t="str">
        <f aca="false">IF(N1574="","",N1574)</f>
        <v/>
      </c>
      <c r="CR1574" s="170" t="n">
        <f aca="false">C1574</f>
        <v>3</v>
      </c>
      <c r="CS1574" s="229" t="str">
        <f aca="false">D1574</f>
        <v>3b</v>
      </c>
      <c r="CT1574" s="170" t="str">
        <f aca="false">CONCATENATE(CD1574," strain ",CM1574," ",CL1574,", partial cds")</f>
        <v>Hepatitis E virus strain JIY-Tot05L , partial cds</v>
      </c>
    </row>
    <row r="1575" customFormat="false" ht="11.9" hidden="false" customHeight="true" outlineLevel="0" collapsed="false">
      <c r="A1575" s="154" t="s">
        <v>4071</v>
      </c>
      <c r="B1575" s="147" t="n">
        <v>3</v>
      </c>
      <c r="C1575" s="243" t="n">
        <v>3</v>
      </c>
      <c r="D1575" s="149" t="s">
        <v>3973</v>
      </c>
      <c r="E1575" s="150" t="s">
        <v>3598</v>
      </c>
      <c r="F1575" s="154" t="s">
        <v>4072</v>
      </c>
      <c r="G1575" s="212"/>
      <c r="H1575" s="146" t="s">
        <v>378</v>
      </c>
      <c r="I1575" s="153" t="s">
        <v>379</v>
      </c>
      <c r="J1575" s="146" t="s">
        <v>337</v>
      </c>
      <c r="K1575" s="155" t="s">
        <v>4025</v>
      </c>
      <c r="L1575" s="231" t="s">
        <v>4025</v>
      </c>
      <c r="M1575" s="157" t="s">
        <v>348</v>
      </c>
      <c r="N1575" s="213"/>
      <c r="O1575" s="146" t="n">
        <v>2005</v>
      </c>
      <c r="P1575" s="146" t="n">
        <v>7</v>
      </c>
      <c r="Q1575" s="160" t="n">
        <v>31</v>
      </c>
      <c r="R1575" s="212"/>
      <c r="S1575" s="232" t="n">
        <v>7215</v>
      </c>
      <c r="T1575" s="214" t="s">
        <v>353</v>
      </c>
      <c r="U1575" s="215"/>
      <c r="V1575" s="158" t="s">
        <v>3973</v>
      </c>
      <c r="W1575" s="244" t="s">
        <v>3973</v>
      </c>
      <c r="X1575" s="249" t="s">
        <v>3973</v>
      </c>
      <c r="Y1575" s="249" t="s">
        <v>3973</v>
      </c>
      <c r="Z1575" s="249" t="s">
        <v>3973</v>
      </c>
      <c r="AA1575" s="250" t="s">
        <v>3973</v>
      </c>
      <c r="AB1575" s="251" t="s">
        <v>278</v>
      </c>
      <c r="AC1575" s="163" t="s">
        <v>354</v>
      </c>
      <c r="AD1575" s="164" t="s">
        <v>354</v>
      </c>
      <c r="AE1575" s="164" t="s">
        <v>354</v>
      </c>
      <c r="AF1575" s="164" t="s">
        <v>354</v>
      </c>
      <c r="AG1575" s="166" t="s">
        <v>354</v>
      </c>
      <c r="AH1575" s="164" t="n">
        <v>31</v>
      </c>
      <c r="AI1575" s="252" t="n">
        <v>7519</v>
      </c>
      <c r="AJ1575" s="219" t="n">
        <f aca="false">SeqEnd-SeqBeg+1</f>
        <v>7489</v>
      </c>
      <c r="AK1575" s="220" t="n">
        <f aca="false">AND( SeqBeg&lt;=Beg  , End &lt;=SeqEnd )</f>
        <v>1</v>
      </c>
      <c r="AL1575" s="212"/>
      <c r="AM1575" s="146" t="s">
        <v>3989</v>
      </c>
      <c r="AO1575" s="147" t="s">
        <v>2743</v>
      </c>
      <c r="AP1575" s="147" t="s">
        <v>2743</v>
      </c>
      <c r="AQ1575" s="147" t="s">
        <v>2425</v>
      </c>
      <c r="AR1575" s="147" t="s">
        <v>2743</v>
      </c>
      <c r="AS1575" s="147" t="s">
        <v>2744</v>
      </c>
      <c r="AT1575" s="147" t="s">
        <v>2743</v>
      </c>
      <c r="AV1575" s="212"/>
      <c r="AW1575" s="222" t="str">
        <f aca="false">HYPERLINK(CONCATENATE("http://www.ncbi.nlm.nih.gov/nuccore/",BM1575),BM1575)</f>
        <v>AB291953</v>
      </c>
      <c r="AX1575" s="219" t="str">
        <f aca="false">CONCATENATE(D1575,IF(I1575="","",CONCATENATE(".",I1575)),IF(K1575="","",CONCATENATE(".",K1575)),IF(M1575="","",CONCATENATE(".",M1575)),IF(R1575="","",CONCATENATE(".",R1575)),IF(U1575="","","(*)"))</f>
        <v>3b.JPN.Okinawa.hum</v>
      </c>
      <c r="AY1575" s="170" t="str">
        <f aca="false">CONCATENATE(BM1575,".",BN1575)</f>
        <v>AB291953.JSO-Oki05L</v>
      </c>
      <c r="AZ1575" s="171" t="str">
        <f aca="false">IF(AV1575="",IF(ISNUMBER(FIND(".",A1575)),LEFT(A1575,FIND(".",A1575)-1),A1575),AV1575)</f>
        <v>AB291953</v>
      </c>
      <c r="BA1575" s="171" t="str">
        <f aca="false">IF(ISNUMBER(FIND("-",AZ1575)),LEFT(AZ1575,FIND("-",AZ1575)-1),AZ1575)</f>
        <v>AB291953</v>
      </c>
      <c r="BB1575" s="170" t="str">
        <f aca="false"> MEGAname &amp; "="</f>
        <v>AB291953=</v>
      </c>
      <c r="BC1575" s="170" t="str">
        <f aca="false">Clear &amp; IF(span ,"Span","out")</f>
        <v>AB291953=Span</v>
      </c>
      <c r="BD1575" s="170" t="str">
        <f aca="false">Clear &amp; IF(span, IF(B1575=".","Selected",B1575),"out")</f>
        <v>AB291953=3</v>
      </c>
      <c r="BE1575" s="170" t="str">
        <f aca="false">Clear &amp; Strain</f>
        <v>AB291953=JSO-Oki05L</v>
      </c>
      <c r="BF1575" s="170" t="str">
        <f aca="false">CONCATENATE(A1575,"=",F1575,". ",AX1575,IF(AB1575="","",CONCATENATE(".",AB1575)))</f>
        <v>AB291953=JSO-Oki05L. 3b.JPN.Okinawa.hum.CG</v>
      </c>
      <c r="BG1575" s="170" t="str">
        <f aca="false">CONCATENATE(A1575,"=",F1575,". ",AX1575)</f>
        <v>AB291953=JSO-Oki05L. 3b.JPN.Okinawa.hum</v>
      </c>
      <c r="BH1575" s="170" t="str">
        <f aca="false">CONCATENATE(A1575,"=",AX1575)</f>
        <v>AB291953=3b.JPN.Okinawa.hum</v>
      </c>
      <c r="BI1575" s="170" t="str">
        <f aca="false">CONCATENATE(A1575,"=",ComForSubtype,D1575)</f>
        <v>AB291953=3b</v>
      </c>
      <c r="BJ1575" s="170" t="str">
        <f aca="false">CONCATENATE(A1575,"=",E1575)</f>
        <v>AB291953=3jab</v>
      </c>
      <c r="BK1575" s="170" t="str">
        <f aca="false">CONCATENATE(A1575,"=",C1575)</f>
        <v>AB291953=3</v>
      </c>
      <c r="BL1575" s="170" t="str">
        <f aca="false">CONCATENATE(D1575,"=")</f>
        <v>3b=</v>
      </c>
      <c r="BM1575" s="223" t="str">
        <f aca="false">IF(BA1575="XX","",BA1575)</f>
        <v>AB291953</v>
      </c>
      <c r="BN1575" s="224" t="str">
        <f aca="false">CONCATENATE(IF(F1575="","",F1575),IF(G1575="","",CONCATENATE(" / ",G1575)))</f>
        <v>JSO-Oki05L</v>
      </c>
      <c r="BO1575" s="225" t="str">
        <f aca="false">AX1575</f>
        <v>3b.JPN.Okinawa.hum</v>
      </c>
      <c r="BP1575" s="226" t="str">
        <f aca="false">IF(V1575="","",V1575)</f>
        <v>3b</v>
      </c>
      <c r="BQ1575" s="226" t="str">
        <f aca="false">IF(W1575="","",CONCATENATE(W1575,IF(LEFT(AO1575,1)="s","+","")))</f>
        <v>3b</v>
      </c>
      <c r="BR1575" s="226" t="str">
        <f aca="false">IF(X1575="","",CONCATENATE(X1575,IF(LEFT(AQ1575,1)="s","+","")))</f>
        <v>3b+</v>
      </c>
      <c r="BS1575" s="226" t="str">
        <f aca="false">IF(Y1575="","",CONCATENATE(Y1575,IF(LEFT(AR1575,1)="s","+","")))</f>
        <v>3b</v>
      </c>
      <c r="BT1575" s="226" t="str">
        <f aca="false">IF(Z1575="","",CONCATENATE(Z1575,IF(LEFT(AS1575,1)="s","+","")))</f>
        <v>3b+</v>
      </c>
      <c r="BU1575" s="227" t="str">
        <f aca="false">IF(AA1575="","",CONCATENATE(AA1575,IF(LEFT(AT1575,1)="s","+","")))</f>
        <v>3b</v>
      </c>
      <c r="BV1575" s="212"/>
      <c r="BW1575" s="177" t="s">
        <v>4073</v>
      </c>
      <c r="BX1575" s="170" t="str">
        <f aca="false">IF(BW1575&lt;&gt;"",IF(ISNUMBER(FIND("=",BW1575)),LEFT(BW1575,FIND("=",BW1575)-1),BW1575),BW1575)</f>
        <v>AB291953</v>
      </c>
      <c r="BY1575" s="170" t="str">
        <f aca="false">IF(BW1575&lt;&gt;"",IF(ISNUMBER(FIND("=",BW1575)),RIGHT(BW1575,LEN(BW1575)-FIND("=",BW1575)),""),"")</f>
        <v>3b</v>
      </c>
      <c r="BZ1575" s="170" t="str">
        <f aca="false">IF(BX1575&lt;&gt;"",IF(ISNUMBER(FIND(".",BX1575)),LEFT(BX1575,FIND(".",BX1575)-1),BX1575),BX1575)</f>
        <v>AB291953</v>
      </c>
      <c r="CA1575" s="170" t="str">
        <f aca="false">IF(BX1575&lt;&gt;"",IF(ISNUMBER(FIND(".",BX1575)),RIGHT(BX1575,LEN(BX1575)-FIND(".",BX1575)),""),"")</f>
        <v/>
      </c>
      <c r="CB1575" s="212"/>
      <c r="CC1575" s="170" t="str">
        <f aca="false">A1575</f>
        <v>AB291953</v>
      </c>
      <c r="CD1575" s="178" t="s">
        <v>339</v>
      </c>
      <c r="CE1575" s="178" t="s">
        <v>340</v>
      </c>
      <c r="CF1575" s="178" t="s">
        <v>341</v>
      </c>
      <c r="CG1575" s="212"/>
      <c r="CH1575" s="179"/>
      <c r="CI1575" s="179"/>
      <c r="CJ1575" s="179"/>
      <c r="CK1575" s="212"/>
      <c r="CL1575" s="212"/>
      <c r="CM1575" s="170" t="str">
        <f aca="false">F1575</f>
        <v>JSO-Oki05L</v>
      </c>
      <c r="CN1575" s="170" t="str">
        <f aca="false">IF(G1575="","",G1575)</f>
        <v/>
      </c>
      <c r="CO1575" s="170" t="str">
        <f aca="false">CONCATENATE(H1575,":",L1575)</f>
        <v>Japan:Okinawa</v>
      </c>
      <c r="CP1575" s="170" t="str">
        <f aca="false">CONCATENATE(IF(Q1575="","",CONCATENATE(Q1575,"-")),IF(P1575="","",CONCATENATE(P1575,"-")),IF(O1575="","",O1575))</f>
        <v>31-7-2005</v>
      </c>
      <c r="CQ1575" s="170" t="str">
        <f aca="false">IF(N1575="","",N1575)</f>
        <v/>
      </c>
      <c r="CR1575" s="170" t="n">
        <f aca="false">C1575</f>
        <v>3</v>
      </c>
      <c r="CS1575" s="229" t="str">
        <f aca="false">D1575</f>
        <v>3b</v>
      </c>
      <c r="CT1575" s="170" t="str">
        <f aca="false">CONCATENATE(CD1575," strain ",CM1575," ",CL1575,", partial cds")</f>
        <v>Hepatitis E virus strain JSO-Oki05L , partial cds</v>
      </c>
    </row>
    <row r="1576" customFormat="false" ht="11.9" hidden="false" customHeight="true" outlineLevel="0" collapsed="false">
      <c r="A1576" s="154" t="s">
        <v>4074</v>
      </c>
      <c r="B1576" s="147" t="n">
        <v>3</v>
      </c>
      <c r="C1576" s="243" t="n">
        <v>3</v>
      </c>
      <c r="D1576" s="149" t="s">
        <v>3973</v>
      </c>
      <c r="E1576" s="150" t="s">
        <v>3598</v>
      </c>
      <c r="F1576" s="154" t="s">
        <v>4075</v>
      </c>
      <c r="G1576" s="212"/>
      <c r="H1576" s="146" t="s">
        <v>378</v>
      </c>
      <c r="I1576" s="153" t="s">
        <v>379</v>
      </c>
      <c r="J1576" s="146" t="s">
        <v>337</v>
      </c>
      <c r="K1576" s="155" t="s">
        <v>4076</v>
      </c>
      <c r="L1576" s="231" t="s">
        <v>4076</v>
      </c>
      <c r="M1576" s="157" t="s">
        <v>348</v>
      </c>
      <c r="N1576" s="213"/>
      <c r="O1576" s="146" t="n">
        <v>2004</v>
      </c>
      <c r="P1576" s="146" t="n">
        <v>12</v>
      </c>
      <c r="Q1576" s="160" t="n">
        <v>24</v>
      </c>
      <c r="R1576" s="212"/>
      <c r="S1576" s="232" t="n">
        <v>7215</v>
      </c>
      <c r="T1576" s="214" t="s">
        <v>353</v>
      </c>
      <c r="U1576" s="215"/>
      <c r="V1576" s="158" t="s">
        <v>3973</v>
      </c>
      <c r="W1576" s="244" t="s">
        <v>3973</v>
      </c>
      <c r="X1576" s="249" t="s">
        <v>3973</v>
      </c>
      <c r="Y1576" s="249" t="s">
        <v>3973</v>
      </c>
      <c r="Z1576" s="249" t="s">
        <v>3973</v>
      </c>
      <c r="AA1576" s="250" t="s">
        <v>3973</v>
      </c>
      <c r="AB1576" s="251" t="s">
        <v>278</v>
      </c>
      <c r="AC1576" s="163" t="s">
        <v>354</v>
      </c>
      <c r="AD1576" s="164" t="s">
        <v>354</v>
      </c>
      <c r="AE1576" s="164" t="s">
        <v>354</v>
      </c>
      <c r="AF1576" s="164" t="s">
        <v>354</v>
      </c>
      <c r="AG1576" s="166" t="s">
        <v>354</v>
      </c>
      <c r="AH1576" s="164" t="n">
        <v>31</v>
      </c>
      <c r="AI1576" s="252" t="n">
        <v>7519</v>
      </c>
      <c r="AJ1576" s="219" t="n">
        <f aca="false">SeqEnd-SeqBeg+1</f>
        <v>7489</v>
      </c>
      <c r="AK1576" s="220" t="n">
        <f aca="false">AND( SeqBeg&lt;=Beg  , End &lt;=SeqEnd )</f>
        <v>1</v>
      </c>
      <c r="AL1576" s="212"/>
      <c r="AM1576" s="146" t="s">
        <v>3989</v>
      </c>
      <c r="AO1576" s="147" t="s">
        <v>2743</v>
      </c>
      <c r="AP1576" s="147" t="s">
        <v>2743</v>
      </c>
      <c r="AQ1576" s="147" t="s">
        <v>2425</v>
      </c>
      <c r="AR1576" s="147" t="s">
        <v>2743</v>
      </c>
      <c r="AS1576" s="147" t="s">
        <v>2744</v>
      </c>
      <c r="AT1576" s="147" t="s">
        <v>2743</v>
      </c>
      <c r="AV1576" s="212"/>
      <c r="AW1576" s="222" t="str">
        <f aca="false">HYPERLINK(CONCATENATE("http://www.ncbi.nlm.nih.gov/nuccore/",BM1576),BM1576)</f>
        <v>AB291954</v>
      </c>
      <c r="AX1576" s="219" t="str">
        <f aca="false">CONCATENATE(D1576,IF(I1576="","",CONCATENATE(".",I1576)),IF(K1576="","",CONCATENATE(".",K1576)),IF(M1576="","",CONCATENATE(".",M1576)),IF(R1576="","",CONCATENATE(".",R1576)),IF(U1576="","","(*)"))</f>
        <v>3b.JPN.Okayama.hum</v>
      </c>
      <c r="AY1576" s="170" t="str">
        <f aca="false">CONCATENATE(BM1576,".",BN1576)</f>
        <v>AB291954.JSS-Oka04L</v>
      </c>
      <c r="AZ1576" s="171" t="str">
        <f aca="false">IF(AV1576="",IF(ISNUMBER(FIND(".",A1576)),LEFT(A1576,FIND(".",A1576)-1),A1576),AV1576)</f>
        <v>AB291954</v>
      </c>
      <c r="BA1576" s="171" t="str">
        <f aca="false">IF(ISNUMBER(FIND("-",AZ1576)),LEFT(AZ1576,FIND("-",AZ1576)-1),AZ1576)</f>
        <v>AB291954</v>
      </c>
      <c r="BB1576" s="170" t="str">
        <f aca="false"> MEGAname &amp; "="</f>
        <v>AB291954=</v>
      </c>
      <c r="BC1576" s="170" t="str">
        <f aca="false">Clear &amp; IF(span ,"Span","out")</f>
        <v>AB291954=Span</v>
      </c>
      <c r="BD1576" s="170" t="str">
        <f aca="false">Clear &amp; IF(span, IF(B1576=".","Selected",B1576),"out")</f>
        <v>AB291954=3</v>
      </c>
      <c r="BE1576" s="170" t="str">
        <f aca="false">Clear &amp; Strain</f>
        <v>AB291954=JSS-Oka04L</v>
      </c>
      <c r="BF1576" s="170" t="str">
        <f aca="false">CONCATENATE(A1576,"=",F1576,". ",AX1576,IF(AB1576="","",CONCATENATE(".",AB1576)))</f>
        <v>AB291954=JSS-Oka04L. 3b.JPN.Okayama.hum.CG</v>
      </c>
      <c r="BG1576" s="170" t="str">
        <f aca="false">CONCATENATE(A1576,"=",F1576,". ",AX1576)</f>
        <v>AB291954=JSS-Oka04L. 3b.JPN.Okayama.hum</v>
      </c>
      <c r="BH1576" s="170" t="str">
        <f aca="false">CONCATENATE(A1576,"=",AX1576)</f>
        <v>AB291954=3b.JPN.Okayama.hum</v>
      </c>
      <c r="BI1576" s="170" t="str">
        <f aca="false">CONCATENATE(A1576,"=",ComForSubtype,D1576)</f>
        <v>AB291954=3b</v>
      </c>
      <c r="BJ1576" s="170" t="str">
        <f aca="false">CONCATENATE(A1576,"=",E1576)</f>
        <v>AB291954=3jab</v>
      </c>
      <c r="BK1576" s="170" t="str">
        <f aca="false">CONCATENATE(A1576,"=",C1576)</f>
        <v>AB291954=3</v>
      </c>
      <c r="BL1576" s="170" t="str">
        <f aca="false">CONCATENATE(D1576,"=")</f>
        <v>3b=</v>
      </c>
      <c r="BM1576" s="223" t="str">
        <f aca="false">IF(BA1576="XX","",BA1576)</f>
        <v>AB291954</v>
      </c>
      <c r="BN1576" s="224" t="str">
        <f aca="false">CONCATENATE(IF(F1576="","",F1576),IF(G1576="","",CONCATENATE(" / ",G1576)))</f>
        <v>JSS-Oka04L</v>
      </c>
      <c r="BO1576" s="225" t="str">
        <f aca="false">AX1576</f>
        <v>3b.JPN.Okayama.hum</v>
      </c>
      <c r="BP1576" s="226" t="str">
        <f aca="false">IF(V1576="","",V1576)</f>
        <v>3b</v>
      </c>
      <c r="BQ1576" s="226" t="str">
        <f aca="false">IF(W1576="","",CONCATENATE(W1576,IF(LEFT(AO1576,1)="s","+","")))</f>
        <v>3b</v>
      </c>
      <c r="BR1576" s="226" t="str">
        <f aca="false">IF(X1576="","",CONCATENATE(X1576,IF(LEFT(AQ1576,1)="s","+","")))</f>
        <v>3b+</v>
      </c>
      <c r="BS1576" s="226" t="str">
        <f aca="false">IF(Y1576="","",CONCATENATE(Y1576,IF(LEFT(AR1576,1)="s","+","")))</f>
        <v>3b</v>
      </c>
      <c r="BT1576" s="226" t="str">
        <f aca="false">IF(Z1576="","",CONCATENATE(Z1576,IF(LEFT(AS1576,1)="s","+","")))</f>
        <v>3b+</v>
      </c>
      <c r="BU1576" s="227" t="str">
        <f aca="false">IF(AA1576="","",CONCATENATE(AA1576,IF(LEFT(AT1576,1)="s","+","")))</f>
        <v>3b</v>
      </c>
      <c r="BV1576" s="212"/>
      <c r="BW1576" s="177" t="s">
        <v>4077</v>
      </c>
      <c r="BX1576" s="170" t="str">
        <f aca="false">IF(BW1576&lt;&gt;"",IF(ISNUMBER(FIND("=",BW1576)),LEFT(BW1576,FIND("=",BW1576)-1),BW1576),BW1576)</f>
        <v>AB291954</v>
      </c>
      <c r="BY1576" s="170" t="str">
        <f aca="false">IF(BW1576&lt;&gt;"",IF(ISNUMBER(FIND("=",BW1576)),RIGHT(BW1576,LEN(BW1576)-FIND("=",BW1576)),""),"")</f>
        <v>3b</v>
      </c>
      <c r="BZ1576" s="170" t="str">
        <f aca="false">IF(BX1576&lt;&gt;"",IF(ISNUMBER(FIND(".",BX1576)),LEFT(BX1576,FIND(".",BX1576)-1),BX1576),BX1576)</f>
        <v>AB291954</v>
      </c>
      <c r="CA1576" s="170" t="str">
        <f aca="false">IF(BX1576&lt;&gt;"",IF(ISNUMBER(FIND(".",BX1576)),RIGHT(BX1576,LEN(BX1576)-FIND(".",BX1576)),""),"")</f>
        <v/>
      </c>
      <c r="CB1576" s="212"/>
      <c r="CC1576" s="170" t="str">
        <f aca="false">A1576</f>
        <v>AB291954</v>
      </c>
      <c r="CD1576" s="178" t="s">
        <v>339</v>
      </c>
      <c r="CE1576" s="178" t="s">
        <v>340</v>
      </c>
      <c r="CF1576" s="178" t="s">
        <v>341</v>
      </c>
      <c r="CG1576" s="212"/>
      <c r="CH1576" s="179"/>
      <c r="CI1576" s="179"/>
      <c r="CJ1576" s="179"/>
      <c r="CK1576" s="212"/>
      <c r="CL1576" s="212"/>
      <c r="CM1576" s="170" t="str">
        <f aca="false">F1576</f>
        <v>JSS-Oka04L</v>
      </c>
      <c r="CN1576" s="170" t="str">
        <f aca="false">IF(G1576="","",G1576)</f>
        <v/>
      </c>
      <c r="CO1576" s="170" t="str">
        <f aca="false">CONCATENATE(H1576,":",L1576)</f>
        <v>Japan:Okayama</v>
      </c>
      <c r="CP1576" s="170" t="str">
        <f aca="false">CONCATENATE(IF(Q1576="","",CONCATENATE(Q1576,"-")),IF(P1576="","",CONCATENATE(P1576,"-")),IF(O1576="","",O1576))</f>
        <v>24-12-2004</v>
      </c>
      <c r="CQ1576" s="170" t="str">
        <f aca="false">IF(N1576="","",N1576)</f>
        <v/>
      </c>
      <c r="CR1576" s="170" t="n">
        <f aca="false">C1576</f>
        <v>3</v>
      </c>
      <c r="CS1576" s="229" t="str">
        <f aca="false">D1576</f>
        <v>3b</v>
      </c>
      <c r="CT1576" s="170" t="str">
        <f aca="false">CONCATENATE(CD1576," strain ",CM1576," ",CL1576,", partial cds")</f>
        <v>Hepatitis E virus strain JSS-Oka04L , partial cds</v>
      </c>
    </row>
    <row r="1577" customFormat="false" ht="11.9" hidden="false" customHeight="true" outlineLevel="0" collapsed="false">
      <c r="A1577" s="154" t="s">
        <v>4078</v>
      </c>
      <c r="B1577" s="147" t="n">
        <v>3</v>
      </c>
      <c r="C1577" s="243" t="n">
        <v>3</v>
      </c>
      <c r="D1577" s="149" t="s">
        <v>3973</v>
      </c>
      <c r="E1577" s="150" t="s">
        <v>3598</v>
      </c>
      <c r="F1577" s="154" t="s">
        <v>4079</v>
      </c>
      <c r="G1577" s="212"/>
      <c r="H1577" s="146" t="s">
        <v>378</v>
      </c>
      <c r="I1577" s="153" t="s">
        <v>379</v>
      </c>
      <c r="J1577" s="146" t="s">
        <v>337</v>
      </c>
      <c r="K1577" s="155" t="s">
        <v>4080</v>
      </c>
      <c r="L1577" s="231" t="s">
        <v>4080</v>
      </c>
      <c r="M1577" s="157" t="s">
        <v>348</v>
      </c>
      <c r="N1577" s="213"/>
      <c r="O1577" s="146" t="n">
        <v>2006</v>
      </c>
      <c r="P1577" s="146" t="n">
        <v>9</v>
      </c>
      <c r="Q1577" s="160" t="n">
        <v>5</v>
      </c>
      <c r="R1577" s="212"/>
      <c r="S1577" s="232" t="n">
        <v>7215</v>
      </c>
      <c r="T1577" s="214" t="s">
        <v>353</v>
      </c>
      <c r="U1577" s="215"/>
      <c r="V1577" s="158" t="s">
        <v>3973</v>
      </c>
      <c r="W1577" s="244" t="s">
        <v>3973</v>
      </c>
      <c r="X1577" s="249" t="s">
        <v>3973</v>
      </c>
      <c r="Y1577" s="249" t="s">
        <v>3973</v>
      </c>
      <c r="Z1577" s="249" t="s">
        <v>3973</v>
      </c>
      <c r="AA1577" s="250" t="s">
        <v>3973</v>
      </c>
      <c r="AB1577" s="251" t="s">
        <v>278</v>
      </c>
      <c r="AC1577" s="163" t="s">
        <v>354</v>
      </c>
      <c r="AD1577" s="164" t="s">
        <v>354</v>
      </c>
      <c r="AE1577" s="164" t="s">
        <v>354</v>
      </c>
      <c r="AF1577" s="164" t="s">
        <v>354</v>
      </c>
      <c r="AG1577" s="166" t="s">
        <v>354</v>
      </c>
      <c r="AH1577" s="164" t="n">
        <v>31</v>
      </c>
      <c r="AI1577" s="252" t="n">
        <v>7519</v>
      </c>
      <c r="AJ1577" s="219" t="n">
        <f aca="false">SeqEnd-SeqBeg+1</f>
        <v>7489</v>
      </c>
      <c r="AK1577" s="220" t="n">
        <f aca="false">AND( SeqBeg&lt;=Beg  , End &lt;=SeqEnd )</f>
        <v>1</v>
      </c>
      <c r="AL1577" s="212"/>
      <c r="AM1577" s="146" t="s">
        <v>3989</v>
      </c>
      <c r="AO1577" s="147" t="s">
        <v>2743</v>
      </c>
      <c r="AP1577" s="147" t="s">
        <v>2743</v>
      </c>
      <c r="AQ1577" s="147" t="s">
        <v>2425</v>
      </c>
      <c r="AR1577" s="147" t="s">
        <v>2743</v>
      </c>
      <c r="AS1577" s="147" t="s">
        <v>2744</v>
      </c>
      <c r="AT1577" s="147" t="s">
        <v>2743</v>
      </c>
      <c r="AV1577" s="212"/>
      <c r="AW1577" s="222" t="str">
        <f aca="false">HYPERLINK(CONCATENATE("http://www.ncbi.nlm.nih.gov/nuccore/",BM1577),BM1577)</f>
        <v>AB291955</v>
      </c>
      <c r="AX1577" s="219" t="str">
        <f aca="false">CONCATENATE(D1577,IF(I1577="","",CONCATENATE(".",I1577)),IF(K1577="","",CONCATENATE(".",K1577)),IF(M1577="","",CONCATENATE(".",M1577)),IF(R1577="","",CONCATENATE(".",R1577)),IF(U1577="","","(*)"))</f>
        <v>3b.JPN.Kyoto.hum</v>
      </c>
      <c r="AY1577" s="170" t="str">
        <f aca="false">CONCATENATE(BM1577,".",BN1577)</f>
        <v>AB291955.JSW-Kyo-FH06L</v>
      </c>
      <c r="AZ1577" s="171" t="str">
        <f aca="false">IF(AV1577="",IF(ISNUMBER(FIND(".",A1577)),LEFT(A1577,FIND(".",A1577)-1),A1577),AV1577)</f>
        <v>AB291955</v>
      </c>
      <c r="BA1577" s="171" t="str">
        <f aca="false">IF(ISNUMBER(FIND("-",AZ1577)),LEFT(AZ1577,FIND("-",AZ1577)-1),AZ1577)</f>
        <v>AB291955</v>
      </c>
      <c r="BB1577" s="170" t="str">
        <f aca="false"> MEGAname &amp; "="</f>
        <v>AB291955=</v>
      </c>
      <c r="BC1577" s="170" t="str">
        <f aca="false">Clear &amp; IF(span ,"Span","out")</f>
        <v>AB291955=Span</v>
      </c>
      <c r="BD1577" s="170" t="str">
        <f aca="false">Clear &amp; IF(span, IF(B1577=".","Selected",B1577),"out")</f>
        <v>AB291955=3</v>
      </c>
      <c r="BE1577" s="170" t="str">
        <f aca="false">Clear &amp; Strain</f>
        <v>AB291955=JSW-Kyo-FH06L</v>
      </c>
      <c r="BF1577" s="170" t="str">
        <f aca="false">CONCATENATE(A1577,"=",F1577,". ",AX1577,IF(AB1577="","",CONCATENATE(".",AB1577)))</f>
        <v>AB291955=JSW-Kyo-FH06L. 3b.JPN.Kyoto.hum.CG</v>
      </c>
      <c r="BG1577" s="170" t="str">
        <f aca="false">CONCATENATE(A1577,"=",F1577,". ",AX1577)</f>
        <v>AB291955=JSW-Kyo-FH06L. 3b.JPN.Kyoto.hum</v>
      </c>
      <c r="BH1577" s="170" t="str">
        <f aca="false">CONCATENATE(A1577,"=",AX1577)</f>
        <v>AB291955=3b.JPN.Kyoto.hum</v>
      </c>
      <c r="BI1577" s="170" t="str">
        <f aca="false">CONCATENATE(A1577,"=",ComForSubtype,D1577)</f>
        <v>AB291955=3b</v>
      </c>
      <c r="BJ1577" s="170" t="str">
        <f aca="false">CONCATENATE(A1577,"=",E1577)</f>
        <v>AB291955=3jab</v>
      </c>
      <c r="BK1577" s="170" t="str">
        <f aca="false">CONCATENATE(A1577,"=",C1577)</f>
        <v>AB291955=3</v>
      </c>
      <c r="BL1577" s="170" t="str">
        <f aca="false">CONCATENATE(D1577,"=")</f>
        <v>3b=</v>
      </c>
      <c r="BM1577" s="223" t="str">
        <f aca="false">IF(BA1577="XX","",BA1577)</f>
        <v>AB291955</v>
      </c>
      <c r="BN1577" s="224" t="str">
        <f aca="false">CONCATENATE(IF(F1577="","",F1577),IF(G1577="","",CONCATENATE(" / ",G1577)))</f>
        <v>JSW-Kyo-FH06L</v>
      </c>
      <c r="BO1577" s="225" t="str">
        <f aca="false">AX1577</f>
        <v>3b.JPN.Kyoto.hum</v>
      </c>
      <c r="BP1577" s="226" t="str">
        <f aca="false">IF(V1577="","",V1577)</f>
        <v>3b</v>
      </c>
      <c r="BQ1577" s="226" t="str">
        <f aca="false">IF(W1577="","",CONCATENATE(W1577,IF(LEFT(AO1577,1)="s","+","")))</f>
        <v>3b</v>
      </c>
      <c r="BR1577" s="226" t="str">
        <f aca="false">IF(X1577="","",CONCATENATE(X1577,IF(LEFT(AQ1577,1)="s","+","")))</f>
        <v>3b+</v>
      </c>
      <c r="BS1577" s="226" t="str">
        <f aca="false">IF(Y1577="","",CONCATENATE(Y1577,IF(LEFT(AR1577,1)="s","+","")))</f>
        <v>3b</v>
      </c>
      <c r="BT1577" s="226" t="str">
        <f aca="false">IF(Z1577="","",CONCATENATE(Z1577,IF(LEFT(AS1577,1)="s","+","")))</f>
        <v>3b+</v>
      </c>
      <c r="BU1577" s="227" t="str">
        <f aca="false">IF(AA1577="","",CONCATENATE(AA1577,IF(LEFT(AT1577,1)="s","+","")))</f>
        <v>3b</v>
      </c>
      <c r="BV1577" s="212"/>
      <c r="BW1577" s="177" t="s">
        <v>4081</v>
      </c>
      <c r="BX1577" s="170" t="str">
        <f aca="false">IF(BW1577&lt;&gt;"",IF(ISNUMBER(FIND("=",BW1577)),LEFT(BW1577,FIND("=",BW1577)-1),BW1577),BW1577)</f>
        <v>AB291955</v>
      </c>
      <c r="BY1577" s="170" t="str">
        <f aca="false">IF(BW1577&lt;&gt;"",IF(ISNUMBER(FIND("=",BW1577)),RIGHT(BW1577,LEN(BW1577)-FIND("=",BW1577)),""),"")</f>
        <v>3b</v>
      </c>
      <c r="BZ1577" s="170" t="str">
        <f aca="false">IF(BX1577&lt;&gt;"",IF(ISNUMBER(FIND(".",BX1577)),LEFT(BX1577,FIND(".",BX1577)-1),BX1577),BX1577)</f>
        <v>AB291955</v>
      </c>
      <c r="CA1577" s="170" t="str">
        <f aca="false">IF(BX1577&lt;&gt;"",IF(ISNUMBER(FIND(".",BX1577)),RIGHT(BX1577,LEN(BX1577)-FIND(".",BX1577)),""),"")</f>
        <v/>
      </c>
      <c r="CB1577" s="212"/>
      <c r="CC1577" s="170" t="str">
        <f aca="false">A1577</f>
        <v>AB291955</v>
      </c>
      <c r="CD1577" s="178" t="s">
        <v>339</v>
      </c>
      <c r="CE1577" s="178" t="s">
        <v>340</v>
      </c>
      <c r="CF1577" s="178" t="s">
        <v>341</v>
      </c>
      <c r="CG1577" s="212"/>
      <c r="CH1577" s="179"/>
      <c r="CI1577" s="179"/>
      <c r="CJ1577" s="179"/>
      <c r="CK1577" s="212"/>
      <c r="CL1577" s="212"/>
      <c r="CM1577" s="170" t="str">
        <f aca="false">F1577</f>
        <v>JSW-Kyo-FH06L</v>
      </c>
      <c r="CN1577" s="170" t="str">
        <f aca="false">IF(G1577="","",G1577)</f>
        <v/>
      </c>
      <c r="CO1577" s="170" t="str">
        <f aca="false">CONCATENATE(H1577,":",L1577)</f>
        <v>Japan:Kyoto</v>
      </c>
      <c r="CP1577" s="170" t="str">
        <f aca="false">CONCATENATE(IF(Q1577="","",CONCATENATE(Q1577,"-")),IF(P1577="","",CONCATENATE(P1577,"-")),IF(O1577="","",O1577))</f>
        <v>5-9-2006</v>
      </c>
      <c r="CQ1577" s="170" t="str">
        <f aca="false">IF(N1577="","",N1577)</f>
        <v/>
      </c>
      <c r="CR1577" s="170" t="n">
        <f aca="false">C1577</f>
        <v>3</v>
      </c>
      <c r="CS1577" s="229" t="str">
        <f aca="false">D1577</f>
        <v>3b</v>
      </c>
      <c r="CT1577" s="170" t="str">
        <f aca="false">CONCATENATE(CD1577," strain ",CM1577," ",CL1577,", partial cds")</f>
        <v>Hepatitis E virus strain JSW-Kyo-FH06L , partial cds</v>
      </c>
    </row>
    <row r="1578" customFormat="false" ht="11.9" hidden="false" customHeight="true" outlineLevel="0" collapsed="false">
      <c r="A1578" s="154" t="s">
        <v>4082</v>
      </c>
      <c r="B1578" s="147" t="n">
        <v>3</v>
      </c>
      <c r="C1578" s="243" t="n">
        <v>3</v>
      </c>
      <c r="D1578" s="149" t="s">
        <v>3973</v>
      </c>
      <c r="E1578" s="150" t="s">
        <v>3598</v>
      </c>
      <c r="F1578" s="154" t="s">
        <v>4083</v>
      </c>
      <c r="G1578" s="212"/>
      <c r="H1578" s="146" t="s">
        <v>378</v>
      </c>
      <c r="I1578" s="153" t="s">
        <v>379</v>
      </c>
      <c r="J1578" s="146" t="s">
        <v>337</v>
      </c>
      <c r="K1578" s="155" t="s">
        <v>4069</v>
      </c>
      <c r="L1578" s="231" t="s">
        <v>4069</v>
      </c>
      <c r="M1578" s="157" t="s">
        <v>348</v>
      </c>
      <c r="N1578" s="213"/>
      <c r="O1578" s="146" t="n">
        <v>2004</v>
      </c>
      <c r="P1578" s="146" t="n">
        <v>1</v>
      </c>
      <c r="Q1578" s="160" t="n">
        <v>19</v>
      </c>
      <c r="R1578" s="212"/>
      <c r="S1578" s="232" t="n">
        <v>7215</v>
      </c>
      <c r="T1578" s="214" t="s">
        <v>353</v>
      </c>
      <c r="U1578" s="215"/>
      <c r="V1578" s="158" t="s">
        <v>3973</v>
      </c>
      <c r="W1578" s="244" t="s">
        <v>3973</v>
      </c>
      <c r="X1578" s="249" t="s">
        <v>3973</v>
      </c>
      <c r="Y1578" s="249" t="s">
        <v>3973</v>
      </c>
      <c r="Z1578" s="150" t="s">
        <v>3973</v>
      </c>
      <c r="AA1578" s="250" t="s">
        <v>3973</v>
      </c>
      <c r="AB1578" s="251" t="s">
        <v>278</v>
      </c>
      <c r="AC1578" s="163" t="s">
        <v>354</v>
      </c>
      <c r="AD1578" s="164" t="s">
        <v>354</v>
      </c>
      <c r="AE1578" s="164" t="s">
        <v>354</v>
      </c>
      <c r="AF1578" s="164" t="s">
        <v>354</v>
      </c>
      <c r="AG1578" s="166" t="s">
        <v>354</v>
      </c>
      <c r="AH1578" s="164" t="n">
        <v>31</v>
      </c>
      <c r="AI1578" s="252" t="n">
        <v>7519</v>
      </c>
      <c r="AJ1578" s="219" t="n">
        <f aca="false">SeqEnd-SeqBeg+1</f>
        <v>7489</v>
      </c>
      <c r="AK1578" s="220" t="n">
        <f aca="false">AND( SeqBeg&lt;=Beg  , End &lt;=SeqEnd )</f>
        <v>1</v>
      </c>
      <c r="AL1578" s="212"/>
      <c r="AM1578" s="146" t="s">
        <v>3989</v>
      </c>
      <c r="AO1578" s="147" t="s">
        <v>103</v>
      </c>
      <c r="AP1578" s="147" t="s">
        <v>103</v>
      </c>
      <c r="AQ1578" s="147" t="s">
        <v>103</v>
      </c>
      <c r="AR1578" s="147" t="s">
        <v>103</v>
      </c>
      <c r="AS1578" s="147" t="s">
        <v>103</v>
      </c>
      <c r="AT1578" s="147" t="s">
        <v>103</v>
      </c>
      <c r="AV1578" s="212"/>
      <c r="AW1578" s="222" t="str">
        <f aca="false">HYPERLINK(CONCATENATE("http://www.ncbi.nlm.nih.gov/nuccore/",BM1578),BM1578)</f>
        <v>AB291956</v>
      </c>
      <c r="AX1578" s="219" t="str">
        <f aca="false">CONCATENATE(D1578,IF(I1578="","",CONCATENATE(".",I1578)),IF(K1578="","",CONCATENATE(".",K1578)),IF(M1578="","",CONCATENATE(".",M1578)),IF(R1578="","",CONCATENATE(".",R1578)),IF(U1578="","","(*)"))</f>
        <v>3b.JPN.Tottori.hum</v>
      </c>
      <c r="AY1578" s="170" t="str">
        <f aca="false">CONCATENATE(BM1578,".",BN1578)</f>
        <v>AB291956.JYM-Tot04L</v>
      </c>
      <c r="AZ1578" s="171" t="str">
        <f aca="false">IF(AV1578="",IF(ISNUMBER(FIND(".",A1578)),LEFT(A1578,FIND(".",A1578)-1),A1578),AV1578)</f>
        <v>AB291956</v>
      </c>
      <c r="BA1578" s="171" t="str">
        <f aca="false">IF(ISNUMBER(FIND("-",AZ1578)),LEFT(AZ1578,FIND("-",AZ1578)-1),AZ1578)</f>
        <v>AB291956</v>
      </c>
      <c r="BB1578" s="170" t="str">
        <f aca="false"> MEGAname &amp; "="</f>
        <v>AB291956=</v>
      </c>
      <c r="BC1578" s="170" t="str">
        <f aca="false">Clear &amp; IF(span ,"Span","out")</f>
        <v>AB291956=Span</v>
      </c>
      <c r="BD1578" s="170" t="str">
        <f aca="false">Clear &amp; IF(span, IF(B1578=".","Selected",B1578),"out")</f>
        <v>AB291956=3</v>
      </c>
      <c r="BE1578" s="170" t="str">
        <f aca="false">Clear &amp; Strain</f>
        <v>AB291956=JYM-Tot04L</v>
      </c>
      <c r="BF1578" s="170" t="str">
        <f aca="false">CONCATENATE(A1578,"=",F1578,". ",AX1578,IF(AB1578="","",CONCATENATE(".",AB1578)))</f>
        <v>AB291956=JYM-Tot04L. 3b.JPN.Tottori.hum.CG</v>
      </c>
      <c r="BG1578" s="170" t="str">
        <f aca="false">CONCATENATE(A1578,"=",F1578,". ",AX1578)</f>
        <v>AB291956=JYM-Tot04L. 3b.JPN.Tottori.hum</v>
      </c>
      <c r="BH1578" s="170" t="str">
        <f aca="false">CONCATENATE(A1578,"=",AX1578)</f>
        <v>AB291956=3b.JPN.Tottori.hum</v>
      </c>
      <c r="BI1578" s="170" t="str">
        <f aca="false">CONCATENATE(A1578,"=",ComForSubtype,D1578)</f>
        <v>AB291956=3b</v>
      </c>
      <c r="BJ1578" s="170" t="str">
        <f aca="false">CONCATENATE(A1578,"=",E1578)</f>
        <v>AB291956=3jab</v>
      </c>
      <c r="BK1578" s="170" t="str">
        <f aca="false">CONCATENATE(A1578,"=",C1578)</f>
        <v>AB291956=3</v>
      </c>
      <c r="BL1578" s="170" t="str">
        <f aca="false">CONCATENATE(D1578,"=")</f>
        <v>3b=</v>
      </c>
      <c r="BM1578" s="223" t="str">
        <f aca="false">IF(BA1578="XX","",BA1578)</f>
        <v>AB291956</v>
      </c>
      <c r="BN1578" s="224" t="str">
        <f aca="false">CONCATENATE(IF(F1578="","",F1578),IF(G1578="","",CONCATENATE(" / ",G1578)))</f>
        <v>JYM-Tot04L</v>
      </c>
      <c r="BO1578" s="225" t="str">
        <f aca="false">AX1578</f>
        <v>3b.JPN.Tottori.hum</v>
      </c>
      <c r="BP1578" s="226" t="str">
        <f aca="false">IF(V1578="","",V1578)</f>
        <v>3b</v>
      </c>
      <c r="BQ1578" s="226" t="str">
        <f aca="false">IF(W1578="","",CONCATENATE(W1578,IF(LEFT(AO1578,1)="s","+","")))</f>
        <v>3b</v>
      </c>
      <c r="BR1578" s="226" t="str">
        <f aca="false">IF(X1578="","",CONCATENATE(X1578,IF(LEFT(AQ1578,1)="s","+","")))</f>
        <v>3b</v>
      </c>
      <c r="BS1578" s="226" t="str">
        <f aca="false">IF(Y1578="","",CONCATENATE(Y1578,IF(LEFT(AR1578,1)="s","+","")))</f>
        <v>3b</v>
      </c>
      <c r="BT1578" s="226" t="str">
        <f aca="false">IF(Z1578="","",CONCATENATE(Z1578,IF(LEFT(AS1578,1)="s","+","")))</f>
        <v>3b</v>
      </c>
      <c r="BU1578" s="227" t="str">
        <f aca="false">IF(AA1578="","",CONCATENATE(AA1578,IF(LEFT(AT1578,1)="s","+","")))</f>
        <v>3b</v>
      </c>
      <c r="BV1578" s="212"/>
      <c r="BW1578" s="177" t="s">
        <v>4084</v>
      </c>
      <c r="BX1578" s="170" t="str">
        <f aca="false">IF(BW1578&lt;&gt;"",IF(ISNUMBER(FIND("=",BW1578)),LEFT(BW1578,FIND("=",BW1578)-1),BW1578),BW1578)</f>
        <v>AB291956</v>
      </c>
      <c r="BY1578" s="170" t="str">
        <f aca="false">IF(BW1578&lt;&gt;"",IF(ISNUMBER(FIND("=",BW1578)),RIGHT(BW1578,LEN(BW1578)-FIND("=",BW1578)),""),"")</f>
        <v>3b</v>
      </c>
      <c r="BZ1578" s="170" t="str">
        <f aca="false">IF(BX1578&lt;&gt;"",IF(ISNUMBER(FIND(".",BX1578)),LEFT(BX1578,FIND(".",BX1578)-1),BX1578),BX1578)</f>
        <v>AB291956</v>
      </c>
      <c r="CA1578" s="170" t="str">
        <f aca="false">IF(BX1578&lt;&gt;"",IF(ISNUMBER(FIND(".",BX1578)),RIGHT(BX1578,LEN(BX1578)-FIND(".",BX1578)),""),"")</f>
        <v/>
      </c>
      <c r="CB1578" s="212"/>
      <c r="CC1578" s="170" t="str">
        <f aca="false">A1578</f>
        <v>AB291956</v>
      </c>
      <c r="CD1578" s="178" t="s">
        <v>339</v>
      </c>
      <c r="CE1578" s="178" t="s">
        <v>340</v>
      </c>
      <c r="CF1578" s="178" t="s">
        <v>341</v>
      </c>
      <c r="CG1578" s="212"/>
      <c r="CH1578" s="179"/>
      <c r="CI1578" s="179"/>
      <c r="CJ1578" s="179"/>
      <c r="CK1578" s="212"/>
      <c r="CL1578" s="212"/>
      <c r="CM1578" s="170" t="str">
        <f aca="false">F1578</f>
        <v>JYM-Tot04L</v>
      </c>
      <c r="CN1578" s="170" t="str">
        <f aca="false">IF(G1578="","",G1578)</f>
        <v/>
      </c>
      <c r="CO1578" s="170" t="str">
        <f aca="false">CONCATENATE(H1578,":",L1578)</f>
        <v>Japan:Tottori</v>
      </c>
      <c r="CP1578" s="170" t="str">
        <f aca="false">CONCATENATE(IF(Q1578="","",CONCATENATE(Q1578,"-")),IF(P1578="","",CONCATENATE(P1578,"-")),IF(O1578="","",O1578))</f>
        <v>19-1-2004</v>
      </c>
      <c r="CQ1578" s="170" t="str">
        <f aca="false">IF(N1578="","",N1578)</f>
        <v/>
      </c>
      <c r="CR1578" s="170" t="n">
        <f aca="false">C1578</f>
        <v>3</v>
      </c>
      <c r="CS1578" s="229" t="str">
        <f aca="false">D1578</f>
        <v>3b</v>
      </c>
      <c r="CT1578" s="170" t="str">
        <f aca="false">CONCATENATE(CD1578," strain ",CM1578," ",CL1578,", partial cds")</f>
        <v>Hepatitis E virus strain JYM-Tot04L , partial cds</v>
      </c>
    </row>
    <row r="1579" customFormat="false" ht="11.9" hidden="false" customHeight="true" outlineLevel="0" collapsed="false">
      <c r="A1579" s="154" t="s">
        <v>4085</v>
      </c>
      <c r="B1579" s="147" t="n">
        <v>3</v>
      </c>
      <c r="C1579" s="243" t="n">
        <v>3</v>
      </c>
      <c r="D1579" s="149" t="s">
        <v>3973</v>
      </c>
      <c r="E1579" s="150" t="s">
        <v>3598</v>
      </c>
      <c r="F1579" s="154" t="s">
        <v>4086</v>
      </c>
      <c r="G1579" s="212"/>
      <c r="H1579" s="146" t="s">
        <v>378</v>
      </c>
      <c r="I1579" s="153" t="s">
        <v>379</v>
      </c>
      <c r="J1579" s="146" t="s">
        <v>337</v>
      </c>
      <c r="K1579" s="155" t="s">
        <v>4076</v>
      </c>
      <c r="L1579" s="231" t="s">
        <v>4076</v>
      </c>
      <c r="M1579" s="157" t="s">
        <v>348</v>
      </c>
      <c r="N1579" s="213"/>
      <c r="O1579" s="146" t="n">
        <v>2004</v>
      </c>
      <c r="P1579" s="146" t="n">
        <v>5</v>
      </c>
      <c r="Q1579" s="160" t="n">
        <v>18</v>
      </c>
      <c r="R1579" s="212"/>
      <c r="S1579" s="232" t="n">
        <v>7215</v>
      </c>
      <c r="T1579" s="214" t="s">
        <v>353</v>
      </c>
      <c r="U1579" s="215"/>
      <c r="V1579" s="158" t="s">
        <v>3973</v>
      </c>
      <c r="W1579" s="244" t="s">
        <v>3973</v>
      </c>
      <c r="X1579" s="249" t="s">
        <v>3973</v>
      </c>
      <c r="Y1579" s="249" t="s">
        <v>3973</v>
      </c>
      <c r="Z1579" s="249" t="s">
        <v>3973</v>
      </c>
      <c r="AA1579" s="250" t="s">
        <v>3973</v>
      </c>
      <c r="AB1579" s="251" t="s">
        <v>278</v>
      </c>
      <c r="AC1579" s="163" t="s">
        <v>354</v>
      </c>
      <c r="AD1579" s="164" t="s">
        <v>354</v>
      </c>
      <c r="AE1579" s="164" t="s">
        <v>354</v>
      </c>
      <c r="AF1579" s="164" t="s">
        <v>354</v>
      </c>
      <c r="AG1579" s="166" t="s">
        <v>354</v>
      </c>
      <c r="AH1579" s="164" t="n">
        <v>31</v>
      </c>
      <c r="AI1579" s="252" t="n">
        <v>7519</v>
      </c>
      <c r="AJ1579" s="219" t="n">
        <f aca="false">SeqEnd-SeqBeg+1</f>
        <v>7489</v>
      </c>
      <c r="AK1579" s="220" t="n">
        <f aca="false">AND( SeqBeg&lt;=Beg  , End &lt;=SeqEnd )</f>
        <v>1</v>
      </c>
      <c r="AL1579" s="212"/>
      <c r="AM1579" s="146" t="s">
        <v>3989</v>
      </c>
      <c r="AO1579" s="147" t="s">
        <v>2743</v>
      </c>
      <c r="AP1579" s="147" t="s">
        <v>2743</v>
      </c>
      <c r="AQ1579" s="147" t="s">
        <v>2425</v>
      </c>
      <c r="AR1579" s="147" t="s">
        <v>2743</v>
      </c>
      <c r="AS1579" s="147" t="s">
        <v>2744</v>
      </c>
      <c r="AT1579" s="147" t="s">
        <v>2743</v>
      </c>
      <c r="AV1579" s="212"/>
      <c r="AW1579" s="222" t="str">
        <f aca="false">HYPERLINK(CONCATENATE("http://www.ncbi.nlm.nih.gov/nuccore/",BM1579),BM1579)</f>
        <v>AB291957</v>
      </c>
      <c r="AX1579" s="219" t="str">
        <f aca="false">CONCATENATE(D1579,IF(I1579="","",CONCATENATE(".",I1579)),IF(K1579="","",CONCATENATE(".",K1579)),IF(M1579="","",CONCATENATE(".",M1579)),IF(R1579="","",CONCATENATE(".",R1579)),IF(U1579="","","(*)"))</f>
        <v>3b.JPN.Okayama.hum</v>
      </c>
      <c r="AY1579" s="170" t="str">
        <f aca="false">CONCATENATE(BM1579,".",BN1579)</f>
        <v>AB291957.JYU-Oki04L</v>
      </c>
      <c r="AZ1579" s="171" t="str">
        <f aca="false">IF(AV1579="",IF(ISNUMBER(FIND(".",A1579)),LEFT(A1579,FIND(".",A1579)-1),A1579),AV1579)</f>
        <v>AB291957</v>
      </c>
      <c r="BA1579" s="171" t="str">
        <f aca="false">IF(ISNUMBER(FIND("-",AZ1579)),LEFT(AZ1579,FIND("-",AZ1579)-1),AZ1579)</f>
        <v>AB291957</v>
      </c>
      <c r="BB1579" s="170" t="str">
        <f aca="false"> MEGAname &amp; "="</f>
        <v>AB291957=</v>
      </c>
      <c r="BC1579" s="170" t="str">
        <f aca="false">Clear &amp; IF(span ,"Span","out")</f>
        <v>AB291957=Span</v>
      </c>
      <c r="BD1579" s="170" t="str">
        <f aca="false">Clear &amp; IF(span, IF(B1579=".","Selected",B1579),"out")</f>
        <v>AB291957=3</v>
      </c>
      <c r="BE1579" s="170" t="str">
        <f aca="false">Clear &amp; Strain</f>
        <v>AB291957=JYU-Oki04L</v>
      </c>
      <c r="BF1579" s="170" t="str">
        <f aca="false">CONCATENATE(A1579,"=",F1579,". ",AX1579,IF(AB1579="","",CONCATENATE(".",AB1579)))</f>
        <v>AB291957=JYU-Oki04L. 3b.JPN.Okayama.hum.CG</v>
      </c>
      <c r="BG1579" s="170" t="str">
        <f aca="false">CONCATENATE(A1579,"=",F1579,". ",AX1579)</f>
        <v>AB291957=JYU-Oki04L. 3b.JPN.Okayama.hum</v>
      </c>
      <c r="BH1579" s="170" t="str">
        <f aca="false">CONCATENATE(A1579,"=",AX1579)</f>
        <v>AB291957=3b.JPN.Okayama.hum</v>
      </c>
      <c r="BI1579" s="170" t="str">
        <f aca="false">CONCATENATE(A1579,"=",ComForSubtype,D1579)</f>
        <v>AB291957=3b</v>
      </c>
      <c r="BJ1579" s="170" t="str">
        <f aca="false">CONCATENATE(A1579,"=",E1579)</f>
        <v>AB291957=3jab</v>
      </c>
      <c r="BK1579" s="170" t="str">
        <f aca="false">CONCATENATE(A1579,"=",C1579)</f>
        <v>AB291957=3</v>
      </c>
      <c r="BL1579" s="170" t="str">
        <f aca="false">CONCATENATE(D1579,"=")</f>
        <v>3b=</v>
      </c>
      <c r="BM1579" s="223" t="str">
        <f aca="false">IF(BA1579="XX","",BA1579)</f>
        <v>AB291957</v>
      </c>
      <c r="BN1579" s="224" t="str">
        <f aca="false">CONCATENATE(IF(F1579="","",F1579),IF(G1579="","",CONCATENATE(" / ",G1579)))</f>
        <v>JYU-Oki04L</v>
      </c>
      <c r="BO1579" s="225" t="str">
        <f aca="false">AX1579</f>
        <v>3b.JPN.Okayama.hum</v>
      </c>
      <c r="BP1579" s="226" t="str">
        <f aca="false">IF(V1579="","",V1579)</f>
        <v>3b</v>
      </c>
      <c r="BQ1579" s="226" t="str">
        <f aca="false">IF(W1579="","",CONCATENATE(W1579,IF(LEFT(AO1579,1)="s","+","")))</f>
        <v>3b</v>
      </c>
      <c r="BR1579" s="226" t="str">
        <f aca="false">IF(X1579="","",CONCATENATE(X1579,IF(LEFT(AQ1579,1)="s","+","")))</f>
        <v>3b+</v>
      </c>
      <c r="BS1579" s="226" t="str">
        <f aca="false">IF(Y1579="","",CONCATENATE(Y1579,IF(LEFT(AR1579,1)="s","+","")))</f>
        <v>3b</v>
      </c>
      <c r="BT1579" s="226" t="str">
        <f aca="false">IF(Z1579="","",CONCATENATE(Z1579,IF(LEFT(AS1579,1)="s","+","")))</f>
        <v>3b+</v>
      </c>
      <c r="BU1579" s="227" t="str">
        <f aca="false">IF(AA1579="","",CONCATENATE(AA1579,IF(LEFT(AT1579,1)="s","+","")))</f>
        <v>3b</v>
      </c>
      <c r="BV1579" s="212"/>
      <c r="BW1579" s="177" t="s">
        <v>4087</v>
      </c>
      <c r="BX1579" s="170" t="str">
        <f aca="false">IF(BW1579&lt;&gt;"",IF(ISNUMBER(FIND("=",BW1579)),LEFT(BW1579,FIND("=",BW1579)-1),BW1579),BW1579)</f>
        <v>AB291957</v>
      </c>
      <c r="BY1579" s="170" t="str">
        <f aca="false">IF(BW1579&lt;&gt;"",IF(ISNUMBER(FIND("=",BW1579)),RIGHT(BW1579,LEN(BW1579)-FIND("=",BW1579)),""),"")</f>
        <v>3b</v>
      </c>
      <c r="BZ1579" s="170" t="str">
        <f aca="false">IF(BX1579&lt;&gt;"",IF(ISNUMBER(FIND(".",BX1579)),LEFT(BX1579,FIND(".",BX1579)-1),BX1579),BX1579)</f>
        <v>AB291957</v>
      </c>
      <c r="CA1579" s="170" t="str">
        <f aca="false">IF(BX1579&lt;&gt;"",IF(ISNUMBER(FIND(".",BX1579)),RIGHT(BX1579,LEN(BX1579)-FIND(".",BX1579)),""),"")</f>
        <v/>
      </c>
      <c r="CB1579" s="212"/>
      <c r="CC1579" s="170" t="str">
        <f aca="false">A1579</f>
        <v>AB291957</v>
      </c>
      <c r="CD1579" s="178" t="s">
        <v>339</v>
      </c>
      <c r="CE1579" s="178" t="s">
        <v>340</v>
      </c>
      <c r="CF1579" s="178" t="s">
        <v>341</v>
      </c>
      <c r="CG1579" s="212"/>
      <c r="CH1579" s="179"/>
      <c r="CI1579" s="179"/>
      <c r="CJ1579" s="179"/>
      <c r="CK1579" s="212"/>
      <c r="CL1579" s="212"/>
      <c r="CM1579" s="170" t="str">
        <f aca="false">F1579</f>
        <v>JYU-Oki04L</v>
      </c>
      <c r="CN1579" s="170" t="str">
        <f aca="false">IF(G1579="","",G1579)</f>
        <v/>
      </c>
      <c r="CO1579" s="170" t="str">
        <f aca="false">CONCATENATE(H1579,":",L1579)</f>
        <v>Japan:Okayama</v>
      </c>
      <c r="CP1579" s="170" t="str">
        <f aca="false">CONCATENATE(IF(Q1579="","",CONCATENATE(Q1579,"-")),IF(P1579="","",CONCATENATE(P1579,"-")),IF(O1579="","",O1579))</f>
        <v>18-5-2004</v>
      </c>
      <c r="CQ1579" s="170" t="str">
        <f aca="false">IF(N1579="","",N1579)</f>
        <v/>
      </c>
      <c r="CR1579" s="170" t="n">
        <f aca="false">C1579</f>
        <v>3</v>
      </c>
      <c r="CS1579" s="229" t="str">
        <f aca="false">D1579</f>
        <v>3b</v>
      </c>
      <c r="CT1579" s="170" t="str">
        <f aca="false">CONCATENATE(CD1579," strain ",CM1579," ",CL1579,", partial cds")</f>
        <v>Hepatitis E virus strain JYU-Oki04L , partial cds</v>
      </c>
    </row>
    <row r="1580" customFormat="false" ht="11.9" hidden="false" customHeight="true" outlineLevel="0" collapsed="false">
      <c r="A1580" s="208" t="s">
        <v>4088</v>
      </c>
      <c r="B1580" s="147" t="n">
        <v>3</v>
      </c>
      <c r="C1580" s="147" t="n">
        <v>3</v>
      </c>
      <c r="D1580" s="149" t="s">
        <v>3973</v>
      </c>
      <c r="E1580" s="150" t="s">
        <v>3598</v>
      </c>
      <c r="F1580" s="210" t="s">
        <v>4089</v>
      </c>
      <c r="G1580" s="221" t="n">
        <v>1</v>
      </c>
      <c r="H1580" s="146" t="s">
        <v>378</v>
      </c>
      <c r="I1580" s="153" t="s">
        <v>379</v>
      </c>
      <c r="J1580" s="146" t="s">
        <v>337</v>
      </c>
      <c r="K1580" s="155" t="s">
        <v>4090</v>
      </c>
      <c r="L1580" s="212"/>
      <c r="M1580" s="157" t="s">
        <v>367</v>
      </c>
      <c r="N1580" s="213"/>
      <c r="O1580" s="159" t="n">
        <v>2002</v>
      </c>
      <c r="P1580" s="212"/>
      <c r="Q1580" s="212"/>
      <c r="R1580" s="212"/>
      <c r="S1580" s="232" t="n">
        <v>7210</v>
      </c>
      <c r="T1580" s="214" t="s">
        <v>353</v>
      </c>
      <c r="U1580" s="215"/>
      <c r="V1580" s="158" t="s">
        <v>3973</v>
      </c>
      <c r="W1580" s="490" t="s">
        <v>3973</v>
      </c>
      <c r="X1580" s="209"/>
      <c r="Y1580" s="209"/>
      <c r="Z1580" s="209"/>
      <c r="AB1580" s="251" t="s">
        <v>278</v>
      </c>
      <c r="AC1580" s="163" t="s">
        <v>456</v>
      </c>
      <c r="AD1580" s="164" t="s">
        <v>354</v>
      </c>
      <c r="AE1580" s="164" t="s">
        <v>354</v>
      </c>
      <c r="AF1580" s="164" t="s">
        <v>354</v>
      </c>
      <c r="AG1580" s="166" t="s">
        <v>354</v>
      </c>
      <c r="AH1580" s="164" t="n">
        <v>37</v>
      </c>
      <c r="AI1580" s="252" t="n">
        <v>7519</v>
      </c>
      <c r="AJ1580" s="219" t="n">
        <f aca="false">SeqEnd-SeqBeg+1</f>
        <v>7483</v>
      </c>
      <c r="AK1580" s="220" t="n">
        <f aca="false">AND( SeqBeg&lt;=Beg  , End &lt;=SeqEnd )</f>
        <v>1</v>
      </c>
      <c r="AL1580" s="212"/>
      <c r="AM1580" s="212"/>
      <c r="AN1580" s="221"/>
      <c r="AO1580" s="147" t="s">
        <v>465</v>
      </c>
      <c r="AP1580" s="147" t="s">
        <v>465</v>
      </c>
      <c r="AQ1580" s="147" t="s">
        <v>465</v>
      </c>
      <c r="AR1580" s="147" t="s">
        <v>465</v>
      </c>
      <c r="AS1580" s="147" t="s">
        <v>465</v>
      </c>
      <c r="AT1580" s="147" t="s">
        <v>465</v>
      </c>
      <c r="AU1580" s="146"/>
      <c r="AV1580" s="212"/>
      <c r="AW1580" s="222" t="str">
        <f aca="false">HYPERLINK(CONCATENATE("http://www.ncbi.nlm.nih.gov/nuccore/",BM1580),BM1580)</f>
        <v>AB443623</v>
      </c>
      <c r="AX1580" s="219" t="str">
        <f aca="false">CONCATENATE(D1580,IF(I1580="","",CONCATENATE(".",I1580)),IF(K1580="","",CONCATENATE(".",K1580)),IF(M1580="","",CONCATENATE(".",M1580)),IF(R1580="","",CONCATENATE(".",R1580)),IF(U1580="","","(*)"))</f>
        <v>3b.JPN.Miyazaki.pig</v>
      </c>
      <c r="AY1580" s="170" t="str">
        <f aca="false">CONCATENATE(BM1580,".",BN1580)</f>
        <v>AB443623.JIO-swJ19 / 1</v>
      </c>
      <c r="AZ1580" s="171" t="str">
        <f aca="false">IF(AV1580="",IF(ISNUMBER(FIND(".",A1580)),LEFT(A1580,FIND(".",A1580)-1),A1580),AV1580)</f>
        <v>AB443623</v>
      </c>
      <c r="BA1580" s="171" t="str">
        <f aca="false">IF(ISNUMBER(FIND("-",AZ1580)),LEFT(AZ1580,FIND("-",AZ1580)-1),AZ1580)</f>
        <v>AB443623</v>
      </c>
      <c r="BB1580" s="170" t="str">
        <f aca="false"> MEGAname &amp; "="</f>
        <v>AB443623=</v>
      </c>
      <c r="BC1580" s="170" t="str">
        <f aca="false">Clear &amp; IF(span ,"Span","out")</f>
        <v>AB443623=Span</v>
      </c>
      <c r="BD1580" s="170" t="str">
        <f aca="false">Clear &amp; IF(span, IF(B1580=".","Selected",B1580),"out")</f>
        <v>AB443623=3</v>
      </c>
      <c r="BE1580" s="170" t="str">
        <f aca="false">Clear &amp; Strain</f>
        <v>AB443623=JIO-swJ19</v>
      </c>
      <c r="BF1580" s="170" t="str">
        <f aca="false">CONCATENATE(A1580,"=",F1580,". ",AX1580,IF(AB1580="","",CONCATENATE(".",AB1580)))</f>
        <v>AB443623=JIO-swJ19. 3b.JPN.Miyazaki.pig.CG</v>
      </c>
      <c r="BG1580" s="170" t="str">
        <f aca="false">CONCATENATE(A1580,"=",F1580,". ",AX1580)</f>
        <v>AB443623=JIO-swJ19. 3b.JPN.Miyazaki.pig</v>
      </c>
      <c r="BH1580" s="170" t="str">
        <f aca="false">CONCATENATE(A1580,"=",AX1580)</f>
        <v>AB443623=3b.JPN.Miyazaki.pig</v>
      </c>
      <c r="BI1580" s="170" t="str">
        <f aca="false">CONCATENATE(A1580,"=",ComForSubtype,D1580)</f>
        <v>AB443623=3b</v>
      </c>
      <c r="BJ1580" s="170" t="str">
        <f aca="false">CONCATENATE(A1580,"=",E1580)</f>
        <v>AB443623=3jab</v>
      </c>
      <c r="BK1580" s="170" t="str">
        <f aca="false">CONCATENATE(A1580,"=",C1580)</f>
        <v>AB443623=3</v>
      </c>
      <c r="BL1580" s="170" t="str">
        <f aca="false">CONCATENATE(D1580,"=")</f>
        <v>3b=</v>
      </c>
      <c r="BM1580" s="223" t="str">
        <f aca="false">IF(BA1580="XX","",BA1580)</f>
        <v>AB443623</v>
      </c>
      <c r="BN1580" s="224" t="str">
        <f aca="false">CONCATENATE(IF(F1580="","",F1580),IF(G1580="","",CONCATENATE(" / ",G1580)))</f>
        <v>JIO-swJ19 / 1</v>
      </c>
      <c r="BO1580" s="225" t="str">
        <f aca="false">AX1580</f>
        <v>3b.JPN.Miyazaki.pig</v>
      </c>
      <c r="BP1580" s="226" t="str">
        <f aca="false">IF(V1580="","",V1580)</f>
        <v>3b</v>
      </c>
      <c r="BQ1580" s="226" t="str">
        <f aca="false">IF(W1580="","",CONCATENATE(W1580,IF(LEFT(AO1580,1)="s","+","")))</f>
        <v>3b</v>
      </c>
      <c r="BR1580" s="226" t="str">
        <f aca="false">IF(X1580="","",CONCATENATE(X1580,IF(LEFT(AQ1580,1)="s","+","")))</f>
        <v/>
      </c>
      <c r="BS1580" s="226" t="str">
        <f aca="false">IF(Y1580="","",CONCATENATE(Y1580,IF(LEFT(AR1580,1)="s","+","")))</f>
        <v/>
      </c>
      <c r="BT1580" s="226" t="str">
        <f aca="false">IF(Z1580="","",CONCATENATE(Z1580,IF(LEFT(AS1580,1)="s","+","")))</f>
        <v/>
      </c>
      <c r="BU1580" s="227" t="str">
        <f aca="false">IF(AA1580="","",CONCATENATE(AA1580,IF(LEFT(AT1580,1)="s","+","")))</f>
        <v/>
      </c>
      <c r="BV1580" s="212"/>
      <c r="BW1580" s="177" t="s">
        <v>338</v>
      </c>
      <c r="BX1580" s="170" t="str">
        <f aca="false">IF(BW1580&lt;&gt;"",IF(ISNUMBER(FIND("=",BW1580)),LEFT(BW1580,FIND("=",BW1580)-1),BW1580),BW1580)</f>
        <v>xx</v>
      </c>
      <c r="BY1580" s="170" t="str">
        <f aca="false">IF(BW1580&lt;&gt;"",IF(ISNUMBER(FIND("=",BW1580)),RIGHT(BW1580,LEN(BW1580)-FIND("=",BW1580)),""),"")</f>
        <v>Non_select</v>
      </c>
      <c r="BZ1580" s="170" t="str">
        <f aca="false">IF(BX1580&lt;&gt;"",IF(ISNUMBER(FIND(".",BX1580)),LEFT(BX1580,FIND(".",BX1580)-1),BX1580),BX1580)</f>
        <v>xx</v>
      </c>
      <c r="CA1580" s="170" t="str">
        <f aca="false">IF(BX1580&lt;&gt;"",IF(ISNUMBER(FIND(".",BX1580)),RIGHT(BX1580,LEN(BX1580)-FIND(".",BX1580)),""),"")</f>
        <v/>
      </c>
      <c r="CB1580" s="212"/>
      <c r="CC1580" s="170" t="str">
        <f aca="false">A1580</f>
        <v>AB443623</v>
      </c>
      <c r="CD1580" s="178" t="s">
        <v>339</v>
      </c>
      <c r="CE1580" s="178" t="s">
        <v>340</v>
      </c>
      <c r="CF1580" s="178" t="s">
        <v>341</v>
      </c>
      <c r="CG1580" s="212"/>
      <c r="CH1580" s="212"/>
      <c r="CI1580" s="212"/>
      <c r="CJ1580" s="212"/>
      <c r="CK1580" s="178"/>
      <c r="CL1580" s="212"/>
      <c r="CM1580" s="212"/>
      <c r="CN1580" s="212"/>
      <c r="CO1580" s="212"/>
      <c r="CP1580" s="212"/>
      <c r="CQ1580" s="212"/>
      <c r="CR1580" s="170" t="n">
        <f aca="false">C1580</f>
        <v>3</v>
      </c>
      <c r="CS1580" s="229" t="str">
        <f aca="false">D1580</f>
        <v>3b</v>
      </c>
      <c r="CT1580" s="170" t="str">
        <f aca="false">CONCATENATE(CD1580," strain ",CM1580," ",CL1580,", partial cds")</f>
        <v>Hepatitis E virus strain  , partial cds</v>
      </c>
    </row>
    <row r="1581" s="146" customFormat="true" ht="11.9" hidden="false" customHeight="true" outlineLevel="0" collapsed="false">
      <c r="A1581" s="208" t="s">
        <v>4091</v>
      </c>
      <c r="B1581" s="147" t="n">
        <v>3</v>
      </c>
      <c r="C1581" s="147" t="n">
        <v>3</v>
      </c>
      <c r="D1581" s="149" t="s">
        <v>3973</v>
      </c>
      <c r="E1581" s="150" t="s">
        <v>3598</v>
      </c>
      <c r="F1581" s="210" t="s">
        <v>4089</v>
      </c>
      <c r="G1581" s="221" t="n">
        <v>7</v>
      </c>
      <c r="H1581" s="146" t="s">
        <v>378</v>
      </c>
      <c r="I1581" s="153" t="s">
        <v>379</v>
      </c>
      <c r="J1581" s="146" t="s">
        <v>337</v>
      </c>
      <c r="K1581" s="155" t="s">
        <v>4090</v>
      </c>
      <c r="L1581" s="212"/>
      <c r="M1581" s="157" t="s">
        <v>367</v>
      </c>
      <c r="N1581" s="158" t="s">
        <v>400</v>
      </c>
      <c r="O1581" s="159" t="n">
        <v>2002</v>
      </c>
      <c r="P1581" s="212"/>
      <c r="Q1581" s="212"/>
      <c r="R1581" s="212"/>
      <c r="S1581" s="232" t="n">
        <v>7210</v>
      </c>
      <c r="T1581" s="214" t="s">
        <v>353</v>
      </c>
      <c r="U1581" s="215"/>
      <c r="V1581" s="158" t="s">
        <v>3973</v>
      </c>
      <c r="W1581" s="163" t="s">
        <v>3973</v>
      </c>
      <c r="X1581" s="209"/>
      <c r="Y1581" s="209"/>
      <c r="Z1581" s="209"/>
      <c r="AA1581" s="216"/>
      <c r="AB1581" s="251" t="s">
        <v>278</v>
      </c>
      <c r="AC1581" s="163" t="s">
        <v>456</v>
      </c>
      <c r="AD1581" s="164" t="s">
        <v>354</v>
      </c>
      <c r="AE1581" s="164" t="s">
        <v>354</v>
      </c>
      <c r="AF1581" s="164" t="s">
        <v>354</v>
      </c>
      <c r="AG1581" s="166" t="s">
        <v>354</v>
      </c>
      <c r="AH1581" s="164" t="n">
        <v>37</v>
      </c>
      <c r="AI1581" s="252" t="n">
        <v>7519</v>
      </c>
      <c r="AJ1581" s="219" t="n">
        <f aca="false">SeqEnd-SeqBeg+1</f>
        <v>7483</v>
      </c>
      <c r="AK1581" s="220" t="n">
        <f aca="false">AND( SeqBeg&lt;=Beg  , End &lt;=SeqEnd )</f>
        <v>1</v>
      </c>
      <c r="AL1581" s="212"/>
      <c r="AM1581" s="212"/>
      <c r="AN1581" s="221"/>
      <c r="AO1581" s="147" t="s">
        <v>465</v>
      </c>
      <c r="AP1581" s="147" t="s">
        <v>465</v>
      </c>
      <c r="AQ1581" s="147" t="s">
        <v>465</v>
      </c>
      <c r="AR1581" s="147" t="s">
        <v>465</v>
      </c>
      <c r="AS1581" s="147" t="s">
        <v>465</v>
      </c>
      <c r="AT1581" s="147" t="s">
        <v>465</v>
      </c>
      <c r="AV1581" s="212"/>
      <c r="AW1581" s="222" t="str">
        <f aca="false">HYPERLINK(CONCATENATE("http://www.ncbi.nlm.nih.gov/nuccore/",BM1581),BM1581)</f>
        <v>AB443626</v>
      </c>
      <c r="AX1581" s="219" t="str">
        <f aca="false">CONCATENATE(D1581,IF(I1581="","",CONCATENATE(".",I1581)),IF(K1581="","",CONCATENATE(".",K1581)),IF(M1581="","",CONCATENATE(".",M1581)),IF(R1581="","",CONCATENATE(".",R1581)),IF(U1581="","","(*)"))</f>
        <v>3b.JPN.Miyazaki.pig</v>
      </c>
      <c r="AY1581" s="170" t="str">
        <f aca="false">CONCATENATE(BM1581,".",BN1581)</f>
        <v>AB443626.JIO-swJ19 / 7</v>
      </c>
      <c r="AZ1581" s="171" t="str">
        <f aca="false">IF(AV1581="",IF(ISNUMBER(FIND(".",A1581)),LEFT(A1581,FIND(".",A1581)-1),A1581),AV1581)</f>
        <v>AB443626</v>
      </c>
      <c r="BA1581" s="171" t="str">
        <f aca="false">IF(ISNUMBER(FIND("-",AZ1581)),LEFT(AZ1581,FIND("-",AZ1581)-1),AZ1581)</f>
        <v>AB443626</v>
      </c>
      <c r="BB1581" s="170" t="str">
        <f aca="false"> MEGAname &amp; "="</f>
        <v>AB443626=</v>
      </c>
      <c r="BC1581" s="170" t="str">
        <f aca="false">Clear &amp; IF(span ,"Span","out")</f>
        <v>AB443626=Span</v>
      </c>
      <c r="BD1581" s="170" t="str">
        <f aca="false">Clear &amp; IF(span, IF(B1581=".","Selected",B1581),"out")</f>
        <v>AB443626=3</v>
      </c>
      <c r="BE1581" s="170" t="str">
        <f aca="false">Clear &amp; Strain</f>
        <v>AB443626=JIO-swJ19</v>
      </c>
      <c r="BF1581" s="170" t="str">
        <f aca="false">CONCATENATE(A1581,"=",F1581,". ",AX1581,IF(AB1581="","",CONCATENATE(".",AB1581)))</f>
        <v>AB443626=JIO-swJ19. 3b.JPN.Miyazaki.pig.CG</v>
      </c>
      <c r="BG1581" s="170" t="str">
        <f aca="false">CONCATENATE(A1581,"=",F1581,". ",AX1581)</f>
        <v>AB443626=JIO-swJ19. 3b.JPN.Miyazaki.pig</v>
      </c>
      <c r="BH1581" s="170" t="str">
        <f aca="false">CONCATENATE(A1581,"=",AX1581)</f>
        <v>AB443626=3b.JPN.Miyazaki.pig</v>
      </c>
      <c r="BI1581" s="170" t="str">
        <f aca="false">CONCATENATE(A1581,"=",ComForSubtype,D1581)</f>
        <v>AB443626=3b</v>
      </c>
      <c r="BJ1581" s="170" t="str">
        <f aca="false">CONCATENATE(A1581,"=",E1581)</f>
        <v>AB443626=3jab</v>
      </c>
      <c r="BK1581" s="170" t="str">
        <f aca="false">CONCATENATE(A1581,"=",C1581)</f>
        <v>AB443626=3</v>
      </c>
      <c r="BL1581" s="170" t="str">
        <f aca="false">CONCATENATE(D1581,"=")</f>
        <v>3b=</v>
      </c>
      <c r="BM1581" s="223" t="str">
        <f aca="false">IF(BA1581="XX","",BA1581)</f>
        <v>AB443626</v>
      </c>
      <c r="BN1581" s="224" t="str">
        <f aca="false">CONCATENATE(IF(F1581="","",F1581),IF(G1581="","",CONCATENATE(" / ",G1581)))</f>
        <v>JIO-swJ19 / 7</v>
      </c>
      <c r="BO1581" s="225" t="str">
        <f aca="false">AX1581</f>
        <v>3b.JPN.Miyazaki.pig</v>
      </c>
      <c r="BP1581" s="226" t="str">
        <f aca="false">IF(V1581="","",V1581)</f>
        <v>3b</v>
      </c>
      <c r="BQ1581" s="226" t="str">
        <f aca="false">IF(W1581="","",CONCATENATE(W1581,IF(LEFT(AO1581,1)="s","+","")))</f>
        <v>3b</v>
      </c>
      <c r="BR1581" s="226" t="str">
        <f aca="false">IF(X1581="","",CONCATENATE(X1581,IF(LEFT(AQ1581,1)="s","+","")))</f>
        <v/>
      </c>
      <c r="BS1581" s="226" t="str">
        <f aca="false">IF(Y1581="","",CONCATENATE(Y1581,IF(LEFT(AR1581,1)="s","+","")))</f>
        <v/>
      </c>
      <c r="BT1581" s="226" t="str">
        <f aca="false">IF(Z1581="","",CONCATENATE(Z1581,IF(LEFT(AS1581,1)="s","+","")))</f>
        <v/>
      </c>
      <c r="BU1581" s="227" t="str">
        <f aca="false">IF(AA1581="","",CONCATENATE(AA1581,IF(LEFT(AT1581,1)="s","+","")))</f>
        <v/>
      </c>
      <c r="BV1581" s="212"/>
      <c r="BW1581" s="177" t="s">
        <v>338</v>
      </c>
      <c r="BX1581" s="170" t="str">
        <f aca="false">IF(BW1581&lt;&gt;"",IF(ISNUMBER(FIND("=",BW1581)),LEFT(BW1581,FIND("=",BW1581)-1),BW1581),BW1581)</f>
        <v>xx</v>
      </c>
      <c r="BY1581" s="170" t="str">
        <f aca="false">IF(BW1581&lt;&gt;"",IF(ISNUMBER(FIND("=",BW1581)),RIGHT(BW1581,LEN(BW1581)-FIND("=",BW1581)),""),"")</f>
        <v>Non_select</v>
      </c>
      <c r="BZ1581" s="170" t="str">
        <f aca="false">IF(BX1581&lt;&gt;"",IF(ISNUMBER(FIND(".",BX1581)),LEFT(BX1581,FIND(".",BX1581)-1),BX1581),BX1581)</f>
        <v>xx</v>
      </c>
      <c r="CA1581" s="170" t="str">
        <f aca="false">IF(BX1581&lt;&gt;"",IF(ISNUMBER(FIND(".",BX1581)),RIGHT(BX1581,LEN(BX1581)-FIND(".",BX1581)),""),"")</f>
        <v/>
      </c>
      <c r="CB1581" s="212"/>
      <c r="CC1581" s="170" t="str">
        <f aca="false">A1581</f>
        <v>AB443626</v>
      </c>
      <c r="CD1581" s="178" t="s">
        <v>339</v>
      </c>
      <c r="CE1581" s="178" t="s">
        <v>340</v>
      </c>
      <c r="CF1581" s="178" t="s">
        <v>341</v>
      </c>
      <c r="CG1581" s="212"/>
      <c r="CH1581" s="212"/>
      <c r="CI1581" s="212"/>
      <c r="CJ1581" s="212"/>
      <c r="CK1581" s="178"/>
      <c r="CL1581" s="212"/>
      <c r="CM1581" s="212"/>
      <c r="CN1581" s="212"/>
      <c r="CO1581" s="212"/>
      <c r="CP1581" s="212"/>
      <c r="CQ1581" s="212"/>
      <c r="CR1581" s="170" t="n">
        <f aca="false">C1581</f>
        <v>3</v>
      </c>
      <c r="CS1581" s="229" t="str">
        <f aca="false">D1581</f>
        <v>3b</v>
      </c>
      <c r="CT1581" s="170" t="str">
        <f aca="false">CONCATENATE(CD1581," strain ",CM1581," ",CL1581,", partial cds")</f>
        <v>Hepatitis E virus strain  , partial cds</v>
      </c>
    </row>
    <row r="1582" s="146" customFormat="true" ht="11.9" hidden="false" customHeight="true" outlineLevel="0" collapsed="false">
      <c r="A1582" s="208" t="s">
        <v>4092</v>
      </c>
      <c r="B1582" s="147" t="n">
        <v>3</v>
      </c>
      <c r="C1582" s="147" t="n">
        <v>3</v>
      </c>
      <c r="D1582" s="149" t="s">
        <v>3973</v>
      </c>
      <c r="E1582" s="150" t="s">
        <v>3598</v>
      </c>
      <c r="F1582" s="210" t="s">
        <v>4089</v>
      </c>
      <c r="G1582" s="221" t="n">
        <v>8</v>
      </c>
      <c r="H1582" s="146" t="s">
        <v>378</v>
      </c>
      <c r="I1582" s="153" t="s">
        <v>379</v>
      </c>
      <c r="J1582" s="146" t="s">
        <v>337</v>
      </c>
      <c r="K1582" s="155" t="s">
        <v>4090</v>
      </c>
      <c r="L1582" s="212"/>
      <c r="M1582" s="157" t="s">
        <v>367</v>
      </c>
      <c r="N1582" s="158" t="s">
        <v>400</v>
      </c>
      <c r="O1582" s="159" t="n">
        <v>2002</v>
      </c>
      <c r="P1582" s="212"/>
      <c r="Q1582" s="212"/>
      <c r="R1582" s="212"/>
      <c r="S1582" s="232" t="n">
        <v>7210</v>
      </c>
      <c r="T1582" s="214" t="s">
        <v>353</v>
      </c>
      <c r="U1582" s="215"/>
      <c r="V1582" s="158" t="s">
        <v>3973</v>
      </c>
      <c r="W1582" s="163" t="s">
        <v>3973</v>
      </c>
      <c r="X1582" s="209"/>
      <c r="Y1582" s="209"/>
      <c r="Z1582" s="209"/>
      <c r="AA1582" s="216"/>
      <c r="AB1582" s="251" t="s">
        <v>278</v>
      </c>
      <c r="AC1582" s="163" t="s">
        <v>456</v>
      </c>
      <c r="AD1582" s="164" t="s">
        <v>354</v>
      </c>
      <c r="AE1582" s="164" t="s">
        <v>354</v>
      </c>
      <c r="AF1582" s="164" t="s">
        <v>354</v>
      </c>
      <c r="AG1582" s="166" t="s">
        <v>354</v>
      </c>
      <c r="AH1582" s="164" t="n">
        <v>37</v>
      </c>
      <c r="AI1582" s="252" t="n">
        <v>7519</v>
      </c>
      <c r="AJ1582" s="219" t="n">
        <f aca="false">SeqEnd-SeqBeg+1</f>
        <v>7483</v>
      </c>
      <c r="AK1582" s="220" t="n">
        <f aca="false">AND( SeqBeg&lt;=Beg  , End &lt;=SeqEnd )</f>
        <v>1</v>
      </c>
      <c r="AL1582" s="212"/>
      <c r="AM1582" s="212"/>
      <c r="AN1582" s="221"/>
      <c r="AO1582" s="147" t="s">
        <v>465</v>
      </c>
      <c r="AP1582" s="147" t="s">
        <v>465</v>
      </c>
      <c r="AQ1582" s="147" t="s">
        <v>465</v>
      </c>
      <c r="AR1582" s="147" t="s">
        <v>465</v>
      </c>
      <c r="AS1582" s="147" t="s">
        <v>465</v>
      </c>
      <c r="AT1582" s="147" t="s">
        <v>465</v>
      </c>
      <c r="AV1582" s="212"/>
      <c r="AW1582" s="222" t="str">
        <f aca="false">HYPERLINK(CONCATENATE("http://www.ncbi.nlm.nih.gov/nuccore/",BM1582),BM1582)</f>
        <v>AB443627</v>
      </c>
      <c r="AX1582" s="219" t="str">
        <f aca="false">CONCATENATE(D1582,IF(I1582="","",CONCATENATE(".",I1582)),IF(K1582="","",CONCATENATE(".",K1582)),IF(M1582="","",CONCATENATE(".",M1582)),IF(R1582="","",CONCATENATE(".",R1582)),IF(U1582="","","(*)"))</f>
        <v>3b.JPN.Miyazaki.pig</v>
      </c>
      <c r="AY1582" s="170" t="str">
        <f aca="false">CONCATENATE(BM1582,".",BN1582)</f>
        <v>AB443627.JIO-swJ19 / 8</v>
      </c>
      <c r="AZ1582" s="171" t="str">
        <f aca="false">IF(AV1582="",IF(ISNUMBER(FIND(".",A1582)),LEFT(A1582,FIND(".",A1582)-1),A1582),AV1582)</f>
        <v>AB443627</v>
      </c>
      <c r="BA1582" s="171" t="str">
        <f aca="false">IF(ISNUMBER(FIND("-",AZ1582)),LEFT(AZ1582,FIND("-",AZ1582)-1),AZ1582)</f>
        <v>AB443627</v>
      </c>
      <c r="BB1582" s="170" t="str">
        <f aca="false"> MEGAname &amp; "="</f>
        <v>AB443627=</v>
      </c>
      <c r="BC1582" s="170" t="str">
        <f aca="false">Clear &amp; IF(span ,"Span","out")</f>
        <v>AB443627=Span</v>
      </c>
      <c r="BD1582" s="170" t="str">
        <f aca="false">Clear &amp; IF(span, IF(B1582=".","Selected",B1582),"out")</f>
        <v>AB443627=3</v>
      </c>
      <c r="BE1582" s="170" t="str">
        <f aca="false">Clear &amp; Strain</f>
        <v>AB443627=JIO-swJ19</v>
      </c>
      <c r="BF1582" s="170" t="str">
        <f aca="false">CONCATENATE(A1582,"=",F1582,". ",AX1582,IF(AB1582="","",CONCATENATE(".",AB1582)))</f>
        <v>AB443627=JIO-swJ19. 3b.JPN.Miyazaki.pig.CG</v>
      </c>
      <c r="BG1582" s="170" t="str">
        <f aca="false">CONCATENATE(A1582,"=",F1582,". ",AX1582)</f>
        <v>AB443627=JIO-swJ19. 3b.JPN.Miyazaki.pig</v>
      </c>
      <c r="BH1582" s="170" t="str">
        <f aca="false">CONCATENATE(A1582,"=",AX1582)</f>
        <v>AB443627=3b.JPN.Miyazaki.pig</v>
      </c>
      <c r="BI1582" s="170" t="str">
        <f aca="false">CONCATENATE(A1582,"=",ComForSubtype,D1582)</f>
        <v>AB443627=3b</v>
      </c>
      <c r="BJ1582" s="170" t="str">
        <f aca="false">CONCATENATE(A1582,"=",E1582)</f>
        <v>AB443627=3jab</v>
      </c>
      <c r="BK1582" s="170" t="str">
        <f aca="false">CONCATENATE(A1582,"=",C1582)</f>
        <v>AB443627=3</v>
      </c>
      <c r="BL1582" s="170" t="str">
        <f aca="false">CONCATENATE(D1582,"=")</f>
        <v>3b=</v>
      </c>
      <c r="BM1582" s="223" t="str">
        <f aca="false">IF(BA1582="XX","",BA1582)</f>
        <v>AB443627</v>
      </c>
      <c r="BN1582" s="224" t="str">
        <f aca="false">CONCATENATE(IF(F1582="","",F1582),IF(G1582="","",CONCATENATE(" / ",G1582)))</f>
        <v>JIO-swJ19 / 8</v>
      </c>
      <c r="BO1582" s="225" t="str">
        <f aca="false">AX1582</f>
        <v>3b.JPN.Miyazaki.pig</v>
      </c>
      <c r="BP1582" s="226" t="str">
        <f aca="false">IF(V1582="","",V1582)</f>
        <v>3b</v>
      </c>
      <c r="BQ1582" s="226" t="str">
        <f aca="false">IF(W1582="","",CONCATENATE(W1582,IF(LEFT(AO1582,1)="s","+","")))</f>
        <v>3b</v>
      </c>
      <c r="BR1582" s="226" t="str">
        <f aca="false">IF(X1582="","",CONCATENATE(X1582,IF(LEFT(AQ1582,1)="s","+","")))</f>
        <v/>
      </c>
      <c r="BS1582" s="226" t="str">
        <f aca="false">IF(Y1582="","",CONCATENATE(Y1582,IF(LEFT(AR1582,1)="s","+","")))</f>
        <v/>
      </c>
      <c r="BT1582" s="226" t="str">
        <f aca="false">IF(Z1582="","",CONCATENATE(Z1582,IF(LEFT(AS1582,1)="s","+","")))</f>
        <v/>
      </c>
      <c r="BU1582" s="227" t="str">
        <f aca="false">IF(AA1582="","",CONCATENATE(AA1582,IF(LEFT(AT1582,1)="s","+","")))</f>
        <v/>
      </c>
      <c r="BV1582" s="212"/>
      <c r="BW1582" s="177" t="s">
        <v>338</v>
      </c>
      <c r="BX1582" s="170" t="str">
        <f aca="false">IF(BW1582&lt;&gt;"",IF(ISNUMBER(FIND("=",BW1582)),LEFT(BW1582,FIND("=",BW1582)-1),BW1582),BW1582)</f>
        <v>xx</v>
      </c>
      <c r="BY1582" s="170" t="str">
        <f aca="false">IF(BW1582&lt;&gt;"",IF(ISNUMBER(FIND("=",BW1582)),RIGHT(BW1582,LEN(BW1582)-FIND("=",BW1582)),""),"")</f>
        <v>Non_select</v>
      </c>
      <c r="BZ1582" s="170" t="str">
        <f aca="false">IF(BX1582&lt;&gt;"",IF(ISNUMBER(FIND(".",BX1582)),LEFT(BX1582,FIND(".",BX1582)-1),BX1582),BX1582)</f>
        <v>xx</v>
      </c>
      <c r="CA1582" s="170" t="str">
        <f aca="false">IF(BX1582&lt;&gt;"",IF(ISNUMBER(FIND(".",BX1582)),RIGHT(BX1582,LEN(BX1582)-FIND(".",BX1582)),""),"")</f>
        <v/>
      </c>
      <c r="CB1582" s="212"/>
      <c r="CC1582" s="170" t="str">
        <f aca="false">A1582</f>
        <v>AB443627</v>
      </c>
      <c r="CD1582" s="178" t="s">
        <v>339</v>
      </c>
      <c r="CE1582" s="178" t="s">
        <v>340</v>
      </c>
      <c r="CF1582" s="178" t="s">
        <v>341</v>
      </c>
      <c r="CG1582" s="212"/>
      <c r="CH1582" s="212"/>
      <c r="CI1582" s="212"/>
      <c r="CJ1582" s="212"/>
      <c r="CK1582" s="178"/>
      <c r="CL1582" s="212"/>
      <c r="CM1582" s="212"/>
      <c r="CN1582" s="212"/>
      <c r="CO1582" s="212"/>
      <c r="CP1582" s="212"/>
      <c r="CQ1582" s="212"/>
      <c r="CR1582" s="170" t="n">
        <f aca="false">C1582</f>
        <v>3</v>
      </c>
      <c r="CS1582" s="229" t="str">
        <f aca="false">D1582</f>
        <v>3b</v>
      </c>
      <c r="CT1582" s="170" t="str">
        <f aca="false">CONCATENATE(CD1582," strain ",CM1582," ",CL1582,", partial cds")</f>
        <v>Hepatitis E virus strain  , partial cds</v>
      </c>
    </row>
    <row r="1583" customFormat="false" ht="11.9" hidden="false" customHeight="true" outlineLevel="0" collapsed="false">
      <c r="A1583" s="154" t="s">
        <v>4093</v>
      </c>
      <c r="B1583" s="147" t="n">
        <v>3</v>
      </c>
      <c r="C1583" s="243" t="n">
        <v>3</v>
      </c>
      <c r="D1583" s="149" t="s">
        <v>3973</v>
      </c>
      <c r="E1583" s="150" t="s">
        <v>3598</v>
      </c>
      <c r="F1583" s="154" t="s">
        <v>4094</v>
      </c>
      <c r="G1583" s="212"/>
      <c r="H1583" s="146" t="s">
        <v>378</v>
      </c>
      <c r="I1583" s="153" t="s">
        <v>379</v>
      </c>
      <c r="J1583" s="146" t="s">
        <v>337</v>
      </c>
      <c r="K1583" s="155" t="s">
        <v>4090</v>
      </c>
      <c r="L1583" s="231" t="s">
        <v>4090</v>
      </c>
      <c r="M1583" s="157" t="s">
        <v>367</v>
      </c>
      <c r="N1583" s="213"/>
      <c r="O1583" s="146" t="n">
        <v>2002</v>
      </c>
      <c r="P1583" s="212"/>
      <c r="Q1583" s="212"/>
      <c r="R1583" s="212"/>
      <c r="S1583" s="232" t="n">
        <v>7210</v>
      </c>
      <c r="T1583" s="214" t="s">
        <v>353</v>
      </c>
      <c r="U1583" s="215"/>
      <c r="V1583" s="158" t="s">
        <v>3973</v>
      </c>
      <c r="W1583" s="244" t="s">
        <v>3973</v>
      </c>
      <c r="X1583" s="249" t="s">
        <v>3973</v>
      </c>
      <c r="Y1583" s="249" t="s">
        <v>3973</v>
      </c>
      <c r="Z1583" s="150" t="s">
        <v>3973</v>
      </c>
      <c r="AA1583" s="250" t="s">
        <v>3973</v>
      </c>
      <c r="AB1583" s="251" t="s">
        <v>278</v>
      </c>
      <c r="AC1583" s="163" t="s">
        <v>456</v>
      </c>
      <c r="AD1583" s="164" t="s">
        <v>354</v>
      </c>
      <c r="AE1583" s="164" t="s">
        <v>354</v>
      </c>
      <c r="AF1583" s="164" t="s">
        <v>354</v>
      </c>
      <c r="AG1583" s="166" t="s">
        <v>354</v>
      </c>
      <c r="AH1583" s="164" t="n">
        <v>37</v>
      </c>
      <c r="AI1583" s="252" t="n">
        <v>7519</v>
      </c>
      <c r="AJ1583" s="219" t="n">
        <f aca="false">SeqEnd-SeqBeg+1</f>
        <v>7483</v>
      </c>
      <c r="AK1583" s="220" t="n">
        <f aca="false">AND( SeqBeg&lt;=Beg  , End &lt;=SeqEnd )</f>
        <v>1</v>
      </c>
      <c r="AL1583" s="212"/>
      <c r="AM1583" s="146" t="s">
        <v>3989</v>
      </c>
      <c r="AN1583" s="213"/>
      <c r="AO1583" s="147" t="s">
        <v>2743</v>
      </c>
      <c r="AP1583" s="147" t="s">
        <v>2743</v>
      </c>
      <c r="AQ1583" s="147" t="s">
        <v>2425</v>
      </c>
      <c r="AR1583" s="147" t="s">
        <v>2743</v>
      </c>
      <c r="AS1583" s="147" t="s">
        <v>2744</v>
      </c>
      <c r="AT1583" s="147" t="s">
        <v>2743</v>
      </c>
      <c r="AV1583" s="212"/>
      <c r="AW1583" s="222" t="str">
        <f aca="false">HYPERLINK(CONCATENATE("http://www.ncbi.nlm.nih.gov/nuccore/",BM1583),BM1583)</f>
        <v>AB443624</v>
      </c>
      <c r="AX1583" s="219" t="str">
        <f aca="false">CONCATENATE(D1583,IF(I1583="","",CONCATENATE(".",I1583)),IF(K1583="","",CONCATENATE(".",K1583)),IF(M1583="","",CONCATENATE(".",M1583)),IF(R1583="","",CONCATENATE(".",R1583)),IF(U1583="","","(*)"))</f>
        <v>3b.JPN.Miyazaki.pig</v>
      </c>
      <c r="AY1583" s="170" t="str">
        <f aca="false">CONCATENATE(BM1583,".",BN1583)</f>
        <v>AB443624.JIO-swJ19-2</v>
      </c>
      <c r="AZ1583" s="171" t="str">
        <f aca="false">IF(AV1583="",IF(ISNUMBER(FIND(".",A1583)),LEFT(A1583,FIND(".",A1583)-1),A1583),AV1583)</f>
        <v>AB443624</v>
      </c>
      <c r="BA1583" s="171" t="str">
        <f aca="false">IF(ISNUMBER(FIND("-",AZ1583)),LEFT(AZ1583,FIND("-",AZ1583)-1),AZ1583)</f>
        <v>AB443624</v>
      </c>
      <c r="BB1583" s="170" t="str">
        <f aca="false"> MEGAname &amp; "="</f>
        <v>AB443624=</v>
      </c>
      <c r="BC1583" s="170" t="str">
        <f aca="false">Clear &amp; IF(span ,"Span","out")</f>
        <v>AB443624=Span</v>
      </c>
      <c r="BD1583" s="170" t="str">
        <f aca="false">Clear &amp; IF(span, IF(B1583=".","Selected",B1583),"out")</f>
        <v>AB443624=3</v>
      </c>
      <c r="BE1583" s="170" t="str">
        <f aca="false">Clear &amp; Strain</f>
        <v>AB443624=JIO-swJ19-2</v>
      </c>
      <c r="BF1583" s="170" t="str">
        <f aca="false">CONCATENATE(A1583,"=",F1583,". ",AX1583,IF(AB1583="","",CONCATENATE(".",AB1583)))</f>
        <v>AB443624=JIO-swJ19-2. 3b.JPN.Miyazaki.pig.CG</v>
      </c>
      <c r="BG1583" s="170" t="str">
        <f aca="false">CONCATENATE(A1583,"=",F1583,". ",AX1583)</f>
        <v>AB443624=JIO-swJ19-2. 3b.JPN.Miyazaki.pig</v>
      </c>
      <c r="BH1583" s="170" t="str">
        <f aca="false">CONCATENATE(A1583,"=",AX1583)</f>
        <v>AB443624=3b.JPN.Miyazaki.pig</v>
      </c>
      <c r="BI1583" s="170" t="str">
        <f aca="false">CONCATENATE(A1583,"=",ComForSubtype,D1583)</f>
        <v>AB443624=3b</v>
      </c>
      <c r="BJ1583" s="170" t="str">
        <f aca="false">CONCATENATE(A1583,"=",E1583)</f>
        <v>AB443624=3jab</v>
      </c>
      <c r="BK1583" s="170" t="str">
        <f aca="false">CONCATENATE(A1583,"=",C1583)</f>
        <v>AB443624=3</v>
      </c>
      <c r="BL1583" s="170" t="str">
        <f aca="false">CONCATENATE(D1583,"=")</f>
        <v>3b=</v>
      </c>
      <c r="BM1583" s="223" t="str">
        <f aca="false">IF(BA1583="XX","",BA1583)</f>
        <v>AB443624</v>
      </c>
      <c r="BN1583" s="224" t="str">
        <f aca="false">CONCATENATE(IF(F1583="","",F1583),IF(G1583="","",CONCATENATE(" / ",G1583)))</f>
        <v>JIO-swJ19-2</v>
      </c>
      <c r="BO1583" s="225" t="str">
        <f aca="false">AX1583</f>
        <v>3b.JPN.Miyazaki.pig</v>
      </c>
      <c r="BP1583" s="226" t="str">
        <f aca="false">IF(V1583="","",V1583)</f>
        <v>3b</v>
      </c>
      <c r="BQ1583" s="226" t="str">
        <f aca="false">IF(W1583="","",CONCATENATE(W1583,IF(LEFT(AO1583,1)="s","+","")))</f>
        <v>3b</v>
      </c>
      <c r="BR1583" s="226" t="str">
        <f aca="false">IF(X1583="","",CONCATENATE(X1583,IF(LEFT(AQ1583,1)="s","+","")))</f>
        <v>3b+</v>
      </c>
      <c r="BS1583" s="226" t="str">
        <f aca="false">IF(Y1583="","",CONCATENATE(Y1583,IF(LEFT(AR1583,1)="s","+","")))</f>
        <v>3b</v>
      </c>
      <c r="BT1583" s="226" t="str">
        <f aca="false">IF(Z1583="","",CONCATENATE(Z1583,IF(LEFT(AS1583,1)="s","+","")))</f>
        <v>3b+</v>
      </c>
      <c r="BU1583" s="227" t="str">
        <f aca="false">IF(AA1583="","",CONCATENATE(AA1583,IF(LEFT(AT1583,1)="s","+","")))</f>
        <v>3b</v>
      </c>
      <c r="BV1583" s="212"/>
      <c r="BW1583" s="177" t="s">
        <v>4095</v>
      </c>
      <c r="BX1583" s="170" t="str">
        <f aca="false">IF(BW1583&lt;&gt;"",IF(ISNUMBER(FIND("=",BW1583)),LEFT(BW1583,FIND("=",BW1583)-1),BW1583),BW1583)</f>
        <v>AB443624</v>
      </c>
      <c r="BY1583" s="170" t="str">
        <f aca="false">IF(BW1583&lt;&gt;"",IF(ISNUMBER(FIND("=",BW1583)),RIGHT(BW1583,LEN(BW1583)-FIND("=",BW1583)),""),"")</f>
        <v>3b</v>
      </c>
      <c r="BZ1583" s="170" t="str">
        <f aca="false">IF(BX1583&lt;&gt;"",IF(ISNUMBER(FIND(".",BX1583)),LEFT(BX1583,FIND(".",BX1583)-1),BX1583),BX1583)</f>
        <v>AB443624</v>
      </c>
      <c r="CA1583" s="170" t="str">
        <f aca="false">IF(BX1583&lt;&gt;"",IF(ISNUMBER(FIND(".",BX1583)),RIGHT(BX1583,LEN(BX1583)-FIND(".",BX1583)),""),"")</f>
        <v/>
      </c>
      <c r="CB1583" s="212"/>
      <c r="CC1583" s="170" t="str">
        <f aca="false">A1583</f>
        <v>AB443624</v>
      </c>
      <c r="CD1583" s="178" t="s">
        <v>339</v>
      </c>
      <c r="CE1583" s="178" t="s">
        <v>340</v>
      </c>
      <c r="CF1583" s="178" t="s">
        <v>341</v>
      </c>
      <c r="CG1583" s="212"/>
      <c r="CH1583" s="179"/>
      <c r="CI1583" s="179"/>
      <c r="CJ1583" s="179"/>
      <c r="CK1583" s="212"/>
      <c r="CL1583" s="212"/>
      <c r="CM1583" s="170" t="str">
        <f aca="false">F1583</f>
        <v>JIO-swJ19-2</v>
      </c>
      <c r="CN1583" s="170" t="str">
        <f aca="false">IF(G1583="","",G1583)</f>
        <v/>
      </c>
      <c r="CO1583" s="170" t="str">
        <f aca="false">CONCATENATE(H1583,":",L1583)</f>
        <v>Japan:Miyazaki</v>
      </c>
      <c r="CP1583" s="170" t="str">
        <f aca="false">CONCATENATE(IF(Q1583="","",CONCATENATE(Q1583,"-")),IF(P1583="","",CONCATENATE(P1583,"-")),IF(O1583="","",O1583))</f>
        <v>2002</v>
      </c>
      <c r="CQ1583" s="170" t="str">
        <f aca="false">IF(N1583="","",N1583)</f>
        <v/>
      </c>
      <c r="CR1583" s="170" t="n">
        <f aca="false">C1583</f>
        <v>3</v>
      </c>
      <c r="CS1583" s="229" t="str">
        <f aca="false">D1583</f>
        <v>3b</v>
      </c>
      <c r="CT1583" s="170" t="str">
        <f aca="false">CONCATENATE(CD1583," strain ",CM1583," ",CL1583,", partial cds")</f>
        <v>Hepatitis E virus strain JIO-swJ19-2 , partial cds</v>
      </c>
    </row>
    <row r="1584" customFormat="false" ht="11.9" hidden="false" customHeight="true" outlineLevel="0" collapsed="false">
      <c r="A1584" s="154" t="s">
        <v>4096</v>
      </c>
      <c r="B1584" s="147" t="n">
        <v>3</v>
      </c>
      <c r="C1584" s="243" t="n">
        <v>3</v>
      </c>
      <c r="D1584" s="149" t="s">
        <v>3973</v>
      </c>
      <c r="E1584" s="150" t="s">
        <v>3598</v>
      </c>
      <c r="F1584" s="154" t="s">
        <v>4097</v>
      </c>
      <c r="G1584" s="221"/>
      <c r="H1584" s="146" t="s">
        <v>378</v>
      </c>
      <c r="I1584" s="153" t="s">
        <v>379</v>
      </c>
      <c r="J1584" s="146" t="s">
        <v>337</v>
      </c>
      <c r="K1584" s="155" t="s">
        <v>4090</v>
      </c>
      <c r="L1584" s="231" t="s">
        <v>4090</v>
      </c>
      <c r="M1584" s="157" t="s">
        <v>367</v>
      </c>
      <c r="O1584" s="146" t="n">
        <v>2002</v>
      </c>
      <c r="S1584" s="232" t="n">
        <v>7210</v>
      </c>
      <c r="T1584" s="214" t="s">
        <v>353</v>
      </c>
      <c r="V1584" s="158" t="s">
        <v>3973</v>
      </c>
      <c r="W1584" s="244" t="s">
        <v>3973</v>
      </c>
      <c r="X1584" s="249" t="s">
        <v>3973</v>
      </c>
      <c r="Y1584" s="249" t="s">
        <v>3973</v>
      </c>
      <c r="Z1584" s="150" t="s">
        <v>3973</v>
      </c>
      <c r="AA1584" s="250" t="s">
        <v>3973</v>
      </c>
      <c r="AB1584" s="251" t="s">
        <v>278</v>
      </c>
      <c r="AC1584" s="163" t="s">
        <v>456</v>
      </c>
      <c r="AD1584" s="164" t="s">
        <v>354</v>
      </c>
      <c r="AE1584" s="164" t="s">
        <v>354</v>
      </c>
      <c r="AF1584" s="164" t="s">
        <v>354</v>
      </c>
      <c r="AG1584" s="166" t="s">
        <v>354</v>
      </c>
      <c r="AH1584" s="164" t="n">
        <v>37</v>
      </c>
      <c r="AI1584" s="252" t="n">
        <v>7519</v>
      </c>
      <c r="AJ1584" s="219" t="n">
        <f aca="false">SeqEnd-SeqBeg+1</f>
        <v>7483</v>
      </c>
      <c r="AK1584" s="220" t="n">
        <f aca="false">AND( SeqBeg&lt;=Beg  , End &lt;=SeqEnd )</f>
        <v>1</v>
      </c>
      <c r="AM1584" s="146" t="s">
        <v>3989</v>
      </c>
      <c r="AO1584" s="147" t="s">
        <v>2425</v>
      </c>
      <c r="AP1584" s="147" t="s">
        <v>2425</v>
      </c>
      <c r="AQ1584" s="147" t="s">
        <v>2425</v>
      </c>
      <c r="AR1584" s="147" t="s">
        <v>2425</v>
      </c>
      <c r="AS1584" s="147" t="s">
        <v>2425</v>
      </c>
      <c r="AT1584" s="147" t="s">
        <v>2425</v>
      </c>
      <c r="AU1584" s="147" t="s">
        <v>382</v>
      </c>
      <c r="AW1584" s="222" t="str">
        <f aca="false">HYPERLINK(CONCATENATE("http://www.ncbi.nlm.nih.gov/nuccore/",BM1584),BM1584)</f>
        <v>AB443625</v>
      </c>
      <c r="AX1584" s="219" t="str">
        <f aca="false">CONCATENATE(D1584,IF(I1584="","",CONCATENATE(".",I1584)),IF(K1584="","",CONCATENATE(".",K1584)),IF(M1584="","",CONCATENATE(".",M1584)),IF(R1584="","",CONCATENATE(".",R1584)),IF(U1584="","","(*)"))</f>
        <v>3b.JPN.Miyazaki.pig</v>
      </c>
      <c r="AY1584" s="170" t="str">
        <f aca="false">CONCATENATE(BM1584,".",BN1584)</f>
        <v>AB443625.JIO-swJ19-5</v>
      </c>
      <c r="AZ1584" s="171" t="str">
        <f aca="false">IF(AV1584="",IF(ISNUMBER(FIND(".",A1584)),LEFT(A1584,FIND(".",A1584)-1),A1584),AV1584)</f>
        <v>AB443625</v>
      </c>
      <c r="BA1584" s="171" t="str">
        <f aca="false">IF(ISNUMBER(FIND("-",AZ1584)),LEFT(AZ1584,FIND("-",AZ1584)-1),AZ1584)</f>
        <v>AB443625</v>
      </c>
      <c r="BB1584" s="170" t="str">
        <f aca="false"> MEGAname &amp; "="</f>
        <v>AB443625=</v>
      </c>
      <c r="BC1584" s="170" t="str">
        <f aca="false">Clear &amp; IF(span ,"Span","out")</f>
        <v>AB443625=Span</v>
      </c>
      <c r="BD1584" s="170" t="str">
        <f aca="false">Clear &amp; IF(span, IF(B1584=".","Selected",B1584),"out")</f>
        <v>AB443625=3</v>
      </c>
      <c r="BE1584" s="170" t="str">
        <f aca="false">Clear &amp; Strain</f>
        <v>AB443625=JIO-swJ19-5</v>
      </c>
      <c r="BF1584" s="170" t="str">
        <f aca="false">CONCATENATE(A1584,"=",F1584,". ",AX1584,IF(AB1584="","",CONCATENATE(".",AB1584)))</f>
        <v>AB443625=JIO-swJ19-5. 3b.JPN.Miyazaki.pig.CG</v>
      </c>
      <c r="BG1584" s="170" t="str">
        <f aca="false">CONCATENATE(A1584,"=",F1584,". ",AX1584)</f>
        <v>AB443625=JIO-swJ19-5. 3b.JPN.Miyazaki.pig</v>
      </c>
      <c r="BH1584" s="170" t="str">
        <f aca="false">CONCATENATE(A1584,"=",AX1584)</f>
        <v>AB443625=3b.JPN.Miyazaki.pig</v>
      </c>
      <c r="BI1584" s="170" t="str">
        <f aca="false">CONCATENATE(A1584,"=",ComForSubtype,D1584)</f>
        <v>AB443625=3b</v>
      </c>
      <c r="BJ1584" s="170" t="str">
        <f aca="false">CONCATENATE(A1584,"=",E1584)</f>
        <v>AB443625=3jab</v>
      </c>
      <c r="BK1584" s="170" t="str">
        <f aca="false">CONCATENATE(A1584,"=",C1584)</f>
        <v>AB443625=3</v>
      </c>
      <c r="BL1584" s="170" t="str">
        <f aca="false">CONCATENATE(D1584,"=")</f>
        <v>3b=</v>
      </c>
      <c r="BM1584" s="223" t="str">
        <f aca="false">IF(BA1584="XX","",BA1584)</f>
        <v>AB443625</v>
      </c>
      <c r="BN1584" s="224" t="str">
        <f aca="false">CONCATENATE(IF(F1584="","",F1584),IF(G1584="","",CONCATENATE(" / ",G1584)))</f>
        <v>JIO-swJ19-5</v>
      </c>
      <c r="BO1584" s="225" t="str">
        <f aca="false">AX1584</f>
        <v>3b.JPN.Miyazaki.pig</v>
      </c>
      <c r="BP1584" s="226" t="str">
        <f aca="false">IF(V1584="","",V1584)</f>
        <v>3b</v>
      </c>
      <c r="BQ1584" s="226" t="str">
        <f aca="false">IF(W1584="","",CONCATENATE(W1584,IF(LEFT(AO1584,1)="s","+","")))</f>
        <v>3b+</v>
      </c>
      <c r="BR1584" s="226" t="str">
        <f aca="false">IF(X1584="","",CONCATENATE(X1584,IF(LEFT(AQ1584,1)="s","+","")))</f>
        <v>3b+</v>
      </c>
      <c r="BS1584" s="226" t="str">
        <f aca="false">IF(Y1584="","",CONCATENATE(Y1584,IF(LEFT(AR1584,1)="s","+","")))</f>
        <v>3b+</v>
      </c>
      <c r="BT1584" s="226" t="str">
        <f aca="false">IF(Z1584="","",CONCATENATE(Z1584,IF(LEFT(AS1584,1)="s","+","")))</f>
        <v>3b+</v>
      </c>
      <c r="BU1584" s="227" t="str">
        <f aca="false">IF(AA1584="","",CONCATENATE(AA1584,IF(LEFT(AT1584,1)="s","+","")))</f>
        <v>3b+</v>
      </c>
      <c r="BW1584" s="177" t="s">
        <v>4098</v>
      </c>
      <c r="BX1584" s="170" t="str">
        <f aca="false">IF(BW1584&lt;&gt;"",IF(ISNUMBER(FIND("=",BW1584)),LEFT(BW1584,FIND("=",BW1584)-1),BW1584),BW1584)</f>
        <v>AB443625</v>
      </c>
      <c r="BY1584" s="170" t="str">
        <f aca="false">IF(BW1584&lt;&gt;"",IF(ISNUMBER(FIND("=",BW1584)),RIGHT(BW1584,LEN(BW1584)-FIND("=",BW1584)),""),"")</f>
        <v>3b</v>
      </c>
      <c r="BZ1584" s="170" t="str">
        <f aca="false">IF(BX1584&lt;&gt;"",IF(ISNUMBER(FIND(".",BX1584)),LEFT(BX1584,FIND(".",BX1584)-1),BX1584),BX1584)</f>
        <v>AB443625</v>
      </c>
      <c r="CA1584" s="170" t="str">
        <f aca="false">IF(BX1584&lt;&gt;"",IF(ISNUMBER(FIND(".",BX1584)),RIGHT(BX1584,LEN(BX1584)-FIND(".",BX1584)),""),"")</f>
        <v/>
      </c>
      <c r="CC1584" s="170" t="str">
        <f aca="false">A1584</f>
        <v>AB443625</v>
      </c>
      <c r="CD1584" s="178" t="s">
        <v>339</v>
      </c>
      <c r="CE1584" s="178" t="s">
        <v>340</v>
      </c>
      <c r="CF1584" s="178" t="s">
        <v>341</v>
      </c>
      <c r="CH1584" s="179"/>
      <c r="CI1584" s="179"/>
      <c r="CJ1584" s="179"/>
      <c r="CM1584" s="170" t="str">
        <f aca="false">F1584</f>
        <v>JIO-swJ19-5</v>
      </c>
      <c r="CN1584" s="170" t="str">
        <f aca="false">IF(G1584="","",G1584)</f>
        <v/>
      </c>
      <c r="CO1584" s="170" t="str">
        <f aca="false">CONCATENATE(H1584,":",L1584)</f>
        <v>Japan:Miyazaki</v>
      </c>
      <c r="CP1584" s="170" t="str">
        <f aca="false">CONCATENATE(IF(Q1584="","",CONCATENATE(Q1584,"-")),IF(P1584="","",CONCATENATE(P1584,"-")),IF(O1584="","",O1584))</f>
        <v>2002</v>
      </c>
      <c r="CQ1584" s="170" t="str">
        <f aca="false">IF(N1584="","",N1584)</f>
        <v/>
      </c>
      <c r="CR1584" s="170" t="n">
        <f aca="false">C1584</f>
        <v>3</v>
      </c>
      <c r="CS1584" s="229" t="str">
        <f aca="false">D1584</f>
        <v>3b</v>
      </c>
      <c r="CT1584" s="170" t="str">
        <f aca="false">CONCATENATE(CD1584," strain ",CM1584," ",CL1584,", partial cds")</f>
        <v>Hepatitis E virus strain JIO-swJ19-5 , partial cds</v>
      </c>
    </row>
    <row r="1585" customFormat="false" ht="11.9" hidden="false" customHeight="true" outlineLevel="0" collapsed="false">
      <c r="A1585" s="154" t="s">
        <v>4099</v>
      </c>
      <c r="B1585" s="147" t="n">
        <v>3</v>
      </c>
      <c r="C1585" s="243" t="n">
        <v>3</v>
      </c>
      <c r="D1585" s="149" t="s">
        <v>3973</v>
      </c>
      <c r="E1585" s="150" t="s">
        <v>3598</v>
      </c>
      <c r="F1585" s="154" t="s">
        <v>4100</v>
      </c>
      <c r="G1585" s="212"/>
      <c r="H1585" s="146" t="s">
        <v>378</v>
      </c>
      <c r="I1585" s="153" t="s">
        <v>379</v>
      </c>
      <c r="J1585" s="146" t="s">
        <v>337</v>
      </c>
      <c r="K1585" s="155" t="s">
        <v>3980</v>
      </c>
      <c r="L1585" s="231" t="s">
        <v>4101</v>
      </c>
      <c r="M1585" s="157" t="s">
        <v>348</v>
      </c>
      <c r="N1585" s="213"/>
      <c r="O1585" s="146" t="n">
        <v>2003</v>
      </c>
      <c r="P1585" s="146" t="n">
        <v>4</v>
      </c>
      <c r="Q1585" s="160" t="n">
        <v>29</v>
      </c>
      <c r="R1585" s="212"/>
      <c r="S1585" s="232" t="n">
        <v>7180</v>
      </c>
      <c r="T1585" s="214" t="s">
        <v>353</v>
      </c>
      <c r="U1585" s="161" t="s">
        <v>3973</v>
      </c>
      <c r="V1585" s="158" t="s">
        <v>3973</v>
      </c>
      <c r="W1585" s="244" t="s">
        <v>3973</v>
      </c>
      <c r="X1585" s="249" t="s">
        <v>3973</v>
      </c>
      <c r="Y1585" s="249" t="s">
        <v>3973</v>
      </c>
      <c r="Z1585" s="150" t="s">
        <v>3973</v>
      </c>
      <c r="AA1585" s="250" t="s">
        <v>3973</v>
      </c>
      <c r="AB1585" s="251" t="s">
        <v>278</v>
      </c>
      <c r="AC1585" s="163" t="s">
        <v>354</v>
      </c>
      <c r="AD1585" s="164" t="s">
        <v>354</v>
      </c>
      <c r="AE1585" s="164" t="s">
        <v>354</v>
      </c>
      <c r="AF1585" s="164" t="s">
        <v>354</v>
      </c>
      <c r="AG1585" s="166" t="s">
        <v>354</v>
      </c>
      <c r="AH1585" s="164" t="n">
        <v>37</v>
      </c>
      <c r="AI1585" s="252" t="n">
        <v>7519</v>
      </c>
      <c r="AJ1585" s="219" t="n">
        <f aca="false">SeqEnd-SeqBeg+1</f>
        <v>7483</v>
      </c>
      <c r="AK1585" s="220" t="n">
        <f aca="false">AND( SeqBeg&lt;=Beg  , End &lt;=SeqEnd )</f>
        <v>1</v>
      </c>
      <c r="AL1585" s="212"/>
      <c r="AM1585" s="212"/>
      <c r="AN1585" s="213"/>
      <c r="AO1585" s="147" t="s">
        <v>3121</v>
      </c>
      <c r="AP1585" s="147" t="s">
        <v>3121</v>
      </c>
      <c r="AQ1585" s="147" t="s">
        <v>3121</v>
      </c>
      <c r="AR1585" s="147" t="s">
        <v>3121</v>
      </c>
      <c r="AS1585" s="147" t="s">
        <v>3121</v>
      </c>
      <c r="AT1585" s="147" t="s">
        <v>3121</v>
      </c>
      <c r="AU1585" s="147" t="s">
        <v>382</v>
      </c>
      <c r="AV1585" s="212"/>
      <c r="AW1585" s="222" t="str">
        <f aca="false">HYPERLINK(CONCATENATE("http://www.ncbi.nlm.nih.gov/nuccore/",BM1585),BM1585)</f>
        <v>AB189072</v>
      </c>
      <c r="AX1585" s="219" t="str">
        <f aca="false">CONCATENATE(D1585,IF(I1585="","",CONCATENATE(".",I1585)),IF(K1585="","",CONCATENATE(".",K1585)),IF(M1585="","",CONCATENATE(".",M1585)),IF(R1585="","",CONCATENATE(".",R1585)),IF(U1585="","","(*)"))</f>
        <v>3b.JPN.Hyogo.hum(*)</v>
      </c>
      <c r="AY1585" s="170" t="str">
        <f aca="false">CONCATENATE(BM1585,".",BN1585)</f>
        <v>AB189072.JMO-Hyo03L</v>
      </c>
      <c r="AZ1585" s="171" t="str">
        <f aca="false">IF(AV1585="",IF(ISNUMBER(FIND(".",A1585)),LEFT(A1585,FIND(".",A1585)-1),A1585),AV1585)</f>
        <v>AB189072</v>
      </c>
      <c r="BA1585" s="171" t="str">
        <f aca="false">IF(ISNUMBER(FIND("-",AZ1585)),LEFT(AZ1585,FIND("-",AZ1585)-1),AZ1585)</f>
        <v>AB189072</v>
      </c>
      <c r="BB1585" s="170" t="str">
        <f aca="false"> MEGAname &amp; "="</f>
        <v>AB189072=</v>
      </c>
      <c r="BC1585" s="170" t="str">
        <f aca="false">Clear &amp; IF(span ,"Span","out")</f>
        <v>AB189072=Span</v>
      </c>
      <c r="BD1585" s="170" t="str">
        <f aca="false">Clear &amp; IF(span, IF(B1585=".","Selected",B1585),"out")</f>
        <v>AB189072=3</v>
      </c>
      <c r="BE1585" s="170" t="str">
        <f aca="false">Clear &amp; Strain</f>
        <v>AB189072=JMO-Hyo03L</v>
      </c>
      <c r="BF1585" s="170" t="str">
        <f aca="false">CONCATENATE(A1585,"=",F1585,". ",AX1585,IF(AB1585="","",CONCATENATE(".",AB1585)))</f>
        <v>AB189072=JMO-Hyo03L. 3b.JPN.Hyogo.hum(*).CG</v>
      </c>
      <c r="BG1585" s="170" t="str">
        <f aca="false">CONCATENATE(A1585,"=",F1585,". ",AX1585)</f>
        <v>AB189072=JMO-Hyo03L. 3b.JPN.Hyogo.hum(*)</v>
      </c>
      <c r="BH1585" s="170" t="str">
        <f aca="false">CONCATENATE(A1585,"=",AX1585)</f>
        <v>AB189072=3b.JPN.Hyogo.hum(*)</v>
      </c>
      <c r="BI1585" s="170" t="str">
        <f aca="false">CONCATENATE(A1585,"=",ComForSubtype,D1585)</f>
        <v>AB189072=3b</v>
      </c>
      <c r="BJ1585" s="170" t="str">
        <f aca="false">CONCATENATE(A1585,"=",E1585)</f>
        <v>AB189072=3jab</v>
      </c>
      <c r="BK1585" s="170" t="str">
        <f aca="false">CONCATENATE(A1585,"=",C1585)</f>
        <v>AB189072=3</v>
      </c>
      <c r="BL1585" s="170" t="str">
        <f aca="false">CONCATENATE(D1585,"=")</f>
        <v>3b=</v>
      </c>
      <c r="BM1585" s="223" t="str">
        <f aca="false">IF(BA1585="XX","",BA1585)</f>
        <v>AB189072</v>
      </c>
      <c r="BN1585" s="224" t="str">
        <f aca="false">CONCATENATE(IF(F1585="","",F1585),IF(G1585="","",CONCATENATE(" / ",G1585)))</f>
        <v>JMO-Hyo03L</v>
      </c>
      <c r="BO1585" s="225" t="str">
        <f aca="false">AX1585</f>
        <v>3b.JPN.Hyogo.hum(*)</v>
      </c>
      <c r="BP1585" s="226" t="str">
        <f aca="false">IF(V1585="","",V1585)</f>
        <v>3b</v>
      </c>
      <c r="BQ1585" s="226" t="str">
        <f aca="false">IF(W1585="","",CONCATENATE(W1585,IF(LEFT(AO1585,1)="s","+","")))</f>
        <v>3b+</v>
      </c>
      <c r="BR1585" s="226" t="str">
        <f aca="false">IF(X1585="","",CONCATENATE(X1585,IF(LEFT(AQ1585,1)="s","+","")))</f>
        <v>3b+</v>
      </c>
      <c r="BS1585" s="226" t="str">
        <f aca="false">IF(Y1585="","",CONCATENATE(Y1585,IF(LEFT(AR1585,1)="s","+","")))</f>
        <v>3b+</v>
      </c>
      <c r="BT1585" s="226" t="str">
        <f aca="false">IF(Z1585="","",CONCATENATE(Z1585,IF(LEFT(AS1585,1)="s","+","")))</f>
        <v>3b+</v>
      </c>
      <c r="BU1585" s="227" t="str">
        <f aca="false">IF(AA1585="","",CONCATENATE(AA1585,IF(LEFT(AT1585,1)="s","+","")))</f>
        <v>3b+</v>
      </c>
      <c r="BV1585" s="212"/>
      <c r="BW1585" s="177" t="s">
        <v>4102</v>
      </c>
      <c r="BX1585" s="170" t="str">
        <f aca="false">IF(BW1585&lt;&gt;"",IF(ISNUMBER(FIND("=",BW1585)),LEFT(BW1585,FIND("=",BW1585)-1),BW1585),BW1585)</f>
        <v>AB189072</v>
      </c>
      <c r="BY1585" s="170" t="str">
        <f aca="false">IF(BW1585&lt;&gt;"",IF(ISNUMBER(FIND("=",BW1585)),RIGHT(BW1585,LEN(BW1585)-FIND("=",BW1585)),""),"")</f>
        <v>3b</v>
      </c>
      <c r="BZ1585" s="170" t="str">
        <f aca="false">IF(BX1585&lt;&gt;"",IF(ISNUMBER(FIND(".",BX1585)),LEFT(BX1585,FIND(".",BX1585)-1),BX1585),BX1585)</f>
        <v>AB189072</v>
      </c>
      <c r="CA1585" s="170" t="str">
        <f aca="false">IF(BX1585&lt;&gt;"",IF(ISNUMBER(FIND(".",BX1585)),RIGHT(BX1585,LEN(BX1585)-FIND(".",BX1585)),""),"")</f>
        <v/>
      </c>
      <c r="CB1585" s="212"/>
      <c r="CC1585" s="170" t="str">
        <f aca="false">A1585</f>
        <v>AB189072</v>
      </c>
      <c r="CD1585" s="178" t="s">
        <v>339</v>
      </c>
      <c r="CE1585" s="178" t="s">
        <v>340</v>
      </c>
      <c r="CF1585" s="178" t="s">
        <v>341</v>
      </c>
      <c r="CG1585" s="212"/>
      <c r="CH1585" s="179"/>
      <c r="CI1585" s="179"/>
      <c r="CJ1585" s="179"/>
      <c r="CK1585" s="212"/>
      <c r="CL1585" s="212"/>
      <c r="CM1585" s="170" t="str">
        <f aca="false">F1585</f>
        <v>JMO-Hyo03L</v>
      </c>
      <c r="CN1585" s="170" t="str">
        <f aca="false">IF(G1585="","",G1585)</f>
        <v/>
      </c>
      <c r="CO1585" s="170" t="str">
        <f aca="false">CONCATENATE(H1585,":",L1585)</f>
        <v>Japan:Hyogo, Kasai</v>
      </c>
      <c r="CP1585" s="170" t="str">
        <f aca="false">CONCATENATE(IF(Q1585="","",CONCATENATE(Q1585,"-")),IF(P1585="","",CONCATENATE(P1585,"-")),IF(O1585="","",O1585))</f>
        <v>29-4-2003</v>
      </c>
      <c r="CQ1585" s="170" t="str">
        <f aca="false">IF(N1585="","",N1585)</f>
        <v/>
      </c>
      <c r="CR1585" s="170" t="n">
        <f aca="false">C1585</f>
        <v>3</v>
      </c>
      <c r="CS1585" s="229" t="str">
        <f aca="false">D1585</f>
        <v>3b</v>
      </c>
      <c r="CT1585" s="170" t="str">
        <f aca="false">CONCATENATE(CD1585," strain ",CM1585," ",CL1585,", partial cds")</f>
        <v>Hepatitis E virus strain JMO-Hyo03L , partial cds</v>
      </c>
    </row>
    <row r="1586" customFormat="false" ht="11.9" hidden="false" customHeight="true" outlineLevel="0" collapsed="false">
      <c r="A1586" s="154" t="s">
        <v>4103</v>
      </c>
      <c r="B1586" s="147" t="n">
        <v>3</v>
      </c>
      <c r="C1586" s="243" t="n">
        <v>3</v>
      </c>
      <c r="D1586" s="149" t="s">
        <v>3973</v>
      </c>
      <c r="E1586" s="150" t="s">
        <v>3598</v>
      </c>
      <c r="F1586" s="154" t="s">
        <v>4104</v>
      </c>
      <c r="G1586" s="212"/>
      <c r="H1586" s="146" t="s">
        <v>378</v>
      </c>
      <c r="I1586" s="153" t="s">
        <v>379</v>
      </c>
      <c r="J1586" s="146" t="s">
        <v>337</v>
      </c>
      <c r="K1586" s="155" t="s">
        <v>3980</v>
      </c>
      <c r="L1586" s="231" t="s">
        <v>4101</v>
      </c>
      <c r="M1586" s="157" t="s">
        <v>348</v>
      </c>
      <c r="N1586" s="213"/>
      <c r="O1586" s="146" t="n">
        <v>2003</v>
      </c>
      <c r="P1586" s="146" t="n">
        <v>4</v>
      </c>
      <c r="Q1586" s="160" t="n">
        <v>29</v>
      </c>
      <c r="R1586" s="212"/>
      <c r="S1586" s="232" t="n">
        <v>7180</v>
      </c>
      <c r="T1586" s="214" t="s">
        <v>353</v>
      </c>
      <c r="U1586" s="161" t="s">
        <v>3973</v>
      </c>
      <c r="V1586" s="158" t="s">
        <v>3973</v>
      </c>
      <c r="W1586" s="244" t="s">
        <v>3973</v>
      </c>
      <c r="X1586" s="249" t="s">
        <v>3973</v>
      </c>
      <c r="Y1586" s="249" t="s">
        <v>3973</v>
      </c>
      <c r="Z1586" s="150" t="s">
        <v>3973</v>
      </c>
      <c r="AA1586" s="250" t="s">
        <v>3973</v>
      </c>
      <c r="AB1586" s="251" t="s">
        <v>278</v>
      </c>
      <c r="AC1586" s="163" t="s">
        <v>354</v>
      </c>
      <c r="AD1586" s="164" t="s">
        <v>354</v>
      </c>
      <c r="AE1586" s="164" t="s">
        <v>354</v>
      </c>
      <c r="AF1586" s="164" t="s">
        <v>354</v>
      </c>
      <c r="AG1586" s="166" t="s">
        <v>354</v>
      </c>
      <c r="AH1586" s="164" t="n">
        <v>37</v>
      </c>
      <c r="AI1586" s="252" t="n">
        <v>7519</v>
      </c>
      <c r="AJ1586" s="219" t="n">
        <f aca="false">SeqEnd-SeqBeg+1</f>
        <v>7483</v>
      </c>
      <c r="AK1586" s="220" t="n">
        <f aca="false">AND( SeqBeg&lt;=Beg  , End &lt;=SeqEnd )</f>
        <v>1</v>
      </c>
      <c r="AL1586" s="212"/>
      <c r="AM1586" s="212"/>
      <c r="AO1586" s="147" t="s">
        <v>3734</v>
      </c>
      <c r="AP1586" s="147" t="s">
        <v>3734</v>
      </c>
      <c r="AQ1586" s="147" t="s">
        <v>3121</v>
      </c>
      <c r="AR1586" s="147" t="s">
        <v>3734</v>
      </c>
      <c r="AS1586" s="147" t="s">
        <v>3734</v>
      </c>
      <c r="AT1586" s="147" t="s">
        <v>3734</v>
      </c>
      <c r="AV1586" s="212"/>
      <c r="AW1586" s="222" t="str">
        <f aca="false">HYPERLINK(CONCATENATE("http://www.ncbi.nlm.nih.gov/nuccore/",BM1586),BM1586)</f>
        <v>AB189073</v>
      </c>
      <c r="AX1586" s="219" t="str">
        <f aca="false">CONCATENATE(D1586,IF(I1586="","",CONCATENATE(".",I1586)),IF(K1586="","",CONCATENATE(".",K1586)),IF(M1586="","",CONCATENATE(".",M1586)),IF(R1586="","",CONCATENATE(".",R1586)),IF(U1586="","","(*)"))</f>
        <v>3b.JPN.Hyogo.hum(*)</v>
      </c>
      <c r="AY1586" s="170" t="str">
        <f aca="false">CONCATENATE(BM1586,".",BN1586)</f>
        <v>AB189073.JSO-Hyo03L</v>
      </c>
      <c r="AZ1586" s="171" t="str">
        <f aca="false">IF(AV1586="",IF(ISNUMBER(FIND(".",A1586)),LEFT(A1586,FIND(".",A1586)-1),A1586),AV1586)</f>
        <v>AB189073</v>
      </c>
      <c r="BA1586" s="171" t="str">
        <f aca="false">IF(ISNUMBER(FIND("-",AZ1586)),LEFT(AZ1586,FIND("-",AZ1586)-1),AZ1586)</f>
        <v>AB189073</v>
      </c>
      <c r="BB1586" s="170" t="str">
        <f aca="false"> MEGAname &amp; "="</f>
        <v>AB189073=</v>
      </c>
      <c r="BC1586" s="170" t="str">
        <f aca="false">Clear &amp; IF(span ,"Span","out")</f>
        <v>AB189073=Span</v>
      </c>
      <c r="BD1586" s="170" t="str">
        <f aca="false">Clear &amp; IF(span, IF(B1586=".","Selected",B1586),"out")</f>
        <v>AB189073=3</v>
      </c>
      <c r="BE1586" s="170" t="str">
        <f aca="false">Clear &amp; Strain</f>
        <v>AB189073=JSO-Hyo03L</v>
      </c>
      <c r="BF1586" s="170" t="str">
        <f aca="false">CONCATENATE(A1586,"=",F1586,". ",AX1586,IF(AB1586="","",CONCATENATE(".",AB1586)))</f>
        <v>AB189073=JSO-Hyo03L. 3b.JPN.Hyogo.hum(*).CG</v>
      </c>
      <c r="BG1586" s="170" t="str">
        <f aca="false">CONCATENATE(A1586,"=",F1586,". ",AX1586)</f>
        <v>AB189073=JSO-Hyo03L. 3b.JPN.Hyogo.hum(*)</v>
      </c>
      <c r="BH1586" s="170" t="str">
        <f aca="false">CONCATENATE(A1586,"=",AX1586)</f>
        <v>AB189073=3b.JPN.Hyogo.hum(*)</v>
      </c>
      <c r="BI1586" s="170" t="str">
        <f aca="false">CONCATENATE(A1586,"=",ComForSubtype,D1586)</f>
        <v>AB189073=3b</v>
      </c>
      <c r="BJ1586" s="170" t="str">
        <f aca="false">CONCATENATE(A1586,"=",E1586)</f>
        <v>AB189073=3jab</v>
      </c>
      <c r="BK1586" s="170" t="str">
        <f aca="false">CONCATENATE(A1586,"=",C1586)</f>
        <v>AB189073=3</v>
      </c>
      <c r="BL1586" s="170" t="str">
        <f aca="false">CONCATENATE(D1586,"=")</f>
        <v>3b=</v>
      </c>
      <c r="BM1586" s="223" t="str">
        <f aca="false">IF(BA1586="XX","",BA1586)</f>
        <v>AB189073</v>
      </c>
      <c r="BN1586" s="224" t="str">
        <f aca="false">CONCATENATE(IF(F1586="","",F1586),IF(G1586="","",CONCATENATE(" / ",G1586)))</f>
        <v>JSO-Hyo03L</v>
      </c>
      <c r="BO1586" s="225" t="str">
        <f aca="false">AX1586</f>
        <v>3b.JPN.Hyogo.hum(*)</v>
      </c>
      <c r="BP1586" s="226" t="str">
        <f aca="false">IF(V1586="","",V1586)</f>
        <v>3b</v>
      </c>
      <c r="BQ1586" s="226" t="str">
        <f aca="false">IF(W1586="","",CONCATENATE(W1586,IF(LEFT(AO1586,1)="s","+","")))</f>
        <v>3b</v>
      </c>
      <c r="BR1586" s="226" t="str">
        <f aca="false">IF(X1586="","",CONCATENATE(X1586,IF(LEFT(AQ1586,1)="s","+","")))</f>
        <v>3b+</v>
      </c>
      <c r="BS1586" s="226" t="str">
        <f aca="false">IF(Y1586="","",CONCATENATE(Y1586,IF(LEFT(AR1586,1)="s","+","")))</f>
        <v>3b</v>
      </c>
      <c r="BT1586" s="226" t="str">
        <f aca="false">IF(Z1586="","",CONCATENATE(Z1586,IF(LEFT(AS1586,1)="s","+","")))</f>
        <v>3b</v>
      </c>
      <c r="BU1586" s="227" t="str">
        <f aca="false">IF(AA1586="","",CONCATENATE(AA1586,IF(LEFT(AT1586,1)="s","+","")))</f>
        <v>3b</v>
      </c>
      <c r="BV1586" s="212"/>
      <c r="BW1586" s="177" t="s">
        <v>4105</v>
      </c>
      <c r="BX1586" s="170" t="str">
        <f aca="false">IF(BW1586&lt;&gt;"",IF(ISNUMBER(FIND("=",BW1586)),LEFT(BW1586,FIND("=",BW1586)-1),BW1586),BW1586)</f>
        <v>AB189073</v>
      </c>
      <c r="BY1586" s="170" t="str">
        <f aca="false">IF(BW1586&lt;&gt;"",IF(ISNUMBER(FIND("=",BW1586)),RIGHT(BW1586,LEN(BW1586)-FIND("=",BW1586)),""),"")</f>
        <v>3b</v>
      </c>
      <c r="BZ1586" s="170" t="str">
        <f aca="false">IF(BX1586&lt;&gt;"",IF(ISNUMBER(FIND(".",BX1586)),LEFT(BX1586,FIND(".",BX1586)-1),BX1586),BX1586)</f>
        <v>AB189073</v>
      </c>
      <c r="CA1586" s="170" t="str">
        <f aca="false">IF(BX1586&lt;&gt;"",IF(ISNUMBER(FIND(".",BX1586)),RIGHT(BX1586,LEN(BX1586)-FIND(".",BX1586)),""),"")</f>
        <v/>
      </c>
      <c r="CB1586" s="212"/>
      <c r="CC1586" s="170" t="str">
        <f aca="false">A1586</f>
        <v>AB189073</v>
      </c>
      <c r="CD1586" s="178" t="s">
        <v>339</v>
      </c>
      <c r="CE1586" s="178" t="s">
        <v>340</v>
      </c>
      <c r="CF1586" s="178" t="s">
        <v>341</v>
      </c>
      <c r="CG1586" s="212"/>
      <c r="CH1586" s="179"/>
      <c r="CI1586" s="179"/>
      <c r="CJ1586" s="179"/>
      <c r="CK1586" s="212"/>
      <c r="CL1586" s="212"/>
      <c r="CM1586" s="170" t="str">
        <f aca="false">F1586</f>
        <v>JSO-Hyo03L</v>
      </c>
      <c r="CN1586" s="170" t="str">
        <f aca="false">IF(G1586="","",G1586)</f>
        <v/>
      </c>
      <c r="CO1586" s="170" t="str">
        <f aca="false">CONCATENATE(H1586,":",L1586)</f>
        <v>Japan:Hyogo, Kasai</v>
      </c>
      <c r="CP1586" s="170" t="str">
        <f aca="false">CONCATENATE(IF(Q1586="","",CONCATENATE(Q1586,"-")),IF(P1586="","",CONCATENATE(P1586,"-")),IF(O1586="","",O1586))</f>
        <v>29-4-2003</v>
      </c>
      <c r="CQ1586" s="170" t="str">
        <f aca="false">IF(N1586="","",N1586)</f>
        <v/>
      </c>
      <c r="CR1586" s="170" t="n">
        <f aca="false">C1586</f>
        <v>3</v>
      </c>
      <c r="CS1586" s="229" t="str">
        <f aca="false">D1586</f>
        <v>3b</v>
      </c>
      <c r="CT1586" s="170" t="str">
        <f aca="false">CONCATENATE(CD1586," strain ",CM1586," ",CL1586,", partial cds")</f>
        <v>Hepatitis E virus strain JSO-Hyo03L , partial cds</v>
      </c>
    </row>
    <row r="1587" customFormat="false" ht="11.9" hidden="false" customHeight="true" outlineLevel="0" collapsed="false">
      <c r="A1587" s="208" t="s">
        <v>4106</v>
      </c>
      <c r="B1587" s="147" t="n">
        <v>3</v>
      </c>
      <c r="C1587" s="147" t="n">
        <v>3</v>
      </c>
      <c r="D1587" s="149" t="s">
        <v>3973</v>
      </c>
      <c r="E1587" s="150" t="s">
        <v>3598</v>
      </c>
      <c r="F1587" s="210" t="s">
        <v>4107</v>
      </c>
      <c r="G1587" s="212"/>
      <c r="H1587" s="146" t="s">
        <v>378</v>
      </c>
      <c r="I1587" s="153" t="s">
        <v>379</v>
      </c>
      <c r="J1587" s="146" t="s">
        <v>337</v>
      </c>
      <c r="K1587" s="155" t="s">
        <v>3980</v>
      </c>
      <c r="L1587" s="231" t="s">
        <v>4108</v>
      </c>
      <c r="M1587" s="157" t="s">
        <v>348</v>
      </c>
      <c r="N1587" s="213"/>
      <c r="O1587" s="159" t="n">
        <v>2003</v>
      </c>
      <c r="P1587" s="160" t="s">
        <v>788</v>
      </c>
      <c r="Q1587" s="160" t="n">
        <v>29</v>
      </c>
      <c r="R1587" s="212"/>
      <c r="S1587" s="232" t="n">
        <v>7180</v>
      </c>
      <c r="T1587" s="214" t="s">
        <v>353</v>
      </c>
      <c r="U1587" s="215"/>
      <c r="V1587" s="158" t="s">
        <v>3973</v>
      </c>
      <c r="W1587" s="244" t="s">
        <v>3973</v>
      </c>
      <c r="X1587" s="209"/>
      <c r="Y1587" s="209"/>
      <c r="Z1587" s="209"/>
      <c r="AB1587" s="251" t="s">
        <v>278</v>
      </c>
      <c r="AC1587" s="163" t="s">
        <v>354</v>
      </c>
      <c r="AD1587" s="164" t="s">
        <v>354</v>
      </c>
      <c r="AE1587" s="164" t="s">
        <v>354</v>
      </c>
      <c r="AF1587" s="164" t="s">
        <v>354</v>
      </c>
      <c r="AG1587" s="166" t="s">
        <v>354</v>
      </c>
      <c r="AH1587" s="164" t="n">
        <v>37</v>
      </c>
      <c r="AI1587" s="252" t="n">
        <v>7519</v>
      </c>
      <c r="AJ1587" s="219" t="n">
        <f aca="false">SeqEnd-SeqBeg+1</f>
        <v>7483</v>
      </c>
      <c r="AK1587" s="220" t="n">
        <f aca="false">AND( SeqBeg&lt;=Beg  , End &lt;=SeqEnd )</f>
        <v>1</v>
      </c>
      <c r="AL1587" s="212"/>
      <c r="AM1587" s="212"/>
      <c r="AN1587" s="221"/>
      <c r="AO1587" s="147" t="s">
        <v>465</v>
      </c>
      <c r="AP1587" s="147" t="s">
        <v>465</v>
      </c>
      <c r="AQ1587" s="147" t="s">
        <v>465</v>
      </c>
      <c r="AR1587" s="147" t="s">
        <v>465</v>
      </c>
      <c r="AS1587" s="147" t="s">
        <v>465</v>
      </c>
      <c r="AT1587" s="147" t="s">
        <v>465</v>
      </c>
      <c r="AU1587" s="146"/>
      <c r="AV1587" s="212"/>
      <c r="AW1587" s="222" t="str">
        <f aca="false">HYPERLINK(CONCATENATE("http://www.ncbi.nlm.nih.gov/nuccore/",BM1587),BM1587)</f>
        <v>AB189074</v>
      </c>
      <c r="AX1587" s="219" t="str">
        <f aca="false">CONCATENATE(D1587,IF(I1587="","",CONCATENATE(".",I1587)),IF(K1587="","",CONCATENATE(".",K1587)),IF(M1587="","",CONCATENATE(".",M1587)),IF(R1587="","",CONCATENATE(".",R1587)),IF(U1587="","","(*)"))</f>
        <v>3b.JPN.Hyogo.hum</v>
      </c>
      <c r="AY1587" s="170" t="str">
        <f aca="false">CONCATENATE(BM1587,".",BN1587)</f>
        <v>AB189074.JTH-Hyo03L</v>
      </c>
      <c r="AZ1587" s="171" t="str">
        <f aca="false">IF(AV1587="",IF(ISNUMBER(FIND(".",A1587)),LEFT(A1587,FIND(".",A1587)-1),A1587),AV1587)</f>
        <v>AB189074</v>
      </c>
      <c r="BA1587" s="171" t="str">
        <f aca="false">IF(ISNUMBER(FIND("-",AZ1587)),LEFT(AZ1587,FIND("-",AZ1587)-1),AZ1587)</f>
        <v>AB189074</v>
      </c>
      <c r="BB1587" s="170" t="str">
        <f aca="false"> MEGAname &amp; "="</f>
        <v>AB189074=</v>
      </c>
      <c r="BC1587" s="170" t="str">
        <f aca="false">Clear &amp; IF(span ,"Span","out")</f>
        <v>AB189074=Span</v>
      </c>
      <c r="BD1587" s="170" t="str">
        <f aca="false">Clear &amp; IF(span, IF(B1587=".","Selected",B1587),"out")</f>
        <v>AB189074=3</v>
      </c>
      <c r="BE1587" s="170" t="str">
        <f aca="false">Clear &amp; Strain</f>
        <v>AB189074=JTH-Hyo03L</v>
      </c>
      <c r="BF1587" s="170" t="str">
        <f aca="false">CONCATENATE(A1587,"=",F1587,". ",AX1587,IF(AB1587="","",CONCATENATE(".",AB1587)))</f>
        <v>AB189074=JTH-Hyo03L. 3b.JPN.Hyogo.hum.CG</v>
      </c>
      <c r="BG1587" s="170" t="str">
        <f aca="false">CONCATENATE(A1587,"=",F1587,". ",AX1587)</f>
        <v>AB189074=JTH-Hyo03L. 3b.JPN.Hyogo.hum</v>
      </c>
      <c r="BH1587" s="170" t="str">
        <f aca="false">CONCATENATE(A1587,"=",AX1587)</f>
        <v>AB189074=3b.JPN.Hyogo.hum</v>
      </c>
      <c r="BI1587" s="170" t="str">
        <f aca="false">CONCATENATE(A1587,"=",ComForSubtype,D1587)</f>
        <v>AB189074=3b</v>
      </c>
      <c r="BJ1587" s="170" t="str">
        <f aca="false">CONCATENATE(A1587,"=",E1587)</f>
        <v>AB189074=3jab</v>
      </c>
      <c r="BK1587" s="170" t="str">
        <f aca="false">CONCATENATE(A1587,"=",C1587)</f>
        <v>AB189074=3</v>
      </c>
      <c r="BL1587" s="170" t="str">
        <f aca="false">CONCATENATE(D1587,"=")</f>
        <v>3b=</v>
      </c>
      <c r="BM1587" s="223" t="str">
        <f aca="false">IF(BA1587="XX","",BA1587)</f>
        <v>AB189074</v>
      </c>
      <c r="BN1587" s="224" t="str">
        <f aca="false">CONCATENATE(IF(F1587="","",F1587),IF(G1587="","",CONCATENATE(" / ",G1587)))</f>
        <v>JTH-Hyo03L</v>
      </c>
      <c r="BO1587" s="225" t="str">
        <f aca="false">AX1587</f>
        <v>3b.JPN.Hyogo.hum</v>
      </c>
      <c r="BP1587" s="226" t="str">
        <f aca="false">IF(V1587="","",V1587)</f>
        <v>3b</v>
      </c>
      <c r="BQ1587" s="226" t="str">
        <f aca="false">IF(W1587="","",CONCATENATE(W1587,IF(LEFT(AO1587,1)="s","+","")))</f>
        <v>3b</v>
      </c>
      <c r="BR1587" s="226" t="str">
        <f aca="false">IF(X1587="","",CONCATENATE(X1587,IF(LEFT(AQ1587,1)="s","+","")))</f>
        <v/>
      </c>
      <c r="BS1587" s="226" t="str">
        <f aca="false">IF(Y1587="","",CONCATENATE(Y1587,IF(LEFT(AR1587,1)="s","+","")))</f>
        <v/>
      </c>
      <c r="BT1587" s="226" t="str">
        <f aca="false">IF(Z1587="","",CONCATENATE(Z1587,IF(LEFT(AS1587,1)="s","+","")))</f>
        <v/>
      </c>
      <c r="BU1587" s="227" t="str">
        <f aca="false">IF(AA1587="","",CONCATENATE(AA1587,IF(LEFT(AT1587,1)="s","+","")))</f>
        <v/>
      </c>
      <c r="BV1587" s="212"/>
      <c r="BW1587" s="177" t="s">
        <v>338</v>
      </c>
      <c r="BX1587" s="170" t="str">
        <f aca="false">IF(BW1587&lt;&gt;"",IF(ISNUMBER(FIND("=",BW1587)),LEFT(BW1587,FIND("=",BW1587)-1),BW1587),BW1587)</f>
        <v>xx</v>
      </c>
      <c r="BY1587" s="170" t="str">
        <f aca="false">IF(BW1587&lt;&gt;"",IF(ISNUMBER(FIND("=",BW1587)),RIGHT(BW1587,LEN(BW1587)-FIND("=",BW1587)),""),"")</f>
        <v>Non_select</v>
      </c>
      <c r="BZ1587" s="170" t="str">
        <f aca="false">IF(BX1587&lt;&gt;"",IF(ISNUMBER(FIND(".",BX1587)),LEFT(BX1587,FIND(".",BX1587)-1),BX1587),BX1587)</f>
        <v>xx</v>
      </c>
      <c r="CA1587" s="170" t="str">
        <f aca="false">IF(BX1587&lt;&gt;"",IF(ISNUMBER(FIND(".",BX1587)),RIGHT(BX1587,LEN(BX1587)-FIND(".",BX1587)),""),"")</f>
        <v/>
      </c>
      <c r="CB1587" s="212"/>
      <c r="CC1587" s="170" t="str">
        <f aca="false">A1587</f>
        <v>AB189074</v>
      </c>
      <c r="CD1587" s="178" t="s">
        <v>339</v>
      </c>
      <c r="CE1587" s="178" t="s">
        <v>340</v>
      </c>
      <c r="CF1587" s="178" t="s">
        <v>341</v>
      </c>
      <c r="CG1587" s="212"/>
      <c r="CH1587" s="212"/>
      <c r="CI1587" s="212"/>
      <c r="CJ1587" s="212"/>
      <c r="CK1587" s="178"/>
      <c r="CL1587" s="212"/>
      <c r="CM1587" s="212"/>
      <c r="CN1587" s="212"/>
      <c r="CO1587" s="212"/>
      <c r="CP1587" s="212"/>
      <c r="CQ1587" s="212"/>
      <c r="CR1587" s="170" t="n">
        <f aca="false">C1587</f>
        <v>3</v>
      </c>
      <c r="CS1587" s="229" t="str">
        <f aca="false">D1587</f>
        <v>3b</v>
      </c>
      <c r="CT1587" s="170" t="str">
        <f aca="false">CONCATENATE(CD1587," strain ",CM1587," ",CL1587,", partial cds")</f>
        <v>Hepatitis E virus strain  , partial cds</v>
      </c>
    </row>
    <row r="1588" customFormat="false" ht="11.9" hidden="false" customHeight="true" outlineLevel="0" collapsed="false">
      <c r="A1588" s="208" t="s">
        <v>4109</v>
      </c>
      <c r="B1588" s="147" t="n">
        <v>3</v>
      </c>
      <c r="C1588" s="147" t="n">
        <v>3</v>
      </c>
      <c r="D1588" s="149" t="s">
        <v>3973</v>
      </c>
      <c r="E1588" s="150" t="s">
        <v>3598</v>
      </c>
      <c r="F1588" s="210" t="s">
        <v>4110</v>
      </c>
      <c r="G1588" s="221"/>
      <c r="H1588" s="146" t="s">
        <v>378</v>
      </c>
      <c r="I1588" s="153" t="s">
        <v>379</v>
      </c>
      <c r="J1588" s="146" t="s">
        <v>337</v>
      </c>
      <c r="K1588" s="155" t="s">
        <v>3980</v>
      </c>
      <c r="L1588" s="231" t="s">
        <v>4108</v>
      </c>
      <c r="M1588" s="157" t="s">
        <v>348</v>
      </c>
      <c r="O1588" s="159" t="n">
        <v>2003</v>
      </c>
      <c r="P1588" s="160" t="s">
        <v>788</v>
      </c>
      <c r="Q1588" s="160" t="n">
        <v>29</v>
      </c>
      <c r="S1588" s="232" t="n">
        <v>7180</v>
      </c>
      <c r="T1588" s="214" t="s">
        <v>353</v>
      </c>
      <c r="V1588" s="158" t="s">
        <v>3973</v>
      </c>
      <c r="W1588" s="244" t="s">
        <v>3973</v>
      </c>
      <c r="AB1588" s="251" t="s">
        <v>278</v>
      </c>
      <c r="AC1588" s="163" t="s">
        <v>354</v>
      </c>
      <c r="AD1588" s="164" t="s">
        <v>354</v>
      </c>
      <c r="AE1588" s="164" t="s">
        <v>354</v>
      </c>
      <c r="AF1588" s="164" t="s">
        <v>354</v>
      </c>
      <c r="AG1588" s="166" t="s">
        <v>354</v>
      </c>
      <c r="AH1588" s="164" t="n">
        <v>37</v>
      </c>
      <c r="AI1588" s="252" t="n">
        <v>7519</v>
      </c>
      <c r="AJ1588" s="219" t="n">
        <f aca="false">SeqEnd-SeqBeg+1</f>
        <v>7483</v>
      </c>
      <c r="AK1588" s="220" t="n">
        <f aca="false">AND( SeqBeg&lt;=Beg  , End &lt;=SeqEnd )</f>
        <v>1</v>
      </c>
      <c r="AN1588" s="221"/>
      <c r="AO1588" s="147" t="s">
        <v>465</v>
      </c>
      <c r="AP1588" s="147" t="s">
        <v>465</v>
      </c>
      <c r="AQ1588" s="147" t="s">
        <v>465</v>
      </c>
      <c r="AR1588" s="147" t="s">
        <v>465</v>
      </c>
      <c r="AS1588" s="147" t="s">
        <v>465</v>
      </c>
      <c r="AT1588" s="147" t="s">
        <v>465</v>
      </c>
      <c r="AU1588" s="146"/>
      <c r="AW1588" s="222" t="str">
        <f aca="false">HYPERLINK(CONCATENATE("http://www.ncbi.nlm.nih.gov/nuccore/",BM1588),BM1588)</f>
        <v>AB189075</v>
      </c>
      <c r="AX1588" s="219" t="str">
        <f aca="false">CONCATENATE(D1588,IF(I1588="","",CONCATENATE(".",I1588)),IF(K1588="","",CONCATENATE(".",K1588)),IF(M1588="","",CONCATENATE(".",M1588)),IF(R1588="","",CONCATENATE(".",R1588)),IF(U1588="","","(*)"))</f>
        <v>3b.JPN.Hyogo.hum</v>
      </c>
      <c r="AY1588" s="170" t="str">
        <f aca="false">CONCATENATE(BM1588,".",BN1588)</f>
        <v>AB189075.JYO-Hyo03L</v>
      </c>
      <c r="AZ1588" s="171" t="str">
        <f aca="false">IF(AV1588="",IF(ISNUMBER(FIND(".",A1588)),LEFT(A1588,FIND(".",A1588)-1),A1588),AV1588)</f>
        <v>AB189075</v>
      </c>
      <c r="BA1588" s="171" t="str">
        <f aca="false">IF(ISNUMBER(FIND("-",AZ1588)),LEFT(AZ1588,FIND("-",AZ1588)-1),AZ1588)</f>
        <v>AB189075</v>
      </c>
      <c r="BB1588" s="170" t="str">
        <f aca="false"> MEGAname &amp; "="</f>
        <v>AB189075=</v>
      </c>
      <c r="BC1588" s="170" t="str">
        <f aca="false">Clear &amp; IF(span ,"Span","out")</f>
        <v>AB189075=Span</v>
      </c>
      <c r="BD1588" s="170" t="str">
        <f aca="false">Clear &amp; IF(span, IF(B1588=".","Selected",B1588),"out")</f>
        <v>AB189075=3</v>
      </c>
      <c r="BE1588" s="170" t="str">
        <f aca="false">Clear &amp; Strain</f>
        <v>AB189075=JYO-Hyo03L</v>
      </c>
      <c r="BF1588" s="170" t="str">
        <f aca="false">CONCATENATE(A1588,"=",F1588,". ",AX1588,IF(AB1588="","",CONCATENATE(".",AB1588)))</f>
        <v>AB189075=JYO-Hyo03L. 3b.JPN.Hyogo.hum.CG</v>
      </c>
      <c r="BG1588" s="170" t="str">
        <f aca="false">CONCATENATE(A1588,"=",F1588,". ",AX1588)</f>
        <v>AB189075=JYO-Hyo03L. 3b.JPN.Hyogo.hum</v>
      </c>
      <c r="BH1588" s="170" t="str">
        <f aca="false">CONCATENATE(A1588,"=",AX1588)</f>
        <v>AB189075=3b.JPN.Hyogo.hum</v>
      </c>
      <c r="BI1588" s="170" t="str">
        <f aca="false">CONCATENATE(A1588,"=",ComForSubtype,D1588)</f>
        <v>AB189075=3b</v>
      </c>
      <c r="BJ1588" s="170" t="str">
        <f aca="false">CONCATENATE(A1588,"=",E1588)</f>
        <v>AB189075=3jab</v>
      </c>
      <c r="BK1588" s="170" t="str">
        <f aca="false">CONCATENATE(A1588,"=",C1588)</f>
        <v>AB189075=3</v>
      </c>
      <c r="BL1588" s="170" t="str">
        <f aca="false">CONCATENATE(D1588,"=")</f>
        <v>3b=</v>
      </c>
      <c r="BM1588" s="223" t="str">
        <f aca="false">IF(BA1588="XX","",BA1588)</f>
        <v>AB189075</v>
      </c>
      <c r="BN1588" s="224" t="str">
        <f aca="false">CONCATENATE(IF(F1588="","",F1588),IF(G1588="","",CONCATENATE(" / ",G1588)))</f>
        <v>JYO-Hyo03L</v>
      </c>
      <c r="BO1588" s="225" t="str">
        <f aca="false">AX1588</f>
        <v>3b.JPN.Hyogo.hum</v>
      </c>
      <c r="BP1588" s="226" t="str">
        <f aca="false">IF(V1588="","",V1588)</f>
        <v>3b</v>
      </c>
      <c r="BQ1588" s="226" t="str">
        <f aca="false">IF(W1588="","",CONCATENATE(W1588,IF(LEFT(AO1588,1)="s","+","")))</f>
        <v>3b</v>
      </c>
      <c r="BR1588" s="226" t="str">
        <f aca="false">IF(X1588="","",CONCATENATE(X1588,IF(LEFT(AQ1588,1)="s","+","")))</f>
        <v/>
      </c>
      <c r="BS1588" s="226" t="str">
        <f aca="false">IF(Y1588="","",CONCATENATE(Y1588,IF(LEFT(AR1588,1)="s","+","")))</f>
        <v/>
      </c>
      <c r="BT1588" s="226" t="str">
        <f aca="false">IF(Z1588="","",CONCATENATE(Z1588,IF(LEFT(AS1588,1)="s","+","")))</f>
        <v/>
      </c>
      <c r="BU1588" s="227" t="str">
        <f aca="false">IF(AA1588="","",CONCATENATE(AA1588,IF(LEFT(AT1588,1)="s","+","")))</f>
        <v/>
      </c>
      <c r="BW1588" s="177" t="s">
        <v>338</v>
      </c>
      <c r="BX1588" s="170" t="str">
        <f aca="false">IF(BW1588&lt;&gt;"",IF(ISNUMBER(FIND("=",BW1588)),LEFT(BW1588,FIND("=",BW1588)-1),BW1588),BW1588)</f>
        <v>xx</v>
      </c>
      <c r="BY1588" s="170" t="str">
        <f aca="false">IF(BW1588&lt;&gt;"",IF(ISNUMBER(FIND("=",BW1588)),RIGHT(BW1588,LEN(BW1588)-FIND("=",BW1588)),""),"")</f>
        <v>Non_select</v>
      </c>
      <c r="BZ1588" s="170" t="str">
        <f aca="false">IF(BX1588&lt;&gt;"",IF(ISNUMBER(FIND(".",BX1588)),LEFT(BX1588,FIND(".",BX1588)-1),BX1588),BX1588)</f>
        <v>xx</v>
      </c>
      <c r="CA1588" s="170" t="str">
        <f aca="false">IF(BX1588&lt;&gt;"",IF(ISNUMBER(FIND(".",BX1588)),RIGHT(BX1588,LEN(BX1588)-FIND(".",BX1588)),""),"")</f>
        <v/>
      </c>
      <c r="CC1588" s="170" t="str">
        <f aca="false">A1588</f>
        <v>AB189075</v>
      </c>
      <c r="CD1588" s="178" t="s">
        <v>339</v>
      </c>
      <c r="CE1588" s="178" t="s">
        <v>340</v>
      </c>
      <c r="CF1588" s="178" t="s">
        <v>341</v>
      </c>
      <c r="CK1588" s="178"/>
      <c r="CR1588" s="170" t="n">
        <f aca="false">C1588</f>
        <v>3</v>
      </c>
      <c r="CS1588" s="229" t="str">
        <f aca="false">D1588</f>
        <v>3b</v>
      </c>
      <c r="CT1588" s="170" t="str">
        <f aca="false">CONCATENATE(CD1588," strain ",CM1588," ",CL1588,", partial cds")</f>
        <v>Hepatitis E virus strain  , partial cds</v>
      </c>
    </row>
    <row r="1589" s="146" customFormat="true" ht="11.9" hidden="false" customHeight="true" outlineLevel="0" collapsed="false">
      <c r="A1589" s="208" t="s">
        <v>4111</v>
      </c>
      <c r="B1589" s="147" t="n">
        <v>3</v>
      </c>
      <c r="C1589" s="147" t="n">
        <v>3</v>
      </c>
      <c r="D1589" s="149" t="s">
        <v>3973</v>
      </c>
      <c r="E1589" s="150" t="s">
        <v>3598</v>
      </c>
      <c r="F1589" s="154" t="s">
        <v>4112</v>
      </c>
      <c r="G1589" s="212"/>
      <c r="H1589" s="146" t="s">
        <v>3661</v>
      </c>
      <c r="I1589" s="153" t="s">
        <v>3662</v>
      </c>
      <c r="J1589" s="154" t="s">
        <v>425</v>
      </c>
      <c r="K1589" s="212"/>
      <c r="L1589" s="212"/>
      <c r="M1589" s="157" t="s">
        <v>367</v>
      </c>
      <c r="N1589" s="158" t="s">
        <v>362</v>
      </c>
      <c r="O1589" s="159" t="n">
        <v>2003</v>
      </c>
      <c r="P1589" s="212"/>
      <c r="Q1589" s="212"/>
      <c r="R1589" s="212"/>
      <c r="S1589" s="212"/>
      <c r="T1589" s="214" t="s">
        <v>353</v>
      </c>
      <c r="U1589" s="215"/>
      <c r="V1589" s="158" t="s">
        <v>3973</v>
      </c>
      <c r="W1589" s="163" t="n">
        <v>3</v>
      </c>
      <c r="X1589" s="209"/>
      <c r="Y1589" s="209"/>
      <c r="Z1589" s="209"/>
      <c r="AA1589" s="216"/>
      <c r="AB1589" s="251" t="s">
        <v>278</v>
      </c>
      <c r="AC1589" s="163" t="s">
        <v>456</v>
      </c>
      <c r="AD1589" s="164" t="s">
        <v>354</v>
      </c>
      <c r="AE1589" s="164" t="s">
        <v>354</v>
      </c>
      <c r="AF1589" s="164" t="s">
        <v>354</v>
      </c>
      <c r="AG1589" s="166" t="s">
        <v>354</v>
      </c>
      <c r="AH1589" s="164" t="n">
        <v>26</v>
      </c>
      <c r="AI1589" s="164" t="n">
        <v>7490</v>
      </c>
      <c r="AJ1589" s="219" t="n">
        <f aca="false">SeqEnd-SeqBeg+1</f>
        <v>7465</v>
      </c>
      <c r="AK1589" s="220" t="n">
        <f aca="false">AND( SeqBeg&lt;=Beg  , End &lt;=SeqEnd )</f>
        <v>1</v>
      </c>
      <c r="AL1589" s="212"/>
      <c r="AM1589" s="212"/>
      <c r="AN1589" s="221"/>
      <c r="AO1589" s="147" t="s">
        <v>103</v>
      </c>
      <c r="AP1589" s="147" t="s">
        <v>103</v>
      </c>
      <c r="AQ1589" s="147" t="s">
        <v>103</v>
      </c>
      <c r="AR1589" s="147" t="s">
        <v>103</v>
      </c>
      <c r="AS1589" s="147" t="s">
        <v>103</v>
      </c>
      <c r="AT1589" s="147" t="s">
        <v>103</v>
      </c>
      <c r="AV1589" s="212"/>
      <c r="AW1589" s="222" t="str">
        <f aca="false">HYPERLINK(CONCATENATE("http://www.ncbi.nlm.nih.gov/nuccore/",BM1589),BM1589)</f>
        <v>KJ507956</v>
      </c>
      <c r="AX1589" s="219" t="str">
        <f aca="false">CONCATENATE(D1589,IF(I1589="","",CONCATENATE(".",I1589)),IF(K1589="","",CONCATENATE(".",K1589)),IF(M1589="","",CONCATENATE(".",M1589)),IF(R1589="","",CONCATENATE(".",R1589)),IF(U1589="","","(*)"))</f>
        <v>3b.CAN.pig</v>
      </c>
      <c r="AY1589" s="170" t="str">
        <f aca="false">CONCATENATE(BM1589,".",BN1589)</f>
        <v>KJ507956.swSTHY42-VAS49/2003/CA</v>
      </c>
      <c r="AZ1589" s="171" t="str">
        <f aca="false">IF(AV1589="",IF(ISNUMBER(FIND(".",A1589)),LEFT(A1589,FIND(".",A1589)-1),A1589),AV1589)</f>
        <v>KJ507956</v>
      </c>
      <c r="BA1589" s="171" t="str">
        <f aca="false">IF(ISNUMBER(FIND("-",AZ1589)),LEFT(AZ1589,FIND("-",AZ1589)-1),AZ1589)</f>
        <v>KJ507956</v>
      </c>
      <c r="BB1589" s="170" t="str">
        <f aca="false"> MEGAname &amp; "="</f>
        <v>KJ507956=</v>
      </c>
      <c r="BC1589" s="170" t="str">
        <f aca="false">Clear &amp; IF(span ,"Span","out")</f>
        <v>KJ507956=Span</v>
      </c>
      <c r="BD1589" s="170" t="str">
        <f aca="false">Clear &amp; IF(span, IF(B1589=".","Selected",B1589),"out")</f>
        <v>KJ507956=3</v>
      </c>
      <c r="BE1589" s="170" t="str">
        <f aca="false">Clear &amp; Strain</f>
        <v>KJ507956=swSTHY42-VAS49/2003/CA</v>
      </c>
      <c r="BF1589" s="170" t="str">
        <f aca="false">CONCATENATE(A1589,"=",F1589,". ",AX1589,IF(AB1589="","",CONCATENATE(".",AB1589)))</f>
        <v>KJ507956=swSTHY42-VAS49/2003/CA. 3b.CAN.pig.CG</v>
      </c>
      <c r="BG1589" s="170" t="str">
        <f aca="false">CONCATENATE(A1589,"=",F1589,". ",AX1589)</f>
        <v>KJ507956=swSTHY42-VAS49/2003/CA. 3b.CAN.pig</v>
      </c>
      <c r="BH1589" s="170" t="str">
        <f aca="false">CONCATENATE(A1589,"=",AX1589)</f>
        <v>KJ507956=3b.CAN.pig</v>
      </c>
      <c r="BI1589" s="170" t="str">
        <f aca="false">CONCATENATE(A1589,"=",ComForSubtype,D1589)</f>
        <v>KJ507956=3b</v>
      </c>
      <c r="BJ1589" s="170" t="str">
        <f aca="false">CONCATENATE(A1589,"=",E1589)</f>
        <v>KJ507956=3jab</v>
      </c>
      <c r="BK1589" s="170" t="str">
        <f aca="false">CONCATENATE(A1589,"=",C1589)</f>
        <v>KJ507956=3</v>
      </c>
      <c r="BL1589" s="170" t="str">
        <f aca="false">CONCATENATE(D1589,"=")</f>
        <v>3b=</v>
      </c>
      <c r="BM1589" s="223" t="str">
        <f aca="false">IF(BA1589="XX","",BA1589)</f>
        <v>KJ507956</v>
      </c>
      <c r="BN1589" s="224" t="str">
        <f aca="false">CONCATENATE(IF(F1589="","",F1589),IF(G1589="","",CONCATENATE(" / ",G1589)))</f>
        <v>swSTHY42-VAS49/2003/CA</v>
      </c>
      <c r="BO1589" s="225" t="str">
        <f aca="false">AX1589</f>
        <v>3b.CAN.pig</v>
      </c>
      <c r="BP1589" s="226" t="str">
        <f aca="false">IF(V1589="","",V1589)</f>
        <v>3b</v>
      </c>
      <c r="BQ1589" s="226" t="str">
        <f aca="false">IF(W1589="","",CONCATENATE(W1589,IF(LEFT(AO1589,1)="s","+","")))</f>
        <v>3</v>
      </c>
      <c r="BR1589" s="226" t="str">
        <f aca="false">IF(X1589="","",CONCATENATE(X1589,IF(LEFT(AQ1589,1)="s","+","")))</f>
        <v/>
      </c>
      <c r="BS1589" s="226" t="str">
        <f aca="false">IF(Y1589="","",CONCATENATE(Y1589,IF(LEFT(AR1589,1)="s","+","")))</f>
        <v/>
      </c>
      <c r="BT1589" s="226" t="str">
        <f aca="false">IF(Z1589="","",CONCATENATE(Z1589,IF(LEFT(AS1589,1)="s","+","")))</f>
        <v/>
      </c>
      <c r="BU1589" s="227" t="str">
        <f aca="false">IF(AA1589="","",CONCATENATE(AA1589,IF(LEFT(AT1589,1)="s","+","")))</f>
        <v/>
      </c>
      <c r="BV1589" s="212"/>
      <c r="BW1589" s="177" t="s">
        <v>338</v>
      </c>
      <c r="BX1589" s="170" t="str">
        <f aca="false">IF(BW1589&lt;&gt;"",IF(ISNUMBER(FIND("=",BW1589)),LEFT(BW1589,FIND("=",BW1589)-1),BW1589),BW1589)</f>
        <v>xx</v>
      </c>
      <c r="BY1589" s="170" t="str">
        <f aca="false">IF(BW1589&lt;&gt;"",IF(ISNUMBER(FIND("=",BW1589)),RIGHT(BW1589,LEN(BW1589)-FIND("=",BW1589)),""),"")</f>
        <v>Non_select</v>
      </c>
      <c r="BZ1589" s="170" t="str">
        <f aca="false">IF(BX1589&lt;&gt;"",IF(ISNUMBER(FIND(".",BX1589)),LEFT(BX1589,FIND(".",BX1589)-1),BX1589),BX1589)</f>
        <v>xx</v>
      </c>
      <c r="CA1589" s="170" t="str">
        <f aca="false">IF(BX1589&lt;&gt;"",IF(ISNUMBER(FIND(".",BX1589)),RIGHT(BX1589,LEN(BX1589)-FIND(".",BX1589)),""),"")</f>
        <v/>
      </c>
      <c r="CB1589" s="212"/>
      <c r="CC1589" s="170" t="str">
        <f aca="false">A1589</f>
        <v>KJ507956</v>
      </c>
      <c r="CD1589" s="178" t="s">
        <v>339</v>
      </c>
      <c r="CE1589" s="178" t="s">
        <v>340</v>
      </c>
      <c r="CF1589" s="178" t="s">
        <v>341</v>
      </c>
      <c r="CG1589" s="212"/>
      <c r="CH1589" s="212"/>
      <c r="CI1589" s="212"/>
      <c r="CJ1589" s="212"/>
      <c r="CK1589" s="178"/>
      <c r="CL1589" s="212"/>
      <c r="CM1589" s="212"/>
      <c r="CN1589" s="212"/>
      <c r="CO1589" s="212"/>
      <c r="CP1589" s="212"/>
      <c r="CQ1589" s="212"/>
      <c r="CR1589" s="170" t="n">
        <f aca="false">C1589</f>
        <v>3</v>
      </c>
      <c r="CS1589" s="229" t="str">
        <f aca="false">D1589</f>
        <v>3b</v>
      </c>
      <c r="CT1589" s="170" t="str">
        <f aca="false">CONCATENATE(CD1589," strain ",CM1589," ",CL1589,", partial cds")</f>
        <v>Hepatitis E virus strain  , partial cds</v>
      </c>
    </row>
    <row r="1590" customFormat="false" ht="11.9" hidden="true" customHeight="true" outlineLevel="0" collapsed="false">
      <c r="A1590" s="208" t="s">
        <v>4113</v>
      </c>
      <c r="B1590" s="147" t="s">
        <v>107</v>
      </c>
      <c r="C1590" s="148" t="n">
        <v>3</v>
      </c>
      <c r="D1590" s="149" t="s">
        <v>3973</v>
      </c>
      <c r="E1590" s="150" t="s">
        <v>3598</v>
      </c>
      <c r="F1590" s="212"/>
      <c r="G1590" s="212"/>
      <c r="H1590" s="212"/>
      <c r="I1590" s="212"/>
      <c r="J1590" s="212"/>
      <c r="K1590" s="212"/>
      <c r="L1590" s="212"/>
      <c r="M1590" s="157" t="s">
        <v>4114</v>
      </c>
      <c r="N1590" s="213"/>
      <c r="O1590" s="212"/>
      <c r="P1590" s="212"/>
      <c r="Q1590" s="212"/>
      <c r="R1590" s="212"/>
      <c r="S1590" s="212"/>
      <c r="T1590" s="215"/>
      <c r="U1590" s="215"/>
      <c r="V1590" s="209"/>
      <c r="W1590" s="217"/>
      <c r="X1590" s="209"/>
      <c r="Y1590" s="209"/>
      <c r="Z1590" s="209"/>
      <c r="AA1590" s="216"/>
      <c r="AB1590" s="217"/>
      <c r="AC1590" s="163" t="s">
        <v>456</v>
      </c>
      <c r="AD1590" s="209"/>
      <c r="AE1590" s="209"/>
      <c r="AF1590" s="209"/>
      <c r="AG1590" s="218"/>
      <c r="AH1590" s="164" t="n">
        <v>28</v>
      </c>
      <c r="AI1590" s="164" t="n">
        <v>2560</v>
      </c>
      <c r="AJ1590" s="219" t="n">
        <f aca="false">SeqEnd-SeqBeg+1</f>
        <v>2533</v>
      </c>
      <c r="AK1590" s="220" t="n">
        <f aca="false">AND( SeqBeg&lt;=Beg  , End &lt;=SeqEnd )</f>
        <v>1</v>
      </c>
      <c r="AL1590" s="212"/>
      <c r="AM1590" s="212"/>
      <c r="AN1590" s="221"/>
      <c r="AO1590" s="147" t="s">
        <v>103</v>
      </c>
      <c r="AP1590" s="147" t="s">
        <v>103</v>
      </c>
      <c r="AQ1590" s="147" t="s">
        <v>103</v>
      </c>
      <c r="AU1590" s="146"/>
      <c r="AV1590" s="212"/>
      <c r="AW1590" s="222" t="str">
        <f aca="false">HYPERLINK(CONCATENATE("http://www.ncbi.nlm.nih.gov/nuccore/",BM1590),BM1590)</f>
        <v>BD189772</v>
      </c>
      <c r="AX1590" s="219" t="str">
        <f aca="false">CONCATENATE(D1590,IF(I1590="","",CONCATENATE(".",I1590)),IF(K1590="","",CONCATENATE(".",K1590)),IF(M1590="","",CONCATENATE(".",M1590)),IF(R1590="","",CONCATENATE(".",R1590)),IF(U1590="","","(*)"))</f>
        <v>3b.patent </v>
      </c>
      <c r="AY1590" s="170" t="str">
        <f aca="false">CONCATENATE(BM1590,".",BN1590)</f>
        <v>BD189772.</v>
      </c>
      <c r="AZ1590" s="171" t="str">
        <f aca="false">IF(AV1590="",IF(ISNUMBER(FIND(".",A1590)),LEFT(A1590,FIND(".",A1590)-1),A1590),AV1590)</f>
        <v>BD189772</v>
      </c>
      <c r="BA1590" s="171" t="str">
        <f aca="false">IF(ISNUMBER(FIND("-",AZ1590)),LEFT(AZ1590,FIND("-",AZ1590)-1),AZ1590)</f>
        <v>BD189772</v>
      </c>
      <c r="BB1590" s="170" t="str">
        <f aca="false"> MEGAname &amp; "="</f>
        <v>BD189772=</v>
      </c>
      <c r="BC1590" s="170" t="str">
        <f aca="false">Clear &amp; IF(span ,"Span","out")</f>
        <v>BD189772=Span</v>
      </c>
      <c r="BD1590" s="170" t="str">
        <f aca="false">Clear &amp; IF(span, IF(B1590=".","Selected",B1590),"out")</f>
        <v>BD189772=e</v>
      </c>
      <c r="BE1590" s="170" t="str">
        <f aca="false">Clear &amp; Strain</f>
        <v>BD189772=</v>
      </c>
      <c r="BF1590" s="170" t="str">
        <f aca="false">CONCATENATE(A1590,"=",F1590,". ",AX1590,IF(AB1590="","",CONCATENATE(".",AB1590)))</f>
        <v>BD189772=. 3b.patent </v>
      </c>
      <c r="BG1590" s="170" t="str">
        <f aca="false">CONCATENATE(A1590,"=",F1590,". ",AX1590)</f>
        <v>BD189772=. 3b.patent </v>
      </c>
      <c r="BH1590" s="170" t="str">
        <f aca="false">CONCATENATE(A1590,"=",AX1590)</f>
        <v>BD189772=3b.patent </v>
      </c>
      <c r="BI1590" s="170" t="str">
        <f aca="false">CONCATENATE(A1590,"=",ComForSubtype,D1590)</f>
        <v>BD189772=3b</v>
      </c>
      <c r="BJ1590" s="170" t="str">
        <f aca="false">CONCATENATE(A1590,"=",E1590)</f>
        <v>BD189772=3jab</v>
      </c>
      <c r="BK1590" s="170" t="str">
        <f aca="false">CONCATENATE(A1590,"=",C1590)</f>
        <v>BD189772=3</v>
      </c>
      <c r="BL1590" s="170" t="str">
        <f aca="false">CONCATENATE(D1590,"=")</f>
        <v>3b=</v>
      </c>
      <c r="BM1590" s="223" t="str">
        <f aca="false">IF(BA1590="XX","",BA1590)</f>
        <v>BD189772</v>
      </c>
      <c r="BN1590" s="224" t="str">
        <f aca="false">CONCATENATE(IF(F1590="","",F1590),IF(G1590="","",CONCATENATE(" / ",G1590)))</f>
        <v/>
      </c>
      <c r="BO1590" s="225" t="str">
        <f aca="false">AX1590</f>
        <v>3b.patent </v>
      </c>
      <c r="BP1590" s="226" t="str">
        <f aca="false">IF(V1590="","",V1590)</f>
        <v/>
      </c>
      <c r="BQ1590" s="226" t="str">
        <f aca="false">IF(W1590="","",CONCATENATE(W1590,IF(LEFT(AO1590,1)="s","+","")))</f>
        <v/>
      </c>
      <c r="BR1590" s="226" t="str">
        <f aca="false">IF(X1590="","",CONCATENATE(X1590,IF(LEFT(AQ1590,1)="s","+","")))</f>
        <v/>
      </c>
      <c r="BS1590" s="226" t="str">
        <f aca="false">IF(Y1590="","",CONCATENATE(Y1590,IF(LEFT(AR1590,1)="s","+","")))</f>
        <v/>
      </c>
      <c r="BT1590" s="226" t="str">
        <f aca="false">IF(Z1590="","",CONCATENATE(Z1590,IF(LEFT(AS1590,1)="s","+","")))</f>
        <v/>
      </c>
      <c r="BU1590" s="227" t="str">
        <f aca="false">IF(AA1590="","",CONCATENATE(AA1590,IF(LEFT(AT1590,1)="s","+","")))</f>
        <v/>
      </c>
      <c r="BV1590" s="212"/>
      <c r="BW1590" s="177" t="s">
        <v>338</v>
      </c>
      <c r="BX1590" s="170" t="str">
        <f aca="false">IF(BW1590&lt;&gt;"",IF(ISNUMBER(FIND("=",BW1590)),LEFT(BW1590,FIND("=",BW1590)-1),BW1590),BW1590)</f>
        <v>xx</v>
      </c>
      <c r="BY1590" s="170" t="str">
        <f aca="false">IF(BW1590&lt;&gt;"",IF(ISNUMBER(FIND("=",BW1590)),RIGHT(BW1590,LEN(BW1590)-FIND("=",BW1590)),""),"")</f>
        <v>Non_select</v>
      </c>
      <c r="BZ1590" s="170" t="str">
        <f aca="false">IF(BX1590&lt;&gt;"",IF(ISNUMBER(FIND(".",BX1590)),LEFT(BX1590,FIND(".",BX1590)-1),BX1590),BX1590)</f>
        <v>xx</v>
      </c>
      <c r="CA1590" s="170" t="str">
        <f aca="false">IF(BX1590&lt;&gt;"",IF(ISNUMBER(FIND(".",BX1590)),RIGHT(BX1590,LEN(BX1590)-FIND(".",BX1590)),""),"")</f>
        <v/>
      </c>
      <c r="CB1590" s="212"/>
      <c r="CC1590" s="170" t="str">
        <f aca="false">A1590</f>
        <v>BD189772</v>
      </c>
      <c r="CD1590" s="178" t="s">
        <v>339</v>
      </c>
      <c r="CE1590" s="178" t="s">
        <v>340</v>
      </c>
      <c r="CF1590" s="178" t="s">
        <v>341</v>
      </c>
      <c r="CG1590" s="212"/>
      <c r="CH1590" s="212"/>
      <c r="CI1590" s="212"/>
      <c r="CJ1590" s="212"/>
      <c r="CK1590" s="178"/>
      <c r="CL1590" s="212"/>
      <c r="CM1590" s="212"/>
      <c r="CN1590" s="212"/>
      <c r="CO1590" s="212"/>
      <c r="CP1590" s="212"/>
      <c r="CQ1590" s="212"/>
      <c r="CR1590" s="228" t="n">
        <f aca="false">C1590</f>
        <v>3</v>
      </c>
      <c r="CS1590" s="229" t="str">
        <f aca="false">D1590</f>
        <v>3b</v>
      </c>
      <c r="CT1590" s="170" t="str">
        <f aca="false">CONCATENATE(CD1590," strain ",CM1590," ",CL1590,", partial cds")</f>
        <v>Hepatitis E virus strain  , partial cds</v>
      </c>
    </row>
    <row r="1591" s="146" customFormat="true" ht="11.9" hidden="false" customHeight="true" outlineLevel="0" collapsed="false">
      <c r="A1591" s="208" t="s">
        <v>4115</v>
      </c>
      <c r="B1591" s="147" t="n">
        <v>3</v>
      </c>
      <c r="C1591" s="209" t="n">
        <v>3</v>
      </c>
      <c r="D1591" s="209" t="s">
        <v>3973</v>
      </c>
      <c r="E1591" s="150" t="s">
        <v>3598</v>
      </c>
      <c r="F1591" s="230" t="s">
        <v>4116</v>
      </c>
      <c r="G1591" s="212"/>
      <c r="H1591" s="248" t="s">
        <v>378</v>
      </c>
      <c r="I1591" s="153" t="s">
        <v>379</v>
      </c>
      <c r="J1591" s="146" t="s">
        <v>337</v>
      </c>
      <c r="K1591" s="212"/>
      <c r="L1591" s="212"/>
      <c r="M1591" s="157" t="s">
        <v>348</v>
      </c>
      <c r="N1591" s="213"/>
      <c r="O1591" s="212"/>
      <c r="P1591" s="212"/>
      <c r="Q1591" s="212"/>
      <c r="R1591" s="212"/>
      <c r="S1591" s="212"/>
      <c r="T1591" s="214" t="s">
        <v>353</v>
      </c>
      <c r="U1591" s="215"/>
      <c r="V1591" s="209"/>
      <c r="W1591" s="217"/>
      <c r="X1591" s="209"/>
      <c r="Y1591" s="209"/>
      <c r="Z1591" s="209" t="s">
        <v>3973</v>
      </c>
      <c r="AA1591" s="209" t="s">
        <v>3973</v>
      </c>
      <c r="AB1591" s="217"/>
      <c r="AC1591" s="217"/>
      <c r="AD1591" s="209"/>
      <c r="AE1591" s="209"/>
      <c r="AF1591" s="209" t="s">
        <v>354</v>
      </c>
      <c r="AG1591" s="218" t="s">
        <v>354</v>
      </c>
      <c r="AH1591" s="164" t="n">
        <v>5391</v>
      </c>
      <c r="AI1591" s="164" t="n">
        <v>7274</v>
      </c>
      <c r="AJ1591" s="219" t="n">
        <f aca="false">SeqEnd-SeqBeg+1</f>
        <v>1884</v>
      </c>
      <c r="AK1591" s="220" t="n">
        <f aca="false">AND( SeqBeg&lt;=Beg  , End &lt;=SeqEnd )</f>
        <v>0</v>
      </c>
      <c r="AL1591" s="212"/>
      <c r="AM1591" s="212"/>
      <c r="AN1591" s="221"/>
      <c r="AO1591" s="147" t="s">
        <v>103</v>
      </c>
      <c r="AP1591" s="147" t="s">
        <v>103</v>
      </c>
      <c r="AQ1591" s="147" t="s">
        <v>103</v>
      </c>
      <c r="AR1591" s="147" t="s">
        <v>103</v>
      </c>
      <c r="AS1591" s="147" t="s">
        <v>103</v>
      </c>
      <c r="AT1591" s="147" t="s">
        <v>103</v>
      </c>
      <c r="AV1591" s="212"/>
      <c r="AW1591" s="222" t="str">
        <f aca="false">HYPERLINK(CONCATENATE("http://www.ncbi.nlm.nih.gov/nuccore/",BM1591),BM1591)</f>
        <v>DQ079629</v>
      </c>
      <c r="AX1591" s="219" t="str">
        <f aca="false">CONCATENATE(D1591,IF(I1591="","",CONCATENATE(".",I1591)),IF(K1591="","",CONCATENATE(".",K1591)),IF(M1591="","",CONCATENATE(".",M1591)),IF(R1591="","",CONCATENATE(".",R1591)),IF(U1591="","","(*)"))</f>
        <v>3b.JPN.hum</v>
      </c>
      <c r="AY1591" s="170" t="str">
        <f aca="false">CONCATENATE(BM1591,".",BN1591)</f>
        <v>DQ079629.FF031605</v>
      </c>
      <c r="AZ1591" s="171" t="str">
        <f aca="false">IF(AV1591="",IF(ISNUMBER(FIND(".",A1591)),LEFT(A1591,FIND(".",A1591)-1),A1591),AV1591)</f>
        <v>DQ079629</v>
      </c>
      <c r="BA1591" s="171" t="str">
        <f aca="false">IF(ISNUMBER(FIND("-",AZ1591)),LEFT(AZ1591,FIND("-",AZ1591)-1),AZ1591)</f>
        <v>DQ079629</v>
      </c>
      <c r="BB1591" s="170" t="str">
        <f aca="false"> MEGAname &amp; "="</f>
        <v>DQ079629=</v>
      </c>
      <c r="BC1591" s="170" t="str">
        <f aca="false">Clear &amp; IF(span ,"Span","out")</f>
        <v>DQ079629=out</v>
      </c>
      <c r="BD1591" s="170" t="str">
        <f aca="false">Clear &amp; IF(span, IF(B1591=".","Selected",B1591),"out")</f>
        <v>DQ079629=out</v>
      </c>
      <c r="BE1591" s="170" t="str">
        <f aca="false">Clear &amp; Strain</f>
        <v>DQ079629=FF031605</v>
      </c>
      <c r="BF1591" s="170" t="str">
        <f aca="false">CONCATENATE(A1591,"=",F1591,". ",AX1591,IF(AB1591="","",CONCATENATE(".",AB1591)))</f>
        <v>DQ079629=FF031605. 3b.JPN.hum</v>
      </c>
      <c r="BG1591" s="170" t="str">
        <f aca="false">CONCATENATE(A1591,"=",F1591,". ",AX1591)</f>
        <v>DQ079629=FF031605. 3b.JPN.hum</v>
      </c>
      <c r="BH1591" s="170" t="str">
        <f aca="false">CONCATENATE(A1591,"=",AX1591)</f>
        <v>DQ079629=3b.JPN.hum</v>
      </c>
      <c r="BI1591" s="170" t="str">
        <f aca="false">CONCATENATE(A1591,"=",ComForSubtype,D1591)</f>
        <v>DQ079629=3b</v>
      </c>
      <c r="BJ1591" s="170" t="str">
        <f aca="false">CONCATENATE(A1591,"=",E1591)</f>
        <v>DQ079629=3jab</v>
      </c>
      <c r="BK1591" s="170" t="str">
        <f aca="false">CONCATENATE(A1591,"=",C1591)</f>
        <v>DQ079629=3</v>
      </c>
      <c r="BL1591" s="170" t="str">
        <f aca="false">CONCATENATE(D1591,"=")</f>
        <v>3b=</v>
      </c>
      <c r="BM1591" s="223" t="str">
        <f aca="false">IF(BA1591="XX","",BA1591)</f>
        <v>DQ079629</v>
      </c>
      <c r="BN1591" s="224" t="str">
        <f aca="false">CONCATENATE(IF(F1591="","",F1591),IF(G1591="","",CONCATENATE(" / ",G1591)))</f>
        <v>FF031605</v>
      </c>
      <c r="BO1591" s="225" t="str">
        <f aca="false">AX1591</f>
        <v>3b.JPN.hum</v>
      </c>
      <c r="BP1591" s="226" t="str">
        <f aca="false">IF(V1591="","",V1591)</f>
        <v/>
      </c>
      <c r="BQ1591" s="226" t="str">
        <f aca="false">IF(W1591="","",CONCATENATE(W1591,IF(LEFT(AO1591,1)="s","+","")))</f>
        <v/>
      </c>
      <c r="BR1591" s="226" t="str">
        <f aca="false">IF(X1591="","",CONCATENATE(X1591,IF(LEFT(AQ1591,1)="s","+","")))</f>
        <v/>
      </c>
      <c r="BS1591" s="226" t="str">
        <f aca="false">IF(Y1591="","",CONCATENATE(Y1591,IF(LEFT(AR1591,1)="s","+","")))</f>
        <v/>
      </c>
      <c r="BT1591" s="226" t="str">
        <f aca="false">IF(Z1591="","",CONCATENATE(Z1591,IF(LEFT(AS1591,1)="s","+","")))</f>
        <v>3b</v>
      </c>
      <c r="BU1591" s="227" t="str">
        <f aca="false">IF(AA1591="","",CONCATENATE(AA1591,IF(LEFT(AT1591,1)="s","+","")))</f>
        <v>3b</v>
      </c>
      <c r="BV1591" s="212"/>
      <c r="BW1591" s="177" t="s">
        <v>338</v>
      </c>
      <c r="BX1591" s="170" t="str">
        <f aca="false">IF(BW1591&lt;&gt;"",IF(ISNUMBER(FIND("=",BW1591)),LEFT(BW1591,FIND("=",BW1591)-1),BW1591),BW1591)</f>
        <v>xx</v>
      </c>
      <c r="BY1591" s="170" t="str">
        <f aca="false">IF(BW1591&lt;&gt;"",IF(ISNUMBER(FIND("=",BW1591)),RIGHT(BW1591,LEN(BW1591)-FIND("=",BW1591)),""),"")</f>
        <v>Non_select</v>
      </c>
      <c r="BZ1591" s="170" t="str">
        <f aca="false">IF(BX1591&lt;&gt;"",IF(ISNUMBER(FIND(".",BX1591)),LEFT(BX1591,FIND(".",BX1591)-1),BX1591),BX1591)</f>
        <v>xx</v>
      </c>
      <c r="CA1591" s="170" t="str">
        <f aca="false">IF(BX1591&lt;&gt;"",IF(ISNUMBER(FIND(".",BX1591)),RIGHT(BX1591,LEN(BX1591)-FIND(".",BX1591)),""),"")</f>
        <v/>
      </c>
      <c r="CB1591" s="212"/>
      <c r="CC1591" s="170" t="str">
        <f aca="false">A1591</f>
        <v>DQ079629</v>
      </c>
      <c r="CD1591" s="178" t="s">
        <v>339</v>
      </c>
      <c r="CE1591" s="178" t="s">
        <v>340</v>
      </c>
      <c r="CF1591" s="178" t="s">
        <v>341</v>
      </c>
      <c r="CG1591" s="212"/>
      <c r="CH1591" s="212"/>
      <c r="CI1591" s="212"/>
      <c r="CJ1591" s="212"/>
      <c r="CK1591" s="178"/>
      <c r="CL1591" s="212"/>
      <c r="CM1591" s="212"/>
      <c r="CN1591" s="212"/>
      <c r="CO1591" s="212"/>
      <c r="CP1591" s="212"/>
      <c r="CQ1591" s="212"/>
      <c r="CR1591" s="170" t="n">
        <f aca="false">C1591</f>
        <v>3</v>
      </c>
      <c r="CS1591" s="229" t="str">
        <f aca="false">D1591</f>
        <v>3b</v>
      </c>
      <c r="CT1591" s="170" t="str">
        <f aca="false">CONCATENATE(CD1591," strain ",CM1591," ",CL1591,", partial cds")</f>
        <v>Hepatitis E virus strain  , partial cds</v>
      </c>
    </row>
    <row r="1592" s="146" customFormat="true" ht="11.9" hidden="false" customHeight="true" outlineLevel="0" collapsed="false">
      <c r="A1592" s="208" t="s">
        <v>4117</v>
      </c>
      <c r="B1592" s="147" t="n">
        <v>3</v>
      </c>
      <c r="C1592" s="209" t="n">
        <v>3</v>
      </c>
      <c r="D1592" s="209" t="s">
        <v>3973</v>
      </c>
      <c r="E1592" s="150" t="s">
        <v>3598</v>
      </c>
      <c r="F1592" s="230" t="s">
        <v>4118</v>
      </c>
      <c r="G1592" s="212"/>
      <c r="H1592" s="248" t="s">
        <v>378</v>
      </c>
      <c r="I1592" s="153" t="s">
        <v>379</v>
      </c>
      <c r="J1592" s="146" t="s">
        <v>337</v>
      </c>
      <c r="K1592" s="212"/>
      <c r="L1592" s="212"/>
      <c r="M1592" s="157" t="s">
        <v>348</v>
      </c>
      <c r="N1592" s="213"/>
      <c r="O1592" s="212"/>
      <c r="P1592" s="212"/>
      <c r="Q1592" s="212"/>
      <c r="R1592" s="212"/>
      <c r="S1592" s="212"/>
      <c r="T1592" s="214" t="s">
        <v>353</v>
      </c>
      <c r="U1592" s="215"/>
      <c r="V1592" s="209"/>
      <c r="W1592" s="217"/>
      <c r="X1592" s="209"/>
      <c r="Y1592" s="209"/>
      <c r="Z1592" s="209" t="s">
        <v>3973</v>
      </c>
      <c r="AA1592" s="209" t="s">
        <v>3973</v>
      </c>
      <c r="AB1592" s="217"/>
      <c r="AC1592" s="217"/>
      <c r="AD1592" s="209"/>
      <c r="AE1592" s="209"/>
      <c r="AF1592" s="209" t="s">
        <v>354</v>
      </c>
      <c r="AG1592" s="218" t="s">
        <v>354</v>
      </c>
      <c r="AH1592" s="164" t="n">
        <v>5391</v>
      </c>
      <c r="AI1592" s="164" t="n">
        <v>7274</v>
      </c>
      <c r="AJ1592" s="219" t="n">
        <f aca="false">SeqEnd-SeqBeg+1</f>
        <v>1884</v>
      </c>
      <c r="AK1592" s="220" t="n">
        <f aca="false">AND( SeqBeg&lt;=Beg  , End &lt;=SeqEnd )</f>
        <v>0</v>
      </c>
      <c r="AL1592" s="212"/>
      <c r="AM1592" s="212"/>
      <c r="AN1592" s="221"/>
      <c r="AO1592" s="147" t="s">
        <v>103</v>
      </c>
      <c r="AP1592" s="147" t="s">
        <v>103</v>
      </c>
      <c r="AQ1592" s="147" t="s">
        <v>103</v>
      </c>
      <c r="AR1592" s="147" t="s">
        <v>103</v>
      </c>
      <c r="AS1592" s="147" t="s">
        <v>103</v>
      </c>
      <c r="AT1592" s="147" t="s">
        <v>103</v>
      </c>
      <c r="AV1592" s="212"/>
      <c r="AW1592" s="222" t="str">
        <f aca="false">HYPERLINK(CONCATENATE("http://www.ncbi.nlm.nih.gov/nuccore/",BM1592),BM1592)</f>
        <v>DQ079626</v>
      </c>
      <c r="AX1592" s="219" t="str">
        <f aca="false">CONCATENATE(D1592,IF(I1592="","",CONCATENATE(".",I1592)),IF(K1592="","",CONCATENATE(".",K1592)),IF(M1592="","",CONCATENATE(".",M1592)),IF(R1592="","",CONCATENATE(".",R1592)),IF(U1592="","","(*)"))</f>
        <v>3b.JPN.hum</v>
      </c>
      <c r="AY1592" s="170" t="str">
        <f aca="false">CONCATENATE(BM1592,".",BN1592)</f>
        <v>DQ079626.HTN-0618</v>
      </c>
      <c r="AZ1592" s="171" t="str">
        <f aca="false">IF(AV1592="",IF(ISNUMBER(FIND(".",A1592)),LEFT(A1592,FIND(".",A1592)-1),A1592),AV1592)</f>
        <v>DQ079626</v>
      </c>
      <c r="BA1592" s="171" t="str">
        <f aca="false">IF(ISNUMBER(FIND("-",AZ1592)),LEFT(AZ1592,FIND("-",AZ1592)-1),AZ1592)</f>
        <v>DQ079626</v>
      </c>
      <c r="BB1592" s="170" t="str">
        <f aca="false"> MEGAname &amp; "="</f>
        <v>DQ079626=</v>
      </c>
      <c r="BC1592" s="170" t="str">
        <f aca="false">Clear &amp; IF(span ,"Span","out")</f>
        <v>DQ079626=out</v>
      </c>
      <c r="BD1592" s="170" t="str">
        <f aca="false">Clear &amp; IF(span, IF(B1592=".","Selected",B1592),"out")</f>
        <v>DQ079626=out</v>
      </c>
      <c r="BE1592" s="170" t="str">
        <f aca="false">Clear &amp; Strain</f>
        <v>DQ079626=HTN-0618</v>
      </c>
      <c r="BF1592" s="170" t="str">
        <f aca="false">CONCATENATE(A1592,"=",F1592,". ",AX1592,IF(AB1592="","",CONCATENATE(".",AB1592)))</f>
        <v>DQ079626=HTN-0618. 3b.JPN.hum</v>
      </c>
      <c r="BG1592" s="170" t="str">
        <f aca="false">CONCATENATE(A1592,"=",F1592,". ",AX1592)</f>
        <v>DQ079626=HTN-0618. 3b.JPN.hum</v>
      </c>
      <c r="BH1592" s="170" t="str">
        <f aca="false">CONCATENATE(A1592,"=",AX1592)</f>
        <v>DQ079626=3b.JPN.hum</v>
      </c>
      <c r="BI1592" s="170" t="str">
        <f aca="false">CONCATENATE(A1592,"=",ComForSubtype,D1592)</f>
        <v>DQ079626=3b</v>
      </c>
      <c r="BJ1592" s="170" t="str">
        <f aca="false">CONCATENATE(A1592,"=",E1592)</f>
        <v>DQ079626=3jab</v>
      </c>
      <c r="BK1592" s="170" t="str">
        <f aca="false">CONCATENATE(A1592,"=",C1592)</f>
        <v>DQ079626=3</v>
      </c>
      <c r="BL1592" s="170" t="str">
        <f aca="false">CONCATENATE(D1592,"=")</f>
        <v>3b=</v>
      </c>
      <c r="BM1592" s="223" t="str">
        <f aca="false">IF(BA1592="XX","",BA1592)</f>
        <v>DQ079626</v>
      </c>
      <c r="BN1592" s="224" t="str">
        <f aca="false">CONCATENATE(IF(F1592="","",F1592),IF(G1592="","",CONCATENATE(" / ",G1592)))</f>
        <v>HTN-0618</v>
      </c>
      <c r="BO1592" s="225" t="str">
        <f aca="false">AX1592</f>
        <v>3b.JPN.hum</v>
      </c>
      <c r="BP1592" s="226" t="str">
        <f aca="false">IF(V1592="","",V1592)</f>
        <v/>
      </c>
      <c r="BQ1592" s="226" t="str">
        <f aca="false">IF(W1592="","",CONCATENATE(W1592,IF(LEFT(AO1592,1)="s","+","")))</f>
        <v/>
      </c>
      <c r="BR1592" s="226" t="str">
        <f aca="false">IF(X1592="","",CONCATENATE(X1592,IF(LEFT(AQ1592,1)="s","+","")))</f>
        <v/>
      </c>
      <c r="BS1592" s="226" t="str">
        <f aca="false">IF(Y1592="","",CONCATENATE(Y1592,IF(LEFT(AR1592,1)="s","+","")))</f>
        <v/>
      </c>
      <c r="BT1592" s="226" t="str">
        <f aca="false">IF(Z1592="","",CONCATENATE(Z1592,IF(LEFT(AS1592,1)="s","+","")))</f>
        <v>3b</v>
      </c>
      <c r="BU1592" s="227" t="str">
        <f aca="false">IF(AA1592="","",CONCATENATE(AA1592,IF(LEFT(AT1592,1)="s","+","")))</f>
        <v>3b</v>
      </c>
      <c r="BV1592" s="212"/>
      <c r="BW1592" s="177" t="s">
        <v>338</v>
      </c>
      <c r="BX1592" s="170" t="str">
        <f aca="false">IF(BW1592&lt;&gt;"",IF(ISNUMBER(FIND("=",BW1592)),LEFT(BW1592,FIND("=",BW1592)-1),BW1592),BW1592)</f>
        <v>xx</v>
      </c>
      <c r="BY1592" s="170" t="str">
        <f aca="false">IF(BW1592&lt;&gt;"",IF(ISNUMBER(FIND("=",BW1592)),RIGHT(BW1592,LEN(BW1592)-FIND("=",BW1592)),""),"")</f>
        <v>Non_select</v>
      </c>
      <c r="BZ1592" s="170" t="str">
        <f aca="false">IF(BX1592&lt;&gt;"",IF(ISNUMBER(FIND(".",BX1592)),LEFT(BX1592,FIND(".",BX1592)-1),BX1592),BX1592)</f>
        <v>xx</v>
      </c>
      <c r="CA1592" s="170" t="str">
        <f aca="false">IF(BX1592&lt;&gt;"",IF(ISNUMBER(FIND(".",BX1592)),RIGHT(BX1592,LEN(BX1592)-FIND(".",BX1592)),""),"")</f>
        <v/>
      </c>
      <c r="CB1592" s="212"/>
      <c r="CC1592" s="170" t="str">
        <f aca="false">A1592</f>
        <v>DQ079626</v>
      </c>
      <c r="CD1592" s="178" t="s">
        <v>339</v>
      </c>
      <c r="CE1592" s="178" t="s">
        <v>340</v>
      </c>
      <c r="CF1592" s="178" t="s">
        <v>341</v>
      </c>
      <c r="CG1592" s="212"/>
      <c r="CH1592" s="212"/>
      <c r="CI1592" s="212"/>
      <c r="CJ1592" s="212"/>
      <c r="CK1592" s="178"/>
      <c r="CL1592" s="212"/>
      <c r="CM1592" s="212"/>
      <c r="CN1592" s="212"/>
      <c r="CO1592" s="212"/>
      <c r="CP1592" s="212"/>
      <c r="CQ1592" s="212"/>
      <c r="CR1592" s="170" t="n">
        <f aca="false">C1592</f>
        <v>3</v>
      </c>
      <c r="CS1592" s="229" t="str">
        <f aca="false">D1592</f>
        <v>3b</v>
      </c>
      <c r="CT1592" s="170" t="str">
        <f aca="false">CONCATENATE(CD1592," strain ",CM1592," ",CL1592,", partial cds")</f>
        <v>Hepatitis E virus strain  , partial cds</v>
      </c>
    </row>
    <row r="1593" s="146" customFormat="true" ht="11.9" hidden="false" customHeight="true" outlineLevel="0" collapsed="false">
      <c r="A1593" s="208" t="s">
        <v>4119</v>
      </c>
      <c r="B1593" s="147" t="n">
        <v>3</v>
      </c>
      <c r="C1593" s="209" t="n">
        <v>3</v>
      </c>
      <c r="D1593" s="209" t="s">
        <v>3973</v>
      </c>
      <c r="E1593" s="150" t="s">
        <v>3598</v>
      </c>
      <c r="F1593" s="230" t="s">
        <v>4120</v>
      </c>
      <c r="G1593" s="212"/>
      <c r="H1593" s="248" t="s">
        <v>378</v>
      </c>
      <c r="I1593" s="153" t="s">
        <v>379</v>
      </c>
      <c r="J1593" s="146" t="s">
        <v>337</v>
      </c>
      <c r="K1593" s="212"/>
      <c r="L1593" s="212"/>
      <c r="M1593" s="157" t="s">
        <v>380</v>
      </c>
      <c r="N1593" s="213"/>
      <c r="O1593" s="212"/>
      <c r="P1593" s="212"/>
      <c r="Q1593" s="212"/>
      <c r="R1593" s="212"/>
      <c r="S1593" s="212"/>
      <c r="T1593" s="214" t="s">
        <v>353</v>
      </c>
      <c r="U1593" s="215"/>
      <c r="V1593" s="209"/>
      <c r="W1593" s="217"/>
      <c r="X1593" s="209"/>
      <c r="Y1593" s="209"/>
      <c r="Z1593" s="209" t="s">
        <v>3973</v>
      </c>
      <c r="AA1593" s="209" t="s">
        <v>3973</v>
      </c>
      <c r="AB1593" s="217"/>
      <c r="AC1593" s="217"/>
      <c r="AD1593" s="209"/>
      <c r="AE1593" s="209"/>
      <c r="AF1593" s="209" t="s">
        <v>354</v>
      </c>
      <c r="AG1593" s="218" t="s">
        <v>354</v>
      </c>
      <c r="AH1593" s="164" t="n">
        <v>5391</v>
      </c>
      <c r="AI1593" s="164" t="n">
        <v>7274</v>
      </c>
      <c r="AJ1593" s="219" t="n">
        <f aca="false">SeqEnd-SeqBeg+1</f>
        <v>1884</v>
      </c>
      <c r="AK1593" s="220" t="n">
        <f aca="false">AND( SeqBeg&lt;=Beg  , End &lt;=SeqEnd )</f>
        <v>0</v>
      </c>
      <c r="AL1593" s="212"/>
      <c r="AM1593" s="212"/>
      <c r="AN1593" s="221"/>
      <c r="AO1593" s="147" t="s">
        <v>103</v>
      </c>
      <c r="AP1593" s="147" t="s">
        <v>103</v>
      </c>
      <c r="AQ1593" s="147" t="s">
        <v>103</v>
      </c>
      <c r="AR1593" s="147" t="s">
        <v>103</v>
      </c>
      <c r="AS1593" s="147" t="s">
        <v>103</v>
      </c>
      <c r="AT1593" s="147" t="s">
        <v>103</v>
      </c>
      <c r="AV1593" s="212"/>
      <c r="AW1593" s="222" t="str">
        <f aca="false">HYPERLINK(CONCATENATE("http://www.ncbi.nlm.nih.gov/nuccore/",BM1593),BM1593)</f>
        <v>DQ079630</v>
      </c>
      <c r="AX1593" s="219" t="str">
        <f aca="false">CONCATENATE(D1593,IF(I1593="","",CONCATENATE(".",I1593)),IF(K1593="","",CONCATENATE(".",K1593)),IF(M1593="","",CONCATENATE(".",M1593)),IF(R1593="","",CONCATENATE(".",R1593)),IF(U1593="","","(*)"))</f>
        <v>3b.JPN.wb</v>
      </c>
      <c r="AY1593" s="170" t="str">
        <f aca="false">CONCATENATE(BM1593,".",BN1593)</f>
        <v>DQ079630.WB011905</v>
      </c>
      <c r="AZ1593" s="171" t="str">
        <f aca="false">IF(AV1593="",IF(ISNUMBER(FIND(".",A1593)),LEFT(A1593,FIND(".",A1593)-1),A1593),AV1593)</f>
        <v>DQ079630</v>
      </c>
      <c r="BA1593" s="171" t="str">
        <f aca="false">IF(ISNUMBER(FIND("-",AZ1593)),LEFT(AZ1593,FIND("-",AZ1593)-1),AZ1593)</f>
        <v>DQ079630</v>
      </c>
      <c r="BB1593" s="170" t="str">
        <f aca="false"> MEGAname &amp; "="</f>
        <v>DQ079630=</v>
      </c>
      <c r="BC1593" s="170" t="str">
        <f aca="false">Clear &amp; IF(span ,"Span","out")</f>
        <v>DQ079630=out</v>
      </c>
      <c r="BD1593" s="170" t="str">
        <f aca="false">Clear &amp; IF(span, IF(B1593=".","Selected",B1593),"out")</f>
        <v>DQ079630=out</v>
      </c>
      <c r="BE1593" s="170" t="str">
        <f aca="false">Clear &amp; Strain</f>
        <v>DQ079630=WB011905</v>
      </c>
      <c r="BF1593" s="170" t="str">
        <f aca="false">CONCATENATE(A1593,"=",F1593,". ",AX1593,IF(AB1593="","",CONCATENATE(".",AB1593)))</f>
        <v>DQ079630=WB011905. 3b.JPN.wb</v>
      </c>
      <c r="BG1593" s="170" t="str">
        <f aca="false">CONCATENATE(A1593,"=",F1593,". ",AX1593)</f>
        <v>DQ079630=WB011905. 3b.JPN.wb</v>
      </c>
      <c r="BH1593" s="170" t="str">
        <f aca="false">CONCATENATE(A1593,"=",AX1593)</f>
        <v>DQ079630=3b.JPN.wb</v>
      </c>
      <c r="BI1593" s="170" t="str">
        <f aca="false">CONCATENATE(A1593,"=",ComForSubtype,D1593)</f>
        <v>DQ079630=3b</v>
      </c>
      <c r="BJ1593" s="170" t="str">
        <f aca="false">CONCATENATE(A1593,"=",E1593)</f>
        <v>DQ079630=3jab</v>
      </c>
      <c r="BK1593" s="170" t="str">
        <f aca="false">CONCATENATE(A1593,"=",C1593)</f>
        <v>DQ079630=3</v>
      </c>
      <c r="BL1593" s="170" t="str">
        <f aca="false">CONCATENATE(D1593,"=")</f>
        <v>3b=</v>
      </c>
      <c r="BM1593" s="223" t="str">
        <f aca="false">IF(BA1593="XX","",BA1593)</f>
        <v>DQ079630</v>
      </c>
      <c r="BN1593" s="224" t="str">
        <f aca="false">CONCATENATE(IF(F1593="","",F1593),IF(G1593="","",CONCATENATE(" / ",G1593)))</f>
        <v>WB011905</v>
      </c>
      <c r="BO1593" s="225" t="str">
        <f aca="false">AX1593</f>
        <v>3b.JPN.wb</v>
      </c>
      <c r="BP1593" s="226" t="str">
        <f aca="false">IF(V1593="","",V1593)</f>
        <v/>
      </c>
      <c r="BQ1593" s="226" t="str">
        <f aca="false">IF(W1593="","",CONCATENATE(W1593,IF(LEFT(AO1593,1)="s","+","")))</f>
        <v/>
      </c>
      <c r="BR1593" s="226" t="str">
        <f aca="false">IF(X1593="","",CONCATENATE(X1593,IF(LEFT(AQ1593,1)="s","+","")))</f>
        <v/>
      </c>
      <c r="BS1593" s="226" t="str">
        <f aca="false">IF(Y1593="","",CONCATENATE(Y1593,IF(LEFT(AR1593,1)="s","+","")))</f>
        <v/>
      </c>
      <c r="BT1593" s="226" t="str">
        <f aca="false">IF(Z1593="","",CONCATENATE(Z1593,IF(LEFT(AS1593,1)="s","+","")))</f>
        <v>3b</v>
      </c>
      <c r="BU1593" s="227" t="str">
        <f aca="false">IF(AA1593="","",CONCATENATE(AA1593,IF(LEFT(AT1593,1)="s","+","")))</f>
        <v>3b</v>
      </c>
      <c r="BV1593" s="212"/>
      <c r="BW1593" s="177" t="s">
        <v>338</v>
      </c>
      <c r="BX1593" s="170" t="str">
        <f aca="false">IF(BW1593&lt;&gt;"",IF(ISNUMBER(FIND("=",BW1593)),LEFT(BW1593,FIND("=",BW1593)-1),BW1593),BW1593)</f>
        <v>xx</v>
      </c>
      <c r="BY1593" s="170" t="str">
        <f aca="false">IF(BW1593&lt;&gt;"",IF(ISNUMBER(FIND("=",BW1593)),RIGHT(BW1593,LEN(BW1593)-FIND("=",BW1593)),""),"")</f>
        <v>Non_select</v>
      </c>
      <c r="BZ1593" s="170" t="str">
        <f aca="false">IF(BX1593&lt;&gt;"",IF(ISNUMBER(FIND(".",BX1593)),LEFT(BX1593,FIND(".",BX1593)-1),BX1593),BX1593)</f>
        <v>xx</v>
      </c>
      <c r="CA1593" s="170" t="str">
        <f aca="false">IF(BX1593&lt;&gt;"",IF(ISNUMBER(FIND(".",BX1593)),RIGHT(BX1593,LEN(BX1593)-FIND(".",BX1593)),""),"")</f>
        <v/>
      </c>
      <c r="CB1593" s="212"/>
      <c r="CC1593" s="170" t="str">
        <f aca="false">A1593</f>
        <v>DQ079630</v>
      </c>
      <c r="CD1593" s="178" t="s">
        <v>339</v>
      </c>
      <c r="CE1593" s="178" t="s">
        <v>340</v>
      </c>
      <c r="CF1593" s="178" t="s">
        <v>341</v>
      </c>
      <c r="CG1593" s="212"/>
      <c r="CH1593" s="212"/>
      <c r="CI1593" s="212"/>
      <c r="CJ1593" s="212"/>
      <c r="CK1593" s="178"/>
      <c r="CL1593" s="212"/>
      <c r="CM1593" s="212"/>
      <c r="CN1593" s="212"/>
      <c r="CO1593" s="212"/>
      <c r="CP1593" s="212"/>
      <c r="CQ1593" s="212"/>
      <c r="CR1593" s="170" t="n">
        <f aca="false">C1593</f>
        <v>3</v>
      </c>
      <c r="CS1593" s="229" t="str">
        <f aca="false">D1593</f>
        <v>3b</v>
      </c>
      <c r="CT1593" s="170" t="str">
        <f aca="false">CONCATENATE(CD1593," strain ",CM1593," ",CL1593,", partial cds")</f>
        <v>Hepatitis E virus strain  , partial cds</v>
      </c>
    </row>
    <row r="1594" s="146" customFormat="true" ht="11.9" hidden="false" customHeight="true" outlineLevel="0" collapsed="false">
      <c r="A1594" s="208" t="s">
        <v>4121</v>
      </c>
      <c r="B1594" s="147" t="n">
        <v>3</v>
      </c>
      <c r="C1594" s="148" t="n">
        <v>3</v>
      </c>
      <c r="D1594" s="149" t="s">
        <v>3973</v>
      </c>
      <c r="E1594" s="150" t="s">
        <v>3598</v>
      </c>
      <c r="F1594" s="230" t="s">
        <v>4122</v>
      </c>
      <c r="G1594" s="212"/>
      <c r="H1594" s="146" t="s">
        <v>365</v>
      </c>
      <c r="I1594" s="153" t="s">
        <v>366</v>
      </c>
      <c r="J1594" s="146" t="s">
        <v>337</v>
      </c>
      <c r="K1594" s="212"/>
      <c r="L1594" s="212"/>
      <c r="M1594" s="157" t="s">
        <v>348</v>
      </c>
      <c r="N1594" s="158" t="s">
        <v>400</v>
      </c>
      <c r="O1594" s="159" t="n">
        <v>2009</v>
      </c>
      <c r="P1594" s="212"/>
      <c r="Q1594" s="212"/>
      <c r="R1594" s="212"/>
      <c r="S1594" s="212"/>
      <c r="T1594" s="214" t="s">
        <v>353</v>
      </c>
      <c r="U1594" s="215"/>
      <c r="V1594" s="209"/>
      <c r="W1594" s="217"/>
      <c r="X1594" s="209"/>
      <c r="Y1594" s="209"/>
      <c r="Z1594" s="209" t="s">
        <v>3973</v>
      </c>
      <c r="AA1594" s="158" t="s">
        <v>3973</v>
      </c>
      <c r="AB1594" s="217"/>
      <c r="AC1594" s="217"/>
      <c r="AD1594" s="209"/>
      <c r="AE1594" s="209"/>
      <c r="AF1594" s="209" t="s">
        <v>354</v>
      </c>
      <c r="AG1594" s="218" t="s">
        <v>354</v>
      </c>
      <c r="AH1594" s="164" t="n">
        <v>5397</v>
      </c>
      <c r="AI1594" s="164" t="n">
        <v>7078</v>
      </c>
      <c r="AJ1594" s="219" t="n">
        <f aca="false">SeqEnd-SeqBeg+1</f>
        <v>1682</v>
      </c>
      <c r="AK1594" s="220" t="n">
        <f aca="false">AND( SeqBeg&lt;=Beg  , End &lt;=SeqEnd )</f>
        <v>0</v>
      </c>
      <c r="AL1594" s="212" t="s">
        <v>4123</v>
      </c>
      <c r="AM1594" s="212"/>
      <c r="AN1594" s="221"/>
      <c r="AO1594" s="147" t="s">
        <v>103</v>
      </c>
      <c r="AP1594" s="147" t="s">
        <v>103</v>
      </c>
      <c r="AQ1594" s="147" t="s">
        <v>103</v>
      </c>
      <c r="AR1594" s="147" t="s">
        <v>103</v>
      </c>
      <c r="AS1594" s="147" t="s">
        <v>103</v>
      </c>
      <c r="AT1594" s="147" t="s">
        <v>103</v>
      </c>
      <c r="AV1594" s="212"/>
      <c r="AW1594" s="222" t="str">
        <f aca="false">HYPERLINK(CONCATENATE("http://www.ncbi.nlm.nih.gov/nuccore/",BM1594),BM1594)</f>
        <v>HM439285</v>
      </c>
      <c r="AX1594" s="219" t="str">
        <f aca="false">CONCATENATE(D1594,IF(I1594="","",CONCATENATE(".",I1594)),IF(K1594="","",CONCATENATE(".",K1594)),IF(M1594="","",CONCATENATE(".",M1594)),IF(R1594="","",CONCATENATE(".",R1594)),IF(U1594="","","(*)"))</f>
        <v>3b.CHN.hum</v>
      </c>
      <c r="AY1594" s="170" t="str">
        <f aca="false">CONCATENATE(BM1594,".",BN1594)</f>
        <v>HM439285.EChN22</v>
      </c>
      <c r="AZ1594" s="171" t="str">
        <f aca="false">IF(AV1594="",IF(ISNUMBER(FIND(".",A1594)),LEFT(A1594,FIND(".",A1594)-1),A1594),AV1594)</f>
        <v>HM439285</v>
      </c>
      <c r="BA1594" s="171" t="str">
        <f aca="false">IF(ISNUMBER(FIND("-",AZ1594)),LEFT(AZ1594,FIND("-",AZ1594)-1),AZ1594)</f>
        <v>HM439285</v>
      </c>
      <c r="BB1594" s="170" t="str">
        <f aca="false"> MEGAname &amp; "="</f>
        <v>HM439285=</v>
      </c>
      <c r="BC1594" s="170" t="str">
        <f aca="false">Clear &amp; IF(span ,"Span","out")</f>
        <v>HM439285=out</v>
      </c>
      <c r="BD1594" s="170" t="str">
        <f aca="false">Clear &amp; IF(span, IF(B1594=".","Selected",B1594),"out")</f>
        <v>HM439285=out</v>
      </c>
      <c r="BE1594" s="170" t="str">
        <f aca="false">Clear &amp; Strain</f>
        <v>HM439285=EChN22</v>
      </c>
      <c r="BF1594" s="170" t="str">
        <f aca="false">CONCATENATE(A1594,"=",F1594,". ",AX1594,IF(AB1594="","",CONCATENATE(".",AB1594)))</f>
        <v>HM439285=EChN22. 3b.CHN.hum</v>
      </c>
      <c r="BG1594" s="170" t="str">
        <f aca="false">CONCATENATE(A1594,"=",F1594,". ",AX1594)</f>
        <v>HM439285=EChN22. 3b.CHN.hum</v>
      </c>
      <c r="BH1594" s="170" t="str">
        <f aca="false">CONCATENATE(A1594,"=",AX1594)</f>
        <v>HM439285=3b.CHN.hum</v>
      </c>
      <c r="BI1594" s="170" t="str">
        <f aca="false">CONCATENATE(A1594,"=",ComForSubtype,D1594)</f>
        <v>HM439285=3b</v>
      </c>
      <c r="BJ1594" s="170" t="str">
        <f aca="false">CONCATENATE(A1594,"=",E1594)</f>
        <v>HM439285=3jab</v>
      </c>
      <c r="BK1594" s="170" t="str">
        <f aca="false">CONCATENATE(A1594,"=",C1594)</f>
        <v>HM439285=3</v>
      </c>
      <c r="BL1594" s="170" t="str">
        <f aca="false">CONCATENATE(D1594,"=")</f>
        <v>3b=</v>
      </c>
      <c r="BM1594" s="223" t="str">
        <f aca="false">IF(BA1594="XX","",BA1594)</f>
        <v>HM439285</v>
      </c>
      <c r="BN1594" s="224" t="str">
        <f aca="false">CONCATENATE(IF(F1594="","",F1594),IF(G1594="","",CONCATENATE(" / ",G1594)))</f>
        <v>EChN22</v>
      </c>
      <c r="BO1594" s="225" t="str">
        <f aca="false">AX1594</f>
        <v>3b.CHN.hum</v>
      </c>
      <c r="BP1594" s="226" t="str">
        <f aca="false">IF(V1594="","",V1594)</f>
        <v/>
      </c>
      <c r="BQ1594" s="226" t="str">
        <f aca="false">IF(W1594="","",CONCATENATE(W1594,IF(LEFT(AO1594,1)="s","+","")))</f>
        <v/>
      </c>
      <c r="BR1594" s="226" t="str">
        <f aca="false">IF(X1594="","",CONCATENATE(X1594,IF(LEFT(AQ1594,1)="s","+","")))</f>
        <v/>
      </c>
      <c r="BS1594" s="226" t="str">
        <f aca="false">IF(Y1594="","",CONCATENATE(Y1594,IF(LEFT(AR1594,1)="s","+","")))</f>
        <v/>
      </c>
      <c r="BT1594" s="226" t="str">
        <f aca="false">IF(Z1594="","",CONCATENATE(Z1594,IF(LEFT(AS1594,1)="s","+","")))</f>
        <v>3b</v>
      </c>
      <c r="BU1594" s="227" t="str">
        <f aca="false">IF(AA1594="","",CONCATENATE(AA1594,IF(LEFT(AT1594,1)="s","+","")))</f>
        <v>3b</v>
      </c>
      <c r="BV1594" s="212"/>
      <c r="BW1594" s="177" t="s">
        <v>338</v>
      </c>
      <c r="BX1594" s="170" t="str">
        <f aca="false">IF(BW1594&lt;&gt;"",IF(ISNUMBER(FIND("=",BW1594)),LEFT(BW1594,FIND("=",BW1594)-1),BW1594),BW1594)</f>
        <v>xx</v>
      </c>
      <c r="BY1594" s="170" t="str">
        <f aca="false">IF(BW1594&lt;&gt;"",IF(ISNUMBER(FIND("=",BW1594)),RIGHT(BW1594,LEN(BW1594)-FIND("=",BW1594)),""),"")</f>
        <v>Non_select</v>
      </c>
      <c r="BZ1594" s="170" t="str">
        <f aca="false">IF(BX1594&lt;&gt;"",IF(ISNUMBER(FIND(".",BX1594)),LEFT(BX1594,FIND(".",BX1594)-1),BX1594),BX1594)</f>
        <v>xx</v>
      </c>
      <c r="CA1594" s="170" t="str">
        <f aca="false">IF(BX1594&lt;&gt;"",IF(ISNUMBER(FIND(".",BX1594)),RIGHT(BX1594,LEN(BX1594)-FIND(".",BX1594)),""),"")</f>
        <v/>
      </c>
      <c r="CB1594" s="212"/>
      <c r="CC1594" s="170" t="str">
        <f aca="false">A1594</f>
        <v>HM439285</v>
      </c>
      <c r="CD1594" s="178" t="s">
        <v>339</v>
      </c>
      <c r="CE1594" s="178" t="s">
        <v>340</v>
      </c>
      <c r="CF1594" s="178" t="s">
        <v>341</v>
      </c>
      <c r="CG1594" s="212"/>
      <c r="CH1594" s="212"/>
      <c r="CI1594" s="212"/>
      <c r="CJ1594" s="212"/>
      <c r="CK1594" s="178"/>
      <c r="CL1594" s="212"/>
      <c r="CM1594" s="212"/>
      <c r="CN1594" s="212"/>
      <c r="CO1594" s="212"/>
      <c r="CP1594" s="212"/>
      <c r="CQ1594" s="212"/>
      <c r="CR1594" s="228" t="n">
        <f aca="false">C1594</f>
        <v>3</v>
      </c>
      <c r="CS1594" s="229" t="str">
        <f aca="false">D1594</f>
        <v>3b</v>
      </c>
      <c r="CT1594" s="170" t="str">
        <f aca="false">CONCATENATE(CD1594," strain ",CM1594," ",CL1594,", partial cds")</f>
        <v>Hepatitis E virus strain  , partial cds</v>
      </c>
    </row>
    <row r="1595" customFormat="false" ht="11.9" hidden="false" customHeight="true" outlineLevel="0" collapsed="false">
      <c r="A1595" s="208" t="s">
        <v>4124</v>
      </c>
      <c r="B1595" s="147" t="n">
        <v>3</v>
      </c>
      <c r="C1595" s="148" t="n">
        <v>3</v>
      </c>
      <c r="D1595" s="149" t="s">
        <v>3973</v>
      </c>
      <c r="E1595" s="150" t="s">
        <v>3598</v>
      </c>
      <c r="F1595" s="154" t="s">
        <v>4125</v>
      </c>
      <c r="G1595" s="212"/>
      <c r="H1595" s="146" t="s">
        <v>378</v>
      </c>
      <c r="I1595" s="153" t="s">
        <v>379</v>
      </c>
      <c r="J1595" s="146" t="s">
        <v>337</v>
      </c>
      <c r="K1595" s="155" t="s">
        <v>3980</v>
      </c>
      <c r="L1595" s="212"/>
      <c r="M1595" s="157" t="s">
        <v>380</v>
      </c>
      <c r="N1595" s="213"/>
      <c r="O1595" s="159" t="n">
        <v>2004</v>
      </c>
      <c r="P1595" s="160" t="s">
        <v>1925</v>
      </c>
      <c r="Q1595" s="160" t="n">
        <v>29</v>
      </c>
      <c r="R1595" s="212"/>
      <c r="S1595" s="232" t="n">
        <v>1086</v>
      </c>
      <c r="T1595" s="214"/>
      <c r="U1595" s="215"/>
      <c r="V1595" s="209"/>
      <c r="W1595" s="217"/>
      <c r="X1595" s="209"/>
      <c r="Y1595" s="149" t="s">
        <v>3973</v>
      </c>
      <c r="Z1595" s="209"/>
      <c r="AB1595" s="217"/>
      <c r="AC1595" s="217"/>
      <c r="AD1595" s="209"/>
      <c r="AE1595" s="209" t="n">
        <v>280</v>
      </c>
      <c r="AF1595" s="209"/>
      <c r="AG1595" s="218"/>
      <c r="AH1595" s="164" t="n">
        <v>4140</v>
      </c>
      <c r="AI1595" s="164" t="n">
        <v>5243</v>
      </c>
      <c r="AJ1595" s="219" t="n">
        <f aca="false">SeqEnd-SeqBeg+1</f>
        <v>1104</v>
      </c>
      <c r="AK1595" s="220" t="n">
        <f aca="false">AND( SeqBeg&lt;=Beg  , End &lt;=SeqEnd )</f>
        <v>0</v>
      </c>
      <c r="AL1595" s="212"/>
      <c r="AM1595" s="212"/>
      <c r="AN1595" s="221"/>
      <c r="AO1595" s="147" t="s">
        <v>103</v>
      </c>
      <c r="AP1595" s="147" t="s">
        <v>103</v>
      </c>
      <c r="AQ1595" s="147" t="s">
        <v>103</v>
      </c>
      <c r="AR1595" s="147" t="s">
        <v>103</v>
      </c>
      <c r="AS1595" s="147" t="s">
        <v>103</v>
      </c>
      <c r="AT1595" s="147" t="s">
        <v>103</v>
      </c>
      <c r="AU1595" s="146"/>
      <c r="AV1595" s="212"/>
      <c r="AW1595" s="222" t="str">
        <f aca="false">HYPERLINK(CONCATENATE("http://www.ncbi.nlm.nih.gov/nuccore/",BM1595),BM1595)</f>
        <v>AB221497</v>
      </c>
      <c r="AX1595" s="219" t="str">
        <f aca="false">CONCATENATE(D1595,IF(I1595="","",CONCATENATE(".",I1595)),IF(K1595="","",CONCATENATE(".",K1595)),IF(M1595="","",CONCATENATE(".",M1595)),IF(R1595="","",CONCATENATE(".",R1595)),IF(U1595="","","(*)"))</f>
        <v>3b.JPN.Hyogo.wb</v>
      </c>
      <c r="AY1595" s="170" t="str">
        <f aca="false">CONCATENATE(BM1595,".",BN1595)</f>
        <v>AB221497.JBOAR278-Hyo04R+</v>
      </c>
      <c r="AZ1595" s="171" t="str">
        <f aca="false">IF(AV1595="",IF(ISNUMBER(FIND(".",A1595)),LEFT(A1595,FIND(".",A1595)-1),A1595),AV1595)</f>
        <v>AB221497</v>
      </c>
      <c r="BA1595" s="171" t="str">
        <f aca="false">IF(ISNUMBER(FIND("-",AZ1595)),LEFT(AZ1595,FIND("-",AZ1595)-1),AZ1595)</f>
        <v>AB221497</v>
      </c>
      <c r="BB1595" s="170" t="str">
        <f aca="false"> MEGAname &amp; "="</f>
        <v>AB221497=</v>
      </c>
      <c r="BC1595" s="170" t="str">
        <f aca="false">Clear &amp; IF(span ,"Span","out")</f>
        <v>AB221497=out</v>
      </c>
      <c r="BD1595" s="170" t="str">
        <f aca="false">Clear &amp; IF(span, IF(B1595=".","Selected",B1595),"out")</f>
        <v>AB221497=out</v>
      </c>
      <c r="BE1595" s="170" t="str">
        <f aca="false">Clear &amp; Strain</f>
        <v>AB221497=JBOAR278-Hyo04R+</v>
      </c>
      <c r="BF1595" s="170" t="str">
        <f aca="false">CONCATENATE(A1595,"=",F1595,". ",AX1595,IF(AB1595="","",CONCATENATE(".",AB1595)))</f>
        <v>AB221497=JBOAR278-Hyo04R+. 3b.JPN.Hyogo.wb</v>
      </c>
      <c r="BG1595" s="170" t="str">
        <f aca="false">CONCATENATE(A1595,"=",F1595,". ",AX1595)</f>
        <v>AB221497=JBOAR278-Hyo04R+. 3b.JPN.Hyogo.wb</v>
      </c>
      <c r="BH1595" s="170" t="str">
        <f aca="false">CONCATENATE(A1595,"=",AX1595)</f>
        <v>AB221497=3b.JPN.Hyogo.wb</v>
      </c>
      <c r="BI1595" s="170" t="str">
        <f aca="false">CONCATENATE(A1595,"=",ComForSubtype,D1595)</f>
        <v>AB221497=3b</v>
      </c>
      <c r="BJ1595" s="170" t="str">
        <f aca="false">CONCATENATE(A1595,"=",E1595)</f>
        <v>AB221497=3jab</v>
      </c>
      <c r="BK1595" s="170" t="str">
        <f aca="false">CONCATENATE(A1595,"=",C1595)</f>
        <v>AB221497=3</v>
      </c>
      <c r="BL1595" s="170" t="str">
        <f aca="false">CONCATENATE(D1595,"=")</f>
        <v>3b=</v>
      </c>
      <c r="BM1595" s="223" t="str">
        <f aca="false">IF(BA1595="XX","",BA1595)</f>
        <v>AB221497</v>
      </c>
      <c r="BN1595" s="224" t="str">
        <f aca="false">CONCATENATE(IF(F1595="","",F1595),IF(G1595="","",CONCATENATE(" / ",G1595)))</f>
        <v>JBOAR278-Hyo04R+</v>
      </c>
      <c r="BO1595" s="225" t="str">
        <f aca="false">AX1595</f>
        <v>3b.JPN.Hyogo.wb</v>
      </c>
      <c r="BP1595" s="226" t="str">
        <f aca="false">IF(V1595="","",V1595)</f>
        <v/>
      </c>
      <c r="BQ1595" s="226" t="str">
        <f aca="false">IF(W1595="","",CONCATENATE(W1595,IF(LEFT(AO1595,1)="s","+","")))</f>
        <v/>
      </c>
      <c r="BR1595" s="226" t="str">
        <f aca="false">IF(X1595="","",CONCATENATE(X1595,IF(LEFT(AQ1595,1)="s","+","")))</f>
        <v/>
      </c>
      <c r="BS1595" s="226" t="str">
        <f aca="false">IF(Y1595="","",CONCATENATE(Y1595,IF(LEFT(AR1595,1)="s","+","")))</f>
        <v>3b</v>
      </c>
      <c r="BT1595" s="226" t="str">
        <f aca="false">IF(Z1595="","",CONCATENATE(Z1595,IF(LEFT(AS1595,1)="s","+","")))</f>
        <v/>
      </c>
      <c r="BU1595" s="227" t="str">
        <f aca="false">IF(AA1595="","",CONCATENATE(AA1595,IF(LEFT(AT1595,1)="s","+","")))</f>
        <v/>
      </c>
      <c r="BV1595" s="212"/>
      <c r="BW1595" s="177" t="s">
        <v>338</v>
      </c>
      <c r="BX1595" s="170" t="str">
        <f aca="false">IF(BW1595&lt;&gt;"",IF(ISNUMBER(FIND("=",BW1595)),LEFT(BW1595,FIND("=",BW1595)-1),BW1595),BW1595)</f>
        <v>xx</v>
      </c>
      <c r="BY1595" s="170" t="str">
        <f aca="false">IF(BW1595&lt;&gt;"",IF(ISNUMBER(FIND("=",BW1595)),RIGHT(BW1595,LEN(BW1595)-FIND("=",BW1595)),""),"")</f>
        <v>Non_select</v>
      </c>
      <c r="BZ1595" s="170" t="str">
        <f aca="false">IF(BX1595&lt;&gt;"",IF(ISNUMBER(FIND(".",BX1595)),LEFT(BX1595,FIND(".",BX1595)-1),BX1595),BX1595)</f>
        <v>xx</v>
      </c>
      <c r="CA1595" s="170" t="str">
        <f aca="false">IF(BX1595&lt;&gt;"",IF(ISNUMBER(FIND(".",BX1595)),RIGHT(BX1595,LEN(BX1595)-FIND(".",BX1595)),""),"")</f>
        <v/>
      </c>
      <c r="CB1595" s="212"/>
      <c r="CC1595" s="170" t="str">
        <f aca="false">A1595</f>
        <v>AB221497</v>
      </c>
      <c r="CD1595" s="178" t="s">
        <v>339</v>
      </c>
      <c r="CE1595" s="178" t="s">
        <v>340</v>
      </c>
      <c r="CF1595" s="178" t="s">
        <v>341</v>
      </c>
      <c r="CG1595" s="212"/>
      <c r="CH1595" s="212"/>
      <c r="CI1595" s="212"/>
      <c r="CJ1595" s="212"/>
      <c r="CK1595" s="178"/>
      <c r="CL1595" s="212"/>
      <c r="CM1595" s="212"/>
      <c r="CN1595" s="212"/>
      <c r="CO1595" s="212"/>
      <c r="CP1595" s="212"/>
      <c r="CQ1595" s="212"/>
      <c r="CR1595" s="228" t="n">
        <f aca="false">C1595</f>
        <v>3</v>
      </c>
      <c r="CS1595" s="229" t="str">
        <f aca="false">D1595</f>
        <v>3b</v>
      </c>
      <c r="CT1595" s="170" t="str">
        <f aca="false">CONCATENATE(CD1595," strain ",CM1595," ",CL1595,", partial cds")</f>
        <v>Hepatitis E virus strain  , partial cds</v>
      </c>
    </row>
    <row r="1596" customFormat="false" ht="11.9" hidden="false" customHeight="true" outlineLevel="0" collapsed="false">
      <c r="A1596" s="208" t="s">
        <v>4126</v>
      </c>
      <c r="B1596" s="147" t="n">
        <v>3</v>
      </c>
      <c r="C1596" s="148" t="n">
        <v>3</v>
      </c>
      <c r="D1596" s="149" t="s">
        <v>3973</v>
      </c>
      <c r="E1596" s="150" t="s">
        <v>3598</v>
      </c>
      <c r="F1596" s="154" t="s">
        <v>4127</v>
      </c>
      <c r="G1596" s="212"/>
      <c r="H1596" s="146" t="s">
        <v>378</v>
      </c>
      <c r="I1596" s="153" t="s">
        <v>379</v>
      </c>
      <c r="J1596" s="146" t="s">
        <v>337</v>
      </c>
      <c r="K1596" s="155" t="s">
        <v>3980</v>
      </c>
      <c r="L1596" s="212"/>
      <c r="M1596" s="157" t="s">
        <v>380</v>
      </c>
      <c r="N1596" s="213"/>
      <c r="O1596" s="159" t="n">
        <v>2004</v>
      </c>
      <c r="P1596" s="160" t="s">
        <v>1925</v>
      </c>
      <c r="Q1596" s="160" t="n">
        <v>29</v>
      </c>
      <c r="R1596" s="212"/>
      <c r="S1596" s="232" t="n">
        <v>1086</v>
      </c>
      <c r="T1596" s="214"/>
      <c r="U1596" s="215"/>
      <c r="V1596" s="209"/>
      <c r="W1596" s="217"/>
      <c r="X1596" s="209"/>
      <c r="Y1596" s="149" t="s">
        <v>3973</v>
      </c>
      <c r="Z1596" s="209"/>
      <c r="AB1596" s="217"/>
      <c r="AC1596" s="217"/>
      <c r="AD1596" s="209"/>
      <c r="AE1596" s="209" t="n">
        <v>280</v>
      </c>
      <c r="AF1596" s="209"/>
      <c r="AG1596" s="218"/>
      <c r="AH1596" s="164" t="n">
        <v>4140</v>
      </c>
      <c r="AI1596" s="164" t="n">
        <v>5243</v>
      </c>
      <c r="AJ1596" s="219" t="n">
        <f aca="false">SeqEnd-SeqBeg+1</f>
        <v>1104</v>
      </c>
      <c r="AK1596" s="220" t="n">
        <f aca="false">AND( SeqBeg&lt;=Beg  , End &lt;=SeqEnd )</f>
        <v>0</v>
      </c>
      <c r="AL1596" s="212"/>
      <c r="AM1596" s="212"/>
      <c r="AN1596" s="221"/>
      <c r="AO1596" s="147" t="s">
        <v>103</v>
      </c>
      <c r="AP1596" s="147" t="s">
        <v>103</v>
      </c>
      <c r="AQ1596" s="147" t="s">
        <v>103</v>
      </c>
      <c r="AR1596" s="147" t="s">
        <v>103</v>
      </c>
      <c r="AS1596" s="147" t="s">
        <v>103</v>
      </c>
      <c r="AT1596" s="147" t="s">
        <v>103</v>
      </c>
      <c r="AU1596" s="146"/>
      <c r="AV1596" s="212"/>
      <c r="AW1596" s="222" t="str">
        <f aca="false">HYPERLINK(CONCATENATE("http://www.ncbi.nlm.nih.gov/nuccore/",BM1596),BM1596)</f>
        <v>AB221498</v>
      </c>
      <c r="AX1596" s="219" t="str">
        <f aca="false">CONCATENATE(D1596,IF(I1596="","",CONCATENATE(".",I1596)),IF(K1596="","",CONCATENATE(".",K1596)),IF(M1596="","",CONCATENATE(".",M1596)),IF(R1596="","",CONCATENATE(".",R1596)),IF(U1596="","","(*)"))</f>
        <v>3b.JPN.Hyogo.wb</v>
      </c>
      <c r="AY1596" s="170" t="str">
        <f aca="false">CONCATENATE(BM1596,".",BN1596)</f>
        <v>AB221498.JBOAR280-Hyo04R+</v>
      </c>
      <c r="AZ1596" s="171" t="str">
        <f aca="false">IF(AV1596="",IF(ISNUMBER(FIND(".",A1596)),LEFT(A1596,FIND(".",A1596)-1),A1596),AV1596)</f>
        <v>AB221498</v>
      </c>
      <c r="BA1596" s="171" t="str">
        <f aca="false">IF(ISNUMBER(FIND("-",AZ1596)),LEFT(AZ1596,FIND("-",AZ1596)-1),AZ1596)</f>
        <v>AB221498</v>
      </c>
      <c r="BB1596" s="170" t="str">
        <f aca="false"> MEGAname &amp; "="</f>
        <v>AB221498=</v>
      </c>
      <c r="BC1596" s="170" t="str">
        <f aca="false">Clear &amp; IF(span ,"Span","out")</f>
        <v>AB221498=out</v>
      </c>
      <c r="BD1596" s="170" t="str">
        <f aca="false">Clear &amp; IF(span, IF(B1596=".","Selected",B1596),"out")</f>
        <v>AB221498=out</v>
      </c>
      <c r="BE1596" s="170" t="str">
        <f aca="false">Clear &amp; Strain</f>
        <v>AB221498=JBOAR280-Hyo04R+</v>
      </c>
      <c r="BF1596" s="170" t="str">
        <f aca="false">CONCATENATE(A1596,"=",F1596,". ",AX1596,IF(AB1596="","",CONCATENATE(".",AB1596)))</f>
        <v>AB221498=JBOAR280-Hyo04R+. 3b.JPN.Hyogo.wb</v>
      </c>
      <c r="BG1596" s="170" t="str">
        <f aca="false">CONCATENATE(A1596,"=",F1596,". ",AX1596)</f>
        <v>AB221498=JBOAR280-Hyo04R+. 3b.JPN.Hyogo.wb</v>
      </c>
      <c r="BH1596" s="170" t="str">
        <f aca="false">CONCATENATE(A1596,"=",AX1596)</f>
        <v>AB221498=3b.JPN.Hyogo.wb</v>
      </c>
      <c r="BI1596" s="170" t="str">
        <f aca="false">CONCATENATE(A1596,"=",ComForSubtype,D1596)</f>
        <v>AB221498=3b</v>
      </c>
      <c r="BJ1596" s="170" t="str">
        <f aca="false">CONCATENATE(A1596,"=",E1596)</f>
        <v>AB221498=3jab</v>
      </c>
      <c r="BK1596" s="170" t="str">
        <f aca="false">CONCATENATE(A1596,"=",C1596)</f>
        <v>AB221498=3</v>
      </c>
      <c r="BL1596" s="170" t="str">
        <f aca="false">CONCATENATE(D1596,"=")</f>
        <v>3b=</v>
      </c>
      <c r="BM1596" s="223" t="str">
        <f aca="false">IF(BA1596="XX","",BA1596)</f>
        <v>AB221498</v>
      </c>
      <c r="BN1596" s="224" t="str">
        <f aca="false">CONCATENATE(IF(F1596="","",F1596),IF(G1596="","",CONCATENATE(" / ",G1596)))</f>
        <v>JBOAR280-Hyo04R+</v>
      </c>
      <c r="BO1596" s="225" t="str">
        <f aca="false">AX1596</f>
        <v>3b.JPN.Hyogo.wb</v>
      </c>
      <c r="BP1596" s="226" t="str">
        <f aca="false">IF(V1596="","",V1596)</f>
        <v/>
      </c>
      <c r="BQ1596" s="226" t="str">
        <f aca="false">IF(W1596="","",CONCATENATE(W1596,IF(LEFT(AO1596,1)="s","+","")))</f>
        <v/>
      </c>
      <c r="BR1596" s="226" t="str">
        <f aca="false">IF(X1596="","",CONCATENATE(X1596,IF(LEFT(AQ1596,1)="s","+","")))</f>
        <v/>
      </c>
      <c r="BS1596" s="226" t="str">
        <f aca="false">IF(Y1596="","",CONCATENATE(Y1596,IF(LEFT(AR1596,1)="s","+","")))</f>
        <v>3b</v>
      </c>
      <c r="BT1596" s="226" t="str">
        <f aca="false">IF(Z1596="","",CONCATENATE(Z1596,IF(LEFT(AS1596,1)="s","+","")))</f>
        <v/>
      </c>
      <c r="BU1596" s="227" t="str">
        <f aca="false">IF(AA1596="","",CONCATENATE(AA1596,IF(LEFT(AT1596,1)="s","+","")))</f>
        <v/>
      </c>
      <c r="BV1596" s="212"/>
      <c r="BW1596" s="177" t="s">
        <v>338</v>
      </c>
      <c r="BX1596" s="170" t="str">
        <f aca="false">IF(BW1596&lt;&gt;"",IF(ISNUMBER(FIND("=",BW1596)),LEFT(BW1596,FIND("=",BW1596)-1),BW1596),BW1596)</f>
        <v>xx</v>
      </c>
      <c r="BY1596" s="170" t="str">
        <f aca="false">IF(BW1596&lt;&gt;"",IF(ISNUMBER(FIND("=",BW1596)),RIGHT(BW1596,LEN(BW1596)-FIND("=",BW1596)),""),"")</f>
        <v>Non_select</v>
      </c>
      <c r="BZ1596" s="170" t="str">
        <f aca="false">IF(BX1596&lt;&gt;"",IF(ISNUMBER(FIND(".",BX1596)),LEFT(BX1596,FIND(".",BX1596)-1),BX1596),BX1596)</f>
        <v>xx</v>
      </c>
      <c r="CA1596" s="170" t="str">
        <f aca="false">IF(BX1596&lt;&gt;"",IF(ISNUMBER(FIND(".",BX1596)),RIGHT(BX1596,LEN(BX1596)-FIND(".",BX1596)),""),"")</f>
        <v/>
      </c>
      <c r="CB1596" s="212"/>
      <c r="CC1596" s="170" t="str">
        <f aca="false">A1596</f>
        <v>AB221498</v>
      </c>
      <c r="CD1596" s="178" t="s">
        <v>339</v>
      </c>
      <c r="CE1596" s="178" t="s">
        <v>340</v>
      </c>
      <c r="CF1596" s="178" t="s">
        <v>341</v>
      </c>
      <c r="CG1596" s="212"/>
      <c r="CH1596" s="212"/>
      <c r="CI1596" s="212"/>
      <c r="CJ1596" s="212"/>
      <c r="CK1596" s="178"/>
      <c r="CL1596" s="212"/>
      <c r="CM1596" s="212"/>
      <c r="CN1596" s="212"/>
      <c r="CO1596" s="212"/>
      <c r="CP1596" s="212"/>
      <c r="CQ1596" s="212"/>
      <c r="CR1596" s="228" t="n">
        <f aca="false">C1596</f>
        <v>3</v>
      </c>
      <c r="CS1596" s="229" t="str">
        <f aca="false">D1596</f>
        <v>3b</v>
      </c>
      <c r="CT1596" s="170" t="str">
        <f aca="false">CONCATENATE(CD1596," strain ",CM1596," ",CL1596,", partial cds")</f>
        <v>Hepatitis E virus strain  , partial cds</v>
      </c>
    </row>
    <row r="1597" customFormat="false" ht="11.9" hidden="false" customHeight="true" outlineLevel="0" collapsed="false">
      <c r="A1597" s="234" t="s">
        <v>4128</v>
      </c>
      <c r="B1597" s="147" t="n">
        <v>3</v>
      </c>
      <c r="C1597" s="148" t="n">
        <v>3</v>
      </c>
      <c r="D1597" s="149" t="s">
        <v>3973</v>
      </c>
      <c r="E1597" s="150" t="s">
        <v>3598</v>
      </c>
      <c r="F1597" s="235" t="s">
        <v>4129</v>
      </c>
      <c r="G1597" s="212"/>
      <c r="H1597" s="235" t="s">
        <v>378</v>
      </c>
      <c r="I1597" s="236" t="s">
        <v>379</v>
      </c>
      <c r="J1597" s="235" t="s">
        <v>337</v>
      </c>
      <c r="K1597" s="155" t="s">
        <v>3980</v>
      </c>
      <c r="L1597" s="212"/>
      <c r="M1597" s="157" t="s">
        <v>380</v>
      </c>
      <c r="N1597" s="213"/>
      <c r="O1597" s="159" t="n">
        <v>2004</v>
      </c>
      <c r="P1597" s="159" t="s">
        <v>3195</v>
      </c>
      <c r="Q1597" s="159" t="n">
        <v>2</v>
      </c>
      <c r="R1597" s="237"/>
      <c r="S1597" s="232" t="n">
        <v>1086</v>
      </c>
      <c r="T1597" s="214"/>
      <c r="U1597" s="215"/>
      <c r="V1597" s="209"/>
      <c r="W1597" s="217"/>
      <c r="X1597" s="209"/>
      <c r="Y1597" s="149" t="s">
        <v>3973</v>
      </c>
      <c r="Z1597" s="209"/>
      <c r="AB1597" s="217"/>
      <c r="AC1597" s="217"/>
      <c r="AD1597" s="209"/>
      <c r="AE1597" s="209" t="n">
        <v>280</v>
      </c>
      <c r="AF1597" s="209"/>
      <c r="AG1597" s="218"/>
      <c r="AH1597" s="164" t="n">
        <v>4140</v>
      </c>
      <c r="AI1597" s="164" t="n">
        <v>5243</v>
      </c>
      <c r="AJ1597" s="219" t="n">
        <f aca="false">SeqEnd-SeqBeg+1</f>
        <v>1104</v>
      </c>
      <c r="AK1597" s="220" t="n">
        <f aca="false">AND( SeqBeg&lt;=Beg  , End &lt;=SeqEnd )</f>
        <v>0</v>
      </c>
      <c r="AL1597" s="237"/>
      <c r="AM1597" s="237"/>
      <c r="AN1597" s="221"/>
      <c r="AO1597" s="164" t="s">
        <v>103</v>
      </c>
      <c r="AP1597" s="164" t="s">
        <v>103</v>
      </c>
      <c r="AQ1597" s="164" t="s">
        <v>103</v>
      </c>
      <c r="AR1597" s="164" t="s">
        <v>103</v>
      </c>
      <c r="AS1597" s="164" t="s">
        <v>103</v>
      </c>
      <c r="AT1597" s="164" t="s">
        <v>103</v>
      </c>
      <c r="AU1597" s="237"/>
      <c r="AV1597" s="237"/>
      <c r="AW1597" s="222" t="str">
        <f aca="false">HYPERLINK(CONCATENATE("http://www.ncbi.nlm.nih.gov/nuccore/",BM1597),BM1597)</f>
        <v>AB221499</v>
      </c>
      <c r="AX1597" s="219" t="str">
        <f aca="false">CONCATENATE(D1597,IF(I1597="","",CONCATENATE(".",I1597)),IF(K1597="","",CONCATENATE(".",K1597)),IF(M1597="","",CONCATENATE(".",M1597)),IF(R1597="","",CONCATENATE(".",R1597)),IF(U1597="","","(*)"))</f>
        <v>3b.JPN.Hyogo.wb</v>
      </c>
      <c r="AY1597" s="238" t="str">
        <f aca="false">CONCATENATE(BM1597,".",BN1597)</f>
        <v>AB221499.JBOAR316-Hyo04R+</v>
      </c>
      <c r="AZ1597" s="239" t="str">
        <f aca="false">IF(AV1597="",IF(ISNUMBER(FIND(".",A1597)),LEFT(A1597,FIND(".",A1597)-1),A1597),AV1597)</f>
        <v>AB221499</v>
      </c>
      <c r="BA1597" s="239" t="str">
        <f aca="false">IF(ISNUMBER(FIND("-",AZ1597)),LEFT(AZ1597,FIND("-",AZ1597)-1),AZ1597)</f>
        <v>AB221499</v>
      </c>
      <c r="BB1597" s="170" t="str">
        <f aca="false"> MEGAname &amp; "="</f>
        <v>AB221499=</v>
      </c>
      <c r="BC1597" s="170" t="str">
        <f aca="false">Clear &amp; IF(span ,"Span","out")</f>
        <v>AB221499=out</v>
      </c>
      <c r="BD1597" s="170" t="str">
        <f aca="false">Clear &amp; IF(span, IF(B1597=".","Selected",B1597),"out")</f>
        <v>AB221499=out</v>
      </c>
      <c r="BE1597" s="170" t="str">
        <f aca="false">Clear &amp; Strain</f>
        <v>AB221499=JBOAR316-Hyo04R+</v>
      </c>
      <c r="BF1597" s="238" t="str">
        <f aca="false">CONCATENATE(A1597,"=",F1597,". ",AX1597,IF(AB1597="","",CONCATENATE(".",AB1597)))</f>
        <v>AB221499=JBOAR316-Hyo04R+. 3b.JPN.Hyogo.wb</v>
      </c>
      <c r="BG1597" s="238" t="str">
        <f aca="false">CONCATENATE(A1597,"=",F1597,". ",AX1597)</f>
        <v>AB221499=JBOAR316-Hyo04R+. 3b.JPN.Hyogo.wb</v>
      </c>
      <c r="BH1597" s="238" t="str">
        <f aca="false">CONCATENATE(A1597,"=",AX1597)</f>
        <v>AB221499=3b.JPN.Hyogo.wb</v>
      </c>
      <c r="BI1597" s="238" t="str">
        <f aca="false">CONCATENATE(A1597,"=",ComForSubtype,D1597)</f>
        <v>AB221499=3b</v>
      </c>
      <c r="BJ1597" s="238" t="str">
        <f aca="false">CONCATENATE(A1597,"=",E1597)</f>
        <v>AB221499=3jab</v>
      </c>
      <c r="BK1597" s="238" t="str">
        <f aca="false">CONCATENATE(A1597,"=",C1597)</f>
        <v>AB221499=3</v>
      </c>
      <c r="BL1597" s="238" t="str">
        <f aca="false">CONCATENATE(D1597,"=")</f>
        <v>3b=</v>
      </c>
      <c r="BM1597" s="223" t="str">
        <f aca="false">IF(BA1597="XX","",BA1597)</f>
        <v>AB221499</v>
      </c>
      <c r="BN1597" s="224" t="str">
        <f aca="false">CONCATENATE(IF(F1597="","",F1597),IF(G1597="","",CONCATENATE(" / ",G1597)))</f>
        <v>JBOAR316-Hyo04R+</v>
      </c>
      <c r="BO1597" s="225" t="str">
        <f aca="false">AX1597</f>
        <v>3b.JPN.Hyogo.wb</v>
      </c>
      <c r="BP1597" s="226" t="str">
        <f aca="false">IF(V1597="","",V1597)</f>
        <v/>
      </c>
      <c r="BQ1597" s="226" t="str">
        <f aca="false">IF(W1597="","",CONCATENATE(W1597,IF(LEFT(AO1597,1)="s","+","")))</f>
        <v/>
      </c>
      <c r="BR1597" s="226" t="str">
        <f aca="false">IF(X1597="","",CONCATENATE(X1597,IF(LEFT(AQ1597,1)="s","+","")))</f>
        <v/>
      </c>
      <c r="BS1597" s="226" t="str">
        <f aca="false">IF(Y1597="","",CONCATENATE(Y1597,IF(LEFT(AR1597,1)="s","+","")))</f>
        <v>3b</v>
      </c>
      <c r="BT1597" s="226" t="str">
        <f aca="false">IF(Z1597="","",CONCATENATE(Z1597,IF(LEFT(AS1597,1)="s","+","")))</f>
        <v/>
      </c>
      <c r="BU1597" s="227" t="str">
        <f aca="false">IF(AA1597="","",CONCATENATE(AA1597,IF(LEFT(AT1597,1)="s","+","")))</f>
        <v/>
      </c>
      <c r="BV1597" s="240"/>
      <c r="BW1597" s="240" t="s">
        <v>338</v>
      </c>
      <c r="BX1597" s="238" t="str">
        <f aca="false">IF(BW1597&lt;&gt;"",IF(ISNUMBER(FIND("=",BW1597)),LEFT(BW1597,FIND("=",BW1597)-1),BW1597),BW1597)</f>
        <v>xx</v>
      </c>
      <c r="BY1597" s="238" t="str">
        <f aca="false">IF(BW1597&lt;&gt;"",IF(ISNUMBER(FIND("=",BW1597)),RIGHT(BW1597,LEN(BW1597)-FIND("=",BW1597)),""),"")</f>
        <v>Non_select</v>
      </c>
      <c r="BZ1597" s="238" t="str">
        <f aca="false">IF(BX1597&lt;&gt;"",IF(ISNUMBER(FIND(".",BX1597)),LEFT(BX1597,FIND(".",BX1597)-1),BX1597),BX1597)</f>
        <v>xx</v>
      </c>
      <c r="CA1597" s="238" t="str">
        <f aca="false">IF(BX1597&lt;&gt;"",IF(ISNUMBER(FIND(".",BX1597)),RIGHT(BX1597,LEN(BX1597)-FIND(".",BX1597)),""),"")</f>
        <v/>
      </c>
      <c r="CB1597" s="240"/>
      <c r="CC1597" s="238" t="str">
        <f aca="false">A1597</f>
        <v>AB221499</v>
      </c>
      <c r="CD1597" s="241" t="s">
        <v>339</v>
      </c>
      <c r="CE1597" s="241" t="s">
        <v>340</v>
      </c>
      <c r="CF1597" s="241" t="s">
        <v>341</v>
      </c>
      <c r="CG1597" s="241"/>
      <c r="CH1597" s="241"/>
      <c r="CI1597" s="241"/>
      <c r="CJ1597" s="241"/>
      <c r="CK1597" s="241"/>
      <c r="CL1597" s="241"/>
      <c r="CM1597" s="238"/>
      <c r="CN1597" s="238"/>
      <c r="CO1597" s="238"/>
      <c r="CP1597" s="238"/>
      <c r="CQ1597" s="238"/>
      <c r="CR1597" s="238" t="n">
        <f aca="false">C1597</f>
        <v>3</v>
      </c>
      <c r="CS1597" s="242" t="str">
        <f aca="false">D1597</f>
        <v>3b</v>
      </c>
      <c r="CT1597" s="170" t="str">
        <f aca="false">CONCATENATE(CD1597," strain ",CM1597," ",CL1597,", partial cds")</f>
        <v>Hepatitis E virus strain  , partial cds</v>
      </c>
    </row>
    <row r="1598" customFormat="false" ht="11.9" hidden="false" customHeight="true" outlineLevel="0" collapsed="false">
      <c r="A1598" s="208" t="s">
        <v>4130</v>
      </c>
      <c r="B1598" s="147" t="n">
        <v>3</v>
      </c>
      <c r="C1598" s="148" t="n">
        <v>3</v>
      </c>
      <c r="D1598" s="149" t="s">
        <v>3973</v>
      </c>
      <c r="E1598" s="150" t="s">
        <v>3598</v>
      </c>
      <c r="F1598" s="154" t="s">
        <v>4131</v>
      </c>
      <c r="G1598" s="212"/>
      <c r="H1598" s="146" t="s">
        <v>378</v>
      </c>
      <c r="I1598" s="236" t="s">
        <v>379</v>
      </c>
      <c r="J1598" s="235" t="s">
        <v>337</v>
      </c>
      <c r="K1598" s="155" t="s">
        <v>3980</v>
      </c>
      <c r="L1598" s="212"/>
      <c r="M1598" s="157" t="s">
        <v>380</v>
      </c>
      <c r="N1598" s="213"/>
      <c r="O1598" s="159" t="n">
        <v>2004</v>
      </c>
      <c r="P1598" s="160" t="s">
        <v>3195</v>
      </c>
      <c r="Q1598" s="160" t="n">
        <v>29</v>
      </c>
      <c r="R1598" s="212"/>
      <c r="S1598" s="232" t="n">
        <v>1086</v>
      </c>
      <c r="T1598" s="214"/>
      <c r="U1598" s="215"/>
      <c r="V1598" s="209"/>
      <c r="W1598" s="217"/>
      <c r="X1598" s="209"/>
      <c r="Y1598" s="149" t="s">
        <v>3973</v>
      </c>
      <c r="Z1598" s="209"/>
      <c r="AB1598" s="217"/>
      <c r="AC1598" s="217"/>
      <c r="AD1598" s="209"/>
      <c r="AE1598" s="209" t="n">
        <v>280</v>
      </c>
      <c r="AF1598" s="209"/>
      <c r="AG1598" s="218"/>
      <c r="AH1598" s="164" t="n">
        <v>4140</v>
      </c>
      <c r="AI1598" s="164" t="n">
        <v>5243</v>
      </c>
      <c r="AJ1598" s="219" t="n">
        <f aca="false">SeqEnd-SeqBeg+1</f>
        <v>1104</v>
      </c>
      <c r="AK1598" s="220" t="n">
        <f aca="false">AND( SeqBeg&lt;=Beg  , End &lt;=SeqEnd )</f>
        <v>0</v>
      </c>
      <c r="AL1598" s="212"/>
      <c r="AM1598" s="212"/>
      <c r="AN1598" s="221"/>
      <c r="AO1598" s="147" t="s">
        <v>103</v>
      </c>
      <c r="AP1598" s="147" t="s">
        <v>103</v>
      </c>
      <c r="AQ1598" s="147" t="s">
        <v>103</v>
      </c>
      <c r="AR1598" s="147" t="s">
        <v>103</v>
      </c>
      <c r="AS1598" s="147" t="s">
        <v>103</v>
      </c>
      <c r="AT1598" s="147" t="s">
        <v>103</v>
      </c>
      <c r="AU1598" s="146"/>
      <c r="AV1598" s="212"/>
      <c r="AW1598" s="222" t="str">
        <f aca="false">HYPERLINK(CONCATENATE("http://www.ncbi.nlm.nih.gov/nuccore/",BM1598),BM1598)</f>
        <v>AB221500</v>
      </c>
      <c r="AX1598" s="219" t="str">
        <f aca="false">CONCATENATE(D1598,IF(I1598="","",CONCATENATE(".",I1598)),IF(K1598="","",CONCATENATE(".",K1598)),IF(M1598="","",CONCATENATE(".",M1598)),IF(R1598="","",CONCATENATE(".",R1598)),IF(U1598="","","(*)"))</f>
        <v>3b.JPN.Hyogo.wb</v>
      </c>
      <c r="AY1598" s="170" t="str">
        <f aca="false">CONCATENATE(BM1598,".",BN1598)</f>
        <v>AB221500.JBOAR318-Hyo04R+</v>
      </c>
      <c r="AZ1598" s="171" t="str">
        <f aca="false">IF(AV1598="",IF(ISNUMBER(FIND(".",A1598)),LEFT(A1598,FIND(".",A1598)-1),A1598),AV1598)</f>
        <v>AB221500</v>
      </c>
      <c r="BA1598" s="171" t="str">
        <f aca="false">IF(ISNUMBER(FIND("-",AZ1598)),LEFT(AZ1598,FIND("-",AZ1598)-1),AZ1598)</f>
        <v>AB221500</v>
      </c>
      <c r="BB1598" s="170" t="str">
        <f aca="false"> MEGAname &amp; "="</f>
        <v>AB221500=</v>
      </c>
      <c r="BC1598" s="170" t="str">
        <f aca="false">Clear &amp; IF(span ,"Span","out")</f>
        <v>AB221500=out</v>
      </c>
      <c r="BD1598" s="170" t="str">
        <f aca="false">Clear &amp; IF(span, IF(B1598=".","Selected",B1598),"out")</f>
        <v>AB221500=out</v>
      </c>
      <c r="BE1598" s="170" t="str">
        <f aca="false">Clear &amp; Strain</f>
        <v>AB221500=JBOAR318-Hyo04R+</v>
      </c>
      <c r="BF1598" s="170" t="str">
        <f aca="false">CONCATENATE(A1598,"=",F1598,". ",AX1598,IF(AB1598="","",CONCATENATE(".",AB1598)))</f>
        <v>AB221500=JBOAR318-Hyo04R+. 3b.JPN.Hyogo.wb</v>
      </c>
      <c r="BG1598" s="170" t="str">
        <f aca="false">CONCATENATE(A1598,"=",F1598,". ",AX1598)</f>
        <v>AB221500=JBOAR318-Hyo04R+. 3b.JPN.Hyogo.wb</v>
      </c>
      <c r="BH1598" s="170" t="str">
        <f aca="false">CONCATENATE(A1598,"=",AX1598)</f>
        <v>AB221500=3b.JPN.Hyogo.wb</v>
      </c>
      <c r="BI1598" s="170" t="str">
        <f aca="false">CONCATENATE(A1598,"=",ComForSubtype,D1598)</f>
        <v>AB221500=3b</v>
      </c>
      <c r="BJ1598" s="170" t="str">
        <f aca="false">CONCATENATE(A1598,"=",E1598)</f>
        <v>AB221500=3jab</v>
      </c>
      <c r="BK1598" s="170" t="str">
        <f aca="false">CONCATENATE(A1598,"=",C1598)</f>
        <v>AB221500=3</v>
      </c>
      <c r="BL1598" s="170" t="str">
        <f aca="false">CONCATENATE(D1598,"=")</f>
        <v>3b=</v>
      </c>
      <c r="BM1598" s="223" t="str">
        <f aca="false">IF(BA1598="XX","",BA1598)</f>
        <v>AB221500</v>
      </c>
      <c r="BN1598" s="224" t="str">
        <f aca="false">CONCATENATE(IF(F1598="","",F1598),IF(G1598="","",CONCATENATE(" / ",G1598)))</f>
        <v>JBOAR318-Hyo04R+</v>
      </c>
      <c r="BO1598" s="225" t="str">
        <f aca="false">AX1598</f>
        <v>3b.JPN.Hyogo.wb</v>
      </c>
      <c r="BP1598" s="226" t="str">
        <f aca="false">IF(V1598="","",V1598)</f>
        <v/>
      </c>
      <c r="BQ1598" s="226" t="str">
        <f aca="false">IF(W1598="","",CONCATENATE(W1598,IF(LEFT(AO1598,1)="s","+","")))</f>
        <v/>
      </c>
      <c r="BR1598" s="226" t="str">
        <f aca="false">IF(X1598="","",CONCATENATE(X1598,IF(LEFT(AQ1598,1)="s","+","")))</f>
        <v/>
      </c>
      <c r="BS1598" s="226" t="str">
        <f aca="false">IF(Y1598="","",CONCATENATE(Y1598,IF(LEFT(AR1598,1)="s","+","")))</f>
        <v>3b</v>
      </c>
      <c r="BT1598" s="226" t="str">
        <f aca="false">IF(Z1598="","",CONCATENATE(Z1598,IF(LEFT(AS1598,1)="s","+","")))</f>
        <v/>
      </c>
      <c r="BU1598" s="227" t="str">
        <f aca="false">IF(AA1598="","",CONCATENATE(AA1598,IF(LEFT(AT1598,1)="s","+","")))</f>
        <v/>
      </c>
      <c r="BV1598" s="212"/>
      <c r="BW1598" s="177" t="s">
        <v>338</v>
      </c>
      <c r="BX1598" s="170" t="str">
        <f aca="false">IF(BW1598&lt;&gt;"",IF(ISNUMBER(FIND("=",BW1598)),LEFT(BW1598,FIND("=",BW1598)-1),BW1598),BW1598)</f>
        <v>xx</v>
      </c>
      <c r="BY1598" s="170" t="str">
        <f aca="false">IF(BW1598&lt;&gt;"",IF(ISNUMBER(FIND("=",BW1598)),RIGHT(BW1598,LEN(BW1598)-FIND("=",BW1598)),""),"")</f>
        <v>Non_select</v>
      </c>
      <c r="BZ1598" s="170" t="str">
        <f aca="false">IF(BX1598&lt;&gt;"",IF(ISNUMBER(FIND(".",BX1598)),LEFT(BX1598,FIND(".",BX1598)-1),BX1598),BX1598)</f>
        <v>xx</v>
      </c>
      <c r="CA1598" s="170" t="str">
        <f aca="false">IF(BX1598&lt;&gt;"",IF(ISNUMBER(FIND(".",BX1598)),RIGHT(BX1598,LEN(BX1598)-FIND(".",BX1598)),""),"")</f>
        <v/>
      </c>
      <c r="CB1598" s="212"/>
      <c r="CC1598" s="170" t="str">
        <f aca="false">A1598</f>
        <v>AB221500</v>
      </c>
      <c r="CD1598" s="178" t="s">
        <v>339</v>
      </c>
      <c r="CE1598" s="178" t="s">
        <v>340</v>
      </c>
      <c r="CF1598" s="178" t="s">
        <v>341</v>
      </c>
      <c r="CG1598" s="212"/>
      <c r="CH1598" s="212"/>
      <c r="CI1598" s="212"/>
      <c r="CJ1598" s="212"/>
      <c r="CK1598" s="178"/>
      <c r="CL1598" s="212"/>
      <c r="CM1598" s="212"/>
      <c r="CN1598" s="212"/>
      <c r="CO1598" s="212"/>
      <c r="CP1598" s="212"/>
      <c r="CQ1598" s="212"/>
      <c r="CR1598" s="228" t="n">
        <f aca="false">C1598</f>
        <v>3</v>
      </c>
      <c r="CS1598" s="229" t="str">
        <f aca="false">D1598</f>
        <v>3b</v>
      </c>
      <c r="CT1598" s="170" t="str">
        <f aca="false">CONCATENATE(CD1598," strain ",CM1598," ",CL1598,", partial cds")</f>
        <v>Hepatitis E virus strain  , partial cds</v>
      </c>
    </row>
    <row r="1599" customFormat="false" ht="11.9" hidden="false" customHeight="true" outlineLevel="0" collapsed="false">
      <c r="A1599" s="208" t="s">
        <v>4132</v>
      </c>
      <c r="B1599" s="147" t="n">
        <v>3</v>
      </c>
      <c r="C1599" s="148" t="n">
        <v>3</v>
      </c>
      <c r="D1599" s="149" t="s">
        <v>3973</v>
      </c>
      <c r="E1599" s="150" t="s">
        <v>3598</v>
      </c>
      <c r="F1599" s="154" t="s">
        <v>4133</v>
      </c>
      <c r="G1599" s="212"/>
      <c r="H1599" s="146" t="s">
        <v>378</v>
      </c>
      <c r="I1599" s="236" t="s">
        <v>379</v>
      </c>
      <c r="J1599" s="235" t="s">
        <v>337</v>
      </c>
      <c r="K1599" s="155" t="s">
        <v>3980</v>
      </c>
      <c r="L1599" s="212"/>
      <c r="M1599" s="157" t="s">
        <v>380</v>
      </c>
      <c r="N1599" s="213"/>
      <c r="O1599" s="212"/>
      <c r="P1599" s="212"/>
      <c r="Q1599" s="212"/>
      <c r="R1599" s="212"/>
      <c r="S1599" s="232" t="n">
        <v>1086</v>
      </c>
      <c r="T1599" s="214"/>
      <c r="U1599" s="215"/>
      <c r="V1599" s="209"/>
      <c r="W1599" s="217"/>
      <c r="X1599" s="209"/>
      <c r="Y1599" s="149" t="s">
        <v>3973</v>
      </c>
      <c r="Z1599" s="209"/>
      <c r="AB1599" s="217"/>
      <c r="AC1599" s="217"/>
      <c r="AD1599" s="209"/>
      <c r="AE1599" s="209" t="n">
        <v>280</v>
      </c>
      <c r="AF1599" s="209"/>
      <c r="AG1599" s="218"/>
      <c r="AH1599" s="164" t="n">
        <v>4140</v>
      </c>
      <c r="AI1599" s="164" t="n">
        <v>5243</v>
      </c>
      <c r="AJ1599" s="219" t="n">
        <f aca="false">SeqEnd-SeqBeg+1</f>
        <v>1104</v>
      </c>
      <c r="AK1599" s="220" t="n">
        <f aca="false">AND( SeqBeg&lt;=Beg  , End &lt;=SeqEnd )</f>
        <v>0</v>
      </c>
      <c r="AL1599" s="212"/>
      <c r="AM1599" s="212"/>
      <c r="AN1599" s="221"/>
      <c r="AO1599" s="147" t="s">
        <v>103</v>
      </c>
      <c r="AP1599" s="147" t="s">
        <v>103</v>
      </c>
      <c r="AQ1599" s="147" t="s">
        <v>103</v>
      </c>
      <c r="AR1599" s="147" t="s">
        <v>103</v>
      </c>
      <c r="AS1599" s="147" t="s">
        <v>103</v>
      </c>
      <c r="AT1599" s="147" t="s">
        <v>103</v>
      </c>
      <c r="AU1599" s="146"/>
      <c r="AV1599" s="212"/>
      <c r="AW1599" s="222" t="str">
        <f aca="false">HYPERLINK(CONCATENATE("http://www.ncbi.nlm.nih.gov/nuccore/",BM1599),BM1599)</f>
        <v>AB221501</v>
      </c>
      <c r="AX1599" s="219" t="str">
        <f aca="false">CONCATENATE(D1599,IF(I1599="","",CONCATENATE(".",I1599)),IF(K1599="","",CONCATENATE(".",K1599)),IF(M1599="","",CONCATENATE(".",M1599)),IF(R1599="","",CONCATENATE(".",R1599)),IF(U1599="","","(*)"))</f>
        <v>3b.JPN.Hyogo.wb</v>
      </c>
      <c r="AY1599" s="170" t="str">
        <f aca="false">CONCATENATE(BM1599,".",BN1599)</f>
        <v>AB221501.JBOAR323-Hyo04R+</v>
      </c>
      <c r="AZ1599" s="171" t="str">
        <f aca="false">IF(AV1599="",IF(ISNUMBER(FIND(".",A1599)),LEFT(A1599,FIND(".",A1599)-1),A1599),AV1599)</f>
        <v>AB221501</v>
      </c>
      <c r="BA1599" s="171" t="str">
        <f aca="false">IF(ISNUMBER(FIND("-",AZ1599)),LEFT(AZ1599,FIND("-",AZ1599)-1),AZ1599)</f>
        <v>AB221501</v>
      </c>
      <c r="BB1599" s="170" t="str">
        <f aca="false"> MEGAname &amp; "="</f>
        <v>AB221501=</v>
      </c>
      <c r="BC1599" s="170" t="str">
        <f aca="false">Clear &amp; IF(span ,"Span","out")</f>
        <v>AB221501=out</v>
      </c>
      <c r="BD1599" s="170" t="str">
        <f aca="false">Clear &amp; IF(span, IF(B1599=".","Selected",B1599),"out")</f>
        <v>AB221501=out</v>
      </c>
      <c r="BE1599" s="170" t="str">
        <f aca="false">Clear &amp; Strain</f>
        <v>AB221501=JBOAR323-Hyo04R+</v>
      </c>
      <c r="BF1599" s="170" t="str">
        <f aca="false">CONCATENATE(A1599,"=",F1599,". ",AX1599,IF(AB1599="","",CONCATENATE(".",AB1599)))</f>
        <v>AB221501=JBOAR323-Hyo04R+. 3b.JPN.Hyogo.wb</v>
      </c>
      <c r="BG1599" s="170" t="str">
        <f aca="false">CONCATENATE(A1599,"=",F1599,". ",AX1599)</f>
        <v>AB221501=JBOAR323-Hyo04R+. 3b.JPN.Hyogo.wb</v>
      </c>
      <c r="BH1599" s="170" t="str">
        <f aca="false">CONCATENATE(A1599,"=",AX1599)</f>
        <v>AB221501=3b.JPN.Hyogo.wb</v>
      </c>
      <c r="BI1599" s="170" t="str">
        <f aca="false">CONCATENATE(A1599,"=",ComForSubtype,D1599)</f>
        <v>AB221501=3b</v>
      </c>
      <c r="BJ1599" s="170" t="str">
        <f aca="false">CONCATENATE(A1599,"=",E1599)</f>
        <v>AB221501=3jab</v>
      </c>
      <c r="BK1599" s="170" t="str">
        <f aca="false">CONCATENATE(A1599,"=",C1599)</f>
        <v>AB221501=3</v>
      </c>
      <c r="BL1599" s="170" t="str">
        <f aca="false">CONCATENATE(D1599,"=")</f>
        <v>3b=</v>
      </c>
      <c r="BM1599" s="223" t="str">
        <f aca="false">IF(BA1599="XX","",BA1599)</f>
        <v>AB221501</v>
      </c>
      <c r="BN1599" s="224" t="str">
        <f aca="false">CONCATENATE(IF(F1599="","",F1599),IF(G1599="","",CONCATENATE(" / ",G1599)))</f>
        <v>JBOAR323-Hyo04R+</v>
      </c>
      <c r="BO1599" s="225" t="str">
        <f aca="false">AX1599</f>
        <v>3b.JPN.Hyogo.wb</v>
      </c>
      <c r="BP1599" s="226" t="str">
        <f aca="false">IF(V1599="","",V1599)</f>
        <v/>
      </c>
      <c r="BQ1599" s="226" t="str">
        <f aca="false">IF(W1599="","",CONCATENATE(W1599,IF(LEFT(AO1599,1)="s","+","")))</f>
        <v/>
      </c>
      <c r="BR1599" s="226" t="str">
        <f aca="false">IF(X1599="","",CONCATENATE(X1599,IF(LEFT(AQ1599,1)="s","+","")))</f>
        <v/>
      </c>
      <c r="BS1599" s="226" t="str">
        <f aca="false">IF(Y1599="","",CONCATENATE(Y1599,IF(LEFT(AR1599,1)="s","+","")))</f>
        <v>3b</v>
      </c>
      <c r="BT1599" s="226" t="str">
        <f aca="false">IF(Z1599="","",CONCATENATE(Z1599,IF(LEFT(AS1599,1)="s","+","")))</f>
        <v/>
      </c>
      <c r="BU1599" s="227" t="str">
        <f aca="false">IF(AA1599="","",CONCATENATE(AA1599,IF(LEFT(AT1599,1)="s","+","")))</f>
        <v/>
      </c>
      <c r="BV1599" s="212"/>
      <c r="BW1599" s="177" t="s">
        <v>338</v>
      </c>
      <c r="BX1599" s="170" t="str">
        <f aca="false">IF(BW1599&lt;&gt;"",IF(ISNUMBER(FIND("=",BW1599)),LEFT(BW1599,FIND("=",BW1599)-1),BW1599),BW1599)</f>
        <v>xx</v>
      </c>
      <c r="BY1599" s="170" t="str">
        <f aca="false">IF(BW1599&lt;&gt;"",IF(ISNUMBER(FIND("=",BW1599)),RIGHT(BW1599,LEN(BW1599)-FIND("=",BW1599)),""),"")</f>
        <v>Non_select</v>
      </c>
      <c r="BZ1599" s="170" t="str">
        <f aca="false">IF(BX1599&lt;&gt;"",IF(ISNUMBER(FIND(".",BX1599)),LEFT(BX1599,FIND(".",BX1599)-1),BX1599),BX1599)</f>
        <v>xx</v>
      </c>
      <c r="CA1599" s="170" t="str">
        <f aca="false">IF(BX1599&lt;&gt;"",IF(ISNUMBER(FIND(".",BX1599)),RIGHT(BX1599,LEN(BX1599)-FIND(".",BX1599)),""),"")</f>
        <v/>
      </c>
      <c r="CB1599" s="212"/>
      <c r="CC1599" s="170" t="str">
        <f aca="false">A1599</f>
        <v>AB221501</v>
      </c>
      <c r="CD1599" s="178" t="s">
        <v>339</v>
      </c>
      <c r="CE1599" s="178" t="s">
        <v>340</v>
      </c>
      <c r="CF1599" s="178" t="s">
        <v>341</v>
      </c>
      <c r="CG1599" s="212"/>
      <c r="CH1599" s="212"/>
      <c r="CI1599" s="212"/>
      <c r="CJ1599" s="212"/>
      <c r="CK1599" s="178"/>
      <c r="CL1599" s="212"/>
      <c r="CM1599" s="212"/>
      <c r="CN1599" s="212"/>
      <c r="CO1599" s="212"/>
      <c r="CP1599" s="212"/>
      <c r="CQ1599" s="212"/>
      <c r="CR1599" s="228" t="n">
        <f aca="false">C1599</f>
        <v>3</v>
      </c>
      <c r="CS1599" s="229" t="str">
        <f aca="false">D1599</f>
        <v>3b</v>
      </c>
      <c r="CT1599" s="170" t="str">
        <f aca="false">CONCATENATE(CD1599," strain ",CM1599," ",CL1599,", partial cds")</f>
        <v>Hepatitis E virus strain  , partial cds</v>
      </c>
    </row>
    <row r="1600" customFormat="false" ht="11.9" hidden="false" customHeight="true" outlineLevel="0" collapsed="false">
      <c r="A1600" s="154" t="s">
        <v>4134</v>
      </c>
      <c r="B1600" s="147" t="n">
        <v>3</v>
      </c>
      <c r="C1600" s="148" t="n">
        <v>3</v>
      </c>
      <c r="D1600" s="149" t="s">
        <v>3973</v>
      </c>
      <c r="E1600" s="150" t="s">
        <v>3598</v>
      </c>
      <c r="F1600" s="154" t="s">
        <v>4135</v>
      </c>
      <c r="G1600" s="212"/>
      <c r="H1600" s="146" t="s">
        <v>378</v>
      </c>
      <c r="I1600" s="153" t="s">
        <v>379</v>
      </c>
      <c r="J1600" s="146" t="s">
        <v>337</v>
      </c>
      <c r="K1600" s="155" t="s">
        <v>3980</v>
      </c>
      <c r="L1600" s="231" t="s">
        <v>3980</v>
      </c>
      <c r="M1600" s="157" t="s">
        <v>380</v>
      </c>
      <c r="N1600" s="213"/>
      <c r="O1600" s="160"/>
      <c r="P1600" s="212"/>
      <c r="Q1600" s="212"/>
      <c r="R1600" s="212"/>
      <c r="S1600" s="232" t="n">
        <v>1086</v>
      </c>
      <c r="T1600" s="214"/>
      <c r="U1600" s="215"/>
      <c r="V1600" s="209"/>
      <c r="X1600" s="209"/>
      <c r="Y1600" s="147" t="s">
        <v>3973</v>
      </c>
      <c r="Z1600" s="209"/>
      <c r="AB1600" s="217"/>
      <c r="AC1600" s="217"/>
      <c r="AD1600" s="209"/>
      <c r="AE1600" s="209" t="n">
        <v>280</v>
      </c>
      <c r="AF1600" s="209"/>
      <c r="AG1600" s="218"/>
      <c r="AH1600" s="164" t="n">
        <v>4140</v>
      </c>
      <c r="AI1600" s="164" t="n">
        <v>5243</v>
      </c>
      <c r="AJ1600" s="219" t="n">
        <f aca="false">SeqEnd-SeqBeg+1</f>
        <v>1104</v>
      </c>
      <c r="AK1600" s="220" t="n">
        <f aca="false">AND( SeqBeg&lt;=Beg  , End &lt;=SeqEnd )</f>
        <v>0</v>
      </c>
      <c r="AL1600" s="212"/>
      <c r="AM1600" s="212"/>
      <c r="AN1600" s="221"/>
      <c r="AR1600" s="147" t="s">
        <v>3701</v>
      </c>
      <c r="AU1600" s="146"/>
      <c r="AV1600" s="212"/>
      <c r="AW1600" s="222" t="str">
        <f aca="false">HYPERLINK(CONCATENATE("http://www.ncbi.nlm.nih.gov/nuccore/",BM1600),BM1600)</f>
        <v>AB221502</v>
      </c>
      <c r="AX1600" s="219" t="str">
        <f aca="false">CONCATENATE(D1600,IF(I1600="","",CONCATENATE(".",I1600)),IF(K1600="","",CONCATENATE(".",K1600)),IF(M1600="","",CONCATENATE(".",M1600)),IF(R1600="","",CONCATENATE(".",R1600)),IF(U1600="","","(*)"))</f>
        <v>3b.JPN.Hyogo.wb</v>
      </c>
      <c r="AY1600" s="170" t="str">
        <f aca="false">CONCATENATE(BM1600,".",BN1600)</f>
        <v>AB221502.JBOAR326-Hyo04R+</v>
      </c>
      <c r="AZ1600" s="171" t="str">
        <f aca="false">IF(AV1600="",IF(ISNUMBER(FIND(".",A1600)),LEFT(A1600,FIND(".",A1600)-1),A1600),AV1600)</f>
        <v>AB221502</v>
      </c>
      <c r="BA1600" s="171" t="str">
        <f aca="false">IF(ISNUMBER(FIND("-",AZ1600)),LEFT(AZ1600,FIND("-",AZ1600)-1),AZ1600)</f>
        <v>AB221502</v>
      </c>
      <c r="BB1600" s="170" t="str">
        <f aca="false"> MEGAname &amp; "="</f>
        <v>AB221502=</v>
      </c>
      <c r="BC1600" s="170" t="str">
        <f aca="false">Clear &amp; IF(span ,"Span","out")</f>
        <v>AB221502=out</v>
      </c>
      <c r="BD1600" s="170" t="str">
        <f aca="false">Clear &amp; IF(span, IF(B1600=".","Selected",B1600),"out")</f>
        <v>AB221502=out</v>
      </c>
      <c r="BE1600" s="170" t="str">
        <f aca="false">Clear &amp; Strain</f>
        <v>AB221502=JBOAR326-Hyo04R+</v>
      </c>
      <c r="BF1600" s="170" t="str">
        <f aca="false">CONCATENATE(A1600,"=",F1600,". ",AX1600,IF(AB1600="","",CONCATENATE(".",AB1600)))</f>
        <v>AB221502=JBOAR326-Hyo04R+. 3b.JPN.Hyogo.wb</v>
      </c>
      <c r="BG1600" s="170" t="str">
        <f aca="false">CONCATENATE(A1600,"=",F1600,". ",AX1600)</f>
        <v>AB221502=JBOAR326-Hyo04R+. 3b.JPN.Hyogo.wb</v>
      </c>
      <c r="BH1600" s="170" t="str">
        <f aca="false">CONCATENATE(A1600,"=",AX1600)</f>
        <v>AB221502=3b.JPN.Hyogo.wb</v>
      </c>
      <c r="BI1600" s="170" t="str">
        <f aca="false">CONCATENATE(A1600,"=",ComForSubtype,D1600)</f>
        <v>AB221502=3b</v>
      </c>
      <c r="BJ1600" s="170" t="str">
        <f aca="false">CONCATENATE(A1600,"=",E1600)</f>
        <v>AB221502=3jab</v>
      </c>
      <c r="BK1600" s="170" t="str">
        <f aca="false">CONCATENATE(A1600,"=",C1600)</f>
        <v>AB221502=3</v>
      </c>
      <c r="BL1600" s="170" t="str">
        <f aca="false">CONCATENATE(D1600,"=")</f>
        <v>3b=</v>
      </c>
      <c r="BM1600" s="223" t="str">
        <f aca="false">IF(BA1600="XX","",BA1600)</f>
        <v>AB221502</v>
      </c>
      <c r="BN1600" s="224" t="str">
        <f aca="false">CONCATENATE(IF(F1600="","",F1600),IF(G1600="","",CONCATENATE(" / ",G1600)))</f>
        <v>JBOAR326-Hyo04R+</v>
      </c>
      <c r="BO1600" s="225" t="str">
        <f aca="false">AX1600</f>
        <v>3b.JPN.Hyogo.wb</v>
      </c>
      <c r="BP1600" s="226" t="str">
        <f aca="false">IF(V1600="","",V1600)</f>
        <v/>
      </c>
      <c r="BQ1600" s="226" t="str">
        <f aca="false">IF(W1600="","",CONCATENATE(W1600,IF(LEFT(AO1600,1)="s","+","")))</f>
        <v/>
      </c>
      <c r="BR1600" s="226" t="str">
        <f aca="false">IF(X1600="","",CONCATENATE(X1600,IF(LEFT(AQ1600,1)="s","+","")))</f>
        <v/>
      </c>
      <c r="BS1600" s="226" t="str">
        <f aca="false">IF(Y1600="","",CONCATENATE(Y1600,IF(LEFT(AR1600,1)="s","+","")))</f>
        <v>3b</v>
      </c>
      <c r="BT1600" s="226" t="str">
        <f aca="false">IF(Z1600="","",CONCATENATE(Z1600,IF(LEFT(AS1600,1)="s","+","")))</f>
        <v/>
      </c>
      <c r="BU1600" s="227" t="str">
        <f aca="false">IF(AA1600="","",CONCATENATE(AA1600,IF(LEFT(AT1600,1)="s","+","")))</f>
        <v/>
      </c>
      <c r="BV1600" s="212"/>
      <c r="BW1600" s="177" t="s">
        <v>4136</v>
      </c>
      <c r="BX1600" s="170" t="str">
        <f aca="false">IF(BW1600&lt;&gt;"",IF(ISNUMBER(FIND("=",BW1600)),LEFT(BW1600,FIND("=",BW1600)-1),BW1600),BW1600)</f>
        <v>AB221502.JBOAR326-Hyo04R+</v>
      </c>
      <c r="BY1600" s="170" t="str">
        <f aca="false">IF(BW1600&lt;&gt;"",IF(ISNUMBER(FIND("=",BW1600)),RIGHT(BW1600,LEN(BW1600)-FIND("=",BW1600)),""),"")</f>
        <v>NonSelected</v>
      </c>
      <c r="BZ1600" s="170" t="str">
        <f aca="false">IF(BX1600&lt;&gt;"",IF(ISNUMBER(FIND(".",BX1600)),LEFT(BX1600,FIND(".",BX1600)-1),BX1600),BX1600)</f>
        <v>AB221502</v>
      </c>
      <c r="CA1600" s="170" t="str">
        <f aca="false">IF(BX1600&lt;&gt;"",IF(ISNUMBER(FIND(".",BX1600)),RIGHT(BX1600,LEN(BX1600)-FIND(".",BX1600)),""),"")</f>
        <v>JBOAR326-Hyo04R+</v>
      </c>
      <c r="CB1600" s="212"/>
      <c r="CC1600" s="170" t="str">
        <f aca="false">A1600</f>
        <v>AB221502</v>
      </c>
      <c r="CD1600" s="178" t="s">
        <v>339</v>
      </c>
      <c r="CE1600" s="178" t="s">
        <v>340</v>
      </c>
      <c r="CF1600" s="178" t="s">
        <v>341</v>
      </c>
      <c r="CG1600" s="212"/>
      <c r="CH1600" s="179"/>
      <c r="CI1600" s="179"/>
      <c r="CJ1600" s="179"/>
      <c r="CK1600" s="212"/>
      <c r="CL1600" s="212"/>
      <c r="CM1600" s="170" t="str">
        <f aca="false">F1600</f>
        <v>JBOAR326-Hyo04R+</v>
      </c>
      <c r="CN1600" s="170" t="str">
        <f aca="false">IF(G1600="","",G1600)</f>
        <v/>
      </c>
      <c r="CO1600" s="170" t="str">
        <f aca="false">CONCATENATE(H1600,":",L1600)</f>
        <v>Japan:Hyogo</v>
      </c>
      <c r="CP1600" s="170" t="str">
        <f aca="false">CONCATENATE(IF(Q1600="","",CONCATENATE(Q1600,"-")),IF(P1600="","",CONCATENATE(P1600,"-")),IF(O1600="","",O1600))</f>
        <v/>
      </c>
      <c r="CQ1600" s="170" t="str">
        <f aca="false">IF(N1600="","",N1600)</f>
        <v/>
      </c>
      <c r="CR1600" s="228" t="n">
        <f aca="false">C1600</f>
        <v>3</v>
      </c>
      <c r="CS1600" s="229" t="str">
        <f aca="false">D1600</f>
        <v>3b</v>
      </c>
      <c r="CT1600" s="170" t="str">
        <f aca="false">CONCATENATE(CD1600," strain ",CM1600," ",CL1600,", partial cds")</f>
        <v>Hepatitis E virus strain JBOAR326-Hyo04R+ , partial cds</v>
      </c>
    </row>
    <row r="1601" customFormat="false" ht="11.9" hidden="false" customHeight="true" outlineLevel="0" collapsed="false">
      <c r="A1601" s="154" t="s">
        <v>4137</v>
      </c>
      <c r="B1601" s="147" t="n">
        <v>3</v>
      </c>
      <c r="C1601" s="148" t="n">
        <v>3</v>
      </c>
      <c r="D1601" s="149" t="s">
        <v>3973</v>
      </c>
      <c r="E1601" s="150" t="s">
        <v>3598</v>
      </c>
      <c r="F1601" s="154" t="s">
        <v>4138</v>
      </c>
      <c r="G1601" s="212"/>
      <c r="H1601" s="146" t="s">
        <v>378</v>
      </c>
      <c r="I1601" s="153" t="s">
        <v>379</v>
      </c>
      <c r="J1601" s="146" t="s">
        <v>337</v>
      </c>
      <c r="K1601" s="155" t="s">
        <v>4139</v>
      </c>
      <c r="L1601" s="231" t="s">
        <v>4139</v>
      </c>
      <c r="M1601" s="157" t="s">
        <v>367</v>
      </c>
      <c r="N1601" s="213"/>
      <c r="O1601" s="160"/>
      <c r="P1601" s="212"/>
      <c r="Q1601" s="212"/>
      <c r="R1601" s="212"/>
      <c r="S1601" s="232" t="n">
        <v>821</v>
      </c>
      <c r="T1601" s="214"/>
      <c r="U1601" s="215"/>
      <c r="V1601" s="209"/>
      <c r="W1601" s="217"/>
      <c r="X1601" s="209"/>
      <c r="Y1601" s="164" t="s">
        <v>3973</v>
      </c>
      <c r="Z1601" s="147"/>
      <c r="AB1601" s="217"/>
      <c r="AC1601" s="217"/>
      <c r="AD1601" s="209"/>
      <c r="AE1601" s="164" t="s">
        <v>354</v>
      </c>
      <c r="AF1601" s="209"/>
      <c r="AG1601" s="218"/>
      <c r="AH1601" s="164" t="n">
        <v>4183</v>
      </c>
      <c r="AI1601" s="164" t="n">
        <v>5021</v>
      </c>
      <c r="AJ1601" s="219" t="n">
        <f aca="false">SeqEnd-SeqBeg+1</f>
        <v>839</v>
      </c>
      <c r="AK1601" s="220" t="n">
        <f aca="false">AND( SeqBeg&lt;=Beg  , End &lt;=SeqEnd )</f>
        <v>0</v>
      </c>
      <c r="AL1601" s="212"/>
      <c r="AM1601" s="212"/>
      <c r="AN1601" s="221"/>
      <c r="AR1601" s="147" t="s">
        <v>3701</v>
      </c>
      <c r="AU1601" s="146"/>
      <c r="AV1601" s="212"/>
      <c r="AW1601" s="222" t="str">
        <f aca="false">HYPERLINK(CONCATENATE("http://www.ncbi.nlm.nih.gov/nuccore/",BM1601),BM1601)</f>
        <v>AB221520</v>
      </c>
      <c r="AX1601" s="219" t="str">
        <f aca="false">CONCATENATE(D1601,IF(I1601="","",CONCATENATE(".",I1601)),IF(K1601="","",CONCATENATE(".",K1601)),IF(M1601="","",CONCATENATE(".",M1601)),IF(R1601="","",CONCATENATE(".",R1601)),IF(U1601="","","(*)"))</f>
        <v>3b.JPN.Aomori.pig</v>
      </c>
      <c r="AY1601" s="170" t="str">
        <f aca="false">CONCATENATE(BM1601,".",BN1601)</f>
        <v>AB221520.JSWINE150-Aom04R</v>
      </c>
      <c r="AZ1601" s="171" t="str">
        <f aca="false">IF(AV1601="",IF(ISNUMBER(FIND(".",A1601)),LEFT(A1601,FIND(".",A1601)-1),A1601),AV1601)</f>
        <v>AB221520</v>
      </c>
      <c r="BA1601" s="171" t="str">
        <f aca="false">IF(ISNUMBER(FIND("-",AZ1601)),LEFT(AZ1601,FIND("-",AZ1601)-1),AZ1601)</f>
        <v>AB221520</v>
      </c>
      <c r="BB1601" s="170" t="str">
        <f aca="false"> MEGAname &amp; "="</f>
        <v>AB221520=</v>
      </c>
      <c r="BC1601" s="170" t="str">
        <f aca="false">Clear &amp; IF(span ,"Span","out")</f>
        <v>AB221520=out</v>
      </c>
      <c r="BD1601" s="170" t="str">
        <f aca="false">Clear &amp; IF(span, IF(B1601=".","Selected",B1601),"out")</f>
        <v>AB221520=out</v>
      </c>
      <c r="BE1601" s="170" t="str">
        <f aca="false">Clear &amp; Strain</f>
        <v>AB221520=JSWINE150-Aom04R</v>
      </c>
      <c r="BF1601" s="170" t="str">
        <f aca="false">CONCATENATE(A1601,"=",F1601,". ",AX1601,IF(AB1601="","",CONCATENATE(".",AB1601)))</f>
        <v>AB221520=JSWINE150-Aom04R. 3b.JPN.Aomori.pig</v>
      </c>
      <c r="BG1601" s="170" t="str">
        <f aca="false">CONCATENATE(A1601,"=",F1601,". ",AX1601)</f>
        <v>AB221520=JSWINE150-Aom04R. 3b.JPN.Aomori.pig</v>
      </c>
      <c r="BH1601" s="170" t="str">
        <f aca="false">CONCATENATE(A1601,"=",AX1601)</f>
        <v>AB221520=3b.JPN.Aomori.pig</v>
      </c>
      <c r="BI1601" s="170" t="str">
        <f aca="false">CONCATENATE(A1601,"=",ComForSubtype,D1601)</f>
        <v>AB221520=3b</v>
      </c>
      <c r="BJ1601" s="170" t="str">
        <f aca="false">CONCATENATE(A1601,"=",E1601)</f>
        <v>AB221520=3jab</v>
      </c>
      <c r="BK1601" s="170" t="str">
        <f aca="false">CONCATENATE(A1601,"=",C1601)</f>
        <v>AB221520=3</v>
      </c>
      <c r="BL1601" s="170" t="str">
        <f aca="false">CONCATENATE(D1601,"=")</f>
        <v>3b=</v>
      </c>
      <c r="BM1601" s="223" t="str">
        <f aca="false">IF(BA1601="XX","",BA1601)</f>
        <v>AB221520</v>
      </c>
      <c r="BN1601" s="224" t="str">
        <f aca="false">CONCATENATE(IF(F1601="","",F1601),IF(G1601="","",CONCATENATE(" / ",G1601)))</f>
        <v>JSWINE150-Aom04R</v>
      </c>
      <c r="BO1601" s="225" t="str">
        <f aca="false">AX1601</f>
        <v>3b.JPN.Aomori.pig</v>
      </c>
      <c r="BP1601" s="226" t="str">
        <f aca="false">IF(V1601="","",V1601)</f>
        <v/>
      </c>
      <c r="BQ1601" s="226" t="str">
        <f aca="false">IF(W1601="","",CONCATENATE(W1601,IF(LEFT(AO1601,1)="s","+","")))</f>
        <v/>
      </c>
      <c r="BR1601" s="226" t="str">
        <f aca="false">IF(X1601="","",CONCATENATE(X1601,IF(LEFT(AQ1601,1)="s","+","")))</f>
        <v/>
      </c>
      <c r="BS1601" s="226" t="str">
        <f aca="false">IF(Y1601="","",CONCATENATE(Y1601,IF(LEFT(AR1601,1)="s","+","")))</f>
        <v>3b</v>
      </c>
      <c r="BT1601" s="226" t="str">
        <f aca="false">IF(Z1601="","",CONCATENATE(Z1601,IF(LEFT(AS1601,1)="s","+","")))</f>
        <v/>
      </c>
      <c r="BU1601" s="227" t="str">
        <f aca="false">IF(AA1601="","",CONCATENATE(AA1601,IF(LEFT(AT1601,1)="s","+","")))</f>
        <v/>
      </c>
      <c r="BV1601" s="212"/>
      <c r="BW1601" s="177" t="s">
        <v>4140</v>
      </c>
      <c r="BX1601" s="170" t="str">
        <f aca="false">IF(BW1601&lt;&gt;"",IF(ISNUMBER(FIND("=",BW1601)),LEFT(BW1601,FIND("=",BW1601)-1),BW1601),BW1601)</f>
        <v>AB221520.JSWINE150-Aom04R</v>
      </c>
      <c r="BY1601" s="170" t="str">
        <f aca="false">IF(BW1601&lt;&gt;"",IF(ISNUMBER(FIND("=",BW1601)),RIGHT(BW1601,LEN(BW1601)-FIND("=",BW1601)),""),"")</f>
        <v>NonSelected</v>
      </c>
      <c r="BZ1601" s="170" t="str">
        <f aca="false">IF(BX1601&lt;&gt;"",IF(ISNUMBER(FIND(".",BX1601)),LEFT(BX1601,FIND(".",BX1601)-1),BX1601),BX1601)</f>
        <v>AB221520</v>
      </c>
      <c r="CA1601" s="170" t="str">
        <f aca="false">IF(BX1601&lt;&gt;"",IF(ISNUMBER(FIND(".",BX1601)),RIGHT(BX1601,LEN(BX1601)-FIND(".",BX1601)),""),"")</f>
        <v>JSWINE150-Aom04R</v>
      </c>
      <c r="CB1601" s="212"/>
      <c r="CC1601" s="170" t="str">
        <f aca="false">A1601</f>
        <v>AB221520</v>
      </c>
      <c r="CD1601" s="178" t="s">
        <v>339</v>
      </c>
      <c r="CE1601" s="178" t="s">
        <v>340</v>
      </c>
      <c r="CF1601" s="178" t="s">
        <v>341</v>
      </c>
      <c r="CG1601" s="212"/>
      <c r="CH1601" s="179"/>
      <c r="CI1601" s="179"/>
      <c r="CJ1601" s="179"/>
      <c r="CK1601" s="212"/>
      <c r="CL1601" s="212"/>
      <c r="CM1601" s="170" t="str">
        <f aca="false">F1601</f>
        <v>JSWINE150-Aom04R</v>
      </c>
      <c r="CN1601" s="170" t="str">
        <f aca="false">IF(G1601="","",G1601)</f>
        <v/>
      </c>
      <c r="CO1601" s="170" t="str">
        <f aca="false">CONCATENATE(H1601,":",L1601)</f>
        <v>Japan:Aomori</v>
      </c>
      <c r="CP1601" s="170" t="str">
        <f aca="false">CONCATENATE(IF(Q1601="","",CONCATENATE(Q1601,"-")),IF(P1601="","",CONCATENATE(P1601,"-")),IF(O1601="","",O1601))</f>
        <v/>
      </c>
      <c r="CQ1601" s="170" t="str">
        <f aca="false">IF(N1601="","",N1601)</f>
        <v/>
      </c>
      <c r="CR1601" s="228" t="n">
        <f aca="false">C1601</f>
        <v>3</v>
      </c>
      <c r="CS1601" s="229" t="str">
        <f aca="false">D1601</f>
        <v>3b</v>
      </c>
      <c r="CT1601" s="170" t="str">
        <f aca="false">CONCATENATE(CD1601," strain ",CM1601," ",CL1601,", partial cds")</f>
        <v>Hepatitis E virus strain JSWINE150-Aom04R , partial cds</v>
      </c>
    </row>
    <row r="1602" customFormat="false" ht="11.9" hidden="false" customHeight="true" outlineLevel="0" collapsed="false">
      <c r="A1602" s="154" t="s">
        <v>4141</v>
      </c>
      <c r="B1602" s="147" t="n">
        <v>3</v>
      </c>
      <c r="C1602" s="148" t="n">
        <v>3</v>
      </c>
      <c r="D1602" s="149" t="s">
        <v>3973</v>
      </c>
      <c r="E1602" s="150" t="s">
        <v>3598</v>
      </c>
      <c r="F1602" s="154" t="s">
        <v>4142</v>
      </c>
      <c r="G1602" s="212"/>
      <c r="H1602" s="146" t="s">
        <v>378</v>
      </c>
      <c r="I1602" s="153" t="s">
        <v>379</v>
      </c>
      <c r="J1602" s="146" t="s">
        <v>337</v>
      </c>
      <c r="K1602" s="155" t="s">
        <v>4139</v>
      </c>
      <c r="L1602" s="231" t="s">
        <v>4139</v>
      </c>
      <c r="M1602" s="157" t="s">
        <v>367</v>
      </c>
      <c r="N1602" s="213"/>
      <c r="O1602" s="160"/>
      <c r="P1602" s="212"/>
      <c r="Q1602" s="212"/>
      <c r="R1602" s="212"/>
      <c r="S1602" s="232" t="n">
        <v>821</v>
      </c>
      <c r="T1602" s="214"/>
      <c r="U1602" s="215"/>
      <c r="V1602" s="209"/>
      <c r="W1602" s="217"/>
      <c r="X1602" s="209"/>
      <c r="Y1602" s="164" t="s">
        <v>3973</v>
      </c>
      <c r="Z1602" s="147"/>
      <c r="AB1602" s="217"/>
      <c r="AC1602" s="217"/>
      <c r="AD1602" s="209"/>
      <c r="AE1602" s="164" t="s">
        <v>354</v>
      </c>
      <c r="AF1602" s="209"/>
      <c r="AG1602" s="218"/>
      <c r="AH1602" s="164" t="n">
        <v>4183</v>
      </c>
      <c r="AI1602" s="164" t="n">
        <v>5021</v>
      </c>
      <c r="AJ1602" s="219" t="n">
        <f aca="false">SeqEnd-SeqBeg+1</f>
        <v>839</v>
      </c>
      <c r="AK1602" s="220" t="n">
        <f aca="false">AND( SeqBeg&lt;=Beg  , End &lt;=SeqEnd )</f>
        <v>0</v>
      </c>
      <c r="AL1602" s="212"/>
      <c r="AM1602" s="212"/>
      <c r="AN1602" s="221"/>
      <c r="AR1602" s="147" t="s">
        <v>3701</v>
      </c>
      <c r="AU1602" s="146"/>
      <c r="AV1602" s="212"/>
      <c r="AW1602" s="222" t="str">
        <f aca="false">HYPERLINK(CONCATENATE("http://www.ncbi.nlm.nih.gov/nuccore/",BM1602),BM1602)</f>
        <v>AB221521</v>
      </c>
      <c r="AX1602" s="219" t="str">
        <f aca="false">CONCATENATE(D1602,IF(I1602="","",CONCATENATE(".",I1602)),IF(K1602="","",CONCATENATE(".",K1602)),IF(M1602="","",CONCATENATE(".",M1602)),IF(R1602="","",CONCATENATE(".",R1602)),IF(U1602="","","(*)"))</f>
        <v>3b.JPN.Aomori.pig</v>
      </c>
      <c r="AY1602" s="170" t="str">
        <f aca="false">CONCATENATE(BM1602,".",BN1602)</f>
        <v>AB221521.JSWINE203-Aom04R</v>
      </c>
      <c r="AZ1602" s="171" t="str">
        <f aca="false">IF(AV1602="",IF(ISNUMBER(FIND(".",A1602)),LEFT(A1602,FIND(".",A1602)-1),A1602),AV1602)</f>
        <v>AB221521</v>
      </c>
      <c r="BA1602" s="171" t="str">
        <f aca="false">IF(ISNUMBER(FIND("-",AZ1602)),LEFT(AZ1602,FIND("-",AZ1602)-1),AZ1602)</f>
        <v>AB221521</v>
      </c>
      <c r="BB1602" s="170" t="str">
        <f aca="false"> MEGAname &amp; "="</f>
        <v>AB221521=</v>
      </c>
      <c r="BC1602" s="170" t="str">
        <f aca="false">Clear &amp; IF(span ,"Span","out")</f>
        <v>AB221521=out</v>
      </c>
      <c r="BD1602" s="170" t="str">
        <f aca="false">Clear &amp; IF(span, IF(B1602=".","Selected",B1602),"out")</f>
        <v>AB221521=out</v>
      </c>
      <c r="BE1602" s="170" t="str">
        <f aca="false">Clear &amp; Strain</f>
        <v>AB221521=JSWINE203-Aom04R</v>
      </c>
      <c r="BF1602" s="170" t="str">
        <f aca="false">CONCATENATE(A1602,"=",F1602,". ",AX1602,IF(AB1602="","",CONCATENATE(".",AB1602)))</f>
        <v>AB221521=JSWINE203-Aom04R. 3b.JPN.Aomori.pig</v>
      </c>
      <c r="BG1602" s="170" t="str">
        <f aca="false">CONCATENATE(A1602,"=",F1602,". ",AX1602)</f>
        <v>AB221521=JSWINE203-Aom04R. 3b.JPN.Aomori.pig</v>
      </c>
      <c r="BH1602" s="170" t="str">
        <f aca="false">CONCATENATE(A1602,"=",AX1602)</f>
        <v>AB221521=3b.JPN.Aomori.pig</v>
      </c>
      <c r="BI1602" s="170" t="str">
        <f aca="false">CONCATENATE(A1602,"=",ComForSubtype,D1602)</f>
        <v>AB221521=3b</v>
      </c>
      <c r="BJ1602" s="170" t="str">
        <f aca="false">CONCATENATE(A1602,"=",E1602)</f>
        <v>AB221521=3jab</v>
      </c>
      <c r="BK1602" s="170" t="str">
        <f aca="false">CONCATENATE(A1602,"=",C1602)</f>
        <v>AB221521=3</v>
      </c>
      <c r="BL1602" s="170" t="str">
        <f aca="false">CONCATENATE(D1602,"=")</f>
        <v>3b=</v>
      </c>
      <c r="BM1602" s="223" t="str">
        <f aca="false">IF(BA1602="XX","",BA1602)</f>
        <v>AB221521</v>
      </c>
      <c r="BN1602" s="224" t="str">
        <f aca="false">CONCATENATE(IF(F1602="","",F1602),IF(G1602="","",CONCATENATE(" / ",G1602)))</f>
        <v>JSWINE203-Aom04R</v>
      </c>
      <c r="BO1602" s="225" t="str">
        <f aca="false">AX1602</f>
        <v>3b.JPN.Aomori.pig</v>
      </c>
      <c r="BP1602" s="226" t="str">
        <f aca="false">IF(V1602="","",V1602)</f>
        <v/>
      </c>
      <c r="BQ1602" s="226" t="str">
        <f aca="false">IF(W1602="","",CONCATENATE(W1602,IF(LEFT(AO1602,1)="s","+","")))</f>
        <v/>
      </c>
      <c r="BR1602" s="226" t="str">
        <f aca="false">IF(X1602="","",CONCATENATE(X1602,IF(LEFT(AQ1602,1)="s","+","")))</f>
        <v/>
      </c>
      <c r="BS1602" s="226" t="str">
        <f aca="false">IF(Y1602="","",CONCATENATE(Y1602,IF(LEFT(AR1602,1)="s","+","")))</f>
        <v>3b</v>
      </c>
      <c r="BT1602" s="226" t="str">
        <f aca="false">IF(Z1602="","",CONCATENATE(Z1602,IF(LEFT(AS1602,1)="s","+","")))</f>
        <v/>
      </c>
      <c r="BU1602" s="227" t="str">
        <f aca="false">IF(AA1602="","",CONCATENATE(AA1602,IF(LEFT(AT1602,1)="s","+","")))</f>
        <v/>
      </c>
      <c r="BV1602" s="212"/>
      <c r="BW1602" s="177" t="s">
        <v>4143</v>
      </c>
      <c r="BX1602" s="170" t="str">
        <f aca="false">IF(BW1602&lt;&gt;"",IF(ISNUMBER(FIND("=",BW1602)),LEFT(BW1602,FIND("=",BW1602)-1),BW1602),BW1602)</f>
        <v>AB221521.JSWINE203-Aom04R</v>
      </c>
      <c r="BY1602" s="170" t="str">
        <f aca="false">IF(BW1602&lt;&gt;"",IF(ISNUMBER(FIND("=",BW1602)),RIGHT(BW1602,LEN(BW1602)-FIND("=",BW1602)),""),"")</f>
        <v>NonSelected</v>
      </c>
      <c r="BZ1602" s="170" t="str">
        <f aca="false">IF(BX1602&lt;&gt;"",IF(ISNUMBER(FIND(".",BX1602)),LEFT(BX1602,FIND(".",BX1602)-1),BX1602),BX1602)</f>
        <v>AB221521</v>
      </c>
      <c r="CA1602" s="170" t="str">
        <f aca="false">IF(BX1602&lt;&gt;"",IF(ISNUMBER(FIND(".",BX1602)),RIGHT(BX1602,LEN(BX1602)-FIND(".",BX1602)),""),"")</f>
        <v>JSWINE203-Aom04R</v>
      </c>
      <c r="CB1602" s="212"/>
      <c r="CC1602" s="170" t="str">
        <f aca="false">A1602</f>
        <v>AB221521</v>
      </c>
      <c r="CD1602" s="178" t="s">
        <v>339</v>
      </c>
      <c r="CE1602" s="178" t="s">
        <v>340</v>
      </c>
      <c r="CF1602" s="178" t="s">
        <v>341</v>
      </c>
      <c r="CG1602" s="212"/>
      <c r="CH1602" s="179"/>
      <c r="CI1602" s="179"/>
      <c r="CJ1602" s="179"/>
      <c r="CK1602" s="212"/>
      <c r="CL1602" s="212"/>
      <c r="CM1602" s="170" t="str">
        <f aca="false">F1602</f>
        <v>JSWINE203-Aom04R</v>
      </c>
      <c r="CN1602" s="170" t="str">
        <f aca="false">IF(G1602="","",G1602)</f>
        <v/>
      </c>
      <c r="CO1602" s="170" t="str">
        <f aca="false">CONCATENATE(H1602,":",L1602)</f>
        <v>Japan:Aomori</v>
      </c>
      <c r="CP1602" s="170" t="str">
        <f aca="false">CONCATENATE(IF(Q1602="","",CONCATENATE(Q1602,"-")),IF(P1602="","",CONCATENATE(P1602,"-")),IF(O1602="","",O1602))</f>
        <v/>
      </c>
      <c r="CQ1602" s="170" t="str">
        <f aca="false">IF(N1602="","",N1602)</f>
        <v/>
      </c>
      <c r="CR1602" s="228" t="n">
        <f aca="false">C1602</f>
        <v>3</v>
      </c>
      <c r="CS1602" s="229" t="str">
        <f aca="false">D1602</f>
        <v>3b</v>
      </c>
      <c r="CT1602" s="170" t="str">
        <f aca="false">CONCATENATE(CD1602," strain ",CM1602," ",CL1602,", partial cds")</f>
        <v>Hepatitis E virus strain JSWINE203-Aom04R , partial cds</v>
      </c>
    </row>
    <row r="1603" customFormat="false" ht="11.9" hidden="false" customHeight="true" outlineLevel="0" collapsed="false">
      <c r="A1603" s="235" t="s">
        <v>4144</v>
      </c>
      <c r="B1603" s="147" t="n">
        <v>3</v>
      </c>
      <c r="C1603" s="245" t="n">
        <v>3</v>
      </c>
      <c r="D1603" s="246" t="s">
        <v>3973</v>
      </c>
      <c r="E1603" s="150" t="s">
        <v>3598</v>
      </c>
      <c r="F1603" s="235" t="s">
        <v>4145</v>
      </c>
      <c r="G1603" s="212"/>
      <c r="H1603" s="235" t="s">
        <v>378</v>
      </c>
      <c r="I1603" s="236" t="s">
        <v>379</v>
      </c>
      <c r="J1603" s="235" t="s">
        <v>337</v>
      </c>
      <c r="K1603" s="155" t="s">
        <v>3693</v>
      </c>
      <c r="L1603" s="231" t="s">
        <v>3693</v>
      </c>
      <c r="M1603" s="157" t="s">
        <v>348</v>
      </c>
      <c r="N1603" s="213"/>
      <c r="O1603" s="212"/>
      <c r="P1603" s="159"/>
      <c r="Q1603" s="159"/>
      <c r="R1603" s="237"/>
      <c r="S1603" s="232" t="n">
        <v>821</v>
      </c>
      <c r="T1603" s="214"/>
      <c r="U1603" s="215"/>
      <c r="V1603" s="209"/>
      <c r="W1603" s="217"/>
      <c r="X1603" s="209"/>
      <c r="Y1603" s="164" t="s">
        <v>3973</v>
      </c>
      <c r="Z1603" s="209"/>
      <c r="AB1603" s="217"/>
      <c r="AC1603" s="217"/>
      <c r="AD1603" s="209"/>
      <c r="AE1603" s="164" t="s">
        <v>354</v>
      </c>
      <c r="AF1603" s="209"/>
      <c r="AG1603" s="218"/>
      <c r="AH1603" s="164" t="n">
        <v>4183</v>
      </c>
      <c r="AI1603" s="164" t="n">
        <v>5021</v>
      </c>
      <c r="AJ1603" s="219" t="n">
        <f aca="false">SeqEnd-SeqBeg+1</f>
        <v>839</v>
      </c>
      <c r="AK1603" s="220" t="n">
        <f aca="false">AND( SeqBeg&lt;=Beg  , End &lt;=SeqEnd )</f>
        <v>0</v>
      </c>
      <c r="AL1603" s="237"/>
      <c r="AM1603" s="237"/>
      <c r="AN1603" s="221"/>
      <c r="AO1603" s="164"/>
      <c r="AP1603" s="164"/>
      <c r="AQ1603" s="164"/>
      <c r="AR1603" s="164" t="s">
        <v>3701</v>
      </c>
      <c r="AS1603" s="164"/>
      <c r="AT1603" s="164"/>
      <c r="AU1603" s="237"/>
      <c r="AV1603" s="237"/>
      <c r="AW1603" s="222" t="str">
        <f aca="false">HYPERLINK(CONCATENATE("http://www.ncbi.nlm.nih.gov/nuccore/",BM1603),BM1603)</f>
        <v>AB221527</v>
      </c>
      <c r="AX1603" s="219" t="str">
        <f aca="false">CONCATENATE(D1603,IF(I1603="","",CONCATENATE(".",I1603)),IF(K1603="","",CONCATENATE(".",K1603)),IF(M1603="","",CONCATENATE(".",M1603)),IF(R1603="","",CONCATENATE(".",R1603)),IF(U1603="","","(*)"))</f>
        <v>3b.JPN.Iwate.hum</v>
      </c>
      <c r="AY1603" s="238" t="str">
        <f aca="false">CONCATENATE(BM1603,".",BN1603)</f>
        <v>AB221527.JYI-Iwa04R</v>
      </c>
      <c r="AZ1603" s="239" t="str">
        <f aca="false">IF(AV1603="",IF(ISNUMBER(FIND(".",A1603)),LEFT(A1603,FIND(".",A1603)-1),A1603),AV1603)</f>
        <v>AB221527</v>
      </c>
      <c r="BA1603" s="239" t="str">
        <f aca="false">IF(ISNUMBER(FIND("-",AZ1603)),LEFT(AZ1603,FIND("-",AZ1603)-1),AZ1603)</f>
        <v>AB221527</v>
      </c>
      <c r="BB1603" s="170" t="str">
        <f aca="false"> MEGAname &amp; "="</f>
        <v>AB221527=</v>
      </c>
      <c r="BC1603" s="170" t="str">
        <f aca="false">Clear &amp; IF(span ,"Span","out")</f>
        <v>AB221527=out</v>
      </c>
      <c r="BD1603" s="170" t="str">
        <f aca="false">Clear &amp; IF(span, IF(B1603=".","Selected",B1603),"out")</f>
        <v>AB221527=out</v>
      </c>
      <c r="BE1603" s="170" t="str">
        <f aca="false">Clear &amp; Strain</f>
        <v>AB221527=JYI-Iwa04R</v>
      </c>
      <c r="BF1603" s="238" t="str">
        <f aca="false">CONCATENATE(A1603,"=",F1603,". ",AX1603,IF(AB1603="","",CONCATENATE(".",AB1603)))</f>
        <v>AB221527=JYI-Iwa04R. 3b.JPN.Iwate.hum</v>
      </c>
      <c r="BG1603" s="238" t="str">
        <f aca="false">CONCATENATE(A1603,"=",F1603,". ",AX1603)</f>
        <v>AB221527=JYI-Iwa04R. 3b.JPN.Iwate.hum</v>
      </c>
      <c r="BH1603" s="238" t="str">
        <f aca="false">CONCATENATE(A1603,"=",AX1603)</f>
        <v>AB221527=3b.JPN.Iwate.hum</v>
      </c>
      <c r="BI1603" s="238" t="str">
        <f aca="false">CONCATENATE(A1603,"=",ComForSubtype,D1603)</f>
        <v>AB221527=3b</v>
      </c>
      <c r="BJ1603" s="238" t="str">
        <f aca="false">CONCATENATE(A1603,"=",E1603)</f>
        <v>AB221527=3jab</v>
      </c>
      <c r="BK1603" s="238" t="str">
        <f aca="false">CONCATENATE(A1603,"=",C1603)</f>
        <v>AB221527=3</v>
      </c>
      <c r="BL1603" s="238" t="str">
        <f aca="false">CONCATENATE(D1603,"=")</f>
        <v>3b=</v>
      </c>
      <c r="BM1603" s="223" t="str">
        <f aca="false">IF(BA1603="XX","",BA1603)</f>
        <v>AB221527</v>
      </c>
      <c r="BN1603" s="224" t="str">
        <f aca="false">CONCATENATE(IF(F1603="","",F1603),IF(G1603="","",CONCATENATE(" / ",G1603)))</f>
        <v>JYI-Iwa04R</v>
      </c>
      <c r="BO1603" s="225" t="str">
        <f aca="false">AX1603</f>
        <v>3b.JPN.Iwate.hum</v>
      </c>
      <c r="BP1603" s="226" t="str">
        <f aca="false">IF(V1603="","",V1603)</f>
        <v/>
      </c>
      <c r="BQ1603" s="226" t="str">
        <f aca="false">IF(W1603="","",CONCATENATE(W1603,IF(LEFT(AO1603,1)="s","+","")))</f>
        <v/>
      </c>
      <c r="BR1603" s="226" t="str">
        <f aca="false">IF(X1603="","",CONCATENATE(X1603,IF(LEFT(AQ1603,1)="s","+","")))</f>
        <v/>
      </c>
      <c r="BS1603" s="226" t="str">
        <f aca="false">IF(Y1603="","",CONCATENATE(Y1603,IF(LEFT(AR1603,1)="s","+","")))</f>
        <v>3b</v>
      </c>
      <c r="BT1603" s="226" t="str">
        <f aca="false">IF(Z1603="","",CONCATENATE(Z1603,IF(LEFT(AS1603,1)="s","+","")))</f>
        <v/>
      </c>
      <c r="BU1603" s="227" t="str">
        <f aca="false">IF(AA1603="","",CONCATENATE(AA1603,IF(LEFT(AT1603,1)="s","+","")))</f>
        <v/>
      </c>
      <c r="BV1603" s="240"/>
      <c r="BW1603" s="240" t="s">
        <v>4146</v>
      </c>
      <c r="BX1603" s="238" t="str">
        <f aca="false">IF(BW1603&lt;&gt;"",IF(ISNUMBER(FIND("=",BW1603)),LEFT(BW1603,FIND("=",BW1603)-1),BW1603),BW1603)</f>
        <v>AB221527.JYI-Iwa04R</v>
      </c>
      <c r="BY1603" s="238" t="str">
        <f aca="false">IF(BW1603&lt;&gt;"",IF(ISNUMBER(FIND("=",BW1603)),RIGHT(BW1603,LEN(BW1603)-FIND("=",BW1603)),""),"")</f>
        <v>NonSelected</v>
      </c>
      <c r="BZ1603" s="238" t="str">
        <f aca="false">IF(BX1603&lt;&gt;"",IF(ISNUMBER(FIND(".",BX1603)),LEFT(BX1603,FIND(".",BX1603)-1),BX1603),BX1603)</f>
        <v>AB221527</v>
      </c>
      <c r="CA1603" s="238" t="str">
        <f aca="false">IF(BX1603&lt;&gt;"",IF(ISNUMBER(FIND(".",BX1603)),RIGHT(BX1603,LEN(BX1603)-FIND(".",BX1603)),""),"")</f>
        <v>JYI-Iwa04R</v>
      </c>
      <c r="CB1603" s="240"/>
      <c r="CC1603" s="238" t="str">
        <f aca="false">A1603</f>
        <v>AB221527</v>
      </c>
      <c r="CD1603" s="241" t="s">
        <v>339</v>
      </c>
      <c r="CE1603" s="241" t="s">
        <v>340</v>
      </c>
      <c r="CF1603" s="241" t="s">
        <v>341</v>
      </c>
      <c r="CG1603" s="241"/>
      <c r="CH1603" s="363"/>
      <c r="CI1603" s="363"/>
      <c r="CJ1603" s="363"/>
      <c r="CK1603" s="363"/>
      <c r="CL1603" s="241"/>
      <c r="CM1603" s="238" t="str">
        <f aca="false">F1603</f>
        <v>JYI-Iwa04R</v>
      </c>
      <c r="CN1603" s="238" t="str">
        <f aca="false">IF(G1603="","",G1603)</f>
        <v/>
      </c>
      <c r="CO1603" s="238" t="str">
        <f aca="false">CONCATENATE(H1603,":",L1603)</f>
        <v>Japan:Iwate</v>
      </c>
      <c r="CP1603" s="238" t="str">
        <f aca="false">CONCATENATE(IF(Q1603="","",CONCATENATE(Q1603,"-")),IF(P1603="","",CONCATENATE(P1603,"-")),IF(O1603="","",O1603))</f>
        <v/>
      </c>
      <c r="CQ1603" s="238" t="str">
        <f aca="false">IF(N1603="","",N1603)</f>
        <v/>
      </c>
      <c r="CR1603" s="238" t="n">
        <f aca="false">C1603</f>
        <v>3</v>
      </c>
      <c r="CS1603" s="242" t="str">
        <f aca="false">D1603</f>
        <v>3b</v>
      </c>
      <c r="CT1603" s="170" t="str">
        <f aca="false">CONCATENATE(CD1603," strain ",CM1603," ",CL1603,", partial cds")</f>
        <v>Hepatitis E virus strain JYI-Iwa04R , partial cds</v>
      </c>
    </row>
    <row r="1604" customFormat="false" ht="11.9" hidden="false" customHeight="true" outlineLevel="0" collapsed="false">
      <c r="A1604" s="154" t="s">
        <v>4147</v>
      </c>
      <c r="B1604" s="147" t="n">
        <v>3</v>
      </c>
      <c r="C1604" s="243" t="n">
        <v>3</v>
      </c>
      <c r="D1604" s="149" t="s">
        <v>3973</v>
      </c>
      <c r="E1604" s="150" t="s">
        <v>3598</v>
      </c>
      <c r="F1604" s="154" t="s">
        <v>4148</v>
      </c>
      <c r="G1604" s="221" t="s">
        <v>4149</v>
      </c>
      <c r="H1604" s="146" t="s">
        <v>405</v>
      </c>
      <c r="I1604" s="153" t="s">
        <v>412</v>
      </c>
      <c r="J1604" s="146" t="s">
        <v>395</v>
      </c>
      <c r="K1604" s="155" t="s">
        <v>2519</v>
      </c>
      <c r="L1604" s="231" t="s">
        <v>2520</v>
      </c>
      <c r="M1604" s="157" t="s">
        <v>380</v>
      </c>
      <c r="N1604" s="158" t="s">
        <v>607</v>
      </c>
      <c r="O1604" s="160" t="n">
        <v>2009</v>
      </c>
      <c r="P1604" s="212"/>
      <c r="Q1604" s="212"/>
      <c r="R1604" s="146" t="s">
        <v>78</v>
      </c>
      <c r="T1604" s="214"/>
      <c r="U1604" s="215"/>
      <c r="V1604" s="209"/>
      <c r="X1604" s="209"/>
      <c r="Y1604" s="209"/>
      <c r="Z1604" s="249" t="s">
        <v>3973</v>
      </c>
      <c r="AA1604" s="216"/>
      <c r="AB1604" s="217"/>
      <c r="AC1604" s="217"/>
      <c r="AD1604" s="209"/>
      <c r="AE1604" s="209"/>
      <c r="AF1604" s="164" t="n">
        <v>787</v>
      </c>
      <c r="AG1604" s="218"/>
      <c r="AH1604" s="164" t="n">
        <v>4892</v>
      </c>
      <c r="AI1604" s="164" t="n">
        <v>5685</v>
      </c>
      <c r="AJ1604" s="219" t="n">
        <f aca="false">SeqEnd-SeqBeg+1</f>
        <v>794</v>
      </c>
      <c r="AK1604" s="220" t="n">
        <f aca="false">AND( SeqBeg&lt;=Beg  , End &lt;=SeqEnd )</f>
        <v>0</v>
      </c>
      <c r="AL1604" s="212"/>
      <c r="AM1604" s="146" t="s">
        <v>2521</v>
      </c>
      <c r="AN1604" s="221" t="s">
        <v>382</v>
      </c>
      <c r="AO1604" s="147" t="s">
        <v>103</v>
      </c>
      <c r="AP1604" s="147" t="s">
        <v>103</v>
      </c>
      <c r="AQ1604" s="147" t="s">
        <v>103</v>
      </c>
      <c r="AR1604" s="147" t="s">
        <v>103</v>
      </c>
      <c r="AS1604" s="147" t="s">
        <v>2045</v>
      </c>
      <c r="AT1604" s="147" t="s">
        <v>103</v>
      </c>
      <c r="AU1604" s="146"/>
      <c r="AV1604" s="212"/>
      <c r="AW1604" s="222" t="str">
        <f aca="false">HYPERLINK(CONCATENATE("http://www.ncbi.nlm.nih.gov/nuccore/",BM1604),BM1604)</f>
        <v>JQ807480</v>
      </c>
      <c r="AX1604" s="219" t="str">
        <f aca="false">CONCATENATE(D1604,IF(I1604="","",CONCATENATE(".",I1604)),IF(K1604="","",CONCATENATE(".",K1604)),IF(M1604="","",CONCATENATE(".",M1604)),IF(R1604="","",CONCATENATE(".",R1604)),IF(U1604="","","(*)"))</f>
        <v>3b.DEU.MV,Ovp.wb.FLI</v>
      </c>
      <c r="AY1604" s="170" t="str">
        <f aca="false">CONCATENATE(BM1604,".",BN1604)</f>
        <v>JQ807480.Bugewitz / WS03-09</v>
      </c>
      <c r="AZ1604" s="171" t="str">
        <f aca="false">IF(AV1604="",IF(ISNUMBER(FIND(".",A1604)),LEFT(A1604,FIND(".",A1604)-1),A1604),AV1604)</f>
        <v>JQ807480</v>
      </c>
      <c r="BA1604" s="171" t="str">
        <f aca="false">IF(ISNUMBER(FIND("-",AZ1604)),LEFT(AZ1604,FIND("-",AZ1604)-1),AZ1604)</f>
        <v>JQ807480</v>
      </c>
      <c r="BB1604" s="170" t="str">
        <f aca="false"> MEGAname &amp; "="</f>
        <v>JQ807480=</v>
      </c>
      <c r="BC1604" s="170" t="str">
        <f aca="false">Clear &amp; IF(span ,"Span","out")</f>
        <v>JQ807480=out</v>
      </c>
      <c r="BD1604" s="170" t="str">
        <f aca="false">Clear &amp; IF(span, IF(B1604=".","Selected",B1604),"out")</f>
        <v>JQ807480=out</v>
      </c>
      <c r="BE1604" s="170" t="str">
        <f aca="false">Clear &amp; Strain</f>
        <v>JQ807480=Bugewitz</v>
      </c>
      <c r="BF1604" s="170" t="str">
        <f aca="false">CONCATENATE(A1604,"=",F1604,". ",AX1604,IF(AB1604="","",CONCATENATE(".",AB1604)))</f>
        <v>JQ807480=Bugewitz. 3b.DEU.MV,Ovp.wb.FLI</v>
      </c>
      <c r="BG1604" s="170" t="str">
        <f aca="false">CONCATENATE(A1604,"=",F1604,". ",AX1604)</f>
        <v>JQ807480=Bugewitz. 3b.DEU.MV,Ovp.wb.FLI</v>
      </c>
      <c r="BH1604" s="170" t="str">
        <f aca="false">CONCATENATE(A1604,"=",AX1604)</f>
        <v>JQ807480=3b.DEU.MV,Ovp.wb.FLI</v>
      </c>
      <c r="BI1604" s="170" t="str">
        <f aca="false">CONCATENATE(A1604,"=",ComForSubtype,D1604)</f>
        <v>JQ807480=3b</v>
      </c>
      <c r="BJ1604" s="170" t="str">
        <f aca="false">CONCATENATE(A1604,"=",E1604)</f>
        <v>JQ807480=3jab</v>
      </c>
      <c r="BK1604" s="170" t="str">
        <f aca="false">CONCATENATE(A1604,"=",C1604)</f>
        <v>JQ807480=3</v>
      </c>
      <c r="BL1604" s="170" t="str">
        <f aca="false">CONCATENATE(D1604,"=")</f>
        <v>3b=</v>
      </c>
      <c r="BM1604" s="223" t="str">
        <f aca="false">IF(BA1604="XX","",BA1604)</f>
        <v>JQ807480</v>
      </c>
      <c r="BN1604" s="224" t="str">
        <f aca="false">CONCATENATE(IF(F1604="","",F1604),IF(G1604="","",CONCATENATE(" / ",G1604)))</f>
        <v>Bugewitz / WS03-09</v>
      </c>
      <c r="BO1604" s="225" t="str">
        <f aca="false">AX1604</f>
        <v>3b.DEU.MV,Ovp.wb.FLI</v>
      </c>
      <c r="BP1604" s="226" t="str">
        <f aca="false">IF(V1604="","",V1604)</f>
        <v/>
      </c>
      <c r="BQ1604" s="226" t="str">
        <f aca="false">IF(W1604="","",CONCATENATE(W1604,IF(LEFT(AO1604,1)="s","+","")))</f>
        <v/>
      </c>
      <c r="BR1604" s="226" t="str">
        <f aca="false">IF(X1604="","",CONCATENATE(X1604,IF(LEFT(AQ1604,1)="s","+","")))</f>
        <v/>
      </c>
      <c r="BS1604" s="226" t="str">
        <f aca="false">IF(Y1604="","",CONCATENATE(Y1604,IF(LEFT(AR1604,1)="s","+","")))</f>
        <v/>
      </c>
      <c r="BT1604" s="226" t="str">
        <f aca="false">IF(Z1604="","",CONCATENATE(Z1604,IF(LEFT(AS1604,1)="s","+","")))</f>
        <v>3b+</v>
      </c>
      <c r="BU1604" s="227" t="str">
        <f aca="false">IF(AA1604="","",CONCATENATE(AA1604,IF(LEFT(AT1604,1)="s","+","")))</f>
        <v/>
      </c>
      <c r="BV1604" s="212"/>
      <c r="BW1604" s="177" t="s">
        <v>4150</v>
      </c>
      <c r="BX1604" s="170" t="str">
        <f aca="false">IF(BW1604&lt;&gt;"",IF(ISNUMBER(FIND("=",BW1604)),LEFT(BW1604,FIND("=",BW1604)-1),BW1604),BW1604)</f>
        <v>JQ807480</v>
      </c>
      <c r="BY1604" s="170" t="str">
        <f aca="false">IF(BW1604&lt;&gt;"",IF(ISNUMBER(FIND("=",BW1604)),RIGHT(BW1604,LEN(BW1604)-FIND("=",BW1604)),""),"")</f>
        <v>3b</v>
      </c>
      <c r="BZ1604" s="170" t="str">
        <f aca="false">IF(BX1604&lt;&gt;"",IF(ISNUMBER(FIND(".",BX1604)),LEFT(BX1604,FIND(".",BX1604)-1),BX1604),BX1604)</f>
        <v>JQ807480</v>
      </c>
      <c r="CA1604" s="170" t="str">
        <f aca="false">IF(BX1604&lt;&gt;"",IF(ISNUMBER(FIND(".",BX1604)),RIGHT(BX1604,LEN(BX1604)-FIND(".",BX1604)),""),"")</f>
        <v/>
      </c>
      <c r="CB1604" s="212"/>
      <c r="CC1604" s="170" t="str">
        <f aca="false">A1604</f>
        <v>JQ807480</v>
      </c>
      <c r="CD1604" s="178" t="s">
        <v>339</v>
      </c>
      <c r="CE1604" s="178" t="s">
        <v>340</v>
      </c>
      <c r="CF1604" s="178" t="s">
        <v>341</v>
      </c>
      <c r="CG1604" s="178" t="s">
        <v>592</v>
      </c>
      <c r="CH1604" s="359"/>
      <c r="CI1604" s="179"/>
      <c r="CJ1604" s="359"/>
      <c r="CK1604" s="212"/>
      <c r="CL1604" s="212"/>
      <c r="CM1604" s="170" t="str">
        <f aca="false">F1604</f>
        <v>Bugewitz</v>
      </c>
      <c r="CN1604" s="170" t="str">
        <f aca="false">IF(G1604="","",G1604)</f>
        <v>WS03-09</v>
      </c>
      <c r="CO1604" s="170" t="str">
        <f aca="false">CONCATENATE(H1604,":",L1604)</f>
        <v>Germany:Mecklenburg-Vorpommern, Ostvorpommern, Bugewitz</v>
      </c>
      <c r="CP1604" s="170" t="str">
        <f aca="false">CONCATENATE(IF(Q1604="","",CONCATENATE(Q1604,"-")),IF(P1604="","",CONCATENATE(P1604,"-")),IF(O1604="","",O1604))</f>
        <v>2009</v>
      </c>
      <c r="CQ1604" s="170" t="str">
        <f aca="false">IF(N1604="","",N1604)</f>
        <v>liver</v>
      </c>
      <c r="CR1604" s="170" t="n">
        <f aca="false">C1604</f>
        <v>3</v>
      </c>
      <c r="CS1604" s="229" t="str">
        <f aca="false">D1604</f>
        <v>3b</v>
      </c>
      <c r="CT1604" s="170" t="str">
        <f aca="false">CONCATENATE(CD1604," strain ",CM1604," ",CL1604,", partial cds")</f>
        <v>Hepatitis E virus strain Bugewitz , partial cds</v>
      </c>
    </row>
    <row r="1605" customFormat="false" ht="11.9" hidden="true" customHeight="true" outlineLevel="0" collapsed="false">
      <c r="A1605" s="208" t="s">
        <v>4151</v>
      </c>
      <c r="B1605" s="147" t="s">
        <v>2048</v>
      </c>
      <c r="C1605" s="243" t="n">
        <v>3</v>
      </c>
      <c r="D1605" s="149" t="s">
        <v>3973</v>
      </c>
      <c r="E1605" s="150" t="s">
        <v>3598</v>
      </c>
      <c r="F1605" s="154" t="s">
        <v>4148</v>
      </c>
      <c r="G1605" s="221" t="s">
        <v>2505</v>
      </c>
      <c r="H1605" s="146" t="s">
        <v>405</v>
      </c>
      <c r="I1605" s="153" t="s">
        <v>412</v>
      </c>
      <c r="J1605" s="146" t="s">
        <v>395</v>
      </c>
      <c r="K1605" s="155" t="s">
        <v>2519</v>
      </c>
      <c r="L1605" s="231" t="s">
        <v>2551</v>
      </c>
      <c r="O1605" s="160" t="n">
        <v>2010</v>
      </c>
      <c r="P1605" s="212"/>
      <c r="Q1605" s="212"/>
      <c r="R1605" s="146" t="s">
        <v>78</v>
      </c>
      <c r="T1605" s="215"/>
      <c r="U1605" s="215"/>
      <c r="V1605" s="209"/>
      <c r="W1605" s="217"/>
      <c r="X1605" s="209"/>
      <c r="Y1605" s="147"/>
      <c r="Z1605" s="249" t="s">
        <v>3973</v>
      </c>
      <c r="AA1605" s="216"/>
      <c r="AB1605" s="217"/>
      <c r="AC1605" s="217"/>
      <c r="AD1605" s="209"/>
      <c r="AE1605" s="209"/>
      <c r="AF1605" s="164" t="n">
        <v>689</v>
      </c>
      <c r="AG1605" s="218"/>
      <c r="AH1605" s="164" t="n">
        <v>4862</v>
      </c>
      <c r="AI1605" s="164" t="n">
        <v>5557</v>
      </c>
      <c r="AJ1605" s="219" t="n">
        <f aca="false">SeqEnd-SeqBeg+1</f>
        <v>696</v>
      </c>
      <c r="AK1605" s="220" t="n">
        <f aca="false">AND( SeqBeg&lt;=Beg  , End &lt;=SeqEnd )</f>
        <v>0</v>
      </c>
      <c r="AL1605" s="212"/>
      <c r="AM1605" s="146" t="s">
        <v>2521</v>
      </c>
      <c r="AN1605" s="221"/>
      <c r="AO1605" s="147" t="s">
        <v>103</v>
      </c>
      <c r="AP1605" s="147" t="s">
        <v>103</v>
      </c>
      <c r="AQ1605" s="147" t="s">
        <v>103</v>
      </c>
      <c r="AR1605" s="147" t="s">
        <v>103</v>
      </c>
      <c r="AS1605" s="147" t="s">
        <v>103</v>
      </c>
      <c r="AT1605" s="147" t="s">
        <v>103</v>
      </c>
      <c r="AU1605" s="146"/>
      <c r="AV1605" s="212"/>
      <c r="AW1605" s="222" t="str">
        <f aca="false">HYPERLINK(CONCATENATE("http://www.ncbi.nlm.nih.gov/nuccore/",BM1605),BM1605)</f>
        <v>TV44</v>
      </c>
      <c r="AX1605" s="219" t="str">
        <f aca="false">CONCATENATE(D1605,IF(I1605="","",CONCATENATE(".",I1605)),IF(K1605="","",CONCATENATE(".",K1605)),IF(M1605="","",CONCATENATE(".",M1605)),IF(R1605="","",CONCATENATE(".",R1605)),IF(U1605="","","(*)"))</f>
        <v>3b.DEU.MV,Ovp.FLI</v>
      </c>
      <c r="AY1605" s="170" t="str">
        <f aca="false">CONCATENATE(BM1605,".",BN1605)</f>
        <v>TV44.Bugewitz / TV44-10</v>
      </c>
      <c r="AZ1605" s="171" t="str">
        <f aca="false">IF(AV1605="",IF(ISNUMBER(FIND(".",A1605)),LEFT(A1605,FIND(".",A1605)-1),A1605),AV1605)</f>
        <v>TV44-10</v>
      </c>
      <c r="BA1605" s="171" t="str">
        <f aca="false">IF(ISNUMBER(FIND("-",AZ1605)),LEFT(AZ1605,FIND("-",AZ1605)-1),AZ1605)</f>
        <v>TV44</v>
      </c>
      <c r="BB1605" s="170" t="str">
        <f aca="false"> MEGAname &amp; "="</f>
        <v>TV44-10.p13x14=</v>
      </c>
      <c r="BC1605" s="170" t="str">
        <f aca="false">Clear &amp; IF(span ,"Span","out")</f>
        <v>TV44-10.p13x14=out</v>
      </c>
      <c r="BD1605" s="170" t="str">
        <f aca="false">Clear &amp; IF(span, IF(B1605=".","Selected",B1605),"out")</f>
        <v>TV44-10.p13x14=out</v>
      </c>
      <c r="BE1605" s="170" t="str">
        <f aca="false">Clear &amp; Strain</f>
        <v>TV44-10.p13x14=Bugewitz</v>
      </c>
      <c r="BF1605" s="170" t="str">
        <f aca="false">CONCATENATE(A1605,"=",F1605,". ",AX1605,IF(AB1605="","",CONCATENATE(".",AB1605)))</f>
        <v>TV44-10.p13x14=Bugewitz. 3b.DEU.MV,Ovp.FLI</v>
      </c>
      <c r="BG1605" s="170" t="str">
        <f aca="false">CONCATENATE(A1605,"=",F1605,". ",AX1605)</f>
        <v>TV44-10.p13x14=Bugewitz. 3b.DEU.MV,Ovp.FLI</v>
      </c>
      <c r="BH1605" s="170" t="str">
        <f aca="false">CONCATENATE(A1605,"=",AX1605)</f>
        <v>TV44-10.p13x14=3b.DEU.MV,Ovp.FLI</v>
      </c>
      <c r="BI1605" s="170" t="str">
        <f aca="false">CONCATENATE(A1605,"=",ComForSubtype,D1605)</f>
        <v>TV44-10.p13x14=3b</v>
      </c>
      <c r="BJ1605" s="170" t="str">
        <f aca="false">CONCATENATE(A1605,"=",E1605)</f>
        <v>TV44-10.p13x14=3jab</v>
      </c>
      <c r="BK1605" s="170" t="str">
        <f aca="false">CONCATENATE(A1605,"=",C1605)</f>
        <v>TV44-10.p13x14=3</v>
      </c>
      <c r="BL1605" s="170" t="str">
        <f aca="false">CONCATENATE(D1605,"=")</f>
        <v>3b=</v>
      </c>
      <c r="BM1605" s="223" t="str">
        <f aca="false">IF(BA1605="XX","",BA1605)</f>
        <v>TV44</v>
      </c>
      <c r="BN1605" s="224" t="str">
        <f aca="false">CONCATENATE(IF(F1605="","",F1605),IF(G1605="","",CONCATENATE(" / ",G1605)))</f>
        <v>Bugewitz / TV44-10</v>
      </c>
      <c r="BO1605" s="225" t="str">
        <f aca="false">AX1605</f>
        <v>3b.DEU.MV,Ovp.FLI</v>
      </c>
      <c r="BP1605" s="226" t="str">
        <f aca="false">IF(V1605="","",V1605)</f>
        <v/>
      </c>
      <c r="BQ1605" s="226" t="str">
        <f aca="false">IF(W1605="","",CONCATENATE(W1605,IF(LEFT(AO1605,1)="s","+","")))</f>
        <v/>
      </c>
      <c r="BR1605" s="226" t="str">
        <f aca="false">IF(X1605="","",CONCATENATE(X1605,IF(LEFT(AQ1605,1)="s","+","")))</f>
        <v/>
      </c>
      <c r="BS1605" s="226" t="str">
        <f aca="false">IF(Y1605="","",CONCATENATE(Y1605,IF(LEFT(AR1605,1)="s","+","")))</f>
        <v/>
      </c>
      <c r="BT1605" s="226" t="str">
        <f aca="false">IF(Z1605="","",CONCATENATE(Z1605,IF(LEFT(AS1605,1)="s","+","")))</f>
        <v>3b</v>
      </c>
      <c r="BU1605" s="227" t="str">
        <f aca="false">IF(AA1605="","",CONCATENATE(AA1605,IF(LEFT(AT1605,1)="s","+","")))</f>
        <v/>
      </c>
      <c r="BV1605" s="212"/>
      <c r="BW1605" s="177" t="s">
        <v>4152</v>
      </c>
      <c r="BX1605" s="170" t="str">
        <f aca="false">IF(BW1605&lt;&gt;"",IF(ISNUMBER(FIND("=",BW1605)),LEFT(BW1605,FIND("=",BW1605)-1),BW1605),BW1605)</f>
        <v>TV44-10.p13x14</v>
      </c>
      <c r="BY1605" s="170" t="str">
        <f aca="false">IF(BW1605&lt;&gt;"",IF(ISNUMBER(FIND("=",BW1605)),RIGHT(BW1605,LEN(BW1605)-FIND("=",BW1605)),""),"")</f>
        <v>3b</v>
      </c>
      <c r="BZ1605" s="170" t="str">
        <f aca="false">IF(BX1605&lt;&gt;"",IF(ISNUMBER(FIND(".",BX1605)),LEFT(BX1605,FIND(".",BX1605)-1),BX1605),BX1605)</f>
        <v>TV44-10</v>
      </c>
      <c r="CA1605" s="170" t="str">
        <f aca="false">IF(BX1605&lt;&gt;"",IF(ISNUMBER(FIND(".",BX1605)),RIGHT(BX1605,LEN(BX1605)-FIND(".",BX1605)),""),"")</f>
        <v>p13x14</v>
      </c>
      <c r="CB1605" s="212"/>
      <c r="CC1605" s="170" t="str">
        <f aca="false">A1605</f>
        <v>TV44-10.p13x14</v>
      </c>
      <c r="CD1605" s="178" t="s">
        <v>339</v>
      </c>
      <c r="CE1605" s="178" t="s">
        <v>340</v>
      </c>
      <c r="CF1605" s="178" t="s">
        <v>341</v>
      </c>
      <c r="CG1605" s="178" t="s">
        <v>592</v>
      </c>
      <c r="CH1605" s="359"/>
      <c r="CI1605" s="179"/>
      <c r="CJ1605" s="359"/>
      <c r="CK1605" s="212"/>
      <c r="CL1605" s="212"/>
      <c r="CM1605" s="170" t="str">
        <f aca="false">F1605</f>
        <v>Bugewitz</v>
      </c>
      <c r="CN1605" s="170" t="str">
        <f aca="false">IF(G1605="","",G1605)</f>
        <v>TV44-10</v>
      </c>
      <c r="CO1605" s="170" t="str">
        <f aca="false">CONCATENATE(H1605,":",L1605)</f>
        <v>Germany:Mecklenburg-Vorpommern</v>
      </c>
      <c r="CP1605" s="170" t="str">
        <f aca="false">CONCATENATE(IF(Q1605="","",CONCATENATE(Q1605,"-")),IF(P1605="","",CONCATENATE(P1605,"-")),IF(O1605="","",O1605))</f>
        <v>2010</v>
      </c>
      <c r="CQ1605" s="170" t="str">
        <f aca="false">IF(N1605="","",N1605)</f>
        <v/>
      </c>
      <c r="CR1605" s="170" t="n">
        <f aca="false">C1605</f>
        <v>3</v>
      </c>
      <c r="CS1605" s="229" t="str">
        <f aca="false">D1605</f>
        <v>3b</v>
      </c>
      <c r="CT1605" s="170" t="str">
        <f aca="false">CONCATENATE(CD1605," strain ",CM1605," ",CL1605,", partial cds")</f>
        <v>Hepatitis E virus strain Bugewitz , partial cds</v>
      </c>
    </row>
    <row r="1606" s="146" customFormat="true" ht="11.9" hidden="false" customHeight="true" outlineLevel="0" collapsed="false">
      <c r="A1606" s="154" t="s">
        <v>4153</v>
      </c>
      <c r="B1606" s="147" t="n">
        <v>3</v>
      </c>
      <c r="C1606" s="243" t="n">
        <v>3</v>
      </c>
      <c r="D1606" s="149" t="s">
        <v>3973</v>
      </c>
      <c r="E1606" s="150" t="s">
        <v>3598</v>
      </c>
      <c r="F1606" s="154" t="s">
        <v>4148</v>
      </c>
      <c r="G1606" s="221" t="s">
        <v>4149</v>
      </c>
      <c r="H1606" s="146" t="s">
        <v>405</v>
      </c>
      <c r="I1606" s="153" t="s">
        <v>412</v>
      </c>
      <c r="J1606" s="146" t="s">
        <v>395</v>
      </c>
      <c r="K1606" s="155" t="s">
        <v>2519</v>
      </c>
      <c r="L1606" s="231" t="s">
        <v>2520</v>
      </c>
      <c r="M1606" s="157" t="s">
        <v>380</v>
      </c>
      <c r="N1606" s="158" t="s">
        <v>607</v>
      </c>
      <c r="O1606" s="160" t="n">
        <v>2009</v>
      </c>
      <c r="P1606" s="212"/>
      <c r="Q1606" s="212"/>
      <c r="R1606" s="146" t="s">
        <v>78</v>
      </c>
      <c r="T1606" s="214"/>
      <c r="U1606" s="215"/>
      <c r="V1606" s="209"/>
      <c r="W1606" s="217"/>
      <c r="X1606" s="249" t="s">
        <v>3973</v>
      </c>
      <c r="Y1606" s="209"/>
      <c r="Z1606" s="209"/>
      <c r="AA1606" s="216"/>
      <c r="AB1606" s="217"/>
      <c r="AC1606" s="217"/>
      <c r="AD1606" s="164" t="n">
        <v>439</v>
      </c>
      <c r="AE1606" s="209"/>
      <c r="AF1606" s="209"/>
      <c r="AG1606" s="218"/>
      <c r="AH1606" s="164" t="n">
        <v>2103</v>
      </c>
      <c r="AI1606" s="164" t="n">
        <v>2541</v>
      </c>
      <c r="AJ1606" s="219" t="n">
        <f aca="false">SeqEnd-SeqBeg+1</f>
        <v>439</v>
      </c>
      <c r="AK1606" s="220" t="n">
        <f aca="false">AND( SeqBeg&lt;=Beg  , End &lt;=SeqEnd )</f>
        <v>0</v>
      </c>
      <c r="AL1606" s="212"/>
      <c r="AM1606" s="212"/>
      <c r="AN1606" s="221" t="s">
        <v>382</v>
      </c>
      <c r="AO1606" s="147" t="s">
        <v>103</v>
      </c>
      <c r="AP1606" s="147" t="s">
        <v>103</v>
      </c>
      <c r="AQ1606" s="147" t="s">
        <v>2045</v>
      </c>
      <c r="AR1606" s="147" t="s">
        <v>103</v>
      </c>
      <c r="AS1606" s="147" t="s">
        <v>103</v>
      </c>
      <c r="AT1606" s="147" t="s">
        <v>103</v>
      </c>
      <c r="AV1606" s="212"/>
      <c r="AW1606" s="222" t="str">
        <f aca="false">HYPERLINK(CONCATENATE("http://www.ncbi.nlm.nih.gov/nuccore/",BM1606),BM1606)</f>
        <v>JQ807478</v>
      </c>
      <c r="AX1606" s="219" t="str">
        <f aca="false">CONCATENATE(D1606,IF(I1606="","",CONCATENATE(".",I1606)),IF(K1606="","",CONCATENATE(".",K1606)),IF(M1606="","",CONCATENATE(".",M1606)),IF(R1606="","",CONCATENATE(".",R1606)),IF(U1606="","","(*)"))</f>
        <v>3b.DEU.MV,Ovp.wb.FLI</v>
      </c>
      <c r="AY1606" s="170" t="str">
        <f aca="false">CONCATENATE(BM1606,".",BN1606)</f>
        <v>JQ807478.Bugewitz / WS03-09</v>
      </c>
      <c r="AZ1606" s="171" t="str">
        <f aca="false">IF(AV1606="",IF(ISNUMBER(FIND(".",A1606)),LEFT(A1606,FIND(".",A1606)-1),A1606),AV1606)</f>
        <v>JQ807478</v>
      </c>
      <c r="BA1606" s="171" t="str">
        <f aca="false">IF(ISNUMBER(FIND("-",AZ1606)),LEFT(AZ1606,FIND("-",AZ1606)-1),AZ1606)</f>
        <v>JQ807478</v>
      </c>
      <c r="BB1606" s="170" t="str">
        <f aca="false"> MEGAname &amp; "="</f>
        <v>JQ807478=</v>
      </c>
      <c r="BC1606" s="170" t="str">
        <f aca="false">Clear &amp; IF(span ,"Span","out")</f>
        <v>JQ807478=out</v>
      </c>
      <c r="BD1606" s="170" t="str">
        <f aca="false">Clear &amp; IF(span, IF(B1606=".","Selected",B1606),"out")</f>
        <v>JQ807478=out</v>
      </c>
      <c r="BE1606" s="170" t="str">
        <f aca="false">Clear &amp; Strain</f>
        <v>JQ807478=Bugewitz</v>
      </c>
      <c r="BF1606" s="170" t="str">
        <f aca="false">CONCATENATE(A1606,"=",F1606,". ",AX1606,IF(AB1606="","",CONCATENATE(".",AB1606)))</f>
        <v>JQ807478=Bugewitz. 3b.DEU.MV,Ovp.wb.FLI</v>
      </c>
      <c r="BG1606" s="170" t="str">
        <f aca="false">CONCATENATE(A1606,"=",F1606,". ",AX1606)</f>
        <v>JQ807478=Bugewitz. 3b.DEU.MV,Ovp.wb.FLI</v>
      </c>
      <c r="BH1606" s="170" t="str">
        <f aca="false">CONCATENATE(A1606,"=",AX1606)</f>
        <v>JQ807478=3b.DEU.MV,Ovp.wb.FLI</v>
      </c>
      <c r="BI1606" s="170" t="str">
        <f aca="false">CONCATENATE(A1606,"=",ComForSubtype,D1606)</f>
        <v>JQ807478=3b</v>
      </c>
      <c r="BJ1606" s="170" t="str">
        <f aca="false">CONCATENATE(A1606,"=",E1606)</f>
        <v>JQ807478=3jab</v>
      </c>
      <c r="BK1606" s="170" t="str">
        <f aca="false">CONCATENATE(A1606,"=",C1606)</f>
        <v>JQ807478=3</v>
      </c>
      <c r="BL1606" s="170" t="str">
        <f aca="false">CONCATENATE(D1606,"=")</f>
        <v>3b=</v>
      </c>
      <c r="BM1606" s="223" t="str">
        <f aca="false">IF(BA1606="XX","",BA1606)</f>
        <v>JQ807478</v>
      </c>
      <c r="BN1606" s="224" t="str">
        <f aca="false">CONCATENATE(IF(F1606="","",F1606),IF(G1606="","",CONCATENATE(" / ",G1606)))</f>
        <v>Bugewitz / WS03-09</v>
      </c>
      <c r="BO1606" s="225" t="str">
        <f aca="false">AX1606</f>
        <v>3b.DEU.MV,Ovp.wb.FLI</v>
      </c>
      <c r="BP1606" s="226" t="str">
        <f aca="false">IF(V1606="","",V1606)</f>
        <v/>
      </c>
      <c r="BQ1606" s="226" t="str">
        <f aca="false">IF(W1606="","",CONCATENATE(W1606,IF(LEFT(AO1606,1)="s","+","")))</f>
        <v/>
      </c>
      <c r="BR1606" s="226" t="str">
        <f aca="false">IF(X1606="","",CONCATENATE(X1606,IF(LEFT(AQ1606,1)="s","+","")))</f>
        <v>3b+</v>
      </c>
      <c r="BS1606" s="226" t="str">
        <f aca="false">IF(Y1606="","",CONCATENATE(Y1606,IF(LEFT(AR1606,1)="s","+","")))</f>
        <v/>
      </c>
      <c r="BT1606" s="226" t="str">
        <f aca="false">IF(Z1606="","",CONCATENATE(Z1606,IF(LEFT(AS1606,1)="s","+","")))</f>
        <v/>
      </c>
      <c r="BU1606" s="227" t="str">
        <f aca="false">IF(AA1606="","",CONCATENATE(AA1606,IF(LEFT(AT1606,1)="s","+","")))</f>
        <v/>
      </c>
      <c r="BV1606" s="212"/>
      <c r="BW1606" s="177" t="s">
        <v>4154</v>
      </c>
      <c r="BX1606" s="170" t="str">
        <f aca="false">IF(BW1606&lt;&gt;"",IF(ISNUMBER(FIND("=",BW1606)),LEFT(BW1606,FIND("=",BW1606)-1),BW1606),BW1606)</f>
        <v>JQ807478</v>
      </c>
      <c r="BY1606" s="170" t="str">
        <f aca="false">IF(BW1606&lt;&gt;"",IF(ISNUMBER(FIND("=",BW1606)),RIGHT(BW1606,LEN(BW1606)-FIND("=",BW1606)),""),"")</f>
        <v>3b</v>
      </c>
      <c r="BZ1606" s="170" t="str">
        <f aca="false">IF(BX1606&lt;&gt;"",IF(ISNUMBER(FIND(".",BX1606)),LEFT(BX1606,FIND(".",BX1606)-1),BX1606),BX1606)</f>
        <v>JQ807478</v>
      </c>
      <c r="CA1606" s="170" t="str">
        <f aca="false">IF(BX1606&lt;&gt;"",IF(ISNUMBER(FIND(".",BX1606)),RIGHT(BX1606,LEN(BX1606)-FIND(".",BX1606)),""),"")</f>
        <v/>
      </c>
      <c r="CB1606" s="212"/>
      <c r="CC1606" s="170" t="str">
        <f aca="false">A1606</f>
        <v>JQ807478</v>
      </c>
      <c r="CD1606" s="178" t="s">
        <v>339</v>
      </c>
      <c r="CE1606" s="178" t="s">
        <v>340</v>
      </c>
      <c r="CF1606" s="178" t="s">
        <v>341</v>
      </c>
      <c r="CG1606" s="178" t="s">
        <v>592</v>
      </c>
      <c r="CH1606" s="359" t="s">
        <v>156</v>
      </c>
      <c r="CI1606" s="179" t="s">
        <v>157</v>
      </c>
      <c r="CJ1606" s="359" t="s">
        <v>158</v>
      </c>
      <c r="CK1606" s="179" t="s">
        <v>159</v>
      </c>
      <c r="CL1606" s="178" t="s">
        <v>136</v>
      </c>
      <c r="CM1606" s="170" t="str">
        <f aca="false">F1606</f>
        <v>Bugewitz</v>
      </c>
      <c r="CN1606" s="170" t="str">
        <f aca="false">IF(G1606="","",G1606)</f>
        <v>WS03-09</v>
      </c>
      <c r="CO1606" s="170" t="str">
        <f aca="false">CONCATENATE(H1606,":",L1606)</f>
        <v>Germany:Mecklenburg-Vorpommern, Ostvorpommern, Bugewitz</v>
      </c>
      <c r="CP1606" s="170" t="str">
        <f aca="false">CONCATENATE(IF(Q1606="","",CONCATENATE(Q1606,"-")),IF(P1606="","",CONCATENATE(P1606,"-")),IF(O1606="","",O1606))</f>
        <v>2009</v>
      </c>
      <c r="CQ1606" s="170" t="str">
        <f aca="false">IF(N1606="","",N1606)</f>
        <v>liver</v>
      </c>
      <c r="CR1606" s="170" t="n">
        <f aca="false">C1606</f>
        <v>3</v>
      </c>
      <c r="CS1606" s="229" t="str">
        <f aca="false">D1606</f>
        <v>3b</v>
      </c>
      <c r="CT1606" s="170" t="str">
        <f aca="false">CONCATENATE(CD1606," strain ",CM1606," ",CL1606,", partial cds")</f>
        <v>Hepatitis E virus strain Bugewitz ORF1, partial cds</v>
      </c>
    </row>
    <row r="1607" customFormat="false" ht="11.9" hidden="false" customHeight="true" outlineLevel="0" collapsed="false">
      <c r="A1607" s="154" t="s">
        <v>4155</v>
      </c>
      <c r="B1607" s="147" t="n">
        <v>3</v>
      </c>
      <c r="C1607" s="243" t="n">
        <v>3</v>
      </c>
      <c r="D1607" s="149" t="s">
        <v>3973</v>
      </c>
      <c r="E1607" s="150" t="s">
        <v>3598</v>
      </c>
      <c r="F1607" s="154" t="s">
        <v>4156</v>
      </c>
      <c r="G1607" s="212"/>
      <c r="H1607" s="146" t="s">
        <v>758</v>
      </c>
      <c r="I1607" s="153" t="s">
        <v>759</v>
      </c>
      <c r="J1607" s="146" t="s">
        <v>395</v>
      </c>
      <c r="K1607" s="212"/>
      <c r="L1607" s="212"/>
      <c r="M1607" s="157" t="s">
        <v>348</v>
      </c>
      <c r="N1607" s="213"/>
      <c r="O1607" s="160"/>
      <c r="P1607" s="212"/>
      <c r="Q1607" s="212"/>
      <c r="R1607" s="212"/>
      <c r="S1607" s="212"/>
      <c r="T1607" s="214"/>
      <c r="U1607" s="215"/>
      <c r="V1607" s="209"/>
      <c r="W1607" s="217"/>
      <c r="X1607" s="164" t="s">
        <v>3973</v>
      </c>
      <c r="Y1607" s="209"/>
      <c r="Z1607" s="209"/>
      <c r="AB1607" s="217"/>
      <c r="AC1607" s="217"/>
      <c r="AD1607" s="164" t="n">
        <v>435</v>
      </c>
      <c r="AE1607" s="209"/>
      <c r="AF1607" s="209"/>
      <c r="AG1607" s="218"/>
      <c r="AH1607" s="164" t="n">
        <v>2091</v>
      </c>
      <c r="AI1607" s="164" t="n">
        <v>2525</v>
      </c>
      <c r="AJ1607" s="219" t="n">
        <f aca="false">SeqEnd-SeqBeg+1</f>
        <v>435</v>
      </c>
      <c r="AK1607" s="220" t="n">
        <f aca="false">AND( SeqBeg&lt;=Beg  , End &lt;=SeqEnd )</f>
        <v>0</v>
      </c>
      <c r="AL1607" s="212"/>
      <c r="AM1607" s="212"/>
      <c r="AN1607" s="221"/>
      <c r="AQ1607" s="147" t="s">
        <v>2000</v>
      </c>
      <c r="AR1607" s="147" t="s">
        <v>103</v>
      </c>
      <c r="AU1607" s="146"/>
      <c r="AV1607" s="212"/>
      <c r="AW1607" s="222" t="str">
        <f aca="false">HYPERLINK(CONCATENATE("http://www.ncbi.nlm.nih.gov/nuccore/",BM1607),BM1607)</f>
        <v>EU495190</v>
      </c>
      <c r="AX1607" s="219" t="str">
        <f aca="false">CONCATENATE(D1607,IF(I1607="","",CONCATENATE(".",I1607)),IF(K1607="","",CONCATENATE(".",K1607)),IF(M1607="","",CONCATENATE(".",M1607)),IF(R1607="","",CONCATENATE(".",R1607)),IF(U1607="","","(*)"))</f>
        <v>3b.FRA.hum</v>
      </c>
      <c r="AY1607" s="170" t="str">
        <f aca="false">CONCATENATE(BM1607,".",BN1607)</f>
        <v>EU495190.TLS39</v>
      </c>
      <c r="AZ1607" s="171" t="str">
        <f aca="false">IF(AV1607="",IF(ISNUMBER(FIND(".",A1607)),LEFT(A1607,FIND(".",A1607)-1),A1607),AV1607)</f>
        <v>EU495190</v>
      </c>
      <c r="BA1607" s="171" t="str">
        <f aca="false">IF(ISNUMBER(FIND("-",AZ1607)),LEFT(AZ1607,FIND("-",AZ1607)-1),AZ1607)</f>
        <v>EU495190</v>
      </c>
      <c r="BB1607" s="170" t="str">
        <f aca="false"> MEGAname &amp; "="</f>
        <v>EU495190=</v>
      </c>
      <c r="BC1607" s="170" t="str">
        <f aca="false">Clear &amp; IF(span ,"Span","out")</f>
        <v>EU495190=out</v>
      </c>
      <c r="BD1607" s="170" t="str">
        <f aca="false">Clear &amp; IF(span, IF(B1607=".","Selected",B1607),"out")</f>
        <v>EU495190=out</v>
      </c>
      <c r="BE1607" s="170" t="str">
        <f aca="false">Clear &amp; Strain</f>
        <v>EU495190=TLS39</v>
      </c>
      <c r="BF1607" s="170" t="str">
        <f aca="false">CONCATENATE(A1607,"=",F1607,". ",AX1607,IF(AB1607="","",CONCATENATE(".",AB1607)))</f>
        <v>EU495190=TLS39. 3b.FRA.hum</v>
      </c>
      <c r="BG1607" s="170" t="str">
        <f aca="false">CONCATENATE(A1607,"=",F1607,". ",AX1607)</f>
        <v>EU495190=TLS39. 3b.FRA.hum</v>
      </c>
      <c r="BH1607" s="170" t="str">
        <f aca="false">CONCATENATE(A1607,"=",AX1607)</f>
        <v>EU495190=3b.FRA.hum</v>
      </c>
      <c r="BI1607" s="170" t="str">
        <f aca="false">CONCATENATE(A1607,"=",ComForSubtype,D1607)</f>
        <v>EU495190=3b</v>
      </c>
      <c r="BJ1607" s="170" t="str">
        <f aca="false">CONCATENATE(A1607,"=",E1607)</f>
        <v>EU495190=3jab</v>
      </c>
      <c r="BK1607" s="170" t="str">
        <f aca="false">CONCATENATE(A1607,"=",C1607)</f>
        <v>EU495190=3</v>
      </c>
      <c r="BL1607" s="170" t="str">
        <f aca="false">CONCATENATE(D1607,"=")</f>
        <v>3b=</v>
      </c>
      <c r="BM1607" s="223" t="str">
        <f aca="false">IF(BA1607="XX","",BA1607)</f>
        <v>EU495190</v>
      </c>
      <c r="BN1607" s="224" t="str">
        <f aca="false">CONCATENATE(IF(F1607="","",F1607),IF(G1607="","",CONCATENATE(" / ",G1607)))</f>
        <v>TLS39</v>
      </c>
      <c r="BO1607" s="225" t="str">
        <f aca="false">AX1607</f>
        <v>3b.FRA.hum</v>
      </c>
      <c r="BP1607" s="226" t="str">
        <f aca="false">IF(V1607="","",V1607)</f>
        <v/>
      </c>
      <c r="BQ1607" s="226" t="str">
        <f aca="false">IF(W1607="","",CONCATENATE(W1607,IF(LEFT(AO1607,1)="s","+","")))</f>
        <v/>
      </c>
      <c r="BR1607" s="226" t="str">
        <f aca="false">IF(X1607="","",CONCATENATE(X1607,IF(LEFT(AQ1607,1)="s","+","")))</f>
        <v>3b+</v>
      </c>
      <c r="BS1607" s="226" t="str">
        <f aca="false">IF(Y1607="","",CONCATENATE(Y1607,IF(LEFT(AR1607,1)="s","+","")))</f>
        <v/>
      </c>
      <c r="BT1607" s="226" t="str">
        <f aca="false">IF(Z1607="","",CONCATENATE(Z1607,IF(LEFT(AS1607,1)="s","+","")))</f>
        <v/>
      </c>
      <c r="BU1607" s="227" t="str">
        <f aca="false">IF(AA1607="","",CONCATENATE(AA1607,IF(LEFT(AT1607,1)="s","+","")))</f>
        <v/>
      </c>
      <c r="BV1607" s="212"/>
      <c r="BW1607" s="177" t="s">
        <v>4157</v>
      </c>
      <c r="BX1607" s="170" t="str">
        <f aca="false">IF(BW1607&lt;&gt;"",IF(ISNUMBER(FIND("=",BW1607)),LEFT(BW1607,FIND("=",BW1607)-1),BW1607),BW1607)</f>
        <v>EU495190</v>
      </c>
      <c r="BY1607" s="170" t="str">
        <f aca="false">IF(BW1607&lt;&gt;"",IF(ISNUMBER(FIND("=",BW1607)),RIGHT(BW1607,LEN(BW1607)-FIND("=",BW1607)),""),"")</f>
        <v>3b</v>
      </c>
      <c r="BZ1607" s="170" t="str">
        <f aca="false">IF(BX1607&lt;&gt;"",IF(ISNUMBER(FIND(".",BX1607)),LEFT(BX1607,FIND(".",BX1607)-1),BX1607),BX1607)</f>
        <v>EU495190</v>
      </c>
      <c r="CA1607" s="170" t="str">
        <f aca="false">IF(BX1607&lt;&gt;"",IF(ISNUMBER(FIND(".",BX1607)),RIGHT(BX1607,LEN(BX1607)-FIND(".",BX1607)),""),"")</f>
        <v/>
      </c>
      <c r="CB1607" s="212"/>
      <c r="CC1607" s="170" t="str">
        <f aca="false">A1607</f>
        <v>EU495190</v>
      </c>
      <c r="CD1607" s="178" t="s">
        <v>339</v>
      </c>
      <c r="CE1607" s="178" t="s">
        <v>340</v>
      </c>
      <c r="CF1607" s="178" t="s">
        <v>341</v>
      </c>
      <c r="CG1607" s="212"/>
      <c r="CH1607" s="179"/>
      <c r="CI1607" s="179"/>
      <c r="CJ1607" s="179"/>
      <c r="CK1607" s="212"/>
      <c r="CL1607" s="212"/>
      <c r="CM1607" s="170" t="str">
        <f aca="false">F1607</f>
        <v>TLS39</v>
      </c>
      <c r="CN1607" s="170" t="str">
        <f aca="false">IF(G1607="","",G1607)</f>
        <v/>
      </c>
      <c r="CO1607" s="170" t="str">
        <f aca="false">CONCATENATE(H1607,":",L1607)</f>
        <v>France:</v>
      </c>
      <c r="CP1607" s="170" t="str">
        <f aca="false">CONCATENATE(IF(Q1607="","",CONCATENATE(Q1607,"-")),IF(P1607="","",CONCATENATE(P1607,"-")),IF(O1607="","",O1607))</f>
        <v/>
      </c>
      <c r="CQ1607" s="170" t="str">
        <f aca="false">IF(N1607="","",N1607)</f>
        <v/>
      </c>
      <c r="CR1607" s="170" t="n">
        <f aca="false">C1607</f>
        <v>3</v>
      </c>
      <c r="CS1607" s="229" t="str">
        <f aca="false">D1607</f>
        <v>3b</v>
      </c>
      <c r="CT1607" s="170" t="str">
        <f aca="false">CONCATENATE(CD1607," strain ",CM1607," ",CL1607,", partial cds")</f>
        <v>Hepatitis E virus strain TLS39 , partial cds</v>
      </c>
    </row>
    <row r="1608" customFormat="false" ht="11.9" hidden="false" customHeight="true" outlineLevel="0" collapsed="false">
      <c r="A1608" s="154" t="s">
        <v>4158</v>
      </c>
      <c r="B1608" s="147" t="n">
        <v>3</v>
      </c>
      <c r="C1608" s="148" t="n">
        <v>3</v>
      </c>
      <c r="D1608" s="149" t="s">
        <v>3973</v>
      </c>
      <c r="E1608" s="150" t="s">
        <v>3598</v>
      </c>
      <c r="F1608" s="154" t="s">
        <v>4159</v>
      </c>
      <c r="G1608" s="212"/>
      <c r="H1608" s="146" t="s">
        <v>378</v>
      </c>
      <c r="I1608" s="153" t="s">
        <v>379</v>
      </c>
      <c r="J1608" s="146" t="s">
        <v>337</v>
      </c>
      <c r="K1608" s="155" t="s">
        <v>4160</v>
      </c>
      <c r="L1608" s="231" t="s">
        <v>4160</v>
      </c>
      <c r="M1608" s="157" t="s">
        <v>348</v>
      </c>
      <c r="N1608" s="213"/>
      <c r="O1608" s="160"/>
      <c r="P1608" s="212"/>
      <c r="Q1608" s="212"/>
      <c r="R1608" s="212"/>
      <c r="S1608" s="232" t="n">
        <v>412</v>
      </c>
      <c r="T1608" s="214"/>
      <c r="U1608" s="215"/>
      <c r="V1608" s="209"/>
      <c r="W1608" s="163" t="s">
        <v>3973</v>
      </c>
      <c r="X1608" s="209"/>
      <c r="Y1608" s="209"/>
      <c r="Z1608" s="209"/>
      <c r="AB1608" s="217"/>
      <c r="AC1608" s="163" t="n">
        <v>318</v>
      </c>
      <c r="AD1608" s="209"/>
      <c r="AE1608" s="209"/>
      <c r="AF1608" s="209"/>
      <c r="AG1608" s="218"/>
      <c r="AH1608" s="164" t="n">
        <v>48</v>
      </c>
      <c r="AI1608" s="164" t="n">
        <v>459</v>
      </c>
      <c r="AJ1608" s="219" t="n">
        <f aca="false">SeqEnd-SeqBeg+1</f>
        <v>412</v>
      </c>
      <c r="AK1608" s="220" t="n">
        <f aca="false">AND( SeqBeg&lt;=Beg  , End &lt;=SeqEnd )</f>
        <v>1</v>
      </c>
      <c r="AL1608" s="212"/>
      <c r="AM1608" s="212"/>
      <c r="AN1608" s="213"/>
      <c r="AO1608" s="147" t="s">
        <v>103</v>
      </c>
      <c r="AP1608" s="147" t="s">
        <v>103</v>
      </c>
      <c r="AU1608" s="212"/>
      <c r="AV1608" s="212"/>
      <c r="AW1608" s="222" t="str">
        <f aca="false">HYPERLINK(CONCATENATE("http://www.ncbi.nlm.nih.gov/nuccore/",BM1608),BM1608)</f>
        <v>AB082556</v>
      </c>
      <c r="AX1608" s="219" t="str">
        <f aca="false">CONCATENATE(D1608,IF(I1608="","",CONCATENATE(".",I1608)),IF(K1608="","",CONCATENATE(".",K1608)),IF(M1608="","",CONCATENATE(".",M1608)),IF(R1608="","",CONCATENATE(".",R1608)),IF(U1608="","","(*)"))</f>
        <v>3b.JPN.Yamanashi.hum</v>
      </c>
      <c r="AY1608" s="170" t="str">
        <f aca="false">CONCATENATE(BM1608,".",BN1608)</f>
        <v>AB082556.HE-JA11</v>
      </c>
      <c r="AZ1608" s="171" t="str">
        <f aca="false">IF(AV1608="",IF(ISNUMBER(FIND(".",A1608)),LEFT(A1608,FIND(".",A1608)-1),A1608),AV1608)</f>
        <v>AB082556</v>
      </c>
      <c r="BA1608" s="171" t="str">
        <f aca="false">IF(ISNUMBER(FIND("-",AZ1608)),LEFT(AZ1608,FIND("-",AZ1608)-1),AZ1608)</f>
        <v>AB082556</v>
      </c>
      <c r="BB1608" s="170" t="str">
        <f aca="false"> MEGAname &amp; "="</f>
        <v>AB082556=</v>
      </c>
      <c r="BC1608" s="170" t="str">
        <f aca="false">Clear &amp; IF(span ,"Span","out")</f>
        <v>AB082556=Span</v>
      </c>
      <c r="BD1608" s="170" t="str">
        <f aca="false">Clear &amp; IF(span, IF(B1608=".","Selected",B1608),"out")</f>
        <v>AB082556=3</v>
      </c>
      <c r="BE1608" s="170" t="str">
        <f aca="false">Clear &amp; Strain</f>
        <v>AB082556=HE-JA11</v>
      </c>
      <c r="BF1608" s="170" t="str">
        <f aca="false">CONCATENATE(A1608,"=",F1608,". ",AX1608,IF(AB1608="","",CONCATENATE(".",AB1608)))</f>
        <v>AB082556=HE-JA11. 3b.JPN.Yamanashi.hum</v>
      </c>
      <c r="BG1608" s="170" t="str">
        <f aca="false">CONCATENATE(A1608,"=",F1608,". ",AX1608)</f>
        <v>AB082556=HE-JA11. 3b.JPN.Yamanashi.hum</v>
      </c>
      <c r="BH1608" s="170" t="str">
        <f aca="false">CONCATENATE(A1608,"=",AX1608)</f>
        <v>AB082556=3b.JPN.Yamanashi.hum</v>
      </c>
      <c r="BI1608" s="170" t="str">
        <f aca="false">CONCATENATE(A1608,"=",ComForSubtype,D1608)</f>
        <v>AB082556=3b</v>
      </c>
      <c r="BJ1608" s="170" t="str">
        <f aca="false">CONCATENATE(A1608,"=",E1608)</f>
        <v>AB082556=3jab</v>
      </c>
      <c r="BK1608" s="170" t="str">
        <f aca="false">CONCATENATE(A1608,"=",C1608)</f>
        <v>AB082556=3</v>
      </c>
      <c r="BL1608" s="170" t="str">
        <f aca="false">CONCATENATE(D1608,"=")</f>
        <v>3b=</v>
      </c>
      <c r="BM1608" s="223" t="str">
        <f aca="false">IF(BA1608="XX","",BA1608)</f>
        <v>AB082556</v>
      </c>
      <c r="BN1608" s="224" t="str">
        <f aca="false">CONCATENATE(IF(F1608="","",F1608),IF(G1608="","",CONCATENATE(" / ",G1608)))</f>
        <v>HE-JA11</v>
      </c>
      <c r="BO1608" s="225" t="str">
        <f aca="false">AX1608</f>
        <v>3b.JPN.Yamanashi.hum</v>
      </c>
      <c r="BP1608" s="226" t="str">
        <f aca="false">IF(V1608="","",V1608)</f>
        <v/>
      </c>
      <c r="BQ1608" s="226" t="str">
        <f aca="false">IF(W1608="","",CONCATENATE(W1608,IF(LEFT(AO1608,1)="s","+","")))</f>
        <v>3b</v>
      </c>
      <c r="BR1608" s="226" t="str">
        <f aca="false">IF(X1608="","",CONCATENATE(X1608,IF(LEFT(AQ1608,1)="s","+","")))</f>
        <v/>
      </c>
      <c r="BS1608" s="226" t="str">
        <f aca="false">IF(Y1608="","",CONCATENATE(Y1608,IF(LEFT(AR1608,1)="s","+","")))</f>
        <v/>
      </c>
      <c r="BT1608" s="226" t="str">
        <f aca="false">IF(Z1608="","",CONCATENATE(Z1608,IF(LEFT(AS1608,1)="s","+","")))</f>
        <v/>
      </c>
      <c r="BU1608" s="227" t="str">
        <f aca="false">IF(AA1608="","",CONCATENATE(AA1608,IF(LEFT(AT1608,1)="s","+","")))</f>
        <v/>
      </c>
      <c r="BV1608" s="212"/>
      <c r="BW1608" s="177" t="s">
        <v>4161</v>
      </c>
      <c r="BX1608" s="170" t="str">
        <f aca="false">IF(BW1608&lt;&gt;"",IF(ISNUMBER(FIND("=",BW1608)),LEFT(BW1608,FIND("=",BW1608)-1),BW1608),BW1608)</f>
        <v>AB082556.HE-JA11</v>
      </c>
      <c r="BY1608" s="170" t="str">
        <f aca="false">IF(BW1608&lt;&gt;"",IF(ISNUMBER(FIND("=",BW1608)),RIGHT(BW1608,LEN(BW1608)-FIND("=",BW1608)),""),"")</f>
        <v>3b</v>
      </c>
      <c r="BZ1608" s="170" t="str">
        <f aca="false">IF(BX1608&lt;&gt;"",IF(ISNUMBER(FIND(".",BX1608)),LEFT(BX1608,FIND(".",BX1608)-1),BX1608),BX1608)</f>
        <v>AB082556</v>
      </c>
      <c r="CA1608" s="170" t="str">
        <f aca="false">IF(BX1608&lt;&gt;"",IF(ISNUMBER(FIND(".",BX1608)),RIGHT(BX1608,LEN(BX1608)-FIND(".",BX1608)),""),"")</f>
        <v>HE-JA11</v>
      </c>
      <c r="CB1608" s="212"/>
      <c r="CC1608" s="170" t="str">
        <f aca="false">A1608</f>
        <v>AB082556</v>
      </c>
      <c r="CD1608" s="178" t="s">
        <v>339</v>
      </c>
      <c r="CE1608" s="178" t="s">
        <v>340</v>
      </c>
      <c r="CF1608" s="178" t="s">
        <v>341</v>
      </c>
      <c r="CG1608" s="212"/>
      <c r="CH1608" s="179"/>
      <c r="CI1608" s="179"/>
      <c r="CJ1608" s="179"/>
      <c r="CK1608" s="212"/>
      <c r="CL1608" s="212"/>
      <c r="CM1608" s="170" t="str">
        <f aca="false">F1608</f>
        <v>HE-JA11</v>
      </c>
      <c r="CN1608" s="170" t="str">
        <f aca="false">IF(G1608="","",G1608)</f>
        <v/>
      </c>
      <c r="CO1608" s="170" t="str">
        <f aca="false">CONCATENATE(H1608,":",L1608)</f>
        <v>Japan:Yamanashi</v>
      </c>
      <c r="CP1608" s="170" t="str">
        <f aca="false">CONCATENATE(IF(Q1608="","",CONCATENATE(Q1608,"-")),IF(P1608="","",CONCATENATE(P1608,"-")),IF(O1608="","",O1608))</f>
        <v/>
      </c>
      <c r="CQ1608" s="170" t="str">
        <f aca="false">IF(N1608="","",N1608)</f>
        <v/>
      </c>
      <c r="CR1608" s="228" t="n">
        <f aca="false">C1608</f>
        <v>3</v>
      </c>
      <c r="CS1608" s="229" t="str">
        <f aca="false">D1608</f>
        <v>3b</v>
      </c>
      <c r="CT1608" s="170" t="str">
        <f aca="false">CONCATENATE(CD1608," strain ",CM1608," ",CL1608,", partial cds")</f>
        <v>Hepatitis E virus strain HE-JA11 , partial cds</v>
      </c>
    </row>
    <row r="1609" customFormat="false" ht="11.9" hidden="false" customHeight="true" outlineLevel="0" collapsed="false">
      <c r="A1609" s="154" t="s">
        <v>4162</v>
      </c>
      <c r="B1609" s="147" t="n">
        <v>3</v>
      </c>
      <c r="C1609" s="148" t="n">
        <v>3</v>
      </c>
      <c r="D1609" s="149" t="s">
        <v>3973</v>
      </c>
      <c r="E1609" s="150" t="s">
        <v>3598</v>
      </c>
      <c r="F1609" s="154" t="s">
        <v>4159</v>
      </c>
      <c r="G1609" s="212"/>
      <c r="H1609" s="146" t="s">
        <v>378</v>
      </c>
      <c r="I1609" s="153" t="s">
        <v>379</v>
      </c>
      <c r="J1609" s="146" t="s">
        <v>337</v>
      </c>
      <c r="K1609" s="155" t="s">
        <v>4160</v>
      </c>
      <c r="L1609" s="231" t="s">
        <v>4160</v>
      </c>
      <c r="M1609" s="157" t="s">
        <v>348</v>
      </c>
      <c r="N1609" s="213"/>
      <c r="O1609" s="160"/>
      <c r="P1609" s="212"/>
      <c r="Q1609" s="212"/>
      <c r="R1609" s="212"/>
      <c r="S1609" s="232" t="n">
        <v>412</v>
      </c>
      <c r="T1609" s="214"/>
      <c r="U1609" s="215"/>
      <c r="V1609" s="209"/>
      <c r="W1609" s="217"/>
      <c r="X1609" s="209"/>
      <c r="Y1609" s="209"/>
      <c r="Z1609" s="209"/>
      <c r="AA1609" s="158" t="s">
        <v>3973</v>
      </c>
      <c r="AB1609" s="217"/>
      <c r="AC1609" s="217"/>
      <c r="AD1609" s="209"/>
      <c r="AE1609" s="209"/>
      <c r="AF1609" s="209"/>
      <c r="AG1609" s="166" t="s">
        <v>2060</v>
      </c>
      <c r="AH1609" s="164" t="n">
        <v>6189</v>
      </c>
      <c r="AI1609" s="164" t="n">
        <v>6600</v>
      </c>
      <c r="AJ1609" s="219" t="n">
        <f aca="false">SeqEnd-SeqBeg+1</f>
        <v>412</v>
      </c>
      <c r="AK1609" s="220" t="n">
        <f aca="false">AND( SeqBeg&lt;=Beg  , End &lt;=SeqEnd )</f>
        <v>0</v>
      </c>
      <c r="AL1609" s="212"/>
      <c r="AM1609" s="212"/>
      <c r="AN1609" s="221"/>
      <c r="AT1609" s="147" t="s">
        <v>103</v>
      </c>
      <c r="AU1609" s="146"/>
      <c r="AV1609" s="212"/>
      <c r="AW1609" s="222" t="str">
        <f aca="false">HYPERLINK(CONCATENATE("http://www.ncbi.nlm.nih.gov/nuccore/",BM1609),BM1609)</f>
        <v>AB082567</v>
      </c>
      <c r="AX1609" s="219" t="str">
        <f aca="false">CONCATENATE(D1609,IF(I1609="","",CONCATENATE(".",I1609)),IF(K1609="","",CONCATENATE(".",K1609)),IF(M1609="","",CONCATENATE(".",M1609)),IF(R1609="","",CONCATENATE(".",R1609)),IF(U1609="","","(*)"))</f>
        <v>3b.JPN.Yamanashi.hum</v>
      </c>
      <c r="AY1609" s="170" t="str">
        <f aca="false">CONCATENATE(BM1609,".",BN1609)</f>
        <v>AB082567.HE-JA11</v>
      </c>
      <c r="AZ1609" s="171" t="str">
        <f aca="false">IF(AV1609="",IF(ISNUMBER(FIND(".",A1609)),LEFT(A1609,FIND(".",A1609)-1),A1609),AV1609)</f>
        <v>AB082567</v>
      </c>
      <c r="BA1609" s="171" t="str">
        <f aca="false">IF(ISNUMBER(FIND("-",AZ1609)),LEFT(AZ1609,FIND("-",AZ1609)-1),AZ1609)</f>
        <v>AB082567</v>
      </c>
      <c r="BB1609" s="170" t="str">
        <f aca="false"> MEGAname &amp; "="</f>
        <v>AB082567=</v>
      </c>
      <c r="BC1609" s="170" t="str">
        <f aca="false">Clear &amp; IF(span ,"Span","out")</f>
        <v>AB082567=out</v>
      </c>
      <c r="BD1609" s="170" t="str">
        <f aca="false">Clear &amp; IF(span, IF(B1609=".","Selected",B1609),"out")</f>
        <v>AB082567=out</v>
      </c>
      <c r="BE1609" s="170" t="str">
        <f aca="false">Clear &amp; Strain</f>
        <v>AB082567=HE-JA11</v>
      </c>
      <c r="BF1609" s="170" t="str">
        <f aca="false">CONCATENATE(A1609,"=",F1609,". ",AX1609,IF(AB1609="","",CONCATENATE(".",AB1609)))</f>
        <v>AB082567=HE-JA11. 3b.JPN.Yamanashi.hum</v>
      </c>
      <c r="BG1609" s="170" t="str">
        <f aca="false">CONCATENATE(A1609,"=",F1609,". ",AX1609)</f>
        <v>AB082567=HE-JA11. 3b.JPN.Yamanashi.hum</v>
      </c>
      <c r="BH1609" s="170" t="str">
        <f aca="false">CONCATENATE(A1609,"=",AX1609)</f>
        <v>AB082567=3b.JPN.Yamanashi.hum</v>
      </c>
      <c r="BI1609" s="170" t="str">
        <f aca="false">CONCATENATE(A1609,"=",ComForSubtype,D1609)</f>
        <v>AB082567=3b</v>
      </c>
      <c r="BJ1609" s="170" t="str">
        <f aca="false">CONCATENATE(A1609,"=",E1609)</f>
        <v>AB082567=3jab</v>
      </c>
      <c r="BK1609" s="170" t="str">
        <f aca="false">CONCATENATE(A1609,"=",C1609)</f>
        <v>AB082567=3</v>
      </c>
      <c r="BL1609" s="170" t="str">
        <f aca="false">CONCATENATE(D1609,"=")</f>
        <v>3b=</v>
      </c>
      <c r="BM1609" s="223" t="str">
        <f aca="false">IF(BA1609="XX","",BA1609)</f>
        <v>AB082567</v>
      </c>
      <c r="BN1609" s="224" t="str">
        <f aca="false">CONCATENATE(IF(F1609="","",F1609),IF(G1609="","",CONCATENATE(" / ",G1609)))</f>
        <v>HE-JA11</v>
      </c>
      <c r="BO1609" s="225" t="str">
        <f aca="false">AX1609</f>
        <v>3b.JPN.Yamanashi.hum</v>
      </c>
      <c r="BP1609" s="226" t="str">
        <f aca="false">IF(V1609="","",V1609)</f>
        <v/>
      </c>
      <c r="BQ1609" s="226" t="str">
        <f aca="false">IF(W1609="","",CONCATENATE(W1609,IF(LEFT(AO1609,1)="s","+","")))</f>
        <v/>
      </c>
      <c r="BR1609" s="226" t="str">
        <f aca="false">IF(X1609="","",CONCATENATE(X1609,IF(LEFT(AQ1609,1)="s","+","")))</f>
        <v/>
      </c>
      <c r="BS1609" s="226" t="str">
        <f aca="false">IF(Y1609="","",CONCATENATE(Y1609,IF(LEFT(AR1609,1)="s","+","")))</f>
        <v/>
      </c>
      <c r="BT1609" s="226" t="str">
        <f aca="false">IF(Z1609="","",CONCATENATE(Z1609,IF(LEFT(AS1609,1)="s","+","")))</f>
        <v/>
      </c>
      <c r="BU1609" s="227" t="str">
        <f aca="false">IF(AA1609="","",CONCATENATE(AA1609,IF(LEFT(AT1609,1)="s","+","")))</f>
        <v>3b</v>
      </c>
      <c r="BV1609" s="212"/>
      <c r="BW1609" s="177" t="s">
        <v>4163</v>
      </c>
      <c r="BX1609" s="170" t="str">
        <f aca="false">IF(BW1609&lt;&gt;"",IF(ISNUMBER(FIND("=",BW1609)),LEFT(BW1609,FIND("=",BW1609)-1),BW1609),BW1609)</f>
        <v>AB082567.HE-JA11</v>
      </c>
      <c r="BY1609" s="170" t="str">
        <f aca="false">IF(BW1609&lt;&gt;"",IF(ISNUMBER(FIND("=",BW1609)),RIGHT(BW1609,LEN(BW1609)-FIND("=",BW1609)),""),"")</f>
        <v>NonSelected</v>
      </c>
      <c r="BZ1609" s="170" t="str">
        <f aca="false">IF(BX1609&lt;&gt;"",IF(ISNUMBER(FIND(".",BX1609)),LEFT(BX1609,FIND(".",BX1609)-1),BX1609),BX1609)</f>
        <v>AB082567</v>
      </c>
      <c r="CA1609" s="170" t="str">
        <f aca="false">IF(BX1609&lt;&gt;"",IF(ISNUMBER(FIND(".",BX1609)),RIGHT(BX1609,LEN(BX1609)-FIND(".",BX1609)),""),"")</f>
        <v>HE-JA11</v>
      </c>
      <c r="CB1609" s="212"/>
      <c r="CC1609" s="170" t="str">
        <f aca="false">A1609</f>
        <v>AB082567</v>
      </c>
      <c r="CD1609" s="178" t="s">
        <v>339</v>
      </c>
      <c r="CE1609" s="178" t="s">
        <v>340</v>
      </c>
      <c r="CF1609" s="178" t="s">
        <v>341</v>
      </c>
      <c r="CG1609" s="212"/>
      <c r="CH1609" s="179"/>
      <c r="CI1609" s="179"/>
      <c r="CJ1609" s="179"/>
      <c r="CK1609" s="212"/>
      <c r="CL1609" s="212"/>
      <c r="CM1609" s="170" t="str">
        <f aca="false">F1609</f>
        <v>HE-JA11</v>
      </c>
      <c r="CN1609" s="170" t="str">
        <f aca="false">IF(G1609="","",G1609)</f>
        <v/>
      </c>
      <c r="CO1609" s="170" t="str">
        <f aca="false">CONCATENATE(H1609,":",L1609)</f>
        <v>Japan:Yamanashi</v>
      </c>
      <c r="CP1609" s="170" t="str">
        <f aca="false">CONCATENATE(IF(Q1609="","",CONCATENATE(Q1609,"-")),IF(P1609="","",CONCATENATE(P1609,"-")),IF(O1609="","",O1609))</f>
        <v/>
      </c>
      <c r="CQ1609" s="170" t="str">
        <f aca="false">IF(N1609="","",N1609)</f>
        <v/>
      </c>
      <c r="CR1609" s="228" t="n">
        <f aca="false">C1609</f>
        <v>3</v>
      </c>
      <c r="CS1609" s="229" t="str">
        <f aca="false">D1609</f>
        <v>3b</v>
      </c>
      <c r="CT1609" s="170" t="str">
        <f aca="false">CONCATENATE(CD1609," strain ",CM1609," ",CL1609,", partial cds")</f>
        <v>Hepatitis E virus strain HE-JA11 , partial cds</v>
      </c>
    </row>
    <row r="1610" customFormat="false" ht="11.9" hidden="false" customHeight="true" outlineLevel="0" collapsed="false">
      <c r="A1610" s="154" t="s">
        <v>4164</v>
      </c>
      <c r="B1610" s="147" t="n">
        <v>3</v>
      </c>
      <c r="C1610" s="148" t="n">
        <v>3</v>
      </c>
      <c r="D1610" s="149" t="s">
        <v>3973</v>
      </c>
      <c r="E1610" s="150" t="s">
        <v>3598</v>
      </c>
      <c r="F1610" s="154" t="s">
        <v>4165</v>
      </c>
      <c r="G1610" s="212"/>
      <c r="H1610" s="146" t="s">
        <v>378</v>
      </c>
      <c r="I1610" s="153" t="s">
        <v>379</v>
      </c>
      <c r="J1610" s="146" t="s">
        <v>337</v>
      </c>
      <c r="K1610" s="155" t="s">
        <v>3693</v>
      </c>
      <c r="L1610" s="231" t="s">
        <v>3693</v>
      </c>
      <c r="M1610" s="157" t="s">
        <v>348</v>
      </c>
      <c r="N1610" s="213"/>
      <c r="O1610" s="160"/>
      <c r="P1610" s="212"/>
      <c r="Q1610" s="212"/>
      <c r="R1610" s="212"/>
      <c r="S1610" s="232" t="n">
        <v>412</v>
      </c>
      <c r="U1610" s="161" t="s">
        <v>3973</v>
      </c>
      <c r="V1610" s="209"/>
      <c r="W1610" s="163" t="s">
        <v>3973</v>
      </c>
      <c r="X1610" s="209"/>
      <c r="Y1610" s="209"/>
      <c r="Z1610" s="209"/>
      <c r="AB1610" s="217"/>
      <c r="AC1610" s="163" t="n">
        <v>318</v>
      </c>
      <c r="AD1610" s="209"/>
      <c r="AE1610" s="209"/>
      <c r="AF1610" s="209"/>
      <c r="AG1610" s="218"/>
      <c r="AH1610" s="164" t="n">
        <v>48</v>
      </c>
      <c r="AI1610" s="164" t="n">
        <v>459</v>
      </c>
      <c r="AJ1610" s="219" t="n">
        <f aca="false">SeqEnd-SeqBeg+1</f>
        <v>412</v>
      </c>
      <c r="AK1610" s="220" t="n">
        <f aca="false">AND( SeqBeg&lt;=Beg  , End &lt;=SeqEnd )</f>
        <v>1</v>
      </c>
      <c r="AL1610" s="212"/>
      <c r="AM1610" s="212"/>
      <c r="AN1610" s="213"/>
      <c r="AO1610" s="147" t="s">
        <v>2602</v>
      </c>
      <c r="AP1610" s="147" t="s">
        <v>2602</v>
      </c>
      <c r="AU1610" s="212"/>
      <c r="AV1610" s="212"/>
      <c r="AW1610" s="222" t="str">
        <f aca="false">HYPERLINK(CONCATENATE("http://www.ncbi.nlm.nih.gov/nuccore/",BM1610),BM1610)</f>
        <v>AB082550</v>
      </c>
      <c r="AX1610" s="219" t="str">
        <f aca="false">CONCATENATE(D1610,IF(I1610="","",CONCATENATE(".",I1610)),IF(K1610="","",CONCATENATE(".",K1610)),IF(M1610="","",CONCATENATE(".",M1610)),IF(R1610="","",CONCATENATE(".",R1610)),IF(U1610="","","(*)"))</f>
        <v>3b.JPN.Iwate.hum(*)</v>
      </c>
      <c r="AY1610" s="170" t="str">
        <f aca="false">CONCATENATE(BM1610,".",BN1610)</f>
        <v>AB082550.HE-JA5</v>
      </c>
      <c r="AZ1610" s="171" t="str">
        <f aca="false">IF(AV1610="",IF(ISNUMBER(FIND(".",A1610)),LEFT(A1610,FIND(".",A1610)-1),A1610),AV1610)</f>
        <v>AB082550</v>
      </c>
      <c r="BA1610" s="171" t="str">
        <f aca="false">IF(ISNUMBER(FIND("-",AZ1610)),LEFT(AZ1610,FIND("-",AZ1610)-1),AZ1610)</f>
        <v>AB082550</v>
      </c>
      <c r="BB1610" s="170" t="str">
        <f aca="false"> MEGAname &amp; "="</f>
        <v>AB082550=</v>
      </c>
      <c r="BC1610" s="170" t="str">
        <f aca="false">Clear &amp; IF(span ,"Span","out")</f>
        <v>AB082550=Span</v>
      </c>
      <c r="BD1610" s="170" t="str">
        <f aca="false">Clear &amp; IF(span, IF(B1610=".","Selected",B1610),"out")</f>
        <v>AB082550=3</v>
      </c>
      <c r="BE1610" s="170" t="str">
        <f aca="false">Clear &amp; Strain</f>
        <v>AB082550=HE-JA5</v>
      </c>
      <c r="BF1610" s="170" t="str">
        <f aca="false">CONCATENATE(A1610,"=",F1610,". ",AX1610,IF(AB1610="","",CONCATENATE(".",AB1610)))</f>
        <v>AB082550=HE-JA5. 3b.JPN.Iwate.hum(*)</v>
      </c>
      <c r="BG1610" s="170" t="str">
        <f aca="false">CONCATENATE(A1610,"=",F1610,". ",AX1610)</f>
        <v>AB082550=HE-JA5. 3b.JPN.Iwate.hum(*)</v>
      </c>
      <c r="BH1610" s="170" t="str">
        <f aca="false">CONCATENATE(A1610,"=",AX1610)</f>
        <v>AB082550=3b.JPN.Iwate.hum(*)</v>
      </c>
      <c r="BI1610" s="170" t="str">
        <f aca="false">CONCATENATE(A1610,"=",ComForSubtype,D1610)</f>
        <v>AB082550=3b</v>
      </c>
      <c r="BJ1610" s="170" t="str">
        <f aca="false">CONCATENATE(A1610,"=",E1610)</f>
        <v>AB082550=3jab</v>
      </c>
      <c r="BK1610" s="170" t="str">
        <f aca="false">CONCATENATE(A1610,"=",C1610)</f>
        <v>AB082550=3</v>
      </c>
      <c r="BL1610" s="170" t="str">
        <f aca="false">CONCATENATE(D1610,"=")</f>
        <v>3b=</v>
      </c>
      <c r="BM1610" s="223" t="str">
        <f aca="false">IF(BA1610="XX","",BA1610)</f>
        <v>AB082550</v>
      </c>
      <c r="BN1610" s="224" t="str">
        <f aca="false">CONCATENATE(IF(F1610="","",F1610),IF(G1610="","",CONCATENATE(" / ",G1610)))</f>
        <v>HE-JA5</v>
      </c>
      <c r="BO1610" s="225" t="str">
        <f aca="false">AX1610</f>
        <v>3b.JPN.Iwate.hum(*)</v>
      </c>
      <c r="BP1610" s="226" t="str">
        <f aca="false">IF(V1610="","",V1610)</f>
        <v/>
      </c>
      <c r="BQ1610" s="226" t="str">
        <f aca="false">IF(W1610="","",CONCATENATE(W1610,IF(LEFT(AO1610,1)="s","+","")))</f>
        <v>3b</v>
      </c>
      <c r="BR1610" s="226" t="str">
        <f aca="false">IF(X1610="","",CONCATENATE(X1610,IF(LEFT(AQ1610,1)="s","+","")))</f>
        <v/>
      </c>
      <c r="BS1610" s="226" t="str">
        <f aca="false">IF(Y1610="","",CONCATENATE(Y1610,IF(LEFT(AR1610,1)="s","+","")))</f>
        <v/>
      </c>
      <c r="BT1610" s="226" t="str">
        <f aca="false">IF(Z1610="","",CONCATENATE(Z1610,IF(LEFT(AS1610,1)="s","+","")))</f>
        <v/>
      </c>
      <c r="BU1610" s="227" t="str">
        <f aca="false">IF(AA1610="","",CONCATENATE(AA1610,IF(LEFT(AT1610,1)="s","+","")))</f>
        <v/>
      </c>
      <c r="BV1610" s="212"/>
      <c r="BW1610" s="177" t="s">
        <v>4166</v>
      </c>
      <c r="BX1610" s="170" t="str">
        <f aca="false">IF(BW1610&lt;&gt;"",IF(ISNUMBER(FIND("=",BW1610)),LEFT(BW1610,FIND("=",BW1610)-1),BW1610),BW1610)</f>
        <v>AB082550.HE-JA5</v>
      </c>
      <c r="BY1610" s="170" t="str">
        <f aca="false">IF(BW1610&lt;&gt;"",IF(ISNUMBER(FIND("=",BW1610)),RIGHT(BW1610,LEN(BW1610)-FIND("=",BW1610)),""),"")</f>
        <v>3b</v>
      </c>
      <c r="BZ1610" s="170" t="str">
        <f aca="false">IF(BX1610&lt;&gt;"",IF(ISNUMBER(FIND(".",BX1610)),LEFT(BX1610,FIND(".",BX1610)-1),BX1610),BX1610)</f>
        <v>AB082550</v>
      </c>
      <c r="CA1610" s="170" t="str">
        <f aca="false">IF(BX1610&lt;&gt;"",IF(ISNUMBER(FIND(".",BX1610)),RIGHT(BX1610,LEN(BX1610)-FIND(".",BX1610)),""),"")</f>
        <v>HE-JA5</v>
      </c>
      <c r="CB1610" s="212"/>
      <c r="CC1610" s="170" t="str">
        <f aca="false">A1610</f>
        <v>AB082550</v>
      </c>
      <c r="CD1610" s="178" t="s">
        <v>339</v>
      </c>
      <c r="CE1610" s="178" t="s">
        <v>340</v>
      </c>
      <c r="CF1610" s="178" t="s">
        <v>341</v>
      </c>
      <c r="CG1610" s="212"/>
      <c r="CH1610" s="179"/>
      <c r="CI1610" s="179"/>
      <c r="CJ1610" s="179"/>
      <c r="CK1610" s="212"/>
      <c r="CL1610" s="212"/>
      <c r="CM1610" s="170" t="str">
        <f aca="false">F1610</f>
        <v>HE-JA5</v>
      </c>
      <c r="CN1610" s="170" t="str">
        <f aca="false">IF(G1610="","",G1610)</f>
        <v/>
      </c>
      <c r="CO1610" s="170" t="str">
        <f aca="false">CONCATENATE(H1610,":",L1610)</f>
        <v>Japan:Iwate</v>
      </c>
      <c r="CP1610" s="170" t="str">
        <f aca="false">CONCATENATE(IF(Q1610="","",CONCATENATE(Q1610,"-")),IF(P1610="","",CONCATENATE(P1610,"-")),IF(O1610="","",O1610))</f>
        <v/>
      </c>
      <c r="CQ1610" s="170" t="str">
        <f aca="false">IF(N1610="","",N1610)</f>
        <v/>
      </c>
      <c r="CR1610" s="228" t="n">
        <f aca="false">C1610</f>
        <v>3</v>
      </c>
      <c r="CS1610" s="229" t="str">
        <f aca="false">D1610</f>
        <v>3b</v>
      </c>
      <c r="CT1610" s="170" t="str">
        <f aca="false">CONCATENATE(CD1610," strain ",CM1610," ",CL1610,", partial cds")</f>
        <v>Hepatitis E virus strain HE-JA5 , partial cds</v>
      </c>
    </row>
    <row r="1611" customFormat="false" ht="11.9" hidden="false" customHeight="true" outlineLevel="0" collapsed="false">
      <c r="A1611" s="154" t="s">
        <v>4167</v>
      </c>
      <c r="B1611" s="147" t="n">
        <v>3</v>
      </c>
      <c r="C1611" s="148" t="n">
        <v>3</v>
      </c>
      <c r="D1611" s="149" t="s">
        <v>3973</v>
      </c>
      <c r="E1611" s="150" t="s">
        <v>3598</v>
      </c>
      <c r="F1611" s="154" t="s">
        <v>4165</v>
      </c>
      <c r="G1611" s="212"/>
      <c r="H1611" s="146" t="s">
        <v>378</v>
      </c>
      <c r="I1611" s="153" t="s">
        <v>379</v>
      </c>
      <c r="J1611" s="146" t="s">
        <v>337</v>
      </c>
      <c r="K1611" s="155" t="s">
        <v>3693</v>
      </c>
      <c r="L1611" s="231" t="s">
        <v>3693</v>
      </c>
      <c r="M1611" s="157" t="s">
        <v>348</v>
      </c>
      <c r="N1611" s="213"/>
      <c r="O1611" s="160"/>
      <c r="P1611" s="212"/>
      <c r="Q1611" s="212"/>
      <c r="R1611" s="212"/>
      <c r="S1611" s="232" t="n">
        <v>412</v>
      </c>
      <c r="U1611" s="161" t="s">
        <v>3973</v>
      </c>
      <c r="V1611" s="209"/>
      <c r="W1611" s="217"/>
      <c r="X1611" s="209"/>
      <c r="Y1611" s="209"/>
      <c r="Z1611" s="209"/>
      <c r="AA1611" s="158" t="s">
        <v>3973</v>
      </c>
      <c r="AB1611" s="217"/>
      <c r="AC1611" s="217"/>
      <c r="AD1611" s="209"/>
      <c r="AE1611" s="209"/>
      <c r="AF1611" s="209"/>
      <c r="AG1611" s="166" t="s">
        <v>2060</v>
      </c>
      <c r="AH1611" s="164" t="n">
        <v>6189</v>
      </c>
      <c r="AI1611" s="164" t="n">
        <v>6600</v>
      </c>
      <c r="AJ1611" s="219" t="n">
        <f aca="false">SeqEnd-SeqBeg+1</f>
        <v>412</v>
      </c>
      <c r="AK1611" s="220" t="n">
        <f aca="false">AND( SeqBeg&lt;=Beg  , End &lt;=SeqEnd )</f>
        <v>0</v>
      </c>
      <c r="AL1611" s="212"/>
      <c r="AM1611" s="212"/>
      <c r="AN1611" s="221"/>
      <c r="AT1611" s="147" t="s">
        <v>103</v>
      </c>
      <c r="AU1611" s="146"/>
      <c r="AV1611" s="212"/>
      <c r="AW1611" s="222" t="str">
        <f aca="false">HYPERLINK(CONCATENATE("http://www.ncbi.nlm.nih.gov/nuccore/",BM1611),BM1611)</f>
        <v>AB082561</v>
      </c>
      <c r="AX1611" s="219" t="str">
        <f aca="false">CONCATENATE(D1611,IF(I1611="","",CONCATENATE(".",I1611)),IF(K1611="","",CONCATENATE(".",K1611)),IF(M1611="","",CONCATENATE(".",M1611)),IF(R1611="","",CONCATENATE(".",R1611)),IF(U1611="","","(*)"))</f>
        <v>3b.JPN.Iwate.hum(*)</v>
      </c>
      <c r="AY1611" s="170" t="str">
        <f aca="false">CONCATENATE(BM1611,".",BN1611)</f>
        <v>AB082561.HE-JA5</v>
      </c>
      <c r="AZ1611" s="171" t="str">
        <f aca="false">IF(AV1611="",IF(ISNUMBER(FIND(".",A1611)),LEFT(A1611,FIND(".",A1611)-1),A1611),AV1611)</f>
        <v>AB082561</v>
      </c>
      <c r="BA1611" s="171" t="str">
        <f aca="false">IF(ISNUMBER(FIND("-",AZ1611)),LEFT(AZ1611,FIND("-",AZ1611)-1),AZ1611)</f>
        <v>AB082561</v>
      </c>
      <c r="BB1611" s="170" t="str">
        <f aca="false"> MEGAname &amp; "="</f>
        <v>AB082561=</v>
      </c>
      <c r="BC1611" s="170" t="str">
        <f aca="false">Clear &amp; IF(span ,"Span","out")</f>
        <v>AB082561=out</v>
      </c>
      <c r="BD1611" s="170" t="str">
        <f aca="false">Clear &amp; IF(span, IF(B1611=".","Selected",B1611),"out")</f>
        <v>AB082561=out</v>
      </c>
      <c r="BE1611" s="170" t="str">
        <f aca="false">Clear &amp; Strain</f>
        <v>AB082561=HE-JA5</v>
      </c>
      <c r="BF1611" s="170" t="str">
        <f aca="false">CONCATENATE(A1611,"=",F1611,". ",AX1611,IF(AB1611="","",CONCATENATE(".",AB1611)))</f>
        <v>AB082561=HE-JA5. 3b.JPN.Iwate.hum(*)</v>
      </c>
      <c r="BG1611" s="170" t="str">
        <f aca="false">CONCATENATE(A1611,"=",F1611,". ",AX1611)</f>
        <v>AB082561=HE-JA5. 3b.JPN.Iwate.hum(*)</v>
      </c>
      <c r="BH1611" s="170" t="str">
        <f aca="false">CONCATENATE(A1611,"=",AX1611)</f>
        <v>AB082561=3b.JPN.Iwate.hum(*)</v>
      </c>
      <c r="BI1611" s="170" t="str">
        <f aca="false">CONCATENATE(A1611,"=",ComForSubtype,D1611)</f>
        <v>AB082561=3b</v>
      </c>
      <c r="BJ1611" s="170" t="str">
        <f aca="false">CONCATENATE(A1611,"=",E1611)</f>
        <v>AB082561=3jab</v>
      </c>
      <c r="BK1611" s="170" t="str">
        <f aca="false">CONCATENATE(A1611,"=",C1611)</f>
        <v>AB082561=3</v>
      </c>
      <c r="BL1611" s="170" t="str">
        <f aca="false">CONCATENATE(D1611,"=")</f>
        <v>3b=</v>
      </c>
      <c r="BM1611" s="223" t="str">
        <f aca="false">IF(BA1611="XX","",BA1611)</f>
        <v>AB082561</v>
      </c>
      <c r="BN1611" s="224" t="str">
        <f aca="false">CONCATENATE(IF(F1611="","",F1611),IF(G1611="","",CONCATENATE(" / ",G1611)))</f>
        <v>HE-JA5</v>
      </c>
      <c r="BO1611" s="225" t="str">
        <f aca="false">AX1611</f>
        <v>3b.JPN.Iwate.hum(*)</v>
      </c>
      <c r="BP1611" s="226" t="str">
        <f aca="false">IF(V1611="","",V1611)</f>
        <v/>
      </c>
      <c r="BQ1611" s="226" t="str">
        <f aca="false">IF(W1611="","",CONCATENATE(W1611,IF(LEFT(AO1611,1)="s","+","")))</f>
        <v/>
      </c>
      <c r="BR1611" s="226" t="str">
        <f aca="false">IF(X1611="","",CONCATENATE(X1611,IF(LEFT(AQ1611,1)="s","+","")))</f>
        <v/>
      </c>
      <c r="BS1611" s="226" t="str">
        <f aca="false">IF(Y1611="","",CONCATENATE(Y1611,IF(LEFT(AR1611,1)="s","+","")))</f>
        <v/>
      </c>
      <c r="BT1611" s="226" t="str">
        <f aca="false">IF(Z1611="","",CONCATENATE(Z1611,IF(LEFT(AS1611,1)="s","+","")))</f>
        <v/>
      </c>
      <c r="BU1611" s="227" t="str">
        <f aca="false">IF(AA1611="","",CONCATENATE(AA1611,IF(LEFT(AT1611,1)="s","+","")))</f>
        <v>3b</v>
      </c>
      <c r="BV1611" s="212"/>
      <c r="BW1611" s="177" t="s">
        <v>4168</v>
      </c>
      <c r="BX1611" s="170" t="str">
        <f aca="false">IF(BW1611&lt;&gt;"",IF(ISNUMBER(FIND("=",BW1611)),LEFT(BW1611,FIND("=",BW1611)-1),BW1611),BW1611)</f>
        <v>AB082561.HE-JA5</v>
      </c>
      <c r="BY1611" s="170" t="str">
        <f aca="false">IF(BW1611&lt;&gt;"",IF(ISNUMBER(FIND("=",BW1611)),RIGHT(BW1611,LEN(BW1611)-FIND("=",BW1611)),""),"")</f>
        <v>NonSelected</v>
      </c>
      <c r="BZ1611" s="170" t="str">
        <f aca="false">IF(BX1611&lt;&gt;"",IF(ISNUMBER(FIND(".",BX1611)),LEFT(BX1611,FIND(".",BX1611)-1),BX1611),BX1611)</f>
        <v>AB082561</v>
      </c>
      <c r="CA1611" s="170" t="str">
        <f aca="false">IF(BX1611&lt;&gt;"",IF(ISNUMBER(FIND(".",BX1611)),RIGHT(BX1611,LEN(BX1611)-FIND(".",BX1611)),""),"")</f>
        <v>HE-JA5</v>
      </c>
      <c r="CB1611" s="212"/>
      <c r="CC1611" s="170" t="str">
        <f aca="false">A1611</f>
        <v>AB082561</v>
      </c>
      <c r="CD1611" s="178" t="s">
        <v>339</v>
      </c>
      <c r="CE1611" s="178" t="s">
        <v>340</v>
      </c>
      <c r="CF1611" s="178" t="s">
        <v>341</v>
      </c>
      <c r="CG1611" s="212"/>
      <c r="CH1611" s="179"/>
      <c r="CI1611" s="179"/>
      <c r="CJ1611" s="179"/>
      <c r="CK1611" s="212"/>
      <c r="CL1611" s="212"/>
      <c r="CM1611" s="170" t="str">
        <f aca="false">F1611</f>
        <v>HE-JA5</v>
      </c>
      <c r="CN1611" s="170" t="str">
        <f aca="false">IF(G1611="","",G1611)</f>
        <v/>
      </c>
      <c r="CO1611" s="170" t="str">
        <f aca="false">CONCATENATE(H1611,":",L1611)</f>
        <v>Japan:Iwate</v>
      </c>
      <c r="CP1611" s="170" t="str">
        <f aca="false">CONCATENATE(IF(Q1611="","",CONCATENATE(Q1611,"-")),IF(P1611="","",CONCATENATE(P1611,"-")),IF(O1611="","",O1611))</f>
        <v/>
      </c>
      <c r="CQ1611" s="170" t="str">
        <f aca="false">IF(N1611="","",N1611)</f>
        <v/>
      </c>
      <c r="CR1611" s="228" t="n">
        <f aca="false">C1611</f>
        <v>3</v>
      </c>
      <c r="CS1611" s="229" t="str">
        <f aca="false">D1611</f>
        <v>3b</v>
      </c>
      <c r="CT1611" s="170" t="str">
        <f aca="false">CONCATENATE(CD1611," strain ",CM1611," ",CL1611,", partial cds")</f>
        <v>Hepatitis E virus strain HE-JA5 , partial cds</v>
      </c>
    </row>
    <row r="1612" customFormat="false" ht="11.9" hidden="false" customHeight="true" outlineLevel="0" collapsed="false">
      <c r="A1612" s="154" t="s">
        <v>4169</v>
      </c>
      <c r="B1612" s="147" t="n">
        <v>3</v>
      </c>
      <c r="C1612" s="148" t="n">
        <v>3</v>
      </c>
      <c r="D1612" s="149" t="s">
        <v>3973</v>
      </c>
      <c r="E1612" s="150" t="s">
        <v>3598</v>
      </c>
      <c r="F1612" s="154" t="s">
        <v>4170</v>
      </c>
      <c r="G1612" s="212"/>
      <c r="H1612" s="146" t="s">
        <v>378</v>
      </c>
      <c r="I1612" s="153" t="s">
        <v>379</v>
      </c>
      <c r="J1612" s="146" t="s">
        <v>337</v>
      </c>
      <c r="K1612" s="155" t="s">
        <v>3693</v>
      </c>
      <c r="L1612" s="231" t="s">
        <v>3693</v>
      </c>
      <c r="M1612" s="157" t="s">
        <v>348</v>
      </c>
      <c r="N1612" s="213"/>
      <c r="O1612" s="160"/>
      <c r="P1612" s="212"/>
      <c r="Q1612" s="212"/>
      <c r="R1612" s="212"/>
      <c r="S1612" s="232" t="n">
        <v>412</v>
      </c>
      <c r="U1612" s="161" t="s">
        <v>3973</v>
      </c>
      <c r="V1612" s="209"/>
      <c r="W1612" s="163" t="s">
        <v>3973</v>
      </c>
      <c r="X1612" s="147"/>
      <c r="Y1612" s="209"/>
      <c r="Z1612" s="209"/>
      <c r="AB1612" s="217"/>
      <c r="AC1612" s="163" t="n">
        <v>318</v>
      </c>
      <c r="AD1612" s="209"/>
      <c r="AE1612" s="209"/>
      <c r="AF1612" s="209"/>
      <c r="AG1612" s="218"/>
      <c r="AH1612" s="164" t="n">
        <v>48</v>
      </c>
      <c r="AI1612" s="164" t="n">
        <v>459</v>
      </c>
      <c r="AJ1612" s="219" t="n">
        <f aca="false">SeqEnd-SeqBeg+1</f>
        <v>412</v>
      </c>
      <c r="AK1612" s="220" t="n">
        <f aca="false">AND( SeqBeg&lt;=Beg  , End &lt;=SeqEnd )</f>
        <v>1</v>
      </c>
      <c r="AL1612" s="212"/>
      <c r="AM1612" s="212"/>
      <c r="AN1612" s="213"/>
      <c r="AO1612" s="147" t="s">
        <v>2602</v>
      </c>
      <c r="AP1612" s="147" t="s">
        <v>2602</v>
      </c>
      <c r="AV1612" s="212"/>
      <c r="AW1612" s="222" t="str">
        <f aca="false">HYPERLINK(CONCATENATE("http://www.ncbi.nlm.nih.gov/nuccore/",BM1612),BM1612)</f>
        <v>AB082551</v>
      </c>
      <c r="AX1612" s="219" t="str">
        <f aca="false">CONCATENATE(D1612,IF(I1612="","",CONCATENATE(".",I1612)),IF(K1612="","",CONCATENATE(".",K1612)),IF(M1612="","",CONCATENATE(".",M1612)),IF(R1612="","",CONCATENATE(".",R1612)),IF(U1612="","","(*)"))</f>
        <v>3b.JPN.Iwate.hum(*)</v>
      </c>
      <c r="AY1612" s="170" t="str">
        <f aca="false">CONCATENATE(BM1612,".",BN1612)</f>
        <v>AB082551.HE-JA6</v>
      </c>
      <c r="AZ1612" s="171" t="str">
        <f aca="false">IF(AV1612="",IF(ISNUMBER(FIND(".",A1612)),LEFT(A1612,FIND(".",A1612)-1),A1612),AV1612)</f>
        <v>AB082551</v>
      </c>
      <c r="BA1612" s="171" t="str">
        <f aca="false">IF(ISNUMBER(FIND("-",AZ1612)),LEFT(AZ1612,FIND("-",AZ1612)-1),AZ1612)</f>
        <v>AB082551</v>
      </c>
      <c r="BB1612" s="170" t="str">
        <f aca="false"> MEGAname &amp; "="</f>
        <v>AB082551=</v>
      </c>
      <c r="BC1612" s="170" t="str">
        <f aca="false">Clear &amp; IF(span ,"Span","out")</f>
        <v>AB082551=Span</v>
      </c>
      <c r="BD1612" s="170" t="str">
        <f aca="false">Clear &amp; IF(span, IF(B1612=".","Selected",B1612),"out")</f>
        <v>AB082551=3</v>
      </c>
      <c r="BE1612" s="170" t="str">
        <f aca="false">Clear &amp; Strain</f>
        <v>AB082551=HE-JA6</v>
      </c>
      <c r="BF1612" s="170" t="str">
        <f aca="false">CONCATENATE(A1612,"=",F1612,". ",AX1612,IF(AB1612="","",CONCATENATE(".",AB1612)))</f>
        <v>AB082551=HE-JA6. 3b.JPN.Iwate.hum(*)</v>
      </c>
      <c r="BG1612" s="170" t="str">
        <f aca="false">CONCATENATE(A1612,"=",F1612,". ",AX1612)</f>
        <v>AB082551=HE-JA6. 3b.JPN.Iwate.hum(*)</v>
      </c>
      <c r="BH1612" s="170" t="str">
        <f aca="false">CONCATENATE(A1612,"=",AX1612)</f>
        <v>AB082551=3b.JPN.Iwate.hum(*)</v>
      </c>
      <c r="BI1612" s="170" t="str">
        <f aca="false">CONCATENATE(A1612,"=",ComForSubtype,D1612)</f>
        <v>AB082551=3b</v>
      </c>
      <c r="BJ1612" s="170" t="str">
        <f aca="false">CONCATENATE(A1612,"=",E1612)</f>
        <v>AB082551=3jab</v>
      </c>
      <c r="BK1612" s="170" t="str">
        <f aca="false">CONCATENATE(A1612,"=",C1612)</f>
        <v>AB082551=3</v>
      </c>
      <c r="BL1612" s="170" t="str">
        <f aca="false">CONCATENATE(D1612,"=")</f>
        <v>3b=</v>
      </c>
      <c r="BM1612" s="223" t="str">
        <f aca="false">IF(BA1612="XX","",BA1612)</f>
        <v>AB082551</v>
      </c>
      <c r="BN1612" s="224" t="str">
        <f aca="false">CONCATENATE(IF(F1612="","",F1612),IF(G1612="","",CONCATENATE(" / ",G1612)))</f>
        <v>HE-JA6</v>
      </c>
      <c r="BO1612" s="225" t="str">
        <f aca="false">AX1612</f>
        <v>3b.JPN.Iwate.hum(*)</v>
      </c>
      <c r="BP1612" s="226" t="str">
        <f aca="false">IF(V1612="","",V1612)</f>
        <v/>
      </c>
      <c r="BQ1612" s="226" t="str">
        <f aca="false">IF(W1612="","",CONCATENATE(W1612,IF(LEFT(AO1612,1)="s","+","")))</f>
        <v>3b</v>
      </c>
      <c r="BR1612" s="226" t="str">
        <f aca="false">IF(X1612="","",CONCATENATE(X1612,IF(LEFT(AQ1612,1)="s","+","")))</f>
        <v/>
      </c>
      <c r="BS1612" s="226" t="str">
        <f aca="false">IF(Y1612="","",CONCATENATE(Y1612,IF(LEFT(AR1612,1)="s","+","")))</f>
        <v/>
      </c>
      <c r="BT1612" s="226" t="str">
        <f aca="false">IF(Z1612="","",CONCATENATE(Z1612,IF(LEFT(AS1612,1)="s","+","")))</f>
        <v/>
      </c>
      <c r="BU1612" s="227" t="str">
        <f aca="false">IF(AA1612="","",CONCATENATE(AA1612,IF(LEFT(AT1612,1)="s","+","")))</f>
        <v/>
      </c>
      <c r="BV1612" s="212"/>
      <c r="BW1612" s="177" t="s">
        <v>4171</v>
      </c>
      <c r="BX1612" s="170" t="str">
        <f aca="false">IF(BW1612&lt;&gt;"",IF(ISNUMBER(FIND("=",BW1612)),LEFT(BW1612,FIND("=",BW1612)-1),BW1612),BW1612)</f>
        <v>AB082551.HE-JA6</v>
      </c>
      <c r="BY1612" s="170" t="str">
        <f aca="false">IF(BW1612&lt;&gt;"",IF(ISNUMBER(FIND("=",BW1612)),RIGHT(BW1612,LEN(BW1612)-FIND("=",BW1612)),""),"")</f>
        <v>3b</v>
      </c>
      <c r="BZ1612" s="170" t="str">
        <f aca="false">IF(BX1612&lt;&gt;"",IF(ISNUMBER(FIND(".",BX1612)),LEFT(BX1612,FIND(".",BX1612)-1),BX1612),BX1612)</f>
        <v>AB082551</v>
      </c>
      <c r="CA1612" s="170" t="str">
        <f aca="false">IF(BX1612&lt;&gt;"",IF(ISNUMBER(FIND(".",BX1612)),RIGHT(BX1612,LEN(BX1612)-FIND(".",BX1612)),""),"")</f>
        <v>HE-JA6</v>
      </c>
      <c r="CB1612" s="212"/>
      <c r="CC1612" s="170" t="str">
        <f aca="false">A1612</f>
        <v>AB082551</v>
      </c>
      <c r="CD1612" s="178" t="s">
        <v>339</v>
      </c>
      <c r="CE1612" s="178" t="s">
        <v>340</v>
      </c>
      <c r="CF1612" s="178" t="s">
        <v>341</v>
      </c>
      <c r="CG1612" s="212"/>
      <c r="CH1612" s="179"/>
      <c r="CI1612" s="179"/>
      <c r="CJ1612" s="179"/>
      <c r="CK1612" s="212"/>
      <c r="CL1612" s="212"/>
      <c r="CM1612" s="170" t="str">
        <f aca="false">F1612</f>
        <v>HE-JA6</v>
      </c>
      <c r="CN1612" s="170" t="str">
        <f aca="false">IF(G1612="","",G1612)</f>
        <v/>
      </c>
      <c r="CO1612" s="170" t="str">
        <f aca="false">CONCATENATE(H1612,":",L1612)</f>
        <v>Japan:Iwate</v>
      </c>
      <c r="CP1612" s="170" t="str">
        <f aca="false">CONCATENATE(IF(Q1612="","",CONCATENATE(Q1612,"-")),IF(P1612="","",CONCATENATE(P1612,"-")),IF(O1612="","",O1612))</f>
        <v/>
      </c>
      <c r="CQ1612" s="170" t="str">
        <f aca="false">IF(N1612="","",N1612)</f>
        <v/>
      </c>
      <c r="CR1612" s="228" t="n">
        <f aca="false">C1612</f>
        <v>3</v>
      </c>
      <c r="CS1612" s="229" t="str">
        <f aca="false">D1612</f>
        <v>3b</v>
      </c>
      <c r="CT1612" s="170" t="str">
        <f aca="false">CONCATENATE(CD1612," strain ",CM1612," ",CL1612,", partial cds")</f>
        <v>Hepatitis E virus strain HE-JA6 , partial cds</v>
      </c>
    </row>
    <row r="1613" customFormat="false" ht="11.9" hidden="false" customHeight="true" outlineLevel="0" collapsed="false">
      <c r="A1613" s="154" t="s">
        <v>4172</v>
      </c>
      <c r="B1613" s="147" t="n">
        <v>3</v>
      </c>
      <c r="C1613" s="148" t="n">
        <v>3</v>
      </c>
      <c r="D1613" s="149" t="s">
        <v>3973</v>
      </c>
      <c r="E1613" s="150" t="s">
        <v>3598</v>
      </c>
      <c r="F1613" s="154" t="s">
        <v>4170</v>
      </c>
      <c r="G1613" s="212"/>
      <c r="H1613" s="146" t="s">
        <v>378</v>
      </c>
      <c r="I1613" s="153" t="s">
        <v>379</v>
      </c>
      <c r="J1613" s="146" t="s">
        <v>337</v>
      </c>
      <c r="K1613" s="155" t="s">
        <v>3693</v>
      </c>
      <c r="L1613" s="231" t="s">
        <v>3693</v>
      </c>
      <c r="M1613" s="157" t="s">
        <v>348</v>
      </c>
      <c r="N1613" s="213"/>
      <c r="O1613" s="160"/>
      <c r="P1613" s="212"/>
      <c r="Q1613" s="212"/>
      <c r="R1613" s="212"/>
      <c r="S1613" s="232" t="n">
        <v>412</v>
      </c>
      <c r="U1613" s="161" t="s">
        <v>3973</v>
      </c>
      <c r="V1613" s="209"/>
      <c r="W1613" s="217"/>
      <c r="X1613" s="147"/>
      <c r="Y1613" s="209"/>
      <c r="Z1613" s="209"/>
      <c r="AA1613" s="158" t="s">
        <v>3973</v>
      </c>
      <c r="AB1613" s="217"/>
      <c r="AC1613" s="217"/>
      <c r="AD1613" s="209"/>
      <c r="AE1613" s="209"/>
      <c r="AF1613" s="209"/>
      <c r="AG1613" s="166" t="s">
        <v>2060</v>
      </c>
      <c r="AH1613" s="164" t="n">
        <v>6189</v>
      </c>
      <c r="AI1613" s="164" t="n">
        <v>6600</v>
      </c>
      <c r="AJ1613" s="219" t="n">
        <f aca="false">SeqEnd-SeqBeg+1</f>
        <v>412</v>
      </c>
      <c r="AK1613" s="220" t="n">
        <f aca="false">AND( SeqBeg&lt;=Beg  , End &lt;=SeqEnd )</f>
        <v>0</v>
      </c>
      <c r="AL1613" s="212"/>
      <c r="AM1613" s="212"/>
      <c r="AN1613" s="221"/>
      <c r="AT1613" s="147" t="s">
        <v>103</v>
      </c>
      <c r="AU1613" s="146"/>
      <c r="AV1613" s="212"/>
      <c r="AW1613" s="222" t="str">
        <f aca="false">HYPERLINK(CONCATENATE("http://www.ncbi.nlm.nih.gov/nuccore/",BM1613),BM1613)</f>
        <v>AB082562</v>
      </c>
      <c r="AX1613" s="219" t="str">
        <f aca="false">CONCATENATE(D1613,IF(I1613="","",CONCATENATE(".",I1613)),IF(K1613="","",CONCATENATE(".",K1613)),IF(M1613="","",CONCATENATE(".",M1613)),IF(R1613="","",CONCATENATE(".",R1613)),IF(U1613="","","(*)"))</f>
        <v>3b.JPN.Iwate.hum(*)</v>
      </c>
      <c r="AY1613" s="170" t="str">
        <f aca="false">CONCATENATE(BM1613,".",BN1613)</f>
        <v>AB082562.HE-JA6</v>
      </c>
      <c r="AZ1613" s="171" t="str">
        <f aca="false">IF(AV1613="",IF(ISNUMBER(FIND(".",A1613)),LEFT(A1613,FIND(".",A1613)-1),A1613),AV1613)</f>
        <v>AB082562</v>
      </c>
      <c r="BA1613" s="171" t="str">
        <f aca="false">IF(ISNUMBER(FIND("-",AZ1613)),LEFT(AZ1613,FIND("-",AZ1613)-1),AZ1613)</f>
        <v>AB082562</v>
      </c>
      <c r="BB1613" s="170" t="str">
        <f aca="false"> MEGAname &amp; "="</f>
        <v>AB082562=</v>
      </c>
      <c r="BC1613" s="170" t="str">
        <f aca="false">Clear &amp; IF(span ,"Span","out")</f>
        <v>AB082562=out</v>
      </c>
      <c r="BD1613" s="170" t="str">
        <f aca="false">Clear &amp; IF(span, IF(B1613=".","Selected",B1613),"out")</f>
        <v>AB082562=out</v>
      </c>
      <c r="BE1613" s="170" t="str">
        <f aca="false">Clear &amp; Strain</f>
        <v>AB082562=HE-JA6</v>
      </c>
      <c r="BF1613" s="170" t="str">
        <f aca="false">CONCATENATE(A1613,"=",F1613,". ",AX1613,IF(AB1613="","",CONCATENATE(".",AB1613)))</f>
        <v>AB082562=HE-JA6. 3b.JPN.Iwate.hum(*)</v>
      </c>
      <c r="BG1613" s="170" t="str">
        <f aca="false">CONCATENATE(A1613,"=",F1613,". ",AX1613)</f>
        <v>AB082562=HE-JA6. 3b.JPN.Iwate.hum(*)</v>
      </c>
      <c r="BH1613" s="170" t="str">
        <f aca="false">CONCATENATE(A1613,"=",AX1613)</f>
        <v>AB082562=3b.JPN.Iwate.hum(*)</v>
      </c>
      <c r="BI1613" s="170" t="str">
        <f aca="false">CONCATENATE(A1613,"=",ComForSubtype,D1613)</f>
        <v>AB082562=3b</v>
      </c>
      <c r="BJ1613" s="170" t="str">
        <f aca="false">CONCATENATE(A1613,"=",E1613)</f>
        <v>AB082562=3jab</v>
      </c>
      <c r="BK1613" s="170" t="str">
        <f aca="false">CONCATENATE(A1613,"=",C1613)</f>
        <v>AB082562=3</v>
      </c>
      <c r="BL1613" s="170" t="str">
        <f aca="false">CONCATENATE(D1613,"=")</f>
        <v>3b=</v>
      </c>
      <c r="BM1613" s="223" t="str">
        <f aca="false">IF(BA1613="XX","",BA1613)</f>
        <v>AB082562</v>
      </c>
      <c r="BN1613" s="224" t="str">
        <f aca="false">CONCATENATE(IF(F1613="","",F1613),IF(G1613="","",CONCATENATE(" / ",G1613)))</f>
        <v>HE-JA6</v>
      </c>
      <c r="BO1613" s="225" t="str">
        <f aca="false">AX1613</f>
        <v>3b.JPN.Iwate.hum(*)</v>
      </c>
      <c r="BP1613" s="226" t="str">
        <f aca="false">IF(V1613="","",V1613)</f>
        <v/>
      </c>
      <c r="BQ1613" s="226" t="str">
        <f aca="false">IF(W1613="","",CONCATENATE(W1613,IF(LEFT(AO1613,1)="s","+","")))</f>
        <v/>
      </c>
      <c r="BR1613" s="226" t="str">
        <f aca="false">IF(X1613="","",CONCATENATE(X1613,IF(LEFT(AQ1613,1)="s","+","")))</f>
        <v/>
      </c>
      <c r="BS1613" s="226" t="str">
        <f aca="false">IF(Y1613="","",CONCATENATE(Y1613,IF(LEFT(AR1613,1)="s","+","")))</f>
        <v/>
      </c>
      <c r="BT1613" s="226" t="str">
        <f aca="false">IF(Z1613="","",CONCATENATE(Z1613,IF(LEFT(AS1613,1)="s","+","")))</f>
        <v/>
      </c>
      <c r="BU1613" s="227" t="str">
        <f aca="false">IF(AA1613="","",CONCATENATE(AA1613,IF(LEFT(AT1613,1)="s","+","")))</f>
        <v>3b</v>
      </c>
      <c r="BV1613" s="212"/>
      <c r="BW1613" s="177" t="s">
        <v>4173</v>
      </c>
      <c r="BX1613" s="170" t="str">
        <f aca="false">IF(BW1613&lt;&gt;"",IF(ISNUMBER(FIND("=",BW1613)),LEFT(BW1613,FIND("=",BW1613)-1),BW1613),BW1613)</f>
        <v>AB082562.HE-JA6</v>
      </c>
      <c r="BY1613" s="170" t="str">
        <f aca="false">IF(BW1613&lt;&gt;"",IF(ISNUMBER(FIND("=",BW1613)),RIGHT(BW1613,LEN(BW1613)-FIND("=",BW1613)),""),"")</f>
        <v>NonSelected</v>
      </c>
      <c r="BZ1613" s="170" t="str">
        <f aca="false">IF(BX1613&lt;&gt;"",IF(ISNUMBER(FIND(".",BX1613)),LEFT(BX1613,FIND(".",BX1613)-1),BX1613),BX1613)</f>
        <v>AB082562</v>
      </c>
      <c r="CA1613" s="170" t="str">
        <f aca="false">IF(BX1613&lt;&gt;"",IF(ISNUMBER(FIND(".",BX1613)),RIGHT(BX1613,LEN(BX1613)-FIND(".",BX1613)),""),"")</f>
        <v>HE-JA6</v>
      </c>
      <c r="CB1613" s="212"/>
      <c r="CC1613" s="170" t="str">
        <f aca="false">A1613</f>
        <v>AB082562</v>
      </c>
      <c r="CD1613" s="178" t="s">
        <v>339</v>
      </c>
      <c r="CE1613" s="178" t="s">
        <v>340</v>
      </c>
      <c r="CF1613" s="178" t="s">
        <v>341</v>
      </c>
      <c r="CG1613" s="212"/>
      <c r="CH1613" s="179"/>
      <c r="CI1613" s="179"/>
      <c r="CJ1613" s="179"/>
      <c r="CK1613" s="212"/>
      <c r="CL1613" s="212"/>
      <c r="CM1613" s="170" t="str">
        <f aca="false">F1613</f>
        <v>HE-JA6</v>
      </c>
      <c r="CN1613" s="170" t="str">
        <f aca="false">IF(G1613="","",G1613)</f>
        <v/>
      </c>
      <c r="CO1613" s="170" t="str">
        <f aca="false">CONCATENATE(H1613,":",L1613)</f>
        <v>Japan:Iwate</v>
      </c>
      <c r="CP1613" s="170" t="str">
        <f aca="false">CONCATENATE(IF(Q1613="","",CONCATENATE(Q1613,"-")),IF(P1613="","",CONCATENATE(P1613,"-")),IF(O1613="","",O1613))</f>
        <v/>
      </c>
      <c r="CQ1613" s="170" t="str">
        <f aca="false">IF(N1613="","",N1613)</f>
        <v/>
      </c>
      <c r="CR1613" s="228" t="n">
        <f aca="false">C1613</f>
        <v>3</v>
      </c>
      <c r="CS1613" s="229" t="str">
        <f aca="false">D1613</f>
        <v>3b</v>
      </c>
      <c r="CT1613" s="170" t="str">
        <f aca="false">CONCATENATE(CD1613," strain ",CM1613," ",CL1613,", partial cds")</f>
        <v>Hepatitis E virus strain HE-JA6 , partial cds</v>
      </c>
    </row>
    <row r="1614" customFormat="false" ht="11.9" hidden="false" customHeight="true" outlineLevel="0" collapsed="false">
      <c r="A1614" s="154" t="s">
        <v>4174</v>
      </c>
      <c r="B1614" s="147" t="n">
        <v>3</v>
      </c>
      <c r="C1614" s="148" t="n">
        <v>3</v>
      </c>
      <c r="D1614" s="149" t="s">
        <v>3973</v>
      </c>
      <c r="E1614" s="150" t="s">
        <v>3598</v>
      </c>
      <c r="F1614" s="154" t="s">
        <v>4175</v>
      </c>
      <c r="G1614" s="212"/>
      <c r="H1614" s="146" t="s">
        <v>378</v>
      </c>
      <c r="I1614" s="153" t="s">
        <v>379</v>
      </c>
      <c r="J1614" s="146" t="s">
        <v>337</v>
      </c>
      <c r="K1614" s="155" t="s">
        <v>4176</v>
      </c>
      <c r="L1614" s="231" t="s">
        <v>4176</v>
      </c>
      <c r="M1614" s="157" t="s">
        <v>348</v>
      </c>
      <c r="N1614" s="213"/>
      <c r="O1614" s="160"/>
      <c r="P1614" s="212"/>
      <c r="Q1614" s="212"/>
      <c r="R1614" s="212"/>
      <c r="S1614" s="232" t="n">
        <v>412</v>
      </c>
      <c r="U1614" s="161" t="s">
        <v>3973</v>
      </c>
      <c r="V1614" s="209"/>
      <c r="W1614" s="163" t="s">
        <v>3973</v>
      </c>
      <c r="X1614" s="209"/>
      <c r="Y1614" s="209"/>
      <c r="Z1614" s="209"/>
      <c r="AB1614" s="217"/>
      <c r="AC1614" s="163" t="n">
        <v>318</v>
      </c>
      <c r="AD1614" s="209"/>
      <c r="AE1614" s="209"/>
      <c r="AF1614" s="209"/>
      <c r="AG1614" s="218"/>
      <c r="AH1614" s="164" t="n">
        <v>48</v>
      </c>
      <c r="AI1614" s="164" t="n">
        <v>459</v>
      </c>
      <c r="AJ1614" s="219" t="n">
        <f aca="false">SeqEnd-SeqBeg+1</f>
        <v>412</v>
      </c>
      <c r="AK1614" s="220" t="n">
        <f aca="false">AND( SeqBeg&lt;=Beg  , End &lt;=SeqEnd )</f>
        <v>1</v>
      </c>
      <c r="AL1614" s="212"/>
      <c r="AM1614" s="212"/>
      <c r="AN1614" s="213"/>
      <c r="AO1614" s="147" t="s">
        <v>103</v>
      </c>
      <c r="AP1614" s="147" t="s">
        <v>103</v>
      </c>
      <c r="AU1614" s="212"/>
      <c r="AV1614" s="212"/>
      <c r="AW1614" s="222" t="str">
        <f aca="false">HYPERLINK(CONCATENATE("http://www.ncbi.nlm.nih.gov/nuccore/",BM1614),BM1614)</f>
        <v>AB082554</v>
      </c>
      <c r="AX1614" s="219" t="str">
        <f aca="false">CONCATENATE(D1614,IF(I1614="","",CONCATENATE(".",I1614)),IF(K1614="","",CONCATENATE(".",K1614)),IF(M1614="","",CONCATENATE(".",M1614)),IF(R1614="","",CONCATENATE(".",R1614)),IF(U1614="","","(*)"))</f>
        <v>3b.JPN.Fukushima.hum(*)</v>
      </c>
      <c r="AY1614" s="170" t="str">
        <f aca="false">CONCATENATE(BM1614,".",BN1614)</f>
        <v>AB082554.HE-JA9</v>
      </c>
      <c r="AZ1614" s="171" t="str">
        <f aca="false">IF(AV1614="",IF(ISNUMBER(FIND(".",A1614)),LEFT(A1614,FIND(".",A1614)-1),A1614),AV1614)</f>
        <v>AB082554</v>
      </c>
      <c r="BA1614" s="171" t="str">
        <f aca="false">IF(ISNUMBER(FIND("-",AZ1614)),LEFT(AZ1614,FIND("-",AZ1614)-1),AZ1614)</f>
        <v>AB082554</v>
      </c>
      <c r="BB1614" s="170" t="str">
        <f aca="false"> MEGAname &amp; "="</f>
        <v>AB082554=</v>
      </c>
      <c r="BC1614" s="170" t="str">
        <f aca="false">Clear &amp; IF(span ,"Span","out")</f>
        <v>AB082554=Span</v>
      </c>
      <c r="BD1614" s="170" t="str">
        <f aca="false">Clear &amp; IF(span, IF(B1614=".","Selected",B1614),"out")</f>
        <v>AB082554=3</v>
      </c>
      <c r="BE1614" s="170" t="str">
        <f aca="false">Clear &amp; Strain</f>
        <v>AB082554=HE-JA9</v>
      </c>
      <c r="BF1614" s="170" t="str">
        <f aca="false">CONCATENATE(A1614,"=",F1614,". ",AX1614,IF(AB1614="","",CONCATENATE(".",AB1614)))</f>
        <v>AB082554=HE-JA9. 3b.JPN.Fukushima.hum(*)</v>
      </c>
      <c r="BG1614" s="170" t="str">
        <f aca="false">CONCATENATE(A1614,"=",F1614,". ",AX1614)</f>
        <v>AB082554=HE-JA9. 3b.JPN.Fukushima.hum(*)</v>
      </c>
      <c r="BH1614" s="170" t="str">
        <f aca="false">CONCATENATE(A1614,"=",AX1614)</f>
        <v>AB082554=3b.JPN.Fukushima.hum(*)</v>
      </c>
      <c r="BI1614" s="170" t="str">
        <f aca="false">CONCATENATE(A1614,"=",ComForSubtype,D1614)</f>
        <v>AB082554=3b</v>
      </c>
      <c r="BJ1614" s="170" t="str">
        <f aca="false">CONCATENATE(A1614,"=",E1614)</f>
        <v>AB082554=3jab</v>
      </c>
      <c r="BK1614" s="170" t="str">
        <f aca="false">CONCATENATE(A1614,"=",C1614)</f>
        <v>AB082554=3</v>
      </c>
      <c r="BL1614" s="170" t="str">
        <f aca="false">CONCATENATE(D1614,"=")</f>
        <v>3b=</v>
      </c>
      <c r="BM1614" s="223" t="str">
        <f aca="false">IF(BA1614="XX","",BA1614)</f>
        <v>AB082554</v>
      </c>
      <c r="BN1614" s="224" t="str">
        <f aca="false">CONCATENATE(IF(F1614="","",F1614),IF(G1614="","",CONCATENATE(" / ",G1614)))</f>
        <v>HE-JA9</v>
      </c>
      <c r="BO1614" s="225" t="str">
        <f aca="false">AX1614</f>
        <v>3b.JPN.Fukushima.hum(*)</v>
      </c>
      <c r="BP1614" s="226" t="str">
        <f aca="false">IF(V1614="","",V1614)</f>
        <v/>
      </c>
      <c r="BQ1614" s="226" t="str">
        <f aca="false">IF(W1614="","",CONCATENATE(W1614,IF(LEFT(AO1614,1)="s","+","")))</f>
        <v>3b</v>
      </c>
      <c r="BR1614" s="226" t="str">
        <f aca="false">IF(X1614="","",CONCATENATE(X1614,IF(LEFT(AQ1614,1)="s","+","")))</f>
        <v/>
      </c>
      <c r="BS1614" s="226" t="str">
        <f aca="false">IF(Y1614="","",CONCATENATE(Y1614,IF(LEFT(AR1614,1)="s","+","")))</f>
        <v/>
      </c>
      <c r="BT1614" s="226" t="str">
        <f aca="false">IF(Z1614="","",CONCATENATE(Z1614,IF(LEFT(AS1614,1)="s","+","")))</f>
        <v/>
      </c>
      <c r="BU1614" s="227" t="str">
        <f aca="false">IF(AA1614="","",CONCATENATE(AA1614,IF(LEFT(AT1614,1)="s","+","")))</f>
        <v/>
      </c>
      <c r="BV1614" s="212"/>
      <c r="BW1614" s="177" t="s">
        <v>4177</v>
      </c>
      <c r="BX1614" s="170" t="str">
        <f aca="false">IF(BW1614&lt;&gt;"",IF(ISNUMBER(FIND("=",BW1614)),LEFT(BW1614,FIND("=",BW1614)-1),BW1614),BW1614)</f>
        <v>AB082554.HE-JA9</v>
      </c>
      <c r="BY1614" s="170" t="str">
        <f aca="false">IF(BW1614&lt;&gt;"",IF(ISNUMBER(FIND("=",BW1614)),RIGHT(BW1614,LEN(BW1614)-FIND("=",BW1614)),""),"")</f>
        <v>3b</v>
      </c>
      <c r="BZ1614" s="170" t="str">
        <f aca="false">IF(BX1614&lt;&gt;"",IF(ISNUMBER(FIND(".",BX1614)),LEFT(BX1614,FIND(".",BX1614)-1),BX1614),BX1614)</f>
        <v>AB082554</v>
      </c>
      <c r="CA1614" s="170" t="str">
        <f aca="false">IF(BX1614&lt;&gt;"",IF(ISNUMBER(FIND(".",BX1614)),RIGHT(BX1614,LEN(BX1614)-FIND(".",BX1614)),""),"")</f>
        <v>HE-JA9</v>
      </c>
      <c r="CB1614" s="212"/>
      <c r="CC1614" s="170" t="str">
        <f aca="false">A1614</f>
        <v>AB082554</v>
      </c>
      <c r="CD1614" s="178" t="s">
        <v>339</v>
      </c>
      <c r="CE1614" s="178" t="s">
        <v>340</v>
      </c>
      <c r="CF1614" s="178" t="s">
        <v>341</v>
      </c>
      <c r="CG1614" s="212"/>
      <c r="CH1614" s="179"/>
      <c r="CI1614" s="179"/>
      <c r="CJ1614" s="179"/>
      <c r="CK1614" s="212"/>
      <c r="CL1614" s="212"/>
      <c r="CM1614" s="170" t="str">
        <f aca="false">F1614</f>
        <v>HE-JA9</v>
      </c>
      <c r="CN1614" s="170" t="str">
        <f aca="false">IF(G1614="","",G1614)</f>
        <v/>
      </c>
      <c r="CO1614" s="170" t="str">
        <f aca="false">CONCATENATE(H1614,":",L1614)</f>
        <v>Japan:Fukushima</v>
      </c>
      <c r="CP1614" s="170" t="str">
        <f aca="false">CONCATENATE(IF(Q1614="","",CONCATENATE(Q1614,"-")),IF(P1614="","",CONCATENATE(P1614,"-")),IF(O1614="","",O1614))</f>
        <v/>
      </c>
      <c r="CQ1614" s="170" t="str">
        <f aca="false">IF(N1614="","",N1614)</f>
        <v/>
      </c>
      <c r="CR1614" s="228" t="n">
        <f aca="false">C1614</f>
        <v>3</v>
      </c>
      <c r="CS1614" s="229" t="str">
        <f aca="false">D1614</f>
        <v>3b</v>
      </c>
      <c r="CT1614" s="170" t="str">
        <f aca="false">CONCATENATE(CD1614," strain ",CM1614," ",CL1614,", partial cds")</f>
        <v>Hepatitis E virus strain HE-JA9 , partial cds</v>
      </c>
    </row>
    <row r="1615" customFormat="false" ht="11.9" hidden="false" customHeight="true" outlineLevel="0" collapsed="false">
      <c r="A1615" s="154" t="s">
        <v>4178</v>
      </c>
      <c r="B1615" s="147" t="n">
        <v>3</v>
      </c>
      <c r="C1615" s="148" t="n">
        <v>3</v>
      </c>
      <c r="D1615" s="149" t="s">
        <v>3973</v>
      </c>
      <c r="E1615" s="150" t="s">
        <v>3598</v>
      </c>
      <c r="F1615" s="154" t="s">
        <v>4175</v>
      </c>
      <c r="G1615" s="212"/>
      <c r="H1615" s="146" t="s">
        <v>378</v>
      </c>
      <c r="I1615" s="153" t="s">
        <v>379</v>
      </c>
      <c r="J1615" s="146" t="s">
        <v>337</v>
      </c>
      <c r="K1615" s="155" t="s">
        <v>4176</v>
      </c>
      <c r="L1615" s="231" t="s">
        <v>4176</v>
      </c>
      <c r="M1615" s="157" t="s">
        <v>348</v>
      </c>
      <c r="N1615" s="213"/>
      <c r="O1615" s="160"/>
      <c r="P1615" s="212"/>
      <c r="Q1615" s="212"/>
      <c r="R1615" s="212"/>
      <c r="S1615" s="232" t="n">
        <v>412</v>
      </c>
      <c r="U1615" s="161" t="s">
        <v>3973</v>
      </c>
      <c r="V1615" s="209"/>
      <c r="W1615" s="217"/>
      <c r="X1615" s="209"/>
      <c r="Y1615" s="147"/>
      <c r="Z1615" s="209"/>
      <c r="AA1615" s="158" t="s">
        <v>3973</v>
      </c>
      <c r="AB1615" s="217"/>
      <c r="AC1615" s="217"/>
      <c r="AD1615" s="209"/>
      <c r="AE1615" s="209"/>
      <c r="AF1615" s="209"/>
      <c r="AG1615" s="166" t="s">
        <v>2060</v>
      </c>
      <c r="AH1615" s="164" t="n">
        <v>6189</v>
      </c>
      <c r="AI1615" s="164" t="n">
        <v>6600</v>
      </c>
      <c r="AJ1615" s="219" t="n">
        <f aca="false">SeqEnd-SeqBeg+1</f>
        <v>412</v>
      </c>
      <c r="AK1615" s="220" t="n">
        <f aca="false">AND( SeqBeg&lt;=Beg  , End &lt;=SeqEnd )</f>
        <v>0</v>
      </c>
      <c r="AL1615" s="212"/>
      <c r="AM1615" s="212"/>
      <c r="AN1615" s="221"/>
      <c r="AT1615" s="212"/>
      <c r="AU1615" s="146"/>
      <c r="AV1615" s="212"/>
      <c r="AW1615" s="222" t="str">
        <f aca="false">HYPERLINK(CONCATENATE("http://www.ncbi.nlm.nih.gov/nuccore/",BM1615),BM1615)</f>
        <v>AB082565</v>
      </c>
      <c r="AX1615" s="219" t="str">
        <f aca="false">CONCATENATE(D1615,IF(I1615="","",CONCATENATE(".",I1615)),IF(K1615="","",CONCATENATE(".",K1615)),IF(M1615="","",CONCATENATE(".",M1615)),IF(R1615="","",CONCATENATE(".",R1615)),IF(U1615="","","(*)"))</f>
        <v>3b.JPN.Fukushima.hum(*)</v>
      </c>
      <c r="AY1615" s="170" t="str">
        <f aca="false">CONCATENATE(BM1615,".",BN1615)</f>
        <v>AB082565.HE-JA9</v>
      </c>
      <c r="AZ1615" s="171" t="str">
        <f aca="false">IF(AV1615="",IF(ISNUMBER(FIND(".",A1615)),LEFT(A1615,FIND(".",A1615)-1),A1615),AV1615)</f>
        <v>AB082565</v>
      </c>
      <c r="BA1615" s="171" t="str">
        <f aca="false">IF(ISNUMBER(FIND("-",AZ1615)),LEFT(AZ1615,FIND("-",AZ1615)-1),AZ1615)</f>
        <v>AB082565</v>
      </c>
      <c r="BB1615" s="170" t="str">
        <f aca="false"> MEGAname &amp; "="</f>
        <v>AB082565=</v>
      </c>
      <c r="BC1615" s="170" t="str">
        <f aca="false">Clear &amp; IF(span ,"Span","out")</f>
        <v>AB082565=out</v>
      </c>
      <c r="BD1615" s="170" t="str">
        <f aca="false">Clear &amp; IF(span, IF(B1615=".","Selected",B1615),"out")</f>
        <v>AB082565=out</v>
      </c>
      <c r="BE1615" s="170" t="str">
        <f aca="false">Clear &amp; Strain</f>
        <v>AB082565=HE-JA9</v>
      </c>
      <c r="BF1615" s="170" t="str">
        <f aca="false">CONCATENATE(A1615,"=",F1615,". ",AX1615,IF(AB1615="","",CONCATENATE(".",AB1615)))</f>
        <v>AB082565=HE-JA9. 3b.JPN.Fukushima.hum(*)</v>
      </c>
      <c r="BG1615" s="170" t="str">
        <f aca="false">CONCATENATE(A1615,"=",F1615,". ",AX1615)</f>
        <v>AB082565=HE-JA9. 3b.JPN.Fukushima.hum(*)</v>
      </c>
      <c r="BH1615" s="170" t="str">
        <f aca="false">CONCATENATE(A1615,"=",AX1615)</f>
        <v>AB082565=3b.JPN.Fukushima.hum(*)</v>
      </c>
      <c r="BI1615" s="170" t="str">
        <f aca="false">CONCATENATE(A1615,"=",ComForSubtype,D1615)</f>
        <v>AB082565=3b</v>
      </c>
      <c r="BJ1615" s="170" t="str">
        <f aca="false">CONCATENATE(A1615,"=",E1615)</f>
        <v>AB082565=3jab</v>
      </c>
      <c r="BK1615" s="170" t="str">
        <f aca="false">CONCATENATE(A1615,"=",C1615)</f>
        <v>AB082565=3</v>
      </c>
      <c r="BL1615" s="170" t="str">
        <f aca="false">CONCATENATE(D1615,"=")</f>
        <v>3b=</v>
      </c>
      <c r="BM1615" s="223" t="str">
        <f aca="false">IF(BA1615="XX","",BA1615)</f>
        <v>AB082565</v>
      </c>
      <c r="BN1615" s="224" t="str">
        <f aca="false">CONCATENATE(IF(F1615="","",F1615),IF(G1615="","",CONCATENATE(" / ",G1615)))</f>
        <v>HE-JA9</v>
      </c>
      <c r="BO1615" s="225" t="str">
        <f aca="false">AX1615</f>
        <v>3b.JPN.Fukushima.hum(*)</v>
      </c>
      <c r="BP1615" s="226" t="str">
        <f aca="false">IF(V1615="","",V1615)</f>
        <v/>
      </c>
      <c r="BQ1615" s="226" t="str">
        <f aca="false">IF(W1615="","",CONCATENATE(W1615,IF(LEFT(AO1615,1)="s","+","")))</f>
        <v/>
      </c>
      <c r="BR1615" s="226" t="str">
        <f aca="false">IF(X1615="","",CONCATENATE(X1615,IF(LEFT(AQ1615,1)="s","+","")))</f>
        <v/>
      </c>
      <c r="BS1615" s="226" t="str">
        <f aca="false">IF(Y1615="","",CONCATENATE(Y1615,IF(LEFT(AR1615,1)="s","+","")))</f>
        <v/>
      </c>
      <c r="BT1615" s="226" t="str">
        <f aca="false">IF(Z1615="","",CONCATENATE(Z1615,IF(LEFT(AS1615,1)="s","+","")))</f>
        <v/>
      </c>
      <c r="BU1615" s="227" t="str">
        <f aca="false">IF(AA1615="","",CONCATENATE(AA1615,IF(LEFT(AT1615,1)="s","+","")))</f>
        <v>3b</v>
      </c>
      <c r="BV1615" s="212"/>
      <c r="BW1615" s="177" t="s">
        <v>4179</v>
      </c>
      <c r="BX1615" s="170" t="str">
        <f aca="false">IF(BW1615&lt;&gt;"",IF(ISNUMBER(FIND("=",BW1615)),LEFT(BW1615,FIND("=",BW1615)-1),BW1615),BW1615)</f>
        <v>AB082565.HE-JA9</v>
      </c>
      <c r="BY1615" s="170" t="str">
        <f aca="false">IF(BW1615&lt;&gt;"",IF(ISNUMBER(FIND("=",BW1615)),RIGHT(BW1615,LEN(BW1615)-FIND("=",BW1615)),""),"")</f>
        <v>NonSelected</v>
      </c>
      <c r="BZ1615" s="170" t="str">
        <f aca="false">IF(BX1615&lt;&gt;"",IF(ISNUMBER(FIND(".",BX1615)),LEFT(BX1615,FIND(".",BX1615)-1),BX1615),BX1615)</f>
        <v>AB082565</v>
      </c>
      <c r="CA1615" s="170" t="str">
        <f aca="false">IF(BX1615&lt;&gt;"",IF(ISNUMBER(FIND(".",BX1615)),RIGHT(BX1615,LEN(BX1615)-FIND(".",BX1615)),""),"")</f>
        <v>HE-JA9</v>
      </c>
      <c r="CB1615" s="212"/>
      <c r="CC1615" s="170" t="str">
        <f aca="false">A1615</f>
        <v>AB082565</v>
      </c>
      <c r="CD1615" s="178" t="s">
        <v>339</v>
      </c>
      <c r="CE1615" s="178" t="s">
        <v>340</v>
      </c>
      <c r="CF1615" s="178" t="s">
        <v>341</v>
      </c>
      <c r="CG1615" s="212"/>
      <c r="CH1615" s="179"/>
      <c r="CI1615" s="179"/>
      <c r="CJ1615" s="179"/>
      <c r="CK1615" s="212"/>
      <c r="CL1615" s="212"/>
      <c r="CM1615" s="170" t="str">
        <f aca="false">F1615</f>
        <v>HE-JA9</v>
      </c>
      <c r="CN1615" s="170" t="str">
        <f aca="false">IF(G1615="","",G1615)</f>
        <v/>
      </c>
      <c r="CO1615" s="170" t="str">
        <f aca="false">CONCATENATE(H1615,":",L1615)</f>
        <v>Japan:Fukushima</v>
      </c>
      <c r="CP1615" s="170" t="str">
        <f aca="false">CONCATENATE(IF(Q1615="","",CONCATENATE(Q1615,"-")),IF(P1615="","",CONCATENATE(P1615,"-")),IF(O1615="","",O1615))</f>
        <v/>
      </c>
      <c r="CQ1615" s="170" t="str">
        <f aca="false">IF(N1615="","",N1615)</f>
        <v/>
      </c>
      <c r="CR1615" s="228" t="n">
        <f aca="false">C1615</f>
        <v>3</v>
      </c>
      <c r="CS1615" s="229" t="str">
        <f aca="false">D1615</f>
        <v>3b</v>
      </c>
      <c r="CT1615" s="170" t="str">
        <f aca="false">CONCATENATE(CD1615," strain ",CM1615," ",CL1615,", partial cds")</f>
        <v>Hepatitis E virus strain HE-JA9 , partial cds</v>
      </c>
    </row>
    <row r="1616" customFormat="false" ht="11.9" hidden="false" customHeight="true" outlineLevel="0" collapsed="false">
      <c r="A1616" s="154" t="s">
        <v>4180</v>
      </c>
      <c r="B1616" s="147" t="n">
        <v>3</v>
      </c>
      <c r="C1616" s="243" t="n">
        <v>3</v>
      </c>
      <c r="D1616" s="149" t="s">
        <v>3973</v>
      </c>
      <c r="E1616" s="150" t="s">
        <v>3598</v>
      </c>
      <c r="F1616" s="154" t="s">
        <v>4181</v>
      </c>
      <c r="G1616" s="212"/>
      <c r="H1616" s="146" t="s">
        <v>378</v>
      </c>
      <c r="I1616" s="153" t="s">
        <v>379</v>
      </c>
      <c r="J1616" s="146" t="s">
        <v>337</v>
      </c>
      <c r="K1616" s="155" t="s">
        <v>2736</v>
      </c>
      <c r="L1616" s="231" t="s">
        <v>2736</v>
      </c>
      <c r="M1616" s="157" t="s">
        <v>367</v>
      </c>
      <c r="N1616" s="213"/>
      <c r="O1616" s="160"/>
      <c r="P1616" s="212"/>
      <c r="Q1616" s="212"/>
      <c r="R1616" s="212"/>
      <c r="S1616" s="232" t="n">
        <v>412</v>
      </c>
      <c r="U1616" s="161" t="s">
        <v>3973</v>
      </c>
      <c r="V1616" s="209"/>
      <c r="W1616" s="163" t="s">
        <v>3973</v>
      </c>
      <c r="X1616" s="209"/>
      <c r="Y1616" s="209"/>
      <c r="Z1616" s="209"/>
      <c r="AA1616" s="216"/>
      <c r="AB1616" s="217"/>
      <c r="AC1616" s="163" t="n">
        <v>318</v>
      </c>
      <c r="AD1616" s="209"/>
      <c r="AE1616" s="209"/>
      <c r="AF1616" s="209"/>
      <c r="AG1616" s="218"/>
      <c r="AH1616" s="164" t="n">
        <v>48</v>
      </c>
      <c r="AI1616" s="164" t="n">
        <v>459</v>
      </c>
      <c r="AJ1616" s="219" t="n">
        <f aca="false">SeqEnd-SeqBeg+1</f>
        <v>412</v>
      </c>
      <c r="AK1616" s="220" t="n">
        <f aca="false">AND( SeqBeg&lt;=Beg  , End &lt;=SeqEnd )</f>
        <v>1</v>
      </c>
      <c r="AL1616" s="212"/>
      <c r="AM1616" s="212"/>
      <c r="AN1616" s="213"/>
      <c r="AO1616" s="147" t="s">
        <v>2602</v>
      </c>
      <c r="AP1616" s="147" t="s">
        <v>2602</v>
      </c>
      <c r="AU1616" s="212"/>
      <c r="AV1616" s="212"/>
      <c r="AW1616" s="222" t="str">
        <f aca="false">HYPERLINK(CONCATENATE("http://www.ncbi.nlm.nih.gov/nuccore/",BM1616),BM1616)</f>
        <v>AB108661</v>
      </c>
      <c r="AX1616" s="219" t="str">
        <f aca="false">CONCATENATE(D1616,IF(I1616="","",CONCATENATE(".",I1616)),IF(K1616="","",CONCATENATE(".",K1616)),IF(M1616="","",CONCATENATE(".",M1616)),IF(R1616="","",CONCATENATE(".",R1616)),IF(U1616="","","(*)"))</f>
        <v>3b.JPN.Hokkaido.pig(*)</v>
      </c>
      <c r="AY1616" s="170" t="str">
        <f aca="false">CONCATENATE(BM1616,".",BN1616)</f>
        <v>AB108661.swJL82</v>
      </c>
      <c r="AZ1616" s="171" t="str">
        <f aca="false">IF(AV1616="",IF(ISNUMBER(FIND(".",A1616)),LEFT(A1616,FIND(".",A1616)-1),A1616),AV1616)</f>
        <v>AB108661</v>
      </c>
      <c r="BA1616" s="171" t="str">
        <f aca="false">IF(ISNUMBER(FIND("-",AZ1616)),LEFT(AZ1616,FIND("-",AZ1616)-1),AZ1616)</f>
        <v>AB108661</v>
      </c>
      <c r="BB1616" s="170" t="str">
        <f aca="false"> MEGAname &amp; "="</f>
        <v>AB108661=</v>
      </c>
      <c r="BC1616" s="170" t="str">
        <f aca="false">Clear &amp; IF(span ,"Span","out")</f>
        <v>AB108661=Span</v>
      </c>
      <c r="BD1616" s="170" t="str">
        <f aca="false">Clear &amp; IF(span, IF(B1616=".","Selected",B1616),"out")</f>
        <v>AB108661=3</v>
      </c>
      <c r="BE1616" s="170" t="str">
        <f aca="false">Clear &amp; Strain</f>
        <v>AB108661=swJL82</v>
      </c>
      <c r="BF1616" s="170" t="str">
        <f aca="false">CONCATENATE(A1616,"=",F1616,". ",AX1616,IF(AB1616="","",CONCATENATE(".",AB1616)))</f>
        <v>AB108661=swJL82. 3b.JPN.Hokkaido.pig(*)</v>
      </c>
      <c r="BG1616" s="170" t="str">
        <f aca="false">CONCATENATE(A1616,"=",F1616,". ",AX1616)</f>
        <v>AB108661=swJL82. 3b.JPN.Hokkaido.pig(*)</v>
      </c>
      <c r="BH1616" s="170" t="str">
        <f aca="false">CONCATENATE(A1616,"=",AX1616)</f>
        <v>AB108661=3b.JPN.Hokkaido.pig(*)</v>
      </c>
      <c r="BI1616" s="170" t="str">
        <f aca="false">CONCATENATE(A1616,"=",ComForSubtype,D1616)</f>
        <v>AB108661=3b</v>
      </c>
      <c r="BJ1616" s="170" t="str">
        <f aca="false">CONCATENATE(A1616,"=",E1616)</f>
        <v>AB108661=3jab</v>
      </c>
      <c r="BK1616" s="170" t="str">
        <f aca="false">CONCATENATE(A1616,"=",C1616)</f>
        <v>AB108661=3</v>
      </c>
      <c r="BL1616" s="170" t="str">
        <f aca="false">CONCATENATE(D1616,"=")</f>
        <v>3b=</v>
      </c>
      <c r="BM1616" s="223" t="str">
        <f aca="false">IF(BA1616="XX","",BA1616)</f>
        <v>AB108661</v>
      </c>
      <c r="BN1616" s="224" t="str">
        <f aca="false">CONCATENATE(IF(F1616="","",F1616),IF(G1616="","",CONCATENATE(" / ",G1616)))</f>
        <v>swJL82</v>
      </c>
      <c r="BO1616" s="225" t="str">
        <f aca="false">AX1616</f>
        <v>3b.JPN.Hokkaido.pig(*)</v>
      </c>
      <c r="BP1616" s="226" t="str">
        <f aca="false">IF(V1616="","",V1616)</f>
        <v/>
      </c>
      <c r="BQ1616" s="226" t="str">
        <f aca="false">IF(W1616="","",CONCATENATE(W1616,IF(LEFT(AO1616,1)="s","+","")))</f>
        <v>3b</v>
      </c>
      <c r="BR1616" s="226" t="str">
        <f aca="false">IF(X1616="","",CONCATENATE(X1616,IF(LEFT(AQ1616,1)="s","+","")))</f>
        <v/>
      </c>
      <c r="BS1616" s="226" t="str">
        <f aca="false">IF(Y1616="","",CONCATENATE(Y1616,IF(LEFT(AR1616,1)="s","+","")))</f>
        <v/>
      </c>
      <c r="BT1616" s="226" t="str">
        <f aca="false">IF(Z1616="","",CONCATENATE(Z1616,IF(LEFT(AS1616,1)="s","+","")))</f>
        <v/>
      </c>
      <c r="BU1616" s="227" t="str">
        <f aca="false">IF(AA1616="","",CONCATENATE(AA1616,IF(LEFT(AT1616,1)="s","+","")))</f>
        <v/>
      </c>
      <c r="BV1616" s="212"/>
      <c r="BW1616" s="177" t="s">
        <v>4182</v>
      </c>
      <c r="BX1616" s="170" t="str">
        <f aca="false">IF(BW1616&lt;&gt;"",IF(ISNUMBER(FIND("=",BW1616)),LEFT(BW1616,FIND("=",BW1616)-1),BW1616),BW1616)</f>
        <v>AB108661.swJL82</v>
      </c>
      <c r="BY1616" s="170" t="str">
        <f aca="false">IF(BW1616&lt;&gt;"",IF(ISNUMBER(FIND("=",BW1616)),RIGHT(BW1616,LEN(BW1616)-FIND("=",BW1616)),""),"")</f>
        <v>3b</v>
      </c>
      <c r="BZ1616" s="170" t="str">
        <f aca="false">IF(BX1616&lt;&gt;"",IF(ISNUMBER(FIND(".",BX1616)),LEFT(BX1616,FIND(".",BX1616)-1),BX1616),BX1616)</f>
        <v>AB108661</v>
      </c>
      <c r="CA1616" s="170" t="str">
        <f aca="false">IF(BX1616&lt;&gt;"",IF(ISNUMBER(FIND(".",BX1616)),RIGHT(BX1616,LEN(BX1616)-FIND(".",BX1616)),""),"")</f>
        <v>swJL82</v>
      </c>
      <c r="CB1616" s="212"/>
      <c r="CC1616" s="170" t="str">
        <f aca="false">A1616</f>
        <v>AB108661</v>
      </c>
      <c r="CD1616" s="178" t="s">
        <v>339</v>
      </c>
      <c r="CE1616" s="178" t="s">
        <v>340</v>
      </c>
      <c r="CF1616" s="178" t="s">
        <v>341</v>
      </c>
      <c r="CG1616" s="212"/>
      <c r="CH1616" s="179"/>
      <c r="CI1616" s="179"/>
      <c r="CJ1616" s="179"/>
      <c r="CK1616" s="212"/>
      <c r="CL1616" s="212"/>
      <c r="CM1616" s="170" t="str">
        <f aca="false">F1616</f>
        <v>swJL82</v>
      </c>
      <c r="CN1616" s="170" t="str">
        <f aca="false">IF(G1616="","",G1616)</f>
        <v/>
      </c>
      <c r="CO1616" s="170" t="str">
        <f aca="false">CONCATENATE(H1616,":",L1616)</f>
        <v>Japan:Hokkaido</v>
      </c>
      <c r="CP1616" s="170" t="str">
        <f aca="false">CONCATENATE(IF(Q1616="","",CONCATENATE(Q1616,"-")),IF(P1616="","",CONCATENATE(P1616,"-")),IF(O1616="","",O1616))</f>
        <v/>
      </c>
      <c r="CQ1616" s="170" t="str">
        <f aca="false">IF(N1616="","",N1616)</f>
        <v/>
      </c>
      <c r="CR1616" s="170" t="n">
        <f aca="false">C1616</f>
        <v>3</v>
      </c>
      <c r="CS1616" s="229" t="str">
        <f aca="false">D1616</f>
        <v>3b</v>
      </c>
      <c r="CT1616" s="170" t="str">
        <f aca="false">CONCATENATE(CD1616," strain ",CM1616," ",CL1616,", partial cds")</f>
        <v>Hepatitis E virus strain swJL82 , partial cds</v>
      </c>
    </row>
    <row r="1617" customFormat="false" ht="11.9" hidden="false" customHeight="true" outlineLevel="0" collapsed="false">
      <c r="A1617" s="154" t="s">
        <v>4183</v>
      </c>
      <c r="B1617" s="147" t="n">
        <v>3</v>
      </c>
      <c r="C1617" s="243" t="n">
        <v>3</v>
      </c>
      <c r="D1617" s="149" t="s">
        <v>3973</v>
      </c>
      <c r="E1617" s="150" t="s">
        <v>3598</v>
      </c>
      <c r="F1617" s="154" t="s">
        <v>4184</v>
      </c>
      <c r="G1617" s="212"/>
      <c r="H1617" s="146" t="s">
        <v>378</v>
      </c>
      <c r="I1617" s="153" t="s">
        <v>379</v>
      </c>
      <c r="J1617" s="146" t="s">
        <v>337</v>
      </c>
      <c r="K1617" s="155" t="s">
        <v>2736</v>
      </c>
      <c r="L1617" s="231" t="s">
        <v>2736</v>
      </c>
      <c r="M1617" s="157" t="s">
        <v>367</v>
      </c>
      <c r="N1617" s="213"/>
      <c r="O1617" s="160"/>
      <c r="P1617" s="212"/>
      <c r="Q1617" s="212"/>
      <c r="R1617" s="212"/>
      <c r="S1617" s="232" t="n">
        <v>412</v>
      </c>
      <c r="U1617" s="161" t="s">
        <v>3973</v>
      </c>
      <c r="V1617" s="209"/>
      <c r="W1617" s="163" t="s">
        <v>3973</v>
      </c>
      <c r="X1617" s="209"/>
      <c r="Y1617" s="209"/>
      <c r="Z1617" s="209"/>
      <c r="AA1617" s="216"/>
      <c r="AB1617" s="217"/>
      <c r="AC1617" s="163" t="n">
        <v>318</v>
      </c>
      <c r="AD1617" s="209"/>
      <c r="AE1617" s="209"/>
      <c r="AF1617" s="209"/>
      <c r="AG1617" s="218"/>
      <c r="AH1617" s="164" t="n">
        <v>48</v>
      </c>
      <c r="AI1617" s="164" t="n">
        <v>459</v>
      </c>
      <c r="AJ1617" s="219" t="n">
        <f aca="false">SeqEnd-SeqBeg+1</f>
        <v>412</v>
      </c>
      <c r="AK1617" s="220" t="n">
        <f aca="false">AND( SeqBeg&lt;=Beg  , End &lt;=SeqEnd )</f>
        <v>1</v>
      </c>
      <c r="AL1617" s="212"/>
      <c r="AM1617" s="212"/>
      <c r="AN1617" s="213"/>
      <c r="AO1617" s="147" t="s">
        <v>2602</v>
      </c>
      <c r="AP1617" s="147" t="s">
        <v>2602</v>
      </c>
      <c r="AV1617" s="212"/>
      <c r="AW1617" s="222" t="str">
        <f aca="false">HYPERLINK(CONCATENATE("http://www.ncbi.nlm.nih.gov/nuccore/",BM1617),BM1617)</f>
        <v>AB108662</v>
      </c>
      <c r="AX1617" s="219" t="str">
        <f aca="false">CONCATENATE(D1617,IF(I1617="","",CONCATENATE(".",I1617)),IF(K1617="","",CONCATENATE(".",K1617)),IF(M1617="","",CONCATENATE(".",M1617)),IF(R1617="","",CONCATENATE(".",R1617)),IF(U1617="","","(*)"))</f>
        <v>3b.JPN.Hokkaido.pig(*)</v>
      </c>
      <c r="AY1617" s="170" t="str">
        <f aca="false">CONCATENATE(BM1617,".",BN1617)</f>
        <v>AB108662.swJL97</v>
      </c>
      <c r="AZ1617" s="171" t="str">
        <f aca="false">IF(AV1617="",IF(ISNUMBER(FIND(".",A1617)),LEFT(A1617,FIND(".",A1617)-1),A1617),AV1617)</f>
        <v>AB108662</v>
      </c>
      <c r="BA1617" s="171" t="str">
        <f aca="false">IF(ISNUMBER(FIND("-",AZ1617)),LEFT(AZ1617,FIND("-",AZ1617)-1),AZ1617)</f>
        <v>AB108662</v>
      </c>
      <c r="BB1617" s="170" t="str">
        <f aca="false"> MEGAname &amp; "="</f>
        <v>AB108662=</v>
      </c>
      <c r="BC1617" s="170" t="str">
        <f aca="false">Clear &amp; IF(span ,"Span","out")</f>
        <v>AB108662=Span</v>
      </c>
      <c r="BD1617" s="170" t="str">
        <f aca="false">Clear &amp; IF(span, IF(B1617=".","Selected",B1617),"out")</f>
        <v>AB108662=3</v>
      </c>
      <c r="BE1617" s="170" t="str">
        <f aca="false">Clear &amp; Strain</f>
        <v>AB108662=swJL97</v>
      </c>
      <c r="BF1617" s="170" t="str">
        <f aca="false">CONCATENATE(A1617,"=",F1617,". ",AX1617,IF(AB1617="","",CONCATENATE(".",AB1617)))</f>
        <v>AB108662=swJL97. 3b.JPN.Hokkaido.pig(*)</v>
      </c>
      <c r="BG1617" s="170" t="str">
        <f aca="false">CONCATENATE(A1617,"=",F1617,". ",AX1617)</f>
        <v>AB108662=swJL97. 3b.JPN.Hokkaido.pig(*)</v>
      </c>
      <c r="BH1617" s="170" t="str">
        <f aca="false">CONCATENATE(A1617,"=",AX1617)</f>
        <v>AB108662=3b.JPN.Hokkaido.pig(*)</v>
      </c>
      <c r="BI1617" s="170" t="str">
        <f aca="false">CONCATENATE(A1617,"=",ComForSubtype,D1617)</f>
        <v>AB108662=3b</v>
      </c>
      <c r="BJ1617" s="170" t="str">
        <f aca="false">CONCATENATE(A1617,"=",E1617)</f>
        <v>AB108662=3jab</v>
      </c>
      <c r="BK1617" s="170" t="str">
        <f aca="false">CONCATENATE(A1617,"=",C1617)</f>
        <v>AB108662=3</v>
      </c>
      <c r="BL1617" s="170" t="str">
        <f aca="false">CONCATENATE(D1617,"=")</f>
        <v>3b=</v>
      </c>
      <c r="BM1617" s="223" t="str">
        <f aca="false">IF(BA1617="XX","",BA1617)</f>
        <v>AB108662</v>
      </c>
      <c r="BN1617" s="224" t="str">
        <f aca="false">CONCATENATE(IF(F1617="","",F1617),IF(G1617="","",CONCATENATE(" / ",G1617)))</f>
        <v>swJL97</v>
      </c>
      <c r="BO1617" s="225" t="str">
        <f aca="false">AX1617</f>
        <v>3b.JPN.Hokkaido.pig(*)</v>
      </c>
      <c r="BP1617" s="226" t="str">
        <f aca="false">IF(V1617="","",V1617)</f>
        <v/>
      </c>
      <c r="BQ1617" s="226" t="str">
        <f aca="false">IF(W1617="","",CONCATENATE(W1617,IF(LEFT(AO1617,1)="s","+","")))</f>
        <v>3b</v>
      </c>
      <c r="BR1617" s="226" t="str">
        <f aca="false">IF(X1617="","",CONCATENATE(X1617,IF(LEFT(AQ1617,1)="s","+","")))</f>
        <v/>
      </c>
      <c r="BS1617" s="226" t="str">
        <f aca="false">IF(Y1617="","",CONCATENATE(Y1617,IF(LEFT(AR1617,1)="s","+","")))</f>
        <v/>
      </c>
      <c r="BT1617" s="226" t="str">
        <f aca="false">IF(Z1617="","",CONCATENATE(Z1617,IF(LEFT(AS1617,1)="s","+","")))</f>
        <v/>
      </c>
      <c r="BU1617" s="227" t="str">
        <f aca="false">IF(AA1617="","",CONCATENATE(AA1617,IF(LEFT(AT1617,1)="s","+","")))</f>
        <v/>
      </c>
      <c r="BV1617" s="212"/>
      <c r="BW1617" s="177" t="s">
        <v>4185</v>
      </c>
      <c r="BX1617" s="170" t="str">
        <f aca="false">IF(BW1617&lt;&gt;"",IF(ISNUMBER(FIND("=",BW1617)),LEFT(BW1617,FIND("=",BW1617)-1),BW1617),BW1617)</f>
        <v>AB108662.swJL97</v>
      </c>
      <c r="BY1617" s="170" t="str">
        <f aca="false">IF(BW1617&lt;&gt;"",IF(ISNUMBER(FIND("=",BW1617)),RIGHT(BW1617,LEN(BW1617)-FIND("=",BW1617)),""),"")</f>
        <v>3b</v>
      </c>
      <c r="BZ1617" s="170" t="str">
        <f aca="false">IF(BX1617&lt;&gt;"",IF(ISNUMBER(FIND(".",BX1617)),LEFT(BX1617,FIND(".",BX1617)-1),BX1617),BX1617)</f>
        <v>AB108662</v>
      </c>
      <c r="CA1617" s="170" t="str">
        <f aca="false">IF(BX1617&lt;&gt;"",IF(ISNUMBER(FIND(".",BX1617)),RIGHT(BX1617,LEN(BX1617)-FIND(".",BX1617)),""),"")</f>
        <v>swJL97</v>
      </c>
      <c r="CB1617" s="212"/>
      <c r="CC1617" s="170" t="str">
        <f aca="false">A1617</f>
        <v>AB108662</v>
      </c>
      <c r="CD1617" s="178" t="s">
        <v>339</v>
      </c>
      <c r="CE1617" s="178" t="s">
        <v>340</v>
      </c>
      <c r="CF1617" s="178" t="s">
        <v>341</v>
      </c>
      <c r="CG1617" s="212"/>
      <c r="CH1617" s="179"/>
      <c r="CI1617" s="179"/>
      <c r="CJ1617" s="179"/>
      <c r="CK1617" s="212"/>
      <c r="CL1617" s="212"/>
      <c r="CM1617" s="170" t="str">
        <f aca="false">F1617</f>
        <v>swJL97</v>
      </c>
      <c r="CN1617" s="170" t="str">
        <f aca="false">IF(G1617="","",G1617)</f>
        <v/>
      </c>
      <c r="CO1617" s="170" t="str">
        <f aca="false">CONCATENATE(H1617,":",L1617)</f>
        <v>Japan:Hokkaido</v>
      </c>
      <c r="CP1617" s="170" t="str">
        <f aca="false">CONCATENATE(IF(Q1617="","",CONCATENATE(Q1617,"-")),IF(P1617="","",CONCATENATE(P1617,"-")),IF(O1617="","",O1617))</f>
        <v/>
      </c>
      <c r="CQ1617" s="170" t="str">
        <f aca="false">IF(N1617="","",N1617)</f>
        <v/>
      </c>
      <c r="CR1617" s="170" t="n">
        <f aca="false">C1617</f>
        <v>3</v>
      </c>
      <c r="CS1617" s="229" t="str">
        <f aca="false">D1617</f>
        <v>3b</v>
      </c>
      <c r="CT1617" s="170" t="str">
        <f aca="false">CONCATENATE(CD1617," strain ",CM1617," ",CL1617,", partial cds")</f>
        <v>Hepatitis E virus strain swJL97 , partial cds</v>
      </c>
    </row>
    <row r="1618" customFormat="false" ht="11.9" hidden="false" customHeight="true" outlineLevel="0" collapsed="false">
      <c r="A1618" s="154" t="s">
        <v>4186</v>
      </c>
      <c r="B1618" s="147" t="n">
        <v>3</v>
      </c>
      <c r="C1618" s="243" t="n">
        <v>3</v>
      </c>
      <c r="D1618" s="149" t="s">
        <v>3973</v>
      </c>
      <c r="E1618" s="150" t="s">
        <v>3598</v>
      </c>
      <c r="F1618" s="154" t="s">
        <v>4187</v>
      </c>
      <c r="G1618" s="212"/>
      <c r="H1618" s="146" t="s">
        <v>378</v>
      </c>
      <c r="I1618" s="153" t="s">
        <v>379</v>
      </c>
      <c r="J1618" s="146" t="s">
        <v>337</v>
      </c>
      <c r="K1618" s="212"/>
      <c r="L1618" s="212"/>
      <c r="M1618" s="157" t="s">
        <v>380</v>
      </c>
      <c r="N1618" s="213"/>
      <c r="O1618" s="160"/>
      <c r="P1618" s="212"/>
      <c r="Q1618" s="212"/>
      <c r="R1618" s="212"/>
      <c r="S1618" s="232" t="n">
        <v>412</v>
      </c>
      <c r="T1618" s="214"/>
      <c r="U1618" s="215"/>
      <c r="V1618" s="209"/>
      <c r="W1618" s="244" t="s">
        <v>3973</v>
      </c>
      <c r="X1618" s="209"/>
      <c r="Y1618" s="147"/>
      <c r="Z1618" s="209"/>
      <c r="AA1618" s="216"/>
      <c r="AB1618" s="217"/>
      <c r="AC1618" s="163" t="n">
        <v>318</v>
      </c>
      <c r="AD1618" s="209"/>
      <c r="AE1618" s="209"/>
      <c r="AF1618" s="209"/>
      <c r="AG1618" s="218"/>
      <c r="AH1618" s="164" t="n">
        <v>48</v>
      </c>
      <c r="AI1618" s="164" t="n">
        <v>459</v>
      </c>
      <c r="AJ1618" s="219" t="n">
        <f aca="false">SeqEnd-SeqBeg+1</f>
        <v>412</v>
      </c>
      <c r="AK1618" s="220" t="n">
        <f aca="false">AND( SeqBeg&lt;=Beg  , End &lt;=SeqEnd )</f>
        <v>1</v>
      </c>
      <c r="AL1618" s="212"/>
      <c r="AM1618" s="212"/>
      <c r="AN1618" s="213"/>
      <c r="AO1618" s="147" t="s">
        <v>103</v>
      </c>
      <c r="AP1618" s="147" t="s">
        <v>103</v>
      </c>
      <c r="AU1618" s="212"/>
      <c r="AV1618" s="212"/>
      <c r="AW1618" s="222" t="str">
        <f aca="false">HYPERLINK(CONCATENATE("http://www.ncbi.nlm.nih.gov/nuccore/",BM1618),BM1618)</f>
        <v>AB605187</v>
      </c>
      <c r="AX1618" s="219" t="str">
        <f aca="false">CONCATENATE(D1618,IF(I1618="","",CONCATENATE(".",I1618)),IF(K1618="","",CONCATENATE(".",K1618)),IF(M1618="","",CONCATENATE(".",M1618)),IF(R1618="","",CONCATENATE(".",R1618)),IF(U1618="","","(*)"))</f>
        <v>3b.JPN.wb</v>
      </c>
      <c r="AY1618" s="170" t="str">
        <f aca="false">CONCATENATE(BM1618,".",BN1618)</f>
        <v>AB605187.wbJFI_06</v>
      </c>
      <c r="AZ1618" s="171" t="str">
        <f aca="false">IF(AV1618="",IF(ISNUMBER(FIND(".",A1618)),LEFT(A1618,FIND(".",A1618)-1),A1618),AV1618)</f>
        <v>AB605187</v>
      </c>
      <c r="BA1618" s="171" t="str">
        <f aca="false">IF(ISNUMBER(FIND("-",AZ1618)),LEFT(AZ1618,FIND("-",AZ1618)-1),AZ1618)</f>
        <v>AB605187</v>
      </c>
      <c r="BB1618" s="170" t="str">
        <f aca="false"> MEGAname &amp; "="</f>
        <v>AB605187=</v>
      </c>
      <c r="BC1618" s="170" t="str">
        <f aca="false">Clear &amp; IF(span ,"Span","out")</f>
        <v>AB605187=Span</v>
      </c>
      <c r="BD1618" s="170" t="str">
        <f aca="false">Clear &amp; IF(span, IF(B1618=".","Selected",B1618),"out")</f>
        <v>AB605187=3</v>
      </c>
      <c r="BE1618" s="170" t="str">
        <f aca="false">Clear &amp; Strain</f>
        <v>AB605187=wbJFI_06</v>
      </c>
      <c r="BF1618" s="170" t="str">
        <f aca="false">CONCATENATE(A1618,"=",F1618,". ",AX1618,IF(AB1618="","",CONCATENATE(".",AB1618)))</f>
        <v>AB605187=wbJFI_06. 3b.JPN.wb</v>
      </c>
      <c r="BG1618" s="170" t="str">
        <f aca="false">CONCATENATE(A1618,"=",F1618,". ",AX1618)</f>
        <v>AB605187=wbJFI_06. 3b.JPN.wb</v>
      </c>
      <c r="BH1618" s="170" t="str">
        <f aca="false">CONCATENATE(A1618,"=",AX1618)</f>
        <v>AB605187=3b.JPN.wb</v>
      </c>
      <c r="BI1618" s="170" t="str">
        <f aca="false">CONCATENATE(A1618,"=",ComForSubtype,D1618)</f>
        <v>AB605187=3b</v>
      </c>
      <c r="BJ1618" s="170" t="str">
        <f aca="false">CONCATENATE(A1618,"=",E1618)</f>
        <v>AB605187=3jab</v>
      </c>
      <c r="BK1618" s="170" t="str">
        <f aca="false">CONCATENATE(A1618,"=",C1618)</f>
        <v>AB605187=3</v>
      </c>
      <c r="BL1618" s="170" t="str">
        <f aca="false">CONCATENATE(D1618,"=")</f>
        <v>3b=</v>
      </c>
      <c r="BM1618" s="223" t="str">
        <f aca="false">IF(BA1618="XX","",BA1618)</f>
        <v>AB605187</v>
      </c>
      <c r="BN1618" s="224" t="str">
        <f aca="false">CONCATENATE(IF(F1618="","",F1618),IF(G1618="","",CONCATENATE(" / ",G1618)))</f>
        <v>wbJFI_06</v>
      </c>
      <c r="BO1618" s="225" t="str">
        <f aca="false">AX1618</f>
        <v>3b.JPN.wb</v>
      </c>
      <c r="BP1618" s="226" t="str">
        <f aca="false">IF(V1618="","",V1618)</f>
        <v/>
      </c>
      <c r="BQ1618" s="226" t="str">
        <f aca="false">IF(W1618="","",CONCATENATE(W1618,IF(LEFT(AO1618,1)="s","+","")))</f>
        <v>3b</v>
      </c>
      <c r="BR1618" s="226" t="str">
        <f aca="false">IF(X1618="","",CONCATENATE(X1618,IF(LEFT(AQ1618,1)="s","+","")))</f>
        <v/>
      </c>
      <c r="BS1618" s="226" t="str">
        <f aca="false">IF(Y1618="","",CONCATENATE(Y1618,IF(LEFT(AR1618,1)="s","+","")))</f>
        <v/>
      </c>
      <c r="BT1618" s="226" t="str">
        <f aca="false">IF(Z1618="","",CONCATENATE(Z1618,IF(LEFT(AS1618,1)="s","+","")))</f>
        <v/>
      </c>
      <c r="BU1618" s="227" t="str">
        <f aca="false">IF(AA1618="","",CONCATENATE(AA1618,IF(LEFT(AT1618,1)="s","+","")))</f>
        <v/>
      </c>
      <c r="BV1618" s="212"/>
      <c r="BW1618" s="177" t="s">
        <v>4188</v>
      </c>
      <c r="BX1618" s="170" t="str">
        <f aca="false">IF(BW1618&lt;&gt;"",IF(ISNUMBER(FIND("=",BW1618)),LEFT(BW1618,FIND("=",BW1618)-1),BW1618),BW1618)</f>
        <v>AB605187</v>
      </c>
      <c r="BY1618" s="170" t="str">
        <f aca="false">IF(BW1618&lt;&gt;"",IF(ISNUMBER(FIND("=",BW1618)),RIGHT(BW1618,LEN(BW1618)-FIND("=",BW1618)),""),"")</f>
        <v>3b</v>
      </c>
      <c r="BZ1618" s="170" t="str">
        <f aca="false">IF(BX1618&lt;&gt;"",IF(ISNUMBER(FIND(".",BX1618)),LEFT(BX1618,FIND(".",BX1618)-1),BX1618),BX1618)</f>
        <v>AB605187</v>
      </c>
      <c r="CA1618" s="170" t="str">
        <f aca="false">IF(BX1618&lt;&gt;"",IF(ISNUMBER(FIND(".",BX1618)),RIGHT(BX1618,LEN(BX1618)-FIND(".",BX1618)),""),"")</f>
        <v/>
      </c>
      <c r="CB1618" s="212"/>
      <c r="CC1618" s="170" t="str">
        <f aca="false">A1618</f>
        <v>AB605187</v>
      </c>
      <c r="CD1618" s="178" t="s">
        <v>339</v>
      </c>
      <c r="CE1618" s="178" t="s">
        <v>340</v>
      </c>
      <c r="CF1618" s="178" t="s">
        <v>341</v>
      </c>
      <c r="CG1618" s="212"/>
      <c r="CH1618" s="179"/>
      <c r="CI1618" s="179"/>
      <c r="CJ1618" s="179"/>
      <c r="CK1618" s="212"/>
      <c r="CL1618" s="212"/>
      <c r="CM1618" s="170" t="str">
        <f aca="false">F1618</f>
        <v>wbJFI_06</v>
      </c>
      <c r="CN1618" s="170" t="str">
        <f aca="false">IF(G1618="","",G1618)</f>
        <v/>
      </c>
      <c r="CO1618" s="170" t="str">
        <f aca="false">CONCATENATE(H1618,":",L1618)</f>
        <v>Japan:</v>
      </c>
      <c r="CP1618" s="170" t="str">
        <f aca="false">CONCATENATE(IF(Q1618="","",CONCATENATE(Q1618,"-")),IF(P1618="","",CONCATENATE(P1618,"-")),IF(O1618="","",O1618))</f>
        <v/>
      </c>
      <c r="CQ1618" s="170" t="str">
        <f aca="false">IF(N1618="","",N1618)</f>
        <v/>
      </c>
      <c r="CR1618" s="170" t="n">
        <f aca="false">C1618</f>
        <v>3</v>
      </c>
      <c r="CS1618" s="229" t="str">
        <f aca="false">D1618</f>
        <v>3b</v>
      </c>
      <c r="CT1618" s="170" t="str">
        <f aca="false">CONCATENATE(CD1618," strain ",CM1618," ",CL1618,", partial cds")</f>
        <v>Hepatitis E virus strain wbJFI_06 , partial cds</v>
      </c>
    </row>
    <row r="1619" customFormat="false" ht="11.9" hidden="false" customHeight="true" outlineLevel="0" collapsed="false">
      <c r="A1619" s="154" t="s">
        <v>4189</v>
      </c>
      <c r="B1619" s="147" t="n">
        <v>3</v>
      </c>
      <c r="C1619" s="243" t="n">
        <v>3</v>
      </c>
      <c r="D1619" s="149" t="s">
        <v>3973</v>
      </c>
      <c r="E1619" s="150" t="s">
        <v>3598</v>
      </c>
      <c r="F1619" s="154" t="s">
        <v>4187</v>
      </c>
      <c r="G1619" s="212"/>
      <c r="H1619" s="146" t="s">
        <v>378</v>
      </c>
      <c r="I1619" s="153" t="s">
        <v>379</v>
      </c>
      <c r="J1619" s="146" t="s">
        <v>337</v>
      </c>
      <c r="K1619" s="212"/>
      <c r="L1619" s="212"/>
      <c r="M1619" s="157" t="s">
        <v>380</v>
      </c>
      <c r="N1619" s="213"/>
      <c r="O1619" s="160"/>
      <c r="P1619" s="212"/>
      <c r="Q1619" s="212"/>
      <c r="R1619" s="212"/>
      <c r="S1619" s="232" t="n">
        <v>412</v>
      </c>
      <c r="T1619" s="214"/>
      <c r="U1619" s="215"/>
      <c r="V1619" s="209"/>
      <c r="X1619" s="147"/>
      <c r="Y1619" s="147"/>
      <c r="Z1619" s="209"/>
      <c r="AA1619" s="158" t="s">
        <v>3973</v>
      </c>
      <c r="AB1619" s="217"/>
      <c r="AC1619" s="217"/>
      <c r="AD1619" s="209"/>
      <c r="AE1619" s="209"/>
      <c r="AF1619" s="209"/>
      <c r="AG1619" s="166" t="s">
        <v>2060</v>
      </c>
      <c r="AH1619" s="164" t="n">
        <v>6189</v>
      </c>
      <c r="AI1619" s="164" t="n">
        <v>6600</v>
      </c>
      <c r="AJ1619" s="219" t="n">
        <f aca="false">SeqEnd-SeqBeg+1</f>
        <v>412</v>
      </c>
      <c r="AK1619" s="220" t="n">
        <f aca="false">AND( SeqBeg&lt;=Beg  , End &lt;=SeqEnd )</f>
        <v>0</v>
      </c>
      <c r="AL1619" s="212"/>
      <c r="AM1619" s="212"/>
      <c r="AN1619" s="221"/>
      <c r="AT1619" s="147" t="s">
        <v>103</v>
      </c>
      <c r="AU1619" s="146"/>
      <c r="AV1619" s="212"/>
      <c r="AW1619" s="222" t="str">
        <f aca="false">HYPERLINK(CONCATENATE("http://www.ncbi.nlm.nih.gov/nuccore/",BM1619),BM1619)</f>
        <v>AB605217</v>
      </c>
      <c r="AX1619" s="219" t="str">
        <f aca="false">CONCATENATE(D1619,IF(I1619="","",CONCATENATE(".",I1619)),IF(K1619="","",CONCATENATE(".",K1619)),IF(M1619="","",CONCATENATE(".",M1619)),IF(R1619="","",CONCATENATE(".",R1619)),IF(U1619="","","(*)"))</f>
        <v>3b.JPN.wb</v>
      </c>
      <c r="AY1619" s="170" t="str">
        <f aca="false">CONCATENATE(BM1619,".",BN1619)</f>
        <v>AB605217.wbJFI_06</v>
      </c>
      <c r="AZ1619" s="171" t="str">
        <f aca="false">IF(AV1619="",IF(ISNUMBER(FIND(".",A1619)),LEFT(A1619,FIND(".",A1619)-1),A1619),AV1619)</f>
        <v>AB605217</v>
      </c>
      <c r="BA1619" s="171" t="str">
        <f aca="false">IF(ISNUMBER(FIND("-",AZ1619)),LEFT(AZ1619,FIND("-",AZ1619)-1),AZ1619)</f>
        <v>AB605217</v>
      </c>
      <c r="BB1619" s="170" t="str">
        <f aca="false"> MEGAname &amp; "="</f>
        <v>AB605217=</v>
      </c>
      <c r="BC1619" s="170" t="str">
        <f aca="false">Clear &amp; IF(span ,"Span","out")</f>
        <v>AB605217=out</v>
      </c>
      <c r="BD1619" s="170" t="str">
        <f aca="false">Clear &amp; IF(span, IF(B1619=".","Selected",B1619),"out")</f>
        <v>AB605217=out</v>
      </c>
      <c r="BE1619" s="170" t="str">
        <f aca="false">Clear &amp; Strain</f>
        <v>AB605217=wbJFI_06</v>
      </c>
      <c r="BF1619" s="170" t="str">
        <f aca="false">CONCATENATE(A1619,"=",F1619,". ",AX1619,IF(AB1619="","",CONCATENATE(".",AB1619)))</f>
        <v>AB605217=wbJFI_06. 3b.JPN.wb</v>
      </c>
      <c r="BG1619" s="170" t="str">
        <f aca="false">CONCATENATE(A1619,"=",F1619,". ",AX1619)</f>
        <v>AB605217=wbJFI_06. 3b.JPN.wb</v>
      </c>
      <c r="BH1619" s="170" t="str">
        <f aca="false">CONCATENATE(A1619,"=",AX1619)</f>
        <v>AB605217=3b.JPN.wb</v>
      </c>
      <c r="BI1619" s="170" t="str">
        <f aca="false">CONCATENATE(A1619,"=",ComForSubtype,D1619)</f>
        <v>AB605217=3b</v>
      </c>
      <c r="BJ1619" s="170" t="str">
        <f aca="false">CONCATENATE(A1619,"=",E1619)</f>
        <v>AB605217=3jab</v>
      </c>
      <c r="BK1619" s="170" t="str">
        <f aca="false">CONCATENATE(A1619,"=",C1619)</f>
        <v>AB605217=3</v>
      </c>
      <c r="BL1619" s="170" t="str">
        <f aca="false">CONCATENATE(D1619,"=")</f>
        <v>3b=</v>
      </c>
      <c r="BM1619" s="223" t="str">
        <f aca="false">IF(BA1619="XX","",BA1619)</f>
        <v>AB605217</v>
      </c>
      <c r="BN1619" s="224" t="str">
        <f aca="false">CONCATENATE(IF(F1619="","",F1619),IF(G1619="","",CONCATENATE(" / ",G1619)))</f>
        <v>wbJFI_06</v>
      </c>
      <c r="BO1619" s="225" t="str">
        <f aca="false">AX1619</f>
        <v>3b.JPN.wb</v>
      </c>
      <c r="BP1619" s="226" t="str">
        <f aca="false">IF(V1619="","",V1619)</f>
        <v/>
      </c>
      <c r="BQ1619" s="226" t="str">
        <f aca="false">IF(W1619="","",CONCATENATE(W1619,IF(LEFT(AO1619,1)="s","+","")))</f>
        <v/>
      </c>
      <c r="BR1619" s="226" t="str">
        <f aca="false">IF(X1619="","",CONCATENATE(X1619,IF(LEFT(AQ1619,1)="s","+","")))</f>
        <v/>
      </c>
      <c r="BS1619" s="226" t="str">
        <f aca="false">IF(Y1619="","",CONCATENATE(Y1619,IF(LEFT(AR1619,1)="s","+","")))</f>
        <v/>
      </c>
      <c r="BT1619" s="226" t="str">
        <f aca="false">IF(Z1619="","",CONCATENATE(Z1619,IF(LEFT(AS1619,1)="s","+","")))</f>
        <v/>
      </c>
      <c r="BU1619" s="227" t="str">
        <f aca="false">IF(AA1619="","",CONCATENATE(AA1619,IF(LEFT(AT1619,1)="s","+","")))</f>
        <v>3b</v>
      </c>
      <c r="BV1619" s="212"/>
      <c r="BW1619" s="177" t="s">
        <v>4190</v>
      </c>
      <c r="BX1619" s="170" t="str">
        <f aca="false">IF(BW1619&lt;&gt;"",IF(ISNUMBER(FIND("=",BW1619)),LEFT(BW1619,FIND("=",BW1619)-1),BW1619),BW1619)</f>
        <v>AB605217</v>
      </c>
      <c r="BY1619" s="170" t="str">
        <f aca="false">IF(BW1619&lt;&gt;"",IF(ISNUMBER(FIND("=",BW1619)),RIGHT(BW1619,LEN(BW1619)-FIND("=",BW1619)),""),"")</f>
        <v>3b</v>
      </c>
      <c r="BZ1619" s="170" t="str">
        <f aca="false">IF(BX1619&lt;&gt;"",IF(ISNUMBER(FIND(".",BX1619)),LEFT(BX1619,FIND(".",BX1619)-1),BX1619),BX1619)</f>
        <v>AB605217</v>
      </c>
      <c r="CA1619" s="170" t="str">
        <f aca="false">IF(BX1619&lt;&gt;"",IF(ISNUMBER(FIND(".",BX1619)),RIGHT(BX1619,LEN(BX1619)-FIND(".",BX1619)),""),"")</f>
        <v/>
      </c>
      <c r="CB1619" s="212"/>
      <c r="CC1619" s="170" t="str">
        <f aca="false">A1619</f>
        <v>AB605217</v>
      </c>
      <c r="CD1619" s="178" t="s">
        <v>339</v>
      </c>
      <c r="CE1619" s="178" t="s">
        <v>340</v>
      </c>
      <c r="CF1619" s="178" t="s">
        <v>341</v>
      </c>
      <c r="CG1619" s="212"/>
      <c r="CH1619" s="179"/>
      <c r="CI1619" s="179"/>
      <c r="CJ1619" s="179"/>
      <c r="CK1619" s="212"/>
      <c r="CL1619" s="212"/>
      <c r="CM1619" s="170" t="str">
        <f aca="false">F1619</f>
        <v>wbJFI_06</v>
      </c>
      <c r="CN1619" s="170" t="str">
        <f aca="false">IF(G1619="","",G1619)</f>
        <v/>
      </c>
      <c r="CO1619" s="170" t="str">
        <f aca="false">CONCATENATE(H1619,":",L1619)</f>
        <v>Japan:</v>
      </c>
      <c r="CP1619" s="170" t="str">
        <f aca="false">CONCATENATE(IF(Q1619="","",CONCATENATE(Q1619,"-")),IF(P1619="","",CONCATENATE(P1619,"-")),IF(O1619="","",O1619))</f>
        <v/>
      </c>
      <c r="CQ1619" s="170" t="str">
        <f aca="false">IF(N1619="","",N1619)</f>
        <v/>
      </c>
      <c r="CR1619" s="170" t="n">
        <f aca="false">C1619</f>
        <v>3</v>
      </c>
      <c r="CS1619" s="229" t="str">
        <f aca="false">D1619</f>
        <v>3b</v>
      </c>
      <c r="CT1619" s="170" t="str">
        <f aca="false">CONCATENATE(CD1619," strain ",CM1619," ",CL1619,", partial cds")</f>
        <v>Hepatitis E virus strain wbJFI_06 , partial cds</v>
      </c>
    </row>
    <row r="1620" customFormat="false" ht="11.9" hidden="false" customHeight="true" outlineLevel="0" collapsed="false">
      <c r="A1620" s="154" t="s">
        <v>4191</v>
      </c>
      <c r="B1620" s="147" t="n">
        <v>3</v>
      </c>
      <c r="C1620" s="243" t="n">
        <v>3</v>
      </c>
      <c r="D1620" s="149" t="s">
        <v>3973</v>
      </c>
      <c r="E1620" s="150" t="s">
        <v>3598</v>
      </c>
      <c r="F1620" s="154" t="s">
        <v>4192</v>
      </c>
      <c r="G1620" s="212"/>
      <c r="H1620" s="146" t="s">
        <v>378</v>
      </c>
      <c r="I1620" s="153" t="s">
        <v>379</v>
      </c>
      <c r="J1620" s="146" t="s">
        <v>337</v>
      </c>
      <c r="K1620" s="212"/>
      <c r="L1620" s="212"/>
      <c r="M1620" s="157" t="s">
        <v>380</v>
      </c>
      <c r="N1620" s="213"/>
      <c r="O1620" s="160"/>
      <c r="P1620" s="212"/>
      <c r="Q1620" s="212"/>
      <c r="R1620" s="212"/>
      <c r="S1620" s="232" t="n">
        <v>412</v>
      </c>
      <c r="T1620" s="214"/>
      <c r="U1620" s="215"/>
      <c r="V1620" s="209"/>
      <c r="W1620" s="244" t="s">
        <v>3973</v>
      </c>
      <c r="X1620" s="209"/>
      <c r="Y1620" s="209"/>
      <c r="Z1620" s="209"/>
      <c r="AB1620" s="217"/>
      <c r="AC1620" s="163" t="n">
        <v>318</v>
      </c>
      <c r="AD1620" s="209"/>
      <c r="AE1620" s="209"/>
      <c r="AF1620" s="209"/>
      <c r="AG1620" s="218"/>
      <c r="AH1620" s="164" t="n">
        <v>48</v>
      </c>
      <c r="AI1620" s="164" t="n">
        <v>459</v>
      </c>
      <c r="AJ1620" s="219" t="n">
        <f aca="false">SeqEnd-SeqBeg+1</f>
        <v>412</v>
      </c>
      <c r="AK1620" s="220" t="n">
        <f aca="false">AND( SeqBeg&lt;=Beg  , End &lt;=SeqEnd )</f>
        <v>1</v>
      </c>
      <c r="AL1620" s="212"/>
      <c r="AM1620" s="212"/>
      <c r="AN1620" s="213"/>
      <c r="AO1620" s="147" t="s">
        <v>103</v>
      </c>
      <c r="AP1620" s="147" t="s">
        <v>103</v>
      </c>
      <c r="AU1620" s="212"/>
      <c r="AV1620" s="212"/>
      <c r="AW1620" s="222" t="str">
        <f aca="false">HYPERLINK(CONCATENATE("http://www.ncbi.nlm.nih.gov/nuccore/",BM1620),BM1620)</f>
        <v>AB605198</v>
      </c>
      <c r="AX1620" s="219" t="str">
        <f aca="false">CONCATENATE(D1620,IF(I1620="","",CONCATENATE(".",I1620)),IF(K1620="","",CONCATENATE(".",K1620)),IF(M1620="","",CONCATENATE(".",M1620)),IF(R1620="","",CONCATENATE(".",R1620)),IF(U1620="","","(*)"))</f>
        <v>3b.JPN.wb</v>
      </c>
      <c r="AY1620" s="170" t="str">
        <f aca="false">CONCATENATE(BM1620,".",BN1620)</f>
        <v>AB605198.wbJFI_09</v>
      </c>
      <c r="AZ1620" s="171" t="str">
        <f aca="false">IF(AV1620="",IF(ISNUMBER(FIND(".",A1620)),LEFT(A1620,FIND(".",A1620)-1),A1620),AV1620)</f>
        <v>AB605198</v>
      </c>
      <c r="BA1620" s="171" t="str">
        <f aca="false">IF(ISNUMBER(FIND("-",AZ1620)),LEFT(AZ1620,FIND("-",AZ1620)-1),AZ1620)</f>
        <v>AB605198</v>
      </c>
      <c r="BB1620" s="170" t="str">
        <f aca="false"> MEGAname &amp; "="</f>
        <v>AB605198=</v>
      </c>
      <c r="BC1620" s="170" t="str">
        <f aca="false">Clear &amp; IF(span ,"Span","out")</f>
        <v>AB605198=Span</v>
      </c>
      <c r="BD1620" s="170" t="str">
        <f aca="false">Clear &amp; IF(span, IF(B1620=".","Selected",B1620),"out")</f>
        <v>AB605198=3</v>
      </c>
      <c r="BE1620" s="170" t="str">
        <f aca="false">Clear &amp; Strain</f>
        <v>AB605198=wbJFI_09</v>
      </c>
      <c r="BF1620" s="170" t="str">
        <f aca="false">CONCATENATE(A1620,"=",F1620,". ",AX1620,IF(AB1620="","",CONCATENATE(".",AB1620)))</f>
        <v>AB605198=wbJFI_09. 3b.JPN.wb</v>
      </c>
      <c r="BG1620" s="170" t="str">
        <f aca="false">CONCATENATE(A1620,"=",F1620,". ",AX1620)</f>
        <v>AB605198=wbJFI_09. 3b.JPN.wb</v>
      </c>
      <c r="BH1620" s="170" t="str">
        <f aca="false">CONCATENATE(A1620,"=",AX1620)</f>
        <v>AB605198=3b.JPN.wb</v>
      </c>
      <c r="BI1620" s="170" t="str">
        <f aca="false">CONCATENATE(A1620,"=",ComForSubtype,D1620)</f>
        <v>AB605198=3b</v>
      </c>
      <c r="BJ1620" s="170" t="str">
        <f aca="false">CONCATENATE(A1620,"=",E1620)</f>
        <v>AB605198=3jab</v>
      </c>
      <c r="BK1620" s="170" t="str">
        <f aca="false">CONCATENATE(A1620,"=",C1620)</f>
        <v>AB605198=3</v>
      </c>
      <c r="BL1620" s="170" t="str">
        <f aca="false">CONCATENATE(D1620,"=")</f>
        <v>3b=</v>
      </c>
      <c r="BM1620" s="223" t="str">
        <f aca="false">IF(BA1620="XX","",BA1620)</f>
        <v>AB605198</v>
      </c>
      <c r="BN1620" s="224" t="str">
        <f aca="false">CONCATENATE(IF(F1620="","",F1620),IF(G1620="","",CONCATENATE(" / ",G1620)))</f>
        <v>wbJFI_09</v>
      </c>
      <c r="BO1620" s="225" t="str">
        <f aca="false">AX1620</f>
        <v>3b.JPN.wb</v>
      </c>
      <c r="BP1620" s="226" t="str">
        <f aca="false">IF(V1620="","",V1620)</f>
        <v/>
      </c>
      <c r="BQ1620" s="226" t="str">
        <f aca="false">IF(W1620="","",CONCATENATE(W1620,IF(LEFT(AO1620,1)="s","+","")))</f>
        <v>3b</v>
      </c>
      <c r="BR1620" s="226" t="str">
        <f aca="false">IF(X1620="","",CONCATENATE(X1620,IF(LEFT(AQ1620,1)="s","+","")))</f>
        <v/>
      </c>
      <c r="BS1620" s="226" t="str">
        <f aca="false">IF(Y1620="","",CONCATENATE(Y1620,IF(LEFT(AR1620,1)="s","+","")))</f>
        <v/>
      </c>
      <c r="BT1620" s="226" t="str">
        <f aca="false">IF(Z1620="","",CONCATENATE(Z1620,IF(LEFT(AS1620,1)="s","+","")))</f>
        <v/>
      </c>
      <c r="BU1620" s="227" t="str">
        <f aca="false">IF(AA1620="","",CONCATENATE(AA1620,IF(LEFT(AT1620,1)="s","+","")))</f>
        <v/>
      </c>
      <c r="BV1620" s="212"/>
      <c r="BW1620" s="177" t="s">
        <v>4193</v>
      </c>
      <c r="BX1620" s="170" t="str">
        <f aca="false">IF(BW1620&lt;&gt;"",IF(ISNUMBER(FIND("=",BW1620)),LEFT(BW1620,FIND("=",BW1620)-1),BW1620),BW1620)</f>
        <v>AB605198</v>
      </c>
      <c r="BY1620" s="170" t="str">
        <f aca="false">IF(BW1620&lt;&gt;"",IF(ISNUMBER(FIND("=",BW1620)),RIGHT(BW1620,LEN(BW1620)-FIND("=",BW1620)),""),"")</f>
        <v>3b</v>
      </c>
      <c r="BZ1620" s="170" t="str">
        <f aca="false">IF(BX1620&lt;&gt;"",IF(ISNUMBER(FIND(".",BX1620)),LEFT(BX1620,FIND(".",BX1620)-1),BX1620),BX1620)</f>
        <v>AB605198</v>
      </c>
      <c r="CA1620" s="170" t="str">
        <f aca="false">IF(BX1620&lt;&gt;"",IF(ISNUMBER(FIND(".",BX1620)),RIGHT(BX1620,LEN(BX1620)-FIND(".",BX1620)),""),"")</f>
        <v/>
      </c>
      <c r="CB1620" s="212"/>
      <c r="CC1620" s="170" t="str">
        <f aca="false">A1620</f>
        <v>AB605198</v>
      </c>
      <c r="CD1620" s="178" t="s">
        <v>339</v>
      </c>
      <c r="CE1620" s="178" t="s">
        <v>340</v>
      </c>
      <c r="CF1620" s="178" t="s">
        <v>341</v>
      </c>
      <c r="CG1620" s="212"/>
      <c r="CH1620" s="179"/>
      <c r="CI1620" s="179"/>
      <c r="CJ1620" s="179"/>
      <c r="CK1620" s="212"/>
      <c r="CL1620" s="212"/>
      <c r="CM1620" s="170" t="str">
        <f aca="false">F1620</f>
        <v>wbJFI_09</v>
      </c>
      <c r="CN1620" s="170" t="str">
        <f aca="false">IF(G1620="","",G1620)</f>
        <v/>
      </c>
      <c r="CO1620" s="170" t="str">
        <f aca="false">CONCATENATE(H1620,":",L1620)</f>
        <v>Japan:</v>
      </c>
      <c r="CP1620" s="170" t="str">
        <f aca="false">CONCATENATE(IF(Q1620="","",CONCATENATE(Q1620,"-")),IF(P1620="","",CONCATENATE(P1620,"-")),IF(O1620="","",O1620))</f>
        <v/>
      </c>
      <c r="CQ1620" s="170" t="str">
        <f aca="false">IF(N1620="","",N1620)</f>
        <v/>
      </c>
      <c r="CR1620" s="170" t="n">
        <f aca="false">C1620</f>
        <v>3</v>
      </c>
      <c r="CS1620" s="229" t="str">
        <f aca="false">D1620</f>
        <v>3b</v>
      </c>
      <c r="CT1620" s="170" t="str">
        <f aca="false">CONCATENATE(CD1620," strain ",CM1620," ",CL1620,", partial cds")</f>
        <v>Hepatitis E virus strain wbJFI_09 , partial cds</v>
      </c>
    </row>
    <row r="1621" customFormat="false" ht="11.9" hidden="false" customHeight="true" outlineLevel="0" collapsed="false">
      <c r="A1621" s="154" t="s">
        <v>4194</v>
      </c>
      <c r="B1621" s="147" t="n">
        <v>3</v>
      </c>
      <c r="C1621" s="243" t="n">
        <v>3</v>
      </c>
      <c r="D1621" s="149" t="s">
        <v>3973</v>
      </c>
      <c r="E1621" s="150" t="s">
        <v>3598</v>
      </c>
      <c r="F1621" s="154" t="s">
        <v>4192</v>
      </c>
      <c r="G1621" s="212"/>
      <c r="H1621" s="146" t="s">
        <v>378</v>
      </c>
      <c r="I1621" s="153" t="s">
        <v>379</v>
      </c>
      <c r="J1621" s="146" t="s">
        <v>337</v>
      </c>
      <c r="K1621" s="212"/>
      <c r="L1621" s="212"/>
      <c r="M1621" s="157" t="s">
        <v>380</v>
      </c>
      <c r="N1621" s="213"/>
      <c r="O1621" s="160"/>
      <c r="P1621" s="212"/>
      <c r="Q1621" s="212"/>
      <c r="R1621" s="212"/>
      <c r="S1621" s="232" t="n">
        <v>412</v>
      </c>
      <c r="T1621" s="214"/>
      <c r="U1621" s="215"/>
      <c r="V1621" s="209"/>
      <c r="X1621" s="209"/>
      <c r="Y1621" s="147"/>
      <c r="Z1621" s="209"/>
      <c r="AA1621" s="158" t="s">
        <v>3973</v>
      </c>
      <c r="AB1621" s="217"/>
      <c r="AC1621" s="217"/>
      <c r="AD1621" s="209"/>
      <c r="AE1621" s="209"/>
      <c r="AF1621" s="209"/>
      <c r="AG1621" s="166" t="s">
        <v>2060</v>
      </c>
      <c r="AH1621" s="164" t="n">
        <v>6189</v>
      </c>
      <c r="AI1621" s="164" t="n">
        <v>6600</v>
      </c>
      <c r="AJ1621" s="219" t="n">
        <f aca="false">SeqEnd-SeqBeg+1</f>
        <v>412</v>
      </c>
      <c r="AK1621" s="220" t="n">
        <f aca="false">AND( SeqBeg&lt;=Beg  , End &lt;=SeqEnd )</f>
        <v>0</v>
      </c>
      <c r="AL1621" s="212"/>
      <c r="AM1621" s="212"/>
      <c r="AN1621" s="221"/>
      <c r="AT1621" s="147" t="s">
        <v>103</v>
      </c>
      <c r="AU1621" s="146"/>
      <c r="AV1621" s="212"/>
      <c r="AW1621" s="222" t="str">
        <f aca="false">HYPERLINK(CONCATENATE("http://www.ncbi.nlm.nih.gov/nuccore/",BM1621),BM1621)</f>
        <v>AB605228</v>
      </c>
      <c r="AX1621" s="219" t="str">
        <f aca="false">CONCATENATE(D1621,IF(I1621="","",CONCATENATE(".",I1621)),IF(K1621="","",CONCATENATE(".",K1621)),IF(M1621="","",CONCATENATE(".",M1621)),IF(R1621="","",CONCATENATE(".",R1621)),IF(U1621="","","(*)"))</f>
        <v>3b.JPN.wb</v>
      </c>
      <c r="AY1621" s="170" t="str">
        <f aca="false">CONCATENATE(BM1621,".",BN1621)</f>
        <v>AB605228.wbJFI_09</v>
      </c>
      <c r="AZ1621" s="171" t="str">
        <f aca="false">IF(AV1621="",IF(ISNUMBER(FIND(".",A1621)),LEFT(A1621,FIND(".",A1621)-1),A1621),AV1621)</f>
        <v>AB605228</v>
      </c>
      <c r="BA1621" s="171" t="str">
        <f aca="false">IF(ISNUMBER(FIND("-",AZ1621)),LEFT(AZ1621,FIND("-",AZ1621)-1),AZ1621)</f>
        <v>AB605228</v>
      </c>
      <c r="BB1621" s="170" t="str">
        <f aca="false"> MEGAname &amp; "="</f>
        <v>AB605228=</v>
      </c>
      <c r="BC1621" s="170" t="str">
        <f aca="false">Clear &amp; IF(span ,"Span","out")</f>
        <v>AB605228=out</v>
      </c>
      <c r="BD1621" s="170" t="str">
        <f aca="false">Clear &amp; IF(span, IF(B1621=".","Selected",B1621),"out")</f>
        <v>AB605228=out</v>
      </c>
      <c r="BE1621" s="170" t="str">
        <f aca="false">Clear &amp; Strain</f>
        <v>AB605228=wbJFI_09</v>
      </c>
      <c r="BF1621" s="170" t="str">
        <f aca="false">CONCATENATE(A1621,"=",F1621,". ",AX1621,IF(AB1621="","",CONCATENATE(".",AB1621)))</f>
        <v>AB605228=wbJFI_09. 3b.JPN.wb</v>
      </c>
      <c r="BG1621" s="170" t="str">
        <f aca="false">CONCATENATE(A1621,"=",F1621,". ",AX1621)</f>
        <v>AB605228=wbJFI_09. 3b.JPN.wb</v>
      </c>
      <c r="BH1621" s="170" t="str">
        <f aca="false">CONCATENATE(A1621,"=",AX1621)</f>
        <v>AB605228=3b.JPN.wb</v>
      </c>
      <c r="BI1621" s="170" t="str">
        <f aca="false">CONCATENATE(A1621,"=",ComForSubtype,D1621)</f>
        <v>AB605228=3b</v>
      </c>
      <c r="BJ1621" s="170" t="str">
        <f aca="false">CONCATENATE(A1621,"=",E1621)</f>
        <v>AB605228=3jab</v>
      </c>
      <c r="BK1621" s="170" t="str">
        <f aca="false">CONCATENATE(A1621,"=",C1621)</f>
        <v>AB605228=3</v>
      </c>
      <c r="BL1621" s="170" t="str">
        <f aca="false">CONCATENATE(D1621,"=")</f>
        <v>3b=</v>
      </c>
      <c r="BM1621" s="223" t="str">
        <f aca="false">IF(BA1621="XX","",BA1621)</f>
        <v>AB605228</v>
      </c>
      <c r="BN1621" s="224" t="str">
        <f aca="false">CONCATENATE(IF(F1621="","",F1621),IF(G1621="","",CONCATENATE(" / ",G1621)))</f>
        <v>wbJFI_09</v>
      </c>
      <c r="BO1621" s="225" t="str">
        <f aca="false">AX1621</f>
        <v>3b.JPN.wb</v>
      </c>
      <c r="BP1621" s="226" t="str">
        <f aca="false">IF(V1621="","",V1621)</f>
        <v/>
      </c>
      <c r="BQ1621" s="226" t="str">
        <f aca="false">IF(W1621="","",CONCATENATE(W1621,IF(LEFT(AO1621,1)="s","+","")))</f>
        <v/>
      </c>
      <c r="BR1621" s="226" t="str">
        <f aca="false">IF(X1621="","",CONCATENATE(X1621,IF(LEFT(AQ1621,1)="s","+","")))</f>
        <v/>
      </c>
      <c r="BS1621" s="226" t="str">
        <f aca="false">IF(Y1621="","",CONCATENATE(Y1621,IF(LEFT(AR1621,1)="s","+","")))</f>
        <v/>
      </c>
      <c r="BT1621" s="226" t="str">
        <f aca="false">IF(Z1621="","",CONCATENATE(Z1621,IF(LEFT(AS1621,1)="s","+","")))</f>
        <v/>
      </c>
      <c r="BU1621" s="227" t="str">
        <f aca="false">IF(AA1621="","",CONCATENATE(AA1621,IF(LEFT(AT1621,1)="s","+","")))</f>
        <v>3b</v>
      </c>
      <c r="BV1621" s="212"/>
      <c r="BW1621" s="177" t="s">
        <v>4195</v>
      </c>
      <c r="BX1621" s="170" t="str">
        <f aca="false">IF(BW1621&lt;&gt;"",IF(ISNUMBER(FIND("=",BW1621)),LEFT(BW1621,FIND("=",BW1621)-1),BW1621),BW1621)</f>
        <v>AB605228</v>
      </c>
      <c r="BY1621" s="170" t="str">
        <f aca="false">IF(BW1621&lt;&gt;"",IF(ISNUMBER(FIND("=",BW1621)),RIGHT(BW1621,LEN(BW1621)-FIND("=",BW1621)),""),"")</f>
        <v>3b</v>
      </c>
      <c r="BZ1621" s="170" t="str">
        <f aca="false">IF(BX1621&lt;&gt;"",IF(ISNUMBER(FIND(".",BX1621)),LEFT(BX1621,FIND(".",BX1621)-1),BX1621),BX1621)</f>
        <v>AB605228</v>
      </c>
      <c r="CA1621" s="170" t="str">
        <f aca="false">IF(BX1621&lt;&gt;"",IF(ISNUMBER(FIND(".",BX1621)),RIGHT(BX1621,LEN(BX1621)-FIND(".",BX1621)),""),"")</f>
        <v/>
      </c>
      <c r="CB1621" s="212"/>
      <c r="CC1621" s="170" t="str">
        <f aca="false">A1621</f>
        <v>AB605228</v>
      </c>
      <c r="CD1621" s="178" t="s">
        <v>339</v>
      </c>
      <c r="CE1621" s="178" t="s">
        <v>340</v>
      </c>
      <c r="CF1621" s="178" t="s">
        <v>341</v>
      </c>
      <c r="CG1621" s="212"/>
      <c r="CH1621" s="179"/>
      <c r="CI1621" s="179"/>
      <c r="CJ1621" s="179"/>
      <c r="CK1621" s="212"/>
      <c r="CL1621" s="212"/>
      <c r="CM1621" s="170" t="str">
        <f aca="false">F1621</f>
        <v>wbJFI_09</v>
      </c>
      <c r="CN1621" s="170" t="str">
        <f aca="false">IF(G1621="","",G1621)</f>
        <v/>
      </c>
      <c r="CO1621" s="170" t="str">
        <f aca="false">CONCATENATE(H1621,":",L1621)</f>
        <v>Japan:</v>
      </c>
      <c r="CP1621" s="170" t="str">
        <f aca="false">CONCATENATE(IF(Q1621="","",CONCATENATE(Q1621,"-")),IF(P1621="","",CONCATENATE(P1621,"-")),IF(O1621="","",O1621))</f>
        <v/>
      </c>
      <c r="CQ1621" s="170" t="str">
        <f aca="false">IF(N1621="","",N1621)</f>
        <v/>
      </c>
      <c r="CR1621" s="170" t="n">
        <f aca="false">C1621</f>
        <v>3</v>
      </c>
      <c r="CS1621" s="229" t="str">
        <f aca="false">D1621</f>
        <v>3b</v>
      </c>
      <c r="CT1621" s="170" t="str">
        <f aca="false">CONCATENATE(CD1621," strain ",CM1621," ",CL1621,", partial cds")</f>
        <v>Hepatitis E virus strain wbJFI_09 , partial cds</v>
      </c>
    </row>
    <row r="1622" customFormat="false" ht="11.9" hidden="false" customHeight="true" outlineLevel="0" collapsed="false">
      <c r="A1622" s="154" t="s">
        <v>4196</v>
      </c>
      <c r="B1622" s="147" t="n">
        <v>3</v>
      </c>
      <c r="C1622" s="243" t="n">
        <v>3</v>
      </c>
      <c r="D1622" s="149" t="s">
        <v>3973</v>
      </c>
      <c r="E1622" s="150" t="s">
        <v>3598</v>
      </c>
      <c r="F1622" s="154" t="s">
        <v>4197</v>
      </c>
      <c r="G1622" s="212"/>
      <c r="H1622" s="146" t="s">
        <v>378</v>
      </c>
      <c r="I1622" s="153" t="s">
        <v>379</v>
      </c>
      <c r="J1622" s="146" t="s">
        <v>337</v>
      </c>
      <c r="K1622" s="212"/>
      <c r="L1622" s="212"/>
      <c r="M1622" s="157" t="s">
        <v>380</v>
      </c>
      <c r="N1622" s="213"/>
      <c r="O1622" s="160"/>
      <c r="P1622" s="212"/>
      <c r="Q1622" s="212"/>
      <c r="R1622" s="212"/>
      <c r="S1622" s="232" t="n">
        <v>412</v>
      </c>
      <c r="T1622" s="214"/>
      <c r="U1622" s="215"/>
      <c r="V1622" s="209"/>
      <c r="W1622" s="244" t="s">
        <v>3973</v>
      </c>
      <c r="X1622" s="209"/>
      <c r="Y1622" s="209"/>
      <c r="Z1622" s="209"/>
      <c r="AA1622" s="216"/>
      <c r="AB1622" s="217"/>
      <c r="AC1622" s="163" t="n">
        <v>318</v>
      </c>
      <c r="AD1622" s="209"/>
      <c r="AE1622" s="209"/>
      <c r="AF1622" s="209"/>
      <c r="AG1622" s="218"/>
      <c r="AH1622" s="164" t="n">
        <v>48</v>
      </c>
      <c r="AI1622" s="164" t="n">
        <v>459</v>
      </c>
      <c r="AJ1622" s="219" t="n">
        <f aca="false">SeqEnd-SeqBeg+1</f>
        <v>412</v>
      </c>
      <c r="AK1622" s="220" t="n">
        <f aca="false">AND( SeqBeg&lt;=Beg  , End &lt;=SeqEnd )</f>
        <v>1</v>
      </c>
      <c r="AL1622" s="212"/>
      <c r="AM1622" s="212"/>
      <c r="AN1622" s="213"/>
      <c r="AO1622" s="147" t="s">
        <v>103</v>
      </c>
      <c r="AP1622" s="147" t="s">
        <v>103</v>
      </c>
      <c r="AU1622" s="212"/>
      <c r="AV1622" s="212"/>
      <c r="AW1622" s="222" t="str">
        <f aca="false">HYPERLINK(CONCATENATE("http://www.ncbi.nlm.nih.gov/nuccore/",BM1622),BM1622)</f>
        <v>AB605197</v>
      </c>
      <c r="AX1622" s="219" t="str">
        <f aca="false">CONCATENATE(D1622,IF(I1622="","",CONCATENATE(".",I1622)),IF(K1622="","",CONCATENATE(".",K1622)),IF(M1622="","",CONCATENATE(".",M1622)),IF(R1622="","",CONCATENATE(".",R1622)),IF(U1622="","","(*)"))</f>
        <v>3b.JPN.wb</v>
      </c>
      <c r="AY1622" s="170" t="str">
        <f aca="false">CONCATENATE(BM1622,".",BN1622)</f>
        <v>AB605197.wbJNN_09</v>
      </c>
      <c r="AZ1622" s="171" t="str">
        <f aca="false">IF(AV1622="",IF(ISNUMBER(FIND(".",A1622)),LEFT(A1622,FIND(".",A1622)-1),A1622),AV1622)</f>
        <v>AB605197</v>
      </c>
      <c r="BA1622" s="171" t="str">
        <f aca="false">IF(ISNUMBER(FIND("-",AZ1622)),LEFT(AZ1622,FIND("-",AZ1622)-1),AZ1622)</f>
        <v>AB605197</v>
      </c>
      <c r="BB1622" s="170" t="str">
        <f aca="false"> MEGAname &amp; "="</f>
        <v>AB605197=</v>
      </c>
      <c r="BC1622" s="170" t="str">
        <f aca="false">Clear &amp; IF(span ,"Span","out")</f>
        <v>AB605197=Span</v>
      </c>
      <c r="BD1622" s="170" t="str">
        <f aca="false">Clear &amp; IF(span, IF(B1622=".","Selected",B1622),"out")</f>
        <v>AB605197=3</v>
      </c>
      <c r="BE1622" s="170" t="str">
        <f aca="false">Clear &amp; Strain</f>
        <v>AB605197=wbJNN_09</v>
      </c>
      <c r="BF1622" s="170" t="str">
        <f aca="false">CONCATENATE(A1622,"=",F1622,". ",AX1622,IF(AB1622="","",CONCATENATE(".",AB1622)))</f>
        <v>AB605197=wbJNN_09. 3b.JPN.wb</v>
      </c>
      <c r="BG1622" s="170" t="str">
        <f aca="false">CONCATENATE(A1622,"=",F1622,". ",AX1622)</f>
        <v>AB605197=wbJNN_09. 3b.JPN.wb</v>
      </c>
      <c r="BH1622" s="170" t="str">
        <f aca="false">CONCATENATE(A1622,"=",AX1622)</f>
        <v>AB605197=3b.JPN.wb</v>
      </c>
      <c r="BI1622" s="170" t="str">
        <f aca="false">CONCATENATE(A1622,"=",ComForSubtype,D1622)</f>
        <v>AB605197=3b</v>
      </c>
      <c r="BJ1622" s="170" t="str">
        <f aca="false">CONCATENATE(A1622,"=",E1622)</f>
        <v>AB605197=3jab</v>
      </c>
      <c r="BK1622" s="170" t="str">
        <f aca="false">CONCATENATE(A1622,"=",C1622)</f>
        <v>AB605197=3</v>
      </c>
      <c r="BL1622" s="170" t="str">
        <f aca="false">CONCATENATE(D1622,"=")</f>
        <v>3b=</v>
      </c>
      <c r="BM1622" s="223" t="str">
        <f aca="false">IF(BA1622="XX","",BA1622)</f>
        <v>AB605197</v>
      </c>
      <c r="BN1622" s="224" t="str">
        <f aca="false">CONCATENATE(IF(F1622="","",F1622),IF(G1622="","",CONCATENATE(" / ",G1622)))</f>
        <v>wbJNN_09</v>
      </c>
      <c r="BO1622" s="225" t="str">
        <f aca="false">AX1622</f>
        <v>3b.JPN.wb</v>
      </c>
      <c r="BP1622" s="226" t="str">
        <f aca="false">IF(V1622="","",V1622)</f>
        <v/>
      </c>
      <c r="BQ1622" s="226" t="str">
        <f aca="false">IF(W1622="","",CONCATENATE(W1622,IF(LEFT(AO1622,1)="s","+","")))</f>
        <v>3b</v>
      </c>
      <c r="BR1622" s="226" t="str">
        <f aca="false">IF(X1622="","",CONCATENATE(X1622,IF(LEFT(AQ1622,1)="s","+","")))</f>
        <v/>
      </c>
      <c r="BS1622" s="226" t="str">
        <f aca="false">IF(Y1622="","",CONCATENATE(Y1622,IF(LEFT(AR1622,1)="s","+","")))</f>
        <v/>
      </c>
      <c r="BT1622" s="226" t="str">
        <f aca="false">IF(Z1622="","",CONCATENATE(Z1622,IF(LEFT(AS1622,1)="s","+","")))</f>
        <v/>
      </c>
      <c r="BU1622" s="227" t="str">
        <f aca="false">IF(AA1622="","",CONCATENATE(AA1622,IF(LEFT(AT1622,1)="s","+","")))</f>
        <v/>
      </c>
      <c r="BV1622" s="212"/>
      <c r="BW1622" s="177" t="s">
        <v>4198</v>
      </c>
      <c r="BX1622" s="170" t="str">
        <f aca="false">IF(BW1622&lt;&gt;"",IF(ISNUMBER(FIND("=",BW1622)),LEFT(BW1622,FIND("=",BW1622)-1),BW1622),BW1622)</f>
        <v>AB605197</v>
      </c>
      <c r="BY1622" s="170" t="str">
        <f aca="false">IF(BW1622&lt;&gt;"",IF(ISNUMBER(FIND("=",BW1622)),RIGHT(BW1622,LEN(BW1622)-FIND("=",BW1622)),""),"")</f>
        <v>3b</v>
      </c>
      <c r="BZ1622" s="170" t="str">
        <f aca="false">IF(BX1622&lt;&gt;"",IF(ISNUMBER(FIND(".",BX1622)),LEFT(BX1622,FIND(".",BX1622)-1),BX1622),BX1622)</f>
        <v>AB605197</v>
      </c>
      <c r="CA1622" s="170" t="str">
        <f aca="false">IF(BX1622&lt;&gt;"",IF(ISNUMBER(FIND(".",BX1622)),RIGHT(BX1622,LEN(BX1622)-FIND(".",BX1622)),""),"")</f>
        <v/>
      </c>
      <c r="CB1622" s="212"/>
      <c r="CC1622" s="170" t="str">
        <f aca="false">A1622</f>
        <v>AB605197</v>
      </c>
      <c r="CD1622" s="178" t="s">
        <v>339</v>
      </c>
      <c r="CE1622" s="178" t="s">
        <v>340</v>
      </c>
      <c r="CF1622" s="178" t="s">
        <v>341</v>
      </c>
      <c r="CG1622" s="212"/>
      <c r="CH1622" s="179"/>
      <c r="CI1622" s="179"/>
      <c r="CJ1622" s="179"/>
      <c r="CK1622" s="212"/>
      <c r="CL1622" s="212"/>
      <c r="CM1622" s="170" t="str">
        <f aca="false">F1622</f>
        <v>wbJNN_09</v>
      </c>
      <c r="CN1622" s="170" t="str">
        <f aca="false">IF(G1622="","",G1622)</f>
        <v/>
      </c>
      <c r="CO1622" s="170" t="str">
        <f aca="false">CONCATENATE(H1622,":",L1622)</f>
        <v>Japan:</v>
      </c>
      <c r="CP1622" s="170" t="str">
        <f aca="false">CONCATENATE(IF(Q1622="","",CONCATENATE(Q1622,"-")),IF(P1622="","",CONCATENATE(P1622,"-")),IF(O1622="","",O1622))</f>
        <v/>
      </c>
      <c r="CQ1622" s="170" t="str">
        <f aca="false">IF(N1622="","",N1622)</f>
        <v/>
      </c>
      <c r="CR1622" s="170" t="n">
        <f aca="false">C1622</f>
        <v>3</v>
      </c>
      <c r="CS1622" s="229" t="str">
        <f aca="false">D1622</f>
        <v>3b</v>
      </c>
      <c r="CT1622" s="170" t="str">
        <f aca="false">CONCATENATE(CD1622," strain ",CM1622," ",CL1622,", partial cds")</f>
        <v>Hepatitis E virus strain wbJNN_09 , partial cds</v>
      </c>
    </row>
    <row r="1623" customFormat="false" ht="11.9" hidden="false" customHeight="true" outlineLevel="0" collapsed="false">
      <c r="A1623" s="154" t="s">
        <v>4199</v>
      </c>
      <c r="B1623" s="147" t="n">
        <v>3</v>
      </c>
      <c r="C1623" s="243" t="n">
        <v>3</v>
      </c>
      <c r="D1623" s="149" t="s">
        <v>3973</v>
      </c>
      <c r="E1623" s="150" t="s">
        <v>3598</v>
      </c>
      <c r="F1623" s="154" t="s">
        <v>4197</v>
      </c>
      <c r="G1623" s="212"/>
      <c r="H1623" s="146" t="s">
        <v>378</v>
      </c>
      <c r="I1623" s="153" t="s">
        <v>379</v>
      </c>
      <c r="J1623" s="146" t="s">
        <v>337</v>
      </c>
      <c r="K1623" s="212"/>
      <c r="L1623" s="212"/>
      <c r="M1623" s="157" t="s">
        <v>380</v>
      </c>
      <c r="N1623" s="213"/>
      <c r="O1623" s="160"/>
      <c r="P1623" s="212"/>
      <c r="Q1623" s="212"/>
      <c r="R1623" s="212"/>
      <c r="S1623" s="232" t="n">
        <v>412</v>
      </c>
      <c r="T1623" s="214"/>
      <c r="U1623" s="215"/>
      <c r="V1623" s="209"/>
      <c r="X1623" s="209"/>
      <c r="Y1623" s="209"/>
      <c r="Z1623" s="209"/>
      <c r="AA1623" s="158" t="s">
        <v>3973</v>
      </c>
      <c r="AB1623" s="217"/>
      <c r="AC1623" s="217"/>
      <c r="AD1623" s="209"/>
      <c r="AE1623" s="209"/>
      <c r="AF1623" s="209"/>
      <c r="AG1623" s="166" t="s">
        <v>2060</v>
      </c>
      <c r="AH1623" s="164" t="n">
        <v>6189</v>
      </c>
      <c r="AI1623" s="164" t="n">
        <v>6600</v>
      </c>
      <c r="AJ1623" s="219" t="n">
        <f aca="false">SeqEnd-SeqBeg+1</f>
        <v>412</v>
      </c>
      <c r="AK1623" s="220" t="n">
        <f aca="false">AND( SeqBeg&lt;=Beg  , End &lt;=SeqEnd )</f>
        <v>0</v>
      </c>
      <c r="AL1623" s="212"/>
      <c r="AM1623" s="212"/>
      <c r="AN1623" s="221"/>
      <c r="AT1623" s="147" t="s">
        <v>103</v>
      </c>
      <c r="AU1623" s="146"/>
      <c r="AV1623" s="212"/>
      <c r="AW1623" s="222" t="str">
        <f aca="false">HYPERLINK(CONCATENATE("http://www.ncbi.nlm.nih.gov/nuccore/",BM1623),BM1623)</f>
        <v>AB605227</v>
      </c>
      <c r="AX1623" s="219" t="str">
        <f aca="false">CONCATENATE(D1623,IF(I1623="","",CONCATENATE(".",I1623)),IF(K1623="","",CONCATENATE(".",K1623)),IF(M1623="","",CONCATENATE(".",M1623)),IF(R1623="","",CONCATENATE(".",R1623)),IF(U1623="","","(*)"))</f>
        <v>3b.JPN.wb</v>
      </c>
      <c r="AY1623" s="170" t="str">
        <f aca="false">CONCATENATE(BM1623,".",BN1623)</f>
        <v>AB605227.wbJNN_09</v>
      </c>
      <c r="AZ1623" s="171" t="str">
        <f aca="false">IF(AV1623="",IF(ISNUMBER(FIND(".",A1623)),LEFT(A1623,FIND(".",A1623)-1),A1623),AV1623)</f>
        <v>AB605227</v>
      </c>
      <c r="BA1623" s="171" t="str">
        <f aca="false">IF(ISNUMBER(FIND("-",AZ1623)),LEFT(AZ1623,FIND("-",AZ1623)-1),AZ1623)</f>
        <v>AB605227</v>
      </c>
      <c r="BB1623" s="170" t="str">
        <f aca="false"> MEGAname &amp; "="</f>
        <v>AB605227=</v>
      </c>
      <c r="BC1623" s="170" t="str">
        <f aca="false">Clear &amp; IF(span ,"Span","out")</f>
        <v>AB605227=out</v>
      </c>
      <c r="BD1623" s="170" t="str">
        <f aca="false">Clear &amp; IF(span, IF(B1623=".","Selected",B1623),"out")</f>
        <v>AB605227=out</v>
      </c>
      <c r="BE1623" s="170" t="str">
        <f aca="false">Clear &amp; Strain</f>
        <v>AB605227=wbJNN_09</v>
      </c>
      <c r="BF1623" s="170" t="str">
        <f aca="false">CONCATENATE(A1623,"=",F1623,". ",AX1623,IF(AB1623="","",CONCATENATE(".",AB1623)))</f>
        <v>AB605227=wbJNN_09. 3b.JPN.wb</v>
      </c>
      <c r="BG1623" s="170" t="str">
        <f aca="false">CONCATENATE(A1623,"=",F1623,". ",AX1623)</f>
        <v>AB605227=wbJNN_09. 3b.JPN.wb</v>
      </c>
      <c r="BH1623" s="170" t="str">
        <f aca="false">CONCATENATE(A1623,"=",AX1623)</f>
        <v>AB605227=3b.JPN.wb</v>
      </c>
      <c r="BI1623" s="170" t="str">
        <f aca="false">CONCATENATE(A1623,"=",ComForSubtype,D1623)</f>
        <v>AB605227=3b</v>
      </c>
      <c r="BJ1623" s="170" t="str">
        <f aca="false">CONCATENATE(A1623,"=",E1623)</f>
        <v>AB605227=3jab</v>
      </c>
      <c r="BK1623" s="170" t="str">
        <f aca="false">CONCATENATE(A1623,"=",C1623)</f>
        <v>AB605227=3</v>
      </c>
      <c r="BL1623" s="170" t="str">
        <f aca="false">CONCATENATE(D1623,"=")</f>
        <v>3b=</v>
      </c>
      <c r="BM1623" s="223" t="str">
        <f aca="false">IF(BA1623="XX","",BA1623)</f>
        <v>AB605227</v>
      </c>
      <c r="BN1623" s="224" t="str">
        <f aca="false">CONCATENATE(IF(F1623="","",F1623),IF(G1623="","",CONCATENATE(" / ",G1623)))</f>
        <v>wbJNN_09</v>
      </c>
      <c r="BO1623" s="225" t="str">
        <f aca="false">AX1623</f>
        <v>3b.JPN.wb</v>
      </c>
      <c r="BP1623" s="226" t="str">
        <f aca="false">IF(V1623="","",V1623)</f>
        <v/>
      </c>
      <c r="BQ1623" s="226" t="str">
        <f aca="false">IF(W1623="","",CONCATENATE(W1623,IF(LEFT(AO1623,1)="s","+","")))</f>
        <v/>
      </c>
      <c r="BR1623" s="226" t="str">
        <f aca="false">IF(X1623="","",CONCATENATE(X1623,IF(LEFT(AQ1623,1)="s","+","")))</f>
        <v/>
      </c>
      <c r="BS1623" s="226" t="str">
        <f aca="false">IF(Y1623="","",CONCATENATE(Y1623,IF(LEFT(AR1623,1)="s","+","")))</f>
        <v/>
      </c>
      <c r="BT1623" s="226" t="str">
        <f aca="false">IF(Z1623="","",CONCATENATE(Z1623,IF(LEFT(AS1623,1)="s","+","")))</f>
        <v/>
      </c>
      <c r="BU1623" s="227" t="str">
        <f aca="false">IF(AA1623="","",CONCATENATE(AA1623,IF(LEFT(AT1623,1)="s","+","")))</f>
        <v>3b</v>
      </c>
      <c r="BV1623" s="212"/>
      <c r="BW1623" s="177" t="s">
        <v>4200</v>
      </c>
      <c r="BX1623" s="170" t="str">
        <f aca="false">IF(BW1623&lt;&gt;"",IF(ISNUMBER(FIND("=",BW1623)),LEFT(BW1623,FIND("=",BW1623)-1),BW1623),BW1623)</f>
        <v>AB605227</v>
      </c>
      <c r="BY1623" s="170" t="str">
        <f aca="false">IF(BW1623&lt;&gt;"",IF(ISNUMBER(FIND("=",BW1623)),RIGHT(BW1623,LEN(BW1623)-FIND("=",BW1623)),""),"")</f>
        <v>3b</v>
      </c>
      <c r="BZ1623" s="170" t="str">
        <f aca="false">IF(BX1623&lt;&gt;"",IF(ISNUMBER(FIND(".",BX1623)),LEFT(BX1623,FIND(".",BX1623)-1),BX1623),BX1623)</f>
        <v>AB605227</v>
      </c>
      <c r="CA1623" s="170" t="str">
        <f aca="false">IF(BX1623&lt;&gt;"",IF(ISNUMBER(FIND(".",BX1623)),RIGHT(BX1623,LEN(BX1623)-FIND(".",BX1623)),""),"")</f>
        <v/>
      </c>
      <c r="CB1623" s="212"/>
      <c r="CC1623" s="170" t="str">
        <f aca="false">A1623</f>
        <v>AB605227</v>
      </c>
      <c r="CD1623" s="178" t="s">
        <v>339</v>
      </c>
      <c r="CE1623" s="178" t="s">
        <v>340</v>
      </c>
      <c r="CF1623" s="178" t="s">
        <v>341</v>
      </c>
      <c r="CG1623" s="212"/>
      <c r="CH1623" s="179"/>
      <c r="CI1623" s="179"/>
      <c r="CJ1623" s="179"/>
      <c r="CK1623" s="212"/>
      <c r="CL1623" s="212"/>
      <c r="CM1623" s="170" t="str">
        <f aca="false">F1623</f>
        <v>wbJNN_09</v>
      </c>
      <c r="CN1623" s="170" t="str">
        <f aca="false">IF(G1623="","",G1623)</f>
        <v/>
      </c>
      <c r="CO1623" s="170" t="str">
        <f aca="false">CONCATENATE(H1623,":",L1623)</f>
        <v>Japan:</v>
      </c>
      <c r="CP1623" s="170" t="str">
        <f aca="false">CONCATENATE(IF(Q1623="","",CONCATENATE(Q1623,"-")),IF(P1623="","",CONCATENATE(P1623,"-")),IF(O1623="","",O1623))</f>
        <v/>
      </c>
      <c r="CQ1623" s="170" t="str">
        <f aca="false">IF(N1623="","",N1623)</f>
        <v/>
      </c>
      <c r="CR1623" s="170" t="n">
        <f aca="false">C1623</f>
        <v>3</v>
      </c>
      <c r="CS1623" s="229" t="str">
        <f aca="false">D1623</f>
        <v>3b</v>
      </c>
      <c r="CT1623" s="170" t="str">
        <f aca="false">CONCATENATE(CD1623," strain ",CM1623," ",CL1623,", partial cds")</f>
        <v>Hepatitis E virus strain wbJNN_09 , partial cds</v>
      </c>
    </row>
    <row r="1624" customFormat="false" ht="11.9" hidden="false" customHeight="true" outlineLevel="0" collapsed="false">
      <c r="A1624" s="235" t="s">
        <v>4201</v>
      </c>
      <c r="B1624" s="147" t="n">
        <v>3</v>
      </c>
      <c r="C1624" s="356" t="n">
        <v>3</v>
      </c>
      <c r="D1624" s="246" t="s">
        <v>3973</v>
      </c>
      <c r="E1624" s="150" t="s">
        <v>3598</v>
      </c>
      <c r="F1624" s="235" t="s">
        <v>4202</v>
      </c>
      <c r="G1624" s="212"/>
      <c r="H1624" s="235" t="s">
        <v>378</v>
      </c>
      <c r="I1624" s="236" t="s">
        <v>379</v>
      </c>
      <c r="J1624" s="235" t="s">
        <v>337</v>
      </c>
      <c r="K1624" s="212"/>
      <c r="L1624" s="212"/>
      <c r="M1624" s="157" t="s">
        <v>380</v>
      </c>
      <c r="N1624" s="213"/>
      <c r="O1624" s="212"/>
      <c r="P1624" s="159"/>
      <c r="Q1624" s="159"/>
      <c r="R1624" s="237"/>
      <c r="S1624" s="232" t="n">
        <v>412</v>
      </c>
      <c r="T1624" s="214"/>
      <c r="U1624" s="215"/>
      <c r="V1624" s="209"/>
      <c r="W1624" s="244" t="s">
        <v>3973</v>
      </c>
      <c r="X1624" s="209"/>
      <c r="Y1624" s="209"/>
      <c r="Z1624" s="209"/>
      <c r="AA1624" s="216"/>
      <c r="AB1624" s="217"/>
      <c r="AC1624" s="163" t="n">
        <v>318</v>
      </c>
      <c r="AD1624" s="209"/>
      <c r="AE1624" s="209"/>
      <c r="AF1624" s="209"/>
      <c r="AG1624" s="218"/>
      <c r="AH1624" s="164" t="n">
        <v>48</v>
      </c>
      <c r="AI1624" s="164" t="n">
        <v>459</v>
      </c>
      <c r="AJ1624" s="219" t="n">
        <f aca="false">SeqEnd-SeqBeg+1</f>
        <v>412</v>
      </c>
      <c r="AK1624" s="220" t="n">
        <f aca="false">AND( SeqBeg&lt;=Beg  , End &lt;=SeqEnd )</f>
        <v>1</v>
      </c>
      <c r="AL1624" s="237"/>
      <c r="AM1624" s="237"/>
      <c r="AN1624" s="213"/>
      <c r="AO1624" s="147" t="s">
        <v>103</v>
      </c>
      <c r="AP1624" s="164" t="s">
        <v>103</v>
      </c>
      <c r="AQ1624" s="164"/>
      <c r="AR1624" s="164"/>
      <c r="AS1624" s="164"/>
      <c r="AT1624" s="164"/>
      <c r="AU1624" s="164"/>
      <c r="AV1624" s="237"/>
      <c r="AW1624" s="222" t="str">
        <f aca="false">HYPERLINK(CONCATENATE("http://www.ncbi.nlm.nih.gov/nuccore/",BM1624),BM1624)</f>
        <v>AB605190</v>
      </c>
      <c r="AX1624" s="219" t="str">
        <f aca="false">CONCATENATE(D1624,IF(I1624="","",CONCATENATE(".",I1624)),IF(K1624="","",CONCATENATE(".",K1624)),IF(M1624="","",CONCATENATE(".",M1624)),IF(R1624="","",CONCATENATE(".",R1624)),IF(U1624="","","(*)"))</f>
        <v>3b.JPN.wb</v>
      </c>
      <c r="AY1624" s="238" t="str">
        <f aca="false">CONCATENATE(BM1624,".",BN1624)</f>
        <v>AB605190.wbJOY_07-1</v>
      </c>
      <c r="AZ1624" s="239" t="str">
        <f aca="false">IF(AV1624="",IF(ISNUMBER(FIND(".",A1624)),LEFT(A1624,FIND(".",A1624)-1),A1624),AV1624)</f>
        <v>AB605190</v>
      </c>
      <c r="BA1624" s="239" t="str">
        <f aca="false">IF(ISNUMBER(FIND("-",AZ1624)),LEFT(AZ1624,FIND("-",AZ1624)-1),AZ1624)</f>
        <v>AB605190</v>
      </c>
      <c r="BB1624" s="170" t="str">
        <f aca="false"> MEGAname &amp; "="</f>
        <v>AB605190=</v>
      </c>
      <c r="BC1624" s="170" t="str">
        <f aca="false">Clear &amp; IF(span ,"Span","out")</f>
        <v>AB605190=Span</v>
      </c>
      <c r="BD1624" s="170" t="str">
        <f aca="false">Clear &amp; IF(span, IF(B1624=".","Selected",B1624),"out")</f>
        <v>AB605190=3</v>
      </c>
      <c r="BE1624" s="170" t="str">
        <f aca="false">Clear &amp; Strain</f>
        <v>AB605190=wbJOY_07-1</v>
      </c>
      <c r="BF1624" s="238" t="str">
        <f aca="false">CONCATENATE(A1624,"=",F1624,". ",AX1624,IF(AB1624="","",CONCATENATE(".",AB1624)))</f>
        <v>AB605190=wbJOY_07-1. 3b.JPN.wb</v>
      </c>
      <c r="BG1624" s="238" t="str">
        <f aca="false">CONCATENATE(A1624,"=",F1624,". ",AX1624)</f>
        <v>AB605190=wbJOY_07-1. 3b.JPN.wb</v>
      </c>
      <c r="BH1624" s="238" t="str">
        <f aca="false">CONCATENATE(A1624,"=",AX1624)</f>
        <v>AB605190=3b.JPN.wb</v>
      </c>
      <c r="BI1624" s="238" t="str">
        <f aca="false">CONCATENATE(A1624,"=",ComForSubtype,D1624)</f>
        <v>AB605190=3b</v>
      </c>
      <c r="BJ1624" s="238" t="str">
        <f aca="false">CONCATENATE(A1624,"=",E1624)</f>
        <v>AB605190=3jab</v>
      </c>
      <c r="BK1624" s="238" t="str">
        <f aca="false">CONCATENATE(A1624,"=",C1624)</f>
        <v>AB605190=3</v>
      </c>
      <c r="BL1624" s="238" t="str">
        <f aca="false">CONCATENATE(D1624,"=")</f>
        <v>3b=</v>
      </c>
      <c r="BM1624" s="223" t="str">
        <f aca="false">IF(BA1624="XX","",BA1624)</f>
        <v>AB605190</v>
      </c>
      <c r="BN1624" s="224" t="str">
        <f aca="false">CONCATENATE(IF(F1624="","",F1624),IF(G1624="","",CONCATENATE(" / ",G1624)))</f>
        <v>wbJOY_07-1</v>
      </c>
      <c r="BO1624" s="225" t="str">
        <f aca="false">AX1624</f>
        <v>3b.JPN.wb</v>
      </c>
      <c r="BP1624" s="226" t="str">
        <f aca="false">IF(V1624="","",V1624)</f>
        <v/>
      </c>
      <c r="BQ1624" s="226" t="str">
        <f aca="false">IF(W1624="","",CONCATENATE(W1624,IF(LEFT(AO1624,1)="s","+","")))</f>
        <v>3b</v>
      </c>
      <c r="BR1624" s="226" t="str">
        <f aca="false">IF(X1624="","",CONCATENATE(X1624,IF(LEFT(AQ1624,1)="s","+","")))</f>
        <v/>
      </c>
      <c r="BS1624" s="226" t="str">
        <f aca="false">IF(Y1624="","",CONCATENATE(Y1624,IF(LEFT(AR1624,1)="s","+","")))</f>
        <v/>
      </c>
      <c r="BT1624" s="226" t="str">
        <f aca="false">IF(Z1624="","",CONCATENATE(Z1624,IF(LEFT(AS1624,1)="s","+","")))</f>
        <v/>
      </c>
      <c r="BU1624" s="227" t="str">
        <f aca="false">IF(AA1624="","",CONCATENATE(AA1624,IF(LEFT(AT1624,1)="s","+","")))</f>
        <v/>
      </c>
      <c r="BV1624" s="240"/>
      <c r="BW1624" s="240" t="s">
        <v>4203</v>
      </c>
      <c r="BX1624" s="238" t="str">
        <f aca="false">IF(BW1624&lt;&gt;"",IF(ISNUMBER(FIND("=",BW1624)),LEFT(BW1624,FIND("=",BW1624)-1),BW1624),BW1624)</f>
        <v>AB605190</v>
      </c>
      <c r="BY1624" s="238" t="str">
        <f aca="false">IF(BW1624&lt;&gt;"",IF(ISNUMBER(FIND("=",BW1624)),RIGHT(BW1624,LEN(BW1624)-FIND("=",BW1624)),""),"")</f>
        <v>3b</v>
      </c>
      <c r="BZ1624" s="238" t="str">
        <f aca="false">IF(BX1624&lt;&gt;"",IF(ISNUMBER(FIND(".",BX1624)),LEFT(BX1624,FIND(".",BX1624)-1),BX1624),BX1624)</f>
        <v>AB605190</v>
      </c>
      <c r="CA1624" s="238" t="str">
        <f aca="false">IF(BX1624&lt;&gt;"",IF(ISNUMBER(FIND(".",BX1624)),RIGHT(BX1624,LEN(BX1624)-FIND(".",BX1624)),""),"")</f>
        <v/>
      </c>
      <c r="CB1624" s="240"/>
      <c r="CC1624" s="238" t="str">
        <f aca="false">A1624</f>
        <v>AB605190</v>
      </c>
      <c r="CD1624" s="241" t="s">
        <v>339</v>
      </c>
      <c r="CE1624" s="241" t="s">
        <v>340</v>
      </c>
      <c r="CF1624" s="241" t="s">
        <v>341</v>
      </c>
      <c r="CG1624" s="241"/>
      <c r="CH1624" s="363"/>
      <c r="CI1624" s="363"/>
      <c r="CJ1624" s="363"/>
      <c r="CK1624" s="363"/>
      <c r="CL1624" s="241"/>
      <c r="CM1624" s="238" t="str">
        <f aca="false">F1624</f>
        <v>wbJOY_07-1</v>
      </c>
      <c r="CN1624" s="238" t="str">
        <f aca="false">IF(G1624="","",G1624)</f>
        <v/>
      </c>
      <c r="CO1624" s="238" t="str">
        <f aca="false">CONCATENATE(H1624,":",L1624)</f>
        <v>Japan:</v>
      </c>
      <c r="CP1624" s="238" t="str">
        <f aca="false">CONCATENATE(IF(Q1624="","",CONCATENATE(Q1624,"-")),IF(P1624="","",CONCATENATE(P1624,"-")),IF(O1624="","",O1624))</f>
        <v/>
      </c>
      <c r="CQ1624" s="238" t="str">
        <f aca="false">IF(N1624="","",N1624)</f>
        <v/>
      </c>
      <c r="CR1624" s="238" t="n">
        <f aca="false">C1624</f>
        <v>3</v>
      </c>
      <c r="CS1624" s="242" t="str">
        <f aca="false">D1624</f>
        <v>3b</v>
      </c>
      <c r="CT1624" s="170" t="str">
        <f aca="false">CONCATENATE(CD1624," strain ",CM1624," ",CL1624,", partial cds")</f>
        <v>Hepatitis E virus strain wbJOY_07-1 , partial cds</v>
      </c>
    </row>
    <row r="1625" customFormat="false" ht="11.9" hidden="false" customHeight="true" outlineLevel="0" collapsed="false">
      <c r="A1625" s="154" t="s">
        <v>4204</v>
      </c>
      <c r="B1625" s="147" t="n">
        <v>3</v>
      </c>
      <c r="C1625" s="243" t="n">
        <v>3</v>
      </c>
      <c r="D1625" s="149" t="s">
        <v>3973</v>
      </c>
      <c r="E1625" s="150" t="s">
        <v>3598</v>
      </c>
      <c r="F1625" s="154" t="s">
        <v>4202</v>
      </c>
      <c r="G1625" s="212"/>
      <c r="H1625" s="146" t="s">
        <v>378</v>
      </c>
      <c r="I1625" s="236" t="s">
        <v>379</v>
      </c>
      <c r="J1625" s="235" t="s">
        <v>337</v>
      </c>
      <c r="K1625" s="212"/>
      <c r="L1625" s="212"/>
      <c r="M1625" s="157" t="s">
        <v>380</v>
      </c>
      <c r="N1625" s="213"/>
      <c r="O1625" s="160"/>
      <c r="P1625" s="212"/>
      <c r="Q1625" s="212"/>
      <c r="R1625" s="212"/>
      <c r="S1625" s="232" t="n">
        <v>412</v>
      </c>
      <c r="T1625" s="214"/>
      <c r="U1625" s="215"/>
      <c r="V1625" s="209"/>
      <c r="X1625" s="147"/>
      <c r="Y1625" s="209"/>
      <c r="Z1625" s="209"/>
      <c r="AA1625" s="158" t="s">
        <v>3973</v>
      </c>
      <c r="AB1625" s="217"/>
      <c r="AC1625" s="217"/>
      <c r="AD1625" s="209"/>
      <c r="AE1625" s="209"/>
      <c r="AF1625" s="209"/>
      <c r="AG1625" s="166" t="s">
        <v>2060</v>
      </c>
      <c r="AH1625" s="164" t="n">
        <v>6189</v>
      </c>
      <c r="AI1625" s="164" t="n">
        <v>6600</v>
      </c>
      <c r="AJ1625" s="219" t="n">
        <f aca="false">SeqEnd-SeqBeg+1</f>
        <v>412</v>
      </c>
      <c r="AK1625" s="220" t="n">
        <f aca="false">AND( SeqBeg&lt;=Beg  , End &lt;=SeqEnd )</f>
        <v>0</v>
      </c>
      <c r="AL1625" s="212"/>
      <c r="AM1625" s="212"/>
      <c r="AN1625" s="221"/>
      <c r="AT1625" s="147" t="s">
        <v>103</v>
      </c>
      <c r="AU1625" s="146"/>
      <c r="AV1625" s="212"/>
      <c r="AW1625" s="222" t="str">
        <f aca="false">HYPERLINK(CONCATENATE("http://www.ncbi.nlm.nih.gov/nuccore/",BM1625),BM1625)</f>
        <v>AB605220</v>
      </c>
      <c r="AX1625" s="219" t="str">
        <f aca="false">CONCATENATE(D1625,IF(I1625="","",CONCATENATE(".",I1625)),IF(K1625="","",CONCATENATE(".",K1625)),IF(M1625="","",CONCATENATE(".",M1625)),IF(R1625="","",CONCATENATE(".",R1625)),IF(U1625="","","(*)"))</f>
        <v>3b.JPN.wb</v>
      </c>
      <c r="AY1625" s="170" t="str">
        <f aca="false">CONCATENATE(BM1625,".",BN1625)</f>
        <v>AB605220.wbJOY_07-1</v>
      </c>
      <c r="AZ1625" s="171" t="str">
        <f aca="false">IF(AV1625="",IF(ISNUMBER(FIND(".",A1625)),LEFT(A1625,FIND(".",A1625)-1),A1625),AV1625)</f>
        <v>AB605220</v>
      </c>
      <c r="BA1625" s="171" t="str">
        <f aca="false">IF(ISNUMBER(FIND("-",AZ1625)),LEFT(AZ1625,FIND("-",AZ1625)-1),AZ1625)</f>
        <v>AB605220</v>
      </c>
      <c r="BB1625" s="170" t="str">
        <f aca="false"> MEGAname &amp; "="</f>
        <v>AB605220=</v>
      </c>
      <c r="BC1625" s="170" t="str">
        <f aca="false">Clear &amp; IF(span ,"Span","out")</f>
        <v>AB605220=out</v>
      </c>
      <c r="BD1625" s="170" t="str">
        <f aca="false">Clear &amp; IF(span, IF(B1625=".","Selected",B1625),"out")</f>
        <v>AB605220=out</v>
      </c>
      <c r="BE1625" s="170" t="str">
        <f aca="false">Clear &amp; Strain</f>
        <v>AB605220=wbJOY_07-1</v>
      </c>
      <c r="BF1625" s="170" t="str">
        <f aca="false">CONCATENATE(A1625,"=",F1625,". ",AX1625,IF(AB1625="","",CONCATENATE(".",AB1625)))</f>
        <v>AB605220=wbJOY_07-1. 3b.JPN.wb</v>
      </c>
      <c r="BG1625" s="170" t="str">
        <f aca="false">CONCATENATE(A1625,"=",F1625,". ",AX1625)</f>
        <v>AB605220=wbJOY_07-1. 3b.JPN.wb</v>
      </c>
      <c r="BH1625" s="170" t="str">
        <f aca="false">CONCATENATE(A1625,"=",AX1625)</f>
        <v>AB605220=3b.JPN.wb</v>
      </c>
      <c r="BI1625" s="170" t="str">
        <f aca="false">CONCATENATE(A1625,"=",ComForSubtype,D1625)</f>
        <v>AB605220=3b</v>
      </c>
      <c r="BJ1625" s="170" t="str">
        <f aca="false">CONCATENATE(A1625,"=",E1625)</f>
        <v>AB605220=3jab</v>
      </c>
      <c r="BK1625" s="170" t="str">
        <f aca="false">CONCATENATE(A1625,"=",C1625)</f>
        <v>AB605220=3</v>
      </c>
      <c r="BL1625" s="170" t="str">
        <f aca="false">CONCATENATE(D1625,"=")</f>
        <v>3b=</v>
      </c>
      <c r="BM1625" s="223" t="str">
        <f aca="false">IF(BA1625="XX","",BA1625)</f>
        <v>AB605220</v>
      </c>
      <c r="BN1625" s="224" t="str">
        <f aca="false">CONCATENATE(IF(F1625="","",F1625),IF(G1625="","",CONCATENATE(" / ",G1625)))</f>
        <v>wbJOY_07-1</v>
      </c>
      <c r="BO1625" s="225" t="str">
        <f aca="false">AX1625</f>
        <v>3b.JPN.wb</v>
      </c>
      <c r="BP1625" s="226" t="str">
        <f aca="false">IF(V1625="","",V1625)</f>
        <v/>
      </c>
      <c r="BQ1625" s="226" t="str">
        <f aca="false">IF(W1625="","",CONCATENATE(W1625,IF(LEFT(AO1625,1)="s","+","")))</f>
        <v/>
      </c>
      <c r="BR1625" s="226" t="str">
        <f aca="false">IF(X1625="","",CONCATENATE(X1625,IF(LEFT(AQ1625,1)="s","+","")))</f>
        <v/>
      </c>
      <c r="BS1625" s="226" t="str">
        <f aca="false">IF(Y1625="","",CONCATENATE(Y1625,IF(LEFT(AR1625,1)="s","+","")))</f>
        <v/>
      </c>
      <c r="BT1625" s="226" t="str">
        <f aca="false">IF(Z1625="","",CONCATENATE(Z1625,IF(LEFT(AS1625,1)="s","+","")))</f>
        <v/>
      </c>
      <c r="BU1625" s="227" t="str">
        <f aca="false">IF(AA1625="","",CONCATENATE(AA1625,IF(LEFT(AT1625,1)="s","+","")))</f>
        <v>3b</v>
      </c>
      <c r="BV1625" s="212"/>
      <c r="BW1625" s="177" t="s">
        <v>4205</v>
      </c>
      <c r="BX1625" s="170" t="str">
        <f aca="false">IF(BW1625&lt;&gt;"",IF(ISNUMBER(FIND("=",BW1625)),LEFT(BW1625,FIND("=",BW1625)-1),BW1625),BW1625)</f>
        <v>AB605220</v>
      </c>
      <c r="BY1625" s="170" t="str">
        <f aca="false">IF(BW1625&lt;&gt;"",IF(ISNUMBER(FIND("=",BW1625)),RIGHT(BW1625,LEN(BW1625)-FIND("=",BW1625)),""),"")</f>
        <v>3b</v>
      </c>
      <c r="BZ1625" s="170" t="str">
        <f aca="false">IF(BX1625&lt;&gt;"",IF(ISNUMBER(FIND(".",BX1625)),LEFT(BX1625,FIND(".",BX1625)-1),BX1625),BX1625)</f>
        <v>AB605220</v>
      </c>
      <c r="CA1625" s="170" t="str">
        <f aca="false">IF(BX1625&lt;&gt;"",IF(ISNUMBER(FIND(".",BX1625)),RIGHT(BX1625,LEN(BX1625)-FIND(".",BX1625)),""),"")</f>
        <v/>
      </c>
      <c r="CB1625" s="212"/>
      <c r="CC1625" s="170" t="str">
        <f aca="false">A1625</f>
        <v>AB605220</v>
      </c>
      <c r="CD1625" s="178" t="s">
        <v>339</v>
      </c>
      <c r="CE1625" s="178" t="s">
        <v>340</v>
      </c>
      <c r="CF1625" s="178" t="s">
        <v>341</v>
      </c>
      <c r="CG1625" s="212"/>
      <c r="CH1625" s="179"/>
      <c r="CI1625" s="179"/>
      <c r="CJ1625" s="179"/>
      <c r="CK1625" s="212"/>
      <c r="CL1625" s="212"/>
      <c r="CM1625" s="170" t="str">
        <f aca="false">F1625</f>
        <v>wbJOY_07-1</v>
      </c>
      <c r="CN1625" s="170" t="str">
        <f aca="false">IF(G1625="","",G1625)</f>
        <v/>
      </c>
      <c r="CO1625" s="170" t="str">
        <f aca="false">CONCATENATE(H1625,":",L1625)</f>
        <v>Japan:</v>
      </c>
      <c r="CP1625" s="170" t="str">
        <f aca="false">CONCATENATE(IF(Q1625="","",CONCATENATE(Q1625,"-")),IF(P1625="","",CONCATENATE(P1625,"-")),IF(O1625="","",O1625))</f>
        <v/>
      </c>
      <c r="CQ1625" s="170" t="str">
        <f aca="false">IF(N1625="","",N1625)</f>
        <v/>
      </c>
      <c r="CR1625" s="170" t="n">
        <f aca="false">C1625</f>
        <v>3</v>
      </c>
      <c r="CS1625" s="229" t="str">
        <f aca="false">D1625</f>
        <v>3b</v>
      </c>
      <c r="CT1625" s="170" t="str">
        <f aca="false">CONCATENATE(CD1625," strain ",CM1625," ",CL1625,", partial cds")</f>
        <v>Hepatitis E virus strain wbJOY_07-1 , partial cds</v>
      </c>
    </row>
    <row r="1626" customFormat="false" ht="11.9" hidden="false" customHeight="true" outlineLevel="0" collapsed="false">
      <c r="A1626" s="154" t="s">
        <v>4206</v>
      </c>
      <c r="B1626" s="147" t="n">
        <v>3</v>
      </c>
      <c r="C1626" s="243" t="n">
        <v>3</v>
      </c>
      <c r="D1626" s="149" t="s">
        <v>3973</v>
      </c>
      <c r="E1626" s="150" t="s">
        <v>3598</v>
      </c>
      <c r="F1626" s="154" t="s">
        <v>4207</v>
      </c>
      <c r="G1626" s="212"/>
      <c r="H1626" s="146" t="s">
        <v>378</v>
      </c>
      <c r="I1626" s="236" t="s">
        <v>379</v>
      </c>
      <c r="J1626" s="235" t="s">
        <v>337</v>
      </c>
      <c r="K1626" s="212"/>
      <c r="L1626" s="212"/>
      <c r="M1626" s="157" t="s">
        <v>380</v>
      </c>
      <c r="N1626" s="213"/>
      <c r="O1626" s="160"/>
      <c r="P1626" s="212"/>
      <c r="Q1626" s="212"/>
      <c r="R1626" s="212"/>
      <c r="S1626" s="232" t="n">
        <v>412</v>
      </c>
      <c r="T1626" s="214"/>
      <c r="U1626" s="215"/>
      <c r="V1626" s="209"/>
      <c r="W1626" s="244" t="s">
        <v>3973</v>
      </c>
      <c r="X1626" s="209"/>
      <c r="Y1626" s="209"/>
      <c r="Z1626" s="209"/>
      <c r="AA1626" s="216"/>
      <c r="AB1626" s="217"/>
      <c r="AC1626" s="163" t="n">
        <v>318</v>
      </c>
      <c r="AD1626" s="209"/>
      <c r="AE1626" s="209"/>
      <c r="AF1626" s="209"/>
      <c r="AG1626" s="218"/>
      <c r="AH1626" s="164" t="n">
        <v>48</v>
      </c>
      <c r="AI1626" s="164" t="n">
        <v>459</v>
      </c>
      <c r="AJ1626" s="219" t="n">
        <f aca="false">SeqEnd-SeqBeg+1</f>
        <v>412</v>
      </c>
      <c r="AK1626" s="220" t="n">
        <f aca="false">AND( SeqBeg&lt;=Beg  , End &lt;=SeqEnd )</f>
        <v>1</v>
      </c>
      <c r="AL1626" s="212"/>
      <c r="AM1626" s="212"/>
      <c r="AN1626" s="213"/>
      <c r="AO1626" s="147" t="s">
        <v>103</v>
      </c>
      <c r="AP1626" s="147" t="s">
        <v>103</v>
      </c>
      <c r="AU1626" s="212"/>
      <c r="AV1626" s="212"/>
      <c r="AW1626" s="222" t="str">
        <f aca="false">HYPERLINK(CONCATENATE("http://www.ncbi.nlm.nih.gov/nuccore/",BM1626),BM1626)</f>
        <v>AB605180</v>
      </c>
      <c r="AX1626" s="219" t="str">
        <f aca="false">CONCATENATE(D1626,IF(I1626="","",CONCATENATE(".",I1626)),IF(K1626="","",CONCATENATE(".",K1626)),IF(M1626="","",CONCATENATE(".",M1626)),IF(R1626="","",CONCATENATE(".",R1626)),IF(U1626="","","(*)"))</f>
        <v>3b.JPN.wb</v>
      </c>
      <c r="AY1626" s="170" t="str">
        <f aca="false">CONCATENATE(BM1626,".",BN1626)</f>
        <v>AB605180.wbJSG_03</v>
      </c>
      <c r="AZ1626" s="171" t="str">
        <f aca="false">IF(AV1626="",IF(ISNUMBER(FIND(".",A1626)),LEFT(A1626,FIND(".",A1626)-1),A1626),AV1626)</f>
        <v>AB605180</v>
      </c>
      <c r="BA1626" s="171" t="str">
        <f aca="false">IF(ISNUMBER(FIND("-",AZ1626)),LEFT(AZ1626,FIND("-",AZ1626)-1),AZ1626)</f>
        <v>AB605180</v>
      </c>
      <c r="BB1626" s="170" t="str">
        <f aca="false"> MEGAname &amp; "="</f>
        <v>AB605180=</v>
      </c>
      <c r="BC1626" s="170" t="str">
        <f aca="false">Clear &amp; IF(span ,"Span","out")</f>
        <v>AB605180=Span</v>
      </c>
      <c r="BD1626" s="170" t="str">
        <f aca="false">Clear &amp; IF(span, IF(B1626=".","Selected",B1626),"out")</f>
        <v>AB605180=3</v>
      </c>
      <c r="BE1626" s="170" t="str">
        <f aca="false">Clear &amp; Strain</f>
        <v>AB605180=wbJSG_03</v>
      </c>
      <c r="BF1626" s="170" t="str">
        <f aca="false">CONCATENATE(A1626,"=",F1626,". ",AX1626,IF(AB1626="","",CONCATENATE(".",AB1626)))</f>
        <v>AB605180=wbJSG_03. 3b.JPN.wb</v>
      </c>
      <c r="BG1626" s="170" t="str">
        <f aca="false">CONCATENATE(A1626,"=",F1626,". ",AX1626)</f>
        <v>AB605180=wbJSG_03. 3b.JPN.wb</v>
      </c>
      <c r="BH1626" s="170" t="str">
        <f aca="false">CONCATENATE(A1626,"=",AX1626)</f>
        <v>AB605180=3b.JPN.wb</v>
      </c>
      <c r="BI1626" s="170" t="str">
        <f aca="false">CONCATENATE(A1626,"=",ComForSubtype,D1626)</f>
        <v>AB605180=3b</v>
      </c>
      <c r="BJ1626" s="170" t="str">
        <f aca="false">CONCATENATE(A1626,"=",E1626)</f>
        <v>AB605180=3jab</v>
      </c>
      <c r="BK1626" s="170" t="str">
        <f aca="false">CONCATENATE(A1626,"=",C1626)</f>
        <v>AB605180=3</v>
      </c>
      <c r="BL1626" s="170" t="str">
        <f aca="false">CONCATENATE(D1626,"=")</f>
        <v>3b=</v>
      </c>
      <c r="BM1626" s="223" t="str">
        <f aca="false">IF(BA1626="XX","",BA1626)</f>
        <v>AB605180</v>
      </c>
      <c r="BN1626" s="224" t="str">
        <f aca="false">CONCATENATE(IF(F1626="","",F1626),IF(G1626="","",CONCATENATE(" / ",G1626)))</f>
        <v>wbJSG_03</v>
      </c>
      <c r="BO1626" s="225" t="str">
        <f aca="false">AX1626</f>
        <v>3b.JPN.wb</v>
      </c>
      <c r="BP1626" s="226" t="str">
        <f aca="false">IF(V1626="","",V1626)</f>
        <v/>
      </c>
      <c r="BQ1626" s="226" t="str">
        <f aca="false">IF(W1626="","",CONCATENATE(W1626,IF(LEFT(AO1626,1)="s","+","")))</f>
        <v>3b</v>
      </c>
      <c r="BR1626" s="226" t="str">
        <f aca="false">IF(X1626="","",CONCATENATE(X1626,IF(LEFT(AQ1626,1)="s","+","")))</f>
        <v/>
      </c>
      <c r="BS1626" s="226" t="str">
        <f aca="false">IF(Y1626="","",CONCATENATE(Y1626,IF(LEFT(AR1626,1)="s","+","")))</f>
        <v/>
      </c>
      <c r="BT1626" s="226" t="str">
        <f aca="false">IF(Z1626="","",CONCATENATE(Z1626,IF(LEFT(AS1626,1)="s","+","")))</f>
        <v/>
      </c>
      <c r="BU1626" s="227" t="str">
        <f aca="false">IF(AA1626="","",CONCATENATE(AA1626,IF(LEFT(AT1626,1)="s","+","")))</f>
        <v/>
      </c>
      <c r="BV1626" s="212"/>
      <c r="BW1626" s="177" t="s">
        <v>4208</v>
      </c>
      <c r="BX1626" s="170" t="str">
        <f aca="false">IF(BW1626&lt;&gt;"",IF(ISNUMBER(FIND("=",BW1626)),LEFT(BW1626,FIND("=",BW1626)-1),BW1626),BW1626)</f>
        <v>AB605180</v>
      </c>
      <c r="BY1626" s="170" t="str">
        <f aca="false">IF(BW1626&lt;&gt;"",IF(ISNUMBER(FIND("=",BW1626)),RIGHT(BW1626,LEN(BW1626)-FIND("=",BW1626)),""),"")</f>
        <v>3b</v>
      </c>
      <c r="BZ1626" s="170" t="str">
        <f aca="false">IF(BX1626&lt;&gt;"",IF(ISNUMBER(FIND(".",BX1626)),LEFT(BX1626,FIND(".",BX1626)-1),BX1626),BX1626)</f>
        <v>AB605180</v>
      </c>
      <c r="CA1626" s="170" t="str">
        <f aca="false">IF(BX1626&lt;&gt;"",IF(ISNUMBER(FIND(".",BX1626)),RIGHT(BX1626,LEN(BX1626)-FIND(".",BX1626)),""),"")</f>
        <v/>
      </c>
      <c r="CB1626" s="212"/>
      <c r="CC1626" s="170" t="str">
        <f aca="false">A1626</f>
        <v>AB605180</v>
      </c>
      <c r="CD1626" s="178" t="s">
        <v>339</v>
      </c>
      <c r="CE1626" s="178" t="s">
        <v>340</v>
      </c>
      <c r="CF1626" s="178" t="s">
        <v>341</v>
      </c>
      <c r="CG1626" s="212"/>
      <c r="CH1626" s="179"/>
      <c r="CI1626" s="179"/>
      <c r="CJ1626" s="179"/>
      <c r="CK1626" s="212"/>
      <c r="CL1626" s="212"/>
      <c r="CM1626" s="170" t="str">
        <f aca="false">F1626</f>
        <v>wbJSG_03</v>
      </c>
      <c r="CN1626" s="170" t="str">
        <f aca="false">IF(G1626="","",G1626)</f>
        <v/>
      </c>
      <c r="CO1626" s="170" t="str">
        <f aca="false">CONCATENATE(H1626,":",L1626)</f>
        <v>Japan:</v>
      </c>
      <c r="CP1626" s="170" t="str">
        <f aca="false">CONCATENATE(IF(Q1626="","",CONCATENATE(Q1626,"-")),IF(P1626="","",CONCATENATE(P1626,"-")),IF(O1626="","",O1626))</f>
        <v/>
      </c>
      <c r="CQ1626" s="170" t="str">
        <f aca="false">IF(N1626="","",N1626)</f>
        <v/>
      </c>
      <c r="CR1626" s="170" t="n">
        <f aca="false">C1626</f>
        <v>3</v>
      </c>
      <c r="CS1626" s="229" t="str">
        <f aca="false">D1626</f>
        <v>3b</v>
      </c>
      <c r="CT1626" s="170" t="str">
        <f aca="false">CONCATENATE(CD1626," strain ",CM1626," ",CL1626,", partial cds")</f>
        <v>Hepatitis E virus strain wbJSG_03 , partial cds</v>
      </c>
    </row>
    <row r="1627" customFormat="false" ht="11.9" hidden="false" customHeight="true" outlineLevel="0" collapsed="false">
      <c r="A1627" s="154" t="s">
        <v>4209</v>
      </c>
      <c r="B1627" s="147" t="n">
        <v>3</v>
      </c>
      <c r="C1627" s="243" t="n">
        <v>3</v>
      </c>
      <c r="D1627" s="149" t="s">
        <v>3973</v>
      </c>
      <c r="E1627" s="150" t="s">
        <v>3598</v>
      </c>
      <c r="F1627" s="154" t="s">
        <v>4207</v>
      </c>
      <c r="G1627" s="212"/>
      <c r="H1627" s="146" t="s">
        <v>378</v>
      </c>
      <c r="I1627" s="153" t="s">
        <v>379</v>
      </c>
      <c r="J1627" s="146" t="s">
        <v>337</v>
      </c>
      <c r="K1627" s="212"/>
      <c r="L1627" s="212"/>
      <c r="M1627" s="157" t="s">
        <v>380</v>
      </c>
      <c r="N1627" s="213"/>
      <c r="O1627" s="160"/>
      <c r="P1627" s="212"/>
      <c r="Q1627" s="212"/>
      <c r="R1627" s="212"/>
      <c r="S1627" s="232" t="n">
        <v>412</v>
      </c>
      <c r="T1627" s="214"/>
      <c r="U1627" s="215"/>
      <c r="V1627" s="209"/>
      <c r="X1627" s="209"/>
      <c r="Y1627" s="209"/>
      <c r="Z1627" s="209"/>
      <c r="AA1627" s="158" t="s">
        <v>3973</v>
      </c>
      <c r="AB1627" s="217"/>
      <c r="AC1627" s="217"/>
      <c r="AD1627" s="209"/>
      <c r="AE1627" s="209"/>
      <c r="AF1627" s="209"/>
      <c r="AG1627" s="166" t="s">
        <v>2060</v>
      </c>
      <c r="AH1627" s="164" t="n">
        <v>6189</v>
      </c>
      <c r="AI1627" s="164" t="n">
        <v>6600</v>
      </c>
      <c r="AJ1627" s="219" t="n">
        <f aca="false">SeqEnd-SeqBeg+1</f>
        <v>412</v>
      </c>
      <c r="AK1627" s="220" t="n">
        <f aca="false">AND( SeqBeg&lt;=Beg  , End &lt;=SeqEnd )</f>
        <v>0</v>
      </c>
      <c r="AL1627" s="212"/>
      <c r="AM1627" s="212"/>
      <c r="AN1627" s="221"/>
      <c r="AT1627" s="147" t="s">
        <v>103</v>
      </c>
      <c r="AU1627" s="146"/>
      <c r="AV1627" s="212"/>
      <c r="AW1627" s="222" t="str">
        <f aca="false">HYPERLINK(CONCATENATE("http://www.ncbi.nlm.nih.gov/nuccore/",BM1627),BM1627)</f>
        <v>AB605210</v>
      </c>
      <c r="AX1627" s="219" t="str">
        <f aca="false">CONCATENATE(D1627,IF(I1627="","",CONCATENATE(".",I1627)),IF(K1627="","",CONCATENATE(".",K1627)),IF(M1627="","",CONCATENATE(".",M1627)),IF(R1627="","",CONCATENATE(".",R1627)),IF(U1627="","","(*)"))</f>
        <v>3b.JPN.wb</v>
      </c>
      <c r="AY1627" s="170" t="str">
        <f aca="false">CONCATENATE(BM1627,".",BN1627)</f>
        <v>AB605210.wbJSG_03</v>
      </c>
      <c r="AZ1627" s="171" t="str">
        <f aca="false">IF(AV1627="",IF(ISNUMBER(FIND(".",A1627)),LEFT(A1627,FIND(".",A1627)-1),A1627),AV1627)</f>
        <v>AB605210</v>
      </c>
      <c r="BA1627" s="171" t="str">
        <f aca="false">IF(ISNUMBER(FIND("-",AZ1627)),LEFT(AZ1627,FIND("-",AZ1627)-1),AZ1627)</f>
        <v>AB605210</v>
      </c>
      <c r="BB1627" s="170" t="str">
        <f aca="false"> MEGAname &amp; "="</f>
        <v>AB605210=</v>
      </c>
      <c r="BC1627" s="170" t="str">
        <f aca="false">Clear &amp; IF(span ,"Span","out")</f>
        <v>AB605210=out</v>
      </c>
      <c r="BD1627" s="170" t="str">
        <f aca="false">Clear &amp; IF(span, IF(B1627=".","Selected",B1627),"out")</f>
        <v>AB605210=out</v>
      </c>
      <c r="BE1627" s="170" t="str">
        <f aca="false">Clear &amp; Strain</f>
        <v>AB605210=wbJSG_03</v>
      </c>
      <c r="BF1627" s="170" t="str">
        <f aca="false">CONCATENATE(A1627,"=",F1627,". ",AX1627,IF(AB1627="","",CONCATENATE(".",AB1627)))</f>
        <v>AB605210=wbJSG_03. 3b.JPN.wb</v>
      </c>
      <c r="BG1627" s="170" t="str">
        <f aca="false">CONCATENATE(A1627,"=",F1627,". ",AX1627)</f>
        <v>AB605210=wbJSG_03. 3b.JPN.wb</v>
      </c>
      <c r="BH1627" s="170" t="str">
        <f aca="false">CONCATENATE(A1627,"=",AX1627)</f>
        <v>AB605210=3b.JPN.wb</v>
      </c>
      <c r="BI1627" s="170" t="str">
        <f aca="false">CONCATENATE(A1627,"=",ComForSubtype,D1627)</f>
        <v>AB605210=3b</v>
      </c>
      <c r="BJ1627" s="170" t="str">
        <f aca="false">CONCATENATE(A1627,"=",E1627)</f>
        <v>AB605210=3jab</v>
      </c>
      <c r="BK1627" s="170" t="str">
        <f aca="false">CONCATENATE(A1627,"=",C1627)</f>
        <v>AB605210=3</v>
      </c>
      <c r="BL1627" s="170" t="str">
        <f aca="false">CONCATENATE(D1627,"=")</f>
        <v>3b=</v>
      </c>
      <c r="BM1627" s="223" t="str">
        <f aca="false">IF(BA1627="XX","",BA1627)</f>
        <v>AB605210</v>
      </c>
      <c r="BN1627" s="224" t="str">
        <f aca="false">CONCATENATE(IF(F1627="","",F1627),IF(G1627="","",CONCATENATE(" / ",G1627)))</f>
        <v>wbJSG_03</v>
      </c>
      <c r="BO1627" s="225" t="str">
        <f aca="false">AX1627</f>
        <v>3b.JPN.wb</v>
      </c>
      <c r="BP1627" s="226" t="str">
        <f aca="false">IF(V1627="","",V1627)</f>
        <v/>
      </c>
      <c r="BQ1627" s="226" t="str">
        <f aca="false">IF(W1627="","",CONCATENATE(W1627,IF(LEFT(AO1627,1)="s","+","")))</f>
        <v/>
      </c>
      <c r="BR1627" s="226" t="str">
        <f aca="false">IF(X1627="","",CONCATENATE(X1627,IF(LEFT(AQ1627,1)="s","+","")))</f>
        <v/>
      </c>
      <c r="BS1627" s="226" t="str">
        <f aca="false">IF(Y1627="","",CONCATENATE(Y1627,IF(LEFT(AR1627,1)="s","+","")))</f>
        <v/>
      </c>
      <c r="BT1627" s="226" t="str">
        <f aca="false">IF(Z1627="","",CONCATENATE(Z1627,IF(LEFT(AS1627,1)="s","+","")))</f>
        <v/>
      </c>
      <c r="BU1627" s="227" t="str">
        <f aca="false">IF(AA1627="","",CONCATENATE(AA1627,IF(LEFT(AT1627,1)="s","+","")))</f>
        <v>3b</v>
      </c>
      <c r="BV1627" s="212"/>
      <c r="BW1627" s="177" t="s">
        <v>4210</v>
      </c>
      <c r="BX1627" s="170" t="str">
        <f aca="false">IF(BW1627&lt;&gt;"",IF(ISNUMBER(FIND("=",BW1627)),LEFT(BW1627,FIND("=",BW1627)-1),BW1627),BW1627)</f>
        <v>AB605210</v>
      </c>
      <c r="BY1627" s="170" t="str">
        <f aca="false">IF(BW1627&lt;&gt;"",IF(ISNUMBER(FIND("=",BW1627)),RIGHT(BW1627,LEN(BW1627)-FIND("=",BW1627)),""),"")</f>
        <v>3b</v>
      </c>
      <c r="BZ1627" s="170" t="str">
        <f aca="false">IF(BX1627&lt;&gt;"",IF(ISNUMBER(FIND(".",BX1627)),LEFT(BX1627,FIND(".",BX1627)-1),BX1627),BX1627)</f>
        <v>AB605210</v>
      </c>
      <c r="CA1627" s="170" t="str">
        <f aca="false">IF(BX1627&lt;&gt;"",IF(ISNUMBER(FIND(".",BX1627)),RIGHT(BX1627,LEN(BX1627)-FIND(".",BX1627)),""),"")</f>
        <v/>
      </c>
      <c r="CB1627" s="212"/>
      <c r="CC1627" s="170" t="str">
        <f aca="false">A1627</f>
        <v>AB605210</v>
      </c>
      <c r="CD1627" s="178" t="s">
        <v>339</v>
      </c>
      <c r="CE1627" s="178" t="s">
        <v>340</v>
      </c>
      <c r="CF1627" s="178" t="s">
        <v>341</v>
      </c>
      <c r="CG1627" s="212"/>
      <c r="CH1627" s="179"/>
      <c r="CI1627" s="179"/>
      <c r="CJ1627" s="179"/>
      <c r="CK1627" s="212"/>
      <c r="CL1627" s="212"/>
      <c r="CM1627" s="170" t="str">
        <f aca="false">F1627</f>
        <v>wbJSG_03</v>
      </c>
      <c r="CN1627" s="170" t="str">
        <f aca="false">IF(G1627="","",G1627)</f>
        <v/>
      </c>
      <c r="CO1627" s="170" t="str">
        <f aca="false">CONCATENATE(H1627,":",L1627)</f>
        <v>Japan:</v>
      </c>
      <c r="CP1627" s="170" t="str">
        <f aca="false">CONCATENATE(IF(Q1627="","",CONCATENATE(Q1627,"-")),IF(P1627="","",CONCATENATE(P1627,"-")),IF(O1627="","",O1627))</f>
        <v/>
      </c>
      <c r="CQ1627" s="170" t="str">
        <f aca="false">IF(N1627="","",N1627)</f>
        <v/>
      </c>
      <c r="CR1627" s="170" t="n">
        <f aca="false">C1627</f>
        <v>3</v>
      </c>
      <c r="CS1627" s="229" t="str">
        <f aca="false">D1627</f>
        <v>3b</v>
      </c>
      <c r="CT1627" s="170" t="str">
        <f aca="false">CONCATENATE(CD1627," strain ",CM1627," ",CL1627,", partial cds")</f>
        <v>Hepatitis E virus strain wbJSG_03 , partial cds</v>
      </c>
    </row>
    <row r="1628" customFormat="false" ht="11.9" hidden="false" customHeight="true" outlineLevel="0" collapsed="false">
      <c r="A1628" s="154" t="s">
        <v>4211</v>
      </c>
      <c r="B1628" s="147" t="n">
        <v>3</v>
      </c>
      <c r="C1628" s="243" t="n">
        <v>3</v>
      </c>
      <c r="D1628" s="149" t="s">
        <v>3973</v>
      </c>
      <c r="E1628" s="150" t="s">
        <v>3598</v>
      </c>
      <c r="F1628" s="154" t="s">
        <v>4212</v>
      </c>
      <c r="G1628" s="212"/>
      <c r="H1628" s="146" t="s">
        <v>378</v>
      </c>
      <c r="I1628" s="153" t="s">
        <v>379</v>
      </c>
      <c r="J1628" s="146" t="s">
        <v>337</v>
      </c>
      <c r="K1628" s="212"/>
      <c r="L1628" s="212"/>
      <c r="M1628" s="157" t="s">
        <v>380</v>
      </c>
      <c r="N1628" s="213"/>
      <c r="O1628" s="160"/>
      <c r="P1628" s="212"/>
      <c r="Q1628" s="212"/>
      <c r="R1628" s="212"/>
      <c r="S1628" s="232" t="n">
        <v>412</v>
      </c>
      <c r="T1628" s="214"/>
      <c r="U1628" s="215"/>
      <c r="V1628" s="209"/>
      <c r="W1628" s="244" t="s">
        <v>3973</v>
      </c>
      <c r="X1628" s="209"/>
      <c r="Y1628" s="209"/>
      <c r="Z1628" s="209"/>
      <c r="AA1628" s="216"/>
      <c r="AB1628" s="217"/>
      <c r="AC1628" s="163" t="n">
        <v>318</v>
      </c>
      <c r="AD1628" s="209"/>
      <c r="AE1628" s="209"/>
      <c r="AF1628" s="209"/>
      <c r="AG1628" s="218"/>
      <c r="AH1628" s="164" t="n">
        <v>48</v>
      </c>
      <c r="AI1628" s="164" t="n">
        <v>459</v>
      </c>
      <c r="AJ1628" s="219" t="n">
        <f aca="false">SeqEnd-SeqBeg+1</f>
        <v>412</v>
      </c>
      <c r="AK1628" s="220" t="n">
        <f aca="false">AND( SeqBeg&lt;=Beg  , End &lt;=SeqEnd )</f>
        <v>1</v>
      </c>
      <c r="AL1628" s="212"/>
      <c r="AM1628" s="212"/>
      <c r="AN1628" s="213"/>
      <c r="AO1628" s="147" t="s">
        <v>103</v>
      </c>
      <c r="AP1628" s="147" t="s">
        <v>103</v>
      </c>
      <c r="AU1628" s="212"/>
      <c r="AV1628" s="212"/>
      <c r="AW1628" s="222" t="str">
        <f aca="false">HYPERLINK(CONCATENATE("http://www.ncbi.nlm.nih.gov/nuccore/",BM1628),BM1628)</f>
        <v>AB605186</v>
      </c>
      <c r="AX1628" s="219" t="str">
        <f aca="false">CONCATENATE(D1628,IF(I1628="","",CONCATENATE(".",I1628)),IF(K1628="","",CONCATENATE(".",K1628)),IF(M1628="","",CONCATENATE(".",M1628)),IF(R1628="","",CONCATENATE(".",R1628)),IF(U1628="","","(*)"))</f>
        <v>3b.JPN.wb</v>
      </c>
      <c r="AY1628" s="170" t="str">
        <f aca="false">CONCATENATE(BM1628,".",BN1628)</f>
        <v>AB605186.wbJSH_05</v>
      </c>
      <c r="AZ1628" s="171" t="str">
        <f aca="false">IF(AV1628="",IF(ISNUMBER(FIND(".",A1628)),LEFT(A1628,FIND(".",A1628)-1),A1628),AV1628)</f>
        <v>AB605186</v>
      </c>
      <c r="BA1628" s="171" t="str">
        <f aca="false">IF(ISNUMBER(FIND("-",AZ1628)),LEFT(AZ1628,FIND("-",AZ1628)-1),AZ1628)</f>
        <v>AB605186</v>
      </c>
      <c r="BB1628" s="170" t="str">
        <f aca="false"> MEGAname &amp; "="</f>
        <v>AB605186=</v>
      </c>
      <c r="BC1628" s="170" t="str">
        <f aca="false">Clear &amp; IF(span ,"Span","out")</f>
        <v>AB605186=Span</v>
      </c>
      <c r="BD1628" s="170" t="str">
        <f aca="false">Clear &amp; IF(span, IF(B1628=".","Selected",B1628),"out")</f>
        <v>AB605186=3</v>
      </c>
      <c r="BE1628" s="170" t="str">
        <f aca="false">Clear &amp; Strain</f>
        <v>AB605186=wbJSH_05</v>
      </c>
      <c r="BF1628" s="170" t="str">
        <f aca="false">CONCATENATE(A1628,"=",F1628,". ",AX1628,IF(AB1628="","",CONCATENATE(".",AB1628)))</f>
        <v>AB605186=wbJSH_05. 3b.JPN.wb</v>
      </c>
      <c r="BG1628" s="170" t="str">
        <f aca="false">CONCATENATE(A1628,"=",F1628,". ",AX1628)</f>
        <v>AB605186=wbJSH_05. 3b.JPN.wb</v>
      </c>
      <c r="BH1628" s="170" t="str">
        <f aca="false">CONCATENATE(A1628,"=",AX1628)</f>
        <v>AB605186=3b.JPN.wb</v>
      </c>
      <c r="BI1628" s="170" t="str">
        <f aca="false">CONCATENATE(A1628,"=",ComForSubtype,D1628)</f>
        <v>AB605186=3b</v>
      </c>
      <c r="BJ1628" s="170" t="str">
        <f aca="false">CONCATENATE(A1628,"=",E1628)</f>
        <v>AB605186=3jab</v>
      </c>
      <c r="BK1628" s="170" t="str">
        <f aca="false">CONCATENATE(A1628,"=",C1628)</f>
        <v>AB605186=3</v>
      </c>
      <c r="BL1628" s="170" t="str">
        <f aca="false">CONCATENATE(D1628,"=")</f>
        <v>3b=</v>
      </c>
      <c r="BM1628" s="223" t="str">
        <f aca="false">IF(BA1628="XX","",BA1628)</f>
        <v>AB605186</v>
      </c>
      <c r="BN1628" s="224" t="str">
        <f aca="false">CONCATENATE(IF(F1628="","",F1628),IF(G1628="","",CONCATENATE(" / ",G1628)))</f>
        <v>wbJSH_05</v>
      </c>
      <c r="BO1628" s="225" t="str">
        <f aca="false">AX1628</f>
        <v>3b.JPN.wb</v>
      </c>
      <c r="BP1628" s="226" t="str">
        <f aca="false">IF(V1628="","",V1628)</f>
        <v/>
      </c>
      <c r="BQ1628" s="226" t="str">
        <f aca="false">IF(W1628="","",CONCATENATE(W1628,IF(LEFT(AO1628,1)="s","+","")))</f>
        <v>3b</v>
      </c>
      <c r="BR1628" s="226" t="str">
        <f aca="false">IF(X1628="","",CONCATENATE(X1628,IF(LEFT(AQ1628,1)="s","+","")))</f>
        <v/>
      </c>
      <c r="BS1628" s="226" t="str">
        <f aca="false">IF(Y1628="","",CONCATENATE(Y1628,IF(LEFT(AR1628,1)="s","+","")))</f>
        <v/>
      </c>
      <c r="BT1628" s="226" t="str">
        <f aca="false">IF(Z1628="","",CONCATENATE(Z1628,IF(LEFT(AS1628,1)="s","+","")))</f>
        <v/>
      </c>
      <c r="BU1628" s="227" t="str">
        <f aca="false">IF(AA1628="","",CONCATENATE(AA1628,IF(LEFT(AT1628,1)="s","+","")))</f>
        <v/>
      </c>
      <c r="BV1628" s="212"/>
      <c r="BW1628" s="177" t="s">
        <v>4213</v>
      </c>
      <c r="BX1628" s="170" t="str">
        <f aca="false">IF(BW1628&lt;&gt;"",IF(ISNUMBER(FIND("=",BW1628)),LEFT(BW1628,FIND("=",BW1628)-1),BW1628),BW1628)</f>
        <v>AB605186</v>
      </c>
      <c r="BY1628" s="170" t="str">
        <f aca="false">IF(BW1628&lt;&gt;"",IF(ISNUMBER(FIND("=",BW1628)),RIGHT(BW1628,LEN(BW1628)-FIND("=",BW1628)),""),"")</f>
        <v>3b</v>
      </c>
      <c r="BZ1628" s="170" t="str">
        <f aca="false">IF(BX1628&lt;&gt;"",IF(ISNUMBER(FIND(".",BX1628)),LEFT(BX1628,FIND(".",BX1628)-1),BX1628),BX1628)</f>
        <v>AB605186</v>
      </c>
      <c r="CA1628" s="170" t="str">
        <f aca="false">IF(BX1628&lt;&gt;"",IF(ISNUMBER(FIND(".",BX1628)),RIGHT(BX1628,LEN(BX1628)-FIND(".",BX1628)),""),"")</f>
        <v/>
      </c>
      <c r="CB1628" s="212"/>
      <c r="CC1628" s="170" t="str">
        <f aca="false">A1628</f>
        <v>AB605186</v>
      </c>
      <c r="CD1628" s="178" t="s">
        <v>339</v>
      </c>
      <c r="CE1628" s="178" t="s">
        <v>340</v>
      </c>
      <c r="CF1628" s="178" t="s">
        <v>341</v>
      </c>
      <c r="CG1628" s="212"/>
      <c r="CH1628" s="179"/>
      <c r="CI1628" s="179"/>
      <c r="CJ1628" s="179"/>
      <c r="CK1628" s="212"/>
      <c r="CL1628" s="212"/>
      <c r="CM1628" s="170" t="str">
        <f aca="false">F1628</f>
        <v>wbJSH_05</v>
      </c>
      <c r="CN1628" s="170" t="str">
        <f aca="false">IF(G1628="","",G1628)</f>
        <v/>
      </c>
      <c r="CO1628" s="170" t="str">
        <f aca="false">CONCATENATE(H1628,":",L1628)</f>
        <v>Japan:</v>
      </c>
      <c r="CP1628" s="170" t="str">
        <f aca="false">CONCATENATE(IF(Q1628="","",CONCATENATE(Q1628,"-")),IF(P1628="","",CONCATENATE(P1628,"-")),IF(O1628="","",O1628))</f>
        <v/>
      </c>
      <c r="CQ1628" s="170" t="str">
        <f aca="false">IF(N1628="","",N1628)</f>
        <v/>
      </c>
      <c r="CR1628" s="170" t="n">
        <f aca="false">C1628</f>
        <v>3</v>
      </c>
      <c r="CS1628" s="229" t="str">
        <f aca="false">D1628</f>
        <v>3b</v>
      </c>
      <c r="CT1628" s="170" t="str">
        <f aca="false">CONCATENATE(CD1628," strain ",CM1628," ",CL1628,", partial cds")</f>
        <v>Hepatitis E virus strain wbJSH_05 , partial cds</v>
      </c>
    </row>
    <row r="1629" customFormat="false" ht="11.9" hidden="false" customHeight="true" outlineLevel="0" collapsed="false">
      <c r="A1629" s="235" t="s">
        <v>4214</v>
      </c>
      <c r="B1629" s="147" t="n">
        <v>3</v>
      </c>
      <c r="C1629" s="356" t="n">
        <v>3</v>
      </c>
      <c r="D1629" s="246" t="s">
        <v>3973</v>
      </c>
      <c r="E1629" s="150" t="s">
        <v>3598</v>
      </c>
      <c r="F1629" s="235" t="s">
        <v>4212</v>
      </c>
      <c r="G1629" s="212"/>
      <c r="H1629" s="235" t="s">
        <v>378</v>
      </c>
      <c r="I1629" s="236" t="s">
        <v>379</v>
      </c>
      <c r="J1629" s="235" t="s">
        <v>337</v>
      </c>
      <c r="K1629" s="212"/>
      <c r="L1629" s="212"/>
      <c r="M1629" s="157" t="s">
        <v>380</v>
      </c>
      <c r="N1629" s="213"/>
      <c r="O1629" s="212"/>
      <c r="P1629" s="159"/>
      <c r="Q1629" s="159"/>
      <c r="R1629" s="237"/>
      <c r="S1629" s="232" t="n">
        <v>412</v>
      </c>
      <c r="T1629" s="214"/>
      <c r="U1629" s="215"/>
      <c r="V1629" s="209"/>
      <c r="W1629" s="217"/>
      <c r="X1629" s="209"/>
      <c r="Y1629" s="209"/>
      <c r="Z1629" s="209"/>
      <c r="AA1629" s="158" t="s">
        <v>3973</v>
      </c>
      <c r="AB1629" s="217"/>
      <c r="AC1629" s="217"/>
      <c r="AD1629" s="209"/>
      <c r="AE1629" s="209"/>
      <c r="AF1629" s="209"/>
      <c r="AG1629" s="166" t="s">
        <v>2060</v>
      </c>
      <c r="AH1629" s="164" t="n">
        <v>6189</v>
      </c>
      <c r="AI1629" s="164" t="n">
        <v>6600</v>
      </c>
      <c r="AJ1629" s="219" t="n">
        <f aca="false">SeqEnd-SeqBeg+1</f>
        <v>412</v>
      </c>
      <c r="AK1629" s="220" t="n">
        <f aca="false">AND( SeqBeg&lt;=Beg  , End &lt;=SeqEnd )</f>
        <v>0</v>
      </c>
      <c r="AL1629" s="237"/>
      <c r="AM1629" s="237"/>
      <c r="AN1629" s="221"/>
      <c r="AO1629" s="164"/>
      <c r="AP1629" s="164"/>
      <c r="AQ1629" s="164"/>
      <c r="AR1629" s="164"/>
      <c r="AS1629" s="164"/>
      <c r="AT1629" s="164" t="s">
        <v>103</v>
      </c>
      <c r="AU1629" s="237"/>
      <c r="AV1629" s="237"/>
      <c r="AW1629" s="222" t="str">
        <f aca="false">HYPERLINK(CONCATENATE("http://www.ncbi.nlm.nih.gov/nuccore/",BM1629),BM1629)</f>
        <v>AB605216</v>
      </c>
      <c r="AX1629" s="219" t="str">
        <f aca="false">CONCATENATE(D1629,IF(I1629="","",CONCATENATE(".",I1629)),IF(K1629="","",CONCATENATE(".",K1629)),IF(M1629="","",CONCATENATE(".",M1629)),IF(R1629="","",CONCATENATE(".",R1629)),IF(U1629="","","(*)"))</f>
        <v>3b.JPN.wb</v>
      </c>
      <c r="AY1629" s="238" t="str">
        <f aca="false">CONCATENATE(BM1629,".",BN1629)</f>
        <v>AB605216.wbJSH_05</v>
      </c>
      <c r="AZ1629" s="239" t="str">
        <f aca="false">IF(AV1629="",IF(ISNUMBER(FIND(".",A1629)),LEFT(A1629,FIND(".",A1629)-1),A1629),AV1629)</f>
        <v>AB605216</v>
      </c>
      <c r="BA1629" s="239" t="str">
        <f aca="false">IF(ISNUMBER(FIND("-",AZ1629)),LEFT(AZ1629,FIND("-",AZ1629)-1),AZ1629)</f>
        <v>AB605216</v>
      </c>
      <c r="BB1629" s="170" t="str">
        <f aca="false"> MEGAname &amp; "="</f>
        <v>AB605216=</v>
      </c>
      <c r="BC1629" s="170" t="str">
        <f aca="false">Clear &amp; IF(span ,"Span","out")</f>
        <v>AB605216=out</v>
      </c>
      <c r="BD1629" s="170" t="str">
        <f aca="false">Clear &amp; IF(span, IF(B1629=".","Selected",B1629),"out")</f>
        <v>AB605216=out</v>
      </c>
      <c r="BE1629" s="170" t="str">
        <f aca="false">Clear &amp; Strain</f>
        <v>AB605216=wbJSH_05</v>
      </c>
      <c r="BF1629" s="238" t="str">
        <f aca="false">CONCATENATE(A1629,"=",F1629,". ",AX1629,IF(AB1629="","",CONCATENATE(".",AB1629)))</f>
        <v>AB605216=wbJSH_05. 3b.JPN.wb</v>
      </c>
      <c r="BG1629" s="238" t="str">
        <f aca="false">CONCATENATE(A1629,"=",F1629,". ",AX1629)</f>
        <v>AB605216=wbJSH_05. 3b.JPN.wb</v>
      </c>
      <c r="BH1629" s="238" t="str">
        <f aca="false">CONCATENATE(A1629,"=",AX1629)</f>
        <v>AB605216=3b.JPN.wb</v>
      </c>
      <c r="BI1629" s="238" t="str">
        <f aca="false">CONCATENATE(A1629,"=",ComForSubtype,D1629)</f>
        <v>AB605216=3b</v>
      </c>
      <c r="BJ1629" s="238" t="str">
        <f aca="false">CONCATENATE(A1629,"=",E1629)</f>
        <v>AB605216=3jab</v>
      </c>
      <c r="BK1629" s="238" t="str">
        <f aca="false">CONCATENATE(A1629,"=",C1629)</f>
        <v>AB605216=3</v>
      </c>
      <c r="BL1629" s="238" t="str">
        <f aca="false">CONCATENATE(D1629,"=")</f>
        <v>3b=</v>
      </c>
      <c r="BM1629" s="223" t="str">
        <f aca="false">IF(BA1629="XX","",BA1629)</f>
        <v>AB605216</v>
      </c>
      <c r="BN1629" s="224" t="str">
        <f aca="false">CONCATENATE(IF(F1629="","",F1629),IF(G1629="","",CONCATENATE(" / ",G1629)))</f>
        <v>wbJSH_05</v>
      </c>
      <c r="BO1629" s="225" t="str">
        <f aca="false">AX1629</f>
        <v>3b.JPN.wb</v>
      </c>
      <c r="BP1629" s="226" t="str">
        <f aca="false">IF(V1629="","",V1629)</f>
        <v/>
      </c>
      <c r="BQ1629" s="226" t="str">
        <f aca="false">IF(W1629="","",CONCATENATE(W1629,IF(LEFT(AO1629,1)="s","+","")))</f>
        <v/>
      </c>
      <c r="BR1629" s="226" t="str">
        <f aca="false">IF(X1629="","",CONCATENATE(X1629,IF(LEFT(AQ1629,1)="s","+","")))</f>
        <v/>
      </c>
      <c r="BS1629" s="226" t="str">
        <f aca="false">IF(Y1629="","",CONCATENATE(Y1629,IF(LEFT(AR1629,1)="s","+","")))</f>
        <v/>
      </c>
      <c r="BT1629" s="226" t="str">
        <f aca="false">IF(Z1629="","",CONCATENATE(Z1629,IF(LEFT(AS1629,1)="s","+","")))</f>
        <v/>
      </c>
      <c r="BU1629" s="227" t="str">
        <f aca="false">IF(AA1629="","",CONCATENATE(AA1629,IF(LEFT(AT1629,1)="s","+","")))</f>
        <v>3b</v>
      </c>
      <c r="BV1629" s="240"/>
      <c r="BW1629" s="240" t="s">
        <v>4215</v>
      </c>
      <c r="BX1629" s="238" t="str">
        <f aca="false">IF(BW1629&lt;&gt;"",IF(ISNUMBER(FIND("=",BW1629)),LEFT(BW1629,FIND("=",BW1629)-1),BW1629),BW1629)</f>
        <v>AB605216</v>
      </c>
      <c r="BY1629" s="238" t="str">
        <f aca="false">IF(BW1629&lt;&gt;"",IF(ISNUMBER(FIND("=",BW1629)),RIGHT(BW1629,LEN(BW1629)-FIND("=",BW1629)),""),"")</f>
        <v>3b</v>
      </c>
      <c r="BZ1629" s="238" t="str">
        <f aca="false">IF(BX1629&lt;&gt;"",IF(ISNUMBER(FIND(".",BX1629)),LEFT(BX1629,FIND(".",BX1629)-1),BX1629),BX1629)</f>
        <v>AB605216</v>
      </c>
      <c r="CA1629" s="238" t="str">
        <f aca="false">IF(BX1629&lt;&gt;"",IF(ISNUMBER(FIND(".",BX1629)),RIGHT(BX1629,LEN(BX1629)-FIND(".",BX1629)),""),"")</f>
        <v/>
      </c>
      <c r="CB1629" s="240"/>
      <c r="CC1629" s="238" t="str">
        <f aca="false">A1629</f>
        <v>AB605216</v>
      </c>
      <c r="CD1629" s="241" t="s">
        <v>339</v>
      </c>
      <c r="CE1629" s="241" t="s">
        <v>340</v>
      </c>
      <c r="CF1629" s="241" t="s">
        <v>341</v>
      </c>
      <c r="CG1629" s="241"/>
      <c r="CH1629" s="363"/>
      <c r="CI1629" s="363"/>
      <c r="CJ1629" s="363"/>
      <c r="CK1629" s="363"/>
      <c r="CL1629" s="241"/>
      <c r="CM1629" s="238" t="str">
        <f aca="false">F1629</f>
        <v>wbJSH_05</v>
      </c>
      <c r="CN1629" s="238" t="str">
        <f aca="false">IF(G1629="","",G1629)</f>
        <v/>
      </c>
      <c r="CO1629" s="238" t="str">
        <f aca="false">CONCATENATE(H1629,":",L1629)</f>
        <v>Japan:</v>
      </c>
      <c r="CP1629" s="238" t="str">
        <f aca="false">CONCATENATE(IF(Q1629="","",CONCATENATE(Q1629,"-")),IF(P1629="","",CONCATENATE(P1629,"-")),IF(O1629="","",O1629))</f>
        <v/>
      </c>
      <c r="CQ1629" s="238" t="str">
        <f aca="false">IF(N1629="","",N1629)</f>
        <v/>
      </c>
      <c r="CR1629" s="238" t="n">
        <f aca="false">C1629</f>
        <v>3</v>
      </c>
      <c r="CS1629" s="242" t="str">
        <f aca="false">D1629</f>
        <v>3b</v>
      </c>
      <c r="CT1629" s="170" t="str">
        <f aca="false">CONCATENATE(CD1629," strain ",CM1629," ",CL1629,", partial cds")</f>
        <v>Hepatitis E virus strain wbJSH_05 , partial cds</v>
      </c>
    </row>
    <row r="1630" customFormat="false" ht="11.9" hidden="false" customHeight="true" outlineLevel="0" collapsed="false">
      <c r="A1630" s="154" t="s">
        <v>4216</v>
      </c>
      <c r="B1630" s="147" t="n">
        <v>3</v>
      </c>
      <c r="C1630" s="243" t="n">
        <v>3</v>
      </c>
      <c r="D1630" s="149" t="s">
        <v>3973</v>
      </c>
      <c r="E1630" s="150" t="s">
        <v>3598</v>
      </c>
      <c r="F1630" s="154" t="s">
        <v>4217</v>
      </c>
      <c r="G1630" s="212"/>
      <c r="H1630" s="146" t="s">
        <v>378</v>
      </c>
      <c r="I1630" s="153" t="s">
        <v>379</v>
      </c>
      <c r="J1630" s="146" t="s">
        <v>337</v>
      </c>
      <c r="K1630" s="212"/>
      <c r="L1630" s="212"/>
      <c r="M1630" s="157" t="s">
        <v>380</v>
      </c>
      <c r="N1630" s="213"/>
      <c r="O1630" s="160"/>
      <c r="P1630" s="212"/>
      <c r="Q1630" s="212"/>
      <c r="R1630" s="212"/>
      <c r="S1630" s="232" t="n">
        <v>412</v>
      </c>
      <c r="T1630" s="214"/>
      <c r="U1630" s="215"/>
      <c r="V1630" s="209"/>
      <c r="W1630" s="244" t="s">
        <v>3973</v>
      </c>
      <c r="X1630" s="209"/>
      <c r="Y1630" s="209"/>
      <c r="Z1630" s="209"/>
      <c r="AA1630" s="216"/>
      <c r="AB1630" s="217"/>
      <c r="AC1630" s="163" t="n">
        <v>318</v>
      </c>
      <c r="AD1630" s="209"/>
      <c r="AE1630" s="209"/>
      <c r="AF1630" s="209"/>
      <c r="AG1630" s="218"/>
      <c r="AH1630" s="164" t="n">
        <v>48</v>
      </c>
      <c r="AI1630" s="164" t="n">
        <v>459</v>
      </c>
      <c r="AJ1630" s="219" t="n">
        <f aca="false">SeqEnd-SeqBeg+1</f>
        <v>412</v>
      </c>
      <c r="AK1630" s="220" t="n">
        <f aca="false">AND( SeqBeg&lt;=Beg  , End &lt;=SeqEnd )</f>
        <v>1</v>
      </c>
      <c r="AL1630" s="212"/>
      <c r="AM1630" s="212"/>
      <c r="AN1630" s="213"/>
      <c r="AO1630" s="147" t="s">
        <v>103</v>
      </c>
      <c r="AP1630" s="147" t="s">
        <v>103</v>
      </c>
      <c r="AV1630" s="212"/>
      <c r="AW1630" s="222" t="str">
        <f aca="false">HYPERLINK(CONCATENATE("http://www.ncbi.nlm.nih.gov/nuccore/",BM1630),BM1630)</f>
        <v>AB605184</v>
      </c>
      <c r="AX1630" s="219" t="str">
        <f aca="false">CONCATENATE(D1630,IF(I1630="","",CONCATENATE(".",I1630)),IF(K1630="","",CONCATENATE(".",K1630)),IF(M1630="","",CONCATENATE(".",M1630)),IF(R1630="","",CONCATENATE(".",R1630)),IF(U1630="","","(*)"))</f>
        <v>3b.JPN.wb</v>
      </c>
      <c r="AY1630" s="170" t="str">
        <f aca="false">CONCATENATE(BM1630,".",BN1630)</f>
        <v>AB605184.wbJSO_05-1</v>
      </c>
      <c r="AZ1630" s="171" t="str">
        <f aca="false">IF(AV1630="",IF(ISNUMBER(FIND(".",A1630)),LEFT(A1630,FIND(".",A1630)-1),A1630),AV1630)</f>
        <v>AB605184</v>
      </c>
      <c r="BA1630" s="171" t="str">
        <f aca="false">IF(ISNUMBER(FIND("-",AZ1630)),LEFT(AZ1630,FIND("-",AZ1630)-1),AZ1630)</f>
        <v>AB605184</v>
      </c>
      <c r="BB1630" s="170" t="str">
        <f aca="false"> MEGAname &amp; "="</f>
        <v>AB605184=</v>
      </c>
      <c r="BC1630" s="170" t="str">
        <f aca="false">Clear &amp; IF(span ,"Span","out")</f>
        <v>AB605184=Span</v>
      </c>
      <c r="BD1630" s="170" t="str">
        <f aca="false">Clear &amp; IF(span, IF(B1630=".","Selected",B1630),"out")</f>
        <v>AB605184=3</v>
      </c>
      <c r="BE1630" s="170" t="str">
        <f aca="false">Clear &amp; Strain</f>
        <v>AB605184=wbJSO_05-1</v>
      </c>
      <c r="BF1630" s="170" t="str">
        <f aca="false">CONCATENATE(A1630,"=",F1630,". ",AX1630,IF(AB1630="","",CONCATENATE(".",AB1630)))</f>
        <v>AB605184=wbJSO_05-1. 3b.JPN.wb</v>
      </c>
      <c r="BG1630" s="170" t="str">
        <f aca="false">CONCATENATE(A1630,"=",F1630,". ",AX1630)</f>
        <v>AB605184=wbJSO_05-1. 3b.JPN.wb</v>
      </c>
      <c r="BH1630" s="170" t="str">
        <f aca="false">CONCATENATE(A1630,"=",AX1630)</f>
        <v>AB605184=3b.JPN.wb</v>
      </c>
      <c r="BI1630" s="170" t="str">
        <f aca="false">CONCATENATE(A1630,"=",ComForSubtype,D1630)</f>
        <v>AB605184=3b</v>
      </c>
      <c r="BJ1630" s="170" t="str">
        <f aca="false">CONCATENATE(A1630,"=",E1630)</f>
        <v>AB605184=3jab</v>
      </c>
      <c r="BK1630" s="170" t="str">
        <f aca="false">CONCATENATE(A1630,"=",C1630)</f>
        <v>AB605184=3</v>
      </c>
      <c r="BL1630" s="170" t="str">
        <f aca="false">CONCATENATE(D1630,"=")</f>
        <v>3b=</v>
      </c>
      <c r="BM1630" s="223" t="str">
        <f aca="false">IF(BA1630="XX","",BA1630)</f>
        <v>AB605184</v>
      </c>
      <c r="BN1630" s="224" t="str">
        <f aca="false">CONCATENATE(IF(F1630="","",F1630),IF(G1630="","",CONCATENATE(" / ",G1630)))</f>
        <v>wbJSO_05-1</v>
      </c>
      <c r="BO1630" s="225" t="str">
        <f aca="false">AX1630</f>
        <v>3b.JPN.wb</v>
      </c>
      <c r="BP1630" s="226" t="str">
        <f aca="false">IF(V1630="","",V1630)</f>
        <v/>
      </c>
      <c r="BQ1630" s="226" t="str">
        <f aca="false">IF(W1630="","",CONCATENATE(W1630,IF(LEFT(AO1630,1)="s","+","")))</f>
        <v>3b</v>
      </c>
      <c r="BR1630" s="226" t="str">
        <f aca="false">IF(X1630="","",CONCATENATE(X1630,IF(LEFT(AQ1630,1)="s","+","")))</f>
        <v/>
      </c>
      <c r="BS1630" s="226" t="str">
        <f aca="false">IF(Y1630="","",CONCATENATE(Y1630,IF(LEFT(AR1630,1)="s","+","")))</f>
        <v/>
      </c>
      <c r="BT1630" s="226" t="str">
        <f aca="false">IF(Z1630="","",CONCATENATE(Z1630,IF(LEFT(AS1630,1)="s","+","")))</f>
        <v/>
      </c>
      <c r="BU1630" s="227" t="str">
        <f aca="false">IF(AA1630="","",CONCATENATE(AA1630,IF(LEFT(AT1630,1)="s","+","")))</f>
        <v/>
      </c>
      <c r="BV1630" s="212"/>
      <c r="BW1630" s="177" t="s">
        <v>4218</v>
      </c>
      <c r="BX1630" s="170" t="str">
        <f aca="false">IF(BW1630&lt;&gt;"",IF(ISNUMBER(FIND("=",BW1630)),LEFT(BW1630,FIND("=",BW1630)-1),BW1630),BW1630)</f>
        <v>AB605184</v>
      </c>
      <c r="BY1630" s="170" t="str">
        <f aca="false">IF(BW1630&lt;&gt;"",IF(ISNUMBER(FIND("=",BW1630)),RIGHT(BW1630,LEN(BW1630)-FIND("=",BW1630)),""),"")</f>
        <v>3b</v>
      </c>
      <c r="BZ1630" s="170" t="str">
        <f aca="false">IF(BX1630&lt;&gt;"",IF(ISNUMBER(FIND(".",BX1630)),LEFT(BX1630,FIND(".",BX1630)-1),BX1630),BX1630)</f>
        <v>AB605184</v>
      </c>
      <c r="CA1630" s="170" t="str">
        <f aca="false">IF(BX1630&lt;&gt;"",IF(ISNUMBER(FIND(".",BX1630)),RIGHT(BX1630,LEN(BX1630)-FIND(".",BX1630)),""),"")</f>
        <v/>
      </c>
      <c r="CB1630" s="212"/>
      <c r="CC1630" s="170" t="str">
        <f aca="false">A1630</f>
        <v>AB605184</v>
      </c>
      <c r="CD1630" s="178" t="s">
        <v>339</v>
      </c>
      <c r="CE1630" s="178" t="s">
        <v>340</v>
      </c>
      <c r="CF1630" s="178" t="s">
        <v>341</v>
      </c>
      <c r="CG1630" s="212"/>
      <c r="CH1630" s="179"/>
      <c r="CI1630" s="179"/>
      <c r="CJ1630" s="179"/>
      <c r="CK1630" s="212"/>
      <c r="CL1630" s="212"/>
      <c r="CM1630" s="170" t="str">
        <f aca="false">F1630</f>
        <v>wbJSO_05-1</v>
      </c>
      <c r="CN1630" s="170" t="str">
        <f aca="false">IF(G1630="","",G1630)</f>
        <v/>
      </c>
      <c r="CO1630" s="170" t="str">
        <f aca="false">CONCATENATE(H1630,":",L1630)</f>
        <v>Japan:</v>
      </c>
      <c r="CP1630" s="170" t="str">
        <f aca="false">CONCATENATE(IF(Q1630="","",CONCATENATE(Q1630,"-")),IF(P1630="","",CONCATENATE(P1630,"-")),IF(O1630="","",O1630))</f>
        <v/>
      </c>
      <c r="CQ1630" s="170" t="str">
        <f aca="false">IF(N1630="","",N1630)</f>
        <v/>
      </c>
      <c r="CR1630" s="170" t="n">
        <f aca="false">C1630</f>
        <v>3</v>
      </c>
      <c r="CS1630" s="229" t="str">
        <f aca="false">D1630</f>
        <v>3b</v>
      </c>
      <c r="CT1630" s="170" t="str">
        <f aca="false">CONCATENATE(CD1630," strain ",CM1630," ",CL1630,", partial cds")</f>
        <v>Hepatitis E virus strain wbJSO_05-1 , partial cds</v>
      </c>
    </row>
    <row r="1631" customFormat="false" ht="11.9" hidden="false" customHeight="true" outlineLevel="0" collapsed="false">
      <c r="A1631" s="154" t="s">
        <v>4219</v>
      </c>
      <c r="B1631" s="147" t="n">
        <v>3</v>
      </c>
      <c r="C1631" s="243" t="n">
        <v>3</v>
      </c>
      <c r="D1631" s="149" t="s">
        <v>3973</v>
      </c>
      <c r="E1631" s="150" t="s">
        <v>3598</v>
      </c>
      <c r="F1631" s="154" t="s">
        <v>4217</v>
      </c>
      <c r="G1631" s="212"/>
      <c r="H1631" s="146" t="s">
        <v>378</v>
      </c>
      <c r="I1631" s="153" t="s">
        <v>379</v>
      </c>
      <c r="J1631" s="146" t="s">
        <v>337</v>
      </c>
      <c r="K1631" s="212"/>
      <c r="L1631" s="212"/>
      <c r="M1631" s="157" t="s">
        <v>380</v>
      </c>
      <c r="N1631" s="213"/>
      <c r="O1631" s="160"/>
      <c r="P1631" s="212"/>
      <c r="Q1631" s="212"/>
      <c r="R1631" s="212"/>
      <c r="S1631" s="232" t="n">
        <v>412</v>
      </c>
      <c r="T1631" s="214"/>
      <c r="U1631" s="215"/>
      <c r="V1631" s="209"/>
      <c r="W1631" s="217"/>
      <c r="X1631" s="209"/>
      <c r="Y1631" s="209"/>
      <c r="Z1631" s="209"/>
      <c r="AA1631" s="158" t="s">
        <v>3973</v>
      </c>
      <c r="AB1631" s="217"/>
      <c r="AC1631" s="217"/>
      <c r="AD1631" s="209"/>
      <c r="AE1631" s="209"/>
      <c r="AF1631" s="209"/>
      <c r="AG1631" s="166" t="s">
        <v>2060</v>
      </c>
      <c r="AH1631" s="164" t="n">
        <v>6189</v>
      </c>
      <c r="AI1631" s="164" t="n">
        <v>6600</v>
      </c>
      <c r="AJ1631" s="219" t="n">
        <f aca="false">SeqEnd-SeqBeg+1</f>
        <v>412</v>
      </c>
      <c r="AK1631" s="220" t="n">
        <f aca="false">AND( SeqBeg&lt;=Beg  , End &lt;=SeqEnd )</f>
        <v>0</v>
      </c>
      <c r="AL1631" s="212"/>
      <c r="AM1631" s="212"/>
      <c r="AN1631" s="221"/>
      <c r="AT1631" s="147" t="s">
        <v>103</v>
      </c>
      <c r="AU1631" s="146"/>
      <c r="AV1631" s="212"/>
      <c r="AW1631" s="222" t="str">
        <f aca="false">HYPERLINK(CONCATENATE("http://www.ncbi.nlm.nih.gov/nuccore/",BM1631),BM1631)</f>
        <v>AB605214</v>
      </c>
      <c r="AX1631" s="219" t="str">
        <f aca="false">CONCATENATE(D1631,IF(I1631="","",CONCATENATE(".",I1631)),IF(K1631="","",CONCATENATE(".",K1631)),IF(M1631="","",CONCATENATE(".",M1631)),IF(R1631="","",CONCATENATE(".",R1631)),IF(U1631="","","(*)"))</f>
        <v>3b.JPN.wb</v>
      </c>
      <c r="AY1631" s="170" t="str">
        <f aca="false">CONCATENATE(BM1631,".",BN1631)</f>
        <v>AB605214.wbJSO_05-1</v>
      </c>
      <c r="AZ1631" s="171" t="str">
        <f aca="false">IF(AV1631="",IF(ISNUMBER(FIND(".",A1631)),LEFT(A1631,FIND(".",A1631)-1),A1631),AV1631)</f>
        <v>AB605214</v>
      </c>
      <c r="BA1631" s="171" t="str">
        <f aca="false">IF(ISNUMBER(FIND("-",AZ1631)),LEFT(AZ1631,FIND("-",AZ1631)-1),AZ1631)</f>
        <v>AB605214</v>
      </c>
      <c r="BB1631" s="170" t="str">
        <f aca="false"> MEGAname &amp; "="</f>
        <v>AB605214=</v>
      </c>
      <c r="BC1631" s="170" t="str">
        <f aca="false">Clear &amp; IF(span ,"Span","out")</f>
        <v>AB605214=out</v>
      </c>
      <c r="BD1631" s="170" t="str">
        <f aca="false">Clear &amp; IF(span, IF(B1631=".","Selected",B1631),"out")</f>
        <v>AB605214=out</v>
      </c>
      <c r="BE1631" s="170" t="str">
        <f aca="false">Clear &amp; Strain</f>
        <v>AB605214=wbJSO_05-1</v>
      </c>
      <c r="BF1631" s="170" t="str">
        <f aca="false">CONCATENATE(A1631,"=",F1631,". ",AX1631,IF(AB1631="","",CONCATENATE(".",AB1631)))</f>
        <v>AB605214=wbJSO_05-1. 3b.JPN.wb</v>
      </c>
      <c r="BG1631" s="170" t="str">
        <f aca="false">CONCATENATE(A1631,"=",F1631,". ",AX1631)</f>
        <v>AB605214=wbJSO_05-1. 3b.JPN.wb</v>
      </c>
      <c r="BH1631" s="170" t="str">
        <f aca="false">CONCATENATE(A1631,"=",AX1631)</f>
        <v>AB605214=3b.JPN.wb</v>
      </c>
      <c r="BI1631" s="170" t="str">
        <f aca="false">CONCATENATE(A1631,"=",ComForSubtype,D1631)</f>
        <v>AB605214=3b</v>
      </c>
      <c r="BJ1631" s="170" t="str">
        <f aca="false">CONCATENATE(A1631,"=",E1631)</f>
        <v>AB605214=3jab</v>
      </c>
      <c r="BK1631" s="170" t="str">
        <f aca="false">CONCATENATE(A1631,"=",C1631)</f>
        <v>AB605214=3</v>
      </c>
      <c r="BL1631" s="170" t="str">
        <f aca="false">CONCATENATE(D1631,"=")</f>
        <v>3b=</v>
      </c>
      <c r="BM1631" s="223" t="str">
        <f aca="false">IF(BA1631="XX","",BA1631)</f>
        <v>AB605214</v>
      </c>
      <c r="BN1631" s="224" t="str">
        <f aca="false">CONCATENATE(IF(F1631="","",F1631),IF(G1631="","",CONCATENATE(" / ",G1631)))</f>
        <v>wbJSO_05-1</v>
      </c>
      <c r="BO1631" s="225" t="str">
        <f aca="false">AX1631</f>
        <v>3b.JPN.wb</v>
      </c>
      <c r="BP1631" s="226" t="str">
        <f aca="false">IF(V1631="","",V1631)</f>
        <v/>
      </c>
      <c r="BQ1631" s="226" t="str">
        <f aca="false">IF(W1631="","",CONCATENATE(W1631,IF(LEFT(AO1631,1)="s","+","")))</f>
        <v/>
      </c>
      <c r="BR1631" s="226" t="str">
        <f aca="false">IF(X1631="","",CONCATENATE(X1631,IF(LEFT(AQ1631,1)="s","+","")))</f>
        <v/>
      </c>
      <c r="BS1631" s="226" t="str">
        <f aca="false">IF(Y1631="","",CONCATENATE(Y1631,IF(LEFT(AR1631,1)="s","+","")))</f>
        <v/>
      </c>
      <c r="BT1631" s="226" t="str">
        <f aca="false">IF(Z1631="","",CONCATENATE(Z1631,IF(LEFT(AS1631,1)="s","+","")))</f>
        <v/>
      </c>
      <c r="BU1631" s="227" t="str">
        <f aca="false">IF(AA1631="","",CONCATENATE(AA1631,IF(LEFT(AT1631,1)="s","+","")))</f>
        <v>3b</v>
      </c>
      <c r="BV1631" s="212"/>
      <c r="BW1631" s="177" t="s">
        <v>4220</v>
      </c>
      <c r="BX1631" s="170" t="str">
        <f aca="false">IF(BW1631&lt;&gt;"",IF(ISNUMBER(FIND("=",BW1631)),LEFT(BW1631,FIND("=",BW1631)-1),BW1631),BW1631)</f>
        <v>AB605214</v>
      </c>
      <c r="BY1631" s="170" t="str">
        <f aca="false">IF(BW1631&lt;&gt;"",IF(ISNUMBER(FIND("=",BW1631)),RIGHT(BW1631,LEN(BW1631)-FIND("=",BW1631)),""),"")</f>
        <v>3b</v>
      </c>
      <c r="BZ1631" s="170" t="str">
        <f aca="false">IF(BX1631&lt;&gt;"",IF(ISNUMBER(FIND(".",BX1631)),LEFT(BX1631,FIND(".",BX1631)-1),BX1631),BX1631)</f>
        <v>AB605214</v>
      </c>
      <c r="CA1631" s="170" t="str">
        <f aca="false">IF(BX1631&lt;&gt;"",IF(ISNUMBER(FIND(".",BX1631)),RIGHT(BX1631,LEN(BX1631)-FIND(".",BX1631)),""),"")</f>
        <v/>
      </c>
      <c r="CB1631" s="212"/>
      <c r="CC1631" s="170" t="str">
        <f aca="false">A1631</f>
        <v>AB605214</v>
      </c>
      <c r="CD1631" s="178" t="s">
        <v>339</v>
      </c>
      <c r="CE1631" s="178" t="s">
        <v>340</v>
      </c>
      <c r="CF1631" s="178" t="s">
        <v>341</v>
      </c>
      <c r="CG1631" s="212"/>
      <c r="CH1631" s="179"/>
      <c r="CI1631" s="179"/>
      <c r="CJ1631" s="179"/>
      <c r="CK1631" s="212"/>
      <c r="CL1631" s="212"/>
      <c r="CM1631" s="170" t="str">
        <f aca="false">F1631</f>
        <v>wbJSO_05-1</v>
      </c>
      <c r="CN1631" s="170" t="str">
        <f aca="false">IF(G1631="","",G1631)</f>
        <v/>
      </c>
      <c r="CO1631" s="170" t="str">
        <f aca="false">CONCATENATE(H1631,":",L1631)</f>
        <v>Japan:</v>
      </c>
      <c r="CP1631" s="170" t="str">
        <f aca="false">CONCATENATE(IF(Q1631="","",CONCATENATE(Q1631,"-")),IF(P1631="","",CONCATENATE(P1631,"-")),IF(O1631="","",O1631))</f>
        <v/>
      </c>
      <c r="CQ1631" s="170" t="str">
        <f aca="false">IF(N1631="","",N1631)</f>
        <v/>
      </c>
      <c r="CR1631" s="170" t="n">
        <f aca="false">C1631</f>
        <v>3</v>
      </c>
      <c r="CS1631" s="229" t="str">
        <f aca="false">D1631</f>
        <v>3b</v>
      </c>
      <c r="CT1631" s="170" t="str">
        <f aca="false">CONCATENATE(CD1631," strain ",CM1631," ",CL1631,", partial cds")</f>
        <v>Hepatitis E virus strain wbJSO_05-1 , partial cds</v>
      </c>
    </row>
    <row r="1632" customFormat="false" ht="11.9" hidden="false" customHeight="true" outlineLevel="0" collapsed="false">
      <c r="A1632" s="154" t="s">
        <v>4221</v>
      </c>
      <c r="B1632" s="147" t="n">
        <v>3</v>
      </c>
      <c r="C1632" s="243" t="n">
        <v>3</v>
      </c>
      <c r="D1632" s="149" t="s">
        <v>3973</v>
      </c>
      <c r="E1632" s="150" t="s">
        <v>3598</v>
      </c>
      <c r="F1632" s="154" t="s">
        <v>4222</v>
      </c>
      <c r="G1632" s="212"/>
      <c r="H1632" s="146" t="s">
        <v>378</v>
      </c>
      <c r="I1632" s="153" t="s">
        <v>379</v>
      </c>
      <c r="J1632" s="146" t="s">
        <v>337</v>
      </c>
      <c r="K1632" s="212"/>
      <c r="L1632" s="212"/>
      <c r="M1632" s="157" t="s">
        <v>380</v>
      </c>
      <c r="N1632" s="213"/>
      <c r="O1632" s="160"/>
      <c r="P1632" s="212"/>
      <c r="Q1632" s="212"/>
      <c r="R1632" s="212"/>
      <c r="S1632" s="232" t="n">
        <v>412</v>
      </c>
      <c r="T1632" s="214"/>
      <c r="U1632" s="215"/>
      <c r="V1632" s="209"/>
      <c r="W1632" s="244" t="s">
        <v>3973</v>
      </c>
      <c r="X1632" s="209"/>
      <c r="Y1632" s="209"/>
      <c r="Z1632" s="209"/>
      <c r="AA1632" s="216"/>
      <c r="AB1632" s="217"/>
      <c r="AC1632" s="163" t="n">
        <v>318</v>
      </c>
      <c r="AD1632" s="209"/>
      <c r="AE1632" s="209"/>
      <c r="AF1632" s="209"/>
      <c r="AG1632" s="218"/>
      <c r="AH1632" s="164" t="n">
        <v>48</v>
      </c>
      <c r="AI1632" s="164" t="n">
        <v>459</v>
      </c>
      <c r="AJ1632" s="219" t="n">
        <f aca="false">SeqEnd-SeqBeg+1</f>
        <v>412</v>
      </c>
      <c r="AK1632" s="220" t="n">
        <f aca="false">AND( SeqBeg&lt;=Beg  , End &lt;=SeqEnd )</f>
        <v>1</v>
      </c>
      <c r="AL1632" s="212"/>
      <c r="AM1632" s="212"/>
      <c r="AN1632" s="213"/>
      <c r="AO1632" s="147" t="s">
        <v>103</v>
      </c>
      <c r="AP1632" s="147" t="s">
        <v>103</v>
      </c>
      <c r="AU1632" s="212"/>
      <c r="AV1632" s="212"/>
      <c r="AW1632" s="222" t="str">
        <f aca="false">HYPERLINK(CONCATENATE("http://www.ncbi.nlm.nih.gov/nuccore/",BM1632),BM1632)</f>
        <v>AB605181</v>
      </c>
      <c r="AX1632" s="219" t="str">
        <f aca="false">CONCATENATE(D1632,IF(I1632="","",CONCATENATE(".",I1632)),IF(K1632="","",CONCATENATE(".",K1632)),IF(M1632="","",CONCATENATE(".",M1632)),IF(R1632="","",CONCATENATE(".",R1632)),IF(U1632="","","(*)"))</f>
        <v>3b.JPN.wb</v>
      </c>
      <c r="AY1632" s="170" t="str">
        <f aca="false">CONCATENATE(BM1632,".",BN1632)</f>
        <v>AB605181.wbJTS_04</v>
      </c>
      <c r="AZ1632" s="171" t="str">
        <f aca="false">IF(AV1632="",IF(ISNUMBER(FIND(".",A1632)),LEFT(A1632,FIND(".",A1632)-1),A1632),AV1632)</f>
        <v>AB605181</v>
      </c>
      <c r="BA1632" s="171" t="str">
        <f aca="false">IF(ISNUMBER(FIND("-",AZ1632)),LEFT(AZ1632,FIND("-",AZ1632)-1),AZ1632)</f>
        <v>AB605181</v>
      </c>
      <c r="BB1632" s="170" t="str">
        <f aca="false"> MEGAname &amp; "="</f>
        <v>AB605181=</v>
      </c>
      <c r="BC1632" s="170" t="str">
        <f aca="false">Clear &amp; IF(span ,"Span","out")</f>
        <v>AB605181=Span</v>
      </c>
      <c r="BD1632" s="170" t="str">
        <f aca="false">Clear &amp; IF(span, IF(B1632=".","Selected",B1632),"out")</f>
        <v>AB605181=3</v>
      </c>
      <c r="BE1632" s="170" t="str">
        <f aca="false">Clear &amp; Strain</f>
        <v>AB605181=wbJTS_04</v>
      </c>
      <c r="BF1632" s="170" t="str">
        <f aca="false">CONCATENATE(A1632,"=",F1632,". ",AX1632,IF(AB1632="","",CONCATENATE(".",AB1632)))</f>
        <v>AB605181=wbJTS_04. 3b.JPN.wb</v>
      </c>
      <c r="BG1632" s="170" t="str">
        <f aca="false">CONCATENATE(A1632,"=",F1632,". ",AX1632)</f>
        <v>AB605181=wbJTS_04. 3b.JPN.wb</v>
      </c>
      <c r="BH1632" s="170" t="str">
        <f aca="false">CONCATENATE(A1632,"=",AX1632)</f>
        <v>AB605181=3b.JPN.wb</v>
      </c>
      <c r="BI1632" s="170" t="str">
        <f aca="false">CONCATENATE(A1632,"=",ComForSubtype,D1632)</f>
        <v>AB605181=3b</v>
      </c>
      <c r="BJ1632" s="170" t="str">
        <f aca="false">CONCATENATE(A1632,"=",E1632)</f>
        <v>AB605181=3jab</v>
      </c>
      <c r="BK1632" s="170" t="str">
        <f aca="false">CONCATENATE(A1632,"=",C1632)</f>
        <v>AB605181=3</v>
      </c>
      <c r="BL1632" s="170" t="str">
        <f aca="false">CONCATENATE(D1632,"=")</f>
        <v>3b=</v>
      </c>
      <c r="BM1632" s="223" t="str">
        <f aca="false">IF(BA1632="XX","",BA1632)</f>
        <v>AB605181</v>
      </c>
      <c r="BN1632" s="224" t="str">
        <f aca="false">CONCATENATE(IF(F1632="","",F1632),IF(G1632="","",CONCATENATE(" / ",G1632)))</f>
        <v>wbJTS_04</v>
      </c>
      <c r="BO1632" s="225" t="str">
        <f aca="false">AX1632</f>
        <v>3b.JPN.wb</v>
      </c>
      <c r="BP1632" s="226" t="str">
        <f aca="false">IF(V1632="","",V1632)</f>
        <v/>
      </c>
      <c r="BQ1632" s="226" t="str">
        <f aca="false">IF(W1632="","",CONCATENATE(W1632,IF(LEFT(AO1632,1)="s","+","")))</f>
        <v>3b</v>
      </c>
      <c r="BR1632" s="226" t="str">
        <f aca="false">IF(X1632="","",CONCATENATE(X1632,IF(LEFT(AQ1632,1)="s","+","")))</f>
        <v/>
      </c>
      <c r="BS1632" s="226" t="str">
        <f aca="false">IF(Y1632="","",CONCATENATE(Y1632,IF(LEFT(AR1632,1)="s","+","")))</f>
        <v/>
      </c>
      <c r="BT1632" s="226" t="str">
        <f aca="false">IF(Z1632="","",CONCATENATE(Z1632,IF(LEFT(AS1632,1)="s","+","")))</f>
        <v/>
      </c>
      <c r="BU1632" s="227" t="str">
        <f aca="false">IF(AA1632="","",CONCATENATE(AA1632,IF(LEFT(AT1632,1)="s","+","")))</f>
        <v/>
      </c>
      <c r="BV1632" s="212"/>
      <c r="BW1632" s="177" t="s">
        <v>4223</v>
      </c>
      <c r="BX1632" s="170" t="str">
        <f aca="false">IF(BW1632&lt;&gt;"",IF(ISNUMBER(FIND("=",BW1632)),LEFT(BW1632,FIND("=",BW1632)-1),BW1632),BW1632)</f>
        <v>AB605181</v>
      </c>
      <c r="BY1632" s="170" t="str">
        <f aca="false">IF(BW1632&lt;&gt;"",IF(ISNUMBER(FIND("=",BW1632)),RIGHT(BW1632,LEN(BW1632)-FIND("=",BW1632)),""),"")</f>
        <v>3b</v>
      </c>
      <c r="BZ1632" s="170" t="str">
        <f aca="false">IF(BX1632&lt;&gt;"",IF(ISNUMBER(FIND(".",BX1632)),LEFT(BX1632,FIND(".",BX1632)-1),BX1632),BX1632)</f>
        <v>AB605181</v>
      </c>
      <c r="CA1632" s="170" t="str">
        <f aca="false">IF(BX1632&lt;&gt;"",IF(ISNUMBER(FIND(".",BX1632)),RIGHT(BX1632,LEN(BX1632)-FIND(".",BX1632)),""),"")</f>
        <v/>
      </c>
      <c r="CB1632" s="212"/>
      <c r="CC1632" s="170" t="str">
        <f aca="false">A1632</f>
        <v>AB605181</v>
      </c>
      <c r="CD1632" s="178" t="s">
        <v>339</v>
      </c>
      <c r="CE1632" s="178" t="s">
        <v>340</v>
      </c>
      <c r="CF1632" s="178" t="s">
        <v>341</v>
      </c>
      <c r="CG1632" s="212"/>
      <c r="CH1632" s="179"/>
      <c r="CI1632" s="179"/>
      <c r="CJ1632" s="179"/>
      <c r="CK1632" s="212"/>
      <c r="CL1632" s="212"/>
      <c r="CM1632" s="170" t="str">
        <f aca="false">F1632</f>
        <v>wbJTS_04</v>
      </c>
      <c r="CN1632" s="170" t="str">
        <f aca="false">IF(G1632="","",G1632)</f>
        <v/>
      </c>
      <c r="CO1632" s="170" t="str">
        <f aca="false">CONCATENATE(H1632,":",L1632)</f>
        <v>Japan:</v>
      </c>
      <c r="CP1632" s="170" t="str">
        <f aca="false">CONCATENATE(IF(Q1632="","",CONCATENATE(Q1632,"-")),IF(P1632="","",CONCATENATE(P1632,"-")),IF(O1632="","",O1632))</f>
        <v/>
      </c>
      <c r="CQ1632" s="170" t="str">
        <f aca="false">IF(N1632="","",N1632)</f>
        <v/>
      </c>
      <c r="CR1632" s="170" t="n">
        <f aca="false">C1632</f>
        <v>3</v>
      </c>
      <c r="CS1632" s="229" t="str">
        <f aca="false">D1632</f>
        <v>3b</v>
      </c>
      <c r="CT1632" s="170" t="str">
        <f aca="false">CONCATENATE(CD1632," strain ",CM1632," ",CL1632,", partial cds")</f>
        <v>Hepatitis E virus strain wbJTS_04 , partial cds</v>
      </c>
    </row>
    <row r="1633" customFormat="false" ht="11.9" hidden="false" customHeight="true" outlineLevel="0" collapsed="false">
      <c r="A1633" s="154" t="s">
        <v>4224</v>
      </c>
      <c r="B1633" s="147" t="n">
        <v>3</v>
      </c>
      <c r="C1633" s="243" t="n">
        <v>3</v>
      </c>
      <c r="D1633" s="149" t="s">
        <v>3973</v>
      </c>
      <c r="E1633" s="150" t="s">
        <v>3598</v>
      </c>
      <c r="F1633" s="154" t="s">
        <v>4222</v>
      </c>
      <c r="G1633" s="212"/>
      <c r="H1633" s="146" t="s">
        <v>378</v>
      </c>
      <c r="I1633" s="153" t="s">
        <v>379</v>
      </c>
      <c r="J1633" s="146" t="s">
        <v>337</v>
      </c>
      <c r="K1633" s="212"/>
      <c r="L1633" s="212"/>
      <c r="M1633" s="157" t="s">
        <v>380</v>
      </c>
      <c r="N1633" s="213"/>
      <c r="O1633" s="160"/>
      <c r="P1633" s="212"/>
      <c r="Q1633" s="212"/>
      <c r="R1633" s="212"/>
      <c r="S1633" s="232" t="n">
        <v>412</v>
      </c>
      <c r="T1633" s="214"/>
      <c r="U1633" s="215"/>
      <c r="V1633" s="209"/>
      <c r="X1633" s="209"/>
      <c r="Y1633" s="209"/>
      <c r="Z1633" s="209"/>
      <c r="AA1633" s="158" t="s">
        <v>3973</v>
      </c>
      <c r="AB1633" s="217"/>
      <c r="AC1633" s="217"/>
      <c r="AD1633" s="209"/>
      <c r="AE1633" s="209"/>
      <c r="AF1633" s="209"/>
      <c r="AG1633" s="166" t="s">
        <v>2060</v>
      </c>
      <c r="AH1633" s="164" t="n">
        <v>6189</v>
      </c>
      <c r="AI1633" s="164" t="n">
        <v>6600</v>
      </c>
      <c r="AJ1633" s="219" t="n">
        <f aca="false">SeqEnd-SeqBeg+1</f>
        <v>412</v>
      </c>
      <c r="AK1633" s="220" t="n">
        <f aca="false">AND( SeqBeg&lt;=Beg  , End &lt;=SeqEnd )</f>
        <v>0</v>
      </c>
      <c r="AL1633" s="212"/>
      <c r="AM1633" s="212"/>
      <c r="AN1633" s="221"/>
      <c r="AT1633" s="147" t="s">
        <v>103</v>
      </c>
      <c r="AU1633" s="146"/>
      <c r="AV1633" s="212"/>
      <c r="AW1633" s="222" t="str">
        <f aca="false">HYPERLINK(CONCATENATE("http://www.ncbi.nlm.nih.gov/nuccore/",BM1633),BM1633)</f>
        <v>AB605211</v>
      </c>
      <c r="AX1633" s="219" t="str">
        <f aca="false">CONCATENATE(D1633,IF(I1633="","",CONCATENATE(".",I1633)),IF(K1633="","",CONCATENATE(".",K1633)),IF(M1633="","",CONCATENATE(".",M1633)),IF(R1633="","",CONCATENATE(".",R1633)),IF(U1633="","","(*)"))</f>
        <v>3b.JPN.wb</v>
      </c>
      <c r="AY1633" s="170" t="str">
        <f aca="false">CONCATENATE(BM1633,".",BN1633)</f>
        <v>AB605211.wbJTS_04</v>
      </c>
      <c r="AZ1633" s="171" t="str">
        <f aca="false">IF(AV1633="",IF(ISNUMBER(FIND(".",A1633)),LEFT(A1633,FIND(".",A1633)-1),A1633),AV1633)</f>
        <v>AB605211</v>
      </c>
      <c r="BA1633" s="171" t="str">
        <f aca="false">IF(ISNUMBER(FIND("-",AZ1633)),LEFT(AZ1633,FIND("-",AZ1633)-1),AZ1633)</f>
        <v>AB605211</v>
      </c>
      <c r="BB1633" s="170" t="str">
        <f aca="false"> MEGAname &amp; "="</f>
        <v>AB605211=</v>
      </c>
      <c r="BC1633" s="170" t="str">
        <f aca="false">Clear &amp; IF(span ,"Span","out")</f>
        <v>AB605211=out</v>
      </c>
      <c r="BD1633" s="170" t="str">
        <f aca="false">Clear &amp; IF(span, IF(B1633=".","Selected",B1633),"out")</f>
        <v>AB605211=out</v>
      </c>
      <c r="BE1633" s="170" t="str">
        <f aca="false">Clear &amp; Strain</f>
        <v>AB605211=wbJTS_04</v>
      </c>
      <c r="BF1633" s="170" t="str">
        <f aca="false">CONCATENATE(A1633,"=",F1633,". ",AX1633,IF(AB1633="","",CONCATENATE(".",AB1633)))</f>
        <v>AB605211=wbJTS_04. 3b.JPN.wb</v>
      </c>
      <c r="BG1633" s="170" t="str">
        <f aca="false">CONCATENATE(A1633,"=",F1633,". ",AX1633)</f>
        <v>AB605211=wbJTS_04. 3b.JPN.wb</v>
      </c>
      <c r="BH1633" s="170" t="str">
        <f aca="false">CONCATENATE(A1633,"=",AX1633)</f>
        <v>AB605211=3b.JPN.wb</v>
      </c>
      <c r="BI1633" s="170" t="str">
        <f aca="false">CONCATENATE(A1633,"=",ComForSubtype,D1633)</f>
        <v>AB605211=3b</v>
      </c>
      <c r="BJ1633" s="170" t="str">
        <f aca="false">CONCATENATE(A1633,"=",E1633)</f>
        <v>AB605211=3jab</v>
      </c>
      <c r="BK1633" s="170" t="str">
        <f aca="false">CONCATENATE(A1633,"=",C1633)</f>
        <v>AB605211=3</v>
      </c>
      <c r="BL1633" s="170" t="str">
        <f aca="false">CONCATENATE(D1633,"=")</f>
        <v>3b=</v>
      </c>
      <c r="BM1633" s="223" t="str">
        <f aca="false">IF(BA1633="XX","",BA1633)</f>
        <v>AB605211</v>
      </c>
      <c r="BN1633" s="224" t="str">
        <f aca="false">CONCATENATE(IF(F1633="","",F1633),IF(G1633="","",CONCATENATE(" / ",G1633)))</f>
        <v>wbJTS_04</v>
      </c>
      <c r="BO1633" s="225" t="str">
        <f aca="false">AX1633</f>
        <v>3b.JPN.wb</v>
      </c>
      <c r="BP1633" s="226" t="str">
        <f aca="false">IF(V1633="","",V1633)</f>
        <v/>
      </c>
      <c r="BQ1633" s="226" t="str">
        <f aca="false">IF(W1633="","",CONCATENATE(W1633,IF(LEFT(AO1633,1)="s","+","")))</f>
        <v/>
      </c>
      <c r="BR1633" s="226" t="str">
        <f aca="false">IF(X1633="","",CONCATENATE(X1633,IF(LEFT(AQ1633,1)="s","+","")))</f>
        <v/>
      </c>
      <c r="BS1633" s="226" t="str">
        <f aca="false">IF(Y1633="","",CONCATENATE(Y1633,IF(LEFT(AR1633,1)="s","+","")))</f>
        <v/>
      </c>
      <c r="BT1633" s="226" t="str">
        <f aca="false">IF(Z1633="","",CONCATENATE(Z1633,IF(LEFT(AS1633,1)="s","+","")))</f>
        <v/>
      </c>
      <c r="BU1633" s="227" t="str">
        <f aca="false">IF(AA1633="","",CONCATENATE(AA1633,IF(LEFT(AT1633,1)="s","+","")))</f>
        <v>3b</v>
      </c>
      <c r="BV1633" s="212"/>
      <c r="BW1633" s="177" t="s">
        <v>4225</v>
      </c>
      <c r="BX1633" s="170" t="str">
        <f aca="false">IF(BW1633&lt;&gt;"",IF(ISNUMBER(FIND("=",BW1633)),LEFT(BW1633,FIND("=",BW1633)-1),BW1633),BW1633)</f>
        <v>AB605211</v>
      </c>
      <c r="BY1633" s="170" t="str">
        <f aca="false">IF(BW1633&lt;&gt;"",IF(ISNUMBER(FIND("=",BW1633)),RIGHT(BW1633,LEN(BW1633)-FIND("=",BW1633)),""),"")</f>
        <v>3b</v>
      </c>
      <c r="BZ1633" s="170" t="str">
        <f aca="false">IF(BX1633&lt;&gt;"",IF(ISNUMBER(FIND(".",BX1633)),LEFT(BX1633,FIND(".",BX1633)-1),BX1633),BX1633)</f>
        <v>AB605211</v>
      </c>
      <c r="CA1633" s="170" t="str">
        <f aca="false">IF(BX1633&lt;&gt;"",IF(ISNUMBER(FIND(".",BX1633)),RIGHT(BX1633,LEN(BX1633)-FIND(".",BX1633)),""),"")</f>
        <v/>
      </c>
      <c r="CB1633" s="212"/>
      <c r="CC1633" s="170" t="str">
        <f aca="false">A1633</f>
        <v>AB605211</v>
      </c>
      <c r="CD1633" s="178" t="s">
        <v>339</v>
      </c>
      <c r="CE1633" s="178" t="s">
        <v>340</v>
      </c>
      <c r="CF1633" s="178" t="s">
        <v>341</v>
      </c>
      <c r="CG1633" s="212"/>
      <c r="CH1633" s="179"/>
      <c r="CI1633" s="179"/>
      <c r="CJ1633" s="179"/>
      <c r="CK1633" s="212"/>
      <c r="CL1633" s="212"/>
      <c r="CM1633" s="170" t="str">
        <f aca="false">F1633</f>
        <v>wbJTS_04</v>
      </c>
      <c r="CN1633" s="170" t="str">
        <f aca="false">IF(G1633="","",G1633)</f>
        <v/>
      </c>
      <c r="CO1633" s="170" t="str">
        <f aca="false">CONCATENATE(H1633,":",L1633)</f>
        <v>Japan:</v>
      </c>
      <c r="CP1633" s="170" t="str">
        <f aca="false">CONCATENATE(IF(Q1633="","",CONCATENATE(Q1633,"-")),IF(P1633="","",CONCATENATE(P1633,"-")),IF(O1633="","",O1633))</f>
        <v/>
      </c>
      <c r="CQ1633" s="170" t="str">
        <f aca="false">IF(N1633="","",N1633)</f>
        <v/>
      </c>
      <c r="CR1633" s="170" t="n">
        <f aca="false">C1633</f>
        <v>3</v>
      </c>
      <c r="CS1633" s="229" t="str">
        <f aca="false">D1633</f>
        <v>3b</v>
      </c>
      <c r="CT1633" s="170" t="str">
        <f aca="false">CONCATENATE(CD1633," strain ",CM1633," ",CL1633,", partial cds")</f>
        <v>Hepatitis E virus strain wbJTS_04 , partial cds</v>
      </c>
    </row>
    <row r="1634" customFormat="false" ht="11.9" hidden="false" customHeight="true" outlineLevel="0" collapsed="false">
      <c r="A1634" s="154" t="s">
        <v>4226</v>
      </c>
      <c r="B1634" s="147" t="n">
        <v>3</v>
      </c>
      <c r="C1634" s="243" t="n">
        <v>3</v>
      </c>
      <c r="D1634" s="149" t="s">
        <v>3973</v>
      </c>
      <c r="E1634" s="150" t="s">
        <v>3598</v>
      </c>
      <c r="F1634" s="154" t="s">
        <v>4227</v>
      </c>
      <c r="G1634" s="212"/>
      <c r="H1634" s="146" t="s">
        <v>378</v>
      </c>
      <c r="I1634" s="236" t="s">
        <v>379</v>
      </c>
      <c r="J1634" s="235" t="s">
        <v>337</v>
      </c>
      <c r="K1634" s="212"/>
      <c r="L1634" s="212"/>
      <c r="M1634" s="157" t="s">
        <v>380</v>
      </c>
      <c r="N1634" s="213"/>
      <c r="O1634" s="160"/>
      <c r="P1634" s="212"/>
      <c r="Q1634" s="212"/>
      <c r="R1634" s="212"/>
      <c r="S1634" s="232" t="n">
        <v>412</v>
      </c>
      <c r="T1634" s="214"/>
      <c r="U1634" s="215"/>
      <c r="V1634" s="209"/>
      <c r="W1634" s="244" t="s">
        <v>3973</v>
      </c>
      <c r="X1634" s="147"/>
      <c r="Y1634" s="209"/>
      <c r="Z1634" s="209"/>
      <c r="AA1634" s="216"/>
      <c r="AB1634" s="217"/>
      <c r="AC1634" s="163" t="n">
        <v>318</v>
      </c>
      <c r="AD1634" s="209"/>
      <c r="AE1634" s="209"/>
      <c r="AF1634" s="209"/>
      <c r="AG1634" s="218"/>
      <c r="AH1634" s="164" t="n">
        <v>48</v>
      </c>
      <c r="AI1634" s="164" t="n">
        <v>459</v>
      </c>
      <c r="AJ1634" s="219" t="n">
        <f aca="false">SeqEnd-SeqBeg+1</f>
        <v>412</v>
      </c>
      <c r="AK1634" s="220" t="n">
        <f aca="false">AND( SeqBeg&lt;=Beg  , End &lt;=SeqEnd )</f>
        <v>1</v>
      </c>
      <c r="AL1634" s="212"/>
      <c r="AM1634" s="212"/>
      <c r="AN1634" s="213"/>
      <c r="AO1634" s="147" t="s">
        <v>103</v>
      </c>
      <c r="AP1634" s="147" t="s">
        <v>103</v>
      </c>
      <c r="AU1634" s="212"/>
      <c r="AV1634" s="212"/>
      <c r="AW1634" s="222" t="str">
        <f aca="false">HYPERLINK(CONCATENATE("http://www.ncbi.nlm.nih.gov/nuccore/",BM1634),BM1634)</f>
        <v>AB605182</v>
      </c>
      <c r="AX1634" s="219" t="str">
        <f aca="false">CONCATENATE(D1634,IF(I1634="","",CONCATENATE(".",I1634)),IF(K1634="","",CONCATENATE(".",K1634)),IF(M1634="","",CONCATENATE(".",M1634)),IF(R1634="","",CONCATENATE(".",R1634)),IF(U1634="","","(*)"))</f>
        <v>3b.JPN.wb</v>
      </c>
      <c r="AY1634" s="170" t="str">
        <f aca="false">CONCATENATE(BM1634,".",BN1634)</f>
        <v>AB605182.wbJYG_05</v>
      </c>
      <c r="AZ1634" s="171" t="str">
        <f aca="false">IF(AV1634="",IF(ISNUMBER(FIND(".",A1634)),LEFT(A1634,FIND(".",A1634)-1),A1634),AV1634)</f>
        <v>AB605182</v>
      </c>
      <c r="BA1634" s="171" t="str">
        <f aca="false">IF(ISNUMBER(FIND("-",AZ1634)),LEFT(AZ1634,FIND("-",AZ1634)-1),AZ1634)</f>
        <v>AB605182</v>
      </c>
      <c r="BB1634" s="170" t="str">
        <f aca="false"> MEGAname &amp; "="</f>
        <v>AB605182=</v>
      </c>
      <c r="BC1634" s="170" t="str">
        <f aca="false">Clear &amp; IF(span ,"Span","out")</f>
        <v>AB605182=Span</v>
      </c>
      <c r="BD1634" s="170" t="str">
        <f aca="false">Clear &amp; IF(span, IF(B1634=".","Selected",B1634),"out")</f>
        <v>AB605182=3</v>
      </c>
      <c r="BE1634" s="170" t="str">
        <f aca="false">Clear &amp; Strain</f>
        <v>AB605182=wbJYG_05</v>
      </c>
      <c r="BF1634" s="170" t="str">
        <f aca="false">CONCATENATE(A1634,"=",F1634,". ",AX1634,IF(AB1634="","",CONCATENATE(".",AB1634)))</f>
        <v>AB605182=wbJYG_05. 3b.JPN.wb</v>
      </c>
      <c r="BG1634" s="170" t="str">
        <f aca="false">CONCATENATE(A1634,"=",F1634,". ",AX1634)</f>
        <v>AB605182=wbJYG_05. 3b.JPN.wb</v>
      </c>
      <c r="BH1634" s="170" t="str">
        <f aca="false">CONCATENATE(A1634,"=",AX1634)</f>
        <v>AB605182=3b.JPN.wb</v>
      </c>
      <c r="BI1634" s="170" t="str">
        <f aca="false">CONCATENATE(A1634,"=",ComForSubtype,D1634)</f>
        <v>AB605182=3b</v>
      </c>
      <c r="BJ1634" s="170" t="str">
        <f aca="false">CONCATENATE(A1634,"=",E1634)</f>
        <v>AB605182=3jab</v>
      </c>
      <c r="BK1634" s="170" t="str">
        <f aca="false">CONCATENATE(A1634,"=",C1634)</f>
        <v>AB605182=3</v>
      </c>
      <c r="BL1634" s="170" t="str">
        <f aca="false">CONCATENATE(D1634,"=")</f>
        <v>3b=</v>
      </c>
      <c r="BM1634" s="223" t="str">
        <f aca="false">IF(BA1634="XX","",BA1634)</f>
        <v>AB605182</v>
      </c>
      <c r="BN1634" s="224" t="str">
        <f aca="false">CONCATENATE(IF(F1634="","",F1634),IF(G1634="","",CONCATENATE(" / ",G1634)))</f>
        <v>wbJYG_05</v>
      </c>
      <c r="BO1634" s="225" t="str">
        <f aca="false">AX1634</f>
        <v>3b.JPN.wb</v>
      </c>
      <c r="BP1634" s="226" t="str">
        <f aca="false">IF(V1634="","",V1634)</f>
        <v/>
      </c>
      <c r="BQ1634" s="226" t="str">
        <f aca="false">IF(W1634="","",CONCATENATE(W1634,IF(LEFT(AO1634,1)="s","+","")))</f>
        <v>3b</v>
      </c>
      <c r="BR1634" s="226" t="str">
        <f aca="false">IF(X1634="","",CONCATENATE(X1634,IF(LEFT(AQ1634,1)="s","+","")))</f>
        <v/>
      </c>
      <c r="BS1634" s="226" t="str">
        <f aca="false">IF(Y1634="","",CONCATENATE(Y1634,IF(LEFT(AR1634,1)="s","+","")))</f>
        <v/>
      </c>
      <c r="BT1634" s="226" t="str">
        <f aca="false">IF(Z1634="","",CONCATENATE(Z1634,IF(LEFT(AS1634,1)="s","+","")))</f>
        <v/>
      </c>
      <c r="BU1634" s="227" t="str">
        <f aca="false">IF(AA1634="","",CONCATENATE(AA1634,IF(LEFT(AT1634,1)="s","+","")))</f>
        <v/>
      </c>
      <c r="BV1634" s="212"/>
      <c r="BW1634" s="177" t="s">
        <v>4228</v>
      </c>
      <c r="BX1634" s="170" t="str">
        <f aca="false">IF(BW1634&lt;&gt;"",IF(ISNUMBER(FIND("=",BW1634)),LEFT(BW1634,FIND("=",BW1634)-1),BW1634),BW1634)</f>
        <v>AB605182</v>
      </c>
      <c r="BY1634" s="170" t="str">
        <f aca="false">IF(BW1634&lt;&gt;"",IF(ISNUMBER(FIND("=",BW1634)),RIGHT(BW1634,LEN(BW1634)-FIND("=",BW1634)),""),"")</f>
        <v>3b</v>
      </c>
      <c r="BZ1634" s="170" t="str">
        <f aca="false">IF(BX1634&lt;&gt;"",IF(ISNUMBER(FIND(".",BX1634)),LEFT(BX1634,FIND(".",BX1634)-1),BX1634),BX1634)</f>
        <v>AB605182</v>
      </c>
      <c r="CA1634" s="170" t="str">
        <f aca="false">IF(BX1634&lt;&gt;"",IF(ISNUMBER(FIND(".",BX1634)),RIGHT(BX1634,LEN(BX1634)-FIND(".",BX1634)),""),"")</f>
        <v/>
      </c>
      <c r="CB1634" s="212"/>
      <c r="CC1634" s="170" t="str">
        <f aca="false">A1634</f>
        <v>AB605182</v>
      </c>
      <c r="CD1634" s="178" t="s">
        <v>339</v>
      </c>
      <c r="CE1634" s="178" t="s">
        <v>340</v>
      </c>
      <c r="CF1634" s="178" t="s">
        <v>341</v>
      </c>
      <c r="CG1634" s="212"/>
      <c r="CH1634" s="179"/>
      <c r="CI1634" s="179"/>
      <c r="CJ1634" s="179"/>
      <c r="CK1634" s="212"/>
      <c r="CL1634" s="212"/>
      <c r="CM1634" s="170" t="str">
        <f aca="false">F1634</f>
        <v>wbJYG_05</v>
      </c>
      <c r="CN1634" s="170" t="str">
        <f aca="false">IF(G1634="","",G1634)</f>
        <v/>
      </c>
      <c r="CO1634" s="170" t="str">
        <f aca="false">CONCATENATE(H1634,":",L1634)</f>
        <v>Japan:</v>
      </c>
      <c r="CP1634" s="170" t="str">
        <f aca="false">CONCATENATE(IF(Q1634="","",CONCATENATE(Q1634,"-")),IF(P1634="","",CONCATENATE(P1634,"-")),IF(O1634="","",O1634))</f>
        <v/>
      </c>
      <c r="CQ1634" s="170" t="str">
        <f aca="false">IF(N1634="","",N1634)</f>
        <v/>
      </c>
      <c r="CR1634" s="170" t="n">
        <f aca="false">C1634</f>
        <v>3</v>
      </c>
      <c r="CS1634" s="229" t="str">
        <f aca="false">D1634</f>
        <v>3b</v>
      </c>
      <c r="CT1634" s="170" t="str">
        <f aca="false">CONCATENATE(CD1634," strain ",CM1634," ",CL1634,", partial cds")</f>
        <v>Hepatitis E virus strain wbJYG_05 , partial cds</v>
      </c>
    </row>
    <row r="1635" customFormat="false" ht="11.9" hidden="false" customHeight="true" outlineLevel="0" collapsed="false">
      <c r="A1635" s="154" t="s">
        <v>4229</v>
      </c>
      <c r="B1635" s="147" t="n">
        <v>3</v>
      </c>
      <c r="C1635" s="243" t="n">
        <v>3</v>
      </c>
      <c r="D1635" s="149" t="s">
        <v>3973</v>
      </c>
      <c r="E1635" s="150" t="s">
        <v>3598</v>
      </c>
      <c r="F1635" s="154" t="s">
        <v>4227</v>
      </c>
      <c r="G1635" s="212"/>
      <c r="H1635" s="146" t="s">
        <v>378</v>
      </c>
      <c r="I1635" s="236" t="s">
        <v>379</v>
      </c>
      <c r="J1635" s="235" t="s">
        <v>337</v>
      </c>
      <c r="K1635" s="212"/>
      <c r="L1635" s="212"/>
      <c r="M1635" s="157" t="s">
        <v>380</v>
      </c>
      <c r="N1635" s="213"/>
      <c r="O1635" s="160"/>
      <c r="P1635" s="212"/>
      <c r="Q1635" s="212"/>
      <c r="R1635" s="212"/>
      <c r="S1635" s="232" t="n">
        <v>412</v>
      </c>
      <c r="T1635" s="214"/>
      <c r="U1635" s="215"/>
      <c r="V1635" s="209"/>
      <c r="W1635" s="217"/>
      <c r="X1635" s="209"/>
      <c r="Y1635" s="209"/>
      <c r="Z1635" s="209"/>
      <c r="AA1635" s="158" t="s">
        <v>3973</v>
      </c>
      <c r="AB1635" s="217"/>
      <c r="AC1635" s="217"/>
      <c r="AD1635" s="209"/>
      <c r="AE1635" s="209"/>
      <c r="AF1635" s="209"/>
      <c r="AG1635" s="166" t="s">
        <v>2060</v>
      </c>
      <c r="AH1635" s="164" t="n">
        <v>6189</v>
      </c>
      <c r="AI1635" s="164" t="n">
        <v>6600</v>
      </c>
      <c r="AJ1635" s="219" t="n">
        <f aca="false">SeqEnd-SeqBeg+1</f>
        <v>412</v>
      </c>
      <c r="AK1635" s="220" t="n">
        <f aca="false">AND( SeqBeg&lt;=Beg  , End &lt;=SeqEnd )</f>
        <v>0</v>
      </c>
      <c r="AL1635" s="212"/>
      <c r="AM1635" s="212"/>
      <c r="AN1635" s="221"/>
      <c r="AT1635" s="147" t="s">
        <v>103</v>
      </c>
      <c r="AU1635" s="146"/>
      <c r="AV1635" s="212"/>
      <c r="AW1635" s="222" t="str">
        <f aca="false">HYPERLINK(CONCATENATE("http://www.ncbi.nlm.nih.gov/nuccore/",BM1635),BM1635)</f>
        <v>AB605212</v>
      </c>
      <c r="AX1635" s="219" t="str">
        <f aca="false">CONCATENATE(D1635,IF(I1635="","",CONCATENATE(".",I1635)),IF(K1635="","",CONCATENATE(".",K1635)),IF(M1635="","",CONCATENATE(".",M1635)),IF(R1635="","",CONCATENATE(".",R1635)),IF(U1635="","","(*)"))</f>
        <v>3b.JPN.wb</v>
      </c>
      <c r="AY1635" s="170" t="str">
        <f aca="false">CONCATENATE(BM1635,".",BN1635)</f>
        <v>AB605212.wbJYG_05</v>
      </c>
      <c r="AZ1635" s="171" t="str">
        <f aca="false">IF(AV1635="",IF(ISNUMBER(FIND(".",A1635)),LEFT(A1635,FIND(".",A1635)-1),A1635),AV1635)</f>
        <v>AB605212</v>
      </c>
      <c r="BA1635" s="171" t="str">
        <f aca="false">IF(ISNUMBER(FIND("-",AZ1635)),LEFT(AZ1635,FIND("-",AZ1635)-1),AZ1635)</f>
        <v>AB605212</v>
      </c>
      <c r="BB1635" s="170" t="str">
        <f aca="false"> MEGAname &amp; "="</f>
        <v>AB605212=</v>
      </c>
      <c r="BC1635" s="170" t="str">
        <f aca="false">Clear &amp; IF(span ,"Span","out")</f>
        <v>AB605212=out</v>
      </c>
      <c r="BD1635" s="170" t="str">
        <f aca="false">Clear &amp; IF(span, IF(B1635=".","Selected",B1635),"out")</f>
        <v>AB605212=out</v>
      </c>
      <c r="BE1635" s="170" t="str">
        <f aca="false">Clear &amp; Strain</f>
        <v>AB605212=wbJYG_05</v>
      </c>
      <c r="BF1635" s="170" t="str">
        <f aca="false">CONCATENATE(A1635,"=",F1635,". ",AX1635,IF(AB1635="","",CONCATENATE(".",AB1635)))</f>
        <v>AB605212=wbJYG_05. 3b.JPN.wb</v>
      </c>
      <c r="BG1635" s="170" t="str">
        <f aca="false">CONCATENATE(A1635,"=",F1635,". ",AX1635)</f>
        <v>AB605212=wbJYG_05. 3b.JPN.wb</v>
      </c>
      <c r="BH1635" s="170" t="str">
        <f aca="false">CONCATENATE(A1635,"=",AX1635)</f>
        <v>AB605212=3b.JPN.wb</v>
      </c>
      <c r="BI1635" s="170" t="str">
        <f aca="false">CONCATENATE(A1635,"=",ComForSubtype,D1635)</f>
        <v>AB605212=3b</v>
      </c>
      <c r="BJ1635" s="170" t="str">
        <f aca="false">CONCATENATE(A1635,"=",E1635)</f>
        <v>AB605212=3jab</v>
      </c>
      <c r="BK1635" s="170" t="str">
        <f aca="false">CONCATENATE(A1635,"=",C1635)</f>
        <v>AB605212=3</v>
      </c>
      <c r="BL1635" s="170" t="str">
        <f aca="false">CONCATENATE(D1635,"=")</f>
        <v>3b=</v>
      </c>
      <c r="BM1635" s="223" t="str">
        <f aca="false">IF(BA1635="XX","",BA1635)</f>
        <v>AB605212</v>
      </c>
      <c r="BN1635" s="224" t="str">
        <f aca="false">CONCATENATE(IF(F1635="","",F1635),IF(G1635="","",CONCATENATE(" / ",G1635)))</f>
        <v>wbJYG_05</v>
      </c>
      <c r="BO1635" s="225" t="str">
        <f aca="false">AX1635</f>
        <v>3b.JPN.wb</v>
      </c>
      <c r="BP1635" s="226" t="str">
        <f aca="false">IF(V1635="","",V1635)</f>
        <v/>
      </c>
      <c r="BQ1635" s="226" t="str">
        <f aca="false">IF(W1635="","",CONCATENATE(W1635,IF(LEFT(AO1635,1)="s","+","")))</f>
        <v/>
      </c>
      <c r="BR1635" s="226" t="str">
        <f aca="false">IF(X1635="","",CONCATENATE(X1635,IF(LEFT(AQ1635,1)="s","+","")))</f>
        <v/>
      </c>
      <c r="BS1635" s="226" t="str">
        <f aca="false">IF(Y1635="","",CONCATENATE(Y1635,IF(LEFT(AR1635,1)="s","+","")))</f>
        <v/>
      </c>
      <c r="BT1635" s="226" t="str">
        <f aca="false">IF(Z1635="","",CONCATENATE(Z1635,IF(LEFT(AS1635,1)="s","+","")))</f>
        <v/>
      </c>
      <c r="BU1635" s="227" t="str">
        <f aca="false">IF(AA1635="","",CONCATENATE(AA1635,IF(LEFT(AT1635,1)="s","+","")))</f>
        <v>3b</v>
      </c>
      <c r="BV1635" s="212"/>
      <c r="BW1635" s="177" t="s">
        <v>4230</v>
      </c>
      <c r="BX1635" s="170" t="str">
        <f aca="false">IF(BW1635&lt;&gt;"",IF(ISNUMBER(FIND("=",BW1635)),LEFT(BW1635,FIND("=",BW1635)-1),BW1635),BW1635)</f>
        <v>AB605212</v>
      </c>
      <c r="BY1635" s="170" t="str">
        <f aca="false">IF(BW1635&lt;&gt;"",IF(ISNUMBER(FIND("=",BW1635)),RIGHT(BW1635,LEN(BW1635)-FIND("=",BW1635)),""),"")</f>
        <v>3b</v>
      </c>
      <c r="BZ1635" s="170" t="str">
        <f aca="false">IF(BX1635&lt;&gt;"",IF(ISNUMBER(FIND(".",BX1635)),LEFT(BX1635,FIND(".",BX1635)-1),BX1635),BX1635)</f>
        <v>AB605212</v>
      </c>
      <c r="CA1635" s="170" t="str">
        <f aca="false">IF(BX1635&lt;&gt;"",IF(ISNUMBER(FIND(".",BX1635)),RIGHT(BX1635,LEN(BX1635)-FIND(".",BX1635)),""),"")</f>
        <v/>
      </c>
      <c r="CB1635" s="212"/>
      <c r="CC1635" s="170" t="str">
        <f aca="false">A1635</f>
        <v>AB605212</v>
      </c>
      <c r="CD1635" s="178" t="s">
        <v>339</v>
      </c>
      <c r="CE1635" s="178" t="s">
        <v>340</v>
      </c>
      <c r="CF1635" s="178" t="s">
        <v>341</v>
      </c>
      <c r="CG1635" s="212"/>
      <c r="CH1635" s="179"/>
      <c r="CI1635" s="179"/>
      <c r="CJ1635" s="179"/>
      <c r="CK1635" s="212"/>
      <c r="CL1635" s="212"/>
      <c r="CM1635" s="170" t="str">
        <f aca="false">F1635</f>
        <v>wbJYG_05</v>
      </c>
      <c r="CN1635" s="170" t="str">
        <f aca="false">IF(G1635="","",G1635)</f>
        <v/>
      </c>
      <c r="CO1635" s="170" t="str">
        <f aca="false">CONCATENATE(H1635,":",L1635)</f>
        <v>Japan:</v>
      </c>
      <c r="CP1635" s="170" t="str">
        <f aca="false">CONCATENATE(IF(Q1635="","",CONCATENATE(Q1635,"-")),IF(P1635="","",CONCATENATE(P1635,"-")),IF(O1635="","",O1635))</f>
        <v/>
      </c>
      <c r="CQ1635" s="170" t="str">
        <f aca="false">IF(N1635="","",N1635)</f>
        <v/>
      </c>
      <c r="CR1635" s="170" t="n">
        <f aca="false">C1635</f>
        <v>3</v>
      </c>
      <c r="CS1635" s="229" t="str">
        <f aca="false">D1635</f>
        <v>3b</v>
      </c>
      <c r="CT1635" s="170" t="str">
        <f aca="false">CONCATENATE(CD1635," strain ",CM1635," ",CL1635,", partial cds")</f>
        <v>Hepatitis E virus strain wbJYG_05 , partial cds</v>
      </c>
    </row>
    <row r="1636" customFormat="false" ht="11.9" hidden="false" customHeight="true" outlineLevel="0" collapsed="false">
      <c r="A1636" s="154" t="s">
        <v>4231</v>
      </c>
      <c r="B1636" s="147" t="n">
        <v>3</v>
      </c>
      <c r="C1636" s="243" t="n">
        <v>3</v>
      </c>
      <c r="D1636" s="149" t="s">
        <v>3973</v>
      </c>
      <c r="E1636" s="150" t="s">
        <v>3598</v>
      </c>
      <c r="F1636" s="154" t="s">
        <v>4232</v>
      </c>
      <c r="G1636" s="212"/>
      <c r="H1636" s="146" t="s">
        <v>378</v>
      </c>
      <c r="I1636" s="153" t="s">
        <v>379</v>
      </c>
      <c r="J1636" s="146" t="s">
        <v>337</v>
      </c>
      <c r="K1636" s="212"/>
      <c r="L1636" s="212"/>
      <c r="M1636" s="157" t="s">
        <v>380</v>
      </c>
      <c r="N1636" s="213"/>
      <c r="O1636" s="160"/>
      <c r="P1636" s="212"/>
      <c r="Q1636" s="212"/>
      <c r="R1636" s="212"/>
      <c r="S1636" s="232" t="n">
        <v>412</v>
      </c>
      <c r="T1636" s="214"/>
      <c r="U1636" s="215"/>
      <c r="V1636" s="209"/>
      <c r="W1636" s="244" t="s">
        <v>3973</v>
      </c>
      <c r="X1636" s="209"/>
      <c r="Y1636" s="209"/>
      <c r="Z1636" s="209"/>
      <c r="AA1636" s="216"/>
      <c r="AB1636" s="217"/>
      <c r="AC1636" s="163" t="n">
        <v>318</v>
      </c>
      <c r="AD1636" s="209"/>
      <c r="AE1636" s="209"/>
      <c r="AF1636" s="209"/>
      <c r="AG1636" s="218"/>
      <c r="AH1636" s="164" t="n">
        <v>48</v>
      </c>
      <c r="AI1636" s="164" t="n">
        <v>459</v>
      </c>
      <c r="AJ1636" s="219" t="n">
        <f aca="false">SeqEnd-SeqBeg+1</f>
        <v>412</v>
      </c>
      <c r="AK1636" s="220" t="n">
        <f aca="false">AND( SeqBeg&lt;=Beg  , End &lt;=SeqEnd )</f>
        <v>1</v>
      </c>
      <c r="AL1636" s="212"/>
      <c r="AM1636" s="212"/>
      <c r="AN1636" s="213"/>
      <c r="AO1636" s="147" t="s">
        <v>103</v>
      </c>
      <c r="AP1636" s="147" t="s">
        <v>103</v>
      </c>
      <c r="AU1636" s="212"/>
      <c r="AV1636" s="212"/>
      <c r="AW1636" s="222" t="str">
        <f aca="false">HYPERLINK(CONCATENATE("http://www.ncbi.nlm.nih.gov/nuccore/",BM1636),BM1636)</f>
        <v>AB605188</v>
      </c>
      <c r="AX1636" s="219" t="str">
        <f aca="false">CONCATENATE(D1636,IF(I1636="","",CONCATENATE(".",I1636)),IF(K1636="","",CONCATENATE(".",K1636)),IF(M1636="","",CONCATENATE(".",M1636)),IF(R1636="","",CONCATENATE(".",R1636)),IF(U1636="","","(*)"))</f>
        <v>3b.JPN.wb</v>
      </c>
      <c r="AY1636" s="170" t="str">
        <f aca="false">CONCATENATE(BM1636,".",BN1636)</f>
        <v>AB605188.wbJYN_06-1</v>
      </c>
      <c r="AZ1636" s="171" t="str">
        <f aca="false">IF(AV1636="",IF(ISNUMBER(FIND(".",A1636)),LEFT(A1636,FIND(".",A1636)-1),A1636),AV1636)</f>
        <v>AB605188</v>
      </c>
      <c r="BA1636" s="171" t="str">
        <f aca="false">IF(ISNUMBER(FIND("-",AZ1636)),LEFT(AZ1636,FIND("-",AZ1636)-1),AZ1636)</f>
        <v>AB605188</v>
      </c>
      <c r="BB1636" s="170" t="str">
        <f aca="false"> MEGAname &amp; "="</f>
        <v>AB605188=</v>
      </c>
      <c r="BC1636" s="170" t="str">
        <f aca="false">Clear &amp; IF(span ,"Span","out")</f>
        <v>AB605188=Span</v>
      </c>
      <c r="BD1636" s="170" t="str">
        <f aca="false">Clear &amp; IF(span, IF(B1636=".","Selected",B1636),"out")</f>
        <v>AB605188=3</v>
      </c>
      <c r="BE1636" s="170" t="str">
        <f aca="false">Clear &amp; Strain</f>
        <v>AB605188=wbJYN_06-1</v>
      </c>
      <c r="BF1636" s="170" t="str">
        <f aca="false">CONCATENATE(A1636,"=",F1636,". ",AX1636,IF(AB1636="","",CONCATENATE(".",AB1636)))</f>
        <v>AB605188=wbJYN_06-1. 3b.JPN.wb</v>
      </c>
      <c r="BG1636" s="170" t="str">
        <f aca="false">CONCATENATE(A1636,"=",F1636,". ",AX1636)</f>
        <v>AB605188=wbJYN_06-1. 3b.JPN.wb</v>
      </c>
      <c r="BH1636" s="170" t="str">
        <f aca="false">CONCATENATE(A1636,"=",AX1636)</f>
        <v>AB605188=3b.JPN.wb</v>
      </c>
      <c r="BI1636" s="170" t="str">
        <f aca="false">CONCATENATE(A1636,"=",ComForSubtype,D1636)</f>
        <v>AB605188=3b</v>
      </c>
      <c r="BJ1636" s="170" t="str">
        <f aca="false">CONCATENATE(A1636,"=",E1636)</f>
        <v>AB605188=3jab</v>
      </c>
      <c r="BK1636" s="170" t="str">
        <f aca="false">CONCATENATE(A1636,"=",C1636)</f>
        <v>AB605188=3</v>
      </c>
      <c r="BL1636" s="170" t="str">
        <f aca="false">CONCATENATE(D1636,"=")</f>
        <v>3b=</v>
      </c>
      <c r="BM1636" s="223" t="str">
        <f aca="false">IF(BA1636="XX","",BA1636)</f>
        <v>AB605188</v>
      </c>
      <c r="BN1636" s="224" t="str">
        <f aca="false">CONCATENATE(IF(F1636="","",F1636),IF(G1636="","",CONCATENATE(" / ",G1636)))</f>
        <v>wbJYN_06-1</v>
      </c>
      <c r="BO1636" s="225" t="str">
        <f aca="false">AX1636</f>
        <v>3b.JPN.wb</v>
      </c>
      <c r="BP1636" s="226" t="str">
        <f aca="false">IF(V1636="","",V1636)</f>
        <v/>
      </c>
      <c r="BQ1636" s="226" t="str">
        <f aca="false">IF(W1636="","",CONCATENATE(W1636,IF(LEFT(AO1636,1)="s","+","")))</f>
        <v>3b</v>
      </c>
      <c r="BR1636" s="226" t="str">
        <f aca="false">IF(X1636="","",CONCATENATE(X1636,IF(LEFT(AQ1636,1)="s","+","")))</f>
        <v/>
      </c>
      <c r="BS1636" s="226" t="str">
        <f aca="false">IF(Y1636="","",CONCATENATE(Y1636,IF(LEFT(AR1636,1)="s","+","")))</f>
        <v/>
      </c>
      <c r="BT1636" s="226" t="str">
        <f aca="false">IF(Z1636="","",CONCATENATE(Z1636,IF(LEFT(AS1636,1)="s","+","")))</f>
        <v/>
      </c>
      <c r="BU1636" s="227" t="str">
        <f aca="false">IF(AA1636="","",CONCATENATE(AA1636,IF(LEFT(AT1636,1)="s","+","")))</f>
        <v/>
      </c>
      <c r="BV1636" s="212"/>
      <c r="BW1636" s="177" t="s">
        <v>4233</v>
      </c>
      <c r="BX1636" s="170" t="str">
        <f aca="false">IF(BW1636&lt;&gt;"",IF(ISNUMBER(FIND("=",BW1636)),LEFT(BW1636,FIND("=",BW1636)-1),BW1636),BW1636)</f>
        <v>AB605188</v>
      </c>
      <c r="BY1636" s="170" t="str">
        <f aca="false">IF(BW1636&lt;&gt;"",IF(ISNUMBER(FIND("=",BW1636)),RIGHT(BW1636,LEN(BW1636)-FIND("=",BW1636)),""),"")</f>
        <v>3b</v>
      </c>
      <c r="BZ1636" s="170" t="str">
        <f aca="false">IF(BX1636&lt;&gt;"",IF(ISNUMBER(FIND(".",BX1636)),LEFT(BX1636,FIND(".",BX1636)-1),BX1636),BX1636)</f>
        <v>AB605188</v>
      </c>
      <c r="CA1636" s="170" t="str">
        <f aca="false">IF(BX1636&lt;&gt;"",IF(ISNUMBER(FIND(".",BX1636)),RIGHT(BX1636,LEN(BX1636)-FIND(".",BX1636)),""),"")</f>
        <v/>
      </c>
      <c r="CB1636" s="212"/>
      <c r="CC1636" s="170" t="str">
        <f aca="false">A1636</f>
        <v>AB605188</v>
      </c>
      <c r="CD1636" s="178" t="s">
        <v>339</v>
      </c>
      <c r="CE1636" s="178" t="s">
        <v>340</v>
      </c>
      <c r="CF1636" s="178" t="s">
        <v>341</v>
      </c>
      <c r="CG1636" s="212"/>
      <c r="CH1636" s="179"/>
      <c r="CI1636" s="179"/>
      <c r="CJ1636" s="179"/>
      <c r="CK1636" s="212"/>
      <c r="CL1636" s="212"/>
      <c r="CM1636" s="170" t="str">
        <f aca="false">F1636</f>
        <v>wbJYN_06-1</v>
      </c>
      <c r="CN1636" s="170" t="str">
        <f aca="false">IF(G1636="","",G1636)</f>
        <v/>
      </c>
      <c r="CO1636" s="170" t="str">
        <f aca="false">CONCATENATE(H1636,":",L1636)</f>
        <v>Japan:</v>
      </c>
      <c r="CP1636" s="170" t="str">
        <f aca="false">CONCATENATE(IF(Q1636="","",CONCATENATE(Q1636,"-")),IF(P1636="","",CONCATENATE(P1636,"-")),IF(O1636="","",O1636))</f>
        <v/>
      </c>
      <c r="CQ1636" s="170" t="str">
        <f aca="false">IF(N1636="","",N1636)</f>
        <v/>
      </c>
      <c r="CR1636" s="170" t="n">
        <f aca="false">C1636</f>
        <v>3</v>
      </c>
      <c r="CS1636" s="229" t="str">
        <f aca="false">D1636</f>
        <v>3b</v>
      </c>
      <c r="CT1636" s="170" t="str">
        <f aca="false">CONCATENATE(CD1636," strain ",CM1636," ",CL1636,", partial cds")</f>
        <v>Hepatitis E virus strain wbJYN_06-1 , partial cds</v>
      </c>
    </row>
    <row r="1637" customFormat="false" ht="11.9" hidden="false" customHeight="true" outlineLevel="0" collapsed="false">
      <c r="A1637" s="154" t="s">
        <v>4234</v>
      </c>
      <c r="B1637" s="147" t="n">
        <v>3</v>
      </c>
      <c r="C1637" s="243" t="n">
        <v>3</v>
      </c>
      <c r="D1637" s="149" t="s">
        <v>3973</v>
      </c>
      <c r="E1637" s="150" t="s">
        <v>3598</v>
      </c>
      <c r="F1637" s="154" t="s">
        <v>4232</v>
      </c>
      <c r="G1637" s="212"/>
      <c r="H1637" s="146" t="s">
        <v>378</v>
      </c>
      <c r="I1637" s="153" t="s">
        <v>379</v>
      </c>
      <c r="J1637" s="146" t="s">
        <v>337</v>
      </c>
      <c r="K1637" s="212"/>
      <c r="L1637" s="212"/>
      <c r="M1637" s="157" t="s">
        <v>380</v>
      </c>
      <c r="N1637" s="213"/>
      <c r="O1637" s="160"/>
      <c r="P1637" s="212"/>
      <c r="Q1637" s="212"/>
      <c r="R1637" s="212"/>
      <c r="S1637" s="232" t="n">
        <v>412</v>
      </c>
      <c r="T1637" s="214"/>
      <c r="U1637" s="215"/>
      <c r="V1637" s="209"/>
      <c r="X1637" s="209"/>
      <c r="Y1637" s="209"/>
      <c r="Z1637" s="209"/>
      <c r="AA1637" s="158" t="s">
        <v>3973</v>
      </c>
      <c r="AB1637" s="217"/>
      <c r="AC1637" s="217"/>
      <c r="AD1637" s="209"/>
      <c r="AE1637" s="209"/>
      <c r="AF1637" s="209"/>
      <c r="AG1637" s="166" t="s">
        <v>2060</v>
      </c>
      <c r="AH1637" s="164" t="n">
        <v>6189</v>
      </c>
      <c r="AI1637" s="164" t="n">
        <v>6600</v>
      </c>
      <c r="AJ1637" s="219" t="n">
        <f aca="false">SeqEnd-SeqBeg+1</f>
        <v>412</v>
      </c>
      <c r="AK1637" s="220" t="n">
        <f aca="false">AND( SeqBeg&lt;=Beg  , End &lt;=SeqEnd )</f>
        <v>0</v>
      </c>
      <c r="AL1637" s="212"/>
      <c r="AM1637" s="212"/>
      <c r="AN1637" s="221"/>
      <c r="AT1637" s="147" t="s">
        <v>103</v>
      </c>
      <c r="AU1637" s="146"/>
      <c r="AV1637" s="212"/>
      <c r="AW1637" s="222" t="str">
        <f aca="false">HYPERLINK(CONCATENATE("http://www.ncbi.nlm.nih.gov/nuccore/",BM1637),BM1637)</f>
        <v>AB605218</v>
      </c>
      <c r="AX1637" s="219" t="str">
        <f aca="false">CONCATENATE(D1637,IF(I1637="","",CONCATENATE(".",I1637)),IF(K1637="","",CONCATENATE(".",K1637)),IF(M1637="","",CONCATENATE(".",M1637)),IF(R1637="","",CONCATENATE(".",R1637)),IF(U1637="","","(*)"))</f>
        <v>3b.JPN.wb</v>
      </c>
      <c r="AY1637" s="170" t="str">
        <f aca="false">CONCATENATE(BM1637,".",BN1637)</f>
        <v>AB605218.wbJYN_06-1</v>
      </c>
      <c r="AZ1637" s="171" t="str">
        <f aca="false">IF(AV1637="",IF(ISNUMBER(FIND(".",A1637)),LEFT(A1637,FIND(".",A1637)-1),A1637),AV1637)</f>
        <v>AB605218</v>
      </c>
      <c r="BA1637" s="171" t="str">
        <f aca="false">IF(ISNUMBER(FIND("-",AZ1637)),LEFT(AZ1637,FIND("-",AZ1637)-1),AZ1637)</f>
        <v>AB605218</v>
      </c>
      <c r="BB1637" s="170" t="str">
        <f aca="false"> MEGAname &amp; "="</f>
        <v>AB605218=</v>
      </c>
      <c r="BC1637" s="170" t="str">
        <f aca="false">Clear &amp; IF(span ,"Span","out")</f>
        <v>AB605218=out</v>
      </c>
      <c r="BD1637" s="170" t="str">
        <f aca="false">Clear &amp; IF(span, IF(B1637=".","Selected",B1637),"out")</f>
        <v>AB605218=out</v>
      </c>
      <c r="BE1637" s="170" t="str">
        <f aca="false">Clear &amp; Strain</f>
        <v>AB605218=wbJYN_06-1</v>
      </c>
      <c r="BF1637" s="170" t="str">
        <f aca="false">CONCATENATE(A1637,"=",F1637,". ",AX1637,IF(AB1637="","",CONCATENATE(".",AB1637)))</f>
        <v>AB605218=wbJYN_06-1. 3b.JPN.wb</v>
      </c>
      <c r="BG1637" s="170" t="str">
        <f aca="false">CONCATENATE(A1637,"=",F1637,". ",AX1637)</f>
        <v>AB605218=wbJYN_06-1. 3b.JPN.wb</v>
      </c>
      <c r="BH1637" s="170" t="str">
        <f aca="false">CONCATENATE(A1637,"=",AX1637)</f>
        <v>AB605218=3b.JPN.wb</v>
      </c>
      <c r="BI1637" s="170" t="str">
        <f aca="false">CONCATENATE(A1637,"=",ComForSubtype,D1637)</f>
        <v>AB605218=3b</v>
      </c>
      <c r="BJ1637" s="170" t="str">
        <f aca="false">CONCATENATE(A1637,"=",E1637)</f>
        <v>AB605218=3jab</v>
      </c>
      <c r="BK1637" s="170" t="str">
        <f aca="false">CONCATENATE(A1637,"=",C1637)</f>
        <v>AB605218=3</v>
      </c>
      <c r="BL1637" s="170" t="str">
        <f aca="false">CONCATENATE(D1637,"=")</f>
        <v>3b=</v>
      </c>
      <c r="BM1637" s="223" t="str">
        <f aca="false">IF(BA1637="XX","",BA1637)</f>
        <v>AB605218</v>
      </c>
      <c r="BN1637" s="224" t="str">
        <f aca="false">CONCATENATE(IF(F1637="","",F1637),IF(G1637="","",CONCATENATE(" / ",G1637)))</f>
        <v>wbJYN_06-1</v>
      </c>
      <c r="BO1637" s="225" t="str">
        <f aca="false">AX1637</f>
        <v>3b.JPN.wb</v>
      </c>
      <c r="BP1637" s="226" t="str">
        <f aca="false">IF(V1637="","",V1637)</f>
        <v/>
      </c>
      <c r="BQ1637" s="226" t="str">
        <f aca="false">IF(W1637="","",CONCATENATE(W1637,IF(LEFT(AO1637,1)="s","+","")))</f>
        <v/>
      </c>
      <c r="BR1637" s="226" t="str">
        <f aca="false">IF(X1637="","",CONCATENATE(X1637,IF(LEFT(AQ1637,1)="s","+","")))</f>
        <v/>
      </c>
      <c r="BS1637" s="226" t="str">
        <f aca="false">IF(Y1637="","",CONCATENATE(Y1637,IF(LEFT(AR1637,1)="s","+","")))</f>
        <v/>
      </c>
      <c r="BT1637" s="226" t="str">
        <f aca="false">IF(Z1637="","",CONCATENATE(Z1637,IF(LEFT(AS1637,1)="s","+","")))</f>
        <v/>
      </c>
      <c r="BU1637" s="227" t="str">
        <f aca="false">IF(AA1637="","",CONCATENATE(AA1637,IF(LEFT(AT1637,1)="s","+","")))</f>
        <v>3b</v>
      </c>
      <c r="BV1637" s="212"/>
      <c r="BW1637" s="177" t="s">
        <v>4235</v>
      </c>
      <c r="BX1637" s="170" t="str">
        <f aca="false">IF(BW1637&lt;&gt;"",IF(ISNUMBER(FIND("=",BW1637)),LEFT(BW1637,FIND("=",BW1637)-1),BW1637),BW1637)</f>
        <v>AB605218</v>
      </c>
      <c r="BY1637" s="170" t="str">
        <f aca="false">IF(BW1637&lt;&gt;"",IF(ISNUMBER(FIND("=",BW1637)),RIGHT(BW1637,LEN(BW1637)-FIND("=",BW1637)),""),"")</f>
        <v>3b</v>
      </c>
      <c r="BZ1637" s="170" t="str">
        <f aca="false">IF(BX1637&lt;&gt;"",IF(ISNUMBER(FIND(".",BX1637)),LEFT(BX1637,FIND(".",BX1637)-1),BX1637),BX1637)</f>
        <v>AB605218</v>
      </c>
      <c r="CA1637" s="170" t="str">
        <f aca="false">IF(BX1637&lt;&gt;"",IF(ISNUMBER(FIND(".",BX1637)),RIGHT(BX1637,LEN(BX1637)-FIND(".",BX1637)),""),"")</f>
        <v/>
      </c>
      <c r="CB1637" s="212"/>
      <c r="CC1637" s="170" t="str">
        <f aca="false">A1637</f>
        <v>AB605218</v>
      </c>
      <c r="CD1637" s="178" t="s">
        <v>339</v>
      </c>
      <c r="CE1637" s="178" t="s">
        <v>340</v>
      </c>
      <c r="CF1637" s="178" t="s">
        <v>341</v>
      </c>
      <c r="CG1637" s="212"/>
      <c r="CH1637" s="179"/>
      <c r="CI1637" s="179"/>
      <c r="CJ1637" s="179"/>
      <c r="CK1637" s="212"/>
      <c r="CL1637" s="212"/>
      <c r="CM1637" s="170" t="str">
        <f aca="false">F1637</f>
        <v>wbJYN_06-1</v>
      </c>
      <c r="CN1637" s="170" t="str">
        <f aca="false">IF(G1637="","",G1637)</f>
        <v/>
      </c>
      <c r="CO1637" s="170" t="str">
        <f aca="false">CONCATENATE(H1637,":",L1637)</f>
        <v>Japan:</v>
      </c>
      <c r="CP1637" s="170" t="str">
        <f aca="false">CONCATENATE(IF(Q1637="","",CONCATENATE(Q1637,"-")),IF(P1637="","",CONCATENATE(P1637,"-")),IF(O1637="","",O1637))</f>
        <v/>
      </c>
      <c r="CQ1637" s="170" t="str">
        <f aca="false">IF(N1637="","",N1637)</f>
        <v/>
      </c>
      <c r="CR1637" s="170" t="n">
        <f aca="false">C1637</f>
        <v>3</v>
      </c>
      <c r="CS1637" s="229" t="str">
        <f aca="false">D1637</f>
        <v>3b</v>
      </c>
      <c r="CT1637" s="170" t="str">
        <f aca="false">CONCATENATE(CD1637," strain ",CM1637," ",CL1637,", partial cds")</f>
        <v>Hepatitis E virus strain wbJYN_06-1 , partial cds</v>
      </c>
    </row>
    <row r="1638" customFormat="false" ht="11.9" hidden="false" customHeight="true" outlineLevel="0" collapsed="false">
      <c r="A1638" s="154" t="s">
        <v>4236</v>
      </c>
      <c r="B1638" s="147" t="n">
        <v>3</v>
      </c>
      <c r="C1638" s="243" t="n">
        <v>3</v>
      </c>
      <c r="D1638" s="149" t="s">
        <v>3973</v>
      </c>
      <c r="E1638" s="150" t="s">
        <v>3598</v>
      </c>
      <c r="F1638" s="154" t="s">
        <v>4156</v>
      </c>
      <c r="G1638" s="237"/>
      <c r="H1638" s="146" t="s">
        <v>758</v>
      </c>
      <c r="I1638" s="153" t="s">
        <v>759</v>
      </c>
      <c r="J1638" s="146" t="s">
        <v>395</v>
      </c>
      <c r="K1638" s="212"/>
      <c r="L1638" s="212"/>
      <c r="M1638" s="157" t="s">
        <v>348</v>
      </c>
      <c r="N1638" s="213"/>
      <c r="O1638" s="160"/>
      <c r="P1638" s="212"/>
      <c r="Q1638" s="212"/>
      <c r="R1638" s="212"/>
      <c r="S1638" s="212"/>
      <c r="T1638" s="214"/>
      <c r="U1638" s="215"/>
      <c r="V1638" s="209"/>
      <c r="W1638" s="217"/>
      <c r="X1638" s="209"/>
      <c r="Y1638" s="164" t="s">
        <v>3973</v>
      </c>
      <c r="Z1638" s="209"/>
      <c r="AB1638" s="217"/>
      <c r="AC1638" s="217"/>
      <c r="AD1638" s="209"/>
      <c r="AE1638" s="164" t="s">
        <v>354</v>
      </c>
      <c r="AF1638" s="209"/>
      <c r="AG1638" s="218"/>
      <c r="AH1638" s="164" t="n">
        <v>4454</v>
      </c>
      <c r="AI1638" s="164" t="n">
        <v>4823</v>
      </c>
      <c r="AJ1638" s="219" t="n">
        <f aca="false">SeqEnd-SeqBeg+1</f>
        <v>370</v>
      </c>
      <c r="AK1638" s="220" t="n">
        <f aca="false">AND( SeqBeg&lt;=Beg  , End &lt;=SeqEnd )</f>
        <v>0</v>
      </c>
      <c r="AL1638" s="212"/>
      <c r="AM1638" s="212"/>
      <c r="AN1638" s="221"/>
      <c r="AQ1638" s="147" t="s">
        <v>103</v>
      </c>
      <c r="AR1638" s="147" t="s">
        <v>2000</v>
      </c>
      <c r="AU1638" s="146"/>
      <c r="AV1638" s="212"/>
      <c r="AW1638" s="222" t="str">
        <f aca="false">HYPERLINK(CONCATENATE("http://www.ncbi.nlm.nih.gov/nuccore/",BM1638),BM1638)</f>
        <v>EU495109</v>
      </c>
      <c r="AX1638" s="219" t="str">
        <f aca="false">CONCATENATE(D1638,IF(I1638="","",CONCATENATE(".",I1638)),IF(K1638="","",CONCATENATE(".",K1638)),IF(M1638="","",CONCATENATE(".",M1638)),IF(R1638="","",CONCATENATE(".",R1638)),IF(U1638="","","(*)"))</f>
        <v>3b.FRA.hum</v>
      </c>
      <c r="AY1638" s="170" t="str">
        <f aca="false">CONCATENATE(BM1638,".",BN1638)</f>
        <v>EU495109.TLS39</v>
      </c>
      <c r="AZ1638" s="171" t="str">
        <f aca="false">IF(AV1638="",IF(ISNUMBER(FIND(".",A1638)),LEFT(A1638,FIND(".",A1638)-1),A1638),AV1638)</f>
        <v>EU495109</v>
      </c>
      <c r="BA1638" s="171" t="str">
        <f aca="false">IF(ISNUMBER(FIND("-",AZ1638)),LEFT(AZ1638,FIND("-",AZ1638)-1),AZ1638)</f>
        <v>EU495109</v>
      </c>
      <c r="BB1638" s="170" t="str">
        <f aca="false"> MEGAname &amp; "="</f>
        <v>EU495109=</v>
      </c>
      <c r="BC1638" s="170" t="str">
        <f aca="false">Clear &amp; IF(span ,"Span","out")</f>
        <v>EU495109=out</v>
      </c>
      <c r="BD1638" s="170" t="str">
        <f aca="false">Clear &amp; IF(span, IF(B1638=".","Selected",B1638),"out")</f>
        <v>EU495109=out</v>
      </c>
      <c r="BE1638" s="170" t="str">
        <f aca="false">Clear &amp; Strain</f>
        <v>EU495109=TLS39</v>
      </c>
      <c r="BF1638" s="170" t="str">
        <f aca="false">CONCATENATE(A1638,"=",F1638,". ",AX1638,IF(AB1638="","",CONCATENATE(".",AB1638)))</f>
        <v>EU495109=TLS39. 3b.FRA.hum</v>
      </c>
      <c r="BG1638" s="170" t="str">
        <f aca="false">CONCATENATE(A1638,"=",F1638,". ",AX1638)</f>
        <v>EU495109=TLS39. 3b.FRA.hum</v>
      </c>
      <c r="BH1638" s="170" t="str">
        <f aca="false">CONCATENATE(A1638,"=",AX1638)</f>
        <v>EU495109=3b.FRA.hum</v>
      </c>
      <c r="BI1638" s="170" t="str">
        <f aca="false">CONCATENATE(A1638,"=",ComForSubtype,D1638)</f>
        <v>EU495109=3b</v>
      </c>
      <c r="BJ1638" s="170" t="str">
        <f aca="false">CONCATENATE(A1638,"=",E1638)</f>
        <v>EU495109=3jab</v>
      </c>
      <c r="BK1638" s="170" t="str">
        <f aca="false">CONCATENATE(A1638,"=",C1638)</f>
        <v>EU495109=3</v>
      </c>
      <c r="BL1638" s="170" t="str">
        <f aca="false">CONCATENATE(D1638,"=")</f>
        <v>3b=</v>
      </c>
      <c r="BM1638" s="223" t="str">
        <f aca="false">IF(BA1638="XX","",BA1638)</f>
        <v>EU495109</v>
      </c>
      <c r="BN1638" s="224" t="str">
        <f aca="false">CONCATENATE(IF(F1638="","",F1638),IF(G1638="","",CONCATENATE(" / ",G1638)))</f>
        <v>TLS39</v>
      </c>
      <c r="BO1638" s="225" t="str">
        <f aca="false">AX1638</f>
        <v>3b.FRA.hum</v>
      </c>
      <c r="BP1638" s="226" t="str">
        <f aca="false">IF(V1638="","",V1638)</f>
        <v/>
      </c>
      <c r="BQ1638" s="226" t="str">
        <f aca="false">IF(W1638="","",CONCATENATE(W1638,IF(LEFT(AO1638,1)="s","+","")))</f>
        <v/>
      </c>
      <c r="BR1638" s="226" t="str">
        <f aca="false">IF(X1638="","",CONCATENATE(X1638,IF(LEFT(AQ1638,1)="s","+","")))</f>
        <v/>
      </c>
      <c r="BS1638" s="226" t="str">
        <f aca="false">IF(Y1638="","",CONCATENATE(Y1638,IF(LEFT(AR1638,1)="s","+","")))</f>
        <v>3b+</v>
      </c>
      <c r="BT1638" s="226" t="str">
        <f aca="false">IF(Z1638="","",CONCATENATE(Z1638,IF(LEFT(AS1638,1)="s","+","")))</f>
        <v/>
      </c>
      <c r="BU1638" s="227" t="str">
        <f aca="false">IF(AA1638="","",CONCATENATE(AA1638,IF(LEFT(AT1638,1)="s","+","")))</f>
        <v/>
      </c>
      <c r="BV1638" s="212"/>
      <c r="BW1638" s="177" t="s">
        <v>4237</v>
      </c>
      <c r="BX1638" s="170" t="str">
        <f aca="false">IF(BW1638&lt;&gt;"",IF(ISNUMBER(FIND("=",BW1638)),LEFT(BW1638,FIND("=",BW1638)-1),BW1638),BW1638)</f>
        <v>EU495109</v>
      </c>
      <c r="BY1638" s="170" t="str">
        <f aca="false">IF(BW1638&lt;&gt;"",IF(ISNUMBER(FIND("=",BW1638)),RIGHT(BW1638,LEN(BW1638)-FIND("=",BW1638)),""),"")</f>
        <v>3b</v>
      </c>
      <c r="BZ1638" s="170" t="str">
        <f aca="false">IF(BX1638&lt;&gt;"",IF(ISNUMBER(FIND(".",BX1638)),LEFT(BX1638,FIND(".",BX1638)-1),BX1638),BX1638)</f>
        <v>EU495109</v>
      </c>
      <c r="CA1638" s="170" t="str">
        <f aca="false">IF(BX1638&lt;&gt;"",IF(ISNUMBER(FIND(".",BX1638)),RIGHT(BX1638,LEN(BX1638)-FIND(".",BX1638)),""),"")</f>
        <v/>
      </c>
      <c r="CB1638" s="212"/>
      <c r="CC1638" s="170" t="str">
        <f aca="false">A1638</f>
        <v>EU495109</v>
      </c>
      <c r="CD1638" s="178" t="s">
        <v>339</v>
      </c>
      <c r="CE1638" s="178" t="s">
        <v>340</v>
      </c>
      <c r="CF1638" s="178" t="s">
        <v>341</v>
      </c>
      <c r="CG1638" s="212"/>
      <c r="CH1638" s="179"/>
      <c r="CI1638" s="179"/>
      <c r="CJ1638" s="179"/>
      <c r="CK1638" s="212"/>
      <c r="CL1638" s="212"/>
      <c r="CM1638" s="170" t="str">
        <f aca="false">F1638</f>
        <v>TLS39</v>
      </c>
      <c r="CN1638" s="170" t="str">
        <f aca="false">IF(G1638="","",G1638)</f>
        <v/>
      </c>
      <c r="CO1638" s="170" t="str">
        <f aca="false">CONCATENATE(H1638,":",L1638)</f>
        <v>France:</v>
      </c>
      <c r="CP1638" s="170" t="str">
        <f aca="false">CONCATENATE(IF(Q1638="","",CONCATENATE(Q1638,"-")),IF(P1638="","",CONCATENATE(P1638,"-")),IF(O1638="","",O1638))</f>
        <v/>
      </c>
      <c r="CQ1638" s="170" t="str">
        <f aca="false">IF(N1638="","",N1638)</f>
        <v/>
      </c>
      <c r="CR1638" s="170" t="n">
        <f aca="false">C1638</f>
        <v>3</v>
      </c>
      <c r="CS1638" s="229" t="str">
        <f aca="false">D1638</f>
        <v>3b</v>
      </c>
      <c r="CT1638" s="170" t="str">
        <f aca="false">CONCATENATE(CD1638," strain ",CM1638," ",CL1638,", partial cds")</f>
        <v>Hepatitis E virus strain TLS39 , partial cds</v>
      </c>
    </row>
    <row r="1639" s="146" customFormat="true" ht="11.9" hidden="false" customHeight="true" outlineLevel="0" collapsed="false">
      <c r="A1639" s="154" t="s">
        <v>4238</v>
      </c>
      <c r="B1639" s="147" t="n">
        <v>3</v>
      </c>
      <c r="C1639" s="148" t="n">
        <v>3</v>
      </c>
      <c r="D1639" s="149" t="s">
        <v>3973</v>
      </c>
      <c r="E1639" s="150" t="s">
        <v>3598</v>
      </c>
      <c r="F1639" s="154" t="s">
        <v>4239</v>
      </c>
      <c r="G1639" s="212"/>
      <c r="H1639" s="146" t="s">
        <v>3661</v>
      </c>
      <c r="I1639" s="153" t="s">
        <v>3662</v>
      </c>
      <c r="J1639" s="146" t="s">
        <v>425</v>
      </c>
      <c r="K1639" s="212"/>
      <c r="L1639" s="212"/>
      <c r="M1639" s="157" t="s">
        <v>4240</v>
      </c>
      <c r="N1639" s="213"/>
      <c r="O1639" s="160"/>
      <c r="P1639" s="212"/>
      <c r="Q1639" s="212"/>
      <c r="R1639" s="212"/>
      <c r="S1639" s="212"/>
      <c r="T1639" s="214"/>
      <c r="U1639" s="215"/>
      <c r="V1639" s="209"/>
      <c r="W1639" s="217"/>
      <c r="X1639" s="209"/>
      <c r="Y1639" s="209"/>
      <c r="Z1639" s="209"/>
      <c r="AA1639" s="158" t="s">
        <v>3973</v>
      </c>
      <c r="AB1639" s="217"/>
      <c r="AC1639" s="217"/>
      <c r="AD1639" s="209"/>
      <c r="AE1639" s="209"/>
      <c r="AF1639" s="209"/>
      <c r="AG1639" s="166" t="s">
        <v>101</v>
      </c>
      <c r="AH1639" s="164" t="n">
        <v>6217</v>
      </c>
      <c r="AI1639" s="164" t="n">
        <v>6564</v>
      </c>
      <c r="AJ1639" s="219" t="n">
        <f aca="false">SeqEnd-SeqBeg+1</f>
        <v>348</v>
      </c>
      <c r="AK1639" s="220" t="n">
        <f aca="false">AND( SeqBeg&lt;=Beg  , End &lt;=SeqEnd )</f>
        <v>0</v>
      </c>
      <c r="AL1639" s="212"/>
      <c r="AM1639" s="212"/>
      <c r="AN1639" s="221"/>
      <c r="AO1639" s="147" t="s">
        <v>103</v>
      </c>
      <c r="AP1639" s="147" t="s">
        <v>103</v>
      </c>
      <c r="AQ1639" s="147" t="s">
        <v>103</v>
      </c>
      <c r="AR1639" s="147" t="s">
        <v>103</v>
      </c>
      <c r="AS1639" s="147" t="s">
        <v>103</v>
      </c>
      <c r="AT1639" s="147" t="s">
        <v>103</v>
      </c>
      <c r="AV1639" s="212"/>
      <c r="AW1639" s="222" t="str">
        <f aca="false">HYPERLINK(CONCATENATE("http://www.ncbi.nlm.nih.gov/nuccore/",BM1639),BM1639)</f>
        <v>HQ415969</v>
      </c>
      <c r="AX1639" s="219" t="str">
        <f aca="false">CONCATENATE(D1639,IF(I1639="","",CONCATENATE(".",I1639)),IF(K1639="","",CONCATENATE(".",K1639)),IF(M1639="","",CONCATENATE(".",M1639)),IF(R1639="","",CONCATENATE(".",R1639)),IF(U1639="","","(*)"))</f>
        <v>3b.CAN.strawberry</v>
      </c>
      <c r="AY1639" s="170" t="str">
        <f aca="false">CONCATENATE(BM1639,".",BN1639)</f>
        <v>HQ415969.CC2009-1047</v>
      </c>
      <c r="AZ1639" s="171" t="str">
        <f aca="false">IF(AV1639="",IF(ISNUMBER(FIND(".",A1639)),LEFT(A1639,FIND(".",A1639)-1),A1639),AV1639)</f>
        <v>HQ415969</v>
      </c>
      <c r="BA1639" s="171" t="str">
        <f aca="false">IF(ISNUMBER(FIND("-",AZ1639)),LEFT(AZ1639,FIND("-",AZ1639)-1),AZ1639)</f>
        <v>HQ415969</v>
      </c>
      <c r="BB1639" s="170" t="str">
        <f aca="false"> MEGAname &amp; "="</f>
        <v>HQ415969=</v>
      </c>
      <c r="BC1639" s="170" t="str">
        <f aca="false">Clear &amp; IF(span ,"Span","out")</f>
        <v>HQ415969=out</v>
      </c>
      <c r="BD1639" s="170" t="str">
        <f aca="false">Clear &amp; IF(span, IF(B1639=".","Selected",B1639),"out")</f>
        <v>HQ415969=out</v>
      </c>
      <c r="BE1639" s="170" t="str">
        <f aca="false">Clear &amp; Strain</f>
        <v>HQ415969=CC2009-1047</v>
      </c>
      <c r="BF1639" s="170" t="str">
        <f aca="false">CONCATENATE(A1639,"=",F1639,". ",AX1639,IF(AB1639="","",CONCATENATE(".",AB1639)))</f>
        <v>HQ415969=CC2009-1047. 3b.CAN.strawberry</v>
      </c>
      <c r="BG1639" s="170" t="str">
        <f aca="false">CONCATENATE(A1639,"=",F1639,". ",AX1639)</f>
        <v>HQ415969=CC2009-1047. 3b.CAN.strawberry</v>
      </c>
      <c r="BH1639" s="170" t="str">
        <f aca="false">CONCATENATE(A1639,"=",AX1639)</f>
        <v>HQ415969=3b.CAN.strawberry</v>
      </c>
      <c r="BI1639" s="170" t="str">
        <f aca="false">CONCATENATE(A1639,"=",ComForSubtype,D1639)</f>
        <v>HQ415969=3b</v>
      </c>
      <c r="BJ1639" s="170" t="str">
        <f aca="false">CONCATENATE(A1639,"=",E1639)</f>
        <v>HQ415969=3jab</v>
      </c>
      <c r="BK1639" s="170" t="str">
        <f aca="false">CONCATENATE(A1639,"=",C1639)</f>
        <v>HQ415969=3</v>
      </c>
      <c r="BL1639" s="170" t="str">
        <f aca="false">CONCATENATE(D1639,"=")</f>
        <v>3b=</v>
      </c>
      <c r="BM1639" s="223" t="str">
        <f aca="false">IF(BA1639="XX","",BA1639)</f>
        <v>HQ415969</v>
      </c>
      <c r="BN1639" s="224" t="str">
        <f aca="false">CONCATENATE(IF(F1639="","",F1639),IF(G1639="","",CONCATENATE(" / ",G1639)))</f>
        <v>CC2009-1047</v>
      </c>
      <c r="BO1639" s="225" t="str">
        <f aca="false">AX1639</f>
        <v>3b.CAN.strawberry</v>
      </c>
      <c r="BP1639" s="226" t="str">
        <f aca="false">IF(V1639="","",V1639)</f>
        <v/>
      </c>
      <c r="BQ1639" s="226" t="str">
        <f aca="false">IF(W1639="","",CONCATENATE(W1639,IF(LEFT(AO1639,1)="s","+","")))</f>
        <v/>
      </c>
      <c r="BR1639" s="226" t="str">
        <f aca="false">IF(X1639="","",CONCATENATE(X1639,IF(LEFT(AQ1639,1)="s","+","")))</f>
        <v/>
      </c>
      <c r="BS1639" s="226" t="str">
        <f aca="false">IF(Y1639="","",CONCATENATE(Y1639,IF(LEFT(AR1639,1)="s","+","")))</f>
        <v/>
      </c>
      <c r="BT1639" s="226" t="str">
        <f aca="false">IF(Z1639="","",CONCATENATE(Z1639,IF(LEFT(AS1639,1)="s","+","")))</f>
        <v/>
      </c>
      <c r="BU1639" s="227" t="str">
        <f aca="false">IF(AA1639="","",CONCATENATE(AA1639,IF(LEFT(AT1639,1)="s","+","")))</f>
        <v>3b</v>
      </c>
      <c r="BV1639" s="212"/>
      <c r="BW1639" s="177" t="s">
        <v>4241</v>
      </c>
      <c r="BX1639" s="170" t="str">
        <f aca="false">IF(BW1639&lt;&gt;"",IF(ISNUMBER(FIND("=",BW1639)),LEFT(BW1639,FIND("=",BW1639)-1),BW1639),BW1639)</f>
        <v>HQ415969</v>
      </c>
      <c r="BY1639" s="170" t="str">
        <f aca="false">IF(BW1639&lt;&gt;"",IF(ISNUMBER(FIND("=",BW1639)),RIGHT(BW1639,LEN(BW1639)-FIND("=",BW1639)),""),"")</f>
        <v>3b</v>
      </c>
      <c r="BZ1639" s="170" t="str">
        <f aca="false">IF(BX1639&lt;&gt;"",IF(ISNUMBER(FIND(".",BX1639)),LEFT(BX1639,FIND(".",BX1639)-1),BX1639),BX1639)</f>
        <v>HQ415969</v>
      </c>
      <c r="CA1639" s="170" t="str">
        <f aca="false">IF(BX1639&lt;&gt;"",IF(ISNUMBER(FIND(".",BX1639)),RIGHT(BX1639,LEN(BX1639)-FIND(".",BX1639)),""),"")</f>
        <v/>
      </c>
      <c r="CB1639" s="212"/>
      <c r="CC1639" s="170" t="str">
        <f aca="false">A1639</f>
        <v>HQ415969</v>
      </c>
      <c r="CD1639" s="178" t="s">
        <v>339</v>
      </c>
      <c r="CE1639" s="178" t="s">
        <v>340</v>
      </c>
      <c r="CF1639" s="178" t="s">
        <v>341</v>
      </c>
      <c r="CG1639" s="212"/>
      <c r="CH1639" s="212"/>
      <c r="CI1639" s="212"/>
      <c r="CJ1639" s="212"/>
      <c r="CK1639" s="178"/>
      <c r="CL1639" s="212"/>
      <c r="CM1639" s="212"/>
      <c r="CN1639" s="212"/>
      <c r="CO1639" s="212"/>
      <c r="CP1639" s="212"/>
      <c r="CQ1639" s="212"/>
      <c r="CR1639" s="228" t="n">
        <f aca="false">C1639</f>
        <v>3</v>
      </c>
      <c r="CS1639" s="229" t="str">
        <f aca="false">D1639</f>
        <v>3b</v>
      </c>
      <c r="CT1639" s="170" t="str">
        <f aca="false">CONCATENATE(CD1639," strain ",CM1639," ",CL1639,", partial cds")</f>
        <v>Hepatitis E virus strain  , partial cds</v>
      </c>
    </row>
    <row r="1640" customFormat="false" ht="11.9" hidden="false" customHeight="true" outlineLevel="0" collapsed="false">
      <c r="A1640" s="154" t="s">
        <v>4242</v>
      </c>
      <c r="B1640" s="147" t="n">
        <v>3</v>
      </c>
      <c r="C1640" s="243" t="n">
        <v>3</v>
      </c>
      <c r="D1640" s="149" t="s">
        <v>3973</v>
      </c>
      <c r="E1640" s="150" t="s">
        <v>3598</v>
      </c>
      <c r="F1640" s="154" t="s">
        <v>4243</v>
      </c>
      <c r="G1640" s="212"/>
      <c r="H1640" s="146" t="s">
        <v>378</v>
      </c>
      <c r="I1640" s="153" t="s">
        <v>379</v>
      </c>
      <c r="J1640" s="146" t="s">
        <v>337</v>
      </c>
      <c r="K1640" s="155" t="s">
        <v>2827</v>
      </c>
      <c r="L1640" s="231" t="s">
        <v>2827</v>
      </c>
      <c r="M1640" s="157" t="s">
        <v>348</v>
      </c>
      <c r="N1640" s="213"/>
      <c r="O1640" s="160" t="n">
        <v>2009</v>
      </c>
      <c r="P1640" s="212" t="n">
        <v>1</v>
      </c>
      <c r="Q1640" s="212" t="n">
        <v>20</v>
      </c>
      <c r="R1640" s="212"/>
      <c r="S1640" s="232" t="n">
        <v>326</v>
      </c>
      <c r="T1640" s="214"/>
      <c r="U1640" s="215"/>
      <c r="V1640" s="209"/>
      <c r="W1640" s="244" t="s">
        <v>3973</v>
      </c>
      <c r="X1640" s="209"/>
      <c r="Y1640" s="209"/>
      <c r="Z1640" s="209"/>
      <c r="AA1640" s="216"/>
      <c r="AB1640" s="217"/>
      <c r="AC1640" s="163" t="s">
        <v>354</v>
      </c>
      <c r="AD1640" s="209"/>
      <c r="AE1640" s="209"/>
      <c r="AF1640" s="209"/>
      <c r="AG1640" s="218"/>
      <c r="AH1640" s="164" t="n">
        <v>134</v>
      </c>
      <c r="AI1640" s="164" t="n">
        <v>459</v>
      </c>
      <c r="AJ1640" s="219" t="n">
        <f aca="false">SeqEnd-SeqBeg+1</f>
        <v>326</v>
      </c>
      <c r="AK1640" s="220" t="n">
        <f aca="false">AND( SeqBeg&lt;=Beg  , End &lt;=SeqEnd )</f>
        <v>0</v>
      </c>
      <c r="AL1640" s="212"/>
      <c r="AM1640" s="212"/>
      <c r="AN1640" s="213"/>
      <c r="AO1640" s="147" t="s">
        <v>103</v>
      </c>
      <c r="AP1640" s="147" t="s">
        <v>103</v>
      </c>
      <c r="AU1640" s="212"/>
      <c r="AV1640" s="212"/>
      <c r="AW1640" s="222" t="str">
        <f aca="false">HYPERLINK(CONCATENATE("http://www.ncbi.nlm.nih.gov/nuccore/",BM1640),BM1640)</f>
        <v>AB627907</v>
      </c>
      <c r="AX1640" s="219" t="str">
        <f aca="false">CONCATENATE(D1640,IF(I1640="","",CONCATENATE(".",I1640)),IF(K1640="","",CONCATENATE(".",K1640)),IF(M1640="","",CONCATENATE(".",M1640)),IF(R1640="","",CONCATENATE(".",R1640)),IF(U1640="","","(*)"))</f>
        <v>3b.JPN.Tokio.hum</v>
      </c>
      <c r="AY1640" s="170" t="str">
        <f aca="false">CONCATENATE(BM1640,".",BN1640)</f>
        <v>AB627907.JSS-Tok09</v>
      </c>
      <c r="AZ1640" s="171" t="str">
        <f aca="false">IF(AV1640="",IF(ISNUMBER(FIND(".",A1640)),LEFT(A1640,FIND(".",A1640)-1),A1640),AV1640)</f>
        <v>AB627907</v>
      </c>
      <c r="BA1640" s="171" t="str">
        <f aca="false">IF(ISNUMBER(FIND("-",AZ1640)),LEFT(AZ1640,FIND("-",AZ1640)-1),AZ1640)</f>
        <v>AB627907</v>
      </c>
      <c r="BB1640" s="170" t="str">
        <f aca="false"> MEGAname &amp; "="</f>
        <v>AB627907=</v>
      </c>
      <c r="BC1640" s="170" t="str">
        <f aca="false">Clear &amp; IF(span ,"Span","out")</f>
        <v>AB627907=out</v>
      </c>
      <c r="BD1640" s="170" t="str">
        <f aca="false">Clear &amp; IF(span, IF(B1640=".","Selected",B1640),"out")</f>
        <v>AB627907=out</v>
      </c>
      <c r="BE1640" s="170" t="str">
        <f aca="false">Clear &amp; Strain</f>
        <v>AB627907=JSS-Tok09</v>
      </c>
      <c r="BF1640" s="170" t="str">
        <f aca="false">CONCATENATE(A1640,"=",F1640,". ",AX1640,IF(AB1640="","",CONCATENATE(".",AB1640)))</f>
        <v>AB627907=JSS-Tok09. 3b.JPN.Tokio.hum</v>
      </c>
      <c r="BG1640" s="170" t="str">
        <f aca="false">CONCATENATE(A1640,"=",F1640,". ",AX1640)</f>
        <v>AB627907=JSS-Tok09. 3b.JPN.Tokio.hum</v>
      </c>
      <c r="BH1640" s="170" t="str">
        <f aca="false">CONCATENATE(A1640,"=",AX1640)</f>
        <v>AB627907=3b.JPN.Tokio.hum</v>
      </c>
      <c r="BI1640" s="170" t="str">
        <f aca="false">CONCATENATE(A1640,"=",ComForSubtype,D1640)</f>
        <v>AB627907=3b</v>
      </c>
      <c r="BJ1640" s="170" t="str">
        <f aca="false">CONCATENATE(A1640,"=",E1640)</f>
        <v>AB627907=3jab</v>
      </c>
      <c r="BK1640" s="170" t="str">
        <f aca="false">CONCATENATE(A1640,"=",C1640)</f>
        <v>AB627907=3</v>
      </c>
      <c r="BL1640" s="170" t="str">
        <f aca="false">CONCATENATE(D1640,"=")</f>
        <v>3b=</v>
      </c>
      <c r="BM1640" s="223" t="str">
        <f aca="false">IF(BA1640="XX","",BA1640)</f>
        <v>AB627907</v>
      </c>
      <c r="BN1640" s="224" t="str">
        <f aca="false">CONCATENATE(IF(F1640="","",F1640),IF(G1640="","",CONCATENATE(" / ",G1640)))</f>
        <v>JSS-Tok09</v>
      </c>
      <c r="BO1640" s="225" t="str">
        <f aca="false">AX1640</f>
        <v>3b.JPN.Tokio.hum</v>
      </c>
      <c r="BP1640" s="226" t="str">
        <f aca="false">IF(V1640="","",V1640)</f>
        <v/>
      </c>
      <c r="BQ1640" s="226" t="str">
        <f aca="false">IF(W1640="","",CONCATENATE(W1640,IF(LEFT(AO1640,1)="s","+","")))</f>
        <v>3b</v>
      </c>
      <c r="BR1640" s="226" t="str">
        <f aca="false">IF(X1640="","",CONCATENATE(X1640,IF(LEFT(AQ1640,1)="s","+","")))</f>
        <v/>
      </c>
      <c r="BS1640" s="226" t="str">
        <f aca="false">IF(Y1640="","",CONCATENATE(Y1640,IF(LEFT(AR1640,1)="s","+","")))</f>
        <v/>
      </c>
      <c r="BT1640" s="226" t="str">
        <f aca="false">IF(Z1640="","",CONCATENATE(Z1640,IF(LEFT(AS1640,1)="s","+","")))</f>
        <v/>
      </c>
      <c r="BU1640" s="227" t="str">
        <f aca="false">IF(AA1640="","",CONCATENATE(AA1640,IF(LEFT(AT1640,1)="s","+","")))</f>
        <v/>
      </c>
      <c r="BV1640" s="212"/>
      <c r="BW1640" s="177" t="s">
        <v>4244</v>
      </c>
      <c r="BX1640" s="170" t="str">
        <f aca="false">IF(BW1640&lt;&gt;"",IF(ISNUMBER(FIND("=",BW1640)),LEFT(BW1640,FIND("=",BW1640)-1),BW1640),BW1640)</f>
        <v>AB627907</v>
      </c>
      <c r="BY1640" s="170" t="str">
        <f aca="false">IF(BW1640&lt;&gt;"",IF(ISNUMBER(FIND("=",BW1640)),RIGHT(BW1640,LEN(BW1640)-FIND("=",BW1640)),""),"")</f>
        <v>3b</v>
      </c>
      <c r="BZ1640" s="170" t="str">
        <f aca="false">IF(BX1640&lt;&gt;"",IF(ISNUMBER(FIND(".",BX1640)),LEFT(BX1640,FIND(".",BX1640)-1),BX1640),BX1640)</f>
        <v>AB627907</v>
      </c>
      <c r="CA1640" s="170" t="str">
        <f aca="false">IF(BX1640&lt;&gt;"",IF(ISNUMBER(FIND(".",BX1640)),RIGHT(BX1640,LEN(BX1640)-FIND(".",BX1640)),""),"")</f>
        <v/>
      </c>
      <c r="CB1640" s="212"/>
      <c r="CC1640" s="170" t="str">
        <f aca="false">A1640</f>
        <v>AB627907</v>
      </c>
      <c r="CD1640" s="178" t="s">
        <v>339</v>
      </c>
      <c r="CE1640" s="178" t="s">
        <v>340</v>
      </c>
      <c r="CF1640" s="178" t="s">
        <v>341</v>
      </c>
      <c r="CG1640" s="212"/>
      <c r="CH1640" s="179"/>
      <c r="CI1640" s="179"/>
      <c r="CJ1640" s="179"/>
      <c r="CK1640" s="212"/>
      <c r="CL1640" s="212"/>
      <c r="CM1640" s="170" t="str">
        <f aca="false">F1640</f>
        <v>JSS-Tok09</v>
      </c>
      <c r="CN1640" s="170" t="str">
        <f aca="false">IF(G1640="","",G1640)</f>
        <v/>
      </c>
      <c r="CO1640" s="170" t="str">
        <f aca="false">CONCATENATE(H1640,":",L1640)</f>
        <v>Japan:Tokio</v>
      </c>
      <c r="CP1640" s="170" t="str">
        <f aca="false">CONCATENATE(IF(Q1640="","",CONCATENATE(Q1640,"-")),IF(P1640="","",CONCATENATE(P1640,"-")),IF(O1640="","",O1640))</f>
        <v>20-1-2009</v>
      </c>
      <c r="CQ1640" s="170" t="str">
        <f aca="false">IF(N1640="","",N1640)</f>
        <v/>
      </c>
      <c r="CR1640" s="170" t="n">
        <f aca="false">C1640</f>
        <v>3</v>
      </c>
      <c r="CS1640" s="229" t="str">
        <f aca="false">D1640</f>
        <v>3b</v>
      </c>
      <c r="CT1640" s="170" t="str">
        <f aca="false">CONCATENATE(CD1640," strain ",CM1640," ",CL1640,", partial cds")</f>
        <v>Hepatitis E virus strain JSS-Tok09 , partial cds</v>
      </c>
    </row>
    <row r="1641" customFormat="false" ht="11.9" hidden="false" customHeight="true" outlineLevel="0" collapsed="false">
      <c r="A1641" s="154" t="s">
        <v>4245</v>
      </c>
      <c r="B1641" s="147" t="n">
        <v>3</v>
      </c>
      <c r="C1641" s="148" t="n">
        <v>3</v>
      </c>
      <c r="D1641" s="149" t="s">
        <v>3973</v>
      </c>
      <c r="E1641" s="150" t="s">
        <v>3598</v>
      </c>
      <c r="F1641" s="154" t="s">
        <v>4246</v>
      </c>
      <c r="G1641" s="212"/>
      <c r="H1641" s="146" t="s">
        <v>378</v>
      </c>
      <c r="I1641" s="153" t="s">
        <v>379</v>
      </c>
      <c r="J1641" s="146" t="s">
        <v>337</v>
      </c>
      <c r="K1641" s="155" t="s">
        <v>4139</v>
      </c>
      <c r="L1641" s="231" t="s">
        <v>4139</v>
      </c>
      <c r="M1641" s="157" t="s">
        <v>367</v>
      </c>
      <c r="N1641" s="213"/>
      <c r="O1641" s="160"/>
      <c r="P1641" s="212"/>
      <c r="Q1641" s="212"/>
      <c r="R1641" s="212"/>
      <c r="S1641" s="232" t="n">
        <v>326</v>
      </c>
      <c r="T1641" s="214"/>
      <c r="U1641" s="215"/>
      <c r="V1641" s="209"/>
      <c r="W1641" s="163" t="s">
        <v>3973</v>
      </c>
      <c r="X1641" s="209"/>
      <c r="Y1641" s="209"/>
      <c r="Z1641" s="209"/>
      <c r="AB1641" s="217"/>
      <c r="AC1641" s="163" t="s">
        <v>354</v>
      </c>
      <c r="AD1641" s="209"/>
      <c r="AE1641" s="209"/>
      <c r="AF1641" s="209"/>
      <c r="AG1641" s="218"/>
      <c r="AH1641" s="164" t="n">
        <v>134</v>
      </c>
      <c r="AI1641" s="164" t="n">
        <v>459</v>
      </c>
      <c r="AJ1641" s="219" t="n">
        <f aca="false">SeqEnd-SeqBeg+1</f>
        <v>326</v>
      </c>
      <c r="AK1641" s="220" t="n">
        <f aca="false">AND( SeqBeg&lt;=Beg  , End &lt;=SeqEnd )</f>
        <v>0</v>
      </c>
      <c r="AL1641" s="212"/>
      <c r="AM1641" s="212"/>
      <c r="AN1641" s="213"/>
      <c r="AO1641" s="147" t="s">
        <v>103</v>
      </c>
      <c r="AP1641" s="147" t="s">
        <v>103</v>
      </c>
      <c r="AU1641" s="212"/>
      <c r="AV1641" s="212"/>
      <c r="AW1641" s="222" t="str">
        <f aca="false">HYPERLINK(CONCATENATE("http://www.ncbi.nlm.nih.gov/nuccore/",BM1641),BM1641)</f>
        <v>AB221518</v>
      </c>
      <c r="AX1641" s="219" t="str">
        <f aca="false">CONCATENATE(D1641,IF(I1641="","",CONCATENATE(".",I1641)),IF(K1641="","",CONCATENATE(".",K1641)),IF(M1641="","",CONCATENATE(".",M1641)),IF(R1641="","",CONCATENATE(".",R1641)),IF(U1641="","","(*)"))</f>
        <v>3b.JPN.Aomori.pig</v>
      </c>
      <c r="AY1641" s="170" t="str">
        <f aca="false">CONCATENATE(BM1641,".",BN1641)</f>
        <v>AB221518.JSWINE150-Aom04</v>
      </c>
      <c r="AZ1641" s="171" t="str">
        <f aca="false">IF(AV1641="",IF(ISNUMBER(FIND(".",A1641)),LEFT(A1641,FIND(".",A1641)-1),A1641),AV1641)</f>
        <v>AB221518</v>
      </c>
      <c r="BA1641" s="171" t="str">
        <f aca="false">IF(ISNUMBER(FIND("-",AZ1641)),LEFT(AZ1641,FIND("-",AZ1641)-1),AZ1641)</f>
        <v>AB221518</v>
      </c>
      <c r="BB1641" s="170" t="str">
        <f aca="false"> MEGAname &amp; "="</f>
        <v>AB221518=</v>
      </c>
      <c r="BC1641" s="170" t="str">
        <f aca="false">Clear &amp; IF(span ,"Span","out")</f>
        <v>AB221518=out</v>
      </c>
      <c r="BD1641" s="170" t="str">
        <f aca="false">Clear &amp; IF(span, IF(B1641=".","Selected",B1641),"out")</f>
        <v>AB221518=out</v>
      </c>
      <c r="BE1641" s="170" t="str">
        <f aca="false">Clear &amp; Strain</f>
        <v>AB221518=JSWINE150-Aom04</v>
      </c>
      <c r="BF1641" s="170" t="str">
        <f aca="false">CONCATENATE(A1641,"=",F1641,". ",AX1641,IF(AB1641="","",CONCATENATE(".",AB1641)))</f>
        <v>AB221518=JSWINE150-Aom04. 3b.JPN.Aomori.pig</v>
      </c>
      <c r="BG1641" s="170" t="str">
        <f aca="false">CONCATENATE(A1641,"=",F1641,". ",AX1641)</f>
        <v>AB221518=JSWINE150-Aom04. 3b.JPN.Aomori.pig</v>
      </c>
      <c r="BH1641" s="170" t="str">
        <f aca="false">CONCATENATE(A1641,"=",AX1641)</f>
        <v>AB221518=3b.JPN.Aomori.pig</v>
      </c>
      <c r="BI1641" s="170" t="str">
        <f aca="false">CONCATENATE(A1641,"=",ComForSubtype,D1641)</f>
        <v>AB221518=3b</v>
      </c>
      <c r="BJ1641" s="170" t="str">
        <f aca="false">CONCATENATE(A1641,"=",E1641)</f>
        <v>AB221518=3jab</v>
      </c>
      <c r="BK1641" s="170" t="str">
        <f aca="false">CONCATENATE(A1641,"=",C1641)</f>
        <v>AB221518=3</v>
      </c>
      <c r="BL1641" s="170" t="str">
        <f aca="false">CONCATENATE(D1641,"=")</f>
        <v>3b=</v>
      </c>
      <c r="BM1641" s="223" t="str">
        <f aca="false">IF(BA1641="XX","",BA1641)</f>
        <v>AB221518</v>
      </c>
      <c r="BN1641" s="224" t="str">
        <f aca="false">CONCATENATE(IF(F1641="","",F1641),IF(G1641="","",CONCATENATE(" / ",G1641)))</f>
        <v>JSWINE150-Aom04</v>
      </c>
      <c r="BO1641" s="225" t="str">
        <f aca="false">AX1641</f>
        <v>3b.JPN.Aomori.pig</v>
      </c>
      <c r="BP1641" s="226" t="str">
        <f aca="false">IF(V1641="","",V1641)</f>
        <v/>
      </c>
      <c r="BQ1641" s="226" t="str">
        <f aca="false">IF(W1641="","",CONCATENATE(W1641,IF(LEFT(AO1641,1)="s","+","")))</f>
        <v>3b</v>
      </c>
      <c r="BR1641" s="226" t="str">
        <f aca="false">IF(X1641="","",CONCATENATE(X1641,IF(LEFT(AQ1641,1)="s","+","")))</f>
        <v/>
      </c>
      <c r="BS1641" s="226" t="str">
        <f aca="false">IF(Y1641="","",CONCATENATE(Y1641,IF(LEFT(AR1641,1)="s","+","")))</f>
        <v/>
      </c>
      <c r="BT1641" s="226" t="str">
        <f aca="false">IF(Z1641="","",CONCATENATE(Z1641,IF(LEFT(AS1641,1)="s","+","")))</f>
        <v/>
      </c>
      <c r="BU1641" s="227" t="str">
        <f aca="false">IF(AA1641="","",CONCATENATE(AA1641,IF(LEFT(AT1641,1)="s","+","")))</f>
        <v/>
      </c>
      <c r="BV1641" s="212"/>
      <c r="BW1641" s="177" t="s">
        <v>4247</v>
      </c>
      <c r="BX1641" s="170" t="str">
        <f aca="false">IF(BW1641&lt;&gt;"",IF(ISNUMBER(FIND("=",BW1641)),LEFT(BW1641,FIND("=",BW1641)-1),BW1641),BW1641)</f>
        <v>AB221518.JSWINE150-Aom04</v>
      </c>
      <c r="BY1641" s="170" t="str">
        <f aca="false">IF(BW1641&lt;&gt;"",IF(ISNUMBER(FIND("=",BW1641)),RIGHT(BW1641,LEN(BW1641)-FIND("=",BW1641)),""),"")</f>
        <v>3b</v>
      </c>
      <c r="BZ1641" s="170" t="str">
        <f aca="false">IF(BX1641&lt;&gt;"",IF(ISNUMBER(FIND(".",BX1641)),LEFT(BX1641,FIND(".",BX1641)-1),BX1641),BX1641)</f>
        <v>AB221518</v>
      </c>
      <c r="CA1641" s="170" t="str">
        <f aca="false">IF(BX1641&lt;&gt;"",IF(ISNUMBER(FIND(".",BX1641)),RIGHT(BX1641,LEN(BX1641)-FIND(".",BX1641)),""),"")</f>
        <v>JSWINE150-Aom04</v>
      </c>
      <c r="CB1641" s="212"/>
      <c r="CC1641" s="170" t="str">
        <f aca="false">A1641</f>
        <v>AB221518</v>
      </c>
      <c r="CD1641" s="178" t="s">
        <v>339</v>
      </c>
      <c r="CE1641" s="178" t="s">
        <v>340</v>
      </c>
      <c r="CF1641" s="178" t="s">
        <v>341</v>
      </c>
      <c r="CG1641" s="212"/>
      <c r="CH1641" s="179"/>
      <c r="CI1641" s="179"/>
      <c r="CJ1641" s="179"/>
      <c r="CK1641" s="212"/>
      <c r="CL1641" s="212"/>
      <c r="CM1641" s="170" t="str">
        <f aca="false">F1641</f>
        <v>JSWINE150-Aom04</v>
      </c>
      <c r="CN1641" s="170" t="str">
        <f aca="false">IF(G1641="","",G1641)</f>
        <v/>
      </c>
      <c r="CO1641" s="170" t="str">
        <f aca="false">CONCATENATE(H1641,":",L1641)</f>
        <v>Japan:Aomori</v>
      </c>
      <c r="CP1641" s="170" t="str">
        <f aca="false">CONCATENATE(IF(Q1641="","",CONCATENATE(Q1641,"-")),IF(P1641="","",CONCATENATE(P1641,"-")),IF(O1641="","",O1641))</f>
        <v/>
      </c>
      <c r="CQ1641" s="170" t="str">
        <f aca="false">IF(N1641="","",N1641)</f>
        <v/>
      </c>
      <c r="CR1641" s="228" t="n">
        <f aca="false">C1641</f>
        <v>3</v>
      </c>
      <c r="CS1641" s="229" t="str">
        <f aca="false">D1641</f>
        <v>3b</v>
      </c>
      <c r="CT1641" s="170" t="str">
        <f aca="false">CONCATENATE(CD1641," strain ",CM1641," ",CL1641,", partial cds")</f>
        <v>Hepatitis E virus strain JSWINE150-Aom04 , partial cds</v>
      </c>
    </row>
    <row r="1642" customFormat="false" ht="11.9" hidden="false" customHeight="true" outlineLevel="0" collapsed="false">
      <c r="A1642" s="154" t="s">
        <v>4248</v>
      </c>
      <c r="B1642" s="147" t="n">
        <v>3</v>
      </c>
      <c r="C1642" s="148" t="n">
        <v>3</v>
      </c>
      <c r="D1642" s="149" t="s">
        <v>3973</v>
      </c>
      <c r="E1642" s="150" t="s">
        <v>3598</v>
      </c>
      <c r="F1642" s="154" t="s">
        <v>4249</v>
      </c>
      <c r="G1642" s="212"/>
      <c r="H1642" s="146" t="s">
        <v>378</v>
      </c>
      <c r="I1642" s="153" t="s">
        <v>379</v>
      </c>
      <c r="J1642" s="146" t="s">
        <v>337</v>
      </c>
      <c r="K1642" s="155" t="s">
        <v>4139</v>
      </c>
      <c r="L1642" s="231" t="s">
        <v>4139</v>
      </c>
      <c r="M1642" s="157" t="s">
        <v>367</v>
      </c>
      <c r="N1642" s="213"/>
      <c r="O1642" s="160"/>
      <c r="P1642" s="212"/>
      <c r="Q1642" s="212"/>
      <c r="R1642" s="212"/>
      <c r="S1642" s="232" t="n">
        <v>326</v>
      </c>
      <c r="T1642" s="214"/>
      <c r="U1642" s="215"/>
      <c r="V1642" s="209"/>
      <c r="W1642" s="163" t="s">
        <v>3973</v>
      </c>
      <c r="X1642" s="209"/>
      <c r="Y1642" s="209"/>
      <c r="Z1642" s="209"/>
      <c r="AB1642" s="217"/>
      <c r="AC1642" s="163" t="s">
        <v>354</v>
      </c>
      <c r="AD1642" s="209"/>
      <c r="AE1642" s="209"/>
      <c r="AF1642" s="209"/>
      <c r="AG1642" s="218"/>
      <c r="AH1642" s="164" t="n">
        <v>134</v>
      </c>
      <c r="AI1642" s="164" t="n">
        <v>459</v>
      </c>
      <c r="AJ1642" s="219" t="n">
        <f aca="false">SeqEnd-SeqBeg+1</f>
        <v>326</v>
      </c>
      <c r="AK1642" s="220" t="n">
        <f aca="false">AND( SeqBeg&lt;=Beg  , End &lt;=SeqEnd )</f>
        <v>0</v>
      </c>
      <c r="AL1642" s="212"/>
      <c r="AM1642" s="212"/>
      <c r="AN1642" s="213"/>
      <c r="AO1642" s="147" t="s">
        <v>103</v>
      </c>
      <c r="AP1642" s="147" t="s">
        <v>103</v>
      </c>
      <c r="AU1642" s="212"/>
      <c r="AV1642" s="212"/>
      <c r="AW1642" s="222" t="str">
        <f aca="false">HYPERLINK(CONCATENATE("http://www.ncbi.nlm.nih.gov/nuccore/",BM1642),BM1642)</f>
        <v>AB221519</v>
      </c>
      <c r="AX1642" s="219" t="str">
        <f aca="false">CONCATENATE(D1642,IF(I1642="","",CONCATENATE(".",I1642)),IF(K1642="","",CONCATENATE(".",K1642)),IF(M1642="","",CONCATENATE(".",M1642)),IF(R1642="","",CONCATENATE(".",R1642)),IF(U1642="","","(*)"))</f>
        <v>3b.JPN.Aomori.pig</v>
      </c>
      <c r="AY1642" s="170" t="str">
        <f aca="false">CONCATENATE(BM1642,".",BN1642)</f>
        <v>AB221519.JSWINE203-Aom04</v>
      </c>
      <c r="AZ1642" s="171" t="str">
        <f aca="false">IF(AV1642="",IF(ISNUMBER(FIND(".",A1642)),LEFT(A1642,FIND(".",A1642)-1),A1642),AV1642)</f>
        <v>AB221519</v>
      </c>
      <c r="BA1642" s="171" t="str">
        <f aca="false">IF(ISNUMBER(FIND("-",AZ1642)),LEFT(AZ1642,FIND("-",AZ1642)-1),AZ1642)</f>
        <v>AB221519</v>
      </c>
      <c r="BB1642" s="170" t="str">
        <f aca="false"> MEGAname &amp; "="</f>
        <v>AB221519=</v>
      </c>
      <c r="BC1642" s="170" t="str">
        <f aca="false">Clear &amp; IF(span ,"Span","out")</f>
        <v>AB221519=out</v>
      </c>
      <c r="BD1642" s="170" t="str">
        <f aca="false">Clear &amp; IF(span, IF(B1642=".","Selected",B1642),"out")</f>
        <v>AB221519=out</v>
      </c>
      <c r="BE1642" s="170" t="str">
        <f aca="false">Clear &amp; Strain</f>
        <v>AB221519=JSWINE203-Aom04</v>
      </c>
      <c r="BF1642" s="170" t="str">
        <f aca="false">CONCATENATE(A1642,"=",F1642,". ",AX1642,IF(AB1642="","",CONCATENATE(".",AB1642)))</f>
        <v>AB221519=JSWINE203-Aom04. 3b.JPN.Aomori.pig</v>
      </c>
      <c r="BG1642" s="170" t="str">
        <f aca="false">CONCATENATE(A1642,"=",F1642,". ",AX1642)</f>
        <v>AB221519=JSWINE203-Aom04. 3b.JPN.Aomori.pig</v>
      </c>
      <c r="BH1642" s="170" t="str">
        <f aca="false">CONCATENATE(A1642,"=",AX1642)</f>
        <v>AB221519=3b.JPN.Aomori.pig</v>
      </c>
      <c r="BI1642" s="170" t="str">
        <f aca="false">CONCATENATE(A1642,"=",ComForSubtype,D1642)</f>
        <v>AB221519=3b</v>
      </c>
      <c r="BJ1642" s="170" t="str">
        <f aca="false">CONCATENATE(A1642,"=",E1642)</f>
        <v>AB221519=3jab</v>
      </c>
      <c r="BK1642" s="170" t="str">
        <f aca="false">CONCATENATE(A1642,"=",C1642)</f>
        <v>AB221519=3</v>
      </c>
      <c r="BL1642" s="170" t="str">
        <f aca="false">CONCATENATE(D1642,"=")</f>
        <v>3b=</v>
      </c>
      <c r="BM1642" s="223" t="str">
        <f aca="false">IF(BA1642="XX","",BA1642)</f>
        <v>AB221519</v>
      </c>
      <c r="BN1642" s="224" t="str">
        <f aca="false">CONCATENATE(IF(F1642="","",F1642),IF(G1642="","",CONCATENATE(" / ",G1642)))</f>
        <v>JSWINE203-Aom04</v>
      </c>
      <c r="BO1642" s="225" t="str">
        <f aca="false">AX1642</f>
        <v>3b.JPN.Aomori.pig</v>
      </c>
      <c r="BP1642" s="226" t="str">
        <f aca="false">IF(V1642="","",V1642)</f>
        <v/>
      </c>
      <c r="BQ1642" s="226" t="str">
        <f aca="false">IF(W1642="","",CONCATENATE(W1642,IF(LEFT(AO1642,1)="s","+","")))</f>
        <v>3b</v>
      </c>
      <c r="BR1642" s="226" t="str">
        <f aca="false">IF(X1642="","",CONCATENATE(X1642,IF(LEFT(AQ1642,1)="s","+","")))</f>
        <v/>
      </c>
      <c r="BS1642" s="226" t="str">
        <f aca="false">IF(Y1642="","",CONCATENATE(Y1642,IF(LEFT(AR1642,1)="s","+","")))</f>
        <v/>
      </c>
      <c r="BT1642" s="226" t="str">
        <f aca="false">IF(Z1642="","",CONCATENATE(Z1642,IF(LEFT(AS1642,1)="s","+","")))</f>
        <v/>
      </c>
      <c r="BU1642" s="227" t="str">
        <f aca="false">IF(AA1642="","",CONCATENATE(AA1642,IF(LEFT(AT1642,1)="s","+","")))</f>
        <v/>
      </c>
      <c r="BV1642" s="212"/>
      <c r="BW1642" s="177" t="s">
        <v>4250</v>
      </c>
      <c r="BX1642" s="170" t="str">
        <f aca="false">IF(BW1642&lt;&gt;"",IF(ISNUMBER(FIND("=",BW1642)),LEFT(BW1642,FIND("=",BW1642)-1),BW1642),BW1642)</f>
        <v>AB221519.JSWINE203-Aom04</v>
      </c>
      <c r="BY1642" s="170" t="str">
        <f aca="false">IF(BW1642&lt;&gt;"",IF(ISNUMBER(FIND("=",BW1642)),RIGHT(BW1642,LEN(BW1642)-FIND("=",BW1642)),""),"")</f>
        <v>3b</v>
      </c>
      <c r="BZ1642" s="170" t="str">
        <f aca="false">IF(BX1642&lt;&gt;"",IF(ISNUMBER(FIND(".",BX1642)),LEFT(BX1642,FIND(".",BX1642)-1),BX1642),BX1642)</f>
        <v>AB221519</v>
      </c>
      <c r="CA1642" s="170" t="str">
        <f aca="false">IF(BX1642&lt;&gt;"",IF(ISNUMBER(FIND(".",BX1642)),RIGHT(BX1642,LEN(BX1642)-FIND(".",BX1642)),""),"")</f>
        <v>JSWINE203-Aom04</v>
      </c>
      <c r="CB1642" s="212"/>
      <c r="CC1642" s="170" t="str">
        <f aca="false">A1642</f>
        <v>AB221519</v>
      </c>
      <c r="CD1642" s="178" t="s">
        <v>339</v>
      </c>
      <c r="CE1642" s="178" t="s">
        <v>340</v>
      </c>
      <c r="CF1642" s="178" t="s">
        <v>341</v>
      </c>
      <c r="CG1642" s="212"/>
      <c r="CH1642" s="179"/>
      <c r="CI1642" s="179"/>
      <c r="CJ1642" s="179"/>
      <c r="CK1642" s="212"/>
      <c r="CL1642" s="212"/>
      <c r="CM1642" s="170" t="str">
        <f aca="false">F1642</f>
        <v>JSWINE203-Aom04</v>
      </c>
      <c r="CN1642" s="170" t="str">
        <f aca="false">IF(G1642="","",G1642)</f>
        <v/>
      </c>
      <c r="CO1642" s="170" t="str">
        <f aca="false">CONCATENATE(H1642,":",L1642)</f>
        <v>Japan:Aomori</v>
      </c>
      <c r="CP1642" s="170" t="str">
        <f aca="false">CONCATENATE(IF(Q1642="","",CONCATENATE(Q1642,"-")),IF(P1642="","",CONCATENATE(P1642,"-")),IF(O1642="","",O1642))</f>
        <v/>
      </c>
      <c r="CQ1642" s="170" t="str">
        <f aca="false">IF(N1642="","",N1642)</f>
        <v/>
      </c>
      <c r="CR1642" s="228" t="n">
        <f aca="false">C1642</f>
        <v>3</v>
      </c>
      <c r="CS1642" s="229" t="str">
        <f aca="false">D1642</f>
        <v>3b</v>
      </c>
      <c r="CT1642" s="170" t="str">
        <f aca="false">CONCATENATE(CD1642," strain ",CM1642," ",CL1642,", partial cds")</f>
        <v>Hepatitis E virus strain JSWINE203-Aom04 , partial cds</v>
      </c>
    </row>
    <row r="1643" customFormat="false" ht="11.9" hidden="false" customHeight="true" outlineLevel="0" collapsed="false">
      <c r="A1643" s="154" t="s">
        <v>4251</v>
      </c>
      <c r="B1643" s="147" t="n">
        <v>3</v>
      </c>
      <c r="C1643" s="243" t="n">
        <v>3</v>
      </c>
      <c r="D1643" s="149" t="s">
        <v>3973</v>
      </c>
      <c r="E1643" s="150" t="s">
        <v>3598</v>
      </c>
      <c r="F1643" s="154" t="s">
        <v>4252</v>
      </c>
      <c r="G1643" s="212"/>
      <c r="H1643" s="146" t="s">
        <v>378</v>
      </c>
      <c r="I1643" s="153" t="s">
        <v>379</v>
      </c>
      <c r="J1643" s="146" t="s">
        <v>337</v>
      </c>
      <c r="K1643" s="155" t="s">
        <v>2827</v>
      </c>
      <c r="L1643" s="231" t="s">
        <v>2827</v>
      </c>
      <c r="M1643" s="157" t="s">
        <v>348</v>
      </c>
      <c r="N1643" s="213"/>
      <c r="O1643" s="160" t="n">
        <v>2009</v>
      </c>
      <c r="P1643" s="212" t="n">
        <v>4</v>
      </c>
      <c r="Q1643" s="212" t="n">
        <v>27</v>
      </c>
      <c r="R1643" s="212"/>
      <c r="S1643" s="232" t="n">
        <v>326</v>
      </c>
      <c r="T1643" s="214"/>
      <c r="U1643" s="215"/>
      <c r="V1643" s="209"/>
      <c r="W1643" s="244" t="s">
        <v>3973</v>
      </c>
      <c r="X1643" s="209"/>
      <c r="Y1643" s="209"/>
      <c r="Z1643" s="209"/>
      <c r="AA1643" s="216"/>
      <c r="AB1643" s="217"/>
      <c r="AC1643" s="163" t="s">
        <v>354</v>
      </c>
      <c r="AD1643" s="209"/>
      <c r="AE1643" s="209"/>
      <c r="AF1643" s="209"/>
      <c r="AG1643" s="218"/>
      <c r="AH1643" s="164" t="n">
        <v>134</v>
      </c>
      <c r="AI1643" s="164" t="n">
        <v>459</v>
      </c>
      <c r="AJ1643" s="219" t="n">
        <f aca="false">SeqEnd-SeqBeg+1</f>
        <v>326</v>
      </c>
      <c r="AK1643" s="220" t="n">
        <f aca="false">AND( SeqBeg&lt;=Beg  , End &lt;=SeqEnd )</f>
        <v>0</v>
      </c>
      <c r="AL1643" s="212"/>
      <c r="AM1643" s="212"/>
      <c r="AN1643" s="213"/>
      <c r="AO1643" s="147" t="s">
        <v>103</v>
      </c>
      <c r="AP1643" s="147" t="s">
        <v>103</v>
      </c>
      <c r="AU1643" s="212"/>
      <c r="AV1643" s="212"/>
      <c r="AW1643" s="222" t="str">
        <f aca="false">HYPERLINK(CONCATENATE("http://www.ncbi.nlm.nih.gov/nuccore/",BM1643),BM1643)</f>
        <v>AB627911</v>
      </c>
      <c r="AX1643" s="219" t="str">
        <f aca="false">CONCATENATE(D1643,IF(I1643="","",CONCATENATE(".",I1643)),IF(K1643="","",CONCATENATE(".",K1643)),IF(M1643="","",CONCATENATE(".",M1643)),IF(R1643="","",CONCATENATE(".",R1643)),IF(U1643="","","(*)"))</f>
        <v>3b.JPN.Tokio.hum</v>
      </c>
      <c r="AY1643" s="170" t="str">
        <f aca="false">CONCATENATE(BM1643,".",BN1643)</f>
        <v>AB627911.JSY-Tok09</v>
      </c>
      <c r="AZ1643" s="171" t="str">
        <f aca="false">IF(AV1643="",IF(ISNUMBER(FIND(".",A1643)),LEFT(A1643,FIND(".",A1643)-1),A1643),AV1643)</f>
        <v>AB627911</v>
      </c>
      <c r="BA1643" s="171" t="str">
        <f aca="false">IF(ISNUMBER(FIND("-",AZ1643)),LEFT(AZ1643,FIND("-",AZ1643)-1),AZ1643)</f>
        <v>AB627911</v>
      </c>
      <c r="BB1643" s="170" t="str">
        <f aca="false"> MEGAname &amp; "="</f>
        <v>AB627911=</v>
      </c>
      <c r="BC1643" s="170" t="str">
        <f aca="false">Clear &amp; IF(span ,"Span","out")</f>
        <v>AB627911=out</v>
      </c>
      <c r="BD1643" s="170" t="str">
        <f aca="false">Clear &amp; IF(span, IF(B1643=".","Selected",B1643),"out")</f>
        <v>AB627911=out</v>
      </c>
      <c r="BE1643" s="170" t="str">
        <f aca="false">Clear &amp; Strain</f>
        <v>AB627911=JSY-Tok09</v>
      </c>
      <c r="BF1643" s="170" t="str">
        <f aca="false">CONCATENATE(A1643,"=",F1643,". ",AX1643,IF(AB1643="","",CONCATENATE(".",AB1643)))</f>
        <v>AB627911=JSY-Tok09. 3b.JPN.Tokio.hum</v>
      </c>
      <c r="BG1643" s="170" t="str">
        <f aca="false">CONCATENATE(A1643,"=",F1643,". ",AX1643)</f>
        <v>AB627911=JSY-Tok09. 3b.JPN.Tokio.hum</v>
      </c>
      <c r="BH1643" s="170" t="str">
        <f aca="false">CONCATENATE(A1643,"=",AX1643)</f>
        <v>AB627911=3b.JPN.Tokio.hum</v>
      </c>
      <c r="BI1643" s="170" t="str">
        <f aca="false">CONCATENATE(A1643,"=",ComForSubtype,D1643)</f>
        <v>AB627911=3b</v>
      </c>
      <c r="BJ1643" s="170" t="str">
        <f aca="false">CONCATENATE(A1643,"=",E1643)</f>
        <v>AB627911=3jab</v>
      </c>
      <c r="BK1643" s="170" t="str">
        <f aca="false">CONCATENATE(A1643,"=",C1643)</f>
        <v>AB627911=3</v>
      </c>
      <c r="BL1643" s="170" t="str">
        <f aca="false">CONCATENATE(D1643,"=")</f>
        <v>3b=</v>
      </c>
      <c r="BM1643" s="223" t="str">
        <f aca="false">IF(BA1643="XX","",BA1643)</f>
        <v>AB627911</v>
      </c>
      <c r="BN1643" s="224" t="str">
        <f aca="false">CONCATENATE(IF(F1643="","",F1643),IF(G1643="","",CONCATENATE(" / ",G1643)))</f>
        <v>JSY-Tok09</v>
      </c>
      <c r="BO1643" s="225" t="str">
        <f aca="false">AX1643</f>
        <v>3b.JPN.Tokio.hum</v>
      </c>
      <c r="BP1643" s="226" t="str">
        <f aca="false">IF(V1643="","",V1643)</f>
        <v/>
      </c>
      <c r="BQ1643" s="226" t="str">
        <f aca="false">IF(W1643="","",CONCATENATE(W1643,IF(LEFT(AO1643,1)="s","+","")))</f>
        <v>3b</v>
      </c>
      <c r="BR1643" s="226" t="str">
        <f aca="false">IF(X1643="","",CONCATENATE(X1643,IF(LEFT(AQ1643,1)="s","+","")))</f>
        <v/>
      </c>
      <c r="BS1643" s="226" t="str">
        <f aca="false">IF(Y1643="","",CONCATENATE(Y1643,IF(LEFT(AR1643,1)="s","+","")))</f>
        <v/>
      </c>
      <c r="BT1643" s="226" t="str">
        <f aca="false">IF(Z1643="","",CONCATENATE(Z1643,IF(LEFT(AS1643,1)="s","+","")))</f>
        <v/>
      </c>
      <c r="BU1643" s="227" t="str">
        <f aca="false">IF(AA1643="","",CONCATENATE(AA1643,IF(LEFT(AT1643,1)="s","+","")))</f>
        <v/>
      </c>
      <c r="BV1643" s="212"/>
      <c r="BW1643" s="177" t="s">
        <v>4253</v>
      </c>
      <c r="BX1643" s="170" t="str">
        <f aca="false">IF(BW1643&lt;&gt;"",IF(ISNUMBER(FIND("=",BW1643)),LEFT(BW1643,FIND("=",BW1643)-1),BW1643),BW1643)</f>
        <v>AB627911</v>
      </c>
      <c r="BY1643" s="170" t="str">
        <f aca="false">IF(BW1643&lt;&gt;"",IF(ISNUMBER(FIND("=",BW1643)),RIGHT(BW1643,LEN(BW1643)-FIND("=",BW1643)),""),"")</f>
        <v>3b</v>
      </c>
      <c r="BZ1643" s="170" t="str">
        <f aca="false">IF(BX1643&lt;&gt;"",IF(ISNUMBER(FIND(".",BX1643)),LEFT(BX1643,FIND(".",BX1643)-1),BX1643),BX1643)</f>
        <v>AB627911</v>
      </c>
      <c r="CA1643" s="170" t="str">
        <f aca="false">IF(BX1643&lt;&gt;"",IF(ISNUMBER(FIND(".",BX1643)),RIGHT(BX1643,LEN(BX1643)-FIND(".",BX1643)),""),"")</f>
        <v/>
      </c>
      <c r="CB1643" s="212"/>
      <c r="CC1643" s="170" t="str">
        <f aca="false">A1643</f>
        <v>AB627911</v>
      </c>
      <c r="CD1643" s="178" t="s">
        <v>339</v>
      </c>
      <c r="CE1643" s="178" t="s">
        <v>340</v>
      </c>
      <c r="CF1643" s="178" t="s">
        <v>341</v>
      </c>
      <c r="CG1643" s="212"/>
      <c r="CH1643" s="179"/>
      <c r="CI1643" s="179"/>
      <c r="CJ1643" s="179"/>
      <c r="CK1643" s="212"/>
      <c r="CL1643" s="212"/>
      <c r="CM1643" s="170" t="str">
        <f aca="false">F1643</f>
        <v>JSY-Tok09</v>
      </c>
      <c r="CN1643" s="170" t="str">
        <f aca="false">IF(G1643="","",G1643)</f>
        <v/>
      </c>
      <c r="CO1643" s="170" t="str">
        <f aca="false">CONCATENATE(H1643,":",L1643)</f>
        <v>Japan:Tokio</v>
      </c>
      <c r="CP1643" s="170" t="str">
        <f aca="false">CONCATENATE(IF(Q1643="","",CONCATENATE(Q1643,"-")),IF(P1643="","",CONCATENATE(P1643,"-")),IF(O1643="","",O1643))</f>
        <v>27-4-2009</v>
      </c>
      <c r="CQ1643" s="170" t="str">
        <f aca="false">IF(N1643="","",N1643)</f>
        <v/>
      </c>
      <c r="CR1643" s="170" t="n">
        <f aca="false">C1643</f>
        <v>3</v>
      </c>
      <c r="CS1643" s="229" t="str">
        <f aca="false">D1643</f>
        <v>3b</v>
      </c>
      <c r="CT1643" s="170" t="str">
        <f aca="false">CONCATENATE(CD1643," strain ",CM1643," ",CL1643,", partial cds")</f>
        <v>Hepatitis E virus strain JSY-Tok09 , partial cds</v>
      </c>
    </row>
    <row r="1644" customFormat="false" ht="11.9" hidden="false" customHeight="true" outlineLevel="0" collapsed="false">
      <c r="A1644" s="154" t="s">
        <v>4254</v>
      </c>
      <c r="B1644" s="147" t="n">
        <v>3</v>
      </c>
      <c r="C1644" s="243" t="n">
        <v>3</v>
      </c>
      <c r="D1644" s="149" t="s">
        <v>3973</v>
      </c>
      <c r="E1644" s="150" t="s">
        <v>3598</v>
      </c>
      <c r="F1644" s="154" t="s">
        <v>4255</v>
      </c>
      <c r="G1644" s="212"/>
      <c r="H1644" s="146" t="s">
        <v>378</v>
      </c>
      <c r="I1644" s="153" t="s">
        <v>379</v>
      </c>
      <c r="J1644" s="146" t="s">
        <v>337</v>
      </c>
      <c r="K1644" s="155" t="s">
        <v>2827</v>
      </c>
      <c r="L1644" s="231" t="s">
        <v>2827</v>
      </c>
      <c r="M1644" s="157" t="s">
        <v>348</v>
      </c>
      <c r="N1644" s="213"/>
      <c r="O1644" s="160" t="n">
        <v>2010</v>
      </c>
      <c r="P1644" s="212" t="n">
        <v>2</v>
      </c>
      <c r="Q1644" s="212" t="n">
        <v>17</v>
      </c>
      <c r="R1644" s="212"/>
      <c r="S1644" s="232" t="n">
        <v>326</v>
      </c>
      <c r="T1644" s="214"/>
      <c r="U1644" s="215"/>
      <c r="V1644" s="209"/>
      <c r="W1644" s="244" t="s">
        <v>3973</v>
      </c>
      <c r="X1644" s="209"/>
      <c r="Y1644" s="147"/>
      <c r="Z1644" s="209"/>
      <c r="AA1644" s="216"/>
      <c r="AB1644" s="217"/>
      <c r="AC1644" s="163" t="s">
        <v>354</v>
      </c>
      <c r="AD1644" s="209"/>
      <c r="AE1644" s="209"/>
      <c r="AF1644" s="209"/>
      <c r="AG1644" s="218"/>
      <c r="AH1644" s="164" t="n">
        <v>134</v>
      </c>
      <c r="AI1644" s="164" t="n">
        <v>459</v>
      </c>
      <c r="AJ1644" s="219" t="n">
        <f aca="false">SeqEnd-SeqBeg+1</f>
        <v>326</v>
      </c>
      <c r="AK1644" s="220" t="n">
        <f aca="false">AND( SeqBeg&lt;=Beg  , End &lt;=SeqEnd )</f>
        <v>0</v>
      </c>
      <c r="AL1644" s="212"/>
      <c r="AM1644" s="212"/>
      <c r="AN1644" s="213"/>
      <c r="AO1644" s="147" t="s">
        <v>103</v>
      </c>
      <c r="AP1644" s="147" t="s">
        <v>103</v>
      </c>
      <c r="AV1644" s="212"/>
      <c r="AW1644" s="222" t="str">
        <f aca="false">HYPERLINK(CONCATENATE("http://www.ncbi.nlm.nih.gov/nuccore/",BM1644),BM1644)</f>
        <v>AB627910</v>
      </c>
      <c r="AX1644" s="219" t="str">
        <f aca="false">CONCATENATE(D1644,IF(I1644="","",CONCATENATE(".",I1644)),IF(K1644="","",CONCATENATE(".",K1644)),IF(M1644="","",CONCATENATE(".",M1644)),IF(R1644="","",CONCATENATE(".",R1644)),IF(U1644="","","(*)"))</f>
        <v>3b.JPN.Tokio.hum</v>
      </c>
      <c r="AY1644" s="170" t="str">
        <f aca="false">CONCATENATE(BM1644,".",BN1644)</f>
        <v>AB627910.JTS-Tok10</v>
      </c>
      <c r="AZ1644" s="171" t="str">
        <f aca="false">IF(AV1644="",IF(ISNUMBER(FIND(".",A1644)),LEFT(A1644,FIND(".",A1644)-1),A1644),AV1644)</f>
        <v>AB627910</v>
      </c>
      <c r="BA1644" s="171" t="str">
        <f aca="false">IF(ISNUMBER(FIND("-",AZ1644)),LEFT(AZ1644,FIND("-",AZ1644)-1),AZ1644)</f>
        <v>AB627910</v>
      </c>
      <c r="BB1644" s="170" t="str">
        <f aca="false"> MEGAname &amp; "="</f>
        <v>AB627910=</v>
      </c>
      <c r="BC1644" s="170" t="str">
        <f aca="false">Clear &amp; IF(span ,"Span","out")</f>
        <v>AB627910=out</v>
      </c>
      <c r="BD1644" s="170" t="str">
        <f aca="false">Clear &amp; IF(span, IF(B1644=".","Selected",B1644),"out")</f>
        <v>AB627910=out</v>
      </c>
      <c r="BE1644" s="170" t="str">
        <f aca="false">Clear &amp; Strain</f>
        <v>AB627910=JTS-Tok10</v>
      </c>
      <c r="BF1644" s="170" t="str">
        <f aca="false">CONCATENATE(A1644,"=",F1644,". ",AX1644,IF(AB1644="","",CONCATENATE(".",AB1644)))</f>
        <v>AB627910=JTS-Tok10. 3b.JPN.Tokio.hum</v>
      </c>
      <c r="BG1644" s="170" t="str">
        <f aca="false">CONCATENATE(A1644,"=",F1644,". ",AX1644)</f>
        <v>AB627910=JTS-Tok10. 3b.JPN.Tokio.hum</v>
      </c>
      <c r="BH1644" s="170" t="str">
        <f aca="false">CONCATENATE(A1644,"=",AX1644)</f>
        <v>AB627910=3b.JPN.Tokio.hum</v>
      </c>
      <c r="BI1644" s="170" t="str">
        <f aca="false">CONCATENATE(A1644,"=",ComForSubtype,D1644)</f>
        <v>AB627910=3b</v>
      </c>
      <c r="BJ1644" s="170" t="str">
        <f aca="false">CONCATENATE(A1644,"=",E1644)</f>
        <v>AB627910=3jab</v>
      </c>
      <c r="BK1644" s="170" t="str">
        <f aca="false">CONCATENATE(A1644,"=",C1644)</f>
        <v>AB627910=3</v>
      </c>
      <c r="BL1644" s="170" t="str">
        <f aca="false">CONCATENATE(D1644,"=")</f>
        <v>3b=</v>
      </c>
      <c r="BM1644" s="223" t="str">
        <f aca="false">IF(BA1644="XX","",BA1644)</f>
        <v>AB627910</v>
      </c>
      <c r="BN1644" s="224" t="str">
        <f aca="false">CONCATENATE(IF(F1644="","",F1644),IF(G1644="","",CONCATENATE(" / ",G1644)))</f>
        <v>JTS-Tok10</v>
      </c>
      <c r="BO1644" s="225" t="str">
        <f aca="false">AX1644</f>
        <v>3b.JPN.Tokio.hum</v>
      </c>
      <c r="BP1644" s="226" t="str">
        <f aca="false">IF(V1644="","",V1644)</f>
        <v/>
      </c>
      <c r="BQ1644" s="226" t="str">
        <f aca="false">IF(W1644="","",CONCATENATE(W1644,IF(LEFT(AO1644,1)="s","+","")))</f>
        <v>3b</v>
      </c>
      <c r="BR1644" s="226" t="str">
        <f aca="false">IF(X1644="","",CONCATENATE(X1644,IF(LEFT(AQ1644,1)="s","+","")))</f>
        <v/>
      </c>
      <c r="BS1644" s="226" t="str">
        <f aca="false">IF(Y1644="","",CONCATENATE(Y1644,IF(LEFT(AR1644,1)="s","+","")))</f>
        <v/>
      </c>
      <c r="BT1644" s="226" t="str">
        <f aca="false">IF(Z1644="","",CONCATENATE(Z1644,IF(LEFT(AS1644,1)="s","+","")))</f>
        <v/>
      </c>
      <c r="BU1644" s="227" t="str">
        <f aca="false">IF(AA1644="","",CONCATENATE(AA1644,IF(LEFT(AT1644,1)="s","+","")))</f>
        <v/>
      </c>
      <c r="BV1644" s="212"/>
      <c r="BW1644" s="177" t="s">
        <v>4256</v>
      </c>
      <c r="BX1644" s="170" t="str">
        <f aca="false">IF(BW1644&lt;&gt;"",IF(ISNUMBER(FIND("=",BW1644)),LEFT(BW1644,FIND("=",BW1644)-1),BW1644),BW1644)</f>
        <v>AB627910</v>
      </c>
      <c r="BY1644" s="170" t="str">
        <f aca="false">IF(BW1644&lt;&gt;"",IF(ISNUMBER(FIND("=",BW1644)),RIGHT(BW1644,LEN(BW1644)-FIND("=",BW1644)),""),"")</f>
        <v>3b</v>
      </c>
      <c r="BZ1644" s="170" t="str">
        <f aca="false">IF(BX1644&lt;&gt;"",IF(ISNUMBER(FIND(".",BX1644)),LEFT(BX1644,FIND(".",BX1644)-1),BX1644),BX1644)</f>
        <v>AB627910</v>
      </c>
      <c r="CA1644" s="170" t="str">
        <f aca="false">IF(BX1644&lt;&gt;"",IF(ISNUMBER(FIND(".",BX1644)),RIGHT(BX1644,LEN(BX1644)-FIND(".",BX1644)),""),"")</f>
        <v/>
      </c>
      <c r="CB1644" s="212"/>
      <c r="CC1644" s="170" t="str">
        <f aca="false">A1644</f>
        <v>AB627910</v>
      </c>
      <c r="CD1644" s="178" t="s">
        <v>339</v>
      </c>
      <c r="CE1644" s="178" t="s">
        <v>340</v>
      </c>
      <c r="CF1644" s="178" t="s">
        <v>341</v>
      </c>
      <c r="CG1644" s="212"/>
      <c r="CH1644" s="179"/>
      <c r="CI1644" s="179"/>
      <c r="CJ1644" s="179"/>
      <c r="CK1644" s="212"/>
      <c r="CL1644" s="212"/>
      <c r="CM1644" s="170" t="str">
        <f aca="false">F1644</f>
        <v>JTS-Tok10</v>
      </c>
      <c r="CN1644" s="170" t="str">
        <f aca="false">IF(G1644="","",G1644)</f>
        <v/>
      </c>
      <c r="CO1644" s="170" t="str">
        <f aca="false">CONCATENATE(H1644,":",L1644)</f>
        <v>Japan:Tokio</v>
      </c>
      <c r="CP1644" s="170" t="str">
        <f aca="false">CONCATENATE(IF(Q1644="","",CONCATENATE(Q1644,"-")),IF(P1644="","",CONCATENATE(P1644,"-")),IF(O1644="","",O1644))</f>
        <v>17-2-2010</v>
      </c>
      <c r="CQ1644" s="170" t="str">
        <f aca="false">IF(N1644="","",N1644)</f>
        <v/>
      </c>
      <c r="CR1644" s="170" t="n">
        <f aca="false">C1644</f>
        <v>3</v>
      </c>
      <c r="CS1644" s="229" t="str">
        <f aca="false">D1644</f>
        <v>3b</v>
      </c>
      <c r="CT1644" s="170" t="str">
        <f aca="false">CONCATENATE(CD1644," strain ",CM1644," ",CL1644,", partial cds")</f>
        <v>Hepatitis E virus strain JTS-Tok10 , partial cds</v>
      </c>
    </row>
    <row r="1645" customFormat="false" ht="11.9" hidden="false" customHeight="true" outlineLevel="0" collapsed="false">
      <c r="A1645" s="154" t="s">
        <v>4257</v>
      </c>
      <c r="B1645" s="147" t="n">
        <v>3</v>
      </c>
      <c r="C1645" s="243" t="n">
        <v>3</v>
      </c>
      <c r="D1645" s="149" t="s">
        <v>3973</v>
      </c>
      <c r="E1645" s="150" t="s">
        <v>3598</v>
      </c>
      <c r="F1645" s="154" t="s">
        <v>4156</v>
      </c>
      <c r="G1645" s="212"/>
      <c r="H1645" s="146" t="s">
        <v>758</v>
      </c>
      <c r="I1645" s="153" t="s">
        <v>759</v>
      </c>
      <c r="J1645" s="146" t="s">
        <v>395</v>
      </c>
      <c r="K1645" s="212"/>
      <c r="L1645" s="212"/>
      <c r="M1645" s="157" t="s">
        <v>348</v>
      </c>
      <c r="N1645" s="213"/>
      <c r="O1645" s="160"/>
      <c r="P1645" s="212"/>
      <c r="Q1645" s="212"/>
      <c r="R1645" s="212"/>
      <c r="S1645" s="212"/>
      <c r="T1645" s="214"/>
      <c r="U1645" s="215"/>
      <c r="V1645" s="209"/>
      <c r="X1645" s="209"/>
      <c r="Y1645" s="209"/>
      <c r="Z1645" s="209"/>
      <c r="AA1645" s="158" t="s">
        <v>3973</v>
      </c>
      <c r="AB1645" s="217"/>
      <c r="AC1645" s="217"/>
      <c r="AD1645" s="209"/>
      <c r="AE1645" s="209"/>
      <c r="AF1645" s="209"/>
      <c r="AG1645" s="166" t="s">
        <v>2060</v>
      </c>
      <c r="AH1645" s="164" t="n">
        <v>6239</v>
      </c>
      <c r="AI1645" s="164" t="n">
        <v>6542</v>
      </c>
      <c r="AJ1645" s="219" t="n">
        <f aca="false">SeqEnd-SeqBeg+1</f>
        <v>304</v>
      </c>
      <c r="AK1645" s="220" t="n">
        <f aca="false">AND( SeqBeg&lt;=Beg  , End &lt;=SeqEnd )</f>
        <v>0</v>
      </c>
      <c r="AL1645" s="212"/>
      <c r="AM1645" s="212"/>
      <c r="AN1645" s="221"/>
      <c r="AT1645" s="147" t="s">
        <v>103</v>
      </c>
      <c r="AU1645" s="146"/>
      <c r="AV1645" s="212"/>
      <c r="AW1645" s="222" t="str">
        <f aca="false">HYPERLINK(CONCATENATE("http://www.ncbi.nlm.nih.gov/nuccore/",BM1645),BM1645)</f>
        <v>EU495230</v>
      </c>
      <c r="AX1645" s="219" t="str">
        <f aca="false">CONCATENATE(D1645,IF(I1645="","",CONCATENATE(".",I1645)),IF(K1645="","",CONCATENATE(".",K1645)),IF(M1645="","",CONCATENATE(".",M1645)),IF(R1645="","",CONCATENATE(".",R1645)),IF(U1645="","","(*)"))</f>
        <v>3b.FRA.hum</v>
      </c>
      <c r="AY1645" s="170" t="str">
        <f aca="false">CONCATENATE(BM1645,".",BN1645)</f>
        <v>EU495230.TLS39</v>
      </c>
      <c r="AZ1645" s="171" t="str">
        <f aca="false">IF(AV1645="",IF(ISNUMBER(FIND(".",A1645)),LEFT(A1645,FIND(".",A1645)-1),A1645),AV1645)</f>
        <v>EU495230</v>
      </c>
      <c r="BA1645" s="171" t="str">
        <f aca="false">IF(ISNUMBER(FIND("-",AZ1645)),LEFT(AZ1645,FIND("-",AZ1645)-1),AZ1645)</f>
        <v>EU495230</v>
      </c>
      <c r="BB1645" s="170" t="str">
        <f aca="false"> MEGAname &amp; "="</f>
        <v>EU495230=</v>
      </c>
      <c r="BC1645" s="170" t="str">
        <f aca="false">Clear &amp; IF(span ,"Span","out")</f>
        <v>EU495230=out</v>
      </c>
      <c r="BD1645" s="170" t="str">
        <f aca="false">Clear &amp; IF(span, IF(B1645=".","Selected",B1645),"out")</f>
        <v>EU495230=out</v>
      </c>
      <c r="BE1645" s="170" t="str">
        <f aca="false">Clear &amp; Strain</f>
        <v>EU495230=TLS39</v>
      </c>
      <c r="BF1645" s="170" t="str">
        <f aca="false">CONCATENATE(A1645,"=",F1645,". ",AX1645,IF(AB1645="","",CONCATENATE(".",AB1645)))</f>
        <v>EU495230=TLS39. 3b.FRA.hum</v>
      </c>
      <c r="BG1645" s="170" t="str">
        <f aca="false">CONCATENATE(A1645,"=",F1645,". ",AX1645)</f>
        <v>EU495230=TLS39. 3b.FRA.hum</v>
      </c>
      <c r="BH1645" s="170" t="str">
        <f aca="false">CONCATENATE(A1645,"=",AX1645)</f>
        <v>EU495230=3b.FRA.hum</v>
      </c>
      <c r="BI1645" s="170" t="str">
        <f aca="false">CONCATENATE(A1645,"=",ComForSubtype,D1645)</f>
        <v>EU495230=3b</v>
      </c>
      <c r="BJ1645" s="170" t="str">
        <f aca="false">CONCATENATE(A1645,"=",E1645)</f>
        <v>EU495230=3jab</v>
      </c>
      <c r="BK1645" s="170" t="str">
        <f aca="false">CONCATENATE(A1645,"=",C1645)</f>
        <v>EU495230=3</v>
      </c>
      <c r="BL1645" s="170" t="str">
        <f aca="false">CONCATENATE(D1645,"=")</f>
        <v>3b=</v>
      </c>
      <c r="BM1645" s="223" t="str">
        <f aca="false">IF(BA1645="XX","",BA1645)</f>
        <v>EU495230</v>
      </c>
      <c r="BN1645" s="224" t="str">
        <f aca="false">CONCATENATE(IF(F1645="","",F1645),IF(G1645="","",CONCATENATE(" / ",G1645)))</f>
        <v>TLS39</v>
      </c>
      <c r="BO1645" s="225" t="str">
        <f aca="false">AX1645</f>
        <v>3b.FRA.hum</v>
      </c>
      <c r="BP1645" s="226" t="str">
        <f aca="false">IF(V1645="","",V1645)</f>
        <v/>
      </c>
      <c r="BQ1645" s="226" t="str">
        <f aca="false">IF(W1645="","",CONCATENATE(W1645,IF(LEFT(AO1645,1)="s","+","")))</f>
        <v/>
      </c>
      <c r="BR1645" s="226" t="str">
        <f aca="false">IF(X1645="","",CONCATENATE(X1645,IF(LEFT(AQ1645,1)="s","+","")))</f>
        <v/>
      </c>
      <c r="BS1645" s="226" t="str">
        <f aca="false">IF(Y1645="","",CONCATENATE(Y1645,IF(LEFT(AR1645,1)="s","+","")))</f>
        <v/>
      </c>
      <c r="BT1645" s="226" t="str">
        <f aca="false">IF(Z1645="","",CONCATENATE(Z1645,IF(LEFT(AS1645,1)="s","+","")))</f>
        <v/>
      </c>
      <c r="BU1645" s="227" t="str">
        <f aca="false">IF(AA1645="","",CONCATENATE(AA1645,IF(LEFT(AT1645,1)="s","+","")))</f>
        <v>3b</v>
      </c>
      <c r="BV1645" s="212"/>
      <c r="BW1645" s="177" t="s">
        <v>4258</v>
      </c>
      <c r="BX1645" s="170" t="str">
        <f aca="false">IF(BW1645&lt;&gt;"",IF(ISNUMBER(FIND("=",BW1645)),LEFT(BW1645,FIND("=",BW1645)-1),BW1645),BW1645)</f>
        <v>EU495230</v>
      </c>
      <c r="BY1645" s="170" t="str">
        <f aca="false">IF(BW1645&lt;&gt;"",IF(ISNUMBER(FIND("=",BW1645)),RIGHT(BW1645,LEN(BW1645)-FIND("=",BW1645)),""),"")</f>
        <v>3b</v>
      </c>
      <c r="BZ1645" s="170" t="str">
        <f aca="false">IF(BX1645&lt;&gt;"",IF(ISNUMBER(FIND(".",BX1645)),LEFT(BX1645,FIND(".",BX1645)-1),BX1645),BX1645)</f>
        <v>EU495230</v>
      </c>
      <c r="CA1645" s="170" t="str">
        <f aca="false">IF(BX1645&lt;&gt;"",IF(ISNUMBER(FIND(".",BX1645)),RIGHT(BX1645,LEN(BX1645)-FIND(".",BX1645)),""),"")</f>
        <v/>
      </c>
      <c r="CB1645" s="212"/>
      <c r="CC1645" s="170" t="str">
        <f aca="false">A1645</f>
        <v>EU495230</v>
      </c>
      <c r="CD1645" s="178" t="s">
        <v>339</v>
      </c>
      <c r="CE1645" s="178" t="s">
        <v>340</v>
      </c>
      <c r="CF1645" s="178" t="s">
        <v>341</v>
      </c>
      <c r="CG1645" s="212"/>
      <c r="CH1645" s="179"/>
      <c r="CI1645" s="179"/>
      <c r="CJ1645" s="179"/>
      <c r="CK1645" s="212"/>
      <c r="CL1645" s="212"/>
      <c r="CM1645" s="170" t="str">
        <f aca="false">F1645</f>
        <v>TLS39</v>
      </c>
      <c r="CN1645" s="170" t="str">
        <f aca="false">IF(G1645="","",G1645)</f>
        <v/>
      </c>
      <c r="CO1645" s="170" t="str">
        <f aca="false">CONCATENATE(H1645,":",L1645)</f>
        <v>France:</v>
      </c>
      <c r="CP1645" s="170" t="str">
        <f aca="false">CONCATENATE(IF(Q1645="","",CONCATENATE(Q1645,"-")),IF(P1645="","",CONCATENATE(P1645,"-")),IF(O1645="","",O1645))</f>
        <v/>
      </c>
      <c r="CQ1645" s="170" t="str">
        <f aca="false">IF(N1645="","",N1645)</f>
        <v/>
      </c>
      <c r="CR1645" s="170" t="n">
        <f aca="false">C1645</f>
        <v>3</v>
      </c>
      <c r="CS1645" s="229" t="str">
        <f aca="false">D1645</f>
        <v>3b</v>
      </c>
      <c r="CT1645" s="170" t="str">
        <f aca="false">CONCATENATE(CD1645," strain ",CM1645," ",CL1645,", partial cds")</f>
        <v>Hepatitis E virus strain TLS39 , partial cds</v>
      </c>
    </row>
    <row r="1646" s="146" customFormat="true" ht="11.9" hidden="false" customHeight="true" outlineLevel="0" collapsed="false">
      <c r="A1646" s="154" t="s">
        <v>4259</v>
      </c>
      <c r="B1646" s="147" t="n">
        <v>3</v>
      </c>
      <c r="C1646" s="243" t="n">
        <v>3</v>
      </c>
      <c r="D1646" s="149" t="s">
        <v>3973</v>
      </c>
      <c r="E1646" s="150" t="s">
        <v>3598</v>
      </c>
      <c r="F1646" s="154" t="s">
        <v>4148</v>
      </c>
      <c r="G1646" s="221" t="s">
        <v>4149</v>
      </c>
      <c r="H1646" s="146" t="s">
        <v>405</v>
      </c>
      <c r="I1646" s="153" t="s">
        <v>412</v>
      </c>
      <c r="J1646" s="146" t="s">
        <v>395</v>
      </c>
      <c r="K1646" s="155" t="s">
        <v>2519</v>
      </c>
      <c r="L1646" s="231" t="s">
        <v>2520</v>
      </c>
      <c r="M1646" s="157" t="s">
        <v>380</v>
      </c>
      <c r="N1646" s="158" t="s">
        <v>607</v>
      </c>
      <c r="O1646" s="160" t="n">
        <v>2009</v>
      </c>
      <c r="P1646" s="212"/>
      <c r="Q1646" s="212"/>
      <c r="R1646" s="146" t="s">
        <v>78</v>
      </c>
      <c r="T1646" s="214"/>
      <c r="U1646" s="215"/>
      <c r="V1646" s="209"/>
      <c r="W1646" s="217"/>
      <c r="X1646" s="147"/>
      <c r="Y1646" s="249" t="s">
        <v>3973</v>
      </c>
      <c r="Z1646" s="209"/>
      <c r="AA1646" s="216"/>
      <c r="AB1646" s="217"/>
      <c r="AC1646" s="217"/>
      <c r="AD1646" s="209"/>
      <c r="AE1646" s="164" t="n">
        <v>297</v>
      </c>
      <c r="AF1646" s="209"/>
      <c r="AG1646" s="218"/>
      <c r="AH1646" s="164" t="n">
        <v>4506</v>
      </c>
      <c r="AI1646" s="164" t="n">
        <v>4803</v>
      </c>
      <c r="AJ1646" s="219" t="n">
        <f aca="false">SeqEnd-SeqBeg+1</f>
        <v>298</v>
      </c>
      <c r="AK1646" s="220" t="n">
        <f aca="false">AND( SeqBeg&lt;=Beg  , End &lt;=SeqEnd )</f>
        <v>0</v>
      </c>
      <c r="AL1646" s="212"/>
      <c r="AM1646" s="212"/>
      <c r="AN1646" s="221" t="s">
        <v>382</v>
      </c>
      <c r="AO1646" s="147" t="s">
        <v>103</v>
      </c>
      <c r="AP1646" s="147" t="s">
        <v>103</v>
      </c>
      <c r="AQ1646" s="147" t="s">
        <v>103</v>
      </c>
      <c r="AR1646" s="147" t="s">
        <v>408</v>
      </c>
      <c r="AS1646" s="147" t="s">
        <v>103</v>
      </c>
      <c r="AT1646" s="147" t="s">
        <v>103</v>
      </c>
      <c r="AV1646" s="212"/>
      <c r="AW1646" s="222" t="str">
        <f aca="false">HYPERLINK(CONCATENATE("http://www.ncbi.nlm.nih.gov/nuccore/",BM1646),BM1646)</f>
        <v>JQ807477</v>
      </c>
      <c r="AX1646" s="219" t="str">
        <f aca="false">CONCATENATE(D1646,IF(I1646="","",CONCATENATE(".",I1646)),IF(K1646="","",CONCATENATE(".",K1646)),IF(M1646="","",CONCATENATE(".",M1646)),IF(R1646="","",CONCATENATE(".",R1646)),IF(U1646="","","(*)"))</f>
        <v>3b.DEU.MV,Ovp.wb.FLI</v>
      </c>
      <c r="AY1646" s="170" t="str">
        <f aca="false">CONCATENATE(BM1646,".",BN1646)</f>
        <v>JQ807477.Bugewitz / WS03-09</v>
      </c>
      <c r="AZ1646" s="171" t="str">
        <f aca="false">IF(AV1646="",IF(ISNUMBER(FIND(".",A1646)),LEFT(A1646,FIND(".",A1646)-1),A1646),AV1646)</f>
        <v>JQ807477</v>
      </c>
      <c r="BA1646" s="171" t="str">
        <f aca="false">IF(ISNUMBER(FIND("-",AZ1646)),LEFT(AZ1646,FIND("-",AZ1646)-1),AZ1646)</f>
        <v>JQ807477</v>
      </c>
      <c r="BB1646" s="170" t="str">
        <f aca="false"> MEGAname &amp; "="</f>
        <v>JQ807477=</v>
      </c>
      <c r="BC1646" s="170" t="str">
        <f aca="false">Clear &amp; IF(span ,"Span","out")</f>
        <v>JQ807477=out</v>
      </c>
      <c r="BD1646" s="170" t="str">
        <f aca="false">Clear &amp; IF(span, IF(B1646=".","Selected",B1646),"out")</f>
        <v>JQ807477=out</v>
      </c>
      <c r="BE1646" s="170" t="str">
        <f aca="false">Clear &amp; Strain</f>
        <v>JQ807477=Bugewitz</v>
      </c>
      <c r="BF1646" s="170" t="str">
        <f aca="false">CONCATENATE(A1646,"=",F1646,". ",AX1646,IF(AB1646="","",CONCATENATE(".",AB1646)))</f>
        <v>JQ807477=Bugewitz. 3b.DEU.MV,Ovp.wb.FLI</v>
      </c>
      <c r="BG1646" s="170" t="str">
        <f aca="false">CONCATENATE(A1646,"=",F1646,". ",AX1646)</f>
        <v>JQ807477=Bugewitz. 3b.DEU.MV,Ovp.wb.FLI</v>
      </c>
      <c r="BH1646" s="170" t="str">
        <f aca="false">CONCATENATE(A1646,"=",AX1646)</f>
        <v>JQ807477=3b.DEU.MV,Ovp.wb.FLI</v>
      </c>
      <c r="BI1646" s="170" t="str">
        <f aca="false">CONCATENATE(A1646,"=",ComForSubtype,D1646)</f>
        <v>JQ807477=3b</v>
      </c>
      <c r="BJ1646" s="170" t="str">
        <f aca="false">CONCATENATE(A1646,"=",E1646)</f>
        <v>JQ807477=3jab</v>
      </c>
      <c r="BK1646" s="170" t="str">
        <f aca="false">CONCATENATE(A1646,"=",C1646)</f>
        <v>JQ807477=3</v>
      </c>
      <c r="BL1646" s="170" t="str">
        <f aca="false">CONCATENATE(D1646,"=")</f>
        <v>3b=</v>
      </c>
      <c r="BM1646" s="223" t="str">
        <f aca="false">IF(BA1646="XX","",BA1646)</f>
        <v>JQ807477</v>
      </c>
      <c r="BN1646" s="224" t="str">
        <f aca="false">CONCATENATE(IF(F1646="","",F1646),IF(G1646="","",CONCATENATE(" / ",G1646)))</f>
        <v>Bugewitz / WS03-09</v>
      </c>
      <c r="BO1646" s="225" t="str">
        <f aca="false">AX1646</f>
        <v>3b.DEU.MV,Ovp.wb.FLI</v>
      </c>
      <c r="BP1646" s="226" t="str">
        <f aca="false">IF(V1646="","",V1646)</f>
        <v/>
      </c>
      <c r="BQ1646" s="226" t="str">
        <f aca="false">IF(W1646="","",CONCATENATE(W1646,IF(LEFT(AO1646,1)="s","+","")))</f>
        <v/>
      </c>
      <c r="BR1646" s="226" t="str">
        <f aca="false">IF(X1646="","",CONCATENATE(X1646,IF(LEFT(AQ1646,1)="s","+","")))</f>
        <v/>
      </c>
      <c r="BS1646" s="226" t="str">
        <f aca="false">IF(Y1646="","",CONCATENATE(Y1646,IF(LEFT(AR1646,1)="s","+","")))</f>
        <v>3b+</v>
      </c>
      <c r="BT1646" s="226" t="str">
        <f aca="false">IF(Z1646="","",CONCATENATE(Z1646,IF(LEFT(AS1646,1)="s","+","")))</f>
        <v/>
      </c>
      <c r="BU1646" s="227" t="str">
        <f aca="false">IF(AA1646="","",CONCATENATE(AA1646,IF(LEFT(AT1646,1)="s","+","")))</f>
        <v/>
      </c>
      <c r="BV1646" s="212"/>
      <c r="BW1646" s="177" t="s">
        <v>4260</v>
      </c>
      <c r="BX1646" s="170" t="str">
        <f aca="false">IF(BW1646&lt;&gt;"",IF(ISNUMBER(FIND("=",BW1646)),LEFT(BW1646,FIND("=",BW1646)-1),BW1646),BW1646)</f>
        <v>JQ807477</v>
      </c>
      <c r="BY1646" s="170" t="str">
        <f aca="false">IF(BW1646&lt;&gt;"",IF(ISNUMBER(FIND("=",BW1646)),RIGHT(BW1646,LEN(BW1646)-FIND("=",BW1646)),""),"")</f>
        <v>3b</v>
      </c>
      <c r="BZ1646" s="170" t="str">
        <f aca="false">IF(BX1646&lt;&gt;"",IF(ISNUMBER(FIND(".",BX1646)),LEFT(BX1646,FIND(".",BX1646)-1),BX1646),BX1646)</f>
        <v>JQ807477</v>
      </c>
      <c r="CA1646" s="170" t="str">
        <f aca="false">IF(BX1646&lt;&gt;"",IF(ISNUMBER(FIND(".",BX1646)),RIGHT(BX1646,LEN(BX1646)-FIND(".",BX1646)),""),"")</f>
        <v/>
      </c>
      <c r="CB1646" s="212"/>
      <c r="CC1646" s="170" t="str">
        <f aca="false">A1646</f>
        <v>JQ807477</v>
      </c>
      <c r="CD1646" s="178" t="s">
        <v>339</v>
      </c>
      <c r="CE1646" s="178" t="s">
        <v>340</v>
      </c>
      <c r="CF1646" s="178" t="s">
        <v>341</v>
      </c>
      <c r="CG1646" s="178" t="s">
        <v>592</v>
      </c>
      <c r="CH1646" s="359" t="s">
        <v>2082</v>
      </c>
      <c r="CI1646" s="179" t="s">
        <v>2083</v>
      </c>
      <c r="CJ1646" s="359" t="s">
        <v>2084</v>
      </c>
      <c r="CK1646" s="179" t="s">
        <v>2085</v>
      </c>
      <c r="CL1646" s="178" t="s">
        <v>2086</v>
      </c>
      <c r="CM1646" s="170" t="str">
        <f aca="false">F1646</f>
        <v>Bugewitz</v>
      </c>
      <c r="CN1646" s="170" t="str">
        <f aca="false">IF(G1646="","",G1646)</f>
        <v>WS03-09</v>
      </c>
      <c r="CO1646" s="170" t="str">
        <f aca="false">CONCATENATE(H1646,":",L1646)</f>
        <v>Germany:Mecklenburg-Vorpommern, Ostvorpommern, Bugewitz</v>
      </c>
      <c r="CP1646" s="170" t="str">
        <f aca="false">CONCATENATE(IF(Q1646="","",CONCATENATE(Q1646,"-")),IF(P1646="","",CONCATENATE(P1646,"-")),IF(O1646="","",O1646))</f>
        <v>2009</v>
      </c>
      <c r="CQ1646" s="170" t="str">
        <f aca="false">IF(N1646="","",N1646)</f>
        <v>liver</v>
      </c>
      <c r="CR1646" s="170" t="n">
        <f aca="false">C1646</f>
        <v>3</v>
      </c>
      <c r="CS1646" s="229" t="str">
        <f aca="false">D1646</f>
        <v>3b</v>
      </c>
      <c r="CT1646" s="170" t="str">
        <f aca="false">CONCATENATE(CD1646," strain ",CM1646," ",CL1646,", partial cds")</f>
        <v>Hepatitis E virus strain Bugewitz RNA-directed RNA polymerase gene, partial cds</v>
      </c>
    </row>
    <row r="1647" customFormat="false" ht="11.9" hidden="false" customHeight="true" outlineLevel="0" collapsed="false">
      <c r="A1647" s="154" t="s">
        <v>4261</v>
      </c>
      <c r="B1647" s="147" t="n">
        <v>3</v>
      </c>
      <c r="C1647" s="243" t="n">
        <v>3</v>
      </c>
      <c r="D1647" s="149" t="s">
        <v>3973</v>
      </c>
      <c r="E1647" s="150" t="s">
        <v>3598</v>
      </c>
      <c r="F1647" s="154" t="s">
        <v>4148</v>
      </c>
      <c r="G1647" s="221" t="s">
        <v>4149</v>
      </c>
      <c r="H1647" s="146" t="s">
        <v>405</v>
      </c>
      <c r="I1647" s="153" t="s">
        <v>412</v>
      </c>
      <c r="J1647" s="146" t="s">
        <v>395</v>
      </c>
      <c r="K1647" s="155" t="s">
        <v>2519</v>
      </c>
      <c r="L1647" s="231" t="s">
        <v>2520</v>
      </c>
      <c r="M1647" s="157" t="s">
        <v>380</v>
      </c>
      <c r="N1647" s="158" t="s">
        <v>607</v>
      </c>
      <c r="O1647" s="160" t="n">
        <v>2009</v>
      </c>
      <c r="P1647" s="212"/>
      <c r="Q1647" s="212"/>
      <c r="R1647" s="146" t="s">
        <v>78</v>
      </c>
      <c r="T1647" s="214"/>
      <c r="U1647" s="215"/>
      <c r="V1647" s="209"/>
      <c r="W1647" s="244" t="s">
        <v>3973</v>
      </c>
      <c r="X1647" s="209"/>
      <c r="Y1647" s="209"/>
      <c r="Z1647" s="209"/>
      <c r="AA1647" s="216"/>
      <c r="AB1647" s="217"/>
      <c r="AC1647" s="163" t="s">
        <v>354</v>
      </c>
      <c r="AD1647" s="209"/>
      <c r="AE1647" s="209"/>
      <c r="AF1647" s="209"/>
      <c r="AG1647" s="218"/>
      <c r="AH1647" s="164" t="n">
        <v>70</v>
      </c>
      <c r="AI1647" s="164" t="n">
        <v>359</v>
      </c>
      <c r="AJ1647" s="219" t="n">
        <f aca="false">SeqEnd-SeqBeg+1</f>
        <v>290</v>
      </c>
      <c r="AK1647" s="220" t="n">
        <f aca="false">AND( SeqBeg&lt;=Beg  , End &lt;=SeqEnd )</f>
        <v>0</v>
      </c>
      <c r="AL1647" s="212"/>
      <c r="AM1647" s="146" t="s">
        <v>4262</v>
      </c>
      <c r="AN1647" s="221" t="s">
        <v>382</v>
      </c>
      <c r="AO1647" s="147" t="s">
        <v>419</v>
      </c>
      <c r="AP1647" s="147" t="s">
        <v>419</v>
      </c>
      <c r="AU1647" s="147" t="s">
        <v>382</v>
      </c>
      <c r="AV1647" s="212"/>
      <c r="AW1647" s="222" t="str">
        <f aca="false">HYPERLINK(CONCATENATE("http://www.ncbi.nlm.nih.gov/nuccore/",BM1647),BM1647)</f>
        <v>JQ807479</v>
      </c>
      <c r="AX1647" s="219" t="str">
        <f aca="false">CONCATENATE(D1647,IF(I1647="","",CONCATENATE(".",I1647)),IF(K1647="","",CONCATENATE(".",K1647)),IF(M1647="","",CONCATENATE(".",M1647)),IF(R1647="","",CONCATENATE(".",R1647)),IF(U1647="","","(*)"))</f>
        <v>3b.DEU.MV,Ovp.wb.FLI</v>
      </c>
      <c r="AY1647" s="170" t="str">
        <f aca="false">CONCATENATE(BM1647,".",BN1647)</f>
        <v>JQ807479.Bugewitz / WS03-09</v>
      </c>
      <c r="AZ1647" s="171" t="str">
        <f aca="false">IF(AV1647="",IF(ISNUMBER(FIND(".",A1647)),LEFT(A1647,FIND(".",A1647)-1),A1647),AV1647)</f>
        <v>JQ807479</v>
      </c>
      <c r="BA1647" s="171" t="str">
        <f aca="false">IF(ISNUMBER(FIND("-",AZ1647)),LEFT(AZ1647,FIND("-",AZ1647)-1),AZ1647)</f>
        <v>JQ807479</v>
      </c>
      <c r="BB1647" s="170" t="str">
        <f aca="false"> MEGAname &amp; "="</f>
        <v>JQ807479=</v>
      </c>
      <c r="BC1647" s="170" t="str">
        <f aca="false">Clear &amp; IF(span ,"Span","out")</f>
        <v>JQ807479=out</v>
      </c>
      <c r="BD1647" s="170" t="str">
        <f aca="false">Clear &amp; IF(span, IF(B1647=".","Selected",B1647),"out")</f>
        <v>JQ807479=out</v>
      </c>
      <c r="BE1647" s="170" t="str">
        <f aca="false">Clear &amp; Strain</f>
        <v>JQ807479=Bugewitz</v>
      </c>
      <c r="BF1647" s="170" t="str">
        <f aca="false">CONCATENATE(A1647,"=",F1647,". ",AX1647,IF(AB1647="","",CONCATENATE(".",AB1647)))</f>
        <v>JQ807479=Bugewitz. 3b.DEU.MV,Ovp.wb.FLI</v>
      </c>
      <c r="BG1647" s="170" t="str">
        <f aca="false">CONCATENATE(A1647,"=",F1647,". ",AX1647)</f>
        <v>JQ807479=Bugewitz. 3b.DEU.MV,Ovp.wb.FLI</v>
      </c>
      <c r="BH1647" s="170" t="str">
        <f aca="false">CONCATENATE(A1647,"=",AX1647)</f>
        <v>JQ807479=3b.DEU.MV,Ovp.wb.FLI</v>
      </c>
      <c r="BI1647" s="170" t="str">
        <f aca="false">CONCATENATE(A1647,"=",ComForSubtype,D1647)</f>
        <v>JQ807479=3b</v>
      </c>
      <c r="BJ1647" s="170" t="str">
        <f aca="false">CONCATENATE(A1647,"=",E1647)</f>
        <v>JQ807479=3jab</v>
      </c>
      <c r="BK1647" s="170" t="str">
        <f aca="false">CONCATENATE(A1647,"=",C1647)</f>
        <v>JQ807479=3</v>
      </c>
      <c r="BL1647" s="170" t="str">
        <f aca="false">CONCATENATE(D1647,"=")</f>
        <v>3b=</v>
      </c>
      <c r="BM1647" s="223" t="str">
        <f aca="false">IF(BA1647="XX","",BA1647)</f>
        <v>JQ807479</v>
      </c>
      <c r="BN1647" s="224" t="str">
        <f aca="false">CONCATENATE(IF(F1647="","",F1647),IF(G1647="","",CONCATENATE(" / ",G1647)))</f>
        <v>Bugewitz / WS03-09</v>
      </c>
      <c r="BO1647" s="225" t="str">
        <f aca="false">AX1647</f>
        <v>3b.DEU.MV,Ovp.wb.FLI</v>
      </c>
      <c r="BP1647" s="226" t="str">
        <f aca="false">IF(V1647="","",V1647)</f>
        <v/>
      </c>
      <c r="BQ1647" s="226" t="str">
        <f aca="false">IF(W1647="","",CONCATENATE(W1647,IF(LEFT(AO1647,1)="s","+","")))</f>
        <v>3b</v>
      </c>
      <c r="BR1647" s="226" t="str">
        <f aca="false">IF(X1647="","",CONCATENATE(X1647,IF(LEFT(AQ1647,1)="s","+","")))</f>
        <v/>
      </c>
      <c r="BS1647" s="226" t="str">
        <f aca="false">IF(Y1647="","",CONCATENATE(Y1647,IF(LEFT(AR1647,1)="s","+","")))</f>
        <v/>
      </c>
      <c r="BT1647" s="226" t="str">
        <f aca="false">IF(Z1647="","",CONCATENATE(Z1647,IF(LEFT(AS1647,1)="s","+","")))</f>
        <v/>
      </c>
      <c r="BU1647" s="227" t="str">
        <f aca="false">IF(AA1647="","",CONCATENATE(AA1647,IF(LEFT(AT1647,1)="s","+","")))</f>
        <v/>
      </c>
      <c r="BV1647" s="212"/>
      <c r="BW1647" s="177" t="s">
        <v>4263</v>
      </c>
      <c r="BX1647" s="170" t="str">
        <f aca="false">IF(BW1647&lt;&gt;"",IF(ISNUMBER(FIND("=",BW1647)),LEFT(BW1647,FIND("=",BW1647)-1),BW1647),BW1647)</f>
        <v>JQ807479</v>
      </c>
      <c r="BY1647" s="170" t="str">
        <f aca="false">IF(BW1647&lt;&gt;"",IF(ISNUMBER(FIND("=",BW1647)),RIGHT(BW1647,LEN(BW1647)-FIND("=",BW1647)),""),"")</f>
        <v>3b</v>
      </c>
      <c r="BZ1647" s="170" t="str">
        <f aca="false">IF(BX1647&lt;&gt;"",IF(ISNUMBER(FIND(".",BX1647)),LEFT(BX1647,FIND(".",BX1647)-1),BX1647),BX1647)</f>
        <v>JQ807479</v>
      </c>
      <c r="CA1647" s="170" t="str">
        <f aca="false">IF(BX1647&lt;&gt;"",IF(ISNUMBER(FIND(".",BX1647)),RIGHT(BX1647,LEN(BX1647)-FIND(".",BX1647)),""),"")</f>
        <v/>
      </c>
      <c r="CB1647" s="212"/>
      <c r="CC1647" s="170" t="str">
        <f aca="false">A1647</f>
        <v>JQ807479</v>
      </c>
      <c r="CD1647" s="178" t="s">
        <v>339</v>
      </c>
      <c r="CE1647" s="178" t="s">
        <v>340</v>
      </c>
      <c r="CF1647" s="178" t="s">
        <v>341</v>
      </c>
      <c r="CG1647" s="178" t="s">
        <v>592</v>
      </c>
      <c r="CH1647" s="179" t="s">
        <v>2835</v>
      </c>
      <c r="CI1647" s="179" t="s">
        <v>2836</v>
      </c>
      <c r="CJ1647" s="179" t="s">
        <v>2525</v>
      </c>
      <c r="CK1647" s="179" t="s">
        <v>2526</v>
      </c>
      <c r="CL1647" s="178" t="s">
        <v>2527</v>
      </c>
      <c r="CM1647" s="170" t="str">
        <f aca="false">F1647</f>
        <v>Bugewitz</v>
      </c>
      <c r="CN1647" s="170" t="str">
        <f aca="false">IF(G1647="","",G1647)</f>
        <v>WS03-09</v>
      </c>
      <c r="CO1647" s="170" t="str">
        <f aca="false">CONCATENATE(H1647,":",L1647)</f>
        <v>Germany:Mecklenburg-Vorpommern, Ostvorpommern, Bugewitz</v>
      </c>
      <c r="CP1647" s="170" t="str">
        <f aca="false">CONCATENATE(IF(Q1647="","",CONCATENATE(Q1647,"-")),IF(P1647="","",CONCATENATE(P1647,"-")),IF(O1647="","",O1647))</f>
        <v>2009</v>
      </c>
      <c r="CQ1647" s="170" t="str">
        <f aca="false">IF(N1647="","",N1647)</f>
        <v>liver</v>
      </c>
      <c r="CR1647" s="170" t="n">
        <f aca="false">C1647</f>
        <v>3</v>
      </c>
      <c r="CS1647" s="229" t="str">
        <f aca="false">D1647</f>
        <v>3b</v>
      </c>
      <c r="CT1647" s="170" t="str">
        <f aca="false">CONCATENATE(CD1647," strain ",CM1647," ",CL1647,", partial cds")</f>
        <v>Hepatitis E virus strain Bugewitz poliprotein gene -5p (ORF1), partial cds</v>
      </c>
    </row>
    <row r="1648" s="146" customFormat="true" ht="11.9" hidden="false" customHeight="true" outlineLevel="0" collapsed="false">
      <c r="A1648" s="154" t="s">
        <v>4264</v>
      </c>
      <c r="B1648" s="147" t="n">
        <v>3</v>
      </c>
      <c r="C1648" s="243" t="n">
        <v>3</v>
      </c>
      <c r="D1648" s="149" t="s">
        <v>3973</v>
      </c>
      <c r="E1648" s="150" t="s">
        <v>3598</v>
      </c>
      <c r="F1648" s="154" t="s">
        <v>4265</v>
      </c>
      <c r="G1648" s="212"/>
      <c r="H1648" s="146" t="s">
        <v>405</v>
      </c>
      <c r="I1648" s="153" t="s">
        <v>412</v>
      </c>
      <c r="J1648" s="146" t="s">
        <v>395</v>
      </c>
      <c r="K1648" s="155" t="s">
        <v>4266</v>
      </c>
      <c r="L1648" s="231" t="s">
        <v>4267</v>
      </c>
      <c r="M1648" s="157" t="s">
        <v>380</v>
      </c>
      <c r="N1648" s="158" t="s">
        <v>607</v>
      </c>
      <c r="O1648" s="160" t="n">
        <v>2010</v>
      </c>
      <c r="P1648" s="212"/>
      <c r="Q1648" s="212"/>
      <c r="R1648" s="146" t="s">
        <v>78</v>
      </c>
      <c r="T1648" s="214"/>
      <c r="U1648" s="215"/>
      <c r="V1648" s="209"/>
      <c r="W1648" s="217"/>
      <c r="X1648" s="147"/>
      <c r="Y1648" s="209"/>
      <c r="Z1648" s="150" t="s">
        <v>3973</v>
      </c>
      <c r="AA1648" s="216"/>
      <c r="AB1648" s="217"/>
      <c r="AC1648" s="217"/>
      <c r="AD1648" s="209"/>
      <c r="AE1648" s="209"/>
      <c r="AF1648" s="164" t="s">
        <v>354</v>
      </c>
      <c r="AG1648" s="218"/>
      <c r="AH1648" s="164" t="n">
        <v>5424</v>
      </c>
      <c r="AI1648" s="164" t="n">
        <v>5648</v>
      </c>
      <c r="AJ1648" s="219" t="n">
        <f aca="false">SeqEnd-SeqBeg+1</f>
        <v>225</v>
      </c>
      <c r="AK1648" s="220" t="n">
        <f aca="false">AND( SeqBeg&lt;=Beg  , End &lt;=SeqEnd )</f>
        <v>0</v>
      </c>
      <c r="AL1648" s="212"/>
      <c r="AM1648" s="212"/>
      <c r="AN1648" s="221" t="s">
        <v>382</v>
      </c>
      <c r="AO1648" s="147" t="s">
        <v>103</v>
      </c>
      <c r="AP1648" s="147" t="s">
        <v>103</v>
      </c>
      <c r="AQ1648" s="147" t="s">
        <v>103</v>
      </c>
      <c r="AR1648" s="147" t="s">
        <v>103</v>
      </c>
      <c r="AS1648" s="147" t="s">
        <v>2216</v>
      </c>
      <c r="AT1648" s="147" t="s">
        <v>103</v>
      </c>
      <c r="AV1648" s="212"/>
      <c r="AW1648" s="222" t="str">
        <f aca="false">HYPERLINK(CONCATENATE("http://www.ncbi.nlm.nih.gov/nuccore/",BM1648),BM1648)</f>
        <v>JQ807487</v>
      </c>
      <c r="AX1648" s="219" t="str">
        <f aca="false">CONCATENATE(D1648,IF(I1648="","",CONCATENATE(".",I1648)),IF(K1648="","",CONCATENATE(".",K1648)),IF(M1648="","",CONCATENATE(".",M1648)),IF(R1648="","",CONCATENATE(".",R1648)),IF(U1648="","","(*)"))</f>
        <v>3b.DEU.MV,Ddh.wb.FLI</v>
      </c>
      <c r="AY1648" s="170" t="str">
        <f aca="false">CONCATENATE(BM1648,".",BN1648)</f>
        <v>JQ807487.WS28-10</v>
      </c>
      <c r="AZ1648" s="171" t="str">
        <f aca="false">IF(AV1648="",IF(ISNUMBER(FIND(".",A1648)),LEFT(A1648,FIND(".",A1648)-1),A1648),AV1648)</f>
        <v>JQ807487</v>
      </c>
      <c r="BA1648" s="171" t="str">
        <f aca="false">IF(ISNUMBER(FIND("-",AZ1648)),LEFT(AZ1648,FIND("-",AZ1648)-1),AZ1648)</f>
        <v>JQ807487</v>
      </c>
      <c r="BB1648" s="170" t="str">
        <f aca="false"> MEGAname &amp; "="</f>
        <v>JQ807487=</v>
      </c>
      <c r="BC1648" s="170" t="str">
        <f aca="false">Clear &amp; IF(span ,"Span","out")</f>
        <v>JQ807487=out</v>
      </c>
      <c r="BD1648" s="170" t="str">
        <f aca="false">Clear &amp; IF(span, IF(B1648=".","Selected",B1648),"out")</f>
        <v>JQ807487=out</v>
      </c>
      <c r="BE1648" s="170" t="str">
        <f aca="false">Clear &amp; Strain</f>
        <v>JQ807487=WS28-10</v>
      </c>
      <c r="BF1648" s="170" t="str">
        <f aca="false">CONCATENATE(A1648,"=",F1648,". ",AX1648,IF(AB1648="","",CONCATENATE(".",AB1648)))</f>
        <v>JQ807487=WS28-10. 3b.DEU.MV,Ddh.wb.FLI</v>
      </c>
      <c r="BG1648" s="170" t="str">
        <f aca="false">CONCATENATE(A1648,"=",F1648,". ",AX1648)</f>
        <v>JQ807487=WS28-10. 3b.DEU.MV,Ddh.wb.FLI</v>
      </c>
      <c r="BH1648" s="170" t="str">
        <f aca="false">CONCATENATE(A1648,"=",AX1648)</f>
        <v>JQ807487=3b.DEU.MV,Ddh.wb.FLI</v>
      </c>
      <c r="BI1648" s="170" t="str">
        <f aca="false">CONCATENATE(A1648,"=",ComForSubtype,D1648)</f>
        <v>JQ807487=3b</v>
      </c>
      <c r="BJ1648" s="170" t="str">
        <f aca="false">CONCATENATE(A1648,"=",E1648)</f>
        <v>JQ807487=3jab</v>
      </c>
      <c r="BK1648" s="170" t="str">
        <f aca="false">CONCATENATE(A1648,"=",C1648)</f>
        <v>JQ807487=3</v>
      </c>
      <c r="BL1648" s="170" t="str">
        <f aca="false">CONCATENATE(D1648,"=")</f>
        <v>3b=</v>
      </c>
      <c r="BM1648" s="223" t="str">
        <f aca="false">IF(BA1648="XX","",BA1648)</f>
        <v>JQ807487</v>
      </c>
      <c r="BN1648" s="224" t="str">
        <f aca="false">CONCATENATE(IF(F1648="","",F1648),IF(G1648="","",CONCATENATE(" / ",G1648)))</f>
        <v>WS28-10</v>
      </c>
      <c r="BO1648" s="225" t="str">
        <f aca="false">AX1648</f>
        <v>3b.DEU.MV,Ddh.wb.FLI</v>
      </c>
      <c r="BP1648" s="226" t="str">
        <f aca="false">IF(V1648="","",V1648)</f>
        <v/>
      </c>
      <c r="BQ1648" s="226" t="str">
        <f aca="false">IF(W1648="","",CONCATENATE(W1648,IF(LEFT(AO1648,1)="s","+","")))</f>
        <v/>
      </c>
      <c r="BR1648" s="226" t="str">
        <f aca="false">IF(X1648="","",CONCATENATE(X1648,IF(LEFT(AQ1648,1)="s","+","")))</f>
        <v/>
      </c>
      <c r="BS1648" s="226" t="str">
        <f aca="false">IF(Y1648="","",CONCATENATE(Y1648,IF(LEFT(AR1648,1)="s","+","")))</f>
        <v/>
      </c>
      <c r="BT1648" s="226" t="str">
        <f aca="false">IF(Z1648="","",CONCATENATE(Z1648,IF(LEFT(AS1648,1)="s","+","")))</f>
        <v>3b</v>
      </c>
      <c r="BU1648" s="227" t="str">
        <f aca="false">IF(AA1648="","",CONCATENATE(AA1648,IF(LEFT(AT1648,1)="s","+","")))</f>
        <v/>
      </c>
      <c r="BV1648" s="212"/>
      <c r="BW1648" s="177" t="s">
        <v>4268</v>
      </c>
      <c r="BX1648" s="170" t="str">
        <f aca="false">IF(BW1648&lt;&gt;"",IF(ISNUMBER(FIND("=",BW1648)),LEFT(BW1648,FIND("=",BW1648)-1),BW1648),BW1648)</f>
        <v>JQ807487</v>
      </c>
      <c r="BY1648" s="170" t="str">
        <f aca="false">IF(BW1648&lt;&gt;"",IF(ISNUMBER(FIND("=",BW1648)),RIGHT(BW1648,LEN(BW1648)-FIND("=",BW1648)),""),"")</f>
        <v>3b</v>
      </c>
      <c r="BZ1648" s="170" t="str">
        <f aca="false">IF(BX1648&lt;&gt;"",IF(ISNUMBER(FIND(".",BX1648)),LEFT(BX1648,FIND(".",BX1648)-1),BX1648),BX1648)</f>
        <v>JQ807487</v>
      </c>
      <c r="CA1648" s="170" t="str">
        <f aca="false">IF(BX1648&lt;&gt;"",IF(ISNUMBER(FIND(".",BX1648)),RIGHT(BX1648,LEN(BX1648)-FIND(".",BX1648)),""),"")</f>
        <v/>
      </c>
      <c r="CB1648" s="212"/>
      <c r="CC1648" s="170" t="str">
        <f aca="false">A1648</f>
        <v>JQ807487</v>
      </c>
      <c r="CD1648" s="178" t="s">
        <v>339</v>
      </c>
      <c r="CE1648" s="178" t="s">
        <v>340</v>
      </c>
      <c r="CF1648" s="178" t="s">
        <v>341</v>
      </c>
      <c r="CG1648" s="178" t="s">
        <v>592</v>
      </c>
      <c r="CH1648" s="359" t="s">
        <v>2256</v>
      </c>
      <c r="CI1648" s="179" t="s">
        <v>2257</v>
      </c>
      <c r="CJ1648" s="359" t="s">
        <v>2258</v>
      </c>
      <c r="CK1648" s="179" t="s">
        <v>2259</v>
      </c>
      <c r="CL1648" s="178" t="s">
        <v>2260</v>
      </c>
      <c r="CM1648" s="170" t="str">
        <f aca="false">F1648</f>
        <v>WS28-10</v>
      </c>
      <c r="CN1648" s="170" t="str">
        <f aca="false">IF(G1648="","",G1648)</f>
        <v/>
      </c>
      <c r="CO1648" s="170" t="str">
        <f aca="false">CONCATENATE(H1648,":",L1648)</f>
        <v>Germany:Mecklenburg-Vorpommern, Diedrichshagen</v>
      </c>
      <c r="CP1648" s="170" t="str">
        <f aca="false">CONCATENATE(IF(Q1648="","",CONCATENATE(Q1648,"-")),IF(P1648="","",CONCATENATE(P1648,"-")),IF(O1648="","",O1648))</f>
        <v>2010</v>
      </c>
      <c r="CQ1648" s="170" t="str">
        <f aca="false">IF(N1648="","",N1648)</f>
        <v>liver</v>
      </c>
      <c r="CR1648" s="170" t="n">
        <f aca="false">C1648</f>
        <v>3</v>
      </c>
      <c r="CS1648" s="229" t="str">
        <f aca="false">D1648</f>
        <v>3b</v>
      </c>
      <c r="CT1648" s="170" t="str">
        <f aca="false">CONCATENATE(CD1648," strain ",CM1648," ",CL1648,", partial cds")</f>
        <v>Hepatitis E virus strain WS28-10 phosphoprotein gene (ORF3), partial cds</v>
      </c>
    </row>
    <row r="1649" customFormat="false" ht="11.9" hidden="false" customHeight="true" outlineLevel="0" collapsed="false">
      <c r="A1649" s="154" t="s">
        <v>4269</v>
      </c>
      <c r="B1649" s="147" t="n">
        <v>3</v>
      </c>
      <c r="C1649" s="243" t="n">
        <v>3</v>
      </c>
      <c r="D1649" s="149" t="s">
        <v>3973</v>
      </c>
      <c r="E1649" s="150" t="s">
        <v>3598</v>
      </c>
      <c r="F1649" s="154" t="s">
        <v>4148</v>
      </c>
      <c r="G1649" s="221" t="s">
        <v>4149</v>
      </c>
      <c r="H1649" s="146" t="s">
        <v>405</v>
      </c>
      <c r="I1649" s="153" t="s">
        <v>412</v>
      </c>
      <c r="J1649" s="146" t="s">
        <v>395</v>
      </c>
      <c r="K1649" s="155" t="s">
        <v>2519</v>
      </c>
      <c r="L1649" s="231" t="s">
        <v>2520</v>
      </c>
      <c r="M1649" s="157" t="s">
        <v>380</v>
      </c>
      <c r="N1649" s="158" t="s">
        <v>607</v>
      </c>
      <c r="O1649" s="160" t="n">
        <v>2009</v>
      </c>
      <c r="P1649" s="212"/>
      <c r="Q1649" s="212"/>
      <c r="R1649" s="146" t="s">
        <v>78</v>
      </c>
      <c r="T1649" s="214"/>
      <c r="U1649" s="215"/>
      <c r="V1649" s="209"/>
      <c r="W1649" s="217"/>
      <c r="X1649" s="209"/>
      <c r="Y1649" s="209"/>
      <c r="Z1649" s="209"/>
      <c r="AA1649" s="250" t="s">
        <v>3973</v>
      </c>
      <c r="AB1649" s="217"/>
      <c r="AC1649" s="217"/>
      <c r="AD1649" s="209"/>
      <c r="AE1649" s="209"/>
      <c r="AF1649" s="209"/>
      <c r="AG1649" s="166" t="s">
        <v>2272</v>
      </c>
      <c r="AH1649" s="164" t="n">
        <v>6522</v>
      </c>
      <c r="AI1649" s="164" t="n">
        <v>6694</v>
      </c>
      <c r="AJ1649" s="219" t="n">
        <f aca="false">SeqEnd-SeqBeg+1</f>
        <v>173</v>
      </c>
      <c r="AK1649" s="220" t="n">
        <f aca="false">AND( SeqBeg&lt;=Beg  , End &lt;=SeqEnd )</f>
        <v>0</v>
      </c>
      <c r="AL1649" s="212"/>
      <c r="AM1649" s="212"/>
      <c r="AN1649" s="221" t="s">
        <v>382</v>
      </c>
      <c r="AT1649" s="147" t="s">
        <v>408</v>
      </c>
      <c r="AU1649" s="146"/>
      <c r="AV1649" s="212"/>
      <c r="AW1649" s="222" t="str">
        <f aca="false">HYPERLINK(CONCATENATE("http://www.ncbi.nlm.nih.gov/nuccore/",BM1649),BM1649)</f>
        <v>HE797855</v>
      </c>
      <c r="AX1649" s="219" t="str">
        <f aca="false">CONCATENATE(D1649,IF(I1649="","",CONCATENATE(".",I1649)),IF(K1649="","",CONCATENATE(".",K1649)),IF(M1649="","",CONCATENATE(".",M1649)),IF(R1649="","",CONCATENATE(".",R1649)),IF(U1649="","","(*)"))</f>
        <v>3b.DEU.MV,Ovp.wb.FLI</v>
      </c>
      <c r="AY1649" s="170" t="str">
        <f aca="false">CONCATENATE(BM1649,".",BN1649)</f>
        <v>HE797855.Bugewitz / WS03-09</v>
      </c>
      <c r="AZ1649" s="171" t="str">
        <f aca="false">IF(AV1649="",IF(ISNUMBER(FIND(".",A1649)),LEFT(A1649,FIND(".",A1649)-1),A1649),AV1649)</f>
        <v>HE797855</v>
      </c>
      <c r="BA1649" s="171" t="str">
        <f aca="false">IF(ISNUMBER(FIND("-",AZ1649)),LEFT(AZ1649,FIND("-",AZ1649)-1),AZ1649)</f>
        <v>HE797855</v>
      </c>
      <c r="BB1649" s="170" t="str">
        <f aca="false"> MEGAname &amp; "="</f>
        <v>HE797855=</v>
      </c>
      <c r="BC1649" s="170" t="str">
        <f aca="false">Clear &amp; IF(span ,"Span","out")</f>
        <v>HE797855=out</v>
      </c>
      <c r="BD1649" s="170" t="str">
        <f aca="false">Clear &amp; IF(span, IF(B1649=".","Selected",B1649),"out")</f>
        <v>HE797855=out</v>
      </c>
      <c r="BE1649" s="170" t="str">
        <f aca="false">Clear &amp; Strain</f>
        <v>HE797855=Bugewitz</v>
      </c>
      <c r="BF1649" s="170" t="str">
        <f aca="false">CONCATENATE(A1649,"=",F1649,". ",AX1649,IF(AB1649="","",CONCATENATE(".",AB1649)))</f>
        <v>HE797855=Bugewitz. 3b.DEU.MV,Ovp.wb.FLI</v>
      </c>
      <c r="BG1649" s="170" t="str">
        <f aca="false">CONCATENATE(A1649,"=",F1649,". ",AX1649)</f>
        <v>HE797855=Bugewitz. 3b.DEU.MV,Ovp.wb.FLI</v>
      </c>
      <c r="BH1649" s="170" t="str">
        <f aca="false">CONCATENATE(A1649,"=",AX1649)</f>
        <v>HE797855=3b.DEU.MV,Ovp.wb.FLI</v>
      </c>
      <c r="BI1649" s="170" t="str">
        <f aca="false">CONCATENATE(A1649,"=",ComForSubtype,D1649)</f>
        <v>HE797855=3b</v>
      </c>
      <c r="BJ1649" s="170" t="str">
        <f aca="false">CONCATENATE(A1649,"=",E1649)</f>
        <v>HE797855=3jab</v>
      </c>
      <c r="BK1649" s="170" t="str">
        <f aca="false">CONCATENATE(A1649,"=",C1649)</f>
        <v>HE797855=3</v>
      </c>
      <c r="BL1649" s="170" t="str">
        <f aca="false">CONCATENATE(D1649,"=")</f>
        <v>3b=</v>
      </c>
      <c r="BM1649" s="223" t="str">
        <f aca="false">IF(BA1649="XX","",BA1649)</f>
        <v>HE797855</v>
      </c>
      <c r="BN1649" s="224" t="str">
        <f aca="false">CONCATENATE(IF(F1649="","",F1649),IF(G1649="","",CONCATENATE(" / ",G1649)))</f>
        <v>Bugewitz / WS03-09</v>
      </c>
      <c r="BO1649" s="225" t="str">
        <f aca="false">AX1649</f>
        <v>3b.DEU.MV,Ovp.wb.FLI</v>
      </c>
      <c r="BP1649" s="226" t="str">
        <f aca="false">IF(V1649="","",V1649)</f>
        <v/>
      </c>
      <c r="BQ1649" s="226" t="str">
        <f aca="false">IF(W1649="","",CONCATENATE(W1649,IF(LEFT(AO1649,1)="s","+","")))</f>
        <v/>
      </c>
      <c r="BR1649" s="226" t="str">
        <f aca="false">IF(X1649="","",CONCATENATE(X1649,IF(LEFT(AQ1649,1)="s","+","")))</f>
        <v/>
      </c>
      <c r="BS1649" s="226" t="str">
        <f aca="false">IF(Y1649="","",CONCATENATE(Y1649,IF(LEFT(AR1649,1)="s","+","")))</f>
        <v/>
      </c>
      <c r="BT1649" s="226" t="str">
        <f aca="false">IF(Z1649="","",CONCATENATE(Z1649,IF(LEFT(AS1649,1)="s","+","")))</f>
        <v/>
      </c>
      <c r="BU1649" s="227" t="str">
        <f aca="false">IF(AA1649="","",CONCATENATE(AA1649,IF(LEFT(AT1649,1)="s","+","")))</f>
        <v>3b+</v>
      </c>
      <c r="BV1649" s="212"/>
      <c r="BW1649" s="177" t="s">
        <v>4270</v>
      </c>
      <c r="BX1649" s="170" t="str">
        <f aca="false">IF(BW1649&lt;&gt;"",IF(ISNUMBER(FIND("=",BW1649)),LEFT(BW1649,FIND("=",BW1649)-1),BW1649),BW1649)</f>
        <v>HE797855</v>
      </c>
      <c r="BY1649" s="170" t="str">
        <f aca="false">IF(BW1649&lt;&gt;"",IF(ISNUMBER(FIND("=",BW1649)),RIGHT(BW1649,LEN(BW1649)-FIND("=",BW1649)),""),"")</f>
        <v>3b</v>
      </c>
      <c r="BZ1649" s="170" t="str">
        <f aca="false">IF(BX1649&lt;&gt;"",IF(ISNUMBER(FIND(".",BX1649)),LEFT(BX1649,FIND(".",BX1649)-1),BX1649),BX1649)</f>
        <v>HE797855</v>
      </c>
      <c r="CA1649" s="170" t="str">
        <f aca="false">IF(BX1649&lt;&gt;"",IF(ISNUMBER(FIND(".",BX1649)),RIGHT(BX1649,LEN(BX1649)-FIND(".",BX1649)),""),"")</f>
        <v/>
      </c>
      <c r="CB1649" s="212"/>
      <c r="CC1649" s="170" t="str">
        <f aca="false">A1649</f>
        <v>HE797855</v>
      </c>
      <c r="CD1649" s="178" t="s">
        <v>339</v>
      </c>
      <c r="CE1649" s="178" t="s">
        <v>340</v>
      </c>
      <c r="CF1649" s="178" t="s">
        <v>341</v>
      </c>
      <c r="CG1649" s="178" t="s">
        <v>592</v>
      </c>
      <c r="CH1649" s="179" t="s">
        <v>2274</v>
      </c>
      <c r="CI1649" s="179" t="s">
        <v>2275</v>
      </c>
      <c r="CJ1649" s="179" t="s">
        <v>2276</v>
      </c>
      <c r="CK1649" s="179" t="s">
        <v>2277</v>
      </c>
      <c r="CL1649" s="178" t="s">
        <v>2278</v>
      </c>
      <c r="CM1649" s="170" t="str">
        <f aca="false">F1649</f>
        <v>Bugewitz</v>
      </c>
      <c r="CN1649" s="170" t="str">
        <f aca="false">IF(G1649="","",G1649)</f>
        <v>WS03-09</v>
      </c>
      <c r="CO1649" s="170" t="str">
        <f aca="false">CONCATENATE(H1649,":",L1649)</f>
        <v>Germany:Mecklenburg-Vorpommern, Ostvorpommern, Bugewitz</v>
      </c>
      <c r="CP1649" s="170" t="str">
        <f aca="false">CONCATENATE(IF(Q1649="","",CONCATENATE(Q1649,"-")),IF(P1649="","",CONCATENATE(P1649,"-")),IF(O1649="","",O1649))</f>
        <v>2009</v>
      </c>
      <c r="CQ1649" s="170" t="str">
        <f aca="false">IF(N1649="","",N1649)</f>
        <v>liver</v>
      </c>
      <c r="CR1649" s="170" t="n">
        <f aca="false">C1649</f>
        <v>3</v>
      </c>
      <c r="CS1649" s="229" t="str">
        <f aca="false">D1649</f>
        <v>3b</v>
      </c>
      <c r="CT1649" s="170" t="str">
        <f aca="false">CONCATENATE(CD1649," strain ",CM1649," ",CL1649,", partial cds")</f>
        <v>Hepatitis E virus strain Bugewitz capsid protein gene (ORF2), partial cds</v>
      </c>
    </row>
    <row r="1650" customFormat="false" ht="11.9" hidden="true" customHeight="true" outlineLevel="0" collapsed="false">
      <c r="A1650" s="235" t="s">
        <v>4271</v>
      </c>
      <c r="B1650" s="147" t="s">
        <v>371</v>
      </c>
      <c r="C1650" s="245" t="n">
        <v>3</v>
      </c>
      <c r="D1650" s="149" t="s">
        <v>3973</v>
      </c>
      <c r="E1650" s="150" t="s">
        <v>3598</v>
      </c>
      <c r="F1650" s="247" t="s">
        <v>3999</v>
      </c>
      <c r="G1650" s="221" t="s">
        <v>4272</v>
      </c>
      <c r="H1650" s="235" t="s">
        <v>378</v>
      </c>
      <c r="I1650" s="236" t="s">
        <v>379</v>
      </c>
      <c r="J1650" s="235" t="s">
        <v>337</v>
      </c>
      <c r="K1650" s="212"/>
      <c r="L1650" s="212"/>
      <c r="M1650" s="157" t="s">
        <v>4002</v>
      </c>
      <c r="N1650" s="213"/>
      <c r="O1650" s="212"/>
      <c r="P1650" s="159"/>
      <c r="Q1650" s="159"/>
      <c r="R1650" s="237"/>
      <c r="S1650" s="232" t="n">
        <v>7246</v>
      </c>
      <c r="T1650" s="215"/>
      <c r="U1650" s="215"/>
      <c r="V1650" s="209"/>
      <c r="W1650" s="217"/>
      <c r="X1650" s="209"/>
      <c r="Y1650" s="209"/>
      <c r="Z1650" s="209"/>
      <c r="AB1650" s="251" t="s">
        <v>278</v>
      </c>
      <c r="AC1650" s="163" t="s">
        <v>354</v>
      </c>
      <c r="AD1650" s="164" t="s">
        <v>354</v>
      </c>
      <c r="AE1650" s="164" t="s">
        <v>354</v>
      </c>
      <c r="AF1650" s="164" t="s">
        <v>354</v>
      </c>
      <c r="AG1650" s="166" t="s">
        <v>354</v>
      </c>
      <c r="AH1650" s="212"/>
      <c r="AI1650" s="212"/>
      <c r="AJ1650" s="219" t="n">
        <f aca="false">SeqEnd-SeqBeg+1</f>
        <v>1</v>
      </c>
      <c r="AK1650" s="220" t="n">
        <f aca="false">AND( SeqBeg&lt;=Beg  , End &lt;=SeqEnd )</f>
        <v>0</v>
      </c>
      <c r="AL1650" s="237"/>
      <c r="AM1650" s="237"/>
      <c r="AN1650" s="221"/>
      <c r="AO1650" s="164" t="s">
        <v>103</v>
      </c>
      <c r="AP1650" s="164" t="s">
        <v>103</v>
      </c>
      <c r="AQ1650" s="164" t="s">
        <v>103</v>
      </c>
      <c r="AR1650" s="164" t="s">
        <v>103</v>
      </c>
      <c r="AS1650" s="164" t="s">
        <v>103</v>
      </c>
      <c r="AT1650" s="164" t="s">
        <v>103</v>
      </c>
      <c r="AU1650" s="237"/>
      <c r="AV1650" s="237"/>
      <c r="AW1650" s="222" t="str">
        <f aca="false">HYPERLINK(CONCATENATE("http://www.ncbi.nlm.nih.gov/nuccore/",BM1650),BM1650)</f>
        <v>AB362841</v>
      </c>
      <c r="AX1650" s="219" t="str">
        <f aca="false">CONCATENATE(D1650,IF(I1650="","",CONCATENATE(".",I1650)),IF(K1650="","",CONCATENATE(".",K1650)),IF(M1650="","",CONCATENATE(".",M1650)),IF(R1650="","",CONCATENATE(".",R1650)),IF(U1650="","","(*)"))</f>
        <v>3b.JPN.cells</v>
      </c>
      <c r="AY1650" s="238" t="str">
        <f aca="false">CONCATENATE(BM1650,".",BN1650)</f>
        <v>AB362841.JE03-1760F / p0</v>
      </c>
      <c r="AZ1650" s="239" t="str">
        <f aca="false">IF(AV1650="",IF(ISNUMBER(FIND(".",A1650)),LEFT(A1650,FIND(".",A1650)-1),A1650),AV1650)</f>
        <v>AB362841</v>
      </c>
      <c r="BA1650" s="239" t="str">
        <f aca="false">IF(ISNUMBER(FIND("-",AZ1650)),LEFT(AZ1650,FIND("-",AZ1650)-1),AZ1650)</f>
        <v>AB362841</v>
      </c>
      <c r="BB1650" s="170" t="str">
        <f aca="false"> MEGAname &amp; "="</f>
        <v>AB362841=</v>
      </c>
      <c r="BC1650" s="170" t="str">
        <f aca="false">Clear &amp; IF(span ,"Span","out")</f>
        <v>AB362841=out</v>
      </c>
      <c r="BD1650" s="170" t="str">
        <f aca="false">Clear &amp; IF(span, IF(B1650=".","Selected",B1650),"out")</f>
        <v>AB362841=out</v>
      </c>
      <c r="BE1650" s="170" t="str">
        <f aca="false">Clear &amp; Strain</f>
        <v>AB362841=JE03-1760F</v>
      </c>
      <c r="BF1650" s="238" t="str">
        <f aca="false">CONCATENATE(A1650,"=",F1650,". ",AX1650,IF(AB1650="","",CONCATENATE(".",AB1650)))</f>
        <v>AB362841=JE03-1760F. 3b.JPN.cells.CG</v>
      </c>
      <c r="BG1650" s="238" t="str">
        <f aca="false">CONCATENATE(A1650,"=",F1650,". ",AX1650)</f>
        <v>AB362841=JE03-1760F. 3b.JPN.cells</v>
      </c>
      <c r="BH1650" s="238" t="str">
        <f aca="false">CONCATENATE(A1650,"=",AX1650)</f>
        <v>AB362841=3b.JPN.cells</v>
      </c>
      <c r="BI1650" s="238" t="str">
        <f aca="false">CONCATENATE(A1650,"=",ComForSubtype,D1650)</f>
        <v>AB362841=3b</v>
      </c>
      <c r="BJ1650" s="238" t="str">
        <f aca="false">CONCATENATE(A1650,"=",E1650)</f>
        <v>AB362841=3jab</v>
      </c>
      <c r="BK1650" s="238" t="str">
        <f aca="false">CONCATENATE(A1650,"=",C1650)</f>
        <v>AB362841=3</v>
      </c>
      <c r="BL1650" s="238" t="str">
        <f aca="false">CONCATENATE(D1650,"=")</f>
        <v>3b=</v>
      </c>
      <c r="BM1650" s="223" t="str">
        <f aca="false">IF(BA1650="XX","",BA1650)</f>
        <v>AB362841</v>
      </c>
      <c r="BN1650" s="224" t="str">
        <f aca="false">CONCATENATE(IF(F1650="","",F1650),IF(G1650="","",CONCATENATE(" / ",G1650)))</f>
        <v>JE03-1760F / p0</v>
      </c>
      <c r="BO1650" s="225" t="str">
        <f aca="false">AX1650</f>
        <v>3b.JPN.cells</v>
      </c>
      <c r="BP1650" s="226" t="str">
        <f aca="false">IF(V1650="","",V1650)</f>
        <v/>
      </c>
      <c r="BQ1650" s="226" t="str">
        <f aca="false">IF(W1650="","",CONCATENATE(W1650,IF(LEFT(AO1650,1)="s","+","")))</f>
        <v/>
      </c>
      <c r="BR1650" s="226" t="str">
        <f aca="false">IF(X1650="","",CONCATENATE(X1650,IF(LEFT(AQ1650,1)="s","+","")))</f>
        <v/>
      </c>
      <c r="BS1650" s="226" t="str">
        <f aca="false">IF(Y1650="","",CONCATENATE(Y1650,IF(LEFT(AR1650,1)="s","+","")))</f>
        <v/>
      </c>
      <c r="BT1650" s="226" t="str">
        <f aca="false">IF(Z1650="","",CONCATENATE(Z1650,IF(LEFT(AS1650,1)="s","+","")))</f>
        <v/>
      </c>
      <c r="BU1650" s="227" t="str">
        <f aca="false">IF(AA1650="","",CONCATENATE(AA1650,IF(LEFT(AT1650,1)="s","+","")))</f>
        <v/>
      </c>
      <c r="BV1650" s="240"/>
      <c r="BW1650" s="240" t="s">
        <v>338</v>
      </c>
      <c r="BX1650" s="238" t="str">
        <f aca="false">IF(BW1650&lt;&gt;"",IF(ISNUMBER(FIND("=",BW1650)),LEFT(BW1650,FIND("=",BW1650)-1),BW1650),BW1650)</f>
        <v>xx</v>
      </c>
      <c r="BY1650" s="238" t="str">
        <f aca="false">IF(BW1650&lt;&gt;"",IF(ISNUMBER(FIND("=",BW1650)),RIGHT(BW1650,LEN(BW1650)-FIND("=",BW1650)),""),"")</f>
        <v>Non_select</v>
      </c>
      <c r="BZ1650" s="238" t="str">
        <f aca="false">IF(BX1650&lt;&gt;"",IF(ISNUMBER(FIND(".",BX1650)),LEFT(BX1650,FIND(".",BX1650)-1),BX1650),BX1650)</f>
        <v>xx</v>
      </c>
      <c r="CA1650" s="238" t="str">
        <f aca="false">IF(BX1650&lt;&gt;"",IF(ISNUMBER(FIND(".",BX1650)),RIGHT(BX1650,LEN(BX1650)-FIND(".",BX1650)),""),"")</f>
        <v/>
      </c>
      <c r="CB1650" s="240"/>
      <c r="CC1650" s="238" t="str">
        <f aca="false">A1650</f>
        <v>AB362841</v>
      </c>
      <c r="CD1650" s="241" t="s">
        <v>339</v>
      </c>
      <c r="CE1650" s="241" t="s">
        <v>340</v>
      </c>
      <c r="CF1650" s="241" t="s">
        <v>341</v>
      </c>
      <c r="CG1650" s="241"/>
      <c r="CH1650" s="241"/>
      <c r="CI1650" s="241"/>
      <c r="CJ1650" s="241"/>
      <c r="CK1650" s="241"/>
      <c r="CL1650" s="241"/>
      <c r="CM1650" s="238"/>
      <c r="CN1650" s="238"/>
      <c r="CO1650" s="238"/>
      <c r="CP1650" s="238"/>
      <c r="CQ1650" s="238"/>
      <c r="CR1650" s="238" t="n">
        <f aca="false">C1650</f>
        <v>3</v>
      </c>
      <c r="CS1650" s="242" t="str">
        <f aca="false">D1650</f>
        <v>3b</v>
      </c>
      <c r="CT1650" s="170" t="str">
        <f aca="false">CONCATENATE(CD1650," strain ",CM1650," ",CL1650,", partial cds")</f>
        <v>Hepatitis E virus strain  , partial cds</v>
      </c>
    </row>
    <row r="1651" customFormat="false" ht="11.9" hidden="true" customHeight="true" outlineLevel="0" collapsed="false">
      <c r="A1651" s="154" t="s">
        <v>4273</v>
      </c>
      <c r="B1651" s="147" t="s">
        <v>371</v>
      </c>
      <c r="C1651" s="148" t="n">
        <v>3</v>
      </c>
      <c r="D1651" s="149" t="s">
        <v>3973</v>
      </c>
      <c r="E1651" s="150" t="s">
        <v>3598</v>
      </c>
      <c r="F1651" s="210" t="s">
        <v>3999</v>
      </c>
      <c r="G1651" s="221" t="s">
        <v>4274</v>
      </c>
      <c r="H1651" s="146" t="s">
        <v>378</v>
      </c>
      <c r="I1651" s="236" t="s">
        <v>379</v>
      </c>
      <c r="J1651" s="235" t="s">
        <v>337</v>
      </c>
      <c r="K1651" s="212"/>
      <c r="L1651" s="212"/>
      <c r="M1651" s="157" t="s">
        <v>4002</v>
      </c>
      <c r="N1651" s="213"/>
      <c r="O1651" s="212"/>
      <c r="P1651" s="212"/>
      <c r="Q1651" s="212"/>
      <c r="R1651" s="212"/>
      <c r="S1651" s="232" t="n">
        <v>7246</v>
      </c>
      <c r="T1651" s="215"/>
      <c r="U1651" s="215"/>
      <c r="V1651" s="209"/>
      <c r="W1651" s="217"/>
      <c r="X1651" s="209"/>
      <c r="Y1651" s="209"/>
      <c r="Z1651" s="209"/>
      <c r="AB1651" s="251" t="s">
        <v>278</v>
      </c>
      <c r="AC1651" s="163" t="s">
        <v>354</v>
      </c>
      <c r="AD1651" s="164" t="s">
        <v>354</v>
      </c>
      <c r="AE1651" s="164" t="s">
        <v>354</v>
      </c>
      <c r="AF1651" s="164" t="s">
        <v>354</v>
      </c>
      <c r="AG1651" s="166" t="s">
        <v>354</v>
      </c>
      <c r="AH1651" s="212"/>
      <c r="AI1651" s="212"/>
      <c r="AJ1651" s="219" t="n">
        <f aca="false">SeqEnd-SeqBeg+1</f>
        <v>1</v>
      </c>
      <c r="AK1651" s="220" t="n">
        <f aca="false">AND( SeqBeg&lt;=Beg  , End &lt;=SeqEnd )</f>
        <v>0</v>
      </c>
      <c r="AL1651" s="212"/>
      <c r="AM1651" s="212"/>
      <c r="AN1651" s="221"/>
      <c r="AO1651" s="147" t="s">
        <v>103</v>
      </c>
      <c r="AP1651" s="147" t="s">
        <v>103</v>
      </c>
      <c r="AQ1651" s="147" t="s">
        <v>103</v>
      </c>
      <c r="AR1651" s="147" t="s">
        <v>103</v>
      </c>
      <c r="AS1651" s="147" t="s">
        <v>103</v>
      </c>
      <c r="AT1651" s="147" t="s">
        <v>103</v>
      </c>
      <c r="AU1651" s="146"/>
      <c r="AV1651" s="212"/>
      <c r="AW1651" s="222" t="str">
        <f aca="false">HYPERLINK(CONCATENATE("http://www.ncbi.nlm.nih.gov/nuccore/",BM1651),BM1651)</f>
        <v>AB362843</v>
      </c>
      <c r="AX1651" s="219" t="str">
        <f aca="false">CONCATENATE(D1651,IF(I1651="","",CONCATENATE(".",I1651)),IF(K1651="","",CONCATENATE(".",K1651)),IF(M1651="","",CONCATENATE(".",M1651)),IF(R1651="","",CONCATENATE(".",R1651)),IF(U1651="","","(*)"))</f>
        <v>3b.JPN.cells</v>
      </c>
      <c r="AY1651" s="170" t="str">
        <f aca="false">CONCATENATE(BM1651,".",BN1651)</f>
        <v>AB362843.JE03-1760F / p10</v>
      </c>
      <c r="AZ1651" s="171" t="str">
        <f aca="false">IF(AV1651="",IF(ISNUMBER(FIND(".",A1651)),LEFT(A1651,FIND(".",A1651)-1),A1651),AV1651)</f>
        <v>AB362843</v>
      </c>
      <c r="BA1651" s="171" t="str">
        <f aca="false">IF(ISNUMBER(FIND("-",AZ1651)),LEFT(AZ1651,FIND("-",AZ1651)-1),AZ1651)</f>
        <v>AB362843</v>
      </c>
      <c r="BB1651" s="170" t="str">
        <f aca="false"> MEGAname &amp; "="</f>
        <v>AB362843=</v>
      </c>
      <c r="BC1651" s="170" t="str">
        <f aca="false">Clear &amp; IF(span ,"Span","out")</f>
        <v>AB362843=out</v>
      </c>
      <c r="BD1651" s="170" t="str">
        <f aca="false">Clear &amp; IF(span, IF(B1651=".","Selected",B1651),"out")</f>
        <v>AB362843=out</v>
      </c>
      <c r="BE1651" s="170" t="str">
        <f aca="false">Clear &amp; Strain</f>
        <v>AB362843=JE03-1760F</v>
      </c>
      <c r="BF1651" s="170" t="str">
        <f aca="false">CONCATENATE(A1651,"=",F1651,". ",AX1651,IF(AB1651="","",CONCATENATE(".",AB1651)))</f>
        <v>AB362843=JE03-1760F. 3b.JPN.cells.CG</v>
      </c>
      <c r="BG1651" s="170" t="str">
        <f aca="false">CONCATENATE(A1651,"=",F1651,". ",AX1651)</f>
        <v>AB362843=JE03-1760F. 3b.JPN.cells</v>
      </c>
      <c r="BH1651" s="170" t="str">
        <f aca="false">CONCATENATE(A1651,"=",AX1651)</f>
        <v>AB362843=3b.JPN.cells</v>
      </c>
      <c r="BI1651" s="170" t="str">
        <f aca="false">CONCATENATE(A1651,"=",ComForSubtype,D1651)</f>
        <v>AB362843=3b</v>
      </c>
      <c r="BJ1651" s="170" t="str">
        <f aca="false">CONCATENATE(A1651,"=",E1651)</f>
        <v>AB362843=3jab</v>
      </c>
      <c r="BK1651" s="170" t="str">
        <f aca="false">CONCATENATE(A1651,"=",C1651)</f>
        <v>AB362843=3</v>
      </c>
      <c r="BL1651" s="170" t="str">
        <f aca="false">CONCATENATE(D1651,"=")</f>
        <v>3b=</v>
      </c>
      <c r="BM1651" s="223" t="str">
        <f aca="false">IF(BA1651="XX","",BA1651)</f>
        <v>AB362843</v>
      </c>
      <c r="BN1651" s="224" t="str">
        <f aca="false">CONCATENATE(IF(F1651="","",F1651),IF(G1651="","",CONCATENATE(" / ",G1651)))</f>
        <v>JE03-1760F / p10</v>
      </c>
      <c r="BO1651" s="225" t="str">
        <f aca="false">AX1651</f>
        <v>3b.JPN.cells</v>
      </c>
      <c r="BP1651" s="226" t="str">
        <f aca="false">IF(V1651="","",V1651)</f>
        <v/>
      </c>
      <c r="BQ1651" s="226" t="str">
        <f aca="false">IF(W1651="","",CONCATENATE(W1651,IF(LEFT(AO1651,1)="s","+","")))</f>
        <v/>
      </c>
      <c r="BR1651" s="226" t="str">
        <f aca="false">IF(X1651="","",CONCATENATE(X1651,IF(LEFT(AQ1651,1)="s","+","")))</f>
        <v/>
      </c>
      <c r="BS1651" s="226" t="str">
        <f aca="false">IF(Y1651="","",CONCATENATE(Y1651,IF(LEFT(AR1651,1)="s","+","")))</f>
        <v/>
      </c>
      <c r="BT1651" s="226" t="str">
        <f aca="false">IF(Z1651="","",CONCATENATE(Z1651,IF(LEFT(AS1651,1)="s","+","")))</f>
        <v/>
      </c>
      <c r="BU1651" s="227" t="str">
        <f aca="false">IF(AA1651="","",CONCATENATE(AA1651,IF(LEFT(AT1651,1)="s","+","")))</f>
        <v/>
      </c>
      <c r="BV1651" s="212"/>
      <c r="BW1651" s="177" t="s">
        <v>338</v>
      </c>
      <c r="BX1651" s="170" t="str">
        <f aca="false">IF(BW1651&lt;&gt;"",IF(ISNUMBER(FIND("=",BW1651)),LEFT(BW1651,FIND("=",BW1651)-1),BW1651),BW1651)</f>
        <v>xx</v>
      </c>
      <c r="BY1651" s="170" t="str">
        <f aca="false">IF(BW1651&lt;&gt;"",IF(ISNUMBER(FIND("=",BW1651)),RIGHT(BW1651,LEN(BW1651)-FIND("=",BW1651)),""),"")</f>
        <v>Non_select</v>
      </c>
      <c r="BZ1651" s="170" t="str">
        <f aca="false">IF(BX1651&lt;&gt;"",IF(ISNUMBER(FIND(".",BX1651)),LEFT(BX1651,FIND(".",BX1651)-1),BX1651),BX1651)</f>
        <v>xx</v>
      </c>
      <c r="CA1651" s="170" t="str">
        <f aca="false">IF(BX1651&lt;&gt;"",IF(ISNUMBER(FIND(".",BX1651)),RIGHT(BX1651,LEN(BX1651)-FIND(".",BX1651)),""),"")</f>
        <v/>
      </c>
      <c r="CB1651" s="212"/>
      <c r="CC1651" s="170" t="str">
        <f aca="false">A1651</f>
        <v>AB362843</v>
      </c>
      <c r="CD1651" s="178" t="s">
        <v>339</v>
      </c>
      <c r="CE1651" s="178" t="s">
        <v>340</v>
      </c>
      <c r="CF1651" s="178" t="s">
        <v>341</v>
      </c>
      <c r="CG1651" s="212"/>
      <c r="CH1651" s="212"/>
      <c r="CI1651" s="212"/>
      <c r="CJ1651" s="212"/>
      <c r="CK1651" s="178"/>
      <c r="CL1651" s="212"/>
      <c r="CM1651" s="212"/>
      <c r="CN1651" s="212"/>
      <c r="CO1651" s="212"/>
      <c r="CP1651" s="212"/>
      <c r="CQ1651" s="212"/>
      <c r="CR1651" s="228" t="n">
        <f aca="false">C1651</f>
        <v>3</v>
      </c>
      <c r="CS1651" s="229" t="str">
        <f aca="false">D1651</f>
        <v>3b</v>
      </c>
      <c r="CT1651" s="170" t="str">
        <f aca="false">CONCATENATE(CD1651," strain ",CM1651," ",CL1651,", partial cds")</f>
        <v>Hepatitis E virus strain  , partial cds</v>
      </c>
    </row>
    <row r="1652" customFormat="false" ht="11.9" hidden="true" customHeight="true" outlineLevel="0" collapsed="false">
      <c r="A1652" s="154" t="s">
        <v>4275</v>
      </c>
      <c r="B1652" s="147" t="s">
        <v>371</v>
      </c>
      <c r="C1652" s="148" t="n">
        <v>3</v>
      </c>
      <c r="D1652" s="149" t="s">
        <v>3973</v>
      </c>
      <c r="E1652" s="150" t="s">
        <v>3598</v>
      </c>
      <c r="F1652" s="210" t="s">
        <v>3999</v>
      </c>
      <c r="G1652" s="221" t="s">
        <v>4276</v>
      </c>
      <c r="H1652" s="146" t="s">
        <v>378</v>
      </c>
      <c r="I1652" s="236" t="s">
        <v>379</v>
      </c>
      <c r="J1652" s="235" t="s">
        <v>337</v>
      </c>
      <c r="K1652" s="212"/>
      <c r="L1652" s="212"/>
      <c r="M1652" s="157" t="s">
        <v>4002</v>
      </c>
      <c r="N1652" s="213"/>
      <c r="O1652" s="212"/>
      <c r="P1652" s="212"/>
      <c r="Q1652" s="212"/>
      <c r="R1652" s="212"/>
      <c r="S1652" s="232" t="n">
        <v>7258</v>
      </c>
      <c r="T1652" s="215"/>
      <c r="U1652" s="215"/>
      <c r="V1652" s="209"/>
      <c r="W1652" s="217"/>
      <c r="X1652" s="209"/>
      <c r="Y1652" s="209"/>
      <c r="Z1652" s="209"/>
      <c r="AB1652" s="251" t="s">
        <v>278</v>
      </c>
      <c r="AC1652" s="163" t="s">
        <v>354</v>
      </c>
      <c r="AD1652" s="164" t="s">
        <v>354</v>
      </c>
      <c r="AE1652" s="164" t="s">
        <v>354</v>
      </c>
      <c r="AF1652" s="164" t="s">
        <v>354</v>
      </c>
      <c r="AG1652" s="166" t="s">
        <v>354</v>
      </c>
      <c r="AH1652" s="212"/>
      <c r="AI1652" s="212"/>
      <c r="AJ1652" s="219" t="n">
        <f aca="false">SeqEnd-SeqBeg+1</f>
        <v>1</v>
      </c>
      <c r="AK1652" s="220" t="n">
        <f aca="false">AND( SeqBeg&lt;=Beg  , End &lt;=SeqEnd )</f>
        <v>0</v>
      </c>
      <c r="AL1652" s="212"/>
      <c r="AM1652" s="212"/>
      <c r="AN1652" s="221"/>
      <c r="AO1652" s="147" t="s">
        <v>103</v>
      </c>
      <c r="AP1652" s="147" t="s">
        <v>103</v>
      </c>
      <c r="AQ1652" s="147" t="s">
        <v>103</v>
      </c>
      <c r="AR1652" s="147" t="s">
        <v>103</v>
      </c>
      <c r="AS1652" s="147" t="s">
        <v>103</v>
      </c>
      <c r="AT1652" s="147" t="s">
        <v>103</v>
      </c>
      <c r="AU1652" s="146"/>
      <c r="AV1652" s="212"/>
      <c r="AW1652" s="222" t="str">
        <f aca="false">HYPERLINK(CONCATENATE("http://www.ncbi.nlm.nih.gov/nuccore/",BM1652),BM1652)</f>
        <v>AB437317</v>
      </c>
      <c r="AX1652" s="219" t="str">
        <f aca="false">CONCATENATE(D1652,IF(I1652="","",CONCATENATE(".",I1652)),IF(K1652="","",CONCATENATE(".",K1652)),IF(M1652="","",CONCATENATE(".",M1652)),IF(R1652="","",CONCATENATE(".",R1652)),IF(U1652="","","(*)"))</f>
        <v>3b.JPN.cells</v>
      </c>
      <c r="AY1652" s="170" t="str">
        <f aca="false">CONCATENATE(BM1652,".",BN1652)</f>
        <v>AB437317.JE03-1760F / fs</v>
      </c>
      <c r="AZ1652" s="171" t="str">
        <f aca="false">IF(AV1652="",IF(ISNUMBER(FIND(".",A1652)),LEFT(A1652,FIND(".",A1652)-1),A1652),AV1652)</f>
        <v>AB437317</v>
      </c>
      <c r="BA1652" s="171" t="str">
        <f aca="false">IF(ISNUMBER(FIND("-",AZ1652)),LEFT(AZ1652,FIND("-",AZ1652)-1),AZ1652)</f>
        <v>AB437317</v>
      </c>
      <c r="BB1652" s="170" t="str">
        <f aca="false"> MEGAname &amp; "="</f>
        <v>AB437317=</v>
      </c>
      <c r="BC1652" s="170" t="str">
        <f aca="false">Clear &amp; IF(span ,"Span","out")</f>
        <v>AB437317=out</v>
      </c>
      <c r="BD1652" s="170" t="str">
        <f aca="false">Clear &amp; IF(span, IF(B1652=".","Selected",B1652),"out")</f>
        <v>AB437317=out</v>
      </c>
      <c r="BE1652" s="170" t="str">
        <f aca="false">Clear &amp; Strain</f>
        <v>AB437317=JE03-1760F</v>
      </c>
      <c r="BF1652" s="170" t="str">
        <f aca="false">CONCATENATE(A1652,"=",F1652,". ",AX1652,IF(AB1652="","",CONCATENATE(".",AB1652)))</f>
        <v>AB437317=JE03-1760F. 3b.JPN.cells.CG</v>
      </c>
      <c r="BG1652" s="170" t="str">
        <f aca="false">CONCATENATE(A1652,"=",F1652,". ",AX1652)</f>
        <v>AB437317=JE03-1760F. 3b.JPN.cells</v>
      </c>
      <c r="BH1652" s="170" t="str">
        <f aca="false">CONCATENATE(A1652,"=",AX1652)</f>
        <v>AB437317=3b.JPN.cells</v>
      </c>
      <c r="BI1652" s="170" t="str">
        <f aca="false">CONCATENATE(A1652,"=",ComForSubtype,D1652)</f>
        <v>AB437317=3b</v>
      </c>
      <c r="BJ1652" s="170" t="str">
        <f aca="false">CONCATENATE(A1652,"=",E1652)</f>
        <v>AB437317=3jab</v>
      </c>
      <c r="BK1652" s="170" t="str">
        <f aca="false">CONCATENATE(A1652,"=",C1652)</f>
        <v>AB437317=3</v>
      </c>
      <c r="BL1652" s="170" t="str">
        <f aca="false">CONCATENATE(D1652,"=")</f>
        <v>3b=</v>
      </c>
      <c r="BM1652" s="223" t="str">
        <f aca="false">IF(BA1652="XX","",BA1652)</f>
        <v>AB437317</v>
      </c>
      <c r="BN1652" s="224" t="str">
        <f aca="false">CONCATENATE(IF(F1652="","",F1652),IF(G1652="","",CONCATENATE(" / ",G1652)))</f>
        <v>JE03-1760F / fs</v>
      </c>
      <c r="BO1652" s="225" t="str">
        <f aca="false">AX1652</f>
        <v>3b.JPN.cells</v>
      </c>
      <c r="BP1652" s="226" t="str">
        <f aca="false">IF(V1652="","",V1652)</f>
        <v/>
      </c>
      <c r="BQ1652" s="226" t="str">
        <f aca="false">IF(W1652="","",CONCATENATE(W1652,IF(LEFT(AO1652,1)="s","+","")))</f>
        <v/>
      </c>
      <c r="BR1652" s="226" t="str">
        <f aca="false">IF(X1652="","",CONCATENATE(X1652,IF(LEFT(AQ1652,1)="s","+","")))</f>
        <v/>
      </c>
      <c r="BS1652" s="226" t="str">
        <f aca="false">IF(Y1652="","",CONCATENATE(Y1652,IF(LEFT(AR1652,1)="s","+","")))</f>
        <v/>
      </c>
      <c r="BT1652" s="226" t="str">
        <f aca="false">IF(Z1652="","",CONCATENATE(Z1652,IF(LEFT(AS1652,1)="s","+","")))</f>
        <v/>
      </c>
      <c r="BU1652" s="227" t="str">
        <f aca="false">IF(AA1652="","",CONCATENATE(AA1652,IF(LEFT(AT1652,1)="s","+","")))</f>
        <v/>
      </c>
      <c r="BV1652" s="212"/>
      <c r="BW1652" s="177" t="s">
        <v>338</v>
      </c>
      <c r="BX1652" s="170" t="str">
        <f aca="false">IF(BW1652&lt;&gt;"",IF(ISNUMBER(FIND("=",BW1652)),LEFT(BW1652,FIND("=",BW1652)-1),BW1652),BW1652)</f>
        <v>xx</v>
      </c>
      <c r="BY1652" s="170" t="str">
        <f aca="false">IF(BW1652&lt;&gt;"",IF(ISNUMBER(FIND("=",BW1652)),RIGHT(BW1652,LEN(BW1652)-FIND("=",BW1652)),""),"")</f>
        <v>Non_select</v>
      </c>
      <c r="BZ1652" s="170" t="str">
        <f aca="false">IF(BX1652&lt;&gt;"",IF(ISNUMBER(FIND(".",BX1652)),LEFT(BX1652,FIND(".",BX1652)-1),BX1652),BX1652)</f>
        <v>xx</v>
      </c>
      <c r="CA1652" s="170" t="str">
        <f aca="false">IF(BX1652&lt;&gt;"",IF(ISNUMBER(FIND(".",BX1652)),RIGHT(BX1652,LEN(BX1652)-FIND(".",BX1652)),""),"")</f>
        <v/>
      </c>
      <c r="CB1652" s="212"/>
      <c r="CC1652" s="170" t="str">
        <f aca="false">A1652</f>
        <v>AB437317</v>
      </c>
      <c r="CD1652" s="178" t="s">
        <v>339</v>
      </c>
      <c r="CE1652" s="178" t="s">
        <v>340</v>
      </c>
      <c r="CF1652" s="178" t="s">
        <v>341</v>
      </c>
      <c r="CG1652" s="212"/>
      <c r="CH1652" s="212"/>
      <c r="CI1652" s="212"/>
      <c r="CJ1652" s="212"/>
      <c r="CK1652" s="178"/>
      <c r="CL1652" s="212"/>
      <c r="CM1652" s="212"/>
      <c r="CN1652" s="212"/>
      <c r="CO1652" s="212"/>
      <c r="CP1652" s="212"/>
      <c r="CQ1652" s="212"/>
      <c r="CR1652" s="228" t="n">
        <f aca="false">C1652</f>
        <v>3</v>
      </c>
      <c r="CS1652" s="229" t="str">
        <f aca="false">D1652</f>
        <v>3b</v>
      </c>
      <c r="CT1652" s="170" t="str">
        <f aca="false">CONCATENATE(CD1652," strain ",CM1652," ",CL1652,", partial cds")</f>
        <v>Hepatitis E virus strain  , partial cds</v>
      </c>
    </row>
    <row r="1653" customFormat="false" ht="11.9" hidden="true" customHeight="true" outlineLevel="0" collapsed="false">
      <c r="A1653" s="154" t="s">
        <v>4277</v>
      </c>
      <c r="B1653" s="147" t="s">
        <v>371</v>
      </c>
      <c r="C1653" s="148" t="n">
        <v>3</v>
      </c>
      <c r="D1653" s="149" t="s">
        <v>3973</v>
      </c>
      <c r="E1653" s="150" t="s">
        <v>3598</v>
      </c>
      <c r="F1653" s="210" t="s">
        <v>3999</v>
      </c>
      <c r="G1653" s="221" t="s">
        <v>4278</v>
      </c>
      <c r="H1653" s="146" t="s">
        <v>378</v>
      </c>
      <c r="I1653" s="153" t="s">
        <v>379</v>
      </c>
      <c r="J1653" s="146" t="s">
        <v>337</v>
      </c>
      <c r="K1653" s="212"/>
      <c r="L1653" s="212"/>
      <c r="M1653" s="157" t="s">
        <v>4002</v>
      </c>
      <c r="N1653" s="213"/>
      <c r="O1653" s="212"/>
      <c r="P1653" s="212"/>
      <c r="Q1653" s="212"/>
      <c r="R1653" s="212"/>
      <c r="S1653" s="232" t="n">
        <v>7257</v>
      </c>
      <c r="T1653" s="215"/>
      <c r="U1653" s="215"/>
      <c r="V1653" s="209"/>
      <c r="W1653" s="217"/>
      <c r="X1653" s="209"/>
      <c r="Y1653" s="209"/>
      <c r="Z1653" s="209"/>
      <c r="AB1653" s="251" t="s">
        <v>278</v>
      </c>
      <c r="AC1653" s="163" t="s">
        <v>354</v>
      </c>
      <c r="AD1653" s="164" t="s">
        <v>354</v>
      </c>
      <c r="AE1653" s="164" t="s">
        <v>354</v>
      </c>
      <c r="AF1653" s="164" t="s">
        <v>354</v>
      </c>
      <c r="AG1653" s="166" t="s">
        <v>354</v>
      </c>
      <c r="AH1653" s="212"/>
      <c r="AI1653" s="212"/>
      <c r="AJ1653" s="219" t="n">
        <f aca="false">SeqEnd-SeqBeg+1</f>
        <v>1</v>
      </c>
      <c r="AK1653" s="220" t="n">
        <f aca="false">AND( SeqBeg&lt;=Beg  , End &lt;=SeqEnd )</f>
        <v>0</v>
      </c>
      <c r="AL1653" s="212"/>
      <c r="AM1653" s="212"/>
      <c r="AN1653" s="221"/>
      <c r="AO1653" s="147" t="s">
        <v>103</v>
      </c>
      <c r="AP1653" s="147" t="s">
        <v>103</v>
      </c>
      <c r="AQ1653" s="147" t="s">
        <v>103</v>
      </c>
      <c r="AR1653" s="147" t="s">
        <v>103</v>
      </c>
      <c r="AS1653" s="147" t="s">
        <v>103</v>
      </c>
      <c r="AT1653" s="147" t="s">
        <v>103</v>
      </c>
      <c r="AU1653" s="146"/>
      <c r="AV1653" s="212"/>
      <c r="AW1653" s="222" t="str">
        <f aca="false">HYPERLINK(CONCATENATE("http://www.ncbi.nlm.nih.gov/nuccore/",BM1653),BM1653)</f>
        <v>AB437318</v>
      </c>
      <c r="AX1653" s="219" t="str">
        <f aca="false">CONCATENATE(D1653,IF(I1653="","",CONCATENATE(".",I1653)),IF(K1653="","",CONCATENATE(".",K1653)),IF(M1653="","",CONCATENATE(".",M1653)),IF(R1653="","",CONCATENATE(".",R1653)),IF(U1653="","","(*)"))</f>
        <v>3b.JPN.cells</v>
      </c>
      <c r="AY1653" s="170" t="str">
        <f aca="false">CONCATENATE(BM1653,".",BN1653)</f>
        <v>AB437318.JE03-1760F / dORF3</v>
      </c>
      <c r="AZ1653" s="171" t="str">
        <f aca="false">IF(AV1653="",IF(ISNUMBER(FIND(".",A1653)),LEFT(A1653,FIND(".",A1653)-1),A1653),AV1653)</f>
        <v>AB437318</v>
      </c>
      <c r="BA1653" s="171" t="str">
        <f aca="false">IF(ISNUMBER(FIND("-",AZ1653)),LEFT(AZ1653,FIND("-",AZ1653)-1),AZ1653)</f>
        <v>AB437318</v>
      </c>
      <c r="BB1653" s="170" t="str">
        <f aca="false"> MEGAname &amp; "="</f>
        <v>AB437318=</v>
      </c>
      <c r="BC1653" s="170" t="str">
        <f aca="false">Clear &amp; IF(span ,"Span","out")</f>
        <v>AB437318=out</v>
      </c>
      <c r="BD1653" s="170" t="str">
        <f aca="false">Clear &amp; IF(span, IF(B1653=".","Selected",B1653),"out")</f>
        <v>AB437318=out</v>
      </c>
      <c r="BE1653" s="170" t="str">
        <f aca="false">Clear &amp; Strain</f>
        <v>AB437318=JE03-1760F</v>
      </c>
      <c r="BF1653" s="170" t="str">
        <f aca="false">CONCATENATE(A1653,"=",F1653,". ",AX1653,IF(AB1653="","",CONCATENATE(".",AB1653)))</f>
        <v>AB437318=JE03-1760F. 3b.JPN.cells.CG</v>
      </c>
      <c r="BG1653" s="170" t="str">
        <f aca="false">CONCATENATE(A1653,"=",F1653,". ",AX1653)</f>
        <v>AB437318=JE03-1760F. 3b.JPN.cells</v>
      </c>
      <c r="BH1653" s="170" t="str">
        <f aca="false">CONCATENATE(A1653,"=",AX1653)</f>
        <v>AB437318=3b.JPN.cells</v>
      </c>
      <c r="BI1653" s="170" t="str">
        <f aca="false">CONCATENATE(A1653,"=",ComForSubtype,D1653)</f>
        <v>AB437318=3b</v>
      </c>
      <c r="BJ1653" s="170" t="str">
        <f aca="false">CONCATENATE(A1653,"=",E1653)</f>
        <v>AB437318=3jab</v>
      </c>
      <c r="BK1653" s="170" t="str">
        <f aca="false">CONCATENATE(A1653,"=",C1653)</f>
        <v>AB437318=3</v>
      </c>
      <c r="BL1653" s="170" t="str">
        <f aca="false">CONCATENATE(D1653,"=")</f>
        <v>3b=</v>
      </c>
      <c r="BM1653" s="223" t="str">
        <f aca="false">IF(BA1653="XX","",BA1653)</f>
        <v>AB437318</v>
      </c>
      <c r="BN1653" s="224" t="str">
        <f aca="false">CONCATENATE(IF(F1653="","",F1653),IF(G1653="","",CONCATENATE(" / ",G1653)))</f>
        <v>JE03-1760F / dORF3</v>
      </c>
      <c r="BO1653" s="225" t="str">
        <f aca="false">AX1653</f>
        <v>3b.JPN.cells</v>
      </c>
      <c r="BP1653" s="226" t="str">
        <f aca="false">IF(V1653="","",V1653)</f>
        <v/>
      </c>
      <c r="BQ1653" s="226" t="str">
        <f aca="false">IF(W1653="","",CONCATENATE(W1653,IF(LEFT(AO1653,1)="s","+","")))</f>
        <v/>
      </c>
      <c r="BR1653" s="226" t="str">
        <f aca="false">IF(X1653="","",CONCATENATE(X1653,IF(LEFT(AQ1653,1)="s","+","")))</f>
        <v/>
      </c>
      <c r="BS1653" s="226" t="str">
        <f aca="false">IF(Y1653="","",CONCATENATE(Y1653,IF(LEFT(AR1653,1)="s","+","")))</f>
        <v/>
      </c>
      <c r="BT1653" s="226" t="str">
        <f aca="false">IF(Z1653="","",CONCATENATE(Z1653,IF(LEFT(AS1653,1)="s","+","")))</f>
        <v/>
      </c>
      <c r="BU1653" s="227" t="str">
        <f aca="false">IF(AA1653="","",CONCATENATE(AA1653,IF(LEFT(AT1653,1)="s","+","")))</f>
        <v/>
      </c>
      <c r="BV1653" s="212"/>
      <c r="BW1653" s="177" t="s">
        <v>338</v>
      </c>
      <c r="BX1653" s="170" t="str">
        <f aca="false">IF(BW1653&lt;&gt;"",IF(ISNUMBER(FIND("=",BW1653)),LEFT(BW1653,FIND("=",BW1653)-1),BW1653),BW1653)</f>
        <v>xx</v>
      </c>
      <c r="BY1653" s="170" t="str">
        <f aca="false">IF(BW1653&lt;&gt;"",IF(ISNUMBER(FIND("=",BW1653)),RIGHT(BW1653,LEN(BW1653)-FIND("=",BW1653)),""),"")</f>
        <v>Non_select</v>
      </c>
      <c r="BZ1653" s="170" t="str">
        <f aca="false">IF(BX1653&lt;&gt;"",IF(ISNUMBER(FIND(".",BX1653)),LEFT(BX1653,FIND(".",BX1653)-1),BX1653),BX1653)</f>
        <v>xx</v>
      </c>
      <c r="CA1653" s="170" t="str">
        <f aca="false">IF(BX1653&lt;&gt;"",IF(ISNUMBER(FIND(".",BX1653)),RIGHT(BX1653,LEN(BX1653)-FIND(".",BX1653)),""),"")</f>
        <v/>
      </c>
      <c r="CB1653" s="212"/>
      <c r="CC1653" s="170" t="str">
        <f aca="false">A1653</f>
        <v>AB437318</v>
      </c>
      <c r="CD1653" s="178" t="s">
        <v>339</v>
      </c>
      <c r="CE1653" s="178" t="s">
        <v>340</v>
      </c>
      <c r="CF1653" s="178" t="s">
        <v>341</v>
      </c>
      <c r="CG1653" s="212"/>
      <c r="CH1653" s="212"/>
      <c r="CI1653" s="212"/>
      <c r="CJ1653" s="212"/>
      <c r="CK1653" s="178"/>
      <c r="CL1653" s="212"/>
      <c r="CM1653" s="212"/>
      <c r="CN1653" s="212"/>
      <c r="CO1653" s="212"/>
      <c r="CP1653" s="212"/>
      <c r="CQ1653" s="212"/>
      <c r="CR1653" s="228" t="n">
        <f aca="false">C1653</f>
        <v>3</v>
      </c>
      <c r="CS1653" s="229" t="str">
        <f aca="false">D1653</f>
        <v>3b</v>
      </c>
      <c r="CT1653" s="170" t="str">
        <f aca="false">CONCATENATE(CD1653," strain ",CM1653," ",CL1653,", partial cds")</f>
        <v>Hepatitis E virus strain  , partial cds</v>
      </c>
    </row>
    <row r="1654" s="146" customFormat="true" ht="11.9" hidden="true" customHeight="true" outlineLevel="0" collapsed="false">
      <c r="A1654" s="154" t="s">
        <v>4279</v>
      </c>
      <c r="B1654" s="147" t="s">
        <v>371</v>
      </c>
      <c r="C1654" s="148" t="n">
        <v>3</v>
      </c>
      <c r="D1654" s="149" t="s">
        <v>3973</v>
      </c>
      <c r="E1654" s="150" t="s">
        <v>3598</v>
      </c>
      <c r="F1654" s="210" t="s">
        <v>3999</v>
      </c>
      <c r="G1654" s="221" t="s">
        <v>4280</v>
      </c>
      <c r="H1654" s="146" t="s">
        <v>378</v>
      </c>
      <c r="I1654" s="153" t="s">
        <v>379</v>
      </c>
      <c r="J1654" s="146" t="s">
        <v>337</v>
      </c>
      <c r="K1654" s="212"/>
      <c r="L1654" s="212"/>
      <c r="M1654" s="157" t="s">
        <v>4002</v>
      </c>
      <c r="N1654" s="213"/>
      <c r="O1654" s="212"/>
      <c r="P1654" s="212"/>
      <c r="Q1654" s="212"/>
      <c r="R1654" s="212"/>
      <c r="S1654" s="232" t="n">
        <v>7246</v>
      </c>
      <c r="T1654" s="215"/>
      <c r="U1654" s="215"/>
      <c r="V1654" s="209"/>
      <c r="W1654" s="217"/>
      <c r="X1654" s="209"/>
      <c r="Y1654" s="209"/>
      <c r="Z1654" s="209"/>
      <c r="AA1654" s="216"/>
      <c r="AB1654" s="251" t="s">
        <v>278</v>
      </c>
      <c r="AC1654" s="163" t="s">
        <v>354</v>
      </c>
      <c r="AD1654" s="164" t="s">
        <v>354</v>
      </c>
      <c r="AE1654" s="164" t="s">
        <v>354</v>
      </c>
      <c r="AF1654" s="164" t="s">
        <v>354</v>
      </c>
      <c r="AG1654" s="166" t="s">
        <v>354</v>
      </c>
      <c r="AH1654" s="212"/>
      <c r="AI1654" s="212"/>
      <c r="AJ1654" s="219" t="n">
        <f aca="false">SeqEnd-SeqBeg+1</f>
        <v>1</v>
      </c>
      <c r="AK1654" s="220" t="n">
        <f aca="false">AND( SeqBeg&lt;=Beg  , End &lt;=SeqEnd )</f>
        <v>0</v>
      </c>
      <c r="AL1654" s="212"/>
      <c r="AM1654" s="212"/>
      <c r="AN1654" s="221"/>
      <c r="AO1654" s="147" t="s">
        <v>103</v>
      </c>
      <c r="AP1654" s="147" t="s">
        <v>103</v>
      </c>
      <c r="AQ1654" s="147" t="s">
        <v>103</v>
      </c>
      <c r="AR1654" s="147" t="s">
        <v>103</v>
      </c>
      <c r="AS1654" s="147" t="s">
        <v>103</v>
      </c>
      <c r="AT1654" s="147" t="s">
        <v>103</v>
      </c>
      <c r="AV1654" s="212"/>
      <c r="AW1654" s="222" t="str">
        <f aca="false">HYPERLINK(CONCATENATE("http://www.ncbi.nlm.nih.gov/nuccore/",BM1654),BM1654)</f>
        <v>AB593690</v>
      </c>
      <c r="AX1654" s="219" t="str">
        <f aca="false">CONCATENATE(D1654,IF(I1654="","",CONCATENATE(".",I1654)),IF(K1654="","",CONCATENATE(".",K1654)),IF(M1654="","",CONCATENATE(".",M1654)),IF(R1654="","",CONCATENATE(".",R1654)),IF(U1654="","","(*)"))</f>
        <v>3b.JPN.cells</v>
      </c>
      <c r="AY1654" s="170" t="str">
        <f aca="false">CONCATENATE(BM1654,".",BN1654)</f>
        <v>AB593690.JE03-1760F / p10/B</v>
      </c>
      <c r="AZ1654" s="171" t="str">
        <f aca="false">IF(AV1654="",IF(ISNUMBER(FIND(".",A1654)),LEFT(A1654,FIND(".",A1654)-1),A1654),AV1654)</f>
        <v>AB593690</v>
      </c>
      <c r="BA1654" s="171" t="str">
        <f aca="false">IF(ISNUMBER(FIND("-",AZ1654)),LEFT(AZ1654,FIND("-",AZ1654)-1),AZ1654)</f>
        <v>AB593690</v>
      </c>
      <c r="BB1654" s="170" t="str">
        <f aca="false"> MEGAname &amp; "="</f>
        <v>AB593690=</v>
      </c>
      <c r="BC1654" s="170" t="str">
        <f aca="false">Clear &amp; IF(span ,"Span","out")</f>
        <v>AB593690=out</v>
      </c>
      <c r="BD1654" s="170" t="str">
        <f aca="false">Clear &amp; IF(span, IF(B1654=".","Selected",B1654),"out")</f>
        <v>AB593690=out</v>
      </c>
      <c r="BE1654" s="170" t="str">
        <f aca="false">Clear &amp; Strain</f>
        <v>AB593690=JE03-1760F</v>
      </c>
      <c r="BF1654" s="170" t="str">
        <f aca="false">CONCATENATE(A1654,"=",F1654,". ",AX1654,IF(AB1654="","",CONCATENATE(".",AB1654)))</f>
        <v>AB593690=JE03-1760F. 3b.JPN.cells.CG</v>
      </c>
      <c r="BG1654" s="170" t="str">
        <f aca="false">CONCATENATE(A1654,"=",F1654,". ",AX1654)</f>
        <v>AB593690=JE03-1760F. 3b.JPN.cells</v>
      </c>
      <c r="BH1654" s="170" t="str">
        <f aca="false">CONCATENATE(A1654,"=",AX1654)</f>
        <v>AB593690=3b.JPN.cells</v>
      </c>
      <c r="BI1654" s="170" t="str">
        <f aca="false">CONCATENATE(A1654,"=",ComForSubtype,D1654)</f>
        <v>AB593690=3b</v>
      </c>
      <c r="BJ1654" s="170" t="str">
        <f aca="false">CONCATENATE(A1654,"=",E1654)</f>
        <v>AB593690=3jab</v>
      </c>
      <c r="BK1654" s="170" t="str">
        <f aca="false">CONCATENATE(A1654,"=",C1654)</f>
        <v>AB593690=3</v>
      </c>
      <c r="BL1654" s="170" t="str">
        <f aca="false">CONCATENATE(D1654,"=")</f>
        <v>3b=</v>
      </c>
      <c r="BM1654" s="223" t="str">
        <f aca="false">IF(BA1654="XX","",BA1654)</f>
        <v>AB593690</v>
      </c>
      <c r="BN1654" s="224" t="str">
        <f aca="false">CONCATENATE(IF(F1654="","",F1654),IF(G1654="","",CONCATENATE(" / ",G1654)))</f>
        <v>JE03-1760F / p10/B</v>
      </c>
      <c r="BO1654" s="225" t="str">
        <f aca="false">AX1654</f>
        <v>3b.JPN.cells</v>
      </c>
      <c r="BP1654" s="226" t="str">
        <f aca="false">IF(V1654="","",V1654)</f>
        <v/>
      </c>
      <c r="BQ1654" s="226" t="str">
        <f aca="false">IF(W1654="","",CONCATENATE(W1654,IF(LEFT(AO1654,1)="s","+","")))</f>
        <v/>
      </c>
      <c r="BR1654" s="226" t="str">
        <f aca="false">IF(X1654="","",CONCATENATE(X1654,IF(LEFT(AQ1654,1)="s","+","")))</f>
        <v/>
      </c>
      <c r="BS1654" s="226" t="str">
        <f aca="false">IF(Y1654="","",CONCATENATE(Y1654,IF(LEFT(AR1654,1)="s","+","")))</f>
        <v/>
      </c>
      <c r="BT1654" s="226" t="str">
        <f aca="false">IF(Z1654="","",CONCATENATE(Z1654,IF(LEFT(AS1654,1)="s","+","")))</f>
        <v/>
      </c>
      <c r="BU1654" s="227" t="str">
        <f aca="false">IF(AA1654="","",CONCATENATE(AA1654,IF(LEFT(AT1654,1)="s","+","")))</f>
        <v/>
      </c>
      <c r="BV1654" s="212"/>
      <c r="BW1654" s="177" t="s">
        <v>338</v>
      </c>
      <c r="BX1654" s="170" t="str">
        <f aca="false">IF(BW1654&lt;&gt;"",IF(ISNUMBER(FIND("=",BW1654)),LEFT(BW1654,FIND("=",BW1654)-1),BW1654),BW1654)</f>
        <v>xx</v>
      </c>
      <c r="BY1654" s="170" t="str">
        <f aca="false">IF(BW1654&lt;&gt;"",IF(ISNUMBER(FIND("=",BW1654)),RIGHT(BW1654,LEN(BW1654)-FIND("=",BW1654)),""),"")</f>
        <v>Non_select</v>
      </c>
      <c r="BZ1654" s="170" t="str">
        <f aca="false">IF(BX1654&lt;&gt;"",IF(ISNUMBER(FIND(".",BX1654)),LEFT(BX1654,FIND(".",BX1654)-1),BX1654),BX1654)</f>
        <v>xx</v>
      </c>
      <c r="CA1654" s="170" t="str">
        <f aca="false">IF(BX1654&lt;&gt;"",IF(ISNUMBER(FIND(".",BX1654)),RIGHT(BX1654,LEN(BX1654)-FIND(".",BX1654)),""),"")</f>
        <v/>
      </c>
      <c r="CB1654" s="212"/>
      <c r="CC1654" s="170" t="str">
        <f aca="false">A1654</f>
        <v>AB593690</v>
      </c>
      <c r="CD1654" s="178" t="s">
        <v>339</v>
      </c>
      <c r="CE1654" s="178" t="s">
        <v>340</v>
      </c>
      <c r="CF1654" s="178" t="s">
        <v>341</v>
      </c>
      <c r="CG1654" s="212"/>
      <c r="CH1654" s="212"/>
      <c r="CI1654" s="212"/>
      <c r="CJ1654" s="212"/>
      <c r="CK1654" s="178"/>
      <c r="CL1654" s="212"/>
      <c r="CM1654" s="212"/>
      <c r="CN1654" s="212"/>
      <c r="CO1654" s="212"/>
      <c r="CP1654" s="212"/>
      <c r="CQ1654" s="212"/>
      <c r="CR1654" s="228" t="n">
        <f aca="false">C1654</f>
        <v>3</v>
      </c>
      <c r="CS1654" s="229" t="str">
        <f aca="false">D1654</f>
        <v>3b</v>
      </c>
      <c r="CT1654" s="170" t="str">
        <f aca="false">CONCATENATE(CD1654," strain ",CM1654," ",CL1654,", partial cds")</f>
        <v>Hepatitis E virus strain  , partial cds</v>
      </c>
    </row>
    <row r="1655" customFormat="false" ht="11.9" hidden="false" customHeight="true" outlineLevel="0" collapsed="false">
      <c r="A1655" s="154" t="s">
        <v>4281</v>
      </c>
      <c r="B1655" s="147" t="n">
        <v>3</v>
      </c>
      <c r="C1655" s="243" t="n">
        <v>3</v>
      </c>
      <c r="D1655" s="149" t="s">
        <v>4282</v>
      </c>
      <c r="E1655" s="150" t="s">
        <v>3598</v>
      </c>
      <c r="F1655" s="154" t="s">
        <v>4283</v>
      </c>
      <c r="G1655" s="212"/>
      <c r="H1655" s="146" t="s">
        <v>4284</v>
      </c>
      <c r="I1655" s="153" t="s">
        <v>366</v>
      </c>
      <c r="J1655" s="146" t="s">
        <v>337</v>
      </c>
      <c r="K1655" s="155" t="s">
        <v>4285</v>
      </c>
      <c r="L1655" s="231" t="s">
        <v>4285</v>
      </c>
      <c r="M1655" s="157" t="s">
        <v>367</v>
      </c>
      <c r="N1655" s="213"/>
      <c r="O1655" s="160"/>
      <c r="P1655" s="212"/>
      <c r="Q1655" s="212"/>
      <c r="R1655" s="212"/>
      <c r="S1655" s="212"/>
      <c r="U1655" s="161" t="s">
        <v>4282</v>
      </c>
      <c r="V1655" s="209"/>
      <c r="W1655" s="217"/>
      <c r="AA1655" s="250" t="s">
        <v>4282</v>
      </c>
      <c r="AB1655" s="217"/>
      <c r="AC1655" s="217"/>
      <c r="AG1655" s="166" t="s">
        <v>101</v>
      </c>
      <c r="AH1655" s="164" t="n">
        <v>6239</v>
      </c>
      <c r="AI1655" s="164" t="n">
        <v>6542</v>
      </c>
      <c r="AJ1655" s="219" t="n">
        <f aca="false">SeqEnd-SeqBeg+1</f>
        <v>304</v>
      </c>
      <c r="AK1655" s="220" t="n">
        <f aca="false">AND( SeqBeg&lt;=Beg  , End &lt;=SeqEnd )</f>
        <v>0</v>
      </c>
      <c r="AL1655" s="212"/>
      <c r="AM1655" s="212"/>
      <c r="AN1655" s="221"/>
      <c r="AT1655" s="147" t="s">
        <v>2019</v>
      </c>
      <c r="AU1655" s="146"/>
      <c r="AV1655" s="212"/>
      <c r="AW1655" s="222" t="str">
        <f aca="false">HYPERLINK(CONCATENATE("http://www.ncbi.nlm.nih.gov/nuccore/",BM1655),BM1655)</f>
        <v>AF296165</v>
      </c>
      <c r="AX1655" s="219" t="str">
        <f aca="false">CONCATENATE(D1655,IF(I1655="","",CONCATENATE(".",I1655)),IF(K1655="","",CONCATENATE(".",K1655)),IF(M1655="","",CONCATENATE(".",M1655)),IF(R1655="","",CONCATENATE(".",R1655)),IF(U1655="","","(*)"))</f>
        <v>3d.CHN.TWN.pig(*)</v>
      </c>
      <c r="AY1655" s="170" t="str">
        <f aca="false">CONCATENATE(BM1655,".",BN1655)</f>
        <v>AF296165.TW12SW</v>
      </c>
      <c r="AZ1655" s="171" t="str">
        <f aca="false">IF(AV1655="",IF(ISNUMBER(FIND(".",A1655)),LEFT(A1655,FIND(".",A1655)-1),A1655),AV1655)</f>
        <v>AF296165</v>
      </c>
      <c r="BA1655" s="171" t="str">
        <f aca="false">IF(ISNUMBER(FIND("-",AZ1655)),LEFT(AZ1655,FIND("-",AZ1655)-1),AZ1655)</f>
        <v>AF296165</v>
      </c>
      <c r="BB1655" s="170" t="str">
        <f aca="false"> MEGAname &amp; "="</f>
        <v>AF296165=</v>
      </c>
      <c r="BC1655" s="170" t="str">
        <f aca="false">Clear &amp; IF(span ,"Span","out")</f>
        <v>AF296165=out</v>
      </c>
      <c r="BD1655" s="170" t="str">
        <f aca="false">Clear &amp; IF(span, IF(B1655=".","Selected",B1655),"out")</f>
        <v>AF296165=out</v>
      </c>
      <c r="BE1655" s="170" t="str">
        <f aca="false">Clear &amp; Strain</f>
        <v>AF296165=TW12SW</v>
      </c>
      <c r="BF1655" s="170" t="str">
        <f aca="false">CONCATENATE(A1655,"=",F1655,". ",AX1655,IF(AB1655="","",CONCATENATE(".",AB1655)))</f>
        <v>AF296165=TW12SW. 3d.CHN.TWN.pig(*)</v>
      </c>
      <c r="BG1655" s="170" t="str">
        <f aca="false">CONCATENATE(A1655,"=",F1655,". ",AX1655)</f>
        <v>AF296165=TW12SW. 3d.CHN.TWN.pig(*)</v>
      </c>
      <c r="BH1655" s="170" t="str">
        <f aca="false">CONCATENATE(A1655,"=",AX1655)</f>
        <v>AF296165=3d.CHN.TWN.pig(*)</v>
      </c>
      <c r="BI1655" s="170" t="str">
        <f aca="false">CONCATENATE(A1655,"=",ComForSubtype,D1655)</f>
        <v>AF296165=3d</v>
      </c>
      <c r="BJ1655" s="170" t="str">
        <f aca="false">CONCATENATE(A1655,"=",E1655)</f>
        <v>AF296165=3jab</v>
      </c>
      <c r="BK1655" s="170" t="str">
        <f aca="false">CONCATENATE(A1655,"=",C1655)</f>
        <v>AF296165=3</v>
      </c>
      <c r="BL1655" s="170" t="str">
        <f aca="false">CONCATENATE(D1655,"=")</f>
        <v>3d=</v>
      </c>
      <c r="BM1655" s="223" t="str">
        <f aca="false">IF(BA1655="XX","",BA1655)</f>
        <v>AF296165</v>
      </c>
      <c r="BN1655" s="224" t="str">
        <f aca="false">CONCATENATE(IF(F1655="","",F1655),IF(G1655="","",CONCATENATE(" / ",G1655)))</f>
        <v>TW12SW</v>
      </c>
      <c r="BO1655" s="225" t="str">
        <f aca="false">AX1655</f>
        <v>3d.CHN.TWN.pig(*)</v>
      </c>
      <c r="BP1655" s="226" t="str">
        <f aca="false">IF(V1655="","",V1655)</f>
        <v/>
      </c>
      <c r="BQ1655" s="226" t="str">
        <f aca="false">IF(W1655="","",CONCATENATE(W1655,IF(LEFT(AO1655,1)="s","+","")))</f>
        <v/>
      </c>
      <c r="BR1655" s="226" t="str">
        <f aca="false">IF(X1655="","",CONCATENATE(X1655,IF(LEFT(AQ1655,1)="s","+","")))</f>
        <v/>
      </c>
      <c r="BS1655" s="226" t="str">
        <f aca="false">IF(Y1655="","",CONCATENATE(Y1655,IF(LEFT(AR1655,1)="s","+","")))</f>
        <v/>
      </c>
      <c r="BT1655" s="226" t="str">
        <f aca="false">IF(Z1655="","",CONCATENATE(Z1655,IF(LEFT(AS1655,1)="s","+","")))</f>
        <v/>
      </c>
      <c r="BU1655" s="227" t="str">
        <f aca="false">IF(AA1655="","",CONCATENATE(AA1655,IF(LEFT(AT1655,1)="s","+","")))</f>
        <v>3d+</v>
      </c>
      <c r="BV1655" s="212"/>
      <c r="BW1655" s="177" t="s">
        <v>4286</v>
      </c>
      <c r="BX1655" s="170" t="str">
        <f aca="false">IF(BW1655&lt;&gt;"",IF(ISNUMBER(FIND("=",BW1655)),LEFT(BW1655,FIND("=",BW1655)-1),BW1655),BW1655)</f>
        <v>AF296165</v>
      </c>
      <c r="BY1655" s="170" t="str">
        <f aca="false">IF(BW1655&lt;&gt;"",IF(ISNUMBER(FIND("=",BW1655)),RIGHT(BW1655,LEN(BW1655)-FIND("=",BW1655)),""),"")</f>
        <v>3d</v>
      </c>
      <c r="BZ1655" s="170" t="str">
        <f aca="false">IF(BX1655&lt;&gt;"",IF(ISNUMBER(FIND(".",BX1655)),LEFT(BX1655,FIND(".",BX1655)-1),BX1655),BX1655)</f>
        <v>AF296165</v>
      </c>
      <c r="CA1655" s="170" t="str">
        <f aca="false">IF(BX1655&lt;&gt;"",IF(ISNUMBER(FIND(".",BX1655)),RIGHT(BX1655,LEN(BX1655)-FIND(".",BX1655)),""),"")</f>
        <v/>
      </c>
      <c r="CB1655" s="212"/>
      <c r="CC1655" s="170" t="str">
        <f aca="false">A1655</f>
        <v>AF296165</v>
      </c>
      <c r="CD1655" s="178" t="s">
        <v>339</v>
      </c>
      <c r="CE1655" s="178" t="s">
        <v>340</v>
      </c>
      <c r="CF1655" s="178" t="s">
        <v>341</v>
      </c>
      <c r="CG1655" s="212"/>
      <c r="CH1655" s="179"/>
      <c r="CI1655" s="179"/>
      <c r="CJ1655" s="179"/>
      <c r="CK1655" s="212"/>
      <c r="CL1655" s="212"/>
      <c r="CM1655" s="170" t="str">
        <f aca="false">F1655</f>
        <v>TW12SW</v>
      </c>
      <c r="CN1655" s="170" t="str">
        <f aca="false">IF(G1655="","",G1655)</f>
        <v/>
      </c>
      <c r="CO1655" s="170" t="str">
        <f aca="false">CONCATENATE(H1655,":",L1655)</f>
        <v>Taiwan:TWN</v>
      </c>
      <c r="CP1655" s="170" t="str">
        <f aca="false">CONCATENATE(IF(Q1655="","",CONCATENATE(Q1655,"-")),IF(P1655="","",CONCATENATE(P1655,"-")),IF(O1655="","",O1655))</f>
        <v/>
      </c>
      <c r="CQ1655" s="170" t="str">
        <f aca="false">IF(N1655="","",N1655)</f>
        <v/>
      </c>
      <c r="CR1655" s="170" t="n">
        <f aca="false">C1655</f>
        <v>3</v>
      </c>
      <c r="CS1655" s="229" t="str">
        <f aca="false">D1655</f>
        <v>3d</v>
      </c>
      <c r="CT1655" s="170" t="str">
        <f aca="false">CONCATENATE(CD1655," strain ",CM1655," ",CL1655,", partial cds")</f>
        <v>Hepatitis E virus strain TW12SW , partial cds</v>
      </c>
    </row>
    <row r="1656" customFormat="false" ht="11.9" hidden="false" customHeight="true" outlineLevel="0" collapsed="false">
      <c r="A1656" s="154" t="s">
        <v>4287</v>
      </c>
      <c r="B1656" s="147" t="n">
        <v>3</v>
      </c>
      <c r="C1656" s="243" t="n">
        <v>3</v>
      </c>
      <c r="D1656" s="149" t="s">
        <v>4282</v>
      </c>
      <c r="E1656" s="150" t="s">
        <v>3598</v>
      </c>
      <c r="F1656" s="154" t="s">
        <v>4288</v>
      </c>
      <c r="G1656" s="212"/>
      <c r="H1656" s="146" t="s">
        <v>4284</v>
      </c>
      <c r="I1656" s="153" t="s">
        <v>366</v>
      </c>
      <c r="J1656" s="146" t="s">
        <v>337</v>
      </c>
      <c r="K1656" s="155" t="s">
        <v>4285</v>
      </c>
      <c r="L1656" s="231" t="s">
        <v>4285</v>
      </c>
      <c r="M1656" s="157" t="s">
        <v>367</v>
      </c>
      <c r="N1656" s="213"/>
      <c r="O1656" s="160"/>
      <c r="P1656" s="212"/>
      <c r="Q1656" s="212"/>
      <c r="R1656" s="212"/>
      <c r="S1656" s="212"/>
      <c r="U1656" s="161" t="s">
        <v>4282</v>
      </c>
      <c r="V1656" s="209"/>
      <c r="W1656" s="217"/>
      <c r="X1656" s="147"/>
      <c r="Y1656" s="147"/>
      <c r="AA1656" s="250" t="s">
        <v>4282</v>
      </c>
      <c r="AB1656" s="217"/>
      <c r="AC1656" s="217"/>
      <c r="AG1656" s="166" t="s">
        <v>101</v>
      </c>
      <c r="AH1656" s="164" t="n">
        <v>6239</v>
      </c>
      <c r="AI1656" s="164" t="n">
        <v>6542</v>
      </c>
      <c r="AJ1656" s="219" t="n">
        <f aca="false">SeqEnd-SeqBeg+1</f>
        <v>304</v>
      </c>
      <c r="AK1656" s="220" t="n">
        <f aca="false">AND( SeqBeg&lt;=Beg  , End &lt;=SeqEnd )</f>
        <v>0</v>
      </c>
      <c r="AL1656" s="212"/>
      <c r="AM1656" s="212"/>
      <c r="AN1656" s="221"/>
      <c r="AT1656" s="147" t="s">
        <v>2019</v>
      </c>
      <c r="AU1656" s="146"/>
      <c r="AV1656" s="212"/>
      <c r="AW1656" s="222" t="str">
        <f aca="false">HYPERLINK(CONCATENATE("http://www.ncbi.nlm.nih.gov/nuccore/",BM1656),BM1656)</f>
        <v>AF296166</v>
      </c>
      <c r="AX1656" s="219" t="str">
        <f aca="false">CONCATENATE(D1656,IF(I1656="","",CONCATENATE(".",I1656)),IF(K1656="","",CONCATENATE(".",K1656)),IF(M1656="","",CONCATENATE(".",M1656)),IF(R1656="","",CONCATENATE(".",R1656)),IF(U1656="","","(*)"))</f>
        <v>3d.CHN.TWN.pig(*)</v>
      </c>
      <c r="AY1656" s="170" t="str">
        <f aca="false">CONCATENATE(BM1656,".",BN1656)</f>
        <v>AF296166.TW13SW</v>
      </c>
      <c r="AZ1656" s="171" t="str">
        <f aca="false">IF(AV1656="",IF(ISNUMBER(FIND(".",A1656)),LEFT(A1656,FIND(".",A1656)-1),A1656),AV1656)</f>
        <v>AF296166</v>
      </c>
      <c r="BA1656" s="171" t="str">
        <f aca="false">IF(ISNUMBER(FIND("-",AZ1656)),LEFT(AZ1656,FIND("-",AZ1656)-1),AZ1656)</f>
        <v>AF296166</v>
      </c>
      <c r="BB1656" s="170" t="str">
        <f aca="false"> MEGAname &amp; "="</f>
        <v>AF296166=</v>
      </c>
      <c r="BC1656" s="170" t="str">
        <f aca="false">Clear &amp; IF(span ,"Span","out")</f>
        <v>AF296166=out</v>
      </c>
      <c r="BD1656" s="170" t="str">
        <f aca="false">Clear &amp; IF(span, IF(B1656=".","Selected",B1656),"out")</f>
        <v>AF296166=out</v>
      </c>
      <c r="BE1656" s="170" t="str">
        <f aca="false">Clear &amp; Strain</f>
        <v>AF296166=TW13SW</v>
      </c>
      <c r="BF1656" s="170" t="str">
        <f aca="false">CONCATENATE(A1656,"=",F1656,". ",AX1656,IF(AB1656="","",CONCATENATE(".",AB1656)))</f>
        <v>AF296166=TW13SW. 3d.CHN.TWN.pig(*)</v>
      </c>
      <c r="BG1656" s="170" t="str">
        <f aca="false">CONCATENATE(A1656,"=",F1656,". ",AX1656)</f>
        <v>AF296166=TW13SW. 3d.CHN.TWN.pig(*)</v>
      </c>
      <c r="BH1656" s="170" t="str">
        <f aca="false">CONCATENATE(A1656,"=",AX1656)</f>
        <v>AF296166=3d.CHN.TWN.pig(*)</v>
      </c>
      <c r="BI1656" s="170" t="str">
        <f aca="false">CONCATENATE(A1656,"=",ComForSubtype,D1656)</f>
        <v>AF296166=3d</v>
      </c>
      <c r="BJ1656" s="170" t="str">
        <f aca="false">CONCATENATE(A1656,"=",E1656)</f>
        <v>AF296166=3jab</v>
      </c>
      <c r="BK1656" s="170" t="str">
        <f aca="false">CONCATENATE(A1656,"=",C1656)</f>
        <v>AF296166=3</v>
      </c>
      <c r="BL1656" s="170" t="str">
        <f aca="false">CONCATENATE(D1656,"=")</f>
        <v>3d=</v>
      </c>
      <c r="BM1656" s="223" t="str">
        <f aca="false">IF(BA1656="XX","",BA1656)</f>
        <v>AF296166</v>
      </c>
      <c r="BN1656" s="224" t="str">
        <f aca="false">CONCATENATE(IF(F1656="","",F1656),IF(G1656="","",CONCATENATE(" / ",G1656)))</f>
        <v>TW13SW</v>
      </c>
      <c r="BO1656" s="225" t="str">
        <f aca="false">AX1656</f>
        <v>3d.CHN.TWN.pig(*)</v>
      </c>
      <c r="BP1656" s="226" t="str">
        <f aca="false">IF(V1656="","",V1656)</f>
        <v/>
      </c>
      <c r="BQ1656" s="226" t="str">
        <f aca="false">IF(W1656="","",CONCATENATE(W1656,IF(LEFT(AO1656,1)="s","+","")))</f>
        <v/>
      </c>
      <c r="BR1656" s="226" t="str">
        <f aca="false">IF(X1656="","",CONCATENATE(X1656,IF(LEFT(AQ1656,1)="s","+","")))</f>
        <v/>
      </c>
      <c r="BS1656" s="226" t="str">
        <f aca="false">IF(Y1656="","",CONCATENATE(Y1656,IF(LEFT(AR1656,1)="s","+","")))</f>
        <v/>
      </c>
      <c r="BT1656" s="226" t="str">
        <f aca="false">IF(Z1656="","",CONCATENATE(Z1656,IF(LEFT(AS1656,1)="s","+","")))</f>
        <v/>
      </c>
      <c r="BU1656" s="227" t="str">
        <f aca="false">IF(AA1656="","",CONCATENATE(AA1656,IF(LEFT(AT1656,1)="s","+","")))</f>
        <v>3d+</v>
      </c>
      <c r="BV1656" s="212"/>
      <c r="BW1656" s="177" t="s">
        <v>4289</v>
      </c>
      <c r="BX1656" s="170" t="str">
        <f aca="false">IF(BW1656&lt;&gt;"",IF(ISNUMBER(FIND("=",BW1656)),LEFT(BW1656,FIND("=",BW1656)-1),BW1656),BW1656)</f>
        <v>AF296166</v>
      </c>
      <c r="BY1656" s="170" t="str">
        <f aca="false">IF(BW1656&lt;&gt;"",IF(ISNUMBER(FIND("=",BW1656)),RIGHT(BW1656,LEN(BW1656)-FIND("=",BW1656)),""),"")</f>
        <v>3d</v>
      </c>
      <c r="BZ1656" s="170" t="str">
        <f aca="false">IF(BX1656&lt;&gt;"",IF(ISNUMBER(FIND(".",BX1656)),LEFT(BX1656,FIND(".",BX1656)-1),BX1656),BX1656)</f>
        <v>AF296166</v>
      </c>
      <c r="CA1656" s="170" t="str">
        <f aca="false">IF(BX1656&lt;&gt;"",IF(ISNUMBER(FIND(".",BX1656)),RIGHT(BX1656,LEN(BX1656)-FIND(".",BX1656)),""),"")</f>
        <v/>
      </c>
      <c r="CB1656" s="212"/>
      <c r="CC1656" s="170" t="str">
        <f aca="false">A1656</f>
        <v>AF296166</v>
      </c>
      <c r="CD1656" s="178" t="s">
        <v>339</v>
      </c>
      <c r="CE1656" s="178" t="s">
        <v>340</v>
      </c>
      <c r="CF1656" s="178" t="s">
        <v>341</v>
      </c>
      <c r="CG1656" s="212"/>
      <c r="CH1656" s="179"/>
      <c r="CI1656" s="179"/>
      <c r="CJ1656" s="179"/>
      <c r="CK1656" s="212"/>
      <c r="CL1656" s="212"/>
      <c r="CM1656" s="170" t="str">
        <f aca="false">F1656</f>
        <v>TW13SW</v>
      </c>
      <c r="CN1656" s="170" t="str">
        <f aca="false">IF(G1656="","",G1656)</f>
        <v/>
      </c>
      <c r="CO1656" s="170" t="str">
        <f aca="false">CONCATENATE(H1656,":",L1656)</f>
        <v>Taiwan:TWN</v>
      </c>
      <c r="CP1656" s="170" t="str">
        <f aca="false">CONCATENATE(IF(Q1656="","",CONCATENATE(Q1656,"-")),IF(P1656="","",CONCATENATE(P1656,"-")),IF(O1656="","",O1656))</f>
        <v/>
      </c>
      <c r="CQ1656" s="170" t="str">
        <f aca="false">IF(N1656="","",N1656)</f>
        <v/>
      </c>
      <c r="CR1656" s="170" t="n">
        <f aca="false">C1656</f>
        <v>3</v>
      </c>
      <c r="CS1656" s="229" t="str">
        <f aca="false">D1656</f>
        <v>3d</v>
      </c>
      <c r="CT1656" s="170" t="str">
        <f aca="false">CONCATENATE(CD1656," strain ",CM1656," ",CL1656,", partial cds")</f>
        <v>Hepatitis E virus strain TW13SW , partial cds</v>
      </c>
    </row>
    <row r="1657" customFormat="false" ht="11.9" hidden="false" customHeight="true" outlineLevel="0" collapsed="false">
      <c r="A1657" s="154" t="s">
        <v>4290</v>
      </c>
      <c r="B1657" s="147" t="n">
        <v>3</v>
      </c>
      <c r="C1657" s="243" t="n">
        <v>3</v>
      </c>
      <c r="D1657" s="149" t="s">
        <v>4282</v>
      </c>
      <c r="E1657" s="150" t="s">
        <v>3598</v>
      </c>
      <c r="F1657" s="154" t="s">
        <v>4291</v>
      </c>
      <c r="G1657" s="212"/>
      <c r="H1657" s="146" t="s">
        <v>4284</v>
      </c>
      <c r="I1657" s="153" t="s">
        <v>366</v>
      </c>
      <c r="J1657" s="146" t="s">
        <v>337</v>
      </c>
      <c r="K1657" s="155" t="s">
        <v>4285</v>
      </c>
      <c r="L1657" s="231" t="s">
        <v>4285</v>
      </c>
      <c r="M1657" s="157" t="s">
        <v>367</v>
      </c>
      <c r="N1657" s="213"/>
      <c r="O1657" s="160"/>
      <c r="P1657" s="212"/>
      <c r="Q1657" s="212"/>
      <c r="R1657" s="212"/>
      <c r="S1657" s="212"/>
      <c r="U1657" s="161" t="s">
        <v>4282</v>
      </c>
      <c r="V1657" s="209"/>
      <c r="W1657" s="217"/>
      <c r="AA1657" s="250" t="s">
        <v>4282</v>
      </c>
      <c r="AB1657" s="217"/>
      <c r="AC1657" s="217"/>
      <c r="AG1657" s="166" t="s">
        <v>101</v>
      </c>
      <c r="AH1657" s="164" t="n">
        <v>6239</v>
      </c>
      <c r="AI1657" s="164" t="n">
        <v>6542</v>
      </c>
      <c r="AJ1657" s="219" t="n">
        <f aca="false">SeqEnd-SeqBeg+1</f>
        <v>304</v>
      </c>
      <c r="AK1657" s="220" t="n">
        <f aca="false">AND( SeqBeg&lt;=Beg  , End &lt;=SeqEnd )</f>
        <v>0</v>
      </c>
      <c r="AL1657" s="212"/>
      <c r="AM1657" s="212"/>
      <c r="AN1657" s="221"/>
      <c r="AT1657" s="147" t="s">
        <v>2019</v>
      </c>
      <c r="AU1657" s="146"/>
      <c r="AV1657" s="212"/>
      <c r="AW1657" s="222" t="str">
        <f aca="false">HYPERLINK(CONCATENATE("http://www.ncbi.nlm.nih.gov/nuccore/",BM1657),BM1657)</f>
        <v>AF296167</v>
      </c>
      <c r="AX1657" s="219" t="str">
        <f aca="false">CONCATENATE(D1657,IF(I1657="","",CONCATENATE(".",I1657)),IF(K1657="","",CONCATENATE(".",K1657)),IF(M1657="","",CONCATENATE(".",M1657)),IF(R1657="","",CONCATENATE(".",R1657)),IF(U1657="","","(*)"))</f>
        <v>3d.CHN.TWN.pig(*)</v>
      </c>
      <c r="AY1657" s="170" t="str">
        <f aca="false">CONCATENATE(BM1657,".",BN1657)</f>
        <v>AF296167.TW3SW</v>
      </c>
      <c r="AZ1657" s="171" t="str">
        <f aca="false">IF(AV1657="",IF(ISNUMBER(FIND(".",A1657)),LEFT(A1657,FIND(".",A1657)-1),A1657),AV1657)</f>
        <v>AF296167</v>
      </c>
      <c r="BA1657" s="171" t="str">
        <f aca="false">IF(ISNUMBER(FIND("-",AZ1657)),LEFT(AZ1657,FIND("-",AZ1657)-1),AZ1657)</f>
        <v>AF296167</v>
      </c>
      <c r="BB1657" s="170" t="str">
        <f aca="false"> MEGAname &amp; "="</f>
        <v>AF296167=</v>
      </c>
      <c r="BC1657" s="170" t="str">
        <f aca="false">Clear &amp; IF(span ,"Span","out")</f>
        <v>AF296167=out</v>
      </c>
      <c r="BD1657" s="170" t="str">
        <f aca="false">Clear &amp; IF(span, IF(B1657=".","Selected",B1657),"out")</f>
        <v>AF296167=out</v>
      </c>
      <c r="BE1657" s="170" t="str">
        <f aca="false">Clear &amp; Strain</f>
        <v>AF296167=TW3SW</v>
      </c>
      <c r="BF1657" s="170" t="str">
        <f aca="false">CONCATENATE(A1657,"=",F1657,". ",AX1657,IF(AB1657="","",CONCATENATE(".",AB1657)))</f>
        <v>AF296167=TW3SW. 3d.CHN.TWN.pig(*)</v>
      </c>
      <c r="BG1657" s="170" t="str">
        <f aca="false">CONCATENATE(A1657,"=",F1657,". ",AX1657)</f>
        <v>AF296167=TW3SW. 3d.CHN.TWN.pig(*)</v>
      </c>
      <c r="BH1657" s="170" t="str">
        <f aca="false">CONCATENATE(A1657,"=",AX1657)</f>
        <v>AF296167=3d.CHN.TWN.pig(*)</v>
      </c>
      <c r="BI1657" s="170" t="str">
        <f aca="false">CONCATENATE(A1657,"=",ComForSubtype,D1657)</f>
        <v>AF296167=3d</v>
      </c>
      <c r="BJ1657" s="170" t="str">
        <f aca="false">CONCATENATE(A1657,"=",E1657)</f>
        <v>AF296167=3jab</v>
      </c>
      <c r="BK1657" s="170" t="str">
        <f aca="false">CONCATENATE(A1657,"=",C1657)</f>
        <v>AF296167=3</v>
      </c>
      <c r="BL1657" s="170" t="str">
        <f aca="false">CONCATENATE(D1657,"=")</f>
        <v>3d=</v>
      </c>
      <c r="BM1657" s="223" t="str">
        <f aca="false">IF(BA1657="XX","",BA1657)</f>
        <v>AF296167</v>
      </c>
      <c r="BN1657" s="224" t="str">
        <f aca="false">CONCATENATE(IF(F1657="","",F1657),IF(G1657="","",CONCATENATE(" / ",G1657)))</f>
        <v>TW3SW</v>
      </c>
      <c r="BO1657" s="225" t="str">
        <f aca="false">AX1657</f>
        <v>3d.CHN.TWN.pig(*)</v>
      </c>
      <c r="BP1657" s="226" t="str">
        <f aca="false">IF(V1657="","",V1657)</f>
        <v/>
      </c>
      <c r="BQ1657" s="226" t="str">
        <f aca="false">IF(W1657="","",CONCATENATE(W1657,IF(LEFT(AO1657,1)="s","+","")))</f>
        <v/>
      </c>
      <c r="BR1657" s="226" t="str">
        <f aca="false">IF(X1657="","",CONCATENATE(X1657,IF(LEFT(AQ1657,1)="s","+","")))</f>
        <v/>
      </c>
      <c r="BS1657" s="226" t="str">
        <f aca="false">IF(Y1657="","",CONCATENATE(Y1657,IF(LEFT(AR1657,1)="s","+","")))</f>
        <v/>
      </c>
      <c r="BT1657" s="226" t="str">
        <f aca="false">IF(Z1657="","",CONCATENATE(Z1657,IF(LEFT(AS1657,1)="s","+","")))</f>
        <v/>
      </c>
      <c r="BU1657" s="227" t="str">
        <f aca="false">IF(AA1657="","",CONCATENATE(AA1657,IF(LEFT(AT1657,1)="s","+","")))</f>
        <v>3d+</v>
      </c>
      <c r="BV1657" s="212"/>
      <c r="BW1657" s="177" t="s">
        <v>4292</v>
      </c>
      <c r="BX1657" s="170" t="str">
        <f aca="false">IF(BW1657&lt;&gt;"",IF(ISNUMBER(FIND("=",BW1657)),LEFT(BW1657,FIND("=",BW1657)-1),BW1657),BW1657)</f>
        <v>AF296167</v>
      </c>
      <c r="BY1657" s="170" t="str">
        <f aca="false">IF(BW1657&lt;&gt;"",IF(ISNUMBER(FIND("=",BW1657)),RIGHT(BW1657,LEN(BW1657)-FIND("=",BW1657)),""),"")</f>
        <v>3d</v>
      </c>
      <c r="BZ1657" s="170" t="str">
        <f aca="false">IF(BX1657&lt;&gt;"",IF(ISNUMBER(FIND(".",BX1657)),LEFT(BX1657,FIND(".",BX1657)-1),BX1657),BX1657)</f>
        <v>AF296167</v>
      </c>
      <c r="CA1657" s="170" t="str">
        <f aca="false">IF(BX1657&lt;&gt;"",IF(ISNUMBER(FIND(".",BX1657)),RIGHT(BX1657,LEN(BX1657)-FIND(".",BX1657)),""),"")</f>
        <v/>
      </c>
      <c r="CB1657" s="212"/>
      <c r="CC1657" s="170" t="str">
        <f aca="false">A1657</f>
        <v>AF296167</v>
      </c>
      <c r="CD1657" s="178" t="s">
        <v>339</v>
      </c>
      <c r="CE1657" s="178" t="s">
        <v>340</v>
      </c>
      <c r="CF1657" s="178" t="s">
        <v>341</v>
      </c>
      <c r="CG1657" s="212"/>
      <c r="CH1657" s="179"/>
      <c r="CI1657" s="179"/>
      <c r="CJ1657" s="179"/>
      <c r="CK1657" s="212"/>
      <c r="CL1657" s="212"/>
      <c r="CM1657" s="170" t="str">
        <f aca="false">F1657</f>
        <v>TW3SW</v>
      </c>
      <c r="CN1657" s="170" t="str">
        <f aca="false">IF(G1657="","",G1657)</f>
        <v/>
      </c>
      <c r="CO1657" s="170" t="str">
        <f aca="false">CONCATENATE(H1657,":",L1657)</f>
        <v>Taiwan:TWN</v>
      </c>
      <c r="CP1657" s="170" t="str">
        <f aca="false">CONCATENATE(IF(Q1657="","",CONCATENATE(Q1657,"-")),IF(P1657="","",CONCATENATE(P1657,"-")),IF(O1657="","",O1657))</f>
        <v/>
      </c>
      <c r="CQ1657" s="170" t="str">
        <f aca="false">IF(N1657="","",N1657)</f>
        <v/>
      </c>
      <c r="CR1657" s="170" t="n">
        <f aca="false">C1657</f>
        <v>3</v>
      </c>
      <c r="CS1657" s="229" t="str">
        <f aca="false">D1657</f>
        <v>3d</v>
      </c>
      <c r="CT1657" s="170" t="str">
        <f aca="false">CONCATENATE(CD1657," strain ",CM1657," ",CL1657,", partial cds")</f>
        <v>Hepatitis E virus strain TW3SW , partial cds</v>
      </c>
    </row>
    <row r="1658" customFormat="false" ht="11.9" hidden="false" customHeight="true" outlineLevel="0" collapsed="false">
      <c r="A1658" s="491" t="s">
        <v>4293</v>
      </c>
      <c r="B1658" s="147" t="n">
        <v>3</v>
      </c>
      <c r="C1658" s="492" t="n">
        <v>3</v>
      </c>
      <c r="D1658" s="493" t="s">
        <v>4294</v>
      </c>
      <c r="E1658" s="150" t="s">
        <v>3598</v>
      </c>
      <c r="F1658" s="491" t="s">
        <v>4295</v>
      </c>
      <c r="G1658" s="494"/>
      <c r="H1658" s="491" t="s">
        <v>378</v>
      </c>
      <c r="I1658" s="495" t="s">
        <v>379</v>
      </c>
      <c r="J1658" s="491" t="s">
        <v>337</v>
      </c>
      <c r="K1658" s="494"/>
      <c r="L1658" s="494"/>
      <c r="M1658" s="496" t="s">
        <v>367</v>
      </c>
      <c r="N1658" s="497" t="s">
        <v>607</v>
      </c>
      <c r="O1658" s="232"/>
      <c r="P1658" s="232"/>
      <c r="Q1658" s="232"/>
      <c r="R1658" s="232"/>
      <c r="S1658" s="232" t="n">
        <v>7266</v>
      </c>
      <c r="T1658" s="214" t="s">
        <v>353</v>
      </c>
      <c r="U1658" s="498"/>
      <c r="V1658" s="497" t="s">
        <v>4294</v>
      </c>
      <c r="W1658" s="499" t="s">
        <v>4294</v>
      </c>
      <c r="X1658" s="492"/>
      <c r="Y1658" s="492"/>
      <c r="Z1658" s="492"/>
      <c r="AA1658" s="500"/>
      <c r="AB1658" s="496" t="s">
        <v>278</v>
      </c>
      <c r="AC1658" s="499" t="s">
        <v>456</v>
      </c>
      <c r="AD1658" s="501" t="s">
        <v>354</v>
      </c>
      <c r="AE1658" s="501" t="s">
        <v>354</v>
      </c>
      <c r="AF1658" s="501" t="s">
        <v>354</v>
      </c>
      <c r="AG1658" s="502" t="s">
        <v>354</v>
      </c>
      <c r="AH1658" s="501" t="n">
        <v>10</v>
      </c>
      <c r="AI1658" s="503" t="n">
        <v>7519</v>
      </c>
      <c r="AJ1658" s="219" t="n">
        <f aca="false">SeqEnd-SeqBeg+1</f>
        <v>7510</v>
      </c>
      <c r="AK1658" s="220" t="n">
        <f aca="false">AND( SeqBeg&lt;=Beg  , End &lt;=SeqEnd )</f>
        <v>1</v>
      </c>
      <c r="AL1658" s="494"/>
      <c r="AM1658" s="494"/>
      <c r="AN1658" s="504"/>
      <c r="AO1658" s="505" t="s">
        <v>2425</v>
      </c>
      <c r="AP1658" s="505" t="s">
        <v>2425</v>
      </c>
      <c r="AQ1658" s="505" t="s">
        <v>2425</v>
      </c>
      <c r="AR1658" s="505" t="s">
        <v>2425</v>
      </c>
      <c r="AS1658" s="505" t="s">
        <v>2425</v>
      </c>
      <c r="AT1658" s="505" t="s">
        <v>2425</v>
      </c>
      <c r="AU1658" s="501" t="s">
        <v>382</v>
      </c>
      <c r="AV1658" s="494"/>
      <c r="AW1658" s="506" t="str">
        <f aca="false">HYPERLINK(CONCATENATE("http://www.ncbi.nlm.nih.gov/nuccore/",BM1658),BM1658)</f>
        <v>AB740232</v>
      </c>
      <c r="AX1658" s="507" t="str">
        <f aca="false">CONCATENATE(D1658,IF(I1658="","",CONCATENATE(".",I1658)),IF(K1658="","",CONCATENATE(".",K1658)),IF(M1658="","",CONCATENATE(".",M1658)),IF(R1657="","",CONCATENATE(".",R1657)),IF(U1658="","","(*)"))</f>
        <v>3j.JPN.pig</v>
      </c>
      <c r="AY1658" s="508" t="str">
        <f aca="false">CONCATENATE(BM1658,".",BN1658)</f>
        <v>AB740232.G3-HEV83-2-27</v>
      </c>
      <c r="AZ1658" s="509" t="str">
        <f aca="false">IF(AV1658="",IF(ISNUMBER(FIND(".",A1658)),LEFT(A1658,FIND(".",A1658)-1),A1658),AV1658)</f>
        <v>AB740232</v>
      </c>
      <c r="BA1658" s="509" t="str">
        <f aca="false">IF(ISNUMBER(FIND("-",AZ1658)),LEFT(AZ1658,FIND("-",AZ1658)-1),AZ1658)</f>
        <v>AB740232</v>
      </c>
      <c r="BB1658" s="170" t="str">
        <f aca="false"> MEGAname &amp; "="</f>
        <v>AB740232=</v>
      </c>
      <c r="BC1658" s="170" t="str">
        <f aca="false">Clear &amp; IF(span ,"Span","out")</f>
        <v>AB740232=Span</v>
      </c>
      <c r="BD1658" s="170" t="str">
        <f aca="false">Clear &amp; IF(span, IF(B1658=".","Selected",B1658),"out")</f>
        <v>AB740232=3</v>
      </c>
      <c r="BE1658" s="170" t="str">
        <f aca="false">Clear &amp; Strain</f>
        <v>AB740232=G3-HEV83-2-27</v>
      </c>
      <c r="BF1658" s="508" t="str">
        <f aca="false">CONCATENATE(A1658,"=",F1658,". ",AX1658,IF(AB1658="","",CONCATENATE(".",AB1658)))</f>
        <v>AB740232=G3-HEV83-2-27. 3j.JPN.pig.CG</v>
      </c>
      <c r="BG1658" s="508" t="str">
        <f aca="false">CONCATENATE(A1658,"=",F1658,". ",AX1658)</f>
        <v>AB740232=G3-HEV83-2-27. 3j.JPN.pig</v>
      </c>
      <c r="BH1658" s="508" t="str">
        <f aca="false">CONCATENATE(A1658,"=",AX1658)</f>
        <v>AB740232=3j.JPN.pig</v>
      </c>
      <c r="BI1658" s="508" t="str">
        <f aca="false">CONCATENATE(A1658,"=",ComForSubtype,D1658)</f>
        <v>AB740232=3j</v>
      </c>
      <c r="BJ1658" s="508" t="str">
        <f aca="false">CONCATENATE(A1658,"=",E1658)</f>
        <v>AB740232=3jab</v>
      </c>
      <c r="BK1658" s="508" t="str">
        <f aca="false">CONCATENATE(A1658,"=",C1658)</f>
        <v>AB740232=3</v>
      </c>
      <c r="BL1658" s="508" t="str">
        <f aca="false">CONCATENATE(D1658,"=")</f>
        <v>3j=</v>
      </c>
      <c r="BM1658" s="510" t="str">
        <f aca="false">IF(BA1658="XX","",BA1658)</f>
        <v>AB740232</v>
      </c>
      <c r="BN1658" s="511" t="str">
        <f aca="false">CONCATENATE(IF(F1658="","",F1658),IF(G1658="","",CONCATENATE(" / ",G1658)))</f>
        <v>G3-HEV83-2-27</v>
      </c>
      <c r="BO1658" s="512" t="str">
        <f aca="false">AX1658</f>
        <v>3j.JPN.pig</v>
      </c>
      <c r="BP1658" s="513" t="str">
        <f aca="false">IF(V1658="","",V1658)</f>
        <v>3j</v>
      </c>
      <c r="BQ1658" s="513" t="str">
        <f aca="false">IF(W1658="","",CONCATENATE(W1658,IF(LEFT(AO1658,1)="s","+","")))</f>
        <v>3j+</v>
      </c>
      <c r="BR1658" s="513" t="str">
        <f aca="false">IF(X1658="","",CONCATENATE(X1658,IF(LEFT(AQ1658,1)="s","+","")))</f>
        <v/>
      </c>
      <c r="BS1658" s="513" t="str">
        <f aca="false">IF(Y1658="","",CONCATENATE(Y1658,IF(LEFT(AR1658,1)="s","+","")))</f>
        <v/>
      </c>
      <c r="BT1658" s="513" t="str">
        <f aca="false">IF(Z1658="","",CONCATENATE(Z1658,IF(LEFT(AS1658,1)="s","+","")))</f>
        <v/>
      </c>
      <c r="BU1658" s="514" t="str">
        <f aca="false">IF(AA1658="","",CONCATENATE(AA1658,IF(LEFT(AT1658,1)="s","+","")))</f>
        <v/>
      </c>
      <c r="BV1658" s="494"/>
      <c r="BW1658" s="508" t="s">
        <v>338</v>
      </c>
      <c r="BX1658" s="508" t="str">
        <f aca="false">IF(BW1658&lt;&gt;"",IF(ISNUMBER(FIND("=",BW1658)),LEFT(BW1658,FIND("=",BW1658)-1),BW1658),BW1658)</f>
        <v>xx</v>
      </c>
      <c r="BY1658" s="508" t="str">
        <f aca="false">IF(BW1658&lt;&gt;"",IF(ISNUMBER(FIND("=",BW1658)),RIGHT(BW1658,LEN(BW1658)-FIND("=",BW1658)),""),"")</f>
        <v>Non_select</v>
      </c>
      <c r="BZ1658" s="508" t="str">
        <f aca="false">IF(BX1658&lt;&gt;"",IF(ISNUMBER(FIND(".",BX1658)),LEFT(BX1658,FIND(".",BX1658)-1),BX1658),BX1658)</f>
        <v>xx</v>
      </c>
      <c r="CA1658" s="508" t="str">
        <f aca="false">IF(BX1658&lt;&gt;"",IF(ISNUMBER(FIND(".",BX1658)),RIGHT(BX1658,LEN(BX1658)-FIND(".",BX1658)),""),"")</f>
        <v/>
      </c>
      <c r="CB1658" s="494"/>
      <c r="CC1658" s="508" t="str">
        <f aca="false">A1658</f>
        <v>AB740232</v>
      </c>
      <c r="CD1658" s="515" t="s">
        <v>339</v>
      </c>
      <c r="CE1658" s="515" t="s">
        <v>340</v>
      </c>
      <c r="CF1658" s="515" t="s">
        <v>341</v>
      </c>
      <c r="CG1658" s="494"/>
      <c r="CH1658" s="494"/>
      <c r="CI1658" s="494"/>
      <c r="CJ1658" s="494"/>
      <c r="CK1658" s="515"/>
      <c r="CL1658" s="494"/>
      <c r="CM1658" s="494"/>
      <c r="CN1658" s="494"/>
      <c r="CO1658" s="494"/>
      <c r="CP1658" s="494"/>
      <c r="CQ1658" s="494"/>
      <c r="CR1658" s="508" t="n">
        <f aca="false">C1658</f>
        <v>3</v>
      </c>
      <c r="CS1658" s="516" t="str">
        <f aca="false">D1658</f>
        <v>3j</v>
      </c>
      <c r="CT1658" s="508" t="str">
        <f aca="false">CONCATENATE(CD1658," strain ",CM1658," ",CL1658,", partial cds")</f>
        <v>Hepatitis E virus strain  , partial cds</v>
      </c>
    </row>
    <row r="1659" customFormat="false" ht="11.9" hidden="false" customHeight="true" outlineLevel="0" collapsed="false">
      <c r="A1659" s="296" t="s">
        <v>4296</v>
      </c>
      <c r="B1659" s="147" t="n">
        <v>3</v>
      </c>
      <c r="C1659" s="297" t="n">
        <v>3</v>
      </c>
      <c r="D1659" s="367" t="s">
        <v>4294</v>
      </c>
      <c r="E1659" s="309" t="s">
        <v>3598</v>
      </c>
      <c r="F1659" s="296" t="s">
        <v>4297</v>
      </c>
      <c r="G1659" s="504"/>
      <c r="H1659" s="296" t="s">
        <v>378</v>
      </c>
      <c r="I1659" s="300" t="s">
        <v>379</v>
      </c>
      <c r="J1659" s="296" t="s">
        <v>337</v>
      </c>
      <c r="K1659" s="301" t="s">
        <v>4065</v>
      </c>
      <c r="L1659" s="302" t="s">
        <v>4065</v>
      </c>
      <c r="M1659" s="303" t="s">
        <v>348</v>
      </c>
      <c r="N1659" s="304"/>
      <c r="O1659" s="421" t="n">
        <v>2004</v>
      </c>
      <c r="P1659" s="305"/>
      <c r="Q1659" s="305"/>
      <c r="R1659" s="296"/>
      <c r="S1659" s="232" t="n">
        <v>7215</v>
      </c>
      <c r="T1659" s="214" t="s">
        <v>353</v>
      </c>
      <c r="U1659" s="306"/>
      <c r="V1659" s="304" t="s">
        <v>4294</v>
      </c>
      <c r="W1659" s="307" t="s">
        <v>4294</v>
      </c>
      <c r="X1659" s="308" t="s">
        <v>4294</v>
      </c>
      <c r="Y1659" s="309" t="s">
        <v>4294</v>
      </c>
      <c r="Z1659" s="309" t="s">
        <v>4294</v>
      </c>
      <c r="AA1659" s="310" t="s">
        <v>4294</v>
      </c>
      <c r="AB1659" s="303" t="s">
        <v>278</v>
      </c>
      <c r="AC1659" s="163" t="s">
        <v>354</v>
      </c>
      <c r="AD1659" s="164" t="s">
        <v>354</v>
      </c>
      <c r="AE1659" s="164" t="s">
        <v>354</v>
      </c>
      <c r="AF1659" s="164" t="s">
        <v>354</v>
      </c>
      <c r="AG1659" s="166" t="s">
        <v>354</v>
      </c>
      <c r="AH1659" s="312" t="n">
        <v>31</v>
      </c>
      <c r="AI1659" s="368" t="n">
        <v>7519</v>
      </c>
      <c r="AJ1659" s="219" t="n">
        <f aca="false">SeqEnd-SeqBeg+1</f>
        <v>7489</v>
      </c>
      <c r="AK1659" s="220" t="n">
        <f aca="false">AND( SeqBeg&lt;=Beg  , End &lt;=SeqEnd )</f>
        <v>1</v>
      </c>
      <c r="AL1659" s="296"/>
      <c r="AM1659" s="296"/>
      <c r="AN1659" s="314"/>
      <c r="AO1659" s="315" t="s">
        <v>2425</v>
      </c>
      <c r="AP1659" s="315" t="s">
        <v>2425</v>
      </c>
      <c r="AQ1659" s="315" t="s">
        <v>2425</v>
      </c>
      <c r="AR1659" s="315" t="s">
        <v>2425</v>
      </c>
      <c r="AS1659" s="315" t="s">
        <v>2425</v>
      </c>
      <c r="AT1659" s="315" t="s">
        <v>2425</v>
      </c>
      <c r="AU1659" s="315" t="s">
        <v>382</v>
      </c>
      <c r="AV1659" s="296"/>
      <c r="AW1659" s="316" t="str">
        <f aca="false">HYPERLINK(CONCATENATE("http://www.ncbi.nlm.nih.gov/nuccore/",BM1659),BM1659)</f>
        <v>AB369689</v>
      </c>
      <c r="AX1659" s="317" t="str">
        <f aca="false">CONCATENATE(D1659,IF(I1659="","",CONCATENATE(".",I1659)),IF(K1659="","",CONCATENATE(".",K1659)),IF(M1659="","",CONCATENATE(".",M1659)),IF(R1659="","",CONCATENATE(".",R1659)),IF(U1659="","","(*)"))</f>
        <v>3j.JPN.Saitama.hum</v>
      </c>
      <c r="AY1659" s="318" t="str">
        <f aca="false">CONCATENATE(BM1659,".",BN1659)</f>
        <v>AB369689.E088-STM04C</v>
      </c>
      <c r="AZ1659" s="319" t="str">
        <f aca="false">IF(AV1659="",IF(ISNUMBER(FIND(".",A1659)),LEFT(A1659,FIND(".",A1659)-1),A1659),AV1659)</f>
        <v>AB369689</v>
      </c>
      <c r="BA1659" s="319" t="str">
        <f aca="false">IF(ISNUMBER(FIND("-",AZ1659)),LEFT(AZ1659,FIND("-",AZ1659)-1),AZ1659)</f>
        <v>AB369689</v>
      </c>
      <c r="BB1659" s="170" t="str">
        <f aca="false"> MEGAname &amp; "="</f>
        <v>AB369689=</v>
      </c>
      <c r="BC1659" s="170" t="str">
        <f aca="false">Clear &amp; IF(span ,"Span","out")</f>
        <v>AB369689=Span</v>
      </c>
      <c r="BD1659" s="170" t="str">
        <f aca="false">Clear &amp; IF(span, IF(B1659=".","Selected",B1659),"out")</f>
        <v>AB369689=3</v>
      </c>
      <c r="BE1659" s="170" t="str">
        <f aca="false">Clear &amp; Strain</f>
        <v>AB369689=E088-STM04C</v>
      </c>
      <c r="BF1659" s="318" t="str">
        <f aca="false">CONCATENATE(A1659,"=",F1659,". ",AX1659,IF(AB1659="","",CONCATENATE(".",AB1659)))</f>
        <v>AB369689=E088-STM04C. 3j.JPN.Saitama.hum.CG</v>
      </c>
      <c r="BG1659" s="318" t="str">
        <f aca="false">CONCATENATE(A1659,"=",F1659,". ",AX1659)</f>
        <v>AB369689=E088-STM04C. 3j.JPN.Saitama.hum</v>
      </c>
      <c r="BH1659" s="318" t="str">
        <f aca="false">CONCATENATE(A1659,"=",AX1659)</f>
        <v>AB369689=3j.JPN.Saitama.hum</v>
      </c>
      <c r="BI1659" s="318" t="str">
        <f aca="false">CONCATENATE(A1659,"=",ComForSubtype,D1659)</f>
        <v>AB369689=3j</v>
      </c>
      <c r="BJ1659" s="318" t="str">
        <f aca="false">CONCATENATE(A1659,"=",E1659)</f>
        <v>AB369689=3jab</v>
      </c>
      <c r="BK1659" s="318" t="str">
        <f aca="false">CONCATENATE(A1659,"=",C1659)</f>
        <v>AB369689=3</v>
      </c>
      <c r="BL1659" s="318" t="str">
        <f aca="false">CONCATENATE(D1659,"=")</f>
        <v>3j=</v>
      </c>
      <c r="BM1659" s="320" t="str">
        <f aca="false">IF(BA1659="XX","",BA1659)</f>
        <v>AB369689</v>
      </c>
      <c r="BN1659" s="321" t="str">
        <f aca="false">CONCATENATE(IF(F1659="","",F1659),IF(G1659="","",CONCATENATE(" / ",G1659)))</f>
        <v>E088-STM04C</v>
      </c>
      <c r="BO1659" s="322" t="str">
        <f aca="false">AX1659</f>
        <v>3j.JPN.Saitama.hum</v>
      </c>
      <c r="BP1659" s="323" t="str">
        <f aca="false">IF(V1659="","",V1659)</f>
        <v>3j</v>
      </c>
      <c r="BQ1659" s="323" t="str">
        <f aca="false">IF(W1659="","",CONCATENATE(W1659,IF(LEFT(AO1659,1)="s","+","")))</f>
        <v>3j+</v>
      </c>
      <c r="BR1659" s="323" t="str">
        <f aca="false">IF(X1659="","",CONCATENATE(X1659,IF(LEFT(AQ1659,1)="s","+","")))</f>
        <v>3j+</v>
      </c>
      <c r="BS1659" s="323" t="str">
        <f aca="false">IF(Y1659="","",CONCATENATE(Y1659,IF(LEFT(AR1659,1)="s","+","")))</f>
        <v>3j+</v>
      </c>
      <c r="BT1659" s="323" t="str">
        <f aca="false">IF(Z1659="","",CONCATENATE(Z1659,IF(LEFT(AS1659,1)="s","+","")))</f>
        <v>3j+</v>
      </c>
      <c r="BU1659" s="324" t="str">
        <f aca="false">IF(AA1659="","",CONCATENATE(AA1659,IF(LEFT(AT1659,1)="s","+","")))</f>
        <v>3j+</v>
      </c>
      <c r="BV1659" s="318"/>
      <c r="BW1659" s="318" t="s">
        <v>4298</v>
      </c>
      <c r="BX1659" s="318" t="str">
        <f aca="false">IF(BW1659&lt;&gt;"",IF(ISNUMBER(FIND("=",BW1659)),LEFT(BW1659,FIND("=",BW1659)-1),BW1659),BW1659)</f>
        <v>AB369689</v>
      </c>
      <c r="BY1659" s="318" t="str">
        <f aca="false">IF(BW1659&lt;&gt;"",IF(ISNUMBER(FIND("=",BW1659)),RIGHT(BW1659,LEN(BW1659)-FIND("=",BW1659)),""),"")</f>
        <v>3j</v>
      </c>
      <c r="BZ1659" s="318" t="str">
        <f aca="false">IF(BX1659&lt;&gt;"",IF(ISNUMBER(FIND(".",BX1659)),LEFT(BX1659,FIND(".",BX1659)-1),BX1659),BX1659)</f>
        <v>AB369689</v>
      </c>
      <c r="CA1659" s="318" t="str">
        <f aca="false">IF(BX1659&lt;&gt;"",IF(ISNUMBER(FIND(".",BX1659)),RIGHT(BX1659,LEN(BX1659)-FIND(".",BX1659)),""),"")</f>
        <v/>
      </c>
      <c r="CB1659" s="318"/>
      <c r="CC1659" s="318" t="str">
        <f aca="false">A1659</f>
        <v>AB369689</v>
      </c>
      <c r="CD1659" s="325" t="s">
        <v>339</v>
      </c>
      <c r="CE1659" s="325" t="s">
        <v>340</v>
      </c>
      <c r="CF1659" s="325" t="s">
        <v>341</v>
      </c>
      <c r="CG1659" s="325"/>
      <c r="CH1659" s="326"/>
      <c r="CI1659" s="326"/>
      <c r="CJ1659" s="326"/>
      <c r="CK1659" s="326"/>
      <c r="CL1659" s="325"/>
      <c r="CM1659" s="318" t="str">
        <f aca="false">F1659</f>
        <v>E088-STM04C</v>
      </c>
      <c r="CN1659" s="318" t="str">
        <f aca="false">IF(G1659="","",G1659)</f>
        <v/>
      </c>
      <c r="CO1659" s="318" t="str">
        <f aca="false">CONCATENATE(H1659,":",L1659)</f>
        <v>Japan:Saitama</v>
      </c>
      <c r="CP1659" s="318" t="str">
        <f aca="false">CONCATENATE(IF(Q1659="","",CONCATENATE(Q1659,"-")),IF(P1659="","",CONCATENATE(P1659,"-")),IF(O1659="","",O1659))</f>
        <v>2004</v>
      </c>
      <c r="CQ1659" s="318" t="str">
        <f aca="false">IF(N1659="","",N1659)</f>
        <v/>
      </c>
      <c r="CR1659" s="318" t="n">
        <f aca="false">C1659</f>
        <v>3</v>
      </c>
      <c r="CS1659" s="327" t="str">
        <f aca="false">D1659</f>
        <v>3j</v>
      </c>
      <c r="CT1659" s="318" t="str">
        <f aca="false">CONCATENATE(CD1659," strain ",CM1659," ",CL1659,", partial cds")</f>
        <v>Hepatitis E virus strain E088-STM04C , partial cds</v>
      </c>
    </row>
    <row r="1660" s="146" customFormat="true" ht="11.9" hidden="false" customHeight="true" outlineLevel="0" collapsed="false">
      <c r="A1660" s="208" t="s">
        <v>4299</v>
      </c>
      <c r="B1660" s="147" t="n">
        <v>3</v>
      </c>
      <c r="C1660" s="209" t="n">
        <v>3</v>
      </c>
      <c r="D1660" s="209" t="s">
        <v>4294</v>
      </c>
      <c r="E1660" s="150" t="s">
        <v>3598</v>
      </c>
      <c r="F1660" s="230" t="s">
        <v>4300</v>
      </c>
      <c r="G1660" s="212"/>
      <c r="H1660" s="248" t="s">
        <v>378</v>
      </c>
      <c r="I1660" s="153" t="s">
        <v>379</v>
      </c>
      <c r="J1660" s="146" t="s">
        <v>337</v>
      </c>
      <c r="K1660" s="212"/>
      <c r="L1660" s="212"/>
      <c r="M1660" s="157" t="s">
        <v>367</v>
      </c>
      <c r="N1660" s="213"/>
      <c r="O1660" s="212"/>
      <c r="P1660" s="212"/>
      <c r="Q1660" s="212"/>
      <c r="R1660" s="212"/>
      <c r="S1660" s="212"/>
      <c r="T1660" s="214" t="s">
        <v>353</v>
      </c>
      <c r="U1660" s="215"/>
      <c r="V1660" s="209"/>
      <c r="W1660" s="217"/>
      <c r="X1660" s="209"/>
      <c r="Y1660" s="209"/>
      <c r="Z1660" s="209" t="s">
        <v>4294</v>
      </c>
      <c r="AA1660" s="209" t="s">
        <v>4294</v>
      </c>
      <c r="AB1660" s="217"/>
      <c r="AC1660" s="217"/>
      <c r="AD1660" s="209"/>
      <c r="AE1660" s="209"/>
      <c r="AF1660" s="209" t="s">
        <v>354</v>
      </c>
      <c r="AG1660" s="218" t="s">
        <v>354</v>
      </c>
      <c r="AH1660" s="164" t="n">
        <v>5391</v>
      </c>
      <c r="AI1660" s="164" t="n">
        <v>7274</v>
      </c>
      <c r="AJ1660" s="219" t="n">
        <f aca="false">SeqEnd-SeqBeg+1</f>
        <v>1884</v>
      </c>
      <c r="AK1660" s="220" t="n">
        <f aca="false">AND( SeqBeg&lt;=Beg  , End &lt;=SeqEnd )</f>
        <v>0</v>
      </c>
      <c r="AL1660" s="212"/>
      <c r="AM1660" s="212"/>
      <c r="AN1660" s="221"/>
      <c r="AO1660" s="147" t="s">
        <v>103</v>
      </c>
      <c r="AP1660" s="147" t="s">
        <v>103</v>
      </c>
      <c r="AQ1660" s="147" t="s">
        <v>103</v>
      </c>
      <c r="AR1660" s="147" t="s">
        <v>103</v>
      </c>
      <c r="AS1660" s="147" t="s">
        <v>103</v>
      </c>
      <c r="AT1660" s="147" t="s">
        <v>103</v>
      </c>
      <c r="AV1660" s="212"/>
      <c r="AW1660" s="222" t="str">
        <f aca="false">HYPERLINK(CONCATENATE("http://www.ncbi.nlm.nih.gov/nuccore/",BM1660),BM1660)</f>
        <v>DQ079632</v>
      </c>
      <c r="AX1660" s="219" t="str">
        <f aca="false">CONCATENATE(D1660,IF(I1660="","",CONCATENATE(".",I1660)),IF(K1660="","",CONCATENATE(".",K1660)),IF(M1660="","",CONCATENATE(".",M1660)),IF(R1660="","",CONCATENATE(".",R1660)),IF(U1660="","","(*)"))</f>
        <v>3j.JPN.pig</v>
      </c>
      <c r="AY1660" s="170" t="str">
        <f aca="false">CONCATENATE(BM1660,".",BN1660)</f>
        <v>DQ079632.G3-4531-Swine</v>
      </c>
      <c r="AZ1660" s="171" t="str">
        <f aca="false">IF(AV1660="",IF(ISNUMBER(FIND(".",A1660)),LEFT(A1660,FIND(".",A1660)-1),A1660),AV1660)</f>
        <v>DQ079632</v>
      </c>
      <c r="BA1660" s="171" t="str">
        <f aca="false">IF(ISNUMBER(FIND("-",AZ1660)),LEFT(AZ1660,FIND("-",AZ1660)-1),AZ1660)</f>
        <v>DQ079632</v>
      </c>
      <c r="BB1660" s="170" t="str">
        <f aca="false"> MEGAname &amp; "="</f>
        <v>DQ079632=</v>
      </c>
      <c r="BC1660" s="170" t="str">
        <f aca="false">Clear &amp; IF(span ,"Span","out")</f>
        <v>DQ079632=out</v>
      </c>
      <c r="BD1660" s="170" t="str">
        <f aca="false">Clear &amp; IF(span, IF(B1660=".","Selected",B1660),"out")</f>
        <v>DQ079632=out</v>
      </c>
      <c r="BE1660" s="170" t="str">
        <f aca="false">Clear &amp; Strain</f>
        <v>DQ079632=G3-4531-Swine</v>
      </c>
      <c r="BF1660" s="170" t="str">
        <f aca="false">CONCATENATE(A1660,"=",F1660,". ",AX1660,IF(AB1660="","",CONCATENATE(".",AB1660)))</f>
        <v>DQ079632=G3-4531-Swine. 3j.JPN.pig</v>
      </c>
      <c r="BG1660" s="170" t="str">
        <f aca="false">CONCATENATE(A1660,"=",F1660,". ",AX1660)</f>
        <v>DQ079632=G3-4531-Swine. 3j.JPN.pig</v>
      </c>
      <c r="BH1660" s="170" t="str">
        <f aca="false">CONCATENATE(A1660,"=",AX1660)</f>
        <v>DQ079632=3j.JPN.pig</v>
      </c>
      <c r="BI1660" s="170" t="str">
        <f aca="false">CONCATENATE(A1660,"=",ComForSubtype,D1660)</f>
        <v>DQ079632=3j</v>
      </c>
      <c r="BJ1660" s="170" t="str">
        <f aca="false">CONCATENATE(A1660,"=",E1660)</f>
        <v>DQ079632=3jab</v>
      </c>
      <c r="BK1660" s="170" t="str">
        <f aca="false">CONCATENATE(A1660,"=",C1660)</f>
        <v>DQ079632=3</v>
      </c>
      <c r="BL1660" s="170" t="str">
        <f aca="false">CONCATENATE(D1660,"=")</f>
        <v>3j=</v>
      </c>
      <c r="BM1660" s="223" t="str">
        <f aca="false">IF(BA1660="XX","",BA1660)</f>
        <v>DQ079632</v>
      </c>
      <c r="BN1660" s="224" t="str">
        <f aca="false">CONCATENATE(IF(F1660="","",F1660),IF(G1660="","",CONCATENATE(" / ",G1660)))</f>
        <v>G3-4531-Swine</v>
      </c>
      <c r="BO1660" s="225" t="str">
        <f aca="false">AX1660</f>
        <v>3j.JPN.pig</v>
      </c>
      <c r="BP1660" s="226" t="str">
        <f aca="false">IF(V1660="","",V1660)</f>
        <v/>
      </c>
      <c r="BQ1660" s="226" t="str">
        <f aca="false">IF(W1660="","",CONCATENATE(W1660,IF(LEFT(AO1660,1)="s","+","")))</f>
        <v/>
      </c>
      <c r="BR1660" s="226" t="str">
        <f aca="false">IF(X1660="","",CONCATENATE(X1660,IF(LEFT(AQ1660,1)="s","+","")))</f>
        <v/>
      </c>
      <c r="BS1660" s="226" t="str">
        <f aca="false">IF(Y1660="","",CONCATENATE(Y1660,IF(LEFT(AR1660,1)="s","+","")))</f>
        <v/>
      </c>
      <c r="BT1660" s="226" t="str">
        <f aca="false">IF(Z1660="","",CONCATENATE(Z1660,IF(LEFT(AS1660,1)="s","+","")))</f>
        <v>3j</v>
      </c>
      <c r="BU1660" s="227" t="str">
        <f aca="false">IF(AA1660="","",CONCATENATE(AA1660,IF(LEFT(AT1660,1)="s","+","")))</f>
        <v>3j</v>
      </c>
      <c r="BV1660" s="212"/>
      <c r="BW1660" s="177" t="s">
        <v>338</v>
      </c>
      <c r="BX1660" s="170" t="str">
        <f aca="false">IF(BW1660&lt;&gt;"",IF(ISNUMBER(FIND("=",BW1660)),LEFT(BW1660,FIND("=",BW1660)-1),BW1660),BW1660)</f>
        <v>xx</v>
      </c>
      <c r="BY1660" s="170" t="str">
        <f aca="false">IF(BW1660&lt;&gt;"",IF(ISNUMBER(FIND("=",BW1660)),RIGHT(BW1660,LEN(BW1660)-FIND("=",BW1660)),""),"")</f>
        <v>Non_select</v>
      </c>
      <c r="BZ1660" s="170" t="str">
        <f aca="false">IF(BX1660&lt;&gt;"",IF(ISNUMBER(FIND(".",BX1660)),LEFT(BX1660,FIND(".",BX1660)-1),BX1660),BX1660)</f>
        <v>xx</v>
      </c>
      <c r="CA1660" s="170" t="str">
        <f aca="false">IF(BX1660&lt;&gt;"",IF(ISNUMBER(FIND(".",BX1660)),RIGHT(BX1660,LEN(BX1660)-FIND(".",BX1660)),""),"")</f>
        <v/>
      </c>
      <c r="CB1660" s="212"/>
      <c r="CC1660" s="170" t="str">
        <f aca="false">A1660</f>
        <v>DQ079632</v>
      </c>
      <c r="CD1660" s="178" t="s">
        <v>339</v>
      </c>
      <c r="CE1660" s="178" t="s">
        <v>340</v>
      </c>
      <c r="CF1660" s="178" t="s">
        <v>341</v>
      </c>
      <c r="CG1660" s="212"/>
      <c r="CH1660" s="212"/>
      <c r="CI1660" s="212"/>
      <c r="CJ1660" s="212"/>
      <c r="CK1660" s="178"/>
      <c r="CL1660" s="212"/>
      <c r="CM1660" s="212"/>
      <c r="CN1660" s="212"/>
      <c r="CO1660" s="212"/>
      <c r="CP1660" s="212"/>
      <c r="CQ1660" s="212"/>
      <c r="CR1660" s="170" t="n">
        <f aca="false">C1660</f>
        <v>3</v>
      </c>
      <c r="CS1660" s="229" t="str">
        <f aca="false">D1660</f>
        <v>3j</v>
      </c>
      <c r="CT1660" s="170" t="str">
        <f aca="false">CONCATENATE(CD1660," strain ",CM1660," ",CL1660,", partial cds")</f>
        <v>Hepatitis E virus strain  , partial cds</v>
      </c>
    </row>
    <row r="1661" customFormat="false" ht="11.9" hidden="false" customHeight="true" outlineLevel="0" collapsed="false">
      <c r="A1661" s="154" t="s">
        <v>4301</v>
      </c>
      <c r="B1661" s="147" t="n">
        <v>3</v>
      </c>
      <c r="C1661" s="243" t="n">
        <v>3</v>
      </c>
      <c r="D1661" s="149" t="s">
        <v>4294</v>
      </c>
      <c r="E1661" s="150" t="s">
        <v>3598</v>
      </c>
      <c r="F1661" s="154" t="s">
        <v>4302</v>
      </c>
      <c r="G1661" s="212"/>
      <c r="H1661" s="146" t="s">
        <v>642</v>
      </c>
      <c r="I1661" s="153" t="s">
        <v>643</v>
      </c>
      <c r="J1661" s="146" t="s">
        <v>425</v>
      </c>
      <c r="K1661" s="212"/>
      <c r="L1661" s="212"/>
      <c r="M1661" s="157" t="s">
        <v>348</v>
      </c>
      <c r="N1661" s="213"/>
      <c r="O1661" s="212"/>
      <c r="P1661" s="212"/>
      <c r="Q1661" s="212"/>
      <c r="R1661" s="212"/>
      <c r="S1661" s="212"/>
      <c r="T1661" s="214"/>
      <c r="U1661" s="215"/>
      <c r="V1661" s="209"/>
      <c r="W1661" s="163" t="s">
        <v>4294</v>
      </c>
      <c r="X1661" s="209"/>
      <c r="Y1661" s="209"/>
      <c r="Z1661" s="209"/>
      <c r="AA1661" s="216"/>
      <c r="AB1661" s="217"/>
      <c r="AC1661" s="163" t="s">
        <v>354</v>
      </c>
      <c r="AD1661" s="209"/>
      <c r="AE1661" s="209"/>
      <c r="AF1661" s="209"/>
      <c r="AG1661" s="218"/>
      <c r="AH1661" s="164" t="n">
        <v>81</v>
      </c>
      <c r="AI1661" s="164" t="n">
        <v>375</v>
      </c>
      <c r="AJ1661" s="219" t="n">
        <f aca="false">SeqEnd-SeqBeg+1</f>
        <v>295</v>
      </c>
      <c r="AK1661" s="220" t="n">
        <f aca="false">AND( SeqBeg&lt;=Beg  , End &lt;=SeqEnd )</f>
        <v>0</v>
      </c>
      <c r="AL1661" s="212"/>
      <c r="AM1661" s="212"/>
      <c r="AN1661" s="213"/>
      <c r="AO1661" s="209" t="s">
        <v>103</v>
      </c>
      <c r="AP1661" s="147" t="s">
        <v>103</v>
      </c>
      <c r="AV1661" s="212"/>
      <c r="AW1661" s="222" t="str">
        <f aca="false">HYPERLINK(CONCATENATE("http://www.ncbi.nlm.nih.gov/nuccore/",BM1661),BM1661)</f>
        <v>JF490049</v>
      </c>
      <c r="AX1661" s="219" t="str">
        <f aca="false">CONCATENATE(D1661,IF(I1661="","",CONCATENATE(".",I1661)),IF(K1661="","",CONCATENATE(".",K1661)),IF(M1661="","",CONCATENATE(".",M1661)),IF(R1661="","",CONCATENATE(".",R1661)),IF(U1661="","","(*)"))</f>
        <v>3j.ARG.hum</v>
      </c>
      <c r="AY1661" s="170" t="str">
        <f aca="false">CONCATENATE(BM1661,".",BN1661)</f>
        <v>JF490049.E1Arg52.24</v>
      </c>
      <c r="AZ1661" s="171" t="str">
        <f aca="false">IF(AV1661="",IF(ISNUMBER(FIND(".",A1661)),LEFT(A1661,FIND(".",A1661)-1),A1661),AV1661)</f>
        <v>JF490049</v>
      </c>
      <c r="BA1661" s="171" t="str">
        <f aca="false">IF(ISNUMBER(FIND("-",AZ1661)),LEFT(AZ1661,FIND("-",AZ1661)-1),AZ1661)</f>
        <v>JF490049</v>
      </c>
      <c r="BB1661" s="170" t="str">
        <f aca="false"> MEGAname &amp; "="</f>
        <v>JF490049=</v>
      </c>
      <c r="BC1661" s="170" t="str">
        <f aca="false">Clear &amp; IF(span ,"Span","out")</f>
        <v>JF490049=out</v>
      </c>
      <c r="BD1661" s="170" t="str">
        <f aca="false">Clear &amp; IF(span, IF(B1661=".","Selected",B1661),"out")</f>
        <v>JF490049=out</v>
      </c>
      <c r="BE1661" s="170" t="str">
        <f aca="false">Clear &amp; Strain</f>
        <v>JF490049=E1Arg52.24</v>
      </c>
      <c r="BF1661" s="170" t="str">
        <f aca="false">CONCATENATE(A1661,"=",F1661,". ",AX1661,IF(AB1661="","",CONCATENATE(".",AB1661)))</f>
        <v>JF490049=E1Arg52.24. 3j.ARG.hum</v>
      </c>
      <c r="BG1661" s="170" t="str">
        <f aca="false">CONCATENATE(A1661,"=",F1661,". ",AX1661)</f>
        <v>JF490049=E1Arg52.24. 3j.ARG.hum</v>
      </c>
      <c r="BH1661" s="170" t="str">
        <f aca="false">CONCATENATE(A1661,"=",AX1661)</f>
        <v>JF490049=3j.ARG.hum</v>
      </c>
      <c r="BI1661" s="170" t="str">
        <f aca="false">CONCATENATE(A1661,"=",ComForSubtype,D1661)</f>
        <v>JF490049=3j</v>
      </c>
      <c r="BJ1661" s="170" t="str">
        <f aca="false">CONCATENATE(A1661,"=",E1661)</f>
        <v>JF490049=3jab</v>
      </c>
      <c r="BK1661" s="170" t="str">
        <f aca="false">CONCATENATE(A1661,"=",C1661)</f>
        <v>JF490049=3</v>
      </c>
      <c r="BL1661" s="170" t="str">
        <f aca="false">CONCATENATE(D1661,"=")</f>
        <v>3j=</v>
      </c>
      <c r="BM1661" s="223" t="str">
        <f aca="false">IF(BA1661="XX","",BA1661)</f>
        <v>JF490049</v>
      </c>
      <c r="BN1661" s="224" t="str">
        <f aca="false">CONCATENATE(IF(F1661="","",F1661),IF(G1661="","",CONCATENATE(" / ",G1661)))</f>
        <v>E1Arg52.24</v>
      </c>
      <c r="BO1661" s="225" t="str">
        <f aca="false">AX1661</f>
        <v>3j.ARG.hum</v>
      </c>
      <c r="BP1661" s="226" t="str">
        <f aca="false">IF(V1661="","",V1661)</f>
        <v/>
      </c>
      <c r="BQ1661" s="226" t="str">
        <f aca="false">IF(W1661="","",CONCATENATE(W1661,IF(LEFT(AO1661,1)="s","+","")))</f>
        <v>3j</v>
      </c>
      <c r="BR1661" s="226" t="str">
        <f aca="false">IF(X1661="","",CONCATENATE(X1661,IF(LEFT(AQ1661,1)="s","+","")))</f>
        <v/>
      </c>
      <c r="BS1661" s="226" t="str">
        <f aca="false">IF(Y1661="","",CONCATENATE(Y1661,IF(LEFT(AR1661,1)="s","+","")))</f>
        <v/>
      </c>
      <c r="BT1661" s="226" t="str">
        <f aca="false">IF(Z1661="","",CONCATENATE(Z1661,IF(LEFT(AS1661,1)="s","+","")))</f>
        <v/>
      </c>
      <c r="BU1661" s="227" t="str">
        <f aca="false">IF(AA1661="","",CONCATENATE(AA1661,IF(LEFT(AT1661,1)="s","+","")))</f>
        <v/>
      </c>
      <c r="BV1661" s="212"/>
      <c r="BW1661" s="177" t="s">
        <v>4303</v>
      </c>
      <c r="BX1661" s="170" t="str">
        <f aca="false">IF(BW1661&lt;&gt;"",IF(ISNUMBER(FIND("=",BW1661)),LEFT(BW1661,FIND("=",BW1661)-1),BW1661),BW1661)</f>
        <v>JF490049</v>
      </c>
      <c r="BY1661" s="170" t="str">
        <f aca="false">IF(BW1661&lt;&gt;"",IF(ISNUMBER(FIND("=",BW1661)),RIGHT(BW1661,LEN(BW1661)-FIND("=",BW1661)),""),"")</f>
        <v>3j</v>
      </c>
      <c r="BZ1661" s="170" t="str">
        <f aca="false">IF(BX1661&lt;&gt;"",IF(ISNUMBER(FIND(".",BX1661)),LEFT(BX1661,FIND(".",BX1661)-1),BX1661),BX1661)</f>
        <v>JF490049</v>
      </c>
      <c r="CA1661" s="170" t="str">
        <f aca="false">IF(BX1661&lt;&gt;"",IF(ISNUMBER(FIND(".",BX1661)),RIGHT(BX1661,LEN(BX1661)-FIND(".",BX1661)),""),"")</f>
        <v/>
      </c>
      <c r="CB1661" s="212"/>
      <c r="CC1661" s="170" t="str">
        <f aca="false">A1661</f>
        <v>JF490049</v>
      </c>
      <c r="CD1661" s="178" t="s">
        <v>339</v>
      </c>
      <c r="CE1661" s="178" t="s">
        <v>340</v>
      </c>
      <c r="CF1661" s="178" t="s">
        <v>341</v>
      </c>
      <c r="CG1661" s="212"/>
      <c r="CH1661" s="179"/>
      <c r="CI1661" s="179"/>
      <c r="CJ1661" s="179"/>
      <c r="CK1661" s="212"/>
      <c r="CL1661" s="212"/>
      <c r="CM1661" s="170" t="str">
        <f aca="false">F1661</f>
        <v>E1Arg52.24</v>
      </c>
      <c r="CN1661" s="170" t="str">
        <f aca="false">IF(G1661="","",G1661)</f>
        <v/>
      </c>
      <c r="CO1661" s="170" t="str">
        <f aca="false">CONCATENATE(H1661,":",L1661)</f>
        <v>Argentina:</v>
      </c>
      <c r="CP1661" s="170" t="str">
        <f aca="false">CONCATENATE(IF(Q1661="","",CONCATENATE(Q1661,"-")),IF(P1661="","",CONCATENATE(P1661,"-")),IF(O1661="","",O1661))</f>
        <v/>
      </c>
      <c r="CQ1661" s="170" t="str">
        <f aca="false">IF(N1661="","",N1661)</f>
        <v/>
      </c>
      <c r="CR1661" s="170" t="n">
        <f aca="false">C1661</f>
        <v>3</v>
      </c>
      <c r="CS1661" s="229" t="str">
        <f aca="false">D1661</f>
        <v>3j</v>
      </c>
      <c r="CT1661" s="170" t="str">
        <f aca="false">CONCATENATE(CD1661," strain ",CM1661," ",CL1661,", partial cds")</f>
        <v>Hepatitis E virus strain E1Arg52.24 , partial cds</v>
      </c>
    </row>
    <row r="1662" customFormat="false" ht="11.9" hidden="false" customHeight="true" outlineLevel="0" collapsed="false">
      <c r="A1662" s="154" t="s">
        <v>4304</v>
      </c>
      <c r="B1662" s="147" t="n">
        <v>3</v>
      </c>
      <c r="C1662" s="243" t="n">
        <v>3</v>
      </c>
      <c r="D1662" s="517" t="s">
        <v>4294</v>
      </c>
      <c r="E1662" s="150" t="s">
        <v>3598</v>
      </c>
      <c r="F1662" s="154" t="s">
        <v>4305</v>
      </c>
      <c r="G1662" s="212"/>
      <c r="H1662" s="146" t="s">
        <v>633</v>
      </c>
      <c r="I1662" s="153" t="s">
        <v>635</v>
      </c>
      <c r="J1662" s="146" t="s">
        <v>425</v>
      </c>
      <c r="K1662" s="212"/>
      <c r="L1662" s="212"/>
      <c r="M1662" s="157" t="s">
        <v>367</v>
      </c>
      <c r="N1662" s="213"/>
      <c r="O1662" s="160"/>
      <c r="P1662" s="212"/>
      <c r="Q1662" s="212"/>
      <c r="R1662" s="212"/>
      <c r="S1662" s="212"/>
      <c r="T1662" s="518"/>
      <c r="U1662" s="519" t="s">
        <v>4294</v>
      </c>
      <c r="V1662" s="520"/>
      <c r="W1662" s="521" t="s">
        <v>1900</v>
      </c>
      <c r="AB1662" s="217"/>
      <c r="AC1662" s="163" t="s">
        <v>354</v>
      </c>
      <c r="AH1662" s="164" t="n">
        <v>130</v>
      </c>
      <c r="AI1662" s="164" t="n">
        <v>386</v>
      </c>
      <c r="AJ1662" s="219" t="n">
        <f aca="false">SeqEnd-SeqBeg+1</f>
        <v>257</v>
      </c>
      <c r="AK1662" s="220" t="n">
        <f aca="false">AND( SeqBeg&lt;=Beg  , End &lt;=SeqEnd )</f>
        <v>0</v>
      </c>
      <c r="AL1662" s="212" t="s">
        <v>4306</v>
      </c>
      <c r="AM1662" s="212"/>
      <c r="AN1662" s="213"/>
      <c r="AO1662" s="147" t="s">
        <v>2680</v>
      </c>
      <c r="AP1662" s="147" t="s">
        <v>2680</v>
      </c>
      <c r="AQ1662" s="147" t="s">
        <v>103</v>
      </c>
      <c r="AR1662" s="147" t="s">
        <v>103</v>
      </c>
      <c r="AS1662" s="147" t="s">
        <v>103</v>
      </c>
      <c r="AT1662" s="147" t="s">
        <v>103</v>
      </c>
      <c r="AV1662" s="212"/>
      <c r="AW1662" s="222" t="str">
        <f aca="false">HYPERLINK(CONCATENATE("http://www.ncbi.nlm.nih.gov/nuccore/",BM1662),BM1662)</f>
        <v>AF521654</v>
      </c>
      <c r="AX1662" s="219" t="str">
        <f aca="false">CONCATENATE(D1662,IF(I1662="","",CONCATENATE(".",I1662)),IF(K1662="","",CONCATENATE(".",K1662)),IF(M1662="","",CONCATENATE(".",M1662)),IF(R1662="","",CONCATENATE(".",R1662)),IF(U1662="","","(*)"))</f>
        <v>3j.MEX.pig(*)</v>
      </c>
      <c r="AY1662" s="170" t="str">
        <f aca="false">CONCATENATE(BM1662,".",BN1662)</f>
        <v>AF521654.swMex</v>
      </c>
      <c r="AZ1662" s="171" t="str">
        <f aca="false">IF(AV1662="",IF(ISNUMBER(FIND(".",A1662)),LEFT(A1662,FIND(".",A1662)-1),A1662),AV1662)</f>
        <v>AF521654</v>
      </c>
      <c r="BA1662" s="171" t="str">
        <f aca="false">IF(ISNUMBER(FIND("-",AZ1662)),LEFT(AZ1662,FIND("-",AZ1662)-1),AZ1662)</f>
        <v>AF521654</v>
      </c>
      <c r="BB1662" s="170" t="str">
        <f aca="false"> MEGAname &amp; "="</f>
        <v>AF521654=</v>
      </c>
      <c r="BC1662" s="170" t="str">
        <f aca="false">Clear &amp; IF(span ,"Span","out")</f>
        <v>AF521654=out</v>
      </c>
      <c r="BD1662" s="170" t="str">
        <f aca="false">Clear &amp; IF(span, IF(B1662=".","Selected",B1662),"out")</f>
        <v>AF521654=out</v>
      </c>
      <c r="BE1662" s="170" t="str">
        <f aca="false">Clear &amp; Strain</f>
        <v>AF521654=swMex</v>
      </c>
      <c r="BF1662" s="170" t="str">
        <f aca="false">CONCATENATE(A1662,"=",F1662,". ",AX1662,IF(AB1662="","",CONCATENATE(".",AB1662)))</f>
        <v>AF521654=swMex. 3j.MEX.pig(*)</v>
      </c>
      <c r="BG1662" s="170" t="str">
        <f aca="false">CONCATENATE(A1662,"=",F1662,". ",AX1662)</f>
        <v>AF521654=swMex. 3j.MEX.pig(*)</v>
      </c>
      <c r="BH1662" s="170" t="str">
        <f aca="false">CONCATENATE(A1662,"=",AX1662)</f>
        <v>AF521654=3j.MEX.pig(*)</v>
      </c>
      <c r="BI1662" s="170" t="str">
        <f aca="false">CONCATENATE(A1662,"=",ComForSubtype,D1662)</f>
        <v>AF521654=3j</v>
      </c>
      <c r="BJ1662" s="170" t="str">
        <f aca="false">CONCATENATE(A1662,"=",E1662)</f>
        <v>AF521654=3jab</v>
      </c>
      <c r="BK1662" s="170" t="str">
        <f aca="false">CONCATENATE(A1662,"=",C1662)</f>
        <v>AF521654=3</v>
      </c>
      <c r="BL1662" s="170" t="str">
        <f aca="false">CONCATENATE(D1662,"=")</f>
        <v>3j=</v>
      </c>
      <c r="BM1662" s="223" t="str">
        <f aca="false">IF(BA1662="XX","",BA1662)</f>
        <v>AF521654</v>
      </c>
      <c r="BN1662" s="224" t="str">
        <f aca="false">CONCATENATE(IF(F1662="","",F1662),IF(G1662="","",CONCATENATE(" / ",G1662)))</f>
        <v>swMex</v>
      </c>
      <c r="BO1662" s="225" t="str">
        <f aca="false">AX1662</f>
        <v>3j.MEX.pig(*)</v>
      </c>
      <c r="BP1662" s="226" t="str">
        <f aca="false">IF(V1662="","",V1662)</f>
        <v/>
      </c>
      <c r="BQ1662" s="226" t="str">
        <f aca="false">IF(W1662="","",CONCATENATE(W1662,IF(LEFT(AO1662,1)="s","+","")))</f>
        <v>3j?</v>
      </c>
      <c r="BR1662" s="226" t="str">
        <f aca="false">IF(X1662="","",CONCATENATE(X1662,IF(LEFT(AQ1662,1)="s","+","")))</f>
        <v/>
      </c>
      <c r="BS1662" s="226" t="str">
        <f aca="false">IF(Y1662="","",CONCATENATE(Y1662,IF(LEFT(AR1662,1)="s","+","")))</f>
        <v/>
      </c>
      <c r="BT1662" s="226" t="str">
        <f aca="false">IF(Z1662="","",CONCATENATE(Z1662,IF(LEFT(AS1662,1)="s","+","")))</f>
        <v/>
      </c>
      <c r="BU1662" s="227" t="str">
        <f aca="false">IF(AA1662="","",CONCATENATE(AA1662,IF(LEFT(AT1662,1)="s","+","")))</f>
        <v/>
      </c>
      <c r="BV1662" s="212"/>
      <c r="BW1662" s="177" t="s">
        <v>4307</v>
      </c>
      <c r="BX1662" s="170" t="str">
        <f aca="false">IF(BW1662&lt;&gt;"",IF(ISNUMBER(FIND("=",BW1662)),LEFT(BW1662,FIND("=",BW1662)-1),BW1662),BW1662)</f>
        <v>AF521654</v>
      </c>
      <c r="BY1662" s="170" t="str">
        <f aca="false">IF(BW1662&lt;&gt;"",IF(ISNUMBER(FIND("=",BW1662)),RIGHT(BW1662,LEN(BW1662)-FIND("=",BW1662)),""),"")</f>
        <v>3b</v>
      </c>
      <c r="BZ1662" s="170" t="str">
        <f aca="false">IF(BX1662&lt;&gt;"",IF(ISNUMBER(FIND(".",BX1662)),LEFT(BX1662,FIND(".",BX1662)-1),BX1662),BX1662)</f>
        <v>AF521654</v>
      </c>
      <c r="CA1662" s="170" t="str">
        <f aca="false">IF(BX1662&lt;&gt;"",IF(ISNUMBER(FIND(".",BX1662)),RIGHT(BX1662,LEN(BX1662)-FIND(".",BX1662)),""),"")</f>
        <v/>
      </c>
      <c r="CB1662" s="212"/>
      <c r="CC1662" s="170" t="str">
        <f aca="false">A1662</f>
        <v>AF521654</v>
      </c>
      <c r="CD1662" s="178" t="s">
        <v>339</v>
      </c>
      <c r="CE1662" s="178" t="s">
        <v>340</v>
      </c>
      <c r="CF1662" s="178" t="s">
        <v>341</v>
      </c>
      <c r="CG1662" s="212"/>
      <c r="CH1662" s="179"/>
      <c r="CI1662" s="179"/>
      <c r="CJ1662" s="179"/>
      <c r="CK1662" s="212"/>
      <c r="CL1662" s="212"/>
      <c r="CM1662" s="170" t="str">
        <f aca="false">F1662</f>
        <v>swMex</v>
      </c>
      <c r="CN1662" s="170" t="str">
        <f aca="false">IF(G1662="","",G1662)</f>
        <v/>
      </c>
      <c r="CO1662" s="170" t="str">
        <f aca="false">CONCATENATE(H1662,":",L1662)</f>
        <v>Mexico:</v>
      </c>
      <c r="CP1662" s="170" t="str">
        <f aca="false">CONCATENATE(IF(Q1662="","",CONCATENATE(Q1662,"-")),IF(P1662="","",CONCATENATE(P1662,"-")),IF(O1662="","",O1662))</f>
        <v/>
      </c>
      <c r="CQ1662" s="170" t="str">
        <f aca="false">IF(N1662="","",N1662)</f>
        <v/>
      </c>
      <c r="CR1662" s="170" t="n">
        <f aca="false">C1662</f>
        <v>3</v>
      </c>
      <c r="CS1662" s="229" t="str">
        <f aca="false">D1662</f>
        <v>3j</v>
      </c>
      <c r="CT1662" s="170" t="str">
        <f aca="false">CONCATENATE(CD1662," strain ",CM1662," ",CL1662,", partial cds")</f>
        <v>Hepatitis E virus strain swMex , partial cds</v>
      </c>
    </row>
    <row r="1663" customFormat="false" ht="11.9" hidden="true" customHeight="true" outlineLevel="0" collapsed="false">
      <c r="A1663" s="154" t="s">
        <v>4308</v>
      </c>
      <c r="B1663" s="147" t="s">
        <v>107</v>
      </c>
      <c r="C1663" s="243" t="n">
        <v>3</v>
      </c>
      <c r="D1663" s="357" t="s">
        <v>1900</v>
      </c>
      <c r="E1663" s="150" t="s">
        <v>3598</v>
      </c>
      <c r="F1663" s="154" t="s">
        <v>4309</v>
      </c>
      <c r="G1663" s="212"/>
      <c r="H1663" s="146" t="s">
        <v>3661</v>
      </c>
      <c r="I1663" s="153" t="s">
        <v>3662</v>
      </c>
      <c r="J1663" s="146" t="s">
        <v>425</v>
      </c>
      <c r="K1663" s="212"/>
      <c r="L1663" s="231" t="s">
        <v>4310</v>
      </c>
      <c r="M1663" s="157" t="s">
        <v>367</v>
      </c>
      <c r="N1663" s="158" t="s">
        <v>362</v>
      </c>
      <c r="O1663" s="212"/>
      <c r="P1663" s="212"/>
      <c r="Q1663" s="212"/>
      <c r="R1663" s="212"/>
      <c r="S1663" s="212"/>
      <c r="T1663" s="161" t="s">
        <v>4294</v>
      </c>
      <c r="U1663" s="161" t="s">
        <v>4294</v>
      </c>
      <c r="V1663" s="158" t="s">
        <v>4311</v>
      </c>
      <c r="W1663" s="522" t="s">
        <v>3973</v>
      </c>
      <c r="X1663" s="249" t="s">
        <v>4294</v>
      </c>
      <c r="Y1663" s="249" t="s">
        <v>4294</v>
      </c>
      <c r="Z1663" s="150" t="s">
        <v>4294</v>
      </c>
      <c r="AA1663" s="250" t="s">
        <v>4312</v>
      </c>
      <c r="AB1663" s="251" t="s">
        <v>278</v>
      </c>
      <c r="AC1663" s="163" t="s">
        <v>354</v>
      </c>
      <c r="AD1663" s="164" t="s">
        <v>354</v>
      </c>
      <c r="AE1663" s="164" t="s">
        <v>354</v>
      </c>
      <c r="AF1663" s="164" t="s">
        <v>354</v>
      </c>
      <c r="AG1663" s="166" t="s">
        <v>354</v>
      </c>
      <c r="AH1663" s="164" t="n">
        <v>10</v>
      </c>
      <c r="AI1663" s="252" t="n">
        <v>7519</v>
      </c>
      <c r="AJ1663" s="219" t="n">
        <f aca="false">SeqEnd-SeqBeg+1</f>
        <v>7510</v>
      </c>
      <c r="AK1663" s="220" t="n">
        <f aca="false">AND( SeqBeg&lt;=Beg  , End &lt;=SeqEnd )</f>
        <v>1</v>
      </c>
      <c r="AL1663" s="212"/>
      <c r="AM1663" s="212"/>
      <c r="AN1663" s="213"/>
      <c r="AO1663" s="147" t="s">
        <v>465</v>
      </c>
      <c r="AP1663" s="147" t="s">
        <v>465</v>
      </c>
      <c r="AQ1663" s="147" t="s">
        <v>465</v>
      </c>
      <c r="AR1663" s="147" t="s">
        <v>465</v>
      </c>
      <c r="AS1663" s="147" t="s">
        <v>465</v>
      </c>
      <c r="AT1663" s="147" t="s">
        <v>465</v>
      </c>
      <c r="AV1663" s="212"/>
      <c r="AW1663" s="222" t="str">
        <f aca="false">HYPERLINK(CONCATENATE("http://www.ncbi.nlm.nih.gov/nuccore/",BM1663),BM1663)</f>
        <v>AY115488</v>
      </c>
      <c r="AX1663" s="219" t="str">
        <f aca="false">CONCATENATE(D1663,IF(I1663="","",CONCATENATE(".",I1663)),IF(K1663="","",CONCATENATE(".",K1663)),IF(M1663="","",CONCATENATE(".",M1663)),IF(R1663="","",CONCATENATE(".",R1663)),IF(U1663="","","(*)"))</f>
        <v>3j?.CAN.pig(*)</v>
      </c>
      <c r="AY1663" s="170" t="str">
        <f aca="false">CONCATENATE(BM1663,".",BN1663)</f>
        <v>AY115488.Arkell</v>
      </c>
      <c r="AZ1663" s="171" t="str">
        <f aca="false">IF(AV1663="",IF(ISNUMBER(FIND(".",A1663)),LEFT(A1663,FIND(".",A1663)-1),A1663),AV1663)</f>
        <v>AY115488</v>
      </c>
      <c r="BA1663" s="171" t="str">
        <f aca="false">IF(ISNUMBER(FIND("-",AZ1663)),LEFT(AZ1663,FIND("-",AZ1663)-1),AZ1663)</f>
        <v>AY115488</v>
      </c>
      <c r="BB1663" s="170" t="str">
        <f aca="false"> MEGAname &amp; "="</f>
        <v>AY115488=</v>
      </c>
      <c r="BC1663" s="170" t="str">
        <f aca="false">Clear &amp; IF(span ,"Span","out")</f>
        <v>AY115488=Span</v>
      </c>
      <c r="BD1663" s="170" t="str">
        <f aca="false">Clear &amp; IF(span, IF(B1663=".","Selected",B1663),"out")</f>
        <v>AY115488=e</v>
      </c>
      <c r="BE1663" s="170" t="str">
        <f aca="false">Clear &amp; Strain</f>
        <v>AY115488=Arkell</v>
      </c>
      <c r="BF1663" s="170" t="str">
        <f aca="false">CONCATENATE(A1663,"=",F1663,". ",AX1663,IF(AB1663="","",CONCATENATE(".",AB1663)))</f>
        <v>AY115488=Arkell. 3j?.CAN.pig(*).CG</v>
      </c>
      <c r="BG1663" s="170" t="str">
        <f aca="false">CONCATENATE(A1663,"=",F1663,". ",AX1663)</f>
        <v>AY115488=Arkell. 3j?.CAN.pig(*)</v>
      </c>
      <c r="BH1663" s="170" t="str">
        <f aca="false">CONCATENATE(A1663,"=",AX1663)</f>
        <v>AY115488=3j?.CAN.pig(*)</v>
      </c>
      <c r="BI1663" s="170" t="str">
        <f aca="false">CONCATENATE(A1663,"=",ComForSubtype,D1663)</f>
        <v>AY115488=3j?</v>
      </c>
      <c r="BJ1663" s="170" t="str">
        <f aca="false">CONCATENATE(A1663,"=",E1663)</f>
        <v>AY115488=3jab</v>
      </c>
      <c r="BK1663" s="170" t="str">
        <f aca="false">CONCATENATE(A1663,"=",C1663)</f>
        <v>AY115488=3</v>
      </c>
      <c r="BL1663" s="170" t="str">
        <f aca="false">CONCATENATE(D1663,"=")</f>
        <v>3j?=</v>
      </c>
      <c r="BM1663" s="223" t="str">
        <f aca="false">IF(BA1663="XX","",BA1663)</f>
        <v>AY115488</v>
      </c>
      <c r="BN1663" s="224" t="str">
        <f aca="false">CONCATENATE(IF(F1663="","",F1663),IF(G1663="","",CONCATENATE(" / ",G1663)))</f>
        <v>Arkell</v>
      </c>
      <c r="BO1663" s="225" t="str">
        <f aca="false">AX1663</f>
        <v>3j?.CAN.pig(*)</v>
      </c>
      <c r="BP1663" s="226" t="str">
        <f aca="false">IF(V1663="","",V1663)</f>
        <v>3abj</v>
      </c>
      <c r="BQ1663" s="226" t="str">
        <f aca="false">IF(W1663="","",CONCATENATE(W1663,IF(LEFT(AO1663,1)="s","+","")))</f>
        <v>3b</v>
      </c>
      <c r="BR1663" s="226" t="str">
        <f aca="false">IF(X1663="","",CONCATENATE(X1663,IF(LEFT(AQ1663,1)="s","+","")))</f>
        <v>3j</v>
      </c>
      <c r="BS1663" s="226" t="str">
        <f aca="false">IF(Y1663="","",CONCATENATE(Y1663,IF(LEFT(AR1663,1)="s","+","")))</f>
        <v>3j</v>
      </c>
      <c r="BT1663" s="226" t="str">
        <f aca="false">IF(Z1663="","",CONCATENATE(Z1663,IF(LEFT(AS1663,1)="s","+","")))</f>
        <v>3j</v>
      </c>
      <c r="BU1663" s="227" t="str">
        <f aca="false">IF(AA1663="","",CONCATENATE(AA1663,IF(LEFT(AT1663,1)="s","+","")))</f>
        <v>3j?a</v>
      </c>
      <c r="BV1663" s="212"/>
      <c r="BW1663" s="177" t="s">
        <v>4313</v>
      </c>
      <c r="BX1663" s="170" t="str">
        <f aca="false">IF(BW1663&lt;&gt;"",IF(ISNUMBER(FIND("=",BW1663)),LEFT(BW1663,FIND("=",BW1663)-1),BW1663),BW1663)</f>
        <v>AY115488</v>
      </c>
      <c r="BY1663" s="170" t="str">
        <f aca="false">IF(BW1663&lt;&gt;"",IF(ISNUMBER(FIND("=",BW1663)),RIGHT(BW1663,LEN(BW1663)-FIND("=",BW1663)),""),"")</f>
        <v>3j?</v>
      </c>
      <c r="BZ1663" s="170" t="str">
        <f aca="false">IF(BX1663&lt;&gt;"",IF(ISNUMBER(FIND(".",BX1663)),LEFT(BX1663,FIND(".",BX1663)-1),BX1663),BX1663)</f>
        <v>AY115488</v>
      </c>
      <c r="CA1663" s="170" t="str">
        <f aca="false">IF(BX1663&lt;&gt;"",IF(ISNUMBER(FIND(".",BX1663)),RIGHT(BX1663,LEN(BX1663)-FIND(".",BX1663)),""),"")</f>
        <v/>
      </c>
      <c r="CB1663" s="212"/>
      <c r="CC1663" s="170" t="str">
        <f aca="false">A1663</f>
        <v>AY115488</v>
      </c>
      <c r="CD1663" s="178" t="s">
        <v>339</v>
      </c>
      <c r="CE1663" s="178" t="s">
        <v>340</v>
      </c>
      <c r="CF1663" s="178" t="s">
        <v>341</v>
      </c>
      <c r="CG1663" s="212"/>
      <c r="CH1663" s="212"/>
      <c r="CI1663" s="212"/>
      <c r="CJ1663" s="212"/>
      <c r="CK1663" s="178"/>
      <c r="CL1663" s="212"/>
      <c r="CM1663" s="212"/>
      <c r="CN1663" s="212"/>
      <c r="CO1663" s="212"/>
      <c r="CP1663" s="212"/>
      <c r="CQ1663" s="212"/>
      <c r="CR1663" s="170" t="n">
        <f aca="false">C1663</f>
        <v>3</v>
      </c>
      <c r="CS1663" s="229" t="str">
        <f aca="false">D1663</f>
        <v>3j?</v>
      </c>
      <c r="CT1663" s="170" t="str">
        <f aca="false">CONCATENATE(CD1663," strain ",CM1663," ",CL1663,", partial cds")</f>
        <v>Hepatitis E virus strain  , partial cds</v>
      </c>
    </row>
    <row r="1664" s="146" customFormat="true" ht="11.9" hidden="false" customHeight="true" outlineLevel="0" collapsed="false">
      <c r="A1664" s="154" t="s">
        <v>4314</v>
      </c>
      <c r="B1664" s="147" t="n">
        <v>3</v>
      </c>
      <c r="C1664" s="243" t="n">
        <v>3</v>
      </c>
      <c r="D1664" s="149" t="s">
        <v>3598</v>
      </c>
      <c r="E1664" s="150" t="s">
        <v>3598</v>
      </c>
      <c r="F1664" s="154" t="s">
        <v>4315</v>
      </c>
      <c r="G1664" s="212"/>
      <c r="H1664" s="146" t="s">
        <v>405</v>
      </c>
      <c r="I1664" s="153" t="s">
        <v>412</v>
      </c>
      <c r="J1664" s="146" t="s">
        <v>395</v>
      </c>
      <c r="K1664" s="155" t="s">
        <v>4266</v>
      </c>
      <c r="L1664" s="231" t="s">
        <v>4267</v>
      </c>
      <c r="M1664" s="157" t="s">
        <v>380</v>
      </c>
      <c r="N1664" s="158" t="s">
        <v>607</v>
      </c>
      <c r="O1664" s="160" t="n">
        <v>2010</v>
      </c>
      <c r="P1664" s="212"/>
      <c r="Q1664" s="212"/>
      <c r="R1664" s="146" t="s">
        <v>78</v>
      </c>
      <c r="T1664" s="214"/>
      <c r="U1664" s="215"/>
      <c r="V1664" s="209"/>
      <c r="W1664" s="217"/>
      <c r="X1664" s="147"/>
      <c r="Y1664" s="150" t="s">
        <v>4316</v>
      </c>
      <c r="Z1664" s="209"/>
      <c r="AA1664" s="216"/>
      <c r="AB1664" s="217"/>
      <c r="AC1664" s="217"/>
      <c r="AD1664" s="209"/>
      <c r="AE1664" s="164" t="n">
        <v>381</v>
      </c>
      <c r="AF1664" s="209"/>
      <c r="AG1664" s="218"/>
      <c r="AH1664" s="164" t="n">
        <v>4423</v>
      </c>
      <c r="AI1664" s="164" t="n">
        <v>4803</v>
      </c>
      <c r="AJ1664" s="219" t="n">
        <f aca="false">SeqEnd-SeqBeg+1</f>
        <v>381</v>
      </c>
      <c r="AK1664" s="220" t="n">
        <f aca="false">AND( SeqBeg&lt;=Beg  , End &lt;=SeqEnd )</f>
        <v>0</v>
      </c>
      <c r="AL1664" s="212"/>
      <c r="AM1664" s="212"/>
      <c r="AN1664" s="221" t="s">
        <v>382</v>
      </c>
      <c r="AO1664" s="147" t="s">
        <v>103</v>
      </c>
      <c r="AP1664" s="147" t="s">
        <v>103</v>
      </c>
      <c r="AQ1664" s="147" t="s">
        <v>103</v>
      </c>
      <c r="AR1664" s="147" t="s">
        <v>2216</v>
      </c>
      <c r="AS1664" s="147" t="s">
        <v>103</v>
      </c>
      <c r="AT1664" s="147" t="s">
        <v>103</v>
      </c>
      <c r="AV1664" s="212"/>
      <c r="AW1664" s="222" t="str">
        <f aca="false">HYPERLINK(CONCATENATE("http://www.ncbi.nlm.nih.gov/nuccore/",BM1664),BM1664)</f>
        <v>JQ807488</v>
      </c>
      <c r="AX1664" s="219" t="str">
        <f aca="false">CONCATENATE(D1664,IF(I1664="","",CONCATENATE(".",I1664)),IF(K1664="","",CONCATENATE(".",K1664)),IF(M1664="","",CONCATENATE(".",M1664)),IF(R1664="","",CONCATENATE(".",R1664)),IF(U1664="","","(*)"))</f>
        <v>3jab.DEU.MV,Ddh.wb.FLI</v>
      </c>
      <c r="AY1664" s="170" t="str">
        <f aca="false">CONCATENATE(BM1664,".",BN1664)</f>
        <v>JQ807488.WS34-10</v>
      </c>
      <c r="AZ1664" s="171" t="str">
        <f aca="false">IF(AV1664="",IF(ISNUMBER(FIND(".",A1664)),LEFT(A1664,FIND(".",A1664)-1),A1664),AV1664)</f>
        <v>JQ807488</v>
      </c>
      <c r="BA1664" s="171" t="str">
        <f aca="false">IF(ISNUMBER(FIND("-",AZ1664)),LEFT(AZ1664,FIND("-",AZ1664)-1),AZ1664)</f>
        <v>JQ807488</v>
      </c>
      <c r="BB1664" s="170" t="str">
        <f aca="false"> MEGAname &amp; "="</f>
        <v>JQ807488=</v>
      </c>
      <c r="BC1664" s="170" t="str">
        <f aca="false">Clear &amp; IF(span ,"Span","out")</f>
        <v>JQ807488=out</v>
      </c>
      <c r="BD1664" s="170" t="str">
        <f aca="false">Clear &amp; IF(span, IF(B1664=".","Selected",B1664),"out")</f>
        <v>JQ807488=out</v>
      </c>
      <c r="BE1664" s="170" t="str">
        <f aca="false">Clear &amp; Strain</f>
        <v>JQ807488=WS34-10</v>
      </c>
      <c r="BF1664" s="170" t="str">
        <f aca="false">CONCATENATE(A1664,"=",F1664,". ",AX1664,IF(AB1664="","",CONCATENATE(".",AB1664)))</f>
        <v>JQ807488=WS34-10. 3jab.DEU.MV,Ddh.wb.FLI</v>
      </c>
      <c r="BG1664" s="170" t="str">
        <f aca="false">CONCATENATE(A1664,"=",F1664,". ",AX1664)</f>
        <v>JQ807488=WS34-10. 3jab.DEU.MV,Ddh.wb.FLI</v>
      </c>
      <c r="BH1664" s="170" t="str">
        <f aca="false">CONCATENATE(A1664,"=",AX1664)</f>
        <v>JQ807488=3jab.DEU.MV,Ddh.wb.FLI</v>
      </c>
      <c r="BI1664" s="170" t="str">
        <f aca="false">CONCATENATE(A1664,"=",ComForSubtype,D1664)</f>
        <v>JQ807488=3jab</v>
      </c>
      <c r="BJ1664" s="170" t="str">
        <f aca="false">CONCATENATE(A1664,"=",E1664)</f>
        <v>JQ807488=3jab</v>
      </c>
      <c r="BK1664" s="170" t="str">
        <f aca="false">CONCATENATE(A1664,"=",C1664)</f>
        <v>JQ807488=3</v>
      </c>
      <c r="BL1664" s="170" t="str">
        <f aca="false">CONCATENATE(D1664,"=")</f>
        <v>3jab=</v>
      </c>
      <c r="BM1664" s="223" t="str">
        <f aca="false">IF(BA1664="XX","",BA1664)</f>
        <v>JQ807488</v>
      </c>
      <c r="BN1664" s="224" t="str">
        <f aca="false">CONCATENATE(IF(F1664="","",F1664),IF(G1664="","",CONCATENATE(" / ",G1664)))</f>
        <v>WS34-10</v>
      </c>
      <c r="BO1664" s="225" t="str">
        <f aca="false">AX1664</f>
        <v>3jab.DEU.MV,Ddh.wb.FLI</v>
      </c>
      <c r="BP1664" s="226" t="str">
        <f aca="false">IF(V1664="","",V1664)</f>
        <v/>
      </c>
      <c r="BQ1664" s="226" t="str">
        <f aca="false">IF(W1664="","",CONCATENATE(W1664,IF(LEFT(AO1664,1)="s","+","")))</f>
        <v/>
      </c>
      <c r="BR1664" s="226" t="str">
        <f aca="false">IF(X1664="","",CONCATENATE(X1664,IF(LEFT(AQ1664,1)="s","+","")))</f>
        <v/>
      </c>
      <c r="BS1664" s="226" t="str">
        <f aca="false">IF(Y1664="","",CONCATENATE(Y1664,IF(LEFT(AR1664,1)="s","+","")))</f>
        <v>3aj?</v>
      </c>
      <c r="BT1664" s="226" t="str">
        <f aca="false">IF(Z1664="","",CONCATENATE(Z1664,IF(LEFT(AS1664,1)="s","+","")))</f>
        <v/>
      </c>
      <c r="BU1664" s="227" t="str">
        <f aca="false">IF(AA1664="","",CONCATENATE(AA1664,IF(LEFT(AT1664,1)="s","+","")))</f>
        <v/>
      </c>
      <c r="BV1664" s="212"/>
      <c r="BW1664" s="177" t="s">
        <v>4317</v>
      </c>
      <c r="BX1664" s="170" t="str">
        <f aca="false">IF(BW1664&lt;&gt;"",IF(ISNUMBER(FIND("=",BW1664)),LEFT(BW1664,FIND("=",BW1664)-1),BW1664),BW1664)</f>
        <v>JQ807488</v>
      </c>
      <c r="BY1664" s="170" t="str">
        <f aca="false">IF(BW1664&lt;&gt;"",IF(ISNUMBER(FIND("=",BW1664)),RIGHT(BW1664,LEN(BW1664)-FIND("=",BW1664)),""),"")</f>
        <v>3b</v>
      </c>
      <c r="BZ1664" s="170" t="str">
        <f aca="false">IF(BX1664&lt;&gt;"",IF(ISNUMBER(FIND(".",BX1664)),LEFT(BX1664,FIND(".",BX1664)-1),BX1664),BX1664)</f>
        <v>JQ807488</v>
      </c>
      <c r="CA1664" s="170" t="str">
        <f aca="false">IF(BX1664&lt;&gt;"",IF(ISNUMBER(FIND(".",BX1664)),RIGHT(BX1664,LEN(BX1664)-FIND(".",BX1664)),""),"")</f>
        <v/>
      </c>
      <c r="CB1664" s="212"/>
      <c r="CC1664" s="170" t="str">
        <f aca="false">A1664</f>
        <v>JQ807488</v>
      </c>
      <c r="CD1664" s="178" t="s">
        <v>339</v>
      </c>
      <c r="CE1664" s="178" t="s">
        <v>340</v>
      </c>
      <c r="CF1664" s="178" t="s">
        <v>341</v>
      </c>
      <c r="CG1664" s="178" t="s">
        <v>592</v>
      </c>
      <c r="CH1664" s="359" t="s">
        <v>181</v>
      </c>
      <c r="CI1664" s="179" t="s">
        <v>182</v>
      </c>
      <c r="CJ1664" s="359" t="s">
        <v>187</v>
      </c>
      <c r="CK1664" s="179" t="s">
        <v>188</v>
      </c>
      <c r="CL1664" s="178" t="s">
        <v>2086</v>
      </c>
      <c r="CM1664" s="170" t="str">
        <f aca="false">F1664</f>
        <v>WS34-10</v>
      </c>
      <c r="CN1664" s="170" t="str">
        <f aca="false">IF(G1664="","",G1664)</f>
        <v/>
      </c>
      <c r="CO1664" s="170" t="str">
        <f aca="false">CONCATENATE(H1664,":",L1664)</f>
        <v>Germany:Mecklenburg-Vorpommern, Diedrichshagen</v>
      </c>
      <c r="CP1664" s="170" t="str">
        <f aca="false">CONCATENATE(IF(Q1664="","",CONCATENATE(Q1664,"-")),IF(P1664="","",CONCATENATE(P1664,"-")),IF(O1664="","",O1664))</f>
        <v>2010</v>
      </c>
      <c r="CQ1664" s="170" t="str">
        <f aca="false">IF(N1664="","",N1664)</f>
        <v>liver</v>
      </c>
      <c r="CR1664" s="170" t="n">
        <f aca="false">C1664</f>
        <v>3</v>
      </c>
      <c r="CS1664" s="229" t="str">
        <f aca="false">D1664</f>
        <v>3jab</v>
      </c>
      <c r="CT1664" s="170" t="str">
        <f aca="false">CONCATENATE(CD1664," strain ",CM1664," ",CL1664,", partial cds")</f>
        <v>Hepatitis E virus strain WS34-10 RNA-directed RNA polymerase gene, partial cds</v>
      </c>
    </row>
    <row r="1665" s="146" customFormat="true" ht="11.9" hidden="false" customHeight="true" outlineLevel="0" collapsed="false">
      <c r="A1665" s="154" t="s">
        <v>4318</v>
      </c>
      <c r="B1665" s="147" t="n">
        <v>3</v>
      </c>
      <c r="C1665" s="243" t="n">
        <v>3</v>
      </c>
      <c r="D1665" s="149" t="s">
        <v>3598</v>
      </c>
      <c r="E1665" s="150" t="s">
        <v>3598</v>
      </c>
      <c r="F1665" s="154" t="s">
        <v>4319</v>
      </c>
      <c r="G1665" s="212"/>
      <c r="H1665" s="146" t="s">
        <v>405</v>
      </c>
      <c r="I1665" s="153" t="s">
        <v>412</v>
      </c>
      <c r="J1665" s="146" t="s">
        <v>395</v>
      </c>
      <c r="K1665" s="155" t="s">
        <v>4266</v>
      </c>
      <c r="L1665" s="231" t="s">
        <v>4267</v>
      </c>
      <c r="M1665" s="157" t="s">
        <v>380</v>
      </c>
      <c r="N1665" s="158" t="s">
        <v>607</v>
      </c>
      <c r="O1665" s="160" t="n">
        <v>2010</v>
      </c>
      <c r="P1665" s="212"/>
      <c r="Q1665" s="212"/>
      <c r="R1665" s="146" t="s">
        <v>78</v>
      </c>
      <c r="T1665" s="214"/>
      <c r="U1665" s="215"/>
      <c r="V1665" s="209"/>
      <c r="W1665" s="217"/>
      <c r="X1665" s="249" t="s">
        <v>4320</v>
      </c>
      <c r="Y1665" s="209"/>
      <c r="Z1665" s="209"/>
      <c r="AA1665" s="216"/>
      <c r="AB1665" s="217"/>
      <c r="AC1665" s="217"/>
      <c r="AD1665" s="164" t="n">
        <v>350</v>
      </c>
      <c r="AE1665" s="209"/>
      <c r="AF1665" s="209"/>
      <c r="AG1665" s="218"/>
      <c r="AH1665" s="164" t="n">
        <v>2179</v>
      </c>
      <c r="AI1665" s="164" t="n">
        <v>2528</v>
      </c>
      <c r="AJ1665" s="219" t="n">
        <f aca="false">SeqEnd-SeqBeg+1</f>
        <v>350</v>
      </c>
      <c r="AK1665" s="220" t="n">
        <f aca="false">AND( SeqBeg&lt;=Beg  , End &lt;=SeqEnd )</f>
        <v>0</v>
      </c>
      <c r="AL1665" s="212"/>
      <c r="AM1665" s="146" t="s">
        <v>4321</v>
      </c>
      <c r="AN1665" s="221" t="s">
        <v>382</v>
      </c>
      <c r="AO1665" s="147" t="s">
        <v>103</v>
      </c>
      <c r="AP1665" s="147" t="s">
        <v>103</v>
      </c>
      <c r="AQ1665" s="147" t="s">
        <v>2216</v>
      </c>
      <c r="AR1665" s="147" t="s">
        <v>103</v>
      </c>
      <c r="AS1665" s="147" t="s">
        <v>103</v>
      </c>
      <c r="AT1665" s="147" t="s">
        <v>103</v>
      </c>
      <c r="AV1665" s="212"/>
      <c r="AW1665" s="222" t="str">
        <f aca="false">HYPERLINK(CONCATENATE("http://www.ncbi.nlm.nih.gov/nuccore/",BM1665),BM1665)</f>
        <v>JQ807491</v>
      </c>
      <c r="AX1665" s="219" t="str">
        <f aca="false">CONCATENATE(D1665,IF(I1665="","",CONCATENATE(".",I1665)),IF(K1665="","",CONCATENATE(".",K1665)),IF(M1665="","",CONCATENATE(".",M1665)),IF(R1665="","",CONCATENATE(".",R1665)),IF(U1665="","","(*)"))</f>
        <v>3jab.DEU.MV,Ddh.wb.FLI</v>
      </c>
      <c r="AY1665" s="170" t="str">
        <f aca="false">CONCATENATE(BM1665,".",BN1665)</f>
        <v>JQ807491.WS35-10</v>
      </c>
      <c r="AZ1665" s="171" t="str">
        <f aca="false">IF(AV1665="",IF(ISNUMBER(FIND(".",A1665)),LEFT(A1665,FIND(".",A1665)-1),A1665),AV1665)</f>
        <v>JQ807491</v>
      </c>
      <c r="BA1665" s="171" t="str">
        <f aca="false">IF(ISNUMBER(FIND("-",AZ1665)),LEFT(AZ1665,FIND("-",AZ1665)-1),AZ1665)</f>
        <v>JQ807491</v>
      </c>
      <c r="BB1665" s="170" t="str">
        <f aca="false"> MEGAname &amp; "="</f>
        <v>JQ807491=</v>
      </c>
      <c r="BC1665" s="170" t="str">
        <f aca="false">Clear &amp; IF(span ,"Span","out")</f>
        <v>JQ807491=out</v>
      </c>
      <c r="BD1665" s="170" t="str">
        <f aca="false">Clear &amp; IF(span, IF(B1665=".","Selected",B1665),"out")</f>
        <v>JQ807491=out</v>
      </c>
      <c r="BE1665" s="170" t="str">
        <f aca="false">Clear &amp; Strain</f>
        <v>JQ807491=WS35-10</v>
      </c>
      <c r="BF1665" s="170" t="str">
        <f aca="false">CONCATENATE(A1665,"=",F1665,". ",AX1665,IF(AB1665="","",CONCATENATE(".",AB1665)))</f>
        <v>JQ807491=WS35-10. 3jab.DEU.MV,Ddh.wb.FLI</v>
      </c>
      <c r="BG1665" s="170" t="str">
        <f aca="false">CONCATENATE(A1665,"=",F1665,". ",AX1665)</f>
        <v>JQ807491=WS35-10. 3jab.DEU.MV,Ddh.wb.FLI</v>
      </c>
      <c r="BH1665" s="170" t="str">
        <f aca="false">CONCATENATE(A1665,"=",AX1665)</f>
        <v>JQ807491=3jab.DEU.MV,Ddh.wb.FLI</v>
      </c>
      <c r="BI1665" s="170" t="str">
        <f aca="false">CONCATENATE(A1665,"=",ComForSubtype,D1665)</f>
        <v>JQ807491=3jab</v>
      </c>
      <c r="BJ1665" s="170" t="str">
        <f aca="false">CONCATENATE(A1665,"=",E1665)</f>
        <v>JQ807491=3jab</v>
      </c>
      <c r="BK1665" s="170" t="str">
        <f aca="false">CONCATENATE(A1665,"=",C1665)</f>
        <v>JQ807491=3</v>
      </c>
      <c r="BL1665" s="170" t="str">
        <f aca="false">CONCATENATE(D1665,"=")</f>
        <v>3jab=</v>
      </c>
      <c r="BM1665" s="223" t="str">
        <f aca="false">IF(BA1665="XX","",BA1665)</f>
        <v>JQ807491</v>
      </c>
      <c r="BN1665" s="224" t="str">
        <f aca="false">CONCATENATE(IF(F1665="","",F1665),IF(G1665="","",CONCATENATE(" / ",G1665)))</f>
        <v>WS35-10</v>
      </c>
      <c r="BO1665" s="225" t="str">
        <f aca="false">AX1665</f>
        <v>3jab.DEU.MV,Ddh.wb.FLI</v>
      </c>
      <c r="BP1665" s="226" t="str">
        <f aca="false">IF(V1665="","",V1665)</f>
        <v/>
      </c>
      <c r="BQ1665" s="226" t="str">
        <f aca="false">IF(W1665="","",CONCATENATE(W1665,IF(LEFT(AO1665,1)="s","+","")))</f>
        <v/>
      </c>
      <c r="BR1665" s="226" t="str">
        <f aca="false">IF(X1665="","",CONCATENATE(X1665,IF(LEFT(AQ1665,1)="s","+","")))</f>
        <v>3a?</v>
      </c>
      <c r="BS1665" s="226" t="str">
        <f aca="false">IF(Y1665="","",CONCATENATE(Y1665,IF(LEFT(AR1665,1)="s","+","")))</f>
        <v/>
      </c>
      <c r="BT1665" s="226" t="str">
        <f aca="false">IF(Z1665="","",CONCATENATE(Z1665,IF(LEFT(AS1665,1)="s","+","")))</f>
        <v/>
      </c>
      <c r="BU1665" s="227" t="str">
        <f aca="false">IF(AA1665="","",CONCATENATE(AA1665,IF(LEFT(AT1665,1)="s","+","")))</f>
        <v/>
      </c>
      <c r="BV1665" s="212"/>
      <c r="BW1665" s="177" t="s">
        <v>4322</v>
      </c>
      <c r="BX1665" s="170" t="str">
        <f aca="false">IF(BW1665&lt;&gt;"",IF(ISNUMBER(FIND("=",BW1665)),LEFT(BW1665,FIND("=",BW1665)-1),BW1665),BW1665)</f>
        <v>JQ807491</v>
      </c>
      <c r="BY1665" s="170" t="str">
        <f aca="false">IF(BW1665&lt;&gt;"",IF(ISNUMBER(FIND("=",BW1665)),RIGHT(BW1665,LEN(BW1665)-FIND("=",BW1665)),""),"")</f>
        <v>3b</v>
      </c>
      <c r="BZ1665" s="170" t="str">
        <f aca="false">IF(BX1665&lt;&gt;"",IF(ISNUMBER(FIND(".",BX1665)),LEFT(BX1665,FIND(".",BX1665)-1),BX1665),BX1665)</f>
        <v>JQ807491</v>
      </c>
      <c r="CA1665" s="170" t="str">
        <f aca="false">IF(BX1665&lt;&gt;"",IF(ISNUMBER(FIND(".",BX1665)),RIGHT(BX1665,LEN(BX1665)-FIND(".",BX1665)),""),"")</f>
        <v/>
      </c>
      <c r="CB1665" s="212"/>
      <c r="CC1665" s="170" t="str">
        <f aca="false">A1665</f>
        <v>JQ807491</v>
      </c>
      <c r="CD1665" s="178" t="s">
        <v>339</v>
      </c>
      <c r="CE1665" s="178" t="s">
        <v>340</v>
      </c>
      <c r="CF1665" s="178" t="s">
        <v>341</v>
      </c>
      <c r="CG1665" s="178" t="s">
        <v>592</v>
      </c>
      <c r="CH1665" s="359" t="s">
        <v>163</v>
      </c>
      <c r="CI1665" s="179" t="s">
        <v>169</v>
      </c>
      <c r="CJ1665" s="359" t="s">
        <v>158</v>
      </c>
      <c r="CK1665" s="179" t="s">
        <v>159</v>
      </c>
      <c r="CL1665" s="178" t="s">
        <v>136</v>
      </c>
      <c r="CM1665" s="170" t="str">
        <f aca="false">F1665</f>
        <v>WS35-10</v>
      </c>
      <c r="CN1665" s="170" t="str">
        <f aca="false">IF(G1665="","",G1665)</f>
        <v/>
      </c>
      <c r="CO1665" s="170" t="str">
        <f aca="false">CONCATENATE(H1665,":",L1665)</f>
        <v>Germany:Mecklenburg-Vorpommern, Diedrichshagen</v>
      </c>
      <c r="CP1665" s="170" t="str">
        <f aca="false">CONCATENATE(IF(Q1665="","",CONCATENATE(Q1665,"-")),IF(P1665="","",CONCATENATE(P1665,"-")),IF(O1665="","",O1665))</f>
        <v>2010</v>
      </c>
      <c r="CQ1665" s="170" t="str">
        <f aca="false">IF(N1665="","",N1665)</f>
        <v>liver</v>
      </c>
      <c r="CR1665" s="170" t="n">
        <f aca="false">C1665</f>
        <v>3</v>
      </c>
      <c r="CS1665" s="229" t="str">
        <f aca="false">D1665</f>
        <v>3jab</v>
      </c>
      <c r="CT1665" s="170" t="str">
        <f aca="false">CONCATENATE(CD1665," strain ",CM1665," ",CL1665,", partial cds")</f>
        <v>Hepatitis E virus strain WS35-10 ORF1, partial cds</v>
      </c>
    </row>
    <row r="1666" s="146" customFormat="true" ht="11.9" hidden="false" customHeight="true" outlineLevel="0" collapsed="false">
      <c r="A1666" s="154" t="s">
        <v>4323</v>
      </c>
      <c r="B1666" s="147" t="n">
        <v>3</v>
      </c>
      <c r="C1666" s="243" t="n">
        <v>3</v>
      </c>
      <c r="D1666" s="149" t="s">
        <v>3598</v>
      </c>
      <c r="E1666" s="150" t="s">
        <v>3598</v>
      </c>
      <c r="F1666" s="154" t="s">
        <v>4315</v>
      </c>
      <c r="G1666" s="212"/>
      <c r="H1666" s="146" t="s">
        <v>405</v>
      </c>
      <c r="I1666" s="153" t="s">
        <v>412</v>
      </c>
      <c r="J1666" s="146" t="s">
        <v>395</v>
      </c>
      <c r="K1666" s="155" t="s">
        <v>4266</v>
      </c>
      <c r="L1666" s="231" t="s">
        <v>4267</v>
      </c>
      <c r="M1666" s="157" t="s">
        <v>380</v>
      </c>
      <c r="N1666" s="158" t="s">
        <v>607</v>
      </c>
      <c r="O1666" s="160" t="n">
        <v>2010</v>
      </c>
      <c r="P1666" s="212"/>
      <c r="Q1666" s="212"/>
      <c r="R1666" s="146" t="s">
        <v>78</v>
      </c>
      <c r="T1666" s="214"/>
      <c r="U1666" s="215"/>
      <c r="V1666" s="209"/>
      <c r="W1666" s="217"/>
      <c r="X1666" s="164" t="s">
        <v>4320</v>
      </c>
      <c r="Y1666" s="209"/>
      <c r="Z1666" s="209"/>
      <c r="AA1666" s="216"/>
      <c r="AB1666" s="217"/>
      <c r="AC1666" s="217"/>
      <c r="AD1666" s="164" t="s">
        <v>354</v>
      </c>
      <c r="AE1666" s="209"/>
      <c r="AF1666" s="209"/>
      <c r="AG1666" s="218"/>
      <c r="AH1666" s="164" t="n">
        <v>2169</v>
      </c>
      <c r="AI1666" s="164" t="n">
        <v>2505</v>
      </c>
      <c r="AJ1666" s="219" t="n">
        <f aca="false">SeqEnd-SeqBeg+1</f>
        <v>337</v>
      </c>
      <c r="AK1666" s="220" t="n">
        <f aca="false">AND( SeqBeg&lt;=Beg  , End &lt;=SeqEnd )</f>
        <v>0</v>
      </c>
      <c r="AL1666" s="212"/>
      <c r="AM1666" s="212"/>
      <c r="AN1666" s="221"/>
      <c r="AO1666" s="147" t="s">
        <v>103</v>
      </c>
      <c r="AP1666" s="147" t="s">
        <v>103</v>
      </c>
      <c r="AQ1666" s="147" t="s">
        <v>2216</v>
      </c>
      <c r="AR1666" s="147" t="s">
        <v>103</v>
      </c>
      <c r="AS1666" s="147" t="s">
        <v>103</v>
      </c>
      <c r="AT1666" s="147" t="s">
        <v>103</v>
      </c>
      <c r="AV1666" s="212"/>
      <c r="AW1666" s="222" t="str">
        <f aca="false">HYPERLINK(CONCATENATE("http://www.ncbi.nlm.nih.gov/nuccore/",BM1666),BM1666)</f>
        <v>JQ965993</v>
      </c>
      <c r="AX1666" s="219" t="str">
        <f aca="false">CONCATENATE(D1666,IF(I1666="","",CONCATENATE(".",I1666)),IF(K1666="","",CONCATENATE(".",K1666)),IF(M1666="","",CONCATENATE(".",M1666)),IF(R1666="","",CONCATENATE(".",R1666)),IF(U1666="","","(*)"))</f>
        <v>3jab.DEU.MV,Ddh.wb.FLI</v>
      </c>
      <c r="AY1666" s="170" t="str">
        <f aca="false">CONCATENATE(BM1666,".",BN1666)</f>
        <v>JQ965993.WS34-10</v>
      </c>
      <c r="AZ1666" s="171" t="str">
        <f aca="false">IF(AV1666="",IF(ISNUMBER(FIND(".",A1666)),LEFT(A1666,FIND(".",A1666)-1),A1666),AV1666)</f>
        <v>JQ965993</v>
      </c>
      <c r="BA1666" s="171" t="str">
        <f aca="false">IF(ISNUMBER(FIND("-",AZ1666)),LEFT(AZ1666,FIND("-",AZ1666)-1),AZ1666)</f>
        <v>JQ965993</v>
      </c>
      <c r="BB1666" s="170" t="str">
        <f aca="false"> MEGAname &amp; "="</f>
        <v>JQ965993=</v>
      </c>
      <c r="BC1666" s="170" t="str">
        <f aca="false">Clear &amp; IF(span ,"Span","out")</f>
        <v>JQ965993=out</v>
      </c>
      <c r="BD1666" s="170" t="str">
        <f aca="false">Clear &amp; IF(span, IF(B1666=".","Selected",B1666),"out")</f>
        <v>JQ965993=out</v>
      </c>
      <c r="BE1666" s="170" t="str">
        <f aca="false">Clear &amp; Strain</f>
        <v>JQ965993=WS34-10</v>
      </c>
      <c r="BF1666" s="170" t="str">
        <f aca="false">CONCATENATE(A1666,"=",F1666,". ",AX1666,IF(AB1666="","",CONCATENATE(".",AB1666)))</f>
        <v>JQ965993=WS34-10. 3jab.DEU.MV,Ddh.wb.FLI</v>
      </c>
      <c r="BG1666" s="170" t="str">
        <f aca="false">CONCATENATE(A1666,"=",F1666,". ",AX1666)</f>
        <v>JQ965993=WS34-10. 3jab.DEU.MV,Ddh.wb.FLI</v>
      </c>
      <c r="BH1666" s="170" t="str">
        <f aca="false">CONCATENATE(A1666,"=",AX1666)</f>
        <v>JQ965993=3jab.DEU.MV,Ddh.wb.FLI</v>
      </c>
      <c r="BI1666" s="170" t="str">
        <f aca="false">CONCATENATE(A1666,"=",ComForSubtype,D1666)</f>
        <v>JQ965993=3jab</v>
      </c>
      <c r="BJ1666" s="170" t="str">
        <f aca="false">CONCATENATE(A1666,"=",E1666)</f>
        <v>JQ965993=3jab</v>
      </c>
      <c r="BK1666" s="170" t="str">
        <f aca="false">CONCATENATE(A1666,"=",C1666)</f>
        <v>JQ965993=3</v>
      </c>
      <c r="BL1666" s="170" t="str">
        <f aca="false">CONCATENATE(D1666,"=")</f>
        <v>3jab=</v>
      </c>
      <c r="BM1666" s="223" t="str">
        <f aca="false">IF(BA1666="XX","",BA1666)</f>
        <v>JQ965993</v>
      </c>
      <c r="BN1666" s="224" t="str">
        <f aca="false">CONCATENATE(IF(F1666="","",F1666),IF(G1666="","",CONCATENATE(" / ",G1666)))</f>
        <v>WS34-10</v>
      </c>
      <c r="BO1666" s="225" t="str">
        <f aca="false">AX1666</f>
        <v>3jab.DEU.MV,Ddh.wb.FLI</v>
      </c>
      <c r="BP1666" s="226" t="str">
        <f aca="false">IF(V1666="","",V1666)</f>
        <v/>
      </c>
      <c r="BQ1666" s="226" t="str">
        <f aca="false">IF(W1666="","",CONCATENATE(W1666,IF(LEFT(AO1666,1)="s","+","")))</f>
        <v/>
      </c>
      <c r="BR1666" s="226" t="str">
        <f aca="false">IF(X1666="","",CONCATENATE(X1666,IF(LEFT(AQ1666,1)="s","+","")))</f>
        <v>3a?</v>
      </c>
      <c r="BS1666" s="226" t="str">
        <f aca="false">IF(Y1666="","",CONCATENATE(Y1666,IF(LEFT(AR1666,1)="s","+","")))</f>
        <v/>
      </c>
      <c r="BT1666" s="226" t="str">
        <f aca="false">IF(Z1666="","",CONCATENATE(Z1666,IF(LEFT(AS1666,1)="s","+","")))</f>
        <v/>
      </c>
      <c r="BU1666" s="227" t="str">
        <f aca="false">IF(AA1666="","",CONCATENATE(AA1666,IF(LEFT(AT1666,1)="s","+","")))</f>
        <v/>
      </c>
      <c r="BV1666" s="212"/>
      <c r="BW1666" s="177" t="s">
        <v>4324</v>
      </c>
      <c r="BX1666" s="170" t="str">
        <f aca="false">IF(BW1666&lt;&gt;"",IF(ISNUMBER(FIND("=",BW1666)),LEFT(BW1666,FIND("=",BW1666)-1),BW1666),BW1666)</f>
        <v>WS34-10.HVR.247nt</v>
      </c>
      <c r="BY1666" s="170" t="str">
        <f aca="false">IF(BW1666&lt;&gt;"",IF(ISNUMBER(FIND("=",BW1666)),RIGHT(BW1666,LEN(BW1666)-FIND("=",BW1666)),""),"")</f>
        <v>3b</v>
      </c>
      <c r="BZ1666" s="170" t="str">
        <f aca="false">IF(BX1666&lt;&gt;"",IF(ISNUMBER(FIND(".",BX1666)),LEFT(BX1666,FIND(".",BX1666)-1),BX1666),BX1666)</f>
        <v>WS34-10</v>
      </c>
      <c r="CA1666" s="170" t="str">
        <f aca="false">IF(BX1666&lt;&gt;"",IF(ISNUMBER(FIND(".",BX1666)),RIGHT(BX1666,LEN(BX1666)-FIND(".",BX1666)),""),"")</f>
        <v>HVR.247nt</v>
      </c>
      <c r="CB1666" s="212"/>
      <c r="CC1666" s="170" t="str">
        <f aca="false">A1666</f>
        <v>JQ965993</v>
      </c>
      <c r="CD1666" s="178" t="s">
        <v>339</v>
      </c>
      <c r="CE1666" s="178" t="s">
        <v>340</v>
      </c>
      <c r="CF1666" s="178" t="s">
        <v>341</v>
      </c>
      <c r="CG1666" s="178" t="s">
        <v>592</v>
      </c>
      <c r="CH1666" s="359" t="s">
        <v>2054</v>
      </c>
      <c r="CI1666" s="179" t="s">
        <v>2055</v>
      </c>
      <c r="CJ1666" s="359" t="s">
        <v>2056</v>
      </c>
      <c r="CK1666" s="179" t="s">
        <v>2057</v>
      </c>
      <c r="CL1666" s="178" t="s">
        <v>136</v>
      </c>
      <c r="CM1666" s="170" t="str">
        <f aca="false">F1666</f>
        <v>WS34-10</v>
      </c>
      <c r="CN1666" s="170" t="str">
        <f aca="false">IF(G1666="","",G1666)</f>
        <v/>
      </c>
      <c r="CO1666" s="170" t="str">
        <f aca="false">CONCATENATE(H1666,":",L1666)</f>
        <v>Germany:Mecklenburg-Vorpommern, Diedrichshagen</v>
      </c>
      <c r="CP1666" s="170" t="str">
        <f aca="false">CONCATENATE(IF(Q1666="","",CONCATENATE(Q1666,"-")),IF(P1666="","",CONCATENATE(P1666,"-")),IF(O1666="","",O1666))</f>
        <v>2010</v>
      </c>
      <c r="CQ1666" s="170" t="str">
        <f aca="false">IF(N1666="","",N1666)</f>
        <v>liver</v>
      </c>
      <c r="CR1666" s="170" t="n">
        <f aca="false">C1666</f>
        <v>3</v>
      </c>
      <c r="CS1666" s="229" t="str">
        <f aca="false">D1666</f>
        <v>3jab</v>
      </c>
      <c r="CT1666" s="170" t="str">
        <f aca="false">CONCATENATE(CD1666," strain ",CM1666," ",CL1666,", partial cds")</f>
        <v>Hepatitis E virus strain WS34-10 ORF1, partial cds</v>
      </c>
    </row>
    <row r="1667" customFormat="false" ht="11.9" hidden="false" customHeight="true" outlineLevel="0" collapsed="false">
      <c r="A1667" s="154" t="s">
        <v>4325</v>
      </c>
      <c r="B1667" s="147" t="n">
        <v>3</v>
      </c>
      <c r="C1667" s="243" t="n">
        <v>3</v>
      </c>
      <c r="D1667" s="149" t="s">
        <v>3598</v>
      </c>
      <c r="E1667" s="150" t="s">
        <v>3598</v>
      </c>
      <c r="F1667" s="154" t="s">
        <v>4315</v>
      </c>
      <c r="G1667" s="212"/>
      <c r="H1667" s="146" t="s">
        <v>405</v>
      </c>
      <c r="I1667" s="153" t="s">
        <v>412</v>
      </c>
      <c r="J1667" s="146" t="s">
        <v>395</v>
      </c>
      <c r="K1667" s="155" t="s">
        <v>4266</v>
      </c>
      <c r="L1667" s="231" t="s">
        <v>4267</v>
      </c>
      <c r="M1667" s="157" t="s">
        <v>380</v>
      </c>
      <c r="N1667" s="158" t="s">
        <v>607</v>
      </c>
      <c r="O1667" s="160" t="n">
        <v>2010</v>
      </c>
      <c r="P1667" s="212"/>
      <c r="Q1667" s="212"/>
      <c r="R1667" s="146" t="s">
        <v>78</v>
      </c>
      <c r="T1667" s="214"/>
      <c r="U1667" s="215"/>
      <c r="V1667" s="209"/>
      <c r="W1667" s="244" t="s">
        <v>4306</v>
      </c>
      <c r="X1667" s="209"/>
      <c r="Y1667" s="209"/>
      <c r="Z1667" s="209"/>
      <c r="AA1667" s="216"/>
      <c r="AB1667" s="217"/>
      <c r="AC1667" s="163" t="n">
        <v>318</v>
      </c>
      <c r="AD1667" s="209"/>
      <c r="AE1667" s="209"/>
      <c r="AF1667" s="209"/>
      <c r="AG1667" s="218"/>
      <c r="AH1667" s="164" t="n">
        <v>70</v>
      </c>
      <c r="AI1667" s="164" t="n">
        <v>387</v>
      </c>
      <c r="AJ1667" s="219" t="n">
        <f aca="false">SeqEnd-SeqBeg+1</f>
        <v>318</v>
      </c>
      <c r="AK1667" s="220" t="n">
        <f aca="false">AND( SeqBeg&lt;=Beg  , End &lt;=SeqEnd )</f>
        <v>0</v>
      </c>
      <c r="AL1667" s="212"/>
      <c r="AM1667" s="212"/>
      <c r="AN1667" s="221" t="s">
        <v>382</v>
      </c>
      <c r="AO1667" s="147" t="s">
        <v>419</v>
      </c>
      <c r="AP1667" s="147" t="s">
        <v>419</v>
      </c>
      <c r="AU1667" s="147" t="s">
        <v>382</v>
      </c>
      <c r="AV1667" s="212"/>
      <c r="AW1667" s="222" t="str">
        <f aca="false">HYPERLINK(CONCATENATE("http://www.ncbi.nlm.nih.gov/nuccore/",BM1667),BM1667)</f>
        <v>JQ807489</v>
      </c>
      <c r="AX1667" s="219" t="str">
        <f aca="false">CONCATENATE(D1667,IF(I1667="","",CONCATENATE(".",I1667)),IF(K1667="","",CONCATENATE(".",K1667)),IF(M1667="","",CONCATENATE(".",M1667)),IF(R1667="","",CONCATENATE(".",R1667)),IF(U1667="","","(*)"))</f>
        <v>3jab.DEU.MV,Ddh.wb.FLI</v>
      </c>
      <c r="AY1667" s="170" t="str">
        <f aca="false">CONCATENATE(BM1667,".",BN1667)</f>
        <v>JQ807489.WS34-10</v>
      </c>
      <c r="AZ1667" s="171" t="str">
        <f aca="false">IF(AV1667="",IF(ISNUMBER(FIND(".",A1667)),LEFT(A1667,FIND(".",A1667)-1),A1667),AV1667)</f>
        <v>JQ807489</v>
      </c>
      <c r="BA1667" s="171" t="str">
        <f aca="false">IF(ISNUMBER(FIND("-",AZ1667)),LEFT(AZ1667,FIND("-",AZ1667)-1),AZ1667)</f>
        <v>JQ807489</v>
      </c>
      <c r="BB1667" s="170" t="str">
        <f aca="false"> MEGAname &amp; "="</f>
        <v>JQ807489=</v>
      </c>
      <c r="BC1667" s="170" t="str">
        <f aca="false">Clear &amp; IF(span ,"Span","out")</f>
        <v>JQ807489=out</v>
      </c>
      <c r="BD1667" s="170" t="str">
        <f aca="false">Clear &amp; IF(span, IF(B1667=".","Selected",B1667),"out")</f>
        <v>JQ807489=out</v>
      </c>
      <c r="BE1667" s="170" t="str">
        <f aca="false">Clear &amp; Strain</f>
        <v>JQ807489=WS34-10</v>
      </c>
      <c r="BF1667" s="170" t="str">
        <f aca="false">CONCATENATE(A1667,"=",F1667,". ",AX1667,IF(AB1667="","",CONCATENATE(".",AB1667)))</f>
        <v>JQ807489=WS34-10. 3jab.DEU.MV,Ddh.wb.FLI</v>
      </c>
      <c r="BG1667" s="170" t="str">
        <f aca="false">CONCATENATE(A1667,"=",F1667,". ",AX1667)</f>
        <v>JQ807489=WS34-10. 3jab.DEU.MV,Ddh.wb.FLI</v>
      </c>
      <c r="BH1667" s="170" t="str">
        <f aca="false">CONCATENATE(A1667,"=",AX1667)</f>
        <v>JQ807489=3jab.DEU.MV,Ddh.wb.FLI</v>
      </c>
      <c r="BI1667" s="170" t="str">
        <f aca="false">CONCATENATE(A1667,"=",ComForSubtype,D1667)</f>
        <v>JQ807489=3jab</v>
      </c>
      <c r="BJ1667" s="170" t="str">
        <f aca="false">CONCATENATE(A1667,"=",E1667)</f>
        <v>JQ807489=3jab</v>
      </c>
      <c r="BK1667" s="170" t="str">
        <f aca="false">CONCATENATE(A1667,"=",C1667)</f>
        <v>JQ807489=3</v>
      </c>
      <c r="BL1667" s="170" t="str">
        <f aca="false">CONCATENATE(D1667,"=")</f>
        <v>3jab=</v>
      </c>
      <c r="BM1667" s="223" t="str">
        <f aca="false">IF(BA1667="XX","",BA1667)</f>
        <v>JQ807489</v>
      </c>
      <c r="BN1667" s="224" t="str">
        <f aca="false">CONCATENATE(IF(F1667="","",F1667),IF(G1667="","",CONCATENATE(" / ",G1667)))</f>
        <v>WS34-10</v>
      </c>
      <c r="BO1667" s="225" t="str">
        <f aca="false">AX1667</f>
        <v>3jab.DEU.MV,Ddh.wb.FLI</v>
      </c>
      <c r="BP1667" s="226" t="str">
        <f aca="false">IF(V1667="","",V1667)</f>
        <v/>
      </c>
      <c r="BQ1667" s="226" t="str">
        <f aca="false">IF(W1667="","",CONCATENATE(W1667,IF(LEFT(AO1667,1)="s","+","")))</f>
        <v>3b?</v>
      </c>
      <c r="BR1667" s="226" t="str">
        <f aca="false">IF(X1667="","",CONCATENATE(X1667,IF(LEFT(AQ1667,1)="s","+","")))</f>
        <v/>
      </c>
      <c r="BS1667" s="226" t="str">
        <f aca="false">IF(Y1667="","",CONCATENATE(Y1667,IF(LEFT(AR1667,1)="s","+","")))</f>
        <v/>
      </c>
      <c r="BT1667" s="226" t="str">
        <f aca="false">IF(Z1667="","",CONCATENATE(Z1667,IF(LEFT(AS1667,1)="s","+","")))</f>
        <v/>
      </c>
      <c r="BU1667" s="227" t="str">
        <f aca="false">IF(AA1667="","",CONCATENATE(AA1667,IF(LEFT(AT1667,1)="s","+","")))</f>
        <v/>
      </c>
      <c r="BV1667" s="212"/>
      <c r="BW1667" s="177" t="s">
        <v>4326</v>
      </c>
      <c r="BX1667" s="170" t="str">
        <f aca="false">IF(BW1667&lt;&gt;"",IF(ISNUMBER(FIND("=",BW1667)),LEFT(BW1667,FIND("=",BW1667)-1),BW1667),BW1667)</f>
        <v>JQ807489</v>
      </c>
      <c r="BY1667" s="170" t="str">
        <f aca="false">IF(BW1667&lt;&gt;"",IF(ISNUMBER(FIND("=",BW1667)),RIGHT(BW1667,LEN(BW1667)-FIND("=",BW1667)),""),"")</f>
        <v>3b</v>
      </c>
      <c r="BZ1667" s="170" t="str">
        <f aca="false">IF(BX1667&lt;&gt;"",IF(ISNUMBER(FIND(".",BX1667)),LEFT(BX1667,FIND(".",BX1667)-1),BX1667),BX1667)</f>
        <v>JQ807489</v>
      </c>
      <c r="CA1667" s="170" t="str">
        <f aca="false">IF(BX1667&lt;&gt;"",IF(ISNUMBER(FIND(".",BX1667)),RIGHT(BX1667,LEN(BX1667)-FIND(".",BX1667)),""),"")</f>
        <v/>
      </c>
      <c r="CB1667" s="212"/>
      <c r="CC1667" s="170" t="str">
        <f aca="false">A1667</f>
        <v>JQ807489</v>
      </c>
      <c r="CD1667" s="178" t="s">
        <v>339</v>
      </c>
      <c r="CE1667" s="178" t="s">
        <v>340</v>
      </c>
      <c r="CF1667" s="178" t="s">
        <v>341</v>
      </c>
      <c r="CG1667" s="178" t="s">
        <v>592</v>
      </c>
      <c r="CH1667" s="179" t="s">
        <v>2835</v>
      </c>
      <c r="CI1667" s="179" t="s">
        <v>2836</v>
      </c>
      <c r="CJ1667" s="179" t="s">
        <v>2525</v>
      </c>
      <c r="CK1667" s="179" t="s">
        <v>2526</v>
      </c>
      <c r="CL1667" s="178" t="s">
        <v>2527</v>
      </c>
      <c r="CM1667" s="170" t="str">
        <f aca="false">F1667</f>
        <v>WS34-10</v>
      </c>
      <c r="CN1667" s="170" t="str">
        <f aca="false">IF(G1667="","",G1667)</f>
        <v/>
      </c>
      <c r="CO1667" s="170" t="str">
        <f aca="false">CONCATENATE(H1667,":",L1667)</f>
        <v>Germany:Mecklenburg-Vorpommern, Diedrichshagen</v>
      </c>
      <c r="CP1667" s="170" t="str">
        <f aca="false">CONCATENATE(IF(Q1667="","",CONCATENATE(Q1667,"-")),IF(P1667="","",CONCATENATE(P1667,"-")),IF(O1667="","",O1667))</f>
        <v>2010</v>
      </c>
      <c r="CQ1667" s="170" t="str">
        <f aca="false">IF(N1667="","",N1667)</f>
        <v>liver</v>
      </c>
      <c r="CR1667" s="170" t="n">
        <f aca="false">C1667</f>
        <v>3</v>
      </c>
      <c r="CS1667" s="229" t="str">
        <f aca="false">D1667</f>
        <v>3jab</v>
      </c>
      <c r="CT1667" s="170" t="str">
        <f aca="false">CONCATENATE(CD1667," strain ",CM1667," ",CL1667,", partial cds")</f>
        <v>Hepatitis E virus strain WS34-10 poliprotein gene -5p (ORF1), partial cds</v>
      </c>
    </row>
    <row r="1668" s="146" customFormat="true" ht="11.9" hidden="false" customHeight="true" outlineLevel="0" collapsed="false">
      <c r="A1668" s="154" t="s">
        <v>4327</v>
      </c>
      <c r="B1668" s="147" t="n">
        <v>3</v>
      </c>
      <c r="C1668" s="243" t="n">
        <v>3</v>
      </c>
      <c r="D1668" s="149" t="s">
        <v>3598</v>
      </c>
      <c r="E1668" s="150" t="s">
        <v>3598</v>
      </c>
      <c r="F1668" s="154" t="s">
        <v>4265</v>
      </c>
      <c r="G1668" s="212"/>
      <c r="H1668" s="146" t="s">
        <v>405</v>
      </c>
      <c r="I1668" s="153" t="s">
        <v>412</v>
      </c>
      <c r="J1668" s="146" t="s">
        <v>395</v>
      </c>
      <c r="K1668" s="155" t="s">
        <v>4266</v>
      </c>
      <c r="L1668" s="231" t="s">
        <v>4267</v>
      </c>
      <c r="M1668" s="157" t="s">
        <v>380</v>
      </c>
      <c r="N1668" s="158" t="s">
        <v>607</v>
      </c>
      <c r="O1668" s="160" t="n">
        <v>2010</v>
      </c>
      <c r="P1668" s="212"/>
      <c r="Q1668" s="212"/>
      <c r="R1668" s="146" t="s">
        <v>78</v>
      </c>
      <c r="T1668" s="214"/>
      <c r="U1668" s="215"/>
      <c r="V1668" s="209"/>
      <c r="W1668" s="217"/>
      <c r="X1668" s="209"/>
      <c r="Y1668" s="249" t="s">
        <v>4316</v>
      </c>
      <c r="Z1668" s="209"/>
      <c r="AA1668" s="216"/>
      <c r="AB1668" s="217"/>
      <c r="AC1668" s="217"/>
      <c r="AD1668" s="209"/>
      <c r="AE1668" s="164" t="n">
        <v>298</v>
      </c>
      <c r="AF1668" s="209"/>
      <c r="AG1668" s="218"/>
      <c r="AH1668" s="164" t="n">
        <v>4506</v>
      </c>
      <c r="AI1668" s="164" t="n">
        <v>4803</v>
      </c>
      <c r="AJ1668" s="219" t="n">
        <f aca="false">SeqEnd-SeqBeg+1</f>
        <v>298</v>
      </c>
      <c r="AK1668" s="220" t="n">
        <f aca="false">AND( SeqBeg&lt;=Beg  , End &lt;=SeqEnd )</f>
        <v>0</v>
      </c>
      <c r="AL1668" s="212"/>
      <c r="AM1668" s="212"/>
      <c r="AN1668" s="221" t="s">
        <v>382</v>
      </c>
      <c r="AO1668" s="147" t="s">
        <v>103</v>
      </c>
      <c r="AP1668" s="147" t="s">
        <v>103</v>
      </c>
      <c r="AQ1668" s="147" t="s">
        <v>103</v>
      </c>
      <c r="AR1668" s="147" t="s">
        <v>2216</v>
      </c>
      <c r="AS1668" s="147" t="s">
        <v>103</v>
      </c>
      <c r="AT1668" s="147" t="s">
        <v>103</v>
      </c>
      <c r="AV1668" s="212"/>
      <c r="AW1668" s="222" t="str">
        <f aca="false">HYPERLINK(CONCATENATE("http://www.ncbi.nlm.nih.gov/nuccore/",BM1668),BM1668)</f>
        <v>JQ807486</v>
      </c>
      <c r="AX1668" s="219" t="str">
        <f aca="false">CONCATENATE(D1668,IF(I1668="","",CONCATENATE(".",I1668)),IF(K1668="","",CONCATENATE(".",K1668)),IF(M1668="","",CONCATENATE(".",M1668)),IF(R1668="","",CONCATENATE(".",R1668)),IF(U1668="","","(*)"))</f>
        <v>3jab.DEU.MV,Ddh.wb.FLI</v>
      </c>
      <c r="AY1668" s="170" t="str">
        <f aca="false">CONCATENATE(BM1668,".",BN1668)</f>
        <v>JQ807486.WS28-10</v>
      </c>
      <c r="AZ1668" s="171" t="str">
        <f aca="false">IF(AV1668="",IF(ISNUMBER(FIND(".",A1668)),LEFT(A1668,FIND(".",A1668)-1),A1668),AV1668)</f>
        <v>JQ807486</v>
      </c>
      <c r="BA1668" s="171" t="str">
        <f aca="false">IF(ISNUMBER(FIND("-",AZ1668)),LEFT(AZ1668,FIND("-",AZ1668)-1),AZ1668)</f>
        <v>JQ807486</v>
      </c>
      <c r="BB1668" s="170" t="str">
        <f aca="false"> MEGAname &amp; "="</f>
        <v>JQ807486=</v>
      </c>
      <c r="BC1668" s="170" t="str">
        <f aca="false">Clear &amp; IF(span ,"Span","out")</f>
        <v>JQ807486=out</v>
      </c>
      <c r="BD1668" s="170" t="str">
        <f aca="false">Clear &amp; IF(span, IF(B1668=".","Selected",B1668),"out")</f>
        <v>JQ807486=out</v>
      </c>
      <c r="BE1668" s="170" t="str">
        <f aca="false">Clear &amp; Strain</f>
        <v>JQ807486=WS28-10</v>
      </c>
      <c r="BF1668" s="170" t="str">
        <f aca="false">CONCATENATE(A1668,"=",F1668,". ",AX1668,IF(AB1668="","",CONCATENATE(".",AB1668)))</f>
        <v>JQ807486=WS28-10. 3jab.DEU.MV,Ddh.wb.FLI</v>
      </c>
      <c r="BG1668" s="170" t="str">
        <f aca="false">CONCATENATE(A1668,"=",F1668,". ",AX1668)</f>
        <v>JQ807486=WS28-10. 3jab.DEU.MV,Ddh.wb.FLI</v>
      </c>
      <c r="BH1668" s="170" t="str">
        <f aca="false">CONCATENATE(A1668,"=",AX1668)</f>
        <v>JQ807486=3jab.DEU.MV,Ddh.wb.FLI</v>
      </c>
      <c r="BI1668" s="170" t="str">
        <f aca="false">CONCATENATE(A1668,"=",ComForSubtype,D1668)</f>
        <v>JQ807486=3jab</v>
      </c>
      <c r="BJ1668" s="170" t="str">
        <f aca="false">CONCATENATE(A1668,"=",E1668)</f>
        <v>JQ807486=3jab</v>
      </c>
      <c r="BK1668" s="170" t="str">
        <f aca="false">CONCATENATE(A1668,"=",C1668)</f>
        <v>JQ807486=3</v>
      </c>
      <c r="BL1668" s="170" t="str">
        <f aca="false">CONCATENATE(D1668,"=")</f>
        <v>3jab=</v>
      </c>
      <c r="BM1668" s="223" t="str">
        <f aca="false">IF(BA1668="XX","",BA1668)</f>
        <v>JQ807486</v>
      </c>
      <c r="BN1668" s="224" t="str">
        <f aca="false">CONCATENATE(IF(F1668="","",F1668),IF(G1668="","",CONCATENATE(" / ",G1668)))</f>
        <v>WS28-10</v>
      </c>
      <c r="BO1668" s="225" t="str">
        <f aca="false">AX1668</f>
        <v>3jab.DEU.MV,Ddh.wb.FLI</v>
      </c>
      <c r="BP1668" s="226" t="str">
        <f aca="false">IF(V1668="","",V1668)</f>
        <v/>
      </c>
      <c r="BQ1668" s="226" t="str">
        <f aca="false">IF(W1668="","",CONCATENATE(W1668,IF(LEFT(AO1668,1)="s","+","")))</f>
        <v/>
      </c>
      <c r="BR1668" s="226" t="str">
        <f aca="false">IF(X1668="","",CONCATENATE(X1668,IF(LEFT(AQ1668,1)="s","+","")))</f>
        <v/>
      </c>
      <c r="BS1668" s="226" t="str">
        <f aca="false">IF(Y1668="","",CONCATENATE(Y1668,IF(LEFT(AR1668,1)="s","+","")))</f>
        <v>3aj?</v>
      </c>
      <c r="BT1668" s="226" t="str">
        <f aca="false">IF(Z1668="","",CONCATENATE(Z1668,IF(LEFT(AS1668,1)="s","+","")))</f>
        <v/>
      </c>
      <c r="BU1668" s="227" t="str">
        <f aca="false">IF(AA1668="","",CONCATENATE(AA1668,IF(LEFT(AT1668,1)="s","+","")))</f>
        <v/>
      </c>
      <c r="BV1668" s="212"/>
      <c r="BW1668" s="177" t="s">
        <v>4328</v>
      </c>
      <c r="BX1668" s="170" t="str">
        <f aca="false">IF(BW1668&lt;&gt;"",IF(ISNUMBER(FIND("=",BW1668)),LEFT(BW1668,FIND("=",BW1668)-1),BW1668),BW1668)</f>
        <v>JQ807486</v>
      </c>
      <c r="BY1668" s="170" t="str">
        <f aca="false">IF(BW1668&lt;&gt;"",IF(ISNUMBER(FIND("=",BW1668)),RIGHT(BW1668,LEN(BW1668)-FIND("=",BW1668)),""),"")</f>
        <v>3b</v>
      </c>
      <c r="BZ1668" s="170" t="str">
        <f aca="false">IF(BX1668&lt;&gt;"",IF(ISNUMBER(FIND(".",BX1668)),LEFT(BX1668,FIND(".",BX1668)-1),BX1668),BX1668)</f>
        <v>JQ807486</v>
      </c>
      <c r="CA1668" s="170" t="str">
        <f aca="false">IF(BX1668&lt;&gt;"",IF(ISNUMBER(FIND(".",BX1668)),RIGHT(BX1668,LEN(BX1668)-FIND(".",BX1668)),""),"")</f>
        <v/>
      </c>
      <c r="CB1668" s="212"/>
      <c r="CC1668" s="170" t="str">
        <f aca="false">A1668</f>
        <v>JQ807486</v>
      </c>
      <c r="CD1668" s="178" t="s">
        <v>339</v>
      </c>
      <c r="CE1668" s="178" t="s">
        <v>340</v>
      </c>
      <c r="CF1668" s="178" t="s">
        <v>341</v>
      </c>
      <c r="CG1668" s="178" t="s">
        <v>592</v>
      </c>
      <c r="CH1668" s="359" t="s">
        <v>2082</v>
      </c>
      <c r="CI1668" s="179" t="s">
        <v>2083</v>
      </c>
      <c r="CJ1668" s="359" t="s">
        <v>2084</v>
      </c>
      <c r="CK1668" s="179" t="s">
        <v>2085</v>
      </c>
      <c r="CL1668" s="178" t="s">
        <v>2086</v>
      </c>
      <c r="CM1668" s="170" t="str">
        <f aca="false">F1668</f>
        <v>WS28-10</v>
      </c>
      <c r="CN1668" s="170" t="str">
        <f aca="false">IF(G1668="","",G1668)</f>
        <v/>
      </c>
      <c r="CO1668" s="170" t="str">
        <f aca="false">CONCATENATE(H1668,":",L1668)</f>
        <v>Germany:Mecklenburg-Vorpommern, Diedrichshagen</v>
      </c>
      <c r="CP1668" s="170" t="str">
        <f aca="false">CONCATENATE(IF(Q1668="","",CONCATENATE(Q1668,"-")),IF(P1668="","",CONCATENATE(P1668,"-")),IF(O1668="","",O1668))</f>
        <v>2010</v>
      </c>
      <c r="CQ1668" s="170" t="str">
        <f aca="false">IF(N1668="","",N1668)</f>
        <v>liver</v>
      </c>
      <c r="CR1668" s="170" t="n">
        <f aca="false">C1668</f>
        <v>3</v>
      </c>
      <c r="CS1668" s="229" t="str">
        <f aca="false">D1668</f>
        <v>3jab</v>
      </c>
      <c r="CT1668" s="170" t="str">
        <f aca="false">CONCATENATE(CD1668," strain ",CM1668," ",CL1668,", partial cds")</f>
        <v>Hepatitis E virus strain WS28-10 RNA-directed RNA polymerase gene, partial cds</v>
      </c>
    </row>
    <row r="1669" customFormat="false" ht="11.9" hidden="false" customHeight="true" outlineLevel="0" collapsed="false">
      <c r="A1669" s="154" t="s">
        <v>4329</v>
      </c>
      <c r="B1669" s="147" t="n">
        <v>3</v>
      </c>
      <c r="C1669" s="243" t="n">
        <v>3</v>
      </c>
      <c r="D1669" s="523" t="s">
        <v>3598</v>
      </c>
      <c r="E1669" s="150" t="s">
        <v>3598</v>
      </c>
      <c r="F1669" s="154" t="s">
        <v>4330</v>
      </c>
      <c r="G1669" s="212"/>
      <c r="H1669" s="524" t="s">
        <v>4331</v>
      </c>
      <c r="I1669" s="149" t="s">
        <v>4332</v>
      </c>
      <c r="J1669" s="524" t="s">
        <v>4331</v>
      </c>
      <c r="K1669" s="212"/>
      <c r="L1669" s="212"/>
      <c r="M1669" s="157" t="s">
        <v>367</v>
      </c>
      <c r="N1669" s="213"/>
      <c r="O1669" s="212"/>
      <c r="P1669" s="212"/>
      <c r="Q1669" s="212"/>
      <c r="R1669" s="212"/>
      <c r="S1669" s="212"/>
      <c r="T1669" s="518"/>
      <c r="U1669" s="289" t="s">
        <v>1900</v>
      </c>
      <c r="V1669" s="525"/>
      <c r="W1669" s="244" t="s">
        <v>3598</v>
      </c>
      <c r="X1669" s="147"/>
      <c r="AB1669" s="217"/>
      <c r="AC1669" s="163" t="s">
        <v>354</v>
      </c>
      <c r="AH1669" s="164" t="n">
        <v>112</v>
      </c>
      <c r="AI1669" s="164" t="n">
        <v>400</v>
      </c>
      <c r="AJ1669" s="219" t="n">
        <f aca="false">SeqEnd-SeqBeg+1</f>
        <v>289</v>
      </c>
      <c r="AK1669" s="220" t="n">
        <f aca="false">AND( SeqBeg&lt;=Beg  , End &lt;=SeqEnd )</f>
        <v>0</v>
      </c>
      <c r="AL1669" s="212"/>
      <c r="AM1669" s="212"/>
      <c r="AN1669" s="213"/>
      <c r="AO1669" s="147" t="s">
        <v>2019</v>
      </c>
      <c r="AP1669" s="147" t="s">
        <v>2019</v>
      </c>
      <c r="AU1669" s="147" t="s">
        <v>2765</v>
      </c>
      <c r="AV1669" s="212"/>
      <c r="AW1669" s="222" t="str">
        <f aca="false">HYPERLINK(CONCATENATE("http://www.ncbi.nlm.nih.gov/nuccore/",BM1669),BM1669)</f>
        <v>AF521653</v>
      </c>
      <c r="AX1669" s="219" t="str">
        <f aca="false">CONCATENATE(D1669,IF(I1669="","",CONCATENATE(".",I1669)),IF(K1669="","",CONCATENATE(".",K1669)),IF(M1669="","",CONCATENATE(".",M1669)),IF(R1669="","",CONCATENATE(".",R1669)),IF(U1669="","","(*)"))</f>
        <v>3jab.AUS.pig(*)</v>
      </c>
      <c r="AY1669" s="170" t="str">
        <f aca="false">CONCATENATE(BM1669,".",BN1669)</f>
        <v>AF521653.swAustralia</v>
      </c>
      <c r="AZ1669" s="171" t="str">
        <f aca="false">IF(AV1669="",IF(ISNUMBER(FIND(".",A1669)),LEFT(A1669,FIND(".",A1669)-1),A1669),AV1669)</f>
        <v>AF521653</v>
      </c>
      <c r="BA1669" s="171" t="str">
        <f aca="false">IF(ISNUMBER(FIND("-",AZ1669)),LEFT(AZ1669,FIND("-",AZ1669)-1),AZ1669)</f>
        <v>AF521653</v>
      </c>
      <c r="BB1669" s="170" t="str">
        <f aca="false"> MEGAname &amp; "="</f>
        <v>AF521653=</v>
      </c>
      <c r="BC1669" s="170" t="str">
        <f aca="false">Clear &amp; IF(span ,"Span","out")</f>
        <v>AF521653=out</v>
      </c>
      <c r="BD1669" s="170" t="str">
        <f aca="false">Clear &amp; IF(span, IF(B1669=".","Selected",B1669),"out")</f>
        <v>AF521653=out</v>
      </c>
      <c r="BE1669" s="170" t="str">
        <f aca="false">Clear &amp; Strain</f>
        <v>AF521653=swAustralia</v>
      </c>
      <c r="BF1669" s="170" t="str">
        <f aca="false">CONCATENATE(A1669,"=",F1669,". ",AX1669,IF(AB1669="","",CONCATENATE(".",AB1669)))</f>
        <v>AF521653=swAustralia. 3jab.AUS.pig(*)</v>
      </c>
      <c r="BG1669" s="170" t="str">
        <f aca="false">CONCATENATE(A1669,"=",F1669,". ",AX1669)</f>
        <v>AF521653=swAustralia. 3jab.AUS.pig(*)</v>
      </c>
      <c r="BH1669" s="170" t="str">
        <f aca="false">CONCATENATE(A1669,"=",AX1669)</f>
        <v>AF521653=3jab.AUS.pig(*)</v>
      </c>
      <c r="BI1669" s="170" t="str">
        <f aca="false">CONCATENATE(A1669,"=",ComForSubtype,D1669)</f>
        <v>AF521653=3jab</v>
      </c>
      <c r="BJ1669" s="170" t="str">
        <f aca="false">CONCATENATE(A1669,"=",E1669)</f>
        <v>AF521653=3jab</v>
      </c>
      <c r="BK1669" s="170" t="str">
        <f aca="false">CONCATENATE(A1669,"=",C1669)</f>
        <v>AF521653=3</v>
      </c>
      <c r="BL1669" s="170" t="str">
        <f aca="false">CONCATENATE(D1669,"=")</f>
        <v>3jab=</v>
      </c>
      <c r="BM1669" s="223" t="str">
        <f aca="false">IF(BA1669="XX","",BA1669)</f>
        <v>AF521653</v>
      </c>
      <c r="BN1669" s="224" t="str">
        <f aca="false">CONCATENATE(IF(F1669="","",F1669),IF(G1669="","",CONCATENATE(" / ",G1669)))</f>
        <v>swAustralia</v>
      </c>
      <c r="BO1669" s="225" t="str">
        <f aca="false">AX1669</f>
        <v>3jab.AUS.pig(*)</v>
      </c>
      <c r="BP1669" s="226" t="str">
        <f aca="false">IF(V1669="","",V1669)</f>
        <v/>
      </c>
      <c r="BQ1669" s="226" t="str">
        <f aca="false">IF(W1669="","",CONCATENATE(W1669,IF(LEFT(AO1669,1)="s","+","")))</f>
        <v>3jab+</v>
      </c>
      <c r="BR1669" s="226" t="str">
        <f aca="false">IF(X1669="","",CONCATENATE(X1669,IF(LEFT(AQ1669,1)="s","+","")))</f>
        <v/>
      </c>
      <c r="BS1669" s="226" t="str">
        <f aca="false">IF(Y1669="","",CONCATENATE(Y1669,IF(LEFT(AR1669,1)="s","+","")))</f>
        <v/>
      </c>
      <c r="BT1669" s="226" t="str">
        <f aca="false">IF(Z1669="","",CONCATENATE(Z1669,IF(LEFT(AS1669,1)="s","+","")))</f>
        <v/>
      </c>
      <c r="BU1669" s="227" t="str">
        <f aca="false">IF(AA1669="","",CONCATENATE(AA1669,IF(LEFT(AT1669,1)="s","+","")))</f>
        <v/>
      </c>
      <c r="BV1669" s="212"/>
      <c r="BW1669" s="177" t="s">
        <v>4333</v>
      </c>
      <c r="BX1669" s="170" t="str">
        <f aca="false">IF(BW1669&lt;&gt;"",IF(ISNUMBER(FIND("=",BW1669)),LEFT(BW1669,FIND("=",BW1669)-1),BW1669),BW1669)</f>
        <v>AF521653</v>
      </c>
      <c r="BY1669" s="170" t="str">
        <f aca="false">IF(BW1669&lt;&gt;"",IF(ISNUMBER(FIND("=",BW1669)),RIGHT(BW1669,LEN(BW1669)-FIND("=",BW1669)),""),"")</f>
        <v>3j</v>
      </c>
      <c r="BZ1669" s="170" t="str">
        <f aca="false">IF(BX1669&lt;&gt;"",IF(ISNUMBER(FIND(".",BX1669)),LEFT(BX1669,FIND(".",BX1669)-1),BX1669),BX1669)</f>
        <v>AF521653</v>
      </c>
      <c r="CA1669" s="170" t="str">
        <f aca="false">IF(BX1669&lt;&gt;"",IF(ISNUMBER(FIND(".",BX1669)),RIGHT(BX1669,LEN(BX1669)-FIND(".",BX1669)),""),"")</f>
        <v/>
      </c>
      <c r="CB1669" s="212"/>
      <c r="CC1669" s="170" t="str">
        <f aca="false">A1669</f>
        <v>AF521653</v>
      </c>
      <c r="CD1669" s="178" t="s">
        <v>339</v>
      </c>
      <c r="CE1669" s="178" t="s">
        <v>340</v>
      </c>
      <c r="CF1669" s="178" t="s">
        <v>341</v>
      </c>
      <c r="CG1669" s="212"/>
      <c r="CH1669" s="179"/>
      <c r="CI1669" s="179"/>
      <c r="CJ1669" s="179"/>
      <c r="CK1669" s="212"/>
      <c r="CL1669" s="212"/>
      <c r="CM1669" s="170" t="str">
        <f aca="false">F1669</f>
        <v>swAustralia</v>
      </c>
      <c r="CN1669" s="170" t="str">
        <f aca="false">IF(G1669="","",G1669)</f>
        <v/>
      </c>
      <c r="CO1669" s="170" t="str">
        <f aca="false">CONCATENATE(H1669,":",L1669)</f>
        <v>Australia:</v>
      </c>
      <c r="CP1669" s="170" t="str">
        <f aca="false">CONCATENATE(IF(Q1669="","",CONCATENATE(Q1669,"-")),IF(P1669="","",CONCATENATE(P1669,"-")),IF(O1669="","",O1669))</f>
        <v/>
      </c>
      <c r="CQ1669" s="170" t="str">
        <f aca="false">IF(N1669="","",N1669)</f>
        <v/>
      </c>
      <c r="CR1669" s="170" t="n">
        <f aca="false">C1669</f>
        <v>3</v>
      </c>
      <c r="CS1669" s="229" t="str">
        <f aca="false">D1669</f>
        <v>3jab</v>
      </c>
      <c r="CT1669" s="170" t="str">
        <f aca="false">CONCATENATE(CD1669," strain ",CM1669," ",CL1669,", partial cds")</f>
        <v>Hepatitis E virus strain swAustralia , partial cds</v>
      </c>
    </row>
    <row r="1670" s="146" customFormat="true" ht="11.9" hidden="false" customHeight="true" outlineLevel="0" collapsed="false">
      <c r="A1670" s="154" t="s">
        <v>4334</v>
      </c>
      <c r="B1670" s="147" t="n">
        <v>3</v>
      </c>
      <c r="C1670" s="243" t="n">
        <v>3</v>
      </c>
      <c r="D1670" s="149" t="s">
        <v>3598</v>
      </c>
      <c r="E1670" s="150" t="s">
        <v>3598</v>
      </c>
      <c r="F1670" s="154" t="s">
        <v>4315</v>
      </c>
      <c r="G1670" s="212"/>
      <c r="H1670" s="146" t="s">
        <v>405</v>
      </c>
      <c r="I1670" s="153" t="s">
        <v>412</v>
      </c>
      <c r="J1670" s="146" t="s">
        <v>395</v>
      </c>
      <c r="K1670" s="155" t="s">
        <v>4266</v>
      </c>
      <c r="L1670" s="231" t="s">
        <v>4267</v>
      </c>
      <c r="M1670" s="157" t="s">
        <v>380</v>
      </c>
      <c r="N1670" s="158" t="s">
        <v>607</v>
      </c>
      <c r="O1670" s="160" t="n">
        <v>2010</v>
      </c>
      <c r="P1670" s="212"/>
      <c r="Q1670" s="212"/>
      <c r="R1670" s="146" t="s">
        <v>78</v>
      </c>
      <c r="T1670" s="214"/>
      <c r="U1670" s="215"/>
      <c r="V1670" s="209"/>
      <c r="W1670" s="217"/>
      <c r="X1670" s="209"/>
      <c r="Y1670" s="147"/>
      <c r="Z1670" s="249" t="s">
        <v>3973</v>
      </c>
      <c r="AA1670" s="216"/>
      <c r="AB1670" s="217"/>
      <c r="AC1670" s="217"/>
      <c r="AD1670" s="209"/>
      <c r="AE1670" s="209"/>
      <c r="AF1670" s="164" t="s">
        <v>354</v>
      </c>
      <c r="AG1670" s="218"/>
      <c r="AH1670" s="164" t="n">
        <v>5424</v>
      </c>
      <c r="AI1670" s="164" t="n">
        <v>5648</v>
      </c>
      <c r="AJ1670" s="219" t="n">
        <f aca="false">SeqEnd-SeqBeg+1</f>
        <v>225</v>
      </c>
      <c r="AK1670" s="220" t="n">
        <f aca="false">AND( SeqBeg&lt;=Beg  , End &lt;=SeqEnd )</f>
        <v>0</v>
      </c>
      <c r="AL1670" s="212"/>
      <c r="AM1670" s="212"/>
      <c r="AN1670" s="221" t="s">
        <v>382</v>
      </c>
      <c r="AO1670" s="147" t="s">
        <v>103</v>
      </c>
      <c r="AP1670" s="147" t="s">
        <v>103</v>
      </c>
      <c r="AQ1670" s="147" t="s">
        <v>103</v>
      </c>
      <c r="AR1670" s="147" t="s">
        <v>103</v>
      </c>
      <c r="AS1670" s="147" t="s">
        <v>2216</v>
      </c>
      <c r="AT1670" s="147" t="s">
        <v>103</v>
      </c>
      <c r="AV1670" s="212"/>
      <c r="AW1670" s="222" t="str">
        <f aca="false">HYPERLINK(CONCATENATE("http://www.ncbi.nlm.nih.gov/nuccore/",BM1670),BM1670)</f>
        <v>JQ807490</v>
      </c>
      <c r="AX1670" s="219" t="str">
        <f aca="false">CONCATENATE(D1670,IF(I1670="","",CONCATENATE(".",I1670)),IF(K1670="","",CONCATENATE(".",K1670)),IF(M1670="","",CONCATENATE(".",M1670)),IF(R1670="","",CONCATENATE(".",R1670)),IF(U1670="","","(*)"))</f>
        <v>3jab.DEU.MV,Ddh.wb.FLI</v>
      </c>
      <c r="AY1670" s="170" t="str">
        <f aca="false">CONCATENATE(BM1670,".",BN1670)</f>
        <v>JQ807490.WS34-10</v>
      </c>
      <c r="AZ1670" s="171" t="str">
        <f aca="false">IF(AV1670="",IF(ISNUMBER(FIND(".",A1670)),LEFT(A1670,FIND(".",A1670)-1),A1670),AV1670)</f>
        <v>JQ807490</v>
      </c>
      <c r="BA1670" s="171" t="str">
        <f aca="false">IF(ISNUMBER(FIND("-",AZ1670)),LEFT(AZ1670,FIND("-",AZ1670)-1),AZ1670)</f>
        <v>JQ807490</v>
      </c>
      <c r="BB1670" s="170" t="str">
        <f aca="false"> MEGAname &amp; "="</f>
        <v>JQ807490=</v>
      </c>
      <c r="BC1670" s="170" t="str">
        <f aca="false">Clear &amp; IF(span ,"Span","out")</f>
        <v>JQ807490=out</v>
      </c>
      <c r="BD1670" s="170" t="str">
        <f aca="false">Clear &amp; IF(span, IF(B1670=".","Selected",B1670),"out")</f>
        <v>JQ807490=out</v>
      </c>
      <c r="BE1670" s="170" t="str">
        <f aca="false">Clear &amp; Strain</f>
        <v>JQ807490=WS34-10</v>
      </c>
      <c r="BF1670" s="170" t="str">
        <f aca="false">CONCATENATE(A1670,"=",F1670,". ",AX1670,IF(AB1670="","",CONCATENATE(".",AB1670)))</f>
        <v>JQ807490=WS34-10. 3jab.DEU.MV,Ddh.wb.FLI</v>
      </c>
      <c r="BG1670" s="170" t="str">
        <f aca="false">CONCATENATE(A1670,"=",F1670,". ",AX1670)</f>
        <v>JQ807490=WS34-10. 3jab.DEU.MV,Ddh.wb.FLI</v>
      </c>
      <c r="BH1670" s="170" t="str">
        <f aca="false">CONCATENATE(A1670,"=",AX1670)</f>
        <v>JQ807490=3jab.DEU.MV,Ddh.wb.FLI</v>
      </c>
      <c r="BI1670" s="170" t="str">
        <f aca="false">CONCATENATE(A1670,"=",ComForSubtype,D1670)</f>
        <v>JQ807490=3jab</v>
      </c>
      <c r="BJ1670" s="170" t="str">
        <f aca="false">CONCATENATE(A1670,"=",E1670)</f>
        <v>JQ807490=3jab</v>
      </c>
      <c r="BK1670" s="170" t="str">
        <f aca="false">CONCATENATE(A1670,"=",C1670)</f>
        <v>JQ807490=3</v>
      </c>
      <c r="BL1670" s="170" t="str">
        <f aca="false">CONCATENATE(D1670,"=")</f>
        <v>3jab=</v>
      </c>
      <c r="BM1670" s="223" t="str">
        <f aca="false">IF(BA1670="XX","",BA1670)</f>
        <v>JQ807490</v>
      </c>
      <c r="BN1670" s="224" t="str">
        <f aca="false">CONCATENATE(IF(F1670="","",F1670),IF(G1670="","",CONCATENATE(" / ",G1670)))</f>
        <v>WS34-10</v>
      </c>
      <c r="BO1670" s="225" t="str">
        <f aca="false">AX1670</f>
        <v>3jab.DEU.MV,Ddh.wb.FLI</v>
      </c>
      <c r="BP1670" s="226" t="str">
        <f aca="false">IF(V1670="","",V1670)</f>
        <v/>
      </c>
      <c r="BQ1670" s="226" t="str">
        <f aca="false">IF(W1670="","",CONCATENATE(W1670,IF(LEFT(AO1670,1)="s","+","")))</f>
        <v/>
      </c>
      <c r="BR1670" s="226" t="str">
        <f aca="false">IF(X1670="","",CONCATENATE(X1670,IF(LEFT(AQ1670,1)="s","+","")))</f>
        <v/>
      </c>
      <c r="BS1670" s="226" t="str">
        <f aca="false">IF(Y1670="","",CONCATENATE(Y1670,IF(LEFT(AR1670,1)="s","+","")))</f>
        <v/>
      </c>
      <c r="BT1670" s="226" t="str">
        <f aca="false">IF(Z1670="","",CONCATENATE(Z1670,IF(LEFT(AS1670,1)="s","+","")))</f>
        <v>3b</v>
      </c>
      <c r="BU1670" s="227" t="str">
        <f aca="false">IF(AA1670="","",CONCATENATE(AA1670,IF(LEFT(AT1670,1)="s","+","")))</f>
        <v/>
      </c>
      <c r="BV1670" s="212"/>
      <c r="BW1670" s="177" t="s">
        <v>4335</v>
      </c>
      <c r="BX1670" s="170" t="str">
        <f aca="false">IF(BW1670&lt;&gt;"",IF(ISNUMBER(FIND("=",BW1670)),LEFT(BW1670,FIND("=",BW1670)-1),BW1670),BW1670)</f>
        <v>JQ807490</v>
      </c>
      <c r="BY1670" s="170" t="str">
        <f aca="false">IF(BW1670&lt;&gt;"",IF(ISNUMBER(FIND("=",BW1670)),RIGHT(BW1670,LEN(BW1670)-FIND("=",BW1670)),""),"")</f>
        <v>3b</v>
      </c>
      <c r="BZ1670" s="170" t="str">
        <f aca="false">IF(BX1670&lt;&gt;"",IF(ISNUMBER(FIND(".",BX1670)),LEFT(BX1670,FIND(".",BX1670)-1),BX1670),BX1670)</f>
        <v>JQ807490</v>
      </c>
      <c r="CA1670" s="170" t="str">
        <f aca="false">IF(BX1670&lt;&gt;"",IF(ISNUMBER(FIND(".",BX1670)),RIGHT(BX1670,LEN(BX1670)-FIND(".",BX1670)),""),"")</f>
        <v/>
      </c>
      <c r="CB1670" s="212"/>
      <c r="CC1670" s="170" t="str">
        <f aca="false">A1670</f>
        <v>JQ807490</v>
      </c>
      <c r="CD1670" s="178" t="s">
        <v>339</v>
      </c>
      <c r="CE1670" s="178" t="s">
        <v>340</v>
      </c>
      <c r="CF1670" s="178" t="s">
        <v>341</v>
      </c>
      <c r="CG1670" s="178" t="s">
        <v>592</v>
      </c>
      <c r="CH1670" s="359" t="s">
        <v>2256</v>
      </c>
      <c r="CI1670" s="179" t="s">
        <v>2257</v>
      </c>
      <c r="CJ1670" s="359" t="s">
        <v>2258</v>
      </c>
      <c r="CK1670" s="179" t="s">
        <v>2259</v>
      </c>
      <c r="CL1670" s="178" t="s">
        <v>2260</v>
      </c>
      <c r="CM1670" s="170" t="str">
        <f aca="false">F1670</f>
        <v>WS34-10</v>
      </c>
      <c r="CN1670" s="170" t="str">
        <f aca="false">IF(G1670="","",G1670)</f>
        <v/>
      </c>
      <c r="CO1670" s="170" t="str">
        <f aca="false">CONCATENATE(H1670,":",L1670)</f>
        <v>Germany:Mecklenburg-Vorpommern, Diedrichshagen</v>
      </c>
      <c r="CP1670" s="170" t="str">
        <f aca="false">CONCATENATE(IF(Q1670="","",CONCATENATE(Q1670,"-")),IF(P1670="","",CONCATENATE(P1670,"-")),IF(O1670="","",O1670))</f>
        <v>2010</v>
      </c>
      <c r="CQ1670" s="170" t="str">
        <f aca="false">IF(N1670="","",N1670)</f>
        <v>liver</v>
      </c>
      <c r="CR1670" s="170" t="n">
        <f aca="false">C1670</f>
        <v>3</v>
      </c>
      <c r="CS1670" s="229" t="str">
        <f aca="false">D1670</f>
        <v>3jab</v>
      </c>
      <c r="CT1670" s="170" t="str">
        <f aca="false">CONCATENATE(CD1670," strain ",CM1670," ",CL1670,", partial cds")</f>
        <v>Hepatitis E virus strain WS34-10 phosphoprotein gene (ORF3), partial cds</v>
      </c>
    </row>
    <row r="1671" customFormat="false" ht="11.9" hidden="false" customHeight="true" outlineLevel="0" collapsed="false">
      <c r="A1671" s="154" t="s">
        <v>4336</v>
      </c>
      <c r="B1671" s="147" t="n">
        <v>3</v>
      </c>
      <c r="C1671" s="243" t="n">
        <v>3</v>
      </c>
      <c r="D1671" s="149" t="s">
        <v>3598</v>
      </c>
      <c r="E1671" s="150" t="s">
        <v>3598</v>
      </c>
      <c r="F1671" s="154" t="s">
        <v>4319</v>
      </c>
      <c r="G1671" s="212"/>
      <c r="H1671" s="146" t="s">
        <v>405</v>
      </c>
      <c r="I1671" s="153" t="s">
        <v>412</v>
      </c>
      <c r="J1671" s="146" t="s">
        <v>395</v>
      </c>
      <c r="K1671" s="155" t="s">
        <v>4266</v>
      </c>
      <c r="L1671" s="231" t="s">
        <v>4267</v>
      </c>
      <c r="M1671" s="157" t="s">
        <v>380</v>
      </c>
      <c r="N1671" s="158" t="s">
        <v>607</v>
      </c>
      <c r="O1671" s="160" t="n">
        <v>2010</v>
      </c>
      <c r="P1671" s="212"/>
      <c r="Q1671" s="212"/>
      <c r="R1671" s="146" t="s">
        <v>78</v>
      </c>
      <c r="T1671" s="214"/>
      <c r="U1671" s="215"/>
      <c r="V1671" s="209"/>
      <c r="X1671" s="209"/>
      <c r="Y1671" s="209"/>
      <c r="Z1671" s="150" t="s">
        <v>3973</v>
      </c>
      <c r="AA1671" s="216"/>
      <c r="AB1671" s="217"/>
      <c r="AC1671" s="217"/>
      <c r="AD1671" s="209"/>
      <c r="AE1671" s="209"/>
      <c r="AF1671" s="164" t="s">
        <v>354</v>
      </c>
      <c r="AG1671" s="218"/>
      <c r="AH1671" s="164" t="n">
        <v>5424</v>
      </c>
      <c r="AI1671" s="164" t="n">
        <v>5648</v>
      </c>
      <c r="AJ1671" s="219" t="n">
        <f aca="false">SeqEnd-SeqBeg+1</f>
        <v>225</v>
      </c>
      <c r="AK1671" s="220" t="n">
        <f aca="false">AND( SeqBeg&lt;=Beg  , End &lt;=SeqEnd )</f>
        <v>0</v>
      </c>
      <c r="AL1671" s="212"/>
      <c r="AM1671" s="212"/>
      <c r="AN1671" s="221" t="s">
        <v>382</v>
      </c>
      <c r="AO1671" s="147" t="s">
        <v>103</v>
      </c>
      <c r="AP1671" s="147" t="s">
        <v>103</v>
      </c>
      <c r="AQ1671" s="147" t="s">
        <v>103</v>
      </c>
      <c r="AR1671" s="147" t="s">
        <v>103</v>
      </c>
      <c r="AS1671" s="147" t="s">
        <v>2216</v>
      </c>
      <c r="AT1671" s="147" t="s">
        <v>103</v>
      </c>
      <c r="AU1671" s="146"/>
      <c r="AV1671" s="212"/>
      <c r="AW1671" s="222" t="str">
        <f aca="false">HYPERLINK(CONCATENATE("http://www.ncbi.nlm.nih.gov/nuccore/",BM1671),BM1671)</f>
        <v>JQ807492</v>
      </c>
      <c r="AX1671" s="219" t="str">
        <f aca="false">CONCATENATE(D1671,IF(I1671="","",CONCATENATE(".",I1671)),IF(K1671="","",CONCATENATE(".",K1671)),IF(M1671="","",CONCATENATE(".",M1671)),IF(R1671="","",CONCATENATE(".",R1671)),IF(U1671="","","(*)"))</f>
        <v>3jab.DEU.MV,Ddh.wb.FLI</v>
      </c>
      <c r="AY1671" s="170" t="str">
        <f aca="false">CONCATENATE(BM1671,".",BN1671)</f>
        <v>JQ807492.WS35-10</v>
      </c>
      <c r="AZ1671" s="171" t="str">
        <f aca="false">IF(AV1671="",IF(ISNUMBER(FIND(".",A1671)),LEFT(A1671,FIND(".",A1671)-1),A1671),AV1671)</f>
        <v>JQ807492</v>
      </c>
      <c r="BA1671" s="171" t="str">
        <f aca="false">IF(ISNUMBER(FIND("-",AZ1671)),LEFT(AZ1671,FIND("-",AZ1671)-1),AZ1671)</f>
        <v>JQ807492</v>
      </c>
      <c r="BB1671" s="170" t="str">
        <f aca="false"> MEGAname &amp; "="</f>
        <v>JQ807492=</v>
      </c>
      <c r="BC1671" s="170" t="str">
        <f aca="false">Clear &amp; IF(span ,"Span","out")</f>
        <v>JQ807492=out</v>
      </c>
      <c r="BD1671" s="170" t="str">
        <f aca="false">Clear &amp; IF(span, IF(B1671=".","Selected",B1671),"out")</f>
        <v>JQ807492=out</v>
      </c>
      <c r="BE1671" s="170" t="str">
        <f aca="false">Clear &amp; Strain</f>
        <v>JQ807492=WS35-10</v>
      </c>
      <c r="BF1671" s="170" t="str">
        <f aca="false">CONCATENATE(A1671,"=",F1671,". ",AX1671,IF(AB1671="","",CONCATENATE(".",AB1671)))</f>
        <v>JQ807492=WS35-10. 3jab.DEU.MV,Ddh.wb.FLI</v>
      </c>
      <c r="BG1671" s="170" t="str">
        <f aca="false">CONCATENATE(A1671,"=",F1671,". ",AX1671)</f>
        <v>JQ807492=WS35-10. 3jab.DEU.MV,Ddh.wb.FLI</v>
      </c>
      <c r="BH1671" s="170" t="str">
        <f aca="false">CONCATENATE(A1671,"=",AX1671)</f>
        <v>JQ807492=3jab.DEU.MV,Ddh.wb.FLI</v>
      </c>
      <c r="BI1671" s="170" t="str">
        <f aca="false">CONCATENATE(A1671,"=",ComForSubtype,D1671)</f>
        <v>JQ807492=3jab</v>
      </c>
      <c r="BJ1671" s="170" t="str">
        <f aca="false">CONCATENATE(A1671,"=",E1671)</f>
        <v>JQ807492=3jab</v>
      </c>
      <c r="BK1671" s="170" t="str">
        <f aca="false">CONCATENATE(A1671,"=",C1671)</f>
        <v>JQ807492=3</v>
      </c>
      <c r="BL1671" s="170" t="str">
        <f aca="false">CONCATENATE(D1671,"=")</f>
        <v>3jab=</v>
      </c>
      <c r="BM1671" s="223" t="str">
        <f aca="false">IF(BA1671="XX","",BA1671)</f>
        <v>JQ807492</v>
      </c>
      <c r="BN1671" s="224" t="str">
        <f aca="false">CONCATENATE(IF(F1671="","",F1671),IF(G1671="","",CONCATENATE(" / ",G1671)))</f>
        <v>WS35-10</v>
      </c>
      <c r="BO1671" s="225" t="str">
        <f aca="false">AX1671</f>
        <v>3jab.DEU.MV,Ddh.wb.FLI</v>
      </c>
      <c r="BP1671" s="226" t="str">
        <f aca="false">IF(V1671="","",V1671)</f>
        <v/>
      </c>
      <c r="BQ1671" s="226" t="str">
        <f aca="false">IF(W1671="","",CONCATENATE(W1671,IF(LEFT(AO1671,1)="s","+","")))</f>
        <v/>
      </c>
      <c r="BR1671" s="226" t="str">
        <f aca="false">IF(X1671="","",CONCATENATE(X1671,IF(LEFT(AQ1671,1)="s","+","")))</f>
        <v/>
      </c>
      <c r="BS1671" s="226" t="str">
        <f aca="false">IF(Y1671="","",CONCATENATE(Y1671,IF(LEFT(AR1671,1)="s","+","")))</f>
        <v/>
      </c>
      <c r="BT1671" s="226" t="str">
        <f aca="false">IF(Z1671="","",CONCATENATE(Z1671,IF(LEFT(AS1671,1)="s","+","")))</f>
        <v>3b</v>
      </c>
      <c r="BU1671" s="227" t="str">
        <f aca="false">IF(AA1671="","",CONCATENATE(AA1671,IF(LEFT(AT1671,1)="s","+","")))</f>
        <v/>
      </c>
      <c r="BV1671" s="212"/>
      <c r="BW1671" s="177" t="s">
        <v>4337</v>
      </c>
      <c r="BX1671" s="170" t="str">
        <f aca="false">IF(BW1671&lt;&gt;"",IF(ISNUMBER(FIND("=",BW1671)),LEFT(BW1671,FIND("=",BW1671)-1),BW1671),BW1671)</f>
        <v>JQ807492</v>
      </c>
      <c r="BY1671" s="170" t="str">
        <f aca="false">IF(BW1671&lt;&gt;"",IF(ISNUMBER(FIND("=",BW1671)),RIGHT(BW1671,LEN(BW1671)-FIND("=",BW1671)),""),"")</f>
        <v>3b</v>
      </c>
      <c r="BZ1671" s="170" t="str">
        <f aca="false">IF(BX1671&lt;&gt;"",IF(ISNUMBER(FIND(".",BX1671)),LEFT(BX1671,FIND(".",BX1671)-1),BX1671),BX1671)</f>
        <v>JQ807492</v>
      </c>
      <c r="CA1671" s="170" t="str">
        <f aca="false">IF(BX1671&lt;&gt;"",IF(ISNUMBER(FIND(".",BX1671)),RIGHT(BX1671,LEN(BX1671)-FIND(".",BX1671)),""),"")</f>
        <v/>
      </c>
      <c r="CB1671" s="212"/>
      <c r="CC1671" s="170" t="str">
        <f aca="false">A1671</f>
        <v>JQ807492</v>
      </c>
      <c r="CD1671" s="178" t="s">
        <v>339</v>
      </c>
      <c r="CE1671" s="178" t="s">
        <v>340</v>
      </c>
      <c r="CF1671" s="178" t="s">
        <v>341</v>
      </c>
      <c r="CG1671" s="178" t="s">
        <v>592</v>
      </c>
      <c r="CH1671" s="359" t="s">
        <v>2256</v>
      </c>
      <c r="CI1671" s="179" t="s">
        <v>2257</v>
      </c>
      <c r="CJ1671" s="359" t="s">
        <v>2258</v>
      </c>
      <c r="CK1671" s="179" t="s">
        <v>2259</v>
      </c>
      <c r="CL1671" s="178" t="s">
        <v>2260</v>
      </c>
      <c r="CM1671" s="170" t="str">
        <f aca="false">F1671</f>
        <v>WS35-10</v>
      </c>
      <c r="CN1671" s="170" t="str">
        <f aca="false">IF(G1671="","",G1671)</f>
        <v/>
      </c>
      <c r="CO1671" s="170" t="str">
        <f aca="false">CONCATENATE(H1671,":",L1671)</f>
        <v>Germany:Mecklenburg-Vorpommern, Diedrichshagen</v>
      </c>
      <c r="CP1671" s="170" t="str">
        <f aca="false">CONCATENATE(IF(Q1671="","",CONCATENATE(Q1671,"-")),IF(P1671="","",CONCATENATE(P1671,"-")),IF(O1671="","",O1671))</f>
        <v>2010</v>
      </c>
      <c r="CQ1671" s="170" t="str">
        <f aca="false">IF(N1671="","",N1671)</f>
        <v>liver</v>
      </c>
      <c r="CR1671" s="170" t="n">
        <f aca="false">C1671</f>
        <v>3</v>
      </c>
      <c r="CS1671" s="229" t="str">
        <f aca="false">D1671</f>
        <v>3jab</v>
      </c>
      <c r="CT1671" s="170" t="str">
        <f aca="false">CONCATENATE(CD1671," strain ",CM1671," ",CL1671,", partial cds")</f>
        <v>Hepatitis E virus strain WS35-10 phosphoprotein gene (ORF3), partial cds</v>
      </c>
    </row>
    <row r="1672" customFormat="false" ht="11.9" hidden="false" customHeight="true" outlineLevel="0" collapsed="false">
      <c r="A1672" s="154" t="s">
        <v>4338</v>
      </c>
      <c r="B1672" s="147" t="n">
        <v>3</v>
      </c>
      <c r="C1672" s="243" t="n">
        <v>3</v>
      </c>
      <c r="D1672" s="149" t="s">
        <v>3598</v>
      </c>
      <c r="E1672" s="150" t="s">
        <v>3598</v>
      </c>
      <c r="F1672" s="154" t="s">
        <v>4319</v>
      </c>
      <c r="G1672" s="212"/>
      <c r="H1672" s="146" t="s">
        <v>405</v>
      </c>
      <c r="I1672" s="153" t="s">
        <v>412</v>
      </c>
      <c r="J1672" s="146" t="s">
        <v>395</v>
      </c>
      <c r="K1672" s="155" t="s">
        <v>4266</v>
      </c>
      <c r="L1672" s="231" t="s">
        <v>4267</v>
      </c>
      <c r="M1672" s="157" t="s">
        <v>380</v>
      </c>
      <c r="N1672" s="158" t="s">
        <v>607</v>
      </c>
      <c r="O1672" s="160" t="n">
        <v>2010</v>
      </c>
      <c r="P1672" s="212"/>
      <c r="Q1672" s="212"/>
      <c r="R1672" s="146" t="s">
        <v>78</v>
      </c>
      <c r="T1672" s="214"/>
      <c r="U1672" s="215"/>
      <c r="V1672" s="209"/>
      <c r="X1672" s="209"/>
      <c r="Y1672" s="209"/>
      <c r="Z1672" s="209"/>
      <c r="AA1672" s="250" t="s">
        <v>3973</v>
      </c>
      <c r="AB1672" s="217"/>
      <c r="AC1672" s="217"/>
      <c r="AD1672" s="209"/>
      <c r="AE1672" s="209"/>
      <c r="AF1672" s="209"/>
      <c r="AG1672" s="166" t="s">
        <v>2272</v>
      </c>
      <c r="AH1672" s="164" t="n">
        <v>6522</v>
      </c>
      <c r="AI1672" s="164" t="n">
        <v>6691</v>
      </c>
      <c r="AJ1672" s="219" t="n">
        <f aca="false">SeqEnd-SeqBeg+1</f>
        <v>170</v>
      </c>
      <c r="AK1672" s="220" t="n">
        <f aca="false">AND( SeqBeg&lt;=Beg  , End &lt;=SeqEnd )</f>
        <v>0</v>
      </c>
      <c r="AL1672" s="146" t="s">
        <v>4339</v>
      </c>
      <c r="AM1672" s="212"/>
      <c r="AN1672" s="221" t="s">
        <v>382</v>
      </c>
      <c r="AT1672" s="147" t="s">
        <v>419</v>
      </c>
      <c r="AU1672" s="146"/>
      <c r="AV1672" s="212"/>
      <c r="AW1672" s="222" t="str">
        <f aca="false">HYPERLINK(CONCATENATE("http://www.ncbi.nlm.nih.gov/nuccore/",BM1672),BM1672)</f>
        <v>HE797857</v>
      </c>
      <c r="AX1672" s="219" t="str">
        <f aca="false">CONCATENATE(D1672,IF(I1672="","",CONCATENATE(".",I1672)),IF(K1672="","",CONCATENATE(".",K1672)),IF(M1672="","",CONCATENATE(".",M1672)),IF(R1672="","",CONCATENATE(".",R1672)),IF(U1672="","","(*)"))</f>
        <v>3jab.DEU.MV,Ddh.wb.FLI</v>
      </c>
      <c r="AY1672" s="170" t="str">
        <f aca="false">CONCATENATE(BM1672,".",BN1672)</f>
        <v>HE797857.WS35-10</v>
      </c>
      <c r="AZ1672" s="171" t="str">
        <f aca="false">IF(AV1672="",IF(ISNUMBER(FIND(".",A1672)),LEFT(A1672,FIND(".",A1672)-1),A1672),AV1672)</f>
        <v>HE797857</v>
      </c>
      <c r="BA1672" s="171" t="str">
        <f aca="false">IF(ISNUMBER(FIND("-",AZ1672)),LEFT(AZ1672,FIND("-",AZ1672)-1),AZ1672)</f>
        <v>HE797857</v>
      </c>
      <c r="BB1672" s="170" t="str">
        <f aca="false"> MEGAname &amp; "="</f>
        <v>HE797857=</v>
      </c>
      <c r="BC1672" s="170" t="str">
        <f aca="false">Clear &amp; IF(span ,"Span","out")</f>
        <v>HE797857=out</v>
      </c>
      <c r="BD1672" s="170" t="str">
        <f aca="false">Clear &amp; IF(span, IF(B1672=".","Selected",B1672),"out")</f>
        <v>HE797857=out</v>
      </c>
      <c r="BE1672" s="170" t="str">
        <f aca="false">Clear &amp; Strain</f>
        <v>HE797857=WS35-10</v>
      </c>
      <c r="BF1672" s="170" t="str">
        <f aca="false">CONCATENATE(A1672,"=",F1672,". ",AX1672,IF(AB1672="","",CONCATENATE(".",AB1672)))</f>
        <v>HE797857=WS35-10. 3jab.DEU.MV,Ddh.wb.FLI</v>
      </c>
      <c r="BG1672" s="170" t="str">
        <f aca="false">CONCATENATE(A1672,"=",F1672,". ",AX1672)</f>
        <v>HE797857=WS35-10. 3jab.DEU.MV,Ddh.wb.FLI</v>
      </c>
      <c r="BH1672" s="170" t="str">
        <f aca="false">CONCATENATE(A1672,"=",AX1672)</f>
        <v>HE797857=3jab.DEU.MV,Ddh.wb.FLI</v>
      </c>
      <c r="BI1672" s="170" t="str">
        <f aca="false">CONCATENATE(A1672,"=",ComForSubtype,D1672)</f>
        <v>HE797857=3jab</v>
      </c>
      <c r="BJ1672" s="170" t="str">
        <f aca="false">CONCATENATE(A1672,"=",E1672)</f>
        <v>HE797857=3jab</v>
      </c>
      <c r="BK1672" s="170" t="str">
        <f aca="false">CONCATENATE(A1672,"=",C1672)</f>
        <v>HE797857=3</v>
      </c>
      <c r="BL1672" s="170" t="str">
        <f aca="false">CONCATENATE(D1672,"=")</f>
        <v>3jab=</v>
      </c>
      <c r="BM1672" s="223" t="str">
        <f aca="false">IF(BA1672="XX","",BA1672)</f>
        <v>HE797857</v>
      </c>
      <c r="BN1672" s="224" t="str">
        <f aca="false">CONCATENATE(IF(F1672="","",F1672),IF(G1672="","",CONCATENATE(" / ",G1672)))</f>
        <v>WS35-10</v>
      </c>
      <c r="BO1672" s="225" t="str">
        <f aca="false">AX1672</f>
        <v>3jab.DEU.MV,Ddh.wb.FLI</v>
      </c>
      <c r="BP1672" s="226" t="str">
        <f aca="false">IF(V1672="","",V1672)</f>
        <v/>
      </c>
      <c r="BQ1672" s="226" t="str">
        <f aca="false">IF(W1672="","",CONCATENATE(W1672,IF(LEFT(AO1672,1)="s","+","")))</f>
        <v/>
      </c>
      <c r="BR1672" s="226" t="str">
        <f aca="false">IF(X1672="","",CONCATENATE(X1672,IF(LEFT(AQ1672,1)="s","+","")))</f>
        <v/>
      </c>
      <c r="BS1672" s="226" t="str">
        <f aca="false">IF(Y1672="","",CONCATENATE(Y1672,IF(LEFT(AR1672,1)="s","+","")))</f>
        <v/>
      </c>
      <c r="BT1672" s="226" t="str">
        <f aca="false">IF(Z1672="","",CONCATENATE(Z1672,IF(LEFT(AS1672,1)="s","+","")))</f>
        <v/>
      </c>
      <c r="BU1672" s="227" t="str">
        <f aca="false">IF(AA1672="","",CONCATENATE(AA1672,IF(LEFT(AT1672,1)="s","+","")))</f>
        <v>3b</v>
      </c>
      <c r="BV1672" s="212"/>
      <c r="BW1672" s="177" t="s">
        <v>4340</v>
      </c>
      <c r="BX1672" s="170" t="str">
        <f aca="false">IF(BW1672&lt;&gt;"",IF(ISNUMBER(FIND("=",BW1672)),LEFT(BW1672,FIND("=",BW1672)-1),BW1672),BW1672)</f>
        <v>HE797857</v>
      </c>
      <c r="BY1672" s="170" t="str">
        <f aca="false">IF(BW1672&lt;&gt;"",IF(ISNUMBER(FIND("=",BW1672)),RIGHT(BW1672,LEN(BW1672)-FIND("=",BW1672)),""),"")</f>
        <v>3b</v>
      </c>
      <c r="BZ1672" s="170" t="str">
        <f aca="false">IF(BX1672&lt;&gt;"",IF(ISNUMBER(FIND(".",BX1672)),LEFT(BX1672,FIND(".",BX1672)-1),BX1672),BX1672)</f>
        <v>HE797857</v>
      </c>
      <c r="CA1672" s="170" t="str">
        <f aca="false">IF(BX1672&lt;&gt;"",IF(ISNUMBER(FIND(".",BX1672)),RIGHT(BX1672,LEN(BX1672)-FIND(".",BX1672)),""),"")</f>
        <v/>
      </c>
      <c r="CB1672" s="212"/>
      <c r="CC1672" s="170" t="str">
        <f aca="false">A1672</f>
        <v>HE797857</v>
      </c>
      <c r="CD1672" s="178" t="s">
        <v>339</v>
      </c>
      <c r="CE1672" s="178" t="s">
        <v>340</v>
      </c>
      <c r="CF1672" s="178" t="s">
        <v>341</v>
      </c>
      <c r="CG1672" s="178" t="s">
        <v>592</v>
      </c>
      <c r="CH1672" s="179" t="s">
        <v>2274</v>
      </c>
      <c r="CI1672" s="179" t="s">
        <v>2275</v>
      </c>
      <c r="CJ1672" s="179" t="s">
        <v>2276</v>
      </c>
      <c r="CK1672" s="179" t="s">
        <v>2277</v>
      </c>
      <c r="CL1672" s="178" t="s">
        <v>2278</v>
      </c>
      <c r="CM1672" s="170" t="str">
        <f aca="false">F1672</f>
        <v>WS35-10</v>
      </c>
      <c r="CN1672" s="170" t="str">
        <f aca="false">IF(G1672="","",G1672)</f>
        <v/>
      </c>
      <c r="CO1672" s="170" t="str">
        <f aca="false">CONCATENATE(H1672,":",L1672)</f>
        <v>Germany:Mecklenburg-Vorpommern, Diedrichshagen</v>
      </c>
      <c r="CP1672" s="170" t="str">
        <f aca="false">CONCATENATE(IF(Q1672="","",CONCATENATE(Q1672,"-")),IF(P1672="","",CONCATENATE(P1672,"-")),IF(O1672="","",O1672))</f>
        <v>2010</v>
      </c>
      <c r="CQ1672" s="170" t="str">
        <f aca="false">IF(N1672="","",N1672)</f>
        <v>liver</v>
      </c>
      <c r="CR1672" s="170" t="n">
        <f aca="false">C1672</f>
        <v>3</v>
      </c>
      <c r="CS1672" s="229" t="str">
        <f aca="false">D1672</f>
        <v>3jab</v>
      </c>
      <c r="CT1672" s="170" t="str">
        <f aca="false">CONCATENATE(CD1672," strain ",CM1672," ",CL1672,", partial cds")</f>
        <v>Hepatitis E virus strain WS35-10 capsid protein gene (ORF2), partial cds</v>
      </c>
    </row>
    <row r="1673" customFormat="false" ht="11.9" hidden="false" customHeight="true" outlineLevel="0" collapsed="false">
      <c r="A1673" s="154" t="s">
        <v>4341</v>
      </c>
      <c r="B1673" s="147" t="n">
        <v>3</v>
      </c>
      <c r="C1673" s="243" t="n">
        <v>3</v>
      </c>
      <c r="D1673" s="149" t="s">
        <v>3598</v>
      </c>
      <c r="E1673" s="150" t="s">
        <v>3598</v>
      </c>
      <c r="F1673" s="154" t="s">
        <v>4315</v>
      </c>
      <c r="G1673" s="212"/>
      <c r="H1673" s="146" t="s">
        <v>405</v>
      </c>
      <c r="I1673" s="153" t="s">
        <v>412</v>
      </c>
      <c r="J1673" s="146" t="s">
        <v>395</v>
      </c>
      <c r="K1673" s="155" t="s">
        <v>4266</v>
      </c>
      <c r="L1673" s="231" t="s">
        <v>4267</v>
      </c>
      <c r="M1673" s="157" t="s">
        <v>380</v>
      </c>
      <c r="N1673" s="158" t="s">
        <v>607</v>
      </c>
      <c r="O1673" s="160" t="n">
        <v>2010</v>
      </c>
      <c r="P1673" s="212"/>
      <c r="Q1673" s="212"/>
      <c r="R1673" s="146" t="s">
        <v>78</v>
      </c>
      <c r="T1673" s="214"/>
      <c r="U1673" s="215"/>
      <c r="V1673" s="209"/>
      <c r="W1673" s="217"/>
      <c r="X1673" s="209"/>
      <c r="Y1673" s="209"/>
      <c r="Z1673" s="147"/>
      <c r="AA1673" s="250" t="s">
        <v>3973</v>
      </c>
      <c r="AB1673" s="217"/>
      <c r="AC1673" s="217"/>
      <c r="AD1673" s="209"/>
      <c r="AE1673" s="209"/>
      <c r="AF1673" s="209"/>
      <c r="AG1673" s="166" t="s">
        <v>2272</v>
      </c>
      <c r="AH1673" s="164" t="n">
        <v>6522</v>
      </c>
      <c r="AI1673" s="164" t="n">
        <v>6687</v>
      </c>
      <c r="AJ1673" s="219" t="n">
        <f aca="false">SeqEnd-SeqBeg+1</f>
        <v>166</v>
      </c>
      <c r="AK1673" s="220" t="n">
        <f aca="false">AND( SeqBeg&lt;=Beg  , End &lt;=SeqEnd )</f>
        <v>0</v>
      </c>
      <c r="AL1673" s="146" t="s">
        <v>2677</v>
      </c>
      <c r="AM1673" s="212"/>
      <c r="AN1673" s="221" t="s">
        <v>382</v>
      </c>
      <c r="AT1673" s="147" t="s">
        <v>419</v>
      </c>
      <c r="AU1673" s="146"/>
      <c r="AV1673" s="212"/>
      <c r="AW1673" s="222" t="str">
        <f aca="false">HYPERLINK(CONCATENATE("http://www.ncbi.nlm.nih.gov/nuccore/",BM1673),BM1673)</f>
        <v>HE797856</v>
      </c>
      <c r="AX1673" s="219" t="str">
        <f aca="false">CONCATENATE(D1673,IF(I1673="","",CONCATENATE(".",I1673)),IF(K1673="","",CONCATENATE(".",K1673)),IF(M1673="","",CONCATENATE(".",M1673)),IF(R1673="","",CONCATENATE(".",R1673)),IF(U1673="","","(*)"))</f>
        <v>3jab.DEU.MV,Ddh.wb.FLI</v>
      </c>
      <c r="AY1673" s="170" t="str">
        <f aca="false">CONCATENATE(BM1673,".",BN1673)</f>
        <v>HE797856.WS34-10</v>
      </c>
      <c r="AZ1673" s="171" t="str">
        <f aca="false">IF(AV1673="",IF(ISNUMBER(FIND(".",A1673)),LEFT(A1673,FIND(".",A1673)-1),A1673),AV1673)</f>
        <v>HE797856</v>
      </c>
      <c r="BA1673" s="171" t="str">
        <f aca="false">IF(ISNUMBER(FIND("-",AZ1673)),LEFT(AZ1673,FIND("-",AZ1673)-1),AZ1673)</f>
        <v>HE797856</v>
      </c>
      <c r="BB1673" s="170" t="str">
        <f aca="false"> MEGAname &amp; "="</f>
        <v>HE797856=</v>
      </c>
      <c r="BC1673" s="170" t="str">
        <f aca="false">Clear &amp; IF(span ,"Span","out")</f>
        <v>HE797856=out</v>
      </c>
      <c r="BD1673" s="170" t="str">
        <f aca="false">Clear &amp; IF(span, IF(B1673=".","Selected",B1673),"out")</f>
        <v>HE797856=out</v>
      </c>
      <c r="BE1673" s="170" t="str">
        <f aca="false">Clear &amp; Strain</f>
        <v>HE797856=WS34-10</v>
      </c>
      <c r="BF1673" s="170" t="str">
        <f aca="false">CONCATENATE(A1673,"=",F1673,". ",AX1673,IF(AB1673="","",CONCATENATE(".",AB1673)))</f>
        <v>HE797856=WS34-10. 3jab.DEU.MV,Ddh.wb.FLI</v>
      </c>
      <c r="BG1673" s="170" t="str">
        <f aca="false">CONCATENATE(A1673,"=",F1673,". ",AX1673)</f>
        <v>HE797856=WS34-10. 3jab.DEU.MV,Ddh.wb.FLI</v>
      </c>
      <c r="BH1673" s="170" t="str">
        <f aca="false">CONCATENATE(A1673,"=",AX1673)</f>
        <v>HE797856=3jab.DEU.MV,Ddh.wb.FLI</v>
      </c>
      <c r="BI1673" s="170" t="str">
        <f aca="false">CONCATENATE(A1673,"=",ComForSubtype,D1673)</f>
        <v>HE797856=3jab</v>
      </c>
      <c r="BJ1673" s="170" t="str">
        <f aca="false">CONCATENATE(A1673,"=",E1673)</f>
        <v>HE797856=3jab</v>
      </c>
      <c r="BK1673" s="170" t="str">
        <f aca="false">CONCATENATE(A1673,"=",C1673)</f>
        <v>HE797856=3</v>
      </c>
      <c r="BL1673" s="170" t="str">
        <f aca="false">CONCATENATE(D1673,"=")</f>
        <v>3jab=</v>
      </c>
      <c r="BM1673" s="223" t="str">
        <f aca="false">IF(BA1673="XX","",BA1673)</f>
        <v>HE797856</v>
      </c>
      <c r="BN1673" s="224" t="str">
        <f aca="false">CONCATENATE(IF(F1673="","",F1673),IF(G1673="","",CONCATENATE(" / ",G1673)))</f>
        <v>WS34-10</v>
      </c>
      <c r="BO1673" s="225" t="str">
        <f aca="false">AX1673</f>
        <v>3jab.DEU.MV,Ddh.wb.FLI</v>
      </c>
      <c r="BP1673" s="226" t="str">
        <f aca="false">IF(V1673="","",V1673)</f>
        <v/>
      </c>
      <c r="BQ1673" s="226" t="str">
        <f aca="false">IF(W1673="","",CONCATENATE(W1673,IF(LEFT(AO1673,1)="s","+","")))</f>
        <v/>
      </c>
      <c r="BR1673" s="226" t="str">
        <f aca="false">IF(X1673="","",CONCATENATE(X1673,IF(LEFT(AQ1673,1)="s","+","")))</f>
        <v/>
      </c>
      <c r="BS1673" s="226" t="str">
        <f aca="false">IF(Y1673="","",CONCATENATE(Y1673,IF(LEFT(AR1673,1)="s","+","")))</f>
        <v/>
      </c>
      <c r="BT1673" s="226" t="str">
        <f aca="false">IF(Z1673="","",CONCATENATE(Z1673,IF(LEFT(AS1673,1)="s","+","")))</f>
        <v/>
      </c>
      <c r="BU1673" s="227" t="str">
        <f aca="false">IF(AA1673="","",CONCATENATE(AA1673,IF(LEFT(AT1673,1)="s","+","")))</f>
        <v>3b</v>
      </c>
      <c r="BV1673" s="212"/>
      <c r="BW1673" s="177" t="s">
        <v>4342</v>
      </c>
      <c r="BX1673" s="170" t="str">
        <f aca="false">IF(BW1673&lt;&gt;"",IF(ISNUMBER(FIND("=",BW1673)),LEFT(BW1673,FIND("=",BW1673)-1),BW1673),BW1673)</f>
        <v>HE797856</v>
      </c>
      <c r="BY1673" s="170" t="str">
        <f aca="false">IF(BW1673&lt;&gt;"",IF(ISNUMBER(FIND("=",BW1673)),RIGHT(BW1673,LEN(BW1673)-FIND("=",BW1673)),""),"")</f>
        <v>3b</v>
      </c>
      <c r="BZ1673" s="170" t="str">
        <f aca="false">IF(BX1673&lt;&gt;"",IF(ISNUMBER(FIND(".",BX1673)),LEFT(BX1673,FIND(".",BX1673)-1),BX1673),BX1673)</f>
        <v>HE797856</v>
      </c>
      <c r="CA1673" s="170" t="str">
        <f aca="false">IF(BX1673&lt;&gt;"",IF(ISNUMBER(FIND(".",BX1673)),RIGHT(BX1673,LEN(BX1673)-FIND(".",BX1673)),""),"")</f>
        <v/>
      </c>
      <c r="CB1673" s="212"/>
      <c r="CC1673" s="170" t="str">
        <f aca="false">A1673</f>
        <v>HE797856</v>
      </c>
      <c r="CD1673" s="178" t="s">
        <v>339</v>
      </c>
      <c r="CE1673" s="178" t="s">
        <v>340</v>
      </c>
      <c r="CF1673" s="178" t="s">
        <v>341</v>
      </c>
      <c r="CG1673" s="178" t="s">
        <v>592</v>
      </c>
      <c r="CH1673" s="179" t="s">
        <v>2274</v>
      </c>
      <c r="CI1673" s="179" t="s">
        <v>2275</v>
      </c>
      <c r="CJ1673" s="179" t="s">
        <v>2276</v>
      </c>
      <c r="CK1673" s="179" t="s">
        <v>2277</v>
      </c>
      <c r="CL1673" s="178" t="s">
        <v>2278</v>
      </c>
      <c r="CM1673" s="170" t="str">
        <f aca="false">F1673</f>
        <v>WS34-10</v>
      </c>
      <c r="CN1673" s="170" t="str">
        <f aca="false">IF(G1673="","",G1673)</f>
        <v/>
      </c>
      <c r="CO1673" s="170" t="str">
        <f aca="false">CONCATENATE(H1673,":",L1673)</f>
        <v>Germany:Mecklenburg-Vorpommern, Diedrichshagen</v>
      </c>
      <c r="CP1673" s="170" t="str">
        <f aca="false">CONCATENATE(IF(Q1673="","",CONCATENATE(Q1673,"-")),IF(P1673="","",CONCATENATE(P1673,"-")),IF(O1673="","",O1673))</f>
        <v>2010</v>
      </c>
      <c r="CQ1673" s="170" t="str">
        <f aca="false">IF(N1673="","",N1673)</f>
        <v>liver</v>
      </c>
      <c r="CR1673" s="170" t="n">
        <f aca="false">C1673</f>
        <v>3</v>
      </c>
      <c r="CS1673" s="229" t="str">
        <f aca="false">D1673</f>
        <v>3jab</v>
      </c>
      <c r="CT1673" s="170" t="str">
        <f aca="false">CONCATENATE(CD1673," strain ",CM1673," ",CL1673,", partial cds")</f>
        <v>Hepatitis E virus strain WS34-10 capsid protein gene (ORF2), partial cds</v>
      </c>
    </row>
    <row r="1674" customFormat="false" ht="11.9" hidden="true" customHeight="true" outlineLevel="0" collapsed="false">
      <c r="A1674" s="154" t="s">
        <v>4343</v>
      </c>
      <c r="B1674" s="147" t="s">
        <v>2048</v>
      </c>
      <c r="C1674" s="243" t="s">
        <v>4344</v>
      </c>
      <c r="D1674" s="149" t="s">
        <v>4344</v>
      </c>
      <c r="E1674" s="150" t="s">
        <v>3598</v>
      </c>
      <c r="F1674" s="154" t="s">
        <v>4345</v>
      </c>
      <c r="G1674" s="212"/>
      <c r="H1674" s="146" t="s">
        <v>405</v>
      </c>
      <c r="I1674" s="153" t="s">
        <v>412</v>
      </c>
      <c r="J1674" s="146" t="s">
        <v>395</v>
      </c>
      <c r="K1674" s="212"/>
      <c r="L1674" s="212"/>
      <c r="M1674" s="157" t="s">
        <v>4346</v>
      </c>
      <c r="N1674" s="158" t="s">
        <v>400</v>
      </c>
      <c r="O1674" s="159" t="n">
        <v>1989</v>
      </c>
      <c r="P1674" s="212"/>
      <c r="Q1674" s="212"/>
      <c r="R1674" s="146" t="s">
        <v>78</v>
      </c>
      <c r="T1674" s="215"/>
      <c r="U1674" s="215"/>
      <c r="V1674" s="209"/>
      <c r="X1674" s="249" t="s">
        <v>4344</v>
      </c>
      <c r="Y1674" s="147"/>
      <c r="Z1674" s="209"/>
      <c r="AA1674" s="250"/>
      <c r="AB1674" s="217"/>
      <c r="AC1674" s="217"/>
      <c r="AD1674" s="164" t="s">
        <v>354</v>
      </c>
      <c r="AE1674" s="209"/>
      <c r="AF1674" s="209"/>
      <c r="AG1674" s="218"/>
      <c r="AH1674" s="164" t="n">
        <v>2169</v>
      </c>
      <c r="AI1674" s="164" t="n">
        <v>2505</v>
      </c>
      <c r="AJ1674" s="219" t="n">
        <f aca="false">SeqEnd-SeqBeg+1</f>
        <v>337</v>
      </c>
      <c r="AK1674" s="220" t="n">
        <f aca="false">AND( SeqBeg&lt;=Beg  , End &lt;=SeqEnd )</f>
        <v>0</v>
      </c>
      <c r="AL1674" s="212"/>
      <c r="AM1674" s="212"/>
      <c r="AN1674" s="221"/>
      <c r="AO1674" s="147" t="s">
        <v>103</v>
      </c>
      <c r="AP1674" s="147" t="s">
        <v>103</v>
      </c>
      <c r="AQ1674" s="147" t="s">
        <v>103</v>
      </c>
      <c r="AR1674" s="147" t="s">
        <v>103</v>
      </c>
      <c r="AS1674" s="147" t="s">
        <v>103</v>
      </c>
      <c r="AT1674" s="147" t="s">
        <v>103</v>
      </c>
      <c r="AU1674" s="146"/>
      <c r="AV1674" s="212"/>
      <c r="AW1674" s="222" t="str">
        <f aca="false">HYPERLINK(CONCATENATE("http://www.ncbi.nlm.nih.gov/nuccore/",BM1674),BM1674)</f>
        <v>Rabbit</v>
      </c>
      <c r="AX1674" s="219" t="str">
        <f aca="false">CONCATENATE(D1674,IF(I1674="","",CONCATENATE(".",I1674)),IF(K1674="","",CONCATENATE(".",K1674)),IF(M1674="","",CONCATENATE(".",M1674)),IF(R1674="","",CONCATENATE(".",R1674)),IF(U1674="","","(*)"))</f>
        <v>Rab.DEU.rabbit.FLI</v>
      </c>
      <c r="AY1674" s="170" t="str">
        <f aca="false">CONCATENATE(BM1674,".",BN1674)</f>
        <v>Rabbit.Ra-126</v>
      </c>
      <c r="AZ1674" s="171" t="str">
        <f aca="false">IF(AV1674="",IF(ISNUMBER(FIND(".",A1674)),LEFT(A1674,FIND(".",A1674)-1),A1674),AV1674)</f>
        <v>Rabbit-126</v>
      </c>
      <c r="BA1674" s="171" t="str">
        <f aca="false">IF(ISNUMBER(FIND("-",AZ1674)),LEFT(AZ1674,FIND("-",AZ1674)-1),AZ1674)</f>
        <v>Rabbit</v>
      </c>
      <c r="BB1674" s="170" t="str">
        <f aca="false"> MEGAname &amp; "="</f>
        <v>Rabbit-126.HVR.247nt=</v>
      </c>
      <c r="BC1674" s="170" t="str">
        <f aca="false">Clear &amp; IF(span ,"Span","out")</f>
        <v>Rabbit-126.HVR.247nt=out</v>
      </c>
      <c r="BD1674" s="170" t="str">
        <f aca="false">Clear &amp; IF(span, IF(B1674=".","Selected",B1674),"out")</f>
        <v>Rabbit-126.HVR.247nt=out</v>
      </c>
      <c r="BE1674" s="170" t="str">
        <f aca="false">Clear &amp; Strain</f>
        <v>Rabbit-126.HVR.247nt=Ra-126</v>
      </c>
      <c r="BF1674" s="170" t="str">
        <f aca="false">CONCATENATE(A1674,"=",F1674,". ",AX1674,IF(AB1674="","",CONCATENATE(".",AB1674)))</f>
        <v>Rabbit-126.HVR.247nt=Ra-126. Rab.DEU.rabbit.FLI</v>
      </c>
      <c r="BG1674" s="170" t="str">
        <f aca="false">CONCATENATE(A1674,"=",F1674,". ",AX1674)</f>
        <v>Rabbit-126.HVR.247nt=Ra-126. Rab.DEU.rabbit.FLI</v>
      </c>
      <c r="BH1674" s="170" t="str">
        <f aca="false">CONCATENATE(A1674,"=",AX1674)</f>
        <v>Rabbit-126.HVR.247nt=Rab.DEU.rabbit.FLI</v>
      </c>
      <c r="BI1674" s="170" t="str">
        <f aca="false">CONCATENATE(A1674,"=",ComForSubtype,D1674)</f>
        <v>Rabbit-126.HVR.247nt=Rab</v>
      </c>
      <c r="BJ1674" s="170" t="str">
        <f aca="false">CONCATENATE(A1674,"=",E1674)</f>
        <v>Rabbit-126.HVR.247nt=3jab</v>
      </c>
      <c r="BK1674" s="170" t="str">
        <f aca="false">CONCATENATE(A1674,"=",C1674)</f>
        <v>Rabbit-126.HVR.247nt=Rab</v>
      </c>
      <c r="BL1674" s="170" t="str">
        <f aca="false">CONCATENATE(D1674,"=")</f>
        <v>Rab=</v>
      </c>
      <c r="BM1674" s="223" t="str">
        <f aca="false">IF(BA1674="XX","",BA1674)</f>
        <v>Rabbit</v>
      </c>
      <c r="BN1674" s="224" t="str">
        <f aca="false">CONCATENATE(IF(F1674="","",F1674),IF(G1674="","",CONCATENATE(" / ",G1674)))</f>
        <v>Ra-126</v>
      </c>
      <c r="BO1674" s="225" t="str">
        <f aca="false">AX1674</f>
        <v>Rab.DEU.rabbit.FLI</v>
      </c>
      <c r="BP1674" s="226" t="str">
        <f aca="false">IF(V1674="","",V1674)</f>
        <v/>
      </c>
      <c r="BQ1674" s="226" t="str">
        <f aca="false">IF(W1674="","",CONCATENATE(W1674,IF(LEFT(AO1674,1)="s","+","")))</f>
        <v/>
      </c>
      <c r="BR1674" s="226" t="str">
        <f aca="false">IF(X1674="","",CONCATENATE(X1674,IF(LEFT(AQ1674,1)="s","+","")))</f>
        <v>Rab</v>
      </c>
      <c r="BS1674" s="226" t="str">
        <f aca="false">IF(Y1674="","",CONCATENATE(Y1674,IF(LEFT(AR1674,1)="s","+","")))</f>
        <v/>
      </c>
      <c r="BT1674" s="226" t="str">
        <f aca="false">IF(Z1674="","",CONCATENATE(Z1674,IF(LEFT(AS1674,1)="s","+","")))</f>
        <v/>
      </c>
      <c r="BU1674" s="227" t="str">
        <f aca="false">IF(AA1674="","",CONCATENATE(AA1674,IF(LEFT(AT1674,1)="s","+","")))</f>
        <v/>
      </c>
      <c r="BV1674" s="212"/>
      <c r="BW1674" s="177" t="s">
        <v>4347</v>
      </c>
      <c r="BX1674" s="170" t="str">
        <f aca="false">IF(BW1674&lt;&gt;"",IF(ISNUMBER(FIND("=",BW1674)),LEFT(BW1674,FIND("=",BW1674)-1),BW1674),BW1674)</f>
        <v>Rabbit-126.HVR.247nt</v>
      </c>
      <c r="BY1674" s="170" t="str">
        <f aca="false">IF(BW1674&lt;&gt;"",IF(ISNUMBER(FIND("=",BW1674)),RIGHT(BW1674,LEN(BW1674)-FIND("=",BW1674)),""),"")</f>
        <v>Rab</v>
      </c>
      <c r="BZ1674" s="170" t="str">
        <f aca="false">IF(BX1674&lt;&gt;"",IF(ISNUMBER(FIND(".",BX1674)),LEFT(BX1674,FIND(".",BX1674)-1),BX1674),BX1674)</f>
        <v>Rabbit-126</v>
      </c>
      <c r="CA1674" s="170" t="str">
        <f aca="false">IF(BX1674&lt;&gt;"",IF(ISNUMBER(FIND(".",BX1674)),RIGHT(BX1674,LEN(BX1674)-FIND(".",BX1674)),""),"")</f>
        <v>HVR.247nt</v>
      </c>
      <c r="CB1674" s="212"/>
      <c r="CC1674" s="170" t="str">
        <f aca="false">A1674</f>
        <v>Rabbit-126.HVR.247nt</v>
      </c>
      <c r="CD1674" s="178" t="s">
        <v>339</v>
      </c>
      <c r="CE1674" s="178" t="s">
        <v>340</v>
      </c>
      <c r="CF1674" s="178" t="s">
        <v>341</v>
      </c>
      <c r="CG1674" s="178" t="s">
        <v>592</v>
      </c>
      <c r="CH1674" s="179" t="s">
        <v>2274</v>
      </c>
      <c r="CI1674" s="179" t="s">
        <v>2275</v>
      </c>
      <c r="CJ1674" s="179" t="s">
        <v>2276</v>
      </c>
      <c r="CK1674" s="179" t="s">
        <v>2277</v>
      </c>
      <c r="CL1674" s="178" t="s">
        <v>2278</v>
      </c>
      <c r="CM1674" s="170" t="str">
        <f aca="false">F1674</f>
        <v>Ra-126</v>
      </c>
      <c r="CN1674" s="170" t="str">
        <f aca="false">IF(G1674="","",G1674)</f>
        <v/>
      </c>
      <c r="CO1674" s="170" t="str">
        <f aca="false">CONCATENATE(H1674,":",L1674)</f>
        <v>Germany:</v>
      </c>
      <c r="CP1674" s="170" t="str">
        <f aca="false">CONCATENATE(IF(Q1674="","",CONCATENATE(Q1674,"-")),IF(P1674="","",CONCATENATE(P1674,"-")),IF(O1674="","",O1674))</f>
        <v>1989</v>
      </c>
      <c r="CQ1674" s="170" t="str">
        <f aca="false">IF(N1674="","",N1674)</f>
        <v>serum</v>
      </c>
      <c r="CR1674" s="170" t="str">
        <f aca="false">C1674</f>
        <v>Rab</v>
      </c>
      <c r="CS1674" s="229" t="str">
        <f aca="false">D1674</f>
        <v>Rab</v>
      </c>
      <c r="CT1674" s="170" t="str">
        <f aca="false">CONCATENATE(CD1674," strain ",CM1674," ",CL1674,", partial cds")</f>
        <v>Hepatitis E virus strain Ra-126 capsid protein gene (ORF2), partial cds</v>
      </c>
    </row>
    <row r="1675" customFormat="false" ht="11.9" hidden="false" customHeight="true" outlineLevel="0" collapsed="false">
      <c r="A1675" s="154" t="s">
        <v>4348</v>
      </c>
      <c r="B1675" s="147" t="n">
        <v>3</v>
      </c>
      <c r="C1675" s="243" t="n">
        <v>3</v>
      </c>
      <c r="D1675" s="526" t="s">
        <v>4349</v>
      </c>
      <c r="E1675" s="150" t="s">
        <v>4349</v>
      </c>
      <c r="F1675" s="154" t="s">
        <v>4350</v>
      </c>
      <c r="G1675" s="212"/>
      <c r="H1675" s="146" t="s">
        <v>4351</v>
      </c>
      <c r="I1675" s="153" t="s">
        <v>4352</v>
      </c>
      <c r="J1675" s="146" t="s">
        <v>395</v>
      </c>
      <c r="K1675" s="212"/>
      <c r="L1675" s="212"/>
      <c r="M1675" s="157" t="s">
        <v>367</v>
      </c>
      <c r="N1675" s="213"/>
      <c r="O1675" s="212"/>
      <c r="P1675" s="212"/>
      <c r="Q1675" s="212"/>
      <c r="R1675" s="212"/>
      <c r="S1675" s="212"/>
      <c r="T1675" s="214"/>
      <c r="U1675" s="215"/>
      <c r="V1675" s="209"/>
      <c r="W1675" s="163" t="s">
        <v>4349</v>
      </c>
      <c r="X1675" s="209"/>
      <c r="Y1675" s="209"/>
      <c r="Z1675" s="209"/>
      <c r="AA1675" s="216"/>
      <c r="AB1675" s="217"/>
      <c r="AC1675" s="163" t="n">
        <v>371</v>
      </c>
      <c r="AD1675" s="209"/>
      <c r="AE1675" s="209"/>
      <c r="AF1675" s="209"/>
      <c r="AG1675" s="218"/>
      <c r="AH1675" s="164" t="n">
        <v>89</v>
      </c>
      <c r="AI1675" s="164" t="n">
        <v>459</v>
      </c>
      <c r="AJ1675" s="219" t="n">
        <f aca="false">SeqEnd-SeqBeg+1</f>
        <v>371</v>
      </c>
      <c r="AK1675" s="220" t="n">
        <f aca="false">AND( SeqBeg&lt;=Beg  , End &lt;=SeqEnd )</f>
        <v>1</v>
      </c>
      <c r="AL1675" s="212"/>
      <c r="AM1675" s="212"/>
      <c r="AN1675" s="213"/>
      <c r="AO1675" s="147" t="s">
        <v>2000</v>
      </c>
      <c r="AU1675" s="147" t="s">
        <v>382</v>
      </c>
      <c r="AV1675" s="212"/>
      <c r="AW1675" s="222" t="str">
        <f aca="false">HYPERLINK(CONCATENATE("http://www.ncbi.nlm.nih.gov/nuccore/",BM1675),BM1675)</f>
        <v>JF431037</v>
      </c>
      <c r="AX1675" s="219" t="str">
        <f aca="false">CONCATENATE(D1675,IF(I1675="","",CONCATENATE(".",I1675)),IF(K1675="","",CONCATENATE(".",K1675)),IF(M1675="","",CONCATENATE(".",M1675)),IF(R1675="","",CONCATENATE(".",R1675)),IF(U1675="","","(*)"))</f>
        <v>3k.SVN.pig</v>
      </c>
      <c r="AY1675" s="170" t="str">
        <f aca="false">CONCATENATE(BM1675,".",BN1675)</f>
        <v>JF431037.SI-P36</v>
      </c>
      <c r="AZ1675" s="171" t="str">
        <f aca="false">IF(AV1675="",IF(ISNUMBER(FIND(".",A1675)),LEFT(A1675,FIND(".",A1675)-1),A1675),AV1675)</f>
        <v>JF431037</v>
      </c>
      <c r="BA1675" s="171" t="str">
        <f aca="false">IF(ISNUMBER(FIND("-",AZ1675)),LEFT(AZ1675,FIND("-",AZ1675)-1),AZ1675)</f>
        <v>JF431037</v>
      </c>
      <c r="BB1675" s="170" t="str">
        <f aca="false"> MEGAname &amp; "="</f>
        <v>JF431037=</v>
      </c>
      <c r="BC1675" s="170" t="str">
        <f aca="false">Clear &amp; IF(span ,"Span","out")</f>
        <v>JF431037=Span</v>
      </c>
      <c r="BD1675" s="170" t="str">
        <f aca="false">Clear &amp; IF(span, IF(B1675=".","Selected",B1675),"out")</f>
        <v>JF431037=3</v>
      </c>
      <c r="BE1675" s="170" t="str">
        <f aca="false">Clear &amp; Strain</f>
        <v>JF431037=SI-P36</v>
      </c>
      <c r="BF1675" s="170" t="str">
        <f aca="false">CONCATENATE(A1675,"=",F1675,". ",AX1675,IF(AB1675="","",CONCATENATE(".",AB1675)))</f>
        <v>JF431037=SI-P36. 3k.SVN.pig</v>
      </c>
      <c r="BG1675" s="170" t="str">
        <f aca="false">CONCATENATE(A1675,"=",F1675,". ",AX1675)</f>
        <v>JF431037=SI-P36. 3k.SVN.pig</v>
      </c>
      <c r="BH1675" s="170" t="str">
        <f aca="false">CONCATENATE(A1675,"=",AX1675)</f>
        <v>JF431037=3k.SVN.pig</v>
      </c>
      <c r="BI1675" s="170" t="str">
        <f aca="false">CONCATENATE(A1675,"=",ComForSubtype,D1675)</f>
        <v>JF431037=3k</v>
      </c>
      <c r="BJ1675" s="170" t="str">
        <f aca="false">CONCATENATE(A1675,"=",E1675)</f>
        <v>JF431037=3k</v>
      </c>
      <c r="BK1675" s="170" t="str">
        <f aca="false">CONCATENATE(A1675,"=",C1675)</f>
        <v>JF431037=3</v>
      </c>
      <c r="BL1675" s="170" t="str">
        <f aca="false">CONCATENATE(D1675,"=")</f>
        <v>3k=</v>
      </c>
      <c r="BM1675" s="223" t="str">
        <f aca="false">IF(BA1675="XX","",BA1675)</f>
        <v>JF431037</v>
      </c>
      <c r="BN1675" s="224" t="str">
        <f aca="false">CONCATENATE(IF(F1675="","",F1675),IF(G1675="","",CONCATENATE(" / ",G1675)))</f>
        <v>SI-P36</v>
      </c>
      <c r="BO1675" s="225" t="str">
        <f aca="false">AX1675</f>
        <v>3k.SVN.pig</v>
      </c>
      <c r="BP1675" s="226" t="str">
        <f aca="false">IF(V1675="","",V1675)</f>
        <v/>
      </c>
      <c r="BQ1675" s="226" t="str">
        <f aca="false">IF(W1675="","",CONCATENATE(W1675,IF(LEFT(AO1675,1)="s","+","")))</f>
        <v>3k+</v>
      </c>
      <c r="BR1675" s="226" t="str">
        <f aca="false">IF(X1675="","",CONCATENATE(X1675,IF(LEFT(AQ1675,1)="s","+","")))</f>
        <v/>
      </c>
      <c r="BS1675" s="226" t="str">
        <f aca="false">IF(Y1675="","",CONCATENATE(Y1675,IF(LEFT(AR1675,1)="s","+","")))</f>
        <v/>
      </c>
      <c r="BT1675" s="226" t="str">
        <f aca="false">IF(Z1675="","",CONCATENATE(Z1675,IF(LEFT(AS1675,1)="s","+","")))</f>
        <v/>
      </c>
      <c r="BU1675" s="227" t="str">
        <f aca="false">IF(AA1675="","",CONCATENATE(AA1675,IF(LEFT(AT1675,1)="s","+","")))</f>
        <v/>
      </c>
      <c r="BV1675" s="212"/>
      <c r="BW1675" s="177" t="s">
        <v>4353</v>
      </c>
      <c r="BX1675" s="170" t="str">
        <f aca="false">IF(BW1675&lt;&gt;"",IF(ISNUMBER(FIND("=",BW1675)),LEFT(BW1675,FIND("=",BW1675)-1),BW1675),BW1675)</f>
        <v>JF431037</v>
      </c>
      <c r="BY1675" s="170" t="str">
        <f aca="false">IF(BW1675&lt;&gt;"",IF(ISNUMBER(FIND("=",BW1675)),RIGHT(BW1675,LEN(BW1675)-FIND("=",BW1675)),""),"")</f>
        <v>3k</v>
      </c>
      <c r="BZ1675" s="170" t="str">
        <f aca="false">IF(BX1675&lt;&gt;"",IF(ISNUMBER(FIND(".",BX1675)),LEFT(BX1675,FIND(".",BX1675)-1),BX1675),BX1675)</f>
        <v>JF431037</v>
      </c>
      <c r="CA1675" s="170" t="str">
        <f aca="false">IF(BX1675&lt;&gt;"",IF(ISNUMBER(FIND(".",BX1675)),RIGHT(BX1675,LEN(BX1675)-FIND(".",BX1675)),""),"")</f>
        <v/>
      </c>
      <c r="CB1675" s="212"/>
      <c r="CC1675" s="170" t="str">
        <f aca="false">A1675</f>
        <v>JF431037</v>
      </c>
      <c r="CD1675" s="178" t="s">
        <v>339</v>
      </c>
      <c r="CE1675" s="178" t="s">
        <v>340</v>
      </c>
      <c r="CF1675" s="178" t="s">
        <v>341</v>
      </c>
      <c r="CG1675" s="212"/>
      <c r="CH1675" s="179"/>
      <c r="CI1675" s="179"/>
      <c r="CJ1675" s="179"/>
      <c r="CK1675" s="212"/>
      <c r="CL1675" s="212"/>
      <c r="CM1675" s="170" t="str">
        <f aca="false">F1675</f>
        <v>SI-P36</v>
      </c>
      <c r="CN1675" s="170" t="str">
        <f aca="false">IF(G1675="","",G1675)</f>
        <v/>
      </c>
      <c r="CO1675" s="170" t="str">
        <f aca="false">CONCATENATE(H1675,":",L1675)</f>
        <v>Slovenia:</v>
      </c>
      <c r="CP1675" s="170" t="str">
        <f aca="false">CONCATENATE(IF(Q1675="","",CONCATENATE(Q1675,"-")),IF(P1675="","",CONCATENATE(P1675,"-")),IF(O1675="","",O1675))</f>
        <v/>
      </c>
      <c r="CQ1675" s="170" t="str">
        <f aca="false">IF(N1675="","",N1675)</f>
        <v/>
      </c>
      <c r="CR1675" s="170" t="n">
        <f aca="false">C1675</f>
        <v>3</v>
      </c>
      <c r="CS1675" s="229" t="str">
        <f aca="false">D1675</f>
        <v>3k</v>
      </c>
      <c r="CT1675" s="170" t="str">
        <f aca="false">CONCATENATE(CD1675," strain ",CM1675," ",CL1675,", partial cds")</f>
        <v>Hepatitis E virus strain SI-P36 , partial cds</v>
      </c>
    </row>
    <row r="1676" customFormat="false" ht="11.9" hidden="false" customHeight="true" outlineLevel="0" collapsed="false">
      <c r="A1676" s="235" t="s">
        <v>4354</v>
      </c>
      <c r="B1676" s="147" t="n">
        <v>3</v>
      </c>
      <c r="C1676" s="356" t="n">
        <v>3</v>
      </c>
      <c r="D1676" s="409" t="s">
        <v>4349</v>
      </c>
      <c r="E1676" s="249" t="s">
        <v>4349</v>
      </c>
      <c r="F1676" s="235" t="s">
        <v>4355</v>
      </c>
      <c r="G1676" s="212"/>
      <c r="H1676" s="235" t="s">
        <v>4351</v>
      </c>
      <c r="I1676" s="236" t="s">
        <v>4352</v>
      </c>
      <c r="J1676" s="235" t="s">
        <v>395</v>
      </c>
      <c r="K1676" s="212"/>
      <c r="L1676" s="212"/>
      <c r="M1676" s="157" t="s">
        <v>367</v>
      </c>
      <c r="N1676" s="213"/>
      <c r="O1676" s="212"/>
      <c r="P1676" s="159"/>
      <c r="Q1676" s="159"/>
      <c r="R1676" s="237"/>
      <c r="S1676" s="237"/>
      <c r="T1676" s="214"/>
      <c r="U1676" s="215"/>
      <c r="V1676" s="209"/>
      <c r="W1676" s="163" t="s">
        <v>4349</v>
      </c>
      <c r="X1676" s="209"/>
      <c r="Y1676" s="209"/>
      <c r="Z1676" s="209"/>
      <c r="AA1676" s="216"/>
      <c r="AB1676" s="217"/>
      <c r="AC1676" s="163" t="n">
        <v>371</v>
      </c>
      <c r="AD1676" s="209"/>
      <c r="AE1676" s="209"/>
      <c r="AF1676" s="209"/>
      <c r="AG1676" s="218"/>
      <c r="AH1676" s="164" t="n">
        <v>89</v>
      </c>
      <c r="AI1676" s="164" t="n">
        <v>459</v>
      </c>
      <c r="AJ1676" s="219" t="n">
        <f aca="false">SeqEnd-SeqBeg+1</f>
        <v>371</v>
      </c>
      <c r="AK1676" s="220" t="n">
        <f aca="false">AND( SeqBeg&lt;=Beg  , End &lt;=SeqEnd )</f>
        <v>1</v>
      </c>
      <c r="AL1676" s="237"/>
      <c r="AM1676" s="237"/>
      <c r="AN1676" s="213"/>
      <c r="AO1676" s="164" t="s">
        <v>2000</v>
      </c>
      <c r="AP1676" s="164"/>
      <c r="AQ1676" s="164"/>
      <c r="AR1676" s="164"/>
      <c r="AS1676" s="164"/>
      <c r="AT1676" s="164"/>
      <c r="AU1676" s="164" t="s">
        <v>382</v>
      </c>
      <c r="AV1676" s="237"/>
      <c r="AW1676" s="222" t="str">
        <f aca="false">HYPERLINK(CONCATENATE("http://www.ncbi.nlm.nih.gov/nuccore/",BM1676),BM1676)</f>
        <v>JF431034</v>
      </c>
      <c r="AX1676" s="219" t="str">
        <f aca="false">CONCATENATE(D1676,IF(I1676="","",CONCATENATE(".",I1676)),IF(K1676="","",CONCATENATE(".",K1676)),IF(M1676="","",CONCATENATE(".",M1676)),IF(R1676="","",CONCATENATE(".",R1676)),IF(U1676="","","(*)"))</f>
        <v>3k.SVN.pig</v>
      </c>
      <c r="AY1676" s="238" t="str">
        <f aca="false">CONCATENATE(BM1676,".",BN1676)</f>
        <v>JF431034.SI-P6</v>
      </c>
      <c r="AZ1676" s="239" t="str">
        <f aca="false">IF(AV1676="",IF(ISNUMBER(FIND(".",A1676)),LEFT(A1676,FIND(".",A1676)-1),A1676),AV1676)</f>
        <v>JF431034</v>
      </c>
      <c r="BA1676" s="239" t="str">
        <f aca="false">IF(ISNUMBER(FIND("-",AZ1676)),LEFT(AZ1676,FIND("-",AZ1676)-1),AZ1676)</f>
        <v>JF431034</v>
      </c>
      <c r="BB1676" s="170" t="str">
        <f aca="false"> MEGAname &amp; "="</f>
        <v>JF431034=</v>
      </c>
      <c r="BC1676" s="170" t="str">
        <f aca="false">Clear &amp; IF(span ,"Span","out")</f>
        <v>JF431034=Span</v>
      </c>
      <c r="BD1676" s="170" t="str">
        <f aca="false">Clear &amp; IF(span, IF(B1676=".","Selected",B1676),"out")</f>
        <v>JF431034=3</v>
      </c>
      <c r="BE1676" s="170" t="str">
        <f aca="false">Clear &amp; Strain</f>
        <v>JF431034=SI-P6</v>
      </c>
      <c r="BF1676" s="238" t="str">
        <f aca="false">CONCATENATE(A1676,"=",F1676,". ",AX1676,IF(AB1676="","",CONCATENATE(".",AB1676)))</f>
        <v>JF431034=SI-P6. 3k.SVN.pig</v>
      </c>
      <c r="BG1676" s="238" t="str">
        <f aca="false">CONCATENATE(A1676,"=",F1676,". ",AX1676)</f>
        <v>JF431034=SI-P6. 3k.SVN.pig</v>
      </c>
      <c r="BH1676" s="238" t="str">
        <f aca="false">CONCATENATE(A1676,"=",AX1676)</f>
        <v>JF431034=3k.SVN.pig</v>
      </c>
      <c r="BI1676" s="238" t="str">
        <f aca="false">CONCATENATE(A1676,"=",ComForSubtype,D1676)</f>
        <v>JF431034=3k</v>
      </c>
      <c r="BJ1676" s="238" t="str">
        <f aca="false">CONCATENATE(A1676,"=",E1676)</f>
        <v>JF431034=3k</v>
      </c>
      <c r="BK1676" s="238" t="str">
        <f aca="false">CONCATENATE(A1676,"=",C1676)</f>
        <v>JF431034=3</v>
      </c>
      <c r="BL1676" s="238" t="str">
        <f aca="false">CONCATENATE(D1676,"=")</f>
        <v>3k=</v>
      </c>
      <c r="BM1676" s="223" t="str">
        <f aca="false">IF(BA1676="XX","",BA1676)</f>
        <v>JF431034</v>
      </c>
      <c r="BN1676" s="224" t="str">
        <f aca="false">CONCATENATE(IF(F1676="","",F1676),IF(G1676="","",CONCATENATE(" / ",G1676)))</f>
        <v>SI-P6</v>
      </c>
      <c r="BO1676" s="225" t="str">
        <f aca="false">AX1676</f>
        <v>3k.SVN.pig</v>
      </c>
      <c r="BP1676" s="226" t="str">
        <f aca="false">IF(V1676="","",V1676)</f>
        <v/>
      </c>
      <c r="BQ1676" s="226" t="str">
        <f aca="false">IF(W1676="","",CONCATENATE(W1676,IF(LEFT(AO1676,1)="s","+","")))</f>
        <v>3k+</v>
      </c>
      <c r="BR1676" s="226" t="str">
        <f aca="false">IF(X1676="","",CONCATENATE(X1676,IF(LEFT(AQ1676,1)="s","+","")))</f>
        <v/>
      </c>
      <c r="BS1676" s="226" t="str">
        <f aca="false">IF(Y1676="","",CONCATENATE(Y1676,IF(LEFT(AR1676,1)="s","+","")))</f>
        <v/>
      </c>
      <c r="BT1676" s="226" t="str">
        <f aca="false">IF(Z1676="","",CONCATENATE(Z1676,IF(LEFT(AS1676,1)="s","+","")))</f>
        <v/>
      </c>
      <c r="BU1676" s="227" t="str">
        <f aca="false">IF(AA1676="","",CONCATENATE(AA1676,IF(LEFT(AT1676,1)="s","+","")))</f>
        <v/>
      </c>
      <c r="BV1676" s="240"/>
      <c r="BW1676" s="240" t="s">
        <v>4356</v>
      </c>
      <c r="BX1676" s="238" t="str">
        <f aca="false">IF(BW1676&lt;&gt;"",IF(ISNUMBER(FIND("=",BW1676)),LEFT(BW1676,FIND("=",BW1676)-1),BW1676),BW1676)</f>
        <v>JF431034</v>
      </c>
      <c r="BY1676" s="238" t="str">
        <f aca="false">IF(BW1676&lt;&gt;"",IF(ISNUMBER(FIND("=",BW1676)),RIGHT(BW1676,LEN(BW1676)-FIND("=",BW1676)),""),"")</f>
        <v>3k</v>
      </c>
      <c r="BZ1676" s="238" t="str">
        <f aca="false">IF(BX1676&lt;&gt;"",IF(ISNUMBER(FIND(".",BX1676)),LEFT(BX1676,FIND(".",BX1676)-1),BX1676),BX1676)</f>
        <v>JF431034</v>
      </c>
      <c r="CA1676" s="238" t="str">
        <f aca="false">IF(BX1676&lt;&gt;"",IF(ISNUMBER(FIND(".",BX1676)),RIGHT(BX1676,LEN(BX1676)-FIND(".",BX1676)),""),"")</f>
        <v/>
      </c>
      <c r="CB1676" s="240"/>
      <c r="CC1676" s="238" t="str">
        <f aca="false">A1676</f>
        <v>JF431034</v>
      </c>
      <c r="CD1676" s="241" t="s">
        <v>339</v>
      </c>
      <c r="CE1676" s="241" t="s">
        <v>340</v>
      </c>
      <c r="CF1676" s="241" t="s">
        <v>341</v>
      </c>
      <c r="CG1676" s="241"/>
      <c r="CH1676" s="363"/>
      <c r="CI1676" s="363"/>
      <c r="CJ1676" s="363"/>
      <c r="CK1676" s="363"/>
      <c r="CL1676" s="241"/>
      <c r="CM1676" s="238" t="str">
        <f aca="false">F1676</f>
        <v>SI-P6</v>
      </c>
      <c r="CN1676" s="238" t="str">
        <f aca="false">IF(G1676="","",G1676)</f>
        <v/>
      </c>
      <c r="CO1676" s="238" t="str">
        <f aca="false">CONCATENATE(H1676,":",L1676)</f>
        <v>Slovenia:</v>
      </c>
      <c r="CP1676" s="238" t="str">
        <f aca="false">CONCATENATE(IF(Q1676="","",CONCATENATE(Q1676,"-")),IF(P1676="","",CONCATENATE(P1676,"-")),IF(O1676="","",O1676))</f>
        <v/>
      </c>
      <c r="CQ1676" s="238" t="str">
        <f aca="false">IF(N1676="","",N1676)</f>
        <v/>
      </c>
      <c r="CR1676" s="238" t="n">
        <f aca="false">C1676</f>
        <v>3</v>
      </c>
      <c r="CS1676" s="242" t="str">
        <f aca="false">D1676</f>
        <v>3k</v>
      </c>
      <c r="CT1676" s="170" t="str">
        <f aca="false">CONCATENATE(CD1676," strain ",CM1676," ",CL1676,", partial cds")</f>
        <v>Hepatitis E virus strain SI-P6 , partial cds</v>
      </c>
    </row>
    <row r="1677" customFormat="false" ht="11.9" hidden="false" customHeight="true" outlineLevel="0" collapsed="false">
      <c r="A1677" s="154" t="s">
        <v>4357</v>
      </c>
      <c r="B1677" s="147" t="n">
        <v>3</v>
      </c>
      <c r="C1677" s="243" t="n">
        <v>3</v>
      </c>
      <c r="D1677" s="526" t="s">
        <v>4349</v>
      </c>
      <c r="E1677" s="150" t="s">
        <v>4349</v>
      </c>
      <c r="F1677" s="154" t="s">
        <v>4358</v>
      </c>
      <c r="G1677" s="212"/>
      <c r="H1677" s="146" t="s">
        <v>4351</v>
      </c>
      <c r="I1677" s="153" t="s">
        <v>4352</v>
      </c>
      <c r="J1677" s="146" t="s">
        <v>395</v>
      </c>
      <c r="K1677" s="212"/>
      <c r="L1677" s="212"/>
      <c r="M1677" s="157" t="s">
        <v>367</v>
      </c>
      <c r="N1677" s="213"/>
      <c r="O1677" s="212"/>
      <c r="P1677" s="212"/>
      <c r="Q1677" s="212"/>
      <c r="R1677" s="212"/>
      <c r="S1677" s="212"/>
      <c r="T1677" s="214"/>
      <c r="U1677" s="215"/>
      <c r="V1677" s="209"/>
      <c r="W1677" s="163" t="s">
        <v>4349</v>
      </c>
      <c r="X1677" s="209"/>
      <c r="Y1677" s="209"/>
      <c r="Z1677" s="209"/>
      <c r="AA1677" s="216"/>
      <c r="AB1677" s="217"/>
      <c r="AC1677" s="163" t="s">
        <v>354</v>
      </c>
      <c r="AD1677" s="209"/>
      <c r="AE1677" s="209"/>
      <c r="AF1677" s="209"/>
      <c r="AG1677" s="218"/>
      <c r="AH1677" s="164" t="n">
        <v>118</v>
      </c>
      <c r="AI1677" s="164" t="n">
        <v>459</v>
      </c>
      <c r="AJ1677" s="219" t="n">
        <f aca="false">SeqEnd-SeqBeg+1</f>
        <v>342</v>
      </c>
      <c r="AK1677" s="220" t="n">
        <f aca="false">AND( SeqBeg&lt;=Beg  , End &lt;=SeqEnd )</f>
        <v>0</v>
      </c>
      <c r="AL1677" s="212"/>
      <c r="AM1677" s="212"/>
      <c r="AN1677" s="213"/>
      <c r="AO1677" s="147" t="s">
        <v>2000</v>
      </c>
      <c r="AU1677" s="147" t="s">
        <v>382</v>
      </c>
      <c r="AV1677" s="212"/>
      <c r="AW1677" s="222" t="str">
        <f aca="false">HYPERLINK(CONCATENATE("http://www.ncbi.nlm.nih.gov/nuccore/",BM1677),BM1677)</f>
        <v>JF431042</v>
      </c>
      <c r="AX1677" s="219" t="str">
        <f aca="false">CONCATENATE(D1677,IF(I1677="","",CONCATENATE(".",I1677)),IF(K1677="","",CONCATENATE(".",K1677)),IF(M1677="","",CONCATENATE(".",M1677)),IF(R1677="","",CONCATENATE(".",R1677)),IF(U1677="","","(*)"))</f>
        <v>3k.SVN.pig</v>
      </c>
      <c r="AY1677" s="170" t="str">
        <f aca="false">CONCATENATE(BM1677,".",BN1677)</f>
        <v>JF431042.SI-P65</v>
      </c>
      <c r="AZ1677" s="171" t="str">
        <f aca="false">IF(AV1677="",IF(ISNUMBER(FIND(".",A1677)),LEFT(A1677,FIND(".",A1677)-1),A1677),AV1677)</f>
        <v>JF431042</v>
      </c>
      <c r="BA1677" s="171" t="str">
        <f aca="false">IF(ISNUMBER(FIND("-",AZ1677)),LEFT(AZ1677,FIND("-",AZ1677)-1),AZ1677)</f>
        <v>JF431042</v>
      </c>
      <c r="BB1677" s="170" t="str">
        <f aca="false"> MEGAname &amp; "="</f>
        <v>JF431042=</v>
      </c>
      <c r="BC1677" s="170" t="str">
        <f aca="false">Clear &amp; IF(span ,"Span","out")</f>
        <v>JF431042=out</v>
      </c>
      <c r="BD1677" s="170" t="str">
        <f aca="false">Clear &amp; IF(span, IF(B1677=".","Selected",B1677),"out")</f>
        <v>JF431042=out</v>
      </c>
      <c r="BE1677" s="170" t="str">
        <f aca="false">Clear &amp; Strain</f>
        <v>JF431042=SI-P65</v>
      </c>
      <c r="BF1677" s="170" t="str">
        <f aca="false">CONCATENATE(A1677,"=",F1677,". ",AX1677,IF(AB1677="","",CONCATENATE(".",AB1677)))</f>
        <v>JF431042=SI-P65. 3k.SVN.pig</v>
      </c>
      <c r="BG1677" s="170" t="str">
        <f aca="false">CONCATENATE(A1677,"=",F1677,". ",AX1677)</f>
        <v>JF431042=SI-P65. 3k.SVN.pig</v>
      </c>
      <c r="BH1677" s="170" t="str">
        <f aca="false">CONCATENATE(A1677,"=",AX1677)</f>
        <v>JF431042=3k.SVN.pig</v>
      </c>
      <c r="BI1677" s="170" t="str">
        <f aca="false">CONCATENATE(A1677,"=",ComForSubtype,D1677)</f>
        <v>JF431042=3k</v>
      </c>
      <c r="BJ1677" s="170" t="str">
        <f aca="false">CONCATENATE(A1677,"=",E1677)</f>
        <v>JF431042=3k</v>
      </c>
      <c r="BK1677" s="170" t="str">
        <f aca="false">CONCATENATE(A1677,"=",C1677)</f>
        <v>JF431042=3</v>
      </c>
      <c r="BL1677" s="170" t="str">
        <f aca="false">CONCATENATE(D1677,"=")</f>
        <v>3k=</v>
      </c>
      <c r="BM1677" s="223" t="str">
        <f aca="false">IF(BA1677="XX","",BA1677)</f>
        <v>JF431042</v>
      </c>
      <c r="BN1677" s="224" t="str">
        <f aca="false">CONCATENATE(IF(F1677="","",F1677),IF(G1677="","",CONCATENATE(" / ",G1677)))</f>
        <v>SI-P65</v>
      </c>
      <c r="BO1677" s="225" t="str">
        <f aca="false">AX1677</f>
        <v>3k.SVN.pig</v>
      </c>
      <c r="BP1677" s="226" t="str">
        <f aca="false">IF(V1677="","",V1677)</f>
        <v/>
      </c>
      <c r="BQ1677" s="226" t="str">
        <f aca="false">IF(W1677="","",CONCATENATE(W1677,IF(LEFT(AO1677,1)="s","+","")))</f>
        <v>3k+</v>
      </c>
      <c r="BR1677" s="226" t="str">
        <f aca="false">IF(X1677="","",CONCATENATE(X1677,IF(LEFT(AQ1677,1)="s","+","")))</f>
        <v/>
      </c>
      <c r="BS1677" s="226" t="str">
        <f aca="false">IF(Y1677="","",CONCATENATE(Y1677,IF(LEFT(AR1677,1)="s","+","")))</f>
        <v/>
      </c>
      <c r="BT1677" s="226" t="str">
        <f aca="false">IF(Z1677="","",CONCATENATE(Z1677,IF(LEFT(AS1677,1)="s","+","")))</f>
        <v/>
      </c>
      <c r="BU1677" s="227" t="str">
        <f aca="false">IF(AA1677="","",CONCATENATE(AA1677,IF(LEFT(AT1677,1)="s","+","")))</f>
        <v/>
      </c>
      <c r="BV1677" s="212"/>
      <c r="BW1677" s="177" t="s">
        <v>4359</v>
      </c>
      <c r="BX1677" s="170" t="str">
        <f aca="false">IF(BW1677&lt;&gt;"",IF(ISNUMBER(FIND("=",BW1677)),LEFT(BW1677,FIND("=",BW1677)-1),BW1677),BW1677)</f>
        <v>JF431042</v>
      </c>
      <c r="BY1677" s="170" t="str">
        <f aca="false">IF(BW1677&lt;&gt;"",IF(ISNUMBER(FIND("=",BW1677)),RIGHT(BW1677,LEN(BW1677)-FIND("=",BW1677)),""),"")</f>
        <v>3k</v>
      </c>
      <c r="BZ1677" s="170" t="str">
        <f aca="false">IF(BX1677&lt;&gt;"",IF(ISNUMBER(FIND(".",BX1677)),LEFT(BX1677,FIND(".",BX1677)-1),BX1677),BX1677)</f>
        <v>JF431042</v>
      </c>
      <c r="CA1677" s="170" t="str">
        <f aca="false">IF(BX1677&lt;&gt;"",IF(ISNUMBER(FIND(".",BX1677)),RIGHT(BX1677,LEN(BX1677)-FIND(".",BX1677)),""),"")</f>
        <v/>
      </c>
      <c r="CB1677" s="212"/>
      <c r="CC1677" s="170" t="str">
        <f aca="false">A1677</f>
        <v>JF431042</v>
      </c>
      <c r="CD1677" s="178" t="s">
        <v>339</v>
      </c>
      <c r="CE1677" s="178" t="s">
        <v>340</v>
      </c>
      <c r="CF1677" s="178" t="s">
        <v>341</v>
      </c>
      <c r="CG1677" s="212"/>
      <c r="CH1677" s="179"/>
      <c r="CI1677" s="179"/>
      <c r="CJ1677" s="179"/>
      <c r="CK1677" s="212"/>
      <c r="CL1677" s="212"/>
      <c r="CM1677" s="170" t="str">
        <f aca="false">F1677</f>
        <v>SI-P65</v>
      </c>
      <c r="CN1677" s="170" t="str">
        <f aca="false">IF(G1677="","",G1677)</f>
        <v/>
      </c>
      <c r="CO1677" s="170" t="str">
        <f aca="false">CONCATENATE(H1677,":",L1677)</f>
        <v>Slovenia:</v>
      </c>
      <c r="CP1677" s="170" t="str">
        <f aca="false">CONCATENATE(IF(Q1677="","",CONCATENATE(Q1677,"-")),IF(P1677="","",CONCATENATE(P1677,"-")),IF(O1677="","",O1677))</f>
        <v/>
      </c>
      <c r="CQ1677" s="170" t="str">
        <f aca="false">IF(N1677="","",N1677)</f>
        <v/>
      </c>
      <c r="CR1677" s="170" t="n">
        <f aca="false">C1677</f>
        <v>3</v>
      </c>
      <c r="CS1677" s="229" t="str">
        <f aca="false">D1677</f>
        <v>3k</v>
      </c>
      <c r="CT1677" s="170" t="str">
        <f aca="false">CONCATENATE(CD1677," strain ",CM1677," ",CL1677,", partial cds")</f>
        <v>Hepatitis E virus strain SI-P65 , partial cds</v>
      </c>
    </row>
    <row r="1678" customFormat="false" ht="11.9" hidden="false" customHeight="true" outlineLevel="0" collapsed="false">
      <c r="A1678" s="154" t="s">
        <v>4360</v>
      </c>
      <c r="B1678" s="147" t="n">
        <v>3</v>
      </c>
      <c r="C1678" s="243" t="n">
        <v>3</v>
      </c>
      <c r="D1678" s="526" t="s">
        <v>4349</v>
      </c>
      <c r="E1678" s="150" t="s">
        <v>4349</v>
      </c>
      <c r="F1678" s="154" t="s">
        <v>4350</v>
      </c>
      <c r="G1678" s="212"/>
      <c r="H1678" s="146" t="s">
        <v>4351</v>
      </c>
      <c r="I1678" s="153" t="s">
        <v>4352</v>
      </c>
      <c r="J1678" s="146" t="s">
        <v>395</v>
      </c>
      <c r="K1678" s="212"/>
      <c r="L1678" s="212"/>
      <c r="M1678" s="157" t="s">
        <v>367</v>
      </c>
      <c r="N1678" s="213"/>
      <c r="O1678" s="159" t="n">
        <v>2004</v>
      </c>
      <c r="P1678" s="160" t="s">
        <v>788</v>
      </c>
      <c r="Q1678" s="160" t="n">
        <v>13</v>
      </c>
      <c r="R1678" s="212"/>
      <c r="S1678" s="212"/>
      <c r="T1678" s="214"/>
      <c r="U1678" s="215"/>
      <c r="V1678" s="209"/>
      <c r="W1678" s="217"/>
      <c r="X1678" s="209"/>
      <c r="Y1678" s="209"/>
      <c r="Z1678" s="209"/>
      <c r="AA1678" s="158" t="s">
        <v>4349</v>
      </c>
      <c r="AB1678" s="217"/>
      <c r="AC1678" s="217"/>
      <c r="AD1678" s="209"/>
      <c r="AE1678" s="209"/>
      <c r="AF1678" s="209"/>
      <c r="AG1678" s="166" t="s">
        <v>2060</v>
      </c>
      <c r="AH1678" s="164" t="n">
        <v>6227</v>
      </c>
      <c r="AI1678" s="164" t="n">
        <v>6552</v>
      </c>
      <c r="AJ1678" s="219" t="n">
        <f aca="false">SeqEnd-SeqBeg+1</f>
        <v>326</v>
      </c>
      <c r="AK1678" s="220" t="n">
        <f aca="false">AND( SeqBeg&lt;=Beg  , End &lt;=SeqEnd )</f>
        <v>0</v>
      </c>
      <c r="AL1678" s="212"/>
      <c r="AM1678" s="212"/>
      <c r="AN1678" s="221"/>
      <c r="AT1678" s="147" t="s">
        <v>3694</v>
      </c>
      <c r="AU1678" s="146"/>
      <c r="AV1678" s="212"/>
      <c r="AW1678" s="222" t="str">
        <f aca="false">HYPERLINK(CONCATENATE("http://www.ncbi.nlm.nih.gov/nuccore/",BM1678),BM1678)</f>
        <v>JF431017</v>
      </c>
      <c r="AX1678" s="219" t="str">
        <f aca="false">CONCATENATE(D1678,IF(I1678="","",CONCATENATE(".",I1678)),IF(K1678="","",CONCATENATE(".",K1678)),IF(M1678="","",CONCATENATE(".",M1678)),IF(R1678="","",CONCATENATE(".",R1678)),IF(U1678="","","(*)"))</f>
        <v>3k.SVN.pig</v>
      </c>
      <c r="AY1678" s="170" t="str">
        <f aca="false">CONCATENATE(BM1678,".",BN1678)</f>
        <v>JF431017.SI-P36</v>
      </c>
      <c r="AZ1678" s="171" t="str">
        <f aca="false">IF(AV1678="",IF(ISNUMBER(FIND(".",A1678)),LEFT(A1678,FIND(".",A1678)-1),A1678),AV1678)</f>
        <v>JF431017</v>
      </c>
      <c r="BA1678" s="171" t="str">
        <f aca="false">IF(ISNUMBER(FIND("-",AZ1678)),LEFT(AZ1678,FIND("-",AZ1678)-1),AZ1678)</f>
        <v>JF431017</v>
      </c>
      <c r="BB1678" s="170" t="str">
        <f aca="false"> MEGAname &amp; "="</f>
        <v>JF431017=</v>
      </c>
      <c r="BC1678" s="170" t="str">
        <f aca="false">Clear &amp; IF(span ,"Span","out")</f>
        <v>JF431017=out</v>
      </c>
      <c r="BD1678" s="170" t="str">
        <f aca="false">Clear &amp; IF(span, IF(B1678=".","Selected",B1678),"out")</f>
        <v>JF431017=out</v>
      </c>
      <c r="BE1678" s="170" t="str">
        <f aca="false">Clear &amp; Strain</f>
        <v>JF431017=SI-P36</v>
      </c>
      <c r="BF1678" s="170" t="str">
        <f aca="false">CONCATENATE(A1678,"=",F1678,". ",AX1678,IF(AB1678="","",CONCATENATE(".",AB1678)))</f>
        <v>JF431017=SI-P36. 3k.SVN.pig</v>
      </c>
      <c r="BG1678" s="170" t="str">
        <f aca="false">CONCATENATE(A1678,"=",F1678,". ",AX1678)</f>
        <v>JF431017=SI-P36. 3k.SVN.pig</v>
      </c>
      <c r="BH1678" s="170" t="str">
        <f aca="false">CONCATENATE(A1678,"=",AX1678)</f>
        <v>JF431017=3k.SVN.pig</v>
      </c>
      <c r="BI1678" s="170" t="str">
        <f aca="false">CONCATENATE(A1678,"=",ComForSubtype,D1678)</f>
        <v>JF431017=3k</v>
      </c>
      <c r="BJ1678" s="170" t="str">
        <f aca="false">CONCATENATE(A1678,"=",E1678)</f>
        <v>JF431017=3k</v>
      </c>
      <c r="BK1678" s="170" t="str">
        <f aca="false">CONCATENATE(A1678,"=",C1678)</f>
        <v>JF431017=3</v>
      </c>
      <c r="BL1678" s="170" t="str">
        <f aca="false">CONCATENATE(D1678,"=")</f>
        <v>3k=</v>
      </c>
      <c r="BM1678" s="223" t="str">
        <f aca="false">IF(BA1678="XX","",BA1678)</f>
        <v>JF431017</v>
      </c>
      <c r="BN1678" s="224" t="str">
        <f aca="false">CONCATENATE(IF(F1678="","",F1678),IF(G1678="","",CONCATENATE(" / ",G1678)))</f>
        <v>SI-P36</v>
      </c>
      <c r="BO1678" s="225" t="str">
        <f aca="false">AX1678</f>
        <v>3k.SVN.pig</v>
      </c>
      <c r="BP1678" s="226" t="str">
        <f aca="false">IF(V1678="","",V1678)</f>
        <v/>
      </c>
      <c r="BQ1678" s="226" t="str">
        <f aca="false">IF(W1678="","",CONCATENATE(W1678,IF(LEFT(AO1678,1)="s","+","")))</f>
        <v/>
      </c>
      <c r="BR1678" s="226" t="str">
        <f aca="false">IF(X1678="","",CONCATENATE(X1678,IF(LEFT(AQ1678,1)="s","+","")))</f>
        <v/>
      </c>
      <c r="BS1678" s="226" t="str">
        <f aca="false">IF(Y1678="","",CONCATENATE(Y1678,IF(LEFT(AR1678,1)="s","+","")))</f>
        <v/>
      </c>
      <c r="BT1678" s="226" t="str">
        <f aca="false">IF(Z1678="","",CONCATENATE(Z1678,IF(LEFT(AS1678,1)="s","+","")))</f>
        <v/>
      </c>
      <c r="BU1678" s="227" t="str">
        <f aca="false">IF(AA1678="","",CONCATENATE(AA1678,IF(LEFT(AT1678,1)="s","+","")))</f>
        <v>3k</v>
      </c>
      <c r="BV1678" s="212"/>
      <c r="BW1678" s="177" t="s">
        <v>4361</v>
      </c>
      <c r="BX1678" s="170" t="str">
        <f aca="false">IF(BW1678&lt;&gt;"",IF(ISNUMBER(FIND("=",BW1678)),LEFT(BW1678,FIND("=",BW1678)-1),BW1678),BW1678)</f>
        <v>JF431017</v>
      </c>
      <c r="BY1678" s="170" t="str">
        <f aca="false">IF(BW1678&lt;&gt;"",IF(ISNUMBER(FIND("=",BW1678)),RIGHT(BW1678,LEN(BW1678)-FIND("=",BW1678)),""),"")</f>
        <v>3k</v>
      </c>
      <c r="BZ1678" s="170" t="str">
        <f aca="false">IF(BX1678&lt;&gt;"",IF(ISNUMBER(FIND(".",BX1678)),LEFT(BX1678,FIND(".",BX1678)-1),BX1678),BX1678)</f>
        <v>JF431017</v>
      </c>
      <c r="CA1678" s="170" t="str">
        <f aca="false">IF(BX1678&lt;&gt;"",IF(ISNUMBER(FIND(".",BX1678)),RIGHT(BX1678,LEN(BX1678)-FIND(".",BX1678)),""),"")</f>
        <v/>
      </c>
      <c r="CB1678" s="212"/>
      <c r="CC1678" s="170" t="str">
        <f aca="false">A1678</f>
        <v>JF431017</v>
      </c>
      <c r="CD1678" s="178" t="s">
        <v>339</v>
      </c>
      <c r="CE1678" s="178" t="s">
        <v>340</v>
      </c>
      <c r="CF1678" s="178" t="s">
        <v>341</v>
      </c>
      <c r="CG1678" s="212"/>
      <c r="CH1678" s="179"/>
      <c r="CI1678" s="179"/>
      <c r="CJ1678" s="179"/>
      <c r="CK1678" s="212"/>
      <c r="CL1678" s="212"/>
      <c r="CM1678" s="170" t="str">
        <f aca="false">F1678</f>
        <v>SI-P36</v>
      </c>
      <c r="CN1678" s="170" t="str">
        <f aca="false">IF(G1678="","",G1678)</f>
        <v/>
      </c>
      <c r="CO1678" s="170" t="str">
        <f aca="false">CONCATENATE(H1678,":",L1678)</f>
        <v>Slovenia:</v>
      </c>
      <c r="CP1678" s="170" t="str">
        <f aca="false">CONCATENATE(IF(Q1678="","",CONCATENATE(Q1678,"-")),IF(P1678="","",CONCATENATE(P1678,"-")),IF(O1678="","",O1678))</f>
        <v>13-Apr-2004</v>
      </c>
      <c r="CQ1678" s="170" t="str">
        <f aca="false">IF(N1678="","",N1678)</f>
        <v/>
      </c>
      <c r="CR1678" s="170" t="n">
        <f aca="false">C1678</f>
        <v>3</v>
      </c>
      <c r="CS1678" s="229" t="str">
        <f aca="false">D1678</f>
        <v>3k</v>
      </c>
      <c r="CT1678" s="170" t="str">
        <f aca="false">CONCATENATE(CD1678," strain ",CM1678," ",CL1678,", partial cds")</f>
        <v>Hepatitis E virus strain SI-P36 , partial cds</v>
      </c>
    </row>
    <row r="1679" customFormat="false" ht="11.9" hidden="false" customHeight="true" outlineLevel="0" collapsed="false">
      <c r="A1679" s="154" t="s">
        <v>4362</v>
      </c>
      <c r="B1679" s="147" t="n">
        <v>3</v>
      </c>
      <c r="C1679" s="243" t="n">
        <v>3</v>
      </c>
      <c r="D1679" s="526" t="s">
        <v>4349</v>
      </c>
      <c r="E1679" s="150" t="s">
        <v>4349</v>
      </c>
      <c r="F1679" s="154" t="s">
        <v>4358</v>
      </c>
      <c r="G1679" s="212"/>
      <c r="H1679" s="146" t="s">
        <v>4351</v>
      </c>
      <c r="I1679" s="153" t="s">
        <v>4352</v>
      </c>
      <c r="J1679" s="146" t="s">
        <v>395</v>
      </c>
      <c r="K1679" s="212"/>
      <c r="L1679" s="212"/>
      <c r="M1679" s="157" t="s">
        <v>367</v>
      </c>
      <c r="N1679" s="213"/>
      <c r="O1679" s="159" t="n">
        <v>2004</v>
      </c>
      <c r="P1679" s="160" t="s">
        <v>3195</v>
      </c>
      <c r="Q1679" s="160" t="n">
        <v>2</v>
      </c>
      <c r="R1679" s="212"/>
      <c r="S1679" s="212"/>
      <c r="T1679" s="214"/>
      <c r="U1679" s="215"/>
      <c r="V1679" s="209"/>
      <c r="X1679" s="209"/>
      <c r="Y1679" s="209"/>
      <c r="Z1679" s="209"/>
      <c r="AA1679" s="158" t="s">
        <v>4349</v>
      </c>
      <c r="AB1679" s="217"/>
      <c r="AC1679" s="217"/>
      <c r="AD1679" s="209"/>
      <c r="AE1679" s="209"/>
      <c r="AF1679" s="209"/>
      <c r="AG1679" s="166" t="s">
        <v>2060</v>
      </c>
      <c r="AH1679" s="164" t="n">
        <v>6232</v>
      </c>
      <c r="AI1679" s="164" t="n">
        <v>6552</v>
      </c>
      <c r="AJ1679" s="219" t="n">
        <f aca="false">SeqEnd-SeqBeg+1</f>
        <v>321</v>
      </c>
      <c r="AK1679" s="220" t="n">
        <f aca="false">AND( SeqBeg&lt;=Beg  , End &lt;=SeqEnd )</f>
        <v>0</v>
      </c>
      <c r="AL1679" s="212"/>
      <c r="AM1679" s="212"/>
      <c r="AN1679" s="221"/>
      <c r="AT1679" s="147" t="s">
        <v>103</v>
      </c>
      <c r="AU1679" s="146"/>
      <c r="AV1679" s="212"/>
      <c r="AW1679" s="222" t="str">
        <f aca="false">HYPERLINK(CONCATENATE("http://www.ncbi.nlm.nih.gov/nuccore/",BM1679),BM1679)</f>
        <v>JF431023</v>
      </c>
      <c r="AX1679" s="219" t="str">
        <f aca="false">CONCATENATE(D1679,IF(I1679="","",CONCATENATE(".",I1679)),IF(K1679="","",CONCATENATE(".",K1679)),IF(M1679="","",CONCATENATE(".",M1679)),IF(R1679="","",CONCATENATE(".",R1679)),IF(U1679="","","(*)"))</f>
        <v>3k.SVN.pig</v>
      </c>
      <c r="AY1679" s="170" t="str">
        <f aca="false">CONCATENATE(BM1679,".",BN1679)</f>
        <v>JF431023.SI-P65</v>
      </c>
      <c r="AZ1679" s="171" t="str">
        <f aca="false">IF(AV1679="",IF(ISNUMBER(FIND(".",A1679)),LEFT(A1679,FIND(".",A1679)-1),A1679),AV1679)</f>
        <v>JF431023</v>
      </c>
      <c r="BA1679" s="171" t="str">
        <f aca="false">IF(ISNUMBER(FIND("-",AZ1679)),LEFT(AZ1679,FIND("-",AZ1679)-1),AZ1679)</f>
        <v>JF431023</v>
      </c>
      <c r="BB1679" s="170" t="str">
        <f aca="false"> MEGAname &amp; "="</f>
        <v>JF431023=</v>
      </c>
      <c r="BC1679" s="170" t="str">
        <f aca="false">Clear &amp; IF(span ,"Span","out")</f>
        <v>JF431023=out</v>
      </c>
      <c r="BD1679" s="170" t="str">
        <f aca="false">Clear &amp; IF(span, IF(B1679=".","Selected",B1679),"out")</f>
        <v>JF431023=out</v>
      </c>
      <c r="BE1679" s="170" t="str">
        <f aca="false">Clear &amp; Strain</f>
        <v>JF431023=SI-P65</v>
      </c>
      <c r="BF1679" s="170" t="str">
        <f aca="false">CONCATENATE(A1679,"=",F1679,". ",AX1679,IF(AB1679="","",CONCATENATE(".",AB1679)))</f>
        <v>JF431023=SI-P65. 3k.SVN.pig</v>
      </c>
      <c r="BG1679" s="170" t="str">
        <f aca="false">CONCATENATE(A1679,"=",F1679,". ",AX1679)</f>
        <v>JF431023=SI-P65. 3k.SVN.pig</v>
      </c>
      <c r="BH1679" s="170" t="str">
        <f aca="false">CONCATENATE(A1679,"=",AX1679)</f>
        <v>JF431023=3k.SVN.pig</v>
      </c>
      <c r="BI1679" s="170" t="str">
        <f aca="false">CONCATENATE(A1679,"=",ComForSubtype,D1679)</f>
        <v>JF431023=3k</v>
      </c>
      <c r="BJ1679" s="170" t="str">
        <f aca="false">CONCATENATE(A1679,"=",E1679)</f>
        <v>JF431023=3k</v>
      </c>
      <c r="BK1679" s="170" t="str">
        <f aca="false">CONCATENATE(A1679,"=",C1679)</f>
        <v>JF431023=3</v>
      </c>
      <c r="BL1679" s="170" t="str">
        <f aca="false">CONCATENATE(D1679,"=")</f>
        <v>3k=</v>
      </c>
      <c r="BM1679" s="223" t="str">
        <f aca="false">IF(BA1679="XX","",BA1679)</f>
        <v>JF431023</v>
      </c>
      <c r="BN1679" s="224" t="str">
        <f aca="false">CONCATENATE(IF(F1679="","",F1679),IF(G1679="","",CONCATENATE(" / ",G1679)))</f>
        <v>SI-P65</v>
      </c>
      <c r="BO1679" s="225" t="str">
        <f aca="false">AX1679</f>
        <v>3k.SVN.pig</v>
      </c>
      <c r="BP1679" s="226" t="str">
        <f aca="false">IF(V1679="","",V1679)</f>
        <v/>
      </c>
      <c r="BQ1679" s="226" t="str">
        <f aca="false">IF(W1679="","",CONCATENATE(W1679,IF(LEFT(AO1679,1)="s","+","")))</f>
        <v/>
      </c>
      <c r="BR1679" s="226" t="str">
        <f aca="false">IF(X1679="","",CONCATENATE(X1679,IF(LEFT(AQ1679,1)="s","+","")))</f>
        <v/>
      </c>
      <c r="BS1679" s="226" t="str">
        <f aca="false">IF(Y1679="","",CONCATENATE(Y1679,IF(LEFT(AR1679,1)="s","+","")))</f>
        <v/>
      </c>
      <c r="BT1679" s="226" t="str">
        <f aca="false">IF(Z1679="","",CONCATENATE(Z1679,IF(LEFT(AS1679,1)="s","+","")))</f>
        <v/>
      </c>
      <c r="BU1679" s="227" t="str">
        <f aca="false">IF(AA1679="","",CONCATENATE(AA1679,IF(LEFT(AT1679,1)="s","+","")))</f>
        <v>3k</v>
      </c>
      <c r="BV1679" s="212"/>
      <c r="BW1679" s="177" t="s">
        <v>4363</v>
      </c>
      <c r="BX1679" s="170" t="str">
        <f aca="false">IF(BW1679&lt;&gt;"",IF(ISNUMBER(FIND("=",BW1679)),LEFT(BW1679,FIND("=",BW1679)-1),BW1679),BW1679)</f>
        <v>JF431023</v>
      </c>
      <c r="BY1679" s="170" t="str">
        <f aca="false">IF(BW1679&lt;&gt;"",IF(ISNUMBER(FIND("=",BW1679)),RIGHT(BW1679,LEN(BW1679)-FIND("=",BW1679)),""),"")</f>
        <v>3k</v>
      </c>
      <c r="BZ1679" s="170" t="str">
        <f aca="false">IF(BX1679&lt;&gt;"",IF(ISNUMBER(FIND(".",BX1679)),LEFT(BX1679,FIND(".",BX1679)-1),BX1679),BX1679)</f>
        <v>JF431023</v>
      </c>
      <c r="CA1679" s="170" t="str">
        <f aca="false">IF(BX1679&lt;&gt;"",IF(ISNUMBER(FIND(".",BX1679)),RIGHT(BX1679,LEN(BX1679)-FIND(".",BX1679)),""),"")</f>
        <v/>
      </c>
      <c r="CB1679" s="212"/>
      <c r="CC1679" s="170" t="str">
        <f aca="false">A1679</f>
        <v>JF431023</v>
      </c>
      <c r="CD1679" s="178" t="s">
        <v>339</v>
      </c>
      <c r="CE1679" s="178" t="s">
        <v>340</v>
      </c>
      <c r="CF1679" s="178" t="s">
        <v>341</v>
      </c>
      <c r="CG1679" s="212"/>
      <c r="CH1679" s="179"/>
      <c r="CI1679" s="179"/>
      <c r="CJ1679" s="179"/>
      <c r="CK1679" s="212"/>
      <c r="CL1679" s="212"/>
      <c r="CM1679" s="170" t="str">
        <f aca="false">F1679</f>
        <v>SI-P65</v>
      </c>
      <c r="CN1679" s="170" t="str">
        <f aca="false">IF(G1679="","",G1679)</f>
        <v/>
      </c>
      <c r="CO1679" s="170" t="str">
        <f aca="false">CONCATENATE(H1679,":",L1679)</f>
        <v>Slovenia:</v>
      </c>
      <c r="CP1679" s="170" t="str">
        <f aca="false">CONCATENATE(IF(Q1679="","",CONCATENATE(Q1679,"-")),IF(P1679="","",CONCATENATE(P1679,"-")),IF(O1679="","",O1679))</f>
        <v>2-Dec-2004</v>
      </c>
      <c r="CQ1679" s="170" t="str">
        <f aca="false">IF(N1679="","",N1679)</f>
        <v/>
      </c>
      <c r="CR1679" s="170" t="n">
        <f aca="false">C1679</f>
        <v>3</v>
      </c>
      <c r="CS1679" s="229" t="str">
        <f aca="false">D1679</f>
        <v>3k</v>
      </c>
      <c r="CT1679" s="170" t="str">
        <f aca="false">CONCATENATE(CD1679," strain ",CM1679," ",CL1679,", partial cds")</f>
        <v>Hepatitis E virus strain SI-P65 , partial cds</v>
      </c>
    </row>
    <row r="1680" customFormat="false" ht="11.9" hidden="false" customHeight="true" outlineLevel="0" collapsed="false">
      <c r="A1680" s="154" t="s">
        <v>4364</v>
      </c>
      <c r="B1680" s="147" t="n">
        <v>3</v>
      </c>
      <c r="C1680" s="243" t="n">
        <v>3</v>
      </c>
      <c r="D1680" s="526" t="s">
        <v>4349</v>
      </c>
      <c r="E1680" s="150" t="s">
        <v>4349</v>
      </c>
      <c r="F1680" s="154" t="s">
        <v>4355</v>
      </c>
      <c r="G1680" s="212"/>
      <c r="H1680" s="146" t="s">
        <v>4351</v>
      </c>
      <c r="I1680" s="153" t="s">
        <v>4352</v>
      </c>
      <c r="J1680" s="146" t="s">
        <v>395</v>
      </c>
      <c r="K1680" s="212"/>
      <c r="L1680" s="212"/>
      <c r="M1680" s="157" t="s">
        <v>367</v>
      </c>
      <c r="N1680" s="213"/>
      <c r="O1680" s="212"/>
      <c r="P1680" s="212"/>
      <c r="Q1680" s="212"/>
      <c r="R1680" s="212"/>
      <c r="S1680" s="212"/>
      <c r="T1680" s="214"/>
      <c r="U1680" s="215"/>
      <c r="V1680" s="209"/>
      <c r="W1680" s="217"/>
      <c r="X1680" s="209"/>
      <c r="Y1680" s="209"/>
      <c r="Z1680" s="209"/>
      <c r="AA1680" s="158" t="s">
        <v>4349</v>
      </c>
      <c r="AB1680" s="217"/>
      <c r="AC1680" s="217"/>
      <c r="AD1680" s="209"/>
      <c r="AE1680" s="209"/>
      <c r="AF1680" s="209"/>
      <c r="AG1680" s="166" t="s">
        <v>2060</v>
      </c>
      <c r="AH1680" s="164" t="n">
        <v>6246</v>
      </c>
      <c r="AI1680" s="164" t="n">
        <v>6551</v>
      </c>
      <c r="AJ1680" s="219" t="n">
        <f aca="false">SeqEnd-SeqBeg+1</f>
        <v>306</v>
      </c>
      <c r="AK1680" s="220" t="n">
        <f aca="false">AND( SeqBeg&lt;=Beg  , End &lt;=SeqEnd )</f>
        <v>0</v>
      </c>
      <c r="AL1680" s="212"/>
      <c r="AM1680" s="212"/>
      <c r="AN1680" s="221"/>
      <c r="AT1680" s="147" t="s">
        <v>103</v>
      </c>
      <c r="AU1680" s="146"/>
      <c r="AV1680" s="212"/>
      <c r="AW1680" s="222" t="str">
        <f aca="false">HYPERLINK(CONCATENATE("http://www.ncbi.nlm.nih.gov/nuccore/",BM1680),BM1680)</f>
        <v>JF431032</v>
      </c>
      <c r="AX1680" s="219" t="str">
        <f aca="false">CONCATENATE(D1680,IF(I1680="","",CONCATENATE(".",I1680)),IF(K1680="","",CONCATENATE(".",K1680)),IF(M1680="","",CONCATENATE(".",M1680)),IF(R1680="","",CONCATENATE(".",R1680)),IF(U1680="","","(*)"))</f>
        <v>3k.SVN.pig</v>
      </c>
      <c r="AY1680" s="170" t="str">
        <f aca="false">CONCATENATE(BM1680,".",BN1680)</f>
        <v>JF431032.SI-P6</v>
      </c>
      <c r="AZ1680" s="171" t="str">
        <f aca="false">IF(AV1680="",IF(ISNUMBER(FIND(".",A1680)),LEFT(A1680,FIND(".",A1680)-1),A1680),AV1680)</f>
        <v>JF431032</v>
      </c>
      <c r="BA1680" s="171" t="str">
        <f aca="false">IF(ISNUMBER(FIND("-",AZ1680)),LEFT(AZ1680,FIND("-",AZ1680)-1),AZ1680)</f>
        <v>JF431032</v>
      </c>
      <c r="BB1680" s="170" t="str">
        <f aca="false"> MEGAname &amp; "="</f>
        <v>JF431032=</v>
      </c>
      <c r="BC1680" s="170" t="str">
        <f aca="false">Clear &amp; IF(span ,"Span","out")</f>
        <v>JF431032=out</v>
      </c>
      <c r="BD1680" s="170" t="str">
        <f aca="false">Clear &amp; IF(span, IF(B1680=".","Selected",B1680),"out")</f>
        <v>JF431032=out</v>
      </c>
      <c r="BE1680" s="170" t="str">
        <f aca="false">Clear &amp; Strain</f>
        <v>JF431032=SI-P6</v>
      </c>
      <c r="BF1680" s="170" t="str">
        <f aca="false">CONCATENATE(A1680,"=",F1680,". ",AX1680,IF(AB1680="","",CONCATENATE(".",AB1680)))</f>
        <v>JF431032=SI-P6. 3k.SVN.pig</v>
      </c>
      <c r="BG1680" s="170" t="str">
        <f aca="false">CONCATENATE(A1680,"=",F1680,". ",AX1680)</f>
        <v>JF431032=SI-P6. 3k.SVN.pig</v>
      </c>
      <c r="BH1680" s="170" t="str">
        <f aca="false">CONCATENATE(A1680,"=",AX1680)</f>
        <v>JF431032=3k.SVN.pig</v>
      </c>
      <c r="BI1680" s="170" t="str">
        <f aca="false">CONCATENATE(A1680,"=",ComForSubtype,D1680)</f>
        <v>JF431032=3k</v>
      </c>
      <c r="BJ1680" s="170" t="str">
        <f aca="false">CONCATENATE(A1680,"=",E1680)</f>
        <v>JF431032=3k</v>
      </c>
      <c r="BK1680" s="170" t="str">
        <f aca="false">CONCATENATE(A1680,"=",C1680)</f>
        <v>JF431032=3</v>
      </c>
      <c r="BL1680" s="170" t="str">
        <f aca="false">CONCATENATE(D1680,"=")</f>
        <v>3k=</v>
      </c>
      <c r="BM1680" s="223" t="str">
        <f aca="false">IF(BA1680="XX","",BA1680)</f>
        <v>JF431032</v>
      </c>
      <c r="BN1680" s="224" t="str">
        <f aca="false">CONCATENATE(IF(F1680="","",F1680),IF(G1680="","",CONCATENATE(" / ",G1680)))</f>
        <v>SI-P6</v>
      </c>
      <c r="BO1680" s="225" t="str">
        <f aca="false">AX1680</f>
        <v>3k.SVN.pig</v>
      </c>
      <c r="BP1680" s="226" t="str">
        <f aca="false">IF(V1680="","",V1680)</f>
        <v/>
      </c>
      <c r="BQ1680" s="226" t="str">
        <f aca="false">IF(W1680="","",CONCATENATE(W1680,IF(LEFT(AO1680,1)="s","+","")))</f>
        <v/>
      </c>
      <c r="BR1680" s="226" t="str">
        <f aca="false">IF(X1680="","",CONCATENATE(X1680,IF(LEFT(AQ1680,1)="s","+","")))</f>
        <v/>
      </c>
      <c r="BS1680" s="226" t="str">
        <f aca="false">IF(Y1680="","",CONCATENATE(Y1680,IF(LEFT(AR1680,1)="s","+","")))</f>
        <v/>
      </c>
      <c r="BT1680" s="226" t="str">
        <f aca="false">IF(Z1680="","",CONCATENATE(Z1680,IF(LEFT(AS1680,1)="s","+","")))</f>
        <v/>
      </c>
      <c r="BU1680" s="227" t="str">
        <f aca="false">IF(AA1680="","",CONCATENATE(AA1680,IF(LEFT(AT1680,1)="s","+","")))</f>
        <v>3k</v>
      </c>
      <c r="BV1680" s="212"/>
      <c r="BW1680" s="177" t="s">
        <v>4365</v>
      </c>
      <c r="BX1680" s="170" t="str">
        <f aca="false">IF(BW1680&lt;&gt;"",IF(ISNUMBER(FIND("=",BW1680)),LEFT(BW1680,FIND("=",BW1680)-1),BW1680),BW1680)</f>
        <v>JF431032</v>
      </c>
      <c r="BY1680" s="170" t="str">
        <f aca="false">IF(BW1680&lt;&gt;"",IF(ISNUMBER(FIND("=",BW1680)),RIGHT(BW1680,LEN(BW1680)-FIND("=",BW1680)),""),"")</f>
        <v>3k</v>
      </c>
      <c r="BZ1680" s="170" t="str">
        <f aca="false">IF(BX1680&lt;&gt;"",IF(ISNUMBER(FIND(".",BX1680)),LEFT(BX1680,FIND(".",BX1680)-1),BX1680),BX1680)</f>
        <v>JF431032</v>
      </c>
      <c r="CA1680" s="170" t="str">
        <f aca="false">IF(BX1680&lt;&gt;"",IF(ISNUMBER(FIND(".",BX1680)),RIGHT(BX1680,LEN(BX1680)-FIND(".",BX1680)),""),"")</f>
        <v/>
      </c>
      <c r="CB1680" s="212"/>
      <c r="CC1680" s="170" t="str">
        <f aca="false">A1680</f>
        <v>JF431032</v>
      </c>
      <c r="CD1680" s="178" t="s">
        <v>339</v>
      </c>
      <c r="CE1680" s="178" t="s">
        <v>340</v>
      </c>
      <c r="CF1680" s="178" t="s">
        <v>341</v>
      </c>
      <c r="CG1680" s="212"/>
      <c r="CH1680" s="179"/>
      <c r="CI1680" s="179"/>
      <c r="CJ1680" s="179"/>
      <c r="CK1680" s="212"/>
      <c r="CL1680" s="212"/>
      <c r="CM1680" s="170" t="str">
        <f aca="false">F1680</f>
        <v>SI-P6</v>
      </c>
      <c r="CN1680" s="170" t="str">
        <f aca="false">IF(G1680="","",G1680)</f>
        <v/>
      </c>
      <c r="CO1680" s="170" t="str">
        <f aca="false">CONCATENATE(H1680,":",L1680)</f>
        <v>Slovenia:</v>
      </c>
      <c r="CP1680" s="170" t="str">
        <f aca="false">CONCATENATE(IF(Q1680="","",CONCATENATE(Q1680,"-")),IF(P1680="","",CONCATENATE(P1680,"-")),IF(O1680="","",O1680))</f>
        <v/>
      </c>
      <c r="CQ1680" s="170" t="str">
        <f aca="false">IF(N1680="","",N1680)</f>
        <v/>
      </c>
      <c r="CR1680" s="170" t="n">
        <f aca="false">C1680</f>
        <v>3</v>
      </c>
      <c r="CS1680" s="229" t="str">
        <f aca="false">D1680</f>
        <v>3k</v>
      </c>
      <c r="CT1680" s="170" t="str">
        <f aca="false">CONCATENATE(CD1680," strain ",CM1680," ",CL1680,", partial cds")</f>
        <v>Hepatitis E virus strain SI-P6 , partial cds</v>
      </c>
    </row>
    <row r="1681" customFormat="false" ht="11.9" hidden="true" customHeight="true" outlineLevel="0" collapsed="false">
      <c r="A1681" s="235" t="s">
        <v>4366</v>
      </c>
      <c r="B1681" s="147" t="n">
        <v>4</v>
      </c>
      <c r="C1681" s="245" t="n">
        <v>4</v>
      </c>
      <c r="D1681" s="246" t="n">
        <v>4</v>
      </c>
      <c r="E1681" s="249" t="s">
        <v>4367</v>
      </c>
      <c r="F1681" s="235" t="s">
        <v>4368</v>
      </c>
      <c r="G1681" s="212"/>
      <c r="H1681" s="235" t="s">
        <v>378</v>
      </c>
      <c r="I1681" s="236" t="s">
        <v>379</v>
      </c>
      <c r="J1681" s="235" t="s">
        <v>337</v>
      </c>
      <c r="K1681" s="155" t="s">
        <v>2827</v>
      </c>
      <c r="L1681" s="231" t="s">
        <v>2827</v>
      </c>
      <c r="M1681" s="157" t="s">
        <v>348</v>
      </c>
      <c r="N1681" s="213"/>
      <c r="O1681" s="235" t="n">
        <v>2003</v>
      </c>
      <c r="P1681" s="235" t="n">
        <v>6</v>
      </c>
      <c r="Q1681" s="159" t="n">
        <v>9</v>
      </c>
      <c r="R1681" s="237"/>
      <c r="S1681" s="232" t="n">
        <v>7244</v>
      </c>
      <c r="T1681" s="214" t="s">
        <v>353</v>
      </c>
      <c r="U1681" s="215"/>
      <c r="V1681" s="158" t="n">
        <v>4</v>
      </c>
      <c r="W1681" s="244" t="n">
        <v>4</v>
      </c>
      <c r="X1681" s="249" t="n">
        <v>4</v>
      </c>
      <c r="Y1681" s="249" t="n">
        <v>4</v>
      </c>
      <c r="Z1681" s="249" t="n">
        <v>4</v>
      </c>
      <c r="AA1681" s="250" t="n">
        <v>4</v>
      </c>
      <c r="AB1681" s="251" t="s">
        <v>278</v>
      </c>
      <c r="AC1681" s="163" t="s">
        <v>354</v>
      </c>
      <c r="AD1681" s="164" t="s">
        <v>354</v>
      </c>
      <c r="AE1681" s="164" t="s">
        <v>354</v>
      </c>
      <c r="AF1681" s="164" t="s">
        <v>354</v>
      </c>
      <c r="AG1681" s="166" t="s">
        <v>354</v>
      </c>
      <c r="AH1681" s="164" t="n">
        <v>10</v>
      </c>
      <c r="AI1681" s="252" t="n">
        <v>7519</v>
      </c>
      <c r="AJ1681" s="219" t="n">
        <f aca="false">SeqEnd-SeqBeg+1</f>
        <v>7510</v>
      </c>
      <c r="AK1681" s="220" t="n">
        <f aca="false">AND( SeqBeg&lt;=Beg  , End &lt;=SeqEnd )</f>
        <v>1</v>
      </c>
      <c r="AL1681" s="237"/>
      <c r="AM1681" s="237"/>
      <c r="AN1681" s="213"/>
      <c r="AO1681" s="164" t="s">
        <v>465</v>
      </c>
      <c r="AP1681" s="164" t="s">
        <v>465</v>
      </c>
      <c r="AQ1681" s="164" t="s">
        <v>465</v>
      </c>
      <c r="AR1681" s="164" t="s">
        <v>465</v>
      </c>
      <c r="AS1681" s="164" t="s">
        <v>466</v>
      </c>
      <c r="AT1681" s="164" t="s">
        <v>465</v>
      </c>
      <c r="AU1681" s="164" t="s">
        <v>382</v>
      </c>
      <c r="AV1681" s="237"/>
      <c r="AW1681" s="222" t="str">
        <f aca="false">HYPERLINK(CONCATENATE("http://www.ncbi.nlm.nih.gov/nuccore/",BM1681),BM1681)</f>
        <v>AB291964</v>
      </c>
      <c r="AX1681" s="219" t="str">
        <f aca="false">CONCATENATE(D1681,IF(I1681="","",CONCATENATE(".",I1681)),IF(K1681="","",CONCATENATE(".",K1681)),IF(M1681="","",CONCATENATE(".",M1681)),IF(R1681="","",CONCATENATE(".",R1681)),IF(U1681="","","(*)"))</f>
        <v>4.JPN.Tokio.hum</v>
      </c>
      <c r="AY1681" s="238" t="str">
        <f aca="false">CONCATENATE(BM1681,".",BN1681)</f>
        <v>AB291964.JYK-Tok03C</v>
      </c>
      <c r="AZ1681" s="239" t="str">
        <f aca="false">IF(AV1681="",IF(ISNUMBER(FIND(".",A1681)),LEFT(A1681,FIND(".",A1681)-1),A1681),AV1681)</f>
        <v>AB291964</v>
      </c>
      <c r="BA1681" s="239" t="str">
        <f aca="false">IF(ISNUMBER(FIND("-",AZ1681)),LEFT(AZ1681,FIND("-",AZ1681)-1),AZ1681)</f>
        <v>AB291964</v>
      </c>
      <c r="BB1681" s="170" t="str">
        <f aca="false"> MEGAname &amp; "="</f>
        <v>AB291964=</v>
      </c>
      <c r="BC1681" s="170" t="str">
        <f aca="false">Clear &amp; IF(span ,"Span","out")</f>
        <v>AB291964=Span</v>
      </c>
      <c r="BD1681" s="170" t="str">
        <f aca="false">Clear &amp; IF(span, IF(B1681=".","Selected",B1681),"out")</f>
        <v>AB291964=4</v>
      </c>
      <c r="BE1681" s="170" t="str">
        <f aca="false">Clear &amp; Strain</f>
        <v>AB291964=JYK-Tok03C</v>
      </c>
      <c r="BF1681" s="238" t="str">
        <f aca="false">CONCATENATE(A1681,"=",F1681,". ",AX1681,IF(AB1681="","",CONCATENATE(".",AB1681)))</f>
        <v>AB291964=JYK-Tok03C. 4.JPN.Tokio.hum.CG</v>
      </c>
      <c r="BG1681" s="238" t="str">
        <f aca="false">CONCATENATE(A1681,"=",F1681,". ",AX1681)</f>
        <v>AB291964=JYK-Tok03C. 4.JPN.Tokio.hum</v>
      </c>
      <c r="BH1681" s="238" t="str">
        <f aca="false">CONCATENATE(A1681,"=",AX1681)</f>
        <v>AB291964=4.JPN.Tokio.hum</v>
      </c>
      <c r="BI1681" s="238" t="str">
        <f aca="false">CONCATENATE(A1681,"=",ComForSubtype,D1681)</f>
        <v>AB291964=4</v>
      </c>
      <c r="BJ1681" s="238" t="str">
        <f aca="false">CONCATENATE(A1681,"=",E1681)</f>
        <v>AB291964=4</v>
      </c>
      <c r="BK1681" s="238" t="str">
        <f aca="false">CONCATENATE(A1681,"=",C1681)</f>
        <v>AB291964=4</v>
      </c>
      <c r="BL1681" s="238" t="str">
        <f aca="false">CONCATENATE(D1681,"=")</f>
        <v>4=</v>
      </c>
      <c r="BM1681" s="223" t="str">
        <f aca="false">IF(BA1681="XX","",BA1681)</f>
        <v>AB291964</v>
      </c>
      <c r="BN1681" s="224" t="str">
        <f aca="false">CONCATENATE(IF(F1681="","",F1681),IF(G1681="","",CONCATENATE(" / ",G1681)))</f>
        <v>JYK-Tok03C</v>
      </c>
      <c r="BO1681" s="225" t="str">
        <f aca="false">AX1681</f>
        <v>4.JPN.Tokio.hum</v>
      </c>
      <c r="BP1681" s="226" t="n">
        <f aca="false">IF(V1681="","",V1681)</f>
        <v>4</v>
      </c>
      <c r="BQ1681" s="226" t="str">
        <f aca="false">IF(W1681="","",CONCATENATE(W1681,IF(LEFT(AO1681,1)="s","+","")))</f>
        <v>4</v>
      </c>
      <c r="BR1681" s="226" t="str">
        <f aca="false">IF(X1681="","",CONCATENATE(X1681,IF(LEFT(AQ1681,1)="s","+","")))</f>
        <v>4</v>
      </c>
      <c r="BS1681" s="226" t="str">
        <f aca="false">IF(Y1681="","",CONCATENATE(Y1681,IF(LEFT(AR1681,1)="s","+","")))</f>
        <v>4</v>
      </c>
      <c r="BT1681" s="226" t="str">
        <f aca="false">IF(Z1681="","",CONCATENATE(Z1681,IF(LEFT(AS1681,1)="s","+","")))</f>
        <v>4+</v>
      </c>
      <c r="BU1681" s="227" t="str">
        <f aca="false">IF(AA1681="","",CONCATENATE(AA1681,IF(LEFT(AT1681,1)="s","+","")))</f>
        <v>4</v>
      </c>
      <c r="BV1681" s="240"/>
      <c r="BW1681" s="240" t="s">
        <v>4369</v>
      </c>
      <c r="BX1681" s="238" t="str">
        <f aca="false">IF(BW1681&lt;&gt;"",IF(ISNUMBER(FIND("=",BW1681)),LEFT(BW1681,FIND("=",BW1681)-1),BW1681),BW1681)</f>
        <v>AB291964</v>
      </c>
      <c r="BY1681" s="238" t="str">
        <f aca="false">IF(BW1681&lt;&gt;"",IF(ISNUMBER(FIND("=",BW1681)),RIGHT(BW1681,LEN(BW1681)-FIND("=",BW1681)),""),"")</f>
        <v>4</v>
      </c>
      <c r="BZ1681" s="238" t="str">
        <f aca="false">IF(BX1681&lt;&gt;"",IF(ISNUMBER(FIND(".",BX1681)),LEFT(BX1681,FIND(".",BX1681)-1),BX1681),BX1681)</f>
        <v>AB291964</v>
      </c>
      <c r="CA1681" s="238" t="str">
        <f aca="false">IF(BX1681&lt;&gt;"",IF(ISNUMBER(FIND(".",BX1681)),RIGHT(BX1681,LEN(BX1681)-FIND(".",BX1681)),""),"")</f>
        <v/>
      </c>
      <c r="CB1681" s="240"/>
      <c r="CC1681" s="238" t="str">
        <f aca="false">A1681</f>
        <v>AB291964</v>
      </c>
      <c r="CD1681" s="241" t="s">
        <v>339</v>
      </c>
      <c r="CE1681" s="241" t="s">
        <v>340</v>
      </c>
      <c r="CF1681" s="241" t="s">
        <v>341</v>
      </c>
      <c r="CG1681" s="241"/>
      <c r="CH1681" s="363"/>
      <c r="CI1681" s="363"/>
      <c r="CJ1681" s="363"/>
      <c r="CK1681" s="363"/>
      <c r="CL1681" s="241"/>
      <c r="CM1681" s="238" t="str">
        <f aca="false">F1681</f>
        <v>JYK-Tok03C</v>
      </c>
      <c r="CN1681" s="238" t="str">
        <f aca="false">IF(G1681="","",G1681)</f>
        <v/>
      </c>
      <c r="CO1681" s="238" t="str">
        <f aca="false">CONCATENATE(H1681,":",L1681)</f>
        <v>Japan:Tokio</v>
      </c>
      <c r="CP1681" s="238" t="str">
        <f aca="false">CONCATENATE(IF(Q1681="","",CONCATENATE(Q1681,"-")),IF(P1681="","",CONCATENATE(P1681,"-")),IF(O1681="","",O1681))</f>
        <v>9-6-2003</v>
      </c>
      <c r="CQ1681" s="238" t="str">
        <f aca="false">IF(N1681="","",N1681)</f>
        <v/>
      </c>
      <c r="CR1681" s="238" t="n">
        <f aca="false">C1681</f>
        <v>4</v>
      </c>
      <c r="CS1681" s="242" t="n">
        <f aca="false">D1681</f>
        <v>4</v>
      </c>
      <c r="CT1681" s="170" t="str">
        <f aca="false">CONCATENATE(CD1681," strain ",CM1681," ",CL1681,", partial cds")</f>
        <v>Hepatitis E virus strain JYK-Tok03C , partial cds</v>
      </c>
    </row>
    <row r="1682" customFormat="false" ht="11.9" hidden="true" customHeight="true" outlineLevel="0" collapsed="false">
      <c r="A1682" s="154" t="s">
        <v>4370</v>
      </c>
      <c r="B1682" s="147" t="n">
        <v>4</v>
      </c>
      <c r="C1682" s="148" t="n">
        <v>4</v>
      </c>
      <c r="D1682" s="149" t="n">
        <v>4</v>
      </c>
      <c r="E1682" s="150" t="s">
        <v>4367</v>
      </c>
      <c r="F1682" s="154" t="s">
        <v>4371</v>
      </c>
      <c r="G1682" s="212"/>
      <c r="H1682" s="146" t="s">
        <v>378</v>
      </c>
      <c r="I1682" s="153" t="s">
        <v>366</v>
      </c>
      <c r="J1682" s="146" t="s">
        <v>337</v>
      </c>
      <c r="K1682" s="155" t="s">
        <v>3976</v>
      </c>
      <c r="L1682" s="231" t="s">
        <v>2736</v>
      </c>
      <c r="M1682" s="157" t="s">
        <v>348</v>
      </c>
      <c r="N1682" s="213"/>
      <c r="O1682" s="235" t="n">
        <v>2004</v>
      </c>
      <c r="P1682" s="212"/>
      <c r="Q1682" s="212"/>
      <c r="R1682" s="212"/>
      <c r="S1682" s="232" t="n">
        <v>7227</v>
      </c>
      <c r="T1682" s="214" t="s">
        <v>353</v>
      </c>
      <c r="U1682" s="215"/>
      <c r="V1682" s="158" t="n">
        <v>4</v>
      </c>
      <c r="W1682" s="244" t="s">
        <v>4372</v>
      </c>
      <c r="X1682" s="249" t="n">
        <v>4</v>
      </c>
      <c r="Y1682" s="150" t="n">
        <v>4</v>
      </c>
      <c r="Z1682" s="150" t="n">
        <v>4</v>
      </c>
      <c r="AA1682" s="250" t="n">
        <v>4</v>
      </c>
      <c r="AB1682" s="251" t="s">
        <v>278</v>
      </c>
      <c r="AC1682" s="163" t="s">
        <v>354</v>
      </c>
      <c r="AD1682" s="164" t="s">
        <v>354</v>
      </c>
      <c r="AE1682" s="164" t="s">
        <v>354</v>
      </c>
      <c r="AF1682" s="164" t="s">
        <v>354</v>
      </c>
      <c r="AG1682" s="166" t="s">
        <v>354</v>
      </c>
      <c r="AH1682" s="164" t="n">
        <v>31</v>
      </c>
      <c r="AI1682" s="252" t="n">
        <v>7519</v>
      </c>
      <c r="AJ1682" s="219" t="n">
        <f aca="false">SeqEnd-SeqBeg+1</f>
        <v>7489</v>
      </c>
      <c r="AK1682" s="220" t="n">
        <f aca="false">AND( SeqBeg&lt;=Beg  , End &lt;=SeqEnd )</f>
        <v>1</v>
      </c>
      <c r="AL1682" s="212"/>
      <c r="AM1682" s="212"/>
      <c r="AN1682" s="213"/>
      <c r="AO1682" s="147" t="s">
        <v>465</v>
      </c>
      <c r="AP1682" s="147" t="s">
        <v>465</v>
      </c>
      <c r="AQ1682" s="147" t="s">
        <v>465</v>
      </c>
      <c r="AR1682" s="147" t="s">
        <v>465</v>
      </c>
      <c r="AS1682" s="147" t="s">
        <v>466</v>
      </c>
      <c r="AT1682" s="147" t="s">
        <v>465</v>
      </c>
      <c r="AU1682" s="147" t="s">
        <v>382</v>
      </c>
      <c r="AV1682" s="212"/>
      <c r="AW1682" s="222" t="str">
        <f aca="false">HYPERLINK(CONCATENATE("http://www.ncbi.nlm.nih.gov/nuccore/",BM1682),BM1682)</f>
        <v>AB369688</v>
      </c>
      <c r="AX1682" s="219" t="str">
        <f aca="false">CONCATENATE(D1682,IF(I1682="","",CONCATENATE(".",I1682)),IF(K1682="","",CONCATENATE(".",K1682)),IF(M1682="","",CONCATENATE(".",M1682)),IF(R1682="","",CONCATENATE(".",R1682)),IF(U1682="","","(*)"))</f>
        <v>4.CHN.Shanghai.hum</v>
      </c>
      <c r="AY1682" s="170" t="str">
        <f aca="false">CONCATENATE(BM1682,".",BN1682)</f>
        <v>AB369688.E087-SAP04C</v>
      </c>
      <c r="AZ1682" s="171" t="str">
        <f aca="false">IF(AV1682="",IF(ISNUMBER(FIND(".",A1682)),LEFT(A1682,FIND(".",A1682)-1),A1682),AV1682)</f>
        <v>AB369688</v>
      </c>
      <c r="BA1682" s="171" t="str">
        <f aca="false">IF(ISNUMBER(FIND("-",AZ1682)),LEFT(AZ1682,FIND("-",AZ1682)-1),AZ1682)</f>
        <v>AB369688</v>
      </c>
      <c r="BB1682" s="170" t="str">
        <f aca="false"> MEGAname &amp; "="</f>
        <v>AB369688=</v>
      </c>
      <c r="BC1682" s="170" t="str">
        <f aca="false">Clear &amp; IF(span ,"Span","out")</f>
        <v>AB369688=Span</v>
      </c>
      <c r="BD1682" s="170" t="str">
        <f aca="false">Clear &amp; IF(span, IF(B1682=".","Selected",B1682),"out")</f>
        <v>AB369688=4</v>
      </c>
      <c r="BE1682" s="170" t="str">
        <f aca="false">Clear &amp; Strain</f>
        <v>AB369688=E087-SAP04C</v>
      </c>
      <c r="BF1682" s="170" t="str">
        <f aca="false">CONCATENATE(A1682,"=",F1682,". ",AX1682,IF(AB1682="","",CONCATENATE(".",AB1682)))</f>
        <v>AB369688=E087-SAP04C. 4.CHN.Shanghai.hum.CG</v>
      </c>
      <c r="BG1682" s="170" t="str">
        <f aca="false">CONCATENATE(A1682,"=",F1682,". ",AX1682)</f>
        <v>AB369688=E087-SAP04C. 4.CHN.Shanghai.hum</v>
      </c>
      <c r="BH1682" s="170" t="str">
        <f aca="false">CONCATENATE(A1682,"=",AX1682)</f>
        <v>AB369688=4.CHN.Shanghai.hum</v>
      </c>
      <c r="BI1682" s="170" t="str">
        <f aca="false">CONCATENATE(A1682,"=",ComForSubtype,D1682)</f>
        <v>AB369688=4</v>
      </c>
      <c r="BJ1682" s="170" t="str">
        <f aca="false">CONCATENATE(A1682,"=",E1682)</f>
        <v>AB369688=4</v>
      </c>
      <c r="BK1682" s="170" t="str">
        <f aca="false">CONCATENATE(A1682,"=",C1682)</f>
        <v>AB369688=4</v>
      </c>
      <c r="BL1682" s="170" t="str">
        <f aca="false">CONCATENATE(D1682,"=")</f>
        <v>4=</v>
      </c>
      <c r="BM1682" s="223" t="str">
        <f aca="false">IF(BA1682="XX","",BA1682)</f>
        <v>AB369688</v>
      </c>
      <c r="BN1682" s="224" t="str">
        <f aca="false">CONCATENATE(IF(F1682="","",F1682),IF(G1682="","",CONCATENATE(" / ",G1682)))</f>
        <v>E087-SAP04C</v>
      </c>
      <c r="BO1682" s="225" t="str">
        <f aca="false">AX1682</f>
        <v>4.CHN.Shanghai.hum</v>
      </c>
      <c r="BP1682" s="226" t="n">
        <f aca="false">IF(V1682="","",V1682)</f>
        <v>4</v>
      </c>
      <c r="BQ1682" s="226" t="str">
        <f aca="false">IF(W1682="","",CONCATENATE(W1682,IF(LEFT(AO1682,1)="s","+","")))</f>
        <v>4i</v>
      </c>
      <c r="BR1682" s="226" t="str">
        <f aca="false">IF(X1682="","",CONCATENATE(X1682,IF(LEFT(AQ1682,1)="s","+","")))</f>
        <v>4</v>
      </c>
      <c r="BS1682" s="226" t="str">
        <f aca="false">IF(Y1682="","",CONCATENATE(Y1682,IF(LEFT(AR1682,1)="s","+","")))</f>
        <v>4</v>
      </c>
      <c r="BT1682" s="226" t="str">
        <f aca="false">IF(Z1682="","",CONCATENATE(Z1682,IF(LEFT(AS1682,1)="s","+","")))</f>
        <v>4+</v>
      </c>
      <c r="BU1682" s="227" t="str">
        <f aca="false">IF(AA1682="","",CONCATENATE(AA1682,IF(LEFT(AT1682,1)="s","+","")))</f>
        <v>4</v>
      </c>
      <c r="BV1682" s="212"/>
      <c r="BW1682" s="177" t="s">
        <v>4373</v>
      </c>
      <c r="BX1682" s="170" t="str">
        <f aca="false">IF(BW1682&lt;&gt;"",IF(ISNUMBER(FIND("=",BW1682)),LEFT(BW1682,FIND("=",BW1682)-1),BW1682),BW1682)</f>
        <v>AB369688</v>
      </c>
      <c r="BY1682" s="170" t="str">
        <f aca="false">IF(BW1682&lt;&gt;"",IF(ISNUMBER(FIND("=",BW1682)),RIGHT(BW1682,LEN(BW1682)-FIND("=",BW1682)),""),"")</f>
        <v>4</v>
      </c>
      <c r="BZ1682" s="170" t="str">
        <f aca="false">IF(BX1682&lt;&gt;"",IF(ISNUMBER(FIND(".",BX1682)),LEFT(BX1682,FIND(".",BX1682)-1),BX1682),BX1682)</f>
        <v>AB369688</v>
      </c>
      <c r="CA1682" s="170" t="str">
        <f aca="false">IF(BX1682&lt;&gt;"",IF(ISNUMBER(FIND(".",BX1682)),RIGHT(BX1682,LEN(BX1682)-FIND(".",BX1682)),""),"")</f>
        <v/>
      </c>
      <c r="CB1682" s="212"/>
      <c r="CC1682" s="170" t="str">
        <f aca="false">A1682</f>
        <v>AB369688</v>
      </c>
      <c r="CD1682" s="178" t="s">
        <v>339</v>
      </c>
      <c r="CE1682" s="178" t="s">
        <v>340</v>
      </c>
      <c r="CF1682" s="178" t="s">
        <v>341</v>
      </c>
      <c r="CG1682" s="212"/>
      <c r="CH1682" s="179"/>
      <c r="CI1682" s="179"/>
      <c r="CJ1682" s="179"/>
      <c r="CK1682" s="212"/>
      <c r="CL1682" s="212"/>
      <c r="CM1682" s="170" t="str">
        <f aca="false">F1682</f>
        <v>E087-SAP04C</v>
      </c>
      <c r="CN1682" s="170" t="str">
        <f aca="false">IF(G1682="","",G1682)</f>
        <v/>
      </c>
      <c r="CO1682" s="170" t="str">
        <f aca="false">CONCATENATE(H1682,":",L1682)</f>
        <v>Japan:Hokkaido</v>
      </c>
      <c r="CP1682" s="170" t="str">
        <f aca="false">CONCATENATE(IF(Q1682="","",CONCATENATE(Q1682,"-")),IF(P1682="","",CONCATENATE(P1682,"-")),IF(O1682="","",O1682))</f>
        <v>2004</v>
      </c>
      <c r="CQ1682" s="170" t="str">
        <f aca="false">IF(N1682="","",N1682)</f>
        <v/>
      </c>
      <c r="CR1682" s="228" t="n">
        <f aca="false">C1682</f>
        <v>4</v>
      </c>
      <c r="CS1682" s="229" t="n">
        <f aca="false">D1682</f>
        <v>4</v>
      </c>
      <c r="CT1682" s="170" t="str">
        <f aca="false">CONCATENATE(CD1682," strain ",CM1682," ",CL1682,", partial cds")</f>
        <v>Hepatitis E virus strain E087-SAP04C , partial cds</v>
      </c>
    </row>
    <row r="1683" customFormat="false" ht="11.9" hidden="true" customHeight="true" outlineLevel="0" collapsed="false">
      <c r="A1683" s="154" t="s">
        <v>4374</v>
      </c>
      <c r="B1683" s="147" t="n">
        <v>4</v>
      </c>
      <c r="C1683" s="148" t="n">
        <v>4</v>
      </c>
      <c r="D1683" s="149" t="n">
        <v>4</v>
      </c>
      <c r="E1683" s="150" t="s">
        <v>4367</v>
      </c>
      <c r="F1683" s="154" t="s">
        <v>4375</v>
      </c>
      <c r="G1683" s="212"/>
      <c r="H1683" s="146" t="s">
        <v>378</v>
      </c>
      <c r="I1683" s="153" t="s">
        <v>379</v>
      </c>
      <c r="J1683" s="146" t="s">
        <v>337</v>
      </c>
      <c r="K1683" s="155" t="s">
        <v>4025</v>
      </c>
      <c r="L1683" s="231" t="s">
        <v>4025</v>
      </c>
      <c r="M1683" s="157" t="s">
        <v>348</v>
      </c>
      <c r="N1683" s="213"/>
      <c r="O1683" s="212"/>
      <c r="P1683" s="212"/>
      <c r="Q1683" s="212"/>
      <c r="R1683" s="212"/>
      <c r="S1683" s="232" t="n">
        <v>7253</v>
      </c>
      <c r="T1683" s="214" t="s">
        <v>353</v>
      </c>
      <c r="U1683" s="215"/>
      <c r="V1683" s="158" t="n">
        <v>4</v>
      </c>
      <c r="W1683" s="244" t="n">
        <v>4</v>
      </c>
      <c r="X1683" s="489" t="n">
        <v>4</v>
      </c>
      <c r="Y1683" s="150" t="n">
        <v>4</v>
      </c>
      <c r="Z1683" s="150" t="n">
        <v>4</v>
      </c>
      <c r="AA1683" s="250" t="n">
        <v>4</v>
      </c>
      <c r="AB1683" s="251" t="s">
        <v>278</v>
      </c>
      <c r="AC1683" s="163" t="s">
        <v>354</v>
      </c>
      <c r="AD1683" s="164" t="s">
        <v>354</v>
      </c>
      <c r="AE1683" s="164" t="s">
        <v>354</v>
      </c>
      <c r="AF1683" s="164" t="s">
        <v>354</v>
      </c>
      <c r="AG1683" s="166" t="s">
        <v>354</v>
      </c>
      <c r="AH1683" s="164" t="n">
        <v>37</v>
      </c>
      <c r="AI1683" s="252" t="n">
        <v>7519</v>
      </c>
      <c r="AJ1683" s="219" t="n">
        <f aca="false">SeqEnd-SeqBeg+1</f>
        <v>7483</v>
      </c>
      <c r="AK1683" s="220" t="n">
        <f aca="false">AND( SeqBeg&lt;=Beg  , End &lt;=SeqEnd )</f>
        <v>1</v>
      </c>
      <c r="AL1683" s="212"/>
      <c r="AM1683" s="212"/>
      <c r="AN1683" s="213"/>
      <c r="AO1683" s="147" t="s">
        <v>465</v>
      </c>
      <c r="AP1683" s="147" t="s">
        <v>465</v>
      </c>
      <c r="AQ1683" s="147" t="s">
        <v>465</v>
      </c>
      <c r="AR1683" s="147" t="s">
        <v>465</v>
      </c>
      <c r="AS1683" s="147" t="s">
        <v>466</v>
      </c>
      <c r="AT1683" s="147" t="s">
        <v>465</v>
      </c>
      <c r="AU1683" s="147" t="s">
        <v>382</v>
      </c>
      <c r="AV1683" s="212"/>
      <c r="AW1683" s="222" t="str">
        <f aca="false">HYPERLINK(CONCATENATE("http://www.ncbi.nlm.nih.gov/nuccore/",BM1683),BM1683)</f>
        <v>AB253420</v>
      </c>
      <c r="AX1683" s="219" t="str">
        <f aca="false">CONCATENATE(D1683,IF(I1683="","",CONCATENATE(".",I1683)),IF(K1683="","",CONCATENATE(".",K1683)),IF(M1683="","",CONCATENATE(".",M1683)),IF(R1683="","",CONCATENATE(".",R1683)),IF(U1683="","","(*)"))</f>
        <v>4.JPN.Okinawa.hum</v>
      </c>
      <c r="AY1683" s="170" t="str">
        <f aca="false">CONCATENATE(BM1683,".",BN1683)</f>
        <v>AB253420.HEVN2</v>
      </c>
      <c r="AZ1683" s="171" t="str">
        <f aca="false">IF(AV1683="",IF(ISNUMBER(FIND(".",A1683)),LEFT(A1683,FIND(".",A1683)-1),A1683),AV1683)</f>
        <v>AB253420</v>
      </c>
      <c r="BA1683" s="171" t="str">
        <f aca="false">IF(ISNUMBER(FIND("-",AZ1683)),LEFT(AZ1683,FIND("-",AZ1683)-1),AZ1683)</f>
        <v>AB253420</v>
      </c>
      <c r="BB1683" s="170" t="str">
        <f aca="false"> MEGAname &amp; "="</f>
        <v>AB253420=</v>
      </c>
      <c r="BC1683" s="170" t="str">
        <f aca="false">Clear &amp; IF(span ,"Span","out")</f>
        <v>AB253420=Span</v>
      </c>
      <c r="BD1683" s="170" t="str">
        <f aca="false">Clear &amp; IF(span, IF(B1683=".","Selected",B1683),"out")</f>
        <v>AB253420=4</v>
      </c>
      <c r="BE1683" s="170" t="str">
        <f aca="false">Clear &amp; Strain</f>
        <v>AB253420=HEVN2</v>
      </c>
      <c r="BF1683" s="170" t="str">
        <f aca="false">CONCATENATE(A1683,"=",F1683,". ",AX1683,IF(AB1683="","",CONCATENATE(".",AB1683)))</f>
        <v>AB253420=HEVN2. 4.JPN.Okinawa.hum.CG</v>
      </c>
      <c r="BG1683" s="170" t="str">
        <f aca="false">CONCATENATE(A1683,"=",F1683,". ",AX1683)</f>
        <v>AB253420=HEVN2. 4.JPN.Okinawa.hum</v>
      </c>
      <c r="BH1683" s="170" t="str">
        <f aca="false">CONCATENATE(A1683,"=",AX1683)</f>
        <v>AB253420=4.JPN.Okinawa.hum</v>
      </c>
      <c r="BI1683" s="170" t="str">
        <f aca="false">CONCATENATE(A1683,"=",ComForSubtype,D1683)</f>
        <v>AB253420=4</v>
      </c>
      <c r="BJ1683" s="170" t="str">
        <f aca="false">CONCATENATE(A1683,"=",E1683)</f>
        <v>AB253420=4</v>
      </c>
      <c r="BK1683" s="170" t="str">
        <f aca="false">CONCATENATE(A1683,"=",C1683)</f>
        <v>AB253420=4</v>
      </c>
      <c r="BL1683" s="170" t="str">
        <f aca="false">CONCATENATE(D1683,"=")</f>
        <v>4=</v>
      </c>
      <c r="BM1683" s="223" t="str">
        <f aca="false">IF(BA1683="XX","",BA1683)</f>
        <v>AB253420</v>
      </c>
      <c r="BN1683" s="224" t="str">
        <f aca="false">CONCATENATE(IF(F1683="","",F1683),IF(G1683="","",CONCATENATE(" / ",G1683)))</f>
        <v>HEVN2</v>
      </c>
      <c r="BO1683" s="225" t="str">
        <f aca="false">AX1683</f>
        <v>4.JPN.Okinawa.hum</v>
      </c>
      <c r="BP1683" s="226" t="n">
        <f aca="false">IF(V1683="","",V1683)</f>
        <v>4</v>
      </c>
      <c r="BQ1683" s="226" t="str">
        <f aca="false">IF(W1683="","",CONCATENATE(W1683,IF(LEFT(AO1683,1)="s","+","")))</f>
        <v>4</v>
      </c>
      <c r="BR1683" s="226" t="str">
        <f aca="false">IF(X1683="","",CONCATENATE(X1683,IF(LEFT(AQ1683,1)="s","+","")))</f>
        <v>4</v>
      </c>
      <c r="BS1683" s="226" t="str">
        <f aca="false">IF(Y1683="","",CONCATENATE(Y1683,IF(LEFT(AR1683,1)="s","+","")))</f>
        <v>4</v>
      </c>
      <c r="BT1683" s="226" t="str">
        <f aca="false">IF(Z1683="","",CONCATENATE(Z1683,IF(LEFT(AS1683,1)="s","+","")))</f>
        <v>4+</v>
      </c>
      <c r="BU1683" s="227" t="str">
        <f aca="false">IF(AA1683="","",CONCATENATE(AA1683,IF(LEFT(AT1683,1)="s","+","")))</f>
        <v>4</v>
      </c>
      <c r="BV1683" s="212"/>
      <c r="BW1683" s="177" t="s">
        <v>4376</v>
      </c>
      <c r="BX1683" s="170" t="str">
        <f aca="false">IF(BW1683&lt;&gt;"",IF(ISNUMBER(FIND("=",BW1683)),LEFT(BW1683,FIND("=",BW1683)-1),BW1683),BW1683)</f>
        <v>AB253420</v>
      </c>
      <c r="BY1683" s="170" t="str">
        <f aca="false">IF(BW1683&lt;&gt;"",IF(ISNUMBER(FIND("=",BW1683)),RIGHT(BW1683,LEN(BW1683)-FIND("=",BW1683)),""),"")</f>
        <v>4</v>
      </c>
      <c r="BZ1683" s="170" t="str">
        <f aca="false">IF(BX1683&lt;&gt;"",IF(ISNUMBER(FIND(".",BX1683)),LEFT(BX1683,FIND(".",BX1683)-1),BX1683),BX1683)</f>
        <v>AB253420</v>
      </c>
      <c r="CA1683" s="170" t="str">
        <f aca="false">IF(BX1683&lt;&gt;"",IF(ISNUMBER(FIND(".",BX1683)),RIGHT(BX1683,LEN(BX1683)-FIND(".",BX1683)),""),"")</f>
        <v/>
      </c>
      <c r="CB1683" s="212"/>
      <c r="CC1683" s="170" t="str">
        <f aca="false">A1683</f>
        <v>AB253420</v>
      </c>
      <c r="CD1683" s="178" t="s">
        <v>339</v>
      </c>
      <c r="CE1683" s="178" t="s">
        <v>340</v>
      </c>
      <c r="CF1683" s="178" t="s">
        <v>341</v>
      </c>
      <c r="CG1683" s="212"/>
      <c r="CH1683" s="179"/>
      <c r="CI1683" s="179"/>
      <c r="CJ1683" s="179"/>
      <c r="CK1683" s="212"/>
      <c r="CL1683" s="212"/>
      <c r="CM1683" s="170" t="str">
        <f aca="false">F1683</f>
        <v>HEVN2</v>
      </c>
      <c r="CN1683" s="170" t="str">
        <f aca="false">IF(G1683="","",G1683)</f>
        <v/>
      </c>
      <c r="CO1683" s="170" t="str">
        <f aca="false">CONCATENATE(H1683,":",L1683)</f>
        <v>Japan:Okinawa</v>
      </c>
      <c r="CP1683" s="170" t="str">
        <f aca="false">CONCATENATE(IF(Q1683="","",CONCATENATE(Q1683,"-")),IF(P1683="","",CONCATENATE(P1683,"-")),IF(O1683="","",O1683))</f>
        <v/>
      </c>
      <c r="CQ1683" s="170" t="str">
        <f aca="false">IF(N1683="","",N1683)</f>
        <v/>
      </c>
      <c r="CR1683" s="228" t="n">
        <f aca="false">C1683</f>
        <v>4</v>
      </c>
      <c r="CS1683" s="229" t="n">
        <f aca="false">D1683</f>
        <v>4</v>
      </c>
      <c r="CT1683" s="170" t="str">
        <f aca="false">CONCATENATE(CD1683," strain ",CM1683," ",CL1683,", partial cds")</f>
        <v>Hepatitis E virus strain HEVN2 , partial cds</v>
      </c>
    </row>
    <row r="1684" customFormat="false" ht="11.9" hidden="true" customHeight="true" outlineLevel="0" collapsed="false">
      <c r="A1684" s="154" t="s">
        <v>4377</v>
      </c>
      <c r="B1684" s="147" t="n">
        <v>4</v>
      </c>
      <c r="C1684" s="243" t="n">
        <v>4</v>
      </c>
      <c r="D1684" s="149" t="s">
        <v>4367</v>
      </c>
      <c r="E1684" s="150" t="s">
        <v>4367</v>
      </c>
      <c r="F1684" s="154" t="s">
        <v>4378</v>
      </c>
      <c r="G1684" s="212"/>
      <c r="H1684" s="146" t="s">
        <v>4379</v>
      </c>
      <c r="I1684" s="153" t="s">
        <v>4380</v>
      </c>
      <c r="J1684" s="146" t="s">
        <v>395</v>
      </c>
      <c r="K1684" s="212"/>
      <c r="L1684" s="212"/>
      <c r="M1684" s="157" t="s">
        <v>367</v>
      </c>
      <c r="N1684" s="213"/>
      <c r="O1684" s="212"/>
      <c r="P1684" s="212"/>
      <c r="Q1684" s="212"/>
      <c r="R1684" s="212"/>
      <c r="S1684" s="212"/>
      <c r="T1684" s="214"/>
      <c r="U1684" s="215"/>
      <c r="V1684" s="209"/>
      <c r="W1684" s="163" t="n">
        <v>4</v>
      </c>
      <c r="X1684" s="209"/>
      <c r="Y1684" s="209"/>
      <c r="Z1684" s="209"/>
      <c r="AA1684" s="216"/>
      <c r="AB1684" s="217"/>
      <c r="AC1684" s="163" t="s">
        <v>354</v>
      </c>
      <c r="AD1684" s="209"/>
      <c r="AE1684" s="209"/>
      <c r="AF1684" s="209"/>
      <c r="AG1684" s="218"/>
      <c r="AH1684" s="164" t="n">
        <v>133</v>
      </c>
      <c r="AI1684" s="164" t="n">
        <v>978</v>
      </c>
      <c r="AJ1684" s="219" t="n">
        <f aca="false">SeqEnd-SeqBeg+1</f>
        <v>846</v>
      </c>
      <c r="AK1684" s="220" t="n">
        <f aca="false">AND( SeqBeg&lt;=Beg  , End &lt;=SeqEnd )</f>
        <v>0</v>
      </c>
      <c r="AL1684" s="212"/>
      <c r="AM1684" s="212"/>
      <c r="AN1684" s="213"/>
      <c r="AO1684" s="147" t="s">
        <v>103</v>
      </c>
      <c r="AP1684" s="147" t="s">
        <v>103</v>
      </c>
      <c r="AQ1684" s="147" t="s">
        <v>103</v>
      </c>
      <c r="AR1684" s="147" t="s">
        <v>103</v>
      </c>
      <c r="AS1684" s="147" t="s">
        <v>103</v>
      </c>
      <c r="AT1684" s="147" t="s">
        <v>103</v>
      </c>
      <c r="AU1684" s="147" t="s">
        <v>382</v>
      </c>
      <c r="AV1684" s="212"/>
      <c r="AW1684" s="222" t="str">
        <f aca="false">HYPERLINK(CONCATENATE("http://www.ncbi.nlm.nih.gov/nuccore/",BM1684),BM1684)</f>
        <v>HQ857384</v>
      </c>
      <c r="AX1684" s="219" t="str">
        <f aca="false">CONCATENATE(D1684,IF(I1684="","",CONCATENATE(".",I1684)),IF(K1684="","",CONCATENATE(".",K1684)),IF(M1684="","",CONCATENATE(".",M1684)),IF(R1684="","",CONCATENATE(".",R1684)),IF(U1684="","","(*)"))</f>
        <v>4.BEL.pig</v>
      </c>
      <c r="AY1684" s="170" t="str">
        <f aca="false">CONCATENATE(BM1684,".",BN1684)</f>
        <v>HQ857384.BeSW67HEV4-2008</v>
      </c>
      <c r="AZ1684" s="171" t="str">
        <f aca="false">IF(AV1684="",IF(ISNUMBER(FIND(".",A1684)),LEFT(A1684,FIND(".",A1684)-1),A1684),AV1684)</f>
        <v>HQ857384</v>
      </c>
      <c r="BA1684" s="171" t="str">
        <f aca="false">IF(ISNUMBER(FIND("-",AZ1684)),LEFT(AZ1684,FIND("-",AZ1684)-1),AZ1684)</f>
        <v>HQ857384</v>
      </c>
      <c r="BB1684" s="170" t="str">
        <f aca="false"> MEGAname &amp; "="</f>
        <v>HQ857384=</v>
      </c>
      <c r="BC1684" s="170" t="str">
        <f aca="false">Clear &amp; IF(span ,"Span","out")</f>
        <v>HQ857384=out</v>
      </c>
      <c r="BD1684" s="170" t="str">
        <f aca="false">Clear &amp; IF(span, IF(B1684=".","Selected",B1684),"out")</f>
        <v>HQ857384=out</v>
      </c>
      <c r="BE1684" s="170" t="str">
        <f aca="false">Clear &amp; Strain</f>
        <v>HQ857384=BeSW67HEV4-2008</v>
      </c>
      <c r="BF1684" s="170" t="str">
        <f aca="false">CONCATENATE(A1684,"=",F1684,". ",AX1684,IF(AB1684="","",CONCATENATE(".",AB1684)))</f>
        <v>HQ857384=BeSW67HEV4-2008. 4.BEL.pig</v>
      </c>
      <c r="BG1684" s="170" t="str">
        <f aca="false">CONCATENATE(A1684,"=",F1684,". ",AX1684)</f>
        <v>HQ857384=BeSW67HEV4-2008. 4.BEL.pig</v>
      </c>
      <c r="BH1684" s="170" t="str">
        <f aca="false">CONCATENATE(A1684,"=",AX1684)</f>
        <v>HQ857384=4.BEL.pig</v>
      </c>
      <c r="BI1684" s="170" t="str">
        <f aca="false">CONCATENATE(A1684,"=",ComForSubtype,D1684)</f>
        <v>HQ857384=4</v>
      </c>
      <c r="BJ1684" s="170" t="str">
        <f aca="false">CONCATENATE(A1684,"=",E1684)</f>
        <v>HQ857384=4</v>
      </c>
      <c r="BK1684" s="170" t="str">
        <f aca="false">CONCATENATE(A1684,"=",C1684)</f>
        <v>HQ857384=4</v>
      </c>
      <c r="BL1684" s="170" t="str">
        <f aca="false">CONCATENATE(D1684,"=")</f>
        <v>4=</v>
      </c>
      <c r="BM1684" s="223" t="str">
        <f aca="false">IF(BA1684="XX","",BA1684)</f>
        <v>HQ857384</v>
      </c>
      <c r="BN1684" s="224" t="str">
        <f aca="false">CONCATENATE(IF(F1684="","",F1684),IF(G1684="","",CONCATENATE(" / ",G1684)))</f>
        <v>BeSW67HEV4-2008</v>
      </c>
      <c r="BO1684" s="225" t="str">
        <f aca="false">AX1684</f>
        <v>4.BEL.pig</v>
      </c>
      <c r="BP1684" s="226" t="str">
        <f aca="false">IF(V1684="","",V1684)</f>
        <v/>
      </c>
      <c r="BQ1684" s="226" t="str">
        <f aca="false">IF(W1684="","",CONCATENATE(W1684,IF(LEFT(AO1684,1)="s","+","")))</f>
        <v>4</v>
      </c>
      <c r="BR1684" s="226" t="str">
        <f aca="false">IF(X1684="","",CONCATENATE(X1684,IF(LEFT(AQ1684,1)="s","+","")))</f>
        <v/>
      </c>
      <c r="BS1684" s="226" t="str">
        <f aca="false">IF(Y1684="","",CONCATENATE(Y1684,IF(LEFT(AR1684,1)="s","+","")))</f>
        <v/>
      </c>
      <c r="BT1684" s="226" t="str">
        <f aca="false">IF(Z1684="","",CONCATENATE(Z1684,IF(LEFT(AS1684,1)="s","+","")))</f>
        <v/>
      </c>
      <c r="BU1684" s="227" t="str">
        <f aca="false">IF(AA1684="","",CONCATENATE(AA1684,IF(LEFT(AT1684,1)="s","+","")))</f>
        <v/>
      </c>
      <c r="BV1684" s="212"/>
      <c r="BW1684" s="177" t="s">
        <v>4381</v>
      </c>
      <c r="BX1684" s="170" t="str">
        <f aca="false">IF(BW1684&lt;&gt;"",IF(ISNUMBER(FIND("=",BW1684)),LEFT(BW1684,FIND("=",BW1684)-1),BW1684),BW1684)</f>
        <v>HQ857384</v>
      </c>
      <c r="BY1684" s="170" t="str">
        <f aca="false">IF(BW1684&lt;&gt;"",IF(ISNUMBER(FIND("=",BW1684)),RIGHT(BW1684,LEN(BW1684)-FIND("=",BW1684)),""),"")</f>
        <v>4</v>
      </c>
      <c r="BZ1684" s="170" t="str">
        <f aca="false">IF(BX1684&lt;&gt;"",IF(ISNUMBER(FIND(".",BX1684)),LEFT(BX1684,FIND(".",BX1684)-1),BX1684),BX1684)</f>
        <v>HQ857384</v>
      </c>
      <c r="CA1684" s="170" t="str">
        <f aca="false">IF(BX1684&lt;&gt;"",IF(ISNUMBER(FIND(".",BX1684)),RIGHT(BX1684,LEN(BX1684)-FIND(".",BX1684)),""),"")</f>
        <v/>
      </c>
      <c r="CB1684" s="212"/>
      <c r="CC1684" s="170" t="str">
        <f aca="false">A1684</f>
        <v>HQ857384</v>
      </c>
      <c r="CD1684" s="178" t="s">
        <v>339</v>
      </c>
      <c r="CE1684" s="178" t="s">
        <v>340</v>
      </c>
      <c r="CF1684" s="178" t="s">
        <v>341</v>
      </c>
      <c r="CG1684" s="212"/>
      <c r="CH1684" s="212"/>
      <c r="CI1684" s="212"/>
      <c r="CJ1684" s="212"/>
      <c r="CK1684" s="178"/>
      <c r="CL1684" s="212"/>
      <c r="CM1684" s="212"/>
      <c r="CN1684" s="212"/>
      <c r="CO1684" s="212"/>
      <c r="CP1684" s="212"/>
      <c r="CQ1684" s="212"/>
      <c r="CR1684" s="170" t="n">
        <f aca="false">C1684</f>
        <v>4</v>
      </c>
      <c r="CS1684" s="229" t="str">
        <f aca="false">D1684</f>
        <v>4</v>
      </c>
      <c r="CT1684" s="170" t="str">
        <f aca="false">CONCATENATE(CD1684," strain ",CM1684," ",CL1684,", partial cds")</f>
        <v>Hepatitis E virus strain  , partial cds</v>
      </c>
    </row>
    <row r="1685" customFormat="false" ht="11.9" hidden="true" customHeight="true" outlineLevel="0" collapsed="false">
      <c r="A1685" s="154" t="s">
        <v>4382</v>
      </c>
      <c r="B1685" s="147" t="n">
        <v>4</v>
      </c>
      <c r="C1685" s="148" t="s">
        <v>4367</v>
      </c>
      <c r="D1685" s="149" t="s">
        <v>4367</v>
      </c>
      <c r="E1685" s="249" t="s">
        <v>4367</v>
      </c>
      <c r="F1685" s="154" t="s">
        <v>4383</v>
      </c>
      <c r="G1685" s="212"/>
      <c r="H1685" s="146" t="s">
        <v>405</v>
      </c>
      <c r="I1685" s="153" t="s">
        <v>412</v>
      </c>
      <c r="J1685" s="146" t="s">
        <v>395</v>
      </c>
      <c r="K1685" s="212"/>
      <c r="L1685" s="212"/>
      <c r="M1685" s="157" t="s">
        <v>348</v>
      </c>
      <c r="N1685" s="213"/>
      <c r="O1685" s="212"/>
      <c r="P1685" s="212"/>
      <c r="Q1685" s="212"/>
      <c r="R1685" s="146" t="s">
        <v>406</v>
      </c>
      <c r="T1685" s="214"/>
      <c r="U1685" s="215"/>
      <c r="V1685" s="209"/>
      <c r="W1685" s="244" t="s">
        <v>4367</v>
      </c>
      <c r="AB1685" s="217"/>
      <c r="AC1685" s="163" t="s">
        <v>354</v>
      </c>
      <c r="AH1685" s="164" t="n">
        <v>134</v>
      </c>
      <c r="AI1685" s="164" t="n">
        <v>375</v>
      </c>
      <c r="AJ1685" s="219" t="n">
        <f aca="false">SeqEnd-SeqBeg+1</f>
        <v>242</v>
      </c>
      <c r="AK1685" s="220" t="n">
        <f aca="false">AND( SeqBeg&lt;=Beg  , End &lt;=SeqEnd )</f>
        <v>0</v>
      </c>
      <c r="AL1685" s="212"/>
      <c r="AM1685" s="212"/>
      <c r="AN1685" s="213"/>
      <c r="AO1685" s="147" t="s">
        <v>419</v>
      </c>
      <c r="AP1685" s="147" t="s">
        <v>419</v>
      </c>
      <c r="AU1685" s="147" t="s">
        <v>382</v>
      </c>
      <c r="AV1685" s="212"/>
      <c r="AW1685" s="222" t="str">
        <f aca="false">HYPERLINK(CONCATENATE("http://www.ncbi.nlm.nih.gov/nuccore/",BM1685),BM1685)</f>
        <v>EU879120</v>
      </c>
      <c r="AX1685" s="219" t="str">
        <f aca="false">CONCATENATE(D1685,IF(I1685="","",CONCATENATE(".",I1685)),IF(K1685="","",CONCATENATE(".",K1685)),IF(M1685="","",CONCATENATE(".",M1685)),IF(R1685="","",CONCATENATE(".",R1685)),IF(U1685="","","(*)"))</f>
        <v>4.DEU.hum.UReg</v>
      </c>
      <c r="AY1685" s="170" t="str">
        <f aca="false">CONCATENATE(BM1685,".",BN1685)</f>
        <v>EU879120.V0716883</v>
      </c>
      <c r="AZ1685" s="171" t="str">
        <f aca="false">IF(AV1685="",IF(ISNUMBER(FIND(".",A1685)),LEFT(A1685,FIND(".",A1685)-1),A1685),AV1685)</f>
        <v>EU879120</v>
      </c>
      <c r="BA1685" s="171" t="str">
        <f aca="false">IF(ISNUMBER(FIND("-",AZ1685)),LEFT(AZ1685,FIND("-",AZ1685)-1),AZ1685)</f>
        <v>EU879120</v>
      </c>
      <c r="BB1685" s="170" t="str">
        <f aca="false"> MEGAname &amp; "="</f>
        <v>EU879120=</v>
      </c>
      <c r="BC1685" s="170" t="str">
        <f aca="false">Clear &amp; IF(span ,"Span","out")</f>
        <v>EU879120=out</v>
      </c>
      <c r="BD1685" s="170" t="str">
        <f aca="false">Clear &amp; IF(span, IF(B1685=".","Selected",B1685),"out")</f>
        <v>EU879120=out</v>
      </c>
      <c r="BE1685" s="170" t="str">
        <f aca="false">Clear &amp; Strain</f>
        <v>EU879120=V0716883</v>
      </c>
      <c r="BF1685" s="170" t="str">
        <f aca="false">CONCATENATE(A1685,"=",F1685,". ",AX1685,IF(AB1685="","",CONCATENATE(".",AB1685)))</f>
        <v>EU879120=V0716883. 4.DEU.hum.UReg</v>
      </c>
      <c r="BG1685" s="170" t="str">
        <f aca="false">CONCATENATE(A1685,"=",F1685,". ",AX1685)</f>
        <v>EU879120=V0716883. 4.DEU.hum.UReg</v>
      </c>
      <c r="BH1685" s="170" t="str">
        <f aca="false">CONCATENATE(A1685,"=",AX1685)</f>
        <v>EU879120=4.DEU.hum.UReg</v>
      </c>
      <c r="BI1685" s="170" t="str">
        <f aca="false">CONCATENATE(A1685,"=",ComForSubtype,D1685)</f>
        <v>EU879120=4</v>
      </c>
      <c r="BJ1685" s="170" t="str">
        <f aca="false">CONCATENATE(A1685,"=",E1685)</f>
        <v>EU879120=4</v>
      </c>
      <c r="BK1685" s="170" t="str">
        <f aca="false">CONCATENATE(A1685,"=",C1685)</f>
        <v>EU879120=4</v>
      </c>
      <c r="BL1685" s="170" t="str">
        <f aca="false">CONCATENATE(D1685,"=")</f>
        <v>4=</v>
      </c>
      <c r="BM1685" s="223" t="str">
        <f aca="false">IF(BA1685="XX","",BA1685)</f>
        <v>EU879120</v>
      </c>
      <c r="BN1685" s="224" t="str">
        <f aca="false">CONCATENATE(IF(F1685="","",F1685),IF(G1685="","",CONCATENATE(" / ",G1685)))</f>
        <v>V0716883</v>
      </c>
      <c r="BO1685" s="225" t="str">
        <f aca="false">AX1685</f>
        <v>4.DEU.hum.UReg</v>
      </c>
      <c r="BP1685" s="226" t="str">
        <f aca="false">IF(V1685="","",V1685)</f>
        <v/>
      </c>
      <c r="BQ1685" s="226" t="str">
        <f aca="false">IF(W1685="","",CONCATENATE(W1685,IF(LEFT(AO1685,1)="s","+","")))</f>
        <v>4</v>
      </c>
      <c r="BR1685" s="226" t="str">
        <f aca="false">IF(X1685="","",CONCATENATE(X1685,IF(LEFT(AQ1685,1)="s","+","")))</f>
        <v/>
      </c>
      <c r="BS1685" s="226" t="str">
        <f aca="false">IF(Y1685="","",CONCATENATE(Y1685,IF(LEFT(AR1685,1)="s","+","")))</f>
        <v/>
      </c>
      <c r="BT1685" s="226" t="str">
        <f aca="false">IF(Z1685="","",CONCATENATE(Z1685,IF(LEFT(AS1685,1)="s","+","")))</f>
        <v/>
      </c>
      <c r="BU1685" s="227" t="str">
        <f aca="false">IF(AA1685="","",CONCATENATE(AA1685,IF(LEFT(AT1685,1)="s","+","")))</f>
        <v/>
      </c>
      <c r="BV1685" s="212"/>
      <c r="BW1685" s="177" t="s">
        <v>4384</v>
      </c>
      <c r="BX1685" s="170" t="str">
        <f aca="false">IF(BW1685&lt;&gt;"",IF(ISNUMBER(FIND("=",BW1685)),LEFT(BW1685,FIND("=",BW1685)-1),BW1685),BW1685)</f>
        <v>EU879120</v>
      </c>
      <c r="BY1685" s="170" t="str">
        <f aca="false">IF(BW1685&lt;&gt;"",IF(ISNUMBER(FIND("=",BW1685)),RIGHT(BW1685,LEN(BW1685)-FIND("=",BW1685)),""),"")</f>
        <v>4</v>
      </c>
      <c r="BZ1685" s="170" t="str">
        <f aca="false">IF(BX1685&lt;&gt;"",IF(ISNUMBER(FIND(".",BX1685)),LEFT(BX1685,FIND(".",BX1685)-1),BX1685),BX1685)</f>
        <v>EU879120</v>
      </c>
      <c r="CA1685" s="170" t="str">
        <f aca="false">IF(BX1685&lt;&gt;"",IF(ISNUMBER(FIND(".",BX1685)),RIGHT(BX1685,LEN(BX1685)-FIND(".",BX1685)),""),"")</f>
        <v/>
      </c>
      <c r="CB1685" s="212"/>
      <c r="CC1685" s="170" t="str">
        <f aca="false">A1685</f>
        <v>EU879120</v>
      </c>
      <c r="CD1685" s="178" t="s">
        <v>339</v>
      </c>
      <c r="CE1685" s="178" t="s">
        <v>340</v>
      </c>
      <c r="CF1685" s="178" t="s">
        <v>341</v>
      </c>
      <c r="CG1685" s="212"/>
      <c r="CH1685" s="179"/>
      <c r="CI1685" s="179"/>
      <c r="CJ1685" s="179"/>
      <c r="CK1685" s="212"/>
      <c r="CL1685" s="212"/>
      <c r="CM1685" s="170" t="str">
        <f aca="false">F1685</f>
        <v>V0716883</v>
      </c>
      <c r="CN1685" s="170" t="str">
        <f aca="false">IF(G1685="","",G1685)</f>
        <v/>
      </c>
      <c r="CO1685" s="170" t="str">
        <f aca="false">CONCATENATE(H1685,":",L1685)</f>
        <v>Germany:</v>
      </c>
      <c r="CP1685" s="170" t="str">
        <f aca="false">CONCATENATE(IF(Q1685="","",CONCATENATE(Q1685,"-")),IF(P1685="","",CONCATENATE(P1685,"-")),IF(O1685="","",O1685))</f>
        <v/>
      </c>
      <c r="CQ1685" s="170" t="str">
        <f aca="false">IF(N1685="","",N1685)</f>
        <v/>
      </c>
      <c r="CR1685" s="170" t="str">
        <f aca="false">C1685</f>
        <v>4</v>
      </c>
      <c r="CS1685" s="229" t="str">
        <f aca="false">D1685</f>
        <v>4</v>
      </c>
      <c r="CT1685" s="170" t="str">
        <f aca="false">CONCATENATE(CD1685," strain ",CM1685," ",CL1685,", partial cds")</f>
        <v>Hepatitis E virus strain V0716883 , partial cds</v>
      </c>
    </row>
    <row r="1686" customFormat="false" ht="11.9" hidden="true" customHeight="true" outlineLevel="0" collapsed="false">
      <c r="A1686" s="235" t="s">
        <v>4385</v>
      </c>
      <c r="B1686" s="147" t="n">
        <v>4</v>
      </c>
      <c r="C1686" s="356" t="n">
        <v>4</v>
      </c>
      <c r="D1686" s="246" t="s">
        <v>4367</v>
      </c>
      <c r="E1686" s="249" t="s">
        <v>4367</v>
      </c>
      <c r="F1686" s="235" t="s">
        <v>4386</v>
      </c>
      <c r="G1686" s="212"/>
      <c r="H1686" s="235" t="s">
        <v>4379</v>
      </c>
      <c r="I1686" s="236" t="s">
        <v>4380</v>
      </c>
      <c r="J1686" s="235" t="s">
        <v>395</v>
      </c>
      <c r="K1686" s="212"/>
      <c r="L1686" s="212"/>
      <c r="M1686" s="157" t="s">
        <v>367</v>
      </c>
      <c r="N1686" s="213"/>
      <c r="O1686" s="212"/>
      <c r="P1686" s="159"/>
      <c r="Q1686" s="159"/>
      <c r="R1686" s="237"/>
      <c r="S1686" s="237"/>
      <c r="T1686" s="214"/>
      <c r="U1686" s="215"/>
      <c r="V1686" s="209"/>
      <c r="W1686" s="217"/>
      <c r="X1686" s="209"/>
      <c r="Y1686" s="209"/>
      <c r="Z1686" s="209"/>
      <c r="AA1686" s="158" t="n">
        <v>4</v>
      </c>
      <c r="AB1686" s="217"/>
      <c r="AC1686" s="217"/>
      <c r="AD1686" s="209"/>
      <c r="AE1686" s="209"/>
      <c r="AF1686" s="209"/>
      <c r="AG1686" s="166" t="s">
        <v>511</v>
      </c>
      <c r="AH1686" s="164" t="n">
        <v>6567</v>
      </c>
      <c r="AI1686" s="164" t="n">
        <v>6714</v>
      </c>
      <c r="AJ1686" s="219" t="n">
        <f aca="false">SeqEnd-SeqBeg+1</f>
        <v>148</v>
      </c>
      <c r="AK1686" s="220" t="n">
        <f aca="false">AND( SeqBeg&lt;=Beg  , End &lt;=SeqEnd )</f>
        <v>0</v>
      </c>
      <c r="AL1686" s="237"/>
      <c r="AM1686" s="237"/>
      <c r="AN1686" s="221"/>
      <c r="AO1686" s="164"/>
      <c r="AP1686" s="164"/>
      <c r="AQ1686" s="164"/>
      <c r="AR1686" s="164"/>
      <c r="AS1686" s="164"/>
      <c r="AT1686" s="164" t="s">
        <v>103</v>
      </c>
      <c r="AU1686" s="237"/>
      <c r="AV1686" s="237"/>
      <c r="AW1686" s="222" t="str">
        <f aca="false">HYPERLINK(CONCATENATE("http://www.ncbi.nlm.nih.gov/nuccore/",BM1686),BM1686)</f>
        <v>HQ842728</v>
      </c>
      <c r="AX1686" s="219" t="str">
        <f aca="false">CONCATENATE(D1686,IF(I1686="","",CONCATENATE(".",I1686)),IF(K1686="","",CONCATENATE(".",K1686)),IF(M1686="","",CONCATENATE(".",M1686)),IF(R1686="","",CONCATENATE(".",R1686)),IF(U1686="","","(*)"))</f>
        <v>4.BEL.pig</v>
      </c>
      <c r="AY1686" s="238" t="str">
        <f aca="false">CONCATENATE(BM1686,".",BN1686)</f>
        <v>HQ842728.BeSW68HEV4-2008</v>
      </c>
      <c r="AZ1686" s="239" t="str">
        <f aca="false">IF(AV1686="",IF(ISNUMBER(FIND(".",A1686)),LEFT(A1686,FIND(".",A1686)-1),A1686),AV1686)</f>
        <v>HQ842728</v>
      </c>
      <c r="BA1686" s="239" t="str">
        <f aca="false">IF(ISNUMBER(FIND("-",AZ1686)),LEFT(AZ1686,FIND("-",AZ1686)-1),AZ1686)</f>
        <v>HQ842728</v>
      </c>
      <c r="BB1686" s="170" t="str">
        <f aca="false"> MEGAname &amp; "="</f>
        <v>HQ842728=</v>
      </c>
      <c r="BC1686" s="170" t="str">
        <f aca="false">Clear &amp; IF(span ,"Span","out")</f>
        <v>HQ842728=out</v>
      </c>
      <c r="BD1686" s="170" t="str">
        <f aca="false">Clear &amp; IF(span, IF(B1686=".","Selected",B1686),"out")</f>
        <v>HQ842728=out</v>
      </c>
      <c r="BE1686" s="170" t="str">
        <f aca="false">Clear &amp; Strain</f>
        <v>HQ842728=BeSW68HEV4-2008</v>
      </c>
      <c r="BF1686" s="238" t="str">
        <f aca="false">CONCATENATE(A1686,"=",F1686,". ",AX1686,IF(AB1686="","",CONCATENATE(".",AB1686)))</f>
        <v>HQ842728=BeSW68HEV4-2008. 4.BEL.pig</v>
      </c>
      <c r="BG1686" s="238" t="str">
        <f aca="false">CONCATENATE(A1686,"=",F1686,". ",AX1686)</f>
        <v>HQ842728=BeSW68HEV4-2008. 4.BEL.pig</v>
      </c>
      <c r="BH1686" s="238" t="str">
        <f aca="false">CONCATENATE(A1686,"=",AX1686)</f>
        <v>HQ842728=4.BEL.pig</v>
      </c>
      <c r="BI1686" s="238" t="str">
        <f aca="false">CONCATENATE(A1686,"=",ComForSubtype,D1686)</f>
        <v>HQ842728=4</v>
      </c>
      <c r="BJ1686" s="238" t="str">
        <f aca="false">CONCATENATE(A1686,"=",E1686)</f>
        <v>HQ842728=4</v>
      </c>
      <c r="BK1686" s="238" t="str">
        <f aca="false">CONCATENATE(A1686,"=",C1686)</f>
        <v>HQ842728=4</v>
      </c>
      <c r="BL1686" s="238" t="str">
        <f aca="false">CONCATENATE(D1686,"=")</f>
        <v>4=</v>
      </c>
      <c r="BM1686" s="223" t="str">
        <f aca="false">IF(BA1686="XX","",BA1686)</f>
        <v>HQ842728</v>
      </c>
      <c r="BN1686" s="224" t="str">
        <f aca="false">CONCATENATE(IF(F1686="","",F1686),IF(G1686="","",CONCATENATE(" / ",G1686)))</f>
        <v>BeSW68HEV4-2008</v>
      </c>
      <c r="BO1686" s="225" t="str">
        <f aca="false">AX1686</f>
        <v>4.BEL.pig</v>
      </c>
      <c r="BP1686" s="226" t="str">
        <f aca="false">IF(V1686="","",V1686)</f>
        <v/>
      </c>
      <c r="BQ1686" s="226" t="str">
        <f aca="false">IF(W1686="","",CONCATENATE(W1686,IF(LEFT(AO1686,1)="s","+","")))</f>
        <v/>
      </c>
      <c r="BR1686" s="226" t="str">
        <f aca="false">IF(X1686="","",CONCATENATE(X1686,IF(LEFT(AQ1686,1)="s","+","")))</f>
        <v/>
      </c>
      <c r="BS1686" s="226" t="str">
        <f aca="false">IF(Y1686="","",CONCATENATE(Y1686,IF(LEFT(AR1686,1)="s","+","")))</f>
        <v/>
      </c>
      <c r="BT1686" s="226" t="str">
        <f aca="false">IF(Z1686="","",CONCATENATE(Z1686,IF(LEFT(AS1686,1)="s","+","")))</f>
        <v/>
      </c>
      <c r="BU1686" s="227" t="str">
        <f aca="false">IF(AA1686="","",CONCATENATE(AA1686,IF(LEFT(AT1686,1)="s","+","")))</f>
        <v>4</v>
      </c>
      <c r="BV1686" s="240"/>
      <c r="BW1686" s="240" t="s">
        <v>4387</v>
      </c>
      <c r="BX1686" s="238" t="str">
        <f aca="false">IF(BW1686&lt;&gt;"",IF(ISNUMBER(FIND("=",BW1686)),LEFT(BW1686,FIND("=",BW1686)-1),BW1686),BW1686)</f>
        <v>HQ842728</v>
      </c>
      <c r="BY1686" s="238" t="str">
        <f aca="false">IF(BW1686&lt;&gt;"",IF(ISNUMBER(FIND("=",BW1686)),RIGHT(BW1686,LEN(BW1686)-FIND("=",BW1686)),""),"")</f>
        <v>4</v>
      </c>
      <c r="BZ1686" s="238" t="str">
        <f aca="false">IF(BX1686&lt;&gt;"",IF(ISNUMBER(FIND(".",BX1686)),LEFT(BX1686,FIND(".",BX1686)-1),BX1686),BX1686)</f>
        <v>HQ842728</v>
      </c>
      <c r="CA1686" s="238" t="str">
        <f aca="false">IF(BX1686&lt;&gt;"",IF(ISNUMBER(FIND(".",BX1686)),RIGHT(BX1686,LEN(BX1686)-FIND(".",BX1686)),""),"")</f>
        <v/>
      </c>
      <c r="CB1686" s="240"/>
      <c r="CC1686" s="238" t="str">
        <f aca="false">A1686</f>
        <v>HQ842728</v>
      </c>
      <c r="CD1686" s="241" t="s">
        <v>339</v>
      </c>
      <c r="CE1686" s="241" t="s">
        <v>340</v>
      </c>
      <c r="CF1686" s="241" t="s">
        <v>341</v>
      </c>
      <c r="CG1686" s="241"/>
      <c r="CH1686" s="241"/>
      <c r="CI1686" s="241"/>
      <c r="CJ1686" s="241"/>
      <c r="CK1686" s="241"/>
      <c r="CL1686" s="241"/>
      <c r="CM1686" s="238"/>
      <c r="CN1686" s="238"/>
      <c r="CO1686" s="238"/>
      <c r="CP1686" s="238"/>
      <c r="CQ1686" s="238"/>
      <c r="CR1686" s="238" t="n">
        <f aca="false">C1686</f>
        <v>4</v>
      </c>
      <c r="CS1686" s="242" t="str">
        <f aca="false">D1686</f>
        <v>4</v>
      </c>
      <c r="CT1686" s="170" t="str">
        <f aca="false">CONCATENATE(CD1686," strain ",CM1686," ",CL1686,", partial cds")</f>
        <v>Hepatitis E virus strain  , partial cds</v>
      </c>
    </row>
    <row r="1687" s="146" customFormat="true" ht="11.9" hidden="true" customHeight="true" outlineLevel="0" collapsed="false">
      <c r="A1687" s="154" t="s">
        <v>4388</v>
      </c>
      <c r="B1687" s="147" t="s">
        <v>371</v>
      </c>
      <c r="C1687" s="148" t="n">
        <v>4</v>
      </c>
      <c r="D1687" s="149" t="s">
        <v>4367</v>
      </c>
      <c r="E1687" s="249" t="s">
        <v>4367</v>
      </c>
      <c r="F1687" s="210" t="s">
        <v>4389</v>
      </c>
      <c r="G1687" s="237"/>
      <c r="H1687" s="146" t="s">
        <v>365</v>
      </c>
      <c r="I1687" s="153" t="s">
        <v>366</v>
      </c>
      <c r="J1687" s="146" t="s">
        <v>337</v>
      </c>
      <c r="K1687" s="212"/>
      <c r="L1687" s="212"/>
      <c r="M1687" s="157" t="s">
        <v>348</v>
      </c>
      <c r="N1687" s="213"/>
      <c r="O1687" s="159" t="n">
        <v>2009</v>
      </c>
      <c r="P1687" s="160" t="s">
        <v>2253</v>
      </c>
      <c r="Q1687" s="212"/>
      <c r="R1687" s="212"/>
      <c r="S1687" s="212"/>
      <c r="T1687" s="215"/>
      <c r="U1687" s="215"/>
      <c r="V1687" s="158" t="s">
        <v>278</v>
      </c>
      <c r="W1687" s="217"/>
      <c r="X1687" s="209"/>
      <c r="Y1687" s="209"/>
      <c r="Z1687" s="209"/>
      <c r="AA1687" s="216"/>
      <c r="AB1687" s="217"/>
      <c r="AC1687" s="217"/>
      <c r="AD1687" s="209"/>
      <c r="AE1687" s="209"/>
      <c r="AF1687" s="209"/>
      <c r="AG1687" s="218"/>
      <c r="AH1687" s="212"/>
      <c r="AI1687" s="212"/>
      <c r="AJ1687" s="219" t="n">
        <f aca="false">SeqEnd-SeqBeg+1</f>
        <v>1</v>
      </c>
      <c r="AK1687" s="220" t="n">
        <f aca="false">AND( SeqBeg&lt;=Beg  , End &lt;=SeqEnd )</f>
        <v>0</v>
      </c>
      <c r="AL1687" s="212"/>
      <c r="AM1687" s="212"/>
      <c r="AN1687" s="221"/>
      <c r="AO1687" s="147" t="s">
        <v>103</v>
      </c>
      <c r="AP1687" s="147" t="s">
        <v>103</v>
      </c>
      <c r="AQ1687" s="147" t="s">
        <v>103</v>
      </c>
      <c r="AR1687" s="147" t="s">
        <v>103</v>
      </c>
      <c r="AS1687" s="147" t="s">
        <v>103</v>
      </c>
      <c r="AT1687" s="147" t="s">
        <v>103</v>
      </c>
      <c r="AV1687" s="212"/>
      <c r="AW1687" s="222" t="str">
        <f aca="false">HYPERLINK(CONCATENATE("http://www.ncbi.nlm.nih.gov/nuccore/",BM1687),BM1687)</f>
        <v>JQ740781</v>
      </c>
      <c r="AX1687" s="219" t="str">
        <f aca="false">CONCATENATE(D1687,IF(I1687="","",CONCATENATE(".",I1687)),IF(K1687="","",CONCATENATE(".",K1687)),IF(M1687="","",CONCATENATE(".",M1687)),IF(R1687="","",CONCATENATE(".",R1687)),IF(U1687="","","(*)"))</f>
        <v>4.CHN.hum</v>
      </c>
      <c r="AY1687" s="170" t="str">
        <f aca="false">CONCATENATE(BM1687,".",BN1687)</f>
        <v>JQ740781.CHN-NJ-H2011</v>
      </c>
      <c r="AZ1687" s="171" t="str">
        <f aca="false">IF(AV1687="",IF(ISNUMBER(FIND(".",A1687)),LEFT(A1687,FIND(".",A1687)-1),A1687),AV1687)</f>
        <v>JQ740781</v>
      </c>
      <c r="BA1687" s="171" t="str">
        <f aca="false">IF(ISNUMBER(FIND("-",AZ1687)),LEFT(AZ1687,FIND("-",AZ1687)-1),AZ1687)</f>
        <v>JQ740781</v>
      </c>
      <c r="BB1687" s="170" t="str">
        <f aca="false"> MEGAname &amp; "="</f>
        <v>JQ740781=</v>
      </c>
      <c r="BC1687" s="170" t="str">
        <f aca="false">Clear &amp; IF(span ,"Span","out")</f>
        <v>JQ740781=out</v>
      </c>
      <c r="BD1687" s="170" t="str">
        <f aca="false">Clear &amp; IF(span, IF(B1687=".","Selected",B1687),"out")</f>
        <v>JQ740781=out</v>
      </c>
      <c r="BE1687" s="170" t="str">
        <f aca="false">Clear &amp; Strain</f>
        <v>JQ740781=CHN-NJ-H2011</v>
      </c>
      <c r="BF1687" s="170" t="str">
        <f aca="false">CONCATENATE(A1687,"=",F1687,". ",AX1687,IF(AB1687="","",CONCATENATE(".",AB1687)))</f>
        <v>JQ740781=CHN-NJ-H2011. 4.CHN.hum</v>
      </c>
      <c r="BG1687" s="170" t="str">
        <f aca="false">CONCATENATE(A1687,"=",F1687,". ",AX1687)</f>
        <v>JQ740781=CHN-NJ-H2011. 4.CHN.hum</v>
      </c>
      <c r="BH1687" s="170" t="str">
        <f aca="false">CONCATENATE(A1687,"=",AX1687)</f>
        <v>JQ740781=4.CHN.hum</v>
      </c>
      <c r="BI1687" s="170" t="str">
        <f aca="false">CONCATENATE(A1687,"=",ComForSubtype,D1687)</f>
        <v>JQ740781=4</v>
      </c>
      <c r="BJ1687" s="170" t="str">
        <f aca="false">CONCATENATE(A1687,"=",E1687)</f>
        <v>JQ740781=4</v>
      </c>
      <c r="BK1687" s="170" t="str">
        <f aca="false">CONCATENATE(A1687,"=",C1687)</f>
        <v>JQ740781=4</v>
      </c>
      <c r="BL1687" s="170" t="str">
        <f aca="false">CONCATENATE(D1687,"=")</f>
        <v>4=</v>
      </c>
      <c r="BM1687" s="223" t="str">
        <f aca="false">IF(BA1687="XX","",BA1687)</f>
        <v>JQ740781</v>
      </c>
      <c r="BN1687" s="224" t="str">
        <f aca="false">CONCATENATE(IF(F1687="","",F1687),IF(G1687="","",CONCATENATE(" / ",G1687)))</f>
        <v>CHN-NJ-H2011</v>
      </c>
      <c r="BO1687" s="225" t="str">
        <f aca="false">AX1687</f>
        <v>4.CHN.hum</v>
      </c>
      <c r="BP1687" s="226" t="str">
        <f aca="false">IF(V1687="","",V1687)</f>
        <v>CG</v>
      </c>
      <c r="BQ1687" s="226" t="str">
        <f aca="false">IF(W1687="","",CONCATENATE(W1687,IF(LEFT(AO1687,1)="s","+","")))</f>
        <v/>
      </c>
      <c r="BR1687" s="226" t="str">
        <f aca="false">IF(X1687="","",CONCATENATE(X1687,IF(LEFT(AQ1687,1)="s","+","")))</f>
        <v/>
      </c>
      <c r="BS1687" s="226" t="str">
        <f aca="false">IF(Y1687="","",CONCATENATE(Y1687,IF(LEFT(AR1687,1)="s","+","")))</f>
        <v/>
      </c>
      <c r="BT1687" s="226" t="str">
        <f aca="false">IF(Z1687="","",CONCATENATE(Z1687,IF(LEFT(AS1687,1)="s","+","")))</f>
        <v/>
      </c>
      <c r="BU1687" s="227" t="str">
        <f aca="false">IF(AA1687="","",CONCATENATE(AA1687,IF(LEFT(AT1687,1)="s","+","")))</f>
        <v/>
      </c>
      <c r="BV1687" s="212"/>
      <c r="BW1687" s="177" t="s">
        <v>338</v>
      </c>
      <c r="BX1687" s="170" t="str">
        <f aca="false">IF(BW1687&lt;&gt;"",IF(ISNUMBER(FIND("=",BW1687)),LEFT(BW1687,FIND("=",BW1687)-1),BW1687),BW1687)</f>
        <v>xx</v>
      </c>
      <c r="BY1687" s="170" t="str">
        <f aca="false">IF(BW1687&lt;&gt;"",IF(ISNUMBER(FIND("=",BW1687)),RIGHT(BW1687,LEN(BW1687)-FIND("=",BW1687)),""),"")</f>
        <v>Non_select</v>
      </c>
      <c r="BZ1687" s="170" t="str">
        <f aca="false">IF(BX1687&lt;&gt;"",IF(ISNUMBER(FIND(".",BX1687)),LEFT(BX1687,FIND(".",BX1687)-1),BX1687),BX1687)</f>
        <v>xx</v>
      </c>
      <c r="CA1687" s="170" t="str">
        <f aca="false">IF(BX1687&lt;&gt;"",IF(ISNUMBER(FIND(".",BX1687)),RIGHT(BX1687,LEN(BX1687)-FIND(".",BX1687)),""),"")</f>
        <v/>
      </c>
      <c r="CB1687" s="212"/>
      <c r="CC1687" s="170" t="str">
        <f aca="false">A1687</f>
        <v>JQ740781</v>
      </c>
      <c r="CD1687" s="178" t="s">
        <v>339</v>
      </c>
      <c r="CE1687" s="178" t="s">
        <v>340</v>
      </c>
      <c r="CF1687" s="178" t="s">
        <v>341</v>
      </c>
      <c r="CG1687" s="212"/>
      <c r="CH1687" s="212"/>
      <c r="CI1687" s="212"/>
      <c r="CJ1687" s="212"/>
      <c r="CK1687" s="178"/>
      <c r="CL1687" s="212"/>
      <c r="CM1687" s="212"/>
      <c r="CN1687" s="212"/>
      <c r="CO1687" s="212"/>
      <c r="CP1687" s="212"/>
      <c r="CQ1687" s="212"/>
      <c r="CR1687" s="228" t="n">
        <f aca="false">C1687</f>
        <v>4</v>
      </c>
      <c r="CS1687" s="229" t="str">
        <f aca="false">D1687</f>
        <v>4</v>
      </c>
      <c r="CT1687" s="170" t="str">
        <f aca="false">CONCATENATE(CD1687," strain ",CM1687," ",CL1687,", partial cds")</f>
        <v>Hepatitis E virus strain  , partial cds</v>
      </c>
    </row>
    <row r="1688" customFormat="false" ht="11.9" hidden="true" customHeight="true" outlineLevel="0" collapsed="false">
      <c r="A1688" s="154" t="s">
        <v>4390</v>
      </c>
      <c r="B1688" s="147" t="s">
        <v>371</v>
      </c>
      <c r="C1688" s="148" t="n">
        <v>4</v>
      </c>
      <c r="D1688" s="149" t="s">
        <v>4367</v>
      </c>
      <c r="E1688" s="249" t="s">
        <v>4367</v>
      </c>
      <c r="F1688" s="366" t="s">
        <v>4391</v>
      </c>
      <c r="G1688" s="212"/>
      <c r="H1688" s="146" t="s">
        <v>378</v>
      </c>
      <c r="I1688" s="153" t="s">
        <v>379</v>
      </c>
      <c r="J1688" s="146" t="s">
        <v>337</v>
      </c>
      <c r="K1688" s="212"/>
      <c r="L1688" s="212"/>
      <c r="M1688" s="157" t="s">
        <v>348</v>
      </c>
      <c r="N1688" s="158" t="s">
        <v>400</v>
      </c>
      <c r="O1688" s="159" t="n">
        <v>2004</v>
      </c>
      <c r="P1688" s="212" t="n">
        <v>9</v>
      </c>
      <c r="Q1688" s="212" t="n">
        <v>20</v>
      </c>
      <c r="R1688" s="212"/>
      <c r="S1688" s="232" t="n">
        <v>7255</v>
      </c>
      <c r="T1688" s="215"/>
      <c r="U1688" s="215"/>
      <c r="V1688" s="158" t="n">
        <v>4</v>
      </c>
      <c r="W1688" s="217"/>
      <c r="X1688" s="209"/>
      <c r="Y1688" s="209"/>
      <c r="Z1688" s="209"/>
      <c r="AB1688" s="251" t="s">
        <v>278</v>
      </c>
      <c r="AC1688" s="163" t="n">
        <v>4</v>
      </c>
      <c r="AD1688" s="164" t="s">
        <v>354</v>
      </c>
      <c r="AE1688" s="164" t="s">
        <v>354</v>
      </c>
      <c r="AF1688" s="164" t="s">
        <v>354</v>
      </c>
      <c r="AG1688" s="166" t="s">
        <v>354</v>
      </c>
      <c r="AH1688" s="212"/>
      <c r="AI1688" s="212"/>
      <c r="AJ1688" s="219" t="n">
        <f aca="false">SeqEnd-SeqBeg+1</f>
        <v>1</v>
      </c>
      <c r="AK1688" s="220" t="n">
        <f aca="false">AND( SeqBeg&lt;=Beg  , End &lt;=SeqEnd )</f>
        <v>0</v>
      </c>
      <c r="AL1688" s="212"/>
      <c r="AM1688" s="212"/>
      <c r="AN1688" s="221"/>
      <c r="AO1688" s="147" t="s">
        <v>103</v>
      </c>
      <c r="AP1688" s="147" t="s">
        <v>103</v>
      </c>
      <c r="AQ1688" s="147" t="s">
        <v>103</v>
      </c>
      <c r="AR1688" s="147" t="s">
        <v>103</v>
      </c>
      <c r="AS1688" s="147" t="s">
        <v>103</v>
      </c>
      <c r="AT1688" s="147" t="s">
        <v>103</v>
      </c>
      <c r="AU1688" s="146"/>
      <c r="AV1688" s="212"/>
      <c r="AW1688" s="222" t="str">
        <f aca="false">HYPERLINK(CONCATENATE("http://www.ncbi.nlm.nih.gov/nuccore/",BM1688),BM1688)</f>
        <v>AB291965</v>
      </c>
      <c r="AX1688" s="219" t="str">
        <f aca="false">CONCATENATE(D1688,IF(I1688="","",CONCATENATE(".",I1688)),IF(K1688="","",CONCATENATE(".",K1688)),IF(M1688="","",CONCATENATE(".",M1688)),IF(R1688="","",CONCATENATE(".",R1688)),IF(U1688="","","(*)"))</f>
        <v>4.JPN.hum</v>
      </c>
      <c r="AY1688" s="170" t="str">
        <f aca="false">CONCATENATE(BM1688,".",BN1688)</f>
        <v>AB291965.HRC-HE14C</v>
      </c>
      <c r="AZ1688" s="171" t="str">
        <f aca="false">IF(AV1688="",IF(ISNUMBER(FIND(".",A1688)),LEFT(A1688,FIND(".",A1688)-1),A1688),AV1688)</f>
        <v>AB291965</v>
      </c>
      <c r="BA1688" s="171" t="str">
        <f aca="false">IF(ISNUMBER(FIND("-",AZ1688)),LEFT(AZ1688,FIND("-",AZ1688)-1),AZ1688)</f>
        <v>AB291965</v>
      </c>
      <c r="BB1688" s="170" t="str">
        <f aca="false"> MEGAname &amp; "="</f>
        <v>AB291965=</v>
      </c>
      <c r="BC1688" s="170" t="str">
        <f aca="false">Clear &amp; IF(span ,"Span","out")</f>
        <v>AB291965=out</v>
      </c>
      <c r="BD1688" s="170" t="str">
        <f aca="false">Clear &amp; IF(span, IF(B1688=".","Selected",B1688),"out")</f>
        <v>AB291965=out</v>
      </c>
      <c r="BE1688" s="170" t="str">
        <f aca="false">Clear &amp; Strain</f>
        <v>AB291965=HRC-HE14C</v>
      </c>
      <c r="BF1688" s="170" t="str">
        <f aca="false">CONCATENATE(A1688,"=",F1688,". ",AX1688,IF(AB1688="","",CONCATENATE(".",AB1688)))</f>
        <v>AB291965=HRC-HE14C. 4.JPN.hum.CG</v>
      </c>
      <c r="BG1688" s="170" t="str">
        <f aca="false">CONCATENATE(A1688,"=",F1688,". ",AX1688)</f>
        <v>AB291965=HRC-HE14C. 4.JPN.hum</v>
      </c>
      <c r="BH1688" s="170" t="str">
        <f aca="false">CONCATENATE(A1688,"=",AX1688)</f>
        <v>AB291965=4.JPN.hum</v>
      </c>
      <c r="BI1688" s="170" t="str">
        <f aca="false">CONCATENATE(A1688,"=",ComForSubtype,D1688)</f>
        <v>AB291965=4</v>
      </c>
      <c r="BJ1688" s="170" t="str">
        <f aca="false">CONCATENATE(A1688,"=",E1688)</f>
        <v>AB291965=4</v>
      </c>
      <c r="BK1688" s="170" t="str">
        <f aca="false">CONCATENATE(A1688,"=",C1688)</f>
        <v>AB291965=4</v>
      </c>
      <c r="BL1688" s="170" t="str">
        <f aca="false">CONCATENATE(D1688,"=")</f>
        <v>4=</v>
      </c>
      <c r="BM1688" s="223" t="str">
        <f aca="false">IF(BA1688="XX","",BA1688)</f>
        <v>AB291965</v>
      </c>
      <c r="BN1688" s="224" t="str">
        <f aca="false">CONCATENATE(IF(F1688="","",F1688),IF(G1688="","",CONCATENATE(" / ",G1688)))</f>
        <v>HRC-HE14C</v>
      </c>
      <c r="BO1688" s="225" t="str">
        <f aca="false">AX1688</f>
        <v>4.JPN.hum</v>
      </c>
      <c r="BP1688" s="226" t="n">
        <f aca="false">IF(V1688="","",V1688)</f>
        <v>4</v>
      </c>
      <c r="BQ1688" s="226" t="str">
        <f aca="false">IF(W1688="","",CONCATENATE(W1688,IF(LEFT(AO1688,1)="s","+","")))</f>
        <v/>
      </c>
      <c r="BR1688" s="226" t="str">
        <f aca="false">IF(X1688="","",CONCATENATE(X1688,IF(LEFT(AQ1688,1)="s","+","")))</f>
        <v/>
      </c>
      <c r="BS1688" s="226" t="str">
        <f aca="false">IF(Y1688="","",CONCATENATE(Y1688,IF(LEFT(AR1688,1)="s","+","")))</f>
        <v/>
      </c>
      <c r="BT1688" s="226" t="str">
        <f aca="false">IF(Z1688="","",CONCATENATE(Z1688,IF(LEFT(AS1688,1)="s","+","")))</f>
        <v/>
      </c>
      <c r="BU1688" s="227" t="str">
        <f aca="false">IF(AA1688="","",CONCATENATE(AA1688,IF(LEFT(AT1688,1)="s","+","")))</f>
        <v/>
      </c>
      <c r="BV1688" s="212"/>
      <c r="BW1688" s="177" t="s">
        <v>338</v>
      </c>
      <c r="BX1688" s="170" t="str">
        <f aca="false">IF(BW1688&lt;&gt;"",IF(ISNUMBER(FIND("=",BW1688)),LEFT(BW1688,FIND("=",BW1688)-1),BW1688),BW1688)</f>
        <v>xx</v>
      </c>
      <c r="BY1688" s="170" t="str">
        <f aca="false">IF(BW1688&lt;&gt;"",IF(ISNUMBER(FIND("=",BW1688)),RIGHT(BW1688,LEN(BW1688)-FIND("=",BW1688)),""),"")</f>
        <v>Non_select</v>
      </c>
      <c r="BZ1688" s="170" t="str">
        <f aca="false">IF(BX1688&lt;&gt;"",IF(ISNUMBER(FIND(".",BX1688)),LEFT(BX1688,FIND(".",BX1688)-1),BX1688),BX1688)</f>
        <v>xx</v>
      </c>
      <c r="CA1688" s="170" t="str">
        <f aca="false">IF(BX1688&lt;&gt;"",IF(ISNUMBER(FIND(".",BX1688)),RIGHT(BX1688,LEN(BX1688)-FIND(".",BX1688)),""),"")</f>
        <v/>
      </c>
      <c r="CB1688" s="212"/>
      <c r="CC1688" s="170" t="str">
        <f aca="false">A1688</f>
        <v>AB291965</v>
      </c>
      <c r="CD1688" s="178" t="s">
        <v>339</v>
      </c>
      <c r="CE1688" s="178" t="s">
        <v>340</v>
      </c>
      <c r="CF1688" s="178" t="s">
        <v>341</v>
      </c>
      <c r="CG1688" s="212"/>
      <c r="CH1688" s="212"/>
      <c r="CI1688" s="212"/>
      <c r="CJ1688" s="212"/>
      <c r="CK1688" s="178"/>
      <c r="CL1688" s="212"/>
      <c r="CM1688" s="212"/>
      <c r="CN1688" s="212"/>
      <c r="CO1688" s="212"/>
      <c r="CP1688" s="212"/>
      <c r="CQ1688" s="212"/>
      <c r="CR1688" s="228" t="n">
        <f aca="false">C1688</f>
        <v>4</v>
      </c>
      <c r="CS1688" s="229" t="str">
        <f aca="false">D1688</f>
        <v>4</v>
      </c>
      <c r="CT1688" s="170" t="str">
        <f aca="false">CONCATENATE(CD1688," strain ",CM1688," ",CL1688,", partial cds")</f>
        <v>Hepatitis E virus strain  , partial cds</v>
      </c>
    </row>
    <row r="1689" s="146" customFormat="true" ht="11.9" hidden="true" customHeight="true" outlineLevel="0" collapsed="false">
      <c r="A1689" s="154" t="s">
        <v>4392</v>
      </c>
      <c r="B1689" s="147" t="s">
        <v>371</v>
      </c>
      <c r="C1689" s="148" t="n">
        <v>4</v>
      </c>
      <c r="D1689" s="149" t="s">
        <v>4367</v>
      </c>
      <c r="E1689" s="249" t="s">
        <v>4367</v>
      </c>
      <c r="F1689" s="366" t="s">
        <v>4393</v>
      </c>
      <c r="G1689" s="212"/>
      <c r="H1689" s="146" t="s">
        <v>378</v>
      </c>
      <c r="I1689" s="212"/>
      <c r="K1689" s="212"/>
      <c r="L1689" s="212"/>
      <c r="M1689" s="527"/>
      <c r="N1689" s="213"/>
      <c r="O1689" s="212" t="n">
        <v>2004</v>
      </c>
      <c r="P1689" s="212" t="n">
        <v>9</v>
      </c>
      <c r="Q1689" s="212"/>
      <c r="R1689" s="212"/>
      <c r="S1689" s="232" t="n">
        <v>412</v>
      </c>
      <c r="T1689" s="215"/>
      <c r="U1689" s="215"/>
      <c r="V1689" s="209"/>
      <c r="W1689" s="217"/>
      <c r="X1689" s="209"/>
      <c r="Y1689" s="209"/>
      <c r="Z1689" s="209"/>
      <c r="AA1689" s="216"/>
      <c r="AB1689" s="217"/>
      <c r="AC1689" s="217"/>
      <c r="AD1689" s="209"/>
      <c r="AE1689" s="209"/>
      <c r="AF1689" s="209"/>
      <c r="AG1689" s="218"/>
      <c r="AH1689" s="212"/>
      <c r="AI1689" s="212"/>
      <c r="AJ1689" s="219" t="n">
        <f aca="false">SeqEnd-SeqBeg+1</f>
        <v>1</v>
      </c>
      <c r="AK1689" s="220" t="n">
        <f aca="false">AND( SeqBeg&lt;=Beg  , End &lt;=SeqEnd )</f>
        <v>0</v>
      </c>
      <c r="AL1689" s="212"/>
      <c r="AM1689" s="212"/>
      <c r="AN1689" s="221"/>
      <c r="AO1689" s="147" t="s">
        <v>103</v>
      </c>
      <c r="AP1689" s="147" t="s">
        <v>103</v>
      </c>
      <c r="AQ1689" s="147" t="s">
        <v>103</v>
      </c>
      <c r="AR1689" s="147" t="s">
        <v>103</v>
      </c>
      <c r="AS1689" s="147" t="s">
        <v>103</v>
      </c>
      <c r="AT1689" s="147" t="s">
        <v>103</v>
      </c>
      <c r="AV1689" s="212"/>
      <c r="AW1689" s="222" t="str">
        <f aca="false">HYPERLINK(CONCATENATE("http://www.ncbi.nlm.nih.gov/nuccore/",BM1689),BM1689)</f>
        <v>AB602890</v>
      </c>
      <c r="AX1689" s="219" t="str">
        <f aca="false">CONCATENATE(D1689,IF(I1689="","",CONCATENATE(".",I1689)),IF(K1689="","",CONCATENATE(".",K1689)),IF(M1689="","",CONCATENATE(".",M1689)),IF(R1689="","",CONCATENATE(".",R1689)),IF(U1689="","","(*)"))</f>
        <v>4</v>
      </c>
      <c r="AY1689" s="170" t="str">
        <f aca="false">CONCATENATE(BM1689,".",BN1689)</f>
        <v>AB602890.HRC-HE15</v>
      </c>
      <c r="AZ1689" s="171" t="str">
        <f aca="false">IF(AV1689="",IF(ISNUMBER(FIND(".",A1689)),LEFT(A1689,FIND(".",A1689)-1),A1689),AV1689)</f>
        <v>AB602890</v>
      </c>
      <c r="BA1689" s="171" t="str">
        <f aca="false">IF(ISNUMBER(FIND("-",AZ1689)),LEFT(AZ1689,FIND("-",AZ1689)-1),AZ1689)</f>
        <v>AB602890</v>
      </c>
      <c r="BB1689" s="170" t="str">
        <f aca="false"> MEGAname &amp; "="</f>
        <v>AB602890=</v>
      </c>
      <c r="BC1689" s="170" t="str">
        <f aca="false">Clear &amp; IF(span ,"Span","out")</f>
        <v>AB602890=out</v>
      </c>
      <c r="BD1689" s="170" t="str">
        <f aca="false">Clear &amp; IF(span, IF(B1689=".","Selected",B1689),"out")</f>
        <v>AB602890=out</v>
      </c>
      <c r="BE1689" s="170" t="str">
        <f aca="false">Clear &amp; Strain</f>
        <v>AB602890=HRC-HE15</v>
      </c>
      <c r="BF1689" s="170" t="str">
        <f aca="false">CONCATENATE(A1689,"=",F1689,". ",AX1689,IF(AB1689="","",CONCATENATE(".",AB1689)))</f>
        <v>AB602890=HRC-HE15. 4</v>
      </c>
      <c r="BG1689" s="170" t="str">
        <f aca="false">CONCATENATE(A1689,"=",F1689,". ",AX1689)</f>
        <v>AB602890=HRC-HE15. 4</v>
      </c>
      <c r="BH1689" s="170" t="str">
        <f aca="false">CONCATENATE(A1689,"=",AX1689)</f>
        <v>AB602890=4</v>
      </c>
      <c r="BI1689" s="170" t="str">
        <f aca="false">CONCATENATE(A1689,"=",ComForSubtype,D1689)</f>
        <v>AB602890=4</v>
      </c>
      <c r="BJ1689" s="170" t="str">
        <f aca="false">CONCATENATE(A1689,"=",E1689)</f>
        <v>AB602890=4</v>
      </c>
      <c r="BK1689" s="170" t="str">
        <f aca="false">CONCATENATE(A1689,"=",C1689)</f>
        <v>AB602890=4</v>
      </c>
      <c r="BL1689" s="170" t="str">
        <f aca="false">CONCATENATE(D1689,"=")</f>
        <v>4=</v>
      </c>
      <c r="BM1689" s="223" t="str">
        <f aca="false">IF(BA1689="XX","",BA1689)</f>
        <v>AB602890</v>
      </c>
      <c r="BN1689" s="224" t="str">
        <f aca="false">CONCATENATE(IF(F1689="","",F1689),IF(G1689="","",CONCATENATE(" / ",G1689)))</f>
        <v>HRC-HE15</v>
      </c>
      <c r="BO1689" s="225" t="str">
        <f aca="false">AX1689</f>
        <v>4</v>
      </c>
      <c r="BP1689" s="226" t="str">
        <f aca="false">IF(V1689="","",V1689)</f>
        <v/>
      </c>
      <c r="BQ1689" s="226" t="str">
        <f aca="false">IF(W1689="","",CONCATENATE(W1689,IF(LEFT(AO1689,1)="s","+","")))</f>
        <v/>
      </c>
      <c r="BR1689" s="226" t="str">
        <f aca="false">IF(X1689="","",CONCATENATE(X1689,IF(LEFT(AQ1689,1)="s","+","")))</f>
        <v/>
      </c>
      <c r="BS1689" s="226" t="str">
        <f aca="false">IF(Y1689="","",CONCATENATE(Y1689,IF(LEFT(AR1689,1)="s","+","")))</f>
        <v/>
      </c>
      <c r="BT1689" s="226" t="str">
        <f aca="false">IF(Z1689="","",CONCATENATE(Z1689,IF(LEFT(AS1689,1)="s","+","")))</f>
        <v/>
      </c>
      <c r="BU1689" s="227" t="str">
        <f aca="false">IF(AA1689="","",CONCATENATE(AA1689,IF(LEFT(AT1689,1)="s","+","")))</f>
        <v/>
      </c>
      <c r="BV1689" s="212"/>
      <c r="BW1689" s="177" t="s">
        <v>338</v>
      </c>
      <c r="BX1689" s="170" t="str">
        <f aca="false">IF(BW1689&lt;&gt;"",IF(ISNUMBER(FIND("=",BW1689)),LEFT(BW1689,FIND("=",BW1689)-1),BW1689),BW1689)</f>
        <v>xx</v>
      </c>
      <c r="BY1689" s="170" t="str">
        <f aca="false">IF(BW1689&lt;&gt;"",IF(ISNUMBER(FIND("=",BW1689)),RIGHT(BW1689,LEN(BW1689)-FIND("=",BW1689)),""),"")</f>
        <v>Non_select</v>
      </c>
      <c r="BZ1689" s="170" t="str">
        <f aca="false">IF(BX1689&lt;&gt;"",IF(ISNUMBER(FIND(".",BX1689)),LEFT(BX1689,FIND(".",BX1689)-1),BX1689),BX1689)</f>
        <v>xx</v>
      </c>
      <c r="CA1689" s="170" t="str">
        <f aca="false">IF(BX1689&lt;&gt;"",IF(ISNUMBER(FIND(".",BX1689)),RIGHT(BX1689,LEN(BX1689)-FIND(".",BX1689)),""),"")</f>
        <v/>
      </c>
      <c r="CB1689" s="212"/>
      <c r="CC1689" s="170" t="str">
        <f aca="false">A1689</f>
        <v>AB602890</v>
      </c>
      <c r="CD1689" s="178" t="s">
        <v>339</v>
      </c>
      <c r="CE1689" s="178" t="s">
        <v>340</v>
      </c>
      <c r="CF1689" s="178" t="s">
        <v>341</v>
      </c>
      <c r="CG1689" s="212"/>
      <c r="CH1689" s="212"/>
      <c r="CI1689" s="212"/>
      <c r="CJ1689" s="212"/>
      <c r="CK1689" s="178"/>
      <c r="CL1689" s="212"/>
      <c r="CM1689" s="212"/>
      <c r="CN1689" s="212"/>
      <c r="CO1689" s="212"/>
      <c r="CP1689" s="212"/>
      <c r="CQ1689" s="212"/>
      <c r="CR1689" s="228" t="n">
        <f aca="false">C1689</f>
        <v>4</v>
      </c>
      <c r="CS1689" s="229" t="str">
        <f aca="false">D1689</f>
        <v>4</v>
      </c>
      <c r="CT1689" s="170" t="str">
        <f aca="false">CONCATENATE(CD1689," strain ",CM1689," ",CL1689,", partial cds")</f>
        <v>Hepatitis E virus strain  , partial cds</v>
      </c>
    </row>
    <row r="1690" customFormat="false" ht="11.9" hidden="true" customHeight="true" outlineLevel="0" collapsed="false">
      <c r="A1690" s="154" t="s">
        <v>4394</v>
      </c>
      <c r="B1690" s="147" t="s">
        <v>371</v>
      </c>
      <c r="C1690" s="148" t="n">
        <v>4</v>
      </c>
      <c r="D1690" s="149" t="s">
        <v>4367</v>
      </c>
      <c r="E1690" s="249" t="s">
        <v>4367</v>
      </c>
      <c r="F1690" s="154" t="s">
        <v>4395</v>
      </c>
      <c r="G1690" s="212"/>
      <c r="H1690" s="146" t="s">
        <v>378</v>
      </c>
      <c r="I1690" s="153" t="s">
        <v>379</v>
      </c>
      <c r="J1690" s="146" t="s">
        <v>337</v>
      </c>
      <c r="K1690" s="212"/>
      <c r="L1690" s="212"/>
      <c r="M1690" s="157" t="s">
        <v>348</v>
      </c>
      <c r="N1690" s="213"/>
      <c r="O1690" s="212" t="n">
        <v>2006</v>
      </c>
      <c r="P1690" s="212" t="n">
        <v>6</v>
      </c>
      <c r="Q1690" s="212" t="n">
        <v>4</v>
      </c>
      <c r="R1690" s="212"/>
      <c r="S1690" s="232" t="n">
        <v>1136</v>
      </c>
      <c r="T1690" s="215"/>
      <c r="U1690" s="215"/>
      <c r="V1690" s="209"/>
      <c r="W1690" s="217"/>
      <c r="X1690" s="209"/>
      <c r="Y1690" s="209"/>
      <c r="Z1690" s="209"/>
      <c r="AB1690" s="217"/>
      <c r="AC1690" s="217"/>
      <c r="AD1690" s="209"/>
      <c r="AE1690" s="209"/>
      <c r="AF1690" s="209"/>
      <c r="AG1690" s="218"/>
      <c r="AH1690" s="212"/>
      <c r="AI1690" s="212"/>
      <c r="AJ1690" s="219" t="n">
        <f aca="false">SeqEnd-SeqBeg+1</f>
        <v>1</v>
      </c>
      <c r="AK1690" s="220" t="n">
        <f aca="false">AND( SeqBeg&lt;=Beg  , End &lt;=SeqEnd )</f>
        <v>0</v>
      </c>
      <c r="AL1690" s="212"/>
      <c r="AM1690" s="212"/>
      <c r="AN1690" s="221"/>
      <c r="AO1690" s="147" t="s">
        <v>103</v>
      </c>
      <c r="AP1690" s="147" t="s">
        <v>103</v>
      </c>
      <c r="AQ1690" s="147" t="s">
        <v>103</v>
      </c>
      <c r="AR1690" s="147" t="s">
        <v>103</v>
      </c>
      <c r="AS1690" s="147" t="s">
        <v>103</v>
      </c>
      <c r="AT1690" s="147" t="s">
        <v>103</v>
      </c>
      <c r="AU1690" s="146"/>
      <c r="AV1690" s="212"/>
      <c r="AW1690" s="222" t="str">
        <f aca="false">HYPERLINK(CONCATENATE("http://www.ncbi.nlm.nih.gov/nuccore/",BM1690),BM1690)</f>
        <v>AB291970</v>
      </c>
      <c r="AX1690" s="219" t="str">
        <f aca="false">CONCATENATE(D1690,IF(I1690="","",CONCATENATE(".",I1690)),IF(K1690="","",CONCATENATE(".",K1690)),IF(M1690="","",CONCATENATE(".",M1690)),IF(R1690="","",CONCATENATE(".",R1690)),IF(U1690="","","(*)"))</f>
        <v>4.JPN.hum</v>
      </c>
      <c r="AY1690" s="170" t="str">
        <f aca="false">CONCATENATE(BM1690,".",BN1690)</f>
        <v>AB291970.JKU-Aba06orf2p</v>
      </c>
      <c r="AZ1690" s="171" t="str">
        <f aca="false">IF(AV1690="",IF(ISNUMBER(FIND(".",A1690)),LEFT(A1690,FIND(".",A1690)-1),A1690),AV1690)</f>
        <v>AB291970</v>
      </c>
      <c r="BA1690" s="171" t="str">
        <f aca="false">IF(ISNUMBER(FIND("-",AZ1690)),LEFT(AZ1690,FIND("-",AZ1690)-1),AZ1690)</f>
        <v>AB291970</v>
      </c>
      <c r="BB1690" s="170" t="str">
        <f aca="false"> MEGAname &amp; "="</f>
        <v>AB291970=</v>
      </c>
      <c r="BC1690" s="170" t="str">
        <f aca="false">Clear &amp; IF(span ,"Span","out")</f>
        <v>AB291970=out</v>
      </c>
      <c r="BD1690" s="170" t="str">
        <f aca="false">Clear &amp; IF(span, IF(B1690=".","Selected",B1690),"out")</f>
        <v>AB291970=out</v>
      </c>
      <c r="BE1690" s="170" t="str">
        <f aca="false">Clear &amp; Strain</f>
        <v>AB291970=JKU-Aba06orf2p</v>
      </c>
      <c r="BF1690" s="170" t="str">
        <f aca="false">CONCATENATE(A1690,"=",F1690,". ",AX1690,IF(AB1690="","",CONCATENATE(".",AB1690)))</f>
        <v>AB291970=JKU-Aba06orf2p. 4.JPN.hum</v>
      </c>
      <c r="BG1690" s="170" t="str">
        <f aca="false">CONCATENATE(A1690,"=",F1690,". ",AX1690)</f>
        <v>AB291970=JKU-Aba06orf2p. 4.JPN.hum</v>
      </c>
      <c r="BH1690" s="170" t="str">
        <f aca="false">CONCATENATE(A1690,"=",AX1690)</f>
        <v>AB291970=4.JPN.hum</v>
      </c>
      <c r="BI1690" s="170" t="str">
        <f aca="false">CONCATENATE(A1690,"=",ComForSubtype,D1690)</f>
        <v>AB291970=4</v>
      </c>
      <c r="BJ1690" s="170" t="str">
        <f aca="false">CONCATENATE(A1690,"=",E1690)</f>
        <v>AB291970=4</v>
      </c>
      <c r="BK1690" s="170" t="str">
        <f aca="false">CONCATENATE(A1690,"=",C1690)</f>
        <v>AB291970=4</v>
      </c>
      <c r="BL1690" s="170" t="str">
        <f aca="false">CONCATENATE(D1690,"=")</f>
        <v>4=</v>
      </c>
      <c r="BM1690" s="223" t="str">
        <f aca="false">IF(BA1690="XX","",BA1690)</f>
        <v>AB291970</v>
      </c>
      <c r="BN1690" s="224" t="str">
        <f aca="false">CONCATENATE(IF(F1690="","",F1690),IF(G1690="","",CONCATENATE(" / ",G1690)))</f>
        <v>JKU-Aba06orf2p</v>
      </c>
      <c r="BO1690" s="225" t="str">
        <f aca="false">AX1690</f>
        <v>4.JPN.hum</v>
      </c>
      <c r="BP1690" s="226" t="str">
        <f aca="false">IF(V1690="","",V1690)</f>
        <v/>
      </c>
      <c r="BQ1690" s="226" t="str">
        <f aca="false">IF(W1690="","",CONCATENATE(W1690,IF(LEFT(AO1690,1)="s","+","")))</f>
        <v/>
      </c>
      <c r="BR1690" s="226" t="str">
        <f aca="false">IF(X1690="","",CONCATENATE(X1690,IF(LEFT(AQ1690,1)="s","+","")))</f>
        <v/>
      </c>
      <c r="BS1690" s="226" t="str">
        <f aca="false">IF(Y1690="","",CONCATENATE(Y1690,IF(LEFT(AR1690,1)="s","+","")))</f>
        <v/>
      </c>
      <c r="BT1690" s="226" t="str">
        <f aca="false">IF(Z1690="","",CONCATENATE(Z1690,IF(LEFT(AS1690,1)="s","+","")))</f>
        <v/>
      </c>
      <c r="BU1690" s="227" t="str">
        <f aca="false">IF(AA1690="","",CONCATENATE(AA1690,IF(LEFT(AT1690,1)="s","+","")))</f>
        <v/>
      </c>
      <c r="BV1690" s="212"/>
      <c r="BW1690" s="177" t="s">
        <v>338</v>
      </c>
      <c r="BX1690" s="170" t="str">
        <f aca="false">IF(BW1690&lt;&gt;"",IF(ISNUMBER(FIND("=",BW1690)),LEFT(BW1690,FIND("=",BW1690)-1),BW1690),BW1690)</f>
        <v>xx</v>
      </c>
      <c r="BY1690" s="170" t="str">
        <f aca="false">IF(BW1690&lt;&gt;"",IF(ISNUMBER(FIND("=",BW1690)),RIGHT(BW1690,LEN(BW1690)-FIND("=",BW1690)),""),"")</f>
        <v>Non_select</v>
      </c>
      <c r="BZ1690" s="170" t="str">
        <f aca="false">IF(BX1690&lt;&gt;"",IF(ISNUMBER(FIND(".",BX1690)),LEFT(BX1690,FIND(".",BX1690)-1),BX1690),BX1690)</f>
        <v>xx</v>
      </c>
      <c r="CA1690" s="170" t="str">
        <f aca="false">IF(BX1690&lt;&gt;"",IF(ISNUMBER(FIND(".",BX1690)),RIGHT(BX1690,LEN(BX1690)-FIND(".",BX1690)),""),"")</f>
        <v/>
      </c>
      <c r="CB1690" s="212"/>
      <c r="CC1690" s="170" t="str">
        <f aca="false">A1690</f>
        <v>AB291970</v>
      </c>
      <c r="CD1690" s="178" t="s">
        <v>339</v>
      </c>
      <c r="CE1690" s="178" t="s">
        <v>340</v>
      </c>
      <c r="CF1690" s="178" t="s">
        <v>341</v>
      </c>
      <c r="CG1690" s="212"/>
      <c r="CH1690" s="212"/>
      <c r="CI1690" s="212"/>
      <c r="CJ1690" s="212"/>
      <c r="CK1690" s="178"/>
      <c r="CL1690" s="212"/>
      <c r="CM1690" s="212"/>
      <c r="CN1690" s="212"/>
      <c r="CO1690" s="212"/>
      <c r="CP1690" s="212"/>
      <c r="CQ1690" s="212"/>
      <c r="CR1690" s="228" t="n">
        <f aca="false">C1690</f>
        <v>4</v>
      </c>
      <c r="CS1690" s="229" t="str">
        <f aca="false">D1690</f>
        <v>4</v>
      </c>
      <c r="CT1690" s="170" t="str">
        <f aca="false">CONCATENATE(CD1690," strain ",CM1690," ",CL1690,", partial cds")</f>
        <v>Hepatitis E virus strain  , partial cds</v>
      </c>
    </row>
    <row r="1691" s="146" customFormat="true" ht="11.9" hidden="true" customHeight="true" outlineLevel="0" collapsed="false">
      <c r="A1691" s="154" t="s">
        <v>4396</v>
      </c>
      <c r="B1691" s="147" t="s">
        <v>371</v>
      </c>
      <c r="C1691" s="148" t="n">
        <v>4</v>
      </c>
      <c r="D1691" s="149" t="s">
        <v>4367</v>
      </c>
      <c r="E1691" s="249" t="s">
        <v>4367</v>
      </c>
      <c r="F1691" s="210" t="s">
        <v>4397</v>
      </c>
      <c r="G1691" s="212"/>
      <c r="H1691" s="146" t="s">
        <v>365</v>
      </c>
      <c r="I1691" s="153" t="s">
        <v>366</v>
      </c>
      <c r="J1691" s="146" t="s">
        <v>337</v>
      </c>
      <c r="K1691" s="212"/>
      <c r="L1691" s="212"/>
      <c r="M1691" s="157" t="s">
        <v>348</v>
      </c>
      <c r="N1691" s="213"/>
      <c r="O1691" s="212"/>
      <c r="P1691" s="212"/>
      <c r="Q1691" s="212"/>
      <c r="R1691" s="212"/>
      <c r="S1691" s="212"/>
      <c r="T1691" s="215"/>
      <c r="U1691" s="215"/>
      <c r="V1691" s="158" t="s">
        <v>278</v>
      </c>
      <c r="W1691" s="217"/>
      <c r="X1691" s="209"/>
      <c r="Y1691" s="209"/>
      <c r="Z1691" s="209"/>
      <c r="AA1691" s="216"/>
      <c r="AB1691" s="217"/>
      <c r="AC1691" s="217"/>
      <c r="AD1691" s="209"/>
      <c r="AE1691" s="209"/>
      <c r="AF1691" s="209"/>
      <c r="AG1691" s="218"/>
      <c r="AH1691" s="212"/>
      <c r="AI1691" s="212"/>
      <c r="AJ1691" s="219" t="n">
        <f aca="false">SeqEnd-SeqBeg+1</f>
        <v>1</v>
      </c>
      <c r="AK1691" s="220" t="n">
        <f aca="false">AND( SeqBeg&lt;=Beg  , End &lt;=SeqEnd )</f>
        <v>0</v>
      </c>
      <c r="AL1691" s="212"/>
      <c r="AM1691" s="212"/>
      <c r="AN1691" s="221"/>
      <c r="AO1691" s="147" t="s">
        <v>103</v>
      </c>
      <c r="AP1691" s="147" t="s">
        <v>103</v>
      </c>
      <c r="AQ1691" s="147" t="s">
        <v>103</v>
      </c>
      <c r="AR1691" s="147" t="s">
        <v>103</v>
      </c>
      <c r="AS1691" s="147" t="s">
        <v>103</v>
      </c>
      <c r="AT1691" s="147" t="s">
        <v>103</v>
      </c>
      <c r="AV1691" s="212"/>
      <c r="AW1691" s="222" t="str">
        <f aca="false">HYPERLINK(CONCATENATE("http://www.ncbi.nlm.nih.gov/nuccore/",BM1691),BM1691)</f>
        <v>JQ655733</v>
      </c>
      <c r="AX1691" s="219" t="str">
        <f aca="false">CONCATENATE(D1691,IF(I1691="","",CONCATENATE(".",I1691)),IF(K1691="","",CONCATENATE(".",K1691)),IF(M1691="","",CONCATENATE(".",M1691)),IF(R1691="","",CONCATENATE(".",R1691)),IF(U1691="","","(*)"))</f>
        <v>4.CHN.hum</v>
      </c>
      <c r="AY1691" s="170" t="str">
        <f aca="false">CONCATENATE(BM1691,".",BN1691)</f>
        <v>JQ655733.MO</v>
      </c>
      <c r="AZ1691" s="171" t="str">
        <f aca="false">IF(AV1691="",IF(ISNUMBER(FIND(".",A1691)),LEFT(A1691,FIND(".",A1691)-1),A1691),AV1691)</f>
        <v>JQ655733</v>
      </c>
      <c r="BA1691" s="171" t="str">
        <f aca="false">IF(ISNUMBER(FIND("-",AZ1691)),LEFT(AZ1691,FIND("-",AZ1691)-1),AZ1691)</f>
        <v>JQ655733</v>
      </c>
      <c r="BB1691" s="170" t="str">
        <f aca="false"> MEGAname &amp; "="</f>
        <v>JQ655733=</v>
      </c>
      <c r="BC1691" s="170" t="str">
        <f aca="false">Clear &amp; IF(span ,"Span","out")</f>
        <v>JQ655733=out</v>
      </c>
      <c r="BD1691" s="170" t="str">
        <f aca="false">Clear &amp; IF(span, IF(B1691=".","Selected",B1691),"out")</f>
        <v>JQ655733=out</v>
      </c>
      <c r="BE1691" s="170" t="str">
        <f aca="false">Clear &amp; Strain</f>
        <v>JQ655733=MO</v>
      </c>
      <c r="BF1691" s="170" t="str">
        <f aca="false">CONCATENATE(A1691,"=",F1691,". ",AX1691,IF(AB1691="","",CONCATENATE(".",AB1691)))</f>
        <v>JQ655733=MO. 4.CHN.hum</v>
      </c>
      <c r="BG1691" s="170" t="str">
        <f aca="false">CONCATENATE(A1691,"=",F1691,". ",AX1691)</f>
        <v>JQ655733=MO. 4.CHN.hum</v>
      </c>
      <c r="BH1691" s="170" t="str">
        <f aca="false">CONCATENATE(A1691,"=",AX1691)</f>
        <v>JQ655733=4.CHN.hum</v>
      </c>
      <c r="BI1691" s="170" t="str">
        <f aca="false">CONCATENATE(A1691,"=",ComForSubtype,D1691)</f>
        <v>JQ655733=4</v>
      </c>
      <c r="BJ1691" s="170" t="str">
        <f aca="false">CONCATENATE(A1691,"=",E1691)</f>
        <v>JQ655733=4</v>
      </c>
      <c r="BK1691" s="170" t="str">
        <f aca="false">CONCATENATE(A1691,"=",C1691)</f>
        <v>JQ655733=4</v>
      </c>
      <c r="BL1691" s="170" t="str">
        <f aca="false">CONCATENATE(D1691,"=")</f>
        <v>4=</v>
      </c>
      <c r="BM1691" s="223" t="str">
        <f aca="false">IF(BA1691="XX","",BA1691)</f>
        <v>JQ655733</v>
      </c>
      <c r="BN1691" s="224" t="str">
        <f aca="false">CONCATENATE(IF(F1691="","",F1691),IF(G1691="","",CONCATENATE(" / ",G1691)))</f>
        <v>MO</v>
      </c>
      <c r="BO1691" s="225" t="str">
        <f aca="false">AX1691</f>
        <v>4.CHN.hum</v>
      </c>
      <c r="BP1691" s="226" t="str">
        <f aca="false">IF(V1691="","",V1691)</f>
        <v>CG</v>
      </c>
      <c r="BQ1691" s="226" t="str">
        <f aca="false">IF(W1691="","",CONCATENATE(W1691,IF(LEFT(AO1691,1)="s","+","")))</f>
        <v/>
      </c>
      <c r="BR1691" s="226" t="str">
        <f aca="false">IF(X1691="","",CONCATENATE(X1691,IF(LEFT(AQ1691,1)="s","+","")))</f>
        <v/>
      </c>
      <c r="BS1691" s="226" t="str">
        <f aca="false">IF(Y1691="","",CONCATENATE(Y1691,IF(LEFT(AR1691,1)="s","+","")))</f>
        <v/>
      </c>
      <c r="BT1691" s="226" t="str">
        <f aca="false">IF(Z1691="","",CONCATENATE(Z1691,IF(LEFT(AS1691,1)="s","+","")))</f>
        <v/>
      </c>
      <c r="BU1691" s="227" t="str">
        <f aca="false">IF(AA1691="","",CONCATENATE(AA1691,IF(LEFT(AT1691,1)="s","+","")))</f>
        <v/>
      </c>
      <c r="BV1691" s="212"/>
      <c r="BW1691" s="177" t="s">
        <v>338</v>
      </c>
      <c r="BX1691" s="170" t="str">
        <f aca="false">IF(BW1691&lt;&gt;"",IF(ISNUMBER(FIND("=",BW1691)),LEFT(BW1691,FIND("=",BW1691)-1),BW1691),BW1691)</f>
        <v>xx</v>
      </c>
      <c r="BY1691" s="170" t="str">
        <f aca="false">IF(BW1691&lt;&gt;"",IF(ISNUMBER(FIND("=",BW1691)),RIGHT(BW1691,LEN(BW1691)-FIND("=",BW1691)),""),"")</f>
        <v>Non_select</v>
      </c>
      <c r="BZ1691" s="170" t="str">
        <f aca="false">IF(BX1691&lt;&gt;"",IF(ISNUMBER(FIND(".",BX1691)),LEFT(BX1691,FIND(".",BX1691)-1),BX1691),BX1691)</f>
        <v>xx</v>
      </c>
      <c r="CA1691" s="170" t="str">
        <f aca="false">IF(BX1691&lt;&gt;"",IF(ISNUMBER(FIND(".",BX1691)),RIGHT(BX1691,LEN(BX1691)-FIND(".",BX1691)),""),"")</f>
        <v/>
      </c>
      <c r="CB1691" s="212"/>
      <c r="CC1691" s="170" t="str">
        <f aca="false">A1691</f>
        <v>JQ655733</v>
      </c>
      <c r="CD1691" s="178" t="s">
        <v>339</v>
      </c>
      <c r="CE1691" s="178" t="s">
        <v>340</v>
      </c>
      <c r="CF1691" s="178" t="s">
        <v>341</v>
      </c>
      <c r="CG1691" s="212"/>
      <c r="CH1691" s="212"/>
      <c r="CI1691" s="212"/>
      <c r="CJ1691" s="212"/>
      <c r="CK1691" s="178"/>
      <c r="CL1691" s="212"/>
      <c r="CM1691" s="212"/>
      <c r="CN1691" s="212"/>
      <c r="CO1691" s="212"/>
      <c r="CP1691" s="212"/>
      <c r="CQ1691" s="212"/>
      <c r="CR1691" s="228" t="n">
        <f aca="false">C1691</f>
        <v>4</v>
      </c>
      <c r="CS1691" s="229" t="str">
        <f aca="false">D1691</f>
        <v>4</v>
      </c>
      <c r="CT1691" s="170" t="str">
        <f aca="false">CONCATENATE(CD1691," strain ",CM1691," ",CL1691,", partial cds")</f>
        <v>Hepatitis E virus strain  , partial cds</v>
      </c>
    </row>
    <row r="1692" s="146" customFormat="true" ht="11.9" hidden="true" customHeight="true" outlineLevel="0" collapsed="false">
      <c r="A1692" s="154" t="s">
        <v>4398</v>
      </c>
      <c r="B1692" s="147" t="s">
        <v>371</v>
      </c>
      <c r="C1692" s="148" t="n">
        <v>4</v>
      </c>
      <c r="D1692" s="149" t="s">
        <v>4367</v>
      </c>
      <c r="E1692" s="249" t="s">
        <v>4367</v>
      </c>
      <c r="F1692" s="210" t="s">
        <v>4399</v>
      </c>
      <c r="G1692" s="212"/>
      <c r="H1692" s="146" t="s">
        <v>405</v>
      </c>
      <c r="I1692" s="153" t="s">
        <v>412</v>
      </c>
      <c r="J1692" s="146" t="s">
        <v>395</v>
      </c>
      <c r="K1692" s="212"/>
      <c r="L1692" s="212"/>
      <c r="M1692" s="157" t="s">
        <v>348</v>
      </c>
      <c r="N1692" s="158" t="s">
        <v>740</v>
      </c>
      <c r="O1692" s="212"/>
      <c r="P1692" s="212"/>
      <c r="Q1692" s="212"/>
      <c r="R1692" s="146" t="s">
        <v>94</v>
      </c>
      <c r="T1692" s="215"/>
      <c r="U1692" s="215"/>
      <c r="V1692" s="209"/>
      <c r="W1692" s="217"/>
      <c r="X1692" s="209"/>
      <c r="Y1692" s="209"/>
      <c r="Z1692" s="209"/>
      <c r="AA1692" s="216"/>
      <c r="AB1692" s="217"/>
      <c r="AC1692" s="217"/>
      <c r="AD1692" s="209"/>
      <c r="AE1692" s="209"/>
      <c r="AF1692" s="209"/>
      <c r="AG1692" s="218"/>
      <c r="AH1692" s="212"/>
      <c r="AI1692" s="212"/>
      <c r="AJ1692" s="219" t="n">
        <f aca="false">SeqEnd-SeqBeg+1</f>
        <v>1</v>
      </c>
      <c r="AK1692" s="220" t="n">
        <f aca="false">AND( SeqBeg&lt;=Beg  , End &lt;=SeqEnd )</f>
        <v>0</v>
      </c>
      <c r="AL1692" s="212"/>
      <c r="AM1692" s="212"/>
      <c r="AN1692" s="221"/>
      <c r="AO1692" s="147" t="s">
        <v>103</v>
      </c>
      <c r="AP1692" s="147" t="s">
        <v>103</v>
      </c>
      <c r="AQ1692" s="147" t="s">
        <v>103</v>
      </c>
      <c r="AR1692" s="147" t="s">
        <v>103</v>
      </c>
      <c r="AS1692" s="147" t="s">
        <v>103</v>
      </c>
      <c r="AT1692" s="147" t="s">
        <v>103</v>
      </c>
      <c r="AV1692" s="212"/>
      <c r="AW1692" s="222" t="str">
        <f aca="false">HYPERLINK(CONCATENATE("http://www.ncbi.nlm.nih.gov/nuccore/",BM1692),BM1692)</f>
        <v>JN257704</v>
      </c>
      <c r="AX1692" s="219" t="str">
        <f aca="false">CONCATENATE(D1692,IF(I1692="","",CONCATENATE(".",I1692)),IF(K1692="","",CONCATENATE(".",K1692)),IF(M1692="","",CONCATENATE(".",M1692)),IF(R1692="","",CONCATENATE(".",R1692)),IF(U1692="","","(*)"))</f>
        <v>4.DEU.hum.PEI</v>
      </c>
      <c r="AY1692" s="170" t="str">
        <f aca="false">CONCATENATE(BM1692,".",BN1692)</f>
        <v>JN257704.PP202</v>
      </c>
      <c r="AZ1692" s="171" t="str">
        <f aca="false">IF(AV1692="",IF(ISNUMBER(FIND(".",A1692)),LEFT(A1692,FIND(".",A1692)-1),A1692),AV1692)</f>
        <v>JN257704</v>
      </c>
      <c r="BA1692" s="171" t="str">
        <f aca="false">IF(ISNUMBER(FIND("-",AZ1692)),LEFT(AZ1692,FIND("-",AZ1692)-1),AZ1692)</f>
        <v>JN257704</v>
      </c>
      <c r="BB1692" s="170" t="str">
        <f aca="false"> MEGAname &amp; "="</f>
        <v>JN257704=</v>
      </c>
      <c r="BC1692" s="170" t="str">
        <f aca="false">Clear &amp; IF(span ,"Span","out")</f>
        <v>JN257704=out</v>
      </c>
      <c r="BD1692" s="170" t="str">
        <f aca="false">Clear &amp; IF(span, IF(B1692=".","Selected",B1692),"out")</f>
        <v>JN257704=out</v>
      </c>
      <c r="BE1692" s="170" t="str">
        <f aca="false">Clear &amp; Strain</f>
        <v>JN257704=PP202</v>
      </c>
      <c r="BF1692" s="170" t="str">
        <f aca="false">CONCATENATE(A1692,"=",F1692,". ",AX1692,IF(AB1692="","",CONCATENATE(".",AB1692)))</f>
        <v>JN257704=PP202. 4.DEU.hum.PEI</v>
      </c>
      <c r="BG1692" s="170" t="str">
        <f aca="false">CONCATENATE(A1692,"=",F1692,". ",AX1692)</f>
        <v>JN257704=PP202. 4.DEU.hum.PEI</v>
      </c>
      <c r="BH1692" s="170" t="str">
        <f aca="false">CONCATENATE(A1692,"=",AX1692)</f>
        <v>JN257704=4.DEU.hum.PEI</v>
      </c>
      <c r="BI1692" s="170" t="str">
        <f aca="false">CONCATENATE(A1692,"=",ComForSubtype,D1692)</f>
        <v>JN257704=4</v>
      </c>
      <c r="BJ1692" s="170" t="str">
        <f aca="false">CONCATENATE(A1692,"=",E1692)</f>
        <v>JN257704=4</v>
      </c>
      <c r="BK1692" s="170" t="str">
        <f aca="false">CONCATENATE(A1692,"=",C1692)</f>
        <v>JN257704=4</v>
      </c>
      <c r="BL1692" s="170" t="str">
        <f aca="false">CONCATENATE(D1692,"=")</f>
        <v>4=</v>
      </c>
      <c r="BM1692" s="223" t="str">
        <f aca="false">IF(BA1692="XX","",BA1692)</f>
        <v>JN257704</v>
      </c>
      <c r="BN1692" s="224" t="str">
        <f aca="false">CONCATENATE(IF(F1692="","",F1692),IF(G1692="","",CONCATENATE(" / ",G1692)))</f>
        <v>PP202</v>
      </c>
      <c r="BO1692" s="225" t="str">
        <f aca="false">AX1692</f>
        <v>4.DEU.hum.PEI</v>
      </c>
      <c r="BP1692" s="226" t="str">
        <f aca="false">IF(V1692="","",V1692)</f>
        <v/>
      </c>
      <c r="BQ1692" s="226" t="str">
        <f aca="false">IF(W1692="","",CONCATENATE(W1692,IF(LEFT(AO1692,1)="s","+","")))</f>
        <v/>
      </c>
      <c r="BR1692" s="226" t="str">
        <f aca="false">IF(X1692="","",CONCATENATE(X1692,IF(LEFT(AQ1692,1)="s","+","")))</f>
        <v/>
      </c>
      <c r="BS1692" s="226" t="str">
        <f aca="false">IF(Y1692="","",CONCATENATE(Y1692,IF(LEFT(AR1692,1)="s","+","")))</f>
        <v/>
      </c>
      <c r="BT1692" s="226" t="str">
        <f aca="false">IF(Z1692="","",CONCATENATE(Z1692,IF(LEFT(AS1692,1)="s","+","")))</f>
        <v/>
      </c>
      <c r="BU1692" s="227" t="str">
        <f aca="false">IF(AA1692="","",CONCATENATE(AA1692,IF(LEFT(AT1692,1)="s","+","")))</f>
        <v/>
      </c>
      <c r="BV1692" s="212"/>
      <c r="BW1692" s="177" t="s">
        <v>338</v>
      </c>
      <c r="BX1692" s="170" t="str">
        <f aca="false">IF(BW1692&lt;&gt;"",IF(ISNUMBER(FIND("=",BW1692)),LEFT(BW1692,FIND("=",BW1692)-1),BW1692),BW1692)</f>
        <v>xx</v>
      </c>
      <c r="BY1692" s="170" t="str">
        <f aca="false">IF(BW1692&lt;&gt;"",IF(ISNUMBER(FIND("=",BW1692)),RIGHT(BW1692,LEN(BW1692)-FIND("=",BW1692)),""),"")</f>
        <v>Non_select</v>
      </c>
      <c r="BZ1692" s="170" t="str">
        <f aca="false">IF(BX1692&lt;&gt;"",IF(ISNUMBER(FIND(".",BX1692)),LEFT(BX1692,FIND(".",BX1692)-1),BX1692),BX1692)</f>
        <v>xx</v>
      </c>
      <c r="CA1692" s="170" t="str">
        <f aca="false">IF(BX1692&lt;&gt;"",IF(ISNUMBER(FIND(".",BX1692)),RIGHT(BX1692,LEN(BX1692)-FIND(".",BX1692)),""),"")</f>
        <v/>
      </c>
      <c r="CB1692" s="212"/>
      <c r="CC1692" s="170" t="str">
        <f aca="false">A1692</f>
        <v>JN257704</v>
      </c>
      <c r="CD1692" s="178" t="s">
        <v>339</v>
      </c>
      <c r="CE1692" s="178" t="s">
        <v>340</v>
      </c>
      <c r="CF1692" s="178" t="s">
        <v>341</v>
      </c>
      <c r="CG1692" s="212"/>
      <c r="CH1692" s="212"/>
      <c r="CI1692" s="212"/>
      <c r="CJ1692" s="212"/>
      <c r="CK1692" s="178"/>
      <c r="CL1692" s="212"/>
      <c r="CM1692" s="212"/>
      <c r="CN1692" s="212"/>
      <c r="CO1692" s="212"/>
      <c r="CP1692" s="212"/>
      <c r="CQ1692" s="212"/>
      <c r="CR1692" s="228" t="n">
        <f aca="false">C1692</f>
        <v>4</v>
      </c>
      <c r="CS1692" s="229" t="str">
        <f aca="false">D1692</f>
        <v>4</v>
      </c>
      <c r="CT1692" s="170" t="str">
        <f aca="false">CONCATENATE(CD1692," strain ",CM1692," ",CL1692,", partial cds")</f>
        <v>Hepatitis E virus strain  , partial cds</v>
      </c>
    </row>
    <row r="1693" s="146" customFormat="true" ht="11.9" hidden="true" customHeight="true" outlineLevel="0" collapsed="false">
      <c r="A1693" s="154" t="s">
        <v>4400</v>
      </c>
      <c r="B1693" s="147" t="s">
        <v>371</v>
      </c>
      <c r="C1693" s="148" t="n">
        <v>4</v>
      </c>
      <c r="D1693" s="149" t="s">
        <v>4367</v>
      </c>
      <c r="E1693" s="249" t="s">
        <v>4367</v>
      </c>
      <c r="F1693" s="210" t="s">
        <v>4401</v>
      </c>
      <c r="G1693" s="212"/>
      <c r="H1693" s="146" t="s">
        <v>405</v>
      </c>
      <c r="I1693" s="153" t="s">
        <v>412</v>
      </c>
      <c r="J1693" s="146" t="s">
        <v>395</v>
      </c>
      <c r="K1693" s="212"/>
      <c r="L1693" s="212"/>
      <c r="M1693" s="157" t="s">
        <v>348</v>
      </c>
      <c r="N1693" s="158" t="s">
        <v>740</v>
      </c>
      <c r="O1693" s="212"/>
      <c r="P1693" s="212"/>
      <c r="Q1693" s="212"/>
      <c r="R1693" s="146" t="s">
        <v>94</v>
      </c>
      <c r="T1693" s="215"/>
      <c r="U1693" s="215"/>
      <c r="V1693" s="209"/>
      <c r="W1693" s="217"/>
      <c r="X1693" s="209"/>
      <c r="Y1693" s="209"/>
      <c r="Z1693" s="209"/>
      <c r="AA1693" s="216"/>
      <c r="AB1693" s="217"/>
      <c r="AC1693" s="217"/>
      <c r="AD1693" s="209"/>
      <c r="AE1693" s="209"/>
      <c r="AF1693" s="209"/>
      <c r="AG1693" s="218"/>
      <c r="AH1693" s="212"/>
      <c r="AI1693" s="212"/>
      <c r="AJ1693" s="219" t="n">
        <f aca="false">SeqEnd-SeqBeg+1</f>
        <v>1</v>
      </c>
      <c r="AK1693" s="220" t="n">
        <f aca="false">AND( SeqBeg&lt;=Beg  , End &lt;=SeqEnd )</f>
        <v>0</v>
      </c>
      <c r="AL1693" s="212"/>
      <c r="AM1693" s="212"/>
      <c r="AN1693" s="221"/>
      <c r="AO1693" s="147" t="s">
        <v>103</v>
      </c>
      <c r="AP1693" s="147" t="s">
        <v>103</v>
      </c>
      <c r="AQ1693" s="147" t="s">
        <v>103</v>
      </c>
      <c r="AR1693" s="147" t="s">
        <v>103</v>
      </c>
      <c r="AS1693" s="147" t="s">
        <v>103</v>
      </c>
      <c r="AT1693" s="147" t="s">
        <v>103</v>
      </c>
      <c r="AV1693" s="212"/>
      <c r="AW1693" s="222" t="str">
        <f aca="false">HYPERLINK(CONCATENATE("http://www.ncbi.nlm.nih.gov/nuccore/",BM1693),BM1693)</f>
        <v>JN257705</v>
      </c>
      <c r="AX1693" s="219" t="str">
        <f aca="false">CONCATENATE(D1693,IF(I1693="","",CONCATENATE(".",I1693)),IF(K1693="","",CONCATENATE(".",K1693)),IF(M1693="","",CONCATENATE(".",M1693)),IF(R1693="","",CONCATENATE(".",R1693)),IF(U1693="","","(*)"))</f>
        <v>4.DEU.hum.PEI</v>
      </c>
      <c r="AY1693" s="170" t="str">
        <f aca="false">CONCATENATE(BM1693,".",BN1693)</f>
        <v>JN257705.PP203</v>
      </c>
      <c r="AZ1693" s="171" t="str">
        <f aca="false">IF(AV1693="",IF(ISNUMBER(FIND(".",A1693)),LEFT(A1693,FIND(".",A1693)-1),A1693),AV1693)</f>
        <v>JN257705</v>
      </c>
      <c r="BA1693" s="171" t="str">
        <f aca="false">IF(ISNUMBER(FIND("-",AZ1693)),LEFT(AZ1693,FIND("-",AZ1693)-1),AZ1693)</f>
        <v>JN257705</v>
      </c>
      <c r="BB1693" s="170" t="str">
        <f aca="false"> MEGAname &amp; "="</f>
        <v>JN257705=</v>
      </c>
      <c r="BC1693" s="170" t="str">
        <f aca="false">Clear &amp; IF(span ,"Span","out")</f>
        <v>JN257705=out</v>
      </c>
      <c r="BD1693" s="170" t="str">
        <f aca="false">Clear &amp; IF(span, IF(B1693=".","Selected",B1693),"out")</f>
        <v>JN257705=out</v>
      </c>
      <c r="BE1693" s="170" t="str">
        <f aca="false">Clear &amp; Strain</f>
        <v>JN257705=PP203</v>
      </c>
      <c r="BF1693" s="170" t="str">
        <f aca="false">CONCATENATE(A1693,"=",F1693,". ",AX1693,IF(AB1693="","",CONCATENATE(".",AB1693)))</f>
        <v>JN257705=PP203. 4.DEU.hum.PEI</v>
      </c>
      <c r="BG1693" s="170" t="str">
        <f aca="false">CONCATENATE(A1693,"=",F1693,". ",AX1693)</f>
        <v>JN257705=PP203. 4.DEU.hum.PEI</v>
      </c>
      <c r="BH1693" s="170" t="str">
        <f aca="false">CONCATENATE(A1693,"=",AX1693)</f>
        <v>JN257705=4.DEU.hum.PEI</v>
      </c>
      <c r="BI1693" s="170" t="str">
        <f aca="false">CONCATENATE(A1693,"=",ComForSubtype,D1693)</f>
        <v>JN257705=4</v>
      </c>
      <c r="BJ1693" s="170" t="str">
        <f aca="false">CONCATENATE(A1693,"=",E1693)</f>
        <v>JN257705=4</v>
      </c>
      <c r="BK1693" s="170" t="str">
        <f aca="false">CONCATENATE(A1693,"=",C1693)</f>
        <v>JN257705=4</v>
      </c>
      <c r="BL1693" s="170" t="str">
        <f aca="false">CONCATENATE(D1693,"=")</f>
        <v>4=</v>
      </c>
      <c r="BM1693" s="223" t="str">
        <f aca="false">IF(BA1693="XX","",BA1693)</f>
        <v>JN257705</v>
      </c>
      <c r="BN1693" s="224" t="str">
        <f aca="false">CONCATENATE(IF(F1693="","",F1693),IF(G1693="","",CONCATENATE(" / ",G1693)))</f>
        <v>PP203</v>
      </c>
      <c r="BO1693" s="225" t="str">
        <f aca="false">AX1693</f>
        <v>4.DEU.hum.PEI</v>
      </c>
      <c r="BP1693" s="226" t="str">
        <f aca="false">IF(V1693="","",V1693)</f>
        <v/>
      </c>
      <c r="BQ1693" s="226" t="str">
        <f aca="false">IF(W1693="","",CONCATENATE(W1693,IF(LEFT(AO1693,1)="s","+","")))</f>
        <v/>
      </c>
      <c r="BR1693" s="226" t="str">
        <f aca="false">IF(X1693="","",CONCATENATE(X1693,IF(LEFT(AQ1693,1)="s","+","")))</f>
        <v/>
      </c>
      <c r="BS1693" s="226" t="str">
        <f aca="false">IF(Y1693="","",CONCATENATE(Y1693,IF(LEFT(AR1693,1)="s","+","")))</f>
        <v/>
      </c>
      <c r="BT1693" s="226" t="str">
        <f aca="false">IF(Z1693="","",CONCATENATE(Z1693,IF(LEFT(AS1693,1)="s","+","")))</f>
        <v/>
      </c>
      <c r="BU1693" s="227" t="str">
        <f aca="false">IF(AA1693="","",CONCATENATE(AA1693,IF(LEFT(AT1693,1)="s","+","")))</f>
        <v/>
      </c>
      <c r="BV1693" s="212"/>
      <c r="BW1693" s="177" t="s">
        <v>338</v>
      </c>
      <c r="BX1693" s="170" t="str">
        <f aca="false">IF(BW1693&lt;&gt;"",IF(ISNUMBER(FIND("=",BW1693)),LEFT(BW1693,FIND("=",BW1693)-1),BW1693),BW1693)</f>
        <v>xx</v>
      </c>
      <c r="BY1693" s="170" t="str">
        <f aca="false">IF(BW1693&lt;&gt;"",IF(ISNUMBER(FIND("=",BW1693)),RIGHT(BW1693,LEN(BW1693)-FIND("=",BW1693)),""),"")</f>
        <v>Non_select</v>
      </c>
      <c r="BZ1693" s="170" t="str">
        <f aca="false">IF(BX1693&lt;&gt;"",IF(ISNUMBER(FIND(".",BX1693)),LEFT(BX1693,FIND(".",BX1693)-1),BX1693),BX1693)</f>
        <v>xx</v>
      </c>
      <c r="CA1693" s="170" t="str">
        <f aca="false">IF(BX1693&lt;&gt;"",IF(ISNUMBER(FIND(".",BX1693)),RIGHT(BX1693,LEN(BX1693)-FIND(".",BX1693)),""),"")</f>
        <v/>
      </c>
      <c r="CB1693" s="212"/>
      <c r="CC1693" s="170" t="str">
        <f aca="false">A1693</f>
        <v>JN257705</v>
      </c>
      <c r="CD1693" s="178" t="s">
        <v>339</v>
      </c>
      <c r="CE1693" s="178" t="s">
        <v>340</v>
      </c>
      <c r="CF1693" s="178" t="s">
        <v>341</v>
      </c>
      <c r="CG1693" s="212"/>
      <c r="CH1693" s="212"/>
      <c r="CI1693" s="212"/>
      <c r="CJ1693" s="212"/>
      <c r="CK1693" s="178"/>
      <c r="CL1693" s="212"/>
      <c r="CM1693" s="212"/>
      <c r="CN1693" s="212"/>
      <c r="CO1693" s="212"/>
      <c r="CP1693" s="212"/>
      <c r="CQ1693" s="212"/>
      <c r="CR1693" s="228" t="n">
        <f aca="false">C1693</f>
        <v>4</v>
      </c>
      <c r="CS1693" s="229" t="str">
        <f aca="false">D1693</f>
        <v>4</v>
      </c>
      <c r="CT1693" s="170" t="str">
        <f aca="false">CONCATENATE(CD1693," strain ",CM1693," ",CL1693,", partial cds")</f>
        <v>Hepatitis E virus strain  , partial cds</v>
      </c>
    </row>
    <row r="1694" s="146" customFormat="true" ht="11.9" hidden="true" customHeight="true" outlineLevel="0" collapsed="false">
      <c r="A1694" s="154" t="s">
        <v>4402</v>
      </c>
      <c r="B1694" s="147" t="s">
        <v>371</v>
      </c>
      <c r="C1694" s="148" t="n">
        <v>4</v>
      </c>
      <c r="D1694" s="149" t="s">
        <v>4367</v>
      </c>
      <c r="E1694" s="249" t="s">
        <v>4367</v>
      </c>
      <c r="F1694" s="210" t="s">
        <v>4403</v>
      </c>
      <c r="G1694" s="212"/>
      <c r="H1694" s="146" t="s">
        <v>405</v>
      </c>
      <c r="I1694" s="153" t="s">
        <v>412</v>
      </c>
      <c r="J1694" s="146" t="s">
        <v>395</v>
      </c>
      <c r="K1694" s="212"/>
      <c r="L1694" s="212"/>
      <c r="M1694" s="157" t="s">
        <v>348</v>
      </c>
      <c r="N1694" s="158" t="s">
        <v>740</v>
      </c>
      <c r="O1694" s="212"/>
      <c r="P1694" s="212"/>
      <c r="Q1694" s="212"/>
      <c r="R1694" s="146" t="s">
        <v>94</v>
      </c>
      <c r="T1694" s="215"/>
      <c r="U1694" s="215"/>
      <c r="V1694" s="209"/>
      <c r="W1694" s="217"/>
      <c r="X1694" s="209"/>
      <c r="Y1694" s="209"/>
      <c r="Z1694" s="209"/>
      <c r="AA1694" s="216"/>
      <c r="AB1694" s="217"/>
      <c r="AC1694" s="217"/>
      <c r="AD1694" s="209"/>
      <c r="AE1694" s="209"/>
      <c r="AF1694" s="209"/>
      <c r="AG1694" s="218"/>
      <c r="AH1694" s="212"/>
      <c r="AI1694" s="212"/>
      <c r="AJ1694" s="219" t="n">
        <f aca="false">SeqEnd-SeqBeg+1</f>
        <v>1</v>
      </c>
      <c r="AK1694" s="220" t="n">
        <f aca="false">AND( SeqBeg&lt;=Beg  , End &lt;=SeqEnd )</f>
        <v>0</v>
      </c>
      <c r="AL1694" s="212"/>
      <c r="AM1694" s="212"/>
      <c r="AN1694" s="221"/>
      <c r="AO1694" s="147" t="s">
        <v>103</v>
      </c>
      <c r="AP1694" s="147" t="s">
        <v>103</v>
      </c>
      <c r="AQ1694" s="147" t="s">
        <v>103</v>
      </c>
      <c r="AR1694" s="147" t="s">
        <v>103</v>
      </c>
      <c r="AS1694" s="147" t="s">
        <v>103</v>
      </c>
      <c r="AT1694" s="147" t="s">
        <v>103</v>
      </c>
      <c r="AV1694" s="212"/>
      <c r="AW1694" s="222" t="str">
        <f aca="false">HYPERLINK(CONCATENATE("http://www.ncbi.nlm.nih.gov/nuccore/",BM1694),BM1694)</f>
        <v>JN257706</v>
      </c>
      <c r="AX1694" s="219" t="str">
        <f aca="false">CONCATENATE(D1694,IF(I1694="","",CONCATENATE(".",I1694)),IF(K1694="","",CONCATENATE(".",K1694)),IF(M1694="","",CONCATENATE(".",M1694)),IF(R1694="","",CONCATENATE(".",R1694)),IF(U1694="","","(*)"))</f>
        <v>4.DEU.hum.PEI</v>
      </c>
      <c r="AY1694" s="170" t="str">
        <f aca="false">CONCATENATE(BM1694,".",BN1694)</f>
        <v>JN257706.PP217</v>
      </c>
      <c r="AZ1694" s="171" t="str">
        <f aca="false">IF(AV1694="",IF(ISNUMBER(FIND(".",A1694)),LEFT(A1694,FIND(".",A1694)-1),A1694),AV1694)</f>
        <v>JN257706</v>
      </c>
      <c r="BA1694" s="171" t="str">
        <f aca="false">IF(ISNUMBER(FIND("-",AZ1694)),LEFT(AZ1694,FIND("-",AZ1694)-1),AZ1694)</f>
        <v>JN257706</v>
      </c>
      <c r="BB1694" s="170" t="str">
        <f aca="false"> MEGAname &amp; "="</f>
        <v>JN257706=</v>
      </c>
      <c r="BC1694" s="170" t="str">
        <f aca="false">Clear &amp; IF(span ,"Span","out")</f>
        <v>JN257706=out</v>
      </c>
      <c r="BD1694" s="170" t="str">
        <f aca="false">Clear &amp; IF(span, IF(B1694=".","Selected",B1694),"out")</f>
        <v>JN257706=out</v>
      </c>
      <c r="BE1694" s="170" t="str">
        <f aca="false">Clear &amp; Strain</f>
        <v>JN257706=PP217</v>
      </c>
      <c r="BF1694" s="170" t="str">
        <f aca="false">CONCATENATE(A1694,"=",F1694,". ",AX1694,IF(AB1694="","",CONCATENATE(".",AB1694)))</f>
        <v>JN257706=PP217. 4.DEU.hum.PEI</v>
      </c>
      <c r="BG1694" s="170" t="str">
        <f aca="false">CONCATENATE(A1694,"=",F1694,". ",AX1694)</f>
        <v>JN257706=PP217. 4.DEU.hum.PEI</v>
      </c>
      <c r="BH1694" s="170" t="str">
        <f aca="false">CONCATENATE(A1694,"=",AX1694)</f>
        <v>JN257706=4.DEU.hum.PEI</v>
      </c>
      <c r="BI1694" s="170" t="str">
        <f aca="false">CONCATENATE(A1694,"=",ComForSubtype,D1694)</f>
        <v>JN257706=4</v>
      </c>
      <c r="BJ1694" s="170" t="str">
        <f aca="false">CONCATENATE(A1694,"=",E1694)</f>
        <v>JN257706=4</v>
      </c>
      <c r="BK1694" s="170" t="str">
        <f aca="false">CONCATENATE(A1694,"=",C1694)</f>
        <v>JN257706=4</v>
      </c>
      <c r="BL1694" s="170" t="str">
        <f aca="false">CONCATENATE(D1694,"=")</f>
        <v>4=</v>
      </c>
      <c r="BM1694" s="223" t="str">
        <f aca="false">IF(BA1694="XX","",BA1694)</f>
        <v>JN257706</v>
      </c>
      <c r="BN1694" s="224" t="str">
        <f aca="false">CONCATENATE(IF(F1694="","",F1694),IF(G1694="","",CONCATENATE(" / ",G1694)))</f>
        <v>PP217</v>
      </c>
      <c r="BO1694" s="225" t="str">
        <f aca="false">AX1694</f>
        <v>4.DEU.hum.PEI</v>
      </c>
      <c r="BP1694" s="226" t="str">
        <f aca="false">IF(V1694="","",V1694)</f>
        <v/>
      </c>
      <c r="BQ1694" s="226" t="str">
        <f aca="false">IF(W1694="","",CONCATENATE(W1694,IF(LEFT(AO1694,1)="s","+","")))</f>
        <v/>
      </c>
      <c r="BR1694" s="226" t="str">
        <f aca="false">IF(X1694="","",CONCATENATE(X1694,IF(LEFT(AQ1694,1)="s","+","")))</f>
        <v/>
      </c>
      <c r="BS1694" s="226" t="str">
        <f aca="false">IF(Y1694="","",CONCATENATE(Y1694,IF(LEFT(AR1694,1)="s","+","")))</f>
        <v/>
      </c>
      <c r="BT1694" s="226" t="str">
        <f aca="false">IF(Z1694="","",CONCATENATE(Z1694,IF(LEFT(AS1694,1)="s","+","")))</f>
        <v/>
      </c>
      <c r="BU1694" s="227" t="str">
        <f aca="false">IF(AA1694="","",CONCATENATE(AA1694,IF(LEFT(AT1694,1)="s","+","")))</f>
        <v/>
      </c>
      <c r="BV1694" s="212"/>
      <c r="BW1694" s="177" t="s">
        <v>338</v>
      </c>
      <c r="BX1694" s="170" t="str">
        <f aca="false">IF(BW1694&lt;&gt;"",IF(ISNUMBER(FIND("=",BW1694)),LEFT(BW1694,FIND("=",BW1694)-1),BW1694),BW1694)</f>
        <v>xx</v>
      </c>
      <c r="BY1694" s="170" t="str">
        <f aca="false">IF(BW1694&lt;&gt;"",IF(ISNUMBER(FIND("=",BW1694)),RIGHT(BW1694,LEN(BW1694)-FIND("=",BW1694)),""),"")</f>
        <v>Non_select</v>
      </c>
      <c r="BZ1694" s="170" t="str">
        <f aca="false">IF(BX1694&lt;&gt;"",IF(ISNUMBER(FIND(".",BX1694)),LEFT(BX1694,FIND(".",BX1694)-1),BX1694),BX1694)</f>
        <v>xx</v>
      </c>
      <c r="CA1694" s="170" t="str">
        <f aca="false">IF(BX1694&lt;&gt;"",IF(ISNUMBER(FIND(".",BX1694)),RIGHT(BX1694,LEN(BX1694)-FIND(".",BX1694)),""),"")</f>
        <v/>
      </c>
      <c r="CB1694" s="212"/>
      <c r="CC1694" s="170" t="str">
        <f aca="false">A1694</f>
        <v>JN257706</v>
      </c>
      <c r="CD1694" s="178" t="s">
        <v>339</v>
      </c>
      <c r="CE1694" s="178" t="s">
        <v>340</v>
      </c>
      <c r="CF1694" s="178" t="s">
        <v>341</v>
      </c>
      <c r="CG1694" s="212"/>
      <c r="CH1694" s="212"/>
      <c r="CI1694" s="212"/>
      <c r="CJ1694" s="212"/>
      <c r="CK1694" s="178"/>
      <c r="CL1694" s="212"/>
      <c r="CM1694" s="212"/>
      <c r="CN1694" s="212"/>
      <c r="CO1694" s="212"/>
      <c r="CP1694" s="212"/>
      <c r="CQ1694" s="212"/>
      <c r="CR1694" s="228" t="n">
        <f aca="false">C1694</f>
        <v>4</v>
      </c>
      <c r="CS1694" s="229" t="str">
        <f aca="false">D1694</f>
        <v>4</v>
      </c>
      <c r="CT1694" s="170" t="str">
        <f aca="false">CONCATENATE(CD1694," strain ",CM1694," ",CL1694,", partial cds")</f>
        <v>Hepatitis E virus strain  , partial cds</v>
      </c>
    </row>
    <row r="1695" s="146" customFormat="true" ht="11.9" hidden="true" customHeight="true" outlineLevel="0" collapsed="false">
      <c r="A1695" s="154" t="s">
        <v>4404</v>
      </c>
      <c r="B1695" s="147" t="s">
        <v>371</v>
      </c>
      <c r="C1695" s="148" t="n">
        <v>4</v>
      </c>
      <c r="D1695" s="149" t="s">
        <v>4367</v>
      </c>
      <c r="E1695" s="249" t="s">
        <v>4367</v>
      </c>
      <c r="F1695" s="210" t="s">
        <v>4405</v>
      </c>
      <c r="G1695" s="212"/>
      <c r="H1695" s="146" t="s">
        <v>405</v>
      </c>
      <c r="I1695" s="153" t="s">
        <v>412</v>
      </c>
      <c r="J1695" s="146" t="s">
        <v>395</v>
      </c>
      <c r="K1695" s="212"/>
      <c r="L1695" s="212"/>
      <c r="M1695" s="157" t="s">
        <v>348</v>
      </c>
      <c r="N1695" s="158" t="s">
        <v>740</v>
      </c>
      <c r="O1695" s="212"/>
      <c r="P1695" s="212"/>
      <c r="Q1695" s="212"/>
      <c r="R1695" s="146" t="s">
        <v>94</v>
      </c>
      <c r="T1695" s="215"/>
      <c r="U1695" s="215"/>
      <c r="V1695" s="209"/>
      <c r="W1695" s="217"/>
      <c r="X1695" s="209"/>
      <c r="Y1695" s="209"/>
      <c r="Z1695" s="209"/>
      <c r="AA1695" s="216"/>
      <c r="AB1695" s="217"/>
      <c r="AC1695" s="217"/>
      <c r="AD1695" s="209"/>
      <c r="AE1695" s="209"/>
      <c r="AF1695" s="209"/>
      <c r="AG1695" s="218"/>
      <c r="AH1695" s="212"/>
      <c r="AI1695" s="212"/>
      <c r="AJ1695" s="219" t="n">
        <f aca="false">SeqEnd-SeqBeg+1</f>
        <v>1</v>
      </c>
      <c r="AK1695" s="220" t="n">
        <f aca="false">AND( SeqBeg&lt;=Beg  , End &lt;=SeqEnd )</f>
        <v>0</v>
      </c>
      <c r="AL1695" s="212"/>
      <c r="AM1695" s="212"/>
      <c r="AN1695" s="221"/>
      <c r="AO1695" s="147" t="s">
        <v>103</v>
      </c>
      <c r="AP1695" s="147" t="s">
        <v>103</v>
      </c>
      <c r="AQ1695" s="147" t="s">
        <v>103</v>
      </c>
      <c r="AR1695" s="147" t="s">
        <v>103</v>
      </c>
      <c r="AS1695" s="147" t="s">
        <v>103</v>
      </c>
      <c r="AT1695" s="147" t="s">
        <v>103</v>
      </c>
      <c r="AV1695" s="212"/>
      <c r="AW1695" s="222" t="str">
        <f aca="false">HYPERLINK(CONCATENATE("http://www.ncbi.nlm.nih.gov/nuccore/",BM1695),BM1695)</f>
        <v>JN257707</v>
      </c>
      <c r="AX1695" s="219" t="str">
        <f aca="false">CONCATENATE(D1695,IF(I1695="","",CONCATENATE(".",I1695)),IF(K1695="","",CONCATENATE(".",K1695)),IF(M1695="","",CONCATENATE(".",M1695)),IF(R1695="","",CONCATENATE(".",R1695)),IF(U1695="","","(*)"))</f>
        <v>4.DEU.hum.PEI</v>
      </c>
      <c r="AY1695" s="170" t="str">
        <f aca="false">CONCATENATE(BM1695,".",BN1695)</f>
        <v>JN257707.PP219</v>
      </c>
      <c r="AZ1695" s="171" t="str">
        <f aca="false">IF(AV1695="",IF(ISNUMBER(FIND(".",A1695)),LEFT(A1695,FIND(".",A1695)-1),A1695),AV1695)</f>
        <v>JN257707</v>
      </c>
      <c r="BA1695" s="171" t="str">
        <f aca="false">IF(ISNUMBER(FIND("-",AZ1695)),LEFT(AZ1695,FIND("-",AZ1695)-1),AZ1695)</f>
        <v>JN257707</v>
      </c>
      <c r="BB1695" s="170" t="str">
        <f aca="false"> MEGAname &amp; "="</f>
        <v>JN257707=</v>
      </c>
      <c r="BC1695" s="170" t="str">
        <f aca="false">Clear &amp; IF(span ,"Span","out")</f>
        <v>JN257707=out</v>
      </c>
      <c r="BD1695" s="170" t="str">
        <f aca="false">Clear &amp; IF(span, IF(B1695=".","Selected",B1695),"out")</f>
        <v>JN257707=out</v>
      </c>
      <c r="BE1695" s="170" t="str">
        <f aca="false">Clear &amp; Strain</f>
        <v>JN257707=PP219</v>
      </c>
      <c r="BF1695" s="170" t="str">
        <f aca="false">CONCATENATE(A1695,"=",F1695,". ",AX1695,IF(AB1695="","",CONCATENATE(".",AB1695)))</f>
        <v>JN257707=PP219. 4.DEU.hum.PEI</v>
      </c>
      <c r="BG1695" s="170" t="str">
        <f aca="false">CONCATENATE(A1695,"=",F1695,". ",AX1695)</f>
        <v>JN257707=PP219. 4.DEU.hum.PEI</v>
      </c>
      <c r="BH1695" s="170" t="str">
        <f aca="false">CONCATENATE(A1695,"=",AX1695)</f>
        <v>JN257707=4.DEU.hum.PEI</v>
      </c>
      <c r="BI1695" s="170" t="str">
        <f aca="false">CONCATENATE(A1695,"=",ComForSubtype,D1695)</f>
        <v>JN257707=4</v>
      </c>
      <c r="BJ1695" s="170" t="str">
        <f aca="false">CONCATENATE(A1695,"=",E1695)</f>
        <v>JN257707=4</v>
      </c>
      <c r="BK1695" s="170" t="str">
        <f aca="false">CONCATENATE(A1695,"=",C1695)</f>
        <v>JN257707=4</v>
      </c>
      <c r="BL1695" s="170" t="str">
        <f aca="false">CONCATENATE(D1695,"=")</f>
        <v>4=</v>
      </c>
      <c r="BM1695" s="223" t="str">
        <f aca="false">IF(BA1695="XX","",BA1695)</f>
        <v>JN257707</v>
      </c>
      <c r="BN1695" s="224" t="str">
        <f aca="false">CONCATENATE(IF(F1695="","",F1695),IF(G1695="","",CONCATENATE(" / ",G1695)))</f>
        <v>PP219</v>
      </c>
      <c r="BO1695" s="225" t="str">
        <f aca="false">AX1695</f>
        <v>4.DEU.hum.PEI</v>
      </c>
      <c r="BP1695" s="226" t="str">
        <f aca="false">IF(V1695="","",V1695)</f>
        <v/>
      </c>
      <c r="BQ1695" s="226" t="str">
        <f aca="false">IF(W1695="","",CONCATENATE(W1695,IF(LEFT(AO1695,1)="s","+","")))</f>
        <v/>
      </c>
      <c r="BR1695" s="226" t="str">
        <f aca="false">IF(X1695="","",CONCATENATE(X1695,IF(LEFT(AQ1695,1)="s","+","")))</f>
        <v/>
      </c>
      <c r="BS1695" s="226" t="str">
        <f aca="false">IF(Y1695="","",CONCATENATE(Y1695,IF(LEFT(AR1695,1)="s","+","")))</f>
        <v/>
      </c>
      <c r="BT1695" s="226" t="str">
        <f aca="false">IF(Z1695="","",CONCATENATE(Z1695,IF(LEFT(AS1695,1)="s","+","")))</f>
        <v/>
      </c>
      <c r="BU1695" s="227" t="str">
        <f aca="false">IF(AA1695="","",CONCATENATE(AA1695,IF(LEFT(AT1695,1)="s","+","")))</f>
        <v/>
      </c>
      <c r="BV1695" s="212"/>
      <c r="BW1695" s="177" t="s">
        <v>338</v>
      </c>
      <c r="BX1695" s="170" t="str">
        <f aca="false">IF(BW1695&lt;&gt;"",IF(ISNUMBER(FIND("=",BW1695)),LEFT(BW1695,FIND("=",BW1695)-1),BW1695),BW1695)</f>
        <v>xx</v>
      </c>
      <c r="BY1695" s="170" t="str">
        <f aca="false">IF(BW1695&lt;&gt;"",IF(ISNUMBER(FIND("=",BW1695)),RIGHT(BW1695,LEN(BW1695)-FIND("=",BW1695)),""),"")</f>
        <v>Non_select</v>
      </c>
      <c r="BZ1695" s="170" t="str">
        <f aca="false">IF(BX1695&lt;&gt;"",IF(ISNUMBER(FIND(".",BX1695)),LEFT(BX1695,FIND(".",BX1695)-1),BX1695),BX1695)</f>
        <v>xx</v>
      </c>
      <c r="CA1695" s="170" t="str">
        <f aca="false">IF(BX1695&lt;&gt;"",IF(ISNUMBER(FIND(".",BX1695)),RIGHT(BX1695,LEN(BX1695)-FIND(".",BX1695)),""),"")</f>
        <v/>
      </c>
      <c r="CB1695" s="212"/>
      <c r="CC1695" s="170" t="str">
        <f aca="false">A1695</f>
        <v>JN257707</v>
      </c>
      <c r="CD1695" s="178" t="s">
        <v>339</v>
      </c>
      <c r="CE1695" s="178" t="s">
        <v>340</v>
      </c>
      <c r="CF1695" s="178" t="s">
        <v>341</v>
      </c>
      <c r="CG1695" s="212"/>
      <c r="CH1695" s="212"/>
      <c r="CI1695" s="212"/>
      <c r="CJ1695" s="212"/>
      <c r="CK1695" s="178"/>
      <c r="CL1695" s="212"/>
      <c r="CM1695" s="212"/>
      <c r="CN1695" s="212"/>
      <c r="CO1695" s="212"/>
      <c r="CP1695" s="212"/>
      <c r="CQ1695" s="212"/>
      <c r="CR1695" s="228" t="n">
        <f aca="false">C1695</f>
        <v>4</v>
      </c>
      <c r="CS1695" s="229" t="str">
        <f aca="false">D1695</f>
        <v>4</v>
      </c>
      <c r="CT1695" s="170" t="str">
        <f aca="false">CONCATENATE(CD1695," strain ",CM1695," ",CL1695,", partial cds")</f>
        <v>Hepatitis E virus strain  , partial cds</v>
      </c>
    </row>
    <row r="1696" customFormat="false" ht="11.9" hidden="true" customHeight="true" outlineLevel="0" collapsed="false">
      <c r="A1696" s="154" t="s">
        <v>4406</v>
      </c>
      <c r="B1696" s="147" t="s">
        <v>371</v>
      </c>
      <c r="C1696" s="148" t="n">
        <v>4</v>
      </c>
      <c r="D1696" s="149" t="s">
        <v>4367</v>
      </c>
      <c r="E1696" s="249" t="s">
        <v>4367</v>
      </c>
      <c r="F1696" s="210" t="s">
        <v>4407</v>
      </c>
      <c r="G1696" s="212"/>
      <c r="H1696" s="146" t="s">
        <v>365</v>
      </c>
      <c r="I1696" s="153" t="s">
        <v>366</v>
      </c>
      <c r="J1696" s="146" t="s">
        <v>337</v>
      </c>
      <c r="K1696" s="212"/>
      <c r="L1696" s="212"/>
      <c r="N1696" s="213"/>
      <c r="O1696" s="212"/>
      <c r="P1696" s="212"/>
      <c r="Q1696" s="212"/>
      <c r="R1696" s="212"/>
      <c r="S1696" s="212"/>
      <c r="T1696" s="215"/>
      <c r="U1696" s="215"/>
      <c r="V1696" s="158" t="s">
        <v>278</v>
      </c>
      <c r="W1696" s="217"/>
      <c r="X1696" s="209"/>
      <c r="Y1696" s="209"/>
      <c r="Z1696" s="209"/>
      <c r="AA1696" s="216"/>
      <c r="AB1696" s="217"/>
      <c r="AC1696" s="217"/>
      <c r="AD1696" s="209"/>
      <c r="AE1696" s="209"/>
      <c r="AF1696" s="209"/>
      <c r="AG1696" s="218"/>
      <c r="AH1696" s="212"/>
      <c r="AI1696" s="212"/>
      <c r="AJ1696" s="219" t="n">
        <f aca="false">SeqEnd-SeqBeg+1</f>
        <v>1</v>
      </c>
      <c r="AK1696" s="220" t="n">
        <f aca="false">AND( SeqBeg&lt;=Beg  , End &lt;=SeqEnd )</f>
        <v>0</v>
      </c>
      <c r="AL1696" s="212"/>
      <c r="AM1696" s="212"/>
      <c r="AN1696" s="221"/>
      <c r="AO1696" s="147" t="s">
        <v>103</v>
      </c>
      <c r="AP1696" s="147" t="s">
        <v>103</v>
      </c>
      <c r="AQ1696" s="147" t="s">
        <v>103</v>
      </c>
      <c r="AR1696" s="147" t="s">
        <v>103</v>
      </c>
      <c r="AS1696" s="147" t="s">
        <v>103</v>
      </c>
      <c r="AT1696" s="147" t="s">
        <v>103</v>
      </c>
      <c r="AU1696" s="146"/>
      <c r="AV1696" s="212"/>
      <c r="AW1696" s="222" t="str">
        <f aca="false">HYPERLINK(CONCATENATE("http://www.ncbi.nlm.nih.gov/nuccore/",BM1696),BM1696)</f>
        <v>JF915746</v>
      </c>
      <c r="AX1696" s="219" t="str">
        <f aca="false">CONCATENATE(D1696,IF(I1696="","",CONCATENATE(".",I1696)),IF(K1696="","",CONCATENATE(".",K1696)),IF(M1696="","",CONCATENATE(".",M1696)),IF(R1696="","",CONCATENATE(".",R1696)),IF(U1696="","","(*)"))</f>
        <v>4.CHN</v>
      </c>
      <c r="AY1696" s="170" t="str">
        <f aca="false">CONCATENATE(BM1696,".",BN1696)</f>
        <v>JF915746.SAAS-FX17</v>
      </c>
      <c r="AZ1696" s="171" t="str">
        <f aca="false">IF(AV1696="",IF(ISNUMBER(FIND(".",A1696)),LEFT(A1696,FIND(".",A1696)-1),A1696),AV1696)</f>
        <v>JF915746</v>
      </c>
      <c r="BA1696" s="171" t="str">
        <f aca="false">IF(ISNUMBER(FIND("-",AZ1696)),LEFT(AZ1696,FIND("-",AZ1696)-1),AZ1696)</f>
        <v>JF915746</v>
      </c>
      <c r="BB1696" s="170" t="str">
        <f aca="false"> MEGAname &amp; "="</f>
        <v>JF915746=</v>
      </c>
      <c r="BC1696" s="170" t="str">
        <f aca="false">Clear &amp; IF(span ,"Span","out")</f>
        <v>JF915746=out</v>
      </c>
      <c r="BD1696" s="170" t="str">
        <f aca="false">Clear &amp; IF(span, IF(B1696=".","Selected",B1696),"out")</f>
        <v>JF915746=out</v>
      </c>
      <c r="BE1696" s="170" t="str">
        <f aca="false">Clear &amp; Strain</f>
        <v>JF915746=SAAS-FX17</v>
      </c>
      <c r="BF1696" s="170" t="str">
        <f aca="false">CONCATENATE(A1696,"=",F1696,". ",AX1696,IF(AB1696="","",CONCATENATE(".",AB1696)))</f>
        <v>JF915746=SAAS-FX17. 4.CHN</v>
      </c>
      <c r="BG1696" s="170" t="str">
        <f aca="false">CONCATENATE(A1696,"=",F1696,". ",AX1696)</f>
        <v>JF915746=SAAS-FX17. 4.CHN</v>
      </c>
      <c r="BH1696" s="170" t="str">
        <f aca="false">CONCATENATE(A1696,"=",AX1696)</f>
        <v>JF915746=4.CHN</v>
      </c>
      <c r="BI1696" s="170" t="str">
        <f aca="false">CONCATENATE(A1696,"=",ComForSubtype,D1696)</f>
        <v>JF915746=4</v>
      </c>
      <c r="BJ1696" s="170" t="str">
        <f aca="false">CONCATENATE(A1696,"=",E1696)</f>
        <v>JF915746=4</v>
      </c>
      <c r="BK1696" s="170" t="str">
        <f aca="false">CONCATENATE(A1696,"=",C1696)</f>
        <v>JF915746=4</v>
      </c>
      <c r="BL1696" s="170" t="str">
        <f aca="false">CONCATENATE(D1696,"=")</f>
        <v>4=</v>
      </c>
      <c r="BM1696" s="223" t="str">
        <f aca="false">IF(BA1696="XX","",BA1696)</f>
        <v>JF915746</v>
      </c>
      <c r="BN1696" s="224" t="str">
        <f aca="false">CONCATENATE(IF(F1696="","",F1696),IF(G1696="","",CONCATENATE(" / ",G1696)))</f>
        <v>SAAS-FX17</v>
      </c>
      <c r="BO1696" s="225" t="str">
        <f aca="false">AX1696</f>
        <v>4.CHN</v>
      </c>
      <c r="BP1696" s="226" t="str">
        <f aca="false">IF(V1696="","",V1696)</f>
        <v>CG</v>
      </c>
      <c r="BQ1696" s="226" t="str">
        <f aca="false">IF(W1696="","",CONCATENATE(W1696,IF(LEFT(AO1696,1)="s","+","")))</f>
        <v/>
      </c>
      <c r="BR1696" s="226" t="str">
        <f aca="false">IF(X1696="","",CONCATENATE(X1696,IF(LEFT(AQ1696,1)="s","+","")))</f>
        <v/>
      </c>
      <c r="BS1696" s="226" t="str">
        <f aca="false">IF(Y1696="","",CONCATENATE(Y1696,IF(LEFT(AR1696,1)="s","+","")))</f>
        <v/>
      </c>
      <c r="BT1696" s="226" t="str">
        <f aca="false">IF(Z1696="","",CONCATENATE(Z1696,IF(LEFT(AS1696,1)="s","+","")))</f>
        <v/>
      </c>
      <c r="BU1696" s="227" t="str">
        <f aca="false">IF(AA1696="","",CONCATENATE(AA1696,IF(LEFT(AT1696,1)="s","+","")))</f>
        <v/>
      </c>
      <c r="BV1696" s="212"/>
      <c r="BW1696" s="177" t="s">
        <v>338</v>
      </c>
      <c r="BX1696" s="170" t="str">
        <f aca="false">IF(BW1696&lt;&gt;"",IF(ISNUMBER(FIND("=",BW1696)),LEFT(BW1696,FIND("=",BW1696)-1),BW1696),BW1696)</f>
        <v>xx</v>
      </c>
      <c r="BY1696" s="170" t="str">
        <f aca="false">IF(BW1696&lt;&gt;"",IF(ISNUMBER(FIND("=",BW1696)),RIGHT(BW1696,LEN(BW1696)-FIND("=",BW1696)),""),"")</f>
        <v>Non_select</v>
      </c>
      <c r="BZ1696" s="170" t="str">
        <f aca="false">IF(BX1696&lt;&gt;"",IF(ISNUMBER(FIND(".",BX1696)),LEFT(BX1696,FIND(".",BX1696)-1),BX1696),BX1696)</f>
        <v>xx</v>
      </c>
      <c r="CA1696" s="170" t="str">
        <f aca="false">IF(BX1696&lt;&gt;"",IF(ISNUMBER(FIND(".",BX1696)),RIGHT(BX1696,LEN(BX1696)-FIND(".",BX1696)),""),"")</f>
        <v/>
      </c>
      <c r="CB1696" s="212"/>
      <c r="CC1696" s="170" t="str">
        <f aca="false">A1696</f>
        <v>JF915746</v>
      </c>
      <c r="CD1696" s="178" t="s">
        <v>339</v>
      </c>
      <c r="CE1696" s="178" t="s">
        <v>340</v>
      </c>
      <c r="CF1696" s="178" t="s">
        <v>341</v>
      </c>
      <c r="CG1696" s="212"/>
      <c r="CH1696" s="212"/>
      <c r="CI1696" s="212"/>
      <c r="CJ1696" s="212"/>
      <c r="CK1696" s="178"/>
      <c r="CL1696" s="212"/>
      <c r="CM1696" s="212"/>
      <c r="CN1696" s="212"/>
      <c r="CO1696" s="212"/>
      <c r="CP1696" s="212"/>
      <c r="CQ1696" s="212"/>
      <c r="CR1696" s="228" t="n">
        <f aca="false">C1696</f>
        <v>4</v>
      </c>
      <c r="CS1696" s="229" t="str">
        <f aca="false">D1696</f>
        <v>4</v>
      </c>
      <c r="CT1696" s="170" t="str">
        <f aca="false">CONCATENATE(CD1696," strain ",CM1696," ",CL1696,", partial cds")</f>
        <v>Hepatitis E virus strain  , partial cds</v>
      </c>
    </row>
    <row r="1697" s="146" customFormat="true" ht="11.9" hidden="true" customHeight="true" outlineLevel="0" collapsed="false">
      <c r="A1697" s="154" t="s">
        <v>4408</v>
      </c>
      <c r="B1697" s="147" t="s">
        <v>371</v>
      </c>
      <c r="C1697" s="148" t="n">
        <v>4</v>
      </c>
      <c r="D1697" s="149" t="s">
        <v>4367</v>
      </c>
      <c r="E1697" s="249" t="s">
        <v>4367</v>
      </c>
      <c r="F1697" s="210" t="s">
        <v>4409</v>
      </c>
      <c r="G1697" s="212"/>
      <c r="H1697" s="146" t="s">
        <v>365</v>
      </c>
      <c r="I1697" s="153" t="s">
        <v>366</v>
      </c>
      <c r="J1697" s="146" t="s">
        <v>337</v>
      </c>
      <c r="K1697" s="212"/>
      <c r="L1697" s="212"/>
      <c r="M1697" s="157" t="s">
        <v>367</v>
      </c>
      <c r="N1697" s="213"/>
      <c r="O1697" s="212"/>
      <c r="P1697" s="212"/>
      <c r="Q1697" s="212"/>
      <c r="R1697" s="212"/>
      <c r="S1697" s="212"/>
      <c r="T1697" s="215"/>
      <c r="U1697" s="215"/>
      <c r="V1697" s="209"/>
      <c r="W1697" s="217"/>
      <c r="X1697" s="209"/>
      <c r="Y1697" s="209"/>
      <c r="Z1697" s="209"/>
      <c r="AA1697" s="216"/>
      <c r="AB1697" s="251" t="s">
        <v>278</v>
      </c>
      <c r="AC1697" s="163" t="s">
        <v>354</v>
      </c>
      <c r="AD1697" s="164" t="s">
        <v>354</v>
      </c>
      <c r="AE1697" s="164" t="s">
        <v>354</v>
      </c>
      <c r="AF1697" s="164" t="s">
        <v>354</v>
      </c>
      <c r="AG1697" s="166" t="s">
        <v>354</v>
      </c>
      <c r="AH1697" s="212"/>
      <c r="AI1697" s="212"/>
      <c r="AJ1697" s="219" t="n">
        <f aca="false">SeqEnd-SeqBeg+1</f>
        <v>1</v>
      </c>
      <c r="AK1697" s="220" t="n">
        <f aca="false">AND( SeqBeg&lt;=Beg  , End &lt;=SeqEnd )</f>
        <v>0</v>
      </c>
      <c r="AL1697" s="212"/>
      <c r="AM1697" s="212"/>
      <c r="AN1697" s="221"/>
      <c r="AO1697" s="147" t="s">
        <v>103</v>
      </c>
      <c r="AP1697" s="147" t="s">
        <v>103</v>
      </c>
      <c r="AQ1697" s="147" t="s">
        <v>103</v>
      </c>
      <c r="AR1697" s="147" t="s">
        <v>103</v>
      </c>
      <c r="AS1697" s="147" t="s">
        <v>103</v>
      </c>
      <c r="AT1697" s="147" t="s">
        <v>103</v>
      </c>
      <c r="AV1697" s="212"/>
      <c r="AW1697" s="222" t="str">
        <f aca="false">HYPERLINK(CONCATENATE("http://www.ncbi.nlm.nih.gov/nuccore/",BM1697),BM1697)</f>
        <v>JX855794</v>
      </c>
      <c r="AX1697" s="219" t="str">
        <f aca="false">CONCATENATE(D1697,IF(I1697="","",CONCATENATE(".",I1697)),IF(K1697="","",CONCATENATE(".",K1697)),IF(M1697="","",CONCATENATE(".",M1697)),IF(R1697="","",CONCATENATE(".",R1697)),IF(U1697="","","(*)"))</f>
        <v>4.CHN.pig</v>
      </c>
      <c r="AY1697" s="170" t="str">
        <f aca="false">CONCATENATE(BM1697,".",BN1697)</f>
        <v>JX855794.SS19</v>
      </c>
      <c r="AZ1697" s="171" t="str">
        <f aca="false">IF(AV1697="",IF(ISNUMBER(FIND(".",A1697)),LEFT(A1697,FIND(".",A1697)-1),A1697),AV1697)</f>
        <v>JX855794</v>
      </c>
      <c r="BA1697" s="171" t="str">
        <f aca="false">IF(ISNUMBER(FIND("-",AZ1697)),LEFT(AZ1697,FIND("-",AZ1697)-1),AZ1697)</f>
        <v>JX855794</v>
      </c>
      <c r="BB1697" s="170" t="str">
        <f aca="false"> MEGAname &amp; "="</f>
        <v>JX855794=</v>
      </c>
      <c r="BC1697" s="170" t="str">
        <f aca="false">Clear &amp; IF(span ,"Span","out")</f>
        <v>JX855794=out</v>
      </c>
      <c r="BD1697" s="170" t="str">
        <f aca="false">Clear &amp; IF(span, IF(B1697=".","Selected",B1697),"out")</f>
        <v>JX855794=out</v>
      </c>
      <c r="BE1697" s="170" t="str">
        <f aca="false">Clear &amp; Strain</f>
        <v>JX855794=SS19</v>
      </c>
      <c r="BF1697" s="170" t="str">
        <f aca="false">CONCATENATE(A1697,"=",F1697,". ",AX1697,IF(AB1697="","",CONCATENATE(".",AB1697)))</f>
        <v>JX855794=SS19. 4.CHN.pig.CG</v>
      </c>
      <c r="BG1697" s="170" t="str">
        <f aca="false">CONCATENATE(A1697,"=",F1697,". ",AX1697)</f>
        <v>JX855794=SS19. 4.CHN.pig</v>
      </c>
      <c r="BH1697" s="170" t="str">
        <f aca="false">CONCATENATE(A1697,"=",AX1697)</f>
        <v>JX855794=4.CHN.pig</v>
      </c>
      <c r="BI1697" s="170" t="str">
        <f aca="false">CONCATENATE(A1697,"=",ComForSubtype,D1697)</f>
        <v>JX855794=4</v>
      </c>
      <c r="BJ1697" s="170" t="str">
        <f aca="false">CONCATENATE(A1697,"=",E1697)</f>
        <v>JX855794=4</v>
      </c>
      <c r="BK1697" s="170" t="str">
        <f aca="false">CONCATENATE(A1697,"=",C1697)</f>
        <v>JX855794=4</v>
      </c>
      <c r="BL1697" s="170" t="str">
        <f aca="false">CONCATENATE(D1697,"=")</f>
        <v>4=</v>
      </c>
      <c r="BM1697" s="223" t="str">
        <f aca="false">IF(BA1697="XX","",BA1697)</f>
        <v>JX855794</v>
      </c>
      <c r="BN1697" s="224" t="str">
        <f aca="false">CONCATENATE(IF(F1697="","",F1697),IF(G1697="","",CONCATENATE(" / ",G1697)))</f>
        <v>SS19</v>
      </c>
      <c r="BO1697" s="225" t="str">
        <f aca="false">AX1697</f>
        <v>4.CHN.pig</v>
      </c>
      <c r="BP1697" s="226" t="str">
        <f aca="false">IF(V1697="","",V1697)</f>
        <v/>
      </c>
      <c r="BQ1697" s="226" t="str">
        <f aca="false">IF(W1697="","",CONCATENATE(W1697,IF(LEFT(AO1697,1)="s","+","")))</f>
        <v/>
      </c>
      <c r="BR1697" s="226" t="str">
        <f aca="false">IF(X1697="","",CONCATENATE(X1697,IF(LEFT(AQ1697,1)="s","+","")))</f>
        <v/>
      </c>
      <c r="BS1697" s="226" t="str">
        <f aca="false">IF(Y1697="","",CONCATENATE(Y1697,IF(LEFT(AR1697,1)="s","+","")))</f>
        <v/>
      </c>
      <c r="BT1697" s="226" t="str">
        <f aca="false">IF(Z1697="","",CONCATENATE(Z1697,IF(LEFT(AS1697,1)="s","+","")))</f>
        <v/>
      </c>
      <c r="BU1697" s="227" t="str">
        <f aca="false">IF(AA1697="","",CONCATENATE(AA1697,IF(LEFT(AT1697,1)="s","+","")))</f>
        <v/>
      </c>
      <c r="BV1697" s="212"/>
      <c r="BW1697" s="177" t="s">
        <v>338</v>
      </c>
      <c r="BX1697" s="170" t="str">
        <f aca="false">IF(BW1697&lt;&gt;"",IF(ISNUMBER(FIND("=",BW1697)),LEFT(BW1697,FIND("=",BW1697)-1),BW1697),BW1697)</f>
        <v>xx</v>
      </c>
      <c r="BY1697" s="170" t="str">
        <f aca="false">IF(BW1697&lt;&gt;"",IF(ISNUMBER(FIND("=",BW1697)),RIGHT(BW1697,LEN(BW1697)-FIND("=",BW1697)),""),"")</f>
        <v>Non_select</v>
      </c>
      <c r="BZ1697" s="170" t="str">
        <f aca="false">IF(BX1697&lt;&gt;"",IF(ISNUMBER(FIND(".",BX1697)),LEFT(BX1697,FIND(".",BX1697)-1),BX1697),BX1697)</f>
        <v>xx</v>
      </c>
      <c r="CA1697" s="170" t="str">
        <f aca="false">IF(BX1697&lt;&gt;"",IF(ISNUMBER(FIND(".",BX1697)),RIGHT(BX1697,LEN(BX1697)-FIND(".",BX1697)),""),"")</f>
        <v/>
      </c>
      <c r="CB1697" s="212"/>
      <c r="CC1697" s="170" t="str">
        <f aca="false">A1697</f>
        <v>JX855794</v>
      </c>
      <c r="CD1697" s="178" t="s">
        <v>339</v>
      </c>
      <c r="CE1697" s="178" t="s">
        <v>340</v>
      </c>
      <c r="CF1697" s="178" t="s">
        <v>341</v>
      </c>
      <c r="CG1697" s="212"/>
      <c r="CH1697" s="212"/>
      <c r="CI1697" s="212"/>
      <c r="CJ1697" s="212"/>
      <c r="CK1697" s="178"/>
      <c r="CL1697" s="212"/>
      <c r="CM1697" s="212"/>
      <c r="CN1697" s="212"/>
      <c r="CO1697" s="212"/>
      <c r="CP1697" s="212"/>
      <c r="CQ1697" s="212"/>
      <c r="CR1697" s="228" t="n">
        <f aca="false">C1697</f>
        <v>4</v>
      </c>
      <c r="CS1697" s="229" t="str">
        <f aca="false">D1697</f>
        <v>4</v>
      </c>
      <c r="CT1697" s="170" t="str">
        <f aca="false">CONCATENATE(CD1697," strain ",CM1697," ",CL1697,", partial cds")</f>
        <v>Hepatitis E virus strain  , partial cds</v>
      </c>
    </row>
    <row r="1698" s="146" customFormat="true" ht="11.9" hidden="true" customHeight="true" outlineLevel="0" collapsed="false">
      <c r="A1698" s="208" t="s">
        <v>4410</v>
      </c>
      <c r="B1698" s="147" t="s">
        <v>371</v>
      </c>
      <c r="C1698" s="148" t="n">
        <v>4</v>
      </c>
      <c r="D1698" s="149" t="s">
        <v>4367</v>
      </c>
      <c r="E1698" s="249" t="s">
        <v>4367</v>
      </c>
      <c r="F1698" s="154" t="s">
        <v>4411</v>
      </c>
      <c r="G1698" s="212"/>
      <c r="H1698" s="146" t="s">
        <v>365</v>
      </c>
      <c r="I1698" s="153" t="s">
        <v>366</v>
      </c>
      <c r="J1698" s="146" t="s">
        <v>337</v>
      </c>
      <c r="K1698" s="212"/>
      <c r="L1698" s="212"/>
      <c r="M1698" s="157" t="s">
        <v>367</v>
      </c>
      <c r="N1698" s="158" t="s">
        <v>362</v>
      </c>
      <c r="O1698" s="212"/>
      <c r="P1698" s="212"/>
      <c r="Q1698" s="212"/>
      <c r="R1698" s="212"/>
      <c r="S1698" s="212"/>
      <c r="T1698" s="215"/>
      <c r="U1698" s="215"/>
      <c r="V1698" s="209"/>
      <c r="W1698" s="217"/>
      <c r="X1698" s="209"/>
      <c r="Y1698" s="209"/>
      <c r="Z1698" s="209"/>
      <c r="AA1698" s="216"/>
      <c r="AB1698" s="217"/>
      <c r="AC1698" s="217"/>
      <c r="AD1698" s="209"/>
      <c r="AE1698" s="209"/>
      <c r="AF1698" s="209"/>
      <c r="AG1698" s="218"/>
      <c r="AH1698" s="212"/>
      <c r="AI1698" s="212"/>
      <c r="AJ1698" s="219" t="n">
        <f aca="false">SeqEnd-SeqBeg+1</f>
        <v>1</v>
      </c>
      <c r="AK1698" s="220" t="n">
        <f aca="false">AND( SeqBeg&lt;=Beg  , End &lt;=SeqEnd )</f>
        <v>0</v>
      </c>
      <c r="AL1698" s="212"/>
      <c r="AM1698" s="212"/>
      <c r="AN1698" s="221"/>
      <c r="AO1698" s="147" t="s">
        <v>103</v>
      </c>
      <c r="AP1698" s="147" t="s">
        <v>103</v>
      </c>
      <c r="AQ1698" s="147" t="s">
        <v>103</v>
      </c>
      <c r="AR1698" s="147" t="s">
        <v>103</v>
      </c>
      <c r="AS1698" s="147" t="s">
        <v>103</v>
      </c>
      <c r="AT1698" s="147" t="s">
        <v>103</v>
      </c>
      <c r="AV1698" s="212"/>
      <c r="AW1698" s="222" t="str">
        <f aca="false">HYPERLINK(CONCATENATE("http://www.ncbi.nlm.nih.gov/nuccore/",BM1698),BM1698)</f>
        <v>AY621105</v>
      </c>
      <c r="AX1698" s="219" t="str">
        <f aca="false">CONCATENATE(D1698,IF(I1698="","",CONCATENATE(".",I1698)),IF(K1698="","",CONCATENATE(".",K1698)),IF(M1698="","",CONCATENATE(".",M1698)),IF(R1698="","",CONCATENATE(".",R1698)),IF(U1698="","","(*)"))</f>
        <v>4.CHN.pig</v>
      </c>
      <c r="AY1698" s="170" t="str">
        <f aca="false">CONCATENATE(BM1698,".",BN1698)</f>
        <v>AY621105.swCH23</v>
      </c>
      <c r="AZ1698" s="171" t="str">
        <f aca="false">IF(AV1698="",IF(ISNUMBER(FIND(".",A1698)),LEFT(A1698,FIND(".",A1698)-1),A1698),AV1698)</f>
        <v>AY621105</v>
      </c>
      <c r="BA1698" s="171" t="str">
        <f aca="false">IF(ISNUMBER(FIND("-",AZ1698)),LEFT(AZ1698,FIND("-",AZ1698)-1),AZ1698)</f>
        <v>AY621105</v>
      </c>
      <c r="BB1698" s="170" t="str">
        <f aca="false"> MEGAname &amp; "="</f>
        <v>AY621105=</v>
      </c>
      <c r="BC1698" s="170" t="str">
        <f aca="false">Clear &amp; IF(span ,"Span","out")</f>
        <v>AY621105=out</v>
      </c>
      <c r="BD1698" s="170" t="str">
        <f aca="false">Clear &amp; IF(span, IF(B1698=".","Selected",B1698),"out")</f>
        <v>AY621105=out</v>
      </c>
      <c r="BE1698" s="170" t="str">
        <f aca="false">Clear &amp; Strain</f>
        <v>AY621105=swCH23</v>
      </c>
      <c r="BF1698" s="170" t="str">
        <f aca="false">CONCATENATE(A1698,"=",F1698,". ",AX1698,IF(AB1698="","",CONCATENATE(".",AB1698)))</f>
        <v>AY621105=swCH23. 4.CHN.pig</v>
      </c>
      <c r="BG1698" s="170" t="str">
        <f aca="false">CONCATENATE(A1698,"=",F1698,". ",AX1698)</f>
        <v>AY621105=swCH23. 4.CHN.pig</v>
      </c>
      <c r="BH1698" s="170" t="str">
        <f aca="false">CONCATENATE(A1698,"=",AX1698)</f>
        <v>AY621105=4.CHN.pig</v>
      </c>
      <c r="BI1698" s="170" t="str">
        <f aca="false">CONCATENATE(A1698,"=",ComForSubtype,D1698)</f>
        <v>AY621105=4</v>
      </c>
      <c r="BJ1698" s="170" t="str">
        <f aca="false">CONCATENATE(A1698,"=",E1698)</f>
        <v>AY621105=4</v>
      </c>
      <c r="BK1698" s="170" t="str">
        <f aca="false">CONCATENATE(A1698,"=",C1698)</f>
        <v>AY621105=4</v>
      </c>
      <c r="BL1698" s="170" t="str">
        <f aca="false">CONCATENATE(D1698,"=")</f>
        <v>4=</v>
      </c>
      <c r="BM1698" s="223" t="str">
        <f aca="false">IF(BA1698="XX","",BA1698)</f>
        <v>AY621105</v>
      </c>
      <c r="BN1698" s="224" t="str">
        <f aca="false">CONCATENATE(IF(F1698="","",F1698),IF(G1698="","",CONCATENATE(" / ",G1698)))</f>
        <v>swCH23</v>
      </c>
      <c r="BO1698" s="225" t="str">
        <f aca="false">AX1698</f>
        <v>4.CHN.pig</v>
      </c>
      <c r="BP1698" s="226" t="str">
        <f aca="false">IF(V1698="","",V1698)</f>
        <v/>
      </c>
      <c r="BQ1698" s="226" t="str">
        <f aca="false">IF(W1698="","",CONCATENATE(W1698,IF(LEFT(AO1698,1)="s","+","")))</f>
        <v/>
      </c>
      <c r="BR1698" s="226" t="str">
        <f aca="false">IF(X1698="","",CONCATENATE(X1698,IF(LEFT(AQ1698,1)="s","+","")))</f>
        <v/>
      </c>
      <c r="BS1698" s="226" t="str">
        <f aca="false">IF(Y1698="","",CONCATENATE(Y1698,IF(LEFT(AR1698,1)="s","+","")))</f>
        <v/>
      </c>
      <c r="BT1698" s="226" t="str">
        <f aca="false">IF(Z1698="","",CONCATENATE(Z1698,IF(LEFT(AS1698,1)="s","+","")))</f>
        <v/>
      </c>
      <c r="BU1698" s="227" t="str">
        <f aca="false">IF(AA1698="","",CONCATENATE(AA1698,IF(LEFT(AT1698,1)="s","+","")))</f>
        <v/>
      </c>
      <c r="BV1698" s="212"/>
      <c r="BW1698" s="177" t="s">
        <v>338</v>
      </c>
      <c r="BX1698" s="170" t="str">
        <f aca="false">IF(BW1698&lt;&gt;"",IF(ISNUMBER(FIND("=",BW1698)),LEFT(BW1698,FIND("=",BW1698)-1),BW1698),BW1698)</f>
        <v>xx</v>
      </c>
      <c r="BY1698" s="170" t="str">
        <f aca="false">IF(BW1698&lt;&gt;"",IF(ISNUMBER(FIND("=",BW1698)),RIGHT(BW1698,LEN(BW1698)-FIND("=",BW1698)),""),"")</f>
        <v>Non_select</v>
      </c>
      <c r="BZ1698" s="170" t="str">
        <f aca="false">IF(BX1698&lt;&gt;"",IF(ISNUMBER(FIND(".",BX1698)),LEFT(BX1698,FIND(".",BX1698)-1),BX1698),BX1698)</f>
        <v>xx</v>
      </c>
      <c r="CA1698" s="170" t="str">
        <f aca="false">IF(BX1698&lt;&gt;"",IF(ISNUMBER(FIND(".",BX1698)),RIGHT(BX1698,LEN(BX1698)-FIND(".",BX1698)),""),"")</f>
        <v/>
      </c>
      <c r="CB1698" s="212"/>
      <c r="CC1698" s="170" t="str">
        <f aca="false">A1698</f>
        <v>AY621105</v>
      </c>
      <c r="CD1698" s="178" t="s">
        <v>339</v>
      </c>
      <c r="CE1698" s="178" t="s">
        <v>340</v>
      </c>
      <c r="CF1698" s="178" t="s">
        <v>341</v>
      </c>
      <c r="CG1698" s="212"/>
      <c r="CH1698" s="212"/>
      <c r="CI1698" s="212"/>
      <c r="CJ1698" s="212"/>
      <c r="CK1698" s="178"/>
      <c r="CL1698" s="212"/>
      <c r="CM1698" s="212"/>
      <c r="CN1698" s="212"/>
      <c r="CO1698" s="212"/>
      <c r="CP1698" s="212"/>
      <c r="CQ1698" s="212"/>
      <c r="CR1698" s="228" t="n">
        <f aca="false">C1698</f>
        <v>4</v>
      </c>
      <c r="CS1698" s="229" t="str">
        <f aca="false">D1698</f>
        <v>4</v>
      </c>
      <c r="CT1698" s="170" t="str">
        <f aca="false">CONCATENATE(CD1698," strain ",CM1698," ",CL1698,", partial cds")</f>
        <v>Hepatitis E virus strain  , partial cds</v>
      </c>
    </row>
    <row r="1699" s="146" customFormat="true" ht="11.9" hidden="true" customHeight="true" outlineLevel="0" collapsed="false">
      <c r="A1699" s="154" t="s">
        <v>4412</v>
      </c>
      <c r="B1699" s="147" t="s">
        <v>371</v>
      </c>
      <c r="C1699" s="148" t="n">
        <v>4</v>
      </c>
      <c r="D1699" s="149" t="s">
        <v>4367</v>
      </c>
      <c r="E1699" s="249" t="s">
        <v>4367</v>
      </c>
      <c r="F1699" s="210" t="s">
        <v>4413</v>
      </c>
      <c r="G1699" s="212"/>
      <c r="H1699" s="146" t="s">
        <v>365</v>
      </c>
      <c r="I1699" s="153" t="s">
        <v>366</v>
      </c>
      <c r="J1699" s="146" t="s">
        <v>337</v>
      </c>
      <c r="K1699" s="212"/>
      <c r="L1699" s="212"/>
      <c r="M1699" s="157" t="s">
        <v>367</v>
      </c>
      <c r="N1699" s="213"/>
      <c r="O1699" s="212"/>
      <c r="P1699" s="212"/>
      <c r="Q1699" s="212"/>
      <c r="R1699" s="212"/>
      <c r="S1699" s="212"/>
      <c r="T1699" s="215"/>
      <c r="U1699" s="215"/>
      <c r="V1699" s="158" t="s">
        <v>278</v>
      </c>
      <c r="W1699" s="217"/>
      <c r="X1699" s="209"/>
      <c r="Y1699" s="209"/>
      <c r="Z1699" s="209"/>
      <c r="AA1699" s="216"/>
      <c r="AB1699" s="217"/>
      <c r="AC1699" s="217"/>
      <c r="AD1699" s="209"/>
      <c r="AE1699" s="209"/>
      <c r="AF1699" s="209"/>
      <c r="AG1699" s="218"/>
      <c r="AH1699" s="212"/>
      <c r="AI1699" s="212"/>
      <c r="AJ1699" s="219" t="n">
        <f aca="false">SeqEnd-SeqBeg+1</f>
        <v>1</v>
      </c>
      <c r="AK1699" s="220" t="n">
        <f aca="false">AND( SeqBeg&lt;=Beg  , End &lt;=SeqEnd )</f>
        <v>0</v>
      </c>
      <c r="AL1699" s="212"/>
      <c r="AM1699" s="212"/>
      <c r="AN1699" s="221"/>
      <c r="AO1699" s="147" t="s">
        <v>103</v>
      </c>
      <c r="AP1699" s="147" t="s">
        <v>103</v>
      </c>
      <c r="AQ1699" s="147" t="s">
        <v>103</v>
      </c>
      <c r="AR1699" s="147" t="s">
        <v>103</v>
      </c>
      <c r="AS1699" s="147" t="s">
        <v>103</v>
      </c>
      <c r="AT1699" s="147" t="s">
        <v>103</v>
      </c>
      <c r="AV1699" s="212"/>
      <c r="AW1699" s="222" t="str">
        <f aca="false">HYPERLINK(CONCATENATE("http://www.ncbi.nlm.nih.gov/nuccore/",BM1699),BM1699)</f>
        <v>JQ655736</v>
      </c>
      <c r="AX1699" s="219" t="str">
        <f aca="false">CONCATENATE(D1699,IF(I1699="","",CONCATENATE(".",I1699)),IF(K1699="","",CONCATENATE(".",K1699)),IF(M1699="","",CONCATENATE(".",M1699)),IF(R1699="","",CONCATENATE(".",R1699)),IF(U1699="","","(*)"))</f>
        <v>4.CHN.pig</v>
      </c>
      <c r="AY1699" s="170" t="str">
        <f aca="false">CONCATENATE(BM1699,".",BN1699)</f>
        <v>JQ655736.W2-5</v>
      </c>
      <c r="AZ1699" s="171" t="str">
        <f aca="false">IF(AV1699="",IF(ISNUMBER(FIND(".",A1699)),LEFT(A1699,FIND(".",A1699)-1),A1699),AV1699)</f>
        <v>JQ655736</v>
      </c>
      <c r="BA1699" s="171" t="str">
        <f aca="false">IF(ISNUMBER(FIND("-",AZ1699)),LEFT(AZ1699,FIND("-",AZ1699)-1),AZ1699)</f>
        <v>JQ655736</v>
      </c>
      <c r="BB1699" s="170" t="str">
        <f aca="false"> MEGAname &amp; "="</f>
        <v>JQ655736=</v>
      </c>
      <c r="BC1699" s="170" t="str">
        <f aca="false">Clear &amp; IF(span ,"Span","out")</f>
        <v>JQ655736=out</v>
      </c>
      <c r="BD1699" s="170" t="str">
        <f aca="false">Clear &amp; IF(span, IF(B1699=".","Selected",B1699),"out")</f>
        <v>JQ655736=out</v>
      </c>
      <c r="BE1699" s="170" t="str">
        <f aca="false">Clear &amp; Strain</f>
        <v>JQ655736=W2-5</v>
      </c>
      <c r="BF1699" s="170" t="str">
        <f aca="false">CONCATENATE(A1699,"=",F1699,". ",AX1699,IF(AB1699="","",CONCATENATE(".",AB1699)))</f>
        <v>JQ655736=W2-5. 4.CHN.pig</v>
      </c>
      <c r="BG1699" s="170" t="str">
        <f aca="false">CONCATENATE(A1699,"=",F1699,". ",AX1699)</f>
        <v>JQ655736=W2-5. 4.CHN.pig</v>
      </c>
      <c r="BH1699" s="170" t="str">
        <f aca="false">CONCATENATE(A1699,"=",AX1699)</f>
        <v>JQ655736=4.CHN.pig</v>
      </c>
      <c r="BI1699" s="170" t="str">
        <f aca="false">CONCATENATE(A1699,"=",ComForSubtype,D1699)</f>
        <v>JQ655736=4</v>
      </c>
      <c r="BJ1699" s="170" t="str">
        <f aca="false">CONCATENATE(A1699,"=",E1699)</f>
        <v>JQ655736=4</v>
      </c>
      <c r="BK1699" s="170" t="str">
        <f aca="false">CONCATENATE(A1699,"=",C1699)</f>
        <v>JQ655736=4</v>
      </c>
      <c r="BL1699" s="170" t="str">
        <f aca="false">CONCATENATE(D1699,"=")</f>
        <v>4=</v>
      </c>
      <c r="BM1699" s="223" t="str">
        <f aca="false">IF(BA1699="XX","",BA1699)</f>
        <v>JQ655736</v>
      </c>
      <c r="BN1699" s="224" t="str">
        <f aca="false">CONCATENATE(IF(F1699="","",F1699),IF(G1699="","",CONCATENATE(" / ",G1699)))</f>
        <v>W2-5</v>
      </c>
      <c r="BO1699" s="225" t="str">
        <f aca="false">AX1699</f>
        <v>4.CHN.pig</v>
      </c>
      <c r="BP1699" s="226" t="str">
        <f aca="false">IF(V1699="","",V1699)</f>
        <v>CG</v>
      </c>
      <c r="BQ1699" s="226" t="str">
        <f aca="false">IF(W1699="","",CONCATENATE(W1699,IF(LEFT(AO1699,1)="s","+","")))</f>
        <v/>
      </c>
      <c r="BR1699" s="226" t="str">
        <f aca="false">IF(X1699="","",CONCATENATE(X1699,IF(LEFT(AQ1699,1)="s","+","")))</f>
        <v/>
      </c>
      <c r="BS1699" s="226" t="str">
        <f aca="false">IF(Y1699="","",CONCATENATE(Y1699,IF(LEFT(AR1699,1)="s","+","")))</f>
        <v/>
      </c>
      <c r="BT1699" s="226" t="str">
        <f aca="false">IF(Z1699="","",CONCATENATE(Z1699,IF(LEFT(AS1699,1)="s","+","")))</f>
        <v/>
      </c>
      <c r="BU1699" s="227" t="str">
        <f aca="false">IF(AA1699="","",CONCATENATE(AA1699,IF(LEFT(AT1699,1)="s","+","")))</f>
        <v/>
      </c>
      <c r="BV1699" s="212"/>
      <c r="BW1699" s="177" t="s">
        <v>338</v>
      </c>
      <c r="BX1699" s="170" t="str">
        <f aca="false">IF(BW1699&lt;&gt;"",IF(ISNUMBER(FIND("=",BW1699)),LEFT(BW1699,FIND("=",BW1699)-1),BW1699),BW1699)</f>
        <v>xx</v>
      </c>
      <c r="BY1699" s="170" t="str">
        <f aca="false">IF(BW1699&lt;&gt;"",IF(ISNUMBER(FIND("=",BW1699)),RIGHT(BW1699,LEN(BW1699)-FIND("=",BW1699)),""),"")</f>
        <v>Non_select</v>
      </c>
      <c r="BZ1699" s="170" t="str">
        <f aca="false">IF(BX1699&lt;&gt;"",IF(ISNUMBER(FIND(".",BX1699)),LEFT(BX1699,FIND(".",BX1699)-1),BX1699),BX1699)</f>
        <v>xx</v>
      </c>
      <c r="CA1699" s="170" t="str">
        <f aca="false">IF(BX1699&lt;&gt;"",IF(ISNUMBER(FIND(".",BX1699)),RIGHT(BX1699,LEN(BX1699)-FIND(".",BX1699)),""),"")</f>
        <v/>
      </c>
      <c r="CB1699" s="212"/>
      <c r="CC1699" s="170" t="str">
        <f aca="false">A1699</f>
        <v>JQ655736</v>
      </c>
      <c r="CD1699" s="178" t="s">
        <v>339</v>
      </c>
      <c r="CE1699" s="178" t="s">
        <v>340</v>
      </c>
      <c r="CF1699" s="178" t="s">
        <v>341</v>
      </c>
      <c r="CG1699" s="212"/>
      <c r="CH1699" s="212"/>
      <c r="CI1699" s="212"/>
      <c r="CJ1699" s="212"/>
      <c r="CK1699" s="178"/>
      <c r="CL1699" s="212"/>
      <c r="CM1699" s="212"/>
      <c r="CN1699" s="212"/>
      <c r="CO1699" s="212"/>
      <c r="CP1699" s="212"/>
      <c r="CQ1699" s="212"/>
      <c r="CR1699" s="228" t="n">
        <f aca="false">C1699</f>
        <v>4</v>
      </c>
      <c r="CS1699" s="229" t="str">
        <f aca="false">D1699</f>
        <v>4</v>
      </c>
      <c r="CT1699" s="170" t="str">
        <f aca="false">CONCATENATE(CD1699," strain ",CM1699," ",CL1699,", partial cds")</f>
        <v>Hepatitis E virus strain  , partial cds</v>
      </c>
    </row>
    <row r="1700" s="146" customFormat="true" ht="11.9" hidden="true" customHeight="true" outlineLevel="0" collapsed="false">
      <c r="A1700" s="154" t="s">
        <v>4414</v>
      </c>
      <c r="B1700" s="147" t="s">
        <v>371</v>
      </c>
      <c r="C1700" s="148" t="n">
        <v>4</v>
      </c>
      <c r="D1700" s="149" t="s">
        <v>4367</v>
      </c>
      <c r="E1700" s="249" t="s">
        <v>4367</v>
      </c>
      <c r="F1700" s="210" t="s">
        <v>4415</v>
      </c>
      <c r="G1700" s="212"/>
      <c r="H1700" s="146" t="s">
        <v>365</v>
      </c>
      <c r="I1700" s="153" t="s">
        <v>366</v>
      </c>
      <c r="J1700" s="146" t="s">
        <v>337</v>
      </c>
      <c r="K1700" s="212"/>
      <c r="L1700" s="212"/>
      <c r="M1700" s="157" t="s">
        <v>348</v>
      </c>
      <c r="N1700" s="213"/>
      <c r="O1700" s="212"/>
      <c r="P1700" s="212"/>
      <c r="Q1700" s="212"/>
      <c r="R1700" s="212"/>
      <c r="S1700" s="212"/>
      <c r="T1700" s="215"/>
      <c r="U1700" s="215"/>
      <c r="V1700" s="158" t="s">
        <v>278</v>
      </c>
      <c r="W1700" s="217"/>
      <c r="X1700" s="209"/>
      <c r="Y1700" s="209"/>
      <c r="Z1700" s="209"/>
      <c r="AA1700" s="216"/>
      <c r="AB1700" s="217"/>
      <c r="AC1700" s="217"/>
      <c r="AD1700" s="209"/>
      <c r="AE1700" s="209"/>
      <c r="AF1700" s="209"/>
      <c r="AG1700" s="218"/>
      <c r="AH1700" s="212"/>
      <c r="AI1700" s="212"/>
      <c r="AJ1700" s="219" t="n">
        <f aca="false">SeqEnd-SeqBeg+1</f>
        <v>1</v>
      </c>
      <c r="AK1700" s="220" t="n">
        <f aca="false">AND( SeqBeg&lt;=Beg  , End &lt;=SeqEnd )</f>
        <v>0</v>
      </c>
      <c r="AL1700" s="212"/>
      <c r="AM1700" s="212"/>
      <c r="AN1700" s="221"/>
      <c r="AO1700" s="147" t="s">
        <v>103</v>
      </c>
      <c r="AP1700" s="147" t="s">
        <v>103</v>
      </c>
      <c r="AQ1700" s="147" t="s">
        <v>103</v>
      </c>
      <c r="AR1700" s="147" t="s">
        <v>103</v>
      </c>
      <c r="AS1700" s="147" t="s">
        <v>103</v>
      </c>
      <c r="AT1700" s="147" t="s">
        <v>103</v>
      </c>
      <c r="AV1700" s="212"/>
      <c r="AW1700" s="222" t="str">
        <f aca="false">HYPERLINK(CONCATENATE("http://www.ncbi.nlm.nih.gov/nuccore/",BM1700),BM1700)</f>
        <v>JQ655735</v>
      </c>
      <c r="AX1700" s="219" t="str">
        <f aca="false">CONCATENATE(D1700,IF(I1700="","",CONCATENATE(".",I1700)),IF(K1700="","",CONCATENATE(".",K1700)),IF(M1700="","",CONCATENATE(".",M1700)),IF(R1700="","",CONCATENATE(".",R1700)),IF(U1700="","","(*)"))</f>
        <v>4.CHN.hum</v>
      </c>
      <c r="AY1700" s="170" t="str">
        <f aca="false">CONCATENATE(BM1700,".",BN1700)</f>
        <v>JQ655735.W3</v>
      </c>
      <c r="AZ1700" s="171" t="str">
        <f aca="false">IF(AV1700="",IF(ISNUMBER(FIND(".",A1700)),LEFT(A1700,FIND(".",A1700)-1),A1700),AV1700)</f>
        <v>JQ655735</v>
      </c>
      <c r="BA1700" s="171" t="str">
        <f aca="false">IF(ISNUMBER(FIND("-",AZ1700)),LEFT(AZ1700,FIND("-",AZ1700)-1),AZ1700)</f>
        <v>JQ655735</v>
      </c>
      <c r="BB1700" s="170" t="str">
        <f aca="false"> MEGAname &amp; "="</f>
        <v>JQ655735=</v>
      </c>
      <c r="BC1700" s="170" t="str">
        <f aca="false">Clear &amp; IF(span ,"Span","out")</f>
        <v>JQ655735=out</v>
      </c>
      <c r="BD1700" s="170" t="str">
        <f aca="false">Clear &amp; IF(span, IF(B1700=".","Selected",B1700),"out")</f>
        <v>JQ655735=out</v>
      </c>
      <c r="BE1700" s="170" t="str">
        <f aca="false">Clear &amp; Strain</f>
        <v>JQ655735=W3</v>
      </c>
      <c r="BF1700" s="170" t="str">
        <f aca="false">CONCATENATE(A1700,"=",F1700,". ",AX1700,IF(AB1700="","",CONCATENATE(".",AB1700)))</f>
        <v>JQ655735=W3. 4.CHN.hum</v>
      </c>
      <c r="BG1700" s="170" t="str">
        <f aca="false">CONCATENATE(A1700,"=",F1700,". ",AX1700)</f>
        <v>JQ655735=W3. 4.CHN.hum</v>
      </c>
      <c r="BH1700" s="170" t="str">
        <f aca="false">CONCATENATE(A1700,"=",AX1700)</f>
        <v>JQ655735=4.CHN.hum</v>
      </c>
      <c r="BI1700" s="170" t="str">
        <f aca="false">CONCATENATE(A1700,"=",ComForSubtype,D1700)</f>
        <v>JQ655735=4</v>
      </c>
      <c r="BJ1700" s="170" t="str">
        <f aca="false">CONCATENATE(A1700,"=",E1700)</f>
        <v>JQ655735=4</v>
      </c>
      <c r="BK1700" s="170" t="str">
        <f aca="false">CONCATENATE(A1700,"=",C1700)</f>
        <v>JQ655735=4</v>
      </c>
      <c r="BL1700" s="170" t="str">
        <f aca="false">CONCATENATE(D1700,"=")</f>
        <v>4=</v>
      </c>
      <c r="BM1700" s="223" t="str">
        <f aca="false">IF(BA1700="XX","",BA1700)</f>
        <v>JQ655735</v>
      </c>
      <c r="BN1700" s="224" t="str">
        <f aca="false">CONCATENATE(IF(F1700="","",F1700),IF(G1700="","",CONCATENATE(" / ",G1700)))</f>
        <v>W3</v>
      </c>
      <c r="BO1700" s="225" t="str">
        <f aca="false">AX1700</f>
        <v>4.CHN.hum</v>
      </c>
      <c r="BP1700" s="226" t="str">
        <f aca="false">IF(V1700="","",V1700)</f>
        <v>CG</v>
      </c>
      <c r="BQ1700" s="226" t="str">
        <f aca="false">IF(W1700="","",CONCATENATE(W1700,IF(LEFT(AO1700,1)="s","+","")))</f>
        <v/>
      </c>
      <c r="BR1700" s="226" t="str">
        <f aca="false">IF(X1700="","",CONCATENATE(X1700,IF(LEFT(AQ1700,1)="s","+","")))</f>
        <v/>
      </c>
      <c r="BS1700" s="226" t="str">
        <f aca="false">IF(Y1700="","",CONCATENATE(Y1700,IF(LEFT(AR1700,1)="s","+","")))</f>
        <v/>
      </c>
      <c r="BT1700" s="226" t="str">
        <f aca="false">IF(Z1700="","",CONCATENATE(Z1700,IF(LEFT(AS1700,1)="s","+","")))</f>
        <v/>
      </c>
      <c r="BU1700" s="227" t="str">
        <f aca="false">IF(AA1700="","",CONCATENATE(AA1700,IF(LEFT(AT1700,1)="s","+","")))</f>
        <v/>
      </c>
      <c r="BV1700" s="212"/>
      <c r="BW1700" s="177" t="s">
        <v>338</v>
      </c>
      <c r="BX1700" s="170" t="str">
        <f aca="false">IF(BW1700&lt;&gt;"",IF(ISNUMBER(FIND("=",BW1700)),LEFT(BW1700,FIND("=",BW1700)-1),BW1700),BW1700)</f>
        <v>xx</v>
      </c>
      <c r="BY1700" s="170" t="str">
        <f aca="false">IF(BW1700&lt;&gt;"",IF(ISNUMBER(FIND("=",BW1700)),RIGHT(BW1700,LEN(BW1700)-FIND("=",BW1700)),""),"")</f>
        <v>Non_select</v>
      </c>
      <c r="BZ1700" s="170" t="str">
        <f aca="false">IF(BX1700&lt;&gt;"",IF(ISNUMBER(FIND(".",BX1700)),LEFT(BX1700,FIND(".",BX1700)-1),BX1700),BX1700)</f>
        <v>xx</v>
      </c>
      <c r="CA1700" s="170" t="str">
        <f aca="false">IF(BX1700&lt;&gt;"",IF(ISNUMBER(FIND(".",BX1700)),RIGHT(BX1700,LEN(BX1700)-FIND(".",BX1700)),""),"")</f>
        <v/>
      </c>
      <c r="CB1700" s="212"/>
      <c r="CC1700" s="170" t="str">
        <f aca="false">A1700</f>
        <v>JQ655735</v>
      </c>
      <c r="CD1700" s="178" t="s">
        <v>339</v>
      </c>
      <c r="CE1700" s="178" t="s">
        <v>340</v>
      </c>
      <c r="CF1700" s="178" t="s">
        <v>341</v>
      </c>
      <c r="CG1700" s="212"/>
      <c r="CH1700" s="212"/>
      <c r="CI1700" s="212"/>
      <c r="CJ1700" s="212"/>
      <c r="CK1700" s="178"/>
      <c r="CL1700" s="212"/>
      <c r="CM1700" s="212"/>
      <c r="CN1700" s="212"/>
      <c r="CO1700" s="212"/>
      <c r="CP1700" s="212"/>
      <c r="CQ1700" s="212"/>
      <c r="CR1700" s="228" t="n">
        <f aca="false">C1700</f>
        <v>4</v>
      </c>
      <c r="CS1700" s="229" t="str">
        <f aca="false">D1700</f>
        <v>4</v>
      </c>
      <c r="CT1700" s="170" t="str">
        <f aca="false">CONCATENATE(CD1700," strain ",CM1700," ",CL1700,", partial cds")</f>
        <v>Hepatitis E virus strain  , partial cds</v>
      </c>
    </row>
    <row r="1701" s="146" customFormat="true" ht="11.9" hidden="true" customHeight="true" outlineLevel="0" collapsed="false">
      <c r="A1701" s="154" t="s">
        <v>4416</v>
      </c>
      <c r="B1701" s="147" t="s">
        <v>371</v>
      </c>
      <c r="C1701" s="148" t="n">
        <v>4</v>
      </c>
      <c r="D1701" s="149" t="s">
        <v>4367</v>
      </c>
      <c r="E1701" s="249" t="s">
        <v>4367</v>
      </c>
      <c r="F1701" s="212"/>
      <c r="G1701" s="212"/>
      <c r="H1701" s="146" t="s">
        <v>378</v>
      </c>
      <c r="I1701" s="212"/>
      <c r="K1701" s="212"/>
      <c r="L1701" s="212"/>
      <c r="M1701" s="527"/>
      <c r="N1701" s="213"/>
      <c r="O1701" s="212" t="n">
        <v>2007</v>
      </c>
      <c r="P1701" s="212" t="n">
        <v>10</v>
      </c>
      <c r="Q1701" s="212"/>
      <c r="R1701" s="212"/>
      <c r="S1701" s="232" t="n">
        <v>412</v>
      </c>
      <c r="T1701" s="215"/>
      <c r="U1701" s="215"/>
      <c r="V1701" s="209"/>
      <c r="W1701" s="217"/>
      <c r="X1701" s="209"/>
      <c r="Y1701" s="209"/>
      <c r="Z1701" s="209"/>
      <c r="AA1701" s="216"/>
      <c r="AB1701" s="217"/>
      <c r="AC1701" s="217"/>
      <c r="AD1701" s="209"/>
      <c r="AE1701" s="209"/>
      <c r="AF1701" s="209"/>
      <c r="AG1701" s="218"/>
      <c r="AH1701" s="212"/>
      <c r="AI1701" s="212"/>
      <c r="AJ1701" s="219" t="n">
        <f aca="false">SeqEnd-SeqBeg+1</f>
        <v>1</v>
      </c>
      <c r="AK1701" s="220" t="n">
        <f aca="false">AND( SeqBeg&lt;=Beg  , End &lt;=SeqEnd )</f>
        <v>0</v>
      </c>
      <c r="AL1701" s="212"/>
      <c r="AM1701" s="212"/>
      <c r="AN1701" s="221"/>
      <c r="AO1701" s="147" t="s">
        <v>103</v>
      </c>
      <c r="AP1701" s="147" t="s">
        <v>103</v>
      </c>
      <c r="AQ1701" s="147" t="s">
        <v>103</v>
      </c>
      <c r="AR1701" s="147" t="s">
        <v>103</v>
      </c>
      <c r="AS1701" s="147" t="s">
        <v>103</v>
      </c>
      <c r="AT1701" s="147" t="s">
        <v>103</v>
      </c>
      <c r="AV1701" s="212"/>
      <c r="AW1701" s="222" t="str">
        <f aca="false">HYPERLINK(CONCATENATE("http://www.ncbi.nlm.nih.gov/nuccore/",BM1701),BM1701)</f>
        <v>AB602891</v>
      </c>
      <c r="AX1701" s="219" t="str">
        <f aca="false">CONCATENATE(D1701,IF(I1701="","",CONCATENATE(".",I1701)),IF(K1701="","",CONCATENATE(".",K1701)),IF(M1701="","",CONCATENATE(".",M1701)),IF(R1701="","",CONCATENATE(".",R1701)),IF(U1701="","","(*)"))</f>
        <v>4</v>
      </c>
      <c r="AY1701" s="170" t="str">
        <f aca="false">CONCATENATE(BM1701,".",BN1701)</f>
        <v>AB602891.</v>
      </c>
      <c r="AZ1701" s="171" t="str">
        <f aca="false">IF(AV1701="",IF(ISNUMBER(FIND(".",A1701)),LEFT(A1701,FIND(".",A1701)-1),A1701),AV1701)</f>
        <v>AB602891</v>
      </c>
      <c r="BA1701" s="171" t="str">
        <f aca="false">IF(ISNUMBER(FIND("-",AZ1701)),LEFT(AZ1701,FIND("-",AZ1701)-1),AZ1701)</f>
        <v>AB602891</v>
      </c>
      <c r="BB1701" s="170" t="str">
        <f aca="false"> MEGAname &amp; "="</f>
        <v>AB602891=</v>
      </c>
      <c r="BC1701" s="170" t="str">
        <f aca="false">Clear &amp; IF(span ,"Span","out")</f>
        <v>AB602891=out</v>
      </c>
      <c r="BD1701" s="170" t="str">
        <f aca="false">Clear &amp; IF(span, IF(B1701=".","Selected",B1701),"out")</f>
        <v>AB602891=out</v>
      </c>
      <c r="BE1701" s="170" t="str">
        <f aca="false">Clear &amp; Strain</f>
        <v>AB602891=</v>
      </c>
      <c r="BF1701" s="170" t="str">
        <f aca="false">CONCATENATE(A1701,"=",F1701,". ",AX1701,IF(AB1701="","",CONCATENATE(".",AB1701)))</f>
        <v>AB602891=. 4</v>
      </c>
      <c r="BG1701" s="170" t="str">
        <f aca="false">CONCATENATE(A1701,"=",F1701,". ",AX1701)</f>
        <v>AB602891=. 4</v>
      </c>
      <c r="BH1701" s="170" t="str">
        <f aca="false">CONCATENATE(A1701,"=",AX1701)</f>
        <v>AB602891=4</v>
      </c>
      <c r="BI1701" s="170" t="str">
        <f aca="false">CONCATENATE(A1701,"=",ComForSubtype,D1701)</f>
        <v>AB602891=4</v>
      </c>
      <c r="BJ1701" s="170" t="str">
        <f aca="false">CONCATENATE(A1701,"=",E1701)</f>
        <v>AB602891=4</v>
      </c>
      <c r="BK1701" s="170" t="str">
        <f aca="false">CONCATENATE(A1701,"=",C1701)</f>
        <v>AB602891=4</v>
      </c>
      <c r="BL1701" s="170" t="str">
        <f aca="false">CONCATENATE(D1701,"=")</f>
        <v>4=</v>
      </c>
      <c r="BM1701" s="223" t="str">
        <f aca="false">IF(BA1701="XX","",BA1701)</f>
        <v>AB602891</v>
      </c>
      <c r="BN1701" s="224" t="str">
        <f aca="false">CONCATENATE(IF(F1701="","",F1701),IF(G1701="","",CONCATENATE(" / ",G1701)))</f>
        <v/>
      </c>
      <c r="BO1701" s="225" t="str">
        <f aca="false">AX1701</f>
        <v>4</v>
      </c>
      <c r="BP1701" s="226" t="str">
        <f aca="false">IF(V1701="","",V1701)</f>
        <v/>
      </c>
      <c r="BQ1701" s="226" t="str">
        <f aca="false">IF(W1701="","",CONCATENATE(W1701,IF(LEFT(AO1701,1)="s","+","")))</f>
        <v/>
      </c>
      <c r="BR1701" s="226" t="str">
        <f aca="false">IF(X1701="","",CONCATENATE(X1701,IF(LEFT(AQ1701,1)="s","+","")))</f>
        <v/>
      </c>
      <c r="BS1701" s="226" t="str">
        <f aca="false">IF(Y1701="","",CONCATENATE(Y1701,IF(LEFT(AR1701,1)="s","+","")))</f>
        <v/>
      </c>
      <c r="BT1701" s="226" t="str">
        <f aca="false">IF(Z1701="","",CONCATENATE(Z1701,IF(LEFT(AS1701,1)="s","+","")))</f>
        <v/>
      </c>
      <c r="BU1701" s="227" t="str">
        <f aca="false">IF(AA1701="","",CONCATENATE(AA1701,IF(LEFT(AT1701,1)="s","+","")))</f>
        <v/>
      </c>
      <c r="BV1701" s="212"/>
      <c r="BW1701" s="177" t="s">
        <v>338</v>
      </c>
      <c r="BX1701" s="170" t="str">
        <f aca="false">IF(BW1701&lt;&gt;"",IF(ISNUMBER(FIND("=",BW1701)),LEFT(BW1701,FIND("=",BW1701)-1),BW1701),BW1701)</f>
        <v>xx</v>
      </c>
      <c r="BY1701" s="170" t="str">
        <f aca="false">IF(BW1701&lt;&gt;"",IF(ISNUMBER(FIND("=",BW1701)),RIGHT(BW1701,LEN(BW1701)-FIND("=",BW1701)),""),"")</f>
        <v>Non_select</v>
      </c>
      <c r="BZ1701" s="170" t="str">
        <f aca="false">IF(BX1701&lt;&gt;"",IF(ISNUMBER(FIND(".",BX1701)),LEFT(BX1701,FIND(".",BX1701)-1),BX1701),BX1701)</f>
        <v>xx</v>
      </c>
      <c r="CA1701" s="170" t="str">
        <f aca="false">IF(BX1701&lt;&gt;"",IF(ISNUMBER(FIND(".",BX1701)),RIGHT(BX1701,LEN(BX1701)-FIND(".",BX1701)),""),"")</f>
        <v/>
      </c>
      <c r="CB1701" s="212"/>
      <c r="CC1701" s="170" t="str">
        <f aca="false">A1701</f>
        <v>AB602891</v>
      </c>
      <c r="CD1701" s="178" t="s">
        <v>339</v>
      </c>
      <c r="CE1701" s="178" t="s">
        <v>340</v>
      </c>
      <c r="CF1701" s="178" t="s">
        <v>341</v>
      </c>
      <c r="CG1701" s="212"/>
      <c r="CH1701" s="212"/>
      <c r="CI1701" s="212"/>
      <c r="CJ1701" s="212"/>
      <c r="CK1701" s="178"/>
      <c r="CL1701" s="212"/>
      <c r="CM1701" s="212"/>
      <c r="CN1701" s="212"/>
      <c r="CO1701" s="212"/>
      <c r="CP1701" s="212"/>
      <c r="CQ1701" s="212"/>
      <c r="CR1701" s="228" t="n">
        <f aca="false">C1701</f>
        <v>4</v>
      </c>
      <c r="CS1701" s="229" t="str">
        <f aca="false">D1701</f>
        <v>4</v>
      </c>
      <c r="CT1701" s="170" t="str">
        <f aca="false">CONCATENATE(CD1701," strain ",CM1701," ",CL1701,", partial cds")</f>
        <v>Hepatitis E virus strain  , partial cds</v>
      </c>
    </row>
    <row r="1702" customFormat="false" ht="11.9" hidden="true" customHeight="true" outlineLevel="0" collapsed="false">
      <c r="A1702" s="154" t="s">
        <v>4417</v>
      </c>
      <c r="B1702" s="147" t="s">
        <v>371</v>
      </c>
      <c r="C1702" s="148" t="n">
        <v>4</v>
      </c>
      <c r="D1702" s="149" t="s">
        <v>4367</v>
      </c>
      <c r="E1702" s="249" t="s">
        <v>4367</v>
      </c>
      <c r="F1702" s="291"/>
      <c r="G1702" s="212"/>
      <c r="H1702" s="230" t="s">
        <v>3647</v>
      </c>
      <c r="I1702" s="153" t="s">
        <v>3648</v>
      </c>
      <c r="J1702" s="146" t="s">
        <v>337</v>
      </c>
      <c r="K1702" s="212"/>
      <c r="L1702" s="212"/>
      <c r="N1702" s="213"/>
      <c r="O1702" s="212"/>
      <c r="P1702" s="212"/>
      <c r="Q1702" s="212"/>
      <c r="R1702" s="212"/>
      <c r="S1702" s="212"/>
      <c r="T1702" s="215"/>
      <c r="U1702" s="215"/>
      <c r="V1702" s="209"/>
      <c r="W1702" s="217"/>
      <c r="X1702" s="209"/>
      <c r="Y1702" s="209"/>
      <c r="Z1702" s="209"/>
      <c r="AB1702" s="217"/>
      <c r="AC1702" s="217"/>
      <c r="AD1702" s="209"/>
      <c r="AE1702" s="209"/>
      <c r="AF1702" s="209"/>
      <c r="AG1702" s="218"/>
      <c r="AH1702" s="212"/>
      <c r="AI1702" s="212"/>
      <c r="AJ1702" s="219" t="n">
        <f aca="false">SeqEnd-SeqBeg+1</f>
        <v>1</v>
      </c>
      <c r="AK1702" s="220" t="n">
        <f aca="false">AND( SeqBeg&lt;=Beg  , End &lt;=SeqEnd )</f>
        <v>0</v>
      </c>
      <c r="AL1702" s="212"/>
      <c r="AM1702" s="212"/>
      <c r="AN1702" s="221"/>
      <c r="AO1702" s="147" t="s">
        <v>103</v>
      </c>
      <c r="AP1702" s="147" t="s">
        <v>103</v>
      </c>
      <c r="AQ1702" s="147" t="s">
        <v>103</v>
      </c>
      <c r="AR1702" s="147" t="s">
        <v>103</v>
      </c>
      <c r="AS1702" s="147" t="s">
        <v>103</v>
      </c>
      <c r="AT1702" s="147" t="s">
        <v>103</v>
      </c>
      <c r="AU1702" s="146"/>
      <c r="AV1702" s="212"/>
      <c r="AW1702" s="222" t="str">
        <f aca="false">HYPERLINK(CONCATENATE("http://www.ncbi.nlm.nih.gov/nuccore/",BM1702),BM1702)</f>
        <v>EU849133</v>
      </c>
      <c r="AX1702" s="219" t="str">
        <f aca="false">CONCATENATE(D1702,IF(I1702="","",CONCATENATE(".",I1702)),IF(K1702="","",CONCATENATE(".",K1702)),IF(M1702="","",CONCATENATE(".",M1702)),IF(R1702="","",CONCATENATE(".",R1702)),IF(U1702="","","(*)"))</f>
        <v>4.KOR</v>
      </c>
      <c r="AY1702" s="170" t="str">
        <f aca="false">CONCATENATE(BM1702,".",BN1702)</f>
        <v>EU849133.</v>
      </c>
      <c r="AZ1702" s="171" t="str">
        <f aca="false">IF(AV1702="",IF(ISNUMBER(FIND(".",A1702)),LEFT(A1702,FIND(".",A1702)-1),A1702),AV1702)</f>
        <v>EU849133</v>
      </c>
      <c r="BA1702" s="171" t="str">
        <f aca="false">IF(ISNUMBER(FIND("-",AZ1702)),LEFT(AZ1702,FIND("-",AZ1702)-1),AZ1702)</f>
        <v>EU849133</v>
      </c>
      <c r="BB1702" s="170" t="str">
        <f aca="false"> MEGAname &amp; "="</f>
        <v>EU849133=</v>
      </c>
      <c r="BC1702" s="170" t="str">
        <f aca="false">Clear &amp; IF(span ,"Span","out")</f>
        <v>EU849133=out</v>
      </c>
      <c r="BD1702" s="170" t="str">
        <f aca="false">Clear &amp; IF(span, IF(B1702=".","Selected",B1702),"out")</f>
        <v>EU849133=out</v>
      </c>
      <c r="BE1702" s="170" t="str">
        <f aca="false">Clear &amp; Strain</f>
        <v>EU849133=</v>
      </c>
      <c r="BF1702" s="170" t="str">
        <f aca="false">CONCATENATE(A1702,"=",F1702,". ",AX1702,IF(AB1702="","",CONCATENATE(".",AB1702)))</f>
        <v>EU849133=. 4.KOR</v>
      </c>
      <c r="BG1702" s="170" t="str">
        <f aca="false">CONCATENATE(A1702,"=",F1702,". ",AX1702)</f>
        <v>EU849133=. 4.KOR</v>
      </c>
      <c r="BH1702" s="170" t="str">
        <f aca="false">CONCATENATE(A1702,"=",AX1702)</f>
        <v>EU849133=4.KOR</v>
      </c>
      <c r="BI1702" s="170" t="str">
        <f aca="false">CONCATENATE(A1702,"=",ComForSubtype,D1702)</f>
        <v>EU849133=4</v>
      </c>
      <c r="BJ1702" s="170" t="str">
        <f aca="false">CONCATENATE(A1702,"=",E1702)</f>
        <v>EU849133=4</v>
      </c>
      <c r="BK1702" s="170" t="str">
        <f aca="false">CONCATENATE(A1702,"=",C1702)</f>
        <v>EU849133=4</v>
      </c>
      <c r="BL1702" s="170" t="str">
        <f aca="false">CONCATENATE(D1702,"=")</f>
        <v>4=</v>
      </c>
      <c r="BM1702" s="223" t="str">
        <f aca="false">IF(BA1702="XX","",BA1702)</f>
        <v>EU849133</v>
      </c>
      <c r="BN1702" s="224" t="str">
        <f aca="false">CONCATENATE(IF(F1702="","",F1702),IF(G1702="","",CONCATENATE(" / ",G1702)))</f>
        <v/>
      </c>
      <c r="BO1702" s="225" t="str">
        <f aca="false">AX1702</f>
        <v>4.KOR</v>
      </c>
      <c r="BP1702" s="226" t="str">
        <f aca="false">IF(V1702="","",V1702)</f>
        <v/>
      </c>
      <c r="BQ1702" s="226" t="str">
        <f aca="false">IF(W1702="","",CONCATENATE(W1702,IF(LEFT(AO1702,1)="s","+","")))</f>
        <v/>
      </c>
      <c r="BR1702" s="226" t="str">
        <f aca="false">IF(X1702="","",CONCATENATE(X1702,IF(LEFT(AQ1702,1)="s","+","")))</f>
        <v/>
      </c>
      <c r="BS1702" s="226" t="str">
        <f aca="false">IF(Y1702="","",CONCATENATE(Y1702,IF(LEFT(AR1702,1)="s","+","")))</f>
        <v/>
      </c>
      <c r="BT1702" s="226" t="str">
        <f aca="false">IF(Z1702="","",CONCATENATE(Z1702,IF(LEFT(AS1702,1)="s","+","")))</f>
        <v/>
      </c>
      <c r="BU1702" s="227" t="str">
        <f aca="false">IF(AA1702="","",CONCATENATE(AA1702,IF(LEFT(AT1702,1)="s","+","")))</f>
        <v/>
      </c>
      <c r="BV1702" s="212"/>
      <c r="BW1702" s="177" t="s">
        <v>338</v>
      </c>
      <c r="BX1702" s="170" t="str">
        <f aca="false">IF(BW1702&lt;&gt;"",IF(ISNUMBER(FIND("=",BW1702)),LEFT(BW1702,FIND("=",BW1702)-1),BW1702),BW1702)</f>
        <v>xx</v>
      </c>
      <c r="BY1702" s="170" t="str">
        <f aca="false">IF(BW1702&lt;&gt;"",IF(ISNUMBER(FIND("=",BW1702)),RIGHT(BW1702,LEN(BW1702)-FIND("=",BW1702)),""),"")</f>
        <v>Non_select</v>
      </c>
      <c r="BZ1702" s="170" t="str">
        <f aca="false">IF(BX1702&lt;&gt;"",IF(ISNUMBER(FIND(".",BX1702)),LEFT(BX1702,FIND(".",BX1702)-1),BX1702),BX1702)</f>
        <v>xx</v>
      </c>
      <c r="CA1702" s="170" t="str">
        <f aca="false">IF(BX1702&lt;&gt;"",IF(ISNUMBER(FIND(".",BX1702)),RIGHT(BX1702,LEN(BX1702)-FIND(".",BX1702)),""),"")</f>
        <v/>
      </c>
      <c r="CB1702" s="212"/>
      <c r="CC1702" s="170" t="str">
        <f aca="false">A1702</f>
        <v>EU849133</v>
      </c>
      <c r="CD1702" s="178" t="s">
        <v>339</v>
      </c>
      <c r="CE1702" s="178" t="s">
        <v>340</v>
      </c>
      <c r="CF1702" s="178" t="s">
        <v>341</v>
      </c>
      <c r="CG1702" s="212"/>
      <c r="CH1702" s="212"/>
      <c r="CI1702" s="212"/>
      <c r="CJ1702" s="212"/>
      <c r="CK1702" s="178"/>
      <c r="CL1702" s="212"/>
      <c r="CM1702" s="212"/>
      <c r="CN1702" s="212"/>
      <c r="CO1702" s="212"/>
      <c r="CP1702" s="212"/>
      <c r="CQ1702" s="212"/>
      <c r="CR1702" s="228" t="n">
        <f aca="false">C1702</f>
        <v>4</v>
      </c>
      <c r="CS1702" s="229" t="str">
        <f aca="false">D1702</f>
        <v>4</v>
      </c>
      <c r="CT1702" s="170" t="str">
        <f aca="false">CONCATENATE(CD1702," strain ",CM1702," ",CL1702,", partial cds")</f>
        <v>Hepatitis E virus strain  , partial cds</v>
      </c>
    </row>
    <row r="1703" customFormat="false" ht="11.9" hidden="true" customHeight="true" outlineLevel="0" collapsed="false">
      <c r="A1703" s="154" t="s">
        <v>4418</v>
      </c>
      <c r="B1703" s="147" t="s">
        <v>371</v>
      </c>
      <c r="C1703" s="148" t="n">
        <v>4</v>
      </c>
      <c r="D1703" s="149" t="s">
        <v>4367</v>
      </c>
      <c r="E1703" s="249" t="s">
        <v>4367</v>
      </c>
      <c r="F1703" s="291"/>
      <c r="G1703" s="212"/>
      <c r="H1703" s="146" t="s">
        <v>365</v>
      </c>
      <c r="I1703" s="153" t="s">
        <v>366</v>
      </c>
      <c r="J1703" s="146" t="s">
        <v>337</v>
      </c>
      <c r="K1703" s="212"/>
      <c r="L1703" s="212"/>
      <c r="N1703" s="213"/>
      <c r="O1703" s="212"/>
      <c r="P1703" s="212"/>
      <c r="Q1703" s="212"/>
      <c r="R1703" s="212"/>
      <c r="S1703" s="212"/>
      <c r="T1703" s="215"/>
      <c r="U1703" s="215"/>
      <c r="V1703" s="209"/>
      <c r="W1703" s="217"/>
      <c r="X1703" s="209"/>
      <c r="Y1703" s="209"/>
      <c r="Z1703" s="209"/>
      <c r="AB1703" s="217"/>
      <c r="AC1703" s="217"/>
      <c r="AD1703" s="209"/>
      <c r="AE1703" s="209"/>
      <c r="AF1703" s="209"/>
      <c r="AG1703" s="218"/>
      <c r="AH1703" s="212"/>
      <c r="AI1703" s="212"/>
      <c r="AJ1703" s="219" t="n">
        <f aca="false">SeqEnd-SeqBeg+1</f>
        <v>1</v>
      </c>
      <c r="AK1703" s="220" t="n">
        <f aca="false">AND( SeqBeg&lt;=Beg  , End &lt;=SeqEnd )</f>
        <v>0</v>
      </c>
      <c r="AL1703" s="212"/>
      <c r="AM1703" s="212"/>
      <c r="AN1703" s="221"/>
      <c r="AO1703" s="147" t="s">
        <v>103</v>
      </c>
      <c r="AP1703" s="147" t="s">
        <v>103</v>
      </c>
      <c r="AQ1703" s="147" t="s">
        <v>103</v>
      </c>
      <c r="AR1703" s="147" t="s">
        <v>103</v>
      </c>
      <c r="AS1703" s="147" t="s">
        <v>103</v>
      </c>
      <c r="AT1703" s="147" t="s">
        <v>103</v>
      </c>
      <c r="AU1703" s="146"/>
      <c r="AV1703" s="212"/>
      <c r="AW1703" s="222" t="str">
        <f aca="false">HYPERLINK(CONCATENATE("http://www.ncbi.nlm.nih.gov/nuccore/",BM1703),BM1703)</f>
        <v>FJ373295</v>
      </c>
      <c r="AX1703" s="219" t="str">
        <f aca="false">CONCATENATE(D1703,IF(I1703="","",CONCATENATE(".",I1703)),IF(K1703="","",CONCATENATE(".",K1703)),IF(M1703="","",CONCATENATE(".",M1703)),IF(R1703="","",CONCATENATE(".",R1703)),IF(U1703="","","(*)"))</f>
        <v>4.CHN</v>
      </c>
      <c r="AY1703" s="170" t="str">
        <f aca="false">CONCATENATE(BM1703,".",BN1703)</f>
        <v>FJ373295.</v>
      </c>
      <c r="AZ1703" s="171" t="str">
        <f aca="false">IF(AV1703="",IF(ISNUMBER(FIND(".",A1703)),LEFT(A1703,FIND(".",A1703)-1),A1703),AV1703)</f>
        <v>FJ373295</v>
      </c>
      <c r="BA1703" s="171" t="str">
        <f aca="false">IF(ISNUMBER(FIND("-",AZ1703)),LEFT(AZ1703,FIND("-",AZ1703)-1),AZ1703)</f>
        <v>FJ373295</v>
      </c>
      <c r="BB1703" s="170" t="str">
        <f aca="false"> MEGAname &amp; "="</f>
        <v>FJ373295=</v>
      </c>
      <c r="BC1703" s="170" t="str">
        <f aca="false">Clear &amp; IF(span ,"Span","out")</f>
        <v>FJ373295=out</v>
      </c>
      <c r="BD1703" s="170" t="str">
        <f aca="false">Clear &amp; IF(span, IF(B1703=".","Selected",B1703),"out")</f>
        <v>FJ373295=out</v>
      </c>
      <c r="BE1703" s="170" t="str">
        <f aca="false">Clear &amp; Strain</f>
        <v>FJ373295=</v>
      </c>
      <c r="BF1703" s="170" t="str">
        <f aca="false">CONCATENATE(A1703,"=",F1703,". ",AX1703,IF(AB1703="","",CONCATENATE(".",AB1703)))</f>
        <v>FJ373295=. 4.CHN</v>
      </c>
      <c r="BG1703" s="170" t="str">
        <f aca="false">CONCATENATE(A1703,"=",F1703,". ",AX1703)</f>
        <v>FJ373295=. 4.CHN</v>
      </c>
      <c r="BH1703" s="170" t="str">
        <f aca="false">CONCATENATE(A1703,"=",AX1703)</f>
        <v>FJ373295=4.CHN</v>
      </c>
      <c r="BI1703" s="170" t="str">
        <f aca="false">CONCATENATE(A1703,"=",ComForSubtype,D1703)</f>
        <v>FJ373295=4</v>
      </c>
      <c r="BJ1703" s="170" t="str">
        <f aca="false">CONCATENATE(A1703,"=",E1703)</f>
        <v>FJ373295=4</v>
      </c>
      <c r="BK1703" s="170" t="str">
        <f aca="false">CONCATENATE(A1703,"=",C1703)</f>
        <v>FJ373295=4</v>
      </c>
      <c r="BL1703" s="170" t="str">
        <f aca="false">CONCATENATE(D1703,"=")</f>
        <v>4=</v>
      </c>
      <c r="BM1703" s="223" t="str">
        <f aca="false">IF(BA1703="XX","",BA1703)</f>
        <v>FJ373295</v>
      </c>
      <c r="BN1703" s="224" t="str">
        <f aca="false">CONCATENATE(IF(F1703="","",F1703),IF(G1703="","",CONCATENATE(" / ",G1703)))</f>
        <v/>
      </c>
      <c r="BO1703" s="225" t="str">
        <f aca="false">AX1703</f>
        <v>4.CHN</v>
      </c>
      <c r="BP1703" s="226" t="str">
        <f aca="false">IF(V1703="","",V1703)</f>
        <v/>
      </c>
      <c r="BQ1703" s="226" t="str">
        <f aca="false">IF(W1703="","",CONCATENATE(W1703,IF(LEFT(AO1703,1)="s","+","")))</f>
        <v/>
      </c>
      <c r="BR1703" s="226" t="str">
        <f aca="false">IF(X1703="","",CONCATENATE(X1703,IF(LEFT(AQ1703,1)="s","+","")))</f>
        <v/>
      </c>
      <c r="BS1703" s="226" t="str">
        <f aca="false">IF(Y1703="","",CONCATENATE(Y1703,IF(LEFT(AR1703,1)="s","+","")))</f>
        <v/>
      </c>
      <c r="BT1703" s="226" t="str">
        <f aca="false">IF(Z1703="","",CONCATENATE(Z1703,IF(LEFT(AS1703,1)="s","+","")))</f>
        <v/>
      </c>
      <c r="BU1703" s="227" t="str">
        <f aca="false">IF(AA1703="","",CONCATENATE(AA1703,IF(LEFT(AT1703,1)="s","+","")))</f>
        <v/>
      </c>
      <c r="BV1703" s="212"/>
      <c r="BW1703" s="177" t="s">
        <v>338</v>
      </c>
      <c r="BX1703" s="170" t="str">
        <f aca="false">IF(BW1703&lt;&gt;"",IF(ISNUMBER(FIND("=",BW1703)),LEFT(BW1703,FIND("=",BW1703)-1),BW1703),BW1703)</f>
        <v>xx</v>
      </c>
      <c r="BY1703" s="170" t="str">
        <f aca="false">IF(BW1703&lt;&gt;"",IF(ISNUMBER(FIND("=",BW1703)),RIGHT(BW1703,LEN(BW1703)-FIND("=",BW1703)),""),"")</f>
        <v>Non_select</v>
      </c>
      <c r="BZ1703" s="170" t="str">
        <f aca="false">IF(BX1703&lt;&gt;"",IF(ISNUMBER(FIND(".",BX1703)),LEFT(BX1703,FIND(".",BX1703)-1),BX1703),BX1703)</f>
        <v>xx</v>
      </c>
      <c r="CA1703" s="170" t="str">
        <f aca="false">IF(BX1703&lt;&gt;"",IF(ISNUMBER(FIND(".",BX1703)),RIGHT(BX1703,LEN(BX1703)-FIND(".",BX1703)),""),"")</f>
        <v/>
      </c>
      <c r="CB1703" s="212"/>
      <c r="CC1703" s="170" t="str">
        <f aca="false">A1703</f>
        <v>FJ373295</v>
      </c>
      <c r="CD1703" s="178" t="s">
        <v>339</v>
      </c>
      <c r="CE1703" s="178" t="s">
        <v>340</v>
      </c>
      <c r="CF1703" s="178" t="s">
        <v>341</v>
      </c>
      <c r="CG1703" s="212"/>
      <c r="CH1703" s="212"/>
      <c r="CI1703" s="212"/>
      <c r="CJ1703" s="212"/>
      <c r="CK1703" s="178"/>
      <c r="CL1703" s="212"/>
      <c r="CM1703" s="212"/>
      <c r="CN1703" s="212"/>
      <c r="CO1703" s="212"/>
      <c r="CP1703" s="212"/>
      <c r="CQ1703" s="212"/>
      <c r="CR1703" s="228" t="n">
        <f aca="false">C1703</f>
        <v>4</v>
      </c>
      <c r="CS1703" s="229" t="str">
        <f aca="false">D1703</f>
        <v>4</v>
      </c>
      <c r="CT1703" s="170" t="str">
        <f aca="false">CONCATENATE(CD1703," strain ",CM1703," ",CL1703,", partial cds")</f>
        <v>Hepatitis E virus strain  , partial cds</v>
      </c>
    </row>
    <row r="1704" customFormat="false" ht="11.9" hidden="true" customHeight="true" outlineLevel="0" collapsed="false">
      <c r="A1704" s="154" t="s">
        <v>4419</v>
      </c>
      <c r="B1704" s="147" t="s">
        <v>371</v>
      </c>
      <c r="C1704" s="148" t="n">
        <v>4</v>
      </c>
      <c r="D1704" s="149" t="s">
        <v>4367</v>
      </c>
      <c r="E1704" s="249" t="s">
        <v>4367</v>
      </c>
      <c r="F1704" s="291"/>
      <c r="G1704" s="212"/>
      <c r="H1704" s="146" t="s">
        <v>365</v>
      </c>
      <c r="I1704" s="153" t="s">
        <v>366</v>
      </c>
      <c r="J1704" s="146" t="s">
        <v>337</v>
      </c>
      <c r="K1704" s="212"/>
      <c r="L1704" s="212"/>
      <c r="N1704" s="213"/>
      <c r="O1704" s="212"/>
      <c r="P1704" s="212"/>
      <c r="Q1704" s="212"/>
      <c r="R1704" s="212"/>
      <c r="S1704" s="212"/>
      <c r="T1704" s="215"/>
      <c r="U1704" s="215"/>
      <c r="V1704" s="209"/>
      <c r="W1704" s="217"/>
      <c r="X1704" s="209"/>
      <c r="Y1704" s="209"/>
      <c r="Z1704" s="209"/>
      <c r="AB1704" s="217"/>
      <c r="AC1704" s="217"/>
      <c r="AD1704" s="209"/>
      <c r="AE1704" s="209"/>
      <c r="AF1704" s="209"/>
      <c r="AG1704" s="218"/>
      <c r="AH1704" s="212"/>
      <c r="AI1704" s="212"/>
      <c r="AJ1704" s="219" t="n">
        <f aca="false">SeqEnd-SeqBeg+1</f>
        <v>1</v>
      </c>
      <c r="AK1704" s="220" t="n">
        <f aca="false">AND( SeqBeg&lt;=Beg  , End &lt;=SeqEnd )</f>
        <v>0</v>
      </c>
      <c r="AL1704" s="212"/>
      <c r="AM1704" s="212"/>
      <c r="AN1704" s="221"/>
      <c r="AO1704" s="147" t="s">
        <v>103</v>
      </c>
      <c r="AP1704" s="147" t="s">
        <v>103</v>
      </c>
      <c r="AQ1704" s="147" t="s">
        <v>103</v>
      </c>
      <c r="AR1704" s="147" t="s">
        <v>103</v>
      </c>
      <c r="AS1704" s="147" t="s">
        <v>103</v>
      </c>
      <c r="AT1704" s="147" t="s">
        <v>103</v>
      </c>
      <c r="AU1704" s="146"/>
      <c r="AV1704" s="212"/>
      <c r="AW1704" s="222" t="str">
        <f aca="false">HYPERLINK(CONCATENATE("http://www.ncbi.nlm.nih.gov/nuccore/",BM1704),BM1704)</f>
        <v>FJ641980</v>
      </c>
      <c r="AX1704" s="219" t="str">
        <f aca="false">CONCATENATE(D1704,IF(I1704="","",CONCATENATE(".",I1704)),IF(K1704="","",CONCATENATE(".",K1704)),IF(M1704="","",CONCATENATE(".",M1704)),IF(R1704="","",CONCATENATE(".",R1704)),IF(U1704="","","(*)"))</f>
        <v>4.CHN</v>
      </c>
      <c r="AY1704" s="170" t="str">
        <f aca="false">CONCATENATE(BM1704,".",BN1704)</f>
        <v>FJ641980.</v>
      </c>
      <c r="AZ1704" s="171" t="str">
        <f aca="false">IF(AV1704="",IF(ISNUMBER(FIND(".",A1704)),LEFT(A1704,FIND(".",A1704)-1),A1704),AV1704)</f>
        <v>FJ641980</v>
      </c>
      <c r="BA1704" s="171" t="str">
        <f aca="false">IF(ISNUMBER(FIND("-",AZ1704)),LEFT(AZ1704,FIND("-",AZ1704)-1),AZ1704)</f>
        <v>FJ641980</v>
      </c>
      <c r="BB1704" s="170" t="str">
        <f aca="false"> MEGAname &amp; "="</f>
        <v>FJ641980=</v>
      </c>
      <c r="BC1704" s="170" t="str">
        <f aca="false">Clear &amp; IF(span ,"Span","out")</f>
        <v>FJ641980=out</v>
      </c>
      <c r="BD1704" s="170" t="str">
        <f aca="false">Clear &amp; IF(span, IF(B1704=".","Selected",B1704),"out")</f>
        <v>FJ641980=out</v>
      </c>
      <c r="BE1704" s="170" t="str">
        <f aca="false">Clear &amp; Strain</f>
        <v>FJ641980=</v>
      </c>
      <c r="BF1704" s="170" t="str">
        <f aca="false">CONCATENATE(A1704,"=",F1704,". ",AX1704,IF(AB1704="","",CONCATENATE(".",AB1704)))</f>
        <v>FJ641980=. 4.CHN</v>
      </c>
      <c r="BG1704" s="170" t="str">
        <f aca="false">CONCATENATE(A1704,"=",F1704,". ",AX1704)</f>
        <v>FJ641980=. 4.CHN</v>
      </c>
      <c r="BH1704" s="170" t="str">
        <f aca="false">CONCATENATE(A1704,"=",AX1704)</f>
        <v>FJ641980=4.CHN</v>
      </c>
      <c r="BI1704" s="170" t="str">
        <f aca="false">CONCATENATE(A1704,"=",ComForSubtype,D1704)</f>
        <v>FJ641980=4</v>
      </c>
      <c r="BJ1704" s="170" t="str">
        <f aca="false">CONCATENATE(A1704,"=",E1704)</f>
        <v>FJ641980=4</v>
      </c>
      <c r="BK1704" s="170" t="str">
        <f aca="false">CONCATENATE(A1704,"=",C1704)</f>
        <v>FJ641980=4</v>
      </c>
      <c r="BL1704" s="170" t="str">
        <f aca="false">CONCATENATE(D1704,"=")</f>
        <v>4=</v>
      </c>
      <c r="BM1704" s="223" t="str">
        <f aca="false">IF(BA1704="XX","",BA1704)</f>
        <v>FJ641980</v>
      </c>
      <c r="BN1704" s="224" t="str">
        <f aca="false">CONCATENATE(IF(F1704="","",F1704),IF(G1704="","",CONCATENATE(" / ",G1704)))</f>
        <v/>
      </c>
      <c r="BO1704" s="225" t="str">
        <f aca="false">AX1704</f>
        <v>4.CHN</v>
      </c>
      <c r="BP1704" s="226" t="str">
        <f aca="false">IF(V1704="","",V1704)</f>
        <v/>
      </c>
      <c r="BQ1704" s="226" t="str">
        <f aca="false">IF(W1704="","",CONCATENATE(W1704,IF(LEFT(AO1704,1)="s","+","")))</f>
        <v/>
      </c>
      <c r="BR1704" s="226" t="str">
        <f aca="false">IF(X1704="","",CONCATENATE(X1704,IF(LEFT(AQ1704,1)="s","+","")))</f>
        <v/>
      </c>
      <c r="BS1704" s="226" t="str">
        <f aca="false">IF(Y1704="","",CONCATENATE(Y1704,IF(LEFT(AR1704,1)="s","+","")))</f>
        <v/>
      </c>
      <c r="BT1704" s="226" t="str">
        <f aca="false">IF(Z1704="","",CONCATENATE(Z1704,IF(LEFT(AS1704,1)="s","+","")))</f>
        <v/>
      </c>
      <c r="BU1704" s="227" t="str">
        <f aca="false">IF(AA1704="","",CONCATENATE(AA1704,IF(LEFT(AT1704,1)="s","+","")))</f>
        <v/>
      </c>
      <c r="BV1704" s="212"/>
      <c r="BW1704" s="177" t="s">
        <v>338</v>
      </c>
      <c r="BX1704" s="170" t="str">
        <f aca="false">IF(BW1704&lt;&gt;"",IF(ISNUMBER(FIND("=",BW1704)),LEFT(BW1704,FIND("=",BW1704)-1),BW1704),BW1704)</f>
        <v>xx</v>
      </c>
      <c r="BY1704" s="170" t="str">
        <f aca="false">IF(BW1704&lt;&gt;"",IF(ISNUMBER(FIND("=",BW1704)),RIGHT(BW1704,LEN(BW1704)-FIND("=",BW1704)),""),"")</f>
        <v>Non_select</v>
      </c>
      <c r="BZ1704" s="170" t="str">
        <f aca="false">IF(BX1704&lt;&gt;"",IF(ISNUMBER(FIND(".",BX1704)),LEFT(BX1704,FIND(".",BX1704)-1),BX1704),BX1704)</f>
        <v>xx</v>
      </c>
      <c r="CA1704" s="170" t="str">
        <f aca="false">IF(BX1704&lt;&gt;"",IF(ISNUMBER(FIND(".",BX1704)),RIGHT(BX1704,LEN(BX1704)-FIND(".",BX1704)),""),"")</f>
        <v/>
      </c>
      <c r="CB1704" s="212"/>
      <c r="CC1704" s="170" t="str">
        <f aca="false">A1704</f>
        <v>FJ641980</v>
      </c>
      <c r="CD1704" s="178" t="s">
        <v>339</v>
      </c>
      <c r="CE1704" s="178" t="s">
        <v>340</v>
      </c>
      <c r="CF1704" s="178" t="s">
        <v>341</v>
      </c>
      <c r="CG1704" s="212"/>
      <c r="CH1704" s="212"/>
      <c r="CI1704" s="212"/>
      <c r="CJ1704" s="212"/>
      <c r="CK1704" s="178"/>
      <c r="CL1704" s="212"/>
      <c r="CM1704" s="212"/>
      <c r="CN1704" s="212"/>
      <c r="CO1704" s="212"/>
      <c r="CP1704" s="212"/>
      <c r="CQ1704" s="212"/>
      <c r="CR1704" s="228" t="n">
        <f aca="false">C1704</f>
        <v>4</v>
      </c>
      <c r="CS1704" s="229" t="str">
        <f aca="false">D1704</f>
        <v>4</v>
      </c>
      <c r="CT1704" s="170" t="str">
        <f aca="false">CONCATENATE(CD1704," strain ",CM1704," ",CL1704,", partial cds")</f>
        <v>Hepatitis E virus strain  , partial cds</v>
      </c>
    </row>
    <row r="1705" customFormat="false" ht="11.9" hidden="true" customHeight="true" outlineLevel="0" collapsed="false">
      <c r="A1705" s="154" t="s">
        <v>4420</v>
      </c>
      <c r="B1705" s="147" t="s">
        <v>371</v>
      </c>
      <c r="C1705" s="148" t="n">
        <v>4</v>
      </c>
      <c r="D1705" s="149" t="s">
        <v>4367</v>
      </c>
      <c r="E1705" s="249" t="s">
        <v>4367</v>
      </c>
      <c r="F1705" s="291"/>
      <c r="G1705" s="212"/>
      <c r="H1705" s="146" t="s">
        <v>365</v>
      </c>
      <c r="I1705" s="153" t="s">
        <v>366</v>
      </c>
      <c r="J1705" s="146" t="s">
        <v>337</v>
      </c>
      <c r="K1705" s="212"/>
      <c r="L1705" s="212"/>
      <c r="N1705" s="213"/>
      <c r="O1705" s="212"/>
      <c r="P1705" s="212"/>
      <c r="Q1705" s="212"/>
      <c r="R1705" s="212"/>
      <c r="S1705" s="212"/>
      <c r="T1705" s="215"/>
      <c r="U1705" s="215"/>
      <c r="V1705" s="209"/>
      <c r="W1705" s="217"/>
      <c r="X1705" s="209"/>
      <c r="Y1705" s="209"/>
      <c r="Z1705" s="209"/>
      <c r="AA1705" s="216"/>
      <c r="AB1705" s="217"/>
      <c r="AC1705" s="217"/>
      <c r="AD1705" s="209"/>
      <c r="AE1705" s="209"/>
      <c r="AF1705" s="209"/>
      <c r="AG1705" s="218"/>
      <c r="AH1705" s="212"/>
      <c r="AI1705" s="212"/>
      <c r="AJ1705" s="219" t="n">
        <f aca="false">SeqEnd-SeqBeg+1</f>
        <v>1</v>
      </c>
      <c r="AK1705" s="220" t="n">
        <f aca="false">AND( SeqBeg&lt;=Beg  , End &lt;=SeqEnd )</f>
        <v>0</v>
      </c>
      <c r="AL1705" s="212"/>
      <c r="AM1705" s="212"/>
      <c r="AN1705" s="221"/>
      <c r="AO1705" s="147" t="s">
        <v>103</v>
      </c>
      <c r="AP1705" s="147" t="s">
        <v>103</v>
      </c>
      <c r="AQ1705" s="147" t="s">
        <v>103</v>
      </c>
      <c r="AR1705" s="147" t="s">
        <v>103</v>
      </c>
      <c r="AS1705" s="147" t="s">
        <v>103</v>
      </c>
      <c r="AT1705" s="147" t="s">
        <v>103</v>
      </c>
      <c r="AU1705" s="146"/>
      <c r="AV1705" s="212"/>
      <c r="AW1705" s="222" t="str">
        <f aca="false">HYPERLINK(CONCATENATE("http://www.ncbi.nlm.nih.gov/nuccore/",BM1705),BM1705)</f>
        <v>JN052926</v>
      </c>
      <c r="AX1705" s="219" t="str">
        <f aca="false">CONCATENATE(D1705,IF(I1705="","",CONCATENATE(".",I1705)),IF(K1705="","",CONCATENATE(".",K1705)),IF(M1705="","",CONCATENATE(".",M1705)),IF(R1705="","",CONCATENATE(".",R1705)),IF(U1705="","","(*)"))</f>
        <v>4.CHN</v>
      </c>
      <c r="AY1705" s="170" t="str">
        <f aca="false">CONCATENATE(BM1705,".",BN1705)</f>
        <v>JN052926.</v>
      </c>
      <c r="AZ1705" s="171" t="str">
        <f aca="false">IF(AV1705="",IF(ISNUMBER(FIND(".",A1705)),LEFT(A1705,FIND(".",A1705)-1),A1705),AV1705)</f>
        <v>JN052926</v>
      </c>
      <c r="BA1705" s="171" t="str">
        <f aca="false">IF(ISNUMBER(FIND("-",AZ1705)),LEFT(AZ1705,FIND("-",AZ1705)-1),AZ1705)</f>
        <v>JN052926</v>
      </c>
      <c r="BB1705" s="170" t="str">
        <f aca="false"> MEGAname &amp; "="</f>
        <v>JN052926=</v>
      </c>
      <c r="BC1705" s="170" t="str">
        <f aca="false">Clear &amp; IF(span ,"Span","out")</f>
        <v>JN052926=out</v>
      </c>
      <c r="BD1705" s="170" t="str">
        <f aca="false">Clear &amp; IF(span, IF(B1705=".","Selected",B1705),"out")</f>
        <v>JN052926=out</v>
      </c>
      <c r="BE1705" s="170" t="str">
        <f aca="false">Clear &amp; Strain</f>
        <v>JN052926=</v>
      </c>
      <c r="BF1705" s="170" t="str">
        <f aca="false">CONCATENATE(A1705,"=",F1705,". ",AX1705,IF(AB1705="","",CONCATENATE(".",AB1705)))</f>
        <v>JN052926=. 4.CHN</v>
      </c>
      <c r="BG1705" s="170" t="str">
        <f aca="false">CONCATENATE(A1705,"=",F1705,". ",AX1705)</f>
        <v>JN052926=. 4.CHN</v>
      </c>
      <c r="BH1705" s="170" t="str">
        <f aca="false">CONCATENATE(A1705,"=",AX1705)</f>
        <v>JN052926=4.CHN</v>
      </c>
      <c r="BI1705" s="170" t="str">
        <f aca="false">CONCATENATE(A1705,"=",ComForSubtype,D1705)</f>
        <v>JN052926=4</v>
      </c>
      <c r="BJ1705" s="170" t="str">
        <f aca="false">CONCATENATE(A1705,"=",E1705)</f>
        <v>JN052926=4</v>
      </c>
      <c r="BK1705" s="170" t="str">
        <f aca="false">CONCATENATE(A1705,"=",C1705)</f>
        <v>JN052926=4</v>
      </c>
      <c r="BL1705" s="170" t="str">
        <f aca="false">CONCATENATE(D1705,"=")</f>
        <v>4=</v>
      </c>
      <c r="BM1705" s="223" t="str">
        <f aca="false">IF(BA1705="XX","",BA1705)</f>
        <v>JN052926</v>
      </c>
      <c r="BN1705" s="224" t="str">
        <f aca="false">CONCATENATE(IF(F1705="","",F1705),IF(G1705="","",CONCATENATE(" / ",G1705)))</f>
        <v/>
      </c>
      <c r="BO1705" s="225" t="str">
        <f aca="false">AX1705</f>
        <v>4.CHN</v>
      </c>
      <c r="BP1705" s="226" t="str">
        <f aca="false">IF(V1705="","",V1705)</f>
        <v/>
      </c>
      <c r="BQ1705" s="226" t="str">
        <f aca="false">IF(W1705="","",CONCATENATE(W1705,IF(LEFT(AO1705,1)="s","+","")))</f>
        <v/>
      </c>
      <c r="BR1705" s="226" t="str">
        <f aca="false">IF(X1705="","",CONCATENATE(X1705,IF(LEFT(AQ1705,1)="s","+","")))</f>
        <v/>
      </c>
      <c r="BS1705" s="226" t="str">
        <f aca="false">IF(Y1705="","",CONCATENATE(Y1705,IF(LEFT(AR1705,1)="s","+","")))</f>
        <v/>
      </c>
      <c r="BT1705" s="226" t="str">
        <f aca="false">IF(Z1705="","",CONCATENATE(Z1705,IF(LEFT(AS1705,1)="s","+","")))</f>
        <v/>
      </c>
      <c r="BU1705" s="227" t="str">
        <f aca="false">IF(AA1705="","",CONCATENATE(AA1705,IF(LEFT(AT1705,1)="s","+","")))</f>
        <v/>
      </c>
      <c r="BV1705" s="212"/>
      <c r="BW1705" s="177" t="s">
        <v>338</v>
      </c>
      <c r="BX1705" s="170" t="str">
        <f aca="false">IF(BW1705&lt;&gt;"",IF(ISNUMBER(FIND("=",BW1705)),LEFT(BW1705,FIND("=",BW1705)-1),BW1705),BW1705)</f>
        <v>xx</v>
      </c>
      <c r="BY1705" s="170" t="str">
        <f aca="false">IF(BW1705&lt;&gt;"",IF(ISNUMBER(FIND("=",BW1705)),RIGHT(BW1705,LEN(BW1705)-FIND("=",BW1705)),""),"")</f>
        <v>Non_select</v>
      </c>
      <c r="BZ1705" s="170" t="str">
        <f aca="false">IF(BX1705&lt;&gt;"",IF(ISNUMBER(FIND(".",BX1705)),LEFT(BX1705,FIND(".",BX1705)-1),BX1705),BX1705)</f>
        <v>xx</v>
      </c>
      <c r="CA1705" s="170" t="str">
        <f aca="false">IF(BX1705&lt;&gt;"",IF(ISNUMBER(FIND(".",BX1705)),RIGHT(BX1705,LEN(BX1705)-FIND(".",BX1705)),""),"")</f>
        <v/>
      </c>
      <c r="CB1705" s="212"/>
      <c r="CC1705" s="170" t="str">
        <f aca="false">A1705</f>
        <v>JN052926</v>
      </c>
      <c r="CD1705" s="178" t="s">
        <v>339</v>
      </c>
      <c r="CE1705" s="178" t="s">
        <v>340</v>
      </c>
      <c r="CF1705" s="178" t="s">
        <v>341</v>
      </c>
      <c r="CG1705" s="212"/>
      <c r="CH1705" s="212"/>
      <c r="CI1705" s="212"/>
      <c r="CJ1705" s="212"/>
      <c r="CK1705" s="178"/>
      <c r="CL1705" s="212"/>
      <c r="CM1705" s="212"/>
      <c r="CN1705" s="212"/>
      <c r="CO1705" s="212"/>
      <c r="CP1705" s="212"/>
      <c r="CQ1705" s="212"/>
      <c r="CR1705" s="228" t="n">
        <f aca="false">C1705</f>
        <v>4</v>
      </c>
      <c r="CS1705" s="229" t="str">
        <f aca="false">D1705</f>
        <v>4</v>
      </c>
      <c r="CT1705" s="170" t="str">
        <f aca="false">CONCATENATE(CD1705," strain ",CM1705," ",CL1705,", partial cds")</f>
        <v>Hepatitis E virus strain  , partial cds</v>
      </c>
    </row>
    <row r="1706" customFormat="false" ht="11.9" hidden="true" customHeight="true" outlineLevel="0" collapsed="false">
      <c r="A1706" s="154" t="s">
        <v>4421</v>
      </c>
      <c r="B1706" s="147" t="n">
        <v>4</v>
      </c>
      <c r="C1706" s="148" t="n">
        <v>4</v>
      </c>
      <c r="D1706" s="149" t="s">
        <v>4422</v>
      </c>
      <c r="E1706" s="249" t="s">
        <v>4367</v>
      </c>
      <c r="F1706" s="154" t="s">
        <v>4423</v>
      </c>
      <c r="G1706" s="212"/>
      <c r="H1706" s="146" t="s">
        <v>365</v>
      </c>
      <c r="I1706" s="153" t="s">
        <v>366</v>
      </c>
      <c r="J1706" s="146" t="s">
        <v>337</v>
      </c>
      <c r="K1706" s="212"/>
      <c r="L1706" s="212"/>
      <c r="M1706" s="157" t="s">
        <v>367</v>
      </c>
      <c r="N1706" s="213"/>
      <c r="O1706" s="212"/>
      <c r="P1706" s="212"/>
      <c r="Q1706" s="212"/>
      <c r="R1706" s="212"/>
      <c r="S1706" s="212"/>
      <c r="T1706" s="214" t="s">
        <v>353</v>
      </c>
      <c r="U1706" s="215"/>
      <c r="V1706" s="158" t="n">
        <v>4</v>
      </c>
      <c r="W1706" s="244" t="s">
        <v>4422</v>
      </c>
      <c r="X1706" s="249" t="n">
        <v>4</v>
      </c>
      <c r="Y1706" s="249" t="n">
        <v>4</v>
      </c>
      <c r="Z1706" s="150" t="n">
        <v>4</v>
      </c>
      <c r="AA1706" s="250" t="n">
        <v>4</v>
      </c>
      <c r="AB1706" s="251" t="s">
        <v>278</v>
      </c>
      <c r="AC1706" s="163" t="s">
        <v>456</v>
      </c>
      <c r="AD1706" s="164" t="s">
        <v>354</v>
      </c>
      <c r="AE1706" s="164" t="s">
        <v>354</v>
      </c>
      <c r="AF1706" s="164" t="s">
        <v>354</v>
      </c>
      <c r="AG1706" s="166" t="s">
        <v>354</v>
      </c>
      <c r="AH1706" s="164" t="n">
        <v>7</v>
      </c>
      <c r="AI1706" s="252" t="n">
        <v>7519</v>
      </c>
      <c r="AJ1706" s="219" t="n">
        <f aca="false">SeqEnd-SeqBeg+1</f>
        <v>7513</v>
      </c>
      <c r="AK1706" s="220" t="n">
        <f aca="false">AND( SeqBeg&lt;=Beg  , End &lt;=SeqEnd )</f>
        <v>1</v>
      </c>
      <c r="AL1706" s="212"/>
      <c r="AM1706" s="212"/>
      <c r="AN1706" s="213"/>
      <c r="AO1706" s="147" t="s">
        <v>465</v>
      </c>
      <c r="AP1706" s="147" t="s">
        <v>465</v>
      </c>
      <c r="AQ1706" s="147" t="s">
        <v>465</v>
      </c>
      <c r="AR1706" s="147" t="s">
        <v>465</v>
      </c>
      <c r="AS1706" s="147" t="s">
        <v>466</v>
      </c>
      <c r="AT1706" s="147" t="s">
        <v>465</v>
      </c>
      <c r="AU1706" s="147" t="s">
        <v>382</v>
      </c>
      <c r="AV1706" s="212"/>
      <c r="AW1706" s="222" t="str">
        <f aca="false">HYPERLINK(CONCATENATE("http://www.ncbi.nlm.nih.gov/nuccore/",BM1706),BM1706)</f>
        <v>EU366959</v>
      </c>
      <c r="AX1706" s="219" t="str">
        <f aca="false">CONCATENATE(D1706,IF(I1706="","",CONCATENATE(".",I1706)),IF(K1706="","",CONCATENATE(".",K1706)),IF(M1706="","",CONCATENATE(".",M1706)),IF(R1706="","",CONCATENATE(".",R1706)),IF(U1706="","","(*)"))</f>
        <v>4a.CHN.pig</v>
      </c>
      <c r="AY1706" s="170" t="str">
        <f aca="false">CONCATENATE(BM1706,".",BN1706)</f>
        <v>EU366959.swGX32</v>
      </c>
      <c r="AZ1706" s="171" t="str">
        <f aca="false">IF(AV1706="",IF(ISNUMBER(FIND(".",A1706)),LEFT(A1706,FIND(".",A1706)-1),A1706),AV1706)</f>
        <v>EU366959</v>
      </c>
      <c r="BA1706" s="171" t="str">
        <f aca="false">IF(ISNUMBER(FIND("-",AZ1706)),LEFT(AZ1706,FIND("-",AZ1706)-1),AZ1706)</f>
        <v>EU366959</v>
      </c>
      <c r="BB1706" s="170" t="str">
        <f aca="false"> MEGAname &amp; "="</f>
        <v>EU366959=</v>
      </c>
      <c r="BC1706" s="170" t="str">
        <f aca="false">Clear &amp; IF(span ,"Span","out")</f>
        <v>EU366959=Span</v>
      </c>
      <c r="BD1706" s="170" t="str">
        <f aca="false">Clear &amp; IF(span, IF(B1706=".","Selected",B1706),"out")</f>
        <v>EU366959=4</v>
      </c>
      <c r="BE1706" s="170" t="str">
        <f aca="false">Clear &amp; Strain</f>
        <v>EU366959=swGX32</v>
      </c>
      <c r="BF1706" s="170" t="str">
        <f aca="false">CONCATENATE(A1706,"=",F1706,". ",AX1706,IF(AB1706="","",CONCATENATE(".",AB1706)))</f>
        <v>EU366959=swGX32. 4a.CHN.pig.CG</v>
      </c>
      <c r="BG1706" s="170" t="str">
        <f aca="false">CONCATENATE(A1706,"=",F1706,". ",AX1706)</f>
        <v>EU366959=swGX32. 4a.CHN.pig</v>
      </c>
      <c r="BH1706" s="170" t="str">
        <f aca="false">CONCATENATE(A1706,"=",AX1706)</f>
        <v>EU366959=4a.CHN.pig</v>
      </c>
      <c r="BI1706" s="170" t="str">
        <f aca="false">CONCATENATE(A1706,"=",ComForSubtype,D1706)</f>
        <v>EU366959=4a</v>
      </c>
      <c r="BJ1706" s="170" t="str">
        <f aca="false">CONCATENATE(A1706,"=",E1706)</f>
        <v>EU366959=4</v>
      </c>
      <c r="BK1706" s="170" t="str">
        <f aca="false">CONCATENATE(A1706,"=",C1706)</f>
        <v>EU366959=4</v>
      </c>
      <c r="BL1706" s="170" t="str">
        <f aca="false">CONCATENATE(D1706,"=")</f>
        <v>4a=</v>
      </c>
      <c r="BM1706" s="223" t="str">
        <f aca="false">IF(BA1706="XX","",BA1706)</f>
        <v>EU366959</v>
      </c>
      <c r="BN1706" s="224" t="str">
        <f aca="false">CONCATENATE(IF(F1706="","",F1706),IF(G1706="","",CONCATENATE(" / ",G1706)))</f>
        <v>swGX32</v>
      </c>
      <c r="BO1706" s="225" t="str">
        <f aca="false">AX1706</f>
        <v>4a.CHN.pig</v>
      </c>
      <c r="BP1706" s="226" t="n">
        <f aca="false">IF(V1706="","",V1706)</f>
        <v>4</v>
      </c>
      <c r="BQ1706" s="226" t="str">
        <f aca="false">IF(W1706="","",CONCATENATE(W1706,IF(LEFT(AO1706,1)="s","+","")))</f>
        <v>4a</v>
      </c>
      <c r="BR1706" s="226" t="str">
        <f aca="false">IF(X1706="","",CONCATENATE(X1706,IF(LEFT(AQ1706,1)="s","+","")))</f>
        <v>4</v>
      </c>
      <c r="BS1706" s="226" t="str">
        <f aca="false">IF(Y1706="","",CONCATENATE(Y1706,IF(LEFT(AR1706,1)="s","+","")))</f>
        <v>4</v>
      </c>
      <c r="BT1706" s="226" t="str">
        <f aca="false">IF(Z1706="","",CONCATENATE(Z1706,IF(LEFT(AS1706,1)="s","+","")))</f>
        <v>4+</v>
      </c>
      <c r="BU1706" s="227" t="str">
        <f aca="false">IF(AA1706="","",CONCATENATE(AA1706,IF(LEFT(AT1706,1)="s","+","")))</f>
        <v>4</v>
      </c>
      <c r="BV1706" s="212"/>
      <c r="BW1706" s="177" t="s">
        <v>4424</v>
      </c>
      <c r="BX1706" s="170" t="str">
        <f aca="false">IF(BW1706&lt;&gt;"",IF(ISNUMBER(FIND("=",BW1706)),LEFT(BW1706,FIND("=",BW1706)-1),BW1706),BW1706)</f>
        <v>EU366959</v>
      </c>
      <c r="BY1706" s="170" t="str">
        <f aca="false">IF(BW1706&lt;&gt;"",IF(ISNUMBER(FIND("=",BW1706)),RIGHT(BW1706,LEN(BW1706)-FIND("=",BW1706)),""),"")</f>
        <v>4a</v>
      </c>
      <c r="BZ1706" s="170" t="str">
        <f aca="false">IF(BX1706&lt;&gt;"",IF(ISNUMBER(FIND(".",BX1706)),LEFT(BX1706,FIND(".",BX1706)-1),BX1706),BX1706)</f>
        <v>EU366959</v>
      </c>
      <c r="CA1706" s="170" t="str">
        <f aca="false">IF(BX1706&lt;&gt;"",IF(ISNUMBER(FIND(".",BX1706)),RIGHT(BX1706,LEN(BX1706)-FIND(".",BX1706)),""),"")</f>
        <v/>
      </c>
      <c r="CB1706" s="212"/>
      <c r="CC1706" s="170" t="str">
        <f aca="false">A1706</f>
        <v>EU366959</v>
      </c>
      <c r="CD1706" s="178" t="s">
        <v>339</v>
      </c>
      <c r="CE1706" s="178" t="s">
        <v>340</v>
      </c>
      <c r="CF1706" s="178" t="s">
        <v>341</v>
      </c>
      <c r="CG1706" s="212"/>
      <c r="CH1706" s="179"/>
      <c r="CI1706" s="179"/>
      <c r="CJ1706" s="179"/>
      <c r="CK1706" s="212"/>
      <c r="CL1706" s="212"/>
      <c r="CM1706" s="170" t="str">
        <f aca="false">F1706</f>
        <v>swGX32</v>
      </c>
      <c r="CN1706" s="170" t="str">
        <f aca="false">IF(G1706="","",G1706)</f>
        <v/>
      </c>
      <c r="CO1706" s="170" t="str">
        <f aca="false">CONCATENATE(H1706,":",L1706)</f>
        <v>China:</v>
      </c>
      <c r="CP1706" s="170" t="str">
        <f aca="false">CONCATENATE(IF(Q1706="","",CONCATENATE(Q1706,"-")),IF(P1706="","",CONCATENATE(P1706,"-")),IF(O1706="","",O1706))</f>
        <v/>
      </c>
      <c r="CQ1706" s="170" t="str">
        <f aca="false">IF(N1706="","",N1706)</f>
        <v/>
      </c>
      <c r="CR1706" s="228" t="n">
        <f aca="false">C1706</f>
        <v>4</v>
      </c>
      <c r="CS1706" s="229" t="str">
        <f aca="false">D1706</f>
        <v>4a</v>
      </c>
      <c r="CT1706" s="170" t="str">
        <f aca="false">CONCATENATE(CD1706," strain ",CM1706," ",CL1706,", partial cds")</f>
        <v>Hepatitis E virus strain swGX32 , partial cds</v>
      </c>
    </row>
    <row r="1707" customFormat="false" ht="11.9" hidden="true" customHeight="true" outlineLevel="0" collapsed="false">
      <c r="A1707" s="154" t="s">
        <v>4425</v>
      </c>
      <c r="B1707" s="147" t="n">
        <v>4</v>
      </c>
      <c r="C1707" s="148" t="n">
        <v>4</v>
      </c>
      <c r="D1707" s="149" t="s">
        <v>4422</v>
      </c>
      <c r="E1707" s="249" t="s">
        <v>4367</v>
      </c>
      <c r="F1707" s="154" t="s">
        <v>4426</v>
      </c>
      <c r="G1707" s="212"/>
      <c r="H1707" s="146" t="s">
        <v>365</v>
      </c>
      <c r="I1707" s="153" t="s">
        <v>366</v>
      </c>
      <c r="J1707" s="146" t="s">
        <v>337</v>
      </c>
      <c r="K1707" s="155" t="s">
        <v>4427</v>
      </c>
      <c r="L1707" s="231" t="s">
        <v>4427</v>
      </c>
      <c r="M1707" s="157" t="s">
        <v>348</v>
      </c>
      <c r="N1707" s="213"/>
      <c r="O1707" s="235" t="n">
        <v>1998</v>
      </c>
      <c r="P1707" s="146" t="n">
        <v>10</v>
      </c>
      <c r="Q1707" s="160" t="n">
        <v>17</v>
      </c>
      <c r="R1707" s="212"/>
      <c r="S1707" s="232" t="n">
        <v>7257</v>
      </c>
      <c r="T1707" s="214" t="s">
        <v>353</v>
      </c>
      <c r="U1707" s="215"/>
      <c r="V1707" s="158" t="n">
        <v>4</v>
      </c>
      <c r="W1707" s="244" t="n">
        <v>4</v>
      </c>
      <c r="X1707" s="249" t="n">
        <v>4</v>
      </c>
      <c r="Y1707" s="249" t="n">
        <v>4</v>
      </c>
      <c r="Z1707" s="150" t="n">
        <v>4</v>
      </c>
      <c r="AA1707" s="250" t="n">
        <v>4</v>
      </c>
      <c r="AB1707" s="251" t="s">
        <v>278</v>
      </c>
      <c r="AC1707" s="163" t="s">
        <v>354</v>
      </c>
      <c r="AD1707" s="164" t="s">
        <v>354</v>
      </c>
      <c r="AE1707" s="164" t="s">
        <v>354</v>
      </c>
      <c r="AF1707" s="164" t="s">
        <v>354</v>
      </c>
      <c r="AG1707" s="166" t="s">
        <v>354</v>
      </c>
      <c r="AH1707" s="164" t="n">
        <v>10</v>
      </c>
      <c r="AI1707" s="252" t="n">
        <v>7519</v>
      </c>
      <c r="AJ1707" s="219" t="n">
        <f aca="false">SeqEnd-SeqBeg+1</f>
        <v>7510</v>
      </c>
      <c r="AK1707" s="220" t="n">
        <f aca="false">AND( SeqBeg&lt;=Beg  , End &lt;=SeqEnd )</f>
        <v>1</v>
      </c>
      <c r="AL1707" s="212"/>
      <c r="AM1707" s="212"/>
      <c r="AN1707" s="213"/>
      <c r="AO1707" s="147" t="s">
        <v>465</v>
      </c>
      <c r="AP1707" s="147" t="s">
        <v>465</v>
      </c>
      <c r="AQ1707" s="147" t="s">
        <v>465</v>
      </c>
      <c r="AR1707" s="147" t="s">
        <v>465</v>
      </c>
      <c r="AS1707" s="147" t="s">
        <v>466</v>
      </c>
      <c r="AT1707" s="147" t="s">
        <v>465</v>
      </c>
      <c r="AU1707" s="147" t="s">
        <v>382</v>
      </c>
      <c r="AV1707" s="212"/>
      <c r="AW1707" s="222" t="str">
        <f aca="false">HYPERLINK(CONCATENATE("http://www.ncbi.nlm.nih.gov/nuccore/",BM1707),BM1707)</f>
        <v>AB197673</v>
      </c>
      <c r="AX1707" s="219" t="str">
        <f aca="false">CONCATENATE(D1707,IF(I1707="","",CONCATENATE(".",I1707)),IF(K1707="","",CONCATENATE(".",K1707)),IF(M1707="","",CONCATENATE(".",M1707)),IF(R1707="","",CONCATENATE(".",R1707)),IF(U1707="","","(*)"))</f>
        <v>4a.CHN.Xian.hum</v>
      </c>
      <c r="AY1707" s="170" t="str">
        <f aca="false">CONCATENATE(BM1707,".",BN1707)</f>
        <v>AB197673.JKO-ChiSai98C</v>
      </c>
      <c r="AZ1707" s="171" t="str">
        <f aca="false">IF(AV1707="",IF(ISNUMBER(FIND(".",A1707)),LEFT(A1707,FIND(".",A1707)-1),A1707),AV1707)</f>
        <v>AB197673</v>
      </c>
      <c r="BA1707" s="171" t="str">
        <f aca="false">IF(ISNUMBER(FIND("-",AZ1707)),LEFT(AZ1707,FIND("-",AZ1707)-1),AZ1707)</f>
        <v>AB197673</v>
      </c>
      <c r="BB1707" s="170" t="str">
        <f aca="false"> MEGAname &amp; "="</f>
        <v>AB197673=</v>
      </c>
      <c r="BC1707" s="170" t="str">
        <f aca="false">Clear &amp; IF(span ,"Span","out")</f>
        <v>AB197673=Span</v>
      </c>
      <c r="BD1707" s="170" t="str">
        <f aca="false">Clear &amp; IF(span, IF(B1707=".","Selected",B1707),"out")</f>
        <v>AB197673=4</v>
      </c>
      <c r="BE1707" s="170" t="str">
        <f aca="false">Clear &amp; Strain</f>
        <v>AB197673=JKO-ChiSai98C</v>
      </c>
      <c r="BF1707" s="170" t="str">
        <f aca="false">CONCATENATE(A1707,"=",F1707,". ",AX1707,IF(AB1707="","",CONCATENATE(".",AB1707)))</f>
        <v>AB197673=JKO-ChiSai98C. 4a.CHN.Xian.hum.CG</v>
      </c>
      <c r="BG1707" s="170" t="str">
        <f aca="false">CONCATENATE(A1707,"=",F1707,". ",AX1707)</f>
        <v>AB197673=JKO-ChiSai98C. 4a.CHN.Xian.hum</v>
      </c>
      <c r="BH1707" s="170" t="str">
        <f aca="false">CONCATENATE(A1707,"=",AX1707)</f>
        <v>AB197673=4a.CHN.Xian.hum</v>
      </c>
      <c r="BI1707" s="170" t="str">
        <f aca="false">CONCATENATE(A1707,"=",ComForSubtype,D1707)</f>
        <v>AB197673=4a</v>
      </c>
      <c r="BJ1707" s="170" t="str">
        <f aca="false">CONCATENATE(A1707,"=",E1707)</f>
        <v>AB197673=4</v>
      </c>
      <c r="BK1707" s="170" t="str">
        <f aca="false">CONCATENATE(A1707,"=",C1707)</f>
        <v>AB197673=4</v>
      </c>
      <c r="BL1707" s="170" t="str">
        <f aca="false">CONCATENATE(D1707,"=")</f>
        <v>4a=</v>
      </c>
      <c r="BM1707" s="223" t="str">
        <f aca="false">IF(BA1707="XX","",BA1707)</f>
        <v>AB197673</v>
      </c>
      <c r="BN1707" s="224" t="str">
        <f aca="false">CONCATENATE(IF(F1707="","",F1707),IF(G1707="","",CONCATENATE(" / ",G1707)))</f>
        <v>JKO-ChiSai98C</v>
      </c>
      <c r="BO1707" s="225" t="str">
        <f aca="false">AX1707</f>
        <v>4a.CHN.Xian.hum</v>
      </c>
      <c r="BP1707" s="226" t="n">
        <f aca="false">IF(V1707="","",V1707)</f>
        <v>4</v>
      </c>
      <c r="BQ1707" s="226" t="str">
        <f aca="false">IF(W1707="","",CONCATENATE(W1707,IF(LEFT(AO1707,1)="s","+","")))</f>
        <v>4</v>
      </c>
      <c r="BR1707" s="226" t="str">
        <f aca="false">IF(X1707="","",CONCATENATE(X1707,IF(LEFT(AQ1707,1)="s","+","")))</f>
        <v>4</v>
      </c>
      <c r="BS1707" s="226" t="str">
        <f aca="false">IF(Y1707="","",CONCATENATE(Y1707,IF(LEFT(AR1707,1)="s","+","")))</f>
        <v>4</v>
      </c>
      <c r="BT1707" s="226" t="str">
        <f aca="false">IF(Z1707="","",CONCATENATE(Z1707,IF(LEFT(AS1707,1)="s","+","")))</f>
        <v>4+</v>
      </c>
      <c r="BU1707" s="227" t="str">
        <f aca="false">IF(AA1707="","",CONCATENATE(AA1707,IF(LEFT(AT1707,1)="s","+","")))</f>
        <v>4</v>
      </c>
      <c r="BV1707" s="212"/>
      <c r="BW1707" s="177" t="s">
        <v>4428</v>
      </c>
      <c r="BX1707" s="170" t="str">
        <f aca="false">IF(BW1707&lt;&gt;"",IF(ISNUMBER(FIND("=",BW1707)),LEFT(BW1707,FIND("=",BW1707)-1),BW1707),BW1707)</f>
        <v>AB197673</v>
      </c>
      <c r="BY1707" s="170" t="str">
        <f aca="false">IF(BW1707&lt;&gt;"",IF(ISNUMBER(FIND("=",BW1707)),RIGHT(BW1707,LEN(BW1707)-FIND("=",BW1707)),""),"")</f>
        <v>4a</v>
      </c>
      <c r="BZ1707" s="170" t="str">
        <f aca="false">IF(BX1707&lt;&gt;"",IF(ISNUMBER(FIND(".",BX1707)),LEFT(BX1707,FIND(".",BX1707)-1),BX1707),BX1707)</f>
        <v>AB197673</v>
      </c>
      <c r="CA1707" s="170" t="str">
        <f aca="false">IF(BX1707&lt;&gt;"",IF(ISNUMBER(FIND(".",BX1707)),RIGHT(BX1707,LEN(BX1707)-FIND(".",BX1707)),""),"")</f>
        <v/>
      </c>
      <c r="CB1707" s="212"/>
      <c r="CC1707" s="170" t="str">
        <f aca="false">A1707</f>
        <v>AB197673</v>
      </c>
      <c r="CD1707" s="178" t="s">
        <v>339</v>
      </c>
      <c r="CE1707" s="178" t="s">
        <v>340</v>
      </c>
      <c r="CF1707" s="178" t="s">
        <v>341</v>
      </c>
      <c r="CG1707" s="212"/>
      <c r="CH1707" s="179"/>
      <c r="CI1707" s="179"/>
      <c r="CJ1707" s="179"/>
      <c r="CK1707" s="212"/>
      <c r="CL1707" s="212"/>
      <c r="CM1707" s="170" t="str">
        <f aca="false">F1707</f>
        <v>JKO-ChiSai98C</v>
      </c>
      <c r="CN1707" s="170" t="str">
        <f aca="false">IF(G1707="","",G1707)</f>
        <v/>
      </c>
      <c r="CO1707" s="170" t="str">
        <f aca="false">CONCATENATE(H1707,":",L1707)</f>
        <v>China:Xian</v>
      </c>
      <c r="CP1707" s="170" t="str">
        <f aca="false">CONCATENATE(IF(Q1707="","",CONCATENATE(Q1707,"-")),IF(P1707="","",CONCATENATE(P1707,"-")),IF(O1707="","",O1707))</f>
        <v>17-10-1998</v>
      </c>
      <c r="CQ1707" s="170" t="str">
        <f aca="false">IF(N1707="","",N1707)</f>
        <v/>
      </c>
      <c r="CR1707" s="228" t="n">
        <f aca="false">C1707</f>
        <v>4</v>
      </c>
      <c r="CS1707" s="229" t="str">
        <f aca="false">D1707</f>
        <v>4a</v>
      </c>
      <c r="CT1707" s="170" t="str">
        <f aca="false">CONCATENATE(CD1707," strain ",CM1707," ",CL1707,", partial cds")</f>
        <v>Hepatitis E virus strain JKO-ChiSai98C , partial cds</v>
      </c>
    </row>
    <row r="1708" customFormat="false" ht="11.9" hidden="true" customHeight="true" outlineLevel="0" collapsed="false">
      <c r="A1708" s="154" t="s">
        <v>4429</v>
      </c>
      <c r="B1708" s="147" t="n">
        <v>4</v>
      </c>
      <c r="C1708" s="148" t="n">
        <v>4</v>
      </c>
      <c r="D1708" s="149" t="s">
        <v>4422</v>
      </c>
      <c r="E1708" s="249" t="s">
        <v>4367</v>
      </c>
      <c r="F1708" s="154" t="s">
        <v>4430</v>
      </c>
      <c r="G1708" s="212"/>
      <c r="H1708" s="146" t="s">
        <v>365</v>
      </c>
      <c r="I1708" s="153" t="s">
        <v>366</v>
      </c>
      <c r="J1708" s="146" t="s">
        <v>337</v>
      </c>
      <c r="K1708" s="212"/>
      <c r="L1708" s="212"/>
      <c r="M1708" s="157" t="s">
        <v>348</v>
      </c>
      <c r="N1708" s="213"/>
      <c r="O1708" s="212"/>
      <c r="P1708" s="212"/>
      <c r="Q1708" s="212"/>
      <c r="R1708" s="212"/>
      <c r="S1708" s="212"/>
      <c r="T1708" s="214" t="s">
        <v>353</v>
      </c>
      <c r="U1708" s="215"/>
      <c r="V1708" s="158" t="n">
        <v>4</v>
      </c>
      <c r="W1708" s="244" t="s">
        <v>4422</v>
      </c>
      <c r="X1708" s="249" t="n">
        <v>4</v>
      </c>
      <c r="Y1708" s="249" t="n">
        <v>4</v>
      </c>
      <c r="Z1708" s="150" t="n">
        <v>4</v>
      </c>
      <c r="AA1708" s="250" t="n">
        <v>4</v>
      </c>
      <c r="AB1708" s="251" t="s">
        <v>278</v>
      </c>
      <c r="AC1708" s="163" t="s">
        <v>456</v>
      </c>
      <c r="AD1708" s="164" t="s">
        <v>354</v>
      </c>
      <c r="AE1708" s="164" t="s">
        <v>354</v>
      </c>
      <c r="AF1708" s="164" t="s">
        <v>354</v>
      </c>
      <c r="AG1708" s="166" t="s">
        <v>354</v>
      </c>
      <c r="AH1708" s="164" t="n">
        <v>11</v>
      </c>
      <c r="AI1708" s="252" t="n">
        <v>7519</v>
      </c>
      <c r="AJ1708" s="219" t="n">
        <f aca="false">SeqEnd-SeqBeg+1</f>
        <v>7509</v>
      </c>
      <c r="AK1708" s="220" t="n">
        <f aca="false">AND( SeqBeg&lt;=Beg  , End &lt;=SeqEnd )</f>
        <v>1</v>
      </c>
      <c r="AL1708" s="212"/>
      <c r="AM1708" s="212"/>
      <c r="AN1708" s="213"/>
      <c r="AO1708" s="147" t="s">
        <v>465</v>
      </c>
      <c r="AP1708" s="147" t="s">
        <v>465</v>
      </c>
      <c r="AQ1708" s="147" t="s">
        <v>465</v>
      </c>
      <c r="AR1708" s="147" t="s">
        <v>465</v>
      </c>
      <c r="AS1708" s="147" t="s">
        <v>466</v>
      </c>
      <c r="AT1708" s="147" t="s">
        <v>465</v>
      </c>
      <c r="AU1708" s="147" t="s">
        <v>382</v>
      </c>
      <c r="AV1708" s="212"/>
      <c r="AW1708" s="222" t="str">
        <f aca="false">HYPERLINK(CONCATENATE("http://www.ncbi.nlm.nih.gov/nuccore/",BM1708),BM1708)</f>
        <v>EF077630</v>
      </c>
      <c r="AX1708" s="219" t="str">
        <f aca="false">CONCATENATE(D1708,IF(I1708="","",CONCATENATE(".",I1708)),IF(K1708="","",CONCATENATE(".",K1708)),IF(M1708="","",CONCATENATE(".",M1708)),IF(R1708="","",CONCATENATE(".",R1708)),IF(U1708="","","(*)"))</f>
        <v>4a.CHN.hum</v>
      </c>
      <c r="AY1708" s="170" t="str">
        <f aca="false">CONCATENATE(BM1708,".",BN1708)</f>
        <v>EF077630.Ch-S-1</v>
      </c>
      <c r="AZ1708" s="171" t="str">
        <f aca="false">IF(AV1708="",IF(ISNUMBER(FIND(".",A1708)),LEFT(A1708,FIND(".",A1708)-1),A1708),AV1708)</f>
        <v>EF077630</v>
      </c>
      <c r="BA1708" s="171" t="str">
        <f aca="false">IF(ISNUMBER(FIND("-",AZ1708)),LEFT(AZ1708,FIND("-",AZ1708)-1),AZ1708)</f>
        <v>EF077630</v>
      </c>
      <c r="BB1708" s="170" t="str">
        <f aca="false"> MEGAname &amp; "="</f>
        <v>EF077630=</v>
      </c>
      <c r="BC1708" s="170" t="str">
        <f aca="false">Clear &amp; IF(span ,"Span","out")</f>
        <v>EF077630=Span</v>
      </c>
      <c r="BD1708" s="170" t="str">
        <f aca="false">Clear &amp; IF(span, IF(B1708=".","Selected",B1708),"out")</f>
        <v>EF077630=4</v>
      </c>
      <c r="BE1708" s="170" t="str">
        <f aca="false">Clear &amp; Strain</f>
        <v>EF077630=Ch-S-1</v>
      </c>
      <c r="BF1708" s="170" t="str">
        <f aca="false">CONCATENATE(A1708,"=",F1708,". ",AX1708,IF(AB1708="","",CONCATENATE(".",AB1708)))</f>
        <v>EF077630=Ch-S-1. 4a.CHN.hum.CG</v>
      </c>
      <c r="BG1708" s="170" t="str">
        <f aca="false">CONCATENATE(A1708,"=",F1708,". ",AX1708)</f>
        <v>EF077630=Ch-S-1. 4a.CHN.hum</v>
      </c>
      <c r="BH1708" s="170" t="str">
        <f aca="false">CONCATENATE(A1708,"=",AX1708)</f>
        <v>EF077630=4a.CHN.hum</v>
      </c>
      <c r="BI1708" s="170" t="str">
        <f aca="false">CONCATENATE(A1708,"=",ComForSubtype,D1708)</f>
        <v>EF077630=4a</v>
      </c>
      <c r="BJ1708" s="170" t="str">
        <f aca="false">CONCATENATE(A1708,"=",E1708)</f>
        <v>EF077630=4</v>
      </c>
      <c r="BK1708" s="170" t="str">
        <f aca="false">CONCATENATE(A1708,"=",C1708)</f>
        <v>EF077630=4</v>
      </c>
      <c r="BL1708" s="170" t="str">
        <f aca="false">CONCATENATE(D1708,"=")</f>
        <v>4a=</v>
      </c>
      <c r="BM1708" s="223" t="str">
        <f aca="false">IF(BA1708="XX","",BA1708)</f>
        <v>EF077630</v>
      </c>
      <c r="BN1708" s="224" t="str">
        <f aca="false">CONCATENATE(IF(F1708="","",F1708),IF(G1708="","",CONCATENATE(" / ",G1708)))</f>
        <v>Ch-S-1</v>
      </c>
      <c r="BO1708" s="225" t="str">
        <f aca="false">AX1708</f>
        <v>4a.CHN.hum</v>
      </c>
      <c r="BP1708" s="226" t="n">
        <f aca="false">IF(V1708="","",V1708)</f>
        <v>4</v>
      </c>
      <c r="BQ1708" s="226" t="str">
        <f aca="false">IF(W1708="","",CONCATENATE(W1708,IF(LEFT(AO1708,1)="s","+","")))</f>
        <v>4a</v>
      </c>
      <c r="BR1708" s="226" t="str">
        <f aca="false">IF(X1708="","",CONCATENATE(X1708,IF(LEFT(AQ1708,1)="s","+","")))</f>
        <v>4</v>
      </c>
      <c r="BS1708" s="226" t="str">
        <f aca="false">IF(Y1708="","",CONCATENATE(Y1708,IF(LEFT(AR1708,1)="s","+","")))</f>
        <v>4</v>
      </c>
      <c r="BT1708" s="226" t="str">
        <f aca="false">IF(Z1708="","",CONCATENATE(Z1708,IF(LEFT(AS1708,1)="s","+","")))</f>
        <v>4+</v>
      </c>
      <c r="BU1708" s="227" t="str">
        <f aca="false">IF(AA1708="","",CONCATENATE(AA1708,IF(LEFT(AT1708,1)="s","+","")))</f>
        <v>4</v>
      </c>
      <c r="BV1708" s="212"/>
      <c r="BW1708" s="177" t="s">
        <v>4431</v>
      </c>
      <c r="BX1708" s="170" t="str">
        <f aca="false">IF(BW1708&lt;&gt;"",IF(ISNUMBER(FIND("=",BW1708)),LEFT(BW1708,FIND("=",BW1708)-1),BW1708),BW1708)</f>
        <v>EF077630</v>
      </c>
      <c r="BY1708" s="170" t="str">
        <f aca="false">IF(BW1708&lt;&gt;"",IF(ISNUMBER(FIND("=",BW1708)),RIGHT(BW1708,LEN(BW1708)-FIND("=",BW1708)),""),"")</f>
        <v>4a</v>
      </c>
      <c r="BZ1708" s="170" t="str">
        <f aca="false">IF(BX1708&lt;&gt;"",IF(ISNUMBER(FIND(".",BX1708)),LEFT(BX1708,FIND(".",BX1708)-1),BX1708),BX1708)</f>
        <v>EF077630</v>
      </c>
      <c r="CA1708" s="170" t="str">
        <f aca="false">IF(BX1708&lt;&gt;"",IF(ISNUMBER(FIND(".",BX1708)),RIGHT(BX1708,LEN(BX1708)-FIND(".",BX1708)),""),"")</f>
        <v/>
      </c>
      <c r="CB1708" s="212"/>
      <c r="CC1708" s="170" t="str">
        <f aca="false">A1708</f>
        <v>EF077630</v>
      </c>
      <c r="CD1708" s="178" t="s">
        <v>339</v>
      </c>
      <c r="CE1708" s="178" t="s">
        <v>340</v>
      </c>
      <c r="CF1708" s="178" t="s">
        <v>341</v>
      </c>
      <c r="CG1708" s="212"/>
      <c r="CH1708" s="212"/>
      <c r="CI1708" s="212"/>
      <c r="CJ1708" s="212"/>
      <c r="CK1708" s="178"/>
      <c r="CL1708" s="212"/>
      <c r="CM1708" s="212"/>
      <c r="CN1708" s="212"/>
      <c r="CO1708" s="212"/>
      <c r="CP1708" s="212"/>
      <c r="CQ1708" s="212"/>
      <c r="CR1708" s="228" t="n">
        <f aca="false">C1708</f>
        <v>4</v>
      </c>
      <c r="CS1708" s="229" t="str">
        <f aca="false">D1708</f>
        <v>4a</v>
      </c>
      <c r="CT1708" s="170" t="str">
        <f aca="false">CONCATENATE(CD1708," strain ",CM1708," ",CL1708,", partial cds")</f>
        <v>Hepatitis E virus strain  , partial cds</v>
      </c>
    </row>
    <row r="1709" customFormat="false" ht="11.9" hidden="true" customHeight="true" outlineLevel="0" collapsed="false">
      <c r="A1709" s="154" t="s">
        <v>4432</v>
      </c>
      <c r="B1709" s="147" t="n">
        <v>4</v>
      </c>
      <c r="C1709" s="148" t="n">
        <v>4</v>
      </c>
      <c r="D1709" s="149" t="s">
        <v>4422</v>
      </c>
      <c r="E1709" s="249" t="s">
        <v>4367</v>
      </c>
      <c r="F1709" s="154" t="s">
        <v>4433</v>
      </c>
      <c r="G1709" s="212"/>
      <c r="H1709" s="146" t="s">
        <v>365</v>
      </c>
      <c r="I1709" s="153" t="s">
        <v>366</v>
      </c>
      <c r="J1709" s="146" t="s">
        <v>337</v>
      </c>
      <c r="K1709" s="155" t="s">
        <v>3976</v>
      </c>
      <c r="L1709" s="231" t="s">
        <v>3976</v>
      </c>
      <c r="M1709" s="157" t="s">
        <v>348</v>
      </c>
      <c r="N1709" s="213"/>
      <c r="O1709" s="235" t="n">
        <v>2001</v>
      </c>
      <c r="P1709" s="146" t="n">
        <v>4</v>
      </c>
      <c r="Q1709" s="160" t="n">
        <v>12</v>
      </c>
      <c r="R1709" s="212"/>
      <c r="S1709" s="232" t="n">
        <v>7260</v>
      </c>
      <c r="T1709" s="214" t="s">
        <v>353</v>
      </c>
      <c r="U1709" s="215"/>
      <c r="V1709" s="158" t="n">
        <v>4</v>
      </c>
      <c r="W1709" s="244" t="n">
        <v>4</v>
      </c>
      <c r="X1709" s="249" t="n">
        <v>4</v>
      </c>
      <c r="Y1709" s="249" t="n">
        <v>4</v>
      </c>
      <c r="Z1709" s="150" t="n">
        <v>4</v>
      </c>
      <c r="AA1709" s="250" t="n">
        <v>4</v>
      </c>
      <c r="AB1709" s="251" t="s">
        <v>278</v>
      </c>
      <c r="AC1709" s="163" t="s">
        <v>354</v>
      </c>
      <c r="AD1709" s="164" t="s">
        <v>354</v>
      </c>
      <c r="AE1709" s="164" t="s">
        <v>354</v>
      </c>
      <c r="AF1709" s="164" t="s">
        <v>354</v>
      </c>
      <c r="AG1709" s="166" t="s">
        <v>354</v>
      </c>
      <c r="AH1709" s="164" t="n">
        <v>11</v>
      </c>
      <c r="AI1709" s="252" t="n">
        <v>7519</v>
      </c>
      <c r="AJ1709" s="219" t="n">
        <f aca="false">SeqEnd-SeqBeg+1</f>
        <v>7509</v>
      </c>
      <c r="AK1709" s="220" t="n">
        <f aca="false">AND( SeqBeg&lt;=Beg  , End &lt;=SeqEnd )</f>
        <v>1</v>
      </c>
      <c r="AL1709" s="212"/>
      <c r="AM1709" s="212"/>
      <c r="AN1709" s="213"/>
      <c r="AO1709" s="147" t="s">
        <v>2763</v>
      </c>
      <c r="AP1709" s="147" t="s">
        <v>2763</v>
      </c>
      <c r="AQ1709" s="147" t="s">
        <v>4434</v>
      </c>
      <c r="AR1709" s="147" t="s">
        <v>4434</v>
      </c>
      <c r="AS1709" s="147" t="s">
        <v>4434</v>
      </c>
      <c r="AT1709" s="147" t="s">
        <v>4434</v>
      </c>
      <c r="AU1709" s="147" t="s">
        <v>382</v>
      </c>
      <c r="AV1709" s="212"/>
      <c r="AW1709" s="222" t="str">
        <f aca="false">HYPERLINK(CONCATENATE("http://www.ncbi.nlm.nih.gov/nuccore/",BM1709),BM1709)</f>
        <v>AB197674</v>
      </c>
      <c r="AX1709" s="219" t="str">
        <f aca="false">CONCATENATE(D1709,IF(I1709="","",CONCATENATE(".",I1709)),IF(K1709="","",CONCATENATE(".",K1709)),IF(M1709="","",CONCATENATE(".",M1709)),IF(R1709="","",CONCATENATE(".",R1709)),IF(U1709="","","(*)"))</f>
        <v>4a.CHN.Shanghai.hum</v>
      </c>
      <c r="AY1709" s="170" t="str">
        <f aca="false">CONCATENATE(BM1709,".",BN1709)</f>
        <v>AB197674.JYI-ChiSai01C</v>
      </c>
      <c r="AZ1709" s="171" t="str">
        <f aca="false">IF(AV1709="",IF(ISNUMBER(FIND(".",A1709)),LEFT(A1709,FIND(".",A1709)-1),A1709),AV1709)</f>
        <v>AB197674</v>
      </c>
      <c r="BA1709" s="171" t="str">
        <f aca="false">IF(ISNUMBER(FIND("-",AZ1709)),LEFT(AZ1709,FIND("-",AZ1709)-1),AZ1709)</f>
        <v>AB197674</v>
      </c>
      <c r="BB1709" s="170" t="str">
        <f aca="false"> MEGAname &amp; "="</f>
        <v>AB197674=</v>
      </c>
      <c r="BC1709" s="170" t="str">
        <f aca="false">Clear &amp; IF(span ,"Span","out")</f>
        <v>AB197674=Span</v>
      </c>
      <c r="BD1709" s="170" t="str">
        <f aca="false">Clear &amp; IF(span, IF(B1709=".","Selected",B1709),"out")</f>
        <v>AB197674=4</v>
      </c>
      <c r="BE1709" s="170" t="str">
        <f aca="false">Clear &amp; Strain</f>
        <v>AB197674=JYI-ChiSai01C</v>
      </c>
      <c r="BF1709" s="170" t="str">
        <f aca="false">CONCATENATE(A1709,"=",F1709,". ",AX1709,IF(AB1709="","",CONCATENATE(".",AB1709)))</f>
        <v>AB197674=JYI-ChiSai01C. 4a.CHN.Shanghai.hum.CG</v>
      </c>
      <c r="BG1709" s="170" t="str">
        <f aca="false">CONCATENATE(A1709,"=",F1709,". ",AX1709)</f>
        <v>AB197674=JYI-ChiSai01C. 4a.CHN.Shanghai.hum</v>
      </c>
      <c r="BH1709" s="170" t="str">
        <f aca="false">CONCATENATE(A1709,"=",AX1709)</f>
        <v>AB197674=4a.CHN.Shanghai.hum</v>
      </c>
      <c r="BI1709" s="170" t="str">
        <f aca="false">CONCATENATE(A1709,"=",ComForSubtype,D1709)</f>
        <v>AB197674=4a</v>
      </c>
      <c r="BJ1709" s="170" t="str">
        <f aca="false">CONCATENATE(A1709,"=",E1709)</f>
        <v>AB197674=4</v>
      </c>
      <c r="BK1709" s="170" t="str">
        <f aca="false">CONCATENATE(A1709,"=",C1709)</f>
        <v>AB197674=4</v>
      </c>
      <c r="BL1709" s="170" t="str">
        <f aca="false">CONCATENATE(D1709,"=")</f>
        <v>4a=</v>
      </c>
      <c r="BM1709" s="223" t="str">
        <f aca="false">IF(BA1709="XX","",BA1709)</f>
        <v>AB197674</v>
      </c>
      <c r="BN1709" s="224" t="str">
        <f aca="false">CONCATENATE(IF(F1709="","",F1709),IF(G1709="","",CONCATENATE(" / ",G1709)))</f>
        <v>JYI-ChiSai01C</v>
      </c>
      <c r="BO1709" s="225" t="str">
        <f aca="false">AX1709</f>
        <v>4a.CHN.Shanghai.hum</v>
      </c>
      <c r="BP1709" s="226" t="n">
        <f aca="false">IF(V1709="","",V1709)</f>
        <v>4</v>
      </c>
      <c r="BQ1709" s="226" t="str">
        <f aca="false">IF(W1709="","",CONCATENATE(W1709,IF(LEFT(AO1709,1)="s","+","")))</f>
        <v>4+</v>
      </c>
      <c r="BR1709" s="226" t="str">
        <f aca="false">IF(X1709="","",CONCATENATE(X1709,IF(LEFT(AQ1709,1)="s","+","")))</f>
        <v>4</v>
      </c>
      <c r="BS1709" s="226" t="str">
        <f aca="false">IF(Y1709="","",CONCATENATE(Y1709,IF(LEFT(AR1709,1)="s","+","")))</f>
        <v>4</v>
      </c>
      <c r="BT1709" s="226" t="str">
        <f aca="false">IF(Z1709="","",CONCATENATE(Z1709,IF(LEFT(AS1709,1)="s","+","")))</f>
        <v>4</v>
      </c>
      <c r="BU1709" s="227" t="str">
        <f aca="false">IF(AA1709="","",CONCATENATE(AA1709,IF(LEFT(AT1709,1)="s","+","")))</f>
        <v>4</v>
      </c>
      <c r="BV1709" s="212"/>
      <c r="BW1709" s="177" t="s">
        <v>4435</v>
      </c>
      <c r="BX1709" s="170" t="str">
        <f aca="false">IF(BW1709&lt;&gt;"",IF(ISNUMBER(FIND("=",BW1709)),LEFT(BW1709,FIND("=",BW1709)-1),BW1709),BW1709)</f>
        <v>AB197674</v>
      </c>
      <c r="BY1709" s="170" t="str">
        <f aca="false">IF(BW1709&lt;&gt;"",IF(ISNUMBER(FIND("=",BW1709)),RIGHT(BW1709,LEN(BW1709)-FIND("=",BW1709)),""),"")</f>
        <v>4a</v>
      </c>
      <c r="BZ1709" s="170" t="str">
        <f aca="false">IF(BX1709&lt;&gt;"",IF(ISNUMBER(FIND(".",BX1709)),LEFT(BX1709,FIND(".",BX1709)-1),BX1709),BX1709)</f>
        <v>AB197674</v>
      </c>
      <c r="CA1709" s="170" t="str">
        <f aca="false">IF(BX1709&lt;&gt;"",IF(ISNUMBER(FIND(".",BX1709)),RIGHT(BX1709,LEN(BX1709)-FIND(".",BX1709)),""),"")</f>
        <v/>
      </c>
      <c r="CB1709" s="212"/>
      <c r="CC1709" s="170" t="str">
        <f aca="false">A1709</f>
        <v>AB197674</v>
      </c>
      <c r="CD1709" s="178" t="s">
        <v>339</v>
      </c>
      <c r="CE1709" s="178" t="s">
        <v>340</v>
      </c>
      <c r="CF1709" s="178" t="s">
        <v>341</v>
      </c>
      <c r="CG1709" s="212"/>
      <c r="CH1709" s="179"/>
      <c r="CI1709" s="179"/>
      <c r="CJ1709" s="179"/>
      <c r="CK1709" s="212"/>
      <c r="CL1709" s="212"/>
      <c r="CM1709" s="170" t="str">
        <f aca="false">F1709</f>
        <v>JYI-ChiSai01C</v>
      </c>
      <c r="CN1709" s="170" t="str">
        <f aca="false">IF(G1709="","",G1709)</f>
        <v/>
      </c>
      <c r="CO1709" s="170" t="str">
        <f aca="false">CONCATENATE(H1709,":",L1709)</f>
        <v>China:Shanghai</v>
      </c>
      <c r="CP1709" s="170" t="str">
        <f aca="false">CONCATENATE(IF(Q1709="","",CONCATENATE(Q1709,"-")),IF(P1709="","",CONCATENATE(P1709,"-")),IF(O1709="","",O1709))</f>
        <v>12-4-2001</v>
      </c>
      <c r="CQ1709" s="170" t="str">
        <f aca="false">IF(N1709="","",N1709)</f>
        <v/>
      </c>
      <c r="CR1709" s="228" t="n">
        <f aca="false">C1709</f>
        <v>4</v>
      </c>
      <c r="CS1709" s="229" t="str">
        <f aca="false">D1709</f>
        <v>4a</v>
      </c>
      <c r="CT1709" s="170" t="str">
        <f aca="false">CONCATENATE(CD1709," strain ",CM1709," ",CL1709,", partial cds")</f>
        <v>Hepatitis E virus strain JYI-ChiSai01C , partial cds</v>
      </c>
    </row>
    <row r="1710" customFormat="false" ht="11.9" hidden="true" customHeight="true" outlineLevel="0" collapsed="false">
      <c r="A1710" s="208" t="s">
        <v>4436</v>
      </c>
      <c r="B1710" s="147" t="n">
        <v>4</v>
      </c>
      <c r="C1710" s="209" t="n">
        <v>4</v>
      </c>
      <c r="D1710" s="209" t="s">
        <v>4422</v>
      </c>
      <c r="E1710" s="249" t="s">
        <v>4367</v>
      </c>
      <c r="F1710" s="230" t="s">
        <v>4437</v>
      </c>
      <c r="G1710" s="212"/>
      <c r="H1710" s="146" t="s">
        <v>365</v>
      </c>
      <c r="I1710" s="153" t="s">
        <v>366</v>
      </c>
      <c r="J1710" s="146" t="s">
        <v>337</v>
      </c>
      <c r="K1710" s="212"/>
      <c r="L1710" s="212"/>
      <c r="M1710" s="157" t="s">
        <v>367</v>
      </c>
      <c r="N1710" s="213"/>
      <c r="O1710" s="159" t="n">
        <v>2007</v>
      </c>
      <c r="P1710" s="212"/>
      <c r="Q1710" s="212"/>
      <c r="R1710" s="212"/>
      <c r="S1710" s="212"/>
      <c r="T1710" s="214"/>
      <c r="U1710" s="215"/>
      <c r="V1710" s="209"/>
      <c r="W1710" s="217"/>
      <c r="X1710" s="209"/>
      <c r="Y1710" s="209"/>
      <c r="Z1710" s="209" t="s">
        <v>4422</v>
      </c>
      <c r="AB1710" s="217"/>
      <c r="AC1710" s="217"/>
      <c r="AD1710" s="209"/>
      <c r="AE1710" s="209"/>
      <c r="AF1710" s="209" t="n">
        <v>225</v>
      </c>
      <c r="AG1710" s="218"/>
      <c r="AH1710" s="164" t="n">
        <v>5346</v>
      </c>
      <c r="AI1710" s="164" t="n">
        <v>7374</v>
      </c>
      <c r="AJ1710" s="219" t="n">
        <f aca="false">SeqEnd-SeqBeg+1</f>
        <v>2029</v>
      </c>
      <c r="AK1710" s="220" t="n">
        <f aca="false">AND( SeqBeg&lt;=Beg  , End &lt;=SeqEnd )</f>
        <v>0</v>
      </c>
      <c r="AL1710" s="212"/>
      <c r="AM1710" s="212"/>
      <c r="AN1710" s="221"/>
      <c r="AO1710" s="147" t="s">
        <v>103</v>
      </c>
      <c r="AP1710" s="147" t="s">
        <v>103</v>
      </c>
      <c r="AQ1710" s="147" t="s">
        <v>103</v>
      </c>
      <c r="AR1710" s="147" t="s">
        <v>103</v>
      </c>
      <c r="AS1710" s="147" t="s">
        <v>103</v>
      </c>
      <c r="AT1710" s="147" t="s">
        <v>103</v>
      </c>
      <c r="AU1710" s="146"/>
      <c r="AV1710" s="212"/>
      <c r="AW1710" s="222" t="str">
        <f aca="false">HYPERLINK(CONCATENATE("http://www.ncbi.nlm.nih.gov/nuccore/",BM1710),BM1710)</f>
        <v>FJ642016</v>
      </c>
      <c r="AX1710" s="219" t="str">
        <f aca="false">CONCATENATE(D1710,IF(I1710="","",CONCATENATE(".",I1710)),IF(K1710="","",CONCATENATE(".",K1710)),IF(M1710="","",CONCATENATE(".",M1710)),IF(R1710="","",CONCATENATE(".",R1710)),IF(U1710="","","(*)"))</f>
        <v>4a.CHN.pig</v>
      </c>
      <c r="AY1710" s="170" t="str">
        <f aca="false">CONCATENATE(BM1710,".",BN1710)</f>
        <v>FJ642016.Ch-MD-sw23</v>
      </c>
      <c r="AZ1710" s="171" t="str">
        <f aca="false">IF(AV1710="",IF(ISNUMBER(FIND(".",A1710)),LEFT(A1710,FIND(".",A1710)-1),A1710),AV1710)</f>
        <v>FJ642016</v>
      </c>
      <c r="BA1710" s="171" t="str">
        <f aca="false">IF(ISNUMBER(FIND("-",AZ1710)),LEFT(AZ1710,FIND("-",AZ1710)-1),AZ1710)</f>
        <v>FJ642016</v>
      </c>
      <c r="BB1710" s="170" t="str">
        <f aca="false"> MEGAname &amp; "="</f>
        <v>FJ642016=</v>
      </c>
      <c r="BC1710" s="170" t="str">
        <f aca="false">Clear &amp; IF(span ,"Span","out")</f>
        <v>FJ642016=out</v>
      </c>
      <c r="BD1710" s="170" t="str">
        <f aca="false">Clear &amp; IF(span, IF(B1710=".","Selected",B1710),"out")</f>
        <v>FJ642016=out</v>
      </c>
      <c r="BE1710" s="170" t="str">
        <f aca="false">Clear &amp; Strain</f>
        <v>FJ642016=Ch-MD-sw23</v>
      </c>
      <c r="BF1710" s="170" t="str">
        <f aca="false">CONCATENATE(A1710,"=",F1710,". ",AX1710,IF(AB1710="","",CONCATENATE(".",AB1710)))</f>
        <v>FJ642016=Ch-MD-sw23. 4a.CHN.pig</v>
      </c>
      <c r="BG1710" s="170" t="str">
        <f aca="false">CONCATENATE(A1710,"=",F1710,". ",AX1710)</f>
        <v>FJ642016=Ch-MD-sw23. 4a.CHN.pig</v>
      </c>
      <c r="BH1710" s="170" t="str">
        <f aca="false">CONCATENATE(A1710,"=",AX1710)</f>
        <v>FJ642016=4a.CHN.pig</v>
      </c>
      <c r="BI1710" s="170" t="str">
        <f aca="false">CONCATENATE(A1710,"=",ComForSubtype,D1710)</f>
        <v>FJ642016=4a</v>
      </c>
      <c r="BJ1710" s="170" t="str">
        <f aca="false">CONCATENATE(A1710,"=",E1710)</f>
        <v>FJ642016=4</v>
      </c>
      <c r="BK1710" s="170" t="str">
        <f aca="false">CONCATENATE(A1710,"=",C1710)</f>
        <v>FJ642016=4</v>
      </c>
      <c r="BL1710" s="170" t="str">
        <f aca="false">CONCATENATE(D1710,"=")</f>
        <v>4a=</v>
      </c>
      <c r="BM1710" s="223" t="str">
        <f aca="false">IF(BA1710="XX","",BA1710)</f>
        <v>FJ642016</v>
      </c>
      <c r="BN1710" s="224" t="str">
        <f aca="false">CONCATENATE(IF(F1710="","",F1710),IF(G1710="","",CONCATENATE(" / ",G1710)))</f>
        <v>Ch-MD-sw23</v>
      </c>
      <c r="BO1710" s="225" t="str">
        <f aca="false">AX1710</f>
        <v>4a.CHN.pig</v>
      </c>
      <c r="BP1710" s="226" t="str">
        <f aca="false">IF(V1710="","",V1710)</f>
        <v/>
      </c>
      <c r="BQ1710" s="226" t="str">
        <f aca="false">IF(W1710="","",CONCATENATE(W1710,IF(LEFT(AO1710,1)="s","+","")))</f>
        <v/>
      </c>
      <c r="BR1710" s="226" t="str">
        <f aca="false">IF(X1710="","",CONCATENATE(X1710,IF(LEFT(AQ1710,1)="s","+","")))</f>
        <v/>
      </c>
      <c r="BS1710" s="226" t="str">
        <f aca="false">IF(Y1710="","",CONCATENATE(Y1710,IF(LEFT(AR1710,1)="s","+","")))</f>
        <v/>
      </c>
      <c r="BT1710" s="226" t="str">
        <f aca="false">IF(Z1710="","",CONCATENATE(Z1710,IF(LEFT(AS1710,1)="s","+","")))</f>
        <v>4a</v>
      </c>
      <c r="BU1710" s="227" t="str">
        <f aca="false">IF(AA1710="","",CONCATENATE(AA1710,IF(LEFT(AT1710,1)="s","+","")))</f>
        <v/>
      </c>
      <c r="BV1710" s="212"/>
      <c r="BW1710" s="177" t="s">
        <v>338</v>
      </c>
      <c r="BX1710" s="170" t="str">
        <f aca="false">IF(BW1710&lt;&gt;"",IF(ISNUMBER(FIND("=",BW1710)),LEFT(BW1710,FIND("=",BW1710)-1),BW1710),BW1710)</f>
        <v>xx</v>
      </c>
      <c r="BY1710" s="170" t="str">
        <f aca="false">IF(BW1710&lt;&gt;"",IF(ISNUMBER(FIND("=",BW1710)),RIGHT(BW1710,LEN(BW1710)-FIND("=",BW1710)),""),"")</f>
        <v>Non_select</v>
      </c>
      <c r="BZ1710" s="170" t="str">
        <f aca="false">IF(BX1710&lt;&gt;"",IF(ISNUMBER(FIND(".",BX1710)),LEFT(BX1710,FIND(".",BX1710)-1),BX1710),BX1710)</f>
        <v>xx</v>
      </c>
      <c r="CA1710" s="170" t="str">
        <f aca="false">IF(BX1710&lt;&gt;"",IF(ISNUMBER(FIND(".",BX1710)),RIGHT(BX1710,LEN(BX1710)-FIND(".",BX1710)),""),"")</f>
        <v/>
      </c>
      <c r="CB1710" s="212"/>
      <c r="CC1710" s="170" t="str">
        <f aca="false">A1710</f>
        <v>FJ642016</v>
      </c>
      <c r="CD1710" s="178" t="s">
        <v>339</v>
      </c>
      <c r="CE1710" s="178" t="s">
        <v>340</v>
      </c>
      <c r="CF1710" s="178" t="s">
        <v>341</v>
      </c>
      <c r="CG1710" s="212"/>
      <c r="CH1710" s="212"/>
      <c r="CI1710" s="212"/>
      <c r="CJ1710" s="212"/>
      <c r="CK1710" s="178"/>
      <c r="CL1710" s="212"/>
      <c r="CM1710" s="212"/>
      <c r="CN1710" s="212"/>
      <c r="CO1710" s="212"/>
      <c r="CP1710" s="212"/>
      <c r="CQ1710" s="212"/>
      <c r="CR1710" s="170" t="n">
        <f aca="false">C1710</f>
        <v>4</v>
      </c>
      <c r="CS1710" s="229" t="str">
        <f aca="false">D1710</f>
        <v>4a</v>
      </c>
      <c r="CT1710" s="170" t="str">
        <f aca="false">CONCATENATE(CD1710," strain ",CM1710," ",CL1710,", partial cds")</f>
        <v>Hepatitis E virus strain  , partial cds</v>
      </c>
    </row>
    <row r="1711" customFormat="false" ht="11.9" hidden="true" customHeight="true" outlineLevel="0" collapsed="false">
      <c r="A1711" s="154" t="s">
        <v>4438</v>
      </c>
      <c r="B1711" s="147" t="s">
        <v>371</v>
      </c>
      <c r="C1711" s="148" t="n">
        <v>4</v>
      </c>
      <c r="D1711" s="149" t="s">
        <v>4422</v>
      </c>
      <c r="E1711" s="249" t="s">
        <v>4367</v>
      </c>
      <c r="F1711" s="210" t="s">
        <v>4439</v>
      </c>
      <c r="G1711" s="212"/>
      <c r="H1711" s="146" t="s">
        <v>365</v>
      </c>
      <c r="I1711" s="153" t="s">
        <v>366</v>
      </c>
      <c r="J1711" s="146" t="s">
        <v>337</v>
      </c>
      <c r="K1711" s="212"/>
      <c r="L1711" s="212"/>
      <c r="M1711" s="157" t="s">
        <v>367</v>
      </c>
      <c r="N1711" s="213"/>
      <c r="O1711" s="159" t="n">
        <v>2009</v>
      </c>
      <c r="P1711" s="160" t="s">
        <v>3139</v>
      </c>
      <c r="Q1711" s="212"/>
      <c r="R1711" s="212"/>
      <c r="S1711" s="212"/>
      <c r="T1711" s="215"/>
      <c r="U1711" s="215"/>
      <c r="V1711" s="209"/>
      <c r="W1711" s="217"/>
      <c r="X1711" s="209"/>
      <c r="Y1711" s="209"/>
      <c r="Z1711" s="209"/>
      <c r="AB1711" s="251" t="s">
        <v>278</v>
      </c>
      <c r="AC1711" s="163" t="s">
        <v>354</v>
      </c>
      <c r="AD1711" s="164" t="s">
        <v>354</v>
      </c>
      <c r="AE1711" s="164" t="s">
        <v>354</v>
      </c>
      <c r="AF1711" s="164" t="s">
        <v>354</v>
      </c>
      <c r="AG1711" s="166" t="s">
        <v>354</v>
      </c>
      <c r="AH1711" s="212"/>
      <c r="AI1711" s="212"/>
      <c r="AJ1711" s="219" t="n">
        <f aca="false">SeqEnd-SeqBeg+1</f>
        <v>1</v>
      </c>
      <c r="AK1711" s="220" t="n">
        <f aca="false">AND( SeqBeg&lt;=Beg  , End &lt;=SeqEnd )</f>
        <v>0</v>
      </c>
      <c r="AL1711" s="212"/>
      <c r="AM1711" s="212"/>
      <c r="AN1711" s="221"/>
      <c r="AO1711" s="147" t="s">
        <v>103</v>
      </c>
      <c r="AP1711" s="147" t="s">
        <v>103</v>
      </c>
      <c r="AQ1711" s="147" t="s">
        <v>103</v>
      </c>
      <c r="AR1711" s="147" t="s">
        <v>103</v>
      </c>
      <c r="AS1711" s="147" t="s">
        <v>103</v>
      </c>
      <c r="AT1711" s="147" t="s">
        <v>103</v>
      </c>
      <c r="AU1711" s="146"/>
      <c r="AV1711" s="212"/>
      <c r="AW1711" s="222" t="str">
        <f aca="false">HYPERLINK(CONCATENATE("http://www.ncbi.nlm.nih.gov/nuccore/",BM1711),BM1711)</f>
        <v>GU119961</v>
      </c>
      <c r="AX1711" s="219" t="str">
        <f aca="false">CONCATENATE(D1711,IF(I1711="","",CONCATENATE(".",I1711)),IF(K1711="","",CONCATENATE(".",K1711)),IF(M1711="","",CONCATENATE(".",M1711)),IF(R1711="","",CONCATENATE(".",R1711)),IF(U1711="","","(*)"))</f>
        <v>4a.CHN.pig</v>
      </c>
      <c r="AY1711" s="170" t="str">
        <f aca="false">CONCATENATE(BM1711,".",BN1711)</f>
        <v>GU119961.CHN-XJ-SW13</v>
      </c>
      <c r="AZ1711" s="171" t="str">
        <f aca="false">IF(AV1711="",IF(ISNUMBER(FIND(".",A1711)),LEFT(A1711,FIND(".",A1711)-1),A1711),AV1711)</f>
        <v>GU119961</v>
      </c>
      <c r="BA1711" s="171" t="str">
        <f aca="false">IF(ISNUMBER(FIND("-",AZ1711)),LEFT(AZ1711,FIND("-",AZ1711)-1),AZ1711)</f>
        <v>GU119961</v>
      </c>
      <c r="BB1711" s="170" t="str">
        <f aca="false"> MEGAname &amp; "="</f>
        <v>GU119961=</v>
      </c>
      <c r="BC1711" s="170" t="str">
        <f aca="false">Clear &amp; IF(span ,"Span","out")</f>
        <v>GU119961=out</v>
      </c>
      <c r="BD1711" s="170" t="str">
        <f aca="false">Clear &amp; IF(span, IF(B1711=".","Selected",B1711),"out")</f>
        <v>GU119961=out</v>
      </c>
      <c r="BE1711" s="170" t="str">
        <f aca="false">Clear &amp; Strain</f>
        <v>GU119961=CHN-XJ-SW13</v>
      </c>
      <c r="BF1711" s="170" t="str">
        <f aca="false">CONCATENATE(A1711,"=",F1711,". ",AX1711,IF(AB1711="","",CONCATENATE(".",AB1711)))</f>
        <v>GU119961=CHN-XJ-SW13. 4a.CHN.pig.CG</v>
      </c>
      <c r="BG1711" s="170" t="str">
        <f aca="false">CONCATENATE(A1711,"=",F1711,". ",AX1711)</f>
        <v>GU119961=CHN-XJ-SW13. 4a.CHN.pig</v>
      </c>
      <c r="BH1711" s="170" t="str">
        <f aca="false">CONCATENATE(A1711,"=",AX1711)</f>
        <v>GU119961=4a.CHN.pig</v>
      </c>
      <c r="BI1711" s="170" t="str">
        <f aca="false">CONCATENATE(A1711,"=",ComForSubtype,D1711)</f>
        <v>GU119961=4a</v>
      </c>
      <c r="BJ1711" s="170" t="str">
        <f aca="false">CONCATENATE(A1711,"=",E1711)</f>
        <v>GU119961=4</v>
      </c>
      <c r="BK1711" s="170" t="str">
        <f aca="false">CONCATENATE(A1711,"=",C1711)</f>
        <v>GU119961=4</v>
      </c>
      <c r="BL1711" s="170" t="str">
        <f aca="false">CONCATENATE(D1711,"=")</f>
        <v>4a=</v>
      </c>
      <c r="BM1711" s="223" t="str">
        <f aca="false">IF(BA1711="XX","",BA1711)</f>
        <v>GU119961</v>
      </c>
      <c r="BN1711" s="224" t="str">
        <f aca="false">CONCATENATE(IF(F1711="","",F1711),IF(G1711="","",CONCATENATE(" / ",G1711)))</f>
        <v>CHN-XJ-SW13</v>
      </c>
      <c r="BO1711" s="225" t="str">
        <f aca="false">AX1711</f>
        <v>4a.CHN.pig</v>
      </c>
      <c r="BP1711" s="226" t="str">
        <f aca="false">IF(V1711="","",V1711)</f>
        <v/>
      </c>
      <c r="BQ1711" s="226" t="str">
        <f aca="false">IF(W1711="","",CONCATENATE(W1711,IF(LEFT(AO1711,1)="s","+","")))</f>
        <v/>
      </c>
      <c r="BR1711" s="226" t="str">
        <f aca="false">IF(X1711="","",CONCATENATE(X1711,IF(LEFT(AQ1711,1)="s","+","")))</f>
        <v/>
      </c>
      <c r="BS1711" s="226" t="str">
        <f aca="false">IF(Y1711="","",CONCATENATE(Y1711,IF(LEFT(AR1711,1)="s","+","")))</f>
        <v/>
      </c>
      <c r="BT1711" s="226" t="str">
        <f aca="false">IF(Z1711="","",CONCATENATE(Z1711,IF(LEFT(AS1711,1)="s","+","")))</f>
        <v/>
      </c>
      <c r="BU1711" s="227" t="str">
        <f aca="false">IF(AA1711="","",CONCATENATE(AA1711,IF(LEFT(AT1711,1)="s","+","")))</f>
        <v/>
      </c>
      <c r="BV1711" s="212"/>
      <c r="BW1711" s="177" t="s">
        <v>338</v>
      </c>
      <c r="BX1711" s="170" t="str">
        <f aca="false">IF(BW1711&lt;&gt;"",IF(ISNUMBER(FIND("=",BW1711)),LEFT(BW1711,FIND("=",BW1711)-1),BW1711),BW1711)</f>
        <v>xx</v>
      </c>
      <c r="BY1711" s="170" t="str">
        <f aca="false">IF(BW1711&lt;&gt;"",IF(ISNUMBER(FIND("=",BW1711)),RIGHT(BW1711,LEN(BW1711)-FIND("=",BW1711)),""),"")</f>
        <v>Non_select</v>
      </c>
      <c r="BZ1711" s="170" t="str">
        <f aca="false">IF(BX1711&lt;&gt;"",IF(ISNUMBER(FIND(".",BX1711)),LEFT(BX1711,FIND(".",BX1711)-1),BX1711),BX1711)</f>
        <v>xx</v>
      </c>
      <c r="CA1711" s="170" t="str">
        <f aca="false">IF(BX1711&lt;&gt;"",IF(ISNUMBER(FIND(".",BX1711)),RIGHT(BX1711,LEN(BX1711)-FIND(".",BX1711)),""),"")</f>
        <v/>
      </c>
      <c r="CB1711" s="212"/>
      <c r="CC1711" s="170" t="str">
        <f aca="false">A1711</f>
        <v>GU119961</v>
      </c>
      <c r="CD1711" s="178" t="s">
        <v>339</v>
      </c>
      <c r="CE1711" s="178" t="s">
        <v>340</v>
      </c>
      <c r="CF1711" s="178" t="s">
        <v>341</v>
      </c>
      <c r="CG1711" s="212"/>
      <c r="CH1711" s="212"/>
      <c r="CI1711" s="212"/>
      <c r="CJ1711" s="212"/>
      <c r="CK1711" s="178"/>
      <c r="CL1711" s="212"/>
      <c r="CM1711" s="212"/>
      <c r="CN1711" s="212"/>
      <c r="CO1711" s="212"/>
      <c r="CP1711" s="212"/>
      <c r="CQ1711" s="212"/>
      <c r="CR1711" s="228" t="n">
        <f aca="false">C1711</f>
        <v>4</v>
      </c>
      <c r="CS1711" s="229" t="str">
        <f aca="false">D1711</f>
        <v>4a</v>
      </c>
      <c r="CT1711" s="170" t="str">
        <f aca="false">CONCATENATE(CD1711," strain ",CM1711," ",CL1711,", partial cds")</f>
        <v>Hepatitis E virus strain  , partial cds</v>
      </c>
    </row>
    <row r="1712" customFormat="false" ht="11.9" hidden="true" customHeight="true" outlineLevel="0" collapsed="false">
      <c r="A1712" s="154" t="s">
        <v>4440</v>
      </c>
      <c r="B1712" s="147" t="s">
        <v>371</v>
      </c>
      <c r="C1712" s="148" t="n">
        <v>4</v>
      </c>
      <c r="D1712" s="149" t="s">
        <v>4422</v>
      </c>
      <c r="E1712" s="249" t="s">
        <v>4367</v>
      </c>
      <c r="F1712" s="210" t="s">
        <v>4441</v>
      </c>
      <c r="G1712" s="212"/>
      <c r="H1712" s="146" t="s">
        <v>365</v>
      </c>
      <c r="I1712" s="153" t="s">
        <v>366</v>
      </c>
      <c r="J1712" s="146" t="s">
        <v>337</v>
      </c>
      <c r="K1712" s="212"/>
      <c r="L1712" s="212"/>
      <c r="M1712" s="157" t="s">
        <v>367</v>
      </c>
      <c r="N1712" s="213"/>
      <c r="O1712" s="159" t="n">
        <v>2009</v>
      </c>
      <c r="P1712" s="160" t="s">
        <v>3139</v>
      </c>
      <c r="Q1712" s="212"/>
      <c r="R1712" s="212"/>
      <c r="S1712" s="212"/>
      <c r="T1712" s="215"/>
      <c r="U1712" s="215"/>
      <c r="V1712" s="209"/>
      <c r="W1712" s="217"/>
      <c r="X1712" s="209"/>
      <c r="Y1712" s="209"/>
      <c r="Z1712" s="209"/>
      <c r="AB1712" s="251" t="s">
        <v>278</v>
      </c>
      <c r="AC1712" s="163" t="s">
        <v>354</v>
      </c>
      <c r="AD1712" s="164" t="s">
        <v>354</v>
      </c>
      <c r="AE1712" s="164" t="s">
        <v>354</v>
      </c>
      <c r="AF1712" s="164" t="s">
        <v>354</v>
      </c>
      <c r="AG1712" s="166" t="s">
        <v>354</v>
      </c>
      <c r="AH1712" s="212"/>
      <c r="AI1712" s="212"/>
      <c r="AJ1712" s="219" t="n">
        <f aca="false">SeqEnd-SeqBeg+1</f>
        <v>1</v>
      </c>
      <c r="AK1712" s="220" t="n">
        <f aca="false">AND( SeqBeg&lt;=Beg  , End &lt;=SeqEnd )</f>
        <v>0</v>
      </c>
      <c r="AL1712" s="212"/>
      <c r="AM1712" s="212"/>
      <c r="AN1712" s="221"/>
      <c r="AO1712" s="147" t="s">
        <v>103</v>
      </c>
      <c r="AP1712" s="147" t="s">
        <v>103</v>
      </c>
      <c r="AQ1712" s="147" t="s">
        <v>103</v>
      </c>
      <c r="AR1712" s="147" t="s">
        <v>103</v>
      </c>
      <c r="AS1712" s="147" t="s">
        <v>103</v>
      </c>
      <c r="AT1712" s="147" t="s">
        <v>103</v>
      </c>
      <c r="AU1712" s="146"/>
      <c r="AV1712" s="212"/>
      <c r="AW1712" s="222" t="str">
        <f aca="false">HYPERLINK(CONCATENATE("http://www.ncbi.nlm.nih.gov/nuccore/",BM1712),BM1712)</f>
        <v>GU119960</v>
      </c>
      <c r="AX1712" s="219" t="str">
        <f aca="false">CONCATENATE(D1712,IF(I1712="","",CONCATENATE(".",I1712)),IF(K1712="","",CONCATENATE(".",K1712)),IF(M1712="","",CONCATENATE(".",M1712)),IF(R1712="","",CONCATENATE(".",R1712)),IF(U1712="","","(*)"))</f>
        <v>4a.CHN.pig</v>
      </c>
      <c r="AY1712" s="170" t="str">
        <f aca="false">CONCATENATE(BM1712,".",BN1712)</f>
        <v>GU119960.CHN-XJ-SW33</v>
      </c>
      <c r="AZ1712" s="171" t="str">
        <f aca="false">IF(AV1712="",IF(ISNUMBER(FIND(".",A1712)),LEFT(A1712,FIND(".",A1712)-1),A1712),AV1712)</f>
        <v>GU119960</v>
      </c>
      <c r="BA1712" s="171" t="str">
        <f aca="false">IF(ISNUMBER(FIND("-",AZ1712)),LEFT(AZ1712,FIND("-",AZ1712)-1),AZ1712)</f>
        <v>GU119960</v>
      </c>
      <c r="BB1712" s="170" t="str">
        <f aca="false"> MEGAname &amp; "="</f>
        <v>GU119960=</v>
      </c>
      <c r="BC1712" s="170" t="str">
        <f aca="false">Clear &amp; IF(span ,"Span","out")</f>
        <v>GU119960=out</v>
      </c>
      <c r="BD1712" s="170" t="str">
        <f aca="false">Clear &amp; IF(span, IF(B1712=".","Selected",B1712),"out")</f>
        <v>GU119960=out</v>
      </c>
      <c r="BE1712" s="170" t="str">
        <f aca="false">Clear &amp; Strain</f>
        <v>GU119960=CHN-XJ-SW33</v>
      </c>
      <c r="BF1712" s="170" t="str">
        <f aca="false">CONCATENATE(A1712,"=",F1712,". ",AX1712,IF(AB1712="","",CONCATENATE(".",AB1712)))</f>
        <v>GU119960=CHN-XJ-SW33. 4a.CHN.pig.CG</v>
      </c>
      <c r="BG1712" s="170" t="str">
        <f aca="false">CONCATENATE(A1712,"=",F1712,". ",AX1712)</f>
        <v>GU119960=CHN-XJ-SW33. 4a.CHN.pig</v>
      </c>
      <c r="BH1712" s="170" t="str">
        <f aca="false">CONCATENATE(A1712,"=",AX1712)</f>
        <v>GU119960=4a.CHN.pig</v>
      </c>
      <c r="BI1712" s="170" t="str">
        <f aca="false">CONCATENATE(A1712,"=",ComForSubtype,D1712)</f>
        <v>GU119960=4a</v>
      </c>
      <c r="BJ1712" s="170" t="str">
        <f aca="false">CONCATENATE(A1712,"=",E1712)</f>
        <v>GU119960=4</v>
      </c>
      <c r="BK1712" s="170" t="str">
        <f aca="false">CONCATENATE(A1712,"=",C1712)</f>
        <v>GU119960=4</v>
      </c>
      <c r="BL1712" s="170" t="str">
        <f aca="false">CONCATENATE(D1712,"=")</f>
        <v>4a=</v>
      </c>
      <c r="BM1712" s="223" t="str">
        <f aca="false">IF(BA1712="XX","",BA1712)</f>
        <v>GU119960</v>
      </c>
      <c r="BN1712" s="224" t="str">
        <f aca="false">CONCATENATE(IF(F1712="","",F1712),IF(G1712="","",CONCATENATE(" / ",G1712)))</f>
        <v>CHN-XJ-SW33</v>
      </c>
      <c r="BO1712" s="225" t="str">
        <f aca="false">AX1712</f>
        <v>4a.CHN.pig</v>
      </c>
      <c r="BP1712" s="226" t="str">
        <f aca="false">IF(V1712="","",V1712)</f>
        <v/>
      </c>
      <c r="BQ1712" s="226" t="str">
        <f aca="false">IF(W1712="","",CONCATENATE(W1712,IF(LEFT(AO1712,1)="s","+","")))</f>
        <v/>
      </c>
      <c r="BR1712" s="226" t="str">
        <f aca="false">IF(X1712="","",CONCATENATE(X1712,IF(LEFT(AQ1712,1)="s","+","")))</f>
        <v/>
      </c>
      <c r="BS1712" s="226" t="str">
        <f aca="false">IF(Y1712="","",CONCATENATE(Y1712,IF(LEFT(AR1712,1)="s","+","")))</f>
        <v/>
      </c>
      <c r="BT1712" s="226" t="str">
        <f aca="false">IF(Z1712="","",CONCATENATE(Z1712,IF(LEFT(AS1712,1)="s","+","")))</f>
        <v/>
      </c>
      <c r="BU1712" s="227" t="str">
        <f aca="false">IF(AA1712="","",CONCATENATE(AA1712,IF(LEFT(AT1712,1)="s","+","")))</f>
        <v/>
      </c>
      <c r="BV1712" s="212"/>
      <c r="BW1712" s="177" t="s">
        <v>338</v>
      </c>
      <c r="BX1712" s="170" t="str">
        <f aca="false">IF(BW1712&lt;&gt;"",IF(ISNUMBER(FIND("=",BW1712)),LEFT(BW1712,FIND("=",BW1712)-1),BW1712),BW1712)</f>
        <v>xx</v>
      </c>
      <c r="BY1712" s="170" t="str">
        <f aca="false">IF(BW1712&lt;&gt;"",IF(ISNUMBER(FIND("=",BW1712)),RIGHT(BW1712,LEN(BW1712)-FIND("=",BW1712)),""),"")</f>
        <v>Non_select</v>
      </c>
      <c r="BZ1712" s="170" t="str">
        <f aca="false">IF(BX1712&lt;&gt;"",IF(ISNUMBER(FIND(".",BX1712)),LEFT(BX1712,FIND(".",BX1712)-1),BX1712),BX1712)</f>
        <v>xx</v>
      </c>
      <c r="CA1712" s="170" t="str">
        <f aca="false">IF(BX1712&lt;&gt;"",IF(ISNUMBER(FIND(".",BX1712)),RIGHT(BX1712,LEN(BX1712)-FIND(".",BX1712)),""),"")</f>
        <v/>
      </c>
      <c r="CB1712" s="212"/>
      <c r="CC1712" s="170" t="str">
        <f aca="false">A1712</f>
        <v>GU119960</v>
      </c>
      <c r="CD1712" s="178" t="s">
        <v>339</v>
      </c>
      <c r="CE1712" s="178" t="s">
        <v>340</v>
      </c>
      <c r="CF1712" s="178" t="s">
        <v>341</v>
      </c>
      <c r="CG1712" s="212"/>
      <c r="CH1712" s="212"/>
      <c r="CI1712" s="212"/>
      <c r="CJ1712" s="212"/>
      <c r="CK1712" s="178"/>
      <c r="CL1712" s="212"/>
      <c r="CM1712" s="212"/>
      <c r="CN1712" s="212"/>
      <c r="CO1712" s="212"/>
      <c r="CP1712" s="212"/>
      <c r="CQ1712" s="212"/>
      <c r="CR1712" s="228" t="n">
        <f aca="false">C1712</f>
        <v>4</v>
      </c>
      <c r="CS1712" s="229" t="str">
        <f aca="false">D1712</f>
        <v>4a</v>
      </c>
      <c r="CT1712" s="170" t="str">
        <f aca="false">CONCATENATE(CD1712," strain ",CM1712," ",CL1712,", partial cds")</f>
        <v>Hepatitis E virus strain  , partial cds</v>
      </c>
    </row>
    <row r="1713" customFormat="false" ht="11.9" hidden="true" customHeight="true" outlineLevel="0" collapsed="false">
      <c r="A1713" s="154" t="s">
        <v>4442</v>
      </c>
      <c r="B1713" s="147" t="n">
        <v>4</v>
      </c>
      <c r="C1713" s="148" t="n">
        <v>4</v>
      </c>
      <c r="D1713" s="149" t="s">
        <v>4443</v>
      </c>
      <c r="E1713" s="249" t="s">
        <v>4367</v>
      </c>
      <c r="F1713" s="154" t="s">
        <v>4444</v>
      </c>
      <c r="G1713" s="212"/>
      <c r="H1713" s="146" t="s">
        <v>365</v>
      </c>
      <c r="I1713" s="153" t="s">
        <v>366</v>
      </c>
      <c r="J1713" s="146" t="s">
        <v>337</v>
      </c>
      <c r="K1713" s="212"/>
      <c r="L1713" s="212"/>
      <c r="M1713" s="157" t="s">
        <v>367</v>
      </c>
      <c r="N1713" s="213"/>
      <c r="O1713" s="212"/>
      <c r="P1713" s="212"/>
      <c r="Q1713" s="212"/>
      <c r="R1713" s="212"/>
      <c r="S1713" s="212"/>
      <c r="T1713" s="214" t="s">
        <v>353</v>
      </c>
      <c r="U1713" s="215"/>
      <c r="V1713" s="158" t="n">
        <v>4</v>
      </c>
      <c r="W1713" s="244" t="s">
        <v>4443</v>
      </c>
      <c r="X1713" s="249" t="n">
        <v>4</v>
      </c>
      <c r="Y1713" s="150" t="n">
        <v>4</v>
      </c>
      <c r="Z1713" s="150" t="n">
        <v>4</v>
      </c>
      <c r="AA1713" s="250" t="n">
        <v>4</v>
      </c>
      <c r="AB1713" s="251" t="s">
        <v>278</v>
      </c>
      <c r="AC1713" s="163" t="s">
        <v>456</v>
      </c>
      <c r="AD1713" s="164" t="s">
        <v>354</v>
      </c>
      <c r="AE1713" s="164" t="s">
        <v>354</v>
      </c>
      <c r="AF1713" s="164" t="s">
        <v>354</v>
      </c>
      <c r="AG1713" s="166" t="s">
        <v>354</v>
      </c>
      <c r="AH1713" s="164" t="n">
        <v>10</v>
      </c>
      <c r="AI1713" s="252" t="n">
        <v>7519</v>
      </c>
      <c r="AJ1713" s="219" t="n">
        <f aca="false">SeqEnd-SeqBeg+1</f>
        <v>7510</v>
      </c>
      <c r="AK1713" s="220" t="n">
        <f aca="false">AND( SeqBeg&lt;=Beg  , End &lt;=SeqEnd )</f>
        <v>1</v>
      </c>
      <c r="AL1713" s="212"/>
      <c r="AM1713" s="212"/>
      <c r="AN1713" s="213"/>
      <c r="AO1713" s="147" t="s">
        <v>2763</v>
      </c>
      <c r="AP1713" s="147" t="s">
        <v>2763</v>
      </c>
      <c r="AQ1713" s="147" t="s">
        <v>4434</v>
      </c>
      <c r="AR1713" s="147" t="s">
        <v>4434</v>
      </c>
      <c r="AS1713" s="147" t="s">
        <v>2763</v>
      </c>
      <c r="AT1713" s="147" t="s">
        <v>4434</v>
      </c>
      <c r="AU1713" s="147" t="s">
        <v>382</v>
      </c>
      <c r="AV1713" s="212"/>
      <c r="AW1713" s="222" t="str">
        <f aca="false">HYPERLINK(CONCATENATE("http://www.ncbi.nlm.nih.gov/nuccore/",BM1713),BM1713)</f>
        <v>DQ279091</v>
      </c>
      <c r="AX1713" s="219" t="str">
        <f aca="false">CONCATENATE(D1713,IF(I1713="","",CONCATENATE(".",I1713)),IF(K1713="","",CONCATENATE(".",K1713)),IF(M1713="","",CONCATENATE(".",M1713)),IF(R1713="","",CONCATENATE(".",R1713)),IF(U1713="","","(*)"))</f>
        <v>4b.CHN.pig</v>
      </c>
      <c r="AY1713" s="170" t="str">
        <f aca="false">CONCATENATE(BM1713,".",BN1713)</f>
        <v>DQ279091.swDQ</v>
      </c>
      <c r="AZ1713" s="171" t="str">
        <f aca="false">IF(AV1713="",IF(ISNUMBER(FIND(".",A1713)),LEFT(A1713,FIND(".",A1713)-1),A1713),AV1713)</f>
        <v>DQ279091</v>
      </c>
      <c r="BA1713" s="171" t="str">
        <f aca="false">IF(ISNUMBER(FIND("-",AZ1713)),LEFT(AZ1713,FIND("-",AZ1713)-1),AZ1713)</f>
        <v>DQ279091</v>
      </c>
      <c r="BB1713" s="170" t="str">
        <f aca="false"> MEGAname &amp; "="</f>
        <v>DQ279091=</v>
      </c>
      <c r="BC1713" s="170" t="str">
        <f aca="false">Clear &amp; IF(span ,"Span","out")</f>
        <v>DQ279091=Span</v>
      </c>
      <c r="BD1713" s="170" t="str">
        <f aca="false">Clear &amp; IF(span, IF(B1713=".","Selected",B1713),"out")</f>
        <v>DQ279091=4</v>
      </c>
      <c r="BE1713" s="170" t="str">
        <f aca="false">Clear &amp; Strain</f>
        <v>DQ279091=swDQ</v>
      </c>
      <c r="BF1713" s="170" t="str">
        <f aca="false">CONCATENATE(A1713,"=",F1713,". ",AX1713,IF(AB1713="","",CONCATENATE(".",AB1713)))</f>
        <v>DQ279091=swDQ. 4b.CHN.pig.CG</v>
      </c>
      <c r="BG1713" s="170" t="str">
        <f aca="false">CONCATENATE(A1713,"=",F1713,". ",AX1713)</f>
        <v>DQ279091=swDQ. 4b.CHN.pig</v>
      </c>
      <c r="BH1713" s="170" t="str">
        <f aca="false">CONCATENATE(A1713,"=",AX1713)</f>
        <v>DQ279091=4b.CHN.pig</v>
      </c>
      <c r="BI1713" s="170" t="str">
        <f aca="false">CONCATENATE(A1713,"=",ComForSubtype,D1713)</f>
        <v>DQ279091=4b</v>
      </c>
      <c r="BJ1713" s="170" t="str">
        <f aca="false">CONCATENATE(A1713,"=",E1713)</f>
        <v>DQ279091=4</v>
      </c>
      <c r="BK1713" s="170" t="str">
        <f aca="false">CONCATENATE(A1713,"=",C1713)</f>
        <v>DQ279091=4</v>
      </c>
      <c r="BL1713" s="170" t="str">
        <f aca="false">CONCATENATE(D1713,"=")</f>
        <v>4b=</v>
      </c>
      <c r="BM1713" s="223" t="str">
        <f aca="false">IF(BA1713="XX","",BA1713)</f>
        <v>DQ279091</v>
      </c>
      <c r="BN1713" s="224" t="str">
        <f aca="false">CONCATENATE(IF(F1713="","",F1713),IF(G1713="","",CONCATENATE(" / ",G1713)))</f>
        <v>swDQ</v>
      </c>
      <c r="BO1713" s="225" t="str">
        <f aca="false">AX1713</f>
        <v>4b.CHN.pig</v>
      </c>
      <c r="BP1713" s="226" t="n">
        <f aca="false">IF(V1713="","",V1713)</f>
        <v>4</v>
      </c>
      <c r="BQ1713" s="226" t="str">
        <f aca="false">IF(W1713="","",CONCATENATE(W1713,IF(LEFT(AO1713,1)="s","+","")))</f>
        <v>4b+</v>
      </c>
      <c r="BR1713" s="226" t="str">
        <f aca="false">IF(X1713="","",CONCATENATE(X1713,IF(LEFT(AQ1713,1)="s","+","")))</f>
        <v>4</v>
      </c>
      <c r="BS1713" s="226" t="str">
        <f aca="false">IF(Y1713="","",CONCATENATE(Y1713,IF(LEFT(AR1713,1)="s","+","")))</f>
        <v>4</v>
      </c>
      <c r="BT1713" s="226" t="str">
        <f aca="false">IF(Z1713="","",CONCATENATE(Z1713,IF(LEFT(AS1713,1)="s","+","")))</f>
        <v>4+</v>
      </c>
      <c r="BU1713" s="227" t="str">
        <f aca="false">IF(AA1713="","",CONCATENATE(AA1713,IF(LEFT(AT1713,1)="s","+","")))</f>
        <v>4</v>
      </c>
      <c r="BV1713" s="212"/>
      <c r="BW1713" s="177" t="s">
        <v>4445</v>
      </c>
      <c r="BX1713" s="170" t="str">
        <f aca="false">IF(BW1713&lt;&gt;"",IF(ISNUMBER(FIND("=",BW1713)),LEFT(BW1713,FIND("=",BW1713)-1),BW1713),BW1713)</f>
        <v>DQ279091</v>
      </c>
      <c r="BY1713" s="170" t="str">
        <f aca="false">IF(BW1713&lt;&gt;"",IF(ISNUMBER(FIND("=",BW1713)),RIGHT(BW1713,LEN(BW1713)-FIND("=",BW1713)),""),"")</f>
        <v>4b</v>
      </c>
      <c r="BZ1713" s="170" t="str">
        <f aca="false">IF(BX1713&lt;&gt;"",IF(ISNUMBER(FIND(".",BX1713)),LEFT(BX1713,FIND(".",BX1713)-1),BX1713),BX1713)</f>
        <v>DQ279091</v>
      </c>
      <c r="CA1713" s="170" t="str">
        <f aca="false">IF(BX1713&lt;&gt;"",IF(ISNUMBER(FIND(".",BX1713)),RIGHT(BX1713,LEN(BX1713)-FIND(".",BX1713)),""),"")</f>
        <v/>
      </c>
      <c r="CB1713" s="212"/>
      <c r="CC1713" s="170" t="str">
        <f aca="false">A1713</f>
        <v>DQ279091</v>
      </c>
      <c r="CD1713" s="178" t="s">
        <v>339</v>
      </c>
      <c r="CE1713" s="178" t="s">
        <v>340</v>
      </c>
      <c r="CF1713" s="178" t="s">
        <v>341</v>
      </c>
      <c r="CG1713" s="212"/>
      <c r="CH1713" s="179"/>
      <c r="CI1713" s="179"/>
      <c r="CJ1713" s="179"/>
      <c r="CK1713" s="212"/>
      <c r="CL1713" s="212"/>
      <c r="CM1713" s="170" t="str">
        <f aca="false">F1713</f>
        <v>swDQ</v>
      </c>
      <c r="CN1713" s="170" t="str">
        <f aca="false">IF(G1713="","",G1713)</f>
        <v/>
      </c>
      <c r="CO1713" s="170" t="str">
        <f aca="false">CONCATENATE(H1713,":",L1713)</f>
        <v>China:</v>
      </c>
      <c r="CP1713" s="170" t="str">
        <f aca="false">CONCATENATE(IF(Q1713="","",CONCATENATE(Q1713,"-")),IF(P1713="","",CONCATENATE(P1713,"-")),IF(O1713="","",O1713))</f>
        <v/>
      </c>
      <c r="CQ1713" s="170" t="str">
        <f aca="false">IF(N1713="","",N1713)</f>
        <v/>
      </c>
      <c r="CR1713" s="228" t="n">
        <f aca="false">C1713</f>
        <v>4</v>
      </c>
      <c r="CS1713" s="229" t="str">
        <f aca="false">D1713</f>
        <v>4b</v>
      </c>
      <c r="CT1713" s="170" t="str">
        <f aca="false">CONCATENATE(CD1713," strain ",CM1713," ",CL1713,", partial cds")</f>
        <v>Hepatitis E virus strain swDQ , partial cds</v>
      </c>
    </row>
    <row r="1714" customFormat="false" ht="11.9" hidden="true" customHeight="true" outlineLevel="0" collapsed="false">
      <c r="A1714" s="154" t="s">
        <v>4446</v>
      </c>
      <c r="B1714" s="147" t="n">
        <v>4</v>
      </c>
      <c r="C1714" s="148" t="n">
        <v>4</v>
      </c>
      <c r="D1714" s="149" t="s">
        <v>4443</v>
      </c>
      <c r="E1714" s="249" t="s">
        <v>4367</v>
      </c>
      <c r="F1714" s="154" t="s">
        <v>4447</v>
      </c>
      <c r="G1714" s="212"/>
      <c r="H1714" s="146" t="s">
        <v>365</v>
      </c>
      <c r="I1714" s="153" t="s">
        <v>366</v>
      </c>
      <c r="J1714" s="146" t="s">
        <v>337</v>
      </c>
      <c r="K1714" s="212"/>
      <c r="L1714" s="212"/>
      <c r="M1714" s="157" t="s">
        <v>367</v>
      </c>
      <c r="N1714" s="213"/>
      <c r="O1714" s="212"/>
      <c r="P1714" s="212"/>
      <c r="Q1714" s="212"/>
      <c r="R1714" s="212"/>
      <c r="S1714" s="212"/>
      <c r="T1714" s="214" t="s">
        <v>353</v>
      </c>
      <c r="U1714" s="215"/>
      <c r="V1714" s="158" t="n">
        <v>4</v>
      </c>
      <c r="W1714" s="244" t="n">
        <v>4</v>
      </c>
      <c r="X1714" s="249" t="n">
        <v>4</v>
      </c>
      <c r="Y1714" s="249" t="n">
        <v>4</v>
      </c>
      <c r="Z1714" s="150" t="n">
        <v>4</v>
      </c>
      <c r="AA1714" s="250" t="n">
        <v>4</v>
      </c>
      <c r="AB1714" s="251" t="s">
        <v>278</v>
      </c>
      <c r="AC1714" s="163" t="s">
        <v>456</v>
      </c>
      <c r="AD1714" s="164" t="s">
        <v>354</v>
      </c>
      <c r="AE1714" s="164" t="s">
        <v>354</v>
      </c>
      <c r="AF1714" s="164" t="s">
        <v>354</v>
      </c>
      <c r="AG1714" s="166" t="s">
        <v>354</v>
      </c>
      <c r="AH1714" s="164" t="n">
        <v>11</v>
      </c>
      <c r="AI1714" s="252" t="n">
        <v>7519</v>
      </c>
      <c r="AJ1714" s="219" t="n">
        <f aca="false">SeqEnd-SeqBeg+1</f>
        <v>7509</v>
      </c>
      <c r="AK1714" s="220" t="n">
        <f aca="false">AND( SeqBeg&lt;=Beg  , End &lt;=SeqEnd )</f>
        <v>1</v>
      </c>
      <c r="AL1714" s="212"/>
      <c r="AM1714" s="212"/>
      <c r="AN1714" s="213"/>
      <c r="AO1714" s="147" t="s">
        <v>465</v>
      </c>
      <c r="AP1714" s="147" t="s">
        <v>465</v>
      </c>
      <c r="AQ1714" s="147" t="s">
        <v>465</v>
      </c>
      <c r="AR1714" s="147" t="s">
        <v>465</v>
      </c>
      <c r="AS1714" s="147" t="s">
        <v>2000</v>
      </c>
      <c r="AT1714" s="147" t="s">
        <v>465</v>
      </c>
      <c r="AU1714" s="147" t="s">
        <v>382</v>
      </c>
      <c r="AV1714" s="212"/>
      <c r="AW1714" s="222" t="str">
        <f aca="false">HYPERLINK(CONCATENATE("http://www.ncbi.nlm.nih.gov/nuccore/",BM1714),BM1714)</f>
        <v>EU676172</v>
      </c>
      <c r="AX1714" s="219" t="str">
        <f aca="false">CONCATENATE(D1714,IF(I1714="","",CONCATENATE(".",I1714)),IF(K1714="","",CONCATENATE(".",K1714)),IF(M1714="","",CONCATENATE(".",M1714)),IF(R1714="","",CONCATENATE(".",R1714)),IF(U1714="","","(*)"))</f>
        <v>4b.CHN.pig</v>
      </c>
      <c r="AY1714" s="170" t="str">
        <f aca="false">CONCATENATE(BM1714,".",BN1714)</f>
        <v>EU676172.swGX40</v>
      </c>
      <c r="AZ1714" s="171" t="str">
        <f aca="false">IF(AV1714="",IF(ISNUMBER(FIND(".",A1714)),LEFT(A1714,FIND(".",A1714)-1),A1714),AV1714)</f>
        <v>EU676172</v>
      </c>
      <c r="BA1714" s="171" t="str">
        <f aca="false">IF(ISNUMBER(FIND("-",AZ1714)),LEFT(AZ1714,FIND("-",AZ1714)-1),AZ1714)</f>
        <v>EU676172</v>
      </c>
      <c r="BB1714" s="170" t="str">
        <f aca="false"> MEGAname &amp; "="</f>
        <v>EU676172=</v>
      </c>
      <c r="BC1714" s="170" t="str">
        <f aca="false">Clear &amp; IF(span ,"Span","out")</f>
        <v>EU676172=Span</v>
      </c>
      <c r="BD1714" s="170" t="str">
        <f aca="false">Clear &amp; IF(span, IF(B1714=".","Selected",B1714),"out")</f>
        <v>EU676172=4</v>
      </c>
      <c r="BE1714" s="170" t="str">
        <f aca="false">Clear &amp; Strain</f>
        <v>EU676172=swGX40</v>
      </c>
      <c r="BF1714" s="170" t="str">
        <f aca="false">CONCATENATE(A1714,"=",F1714,". ",AX1714,IF(AB1714="","",CONCATENATE(".",AB1714)))</f>
        <v>EU676172=swGX40. 4b.CHN.pig.CG</v>
      </c>
      <c r="BG1714" s="170" t="str">
        <f aca="false">CONCATENATE(A1714,"=",F1714,". ",AX1714)</f>
        <v>EU676172=swGX40. 4b.CHN.pig</v>
      </c>
      <c r="BH1714" s="170" t="str">
        <f aca="false">CONCATENATE(A1714,"=",AX1714)</f>
        <v>EU676172=4b.CHN.pig</v>
      </c>
      <c r="BI1714" s="170" t="str">
        <f aca="false">CONCATENATE(A1714,"=",ComForSubtype,D1714)</f>
        <v>EU676172=4b</v>
      </c>
      <c r="BJ1714" s="170" t="str">
        <f aca="false">CONCATENATE(A1714,"=",E1714)</f>
        <v>EU676172=4</v>
      </c>
      <c r="BK1714" s="170" t="str">
        <f aca="false">CONCATENATE(A1714,"=",C1714)</f>
        <v>EU676172=4</v>
      </c>
      <c r="BL1714" s="170" t="str">
        <f aca="false">CONCATENATE(D1714,"=")</f>
        <v>4b=</v>
      </c>
      <c r="BM1714" s="223" t="str">
        <f aca="false">IF(BA1714="XX","",BA1714)</f>
        <v>EU676172</v>
      </c>
      <c r="BN1714" s="224" t="str">
        <f aca="false">CONCATENATE(IF(F1714="","",F1714),IF(G1714="","",CONCATENATE(" / ",G1714)))</f>
        <v>swGX40</v>
      </c>
      <c r="BO1714" s="225" t="str">
        <f aca="false">AX1714</f>
        <v>4b.CHN.pig</v>
      </c>
      <c r="BP1714" s="226" t="n">
        <f aca="false">IF(V1714="","",V1714)</f>
        <v>4</v>
      </c>
      <c r="BQ1714" s="226" t="str">
        <f aca="false">IF(W1714="","",CONCATENATE(W1714,IF(LEFT(AO1714,1)="s","+","")))</f>
        <v>4</v>
      </c>
      <c r="BR1714" s="226" t="str">
        <f aca="false">IF(X1714="","",CONCATENATE(X1714,IF(LEFT(AQ1714,1)="s","+","")))</f>
        <v>4</v>
      </c>
      <c r="BS1714" s="226" t="str">
        <f aca="false">IF(Y1714="","",CONCATENATE(Y1714,IF(LEFT(AR1714,1)="s","+","")))</f>
        <v>4</v>
      </c>
      <c r="BT1714" s="226" t="str">
        <f aca="false">IF(Z1714="","",CONCATENATE(Z1714,IF(LEFT(AS1714,1)="s","+","")))</f>
        <v>4+</v>
      </c>
      <c r="BU1714" s="227" t="str">
        <f aca="false">IF(AA1714="","",CONCATENATE(AA1714,IF(LEFT(AT1714,1)="s","+","")))</f>
        <v>4</v>
      </c>
      <c r="BV1714" s="212"/>
      <c r="BW1714" s="177" t="s">
        <v>4448</v>
      </c>
      <c r="BX1714" s="170" t="str">
        <f aca="false">IF(BW1714&lt;&gt;"",IF(ISNUMBER(FIND("=",BW1714)),LEFT(BW1714,FIND("=",BW1714)-1),BW1714),BW1714)</f>
        <v>EU676172</v>
      </c>
      <c r="BY1714" s="170" t="str">
        <f aca="false">IF(BW1714&lt;&gt;"",IF(ISNUMBER(FIND("=",BW1714)),RIGHT(BW1714,LEN(BW1714)-FIND("=",BW1714)),""),"")</f>
        <v>4b</v>
      </c>
      <c r="BZ1714" s="170" t="str">
        <f aca="false">IF(BX1714&lt;&gt;"",IF(ISNUMBER(FIND(".",BX1714)),LEFT(BX1714,FIND(".",BX1714)-1),BX1714),BX1714)</f>
        <v>EU676172</v>
      </c>
      <c r="CA1714" s="170" t="str">
        <f aca="false">IF(BX1714&lt;&gt;"",IF(ISNUMBER(FIND(".",BX1714)),RIGHT(BX1714,LEN(BX1714)-FIND(".",BX1714)),""),"")</f>
        <v/>
      </c>
      <c r="CB1714" s="212"/>
      <c r="CC1714" s="170" t="str">
        <f aca="false">A1714</f>
        <v>EU676172</v>
      </c>
      <c r="CD1714" s="178" t="s">
        <v>339</v>
      </c>
      <c r="CE1714" s="178" t="s">
        <v>340</v>
      </c>
      <c r="CF1714" s="178" t="s">
        <v>341</v>
      </c>
      <c r="CG1714" s="212"/>
      <c r="CH1714" s="179"/>
      <c r="CI1714" s="179"/>
      <c r="CJ1714" s="179"/>
      <c r="CK1714" s="212"/>
      <c r="CL1714" s="212"/>
      <c r="CM1714" s="170" t="str">
        <f aca="false">F1714</f>
        <v>swGX40</v>
      </c>
      <c r="CN1714" s="170" t="str">
        <f aca="false">IF(G1714="","",G1714)</f>
        <v/>
      </c>
      <c r="CO1714" s="170" t="str">
        <f aca="false">CONCATENATE(H1714,":",L1714)</f>
        <v>China:</v>
      </c>
      <c r="CP1714" s="170" t="str">
        <f aca="false">CONCATENATE(IF(Q1714="","",CONCATENATE(Q1714,"-")),IF(P1714="","",CONCATENATE(P1714,"-")),IF(O1714="","",O1714))</f>
        <v/>
      </c>
      <c r="CQ1714" s="170" t="str">
        <f aca="false">IF(N1714="","",N1714)</f>
        <v/>
      </c>
      <c r="CR1714" s="228" t="n">
        <f aca="false">C1714</f>
        <v>4</v>
      </c>
      <c r="CS1714" s="229" t="str">
        <f aca="false">D1714</f>
        <v>4b</v>
      </c>
      <c r="CT1714" s="170" t="str">
        <f aca="false">CONCATENATE(CD1714," strain ",CM1714," ",CL1714,", partial cds")</f>
        <v>Hepatitis E virus strain swGX40 , partial cds</v>
      </c>
    </row>
    <row r="1715" customFormat="false" ht="11.9" hidden="true" customHeight="true" outlineLevel="0" collapsed="false">
      <c r="A1715" s="235" t="s">
        <v>4449</v>
      </c>
      <c r="B1715" s="164" t="n">
        <v>4</v>
      </c>
      <c r="C1715" s="245" t="s">
        <v>4367</v>
      </c>
      <c r="D1715" s="246" t="s">
        <v>4443</v>
      </c>
      <c r="E1715" s="249" t="s">
        <v>4367</v>
      </c>
      <c r="F1715" s="235" t="s">
        <v>4450</v>
      </c>
      <c r="G1715" s="212"/>
      <c r="H1715" s="235" t="s">
        <v>4451</v>
      </c>
      <c r="I1715" s="236" t="s">
        <v>4452</v>
      </c>
      <c r="J1715" s="235" t="s">
        <v>337</v>
      </c>
      <c r="K1715" s="212"/>
      <c r="L1715" s="212"/>
      <c r="M1715" s="157" t="s">
        <v>348</v>
      </c>
      <c r="N1715" s="213"/>
      <c r="O1715" s="212"/>
      <c r="P1715" s="159"/>
      <c r="Q1715" s="159"/>
      <c r="R1715" s="237"/>
      <c r="S1715" s="232" t="n">
        <v>329</v>
      </c>
      <c r="T1715" s="214"/>
      <c r="U1715" s="215"/>
      <c r="V1715" s="209"/>
      <c r="W1715" s="163" t="s">
        <v>4443</v>
      </c>
      <c r="X1715" s="209"/>
      <c r="Y1715" s="209"/>
      <c r="Z1715" s="209"/>
      <c r="AB1715" s="217"/>
      <c r="AC1715" s="163" t="s">
        <v>354</v>
      </c>
      <c r="AD1715" s="209"/>
      <c r="AE1715" s="209"/>
      <c r="AF1715" s="209"/>
      <c r="AG1715" s="218"/>
      <c r="AH1715" s="164" t="n">
        <v>134</v>
      </c>
      <c r="AI1715" s="164" t="n">
        <v>462</v>
      </c>
      <c r="AJ1715" s="219" t="n">
        <f aca="false">SeqEnd-SeqBeg+1</f>
        <v>329</v>
      </c>
      <c r="AK1715" s="220" t="n">
        <f aca="false">AND( SeqBeg&lt;=Beg  , End &lt;=SeqEnd )</f>
        <v>0</v>
      </c>
      <c r="AL1715" s="237"/>
      <c r="AM1715" s="237"/>
      <c r="AN1715" s="213"/>
      <c r="AO1715" s="164"/>
      <c r="AP1715" s="164"/>
      <c r="AQ1715" s="164" t="s">
        <v>103</v>
      </c>
      <c r="AR1715" s="164" t="s">
        <v>103</v>
      </c>
      <c r="AS1715" s="164" t="s">
        <v>103</v>
      </c>
      <c r="AT1715" s="164" t="s">
        <v>103</v>
      </c>
      <c r="AU1715" s="164" t="s">
        <v>382</v>
      </c>
      <c r="AV1715" s="237"/>
      <c r="AW1715" s="222" t="str">
        <f aca="false">HYPERLINK(CONCATENATE("http://www.ncbi.nlm.nih.gov/nuccore/",BM1715),BM1715)</f>
        <v>AB075967</v>
      </c>
      <c r="AX1715" s="219" t="str">
        <f aca="false">CONCATENATE(D1715,IF(I1715="","",CONCATENATE(".",I1715)),IF(K1715="","",CONCATENATE(".",K1715)),IF(M1715="","",CONCATENATE(".",M1715)),IF(R1715="","",CONCATENATE(".",R1715)),IF(U1715="","","(*)"))</f>
        <v>4b.VNM.hum</v>
      </c>
      <c r="AY1715" s="238" t="str">
        <f aca="false">CONCATENATE(BM1715,".",BN1715)</f>
        <v>AB075967.V091ORF1</v>
      </c>
      <c r="AZ1715" s="239" t="str">
        <f aca="false">IF(AV1715="",IF(ISNUMBER(FIND(".",A1715)),LEFT(A1715,FIND(".",A1715)-1),A1715),AV1715)</f>
        <v>AB075967</v>
      </c>
      <c r="BA1715" s="239" t="str">
        <f aca="false">IF(ISNUMBER(FIND("-",AZ1715)),LEFT(AZ1715,FIND("-",AZ1715)-1),AZ1715)</f>
        <v>AB075967</v>
      </c>
      <c r="BB1715" s="170" t="str">
        <f aca="false"> MEGAname &amp; "="</f>
        <v>AB075967=</v>
      </c>
      <c r="BC1715" s="170" t="str">
        <f aca="false">Clear &amp; IF(span ,"Span","out")</f>
        <v>AB075967=out</v>
      </c>
      <c r="BD1715" s="170" t="str">
        <f aca="false">Clear &amp; IF(span, IF(B1715=".","Selected",B1715),"out")</f>
        <v>AB075967=out</v>
      </c>
      <c r="BE1715" s="170" t="str">
        <f aca="false">Clear &amp; Strain</f>
        <v>AB075967=V091ORF1</v>
      </c>
      <c r="BF1715" s="238" t="str">
        <f aca="false">CONCATENATE(A1715,"=",F1715,". ",AX1715,IF(AB1715="","",CONCATENATE(".",AB1715)))</f>
        <v>AB075967=V091ORF1. 4b.VNM.hum</v>
      </c>
      <c r="BG1715" s="238" t="str">
        <f aca="false">CONCATENATE(A1715,"=",F1715,". ",AX1715)</f>
        <v>AB075967=V091ORF1. 4b.VNM.hum</v>
      </c>
      <c r="BH1715" s="238" t="str">
        <f aca="false">CONCATENATE(A1715,"=",AX1715)</f>
        <v>AB075967=4b.VNM.hum</v>
      </c>
      <c r="BI1715" s="238" t="str">
        <f aca="false">CONCATENATE(A1715,"=",ComForSubtype,D1715)</f>
        <v>AB075967=4b</v>
      </c>
      <c r="BJ1715" s="238" t="str">
        <f aca="false">CONCATENATE(A1715,"=",E1715)</f>
        <v>AB075967=4</v>
      </c>
      <c r="BK1715" s="238" t="str">
        <f aca="false">CONCATENATE(A1715,"=",C1715)</f>
        <v>AB075967=4</v>
      </c>
      <c r="BL1715" s="238" t="str">
        <f aca="false">CONCATENATE(D1715,"=")</f>
        <v>4b=</v>
      </c>
      <c r="BM1715" s="223" t="str">
        <f aca="false">IF(BA1715="XX","",BA1715)</f>
        <v>AB075967</v>
      </c>
      <c r="BN1715" s="224" t="str">
        <f aca="false">CONCATENATE(IF(F1715="","",F1715),IF(G1715="","",CONCATENATE(" / ",G1715)))</f>
        <v>V091ORF1</v>
      </c>
      <c r="BO1715" s="225" t="str">
        <f aca="false">AX1715</f>
        <v>4b.VNM.hum</v>
      </c>
      <c r="BP1715" s="226" t="str">
        <f aca="false">IF(V1715="","",V1715)</f>
        <v/>
      </c>
      <c r="BQ1715" s="226" t="str">
        <f aca="false">IF(W1715="","",CONCATENATE(W1715,IF(LEFT(AO1715,1)="s","+","")))</f>
        <v>4b</v>
      </c>
      <c r="BR1715" s="226" t="str">
        <f aca="false">IF(X1715="","",CONCATENATE(X1715,IF(LEFT(AQ1715,1)="s","+","")))</f>
        <v/>
      </c>
      <c r="BS1715" s="226" t="str">
        <f aca="false">IF(Y1715="","",CONCATENATE(Y1715,IF(LEFT(AR1715,1)="s","+","")))</f>
        <v/>
      </c>
      <c r="BT1715" s="226" t="str">
        <f aca="false">IF(Z1715="","",CONCATENATE(Z1715,IF(LEFT(AS1715,1)="s","+","")))</f>
        <v/>
      </c>
      <c r="BU1715" s="227" t="str">
        <f aca="false">IF(AA1715="","",CONCATENATE(AA1715,IF(LEFT(AT1715,1)="s","+","")))</f>
        <v/>
      </c>
      <c r="BV1715" s="240"/>
      <c r="BW1715" s="240" t="s">
        <v>4453</v>
      </c>
      <c r="BX1715" s="238" t="str">
        <f aca="false">IF(BW1715&lt;&gt;"",IF(ISNUMBER(FIND("=",BW1715)),LEFT(BW1715,FIND("=",BW1715)-1),BW1715),BW1715)</f>
        <v>AB075967</v>
      </c>
      <c r="BY1715" s="238" t="str">
        <f aca="false">IF(BW1715&lt;&gt;"",IF(ISNUMBER(FIND("=",BW1715)),RIGHT(BW1715,LEN(BW1715)-FIND("=",BW1715)),""),"")</f>
        <v>4b</v>
      </c>
      <c r="BZ1715" s="238" t="str">
        <f aca="false">IF(BX1715&lt;&gt;"",IF(ISNUMBER(FIND(".",BX1715)),LEFT(BX1715,FIND(".",BX1715)-1),BX1715),BX1715)</f>
        <v>AB075967</v>
      </c>
      <c r="CA1715" s="238" t="str">
        <f aca="false">IF(BX1715&lt;&gt;"",IF(ISNUMBER(FIND(".",BX1715)),RIGHT(BX1715,LEN(BX1715)-FIND(".",BX1715)),""),"")</f>
        <v/>
      </c>
      <c r="CB1715" s="240"/>
      <c r="CC1715" s="238" t="str">
        <f aca="false">A1715</f>
        <v>AB075967</v>
      </c>
      <c r="CD1715" s="241" t="s">
        <v>339</v>
      </c>
      <c r="CE1715" s="241" t="s">
        <v>340</v>
      </c>
      <c r="CF1715" s="241" t="s">
        <v>341</v>
      </c>
      <c r="CG1715" s="241"/>
      <c r="CH1715" s="363"/>
      <c r="CI1715" s="363"/>
      <c r="CJ1715" s="363"/>
      <c r="CK1715" s="363"/>
      <c r="CL1715" s="241"/>
      <c r="CM1715" s="238" t="str">
        <f aca="false">F1715</f>
        <v>V091ORF1</v>
      </c>
      <c r="CN1715" s="238" t="str">
        <f aca="false">IF(G1715="","",G1715)</f>
        <v/>
      </c>
      <c r="CO1715" s="238" t="str">
        <f aca="false">CONCATENATE(H1715,":",L1715)</f>
        <v>Viet Nam:</v>
      </c>
      <c r="CP1715" s="238" t="str">
        <f aca="false">CONCATENATE(IF(Q1715="","",CONCATENATE(Q1715,"-")),IF(P1715="","",CONCATENATE(P1715,"-")),IF(O1715="","",O1715))</f>
        <v/>
      </c>
      <c r="CQ1715" s="238" t="str">
        <f aca="false">IF(N1715="","",N1715)</f>
        <v/>
      </c>
      <c r="CR1715" s="238" t="str">
        <f aca="false">C1715</f>
        <v>4</v>
      </c>
      <c r="CS1715" s="242" t="str">
        <f aca="false">D1715</f>
        <v>4b</v>
      </c>
      <c r="CT1715" s="170" t="str">
        <f aca="false">CONCATENATE(CD1715," strain ",CM1715," ",CL1715,", partial cds")</f>
        <v>Hepatitis E virus strain V091ORF1 , partial cds</v>
      </c>
    </row>
    <row r="1716" customFormat="false" ht="11.9" hidden="true" customHeight="true" outlineLevel="0" collapsed="false">
      <c r="A1716" s="154" t="s">
        <v>4454</v>
      </c>
      <c r="B1716" s="147" t="n">
        <v>4</v>
      </c>
      <c r="C1716" s="148" t="s">
        <v>4367</v>
      </c>
      <c r="D1716" s="149" t="s">
        <v>4455</v>
      </c>
      <c r="E1716" s="249" t="s">
        <v>4367</v>
      </c>
      <c r="F1716" s="154" t="s">
        <v>4456</v>
      </c>
      <c r="G1716" s="212"/>
      <c r="H1716" s="146" t="s">
        <v>378</v>
      </c>
      <c r="I1716" s="153" t="s">
        <v>379</v>
      </c>
      <c r="J1716" s="146" t="s">
        <v>337</v>
      </c>
      <c r="K1716" s="155" t="s">
        <v>4069</v>
      </c>
      <c r="L1716" s="231" t="s">
        <v>4069</v>
      </c>
      <c r="M1716" s="157" t="s">
        <v>348</v>
      </c>
      <c r="N1716" s="213"/>
      <c r="O1716" s="235" t="n">
        <v>2003</v>
      </c>
      <c r="P1716" s="146" t="n">
        <v>3</v>
      </c>
      <c r="Q1716" s="160" t="n">
        <v>12</v>
      </c>
      <c r="R1716" s="212"/>
      <c r="S1716" s="232" t="n">
        <v>7251</v>
      </c>
      <c r="T1716" s="214" t="s">
        <v>353</v>
      </c>
      <c r="U1716" s="161" t="s">
        <v>4455</v>
      </c>
      <c r="V1716" s="158" t="s">
        <v>4455</v>
      </c>
      <c r="W1716" s="244" t="s">
        <v>4455</v>
      </c>
      <c r="X1716" s="150" t="s">
        <v>4455</v>
      </c>
      <c r="Y1716" s="249" t="s">
        <v>4455</v>
      </c>
      <c r="Z1716" s="150" t="s">
        <v>4455</v>
      </c>
      <c r="AA1716" s="250" t="s">
        <v>4455</v>
      </c>
      <c r="AB1716" s="251" t="s">
        <v>278</v>
      </c>
      <c r="AC1716" s="163" t="s">
        <v>354</v>
      </c>
      <c r="AD1716" s="164" t="s">
        <v>354</v>
      </c>
      <c r="AE1716" s="164" t="s">
        <v>354</v>
      </c>
      <c r="AF1716" s="164" t="s">
        <v>354</v>
      </c>
      <c r="AG1716" s="166" t="s">
        <v>354</v>
      </c>
      <c r="AH1716" s="164" t="n">
        <v>10</v>
      </c>
      <c r="AI1716" s="252" t="n">
        <v>7519</v>
      </c>
      <c r="AJ1716" s="219" t="n">
        <f aca="false">SeqEnd-SeqBeg+1</f>
        <v>7510</v>
      </c>
      <c r="AK1716" s="220" t="n">
        <f aca="false">AND( SeqBeg&lt;=Beg  , End &lt;=SeqEnd )</f>
        <v>1</v>
      </c>
      <c r="AL1716" s="212"/>
      <c r="AM1716" s="212"/>
      <c r="AN1716" s="213"/>
      <c r="AO1716" s="147" t="s">
        <v>471</v>
      </c>
      <c r="AP1716" s="147" t="s">
        <v>471</v>
      </c>
      <c r="AQ1716" s="147" t="s">
        <v>471</v>
      </c>
      <c r="AR1716" s="147" t="s">
        <v>471</v>
      </c>
      <c r="AS1716" s="147" t="s">
        <v>2000</v>
      </c>
      <c r="AT1716" s="147" t="s">
        <v>471</v>
      </c>
      <c r="AU1716" s="147" t="s">
        <v>382</v>
      </c>
      <c r="AV1716" s="212"/>
      <c r="AW1716" s="222" t="str">
        <f aca="false">HYPERLINK(CONCATENATE("http://www.ncbi.nlm.nih.gov/nuccore/",BM1716),BM1716)</f>
        <v>AB193176</v>
      </c>
      <c r="AX1716" s="219" t="str">
        <f aca="false">CONCATENATE(D1716,IF(I1716="","",CONCATENATE(".",I1716)),IF(K1716="","",CONCATENATE(".",K1716)),IF(M1716="","",CONCATENATE(".",M1716)),IF(R1716="","",CONCATENATE(".",R1716)),IF(U1716="","","(*)"))</f>
        <v>4c.JPN.Tottori.hum(*)</v>
      </c>
      <c r="AY1716" s="170" t="str">
        <f aca="false">CONCATENATE(BM1716,".",BN1716)</f>
        <v>AB193176.JSF-Tot03C</v>
      </c>
      <c r="AZ1716" s="171" t="str">
        <f aca="false">IF(AV1716="",IF(ISNUMBER(FIND(".",A1716)),LEFT(A1716,FIND(".",A1716)-1),A1716),AV1716)</f>
        <v>AB193176</v>
      </c>
      <c r="BA1716" s="171" t="str">
        <f aca="false">IF(ISNUMBER(FIND("-",AZ1716)),LEFT(AZ1716,FIND("-",AZ1716)-1),AZ1716)</f>
        <v>AB193176</v>
      </c>
      <c r="BB1716" s="170" t="str">
        <f aca="false"> MEGAname &amp; "="</f>
        <v>AB193176=</v>
      </c>
      <c r="BC1716" s="170" t="str">
        <f aca="false">Clear &amp; IF(span ,"Span","out")</f>
        <v>AB193176=Span</v>
      </c>
      <c r="BD1716" s="170" t="str">
        <f aca="false">Clear &amp; IF(span, IF(B1716=".","Selected",B1716),"out")</f>
        <v>AB193176=4</v>
      </c>
      <c r="BE1716" s="170" t="str">
        <f aca="false">Clear &amp; Strain</f>
        <v>AB193176=JSF-Tot03C</v>
      </c>
      <c r="BF1716" s="170" t="str">
        <f aca="false">CONCATENATE(A1716,"=",F1716,". ",AX1716,IF(AB1716="","",CONCATENATE(".",AB1716)))</f>
        <v>AB193176=JSF-Tot03C. 4c.JPN.Tottori.hum(*).CG</v>
      </c>
      <c r="BG1716" s="170" t="str">
        <f aca="false">CONCATENATE(A1716,"=",F1716,". ",AX1716)</f>
        <v>AB193176=JSF-Tot03C. 4c.JPN.Tottori.hum(*)</v>
      </c>
      <c r="BH1716" s="170" t="str">
        <f aca="false">CONCATENATE(A1716,"=",AX1716)</f>
        <v>AB193176=4c.JPN.Tottori.hum(*)</v>
      </c>
      <c r="BI1716" s="170" t="str">
        <f aca="false">CONCATENATE(A1716,"=",ComForSubtype,D1716)</f>
        <v>AB193176=4c</v>
      </c>
      <c r="BJ1716" s="170" t="str">
        <f aca="false">CONCATENATE(A1716,"=",E1716)</f>
        <v>AB193176=4</v>
      </c>
      <c r="BK1716" s="170" t="str">
        <f aca="false">CONCATENATE(A1716,"=",C1716)</f>
        <v>AB193176=4</v>
      </c>
      <c r="BL1716" s="170" t="str">
        <f aca="false">CONCATENATE(D1716,"=")</f>
        <v>4c=</v>
      </c>
      <c r="BM1716" s="223" t="str">
        <f aca="false">IF(BA1716="XX","",BA1716)</f>
        <v>AB193176</v>
      </c>
      <c r="BN1716" s="224" t="str">
        <f aca="false">CONCATENATE(IF(F1716="","",F1716),IF(G1716="","",CONCATENATE(" / ",G1716)))</f>
        <v>JSF-Tot03C</v>
      </c>
      <c r="BO1716" s="225" t="str">
        <f aca="false">AX1716</f>
        <v>4c.JPN.Tottori.hum(*)</v>
      </c>
      <c r="BP1716" s="226" t="str">
        <f aca="false">IF(V1716="","",V1716)</f>
        <v>4c</v>
      </c>
      <c r="BQ1716" s="226" t="str">
        <f aca="false">IF(W1716="","",CONCATENATE(W1716,IF(LEFT(AO1716,1)="s","+","")))</f>
        <v>4c</v>
      </c>
      <c r="BR1716" s="226" t="str">
        <f aca="false">IF(X1716="","",CONCATENATE(X1716,IF(LEFT(AQ1716,1)="s","+","")))</f>
        <v>4c</v>
      </c>
      <c r="BS1716" s="226" t="str">
        <f aca="false">IF(Y1716="","",CONCATENATE(Y1716,IF(LEFT(AR1716,1)="s","+","")))</f>
        <v>4c</v>
      </c>
      <c r="BT1716" s="226" t="str">
        <f aca="false">IF(Z1716="","",CONCATENATE(Z1716,IF(LEFT(AS1716,1)="s","+","")))</f>
        <v>4c+</v>
      </c>
      <c r="BU1716" s="227" t="str">
        <f aca="false">IF(AA1716="","",CONCATENATE(AA1716,IF(LEFT(AT1716,1)="s","+","")))</f>
        <v>4c</v>
      </c>
      <c r="BV1716" s="212"/>
      <c r="BW1716" s="177" t="s">
        <v>4457</v>
      </c>
      <c r="BX1716" s="170" t="str">
        <f aca="false">IF(BW1716&lt;&gt;"",IF(ISNUMBER(FIND("=",BW1716)),LEFT(BW1716,FIND("=",BW1716)-1),BW1716),BW1716)</f>
        <v>AB193176</v>
      </c>
      <c r="BY1716" s="170" t="str">
        <f aca="false">IF(BW1716&lt;&gt;"",IF(ISNUMBER(FIND("=",BW1716)),RIGHT(BW1716,LEN(BW1716)-FIND("=",BW1716)),""),"")</f>
        <v>4c</v>
      </c>
      <c r="BZ1716" s="170" t="str">
        <f aca="false">IF(BX1716&lt;&gt;"",IF(ISNUMBER(FIND(".",BX1716)),LEFT(BX1716,FIND(".",BX1716)-1),BX1716),BX1716)</f>
        <v>AB193176</v>
      </c>
      <c r="CA1716" s="170" t="str">
        <f aca="false">IF(BX1716&lt;&gt;"",IF(ISNUMBER(FIND(".",BX1716)),RIGHT(BX1716,LEN(BX1716)-FIND(".",BX1716)),""),"")</f>
        <v/>
      </c>
      <c r="CB1716" s="212"/>
      <c r="CC1716" s="170" t="str">
        <f aca="false">A1716</f>
        <v>AB193176</v>
      </c>
      <c r="CD1716" s="178" t="s">
        <v>339</v>
      </c>
      <c r="CE1716" s="178" t="s">
        <v>340</v>
      </c>
      <c r="CF1716" s="178" t="s">
        <v>341</v>
      </c>
      <c r="CG1716" s="212"/>
      <c r="CH1716" s="179"/>
      <c r="CI1716" s="179"/>
      <c r="CJ1716" s="179"/>
      <c r="CK1716" s="212"/>
      <c r="CL1716" s="212"/>
      <c r="CM1716" s="170" t="str">
        <f aca="false">F1716</f>
        <v>JSF-Tot03C</v>
      </c>
      <c r="CN1716" s="170" t="str">
        <f aca="false">IF(G1716="","",G1716)</f>
        <v/>
      </c>
      <c r="CO1716" s="170" t="str">
        <f aca="false">CONCATENATE(H1716,":",L1716)</f>
        <v>Japan:Tottori</v>
      </c>
      <c r="CP1716" s="170" t="str">
        <f aca="false">CONCATENATE(IF(Q1716="","",CONCATENATE(Q1716,"-")),IF(P1716="","",CONCATENATE(P1716,"-")),IF(O1716="","",O1716))</f>
        <v>12-3-2003</v>
      </c>
      <c r="CQ1716" s="170" t="str">
        <f aca="false">IF(N1716="","",N1716)</f>
        <v/>
      </c>
      <c r="CR1716" s="170" t="str">
        <f aca="false">C1716</f>
        <v>4</v>
      </c>
      <c r="CS1716" s="229" t="str">
        <f aca="false">D1716</f>
        <v>4c</v>
      </c>
      <c r="CT1716" s="170" t="str">
        <f aca="false">CONCATENATE(CD1716," strain ",CM1716," ",CL1716,", partial cds")</f>
        <v>Hepatitis E virus strain JSF-Tot03C , partial cds</v>
      </c>
    </row>
    <row r="1717" customFormat="false" ht="11.9" hidden="true" customHeight="true" outlineLevel="0" collapsed="false">
      <c r="A1717" s="154" t="s">
        <v>4458</v>
      </c>
      <c r="B1717" s="147" t="n">
        <v>4</v>
      </c>
      <c r="C1717" s="148" t="s">
        <v>4367</v>
      </c>
      <c r="D1717" s="149" t="s">
        <v>4455</v>
      </c>
      <c r="E1717" s="249" t="s">
        <v>4367</v>
      </c>
      <c r="F1717" s="154" t="s">
        <v>4459</v>
      </c>
      <c r="G1717" s="212"/>
      <c r="H1717" s="146" t="s">
        <v>378</v>
      </c>
      <c r="I1717" s="153" t="s">
        <v>379</v>
      </c>
      <c r="J1717" s="146" t="s">
        <v>337</v>
      </c>
      <c r="K1717" s="155" t="s">
        <v>2736</v>
      </c>
      <c r="L1717" s="231" t="s">
        <v>3627</v>
      </c>
      <c r="M1717" s="157" t="s">
        <v>348</v>
      </c>
      <c r="N1717" s="213"/>
      <c r="O1717" s="235" t="n">
        <v>2001</v>
      </c>
      <c r="P1717" s="146" t="n">
        <v>12</v>
      </c>
      <c r="Q1717" s="160" t="n">
        <v>23</v>
      </c>
      <c r="R1717" s="212"/>
      <c r="S1717" s="232" t="n">
        <v>7256</v>
      </c>
      <c r="T1717" s="214" t="s">
        <v>353</v>
      </c>
      <c r="U1717" s="215"/>
      <c r="V1717" s="158" t="s">
        <v>4455</v>
      </c>
      <c r="W1717" s="244" t="s">
        <v>4455</v>
      </c>
      <c r="X1717" s="489" t="s">
        <v>4455</v>
      </c>
      <c r="Y1717" s="249" t="s">
        <v>4455</v>
      </c>
      <c r="Z1717" s="249" t="s">
        <v>4455</v>
      </c>
      <c r="AA1717" s="250" t="s">
        <v>4455</v>
      </c>
      <c r="AB1717" s="251" t="s">
        <v>278</v>
      </c>
      <c r="AC1717" s="163" t="s">
        <v>354</v>
      </c>
      <c r="AD1717" s="164" t="s">
        <v>354</v>
      </c>
      <c r="AE1717" s="164" t="s">
        <v>354</v>
      </c>
      <c r="AF1717" s="164" t="s">
        <v>354</v>
      </c>
      <c r="AG1717" s="166" t="s">
        <v>354</v>
      </c>
      <c r="AH1717" s="164" t="n">
        <v>10</v>
      </c>
      <c r="AI1717" s="252" t="n">
        <v>7519</v>
      </c>
      <c r="AJ1717" s="219" t="n">
        <f aca="false">SeqEnd-SeqBeg+1</f>
        <v>7510</v>
      </c>
      <c r="AK1717" s="220" t="n">
        <f aca="false">AND( SeqBeg&lt;=Beg  , End &lt;=SeqEnd )</f>
        <v>1</v>
      </c>
      <c r="AL1717" s="212"/>
      <c r="AM1717" s="212"/>
      <c r="AN1717" s="213"/>
      <c r="AO1717" s="147" t="s">
        <v>103</v>
      </c>
      <c r="AP1717" s="147" t="s">
        <v>103</v>
      </c>
      <c r="AQ1717" s="147" t="s">
        <v>465</v>
      </c>
      <c r="AR1717" s="147" t="s">
        <v>465</v>
      </c>
      <c r="AS1717" s="147" t="s">
        <v>2000</v>
      </c>
      <c r="AT1717" s="147" t="s">
        <v>465</v>
      </c>
      <c r="AU1717" s="147" t="s">
        <v>382</v>
      </c>
      <c r="AV1717" s="212"/>
      <c r="AW1717" s="222" t="str">
        <f aca="false">HYPERLINK(CONCATENATE("http://www.ncbi.nlm.nih.gov/nuccore/",BM1717),BM1717)</f>
        <v>AB193177</v>
      </c>
      <c r="AX1717" s="219" t="str">
        <f aca="false">CONCATENATE(D1717,IF(I1717="","",CONCATENATE(".",I1717)),IF(K1717="","",CONCATENATE(".",K1717)),IF(M1717="","",CONCATENATE(".",M1717)),IF(R1717="","",CONCATENATE(".",R1717)),IF(U1717="","","(*)"))</f>
        <v>4c.JPN.Hokkaido.hum</v>
      </c>
      <c r="AY1717" s="170" t="str">
        <f aca="false">CONCATENATE(BM1717,".",BN1717)</f>
        <v>AB193177.JYN-Sap01C</v>
      </c>
      <c r="AZ1717" s="171" t="str">
        <f aca="false">IF(AV1717="",IF(ISNUMBER(FIND(".",A1717)),LEFT(A1717,FIND(".",A1717)-1),A1717),AV1717)</f>
        <v>AB193177</v>
      </c>
      <c r="BA1717" s="171" t="str">
        <f aca="false">IF(ISNUMBER(FIND("-",AZ1717)),LEFT(AZ1717,FIND("-",AZ1717)-1),AZ1717)</f>
        <v>AB193177</v>
      </c>
      <c r="BB1717" s="170" t="str">
        <f aca="false"> MEGAname &amp; "="</f>
        <v>AB193177=</v>
      </c>
      <c r="BC1717" s="170" t="str">
        <f aca="false">Clear &amp; IF(span ,"Span","out")</f>
        <v>AB193177=Span</v>
      </c>
      <c r="BD1717" s="170" t="str">
        <f aca="false">Clear &amp; IF(span, IF(B1717=".","Selected",B1717),"out")</f>
        <v>AB193177=4</v>
      </c>
      <c r="BE1717" s="170" t="str">
        <f aca="false">Clear &amp; Strain</f>
        <v>AB193177=JYN-Sap01C</v>
      </c>
      <c r="BF1717" s="170" t="str">
        <f aca="false">CONCATENATE(A1717,"=",F1717,". ",AX1717,IF(AB1717="","",CONCATENATE(".",AB1717)))</f>
        <v>AB193177=JYN-Sap01C. 4c.JPN.Hokkaido.hum.CG</v>
      </c>
      <c r="BG1717" s="170" t="str">
        <f aca="false">CONCATENATE(A1717,"=",F1717,". ",AX1717)</f>
        <v>AB193177=JYN-Sap01C. 4c.JPN.Hokkaido.hum</v>
      </c>
      <c r="BH1717" s="170" t="str">
        <f aca="false">CONCATENATE(A1717,"=",AX1717)</f>
        <v>AB193177=4c.JPN.Hokkaido.hum</v>
      </c>
      <c r="BI1717" s="170" t="str">
        <f aca="false">CONCATENATE(A1717,"=",ComForSubtype,D1717)</f>
        <v>AB193177=4c</v>
      </c>
      <c r="BJ1717" s="170" t="str">
        <f aca="false">CONCATENATE(A1717,"=",E1717)</f>
        <v>AB193177=4</v>
      </c>
      <c r="BK1717" s="170" t="str">
        <f aca="false">CONCATENATE(A1717,"=",C1717)</f>
        <v>AB193177=4</v>
      </c>
      <c r="BL1717" s="170" t="str">
        <f aca="false">CONCATENATE(D1717,"=")</f>
        <v>4c=</v>
      </c>
      <c r="BM1717" s="223" t="str">
        <f aca="false">IF(BA1717="XX","",BA1717)</f>
        <v>AB193177</v>
      </c>
      <c r="BN1717" s="224" t="str">
        <f aca="false">CONCATENATE(IF(F1717="","",F1717),IF(G1717="","",CONCATENATE(" / ",G1717)))</f>
        <v>JYN-Sap01C</v>
      </c>
      <c r="BO1717" s="225" t="str">
        <f aca="false">AX1717</f>
        <v>4c.JPN.Hokkaido.hum</v>
      </c>
      <c r="BP1717" s="226" t="str">
        <f aca="false">IF(V1717="","",V1717)</f>
        <v>4c</v>
      </c>
      <c r="BQ1717" s="226" t="str">
        <f aca="false">IF(W1717="","",CONCATENATE(W1717,IF(LEFT(AO1717,1)="s","+","")))</f>
        <v>4c</v>
      </c>
      <c r="BR1717" s="226" t="str">
        <f aca="false">IF(X1717="","",CONCATENATE(X1717,IF(LEFT(AQ1717,1)="s","+","")))</f>
        <v>4c</v>
      </c>
      <c r="BS1717" s="226" t="str">
        <f aca="false">IF(Y1717="","",CONCATENATE(Y1717,IF(LEFT(AR1717,1)="s","+","")))</f>
        <v>4c</v>
      </c>
      <c r="BT1717" s="226" t="str">
        <f aca="false">IF(Z1717="","",CONCATENATE(Z1717,IF(LEFT(AS1717,1)="s","+","")))</f>
        <v>4c+</v>
      </c>
      <c r="BU1717" s="227" t="str">
        <f aca="false">IF(AA1717="","",CONCATENATE(AA1717,IF(LEFT(AT1717,1)="s","+","")))</f>
        <v>4c</v>
      </c>
      <c r="BV1717" s="212"/>
      <c r="BW1717" s="177" t="s">
        <v>4460</v>
      </c>
      <c r="BX1717" s="170" t="str">
        <f aca="false">IF(BW1717&lt;&gt;"",IF(ISNUMBER(FIND("=",BW1717)),LEFT(BW1717,FIND("=",BW1717)-1),BW1717),BW1717)</f>
        <v>AB193177</v>
      </c>
      <c r="BY1717" s="170" t="str">
        <f aca="false">IF(BW1717&lt;&gt;"",IF(ISNUMBER(FIND("=",BW1717)),RIGHT(BW1717,LEN(BW1717)-FIND("=",BW1717)),""),"")</f>
        <v>4c</v>
      </c>
      <c r="BZ1717" s="170" t="str">
        <f aca="false">IF(BX1717&lt;&gt;"",IF(ISNUMBER(FIND(".",BX1717)),LEFT(BX1717,FIND(".",BX1717)-1),BX1717),BX1717)</f>
        <v>AB193177</v>
      </c>
      <c r="CA1717" s="170" t="str">
        <f aca="false">IF(BX1717&lt;&gt;"",IF(ISNUMBER(FIND(".",BX1717)),RIGHT(BX1717,LEN(BX1717)-FIND(".",BX1717)),""),"")</f>
        <v/>
      </c>
      <c r="CB1717" s="212"/>
      <c r="CC1717" s="170" t="str">
        <f aca="false">A1717</f>
        <v>AB193177</v>
      </c>
      <c r="CD1717" s="178" t="s">
        <v>339</v>
      </c>
      <c r="CE1717" s="178" t="s">
        <v>340</v>
      </c>
      <c r="CF1717" s="178" t="s">
        <v>341</v>
      </c>
      <c r="CG1717" s="212"/>
      <c r="CH1717" s="179"/>
      <c r="CI1717" s="179"/>
      <c r="CJ1717" s="179"/>
      <c r="CK1717" s="212"/>
      <c r="CL1717" s="212"/>
      <c r="CM1717" s="170" t="str">
        <f aca="false">F1717</f>
        <v>JYN-Sap01C</v>
      </c>
      <c r="CN1717" s="170" t="str">
        <f aca="false">IF(G1717="","",G1717)</f>
        <v/>
      </c>
      <c r="CO1717" s="170" t="str">
        <f aca="false">CONCATENATE(H1717,":",L1717)</f>
        <v>Japan:Hokkaido, Sapporo</v>
      </c>
      <c r="CP1717" s="170" t="str">
        <f aca="false">CONCATENATE(IF(Q1717="","",CONCATENATE(Q1717,"-")),IF(P1717="","",CONCATENATE(P1717,"-")),IF(O1717="","",O1717))</f>
        <v>23-12-2001</v>
      </c>
      <c r="CQ1717" s="170" t="str">
        <f aca="false">IF(N1717="","",N1717)</f>
        <v/>
      </c>
      <c r="CR1717" s="170" t="str">
        <f aca="false">C1717</f>
        <v>4</v>
      </c>
      <c r="CS1717" s="229" t="str">
        <f aca="false">D1717</f>
        <v>4c</v>
      </c>
      <c r="CT1717" s="170" t="str">
        <f aca="false">CONCATENATE(CD1717," strain ",CM1717," ",CL1717,", partial cds")</f>
        <v>Hepatitis E virus strain JYN-Sap01C , partial cds</v>
      </c>
    </row>
    <row r="1718" customFormat="false" ht="11.9" hidden="true" customHeight="true" outlineLevel="0" collapsed="false">
      <c r="A1718" s="154" t="s">
        <v>4461</v>
      </c>
      <c r="B1718" s="147" t="n">
        <v>4</v>
      </c>
      <c r="C1718" s="243" t="n">
        <v>4</v>
      </c>
      <c r="D1718" s="149" t="s">
        <v>4455</v>
      </c>
      <c r="E1718" s="249" t="s">
        <v>4367</v>
      </c>
      <c r="F1718" s="154" t="s">
        <v>4462</v>
      </c>
      <c r="G1718" s="212"/>
      <c r="H1718" s="146" t="s">
        <v>378</v>
      </c>
      <c r="I1718" s="153" t="s">
        <v>379</v>
      </c>
      <c r="J1718" s="146" t="s">
        <v>337</v>
      </c>
      <c r="K1718" s="155" t="s">
        <v>2736</v>
      </c>
      <c r="L1718" s="231" t="s">
        <v>2736</v>
      </c>
      <c r="M1718" s="157" t="s">
        <v>348</v>
      </c>
      <c r="N1718" s="213"/>
      <c r="O1718" s="159" t="n">
        <v>1997</v>
      </c>
      <c r="P1718" s="212"/>
      <c r="Q1718" s="212"/>
      <c r="R1718" s="212"/>
      <c r="S1718" s="232" t="n">
        <v>7258</v>
      </c>
      <c r="T1718" s="214" t="s">
        <v>353</v>
      </c>
      <c r="U1718" s="161" t="s">
        <v>4455</v>
      </c>
      <c r="V1718" s="158" t="n">
        <v>4</v>
      </c>
      <c r="W1718" s="244" t="s">
        <v>4455</v>
      </c>
      <c r="X1718" s="249" t="s">
        <v>4455</v>
      </c>
      <c r="Y1718" s="249" t="s">
        <v>4455</v>
      </c>
      <c r="Z1718" s="150" t="s">
        <v>4455</v>
      </c>
      <c r="AA1718" s="250" t="s">
        <v>4455</v>
      </c>
      <c r="AB1718" s="251" t="s">
        <v>278</v>
      </c>
      <c r="AC1718" s="163" t="s">
        <v>354</v>
      </c>
      <c r="AD1718" s="164" t="s">
        <v>354</v>
      </c>
      <c r="AE1718" s="164" t="s">
        <v>354</v>
      </c>
      <c r="AF1718" s="164" t="s">
        <v>354</v>
      </c>
      <c r="AG1718" s="166" t="s">
        <v>354</v>
      </c>
      <c r="AH1718" s="164" t="n">
        <v>11</v>
      </c>
      <c r="AI1718" s="252" t="n">
        <v>7519</v>
      </c>
      <c r="AJ1718" s="219" t="n">
        <f aca="false">SeqEnd-SeqBeg+1</f>
        <v>7509</v>
      </c>
      <c r="AK1718" s="220" t="n">
        <f aca="false">AND( SeqBeg&lt;=Beg  , End &lt;=SeqEnd )</f>
        <v>1</v>
      </c>
      <c r="AL1718" s="212"/>
      <c r="AM1718" s="212"/>
      <c r="AO1718" s="147" t="s">
        <v>457</v>
      </c>
      <c r="AP1718" s="147" t="s">
        <v>457</v>
      </c>
      <c r="AQ1718" s="147" t="s">
        <v>471</v>
      </c>
      <c r="AR1718" s="147" t="s">
        <v>471</v>
      </c>
      <c r="AS1718" s="147" t="s">
        <v>2000</v>
      </c>
      <c r="AT1718" s="147" t="s">
        <v>471</v>
      </c>
      <c r="AU1718" s="147" t="s">
        <v>382</v>
      </c>
      <c r="AV1718" s="212"/>
      <c r="AW1718" s="222" t="str">
        <f aca="false">HYPERLINK(CONCATENATE("http://www.ncbi.nlm.nih.gov/nuccore/",BM1718),BM1718)</f>
        <v>AB097812</v>
      </c>
      <c r="AX1718" s="219" t="str">
        <f aca="false">CONCATENATE(D1718,IF(I1718="","",CONCATENATE(".",I1718)),IF(K1718="","",CONCATENATE(".",K1718)),IF(M1718="","",CONCATENATE(".",M1718)),IF(R1718="","",CONCATENATE(".",R1718)),IF(U1718="","","(*)"))</f>
        <v>4c.JPN.Hokkaido.hum(*)</v>
      </c>
      <c r="AY1718" s="170" t="str">
        <f aca="false">CONCATENATE(BM1718,".",BN1718)</f>
        <v>AB097812.HE-JA1</v>
      </c>
      <c r="AZ1718" s="171" t="str">
        <f aca="false">IF(AV1718="",IF(ISNUMBER(FIND(".",A1718)),LEFT(A1718,FIND(".",A1718)-1),A1718),AV1718)</f>
        <v>AB097812</v>
      </c>
      <c r="BA1718" s="171" t="str">
        <f aca="false">IF(ISNUMBER(FIND("-",AZ1718)),LEFT(AZ1718,FIND("-",AZ1718)-1),AZ1718)</f>
        <v>AB097812</v>
      </c>
      <c r="BB1718" s="170" t="str">
        <f aca="false"> MEGAname &amp; "="</f>
        <v>AB097812=</v>
      </c>
      <c r="BC1718" s="170" t="str">
        <f aca="false">Clear &amp; IF(span ,"Span","out")</f>
        <v>AB097812=Span</v>
      </c>
      <c r="BD1718" s="170" t="str">
        <f aca="false">Clear &amp; IF(span, IF(B1718=".","Selected",B1718),"out")</f>
        <v>AB097812=4</v>
      </c>
      <c r="BE1718" s="170" t="str">
        <f aca="false">Clear &amp; Strain</f>
        <v>AB097812=HE-JA1</v>
      </c>
      <c r="BF1718" s="170" t="str">
        <f aca="false">CONCATENATE(A1718,"=",F1718,". ",AX1718,IF(AB1718="","",CONCATENATE(".",AB1718)))</f>
        <v>AB097812=HE-JA1. 4c.JPN.Hokkaido.hum(*).CG</v>
      </c>
      <c r="BG1718" s="170" t="str">
        <f aca="false">CONCATENATE(A1718,"=",F1718,". ",AX1718)</f>
        <v>AB097812=HE-JA1. 4c.JPN.Hokkaido.hum(*)</v>
      </c>
      <c r="BH1718" s="170" t="str">
        <f aca="false">CONCATENATE(A1718,"=",AX1718)</f>
        <v>AB097812=4c.JPN.Hokkaido.hum(*)</v>
      </c>
      <c r="BI1718" s="170" t="str">
        <f aca="false">CONCATENATE(A1718,"=",ComForSubtype,D1718)</f>
        <v>AB097812=4c</v>
      </c>
      <c r="BJ1718" s="170" t="str">
        <f aca="false">CONCATENATE(A1718,"=",E1718)</f>
        <v>AB097812=4</v>
      </c>
      <c r="BK1718" s="170" t="str">
        <f aca="false">CONCATENATE(A1718,"=",C1718)</f>
        <v>AB097812=4</v>
      </c>
      <c r="BL1718" s="170" t="str">
        <f aca="false">CONCATENATE(D1718,"=")</f>
        <v>4c=</v>
      </c>
      <c r="BM1718" s="223" t="str">
        <f aca="false">IF(BA1718="XX","",BA1718)</f>
        <v>AB097812</v>
      </c>
      <c r="BN1718" s="224" t="str">
        <f aca="false">CONCATENATE(IF(F1718="","",F1718),IF(G1718="","",CONCATENATE(" / ",G1718)))</f>
        <v>HE-JA1</v>
      </c>
      <c r="BO1718" s="225" t="str">
        <f aca="false">AX1718</f>
        <v>4c.JPN.Hokkaido.hum(*)</v>
      </c>
      <c r="BP1718" s="226" t="n">
        <f aca="false">IF(V1718="","",V1718)</f>
        <v>4</v>
      </c>
      <c r="BQ1718" s="226" t="str">
        <f aca="false">IF(W1718="","",CONCATENATE(W1718,IF(LEFT(AO1718,1)="s","+","")))</f>
        <v>4c+</v>
      </c>
      <c r="BR1718" s="226" t="str">
        <f aca="false">IF(X1718="","",CONCATENATE(X1718,IF(LEFT(AQ1718,1)="s","+","")))</f>
        <v>4c</v>
      </c>
      <c r="BS1718" s="226" t="str">
        <f aca="false">IF(Y1718="","",CONCATENATE(Y1718,IF(LEFT(AR1718,1)="s","+","")))</f>
        <v>4c</v>
      </c>
      <c r="BT1718" s="226" t="str">
        <f aca="false">IF(Z1718="","",CONCATENATE(Z1718,IF(LEFT(AS1718,1)="s","+","")))</f>
        <v>4c+</v>
      </c>
      <c r="BU1718" s="227" t="str">
        <f aca="false">IF(AA1718="","",CONCATENATE(AA1718,IF(LEFT(AT1718,1)="s","+","")))</f>
        <v>4c</v>
      </c>
      <c r="BV1718" s="212"/>
      <c r="BW1718" s="177" t="s">
        <v>4463</v>
      </c>
      <c r="BX1718" s="170" t="str">
        <f aca="false">IF(BW1718&lt;&gt;"",IF(ISNUMBER(FIND("=",BW1718)),LEFT(BW1718,FIND("=",BW1718)-1),BW1718),BW1718)</f>
        <v>AB097812</v>
      </c>
      <c r="BY1718" s="170" t="str">
        <f aca="false">IF(BW1718&lt;&gt;"",IF(ISNUMBER(FIND("=",BW1718)),RIGHT(BW1718,LEN(BW1718)-FIND("=",BW1718)),""),"")</f>
        <v>4c</v>
      </c>
      <c r="BZ1718" s="170" t="str">
        <f aca="false">IF(BX1718&lt;&gt;"",IF(ISNUMBER(FIND(".",BX1718)),LEFT(BX1718,FIND(".",BX1718)-1),BX1718),BX1718)</f>
        <v>AB097812</v>
      </c>
      <c r="CA1718" s="170" t="str">
        <f aca="false">IF(BX1718&lt;&gt;"",IF(ISNUMBER(FIND(".",BX1718)),RIGHT(BX1718,LEN(BX1718)-FIND(".",BX1718)),""),"")</f>
        <v/>
      </c>
      <c r="CB1718" s="212"/>
      <c r="CC1718" s="170" t="str">
        <f aca="false">A1718</f>
        <v>AB097812</v>
      </c>
      <c r="CD1718" s="178" t="s">
        <v>339</v>
      </c>
      <c r="CE1718" s="178" t="s">
        <v>340</v>
      </c>
      <c r="CF1718" s="178" t="s">
        <v>341</v>
      </c>
      <c r="CG1718" s="212"/>
      <c r="CH1718" s="179"/>
      <c r="CI1718" s="179"/>
      <c r="CJ1718" s="179"/>
      <c r="CK1718" s="212"/>
      <c r="CL1718" s="212"/>
      <c r="CM1718" s="170" t="str">
        <f aca="false">F1718</f>
        <v>HE-JA1</v>
      </c>
      <c r="CN1718" s="170" t="str">
        <f aca="false">IF(G1718="","",G1718)</f>
        <v/>
      </c>
      <c r="CO1718" s="170" t="str">
        <f aca="false">CONCATENATE(H1718,":",L1718)</f>
        <v>Japan:Hokkaido</v>
      </c>
      <c r="CP1718" s="170" t="str">
        <f aca="false">CONCATENATE(IF(Q1718="","",CONCATENATE(Q1718,"-")),IF(P1718="","",CONCATENATE(P1718,"-")),IF(O1718="","",O1718))</f>
        <v>1997</v>
      </c>
      <c r="CQ1718" s="170" t="str">
        <f aca="false">IF(N1718="","",N1718)</f>
        <v/>
      </c>
      <c r="CR1718" s="170" t="n">
        <f aca="false">C1718</f>
        <v>4</v>
      </c>
      <c r="CS1718" s="229" t="str">
        <f aca="false">D1718</f>
        <v>4c</v>
      </c>
      <c r="CT1718" s="170" t="str">
        <f aca="false">CONCATENATE(CD1718," strain ",CM1718," ",CL1718,", partial cds")</f>
        <v>Hepatitis E virus strain HE-JA1 , partial cds</v>
      </c>
    </row>
    <row r="1719" customFormat="false" ht="11.9" hidden="true" customHeight="true" outlineLevel="0" collapsed="false">
      <c r="A1719" s="154" t="s">
        <v>4464</v>
      </c>
      <c r="B1719" s="147" t="n">
        <v>4</v>
      </c>
      <c r="C1719" s="148" t="s">
        <v>4367</v>
      </c>
      <c r="D1719" s="149" t="s">
        <v>4455</v>
      </c>
      <c r="E1719" s="249" t="s">
        <v>4367</v>
      </c>
      <c r="F1719" s="154" t="s">
        <v>4465</v>
      </c>
      <c r="G1719" s="212"/>
      <c r="H1719" s="146" t="s">
        <v>378</v>
      </c>
      <c r="I1719" s="153" t="s">
        <v>379</v>
      </c>
      <c r="J1719" s="146" t="s">
        <v>337</v>
      </c>
      <c r="K1719" s="155" t="s">
        <v>2736</v>
      </c>
      <c r="L1719" s="231" t="s">
        <v>2736</v>
      </c>
      <c r="M1719" s="157" t="s">
        <v>348</v>
      </c>
      <c r="N1719" s="213"/>
      <c r="O1719" s="235" t="n">
        <v>2002</v>
      </c>
      <c r="P1719" s="146" t="n">
        <v>12</v>
      </c>
      <c r="Q1719" s="160" t="n">
        <v>24</v>
      </c>
      <c r="R1719" s="212"/>
      <c r="S1719" s="232" t="n">
        <v>7262</v>
      </c>
      <c r="T1719" s="214" t="s">
        <v>353</v>
      </c>
      <c r="U1719" s="161" t="s">
        <v>4455</v>
      </c>
      <c r="V1719" s="158" t="s">
        <v>4455</v>
      </c>
      <c r="W1719" s="244" t="s">
        <v>4455</v>
      </c>
      <c r="X1719" s="249" t="s">
        <v>4455</v>
      </c>
      <c r="Y1719" s="150" t="s">
        <v>4455</v>
      </c>
      <c r="Z1719" s="249" t="s">
        <v>4455</v>
      </c>
      <c r="AA1719" s="250" t="s">
        <v>4455</v>
      </c>
      <c r="AB1719" s="251" t="s">
        <v>278</v>
      </c>
      <c r="AC1719" s="163" t="s">
        <v>354</v>
      </c>
      <c r="AD1719" s="164" t="s">
        <v>354</v>
      </c>
      <c r="AE1719" s="164" t="s">
        <v>354</v>
      </c>
      <c r="AF1719" s="164" t="s">
        <v>354</v>
      </c>
      <c r="AG1719" s="166" t="s">
        <v>354</v>
      </c>
      <c r="AH1719" s="164" t="n">
        <v>11</v>
      </c>
      <c r="AI1719" s="252" t="n">
        <v>7519</v>
      </c>
      <c r="AJ1719" s="219" t="n">
        <f aca="false">SeqEnd-SeqBeg+1</f>
        <v>7509</v>
      </c>
      <c r="AK1719" s="220" t="n">
        <f aca="false">AND( SeqBeg&lt;=Beg  , End &lt;=SeqEnd )</f>
        <v>1</v>
      </c>
      <c r="AL1719" s="212"/>
      <c r="AM1719" s="212"/>
      <c r="AO1719" s="147" t="s">
        <v>471</v>
      </c>
      <c r="AP1719" s="147" t="s">
        <v>471</v>
      </c>
      <c r="AQ1719" s="147" t="s">
        <v>471</v>
      </c>
      <c r="AR1719" s="147" t="s">
        <v>471</v>
      </c>
      <c r="AS1719" s="147" t="s">
        <v>2000</v>
      </c>
      <c r="AT1719" s="147" t="s">
        <v>471</v>
      </c>
      <c r="AU1719" s="147" t="s">
        <v>382</v>
      </c>
      <c r="AV1719" s="212"/>
      <c r="AW1719" s="222" t="str">
        <f aca="false">HYPERLINK(CONCATENATE("http://www.ncbi.nlm.nih.gov/nuccore/",BM1719),BM1719)</f>
        <v>AB220975</v>
      </c>
      <c r="AX1719" s="219" t="str">
        <f aca="false">CONCATENATE(D1719,IF(I1719="","",CONCATENATE(".",I1719)),IF(K1719="","",CONCATENATE(".",K1719)),IF(M1719="","",CONCATENATE(".",M1719)),IF(R1719="","",CONCATENATE(".",R1719)),IF(U1719="","","(*)"))</f>
        <v>4c.JPN.Hokkaido.hum(*)</v>
      </c>
      <c r="AY1719" s="170" t="str">
        <f aca="false">CONCATENATE(BM1719,".",BN1719)</f>
        <v>AB220975.HE-JA19</v>
      </c>
      <c r="AZ1719" s="171" t="str">
        <f aca="false">IF(AV1719="",IF(ISNUMBER(FIND(".",A1719)),LEFT(A1719,FIND(".",A1719)-1),A1719),AV1719)</f>
        <v>AB220975</v>
      </c>
      <c r="BA1719" s="171" t="str">
        <f aca="false">IF(ISNUMBER(FIND("-",AZ1719)),LEFT(AZ1719,FIND("-",AZ1719)-1),AZ1719)</f>
        <v>AB220975</v>
      </c>
      <c r="BB1719" s="170" t="str">
        <f aca="false"> MEGAname &amp; "="</f>
        <v>AB220975=</v>
      </c>
      <c r="BC1719" s="170" t="str">
        <f aca="false">Clear &amp; IF(span ,"Span","out")</f>
        <v>AB220975=Span</v>
      </c>
      <c r="BD1719" s="170" t="str">
        <f aca="false">Clear &amp; IF(span, IF(B1719=".","Selected",B1719),"out")</f>
        <v>AB220975=4</v>
      </c>
      <c r="BE1719" s="170" t="str">
        <f aca="false">Clear &amp; Strain</f>
        <v>AB220975=HE-JA19</v>
      </c>
      <c r="BF1719" s="170" t="str">
        <f aca="false">CONCATENATE(A1719,"=",F1719,". ",AX1719,IF(AB1719="","",CONCATENATE(".",AB1719)))</f>
        <v>AB220975=HE-JA19. 4c.JPN.Hokkaido.hum(*).CG</v>
      </c>
      <c r="BG1719" s="170" t="str">
        <f aca="false">CONCATENATE(A1719,"=",F1719,". ",AX1719)</f>
        <v>AB220975=HE-JA19. 4c.JPN.Hokkaido.hum(*)</v>
      </c>
      <c r="BH1719" s="170" t="str">
        <f aca="false">CONCATENATE(A1719,"=",AX1719)</f>
        <v>AB220975=4c.JPN.Hokkaido.hum(*)</v>
      </c>
      <c r="BI1719" s="170" t="str">
        <f aca="false">CONCATENATE(A1719,"=",ComForSubtype,D1719)</f>
        <v>AB220975=4c</v>
      </c>
      <c r="BJ1719" s="170" t="str">
        <f aca="false">CONCATENATE(A1719,"=",E1719)</f>
        <v>AB220975=4</v>
      </c>
      <c r="BK1719" s="170" t="str">
        <f aca="false">CONCATENATE(A1719,"=",C1719)</f>
        <v>AB220975=4</v>
      </c>
      <c r="BL1719" s="170" t="str">
        <f aca="false">CONCATENATE(D1719,"=")</f>
        <v>4c=</v>
      </c>
      <c r="BM1719" s="223" t="str">
        <f aca="false">IF(BA1719="XX","",BA1719)</f>
        <v>AB220975</v>
      </c>
      <c r="BN1719" s="224" t="str">
        <f aca="false">CONCATENATE(IF(F1719="","",F1719),IF(G1719="","",CONCATENATE(" / ",G1719)))</f>
        <v>HE-JA19</v>
      </c>
      <c r="BO1719" s="225" t="str">
        <f aca="false">AX1719</f>
        <v>4c.JPN.Hokkaido.hum(*)</v>
      </c>
      <c r="BP1719" s="226" t="str">
        <f aca="false">IF(V1719="","",V1719)</f>
        <v>4c</v>
      </c>
      <c r="BQ1719" s="226" t="str">
        <f aca="false">IF(W1719="","",CONCATENATE(W1719,IF(LEFT(AO1719,1)="s","+","")))</f>
        <v>4c</v>
      </c>
      <c r="BR1719" s="226" t="str">
        <f aca="false">IF(X1719="","",CONCATENATE(X1719,IF(LEFT(AQ1719,1)="s","+","")))</f>
        <v>4c</v>
      </c>
      <c r="BS1719" s="226" t="str">
        <f aca="false">IF(Y1719="","",CONCATENATE(Y1719,IF(LEFT(AR1719,1)="s","+","")))</f>
        <v>4c</v>
      </c>
      <c r="BT1719" s="226" t="str">
        <f aca="false">IF(Z1719="","",CONCATENATE(Z1719,IF(LEFT(AS1719,1)="s","+","")))</f>
        <v>4c+</v>
      </c>
      <c r="BU1719" s="227" t="str">
        <f aca="false">IF(AA1719="","",CONCATENATE(AA1719,IF(LEFT(AT1719,1)="s","+","")))</f>
        <v>4c</v>
      </c>
      <c r="BV1719" s="212"/>
      <c r="BW1719" s="177" t="s">
        <v>4466</v>
      </c>
      <c r="BX1719" s="170" t="str">
        <f aca="false">IF(BW1719&lt;&gt;"",IF(ISNUMBER(FIND("=",BW1719)),LEFT(BW1719,FIND("=",BW1719)-1),BW1719),BW1719)</f>
        <v>AB220975</v>
      </c>
      <c r="BY1719" s="170" t="str">
        <f aca="false">IF(BW1719&lt;&gt;"",IF(ISNUMBER(FIND("=",BW1719)),RIGHT(BW1719,LEN(BW1719)-FIND("=",BW1719)),""),"")</f>
        <v>4c</v>
      </c>
      <c r="BZ1719" s="170" t="str">
        <f aca="false">IF(BX1719&lt;&gt;"",IF(ISNUMBER(FIND(".",BX1719)),LEFT(BX1719,FIND(".",BX1719)-1),BX1719),BX1719)</f>
        <v>AB220975</v>
      </c>
      <c r="CA1719" s="170" t="str">
        <f aca="false">IF(BX1719&lt;&gt;"",IF(ISNUMBER(FIND(".",BX1719)),RIGHT(BX1719,LEN(BX1719)-FIND(".",BX1719)),""),"")</f>
        <v/>
      </c>
      <c r="CB1719" s="212"/>
      <c r="CC1719" s="170" t="str">
        <f aca="false">A1719</f>
        <v>AB220975</v>
      </c>
      <c r="CD1719" s="178" t="s">
        <v>339</v>
      </c>
      <c r="CE1719" s="178" t="s">
        <v>340</v>
      </c>
      <c r="CF1719" s="178" t="s">
        <v>341</v>
      </c>
      <c r="CG1719" s="212"/>
      <c r="CH1719" s="179"/>
      <c r="CI1719" s="179"/>
      <c r="CJ1719" s="179"/>
      <c r="CK1719" s="212"/>
      <c r="CL1719" s="212"/>
      <c r="CM1719" s="170" t="str">
        <f aca="false">F1719</f>
        <v>HE-JA19</v>
      </c>
      <c r="CN1719" s="170" t="str">
        <f aca="false">IF(G1719="","",G1719)</f>
        <v/>
      </c>
      <c r="CO1719" s="170" t="str">
        <f aca="false">CONCATENATE(H1719,":",L1719)</f>
        <v>Japan:Hokkaido</v>
      </c>
      <c r="CP1719" s="170" t="str">
        <f aca="false">CONCATENATE(IF(Q1719="","",CONCATENATE(Q1719,"-")),IF(P1719="","",CONCATENATE(P1719,"-")),IF(O1719="","",O1719))</f>
        <v>24-12-2002</v>
      </c>
      <c r="CQ1719" s="170" t="str">
        <f aca="false">IF(N1719="","",N1719)</f>
        <v/>
      </c>
      <c r="CR1719" s="170" t="str">
        <f aca="false">C1719</f>
        <v>4</v>
      </c>
      <c r="CS1719" s="229" t="str">
        <f aca="false">D1719</f>
        <v>4c</v>
      </c>
      <c r="CT1719" s="170" t="str">
        <f aca="false">CONCATENATE(CD1719," strain ",CM1719," ",CL1719,", partial cds")</f>
        <v>Hepatitis E virus strain HE-JA19 , partial cds</v>
      </c>
    </row>
    <row r="1720" customFormat="false" ht="11.9" hidden="true" customHeight="true" outlineLevel="0" collapsed="false">
      <c r="A1720" s="154" t="s">
        <v>4467</v>
      </c>
      <c r="B1720" s="147" t="n">
        <v>4</v>
      </c>
      <c r="C1720" s="148" t="s">
        <v>4367</v>
      </c>
      <c r="D1720" s="149" t="s">
        <v>4455</v>
      </c>
      <c r="E1720" s="249" t="s">
        <v>4367</v>
      </c>
      <c r="F1720" s="154" t="s">
        <v>4468</v>
      </c>
      <c r="G1720" s="212"/>
      <c r="H1720" s="146" t="s">
        <v>378</v>
      </c>
      <c r="I1720" s="153" t="s">
        <v>379</v>
      </c>
      <c r="J1720" s="146" t="s">
        <v>337</v>
      </c>
      <c r="K1720" s="155" t="s">
        <v>2736</v>
      </c>
      <c r="L1720" s="231" t="s">
        <v>2736</v>
      </c>
      <c r="M1720" s="157" t="s">
        <v>348</v>
      </c>
      <c r="N1720" s="213"/>
      <c r="O1720" s="212"/>
      <c r="P1720" s="212"/>
      <c r="Q1720" s="212"/>
      <c r="R1720" s="212"/>
      <c r="S1720" s="232" t="n">
        <v>7266</v>
      </c>
      <c r="T1720" s="214" t="s">
        <v>353</v>
      </c>
      <c r="U1720" s="215"/>
      <c r="V1720" s="158" t="s">
        <v>4455</v>
      </c>
      <c r="W1720" s="244" t="s">
        <v>4455</v>
      </c>
      <c r="X1720" s="249" t="s">
        <v>4455</v>
      </c>
      <c r="Y1720" s="249" t="s">
        <v>4455</v>
      </c>
      <c r="Z1720" s="150" t="s">
        <v>4455</v>
      </c>
      <c r="AA1720" s="250" t="s">
        <v>4455</v>
      </c>
      <c r="AB1720" s="251" t="s">
        <v>278</v>
      </c>
      <c r="AC1720" s="163" t="s">
        <v>354</v>
      </c>
      <c r="AD1720" s="164" t="s">
        <v>354</v>
      </c>
      <c r="AE1720" s="164" t="s">
        <v>354</v>
      </c>
      <c r="AF1720" s="164" t="s">
        <v>354</v>
      </c>
      <c r="AG1720" s="166" t="s">
        <v>354</v>
      </c>
      <c r="AH1720" s="164" t="n">
        <v>11</v>
      </c>
      <c r="AI1720" s="252" t="n">
        <v>7519</v>
      </c>
      <c r="AJ1720" s="219" t="n">
        <f aca="false">SeqEnd-SeqBeg+1</f>
        <v>7509</v>
      </c>
      <c r="AK1720" s="220" t="n">
        <f aca="false">AND( SeqBeg&lt;=Beg  , End &lt;=SeqEnd )</f>
        <v>1</v>
      </c>
      <c r="AL1720" s="212"/>
      <c r="AM1720" s="212"/>
      <c r="AN1720" s="213"/>
      <c r="AO1720" s="147" t="s">
        <v>465</v>
      </c>
      <c r="AP1720" s="147" t="s">
        <v>465</v>
      </c>
      <c r="AQ1720" s="147" t="s">
        <v>465</v>
      </c>
      <c r="AR1720" s="147" t="s">
        <v>465</v>
      </c>
      <c r="AS1720" s="147" t="s">
        <v>2000</v>
      </c>
      <c r="AT1720" s="147" t="s">
        <v>465</v>
      </c>
      <c r="AU1720" s="147" t="s">
        <v>382</v>
      </c>
      <c r="AV1720" s="212"/>
      <c r="AW1720" s="222" t="str">
        <f aca="false">HYPERLINK(CONCATENATE("http://www.ncbi.nlm.nih.gov/nuccore/",BM1720),BM1720)</f>
        <v>AB220976</v>
      </c>
      <c r="AX1720" s="219" t="str">
        <f aca="false">CONCATENATE(D1720,IF(I1720="","",CONCATENATE(".",I1720)),IF(K1720="","",CONCATENATE(".",K1720)),IF(M1720="","",CONCATENATE(".",M1720)),IF(R1720="","",CONCATENATE(".",R1720)),IF(U1720="","","(*)"))</f>
        <v>4c.JPN.Hokkaido.hum</v>
      </c>
      <c r="AY1720" s="170" t="str">
        <f aca="false">CONCATENATE(BM1720,".",BN1720)</f>
        <v>AB220976.HE-JA28</v>
      </c>
      <c r="AZ1720" s="171" t="str">
        <f aca="false">IF(AV1720="",IF(ISNUMBER(FIND(".",A1720)),LEFT(A1720,FIND(".",A1720)-1),A1720),AV1720)</f>
        <v>AB220976</v>
      </c>
      <c r="BA1720" s="171" t="str">
        <f aca="false">IF(ISNUMBER(FIND("-",AZ1720)),LEFT(AZ1720,FIND("-",AZ1720)-1),AZ1720)</f>
        <v>AB220976</v>
      </c>
      <c r="BB1720" s="170" t="str">
        <f aca="false"> MEGAname &amp; "="</f>
        <v>AB220976=</v>
      </c>
      <c r="BC1720" s="170" t="str">
        <f aca="false">Clear &amp; IF(span ,"Span","out")</f>
        <v>AB220976=Span</v>
      </c>
      <c r="BD1720" s="170" t="str">
        <f aca="false">Clear &amp; IF(span, IF(B1720=".","Selected",B1720),"out")</f>
        <v>AB220976=4</v>
      </c>
      <c r="BE1720" s="170" t="str">
        <f aca="false">Clear &amp; Strain</f>
        <v>AB220976=HE-JA28</v>
      </c>
      <c r="BF1720" s="170" t="str">
        <f aca="false">CONCATENATE(A1720,"=",F1720,". ",AX1720,IF(AB1720="","",CONCATENATE(".",AB1720)))</f>
        <v>AB220976=HE-JA28. 4c.JPN.Hokkaido.hum.CG</v>
      </c>
      <c r="BG1720" s="170" t="str">
        <f aca="false">CONCATENATE(A1720,"=",F1720,". ",AX1720)</f>
        <v>AB220976=HE-JA28. 4c.JPN.Hokkaido.hum</v>
      </c>
      <c r="BH1720" s="170" t="str">
        <f aca="false">CONCATENATE(A1720,"=",AX1720)</f>
        <v>AB220976=4c.JPN.Hokkaido.hum</v>
      </c>
      <c r="BI1720" s="170" t="str">
        <f aca="false">CONCATENATE(A1720,"=",ComForSubtype,D1720)</f>
        <v>AB220976=4c</v>
      </c>
      <c r="BJ1720" s="170" t="str">
        <f aca="false">CONCATENATE(A1720,"=",E1720)</f>
        <v>AB220976=4</v>
      </c>
      <c r="BK1720" s="170" t="str">
        <f aca="false">CONCATENATE(A1720,"=",C1720)</f>
        <v>AB220976=4</v>
      </c>
      <c r="BL1720" s="170" t="str">
        <f aca="false">CONCATENATE(D1720,"=")</f>
        <v>4c=</v>
      </c>
      <c r="BM1720" s="223" t="str">
        <f aca="false">IF(BA1720="XX","",BA1720)</f>
        <v>AB220976</v>
      </c>
      <c r="BN1720" s="224" t="str">
        <f aca="false">CONCATENATE(IF(F1720="","",F1720),IF(G1720="","",CONCATENATE(" / ",G1720)))</f>
        <v>HE-JA28</v>
      </c>
      <c r="BO1720" s="225" t="str">
        <f aca="false">AX1720</f>
        <v>4c.JPN.Hokkaido.hum</v>
      </c>
      <c r="BP1720" s="226" t="str">
        <f aca="false">IF(V1720="","",V1720)</f>
        <v>4c</v>
      </c>
      <c r="BQ1720" s="226" t="str">
        <f aca="false">IF(W1720="","",CONCATENATE(W1720,IF(LEFT(AO1720,1)="s","+","")))</f>
        <v>4c</v>
      </c>
      <c r="BR1720" s="226" t="str">
        <f aca="false">IF(X1720="","",CONCATENATE(X1720,IF(LEFT(AQ1720,1)="s","+","")))</f>
        <v>4c</v>
      </c>
      <c r="BS1720" s="226" t="str">
        <f aca="false">IF(Y1720="","",CONCATENATE(Y1720,IF(LEFT(AR1720,1)="s","+","")))</f>
        <v>4c</v>
      </c>
      <c r="BT1720" s="226" t="str">
        <f aca="false">IF(Z1720="","",CONCATENATE(Z1720,IF(LEFT(AS1720,1)="s","+","")))</f>
        <v>4c+</v>
      </c>
      <c r="BU1720" s="227" t="str">
        <f aca="false">IF(AA1720="","",CONCATENATE(AA1720,IF(LEFT(AT1720,1)="s","+","")))</f>
        <v>4c</v>
      </c>
      <c r="BV1720" s="212"/>
      <c r="BW1720" s="177" t="s">
        <v>4469</v>
      </c>
      <c r="BX1720" s="170" t="str">
        <f aca="false">IF(BW1720&lt;&gt;"",IF(ISNUMBER(FIND("=",BW1720)),LEFT(BW1720,FIND("=",BW1720)-1),BW1720),BW1720)</f>
        <v>AB220976</v>
      </c>
      <c r="BY1720" s="170" t="str">
        <f aca="false">IF(BW1720&lt;&gt;"",IF(ISNUMBER(FIND("=",BW1720)),RIGHT(BW1720,LEN(BW1720)-FIND("=",BW1720)),""),"")</f>
        <v>4c</v>
      </c>
      <c r="BZ1720" s="170" t="str">
        <f aca="false">IF(BX1720&lt;&gt;"",IF(ISNUMBER(FIND(".",BX1720)),LEFT(BX1720,FIND(".",BX1720)-1),BX1720),BX1720)</f>
        <v>AB220976</v>
      </c>
      <c r="CA1720" s="170" t="str">
        <f aca="false">IF(BX1720&lt;&gt;"",IF(ISNUMBER(FIND(".",BX1720)),RIGHT(BX1720,LEN(BX1720)-FIND(".",BX1720)),""),"")</f>
        <v/>
      </c>
      <c r="CB1720" s="212"/>
      <c r="CC1720" s="170" t="str">
        <f aca="false">A1720</f>
        <v>AB220976</v>
      </c>
      <c r="CD1720" s="178" t="s">
        <v>339</v>
      </c>
      <c r="CE1720" s="178" t="s">
        <v>340</v>
      </c>
      <c r="CF1720" s="178" t="s">
        <v>341</v>
      </c>
      <c r="CG1720" s="212"/>
      <c r="CH1720" s="179"/>
      <c r="CI1720" s="179"/>
      <c r="CJ1720" s="179"/>
      <c r="CK1720" s="212"/>
      <c r="CL1720" s="212"/>
      <c r="CM1720" s="170" t="str">
        <f aca="false">F1720</f>
        <v>HE-JA28</v>
      </c>
      <c r="CN1720" s="170" t="str">
        <f aca="false">IF(G1720="","",G1720)</f>
        <v/>
      </c>
      <c r="CO1720" s="170" t="str">
        <f aca="false">CONCATENATE(H1720,":",L1720)</f>
        <v>Japan:Hokkaido</v>
      </c>
      <c r="CP1720" s="170" t="str">
        <f aca="false">CONCATENATE(IF(Q1720="","",CONCATENATE(Q1720,"-")),IF(P1720="","",CONCATENATE(P1720,"-")),IF(O1720="","",O1720))</f>
        <v/>
      </c>
      <c r="CQ1720" s="170" t="str">
        <f aca="false">IF(N1720="","",N1720)</f>
        <v/>
      </c>
      <c r="CR1720" s="170" t="str">
        <f aca="false">C1720</f>
        <v>4</v>
      </c>
      <c r="CS1720" s="229" t="str">
        <f aca="false">D1720</f>
        <v>4c</v>
      </c>
      <c r="CT1720" s="170" t="str">
        <f aca="false">CONCATENATE(CD1720," strain ",CM1720," ",CL1720,", partial cds")</f>
        <v>Hepatitis E virus strain HE-JA28 , partial cds</v>
      </c>
    </row>
    <row r="1721" customFormat="false" ht="11.9" hidden="true" customHeight="true" outlineLevel="0" collapsed="false">
      <c r="A1721" s="154" t="s">
        <v>4470</v>
      </c>
      <c r="B1721" s="147" t="n">
        <v>4</v>
      </c>
      <c r="C1721" s="148" t="s">
        <v>4367</v>
      </c>
      <c r="D1721" s="149" t="s">
        <v>4455</v>
      </c>
      <c r="E1721" s="249" t="s">
        <v>4367</v>
      </c>
      <c r="F1721" s="154" t="s">
        <v>4471</v>
      </c>
      <c r="G1721" s="212"/>
      <c r="H1721" s="146" t="s">
        <v>378</v>
      </c>
      <c r="I1721" s="153" t="s">
        <v>379</v>
      </c>
      <c r="J1721" s="146" t="s">
        <v>337</v>
      </c>
      <c r="K1721" s="155" t="s">
        <v>2736</v>
      </c>
      <c r="L1721" s="231" t="s">
        <v>2736</v>
      </c>
      <c r="M1721" s="157" t="s">
        <v>348</v>
      </c>
      <c r="N1721" s="213"/>
      <c r="O1721" s="212"/>
      <c r="P1721" s="212"/>
      <c r="Q1721" s="212"/>
      <c r="R1721" s="212"/>
      <c r="S1721" s="232" t="n">
        <v>7266</v>
      </c>
      <c r="T1721" s="214" t="s">
        <v>353</v>
      </c>
      <c r="U1721" s="215"/>
      <c r="V1721" s="158" t="s">
        <v>4455</v>
      </c>
      <c r="W1721" s="244" t="s">
        <v>4455</v>
      </c>
      <c r="X1721" s="150" t="s">
        <v>4455</v>
      </c>
      <c r="Y1721" s="249" t="s">
        <v>4455</v>
      </c>
      <c r="Z1721" s="150" t="s">
        <v>4455</v>
      </c>
      <c r="AA1721" s="250" t="s">
        <v>4455</v>
      </c>
      <c r="AB1721" s="251" t="s">
        <v>278</v>
      </c>
      <c r="AC1721" s="163" t="s">
        <v>354</v>
      </c>
      <c r="AD1721" s="164" t="s">
        <v>354</v>
      </c>
      <c r="AE1721" s="164" t="s">
        <v>354</v>
      </c>
      <c r="AF1721" s="164" t="s">
        <v>354</v>
      </c>
      <c r="AG1721" s="166" t="s">
        <v>354</v>
      </c>
      <c r="AH1721" s="164" t="n">
        <v>11</v>
      </c>
      <c r="AI1721" s="252" t="n">
        <v>7519</v>
      </c>
      <c r="AJ1721" s="219" t="n">
        <f aca="false">SeqEnd-SeqBeg+1</f>
        <v>7509</v>
      </c>
      <c r="AK1721" s="220" t="n">
        <f aca="false">AND( SeqBeg&lt;=Beg  , End &lt;=SeqEnd )</f>
        <v>1</v>
      </c>
      <c r="AL1721" s="212"/>
      <c r="AM1721" s="212"/>
      <c r="AN1721" s="213"/>
      <c r="AO1721" s="147" t="s">
        <v>465</v>
      </c>
      <c r="AP1721" s="147" t="s">
        <v>465</v>
      </c>
      <c r="AQ1721" s="147" t="s">
        <v>465</v>
      </c>
      <c r="AR1721" s="147" t="s">
        <v>465</v>
      </c>
      <c r="AS1721" s="147" t="s">
        <v>2000</v>
      </c>
      <c r="AT1721" s="147" t="s">
        <v>465</v>
      </c>
      <c r="AU1721" s="147" t="s">
        <v>382</v>
      </c>
      <c r="AV1721" s="212"/>
      <c r="AW1721" s="222" t="str">
        <f aca="false">HYPERLINK(CONCATENATE("http://www.ncbi.nlm.nih.gov/nuccore/",BM1721),BM1721)</f>
        <v>AB220977</v>
      </c>
      <c r="AX1721" s="219" t="str">
        <f aca="false">CONCATENATE(D1721,IF(I1721="","",CONCATENATE(".",I1721)),IF(K1721="","",CONCATENATE(".",K1721)),IF(M1721="","",CONCATENATE(".",M1721)),IF(R1721="","",CONCATENATE(".",R1721)),IF(U1721="","","(*)"))</f>
        <v>4c.JPN.Hokkaido.hum</v>
      </c>
      <c r="AY1721" s="170" t="str">
        <f aca="false">CONCATENATE(BM1721,".",BN1721)</f>
        <v>AB220977.HE-JA36</v>
      </c>
      <c r="AZ1721" s="171" t="str">
        <f aca="false">IF(AV1721="",IF(ISNUMBER(FIND(".",A1721)),LEFT(A1721,FIND(".",A1721)-1),A1721),AV1721)</f>
        <v>AB220977</v>
      </c>
      <c r="BA1721" s="171" t="str">
        <f aca="false">IF(ISNUMBER(FIND("-",AZ1721)),LEFT(AZ1721,FIND("-",AZ1721)-1),AZ1721)</f>
        <v>AB220977</v>
      </c>
      <c r="BB1721" s="170" t="str">
        <f aca="false"> MEGAname &amp; "="</f>
        <v>AB220977=</v>
      </c>
      <c r="BC1721" s="170" t="str">
        <f aca="false">Clear &amp; IF(span ,"Span","out")</f>
        <v>AB220977=Span</v>
      </c>
      <c r="BD1721" s="170" t="str">
        <f aca="false">Clear &amp; IF(span, IF(B1721=".","Selected",B1721),"out")</f>
        <v>AB220977=4</v>
      </c>
      <c r="BE1721" s="170" t="str">
        <f aca="false">Clear &amp; Strain</f>
        <v>AB220977=HE-JA36</v>
      </c>
      <c r="BF1721" s="170" t="str">
        <f aca="false">CONCATENATE(A1721,"=",F1721,". ",AX1721,IF(AB1721="","",CONCATENATE(".",AB1721)))</f>
        <v>AB220977=HE-JA36. 4c.JPN.Hokkaido.hum.CG</v>
      </c>
      <c r="BG1721" s="170" t="str">
        <f aca="false">CONCATENATE(A1721,"=",F1721,". ",AX1721)</f>
        <v>AB220977=HE-JA36. 4c.JPN.Hokkaido.hum</v>
      </c>
      <c r="BH1721" s="170" t="str">
        <f aca="false">CONCATENATE(A1721,"=",AX1721)</f>
        <v>AB220977=4c.JPN.Hokkaido.hum</v>
      </c>
      <c r="BI1721" s="170" t="str">
        <f aca="false">CONCATENATE(A1721,"=",ComForSubtype,D1721)</f>
        <v>AB220977=4c</v>
      </c>
      <c r="BJ1721" s="170" t="str">
        <f aca="false">CONCATENATE(A1721,"=",E1721)</f>
        <v>AB220977=4</v>
      </c>
      <c r="BK1721" s="170" t="str">
        <f aca="false">CONCATENATE(A1721,"=",C1721)</f>
        <v>AB220977=4</v>
      </c>
      <c r="BL1721" s="170" t="str">
        <f aca="false">CONCATENATE(D1721,"=")</f>
        <v>4c=</v>
      </c>
      <c r="BM1721" s="223" t="str">
        <f aca="false">IF(BA1721="XX","",BA1721)</f>
        <v>AB220977</v>
      </c>
      <c r="BN1721" s="224" t="str">
        <f aca="false">CONCATENATE(IF(F1721="","",F1721),IF(G1721="","",CONCATENATE(" / ",G1721)))</f>
        <v>HE-JA36</v>
      </c>
      <c r="BO1721" s="225" t="str">
        <f aca="false">AX1721</f>
        <v>4c.JPN.Hokkaido.hum</v>
      </c>
      <c r="BP1721" s="226" t="str">
        <f aca="false">IF(V1721="","",V1721)</f>
        <v>4c</v>
      </c>
      <c r="BQ1721" s="226" t="str">
        <f aca="false">IF(W1721="","",CONCATENATE(W1721,IF(LEFT(AO1721,1)="s","+","")))</f>
        <v>4c</v>
      </c>
      <c r="BR1721" s="226" t="str">
        <f aca="false">IF(X1721="","",CONCATENATE(X1721,IF(LEFT(AQ1721,1)="s","+","")))</f>
        <v>4c</v>
      </c>
      <c r="BS1721" s="226" t="str">
        <f aca="false">IF(Y1721="","",CONCATENATE(Y1721,IF(LEFT(AR1721,1)="s","+","")))</f>
        <v>4c</v>
      </c>
      <c r="BT1721" s="226" t="str">
        <f aca="false">IF(Z1721="","",CONCATENATE(Z1721,IF(LEFT(AS1721,1)="s","+","")))</f>
        <v>4c+</v>
      </c>
      <c r="BU1721" s="227" t="str">
        <f aca="false">IF(AA1721="","",CONCATENATE(AA1721,IF(LEFT(AT1721,1)="s","+","")))</f>
        <v>4c</v>
      </c>
      <c r="BV1721" s="212"/>
      <c r="BW1721" s="177" t="s">
        <v>4472</v>
      </c>
      <c r="BX1721" s="170" t="str">
        <f aca="false">IF(BW1721&lt;&gt;"",IF(ISNUMBER(FIND("=",BW1721)),LEFT(BW1721,FIND("=",BW1721)-1),BW1721),BW1721)</f>
        <v>AB220977</v>
      </c>
      <c r="BY1721" s="170" t="str">
        <f aca="false">IF(BW1721&lt;&gt;"",IF(ISNUMBER(FIND("=",BW1721)),RIGHT(BW1721,LEN(BW1721)-FIND("=",BW1721)),""),"")</f>
        <v>4c</v>
      </c>
      <c r="BZ1721" s="170" t="str">
        <f aca="false">IF(BX1721&lt;&gt;"",IF(ISNUMBER(FIND(".",BX1721)),LEFT(BX1721,FIND(".",BX1721)-1),BX1721),BX1721)</f>
        <v>AB220977</v>
      </c>
      <c r="CA1721" s="170" t="str">
        <f aca="false">IF(BX1721&lt;&gt;"",IF(ISNUMBER(FIND(".",BX1721)),RIGHT(BX1721,LEN(BX1721)-FIND(".",BX1721)),""),"")</f>
        <v/>
      </c>
      <c r="CB1721" s="212"/>
      <c r="CC1721" s="170" t="str">
        <f aca="false">A1721</f>
        <v>AB220977</v>
      </c>
      <c r="CD1721" s="178" t="s">
        <v>339</v>
      </c>
      <c r="CE1721" s="178" t="s">
        <v>340</v>
      </c>
      <c r="CF1721" s="178" t="s">
        <v>341</v>
      </c>
      <c r="CG1721" s="212"/>
      <c r="CH1721" s="179"/>
      <c r="CI1721" s="179"/>
      <c r="CJ1721" s="179"/>
      <c r="CK1721" s="212"/>
      <c r="CL1721" s="212"/>
      <c r="CM1721" s="170" t="str">
        <f aca="false">F1721</f>
        <v>HE-JA36</v>
      </c>
      <c r="CN1721" s="170" t="str">
        <f aca="false">IF(G1721="","",G1721)</f>
        <v/>
      </c>
      <c r="CO1721" s="170" t="str">
        <f aca="false">CONCATENATE(H1721,":",L1721)</f>
        <v>Japan:Hokkaido</v>
      </c>
      <c r="CP1721" s="170" t="str">
        <f aca="false">CONCATENATE(IF(Q1721="","",CONCATENATE(Q1721,"-")),IF(P1721="","",CONCATENATE(P1721,"-")),IF(O1721="","",O1721))</f>
        <v/>
      </c>
      <c r="CQ1721" s="170" t="str">
        <f aca="false">IF(N1721="","",N1721)</f>
        <v/>
      </c>
      <c r="CR1721" s="170" t="str">
        <f aca="false">C1721</f>
        <v>4</v>
      </c>
      <c r="CS1721" s="229" t="str">
        <f aca="false">D1721</f>
        <v>4c</v>
      </c>
      <c r="CT1721" s="170" t="str">
        <f aca="false">CONCATENATE(CD1721," strain ",CM1721," ",CL1721,", partial cds")</f>
        <v>Hepatitis E virus strain HE-JA36 , partial cds</v>
      </c>
    </row>
    <row r="1722" customFormat="false" ht="11.9" hidden="true" customHeight="true" outlineLevel="0" collapsed="false">
      <c r="A1722" s="154" t="s">
        <v>4473</v>
      </c>
      <c r="B1722" s="147" t="n">
        <v>4</v>
      </c>
      <c r="C1722" s="148" t="s">
        <v>4367</v>
      </c>
      <c r="D1722" s="149" t="s">
        <v>4455</v>
      </c>
      <c r="E1722" s="249" t="s">
        <v>4367</v>
      </c>
      <c r="F1722" s="154" t="s">
        <v>4474</v>
      </c>
      <c r="G1722" s="212"/>
      <c r="H1722" s="146" t="s">
        <v>378</v>
      </c>
      <c r="I1722" s="153" t="s">
        <v>379</v>
      </c>
      <c r="J1722" s="146" t="s">
        <v>337</v>
      </c>
      <c r="K1722" s="155" t="s">
        <v>2736</v>
      </c>
      <c r="L1722" s="231" t="s">
        <v>2736</v>
      </c>
      <c r="M1722" s="157" t="s">
        <v>348</v>
      </c>
      <c r="N1722" s="213"/>
      <c r="O1722" s="212"/>
      <c r="P1722" s="212"/>
      <c r="Q1722" s="212"/>
      <c r="R1722" s="212"/>
      <c r="S1722" s="232" t="n">
        <v>7281</v>
      </c>
      <c r="T1722" s="214" t="s">
        <v>353</v>
      </c>
      <c r="U1722" s="215"/>
      <c r="V1722" s="158" t="s">
        <v>4455</v>
      </c>
      <c r="W1722" s="244" t="s">
        <v>4455</v>
      </c>
      <c r="X1722" s="249" t="s">
        <v>4455</v>
      </c>
      <c r="Y1722" s="249" t="s">
        <v>4455</v>
      </c>
      <c r="Z1722" s="150" t="s">
        <v>4455</v>
      </c>
      <c r="AA1722" s="250" t="s">
        <v>4455</v>
      </c>
      <c r="AB1722" s="251" t="s">
        <v>278</v>
      </c>
      <c r="AC1722" s="163" t="s">
        <v>354</v>
      </c>
      <c r="AD1722" s="164" t="s">
        <v>354</v>
      </c>
      <c r="AE1722" s="164" t="s">
        <v>354</v>
      </c>
      <c r="AF1722" s="164" t="s">
        <v>354</v>
      </c>
      <c r="AG1722" s="166" t="s">
        <v>354</v>
      </c>
      <c r="AH1722" s="164" t="n">
        <v>11</v>
      </c>
      <c r="AI1722" s="252" t="n">
        <v>7519</v>
      </c>
      <c r="AJ1722" s="219" t="n">
        <f aca="false">SeqEnd-SeqBeg+1</f>
        <v>7509</v>
      </c>
      <c r="AK1722" s="220" t="n">
        <f aca="false">AND( SeqBeg&lt;=Beg  , End &lt;=SeqEnd )</f>
        <v>1</v>
      </c>
      <c r="AL1722" s="212"/>
      <c r="AM1722" s="212"/>
      <c r="AN1722" s="213"/>
      <c r="AO1722" s="147" t="s">
        <v>465</v>
      </c>
      <c r="AP1722" s="147" t="s">
        <v>465</v>
      </c>
      <c r="AQ1722" s="147" t="s">
        <v>465</v>
      </c>
      <c r="AR1722" s="147" t="s">
        <v>465</v>
      </c>
      <c r="AS1722" s="147" t="s">
        <v>2000</v>
      </c>
      <c r="AT1722" s="147" t="s">
        <v>465</v>
      </c>
      <c r="AU1722" s="147" t="s">
        <v>382</v>
      </c>
      <c r="AV1722" s="212"/>
      <c r="AW1722" s="222" t="str">
        <f aca="false">HYPERLINK(CONCATENATE("http://www.ncbi.nlm.nih.gov/nuccore/",BM1722),BM1722)</f>
        <v>AB220978</v>
      </c>
      <c r="AX1722" s="219" t="str">
        <f aca="false">CONCATENATE(D1722,IF(I1722="","",CONCATENATE(".",I1722)),IF(K1722="","",CONCATENATE(".",K1722)),IF(M1722="","",CONCATENATE(".",M1722)),IF(R1722="","",CONCATENATE(".",R1722)),IF(U1722="","","(*)"))</f>
        <v>4c.JPN.Hokkaido.hum</v>
      </c>
      <c r="AY1722" s="170" t="str">
        <f aca="false">CONCATENATE(BM1722,".",BN1722)</f>
        <v>AB220978.HE-JA37</v>
      </c>
      <c r="AZ1722" s="171" t="str">
        <f aca="false">IF(AV1722="",IF(ISNUMBER(FIND(".",A1722)),LEFT(A1722,FIND(".",A1722)-1),A1722),AV1722)</f>
        <v>AB220978</v>
      </c>
      <c r="BA1722" s="171" t="str">
        <f aca="false">IF(ISNUMBER(FIND("-",AZ1722)),LEFT(AZ1722,FIND("-",AZ1722)-1),AZ1722)</f>
        <v>AB220978</v>
      </c>
      <c r="BB1722" s="170" t="str">
        <f aca="false"> MEGAname &amp; "="</f>
        <v>AB220978=</v>
      </c>
      <c r="BC1722" s="170" t="str">
        <f aca="false">Clear &amp; IF(span ,"Span","out")</f>
        <v>AB220978=Span</v>
      </c>
      <c r="BD1722" s="170" t="str">
        <f aca="false">Clear &amp; IF(span, IF(B1722=".","Selected",B1722),"out")</f>
        <v>AB220978=4</v>
      </c>
      <c r="BE1722" s="170" t="str">
        <f aca="false">Clear &amp; Strain</f>
        <v>AB220978=HE-JA37</v>
      </c>
      <c r="BF1722" s="170" t="str">
        <f aca="false">CONCATENATE(A1722,"=",F1722,". ",AX1722,IF(AB1722="","",CONCATENATE(".",AB1722)))</f>
        <v>AB220978=HE-JA37. 4c.JPN.Hokkaido.hum.CG</v>
      </c>
      <c r="BG1722" s="170" t="str">
        <f aca="false">CONCATENATE(A1722,"=",F1722,". ",AX1722)</f>
        <v>AB220978=HE-JA37. 4c.JPN.Hokkaido.hum</v>
      </c>
      <c r="BH1722" s="170" t="str">
        <f aca="false">CONCATENATE(A1722,"=",AX1722)</f>
        <v>AB220978=4c.JPN.Hokkaido.hum</v>
      </c>
      <c r="BI1722" s="170" t="str">
        <f aca="false">CONCATENATE(A1722,"=",ComForSubtype,D1722)</f>
        <v>AB220978=4c</v>
      </c>
      <c r="BJ1722" s="170" t="str">
        <f aca="false">CONCATENATE(A1722,"=",E1722)</f>
        <v>AB220978=4</v>
      </c>
      <c r="BK1722" s="170" t="str">
        <f aca="false">CONCATENATE(A1722,"=",C1722)</f>
        <v>AB220978=4</v>
      </c>
      <c r="BL1722" s="170" t="str">
        <f aca="false">CONCATENATE(D1722,"=")</f>
        <v>4c=</v>
      </c>
      <c r="BM1722" s="223" t="str">
        <f aca="false">IF(BA1722="XX","",BA1722)</f>
        <v>AB220978</v>
      </c>
      <c r="BN1722" s="224" t="str">
        <f aca="false">CONCATENATE(IF(F1722="","",F1722),IF(G1722="","",CONCATENATE(" / ",G1722)))</f>
        <v>HE-JA37</v>
      </c>
      <c r="BO1722" s="225" t="str">
        <f aca="false">AX1722</f>
        <v>4c.JPN.Hokkaido.hum</v>
      </c>
      <c r="BP1722" s="226" t="str">
        <f aca="false">IF(V1722="","",V1722)</f>
        <v>4c</v>
      </c>
      <c r="BQ1722" s="226" t="str">
        <f aca="false">IF(W1722="","",CONCATENATE(W1722,IF(LEFT(AO1722,1)="s","+","")))</f>
        <v>4c</v>
      </c>
      <c r="BR1722" s="226" t="str">
        <f aca="false">IF(X1722="","",CONCATENATE(X1722,IF(LEFT(AQ1722,1)="s","+","")))</f>
        <v>4c</v>
      </c>
      <c r="BS1722" s="226" t="str">
        <f aca="false">IF(Y1722="","",CONCATENATE(Y1722,IF(LEFT(AR1722,1)="s","+","")))</f>
        <v>4c</v>
      </c>
      <c r="BT1722" s="226" t="str">
        <f aca="false">IF(Z1722="","",CONCATENATE(Z1722,IF(LEFT(AS1722,1)="s","+","")))</f>
        <v>4c+</v>
      </c>
      <c r="BU1722" s="227" t="str">
        <f aca="false">IF(AA1722="","",CONCATENATE(AA1722,IF(LEFT(AT1722,1)="s","+","")))</f>
        <v>4c</v>
      </c>
      <c r="BV1722" s="212"/>
      <c r="BW1722" s="177" t="s">
        <v>4475</v>
      </c>
      <c r="BX1722" s="170" t="str">
        <f aca="false">IF(BW1722&lt;&gt;"",IF(ISNUMBER(FIND("=",BW1722)),LEFT(BW1722,FIND("=",BW1722)-1),BW1722),BW1722)</f>
        <v>AB220978</v>
      </c>
      <c r="BY1722" s="170" t="str">
        <f aca="false">IF(BW1722&lt;&gt;"",IF(ISNUMBER(FIND("=",BW1722)),RIGHT(BW1722,LEN(BW1722)-FIND("=",BW1722)),""),"")</f>
        <v>4c</v>
      </c>
      <c r="BZ1722" s="170" t="str">
        <f aca="false">IF(BX1722&lt;&gt;"",IF(ISNUMBER(FIND(".",BX1722)),LEFT(BX1722,FIND(".",BX1722)-1),BX1722),BX1722)</f>
        <v>AB220978</v>
      </c>
      <c r="CA1722" s="170" t="str">
        <f aca="false">IF(BX1722&lt;&gt;"",IF(ISNUMBER(FIND(".",BX1722)),RIGHT(BX1722,LEN(BX1722)-FIND(".",BX1722)),""),"")</f>
        <v/>
      </c>
      <c r="CB1722" s="212"/>
      <c r="CC1722" s="170" t="str">
        <f aca="false">A1722</f>
        <v>AB220978</v>
      </c>
      <c r="CD1722" s="178" t="s">
        <v>339</v>
      </c>
      <c r="CE1722" s="178" t="s">
        <v>340</v>
      </c>
      <c r="CF1722" s="178" t="s">
        <v>341</v>
      </c>
      <c r="CG1722" s="212"/>
      <c r="CH1722" s="179"/>
      <c r="CI1722" s="179"/>
      <c r="CJ1722" s="179"/>
      <c r="CK1722" s="212"/>
      <c r="CL1722" s="212"/>
      <c r="CM1722" s="170" t="str">
        <f aca="false">F1722</f>
        <v>HE-JA37</v>
      </c>
      <c r="CN1722" s="170" t="str">
        <f aca="false">IF(G1722="","",G1722)</f>
        <v/>
      </c>
      <c r="CO1722" s="170" t="str">
        <f aca="false">CONCATENATE(H1722,":",L1722)</f>
        <v>Japan:Hokkaido</v>
      </c>
      <c r="CP1722" s="170" t="str">
        <f aca="false">CONCATENATE(IF(Q1722="","",CONCATENATE(Q1722,"-")),IF(P1722="","",CONCATENATE(P1722,"-")),IF(O1722="","",O1722))</f>
        <v/>
      </c>
      <c r="CQ1722" s="170" t="str">
        <f aca="false">IF(N1722="","",N1722)</f>
        <v/>
      </c>
      <c r="CR1722" s="170" t="str">
        <f aca="false">C1722</f>
        <v>4</v>
      </c>
      <c r="CS1722" s="229" t="str">
        <f aca="false">D1722</f>
        <v>4c</v>
      </c>
      <c r="CT1722" s="170" t="str">
        <f aca="false">CONCATENATE(CD1722," strain ",CM1722," ",CL1722,", partial cds")</f>
        <v>Hepatitis E virus strain HE-JA37 , partial cds</v>
      </c>
    </row>
    <row r="1723" customFormat="false" ht="11.9" hidden="true" customHeight="true" outlineLevel="0" collapsed="false">
      <c r="A1723" s="154" t="s">
        <v>4476</v>
      </c>
      <c r="B1723" s="147" t="n">
        <v>4</v>
      </c>
      <c r="C1723" s="148" t="s">
        <v>4367</v>
      </c>
      <c r="D1723" s="149" t="s">
        <v>4455</v>
      </c>
      <c r="E1723" s="249" t="s">
        <v>4367</v>
      </c>
      <c r="F1723" s="154" t="s">
        <v>4477</v>
      </c>
      <c r="G1723" s="212"/>
      <c r="H1723" s="146" t="s">
        <v>378</v>
      </c>
      <c r="I1723" s="153" t="s">
        <v>379</v>
      </c>
      <c r="J1723" s="146" t="s">
        <v>337</v>
      </c>
      <c r="K1723" s="155" t="s">
        <v>2736</v>
      </c>
      <c r="L1723" s="231" t="s">
        <v>2736</v>
      </c>
      <c r="M1723" s="157" t="s">
        <v>348</v>
      </c>
      <c r="N1723" s="213"/>
      <c r="O1723" s="235" t="n">
        <v>2004</v>
      </c>
      <c r="P1723" s="146" t="n">
        <v>8</v>
      </c>
      <c r="Q1723" s="160" t="n">
        <v>17</v>
      </c>
      <c r="R1723" s="212"/>
      <c r="S1723" s="232" t="n">
        <v>7265</v>
      </c>
      <c r="T1723" s="214" t="s">
        <v>353</v>
      </c>
      <c r="U1723" s="215"/>
      <c r="V1723" s="158" t="s">
        <v>4455</v>
      </c>
      <c r="W1723" s="244" t="s">
        <v>4455</v>
      </c>
      <c r="X1723" s="249" t="s">
        <v>4455</v>
      </c>
      <c r="Y1723" s="249" t="s">
        <v>4455</v>
      </c>
      <c r="Z1723" s="150" t="s">
        <v>4455</v>
      </c>
      <c r="AA1723" s="250" t="s">
        <v>4455</v>
      </c>
      <c r="AB1723" s="251" t="s">
        <v>278</v>
      </c>
      <c r="AC1723" s="163" t="s">
        <v>354</v>
      </c>
      <c r="AD1723" s="164" t="s">
        <v>354</v>
      </c>
      <c r="AE1723" s="164" t="s">
        <v>354</v>
      </c>
      <c r="AF1723" s="164" t="s">
        <v>354</v>
      </c>
      <c r="AG1723" s="166" t="s">
        <v>354</v>
      </c>
      <c r="AH1723" s="164" t="n">
        <v>11</v>
      </c>
      <c r="AI1723" s="252" t="n">
        <v>7519</v>
      </c>
      <c r="AJ1723" s="219" t="n">
        <f aca="false">SeqEnd-SeqBeg+1</f>
        <v>7509</v>
      </c>
      <c r="AK1723" s="220" t="n">
        <f aca="false">AND( SeqBeg&lt;=Beg  , End &lt;=SeqEnd )</f>
        <v>1</v>
      </c>
      <c r="AL1723" s="212"/>
      <c r="AM1723" s="212"/>
      <c r="AN1723" s="213"/>
      <c r="AO1723" s="147" t="s">
        <v>465</v>
      </c>
      <c r="AP1723" s="147" t="s">
        <v>465</v>
      </c>
      <c r="AQ1723" s="147" t="s">
        <v>465</v>
      </c>
      <c r="AR1723" s="147" t="s">
        <v>465</v>
      </c>
      <c r="AS1723" s="147" t="s">
        <v>2000</v>
      </c>
      <c r="AT1723" s="147" t="s">
        <v>465</v>
      </c>
      <c r="AU1723" s="147" t="s">
        <v>382</v>
      </c>
      <c r="AV1723" s="212"/>
      <c r="AW1723" s="222" t="str">
        <f aca="false">HYPERLINK(CONCATENATE("http://www.ncbi.nlm.nih.gov/nuccore/",BM1723),BM1723)</f>
        <v>AB220979</v>
      </c>
      <c r="AX1723" s="219" t="str">
        <f aca="false">CONCATENATE(D1723,IF(I1723="","",CONCATENATE(".",I1723)),IF(K1723="","",CONCATENATE(".",K1723)),IF(M1723="","",CONCATENATE(".",M1723)),IF(R1723="","",CONCATENATE(".",R1723)),IF(U1723="","","(*)"))</f>
        <v>4c.JPN.Hokkaido.hum</v>
      </c>
      <c r="AY1723" s="170" t="str">
        <f aca="false">CONCATENATE(BM1723,".",BN1723)</f>
        <v>AB220979.HE-JA41</v>
      </c>
      <c r="AZ1723" s="171" t="str">
        <f aca="false">IF(AV1723="",IF(ISNUMBER(FIND(".",A1723)),LEFT(A1723,FIND(".",A1723)-1),A1723),AV1723)</f>
        <v>AB220979</v>
      </c>
      <c r="BA1723" s="171" t="str">
        <f aca="false">IF(ISNUMBER(FIND("-",AZ1723)),LEFT(AZ1723,FIND("-",AZ1723)-1),AZ1723)</f>
        <v>AB220979</v>
      </c>
      <c r="BB1723" s="170" t="str">
        <f aca="false"> MEGAname &amp; "="</f>
        <v>AB220979=</v>
      </c>
      <c r="BC1723" s="170" t="str">
        <f aca="false">Clear &amp; IF(span ,"Span","out")</f>
        <v>AB220979=Span</v>
      </c>
      <c r="BD1723" s="170" t="str">
        <f aca="false">Clear &amp; IF(span, IF(B1723=".","Selected",B1723),"out")</f>
        <v>AB220979=4</v>
      </c>
      <c r="BE1723" s="170" t="str">
        <f aca="false">Clear &amp; Strain</f>
        <v>AB220979=HE-JA41</v>
      </c>
      <c r="BF1723" s="170" t="str">
        <f aca="false">CONCATENATE(A1723,"=",F1723,". ",AX1723,IF(AB1723="","",CONCATENATE(".",AB1723)))</f>
        <v>AB220979=HE-JA41. 4c.JPN.Hokkaido.hum.CG</v>
      </c>
      <c r="BG1723" s="170" t="str">
        <f aca="false">CONCATENATE(A1723,"=",F1723,". ",AX1723)</f>
        <v>AB220979=HE-JA41. 4c.JPN.Hokkaido.hum</v>
      </c>
      <c r="BH1723" s="170" t="str">
        <f aca="false">CONCATENATE(A1723,"=",AX1723)</f>
        <v>AB220979=4c.JPN.Hokkaido.hum</v>
      </c>
      <c r="BI1723" s="170" t="str">
        <f aca="false">CONCATENATE(A1723,"=",ComForSubtype,D1723)</f>
        <v>AB220979=4c</v>
      </c>
      <c r="BJ1723" s="170" t="str">
        <f aca="false">CONCATENATE(A1723,"=",E1723)</f>
        <v>AB220979=4</v>
      </c>
      <c r="BK1723" s="170" t="str">
        <f aca="false">CONCATENATE(A1723,"=",C1723)</f>
        <v>AB220979=4</v>
      </c>
      <c r="BL1723" s="170" t="str">
        <f aca="false">CONCATENATE(D1723,"=")</f>
        <v>4c=</v>
      </c>
      <c r="BM1723" s="223" t="str">
        <f aca="false">IF(BA1723="XX","",BA1723)</f>
        <v>AB220979</v>
      </c>
      <c r="BN1723" s="224" t="str">
        <f aca="false">CONCATENATE(IF(F1723="","",F1723),IF(G1723="","",CONCATENATE(" / ",G1723)))</f>
        <v>HE-JA41</v>
      </c>
      <c r="BO1723" s="225" t="str">
        <f aca="false">AX1723</f>
        <v>4c.JPN.Hokkaido.hum</v>
      </c>
      <c r="BP1723" s="226" t="str">
        <f aca="false">IF(V1723="","",V1723)</f>
        <v>4c</v>
      </c>
      <c r="BQ1723" s="226" t="str">
        <f aca="false">IF(W1723="","",CONCATENATE(W1723,IF(LEFT(AO1723,1)="s","+","")))</f>
        <v>4c</v>
      </c>
      <c r="BR1723" s="226" t="str">
        <f aca="false">IF(X1723="","",CONCATENATE(X1723,IF(LEFT(AQ1723,1)="s","+","")))</f>
        <v>4c</v>
      </c>
      <c r="BS1723" s="226" t="str">
        <f aca="false">IF(Y1723="","",CONCATENATE(Y1723,IF(LEFT(AR1723,1)="s","+","")))</f>
        <v>4c</v>
      </c>
      <c r="BT1723" s="226" t="str">
        <f aca="false">IF(Z1723="","",CONCATENATE(Z1723,IF(LEFT(AS1723,1)="s","+","")))</f>
        <v>4c+</v>
      </c>
      <c r="BU1723" s="227" t="str">
        <f aca="false">IF(AA1723="","",CONCATENATE(AA1723,IF(LEFT(AT1723,1)="s","+","")))</f>
        <v>4c</v>
      </c>
      <c r="BV1723" s="212"/>
      <c r="BW1723" s="177" t="s">
        <v>4478</v>
      </c>
      <c r="BX1723" s="170" t="str">
        <f aca="false">IF(BW1723&lt;&gt;"",IF(ISNUMBER(FIND("=",BW1723)),LEFT(BW1723,FIND("=",BW1723)-1),BW1723),BW1723)</f>
        <v>AB220979</v>
      </c>
      <c r="BY1723" s="170" t="str">
        <f aca="false">IF(BW1723&lt;&gt;"",IF(ISNUMBER(FIND("=",BW1723)),RIGHT(BW1723,LEN(BW1723)-FIND("=",BW1723)),""),"")</f>
        <v>4c</v>
      </c>
      <c r="BZ1723" s="170" t="str">
        <f aca="false">IF(BX1723&lt;&gt;"",IF(ISNUMBER(FIND(".",BX1723)),LEFT(BX1723,FIND(".",BX1723)-1),BX1723),BX1723)</f>
        <v>AB220979</v>
      </c>
      <c r="CA1723" s="170" t="str">
        <f aca="false">IF(BX1723&lt;&gt;"",IF(ISNUMBER(FIND(".",BX1723)),RIGHT(BX1723,LEN(BX1723)-FIND(".",BX1723)),""),"")</f>
        <v/>
      </c>
      <c r="CB1723" s="212"/>
      <c r="CC1723" s="170" t="str">
        <f aca="false">A1723</f>
        <v>AB220979</v>
      </c>
      <c r="CD1723" s="178" t="s">
        <v>339</v>
      </c>
      <c r="CE1723" s="178" t="s">
        <v>340</v>
      </c>
      <c r="CF1723" s="178" t="s">
        <v>341</v>
      </c>
      <c r="CG1723" s="212"/>
      <c r="CH1723" s="179"/>
      <c r="CI1723" s="179"/>
      <c r="CJ1723" s="179"/>
      <c r="CK1723" s="212"/>
      <c r="CL1723" s="212"/>
      <c r="CM1723" s="170" t="str">
        <f aca="false">F1723</f>
        <v>HE-JA41</v>
      </c>
      <c r="CN1723" s="170" t="str">
        <f aca="false">IF(G1723="","",G1723)</f>
        <v/>
      </c>
      <c r="CO1723" s="170" t="str">
        <f aca="false">CONCATENATE(H1723,":",L1723)</f>
        <v>Japan:Hokkaido</v>
      </c>
      <c r="CP1723" s="170" t="str">
        <f aca="false">CONCATENATE(IF(Q1723="","",CONCATENATE(Q1723,"-")),IF(P1723="","",CONCATENATE(P1723,"-")),IF(O1723="","",O1723))</f>
        <v>17-8-2004</v>
      </c>
      <c r="CQ1723" s="170" t="str">
        <f aca="false">IF(N1723="","",N1723)</f>
        <v/>
      </c>
      <c r="CR1723" s="170" t="str">
        <f aca="false">C1723</f>
        <v>4</v>
      </c>
      <c r="CS1723" s="229" t="str">
        <f aca="false">D1723</f>
        <v>4c</v>
      </c>
      <c r="CT1723" s="170" t="str">
        <f aca="false">CONCATENATE(CD1723," strain ",CM1723," ",CL1723,", partial cds")</f>
        <v>Hepatitis E virus strain HE-JA41 , partial cds</v>
      </c>
    </row>
    <row r="1724" customFormat="false" ht="11.9" hidden="true" customHeight="true" outlineLevel="0" collapsed="false">
      <c r="A1724" s="154" t="s">
        <v>4479</v>
      </c>
      <c r="B1724" s="147" t="n">
        <v>4</v>
      </c>
      <c r="C1724" s="148" t="s">
        <v>4367</v>
      </c>
      <c r="D1724" s="149" t="s">
        <v>4455</v>
      </c>
      <c r="E1724" s="249" t="s">
        <v>4367</v>
      </c>
      <c r="F1724" s="154" t="s">
        <v>4480</v>
      </c>
      <c r="G1724" s="212"/>
      <c r="H1724" s="146" t="s">
        <v>378</v>
      </c>
      <c r="I1724" s="153" t="s">
        <v>379</v>
      </c>
      <c r="J1724" s="146" t="s">
        <v>337</v>
      </c>
      <c r="K1724" s="155" t="s">
        <v>4481</v>
      </c>
      <c r="L1724" s="231" t="s">
        <v>4481</v>
      </c>
      <c r="M1724" s="157" t="s">
        <v>348</v>
      </c>
      <c r="N1724" s="213"/>
      <c r="O1724" s="235" t="n">
        <v>1998</v>
      </c>
      <c r="P1724" s="146" t="n">
        <v>6</v>
      </c>
      <c r="Q1724" s="160" t="n">
        <v>19</v>
      </c>
      <c r="R1724" s="212"/>
      <c r="S1724" s="232" t="n">
        <v>7262</v>
      </c>
      <c r="T1724" s="214" t="s">
        <v>353</v>
      </c>
      <c r="U1724" s="161" t="s">
        <v>4455</v>
      </c>
      <c r="V1724" s="158" t="s">
        <v>4455</v>
      </c>
      <c r="W1724" s="244" t="s">
        <v>4455</v>
      </c>
      <c r="X1724" s="249" t="s">
        <v>4455</v>
      </c>
      <c r="Y1724" s="249" t="s">
        <v>4455</v>
      </c>
      <c r="Z1724" s="150" t="s">
        <v>4455</v>
      </c>
      <c r="AA1724" s="250" t="s">
        <v>4455</v>
      </c>
      <c r="AB1724" s="251" t="s">
        <v>278</v>
      </c>
      <c r="AC1724" s="163" t="s">
        <v>354</v>
      </c>
      <c r="AD1724" s="164" t="s">
        <v>354</v>
      </c>
      <c r="AE1724" s="164" t="s">
        <v>354</v>
      </c>
      <c r="AF1724" s="164" t="s">
        <v>354</v>
      </c>
      <c r="AG1724" s="166" t="s">
        <v>354</v>
      </c>
      <c r="AH1724" s="164" t="n">
        <v>11</v>
      </c>
      <c r="AI1724" s="252" t="n">
        <v>7519</v>
      </c>
      <c r="AJ1724" s="219" t="n">
        <f aca="false">SeqEnd-SeqBeg+1</f>
        <v>7509</v>
      </c>
      <c r="AK1724" s="220" t="n">
        <f aca="false">AND( SeqBeg&lt;=Beg  , End &lt;=SeqEnd )</f>
        <v>1</v>
      </c>
      <c r="AL1724" s="212"/>
      <c r="AM1724" s="212"/>
      <c r="AN1724" s="213"/>
      <c r="AO1724" s="147" t="s">
        <v>471</v>
      </c>
      <c r="AP1724" s="147" t="s">
        <v>471</v>
      </c>
      <c r="AQ1724" s="147" t="s">
        <v>471</v>
      </c>
      <c r="AR1724" s="147" t="s">
        <v>471</v>
      </c>
      <c r="AS1724" s="147" t="s">
        <v>2000</v>
      </c>
      <c r="AT1724" s="147" t="s">
        <v>471</v>
      </c>
      <c r="AU1724" s="147" t="s">
        <v>382</v>
      </c>
      <c r="AV1724" s="212"/>
      <c r="AW1724" s="222" t="str">
        <f aca="false">HYPERLINK(CONCATENATE("http://www.ncbi.nlm.nih.gov/nuccore/",BM1724),BM1724)</f>
        <v>AB220971</v>
      </c>
      <c r="AX1724" s="219" t="str">
        <f aca="false">CONCATENATE(D1724,IF(I1724="","",CONCATENATE(".",I1724)),IF(K1724="","",CONCATENATE(".",K1724)),IF(M1724="","",CONCATENATE(".",M1724)),IF(R1724="","",CONCATENATE(".",R1724)),IF(U1724="","","(*)"))</f>
        <v>4c.JPN.Mito.hum(*)</v>
      </c>
      <c r="AY1724" s="170" t="str">
        <f aca="false">CONCATENATE(BM1724,".",BN1724)</f>
        <v>AB220971.HE-JF3</v>
      </c>
      <c r="AZ1724" s="171" t="str">
        <f aca="false">IF(AV1724="",IF(ISNUMBER(FIND(".",A1724)),LEFT(A1724,FIND(".",A1724)-1),A1724),AV1724)</f>
        <v>AB220971</v>
      </c>
      <c r="BA1724" s="171" t="str">
        <f aca="false">IF(ISNUMBER(FIND("-",AZ1724)),LEFT(AZ1724,FIND("-",AZ1724)-1),AZ1724)</f>
        <v>AB220971</v>
      </c>
      <c r="BB1724" s="170" t="str">
        <f aca="false"> MEGAname &amp; "="</f>
        <v>AB220971=</v>
      </c>
      <c r="BC1724" s="170" t="str">
        <f aca="false">Clear &amp; IF(span ,"Span","out")</f>
        <v>AB220971=Span</v>
      </c>
      <c r="BD1724" s="170" t="str">
        <f aca="false">Clear &amp; IF(span, IF(B1724=".","Selected",B1724),"out")</f>
        <v>AB220971=4</v>
      </c>
      <c r="BE1724" s="170" t="str">
        <f aca="false">Clear &amp; Strain</f>
        <v>AB220971=HE-JF3</v>
      </c>
      <c r="BF1724" s="170" t="str">
        <f aca="false">CONCATENATE(A1724,"=",F1724,". ",AX1724,IF(AB1724="","",CONCATENATE(".",AB1724)))</f>
        <v>AB220971=HE-JF3. 4c.JPN.Mito.hum(*).CG</v>
      </c>
      <c r="BG1724" s="170" t="str">
        <f aca="false">CONCATENATE(A1724,"=",F1724,". ",AX1724)</f>
        <v>AB220971=HE-JF3. 4c.JPN.Mito.hum(*)</v>
      </c>
      <c r="BH1724" s="170" t="str">
        <f aca="false">CONCATENATE(A1724,"=",AX1724)</f>
        <v>AB220971=4c.JPN.Mito.hum(*)</v>
      </c>
      <c r="BI1724" s="170" t="str">
        <f aca="false">CONCATENATE(A1724,"=",ComForSubtype,D1724)</f>
        <v>AB220971=4c</v>
      </c>
      <c r="BJ1724" s="170" t="str">
        <f aca="false">CONCATENATE(A1724,"=",E1724)</f>
        <v>AB220971=4</v>
      </c>
      <c r="BK1724" s="170" t="str">
        <f aca="false">CONCATENATE(A1724,"=",C1724)</f>
        <v>AB220971=4</v>
      </c>
      <c r="BL1724" s="170" t="str">
        <f aca="false">CONCATENATE(D1724,"=")</f>
        <v>4c=</v>
      </c>
      <c r="BM1724" s="223" t="str">
        <f aca="false">IF(BA1724="XX","",BA1724)</f>
        <v>AB220971</v>
      </c>
      <c r="BN1724" s="224" t="str">
        <f aca="false">CONCATENATE(IF(F1724="","",F1724),IF(G1724="","",CONCATENATE(" / ",G1724)))</f>
        <v>HE-JF3</v>
      </c>
      <c r="BO1724" s="225" t="str">
        <f aca="false">AX1724</f>
        <v>4c.JPN.Mito.hum(*)</v>
      </c>
      <c r="BP1724" s="226" t="str">
        <f aca="false">IF(V1724="","",V1724)</f>
        <v>4c</v>
      </c>
      <c r="BQ1724" s="226" t="str">
        <f aca="false">IF(W1724="","",CONCATENATE(W1724,IF(LEFT(AO1724,1)="s","+","")))</f>
        <v>4c</v>
      </c>
      <c r="BR1724" s="226" t="str">
        <f aca="false">IF(X1724="","",CONCATENATE(X1724,IF(LEFT(AQ1724,1)="s","+","")))</f>
        <v>4c</v>
      </c>
      <c r="BS1724" s="226" t="str">
        <f aca="false">IF(Y1724="","",CONCATENATE(Y1724,IF(LEFT(AR1724,1)="s","+","")))</f>
        <v>4c</v>
      </c>
      <c r="BT1724" s="226" t="str">
        <f aca="false">IF(Z1724="","",CONCATENATE(Z1724,IF(LEFT(AS1724,1)="s","+","")))</f>
        <v>4c+</v>
      </c>
      <c r="BU1724" s="227" t="str">
        <f aca="false">IF(AA1724="","",CONCATENATE(AA1724,IF(LEFT(AT1724,1)="s","+","")))</f>
        <v>4c</v>
      </c>
      <c r="BV1724" s="212"/>
      <c r="BW1724" s="177" t="s">
        <v>4482</v>
      </c>
      <c r="BX1724" s="170" t="str">
        <f aca="false">IF(BW1724&lt;&gt;"",IF(ISNUMBER(FIND("=",BW1724)),LEFT(BW1724,FIND("=",BW1724)-1),BW1724),BW1724)</f>
        <v>AB220971</v>
      </c>
      <c r="BY1724" s="170" t="str">
        <f aca="false">IF(BW1724&lt;&gt;"",IF(ISNUMBER(FIND("=",BW1724)),RIGHT(BW1724,LEN(BW1724)-FIND("=",BW1724)),""),"")</f>
        <v>4c</v>
      </c>
      <c r="BZ1724" s="170" t="str">
        <f aca="false">IF(BX1724&lt;&gt;"",IF(ISNUMBER(FIND(".",BX1724)),LEFT(BX1724,FIND(".",BX1724)-1),BX1724),BX1724)</f>
        <v>AB220971</v>
      </c>
      <c r="CA1724" s="170" t="str">
        <f aca="false">IF(BX1724&lt;&gt;"",IF(ISNUMBER(FIND(".",BX1724)),RIGHT(BX1724,LEN(BX1724)-FIND(".",BX1724)),""),"")</f>
        <v/>
      </c>
      <c r="CB1724" s="212"/>
      <c r="CC1724" s="170" t="str">
        <f aca="false">A1724</f>
        <v>AB220971</v>
      </c>
      <c r="CD1724" s="178" t="s">
        <v>339</v>
      </c>
      <c r="CE1724" s="178" t="s">
        <v>340</v>
      </c>
      <c r="CF1724" s="178" t="s">
        <v>341</v>
      </c>
      <c r="CG1724" s="212"/>
      <c r="CH1724" s="179"/>
      <c r="CI1724" s="179"/>
      <c r="CJ1724" s="179"/>
      <c r="CK1724" s="212"/>
      <c r="CL1724" s="212"/>
      <c r="CM1724" s="170" t="str">
        <f aca="false">F1724</f>
        <v>HE-JF3</v>
      </c>
      <c r="CN1724" s="170" t="str">
        <f aca="false">IF(G1724="","",G1724)</f>
        <v/>
      </c>
      <c r="CO1724" s="170" t="str">
        <f aca="false">CONCATENATE(H1724,":",L1724)</f>
        <v>Japan:Mito</v>
      </c>
      <c r="CP1724" s="170" t="str">
        <f aca="false">CONCATENATE(IF(Q1724="","",CONCATENATE(Q1724,"-")),IF(P1724="","",CONCATENATE(P1724,"-")),IF(O1724="","",O1724))</f>
        <v>19-6-1998</v>
      </c>
      <c r="CQ1724" s="170" t="str">
        <f aca="false">IF(N1724="","",N1724)</f>
        <v/>
      </c>
      <c r="CR1724" s="170" t="str">
        <f aca="false">C1724</f>
        <v>4</v>
      </c>
      <c r="CS1724" s="229" t="str">
        <f aca="false">D1724</f>
        <v>4c</v>
      </c>
      <c r="CT1724" s="170" t="str">
        <f aca="false">CONCATENATE(CD1724," strain ",CM1724," ",CL1724,", partial cds")</f>
        <v>Hepatitis E virus strain HE-JF3 , partial cds</v>
      </c>
    </row>
    <row r="1725" customFormat="false" ht="11.9" hidden="true" customHeight="true" outlineLevel="0" collapsed="false">
      <c r="A1725" s="154" t="s">
        <v>4483</v>
      </c>
      <c r="B1725" s="147" t="n">
        <v>4</v>
      </c>
      <c r="C1725" s="148" t="s">
        <v>4367</v>
      </c>
      <c r="D1725" s="149" t="s">
        <v>4455</v>
      </c>
      <c r="E1725" s="249" t="s">
        <v>4367</v>
      </c>
      <c r="F1725" s="154" t="s">
        <v>4484</v>
      </c>
      <c r="G1725" s="212"/>
      <c r="H1725" s="146" t="s">
        <v>378</v>
      </c>
      <c r="I1725" s="153" t="s">
        <v>379</v>
      </c>
      <c r="J1725" s="146" t="s">
        <v>337</v>
      </c>
      <c r="K1725" s="155" t="s">
        <v>2736</v>
      </c>
      <c r="L1725" s="231" t="s">
        <v>2736</v>
      </c>
      <c r="M1725" s="157" t="s">
        <v>348</v>
      </c>
      <c r="N1725" s="213"/>
      <c r="O1725" s="235" t="n">
        <v>2002</v>
      </c>
      <c r="P1725" s="146" t="n">
        <v>10</v>
      </c>
      <c r="Q1725" s="160" t="n">
        <v>2</v>
      </c>
      <c r="R1725" s="212"/>
      <c r="S1725" s="232" t="n">
        <v>7271</v>
      </c>
      <c r="T1725" s="214" t="s">
        <v>353</v>
      </c>
      <c r="U1725" s="161" t="s">
        <v>4455</v>
      </c>
      <c r="V1725" s="158" t="s">
        <v>4455</v>
      </c>
      <c r="W1725" s="244" t="s">
        <v>4455</v>
      </c>
      <c r="X1725" s="249" t="s">
        <v>4455</v>
      </c>
      <c r="Y1725" s="249" t="s">
        <v>4455</v>
      </c>
      <c r="Z1725" s="150" t="s">
        <v>4455</v>
      </c>
      <c r="AA1725" s="250" t="s">
        <v>4455</v>
      </c>
      <c r="AB1725" s="251" t="s">
        <v>278</v>
      </c>
      <c r="AC1725" s="163" t="s">
        <v>354</v>
      </c>
      <c r="AD1725" s="164" t="s">
        <v>354</v>
      </c>
      <c r="AE1725" s="164" t="s">
        <v>354</v>
      </c>
      <c r="AF1725" s="164" t="s">
        <v>354</v>
      </c>
      <c r="AG1725" s="166" t="s">
        <v>354</v>
      </c>
      <c r="AH1725" s="164" t="n">
        <v>11</v>
      </c>
      <c r="AI1725" s="252" t="n">
        <v>7519</v>
      </c>
      <c r="AJ1725" s="219" t="n">
        <f aca="false">SeqEnd-SeqBeg+1</f>
        <v>7509</v>
      </c>
      <c r="AK1725" s="220" t="n">
        <f aca="false">AND( SeqBeg&lt;=Beg  , End &lt;=SeqEnd )</f>
        <v>1</v>
      </c>
      <c r="AL1725" s="212"/>
      <c r="AM1725" s="212"/>
      <c r="AN1725" s="213"/>
      <c r="AO1725" s="147" t="s">
        <v>471</v>
      </c>
      <c r="AP1725" s="147" t="s">
        <v>471</v>
      </c>
      <c r="AQ1725" s="147" t="s">
        <v>471</v>
      </c>
      <c r="AR1725" s="147" t="s">
        <v>471</v>
      </c>
      <c r="AS1725" s="147" t="s">
        <v>2000</v>
      </c>
      <c r="AT1725" s="147" t="s">
        <v>471</v>
      </c>
      <c r="AU1725" s="147" t="s">
        <v>382</v>
      </c>
      <c r="AV1725" s="212"/>
      <c r="AW1725" s="222" t="str">
        <f aca="false">HYPERLINK(CONCATENATE("http://www.ncbi.nlm.nih.gov/nuccore/",BM1725),BM1725)</f>
        <v>AB220972</v>
      </c>
      <c r="AX1725" s="219" t="str">
        <f aca="false">CONCATENATE(D1725,IF(I1725="","",CONCATENATE(".",I1725)),IF(K1725="","",CONCATENATE(".",K1725)),IF(M1725="","",CONCATENATE(".",M1725)),IF(R1725="","",CONCATENATE(".",R1725)),IF(U1725="","","(*)"))</f>
        <v>4c.JPN.Hokkaido.hum(*)</v>
      </c>
      <c r="AY1725" s="170" t="str">
        <f aca="false">CONCATENATE(BM1725,".",BN1725)</f>
        <v>AB220972.HE-JF4</v>
      </c>
      <c r="AZ1725" s="171" t="str">
        <f aca="false">IF(AV1725="",IF(ISNUMBER(FIND(".",A1725)),LEFT(A1725,FIND(".",A1725)-1),A1725),AV1725)</f>
        <v>AB220972</v>
      </c>
      <c r="BA1725" s="171" t="str">
        <f aca="false">IF(ISNUMBER(FIND("-",AZ1725)),LEFT(AZ1725,FIND("-",AZ1725)-1),AZ1725)</f>
        <v>AB220972</v>
      </c>
      <c r="BB1725" s="170" t="str">
        <f aca="false"> MEGAname &amp; "="</f>
        <v>AB220972=</v>
      </c>
      <c r="BC1725" s="170" t="str">
        <f aca="false">Clear &amp; IF(span ,"Span","out")</f>
        <v>AB220972=Span</v>
      </c>
      <c r="BD1725" s="170" t="str">
        <f aca="false">Clear &amp; IF(span, IF(B1725=".","Selected",B1725),"out")</f>
        <v>AB220972=4</v>
      </c>
      <c r="BE1725" s="170" t="str">
        <f aca="false">Clear &amp; Strain</f>
        <v>AB220972=HE-JF4</v>
      </c>
      <c r="BF1725" s="170" t="str">
        <f aca="false">CONCATENATE(A1725,"=",F1725,". ",AX1725,IF(AB1725="","",CONCATENATE(".",AB1725)))</f>
        <v>AB220972=HE-JF4. 4c.JPN.Hokkaido.hum(*).CG</v>
      </c>
      <c r="BG1725" s="170" t="str">
        <f aca="false">CONCATENATE(A1725,"=",F1725,". ",AX1725)</f>
        <v>AB220972=HE-JF4. 4c.JPN.Hokkaido.hum(*)</v>
      </c>
      <c r="BH1725" s="170" t="str">
        <f aca="false">CONCATENATE(A1725,"=",AX1725)</f>
        <v>AB220972=4c.JPN.Hokkaido.hum(*)</v>
      </c>
      <c r="BI1725" s="170" t="str">
        <f aca="false">CONCATENATE(A1725,"=",ComForSubtype,D1725)</f>
        <v>AB220972=4c</v>
      </c>
      <c r="BJ1725" s="170" t="str">
        <f aca="false">CONCATENATE(A1725,"=",E1725)</f>
        <v>AB220972=4</v>
      </c>
      <c r="BK1725" s="170" t="str">
        <f aca="false">CONCATENATE(A1725,"=",C1725)</f>
        <v>AB220972=4</v>
      </c>
      <c r="BL1725" s="170" t="str">
        <f aca="false">CONCATENATE(D1725,"=")</f>
        <v>4c=</v>
      </c>
      <c r="BM1725" s="223" t="str">
        <f aca="false">IF(BA1725="XX","",BA1725)</f>
        <v>AB220972</v>
      </c>
      <c r="BN1725" s="224" t="str">
        <f aca="false">CONCATENATE(IF(F1725="","",F1725),IF(G1725="","",CONCATENATE(" / ",G1725)))</f>
        <v>HE-JF4</v>
      </c>
      <c r="BO1725" s="225" t="str">
        <f aca="false">AX1725</f>
        <v>4c.JPN.Hokkaido.hum(*)</v>
      </c>
      <c r="BP1725" s="226" t="str">
        <f aca="false">IF(V1725="","",V1725)</f>
        <v>4c</v>
      </c>
      <c r="BQ1725" s="226" t="str">
        <f aca="false">IF(W1725="","",CONCATENATE(W1725,IF(LEFT(AO1725,1)="s","+","")))</f>
        <v>4c</v>
      </c>
      <c r="BR1725" s="226" t="str">
        <f aca="false">IF(X1725="","",CONCATENATE(X1725,IF(LEFT(AQ1725,1)="s","+","")))</f>
        <v>4c</v>
      </c>
      <c r="BS1725" s="226" t="str">
        <f aca="false">IF(Y1725="","",CONCATENATE(Y1725,IF(LEFT(AR1725,1)="s","+","")))</f>
        <v>4c</v>
      </c>
      <c r="BT1725" s="226" t="str">
        <f aca="false">IF(Z1725="","",CONCATENATE(Z1725,IF(LEFT(AS1725,1)="s","+","")))</f>
        <v>4c+</v>
      </c>
      <c r="BU1725" s="227" t="str">
        <f aca="false">IF(AA1725="","",CONCATENATE(AA1725,IF(LEFT(AT1725,1)="s","+","")))</f>
        <v>4c</v>
      </c>
      <c r="BV1725" s="212"/>
      <c r="BW1725" s="177" t="s">
        <v>4485</v>
      </c>
      <c r="BX1725" s="170" t="str">
        <f aca="false">IF(BW1725&lt;&gt;"",IF(ISNUMBER(FIND("=",BW1725)),LEFT(BW1725,FIND("=",BW1725)-1),BW1725),BW1725)</f>
        <v>AB220972</v>
      </c>
      <c r="BY1725" s="170" t="str">
        <f aca="false">IF(BW1725&lt;&gt;"",IF(ISNUMBER(FIND("=",BW1725)),RIGHT(BW1725,LEN(BW1725)-FIND("=",BW1725)),""),"")</f>
        <v>4c</v>
      </c>
      <c r="BZ1725" s="170" t="str">
        <f aca="false">IF(BX1725&lt;&gt;"",IF(ISNUMBER(FIND(".",BX1725)),LEFT(BX1725,FIND(".",BX1725)-1),BX1725),BX1725)</f>
        <v>AB220972</v>
      </c>
      <c r="CA1725" s="170" t="str">
        <f aca="false">IF(BX1725&lt;&gt;"",IF(ISNUMBER(FIND(".",BX1725)),RIGHT(BX1725,LEN(BX1725)-FIND(".",BX1725)),""),"")</f>
        <v/>
      </c>
      <c r="CB1725" s="212"/>
      <c r="CC1725" s="170" t="str">
        <f aca="false">A1725</f>
        <v>AB220972</v>
      </c>
      <c r="CD1725" s="178" t="s">
        <v>339</v>
      </c>
      <c r="CE1725" s="178" t="s">
        <v>340</v>
      </c>
      <c r="CF1725" s="178" t="s">
        <v>341</v>
      </c>
      <c r="CG1725" s="212"/>
      <c r="CH1725" s="179"/>
      <c r="CI1725" s="179"/>
      <c r="CJ1725" s="179"/>
      <c r="CK1725" s="212"/>
      <c r="CL1725" s="212"/>
      <c r="CM1725" s="170" t="str">
        <f aca="false">F1725</f>
        <v>HE-JF4</v>
      </c>
      <c r="CN1725" s="170" t="str">
        <f aca="false">IF(G1725="","",G1725)</f>
        <v/>
      </c>
      <c r="CO1725" s="170" t="str">
        <f aca="false">CONCATENATE(H1725,":",L1725)</f>
        <v>Japan:Hokkaido</v>
      </c>
      <c r="CP1725" s="170" t="str">
        <f aca="false">CONCATENATE(IF(Q1725="","",CONCATENATE(Q1725,"-")),IF(P1725="","",CONCATENATE(P1725,"-")),IF(O1725="","",O1725))</f>
        <v>2-10-2002</v>
      </c>
      <c r="CQ1725" s="170" t="str">
        <f aca="false">IF(N1725="","",N1725)</f>
        <v/>
      </c>
      <c r="CR1725" s="170" t="str">
        <f aca="false">C1725</f>
        <v>4</v>
      </c>
      <c r="CS1725" s="229" t="str">
        <f aca="false">D1725</f>
        <v>4c</v>
      </c>
      <c r="CT1725" s="170" t="str">
        <f aca="false">CONCATENATE(CD1725," strain ",CM1725," ",CL1725,", partial cds")</f>
        <v>Hepatitis E virus strain HE-JF4 , partial cds</v>
      </c>
    </row>
    <row r="1726" customFormat="false" ht="11.9" hidden="true" customHeight="true" outlineLevel="0" collapsed="false">
      <c r="A1726" s="154" t="s">
        <v>4486</v>
      </c>
      <c r="B1726" s="147" t="n">
        <v>4</v>
      </c>
      <c r="C1726" s="148" t="s">
        <v>4367</v>
      </c>
      <c r="D1726" s="149" t="s">
        <v>4455</v>
      </c>
      <c r="E1726" s="249" t="s">
        <v>4367</v>
      </c>
      <c r="F1726" s="154" t="s">
        <v>4487</v>
      </c>
      <c r="G1726" s="212"/>
      <c r="H1726" s="146" t="s">
        <v>378</v>
      </c>
      <c r="I1726" s="153" t="s">
        <v>379</v>
      </c>
      <c r="J1726" s="146" t="s">
        <v>337</v>
      </c>
      <c r="K1726" s="155" t="s">
        <v>2736</v>
      </c>
      <c r="L1726" s="231" t="s">
        <v>2736</v>
      </c>
      <c r="M1726" s="157" t="s">
        <v>348</v>
      </c>
      <c r="N1726" s="213"/>
      <c r="O1726" s="235" t="n">
        <v>2002</v>
      </c>
      <c r="P1726" s="146" t="n">
        <v>12</v>
      </c>
      <c r="Q1726" s="160" t="n">
        <v>2</v>
      </c>
      <c r="R1726" s="212"/>
      <c r="S1726" s="232" t="n">
        <v>7270</v>
      </c>
      <c r="T1726" s="214" t="s">
        <v>353</v>
      </c>
      <c r="U1726" s="161" t="s">
        <v>4455</v>
      </c>
      <c r="V1726" s="158" t="s">
        <v>4455</v>
      </c>
      <c r="W1726" s="244" t="s">
        <v>4455</v>
      </c>
      <c r="X1726" s="249" t="s">
        <v>4455</v>
      </c>
      <c r="Y1726" s="249" t="s">
        <v>4455</v>
      </c>
      <c r="Z1726" s="150" t="s">
        <v>4455</v>
      </c>
      <c r="AA1726" s="250" t="s">
        <v>4455</v>
      </c>
      <c r="AB1726" s="251" t="s">
        <v>278</v>
      </c>
      <c r="AC1726" s="163" t="s">
        <v>354</v>
      </c>
      <c r="AD1726" s="164" t="s">
        <v>354</v>
      </c>
      <c r="AE1726" s="164" t="s">
        <v>354</v>
      </c>
      <c r="AF1726" s="164" t="s">
        <v>354</v>
      </c>
      <c r="AG1726" s="166" t="s">
        <v>354</v>
      </c>
      <c r="AH1726" s="164" t="n">
        <v>11</v>
      </c>
      <c r="AI1726" s="252" t="n">
        <v>7519</v>
      </c>
      <c r="AJ1726" s="219" t="n">
        <f aca="false">SeqEnd-SeqBeg+1</f>
        <v>7509</v>
      </c>
      <c r="AK1726" s="220" t="n">
        <f aca="false">AND( SeqBeg&lt;=Beg  , End &lt;=SeqEnd )</f>
        <v>1</v>
      </c>
      <c r="AL1726" s="212"/>
      <c r="AM1726" s="212"/>
      <c r="AN1726" s="213"/>
      <c r="AO1726" s="147" t="s">
        <v>471</v>
      </c>
      <c r="AP1726" s="147" t="s">
        <v>471</v>
      </c>
      <c r="AQ1726" s="147" t="s">
        <v>471</v>
      </c>
      <c r="AR1726" s="147" t="s">
        <v>471</v>
      </c>
      <c r="AS1726" s="147" t="s">
        <v>2000</v>
      </c>
      <c r="AT1726" s="147" t="s">
        <v>471</v>
      </c>
      <c r="AU1726" s="147" t="s">
        <v>382</v>
      </c>
      <c r="AV1726" s="212"/>
      <c r="AW1726" s="222" t="str">
        <f aca="false">HYPERLINK(CONCATENATE("http://www.ncbi.nlm.nih.gov/nuccore/",BM1726),BM1726)</f>
        <v>AB220973</v>
      </c>
      <c r="AX1726" s="219" t="str">
        <f aca="false">CONCATENATE(D1726,IF(I1726="","",CONCATENATE(".",I1726)),IF(K1726="","",CONCATENATE(".",K1726)),IF(M1726="","",CONCATENATE(".",M1726)),IF(R1726="","",CONCATENATE(".",R1726)),IF(U1726="","","(*)"))</f>
        <v>4c.JPN.Hokkaido.hum(*)</v>
      </c>
      <c r="AY1726" s="170" t="str">
        <f aca="false">CONCATENATE(BM1726,".",BN1726)</f>
        <v>AB220973.HE-JF5</v>
      </c>
      <c r="AZ1726" s="171" t="str">
        <f aca="false">IF(AV1726="",IF(ISNUMBER(FIND(".",A1726)),LEFT(A1726,FIND(".",A1726)-1),A1726),AV1726)</f>
        <v>AB220973</v>
      </c>
      <c r="BA1726" s="171" t="str">
        <f aca="false">IF(ISNUMBER(FIND("-",AZ1726)),LEFT(AZ1726,FIND("-",AZ1726)-1),AZ1726)</f>
        <v>AB220973</v>
      </c>
      <c r="BB1726" s="170" t="str">
        <f aca="false"> MEGAname &amp; "="</f>
        <v>AB220973=</v>
      </c>
      <c r="BC1726" s="170" t="str">
        <f aca="false">Clear &amp; IF(span ,"Span","out")</f>
        <v>AB220973=Span</v>
      </c>
      <c r="BD1726" s="170" t="str">
        <f aca="false">Clear &amp; IF(span, IF(B1726=".","Selected",B1726),"out")</f>
        <v>AB220973=4</v>
      </c>
      <c r="BE1726" s="170" t="str">
        <f aca="false">Clear &amp; Strain</f>
        <v>AB220973=HE-JF5</v>
      </c>
      <c r="BF1726" s="170" t="str">
        <f aca="false">CONCATENATE(A1726,"=",F1726,". ",AX1726,IF(AB1726="","",CONCATENATE(".",AB1726)))</f>
        <v>AB220973=HE-JF5. 4c.JPN.Hokkaido.hum(*).CG</v>
      </c>
      <c r="BG1726" s="170" t="str">
        <f aca="false">CONCATENATE(A1726,"=",F1726,". ",AX1726)</f>
        <v>AB220973=HE-JF5. 4c.JPN.Hokkaido.hum(*)</v>
      </c>
      <c r="BH1726" s="170" t="str">
        <f aca="false">CONCATENATE(A1726,"=",AX1726)</f>
        <v>AB220973=4c.JPN.Hokkaido.hum(*)</v>
      </c>
      <c r="BI1726" s="170" t="str">
        <f aca="false">CONCATENATE(A1726,"=",ComForSubtype,D1726)</f>
        <v>AB220973=4c</v>
      </c>
      <c r="BJ1726" s="170" t="str">
        <f aca="false">CONCATENATE(A1726,"=",E1726)</f>
        <v>AB220973=4</v>
      </c>
      <c r="BK1726" s="170" t="str">
        <f aca="false">CONCATENATE(A1726,"=",C1726)</f>
        <v>AB220973=4</v>
      </c>
      <c r="BL1726" s="170" t="str">
        <f aca="false">CONCATENATE(D1726,"=")</f>
        <v>4c=</v>
      </c>
      <c r="BM1726" s="223" t="str">
        <f aca="false">IF(BA1726="XX","",BA1726)</f>
        <v>AB220973</v>
      </c>
      <c r="BN1726" s="224" t="str">
        <f aca="false">CONCATENATE(IF(F1726="","",F1726),IF(G1726="","",CONCATENATE(" / ",G1726)))</f>
        <v>HE-JF5</v>
      </c>
      <c r="BO1726" s="225" t="str">
        <f aca="false">AX1726</f>
        <v>4c.JPN.Hokkaido.hum(*)</v>
      </c>
      <c r="BP1726" s="226" t="str">
        <f aca="false">IF(V1726="","",V1726)</f>
        <v>4c</v>
      </c>
      <c r="BQ1726" s="226" t="str">
        <f aca="false">IF(W1726="","",CONCATENATE(W1726,IF(LEFT(AO1726,1)="s","+","")))</f>
        <v>4c</v>
      </c>
      <c r="BR1726" s="226" t="str">
        <f aca="false">IF(X1726="","",CONCATENATE(X1726,IF(LEFT(AQ1726,1)="s","+","")))</f>
        <v>4c</v>
      </c>
      <c r="BS1726" s="226" t="str">
        <f aca="false">IF(Y1726="","",CONCATENATE(Y1726,IF(LEFT(AR1726,1)="s","+","")))</f>
        <v>4c</v>
      </c>
      <c r="BT1726" s="226" t="str">
        <f aca="false">IF(Z1726="","",CONCATENATE(Z1726,IF(LEFT(AS1726,1)="s","+","")))</f>
        <v>4c+</v>
      </c>
      <c r="BU1726" s="227" t="str">
        <f aca="false">IF(AA1726="","",CONCATENATE(AA1726,IF(LEFT(AT1726,1)="s","+","")))</f>
        <v>4c</v>
      </c>
      <c r="BV1726" s="212"/>
      <c r="BW1726" s="177" t="s">
        <v>4488</v>
      </c>
      <c r="BX1726" s="170" t="str">
        <f aca="false">IF(BW1726&lt;&gt;"",IF(ISNUMBER(FIND("=",BW1726)),LEFT(BW1726,FIND("=",BW1726)-1),BW1726),BW1726)</f>
        <v>AB220973</v>
      </c>
      <c r="BY1726" s="170" t="str">
        <f aca="false">IF(BW1726&lt;&gt;"",IF(ISNUMBER(FIND("=",BW1726)),RIGHT(BW1726,LEN(BW1726)-FIND("=",BW1726)),""),"")</f>
        <v>4c</v>
      </c>
      <c r="BZ1726" s="170" t="str">
        <f aca="false">IF(BX1726&lt;&gt;"",IF(ISNUMBER(FIND(".",BX1726)),LEFT(BX1726,FIND(".",BX1726)-1),BX1726),BX1726)</f>
        <v>AB220973</v>
      </c>
      <c r="CA1726" s="170" t="str">
        <f aca="false">IF(BX1726&lt;&gt;"",IF(ISNUMBER(FIND(".",BX1726)),RIGHT(BX1726,LEN(BX1726)-FIND(".",BX1726)),""),"")</f>
        <v/>
      </c>
      <c r="CB1726" s="212"/>
      <c r="CC1726" s="170" t="str">
        <f aca="false">A1726</f>
        <v>AB220973</v>
      </c>
      <c r="CD1726" s="178" t="s">
        <v>339</v>
      </c>
      <c r="CE1726" s="178" t="s">
        <v>340</v>
      </c>
      <c r="CF1726" s="178" t="s">
        <v>341</v>
      </c>
      <c r="CG1726" s="212"/>
      <c r="CH1726" s="179"/>
      <c r="CI1726" s="179"/>
      <c r="CJ1726" s="179"/>
      <c r="CK1726" s="212"/>
      <c r="CL1726" s="212"/>
      <c r="CM1726" s="170" t="str">
        <f aca="false">F1726</f>
        <v>HE-JF5</v>
      </c>
      <c r="CN1726" s="170" t="str">
        <f aca="false">IF(G1726="","",G1726)</f>
        <v/>
      </c>
      <c r="CO1726" s="170" t="str">
        <f aca="false">CONCATENATE(H1726,":",L1726)</f>
        <v>Japan:Hokkaido</v>
      </c>
      <c r="CP1726" s="170" t="str">
        <f aca="false">CONCATENATE(IF(Q1726="","",CONCATENATE(Q1726,"-")),IF(P1726="","",CONCATENATE(P1726,"-")),IF(O1726="","",O1726))</f>
        <v>2-12-2002</v>
      </c>
      <c r="CQ1726" s="170" t="str">
        <f aca="false">IF(N1726="","",N1726)</f>
        <v/>
      </c>
      <c r="CR1726" s="170" t="str">
        <f aca="false">C1726</f>
        <v>4</v>
      </c>
      <c r="CS1726" s="229" t="str">
        <f aca="false">D1726</f>
        <v>4c</v>
      </c>
      <c r="CT1726" s="170" t="str">
        <f aca="false">CONCATENATE(CD1726," strain ",CM1726," ",CL1726,", partial cds")</f>
        <v>Hepatitis E virus strain HE-JF5 , partial cds</v>
      </c>
    </row>
    <row r="1727" customFormat="false" ht="11.9" hidden="true" customHeight="true" outlineLevel="0" collapsed="false">
      <c r="A1727" s="235" t="s">
        <v>4489</v>
      </c>
      <c r="B1727" s="147" t="n">
        <v>4</v>
      </c>
      <c r="C1727" s="356" t="n">
        <v>4</v>
      </c>
      <c r="D1727" s="246" t="s">
        <v>4455</v>
      </c>
      <c r="E1727" s="249" t="s">
        <v>4367</v>
      </c>
      <c r="F1727" s="235" t="s">
        <v>4490</v>
      </c>
      <c r="G1727" s="212"/>
      <c r="H1727" s="235" t="s">
        <v>378</v>
      </c>
      <c r="I1727" s="236" t="s">
        <v>379</v>
      </c>
      <c r="J1727" s="235" t="s">
        <v>337</v>
      </c>
      <c r="K1727" s="155" t="s">
        <v>4039</v>
      </c>
      <c r="L1727" s="231" t="s">
        <v>4039</v>
      </c>
      <c r="M1727" s="157" t="s">
        <v>348</v>
      </c>
      <c r="N1727" s="213"/>
      <c r="O1727" s="159" t="n">
        <v>2000</v>
      </c>
      <c r="P1727" s="159"/>
      <c r="Q1727" s="159"/>
      <c r="R1727" s="237"/>
      <c r="S1727" s="232" t="n">
        <v>7186</v>
      </c>
      <c r="T1727" s="214" t="s">
        <v>353</v>
      </c>
      <c r="U1727" s="161" t="s">
        <v>4455</v>
      </c>
      <c r="V1727" s="158" t="s">
        <v>4455</v>
      </c>
      <c r="W1727" s="244" t="s">
        <v>4455</v>
      </c>
      <c r="X1727" s="249" t="s">
        <v>4455</v>
      </c>
      <c r="Y1727" s="249" t="s">
        <v>4455</v>
      </c>
      <c r="Z1727" s="249" t="s">
        <v>4455</v>
      </c>
      <c r="AA1727" s="250" t="s">
        <v>4455</v>
      </c>
      <c r="AB1727" s="251" t="s">
        <v>278</v>
      </c>
      <c r="AC1727" s="163" t="s">
        <v>354</v>
      </c>
      <c r="AD1727" s="164" t="s">
        <v>354</v>
      </c>
      <c r="AE1727" s="164" t="s">
        <v>354</v>
      </c>
      <c r="AF1727" s="164" t="s">
        <v>354</v>
      </c>
      <c r="AG1727" s="166" t="s">
        <v>354</v>
      </c>
      <c r="AH1727" s="164" t="n">
        <v>11</v>
      </c>
      <c r="AI1727" s="252" t="n">
        <v>7519</v>
      </c>
      <c r="AJ1727" s="219" t="n">
        <f aca="false">SeqEnd-SeqBeg+1</f>
        <v>7509</v>
      </c>
      <c r="AK1727" s="220" t="n">
        <f aca="false">AND( SeqBeg&lt;=Beg  , End &lt;=SeqEnd )</f>
        <v>1</v>
      </c>
      <c r="AL1727" s="237"/>
      <c r="AM1727" s="237"/>
      <c r="AN1727" s="213"/>
      <c r="AO1727" s="147" t="s">
        <v>457</v>
      </c>
      <c r="AP1727" s="164" t="s">
        <v>457</v>
      </c>
      <c r="AQ1727" s="164" t="s">
        <v>4491</v>
      </c>
      <c r="AR1727" s="164" t="s">
        <v>4491</v>
      </c>
      <c r="AS1727" s="164" t="s">
        <v>2000</v>
      </c>
      <c r="AT1727" s="164" t="s">
        <v>4491</v>
      </c>
      <c r="AU1727" s="164" t="s">
        <v>382</v>
      </c>
      <c r="AV1727" s="237"/>
      <c r="AW1727" s="222" t="str">
        <f aca="false">HYPERLINK(CONCATENATE("http://www.ncbi.nlm.nih.gov/nuccore/",BM1727),BM1727)</f>
        <v>AB080575</v>
      </c>
      <c r="AX1727" s="219" t="str">
        <f aca="false">CONCATENATE(D1727,IF(I1727="","",CONCATENATE(".",I1727)),IF(K1727="","",CONCATENATE(".",K1727)),IF(M1727="","",CONCATENATE(".",M1727)),IF(R1727="","",CONCATENATE(".",R1727)),IF(U1727="","","(*)"))</f>
        <v>4c.JPN.Tochigi .hum(*)</v>
      </c>
      <c r="AY1727" s="238" t="str">
        <f aca="false">CONCATENATE(BM1727,".",BN1727)</f>
        <v>AB080575.HE-JI4</v>
      </c>
      <c r="AZ1727" s="239" t="str">
        <f aca="false">IF(AV1727="",IF(ISNUMBER(FIND(".",A1727)),LEFT(A1727,FIND(".",A1727)-1),A1727),AV1727)</f>
        <v>AB080575</v>
      </c>
      <c r="BA1727" s="239" t="str">
        <f aca="false">IF(ISNUMBER(FIND("-",AZ1727)),LEFT(AZ1727,FIND("-",AZ1727)-1),AZ1727)</f>
        <v>AB080575</v>
      </c>
      <c r="BB1727" s="170" t="str">
        <f aca="false"> MEGAname &amp; "="</f>
        <v>AB080575=</v>
      </c>
      <c r="BC1727" s="170" t="str">
        <f aca="false">Clear &amp; IF(span ,"Span","out")</f>
        <v>AB080575=Span</v>
      </c>
      <c r="BD1727" s="170" t="str">
        <f aca="false">Clear &amp; IF(span, IF(B1727=".","Selected",B1727),"out")</f>
        <v>AB080575=4</v>
      </c>
      <c r="BE1727" s="170" t="str">
        <f aca="false">Clear &amp; Strain</f>
        <v>AB080575=HE-JI4</v>
      </c>
      <c r="BF1727" s="238" t="str">
        <f aca="false">CONCATENATE(A1727,"=",F1727,". ",AX1727,IF(AB1727="","",CONCATENATE(".",AB1727)))</f>
        <v>AB080575=HE-JI4. 4c.JPN.Tochigi .hum(*).CG</v>
      </c>
      <c r="BG1727" s="238" t="str">
        <f aca="false">CONCATENATE(A1727,"=",F1727,". ",AX1727)</f>
        <v>AB080575=HE-JI4. 4c.JPN.Tochigi .hum(*)</v>
      </c>
      <c r="BH1727" s="238" t="str">
        <f aca="false">CONCATENATE(A1727,"=",AX1727)</f>
        <v>AB080575=4c.JPN.Tochigi .hum(*)</v>
      </c>
      <c r="BI1727" s="238" t="str">
        <f aca="false">CONCATENATE(A1727,"=",ComForSubtype,D1727)</f>
        <v>AB080575=4c</v>
      </c>
      <c r="BJ1727" s="238" t="str">
        <f aca="false">CONCATENATE(A1727,"=",E1727)</f>
        <v>AB080575=4</v>
      </c>
      <c r="BK1727" s="238" t="str">
        <f aca="false">CONCATENATE(A1727,"=",C1727)</f>
        <v>AB080575=4</v>
      </c>
      <c r="BL1727" s="238" t="str">
        <f aca="false">CONCATENATE(D1727,"=")</f>
        <v>4c=</v>
      </c>
      <c r="BM1727" s="223" t="str">
        <f aca="false">IF(BA1727="XX","",BA1727)</f>
        <v>AB080575</v>
      </c>
      <c r="BN1727" s="224" t="str">
        <f aca="false">CONCATENATE(IF(F1727="","",F1727),IF(G1727="","",CONCATENATE(" / ",G1727)))</f>
        <v>HE-JI4</v>
      </c>
      <c r="BO1727" s="225" t="str">
        <f aca="false">AX1727</f>
        <v>4c.JPN.Tochigi .hum(*)</v>
      </c>
      <c r="BP1727" s="226" t="str">
        <f aca="false">IF(V1727="","",V1727)</f>
        <v>4c</v>
      </c>
      <c r="BQ1727" s="226" t="str">
        <f aca="false">IF(W1727="","",CONCATENATE(W1727,IF(LEFT(AO1727,1)="s","+","")))</f>
        <v>4c+</v>
      </c>
      <c r="BR1727" s="226" t="str">
        <f aca="false">IF(X1727="","",CONCATENATE(X1727,IF(LEFT(AQ1727,1)="s","+","")))</f>
        <v>4c</v>
      </c>
      <c r="BS1727" s="226" t="str">
        <f aca="false">IF(Y1727="","",CONCATENATE(Y1727,IF(LEFT(AR1727,1)="s","+","")))</f>
        <v>4c</v>
      </c>
      <c r="BT1727" s="226" t="str">
        <f aca="false">IF(Z1727="","",CONCATENATE(Z1727,IF(LEFT(AS1727,1)="s","+","")))</f>
        <v>4c+</v>
      </c>
      <c r="BU1727" s="227" t="str">
        <f aca="false">IF(AA1727="","",CONCATENATE(AA1727,IF(LEFT(AT1727,1)="s","+","")))</f>
        <v>4c</v>
      </c>
      <c r="BV1727" s="240"/>
      <c r="BW1727" s="240" t="s">
        <v>4492</v>
      </c>
      <c r="BX1727" s="238" t="str">
        <f aca="false">IF(BW1727&lt;&gt;"",IF(ISNUMBER(FIND("=",BW1727)),LEFT(BW1727,FIND("=",BW1727)-1),BW1727),BW1727)</f>
        <v>AB080575</v>
      </c>
      <c r="BY1727" s="238" t="str">
        <f aca="false">IF(BW1727&lt;&gt;"",IF(ISNUMBER(FIND("=",BW1727)),RIGHT(BW1727,LEN(BW1727)-FIND("=",BW1727)),""),"")</f>
        <v>4c</v>
      </c>
      <c r="BZ1727" s="238" t="str">
        <f aca="false">IF(BX1727&lt;&gt;"",IF(ISNUMBER(FIND(".",BX1727)),LEFT(BX1727,FIND(".",BX1727)-1),BX1727),BX1727)</f>
        <v>AB080575</v>
      </c>
      <c r="CA1727" s="238" t="str">
        <f aca="false">IF(BX1727&lt;&gt;"",IF(ISNUMBER(FIND(".",BX1727)),RIGHT(BX1727,LEN(BX1727)-FIND(".",BX1727)),""),"")</f>
        <v/>
      </c>
      <c r="CB1727" s="240"/>
      <c r="CC1727" s="238" t="str">
        <f aca="false">A1727</f>
        <v>AB080575</v>
      </c>
      <c r="CD1727" s="241" t="s">
        <v>339</v>
      </c>
      <c r="CE1727" s="241" t="s">
        <v>340</v>
      </c>
      <c r="CF1727" s="241" t="s">
        <v>341</v>
      </c>
      <c r="CG1727" s="241"/>
      <c r="CH1727" s="363"/>
      <c r="CI1727" s="363"/>
      <c r="CJ1727" s="363"/>
      <c r="CK1727" s="363"/>
      <c r="CL1727" s="241"/>
      <c r="CM1727" s="238" t="str">
        <f aca="false">F1727</f>
        <v>HE-JI4</v>
      </c>
      <c r="CN1727" s="238" t="str">
        <f aca="false">IF(G1727="","",G1727)</f>
        <v/>
      </c>
      <c r="CO1727" s="238" t="str">
        <f aca="false">CONCATENATE(H1727,":",L1727)</f>
        <v>Japan:Tochigi </v>
      </c>
      <c r="CP1727" s="238" t="str">
        <f aca="false">CONCATENATE(IF(Q1727="","",CONCATENATE(Q1727,"-")),IF(P1727="","",CONCATENATE(P1727,"-")),IF(O1727="","",O1727))</f>
        <v>2000</v>
      </c>
      <c r="CQ1727" s="238" t="str">
        <f aca="false">IF(N1727="","",N1727)</f>
        <v/>
      </c>
      <c r="CR1727" s="238" t="n">
        <f aca="false">C1727</f>
        <v>4</v>
      </c>
      <c r="CS1727" s="242" t="str">
        <f aca="false">D1727</f>
        <v>4c</v>
      </c>
      <c r="CT1727" s="170" t="str">
        <f aca="false">CONCATENATE(CD1727," strain ",CM1727," ",CL1727,", partial cds")</f>
        <v>Hepatitis E virus strain HE-JI4 , partial cds</v>
      </c>
    </row>
    <row r="1728" customFormat="false" ht="11.9" hidden="true" customHeight="true" outlineLevel="0" collapsed="false">
      <c r="A1728" s="154" t="s">
        <v>4493</v>
      </c>
      <c r="B1728" s="147" t="n">
        <v>4</v>
      </c>
      <c r="C1728" s="243" t="n">
        <v>4</v>
      </c>
      <c r="D1728" s="149" t="s">
        <v>4455</v>
      </c>
      <c r="E1728" s="249" t="s">
        <v>4367</v>
      </c>
      <c r="F1728" s="154" t="s">
        <v>4494</v>
      </c>
      <c r="G1728" s="212"/>
      <c r="H1728" s="146" t="s">
        <v>378</v>
      </c>
      <c r="I1728" s="153" t="s">
        <v>379</v>
      </c>
      <c r="J1728" s="146" t="s">
        <v>337</v>
      </c>
      <c r="K1728" s="155" t="s">
        <v>4039</v>
      </c>
      <c r="L1728" s="231" t="s">
        <v>4039</v>
      </c>
      <c r="M1728" s="157" t="s">
        <v>348</v>
      </c>
      <c r="N1728" s="213"/>
      <c r="O1728" s="159" t="n">
        <v>2002</v>
      </c>
      <c r="P1728" s="212"/>
      <c r="Q1728" s="212"/>
      <c r="R1728" s="212"/>
      <c r="S1728" s="232" t="n">
        <v>7250</v>
      </c>
      <c r="T1728" s="214" t="s">
        <v>353</v>
      </c>
      <c r="U1728" s="161" t="s">
        <v>4455</v>
      </c>
      <c r="V1728" s="158" t="s">
        <v>4455</v>
      </c>
      <c r="W1728" s="244" t="s">
        <v>4455</v>
      </c>
      <c r="X1728" s="249" t="s">
        <v>4455</v>
      </c>
      <c r="Y1728" s="249" t="s">
        <v>4455</v>
      </c>
      <c r="Z1728" s="249" t="s">
        <v>4455</v>
      </c>
      <c r="AA1728" s="250" t="s">
        <v>4455</v>
      </c>
      <c r="AB1728" s="251" t="s">
        <v>278</v>
      </c>
      <c r="AC1728" s="163" t="s">
        <v>354</v>
      </c>
      <c r="AD1728" s="164" t="s">
        <v>354</v>
      </c>
      <c r="AE1728" s="164" t="s">
        <v>354</v>
      </c>
      <c r="AF1728" s="164" t="s">
        <v>354</v>
      </c>
      <c r="AG1728" s="166" t="s">
        <v>354</v>
      </c>
      <c r="AH1728" s="164" t="n">
        <v>11</v>
      </c>
      <c r="AI1728" s="252" t="n">
        <v>7519</v>
      </c>
      <c r="AJ1728" s="219" t="n">
        <f aca="false">SeqEnd-SeqBeg+1</f>
        <v>7509</v>
      </c>
      <c r="AK1728" s="220" t="n">
        <f aca="false">AND( SeqBeg&lt;=Beg  , End &lt;=SeqEnd )</f>
        <v>1</v>
      </c>
      <c r="AL1728" s="212"/>
      <c r="AM1728" s="212"/>
      <c r="AN1728" s="213"/>
      <c r="AO1728" s="147" t="s">
        <v>457</v>
      </c>
      <c r="AP1728" s="147" t="s">
        <v>457</v>
      </c>
      <c r="AQ1728" s="147" t="s">
        <v>471</v>
      </c>
      <c r="AR1728" s="147" t="s">
        <v>471</v>
      </c>
      <c r="AS1728" s="147" t="s">
        <v>2000</v>
      </c>
      <c r="AT1728" s="147" t="s">
        <v>471</v>
      </c>
      <c r="AU1728" s="147" t="s">
        <v>382</v>
      </c>
      <c r="AV1728" s="212"/>
      <c r="AW1728" s="222" t="str">
        <f aca="false">HYPERLINK(CONCATENATE("http://www.ncbi.nlm.nih.gov/nuccore/",BM1728),BM1728)</f>
        <v>AB099347</v>
      </c>
      <c r="AX1728" s="219" t="str">
        <f aca="false">CONCATENATE(D1728,IF(I1728="","",CONCATENATE(".",I1728)),IF(K1728="","",CONCATENATE(".",K1728)),IF(M1728="","",CONCATENATE(".",M1728)),IF(R1728="","",CONCATENATE(".",R1728)),IF(U1728="","","(*)"))</f>
        <v>4c.JPN.Tochigi .hum(*)</v>
      </c>
      <c r="AY1728" s="170" t="str">
        <f aca="false">CONCATENATE(BM1728,".",BN1728)</f>
        <v>AB099347.HE-JK4</v>
      </c>
      <c r="AZ1728" s="171" t="str">
        <f aca="false">IF(AV1728="",IF(ISNUMBER(FIND(".",A1728)),LEFT(A1728,FIND(".",A1728)-1),A1728),AV1728)</f>
        <v>AB099347</v>
      </c>
      <c r="BA1728" s="171" t="str">
        <f aca="false">IF(ISNUMBER(FIND("-",AZ1728)),LEFT(AZ1728,FIND("-",AZ1728)-1),AZ1728)</f>
        <v>AB099347</v>
      </c>
      <c r="BB1728" s="170" t="str">
        <f aca="false"> MEGAname &amp; "="</f>
        <v>AB099347=</v>
      </c>
      <c r="BC1728" s="170" t="str">
        <f aca="false">Clear &amp; IF(span ,"Span","out")</f>
        <v>AB099347=Span</v>
      </c>
      <c r="BD1728" s="170" t="str">
        <f aca="false">Clear &amp; IF(span, IF(B1728=".","Selected",B1728),"out")</f>
        <v>AB099347=4</v>
      </c>
      <c r="BE1728" s="170" t="str">
        <f aca="false">Clear &amp; Strain</f>
        <v>AB099347=HE-JK4</v>
      </c>
      <c r="BF1728" s="170" t="str">
        <f aca="false">CONCATENATE(A1728,"=",F1728,". ",AX1728,IF(AB1728="","",CONCATENATE(".",AB1728)))</f>
        <v>AB099347=HE-JK4. 4c.JPN.Tochigi .hum(*).CG</v>
      </c>
      <c r="BG1728" s="170" t="str">
        <f aca="false">CONCATENATE(A1728,"=",F1728,". ",AX1728)</f>
        <v>AB099347=HE-JK4. 4c.JPN.Tochigi .hum(*)</v>
      </c>
      <c r="BH1728" s="170" t="str">
        <f aca="false">CONCATENATE(A1728,"=",AX1728)</f>
        <v>AB099347=4c.JPN.Tochigi .hum(*)</v>
      </c>
      <c r="BI1728" s="170" t="str">
        <f aca="false">CONCATENATE(A1728,"=",ComForSubtype,D1728)</f>
        <v>AB099347=4c</v>
      </c>
      <c r="BJ1728" s="170" t="str">
        <f aca="false">CONCATENATE(A1728,"=",E1728)</f>
        <v>AB099347=4</v>
      </c>
      <c r="BK1728" s="170" t="str">
        <f aca="false">CONCATENATE(A1728,"=",C1728)</f>
        <v>AB099347=4</v>
      </c>
      <c r="BL1728" s="170" t="str">
        <f aca="false">CONCATENATE(D1728,"=")</f>
        <v>4c=</v>
      </c>
      <c r="BM1728" s="223" t="str">
        <f aca="false">IF(BA1728="XX","",BA1728)</f>
        <v>AB099347</v>
      </c>
      <c r="BN1728" s="224" t="str">
        <f aca="false">CONCATENATE(IF(F1728="","",F1728),IF(G1728="","",CONCATENATE(" / ",G1728)))</f>
        <v>HE-JK4</v>
      </c>
      <c r="BO1728" s="225" t="str">
        <f aca="false">AX1728</f>
        <v>4c.JPN.Tochigi .hum(*)</v>
      </c>
      <c r="BP1728" s="226" t="str">
        <f aca="false">IF(V1728="","",V1728)</f>
        <v>4c</v>
      </c>
      <c r="BQ1728" s="226" t="str">
        <f aca="false">IF(W1728="","",CONCATENATE(W1728,IF(LEFT(AO1728,1)="s","+","")))</f>
        <v>4c+</v>
      </c>
      <c r="BR1728" s="226" t="str">
        <f aca="false">IF(X1728="","",CONCATENATE(X1728,IF(LEFT(AQ1728,1)="s","+","")))</f>
        <v>4c</v>
      </c>
      <c r="BS1728" s="226" t="str">
        <f aca="false">IF(Y1728="","",CONCATENATE(Y1728,IF(LEFT(AR1728,1)="s","+","")))</f>
        <v>4c</v>
      </c>
      <c r="BT1728" s="226" t="str">
        <f aca="false">IF(Z1728="","",CONCATENATE(Z1728,IF(LEFT(AS1728,1)="s","+","")))</f>
        <v>4c+</v>
      </c>
      <c r="BU1728" s="227" t="str">
        <f aca="false">IF(AA1728="","",CONCATENATE(AA1728,IF(LEFT(AT1728,1)="s","+","")))</f>
        <v>4c</v>
      </c>
      <c r="BV1728" s="212"/>
      <c r="BW1728" s="177" t="s">
        <v>4495</v>
      </c>
      <c r="BX1728" s="170" t="str">
        <f aca="false">IF(BW1728&lt;&gt;"",IF(ISNUMBER(FIND("=",BW1728)),LEFT(BW1728,FIND("=",BW1728)-1),BW1728),BW1728)</f>
        <v>AB099347</v>
      </c>
      <c r="BY1728" s="170" t="str">
        <f aca="false">IF(BW1728&lt;&gt;"",IF(ISNUMBER(FIND("=",BW1728)),RIGHT(BW1728,LEN(BW1728)-FIND("=",BW1728)),""),"")</f>
        <v>4c</v>
      </c>
      <c r="BZ1728" s="170" t="str">
        <f aca="false">IF(BX1728&lt;&gt;"",IF(ISNUMBER(FIND(".",BX1728)),LEFT(BX1728,FIND(".",BX1728)-1),BX1728),BX1728)</f>
        <v>AB099347</v>
      </c>
      <c r="CA1728" s="170" t="str">
        <f aca="false">IF(BX1728&lt;&gt;"",IF(ISNUMBER(FIND(".",BX1728)),RIGHT(BX1728,LEN(BX1728)-FIND(".",BX1728)),""),"")</f>
        <v/>
      </c>
      <c r="CB1728" s="212"/>
      <c r="CC1728" s="170" t="str">
        <f aca="false">A1728</f>
        <v>AB099347</v>
      </c>
      <c r="CD1728" s="178" t="s">
        <v>339</v>
      </c>
      <c r="CE1728" s="178" t="s">
        <v>340</v>
      </c>
      <c r="CF1728" s="178" t="s">
        <v>341</v>
      </c>
      <c r="CG1728" s="212"/>
      <c r="CH1728" s="179"/>
      <c r="CI1728" s="179"/>
      <c r="CJ1728" s="179"/>
      <c r="CK1728" s="212"/>
      <c r="CL1728" s="212"/>
      <c r="CM1728" s="170" t="str">
        <f aca="false">F1728</f>
        <v>HE-JK4</v>
      </c>
      <c r="CN1728" s="170" t="str">
        <f aca="false">IF(G1728="","",G1728)</f>
        <v/>
      </c>
      <c r="CO1728" s="170" t="str">
        <f aca="false">CONCATENATE(H1728,":",L1728)</f>
        <v>Japan:Tochigi </v>
      </c>
      <c r="CP1728" s="170" t="str">
        <f aca="false">CONCATENATE(IF(Q1728="","",CONCATENATE(Q1728,"-")),IF(P1728="","",CONCATENATE(P1728,"-")),IF(O1728="","",O1728))</f>
        <v>2002</v>
      </c>
      <c r="CQ1728" s="170" t="str">
        <f aca="false">IF(N1728="","",N1728)</f>
        <v/>
      </c>
      <c r="CR1728" s="170" t="n">
        <f aca="false">C1728</f>
        <v>4</v>
      </c>
      <c r="CS1728" s="229" t="str">
        <f aca="false">D1728</f>
        <v>4c</v>
      </c>
      <c r="CT1728" s="170" t="str">
        <f aca="false">CONCATENATE(CD1728," strain ",CM1728," ",CL1728,", partial cds")</f>
        <v>Hepatitis E virus strain HE-JK4 , partial cds</v>
      </c>
    </row>
    <row r="1729" customFormat="false" ht="11.9" hidden="true" customHeight="true" outlineLevel="0" collapsed="false">
      <c r="A1729" s="154" t="s">
        <v>4496</v>
      </c>
      <c r="B1729" s="147" t="n">
        <v>4</v>
      </c>
      <c r="C1729" s="148" t="s">
        <v>4367</v>
      </c>
      <c r="D1729" s="149" t="s">
        <v>4455</v>
      </c>
      <c r="E1729" s="249" t="s">
        <v>4367</v>
      </c>
      <c r="F1729" s="154" t="s">
        <v>4497</v>
      </c>
      <c r="G1729" s="212"/>
      <c r="H1729" s="146" t="s">
        <v>378</v>
      </c>
      <c r="I1729" s="153" t="s">
        <v>379</v>
      </c>
      <c r="J1729" s="146" t="s">
        <v>337</v>
      </c>
      <c r="K1729" s="155" t="s">
        <v>2736</v>
      </c>
      <c r="L1729" s="231" t="s">
        <v>4498</v>
      </c>
      <c r="M1729" s="157" t="s">
        <v>348</v>
      </c>
      <c r="N1729" s="213"/>
      <c r="O1729" s="235" t="n">
        <v>2006</v>
      </c>
      <c r="P1729" s="146" t="n">
        <v>3</v>
      </c>
      <c r="Q1729" s="160" t="n">
        <v>10</v>
      </c>
      <c r="R1729" s="212"/>
      <c r="S1729" s="232" t="n">
        <v>7255</v>
      </c>
      <c r="T1729" s="214" t="s">
        <v>353</v>
      </c>
      <c r="U1729" s="215"/>
      <c r="V1729" s="158" t="s">
        <v>4455</v>
      </c>
      <c r="W1729" s="244" t="s">
        <v>4455</v>
      </c>
      <c r="X1729" s="249" t="s">
        <v>4455</v>
      </c>
      <c r="Y1729" s="249" t="s">
        <v>4455</v>
      </c>
      <c r="Z1729" s="150" t="s">
        <v>4455</v>
      </c>
      <c r="AA1729" s="250" t="s">
        <v>4455</v>
      </c>
      <c r="AB1729" s="251" t="s">
        <v>278</v>
      </c>
      <c r="AC1729" s="163" t="s">
        <v>354</v>
      </c>
      <c r="AD1729" s="164" t="s">
        <v>354</v>
      </c>
      <c r="AE1729" s="164" t="s">
        <v>354</v>
      </c>
      <c r="AF1729" s="164" t="s">
        <v>354</v>
      </c>
      <c r="AG1729" s="166" t="s">
        <v>354</v>
      </c>
      <c r="AH1729" s="164" t="n">
        <v>11</v>
      </c>
      <c r="AI1729" s="252" t="n">
        <v>7519</v>
      </c>
      <c r="AJ1729" s="219" t="n">
        <f aca="false">SeqEnd-SeqBeg+1</f>
        <v>7509</v>
      </c>
      <c r="AK1729" s="220" t="n">
        <f aca="false">AND( SeqBeg&lt;=Beg  , End &lt;=SeqEnd )</f>
        <v>1</v>
      </c>
      <c r="AL1729" s="212"/>
      <c r="AM1729" s="212"/>
      <c r="AN1729" s="213"/>
      <c r="AO1729" s="147" t="s">
        <v>465</v>
      </c>
      <c r="AP1729" s="147" t="s">
        <v>465</v>
      </c>
      <c r="AQ1729" s="147" t="s">
        <v>465</v>
      </c>
      <c r="AR1729" s="147" t="s">
        <v>465</v>
      </c>
      <c r="AS1729" s="147" t="s">
        <v>2000</v>
      </c>
      <c r="AT1729" s="147" t="s">
        <v>465</v>
      </c>
      <c r="AU1729" s="147" t="s">
        <v>382</v>
      </c>
      <c r="AV1729" s="212"/>
      <c r="AW1729" s="222" t="str">
        <f aca="false">HYPERLINK(CONCATENATE("http://www.ncbi.nlm.nih.gov/nuccore/",BM1729),BM1729)</f>
        <v>AB291967</v>
      </c>
      <c r="AX1729" s="219" t="str">
        <f aca="false">CONCATENATE(D1729,IF(I1729="","",CONCATENATE(".",I1729)),IF(K1729="","",CONCATENATE(".",K1729)),IF(M1729="","",CONCATENATE(".",M1729)),IF(R1729="","",CONCATENATE(".",R1729)),IF(U1729="","","(*)"))</f>
        <v>4c.JPN.Hokkaido.hum</v>
      </c>
      <c r="AY1729" s="170" t="str">
        <f aca="false">CONCATENATE(BM1729,".",BN1729)</f>
        <v>AB291967.JKO-Aba-FH06C</v>
      </c>
      <c r="AZ1729" s="171" t="str">
        <f aca="false">IF(AV1729="",IF(ISNUMBER(FIND(".",A1729)),LEFT(A1729,FIND(".",A1729)-1),A1729),AV1729)</f>
        <v>AB291967</v>
      </c>
      <c r="BA1729" s="171" t="str">
        <f aca="false">IF(ISNUMBER(FIND("-",AZ1729)),LEFT(AZ1729,FIND("-",AZ1729)-1),AZ1729)</f>
        <v>AB291967</v>
      </c>
      <c r="BB1729" s="170" t="str">
        <f aca="false"> MEGAname &amp; "="</f>
        <v>AB291967=</v>
      </c>
      <c r="BC1729" s="170" t="str">
        <f aca="false">Clear &amp; IF(span ,"Span","out")</f>
        <v>AB291967=Span</v>
      </c>
      <c r="BD1729" s="170" t="str">
        <f aca="false">Clear &amp; IF(span, IF(B1729=".","Selected",B1729),"out")</f>
        <v>AB291967=4</v>
      </c>
      <c r="BE1729" s="170" t="str">
        <f aca="false">Clear &amp; Strain</f>
        <v>AB291967=JKO-Aba-FH06C</v>
      </c>
      <c r="BF1729" s="170" t="str">
        <f aca="false">CONCATENATE(A1729,"=",F1729,". ",AX1729,IF(AB1729="","",CONCATENATE(".",AB1729)))</f>
        <v>AB291967=JKO-Aba-FH06C. 4c.JPN.Hokkaido.hum.CG</v>
      </c>
      <c r="BG1729" s="170" t="str">
        <f aca="false">CONCATENATE(A1729,"=",F1729,". ",AX1729)</f>
        <v>AB291967=JKO-Aba-FH06C. 4c.JPN.Hokkaido.hum</v>
      </c>
      <c r="BH1729" s="170" t="str">
        <f aca="false">CONCATENATE(A1729,"=",AX1729)</f>
        <v>AB291967=4c.JPN.Hokkaido.hum</v>
      </c>
      <c r="BI1729" s="170" t="str">
        <f aca="false">CONCATENATE(A1729,"=",ComForSubtype,D1729)</f>
        <v>AB291967=4c</v>
      </c>
      <c r="BJ1729" s="170" t="str">
        <f aca="false">CONCATENATE(A1729,"=",E1729)</f>
        <v>AB291967=4</v>
      </c>
      <c r="BK1729" s="170" t="str">
        <f aca="false">CONCATENATE(A1729,"=",C1729)</f>
        <v>AB291967=4</v>
      </c>
      <c r="BL1729" s="170" t="str">
        <f aca="false">CONCATENATE(D1729,"=")</f>
        <v>4c=</v>
      </c>
      <c r="BM1729" s="223" t="str">
        <f aca="false">IF(BA1729="XX","",BA1729)</f>
        <v>AB291967</v>
      </c>
      <c r="BN1729" s="224" t="str">
        <f aca="false">CONCATENATE(IF(F1729="","",F1729),IF(G1729="","",CONCATENATE(" / ",G1729)))</f>
        <v>JKO-Aba-FH06C</v>
      </c>
      <c r="BO1729" s="225" t="str">
        <f aca="false">AX1729</f>
        <v>4c.JPN.Hokkaido.hum</v>
      </c>
      <c r="BP1729" s="226" t="str">
        <f aca="false">IF(V1729="","",V1729)</f>
        <v>4c</v>
      </c>
      <c r="BQ1729" s="226" t="str">
        <f aca="false">IF(W1729="","",CONCATENATE(W1729,IF(LEFT(AO1729,1)="s","+","")))</f>
        <v>4c</v>
      </c>
      <c r="BR1729" s="226" t="str">
        <f aca="false">IF(X1729="","",CONCATENATE(X1729,IF(LEFT(AQ1729,1)="s","+","")))</f>
        <v>4c</v>
      </c>
      <c r="BS1729" s="226" t="str">
        <f aca="false">IF(Y1729="","",CONCATENATE(Y1729,IF(LEFT(AR1729,1)="s","+","")))</f>
        <v>4c</v>
      </c>
      <c r="BT1729" s="226" t="str">
        <f aca="false">IF(Z1729="","",CONCATENATE(Z1729,IF(LEFT(AS1729,1)="s","+","")))</f>
        <v>4c+</v>
      </c>
      <c r="BU1729" s="227" t="str">
        <f aca="false">IF(AA1729="","",CONCATENATE(AA1729,IF(LEFT(AT1729,1)="s","+","")))</f>
        <v>4c</v>
      </c>
      <c r="BV1729" s="212"/>
      <c r="BW1729" s="177" t="s">
        <v>4499</v>
      </c>
      <c r="BX1729" s="170" t="str">
        <f aca="false">IF(BW1729&lt;&gt;"",IF(ISNUMBER(FIND("=",BW1729)),LEFT(BW1729,FIND("=",BW1729)-1),BW1729),BW1729)</f>
        <v>AB291967</v>
      </c>
      <c r="BY1729" s="170" t="str">
        <f aca="false">IF(BW1729&lt;&gt;"",IF(ISNUMBER(FIND("=",BW1729)),RIGHT(BW1729,LEN(BW1729)-FIND("=",BW1729)),""),"")</f>
        <v>4c</v>
      </c>
      <c r="BZ1729" s="170" t="str">
        <f aca="false">IF(BX1729&lt;&gt;"",IF(ISNUMBER(FIND(".",BX1729)),LEFT(BX1729,FIND(".",BX1729)-1),BX1729),BX1729)</f>
        <v>AB291967</v>
      </c>
      <c r="CA1729" s="170" t="str">
        <f aca="false">IF(BX1729&lt;&gt;"",IF(ISNUMBER(FIND(".",BX1729)),RIGHT(BX1729,LEN(BX1729)-FIND(".",BX1729)),""),"")</f>
        <v/>
      </c>
      <c r="CB1729" s="212"/>
      <c r="CC1729" s="170" t="str">
        <f aca="false">A1729</f>
        <v>AB291967</v>
      </c>
      <c r="CD1729" s="178" t="s">
        <v>339</v>
      </c>
      <c r="CE1729" s="178" t="s">
        <v>340</v>
      </c>
      <c r="CF1729" s="178" t="s">
        <v>341</v>
      </c>
      <c r="CG1729" s="212"/>
      <c r="CH1729" s="179"/>
      <c r="CI1729" s="179"/>
      <c r="CJ1729" s="179"/>
      <c r="CK1729" s="212"/>
      <c r="CL1729" s="212"/>
      <c r="CM1729" s="170" t="str">
        <f aca="false">F1729</f>
        <v>JKO-Aba-FH06C</v>
      </c>
      <c r="CN1729" s="170" t="str">
        <f aca="false">IF(G1729="","",G1729)</f>
        <v/>
      </c>
      <c r="CO1729" s="170" t="str">
        <f aca="false">CONCATENATE(H1729,":",L1729)</f>
        <v>Japan:Hokkaido, Abashiri</v>
      </c>
      <c r="CP1729" s="170" t="str">
        <f aca="false">CONCATENATE(IF(Q1729="","",CONCATENATE(Q1729,"-")),IF(P1729="","",CONCATENATE(P1729,"-")),IF(O1729="","",O1729))</f>
        <v>10-3-2006</v>
      </c>
      <c r="CQ1729" s="170" t="str">
        <f aca="false">IF(N1729="","",N1729)</f>
        <v/>
      </c>
      <c r="CR1729" s="170" t="str">
        <f aca="false">C1729</f>
        <v>4</v>
      </c>
      <c r="CS1729" s="229" t="str">
        <f aca="false">D1729</f>
        <v>4c</v>
      </c>
      <c r="CT1729" s="170" t="str">
        <f aca="false">CONCATENATE(CD1729," strain ",CM1729," ",CL1729,", partial cds")</f>
        <v>Hepatitis E virus strain JKO-Aba-FH06C , partial cds</v>
      </c>
    </row>
    <row r="1730" customFormat="false" ht="11.9" hidden="true" customHeight="true" outlineLevel="0" collapsed="false">
      <c r="A1730" s="154" t="s">
        <v>4500</v>
      </c>
      <c r="B1730" s="147" t="n">
        <v>4</v>
      </c>
      <c r="C1730" s="148" t="s">
        <v>4367</v>
      </c>
      <c r="D1730" s="149" t="s">
        <v>4455</v>
      </c>
      <c r="E1730" s="249" t="s">
        <v>4367</v>
      </c>
      <c r="F1730" s="154" t="s">
        <v>4501</v>
      </c>
      <c r="G1730" s="212"/>
      <c r="H1730" s="146" t="s">
        <v>378</v>
      </c>
      <c r="I1730" s="153" t="s">
        <v>379</v>
      </c>
      <c r="J1730" s="146" t="s">
        <v>337</v>
      </c>
      <c r="K1730" s="155" t="s">
        <v>2736</v>
      </c>
      <c r="L1730" s="231" t="s">
        <v>4502</v>
      </c>
      <c r="M1730" s="157" t="s">
        <v>348</v>
      </c>
      <c r="N1730" s="213"/>
      <c r="O1730" s="235" t="n">
        <v>2004</v>
      </c>
      <c r="P1730" s="146" t="n">
        <v>10</v>
      </c>
      <c r="Q1730" s="160" t="n">
        <v>12</v>
      </c>
      <c r="R1730" s="212"/>
      <c r="S1730" s="232" t="n">
        <v>7255</v>
      </c>
      <c r="T1730" s="214" t="s">
        <v>353</v>
      </c>
      <c r="U1730" s="215"/>
      <c r="V1730" s="158" t="s">
        <v>4455</v>
      </c>
      <c r="W1730" s="244" t="s">
        <v>4455</v>
      </c>
      <c r="X1730" s="249" t="s">
        <v>4455</v>
      </c>
      <c r="Y1730" s="249" t="s">
        <v>4455</v>
      </c>
      <c r="Z1730" s="150" t="s">
        <v>4455</v>
      </c>
      <c r="AA1730" s="250" t="s">
        <v>4455</v>
      </c>
      <c r="AB1730" s="251" t="s">
        <v>278</v>
      </c>
      <c r="AC1730" s="163" t="s">
        <v>354</v>
      </c>
      <c r="AD1730" s="164" t="s">
        <v>354</v>
      </c>
      <c r="AE1730" s="164" t="s">
        <v>354</v>
      </c>
      <c r="AF1730" s="164" t="s">
        <v>354</v>
      </c>
      <c r="AG1730" s="166" t="s">
        <v>354</v>
      </c>
      <c r="AH1730" s="164" t="n">
        <v>11</v>
      </c>
      <c r="AI1730" s="252" t="n">
        <v>7519</v>
      </c>
      <c r="AJ1730" s="219" t="n">
        <f aca="false">SeqEnd-SeqBeg+1</f>
        <v>7509</v>
      </c>
      <c r="AK1730" s="220" t="n">
        <f aca="false">AND( SeqBeg&lt;=Beg  , End &lt;=SeqEnd )</f>
        <v>1</v>
      </c>
      <c r="AL1730" s="212"/>
      <c r="AM1730" s="212"/>
      <c r="AN1730" s="213"/>
      <c r="AO1730" s="147" t="s">
        <v>465</v>
      </c>
      <c r="AP1730" s="147" t="s">
        <v>465</v>
      </c>
      <c r="AQ1730" s="147" t="s">
        <v>465</v>
      </c>
      <c r="AR1730" s="147" t="s">
        <v>465</v>
      </c>
      <c r="AS1730" s="147" t="s">
        <v>2000</v>
      </c>
      <c r="AT1730" s="147" t="s">
        <v>465</v>
      </c>
      <c r="AU1730" s="147" t="s">
        <v>382</v>
      </c>
      <c r="AV1730" s="212"/>
      <c r="AW1730" s="222" t="str">
        <f aca="false">HYPERLINK(CONCATENATE("http://www.ncbi.nlm.nih.gov/nuccore/",BM1730),BM1730)</f>
        <v>AB291966</v>
      </c>
      <c r="AX1730" s="219" t="str">
        <f aca="false">CONCATENATE(D1730,IF(I1730="","",CONCATENATE(".",I1730)),IF(K1730="","",CONCATENATE(".",K1730)),IF(M1730="","",CONCATENATE(".",M1730)),IF(R1730="","",CONCATENATE(".",R1730)),IF(U1730="","","(*)"))</f>
        <v>4c.JPN.Hokkaido.hum</v>
      </c>
      <c r="AY1730" s="170" t="str">
        <f aca="false">CONCATENATE(BM1730,".",BN1730)</f>
        <v>AB291966.JST-KitAsa04C</v>
      </c>
      <c r="AZ1730" s="171" t="str">
        <f aca="false">IF(AV1730="",IF(ISNUMBER(FIND(".",A1730)),LEFT(A1730,FIND(".",A1730)-1),A1730),AV1730)</f>
        <v>AB291966</v>
      </c>
      <c r="BA1730" s="171" t="str">
        <f aca="false">IF(ISNUMBER(FIND("-",AZ1730)),LEFT(AZ1730,FIND("-",AZ1730)-1),AZ1730)</f>
        <v>AB291966</v>
      </c>
      <c r="BB1730" s="170" t="str">
        <f aca="false"> MEGAname &amp; "="</f>
        <v>AB291966=</v>
      </c>
      <c r="BC1730" s="170" t="str">
        <f aca="false">Clear &amp; IF(span ,"Span","out")</f>
        <v>AB291966=Span</v>
      </c>
      <c r="BD1730" s="170" t="str">
        <f aca="false">Clear &amp; IF(span, IF(B1730=".","Selected",B1730),"out")</f>
        <v>AB291966=4</v>
      </c>
      <c r="BE1730" s="170" t="str">
        <f aca="false">Clear &amp; Strain</f>
        <v>AB291966=JST-KitAsa04C</v>
      </c>
      <c r="BF1730" s="170" t="str">
        <f aca="false">CONCATENATE(A1730,"=",F1730,". ",AX1730,IF(AB1730="","",CONCATENATE(".",AB1730)))</f>
        <v>AB291966=JST-KitAsa04C. 4c.JPN.Hokkaido.hum.CG</v>
      </c>
      <c r="BG1730" s="170" t="str">
        <f aca="false">CONCATENATE(A1730,"=",F1730,". ",AX1730)</f>
        <v>AB291966=JST-KitAsa04C. 4c.JPN.Hokkaido.hum</v>
      </c>
      <c r="BH1730" s="170" t="str">
        <f aca="false">CONCATENATE(A1730,"=",AX1730)</f>
        <v>AB291966=4c.JPN.Hokkaido.hum</v>
      </c>
      <c r="BI1730" s="170" t="str">
        <f aca="false">CONCATENATE(A1730,"=",ComForSubtype,D1730)</f>
        <v>AB291966=4c</v>
      </c>
      <c r="BJ1730" s="170" t="str">
        <f aca="false">CONCATENATE(A1730,"=",E1730)</f>
        <v>AB291966=4</v>
      </c>
      <c r="BK1730" s="170" t="str">
        <f aca="false">CONCATENATE(A1730,"=",C1730)</f>
        <v>AB291966=4</v>
      </c>
      <c r="BL1730" s="170" t="str">
        <f aca="false">CONCATENATE(D1730,"=")</f>
        <v>4c=</v>
      </c>
      <c r="BM1730" s="223" t="str">
        <f aca="false">IF(BA1730="XX","",BA1730)</f>
        <v>AB291966</v>
      </c>
      <c r="BN1730" s="224" t="str">
        <f aca="false">CONCATENATE(IF(F1730="","",F1730),IF(G1730="","",CONCATENATE(" / ",G1730)))</f>
        <v>JST-KitAsa04C</v>
      </c>
      <c r="BO1730" s="225" t="str">
        <f aca="false">AX1730</f>
        <v>4c.JPN.Hokkaido.hum</v>
      </c>
      <c r="BP1730" s="226" t="str">
        <f aca="false">IF(V1730="","",V1730)</f>
        <v>4c</v>
      </c>
      <c r="BQ1730" s="226" t="str">
        <f aca="false">IF(W1730="","",CONCATENATE(W1730,IF(LEFT(AO1730,1)="s","+","")))</f>
        <v>4c</v>
      </c>
      <c r="BR1730" s="226" t="str">
        <f aca="false">IF(X1730="","",CONCATENATE(X1730,IF(LEFT(AQ1730,1)="s","+","")))</f>
        <v>4c</v>
      </c>
      <c r="BS1730" s="226" t="str">
        <f aca="false">IF(Y1730="","",CONCATENATE(Y1730,IF(LEFT(AR1730,1)="s","+","")))</f>
        <v>4c</v>
      </c>
      <c r="BT1730" s="226" t="str">
        <f aca="false">IF(Z1730="","",CONCATENATE(Z1730,IF(LEFT(AS1730,1)="s","+","")))</f>
        <v>4c+</v>
      </c>
      <c r="BU1730" s="227" t="str">
        <f aca="false">IF(AA1730="","",CONCATENATE(AA1730,IF(LEFT(AT1730,1)="s","+","")))</f>
        <v>4c</v>
      </c>
      <c r="BV1730" s="212"/>
      <c r="BW1730" s="177" t="s">
        <v>4503</v>
      </c>
      <c r="BX1730" s="170" t="str">
        <f aca="false">IF(BW1730&lt;&gt;"",IF(ISNUMBER(FIND("=",BW1730)),LEFT(BW1730,FIND("=",BW1730)-1),BW1730),BW1730)</f>
        <v>AB291966</v>
      </c>
      <c r="BY1730" s="170" t="str">
        <f aca="false">IF(BW1730&lt;&gt;"",IF(ISNUMBER(FIND("=",BW1730)),RIGHT(BW1730,LEN(BW1730)-FIND("=",BW1730)),""),"")</f>
        <v>4c</v>
      </c>
      <c r="BZ1730" s="170" t="str">
        <f aca="false">IF(BX1730&lt;&gt;"",IF(ISNUMBER(FIND(".",BX1730)),LEFT(BX1730,FIND(".",BX1730)-1),BX1730),BX1730)</f>
        <v>AB291966</v>
      </c>
      <c r="CA1730" s="170" t="str">
        <f aca="false">IF(BX1730&lt;&gt;"",IF(ISNUMBER(FIND(".",BX1730)),RIGHT(BX1730,LEN(BX1730)-FIND(".",BX1730)),""),"")</f>
        <v/>
      </c>
      <c r="CB1730" s="212"/>
      <c r="CC1730" s="170" t="str">
        <f aca="false">A1730</f>
        <v>AB291966</v>
      </c>
      <c r="CD1730" s="178" t="s">
        <v>339</v>
      </c>
      <c r="CE1730" s="178" t="s">
        <v>340</v>
      </c>
      <c r="CF1730" s="178" t="s">
        <v>341</v>
      </c>
      <c r="CG1730" s="212"/>
      <c r="CH1730" s="179"/>
      <c r="CI1730" s="179"/>
      <c r="CJ1730" s="179"/>
      <c r="CK1730" s="212"/>
      <c r="CL1730" s="212"/>
      <c r="CM1730" s="170" t="str">
        <f aca="false">F1730</f>
        <v>JST-KitAsa04C</v>
      </c>
      <c r="CN1730" s="170" t="str">
        <f aca="false">IF(G1730="","",G1730)</f>
        <v/>
      </c>
      <c r="CO1730" s="170" t="str">
        <f aca="false">CONCATENATE(H1730,":",L1730)</f>
        <v>Japan:Hokkaido, Asahikawa</v>
      </c>
      <c r="CP1730" s="170" t="str">
        <f aca="false">CONCATENATE(IF(Q1730="","",CONCATENATE(Q1730,"-")),IF(P1730="","",CONCATENATE(P1730,"-")),IF(O1730="","",O1730))</f>
        <v>12-10-2004</v>
      </c>
      <c r="CQ1730" s="170" t="str">
        <f aca="false">IF(N1730="","",N1730)</f>
        <v/>
      </c>
      <c r="CR1730" s="170" t="str">
        <f aca="false">C1730</f>
        <v>4</v>
      </c>
      <c r="CS1730" s="229" t="str">
        <f aca="false">D1730</f>
        <v>4c</v>
      </c>
      <c r="CT1730" s="170" t="str">
        <f aca="false">CONCATENATE(CD1730," strain ",CM1730," ",CL1730,", partial cds")</f>
        <v>Hepatitis E virus strain JST-KitAsa04C , partial cds</v>
      </c>
    </row>
    <row r="1731" customFormat="false" ht="11.9" hidden="true" customHeight="true" outlineLevel="0" collapsed="false">
      <c r="A1731" s="154" t="s">
        <v>4504</v>
      </c>
      <c r="B1731" s="147" t="n">
        <v>4</v>
      </c>
      <c r="C1731" s="148" t="s">
        <v>4367</v>
      </c>
      <c r="D1731" s="149" t="s">
        <v>4455</v>
      </c>
      <c r="E1731" s="249" t="s">
        <v>4367</v>
      </c>
      <c r="F1731" s="154" t="s">
        <v>4505</v>
      </c>
      <c r="G1731" s="212"/>
      <c r="H1731" s="146" t="s">
        <v>378</v>
      </c>
      <c r="I1731" s="153" t="s">
        <v>379</v>
      </c>
      <c r="J1731" s="146" t="s">
        <v>337</v>
      </c>
      <c r="K1731" s="155" t="s">
        <v>2736</v>
      </c>
      <c r="L1731" s="231" t="s">
        <v>2736</v>
      </c>
      <c r="M1731" s="157" t="s">
        <v>367</v>
      </c>
      <c r="N1731" s="213"/>
      <c r="O1731" s="159" t="n">
        <v>2002</v>
      </c>
      <c r="P1731" s="212"/>
      <c r="Q1731" s="212"/>
      <c r="R1731" s="212"/>
      <c r="S1731" s="232" t="n">
        <v>7258</v>
      </c>
      <c r="T1731" s="214" t="s">
        <v>353</v>
      </c>
      <c r="U1731" s="161" t="s">
        <v>4455</v>
      </c>
      <c r="V1731" s="158" t="s">
        <v>4455</v>
      </c>
      <c r="W1731" s="244" t="s">
        <v>4455</v>
      </c>
      <c r="X1731" s="249" t="s">
        <v>4455</v>
      </c>
      <c r="Y1731" s="249" t="s">
        <v>4455</v>
      </c>
      <c r="Z1731" s="150" t="s">
        <v>4455</v>
      </c>
      <c r="AA1731" s="250" t="s">
        <v>4455</v>
      </c>
      <c r="AB1731" s="251" t="s">
        <v>278</v>
      </c>
      <c r="AC1731" s="163" t="s">
        <v>354</v>
      </c>
      <c r="AD1731" s="164" t="s">
        <v>354</v>
      </c>
      <c r="AE1731" s="164" t="s">
        <v>354</v>
      </c>
      <c r="AF1731" s="164" t="s">
        <v>354</v>
      </c>
      <c r="AG1731" s="166" t="s">
        <v>354</v>
      </c>
      <c r="AH1731" s="164" t="n">
        <v>11</v>
      </c>
      <c r="AI1731" s="252" t="n">
        <v>7519</v>
      </c>
      <c r="AJ1731" s="219" t="n">
        <f aca="false">SeqEnd-SeqBeg+1</f>
        <v>7509</v>
      </c>
      <c r="AK1731" s="220" t="n">
        <f aca="false">AND( SeqBeg&lt;=Beg  , End &lt;=SeqEnd )</f>
        <v>1</v>
      </c>
      <c r="AL1731" s="212"/>
      <c r="AM1731" s="212"/>
      <c r="AN1731" s="213"/>
      <c r="AO1731" s="147" t="s">
        <v>471</v>
      </c>
      <c r="AP1731" s="147" t="s">
        <v>471</v>
      </c>
      <c r="AQ1731" s="147" t="s">
        <v>471</v>
      </c>
      <c r="AR1731" s="147" t="s">
        <v>471</v>
      </c>
      <c r="AS1731" s="147" t="s">
        <v>2000</v>
      </c>
      <c r="AT1731" s="147" t="s">
        <v>471</v>
      </c>
      <c r="AU1731" s="147" t="s">
        <v>382</v>
      </c>
      <c r="AV1731" s="212"/>
      <c r="AW1731" s="222" t="str">
        <f aca="false">HYPERLINK(CONCATENATE("http://www.ncbi.nlm.nih.gov/nuccore/",BM1731),BM1731)</f>
        <v>AB097811</v>
      </c>
      <c r="AX1731" s="219" t="str">
        <f aca="false">CONCATENATE(D1731,IF(I1731="","",CONCATENATE(".",I1731)),IF(K1731="","",CONCATENATE(".",K1731)),IF(M1731="","",CONCATENATE(".",M1731)),IF(R1731="","",CONCATENATE(".",R1731)),IF(U1731="","","(*)"))</f>
        <v>4c.JPN.Hokkaido.pig(*)</v>
      </c>
      <c r="AY1731" s="170" t="str">
        <f aca="false">CONCATENATE(BM1731,".",BN1731)</f>
        <v>AB097811.swj13-1</v>
      </c>
      <c r="AZ1731" s="171" t="str">
        <f aca="false">IF(AV1731="",IF(ISNUMBER(FIND(".",A1731)),LEFT(A1731,FIND(".",A1731)-1),A1731),AV1731)</f>
        <v>AB097811</v>
      </c>
      <c r="BA1731" s="171" t="str">
        <f aca="false">IF(ISNUMBER(FIND("-",AZ1731)),LEFT(AZ1731,FIND("-",AZ1731)-1),AZ1731)</f>
        <v>AB097811</v>
      </c>
      <c r="BB1731" s="170" t="str">
        <f aca="false"> MEGAname &amp; "="</f>
        <v>AB097811=</v>
      </c>
      <c r="BC1731" s="170" t="str">
        <f aca="false">Clear &amp; IF(span ,"Span","out")</f>
        <v>AB097811=Span</v>
      </c>
      <c r="BD1731" s="170" t="str">
        <f aca="false">Clear &amp; IF(span, IF(B1731=".","Selected",B1731),"out")</f>
        <v>AB097811=4</v>
      </c>
      <c r="BE1731" s="170" t="str">
        <f aca="false">Clear &amp; Strain</f>
        <v>AB097811=swj13-1</v>
      </c>
      <c r="BF1731" s="170" t="str">
        <f aca="false">CONCATENATE(A1731,"=",F1731,". ",AX1731,IF(AB1731="","",CONCATENATE(".",AB1731)))</f>
        <v>AB097811=swj13-1. 4c.JPN.Hokkaido.pig(*).CG</v>
      </c>
      <c r="BG1731" s="170" t="str">
        <f aca="false">CONCATENATE(A1731,"=",F1731,". ",AX1731)</f>
        <v>AB097811=swj13-1. 4c.JPN.Hokkaido.pig(*)</v>
      </c>
      <c r="BH1731" s="170" t="str">
        <f aca="false">CONCATENATE(A1731,"=",AX1731)</f>
        <v>AB097811=4c.JPN.Hokkaido.pig(*)</v>
      </c>
      <c r="BI1731" s="170" t="str">
        <f aca="false">CONCATENATE(A1731,"=",ComForSubtype,D1731)</f>
        <v>AB097811=4c</v>
      </c>
      <c r="BJ1731" s="170" t="str">
        <f aca="false">CONCATENATE(A1731,"=",E1731)</f>
        <v>AB097811=4</v>
      </c>
      <c r="BK1731" s="170" t="str">
        <f aca="false">CONCATENATE(A1731,"=",C1731)</f>
        <v>AB097811=4</v>
      </c>
      <c r="BL1731" s="170" t="str">
        <f aca="false">CONCATENATE(D1731,"=")</f>
        <v>4c=</v>
      </c>
      <c r="BM1731" s="223" t="str">
        <f aca="false">IF(BA1731="XX","",BA1731)</f>
        <v>AB097811</v>
      </c>
      <c r="BN1731" s="224" t="str">
        <f aca="false">CONCATENATE(IF(F1731="","",F1731),IF(G1731="","",CONCATENATE(" / ",G1731)))</f>
        <v>swj13-1</v>
      </c>
      <c r="BO1731" s="225" t="str">
        <f aca="false">AX1731</f>
        <v>4c.JPN.Hokkaido.pig(*)</v>
      </c>
      <c r="BP1731" s="226" t="str">
        <f aca="false">IF(V1731="","",V1731)</f>
        <v>4c</v>
      </c>
      <c r="BQ1731" s="226" t="str">
        <f aca="false">IF(W1731="","",CONCATENATE(W1731,IF(LEFT(AO1731,1)="s","+","")))</f>
        <v>4c</v>
      </c>
      <c r="BR1731" s="226" t="str">
        <f aca="false">IF(X1731="","",CONCATENATE(X1731,IF(LEFT(AQ1731,1)="s","+","")))</f>
        <v>4c</v>
      </c>
      <c r="BS1731" s="226" t="str">
        <f aca="false">IF(Y1731="","",CONCATENATE(Y1731,IF(LEFT(AR1731,1)="s","+","")))</f>
        <v>4c</v>
      </c>
      <c r="BT1731" s="226" t="str">
        <f aca="false">IF(Z1731="","",CONCATENATE(Z1731,IF(LEFT(AS1731,1)="s","+","")))</f>
        <v>4c+</v>
      </c>
      <c r="BU1731" s="227" t="str">
        <f aca="false">IF(AA1731="","",CONCATENATE(AA1731,IF(LEFT(AT1731,1)="s","+","")))</f>
        <v>4c</v>
      </c>
      <c r="BV1731" s="212"/>
      <c r="BW1731" s="177" t="s">
        <v>4506</v>
      </c>
      <c r="BX1731" s="170" t="str">
        <f aca="false">IF(BW1731&lt;&gt;"",IF(ISNUMBER(FIND("=",BW1731)),LEFT(BW1731,FIND("=",BW1731)-1),BW1731),BW1731)</f>
        <v>AB097811</v>
      </c>
      <c r="BY1731" s="170" t="str">
        <f aca="false">IF(BW1731&lt;&gt;"",IF(ISNUMBER(FIND("=",BW1731)),RIGHT(BW1731,LEN(BW1731)-FIND("=",BW1731)),""),"")</f>
        <v>4c</v>
      </c>
      <c r="BZ1731" s="170" t="str">
        <f aca="false">IF(BX1731&lt;&gt;"",IF(ISNUMBER(FIND(".",BX1731)),LEFT(BX1731,FIND(".",BX1731)-1),BX1731),BX1731)</f>
        <v>AB097811</v>
      </c>
      <c r="CA1731" s="170" t="str">
        <f aca="false">IF(BX1731&lt;&gt;"",IF(ISNUMBER(FIND(".",BX1731)),RIGHT(BX1731,LEN(BX1731)-FIND(".",BX1731)),""),"")</f>
        <v/>
      </c>
      <c r="CB1731" s="212"/>
      <c r="CC1731" s="170" t="str">
        <f aca="false">A1731</f>
        <v>AB097811</v>
      </c>
      <c r="CD1731" s="178" t="s">
        <v>339</v>
      </c>
      <c r="CE1731" s="178" t="s">
        <v>340</v>
      </c>
      <c r="CF1731" s="178" t="s">
        <v>341</v>
      </c>
      <c r="CG1731" s="212"/>
      <c r="CH1731" s="179"/>
      <c r="CI1731" s="179"/>
      <c r="CJ1731" s="179"/>
      <c r="CK1731" s="212"/>
      <c r="CL1731" s="212"/>
      <c r="CM1731" s="170" t="str">
        <f aca="false">F1731</f>
        <v>swj13-1</v>
      </c>
      <c r="CN1731" s="170" t="str">
        <f aca="false">IF(G1731="","",G1731)</f>
        <v/>
      </c>
      <c r="CO1731" s="170" t="str">
        <f aca="false">CONCATENATE(H1731,":",L1731)</f>
        <v>Japan:Hokkaido</v>
      </c>
      <c r="CP1731" s="170" t="str">
        <f aca="false">CONCATENATE(IF(Q1731="","",CONCATENATE(Q1731,"-")),IF(P1731="","",CONCATENATE(P1731,"-")),IF(O1731="","",O1731))</f>
        <v>2002</v>
      </c>
      <c r="CQ1731" s="170" t="str">
        <f aca="false">IF(N1731="","",N1731)</f>
        <v/>
      </c>
      <c r="CR1731" s="170" t="str">
        <f aca="false">C1731</f>
        <v>4</v>
      </c>
      <c r="CS1731" s="229" t="str">
        <f aca="false">D1731</f>
        <v>4c</v>
      </c>
      <c r="CT1731" s="170" t="str">
        <f aca="false">CONCATENATE(CD1731," strain ",CM1731," ",CL1731,", partial cds")</f>
        <v>Hepatitis E virus strain swj13-1 , partial cds</v>
      </c>
    </row>
    <row r="1732" customFormat="false" ht="11.9" hidden="true" customHeight="true" outlineLevel="0" collapsed="false">
      <c r="A1732" s="154" t="s">
        <v>4507</v>
      </c>
      <c r="B1732" s="147" t="n">
        <v>4</v>
      </c>
      <c r="C1732" s="148" t="n">
        <v>4</v>
      </c>
      <c r="D1732" s="149" t="s">
        <v>4455</v>
      </c>
      <c r="E1732" s="249" t="s">
        <v>4367</v>
      </c>
      <c r="F1732" s="154" t="s">
        <v>4508</v>
      </c>
      <c r="G1732" s="212"/>
      <c r="H1732" s="146" t="s">
        <v>378</v>
      </c>
      <c r="I1732" s="153" t="s">
        <v>379</v>
      </c>
      <c r="J1732" s="146" t="s">
        <v>337</v>
      </c>
      <c r="K1732" s="212"/>
      <c r="L1732" s="212"/>
      <c r="M1732" s="157" t="s">
        <v>367</v>
      </c>
      <c r="N1732" s="213"/>
      <c r="O1732" s="212"/>
      <c r="P1732" s="212"/>
      <c r="Q1732" s="212"/>
      <c r="R1732" s="212"/>
      <c r="S1732" s="232" t="n">
        <v>7253</v>
      </c>
      <c r="T1732" s="214" t="s">
        <v>353</v>
      </c>
      <c r="U1732" s="215"/>
      <c r="V1732" s="158" t="s">
        <v>4455</v>
      </c>
      <c r="W1732" s="244" t="s">
        <v>4455</v>
      </c>
      <c r="X1732" s="150" t="s">
        <v>4455</v>
      </c>
      <c r="Y1732" s="249" t="s">
        <v>4455</v>
      </c>
      <c r="Z1732" s="150" t="s">
        <v>4455</v>
      </c>
      <c r="AA1732" s="250" t="s">
        <v>4455</v>
      </c>
      <c r="AB1732" s="251" t="s">
        <v>278</v>
      </c>
      <c r="AC1732" s="163" t="s">
        <v>354</v>
      </c>
      <c r="AD1732" s="164" t="s">
        <v>354</v>
      </c>
      <c r="AE1732" s="164" t="s">
        <v>354</v>
      </c>
      <c r="AF1732" s="164" t="s">
        <v>354</v>
      </c>
      <c r="AG1732" s="166" t="s">
        <v>354</v>
      </c>
      <c r="AH1732" s="164" t="n">
        <v>11</v>
      </c>
      <c r="AI1732" s="252" t="n">
        <v>7519</v>
      </c>
      <c r="AJ1732" s="219" t="n">
        <f aca="false">SeqEnd-SeqBeg+1</f>
        <v>7509</v>
      </c>
      <c r="AK1732" s="220" t="n">
        <f aca="false">AND( SeqBeg&lt;=Beg  , End &lt;=SeqEnd )</f>
        <v>1</v>
      </c>
      <c r="AL1732" s="212"/>
      <c r="AM1732" s="212"/>
      <c r="AN1732" s="213"/>
      <c r="AO1732" s="147" t="s">
        <v>465</v>
      </c>
      <c r="AP1732" s="147" t="s">
        <v>465</v>
      </c>
      <c r="AQ1732" s="147" t="s">
        <v>465</v>
      </c>
      <c r="AR1732" s="147" t="s">
        <v>465</v>
      </c>
      <c r="AS1732" s="147" t="s">
        <v>2000</v>
      </c>
      <c r="AT1732" s="147" t="s">
        <v>465</v>
      </c>
      <c r="AU1732" s="147" t="s">
        <v>382</v>
      </c>
      <c r="AV1732" s="212"/>
      <c r="AW1732" s="222" t="str">
        <f aca="false">HYPERLINK(CONCATENATE("http://www.ncbi.nlm.nih.gov/nuccore/",BM1732),BM1732)</f>
        <v>AB481227</v>
      </c>
      <c r="AX1732" s="219" t="str">
        <f aca="false">CONCATENATE(D1732,IF(I1732="","",CONCATENATE(".",I1732)),IF(K1732="","",CONCATENATE(".",K1732)),IF(M1732="","",CONCATENATE(".",M1732)),IF(R1732="","",CONCATENATE(".",R1732)),IF(U1732="","","(*)"))</f>
        <v>4c.JPN.pig</v>
      </c>
      <c r="AY1732" s="170" t="str">
        <f aca="false">CONCATENATE(BM1732,".",BN1732)</f>
        <v>AB481227.swJB-H7</v>
      </c>
      <c r="AZ1732" s="171" t="str">
        <f aca="false">IF(AV1732="",IF(ISNUMBER(FIND(".",A1732)),LEFT(A1732,FIND(".",A1732)-1),A1732),AV1732)</f>
        <v>AB481227</v>
      </c>
      <c r="BA1732" s="171" t="str">
        <f aca="false">IF(ISNUMBER(FIND("-",AZ1732)),LEFT(AZ1732,FIND("-",AZ1732)-1),AZ1732)</f>
        <v>AB481227</v>
      </c>
      <c r="BB1732" s="170" t="str">
        <f aca="false"> MEGAname &amp; "="</f>
        <v>AB481227=</v>
      </c>
      <c r="BC1732" s="170" t="str">
        <f aca="false">Clear &amp; IF(span ,"Span","out")</f>
        <v>AB481227=Span</v>
      </c>
      <c r="BD1732" s="170" t="str">
        <f aca="false">Clear &amp; IF(span, IF(B1732=".","Selected",B1732),"out")</f>
        <v>AB481227=4</v>
      </c>
      <c r="BE1732" s="170" t="str">
        <f aca="false">Clear &amp; Strain</f>
        <v>AB481227=swJB-H7</v>
      </c>
      <c r="BF1732" s="170" t="str">
        <f aca="false">CONCATENATE(A1732,"=",F1732,". ",AX1732,IF(AB1732="","",CONCATENATE(".",AB1732)))</f>
        <v>AB481227=swJB-H7. 4c.JPN.pig.CG</v>
      </c>
      <c r="BG1732" s="170" t="str">
        <f aca="false">CONCATENATE(A1732,"=",F1732,". ",AX1732)</f>
        <v>AB481227=swJB-H7. 4c.JPN.pig</v>
      </c>
      <c r="BH1732" s="170" t="str">
        <f aca="false">CONCATENATE(A1732,"=",AX1732)</f>
        <v>AB481227=4c.JPN.pig</v>
      </c>
      <c r="BI1732" s="170" t="str">
        <f aca="false">CONCATENATE(A1732,"=",ComForSubtype,D1732)</f>
        <v>AB481227=4c</v>
      </c>
      <c r="BJ1732" s="170" t="str">
        <f aca="false">CONCATENATE(A1732,"=",E1732)</f>
        <v>AB481227=4</v>
      </c>
      <c r="BK1732" s="170" t="str">
        <f aca="false">CONCATENATE(A1732,"=",C1732)</f>
        <v>AB481227=4</v>
      </c>
      <c r="BL1732" s="170" t="str">
        <f aca="false">CONCATENATE(D1732,"=")</f>
        <v>4c=</v>
      </c>
      <c r="BM1732" s="223" t="str">
        <f aca="false">IF(BA1732="XX","",BA1732)</f>
        <v>AB481227</v>
      </c>
      <c r="BN1732" s="224" t="str">
        <f aca="false">CONCATENATE(IF(F1732="","",F1732),IF(G1732="","",CONCATENATE(" / ",G1732)))</f>
        <v>swJB-H7</v>
      </c>
      <c r="BO1732" s="225" t="str">
        <f aca="false">AX1732</f>
        <v>4c.JPN.pig</v>
      </c>
      <c r="BP1732" s="226" t="str">
        <f aca="false">IF(V1732="","",V1732)</f>
        <v>4c</v>
      </c>
      <c r="BQ1732" s="226" t="str">
        <f aca="false">IF(W1732="","",CONCATENATE(W1732,IF(LEFT(AO1732,1)="s","+","")))</f>
        <v>4c</v>
      </c>
      <c r="BR1732" s="226" t="str">
        <f aca="false">IF(X1732="","",CONCATENATE(X1732,IF(LEFT(AQ1732,1)="s","+","")))</f>
        <v>4c</v>
      </c>
      <c r="BS1732" s="226" t="str">
        <f aca="false">IF(Y1732="","",CONCATENATE(Y1732,IF(LEFT(AR1732,1)="s","+","")))</f>
        <v>4c</v>
      </c>
      <c r="BT1732" s="226" t="str">
        <f aca="false">IF(Z1732="","",CONCATENATE(Z1732,IF(LEFT(AS1732,1)="s","+","")))</f>
        <v>4c+</v>
      </c>
      <c r="BU1732" s="227" t="str">
        <f aca="false">IF(AA1732="","",CONCATENATE(AA1732,IF(LEFT(AT1732,1)="s","+","")))</f>
        <v>4c</v>
      </c>
      <c r="BV1732" s="212"/>
      <c r="BW1732" s="177" t="s">
        <v>4509</v>
      </c>
      <c r="BX1732" s="170" t="str">
        <f aca="false">IF(BW1732&lt;&gt;"",IF(ISNUMBER(FIND("=",BW1732)),LEFT(BW1732,FIND("=",BW1732)-1),BW1732),BW1732)</f>
        <v>AB481227</v>
      </c>
      <c r="BY1732" s="170" t="str">
        <f aca="false">IF(BW1732&lt;&gt;"",IF(ISNUMBER(FIND("=",BW1732)),RIGHT(BW1732,LEN(BW1732)-FIND("=",BW1732)),""),"")</f>
        <v>4c</v>
      </c>
      <c r="BZ1732" s="170" t="str">
        <f aca="false">IF(BX1732&lt;&gt;"",IF(ISNUMBER(FIND(".",BX1732)),LEFT(BX1732,FIND(".",BX1732)-1),BX1732),BX1732)</f>
        <v>AB481227</v>
      </c>
      <c r="CA1732" s="170" t="str">
        <f aca="false">IF(BX1732&lt;&gt;"",IF(ISNUMBER(FIND(".",BX1732)),RIGHT(BX1732,LEN(BX1732)-FIND(".",BX1732)),""),"")</f>
        <v/>
      </c>
      <c r="CB1732" s="212"/>
      <c r="CC1732" s="170" t="str">
        <f aca="false">A1732</f>
        <v>AB481227</v>
      </c>
      <c r="CD1732" s="178" t="s">
        <v>339</v>
      </c>
      <c r="CE1732" s="178" t="s">
        <v>340</v>
      </c>
      <c r="CF1732" s="178" t="s">
        <v>341</v>
      </c>
      <c r="CG1732" s="212"/>
      <c r="CH1732" s="179"/>
      <c r="CI1732" s="179"/>
      <c r="CJ1732" s="179"/>
      <c r="CK1732" s="212"/>
      <c r="CL1732" s="212"/>
      <c r="CM1732" s="170" t="str">
        <f aca="false">F1732</f>
        <v>swJB-H7</v>
      </c>
      <c r="CN1732" s="170" t="str">
        <f aca="false">IF(G1732="","",G1732)</f>
        <v/>
      </c>
      <c r="CO1732" s="170" t="str">
        <f aca="false">CONCATENATE(H1732,":",L1732)</f>
        <v>Japan:</v>
      </c>
      <c r="CP1732" s="170" t="str">
        <f aca="false">CONCATENATE(IF(Q1732="","",CONCATENATE(Q1732,"-")),IF(P1732="","",CONCATENATE(P1732,"-")),IF(O1732="","",O1732))</f>
        <v/>
      </c>
      <c r="CQ1732" s="170" t="str">
        <f aca="false">IF(N1732="","",N1732)</f>
        <v/>
      </c>
      <c r="CR1732" s="228" t="n">
        <f aca="false">C1732</f>
        <v>4</v>
      </c>
      <c r="CS1732" s="229" t="str">
        <f aca="false">D1732</f>
        <v>4c</v>
      </c>
      <c r="CT1732" s="170" t="str">
        <f aca="false">CONCATENATE(CD1732," strain ",CM1732," ",CL1732,", partial cds")</f>
        <v>Hepatitis E virus strain swJB-H7 , partial cds</v>
      </c>
    </row>
    <row r="1733" customFormat="false" ht="11.9" hidden="true" customHeight="true" outlineLevel="0" collapsed="false">
      <c r="A1733" s="208" t="s">
        <v>4510</v>
      </c>
      <c r="B1733" s="147" t="n">
        <v>4</v>
      </c>
      <c r="C1733" s="148" t="n">
        <v>4</v>
      </c>
      <c r="D1733" s="149" t="s">
        <v>4455</v>
      </c>
      <c r="E1733" s="249" t="s">
        <v>4367</v>
      </c>
      <c r="F1733" s="210" t="s">
        <v>4511</v>
      </c>
      <c r="G1733" s="212"/>
      <c r="H1733" s="146" t="s">
        <v>365</v>
      </c>
      <c r="I1733" s="153" t="s">
        <v>366</v>
      </c>
      <c r="J1733" s="146" t="s">
        <v>337</v>
      </c>
      <c r="K1733" s="212"/>
      <c r="L1733" s="212"/>
      <c r="M1733" s="157" t="s">
        <v>367</v>
      </c>
      <c r="N1733" s="158" t="s">
        <v>362</v>
      </c>
      <c r="O1733" s="159" t="n">
        <v>2009</v>
      </c>
      <c r="P1733" s="160" t="s">
        <v>3404</v>
      </c>
      <c r="Q1733" s="160" t="n">
        <v>27</v>
      </c>
      <c r="R1733" s="212"/>
      <c r="S1733" s="212"/>
      <c r="T1733" s="214" t="s">
        <v>353</v>
      </c>
      <c r="U1733" s="215"/>
      <c r="V1733" s="209" t="s">
        <v>4455</v>
      </c>
      <c r="W1733" s="163" t="s">
        <v>4455</v>
      </c>
      <c r="X1733" s="209"/>
      <c r="Y1733" s="209"/>
      <c r="Z1733" s="209"/>
      <c r="AB1733" s="251" t="s">
        <v>278</v>
      </c>
      <c r="AC1733" s="163" t="s">
        <v>456</v>
      </c>
      <c r="AD1733" s="164" t="s">
        <v>354</v>
      </c>
      <c r="AE1733" s="164" t="s">
        <v>354</v>
      </c>
      <c r="AF1733" s="164" t="s">
        <v>354</v>
      </c>
      <c r="AG1733" s="166" t="s">
        <v>354</v>
      </c>
      <c r="AH1733" s="164" t="n">
        <v>11</v>
      </c>
      <c r="AI1733" s="252" t="n">
        <v>7519</v>
      </c>
      <c r="AJ1733" s="219" t="n">
        <f aca="false">SeqEnd-SeqBeg+1</f>
        <v>7509</v>
      </c>
      <c r="AK1733" s="220" t="n">
        <f aca="false">AND( SeqBeg&lt;=Beg  , End &lt;=SeqEnd )</f>
        <v>1</v>
      </c>
      <c r="AL1733" s="212"/>
      <c r="AM1733" s="212"/>
      <c r="AN1733" s="221"/>
      <c r="AO1733" s="147" t="s">
        <v>103</v>
      </c>
      <c r="AP1733" s="147" t="s">
        <v>103</v>
      </c>
      <c r="AQ1733" s="147" t="s">
        <v>103</v>
      </c>
      <c r="AR1733" s="147" t="s">
        <v>103</v>
      </c>
      <c r="AS1733" s="147" t="s">
        <v>103</v>
      </c>
      <c r="AT1733" s="147" t="s">
        <v>103</v>
      </c>
      <c r="AU1733" s="146"/>
      <c r="AV1733" s="212"/>
      <c r="AW1733" s="222" t="str">
        <f aca="false">HYPERLINK(CONCATENATE("http://www.ncbi.nlm.nih.gov/nuccore/",BM1733),BM1733)</f>
        <v>GU188851</v>
      </c>
      <c r="AX1733" s="219" t="str">
        <f aca="false">CONCATENATE(D1733,IF(I1733="","",CONCATENATE(".",I1733)),IF(K1733="","",CONCATENATE(".",K1733)),IF(M1733="","",CONCATENATE(".",M1733)),IF(R1733="","",CONCATENATE(".",R1733)),IF(U1733="","","(*)"))</f>
        <v>4c.CHN.pig</v>
      </c>
      <c r="AY1733" s="170" t="str">
        <f aca="false">CONCATENATE(BM1733,".",BN1733)</f>
        <v>GU188851.WH09</v>
      </c>
      <c r="AZ1733" s="171" t="str">
        <f aca="false">IF(AV1733="",IF(ISNUMBER(FIND(".",A1733)),LEFT(A1733,FIND(".",A1733)-1),A1733),AV1733)</f>
        <v>GU188851</v>
      </c>
      <c r="BA1733" s="171" t="str">
        <f aca="false">IF(ISNUMBER(FIND("-",AZ1733)),LEFT(AZ1733,FIND("-",AZ1733)-1),AZ1733)</f>
        <v>GU188851</v>
      </c>
      <c r="BB1733" s="170" t="str">
        <f aca="false"> MEGAname &amp; "="</f>
        <v>GU188851=</v>
      </c>
      <c r="BC1733" s="170" t="str">
        <f aca="false">Clear &amp; IF(span ,"Span","out")</f>
        <v>GU188851=Span</v>
      </c>
      <c r="BD1733" s="170" t="str">
        <f aca="false">Clear &amp; IF(span, IF(B1733=".","Selected",B1733),"out")</f>
        <v>GU188851=4</v>
      </c>
      <c r="BE1733" s="170" t="str">
        <f aca="false">Clear &amp; Strain</f>
        <v>GU188851=WH09</v>
      </c>
      <c r="BF1733" s="170" t="str">
        <f aca="false">CONCATENATE(A1733,"=",F1733,". ",AX1733,IF(AB1733="","",CONCATENATE(".",AB1733)))</f>
        <v>GU188851=WH09. 4c.CHN.pig.CG</v>
      </c>
      <c r="BG1733" s="170" t="str">
        <f aca="false">CONCATENATE(A1733,"=",F1733,". ",AX1733)</f>
        <v>GU188851=WH09. 4c.CHN.pig</v>
      </c>
      <c r="BH1733" s="170" t="str">
        <f aca="false">CONCATENATE(A1733,"=",AX1733)</f>
        <v>GU188851=4c.CHN.pig</v>
      </c>
      <c r="BI1733" s="170" t="str">
        <f aca="false">CONCATENATE(A1733,"=",ComForSubtype,D1733)</f>
        <v>GU188851=4c</v>
      </c>
      <c r="BJ1733" s="170" t="str">
        <f aca="false">CONCATENATE(A1733,"=",E1733)</f>
        <v>GU188851=4</v>
      </c>
      <c r="BK1733" s="170" t="str">
        <f aca="false">CONCATENATE(A1733,"=",C1733)</f>
        <v>GU188851=4</v>
      </c>
      <c r="BL1733" s="170" t="str">
        <f aca="false">CONCATENATE(D1733,"=")</f>
        <v>4c=</v>
      </c>
      <c r="BM1733" s="223" t="str">
        <f aca="false">IF(BA1733="XX","",BA1733)</f>
        <v>GU188851</v>
      </c>
      <c r="BN1733" s="224" t="str">
        <f aca="false">CONCATENATE(IF(F1733="","",F1733),IF(G1733="","",CONCATENATE(" / ",G1733)))</f>
        <v>WH09</v>
      </c>
      <c r="BO1733" s="225" t="str">
        <f aca="false">AX1733</f>
        <v>4c.CHN.pig</v>
      </c>
      <c r="BP1733" s="226" t="str">
        <f aca="false">IF(V1733="","",V1733)</f>
        <v>4c</v>
      </c>
      <c r="BQ1733" s="226" t="str">
        <f aca="false">IF(W1733="","",CONCATENATE(W1733,IF(LEFT(AO1733,1)="s","+","")))</f>
        <v>4c</v>
      </c>
      <c r="BR1733" s="226" t="str">
        <f aca="false">IF(X1733="","",CONCATENATE(X1733,IF(LEFT(AQ1733,1)="s","+","")))</f>
        <v/>
      </c>
      <c r="BS1733" s="226" t="str">
        <f aca="false">IF(Y1733="","",CONCATENATE(Y1733,IF(LEFT(AR1733,1)="s","+","")))</f>
        <v/>
      </c>
      <c r="BT1733" s="226" t="str">
        <f aca="false">IF(Z1733="","",CONCATENATE(Z1733,IF(LEFT(AS1733,1)="s","+","")))</f>
        <v/>
      </c>
      <c r="BU1733" s="227" t="str">
        <f aca="false">IF(AA1733="","",CONCATENATE(AA1733,IF(LEFT(AT1733,1)="s","+","")))</f>
        <v/>
      </c>
      <c r="BV1733" s="212"/>
      <c r="BW1733" s="177" t="s">
        <v>338</v>
      </c>
      <c r="BX1733" s="170" t="str">
        <f aca="false">IF(BW1733&lt;&gt;"",IF(ISNUMBER(FIND("=",BW1733)),LEFT(BW1733,FIND("=",BW1733)-1),BW1733),BW1733)</f>
        <v>xx</v>
      </c>
      <c r="BY1733" s="170" t="str">
        <f aca="false">IF(BW1733&lt;&gt;"",IF(ISNUMBER(FIND("=",BW1733)),RIGHT(BW1733,LEN(BW1733)-FIND("=",BW1733)),""),"")</f>
        <v>Non_select</v>
      </c>
      <c r="BZ1733" s="170" t="str">
        <f aca="false">IF(BX1733&lt;&gt;"",IF(ISNUMBER(FIND(".",BX1733)),LEFT(BX1733,FIND(".",BX1733)-1),BX1733),BX1733)</f>
        <v>xx</v>
      </c>
      <c r="CA1733" s="170" t="str">
        <f aca="false">IF(BX1733&lt;&gt;"",IF(ISNUMBER(FIND(".",BX1733)),RIGHT(BX1733,LEN(BX1733)-FIND(".",BX1733)),""),"")</f>
        <v/>
      </c>
      <c r="CB1733" s="212"/>
      <c r="CC1733" s="170" t="str">
        <f aca="false">A1733</f>
        <v>GU188851</v>
      </c>
      <c r="CD1733" s="178" t="s">
        <v>339</v>
      </c>
      <c r="CE1733" s="178" t="s">
        <v>340</v>
      </c>
      <c r="CF1733" s="178" t="s">
        <v>341</v>
      </c>
      <c r="CG1733" s="212"/>
      <c r="CH1733" s="212"/>
      <c r="CI1733" s="212"/>
      <c r="CJ1733" s="212"/>
      <c r="CK1733" s="178"/>
      <c r="CL1733" s="212"/>
      <c r="CM1733" s="212"/>
      <c r="CN1733" s="212"/>
      <c r="CO1733" s="212"/>
      <c r="CP1733" s="212"/>
      <c r="CQ1733" s="212"/>
      <c r="CR1733" s="228" t="n">
        <f aca="false">C1733</f>
        <v>4</v>
      </c>
      <c r="CS1733" s="229" t="str">
        <f aca="false">D1733</f>
        <v>4c</v>
      </c>
      <c r="CT1733" s="170" t="str">
        <f aca="false">CONCATENATE(CD1733," strain ",CM1733," ",CL1733,", partial cds")</f>
        <v>Hepatitis E virus strain  , partial cds</v>
      </c>
    </row>
    <row r="1734" customFormat="false" ht="11.9" hidden="true" customHeight="true" outlineLevel="0" collapsed="false">
      <c r="A1734" s="154" t="s">
        <v>4512</v>
      </c>
      <c r="B1734" s="147" t="n">
        <v>4</v>
      </c>
      <c r="C1734" s="148" t="n">
        <v>4</v>
      </c>
      <c r="D1734" s="149" t="s">
        <v>4455</v>
      </c>
      <c r="E1734" s="249" t="s">
        <v>4367</v>
      </c>
      <c r="F1734" s="154" t="s">
        <v>4513</v>
      </c>
      <c r="G1734" s="212"/>
      <c r="H1734" s="146" t="s">
        <v>378</v>
      </c>
      <c r="I1734" s="153" t="s">
        <v>379</v>
      </c>
      <c r="J1734" s="146" t="s">
        <v>337</v>
      </c>
      <c r="K1734" s="155" t="s">
        <v>4514</v>
      </c>
      <c r="L1734" s="231" t="s">
        <v>4514</v>
      </c>
      <c r="M1734" s="157" t="s">
        <v>348</v>
      </c>
      <c r="N1734" s="213"/>
      <c r="O1734" s="159" t="n">
        <v>1994</v>
      </c>
      <c r="P1734" s="160" t="n">
        <v>7</v>
      </c>
      <c r="Q1734" s="160" t="n">
        <v>12</v>
      </c>
      <c r="R1734" s="212"/>
      <c r="S1734" s="232" t="n">
        <v>7236</v>
      </c>
      <c r="T1734" s="214" t="s">
        <v>353</v>
      </c>
      <c r="U1734" s="161" t="s">
        <v>4455</v>
      </c>
      <c r="V1734" s="158" t="s">
        <v>4455</v>
      </c>
      <c r="W1734" s="244" t="s">
        <v>4455</v>
      </c>
      <c r="X1734" s="249" t="s">
        <v>4455</v>
      </c>
      <c r="Y1734" s="249" t="s">
        <v>4455</v>
      </c>
      <c r="Z1734" s="150" t="s">
        <v>4455</v>
      </c>
      <c r="AA1734" s="250" t="s">
        <v>4455</v>
      </c>
      <c r="AB1734" s="251" t="s">
        <v>278</v>
      </c>
      <c r="AC1734" s="163" t="s">
        <v>354</v>
      </c>
      <c r="AD1734" s="164" t="s">
        <v>354</v>
      </c>
      <c r="AE1734" s="164" t="s">
        <v>354</v>
      </c>
      <c r="AF1734" s="164" t="s">
        <v>354</v>
      </c>
      <c r="AG1734" s="166" t="s">
        <v>354</v>
      </c>
      <c r="AH1734" s="164" t="n">
        <v>27</v>
      </c>
      <c r="AI1734" s="252" t="n">
        <v>7519</v>
      </c>
      <c r="AJ1734" s="219" t="n">
        <f aca="false">SeqEnd-SeqBeg+1</f>
        <v>7493</v>
      </c>
      <c r="AK1734" s="220" t="n">
        <f aca="false">AND( SeqBeg&lt;=Beg  , End &lt;=SeqEnd )</f>
        <v>1</v>
      </c>
      <c r="AL1734" s="212"/>
      <c r="AM1734" s="212"/>
      <c r="AN1734" s="213"/>
      <c r="AO1734" s="147" t="s">
        <v>457</v>
      </c>
      <c r="AP1734" s="147" t="s">
        <v>457</v>
      </c>
      <c r="AQ1734" s="147" t="s">
        <v>4515</v>
      </c>
      <c r="AR1734" s="147" t="s">
        <v>4491</v>
      </c>
      <c r="AS1734" s="147" t="s">
        <v>2000</v>
      </c>
      <c r="AT1734" s="147" t="s">
        <v>4491</v>
      </c>
      <c r="AU1734" s="147" t="s">
        <v>382</v>
      </c>
      <c r="AV1734" s="212"/>
      <c r="AW1734" s="222" t="str">
        <f aca="false">HYPERLINK(CONCATENATE("http://www.ncbi.nlm.nih.gov/nuccore/",BM1734),BM1734)</f>
        <v>AB074915</v>
      </c>
      <c r="AX1734" s="219" t="str">
        <f aca="false">CONCATENATE(D1734,IF(I1734="","",CONCATENATE(".",I1734)),IF(K1734="","",CONCATENATE(".",K1734)),IF(M1734="","",CONCATENATE(".",M1734)),IF(R1734="","",CONCATENATE(".",R1734)),IF(U1734="","","(*)"))</f>
        <v>4c.JPN.Saitama .hum(*)</v>
      </c>
      <c r="AY1734" s="170" t="str">
        <f aca="false">CONCATENATE(BM1734,".",BN1734)</f>
        <v>AB074915.JAK-Sai</v>
      </c>
      <c r="AZ1734" s="171" t="str">
        <f aca="false">IF(AV1734="",IF(ISNUMBER(FIND(".",A1734)),LEFT(A1734,FIND(".",A1734)-1),A1734),AV1734)</f>
        <v>AB074915</v>
      </c>
      <c r="BA1734" s="171" t="str">
        <f aca="false">IF(ISNUMBER(FIND("-",AZ1734)),LEFT(AZ1734,FIND("-",AZ1734)-1),AZ1734)</f>
        <v>AB074915</v>
      </c>
      <c r="BB1734" s="170" t="str">
        <f aca="false"> MEGAname &amp; "="</f>
        <v>AB074915=</v>
      </c>
      <c r="BC1734" s="170" t="str">
        <f aca="false">Clear &amp; IF(span ,"Span","out")</f>
        <v>AB074915=Span</v>
      </c>
      <c r="BD1734" s="170" t="str">
        <f aca="false">Clear &amp; IF(span, IF(B1734=".","Selected",B1734),"out")</f>
        <v>AB074915=4</v>
      </c>
      <c r="BE1734" s="170" t="str">
        <f aca="false">Clear &amp; Strain</f>
        <v>AB074915=JAK-Sai</v>
      </c>
      <c r="BF1734" s="170" t="str">
        <f aca="false">CONCATENATE(A1734,"=",F1734,". ",AX1734,IF(AB1734="","",CONCATENATE(".",AB1734)))</f>
        <v>AB074915=JAK-Sai. 4c.JPN.Saitama .hum(*).CG</v>
      </c>
      <c r="BG1734" s="170" t="str">
        <f aca="false">CONCATENATE(A1734,"=",F1734,". ",AX1734)</f>
        <v>AB074915=JAK-Sai. 4c.JPN.Saitama .hum(*)</v>
      </c>
      <c r="BH1734" s="170" t="str">
        <f aca="false">CONCATENATE(A1734,"=",AX1734)</f>
        <v>AB074915=4c.JPN.Saitama .hum(*)</v>
      </c>
      <c r="BI1734" s="170" t="str">
        <f aca="false">CONCATENATE(A1734,"=",ComForSubtype,D1734)</f>
        <v>AB074915=4c</v>
      </c>
      <c r="BJ1734" s="170" t="str">
        <f aca="false">CONCATENATE(A1734,"=",E1734)</f>
        <v>AB074915=4</v>
      </c>
      <c r="BK1734" s="170" t="str">
        <f aca="false">CONCATENATE(A1734,"=",C1734)</f>
        <v>AB074915=4</v>
      </c>
      <c r="BL1734" s="170" t="str">
        <f aca="false">CONCATENATE(D1734,"=")</f>
        <v>4c=</v>
      </c>
      <c r="BM1734" s="223" t="str">
        <f aca="false">IF(BA1734="XX","",BA1734)</f>
        <v>AB074915</v>
      </c>
      <c r="BN1734" s="224" t="str">
        <f aca="false">CONCATENATE(IF(F1734="","",F1734),IF(G1734="","",CONCATENATE(" / ",G1734)))</f>
        <v>JAK-Sai</v>
      </c>
      <c r="BO1734" s="225" t="str">
        <f aca="false">AX1734</f>
        <v>4c.JPN.Saitama .hum(*)</v>
      </c>
      <c r="BP1734" s="226" t="str">
        <f aca="false">IF(V1734="","",V1734)</f>
        <v>4c</v>
      </c>
      <c r="BQ1734" s="226" t="str">
        <f aca="false">IF(W1734="","",CONCATENATE(W1734,IF(LEFT(AO1734,1)="s","+","")))</f>
        <v>4c+</v>
      </c>
      <c r="BR1734" s="226" t="str">
        <f aca="false">IF(X1734="","",CONCATENATE(X1734,IF(LEFT(AQ1734,1)="s","+","")))</f>
        <v>4c</v>
      </c>
      <c r="BS1734" s="226" t="str">
        <f aca="false">IF(Y1734="","",CONCATENATE(Y1734,IF(LEFT(AR1734,1)="s","+","")))</f>
        <v>4c</v>
      </c>
      <c r="BT1734" s="226" t="str">
        <f aca="false">IF(Z1734="","",CONCATENATE(Z1734,IF(LEFT(AS1734,1)="s","+","")))</f>
        <v>4c+</v>
      </c>
      <c r="BU1734" s="227" t="str">
        <f aca="false">IF(AA1734="","",CONCATENATE(AA1734,IF(LEFT(AT1734,1)="s","+","")))</f>
        <v>4c</v>
      </c>
      <c r="BV1734" s="212"/>
      <c r="BW1734" s="177" t="s">
        <v>4516</v>
      </c>
      <c r="BX1734" s="170" t="str">
        <f aca="false">IF(BW1734&lt;&gt;"",IF(ISNUMBER(FIND("=",BW1734)),LEFT(BW1734,FIND("=",BW1734)-1),BW1734),BW1734)</f>
        <v>AB074915</v>
      </c>
      <c r="BY1734" s="170" t="str">
        <f aca="false">IF(BW1734&lt;&gt;"",IF(ISNUMBER(FIND("=",BW1734)),RIGHT(BW1734,LEN(BW1734)-FIND("=",BW1734)),""),"")</f>
        <v>4c</v>
      </c>
      <c r="BZ1734" s="170" t="str">
        <f aca="false">IF(BX1734&lt;&gt;"",IF(ISNUMBER(FIND(".",BX1734)),LEFT(BX1734,FIND(".",BX1734)-1),BX1734),BX1734)</f>
        <v>AB074915</v>
      </c>
      <c r="CA1734" s="170" t="str">
        <f aca="false">IF(BX1734&lt;&gt;"",IF(ISNUMBER(FIND(".",BX1734)),RIGHT(BX1734,LEN(BX1734)-FIND(".",BX1734)),""),"")</f>
        <v/>
      </c>
      <c r="CB1734" s="212"/>
      <c r="CC1734" s="170" t="str">
        <f aca="false">A1734</f>
        <v>AB074915</v>
      </c>
      <c r="CD1734" s="178" t="s">
        <v>339</v>
      </c>
      <c r="CE1734" s="178" t="s">
        <v>340</v>
      </c>
      <c r="CF1734" s="178" t="s">
        <v>341</v>
      </c>
      <c r="CG1734" s="212"/>
      <c r="CH1734" s="179"/>
      <c r="CI1734" s="179"/>
      <c r="CJ1734" s="179"/>
      <c r="CK1734" s="212"/>
      <c r="CL1734" s="212"/>
      <c r="CM1734" s="170" t="str">
        <f aca="false">F1734</f>
        <v>JAK-Sai</v>
      </c>
      <c r="CN1734" s="170" t="str">
        <f aca="false">IF(G1734="","",G1734)</f>
        <v/>
      </c>
      <c r="CO1734" s="170" t="str">
        <f aca="false">CONCATENATE(H1734,":",L1734)</f>
        <v>Japan:Saitama </v>
      </c>
      <c r="CP1734" s="170" t="str">
        <f aca="false">CONCATENATE(IF(Q1734="","",CONCATENATE(Q1734,"-")),IF(P1734="","",CONCATENATE(P1734,"-")),IF(O1734="","",O1734))</f>
        <v>12-7-1994</v>
      </c>
      <c r="CQ1734" s="170" t="str">
        <f aca="false">IF(N1734="","",N1734)</f>
        <v/>
      </c>
      <c r="CR1734" s="228" t="n">
        <f aca="false">C1734</f>
        <v>4</v>
      </c>
      <c r="CS1734" s="229" t="str">
        <f aca="false">D1734</f>
        <v>4c</v>
      </c>
      <c r="CT1734" s="170" t="str">
        <f aca="false">CONCATENATE(CD1734," strain ",CM1734," ",CL1734,", partial cds")</f>
        <v>Hepatitis E virus strain JAK-Sai , partial cds</v>
      </c>
    </row>
    <row r="1735" customFormat="false" ht="11.9" hidden="true" customHeight="true" outlineLevel="0" collapsed="false">
      <c r="A1735" s="154" t="s">
        <v>4517</v>
      </c>
      <c r="B1735" s="147" t="n">
        <v>4</v>
      </c>
      <c r="C1735" s="148" t="s">
        <v>4367</v>
      </c>
      <c r="D1735" s="149" t="s">
        <v>4455</v>
      </c>
      <c r="E1735" s="249" t="s">
        <v>4367</v>
      </c>
      <c r="F1735" s="154" t="s">
        <v>4518</v>
      </c>
      <c r="G1735" s="212"/>
      <c r="H1735" s="146" t="s">
        <v>378</v>
      </c>
      <c r="I1735" s="153" t="s">
        <v>379</v>
      </c>
      <c r="J1735" s="146" t="s">
        <v>337</v>
      </c>
      <c r="K1735" s="155" t="s">
        <v>2736</v>
      </c>
      <c r="L1735" s="231" t="s">
        <v>3627</v>
      </c>
      <c r="M1735" s="157" t="s">
        <v>348</v>
      </c>
      <c r="N1735" s="213"/>
      <c r="O1735" s="159" t="n">
        <v>2000</v>
      </c>
      <c r="P1735" s="212"/>
      <c r="Q1735" s="212"/>
      <c r="R1735" s="212"/>
      <c r="S1735" s="232" t="n">
        <v>7235</v>
      </c>
      <c r="T1735" s="214" t="s">
        <v>353</v>
      </c>
      <c r="U1735" s="161" t="s">
        <v>4455</v>
      </c>
      <c r="V1735" s="158" t="s">
        <v>4455</v>
      </c>
      <c r="W1735" s="244" t="s">
        <v>4455</v>
      </c>
      <c r="X1735" s="249" t="s">
        <v>4455</v>
      </c>
      <c r="Y1735" s="249" t="s">
        <v>4455</v>
      </c>
      <c r="Z1735" s="150" t="s">
        <v>4455</v>
      </c>
      <c r="AA1735" s="250" t="s">
        <v>4455</v>
      </c>
      <c r="AB1735" s="251" t="s">
        <v>278</v>
      </c>
      <c r="AC1735" s="163" t="s">
        <v>354</v>
      </c>
      <c r="AD1735" s="164" t="s">
        <v>354</v>
      </c>
      <c r="AE1735" s="164" t="s">
        <v>354</v>
      </c>
      <c r="AF1735" s="164" t="s">
        <v>354</v>
      </c>
      <c r="AG1735" s="166" t="s">
        <v>354</v>
      </c>
      <c r="AH1735" s="164" t="n">
        <v>27</v>
      </c>
      <c r="AI1735" s="252" t="n">
        <v>7519</v>
      </c>
      <c r="AJ1735" s="219" t="n">
        <f aca="false">SeqEnd-SeqBeg+1</f>
        <v>7493</v>
      </c>
      <c r="AK1735" s="220" t="n">
        <f aca="false">AND( SeqBeg&lt;=Beg  , End &lt;=SeqEnd )</f>
        <v>1</v>
      </c>
      <c r="AL1735" s="212"/>
      <c r="AM1735" s="212"/>
      <c r="AN1735" s="213"/>
      <c r="AO1735" s="147" t="s">
        <v>471</v>
      </c>
      <c r="AP1735" s="147" t="s">
        <v>471</v>
      </c>
      <c r="AQ1735" s="147" t="s">
        <v>471</v>
      </c>
      <c r="AR1735" s="147" t="s">
        <v>471</v>
      </c>
      <c r="AS1735" s="147" t="s">
        <v>2000</v>
      </c>
      <c r="AT1735" s="147" t="s">
        <v>471</v>
      </c>
      <c r="AU1735" s="147" t="s">
        <v>382</v>
      </c>
      <c r="AV1735" s="212"/>
      <c r="AW1735" s="222" t="str">
        <f aca="false">HYPERLINK(CONCATENATE("http://www.ncbi.nlm.nih.gov/nuccore/",BM1735),BM1735)</f>
        <v>AB074917</v>
      </c>
      <c r="AX1735" s="219" t="str">
        <f aca="false">CONCATENATE(D1735,IF(I1735="","",CONCATENATE(".",I1735)),IF(K1735="","",CONCATENATE(".",K1735)),IF(M1735="","",CONCATENATE(".",M1735)),IF(R1735="","",CONCATENATE(".",R1735)),IF(U1735="","","(*)"))</f>
        <v>4c.JPN.Hokkaido.hum(*)</v>
      </c>
      <c r="AY1735" s="170" t="str">
        <f aca="false">CONCATENATE(BM1735,".",BN1735)</f>
        <v>AB074917.JKK-Sap</v>
      </c>
      <c r="AZ1735" s="171" t="str">
        <f aca="false">IF(AV1735="",IF(ISNUMBER(FIND(".",A1735)),LEFT(A1735,FIND(".",A1735)-1),A1735),AV1735)</f>
        <v>AB074917</v>
      </c>
      <c r="BA1735" s="171" t="str">
        <f aca="false">IF(ISNUMBER(FIND("-",AZ1735)),LEFT(AZ1735,FIND("-",AZ1735)-1),AZ1735)</f>
        <v>AB074917</v>
      </c>
      <c r="BB1735" s="170" t="str">
        <f aca="false"> MEGAname &amp; "="</f>
        <v>AB074917=</v>
      </c>
      <c r="BC1735" s="170" t="str">
        <f aca="false">Clear &amp; IF(span ,"Span","out")</f>
        <v>AB074917=Span</v>
      </c>
      <c r="BD1735" s="170" t="str">
        <f aca="false">Clear &amp; IF(span, IF(B1735=".","Selected",B1735),"out")</f>
        <v>AB074917=4</v>
      </c>
      <c r="BE1735" s="170" t="str">
        <f aca="false">Clear &amp; Strain</f>
        <v>AB074917=JKK-Sap</v>
      </c>
      <c r="BF1735" s="170" t="str">
        <f aca="false">CONCATENATE(A1735,"=",F1735,". ",AX1735,IF(AB1735="","",CONCATENATE(".",AB1735)))</f>
        <v>AB074917=JKK-Sap. 4c.JPN.Hokkaido.hum(*).CG</v>
      </c>
      <c r="BG1735" s="170" t="str">
        <f aca="false">CONCATENATE(A1735,"=",F1735,". ",AX1735)</f>
        <v>AB074917=JKK-Sap. 4c.JPN.Hokkaido.hum(*)</v>
      </c>
      <c r="BH1735" s="170" t="str">
        <f aca="false">CONCATENATE(A1735,"=",AX1735)</f>
        <v>AB074917=4c.JPN.Hokkaido.hum(*)</v>
      </c>
      <c r="BI1735" s="170" t="str">
        <f aca="false">CONCATENATE(A1735,"=",ComForSubtype,D1735)</f>
        <v>AB074917=4c</v>
      </c>
      <c r="BJ1735" s="170" t="str">
        <f aca="false">CONCATENATE(A1735,"=",E1735)</f>
        <v>AB074917=4</v>
      </c>
      <c r="BK1735" s="170" t="str">
        <f aca="false">CONCATENATE(A1735,"=",C1735)</f>
        <v>AB074917=4</v>
      </c>
      <c r="BL1735" s="170" t="str">
        <f aca="false">CONCATENATE(D1735,"=")</f>
        <v>4c=</v>
      </c>
      <c r="BM1735" s="223" t="str">
        <f aca="false">IF(BA1735="XX","",BA1735)</f>
        <v>AB074917</v>
      </c>
      <c r="BN1735" s="224" t="str">
        <f aca="false">CONCATENATE(IF(F1735="","",F1735),IF(G1735="","",CONCATENATE(" / ",G1735)))</f>
        <v>JKK-Sap</v>
      </c>
      <c r="BO1735" s="225" t="str">
        <f aca="false">AX1735</f>
        <v>4c.JPN.Hokkaido.hum(*)</v>
      </c>
      <c r="BP1735" s="226" t="str">
        <f aca="false">IF(V1735="","",V1735)</f>
        <v>4c</v>
      </c>
      <c r="BQ1735" s="226" t="str">
        <f aca="false">IF(W1735="","",CONCATENATE(W1735,IF(LEFT(AO1735,1)="s","+","")))</f>
        <v>4c</v>
      </c>
      <c r="BR1735" s="226" t="str">
        <f aca="false">IF(X1735="","",CONCATENATE(X1735,IF(LEFT(AQ1735,1)="s","+","")))</f>
        <v>4c</v>
      </c>
      <c r="BS1735" s="226" t="str">
        <f aca="false">IF(Y1735="","",CONCATENATE(Y1735,IF(LEFT(AR1735,1)="s","+","")))</f>
        <v>4c</v>
      </c>
      <c r="BT1735" s="226" t="str">
        <f aca="false">IF(Z1735="","",CONCATENATE(Z1735,IF(LEFT(AS1735,1)="s","+","")))</f>
        <v>4c+</v>
      </c>
      <c r="BU1735" s="227" t="str">
        <f aca="false">IF(AA1735="","",CONCATENATE(AA1735,IF(LEFT(AT1735,1)="s","+","")))</f>
        <v>4c</v>
      </c>
      <c r="BV1735" s="212"/>
      <c r="BW1735" s="177" t="s">
        <v>4519</v>
      </c>
      <c r="BX1735" s="170" t="str">
        <f aca="false">IF(BW1735&lt;&gt;"",IF(ISNUMBER(FIND("=",BW1735)),LEFT(BW1735,FIND("=",BW1735)-1),BW1735),BW1735)</f>
        <v>AB074917</v>
      </c>
      <c r="BY1735" s="170" t="str">
        <f aca="false">IF(BW1735&lt;&gt;"",IF(ISNUMBER(FIND("=",BW1735)),RIGHT(BW1735,LEN(BW1735)-FIND("=",BW1735)),""),"")</f>
        <v>4c</v>
      </c>
      <c r="BZ1735" s="170" t="str">
        <f aca="false">IF(BX1735&lt;&gt;"",IF(ISNUMBER(FIND(".",BX1735)),LEFT(BX1735,FIND(".",BX1735)-1),BX1735),BX1735)</f>
        <v>AB074917</v>
      </c>
      <c r="CA1735" s="170" t="str">
        <f aca="false">IF(BX1735&lt;&gt;"",IF(ISNUMBER(FIND(".",BX1735)),RIGHT(BX1735,LEN(BX1735)-FIND(".",BX1735)),""),"")</f>
        <v/>
      </c>
      <c r="CB1735" s="212"/>
      <c r="CC1735" s="170" t="str">
        <f aca="false">A1735</f>
        <v>AB074917</v>
      </c>
      <c r="CD1735" s="178" t="s">
        <v>339</v>
      </c>
      <c r="CE1735" s="178" t="s">
        <v>340</v>
      </c>
      <c r="CF1735" s="178" t="s">
        <v>341</v>
      </c>
      <c r="CG1735" s="212"/>
      <c r="CH1735" s="179"/>
      <c r="CI1735" s="179"/>
      <c r="CJ1735" s="179"/>
      <c r="CK1735" s="212"/>
      <c r="CL1735" s="212"/>
      <c r="CM1735" s="170" t="str">
        <f aca="false">F1735</f>
        <v>JKK-Sap</v>
      </c>
      <c r="CN1735" s="170" t="str">
        <f aca="false">IF(G1735="","",G1735)</f>
        <v/>
      </c>
      <c r="CO1735" s="170" t="str">
        <f aca="false">CONCATENATE(H1735,":",L1735)</f>
        <v>Japan:Hokkaido, Sapporo</v>
      </c>
      <c r="CP1735" s="170" t="str">
        <f aca="false">CONCATENATE(IF(Q1735="","",CONCATENATE(Q1735,"-")),IF(P1735="","",CONCATENATE(P1735,"-")),IF(O1735="","",O1735))</f>
        <v>2000</v>
      </c>
      <c r="CQ1735" s="170" t="str">
        <f aca="false">IF(N1735="","",N1735)</f>
        <v/>
      </c>
      <c r="CR1735" s="170" t="str">
        <f aca="false">C1735</f>
        <v>4</v>
      </c>
      <c r="CS1735" s="229" t="str">
        <f aca="false">D1735</f>
        <v>4c</v>
      </c>
      <c r="CT1735" s="170" t="str">
        <f aca="false">CONCATENATE(CD1735," strain ",CM1735," ",CL1735,", partial cds")</f>
        <v>Hepatitis E virus strain JKK-Sap , partial cds</v>
      </c>
    </row>
    <row r="1736" customFormat="false" ht="11.9" hidden="true" customHeight="true" outlineLevel="0" collapsed="false">
      <c r="A1736" s="154" t="s">
        <v>4520</v>
      </c>
      <c r="B1736" s="147" t="n">
        <v>4</v>
      </c>
      <c r="C1736" s="148" t="s">
        <v>4367</v>
      </c>
      <c r="D1736" s="149" t="s">
        <v>4455</v>
      </c>
      <c r="E1736" s="249" t="s">
        <v>4367</v>
      </c>
      <c r="F1736" s="154" t="s">
        <v>4521</v>
      </c>
      <c r="G1736" s="212"/>
      <c r="H1736" s="146" t="s">
        <v>378</v>
      </c>
      <c r="I1736" s="153" t="s">
        <v>379</v>
      </c>
      <c r="J1736" s="146" t="s">
        <v>337</v>
      </c>
      <c r="K1736" s="155" t="s">
        <v>2736</v>
      </c>
      <c r="L1736" s="231" t="s">
        <v>2736</v>
      </c>
      <c r="M1736" s="157" t="s">
        <v>348</v>
      </c>
      <c r="N1736" s="213"/>
      <c r="O1736" s="159" t="n">
        <v>2002</v>
      </c>
      <c r="P1736" s="160" t="n">
        <v>3</v>
      </c>
      <c r="Q1736" s="160" t="n">
        <v>21</v>
      </c>
      <c r="R1736" s="212"/>
      <c r="S1736" s="232" t="n">
        <v>7234</v>
      </c>
      <c r="T1736" s="214" t="s">
        <v>353</v>
      </c>
      <c r="U1736" s="161" t="s">
        <v>4455</v>
      </c>
      <c r="V1736" s="158" t="s">
        <v>4455</v>
      </c>
      <c r="W1736" s="244" t="s">
        <v>4455</v>
      </c>
      <c r="X1736" s="249" t="s">
        <v>4455</v>
      </c>
      <c r="Y1736" s="249" t="s">
        <v>4455</v>
      </c>
      <c r="Z1736" s="249" t="s">
        <v>4455</v>
      </c>
      <c r="AA1736" s="250" t="s">
        <v>4455</v>
      </c>
      <c r="AB1736" s="251" t="s">
        <v>278</v>
      </c>
      <c r="AC1736" s="163" t="s">
        <v>354</v>
      </c>
      <c r="AD1736" s="164" t="s">
        <v>354</v>
      </c>
      <c r="AE1736" s="164" t="s">
        <v>354</v>
      </c>
      <c r="AF1736" s="164" t="s">
        <v>354</v>
      </c>
      <c r="AG1736" s="166" t="s">
        <v>354</v>
      </c>
      <c r="AH1736" s="164" t="n">
        <v>27</v>
      </c>
      <c r="AI1736" s="252" t="n">
        <v>7519</v>
      </c>
      <c r="AJ1736" s="219" t="n">
        <f aca="false">SeqEnd-SeqBeg+1</f>
        <v>7493</v>
      </c>
      <c r="AK1736" s="220" t="n">
        <f aca="false">AND( SeqBeg&lt;=Beg  , End &lt;=SeqEnd )</f>
        <v>1</v>
      </c>
      <c r="AL1736" s="212"/>
      <c r="AM1736" s="212"/>
      <c r="AN1736" s="213"/>
      <c r="AO1736" s="147" t="s">
        <v>471</v>
      </c>
      <c r="AP1736" s="147" t="s">
        <v>471</v>
      </c>
      <c r="AQ1736" s="147" t="s">
        <v>471</v>
      </c>
      <c r="AR1736" s="147" t="s">
        <v>471</v>
      </c>
      <c r="AS1736" s="147" t="s">
        <v>2000</v>
      </c>
      <c r="AT1736" s="147" t="s">
        <v>471</v>
      </c>
      <c r="AU1736" s="147" t="s">
        <v>382</v>
      </c>
      <c r="AV1736" s="212"/>
      <c r="AW1736" s="222" t="str">
        <f aca="false">HYPERLINK(CONCATENATE("http://www.ncbi.nlm.nih.gov/nuccore/",BM1736),BM1736)</f>
        <v>AB091395</v>
      </c>
      <c r="AX1736" s="219" t="str">
        <f aca="false">CONCATENATE(D1736,IF(I1736="","",CONCATENATE(".",I1736)),IF(K1736="","",CONCATENATE(".",K1736)),IF(M1736="","",CONCATENATE(".",M1736)),IF(R1736="","",CONCATENATE(".",R1736)),IF(U1736="","","(*)"))</f>
        <v>4c.JPN.Hokkaido.hum(*)</v>
      </c>
      <c r="AY1736" s="170" t="str">
        <f aca="false">CONCATENATE(BM1736,".",BN1736)</f>
        <v>AB091395.JSN-Sap-FH</v>
      </c>
      <c r="AZ1736" s="171" t="str">
        <f aca="false">IF(AV1736="",IF(ISNUMBER(FIND(".",A1736)),LEFT(A1736,FIND(".",A1736)-1),A1736),AV1736)</f>
        <v>AB091395</v>
      </c>
      <c r="BA1736" s="171" t="str">
        <f aca="false">IF(ISNUMBER(FIND("-",AZ1736)),LEFT(AZ1736,FIND("-",AZ1736)-1),AZ1736)</f>
        <v>AB091395</v>
      </c>
      <c r="BB1736" s="170" t="str">
        <f aca="false"> MEGAname &amp; "="</f>
        <v>AB091395=</v>
      </c>
      <c r="BC1736" s="170" t="str">
        <f aca="false">Clear &amp; IF(span ,"Span","out")</f>
        <v>AB091395=Span</v>
      </c>
      <c r="BD1736" s="170" t="str">
        <f aca="false">Clear &amp; IF(span, IF(B1736=".","Selected",B1736),"out")</f>
        <v>AB091395=4</v>
      </c>
      <c r="BE1736" s="170" t="str">
        <f aca="false">Clear &amp; Strain</f>
        <v>AB091395=JSN-Sap-FH</v>
      </c>
      <c r="BF1736" s="170" t="str">
        <f aca="false">CONCATENATE(A1736,"=",F1736,". ",AX1736,IF(AB1736="","",CONCATENATE(".",AB1736)))</f>
        <v>AB091395=JSN-Sap-FH. 4c.JPN.Hokkaido.hum(*).CG</v>
      </c>
      <c r="BG1736" s="170" t="str">
        <f aca="false">CONCATENATE(A1736,"=",F1736,". ",AX1736)</f>
        <v>AB091395=JSN-Sap-FH. 4c.JPN.Hokkaido.hum(*)</v>
      </c>
      <c r="BH1736" s="170" t="str">
        <f aca="false">CONCATENATE(A1736,"=",AX1736)</f>
        <v>AB091395=4c.JPN.Hokkaido.hum(*)</v>
      </c>
      <c r="BI1736" s="170" t="str">
        <f aca="false">CONCATENATE(A1736,"=",ComForSubtype,D1736)</f>
        <v>AB091395=4c</v>
      </c>
      <c r="BJ1736" s="170" t="str">
        <f aca="false">CONCATENATE(A1736,"=",E1736)</f>
        <v>AB091395=4</v>
      </c>
      <c r="BK1736" s="170" t="str">
        <f aca="false">CONCATENATE(A1736,"=",C1736)</f>
        <v>AB091395=4</v>
      </c>
      <c r="BL1736" s="170" t="str">
        <f aca="false">CONCATENATE(D1736,"=")</f>
        <v>4c=</v>
      </c>
      <c r="BM1736" s="223" t="str">
        <f aca="false">IF(BA1736="XX","",BA1736)</f>
        <v>AB091395</v>
      </c>
      <c r="BN1736" s="224" t="str">
        <f aca="false">CONCATENATE(IF(F1736="","",F1736),IF(G1736="","",CONCATENATE(" / ",G1736)))</f>
        <v>JSN-Sap-FH</v>
      </c>
      <c r="BO1736" s="225" t="str">
        <f aca="false">AX1736</f>
        <v>4c.JPN.Hokkaido.hum(*)</v>
      </c>
      <c r="BP1736" s="226" t="str">
        <f aca="false">IF(V1736="","",V1736)</f>
        <v>4c</v>
      </c>
      <c r="BQ1736" s="226" t="str">
        <f aca="false">IF(W1736="","",CONCATENATE(W1736,IF(LEFT(AO1736,1)="s","+","")))</f>
        <v>4c</v>
      </c>
      <c r="BR1736" s="226" t="str">
        <f aca="false">IF(X1736="","",CONCATENATE(X1736,IF(LEFT(AQ1736,1)="s","+","")))</f>
        <v>4c</v>
      </c>
      <c r="BS1736" s="226" t="str">
        <f aca="false">IF(Y1736="","",CONCATENATE(Y1736,IF(LEFT(AR1736,1)="s","+","")))</f>
        <v>4c</v>
      </c>
      <c r="BT1736" s="226" t="str">
        <f aca="false">IF(Z1736="","",CONCATENATE(Z1736,IF(LEFT(AS1736,1)="s","+","")))</f>
        <v>4c+</v>
      </c>
      <c r="BU1736" s="227" t="str">
        <f aca="false">IF(AA1736="","",CONCATENATE(AA1736,IF(LEFT(AT1736,1)="s","+","")))</f>
        <v>4c</v>
      </c>
      <c r="BV1736" s="212"/>
      <c r="BW1736" s="177" t="s">
        <v>4522</v>
      </c>
      <c r="BX1736" s="170" t="str">
        <f aca="false">IF(BW1736&lt;&gt;"",IF(ISNUMBER(FIND("=",BW1736)),LEFT(BW1736,FIND("=",BW1736)-1),BW1736),BW1736)</f>
        <v>AB091395</v>
      </c>
      <c r="BY1736" s="170" t="str">
        <f aca="false">IF(BW1736&lt;&gt;"",IF(ISNUMBER(FIND("=",BW1736)),RIGHT(BW1736,LEN(BW1736)-FIND("=",BW1736)),""),"")</f>
        <v>4c</v>
      </c>
      <c r="BZ1736" s="170" t="str">
        <f aca="false">IF(BX1736&lt;&gt;"",IF(ISNUMBER(FIND(".",BX1736)),LEFT(BX1736,FIND(".",BX1736)-1),BX1736),BX1736)</f>
        <v>AB091395</v>
      </c>
      <c r="CA1736" s="170" t="str">
        <f aca="false">IF(BX1736&lt;&gt;"",IF(ISNUMBER(FIND(".",BX1736)),RIGHT(BX1736,LEN(BX1736)-FIND(".",BX1736)),""),"")</f>
        <v/>
      </c>
      <c r="CB1736" s="212"/>
      <c r="CC1736" s="170" t="str">
        <f aca="false">A1736</f>
        <v>AB091395</v>
      </c>
      <c r="CD1736" s="178" t="s">
        <v>339</v>
      </c>
      <c r="CE1736" s="178" t="s">
        <v>340</v>
      </c>
      <c r="CF1736" s="178" t="s">
        <v>341</v>
      </c>
      <c r="CG1736" s="212"/>
      <c r="CH1736" s="179"/>
      <c r="CI1736" s="179"/>
      <c r="CJ1736" s="179"/>
      <c r="CK1736" s="212"/>
      <c r="CL1736" s="212"/>
      <c r="CM1736" s="170" t="str">
        <f aca="false">F1736</f>
        <v>JSN-Sap-FH</v>
      </c>
      <c r="CN1736" s="170" t="str">
        <f aca="false">IF(G1736="","",G1736)</f>
        <v/>
      </c>
      <c r="CO1736" s="170" t="str">
        <f aca="false">CONCATENATE(H1736,":",L1736)</f>
        <v>Japan:Hokkaido</v>
      </c>
      <c r="CP1736" s="170" t="str">
        <f aca="false">CONCATENATE(IF(Q1736="","",CONCATENATE(Q1736,"-")),IF(P1736="","",CONCATENATE(P1736,"-")),IF(O1736="","",O1736))</f>
        <v>21-3-2002</v>
      </c>
      <c r="CQ1736" s="170" t="str">
        <f aca="false">IF(N1736="","",N1736)</f>
        <v/>
      </c>
      <c r="CR1736" s="170" t="str">
        <f aca="false">C1736</f>
        <v>4</v>
      </c>
      <c r="CS1736" s="229" t="str">
        <f aca="false">D1736</f>
        <v>4c</v>
      </c>
      <c r="CT1736" s="170" t="str">
        <f aca="false">CONCATENATE(CD1736," strain ",CM1736," ",CL1736,", partial cds")</f>
        <v>Hepatitis E virus strain JSN-Sap-FH , partial cds</v>
      </c>
    </row>
    <row r="1737" customFormat="false" ht="11.9" hidden="true" customHeight="true" outlineLevel="0" collapsed="false">
      <c r="A1737" s="154" t="s">
        <v>4523</v>
      </c>
      <c r="B1737" s="147" t="n">
        <v>4</v>
      </c>
      <c r="C1737" s="148" t="s">
        <v>4367</v>
      </c>
      <c r="D1737" s="149" t="s">
        <v>4455</v>
      </c>
      <c r="E1737" s="249" t="s">
        <v>4367</v>
      </c>
      <c r="F1737" s="154" t="s">
        <v>4524</v>
      </c>
      <c r="G1737" s="212"/>
      <c r="H1737" s="146" t="s">
        <v>378</v>
      </c>
      <c r="I1737" s="153" t="s">
        <v>379</v>
      </c>
      <c r="J1737" s="146" t="s">
        <v>337</v>
      </c>
      <c r="K1737" s="155" t="s">
        <v>2736</v>
      </c>
      <c r="L1737" s="231" t="s">
        <v>3627</v>
      </c>
      <c r="M1737" s="157" t="s">
        <v>348</v>
      </c>
      <c r="N1737" s="213"/>
      <c r="O1737" s="235" t="n">
        <v>1995</v>
      </c>
      <c r="P1737" s="212"/>
      <c r="Q1737" s="212"/>
      <c r="R1737" s="212"/>
      <c r="S1737" s="232" t="n">
        <v>7202</v>
      </c>
      <c r="T1737" s="214" t="s">
        <v>353</v>
      </c>
      <c r="U1737" s="161" t="s">
        <v>4455</v>
      </c>
      <c r="V1737" s="158" t="s">
        <v>4455</v>
      </c>
      <c r="W1737" s="244" t="s">
        <v>4455</v>
      </c>
      <c r="X1737" s="249" t="s">
        <v>4455</v>
      </c>
      <c r="Y1737" s="249" t="s">
        <v>4455</v>
      </c>
      <c r="Z1737" s="249" t="s">
        <v>4455</v>
      </c>
      <c r="AA1737" s="250" t="s">
        <v>4455</v>
      </c>
      <c r="AB1737" s="251" t="s">
        <v>278</v>
      </c>
      <c r="AC1737" s="163" t="s">
        <v>354</v>
      </c>
      <c r="AD1737" s="164" t="s">
        <v>354</v>
      </c>
      <c r="AE1737" s="164" t="s">
        <v>354</v>
      </c>
      <c r="AF1737" s="164" t="s">
        <v>354</v>
      </c>
      <c r="AG1737" s="166" t="s">
        <v>354</v>
      </c>
      <c r="AH1737" s="164" t="n">
        <v>37</v>
      </c>
      <c r="AI1737" s="252" t="n">
        <v>7519</v>
      </c>
      <c r="AJ1737" s="219" t="n">
        <f aca="false">SeqEnd-SeqBeg+1</f>
        <v>7483</v>
      </c>
      <c r="AK1737" s="220" t="n">
        <f aca="false">AND( SeqBeg&lt;=Beg  , End &lt;=SeqEnd )</f>
        <v>1</v>
      </c>
      <c r="AL1737" s="212"/>
      <c r="AM1737" s="212"/>
      <c r="AO1737" s="147" t="s">
        <v>471</v>
      </c>
      <c r="AP1737" s="147" t="s">
        <v>471</v>
      </c>
      <c r="AQ1737" s="147" t="s">
        <v>471</v>
      </c>
      <c r="AR1737" s="147" t="s">
        <v>471</v>
      </c>
      <c r="AS1737" s="147" t="s">
        <v>2000</v>
      </c>
      <c r="AT1737" s="147" t="s">
        <v>471</v>
      </c>
      <c r="AU1737" s="147" t="s">
        <v>382</v>
      </c>
      <c r="AV1737" s="212"/>
      <c r="AW1737" s="222" t="str">
        <f aca="false">HYPERLINK(CONCATENATE("http://www.ncbi.nlm.nih.gov/nuccore/",BM1737),BM1737)</f>
        <v>AB161717</v>
      </c>
      <c r="AX1737" s="219" t="str">
        <f aca="false">CONCATENATE(D1737,IF(I1737="","",CONCATENATE(".",I1737)),IF(K1737="","",CONCATENATE(".",K1737)),IF(M1737="","",CONCATENATE(".",M1737)),IF(R1737="","",CONCATENATE(".",R1737)),IF(U1737="","","(*)"))</f>
        <v>4c.JPN.Hokkaido.hum(*)</v>
      </c>
      <c r="AY1737" s="170" t="str">
        <f aca="false">CONCATENATE(BM1737,".",BN1737)</f>
        <v>AB161717.JSM-Sap95</v>
      </c>
      <c r="AZ1737" s="171" t="str">
        <f aca="false">IF(AV1737="",IF(ISNUMBER(FIND(".",A1737)),LEFT(A1737,FIND(".",A1737)-1),A1737),AV1737)</f>
        <v>AB161717</v>
      </c>
      <c r="BA1737" s="171" t="str">
        <f aca="false">IF(ISNUMBER(FIND("-",AZ1737)),LEFT(AZ1737,FIND("-",AZ1737)-1),AZ1737)</f>
        <v>AB161717</v>
      </c>
      <c r="BB1737" s="170" t="str">
        <f aca="false"> MEGAname &amp; "="</f>
        <v>AB161717=</v>
      </c>
      <c r="BC1737" s="170" t="str">
        <f aca="false">Clear &amp; IF(span ,"Span","out")</f>
        <v>AB161717=Span</v>
      </c>
      <c r="BD1737" s="170" t="str">
        <f aca="false">Clear &amp; IF(span, IF(B1737=".","Selected",B1737),"out")</f>
        <v>AB161717=4</v>
      </c>
      <c r="BE1737" s="170" t="str">
        <f aca="false">Clear &amp; Strain</f>
        <v>AB161717=JSM-Sap95</v>
      </c>
      <c r="BF1737" s="170" t="str">
        <f aca="false">CONCATENATE(A1737,"=",F1737,". ",AX1737,IF(AB1737="","",CONCATENATE(".",AB1737)))</f>
        <v>AB161717=JSM-Sap95. 4c.JPN.Hokkaido.hum(*).CG</v>
      </c>
      <c r="BG1737" s="170" t="str">
        <f aca="false">CONCATENATE(A1737,"=",F1737,". ",AX1737)</f>
        <v>AB161717=JSM-Sap95. 4c.JPN.Hokkaido.hum(*)</v>
      </c>
      <c r="BH1737" s="170" t="str">
        <f aca="false">CONCATENATE(A1737,"=",AX1737)</f>
        <v>AB161717=4c.JPN.Hokkaido.hum(*)</v>
      </c>
      <c r="BI1737" s="170" t="str">
        <f aca="false">CONCATENATE(A1737,"=",ComForSubtype,D1737)</f>
        <v>AB161717=4c</v>
      </c>
      <c r="BJ1737" s="170" t="str">
        <f aca="false">CONCATENATE(A1737,"=",E1737)</f>
        <v>AB161717=4</v>
      </c>
      <c r="BK1737" s="170" t="str">
        <f aca="false">CONCATENATE(A1737,"=",C1737)</f>
        <v>AB161717=4</v>
      </c>
      <c r="BL1737" s="170" t="str">
        <f aca="false">CONCATENATE(D1737,"=")</f>
        <v>4c=</v>
      </c>
      <c r="BM1737" s="223" t="str">
        <f aca="false">IF(BA1737="XX","",BA1737)</f>
        <v>AB161717</v>
      </c>
      <c r="BN1737" s="224" t="str">
        <f aca="false">CONCATENATE(IF(F1737="","",F1737),IF(G1737="","",CONCATENATE(" / ",G1737)))</f>
        <v>JSM-Sap95</v>
      </c>
      <c r="BO1737" s="225" t="str">
        <f aca="false">AX1737</f>
        <v>4c.JPN.Hokkaido.hum(*)</v>
      </c>
      <c r="BP1737" s="226" t="str">
        <f aca="false">IF(V1737="","",V1737)</f>
        <v>4c</v>
      </c>
      <c r="BQ1737" s="226" t="str">
        <f aca="false">IF(W1737="","",CONCATENATE(W1737,IF(LEFT(AO1737,1)="s","+","")))</f>
        <v>4c</v>
      </c>
      <c r="BR1737" s="226" t="str">
        <f aca="false">IF(X1737="","",CONCATENATE(X1737,IF(LEFT(AQ1737,1)="s","+","")))</f>
        <v>4c</v>
      </c>
      <c r="BS1737" s="226" t="str">
        <f aca="false">IF(Y1737="","",CONCATENATE(Y1737,IF(LEFT(AR1737,1)="s","+","")))</f>
        <v>4c</v>
      </c>
      <c r="BT1737" s="226" t="str">
        <f aca="false">IF(Z1737="","",CONCATENATE(Z1737,IF(LEFT(AS1737,1)="s","+","")))</f>
        <v>4c+</v>
      </c>
      <c r="BU1737" s="227" t="str">
        <f aca="false">IF(AA1737="","",CONCATENATE(AA1737,IF(LEFT(AT1737,1)="s","+","")))</f>
        <v>4c</v>
      </c>
      <c r="BV1737" s="212"/>
      <c r="BW1737" s="177" t="s">
        <v>4525</v>
      </c>
      <c r="BX1737" s="170" t="str">
        <f aca="false">IF(BW1737&lt;&gt;"",IF(ISNUMBER(FIND("=",BW1737)),LEFT(BW1737,FIND("=",BW1737)-1),BW1737),BW1737)</f>
        <v>AB161717</v>
      </c>
      <c r="BY1737" s="170" t="str">
        <f aca="false">IF(BW1737&lt;&gt;"",IF(ISNUMBER(FIND("=",BW1737)),RIGHT(BW1737,LEN(BW1737)-FIND("=",BW1737)),""),"")</f>
        <v>4c</v>
      </c>
      <c r="BZ1737" s="170" t="str">
        <f aca="false">IF(BX1737&lt;&gt;"",IF(ISNUMBER(FIND(".",BX1737)),LEFT(BX1737,FIND(".",BX1737)-1),BX1737),BX1737)</f>
        <v>AB161717</v>
      </c>
      <c r="CA1737" s="170" t="str">
        <f aca="false">IF(BX1737&lt;&gt;"",IF(ISNUMBER(FIND(".",BX1737)),RIGHT(BX1737,LEN(BX1737)-FIND(".",BX1737)),""),"")</f>
        <v/>
      </c>
      <c r="CB1737" s="212"/>
      <c r="CC1737" s="170" t="str">
        <f aca="false">A1737</f>
        <v>AB161717</v>
      </c>
      <c r="CD1737" s="178" t="s">
        <v>339</v>
      </c>
      <c r="CE1737" s="178" t="s">
        <v>340</v>
      </c>
      <c r="CF1737" s="178" t="s">
        <v>341</v>
      </c>
      <c r="CG1737" s="212"/>
      <c r="CH1737" s="179"/>
      <c r="CI1737" s="179"/>
      <c r="CJ1737" s="179"/>
      <c r="CK1737" s="212"/>
      <c r="CL1737" s="212"/>
      <c r="CM1737" s="170" t="str">
        <f aca="false">F1737</f>
        <v>JSM-Sap95</v>
      </c>
      <c r="CN1737" s="170" t="str">
        <f aca="false">IF(G1737="","",G1737)</f>
        <v/>
      </c>
      <c r="CO1737" s="170" t="str">
        <f aca="false">CONCATENATE(H1737,":",L1737)</f>
        <v>Japan:Hokkaido, Sapporo</v>
      </c>
      <c r="CP1737" s="170" t="str">
        <f aca="false">CONCATENATE(IF(Q1737="","",CONCATENATE(Q1737,"-")),IF(P1737="","",CONCATENATE(P1737,"-")),IF(O1737="","",O1737))</f>
        <v>1995</v>
      </c>
      <c r="CQ1737" s="170" t="str">
        <f aca="false">IF(N1737="","",N1737)</f>
        <v/>
      </c>
      <c r="CR1737" s="170" t="str">
        <f aca="false">C1737</f>
        <v>4</v>
      </c>
      <c r="CS1737" s="229" t="str">
        <f aca="false">D1737</f>
        <v>4c</v>
      </c>
      <c r="CT1737" s="170" t="str">
        <f aca="false">CONCATENATE(CD1737," strain ",CM1737," ",CL1737,", partial cds")</f>
        <v>Hepatitis E virus strain JSM-Sap95 , partial cds</v>
      </c>
    </row>
    <row r="1738" customFormat="false" ht="11.9" hidden="true" customHeight="true" outlineLevel="0" collapsed="false">
      <c r="A1738" s="154" t="s">
        <v>4526</v>
      </c>
      <c r="B1738" s="147" t="n">
        <v>4</v>
      </c>
      <c r="C1738" s="148" t="s">
        <v>4367</v>
      </c>
      <c r="D1738" s="149" t="s">
        <v>4455</v>
      </c>
      <c r="E1738" s="249" t="s">
        <v>4367</v>
      </c>
      <c r="F1738" s="154" t="s">
        <v>4527</v>
      </c>
      <c r="G1738" s="212"/>
      <c r="H1738" s="146" t="s">
        <v>378</v>
      </c>
      <c r="I1738" s="153" t="s">
        <v>379</v>
      </c>
      <c r="J1738" s="146" t="s">
        <v>337</v>
      </c>
      <c r="K1738" s="155" t="s">
        <v>4528</v>
      </c>
      <c r="L1738" s="231" t="s">
        <v>4528</v>
      </c>
      <c r="M1738" s="157" t="s">
        <v>348</v>
      </c>
      <c r="N1738" s="213"/>
      <c r="O1738" s="235" t="n">
        <v>2002</v>
      </c>
      <c r="P1738" s="146" t="n">
        <v>4</v>
      </c>
      <c r="Q1738" s="160" t="n">
        <v>30</v>
      </c>
      <c r="R1738" s="212"/>
      <c r="S1738" s="232" t="n">
        <v>7154</v>
      </c>
      <c r="T1738" s="214" t="s">
        <v>353</v>
      </c>
      <c r="U1738" s="215"/>
      <c r="V1738" s="158" t="s">
        <v>4455</v>
      </c>
      <c r="W1738" s="244" t="s">
        <v>4455</v>
      </c>
      <c r="X1738" s="249" t="s">
        <v>4455</v>
      </c>
      <c r="Y1738" s="249" t="s">
        <v>4455</v>
      </c>
      <c r="Z1738" s="249" t="s">
        <v>4455</v>
      </c>
      <c r="AA1738" s="250" t="s">
        <v>4455</v>
      </c>
      <c r="AB1738" s="251" t="s">
        <v>278</v>
      </c>
      <c r="AC1738" s="163" t="s">
        <v>354</v>
      </c>
      <c r="AD1738" s="164" t="s">
        <v>354</v>
      </c>
      <c r="AE1738" s="164" t="s">
        <v>354</v>
      </c>
      <c r="AF1738" s="164" t="s">
        <v>354</v>
      </c>
      <c r="AG1738" s="166" t="s">
        <v>354</v>
      </c>
      <c r="AH1738" s="164" t="n">
        <v>37</v>
      </c>
      <c r="AI1738" s="252" t="n">
        <v>7519</v>
      </c>
      <c r="AJ1738" s="219" t="n">
        <f aca="false">SeqEnd-SeqBeg+1</f>
        <v>7483</v>
      </c>
      <c r="AK1738" s="220" t="n">
        <f aca="false">AND( SeqBeg&lt;=Beg  , End &lt;=SeqEnd )</f>
        <v>1</v>
      </c>
      <c r="AL1738" s="212"/>
      <c r="AM1738" s="212"/>
      <c r="AN1738" s="213"/>
      <c r="AO1738" s="147" t="s">
        <v>465</v>
      </c>
      <c r="AP1738" s="147" t="s">
        <v>465</v>
      </c>
      <c r="AQ1738" s="147" t="s">
        <v>465</v>
      </c>
      <c r="AR1738" s="147" t="s">
        <v>465</v>
      </c>
      <c r="AS1738" s="147" t="s">
        <v>2000</v>
      </c>
      <c r="AT1738" s="147" t="s">
        <v>465</v>
      </c>
      <c r="AU1738" s="147" t="s">
        <v>382</v>
      </c>
      <c r="AV1738" s="212"/>
      <c r="AW1738" s="222" t="str">
        <f aca="false">HYPERLINK(CONCATENATE("http://www.ncbi.nlm.nih.gov/nuccore/",BM1738),BM1738)</f>
        <v>AB193178</v>
      </c>
      <c r="AX1738" s="219" t="str">
        <f aca="false">CONCATENATE(D1738,IF(I1738="","",CONCATENATE(".",I1738)),IF(K1738="","",CONCATENATE(".",K1738)),IF(M1738="","",CONCATENATE(".",M1738)),IF(R1738="","",CONCATENATE(".",R1738)),IF(U1738="","","(*)"))</f>
        <v>4c.JPN.Niigata.hum</v>
      </c>
      <c r="AY1738" s="170" t="str">
        <f aca="false">CONCATENATE(BM1738,".",BN1738)</f>
        <v>AB193178.JYN-Nii02L</v>
      </c>
      <c r="AZ1738" s="171" t="str">
        <f aca="false">IF(AV1738="",IF(ISNUMBER(FIND(".",A1738)),LEFT(A1738,FIND(".",A1738)-1),A1738),AV1738)</f>
        <v>AB193178</v>
      </c>
      <c r="BA1738" s="171" t="str">
        <f aca="false">IF(ISNUMBER(FIND("-",AZ1738)),LEFT(AZ1738,FIND("-",AZ1738)-1),AZ1738)</f>
        <v>AB193178</v>
      </c>
      <c r="BB1738" s="170" t="str">
        <f aca="false"> MEGAname &amp; "="</f>
        <v>AB193178=</v>
      </c>
      <c r="BC1738" s="170" t="str">
        <f aca="false">Clear &amp; IF(span ,"Span","out")</f>
        <v>AB193178=Span</v>
      </c>
      <c r="BD1738" s="170" t="str">
        <f aca="false">Clear &amp; IF(span, IF(B1738=".","Selected",B1738),"out")</f>
        <v>AB193178=4</v>
      </c>
      <c r="BE1738" s="170" t="str">
        <f aca="false">Clear &amp; Strain</f>
        <v>AB193178=JYN-Nii02L</v>
      </c>
      <c r="BF1738" s="170" t="str">
        <f aca="false">CONCATENATE(A1738,"=",F1738,". ",AX1738,IF(AB1738="","",CONCATENATE(".",AB1738)))</f>
        <v>AB193178=JYN-Nii02L. 4c.JPN.Niigata.hum.CG</v>
      </c>
      <c r="BG1738" s="170" t="str">
        <f aca="false">CONCATENATE(A1738,"=",F1738,". ",AX1738)</f>
        <v>AB193178=JYN-Nii02L. 4c.JPN.Niigata.hum</v>
      </c>
      <c r="BH1738" s="170" t="str">
        <f aca="false">CONCATENATE(A1738,"=",AX1738)</f>
        <v>AB193178=4c.JPN.Niigata.hum</v>
      </c>
      <c r="BI1738" s="170" t="str">
        <f aca="false">CONCATENATE(A1738,"=",ComForSubtype,D1738)</f>
        <v>AB193178=4c</v>
      </c>
      <c r="BJ1738" s="170" t="str">
        <f aca="false">CONCATENATE(A1738,"=",E1738)</f>
        <v>AB193178=4</v>
      </c>
      <c r="BK1738" s="170" t="str">
        <f aca="false">CONCATENATE(A1738,"=",C1738)</f>
        <v>AB193178=4</v>
      </c>
      <c r="BL1738" s="170" t="str">
        <f aca="false">CONCATENATE(D1738,"=")</f>
        <v>4c=</v>
      </c>
      <c r="BM1738" s="223" t="str">
        <f aca="false">IF(BA1738="XX","",BA1738)</f>
        <v>AB193178</v>
      </c>
      <c r="BN1738" s="224" t="str">
        <f aca="false">CONCATENATE(IF(F1738="","",F1738),IF(G1738="","",CONCATENATE(" / ",G1738)))</f>
        <v>JYN-Nii02L</v>
      </c>
      <c r="BO1738" s="225" t="str">
        <f aca="false">AX1738</f>
        <v>4c.JPN.Niigata.hum</v>
      </c>
      <c r="BP1738" s="226" t="str">
        <f aca="false">IF(V1738="","",V1738)</f>
        <v>4c</v>
      </c>
      <c r="BQ1738" s="226" t="str">
        <f aca="false">IF(W1738="","",CONCATENATE(W1738,IF(LEFT(AO1738,1)="s","+","")))</f>
        <v>4c</v>
      </c>
      <c r="BR1738" s="226" t="str">
        <f aca="false">IF(X1738="","",CONCATENATE(X1738,IF(LEFT(AQ1738,1)="s","+","")))</f>
        <v>4c</v>
      </c>
      <c r="BS1738" s="226" t="str">
        <f aca="false">IF(Y1738="","",CONCATENATE(Y1738,IF(LEFT(AR1738,1)="s","+","")))</f>
        <v>4c</v>
      </c>
      <c r="BT1738" s="226" t="str">
        <f aca="false">IF(Z1738="","",CONCATENATE(Z1738,IF(LEFT(AS1738,1)="s","+","")))</f>
        <v>4c+</v>
      </c>
      <c r="BU1738" s="227" t="str">
        <f aca="false">IF(AA1738="","",CONCATENATE(AA1738,IF(LEFT(AT1738,1)="s","+","")))</f>
        <v>4c</v>
      </c>
      <c r="BV1738" s="212"/>
      <c r="BW1738" s="177" t="s">
        <v>4529</v>
      </c>
      <c r="BX1738" s="170" t="str">
        <f aca="false">IF(BW1738&lt;&gt;"",IF(ISNUMBER(FIND("=",BW1738)),LEFT(BW1738,FIND("=",BW1738)-1),BW1738),BW1738)</f>
        <v>AB193178</v>
      </c>
      <c r="BY1738" s="170" t="str">
        <f aca="false">IF(BW1738&lt;&gt;"",IF(ISNUMBER(FIND("=",BW1738)),RIGHT(BW1738,LEN(BW1738)-FIND("=",BW1738)),""),"")</f>
        <v>4c</v>
      </c>
      <c r="BZ1738" s="170" t="str">
        <f aca="false">IF(BX1738&lt;&gt;"",IF(ISNUMBER(FIND(".",BX1738)),LEFT(BX1738,FIND(".",BX1738)-1),BX1738),BX1738)</f>
        <v>AB193178</v>
      </c>
      <c r="CA1738" s="170" t="str">
        <f aca="false">IF(BX1738&lt;&gt;"",IF(ISNUMBER(FIND(".",BX1738)),RIGHT(BX1738,LEN(BX1738)-FIND(".",BX1738)),""),"")</f>
        <v/>
      </c>
      <c r="CB1738" s="212"/>
      <c r="CC1738" s="170" t="str">
        <f aca="false">A1738</f>
        <v>AB193178</v>
      </c>
      <c r="CD1738" s="178" t="s">
        <v>339</v>
      </c>
      <c r="CE1738" s="178" t="s">
        <v>340</v>
      </c>
      <c r="CF1738" s="178" t="s">
        <v>341</v>
      </c>
      <c r="CG1738" s="212"/>
      <c r="CH1738" s="179"/>
      <c r="CI1738" s="179"/>
      <c r="CJ1738" s="179"/>
      <c r="CK1738" s="212"/>
      <c r="CL1738" s="212"/>
      <c r="CM1738" s="170" t="str">
        <f aca="false">F1738</f>
        <v>JYN-Nii02L</v>
      </c>
      <c r="CN1738" s="170" t="str">
        <f aca="false">IF(G1738="","",G1738)</f>
        <v/>
      </c>
      <c r="CO1738" s="170" t="str">
        <f aca="false">CONCATENATE(H1738,":",L1738)</f>
        <v>Japan:Niigata</v>
      </c>
      <c r="CP1738" s="170" t="str">
        <f aca="false">CONCATENATE(IF(Q1738="","",CONCATENATE(Q1738,"-")),IF(P1738="","",CONCATENATE(P1738,"-")),IF(O1738="","",O1738))</f>
        <v>30-4-2002</v>
      </c>
      <c r="CQ1738" s="170" t="str">
        <f aca="false">IF(N1738="","",N1738)</f>
        <v/>
      </c>
      <c r="CR1738" s="170" t="str">
        <f aca="false">C1738</f>
        <v>4</v>
      </c>
      <c r="CS1738" s="229" t="str">
        <f aca="false">D1738</f>
        <v>4c</v>
      </c>
      <c r="CT1738" s="170" t="str">
        <f aca="false">CONCATENATE(CD1738," strain ",CM1738," ",CL1738,", partial cds")</f>
        <v>Hepatitis E virus strain JYN-Nii02L , partial cds</v>
      </c>
    </row>
    <row r="1739" customFormat="false" ht="11.9" hidden="true" customHeight="true" outlineLevel="0" collapsed="false">
      <c r="A1739" s="154" t="s">
        <v>4530</v>
      </c>
      <c r="B1739" s="147" t="n">
        <v>4</v>
      </c>
      <c r="C1739" s="148" t="s">
        <v>4367</v>
      </c>
      <c r="D1739" s="149" t="s">
        <v>4455</v>
      </c>
      <c r="E1739" s="249" t="s">
        <v>4367</v>
      </c>
      <c r="F1739" s="154" t="s">
        <v>4531</v>
      </c>
      <c r="G1739" s="212"/>
      <c r="H1739" s="146" t="s">
        <v>378</v>
      </c>
      <c r="I1739" s="153" t="s">
        <v>379</v>
      </c>
      <c r="J1739" s="146" t="s">
        <v>337</v>
      </c>
      <c r="K1739" s="155" t="s">
        <v>2736</v>
      </c>
      <c r="L1739" s="231" t="s">
        <v>4532</v>
      </c>
      <c r="M1739" s="157" t="s">
        <v>348</v>
      </c>
      <c r="N1739" s="213"/>
      <c r="O1739" s="235" t="n">
        <v>2004</v>
      </c>
      <c r="P1739" s="146" t="n">
        <v>9</v>
      </c>
      <c r="Q1739" s="160" t="n">
        <v>24</v>
      </c>
      <c r="R1739" s="212"/>
      <c r="S1739" s="232" t="n">
        <v>7209</v>
      </c>
      <c r="T1739" s="214" t="s">
        <v>353</v>
      </c>
      <c r="U1739" s="215"/>
      <c r="V1739" s="158" t="s">
        <v>4455</v>
      </c>
      <c r="W1739" s="244" t="s">
        <v>4455</v>
      </c>
      <c r="X1739" s="150" t="s">
        <v>4455</v>
      </c>
      <c r="Y1739" s="249" t="s">
        <v>4455</v>
      </c>
      <c r="Z1739" s="150" t="s">
        <v>4455</v>
      </c>
      <c r="AA1739" s="250" t="s">
        <v>4455</v>
      </c>
      <c r="AB1739" s="251" t="s">
        <v>278</v>
      </c>
      <c r="AC1739" s="163" t="s">
        <v>354</v>
      </c>
      <c r="AD1739" s="164" t="s">
        <v>354</v>
      </c>
      <c r="AE1739" s="164" t="s">
        <v>354</v>
      </c>
      <c r="AF1739" s="164" t="s">
        <v>354</v>
      </c>
      <c r="AG1739" s="166" t="s">
        <v>354</v>
      </c>
      <c r="AH1739" s="164" t="n">
        <v>52</v>
      </c>
      <c r="AI1739" s="252" t="n">
        <v>7519</v>
      </c>
      <c r="AJ1739" s="219" t="n">
        <f aca="false">SeqEnd-SeqBeg+1</f>
        <v>7468</v>
      </c>
      <c r="AK1739" s="220" t="n">
        <f aca="false">AND( SeqBeg&lt;=Beg  , End &lt;=SeqEnd )</f>
        <v>1</v>
      </c>
      <c r="AL1739" s="212"/>
      <c r="AM1739" s="212"/>
      <c r="AO1739" s="147" t="s">
        <v>465</v>
      </c>
      <c r="AP1739" s="147" t="s">
        <v>465</v>
      </c>
      <c r="AQ1739" s="147" t="s">
        <v>465</v>
      </c>
      <c r="AR1739" s="147" t="s">
        <v>465</v>
      </c>
      <c r="AS1739" s="147" t="s">
        <v>2000</v>
      </c>
      <c r="AT1739" s="147" t="s">
        <v>465</v>
      </c>
      <c r="AU1739" s="147" t="s">
        <v>382</v>
      </c>
      <c r="AV1739" s="212"/>
      <c r="AW1739" s="222" t="str">
        <f aca="false">HYPERLINK(CONCATENATE("http://www.ncbi.nlm.nih.gov/nuccore/",BM1739),BM1739)</f>
        <v>AB291959</v>
      </c>
      <c r="AX1739" s="219" t="str">
        <f aca="false">CONCATENATE(D1739,IF(I1739="","",CONCATENATE(".",I1739)),IF(K1739="","",CONCATENATE(".",K1739)),IF(M1739="","",CONCATENATE(".",M1739)),IF(R1739="","",CONCATENATE(".",R1739)),IF(U1739="","","(*)"))</f>
        <v>4c.JPN.Hokkaido.hum</v>
      </c>
      <c r="AY1739" s="170" t="str">
        <f aca="false">CONCATENATE(BM1739,".",BN1739)</f>
        <v>AB291959.JTC-Kit-FH04L</v>
      </c>
      <c r="AZ1739" s="171" t="str">
        <f aca="false">IF(AV1739="",IF(ISNUMBER(FIND(".",A1739)),LEFT(A1739,FIND(".",A1739)-1),A1739),AV1739)</f>
        <v>AB291959</v>
      </c>
      <c r="BA1739" s="171" t="str">
        <f aca="false">IF(ISNUMBER(FIND("-",AZ1739)),LEFT(AZ1739,FIND("-",AZ1739)-1),AZ1739)</f>
        <v>AB291959</v>
      </c>
      <c r="BB1739" s="170" t="str">
        <f aca="false"> MEGAname &amp; "="</f>
        <v>AB291959=</v>
      </c>
      <c r="BC1739" s="170" t="str">
        <f aca="false">Clear &amp; IF(span ,"Span","out")</f>
        <v>AB291959=Span</v>
      </c>
      <c r="BD1739" s="170" t="str">
        <f aca="false">Clear &amp; IF(span, IF(B1739=".","Selected",B1739),"out")</f>
        <v>AB291959=4</v>
      </c>
      <c r="BE1739" s="170" t="str">
        <f aca="false">Clear &amp; Strain</f>
        <v>AB291959=JTC-Kit-FH04L</v>
      </c>
      <c r="BF1739" s="170" t="str">
        <f aca="false">CONCATENATE(A1739,"=",F1739,". ",AX1739,IF(AB1739="","",CONCATENATE(".",AB1739)))</f>
        <v>AB291959=JTC-Kit-FH04L. 4c.JPN.Hokkaido.hum.CG</v>
      </c>
      <c r="BG1739" s="170" t="str">
        <f aca="false">CONCATENATE(A1739,"=",F1739,". ",AX1739)</f>
        <v>AB291959=JTC-Kit-FH04L. 4c.JPN.Hokkaido.hum</v>
      </c>
      <c r="BH1739" s="170" t="str">
        <f aca="false">CONCATENATE(A1739,"=",AX1739)</f>
        <v>AB291959=4c.JPN.Hokkaido.hum</v>
      </c>
      <c r="BI1739" s="170" t="str">
        <f aca="false">CONCATENATE(A1739,"=",ComForSubtype,D1739)</f>
        <v>AB291959=4c</v>
      </c>
      <c r="BJ1739" s="170" t="str">
        <f aca="false">CONCATENATE(A1739,"=",E1739)</f>
        <v>AB291959=4</v>
      </c>
      <c r="BK1739" s="170" t="str">
        <f aca="false">CONCATENATE(A1739,"=",C1739)</f>
        <v>AB291959=4</v>
      </c>
      <c r="BL1739" s="170" t="str">
        <f aca="false">CONCATENATE(D1739,"=")</f>
        <v>4c=</v>
      </c>
      <c r="BM1739" s="223" t="str">
        <f aca="false">IF(BA1739="XX","",BA1739)</f>
        <v>AB291959</v>
      </c>
      <c r="BN1739" s="224" t="str">
        <f aca="false">CONCATENATE(IF(F1739="","",F1739),IF(G1739="","",CONCATENATE(" / ",G1739)))</f>
        <v>JTC-Kit-FH04L</v>
      </c>
      <c r="BO1739" s="225" t="str">
        <f aca="false">AX1739</f>
        <v>4c.JPN.Hokkaido.hum</v>
      </c>
      <c r="BP1739" s="226" t="str">
        <f aca="false">IF(V1739="","",V1739)</f>
        <v>4c</v>
      </c>
      <c r="BQ1739" s="226" t="str">
        <f aca="false">IF(W1739="","",CONCATENATE(W1739,IF(LEFT(AO1739,1)="s","+","")))</f>
        <v>4c</v>
      </c>
      <c r="BR1739" s="226" t="str">
        <f aca="false">IF(X1739="","",CONCATENATE(X1739,IF(LEFT(AQ1739,1)="s","+","")))</f>
        <v>4c</v>
      </c>
      <c r="BS1739" s="226" t="str">
        <f aca="false">IF(Y1739="","",CONCATENATE(Y1739,IF(LEFT(AR1739,1)="s","+","")))</f>
        <v>4c</v>
      </c>
      <c r="BT1739" s="226" t="str">
        <f aca="false">IF(Z1739="","",CONCATENATE(Z1739,IF(LEFT(AS1739,1)="s","+","")))</f>
        <v>4c+</v>
      </c>
      <c r="BU1739" s="227" t="str">
        <f aca="false">IF(AA1739="","",CONCATENATE(AA1739,IF(LEFT(AT1739,1)="s","+","")))</f>
        <v>4c</v>
      </c>
      <c r="BV1739" s="212"/>
      <c r="BW1739" s="177" t="s">
        <v>4533</v>
      </c>
      <c r="BX1739" s="170" t="str">
        <f aca="false">IF(BW1739&lt;&gt;"",IF(ISNUMBER(FIND("=",BW1739)),LEFT(BW1739,FIND("=",BW1739)-1),BW1739),BW1739)</f>
        <v>AB291959</v>
      </c>
      <c r="BY1739" s="170" t="str">
        <f aca="false">IF(BW1739&lt;&gt;"",IF(ISNUMBER(FIND("=",BW1739)),RIGHT(BW1739,LEN(BW1739)-FIND("=",BW1739)),""),"")</f>
        <v>4c</v>
      </c>
      <c r="BZ1739" s="170" t="str">
        <f aca="false">IF(BX1739&lt;&gt;"",IF(ISNUMBER(FIND(".",BX1739)),LEFT(BX1739,FIND(".",BX1739)-1),BX1739),BX1739)</f>
        <v>AB291959</v>
      </c>
      <c r="CA1739" s="170" t="str">
        <f aca="false">IF(BX1739&lt;&gt;"",IF(ISNUMBER(FIND(".",BX1739)),RIGHT(BX1739,LEN(BX1739)-FIND(".",BX1739)),""),"")</f>
        <v/>
      </c>
      <c r="CB1739" s="212"/>
      <c r="CC1739" s="170" t="str">
        <f aca="false">A1739</f>
        <v>AB291959</v>
      </c>
      <c r="CD1739" s="178" t="s">
        <v>339</v>
      </c>
      <c r="CE1739" s="178" t="s">
        <v>340</v>
      </c>
      <c r="CF1739" s="178" t="s">
        <v>341</v>
      </c>
      <c r="CG1739" s="212"/>
      <c r="CH1739" s="179"/>
      <c r="CI1739" s="179"/>
      <c r="CJ1739" s="179"/>
      <c r="CK1739" s="212"/>
      <c r="CL1739" s="212"/>
      <c r="CM1739" s="170" t="str">
        <f aca="false">F1739</f>
        <v>JTC-Kit-FH04L</v>
      </c>
      <c r="CN1739" s="170" t="str">
        <f aca="false">IF(G1739="","",G1739)</f>
        <v/>
      </c>
      <c r="CO1739" s="170" t="str">
        <f aca="false">CONCATENATE(H1739,":",L1739)</f>
        <v>Japan:Hokkaido, Kitami</v>
      </c>
      <c r="CP1739" s="170" t="str">
        <f aca="false">CONCATENATE(IF(Q1739="","",CONCATENATE(Q1739,"-")),IF(P1739="","",CONCATENATE(P1739,"-")),IF(O1739="","",O1739))</f>
        <v>24-9-2004</v>
      </c>
      <c r="CQ1739" s="170" t="str">
        <f aca="false">IF(N1739="","",N1739)</f>
        <v/>
      </c>
      <c r="CR1739" s="170" t="str">
        <f aca="false">C1739</f>
        <v>4</v>
      </c>
      <c r="CS1739" s="229" t="str">
        <f aca="false">D1739</f>
        <v>4c</v>
      </c>
      <c r="CT1739" s="170" t="str">
        <f aca="false">CONCATENATE(CD1739," strain ",CM1739," ",CL1739,", partial cds")</f>
        <v>Hepatitis E virus strain JTC-Kit-FH04L , partial cds</v>
      </c>
    </row>
    <row r="1740" s="146" customFormat="true" ht="11.9" hidden="true" customHeight="true" outlineLevel="0" collapsed="false">
      <c r="A1740" s="208" t="s">
        <v>4534</v>
      </c>
      <c r="B1740" s="147" t="n">
        <v>4</v>
      </c>
      <c r="C1740" s="148" t="n">
        <v>4</v>
      </c>
      <c r="D1740" s="149" t="s">
        <v>4455</v>
      </c>
      <c r="E1740" s="249" t="s">
        <v>4367</v>
      </c>
      <c r="F1740" s="154" t="s">
        <v>4535</v>
      </c>
      <c r="G1740" s="212"/>
      <c r="H1740" s="146" t="s">
        <v>365</v>
      </c>
      <c r="I1740" s="153" t="s">
        <v>366</v>
      </c>
      <c r="J1740" s="146" t="s">
        <v>337</v>
      </c>
      <c r="K1740" s="212"/>
      <c r="L1740" s="212"/>
      <c r="M1740" s="157" t="s">
        <v>4536</v>
      </c>
      <c r="N1740" s="213"/>
      <c r="O1740" s="159" t="n">
        <v>2013</v>
      </c>
      <c r="P1740" s="160" t="s">
        <v>402</v>
      </c>
      <c r="Q1740" s="212"/>
      <c r="R1740" s="212"/>
      <c r="S1740" s="212"/>
      <c r="T1740" s="214" t="s">
        <v>353</v>
      </c>
      <c r="U1740" s="215"/>
      <c r="V1740" s="209" t="s">
        <v>4455</v>
      </c>
      <c r="W1740" s="163" t="s">
        <v>4455</v>
      </c>
      <c r="X1740" s="209"/>
      <c r="Y1740" s="209"/>
      <c r="Z1740" s="209"/>
      <c r="AA1740" s="216"/>
      <c r="AB1740" s="251" t="s">
        <v>278</v>
      </c>
      <c r="AC1740" s="163" t="s">
        <v>456</v>
      </c>
      <c r="AD1740" s="164" t="s">
        <v>354</v>
      </c>
      <c r="AE1740" s="164" t="s">
        <v>354</v>
      </c>
      <c r="AF1740" s="164" t="s">
        <v>354</v>
      </c>
      <c r="AG1740" s="166" t="s">
        <v>354</v>
      </c>
      <c r="AH1740" s="164" t="n">
        <v>17</v>
      </c>
      <c r="AI1740" s="164" t="n">
        <v>7476</v>
      </c>
      <c r="AJ1740" s="219" t="n">
        <f aca="false">SeqEnd-SeqBeg+1</f>
        <v>7460</v>
      </c>
      <c r="AK1740" s="220" t="n">
        <f aca="false">AND( SeqBeg&lt;=Beg  , End &lt;=SeqEnd )</f>
        <v>1</v>
      </c>
      <c r="AL1740" s="212"/>
      <c r="AM1740" s="212"/>
      <c r="AN1740" s="221"/>
      <c r="AO1740" s="147" t="s">
        <v>103</v>
      </c>
      <c r="AP1740" s="147" t="s">
        <v>103</v>
      </c>
      <c r="AQ1740" s="147" t="s">
        <v>103</v>
      </c>
      <c r="AR1740" s="147" t="s">
        <v>103</v>
      </c>
      <c r="AS1740" s="147" t="s">
        <v>103</v>
      </c>
      <c r="AT1740" s="147" t="s">
        <v>103</v>
      </c>
      <c r="AV1740" s="212"/>
      <c r="AW1740" s="222" t="str">
        <f aca="false">HYPERLINK(CONCATENATE("http://www.ncbi.nlm.nih.gov/nuccore/",BM1740),BM1740)</f>
        <v>KF736234</v>
      </c>
      <c r="AX1740" s="219" t="str">
        <f aca="false">CONCATENATE(D1740,IF(I1740="","",CONCATENATE(".",I1740)),IF(K1740="","",CONCATENATE(".",K1740)),IF(M1740="","",CONCATENATE(".",M1740)),IF(R1740="","",CONCATENATE(".",R1740)),IF(U1740="","","(*)"))</f>
        <v>4c.CHN.yak</v>
      </c>
      <c r="AY1740" s="170" t="str">
        <f aca="false">CONCATENATE(BM1740,".",BN1740)</f>
        <v>KF736234.CHN-QH-Yak27</v>
      </c>
      <c r="AZ1740" s="171" t="str">
        <f aca="false">IF(AV1740="",IF(ISNUMBER(FIND(".",A1740)),LEFT(A1740,FIND(".",A1740)-1),A1740),AV1740)</f>
        <v>KF736234</v>
      </c>
      <c r="BA1740" s="171" t="str">
        <f aca="false">IF(ISNUMBER(FIND("-",AZ1740)),LEFT(AZ1740,FIND("-",AZ1740)-1),AZ1740)</f>
        <v>KF736234</v>
      </c>
      <c r="BB1740" s="170" t="str">
        <f aca="false"> MEGAname &amp; "="</f>
        <v>KF736234=</v>
      </c>
      <c r="BC1740" s="170" t="str">
        <f aca="false">Clear &amp; IF(span ,"Span","out")</f>
        <v>KF736234=Span</v>
      </c>
      <c r="BD1740" s="170" t="str">
        <f aca="false">Clear &amp; IF(span, IF(B1740=".","Selected",B1740),"out")</f>
        <v>KF736234=4</v>
      </c>
      <c r="BE1740" s="170" t="str">
        <f aca="false">Clear &amp; Strain</f>
        <v>KF736234=CHN-QH-Yak27</v>
      </c>
      <c r="BF1740" s="170" t="str">
        <f aca="false">CONCATENATE(A1740,"=",F1740,". ",AX1740,IF(AB1740="","",CONCATENATE(".",AB1740)))</f>
        <v>KF736234=CHN-QH-Yak27. 4c.CHN.yak.CG</v>
      </c>
      <c r="BG1740" s="170" t="str">
        <f aca="false">CONCATENATE(A1740,"=",F1740,". ",AX1740)</f>
        <v>KF736234=CHN-QH-Yak27. 4c.CHN.yak</v>
      </c>
      <c r="BH1740" s="170" t="str">
        <f aca="false">CONCATENATE(A1740,"=",AX1740)</f>
        <v>KF736234=4c.CHN.yak</v>
      </c>
      <c r="BI1740" s="170" t="str">
        <f aca="false">CONCATENATE(A1740,"=",ComForSubtype,D1740)</f>
        <v>KF736234=4c</v>
      </c>
      <c r="BJ1740" s="170" t="str">
        <f aca="false">CONCATENATE(A1740,"=",E1740)</f>
        <v>KF736234=4</v>
      </c>
      <c r="BK1740" s="170" t="str">
        <f aca="false">CONCATENATE(A1740,"=",C1740)</f>
        <v>KF736234=4</v>
      </c>
      <c r="BL1740" s="170" t="str">
        <f aca="false">CONCATENATE(D1740,"=")</f>
        <v>4c=</v>
      </c>
      <c r="BM1740" s="223" t="str">
        <f aca="false">IF(BA1740="XX","",BA1740)</f>
        <v>KF736234</v>
      </c>
      <c r="BN1740" s="224" t="str">
        <f aca="false">CONCATENATE(IF(F1740="","",F1740),IF(G1740="","",CONCATENATE(" / ",G1740)))</f>
        <v>CHN-QH-Yak27</v>
      </c>
      <c r="BO1740" s="225" t="str">
        <f aca="false">AX1740</f>
        <v>4c.CHN.yak</v>
      </c>
      <c r="BP1740" s="226" t="str">
        <f aca="false">IF(V1740="","",V1740)</f>
        <v>4c</v>
      </c>
      <c r="BQ1740" s="226" t="str">
        <f aca="false">IF(W1740="","",CONCATENATE(W1740,IF(LEFT(AO1740,1)="s","+","")))</f>
        <v>4c</v>
      </c>
      <c r="BR1740" s="226" t="str">
        <f aca="false">IF(X1740="","",CONCATENATE(X1740,IF(LEFT(AQ1740,1)="s","+","")))</f>
        <v/>
      </c>
      <c r="BS1740" s="226" t="str">
        <f aca="false">IF(Y1740="","",CONCATENATE(Y1740,IF(LEFT(AR1740,1)="s","+","")))</f>
        <v/>
      </c>
      <c r="BT1740" s="226" t="str">
        <f aca="false">IF(Z1740="","",CONCATENATE(Z1740,IF(LEFT(AS1740,1)="s","+","")))</f>
        <v/>
      </c>
      <c r="BU1740" s="227" t="str">
        <f aca="false">IF(AA1740="","",CONCATENATE(AA1740,IF(LEFT(AT1740,1)="s","+","")))</f>
        <v/>
      </c>
      <c r="BV1740" s="212"/>
      <c r="BW1740" s="177" t="s">
        <v>338</v>
      </c>
      <c r="BX1740" s="170" t="str">
        <f aca="false">IF(BW1740&lt;&gt;"",IF(ISNUMBER(FIND("=",BW1740)),LEFT(BW1740,FIND("=",BW1740)-1),BW1740),BW1740)</f>
        <v>xx</v>
      </c>
      <c r="BY1740" s="170" t="str">
        <f aca="false">IF(BW1740&lt;&gt;"",IF(ISNUMBER(FIND("=",BW1740)),RIGHT(BW1740,LEN(BW1740)-FIND("=",BW1740)),""),"")</f>
        <v>Non_select</v>
      </c>
      <c r="BZ1740" s="170" t="str">
        <f aca="false">IF(BX1740&lt;&gt;"",IF(ISNUMBER(FIND(".",BX1740)),LEFT(BX1740,FIND(".",BX1740)-1),BX1740),BX1740)</f>
        <v>xx</v>
      </c>
      <c r="CA1740" s="170" t="str">
        <f aca="false">IF(BX1740&lt;&gt;"",IF(ISNUMBER(FIND(".",BX1740)),RIGHT(BX1740,LEN(BX1740)-FIND(".",BX1740)),""),"")</f>
        <v/>
      </c>
      <c r="CB1740" s="212"/>
      <c r="CC1740" s="170" t="str">
        <f aca="false">A1740</f>
        <v>KF736234</v>
      </c>
      <c r="CD1740" s="178" t="s">
        <v>339</v>
      </c>
      <c r="CE1740" s="178" t="s">
        <v>340</v>
      </c>
      <c r="CF1740" s="178" t="s">
        <v>341</v>
      </c>
      <c r="CG1740" s="212"/>
      <c r="CH1740" s="212"/>
      <c r="CI1740" s="212"/>
      <c r="CJ1740" s="212"/>
      <c r="CK1740" s="178"/>
      <c r="CL1740" s="212"/>
      <c r="CM1740" s="212"/>
      <c r="CN1740" s="212"/>
      <c r="CO1740" s="212"/>
      <c r="CP1740" s="212"/>
      <c r="CQ1740" s="212"/>
      <c r="CR1740" s="228" t="n">
        <f aca="false">C1740</f>
        <v>4</v>
      </c>
      <c r="CS1740" s="229" t="str">
        <f aca="false">D1740</f>
        <v>4c</v>
      </c>
      <c r="CT1740" s="170" t="str">
        <f aca="false">CONCATENATE(CD1740," strain ",CM1740," ",CL1740,", partial cds")</f>
        <v>Hepatitis E virus strain  , partial cds</v>
      </c>
    </row>
    <row r="1741" customFormat="false" ht="11.9" hidden="true" customHeight="true" outlineLevel="0" collapsed="false">
      <c r="A1741" s="235" t="s">
        <v>4537</v>
      </c>
      <c r="B1741" s="147" t="n">
        <v>4</v>
      </c>
      <c r="C1741" s="245" t="n">
        <v>4</v>
      </c>
      <c r="D1741" s="246" t="s">
        <v>4455</v>
      </c>
      <c r="E1741" s="249" t="s">
        <v>4367</v>
      </c>
      <c r="F1741" s="235" t="s">
        <v>4538</v>
      </c>
      <c r="G1741" s="212"/>
      <c r="H1741" s="235" t="s">
        <v>378</v>
      </c>
      <c r="I1741" s="236" t="s">
        <v>379</v>
      </c>
      <c r="J1741" s="235" t="s">
        <v>337</v>
      </c>
      <c r="K1741" s="212"/>
      <c r="L1741" s="212"/>
      <c r="M1741" s="157" t="s">
        <v>348</v>
      </c>
      <c r="N1741" s="213"/>
      <c r="O1741" s="212"/>
      <c r="P1741" s="159"/>
      <c r="Q1741" s="159"/>
      <c r="R1741" s="237"/>
      <c r="S1741" s="232" t="n">
        <v>1666</v>
      </c>
      <c r="T1741" s="161" t="s">
        <v>4455</v>
      </c>
      <c r="U1741" s="161" t="s">
        <v>4455</v>
      </c>
      <c r="V1741" s="209"/>
      <c r="W1741" s="217"/>
      <c r="X1741" s="209"/>
      <c r="Y1741" s="209"/>
      <c r="Z1741" s="209"/>
      <c r="AA1741" s="158" t="s">
        <v>4455</v>
      </c>
      <c r="AB1741" s="217"/>
      <c r="AC1741" s="217"/>
      <c r="AD1741" s="209"/>
      <c r="AE1741" s="209"/>
      <c r="AF1741" s="209"/>
      <c r="AG1741" s="166" t="s">
        <v>354</v>
      </c>
      <c r="AH1741" s="164" t="n">
        <v>5715</v>
      </c>
      <c r="AI1741" s="164" t="n">
        <v>7375</v>
      </c>
      <c r="AJ1741" s="219" t="n">
        <f aca="false">SeqEnd-SeqBeg+1</f>
        <v>1661</v>
      </c>
      <c r="AK1741" s="220" t="n">
        <f aca="false">AND( SeqBeg&lt;=Beg  , End &lt;=SeqEnd )</f>
        <v>0</v>
      </c>
      <c r="AL1741" s="237"/>
      <c r="AM1741" s="237"/>
      <c r="AN1741" s="221"/>
      <c r="AO1741" s="164" t="s">
        <v>103</v>
      </c>
      <c r="AP1741" s="164" t="s">
        <v>103</v>
      </c>
      <c r="AQ1741" s="164" t="s">
        <v>103</v>
      </c>
      <c r="AR1741" s="164" t="s">
        <v>103</v>
      </c>
      <c r="AS1741" s="164" t="s">
        <v>103</v>
      </c>
      <c r="AT1741" s="164" t="s">
        <v>103</v>
      </c>
      <c r="AU1741" s="237"/>
      <c r="AV1741" s="237"/>
      <c r="AW1741" s="222" t="str">
        <f aca="false">HYPERLINK(CONCATENATE("http://www.ncbi.nlm.nih.gov/nuccore/",BM1741),BM1741)</f>
        <v>AB082545</v>
      </c>
      <c r="AX1741" s="219" t="str">
        <f aca="false">CONCATENATE(D1741,IF(I1741="","",CONCATENATE(".",I1741)),IF(K1741="","",CONCATENATE(".",K1741)),IF(M1741="","",CONCATENATE(".",M1741)),IF(R1741="","",CONCATENATE(".",R1741)),IF(U1741="","","(*)"))</f>
        <v>4c.JPN.hum(*)</v>
      </c>
      <c r="AY1741" s="238" t="str">
        <f aca="false">CONCATENATE(BM1741,".",BN1741)</f>
        <v>AB082545.HE-J1</v>
      </c>
      <c r="AZ1741" s="239" t="str">
        <f aca="false">IF(AV1741="",IF(ISNUMBER(FIND(".",A1741)),LEFT(A1741,FIND(".",A1741)-1),A1741),AV1741)</f>
        <v>AB082545</v>
      </c>
      <c r="BA1741" s="239" t="str">
        <f aca="false">IF(ISNUMBER(FIND("-",AZ1741)),LEFT(AZ1741,FIND("-",AZ1741)-1),AZ1741)</f>
        <v>AB082545</v>
      </c>
      <c r="BB1741" s="170" t="str">
        <f aca="false"> MEGAname &amp; "="</f>
        <v>AB082545=</v>
      </c>
      <c r="BC1741" s="170" t="str">
        <f aca="false">Clear &amp; IF(span ,"Span","out")</f>
        <v>AB082545=out</v>
      </c>
      <c r="BD1741" s="170" t="str">
        <f aca="false">Clear &amp; IF(span, IF(B1741=".","Selected",B1741),"out")</f>
        <v>AB082545=out</v>
      </c>
      <c r="BE1741" s="170" t="str">
        <f aca="false">Clear &amp; Strain</f>
        <v>AB082545=HE-J1</v>
      </c>
      <c r="BF1741" s="238" t="str">
        <f aca="false">CONCATENATE(A1741,"=",F1741,". ",AX1741,IF(AB1741="","",CONCATENATE(".",AB1741)))</f>
        <v>AB082545=HE-J1. 4c.JPN.hum(*)</v>
      </c>
      <c r="BG1741" s="238" t="str">
        <f aca="false">CONCATENATE(A1741,"=",F1741,". ",AX1741)</f>
        <v>AB082545=HE-J1. 4c.JPN.hum(*)</v>
      </c>
      <c r="BH1741" s="238" t="str">
        <f aca="false">CONCATENATE(A1741,"=",AX1741)</f>
        <v>AB082545=4c.JPN.hum(*)</v>
      </c>
      <c r="BI1741" s="238" t="str">
        <f aca="false">CONCATENATE(A1741,"=",ComForSubtype,D1741)</f>
        <v>AB082545=4c</v>
      </c>
      <c r="BJ1741" s="238" t="str">
        <f aca="false">CONCATENATE(A1741,"=",E1741)</f>
        <v>AB082545=4</v>
      </c>
      <c r="BK1741" s="238" t="str">
        <f aca="false">CONCATENATE(A1741,"=",C1741)</f>
        <v>AB082545=4</v>
      </c>
      <c r="BL1741" s="238" t="str">
        <f aca="false">CONCATENATE(D1741,"=")</f>
        <v>4c=</v>
      </c>
      <c r="BM1741" s="223" t="str">
        <f aca="false">IF(BA1741="XX","",BA1741)</f>
        <v>AB082545</v>
      </c>
      <c r="BN1741" s="224" t="str">
        <f aca="false">CONCATENATE(IF(F1741="","",F1741),IF(G1741="","",CONCATENATE(" / ",G1741)))</f>
        <v>HE-J1</v>
      </c>
      <c r="BO1741" s="225" t="str">
        <f aca="false">AX1741</f>
        <v>4c.JPN.hum(*)</v>
      </c>
      <c r="BP1741" s="226" t="str">
        <f aca="false">IF(V1741="","",V1741)</f>
        <v/>
      </c>
      <c r="BQ1741" s="226" t="str">
        <f aca="false">IF(W1741="","",CONCATENATE(W1741,IF(LEFT(AO1741,1)="s","+","")))</f>
        <v/>
      </c>
      <c r="BR1741" s="226" t="str">
        <f aca="false">IF(X1741="","",CONCATENATE(X1741,IF(LEFT(AQ1741,1)="s","+","")))</f>
        <v/>
      </c>
      <c r="BS1741" s="226" t="str">
        <f aca="false">IF(Y1741="","",CONCATENATE(Y1741,IF(LEFT(AR1741,1)="s","+","")))</f>
        <v/>
      </c>
      <c r="BT1741" s="226" t="str">
        <f aca="false">IF(Z1741="","",CONCATENATE(Z1741,IF(LEFT(AS1741,1)="s","+","")))</f>
        <v/>
      </c>
      <c r="BU1741" s="227" t="str">
        <f aca="false">IF(AA1741="","",CONCATENATE(AA1741,IF(LEFT(AT1741,1)="s","+","")))</f>
        <v>4c</v>
      </c>
      <c r="BV1741" s="240"/>
      <c r="BW1741" s="240" t="s">
        <v>4539</v>
      </c>
      <c r="BX1741" s="238" t="str">
        <f aca="false">IF(BW1741&lt;&gt;"",IF(ISNUMBER(FIND("=",BW1741)),LEFT(BW1741,FIND("=",BW1741)-1),BW1741),BW1741)</f>
        <v>AB082545.HE-J1</v>
      </c>
      <c r="BY1741" s="238" t="str">
        <f aca="false">IF(BW1741&lt;&gt;"",IF(ISNUMBER(FIND("=",BW1741)),RIGHT(BW1741,LEN(BW1741)-FIND("=",BW1741)),""),"")</f>
        <v>NonSelected</v>
      </c>
      <c r="BZ1741" s="238" t="str">
        <f aca="false">IF(BX1741&lt;&gt;"",IF(ISNUMBER(FIND(".",BX1741)),LEFT(BX1741,FIND(".",BX1741)-1),BX1741),BX1741)</f>
        <v>AB082545</v>
      </c>
      <c r="CA1741" s="238" t="str">
        <f aca="false">IF(BX1741&lt;&gt;"",IF(ISNUMBER(FIND(".",BX1741)),RIGHT(BX1741,LEN(BX1741)-FIND(".",BX1741)),""),"")</f>
        <v>HE-J1</v>
      </c>
      <c r="CB1741" s="240"/>
      <c r="CC1741" s="238" t="str">
        <f aca="false">A1741</f>
        <v>AB082545</v>
      </c>
      <c r="CD1741" s="241" t="s">
        <v>339</v>
      </c>
      <c r="CE1741" s="241" t="s">
        <v>340</v>
      </c>
      <c r="CF1741" s="241" t="s">
        <v>341</v>
      </c>
      <c r="CG1741" s="241"/>
      <c r="CH1741" s="363"/>
      <c r="CI1741" s="363"/>
      <c r="CJ1741" s="363"/>
      <c r="CK1741" s="363"/>
      <c r="CL1741" s="241"/>
      <c r="CM1741" s="238" t="str">
        <f aca="false">F1741</f>
        <v>HE-J1</v>
      </c>
      <c r="CN1741" s="238" t="str">
        <f aca="false">IF(G1741="","",G1741)</f>
        <v/>
      </c>
      <c r="CO1741" s="238" t="str">
        <f aca="false">CONCATENATE(H1741,":",L1741)</f>
        <v>Japan:</v>
      </c>
      <c r="CP1741" s="238" t="str">
        <f aca="false">CONCATENATE(IF(Q1741="","",CONCATENATE(Q1741,"-")),IF(P1741="","",CONCATENATE(P1741,"-")),IF(O1741="","",O1741))</f>
        <v/>
      </c>
      <c r="CQ1741" s="238" t="str">
        <f aca="false">IF(N1741="","",N1741)</f>
        <v/>
      </c>
      <c r="CR1741" s="238" t="n">
        <f aca="false">C1741</f>
        <v>4</v>
      </c>
      <c r="CS1741" s="242" t="str">
        <f aca="false">D1741</f>
        <v>4c</v>
      </c>
      <c r="CT1741" s="170" t="str">
        <f aca="false">CONCATENATE(CD1741," strain ",CM1741," ",CL1741,", partial cds")</f>
        <v>Hepatitis E virus strain HE-J1 , partial cds</v>
      </c>
    </row>
    <row r="1742" customFormat="false" ht="11.9" hidden="true" customHeight="true" outlineLevel="0" collapsed="false">
      <c r="A1742" s="154" t="s">
        <v>4540</v>
      </c>
      <c r="B1742" s="147" t="n">
        <v>4</v>
      </c>
      <c r="C1742" s="148" t="n">
        <v>4</v>
      </c>
      <c r="D1742" s="149" t="s">
        <v>4455</v>
      </c>
      <c r="E1742" s="249" t="s">
        <v>4367</v>
      </c>
      <c r="F1742" s="154" t="s">
        <v>4462</v>
      </c>
      <c r="G1742" s="212"/>
      <c r="H1742" s="146" t="s">
        <v>378</v>
      </c>
      <c r="I1742" s="236" t="s">
        <v>379</v>
      </c>
      <c r="J1742" s="235" t="s">
        <v>337</v>
      </c>
      <c r="K1742" s="155" t="s">
        <v>2736</v>
      </c>
      <c r="L1742" s="231" t="s">
        <v>2736</v>
      </c>
      <c r="M1742" s="157" t="s">
        <v>348</v>
      </c>
      <c r="N1742" s="213"/>
      <c r="O1742" s="212"/>
      <c r="P1742" s="212"/>
      <c r="Q1742" s="212"/>
      <c r="R1742" s="212"/>
      <c r="S1742" s="232" t="n">
        <v>412</v>
      </c>
      <c r="T1742" s="161" t="s">
        <v>4455</v>
      </c>
      <c r="U1742" s="161" t="s">
        <v>4455</v>
      </c>
      <c r="V1742" s="209"/>
      <c r="W1742" s="163" t="s">
        <v>4455</v>
      </c>
      <c r="X1742" s="209"/>
      <c r="Y1742" s="147"/>
      <c r="Z1742" s="209"/>
      <c r="AB1742" s="217"/>
      <c r="AC1742" s="163" t="n">
        <v>318</v>
      </c>
      <c r="AD1742" s="209"/>
      <c r="AE1742" s="209"/>
      <c r="AF1742" s="209"/>
      <c r="AG1742" s="218"/>
      <c r="AH1742" s="164" t="n">
        <v>48</v>
      </c>
      <c r="AI1742" s="164" t="n">
        <v>459</v>
      </c>
      <c r="AJ1742" s="219" t="n">
        <f aca="false">SeqEnd-SeqBeg+1</f>
        <v>412</v>
      </c>
      <c r="AK1742" s="220" t="n">
        <f aca="false">AND( SeqBeg&lt;=Beg  , End &lt;=SeqEnd )</f>
        <v>1</v>
      </c>
      <c r="AL1742" s="212"/>
      <c r="AM1742" s="212"/>
      <c r="AN1742" s="213"/>
      <c r="AO1742" s="147" t="s">
        <v>2019</v>
      </c>
      <c r="AP1742" s="147" t="s">
        <v>2019</v>
      </c>
      <c r="AQ1742" s="147" t="s">
        <v>103</v>
      </c>
      <c r="AR1742" s="147" t="s">
        <v>103</v>
      </c>
      <c r="AS1742" s="147" t="s">
        <v>103</v>
      </c>
      <c r="AT1742" s="147" t="s">
        <v>103</v>
      </c>
      <c r="AU1742" s="147" t="s">
        <v>382</v>
      </c>
      <c r="AV1742" s="212"/>
      <c r="AW1742" s="222" t="str">
        <f aca="false">HYPERLINK(CONCATENATE("http://www.ncbi.nlm.nih.gov/nuccore/",BM1742),BM1742)</f>
        <v>AB082546</v>
      </c>
      <c r="AX1742" s="219" t="str">
        <f aca="false">CONCATENATE(D1742,IF(I1742="","",CONCATENATE(".",I1742)),IF(K1742="","",CONCATENATE(".",K1742)),IF(M1742="","",CONCATENATE(".",M1742)),IF(R1742="","",CONCATENATE(".",R1742)),IF(U1742="","","(*)"))</f>
        <v>4c.JPN.Hokkaido.hum(*)</v>
      </c>
      <c r="AY1742" s="170" t="str">
        <f aca="false">CONCATENATE(BM1742,".",BN1742)</f>
        <v>AB082546.HE-JA1</v>
      </c>
      <c r="AZ1742" s="171" t="str">
        <f aca="false">IF(AV1742="",IF(ISNUMBER(FIND(".",A1742)),LEFT(A1742,FIND(".",A1742)-1),A1742),AV1742)</f>
        <v>AB082546</v>
      </c>
      <c r="BA1742" s="171" t="str">
        <f aca="false">IF(ISNUMBER(FIND("-",AZ1742)),LEFT(AZ1742,FIND("-",AZ1742)-1),AZ1742)</f>
        <v>AB082546</v>
      </c>
      <c r="BB1742" s="170" t="str">
        <f aca="false"> MEGAname &amp; "="</f>
        <v>AB082546=</v>
      </c>
      <c r="BC1742" s="170" t="str">
        <f aca="false">Clear &amp; IF(span ,"Span","out")</f>
        <v>AB082546=Span</v>
      </c>
      <c r="BD1742" s="170" t="str">
        <f aca="false">Clear &amp; IF(span, IF(B1742=".","Selected",B1742),"out")</f>
        <v>AB082546=4</v>
      </c>
      <c r="BE1742" s="170" t="str">
        <f aca="false">Clear &amp; Strain</f>
        <v>AB082546=HE-JA1</v>
      </c>
      <c r="BF1742" s="170" t="str">
        <f aca="false">CONCATENATE(A1742,"=",F1742,". ",AX1742,IF(AB1742="","",CONCATENATE(".",AB1742)))</f>
        <v>AB082546=HE-JA1. 4c.JPN.Hokkaido.hum(*)</v>
      </c>
      <c r="BG1742" s="170" t="str">
        <f aca="false">CONCATENATE(A1742,"=",F1742,". ",AX1742)</f>
        <v>AB082546=HE-JA1. 4c.JPN.Hokkaido.hum(*)</v>
      </c>
      <c r="BH1742" s="170" t="str">
        <f aca="false">CONCATENATE(A1742,"=",AX1742)</f>
        <v>AB082546=4c.JPN.Hokkaido.hum(*)</v>
      </c>
      <c r="BI1742" s="170" t="str">
        <f aca="false">CONCATENATE(A1742,"=",ComForSubtype,D1742)</f>
        <v>AB082546=4c</v>
      </c>
      <c r="BJ1742" s="170" t="str">
        <f aca="false">CONCATENATE(A1742,"=",E1742)</f>
        <v>AB082546=4</v>
      </c>
      <c r="BK1742" s="170" t="str">
        <f aca="false">CONCATENATE(A1742,"=",C1742)</f>
        <v>AB082546=4</v>
      </c>
      <c r="BL1742" s="170" t="str">
        <f aca="false">CONCATENATE(D1742,"=")</f>
        <v>4c=</v>
      </c>
      <c r="BM1742" s="223" t="str">
        <f aca="false">IF(BA1742="XX","",BA1742)</f>
        <v>AB082546</v>
      </c>
      <c r="BN1742" s="224" t="str">
        <f aca="false">CONCATENATE(IF(F1742="","",F1742),IF(G1742="","",CONCATENATE(" / ",G1742)))</f>
        <v>HE-JA1</v>
      </c>
      <c r="BO1742" s="225" t="str">
        <f aca="false">AX1742</f>
        <v>4c.JPN.Hokkaido.hum(*)</v>
      </c>
      <c r="BP1742" s="226" t="str">
        <f aca="false">IF(V1742="","",V1742)</f>
        <v/>
      </c>
      <c r="BQ1742" s="226" t="str">
        <f aca="false">IF(W1742="","",CONCATENATE(W1742,IF(LEFT(AO1742,1)="s","+","")))</f>
        <v>4c+</v>
      </c>
      <c r="BR1742" s="226" t="str">
        <f aca="false">IF(X1742="","",CONCATENATE(X1742,IF(LEFT(AQ1742,1)="s","+","")))</f>
        <v/>
      </c>
      <c r="BS1742" s="226" t="str">
        <f aca="false">IF(Y1742="","",CONCATENATE(Y1742,IF(LEFT(AR1742,1)="s","+","")))</f>
        <v/>
      </c>
      <c r="BT1742" s="226" t="str">
        <f aca="false">IF(Z1742="","",CONCATENATE(Z1742,IF(LEFT(AS1742,1)="s","+","")))</f>
        <v/>
      </c>
      <c r="BU1742" s="227" t="str">
        <f aca="false">IF(AA1742="","",CONCATENATE(AA1742,IF(LEFT(AT1742,1)="s","+","")))</f>
        <v/>
      </c>
      <c r="BV1742" s="212"/>
      <c r="BW1742" s="177" t="s">
        <v>4541</v>
      </c>
      <c r="BX1742" s="170" t="str">
        <f aca="false">IF(BW1742&lt;&gt;"",IF(ISNUMBER(FIND("=",BW1742)),LEFT(BW1742,FIND("=",BW1742)-1),BW1742),BW1742)</f>
        <v>AB082546.HE-JA1</v>
      </c>
      <c r="BY1742" s="170" t="str">
        <f aca="false">IF(BW1742&lt;&gt;"",IF(ISNUMBER(FIND("=",BW1742)),RIGHT(BW1742,LEN(BW1742)-FIND("=",BW1742)),""),"")</f>
        <v>4c</v>
      </c>
      <c r="BZ1742" s="170" t="str">
        <f aca="false">IF(BX1742&lt;&gt;"",IF(ISNUMBER(FIND(".",BX1742)),LEFT(BX1742,FIND(".",BX1742)-1),BX1742),BX1742)</f>
        <v>AB082546</v>
      </c>
      <c r="CA1742" s="170" t="str">
        <f aca="false">IF(BX1742&lt;&gt;"",IF(ISNUMBER(FIND(".",BX1742)),RIGHT(BX1742,LEN(BX1742)-FIND(".",BX1742)),""),"")</f>
        <v>HE-JA1</v>
      </c>
      <c r="CB1742" s="212"/>
      <c r="CC1742" s="170" t="str">
        <f aca="false">A1742</f>
        <v>AB082546</v>
      </c>
      <c r="CD1742" s="178" t="s">
        <v>339</v>
      </c>
      <c r="CE1742" s="178" t="s">
        <v>340</v>
      </c>
      <c r="CF1742" s="178" t="s">
        <v>341</v>
      </c>
      <c r="CG1742" s="212"/>
      <c r="CH1742" s="179"/>
      <c r="CI1742" s="179"/>
      <c r="CJ1742" s="179"/>
      <c r="CK1742" s="212"/>
      <c r="CL1742" s="212"/>
      <c r="CM1742" s="170" t="str">
        <f aca="false">F1742</f>
        <v>HE-JA1</v>
      </c>
      <c r="CN1742" s="170" t="str">
        <f aca="false">IF(G1742="","",G1742)</f>
        <v/>
      </c>
      <c r="CO1742" s="170" t="str">
        <f aca="false">CONCATENATE(H1742,":",L1742)</f>
        <v>Japan:Hokkaido</v>
      </c>
      <c r="CP1742" s="170" t="str">
        <f aca="false">CONCATENATE(IF(Q1742="","",CONCATENATE(Q1742,"-")),IF(P1742="","",CONCATENATE(P1742,"-")),IF(O1742="","",O1742))</f>
        <v/>
      </c>
      <c r="CQ1742" s="170" t="str">
        <f aca="false">IF(N1742="","",N1742)</f>
        <v/>
      </c>
      <c r="CR1742" s="228" t="n">
        <f aca="false">C1742</f>
        <v>4</v>
      </c>
      <c r="CS1742" s="229" t="str">
        <f aca="false">D1742</f>
        <v>4c</v>
      </c>
      <c r="CT1742" s="170" t="str">
        <f aca="false">CONCATENATE(CD1742," strain ",CM1742," ",CL1742,", partial cds")</f>
        <v>Hepatitis E virus strain HE-JA1 , partial cds</v>
      </c>
    </row>
    <row r="1743" s="146" customFormat="true" ht="11.9" hidden="true" customHeight="true" outlineLevel="0" collapsed="false">
      <c r="A1743" s="154" t="s">
        <v>4542</v>
      </c>
      <c r="B1743" s="147" t="n">
        <v>4</v>
      </c>
      <c r="C1743" s="148" t="n">
        <v>4</v>
      </c>
      <c r="D1743" s="149" t="s">
        <v>4455</v>
      </c>
      <c r="E1743" s="249" t="s">
        <v>4367</v>
      </c>
      <c r="F1743" s="154" t="s">
        <v>4462</v>
      </c>
      <c r="G1743" s="212"/>
      <c r="H1743" s="146" t="s">
        <v>378</v>
      </c>
      <c r="I1743" s="153" t="s">
        <v>379</v>
      </c>
      <c r="J1743" s="146" t="s">
        <v>337</v>
      </c>
      <c r="K1743" s="155" t="s">
        <v>2736</v>
      </c>
      <c r="L1743" s="231" t="s">
        <v>2736</v>
      </c>
      <c r="M1743" s="157" t="s">
        <v>348</v>
      </c>
      <c r="N1743" s="213"/>
      <c r="O1743" s="212"/>
      <c r="P1743" s="212"/>
      <c r="Q1743" s="212"/>
      <c r="R1743" s="212"/>
      <c r="S1743" s="232" t="n">
        <v>412</v>
      </c>
      <c r="T1743" s="161" t="s">
        <v>4455</v>
      </c>
      <c r="U1743" s="161" t="s">
        <v>4455</v>
      </c>
      <c r="V1743" s="209"/>
      <c r="W1743" s="217"/>
      <c r="X1743" s="209"/>
      <c r="Y1743" s="209"/>
      <c r="Z1743" s="209"/>
      <c r="AA1743" s="158" t="s">
        <v>4455</v>
      </c>
      <c r="AB1743" s="217"/>
      <c r="AC1743" s="217"/>
      <c r="AD1743" s="209"/>
      <c r="AE1743" s="209"/>
      <c r="AF1743" s="209"/>
      <c r="AG1743" s="166" t="s">
        <v>2060</v>
      </c>
      <c r="AH1743" s="164" t="n">
        <v>6189</v>
      </c>
      <c r="AI1743" s="164" t="n">
        <v>6600</v>
      </c>
      <c r="AJ1743" s="219" t="n">
        <f aca="false">SeqEnd-SeqBeg+1</f>
        <v>412</v>
      </c>
      <c r="AK1743" s="220" t="n">
        <f aca="false">AND( SeqBeg&lt;=Beg  , End &lt;=SeqEnd )</f>
        <v>0</v>
      </c>
      <c r="AL1743" s="212"/>
      <c r="AM1743" s="212"/>
      <c r="AN1743" s="221"/>
      <c r="AO1743" s="147" t="s">
        <v>103</v>
      </c>
      <c r="AP1743" s="147" t="s">
        <v>103</v>
      </c>
      <c r="AQ1743" s="147" t="s">
        <v>103</v>
      </c>
      <c r="AR1743" s="147" t="s">
        <v>103</v>
      </c>
      <c r="AS1743" s="147" t="s">
        <v>103</v>
      </c>
      <c r="AT1743" s="147" t="s">
        <v>103</v>
      </c>
      <c r="AV1743" s="212"/>
      <c r="AW1743" s="222" t="str">
        <f aca="false">HYPERLINK(CONCATENATE("http://www.ncbi.nlm.nih.gov/nuccore/",BM1743),BM1743)</f>
        <v>AB082557</v>
      </c>
      <c r="AX1743" s="219" t="str">
        <f aca="false">CONCATENATE(D1743,IF(I1743="","",CONCATENATE(".",I1743)),IF(K1743="","",CONCATENATE(".",K1743)),IF(M1743="","",CONCATENATE(".",M1743)),IF(R1743="","",CONCATENATE(".",R1743)),IF(U1743="","","(*)"))</f>
        <v>4c.JPN.Hokkaido.hum(*)</v>
      </c>
      <c r="AY1743" s="170" t="str">
        <f aca="false">CONCATENATE(BM1743,".",BN1743)</f>
        <v>AB082557.HE-JA1</v>
      </c>
      <c r="AZ1743" s="171" t="str">
        <f aca="false">IF(AV1743="",IF(ISNUMBER(FIND(".",A1743)),LEFT(A1743,FIND(".",A1743)-1),A1743),AV1743)</f>
        <v>AB082557</v>
      </c>
      <c r="BA1743" s="171" t="str">
        <f aca="false">IF(ISNUMBER(FIND("-",AZ1743)),LEFT(AZ1743,FIND("-",AZ1743)-1),AZ1743)</f>
        <v>AB082557</v>
      </c>
      <c r="BB1743" s="170" t="str">
        <f aca="false"> MEGAname &amp; "="</f>
        <v>AB082557=</v>
      </c>
      <c r="BC1743" s="170" t="str">
        <f aca="false">Clear &amp; IF(span ,"Span","out")</f>
        <v>AB082557=out</v>
      </c>
      <c r="BD1743" s="170" t="str">
        <f aca="false">Clear &amp; IF(span, IF(B1743=".","Selected",B1743),"out")</f>
        <v>AB082557=out</v>
      </c>
      <c r="BE1743" s="170" t="str">
        <f aca="false">Clear &amp; Strain</f>
        <v>AB082557=HE-JA1</v>
      </c>
      <c r="BF1743" s="170" t="str">
        <f aca="false">CONCATENATE(A1743,"=",F1743,". ",AX1743,IF(AB1743="","",CONCATENATE(".",AB1743)))</f>
        <v>AB082557=HE-JA1. 4c.JPN.Hokkaido.hum(*)</v>
      </c>
      <c r="BG1743" s="170" t="str">
        <f aca="false">CONCATENATE(A1743,"=",F1743,". ",AX1743)</f>
        <v>AB082557=HE-JA1. 4c.JPN.Hokkaido.hum(*)</v>
      </c>
      <c r="BH1743" s="170" t="str">
        <f aca="false">CONCATENATE(A1743,"=",AX1743)</f>
        <v>AB082557=4c.JPN.Hokkaido.hum(*)</v>
      </c>
      <c r="BI1743" s="170" t="str">
        <f aca="false">CONCATENATE(A1743,"=",ComForSubtype,D1743)</f>
        <v>AB082557=4c</v>
      </c>
      <c r="BJ1743" s="170" t="str">
        <f aca="false">CONCATENATE(A1743,"=",E1743)</f>
        <v>AB082557=4</v>
      </c>
      <c r="BK1743" s="170" t="str">
        <f aca="false">CONCATENATE(A1743,"=",C1743)</f>
        <v>AB082557=4</v>
      </c>
      <c r="BL1743" s="170" t="str">
        <f aca="false">CONCATENATE(D1743,"=")</f>
        <v>4c=</v>
      </c>
      <c r="BM1743" s="223" t="str">
        <f aca="false">IF(BA1743="XX","",BA1743)</f>
        <v>AB082557</v>
      </c>
      <c r="BN1743" s="224" t="str">
        <f aca="false">CONCATENATE(IF(F1743="","",F1743),IF(G1743="","",CONCATENATE(" / ",G1743)))</f>
        <v>HE-JA1</v>
      </c>
      <c r="BO1743" s="225" t="str">
        <f aca="false">AX1743</f>
        <v>4c.JPN.Hokkaido.hum(*)</v>
      </c>
      <c r="BP1743" s="226" t="str">
        <f aca="false">IF(V1743="","",V1743)</f>
        <v/>
      </c>
      <c r="BQ1743" s="226" t="str">
        <f aca="false">IF(W1743="","",CONCATENATE(W1743,IF(LEFT(AO1743,1)="s","+","")))</f>
        <v/>
      </c>
      <c r="BR1743" s="226" t="str">
        <f aca="false">IF(X1743="","",CONCATENATE(X1743,IF(LEFT(AQ1743,1)="s","+","")))</f>
        <v/>
      </c>
      <c r="BS1743" s="226" t="str">
        <f aca="false">IF(Y1743="","",CONCATENATE(Y1743,IF(LEFT(AR1743,1)="s","+","")))</f>
        <v/>
      </c>
      <c r="BT1743" s="226" t="str">
        <f aca="false">IF(Z1743="","",CONCATENATE(Z1743,IF(LEFT(AS1743,1)="s","+","")))</f>
        <v/>
      </c>
      <c r="BU1743" s="227" t="str">
        <f aca="false">IF(AA1743="","",CONCATENATE(AA1743,IF(LEFT(AT1743,1)="s","+","")))</f>
        <v>4c</v>
      </c>
      <c r="BV1743" s="212"/>
      <c r="BW1743" s="177" t="s">
        <v>4543</v>
      </c>
      <c r="BX1743" s="170" t="str">
        <f aca="false">IF(BW1743&lt;&gt;"",IF(ISNUMBER(FIND("=",BW1743)),LEFT(BW1743,FIND("=",BW1743)-1),BW1743),BW1743)</f>
        <v>AB082557.HE-JA1</v>
      </c>
      <c r="BY1743" s="170" t="str">
        <f aca="false">IF(BW1743&lt;&gt;"",IF(ISNUMBER(FIND("=",BW1743)),RIGHT(BW1743,LEN(BW1743)-FIND("=",BW1743)),""),"")</f>
        <v>NonSelected</v>
      </c>
      <c r="BZ1743" s="170" t="str">
        <f aca="false">IF(BX1743&lt;&gt;"",IF(ISNUMBER(FIND(".",BX1743)),LEFT(BX1743,FIND(".",BX1743)-1),BX1743),BX1743)</f>
        <v>AB082557</v>
      </c>
      <c r="CA1743" s="170" t="str">
        <f aca="false">IF(BX1743&lt;&gt;"",IF(ISNUMBER(FIND(".",BX1743)),RIGHT(BX1743,LEN(BX1743)-FIND(".",BX1743)),""),"")</f>
        <v>HE-JA1</v>
      </c>
      <c r="CB1743" s="212"/>
      <c r="CC1743" s="170" t="str">
        <f aca="false">A1743</f>
        <v>AB082557</v>
      </c>
      <c r="CD1743" s="178" t="s">
        <v>339</v>
      </c>
      <c r="CE1743" s="178" t="s">
        <v>340</v>
      </c>
      <c r="CF1743" s="178" t="s">
        <v>341</v>
      </c>
      <c r="CG1743" s="212"/>
      <c r="CH1743" s="179"/>
      <c r="CI1743" s="179"/>
      <c r="CJ1743" s="179"/>
      <c r="CK1743" s="212"/>
      <c r="CL1743" s="212"/>
      <c r="CM1743" s="170" t="str">
        <f aca="false">F1743</f>
        <v>HE-JA1</v>
      </c>
      <c r="CN1743" s="170" t="str">
        <f aca="false">IF(G1743="","",G1743)</f>
        <v/>
      </c>
      <c r="CO1743" s="170" t="str">
        <f aca="false">CONCATENATE(H1743,":",L1743)</f>
        <v>Japan:Hokkaido</v>
      </c>
      <c r="CP1743" s="170" t="str">
        <f aca="false">CONCATENATE(IF(Q1743="","",CONCATENATE(Q1743,"-")),IF(P1743="","",CONCATENATE(P1743,"-")),IF(O1743="","",O1743))</f>
        <v/>
      </c>
      <c r="CQ1743" s="170" t="str">
        <f aca="false">IF(N1743="","",N1743)</f>
        <v/>
      </c>
      <c r="CR1743" s="228" t="n">
        <f aca="false">C1743</f>
        <v>4</v>
      </c>
      <c r="CS1743" s="229" t="str">
        <f aca="false">D1743</f>
        <v>4c</v>
      </c>
      <c r="CT1743" s="170" t="str">
        <f aca="false">CONCATENATE(CD1743," strain ",CM1743," ",CL1743,", partial cds")</f>
        <v>Hepatitis E virus strain HE-JA1 , partial cds</v>
      </c>
    </row>
    <row r="1744" customFormat="false" ht="11.9" hidden="true" customHeight="true" outlineLevel="0" collapsed="false">
      <c r="A1744" s="154" t="s">
        <v>4544</v>
      </c>
      <c r="B1744" s="147" t="n">
        <v>4</v>
      </c>
      <c r="C1744" s="148" t="n">
        <v>4</v>
      </c>
      <c r="D1744" s="149" t="s">
        <v>4455</v>
      </c>
      <c r="E1744" s="249" t="s">
        <v>4367</v>
      </c>
      <c r="F1744" s="154" t="s">
        <v>4545</v>
      </c>
      <c r="G1744" s="212"/>
      <c r="H1744" s="146" t="s">
        <v>378</v>
      </c>
      <c r="I1744" s="153" t="s">
        <v>379</v>
      </c>
      <c r="J1744" s="146" t="s">
        <v>337</v>
      </c>
      <c r="K1744" s="155" t="s">
        <v>2736</v>
      </c>
      <c r="L1744" s="231" t="s">
        <v>2736</v>
      </c>
      <c r="M1744" s="157" t="s">
        <v>348</v>
      </c>
      <c r="N1744" s="213"/>
      <c r="O1744" s="212"/>
      <c r="P1744" s="212"/>
      <c r="Q1744" s="212"/>
      <c r="R1744" s="212"/>
      <c r="S1744" s="232" t="n">
        <v>412</v>
      </c>
      <c r="T1744" s="161" t="s">
        <v>4455</v>
      </c>
      <c r="U1744" s="161" t="s">
        <v>4455</v>
      </c>
      <c r="V1744" s="209"/>
      <c r="W1744" s="163" t="s">
        <v>4455</v>
      </c>
      <c r="X1744" s="209"/>
      <c r="Y1744" s="209"/>
      <c r="Z1744" s="209"/>
      <c r="AA1744" s="216"/>
      <c r="AB1744" s="217"/>
      <c r="AC1744" s="163" t="n">
        <v>318</v>
      </c>
      <c r="AD1744" s="209"/>
      <c r="AE1744" s="209"/>
      <c r="AF1744" s="209"/>
      <c r="AG1744" s="218"/>
      <c r="AH1744" s="164" t="n">
        <v>48</v>
      </c>
      <c r="AI1744" s="164" t="n">
        <v>459</v>
      </c>
      <c r="AJ1744" s="219" t="n">
        <f aca="false">SeqEnd-SeqBeg+1</f>
        <v>412</v>
      </c>
      <c r="AK1744" s="220" t="n">
        <f aca="false">AND( SeqBeg&lt;=Beg  , End &lt;=SeqEnd )</f>
        <v>1</v>
      </c>
      <c r="AL1744" s="212"/>
      <c r="AM1744" s="212"/>
      <c r="AN1744" s="213"/>
      <c r="AO1744" s="147" t="s">
        <v>2019</v>
      </c>
      <c r="AP1744" s="147" t="s">
        <v>2019</v>
      </c>
      <c r="AQ1744" s="147" t="s">
        <v>103</v>
      </c>
      <c r="AR1744" s="147" t="s">
        <v>103</v>
      </c>
      <c r="AS1744" s="147" t="s">
        <v>103</v>
      </c>
      <c r="AT1744" s="147" t="s">
        <v>103</v>
      </c>
      <c r="AU1744" s="147" t="s">
        <v>382</v>
      </c>
      <c r="AV1744" s="212"/>
      <c r="AW1744" s="222" t="str">
        <f aca="false">HYPERLINK(CONCATENATE("http://www.ncbi.nlm.nih.gov/nuccore/",BM1744),BM1744)</f>
        <v>AB108657</v>
      </c>
      <c r="AX1744" s="219" t="str">
        <f aca="false">CONCATENATE(D1744,IF(I1744="","",CONCATENATE(".",I1744)),IF(K1744="","",CONCATENATE(".",K1744)),IF(M1744="","",CONCATENATE(".",M1744)),IF(R1744="","",CONCATENATE(".",R1744)),IF(U1744="","","(*)"))</f>
        <v>4c.JPN.Hokkaido.hum(*)</v>
      </c>
      <c r="AY1744" s="170" t="str">
        <f aca="false">CONCATENATE(BM1744,".",BN1744)</f>
        <v>AB108657.HE-JA18</v>
      </c>
      <c r="AZ1744" s="171" t="str">
        <f aca="false">IF(AV1744="",IF(ISNUMBER(FIND(".",A1744)),LEFT(A1744,FIND(".",A1744)-1),A1744),AV1744)</f>
        <v>AB108657</v>
      </c>
      <c r="BA1744" s="171" t="str">
        <f aca="false">IF(ISNUMBER(FIND("-",AZ1744)),LEFT(AZ1744,FIND("-",AZ1744)-1),AZ1744)</f>
        <v>AB108657</v>
      </c>
      <c r="BB1744" s="170" t="str">
        <f aca="false"> MEGAname &amp; "="</f>
        <v>AB108657=</v>
      </c>
      <c r="BC1744" s="170" t="str">
        <f aca="false">Clear &amp; IF(span ,"Span","out")</f>
        <v>AB108657=Span</v>
      </c>
      <c r="BD1744" s="170" t="str">
        <f aca="false">Clear &amp; IF(span, IF(B1744=".","Selected",B1744),"out")</f>
        <v>AB108657=4</v>
      </c>
      <c r="BE1744" s="170" t="str">
        <f aca="false">Clear &amp; Strain</f>
        <v>AB108657=HE-JA18</v>
      </c>
      <c r="BF1744" s="170" t="str">
        <f aca="false">CONCATENATE(A1744,"=",F1744,". ",AX1744,IF(AB1744="","",CONCATENATE(".",AB1744)))</f>
        <v>AB108657=HE-JA18. 4c.JPN.Hokkaido.hum(*)</v>
      </c>
      <c r="BG1744" s="170" t="str">
        <f aca="false">CONCATENATE(A1744,"=",F1744,". ",AX1744)</f>
        <v>AB108657=HE-JA18. 4c.JPN.Hokkaido.hum(*)</v>
      </c>
      <c r="BH1744" s="170" t="str">
        <f aca="false">CONCATENATE(A1744,"=",AX1744)</f>
        <v>AB108657=4c.JPN.Hokkaido.hum(*)</v>
      </c>
      <c r="BI1744" s="170" t="str">
        <f aca="false">CONCATENATE(A1744,"=",ComForSubtype,D1744)</f>
        <v>AB108657=4c</v>
      </c>
      <c r="BJ1744" s="170" t="str">
        <f aca="false">CONCATENATE(A1744,"=",E1744)</f>
        <v>AB108657=4</v>
      </c>
      <c r="BK1744" s="170" t="str">
        <f aca="false">CONCATENATE(A1744,"=",C1744)</f>
        <v>AB108657=4</v>
      </c>
      <c r="BL1744" s="170" t="str">
        <f aca="false">CONCATENATE(D1744,"=")</f>
        <v>4c=</v>
      </c>
      <c r="BM1744" s="223" t="str">
        <f aca="false">IF(BA1744="XX","",BA1744)</f>
        <v>AB108657</v>
      </c>
      <c r="BN1744" s="224" t="str">
        <f aca="false">CONCATENATE(IF(F1744="","",F1744),IF(G1744="","",CONCATENATE(" / ",G1744)))</f>
        <v>HE-JA18</v>
      </c>
      <c r="BO1744" s="225" t="str">
        <f aca="false">AX1744</f>
        <v>4c.JPN.Hokkaido.hum(*)</v>
      </c>
      <c r="BP1744" s="226" t="str">
        <f aca="false">IF(V1744="","",V1744)</f>
        <v/>
      </c>
      <c r="BQ1744" s="226" t="str">
        <f aca="false">IF(W1744="","",CONCATENATE(W1744,IF(LEFT(AO1744,1)="s","+","")))</f>
        <v>4c+</v>
      </c>
      <c r="BR1744" s="226" t="str">
        <f aca="false">IF(X1744="","",CONCATENATE(X1744,IF(LEFT(AQ1744,1)="s","+","")))</f>
        <v/>
      </c>
      <c r="BS1744" s="226" t="str">
        <f aca="false">IF(Y1744="","",CONCATENATE(Y1744,IF(LEFT(AR1744,1)="s","+","")))</f>
        <v/>
      </c>
      <c r="BT1744" s="226" t="str">
        <f aca="false">IF(Z1744="","",CONCATENATE(Z1744,IF(LEFT(AS1744,1)="s","+","")))</f>
        <v/>
      </c>
      <c r="BU1744" s="227" t="str">
        <f aca="false">IF(AA1744="","",CONCATENATE(AA1744,IF(LEFT(AT1744,1)="s","+","")))</f>
        <v/>
      </c>
      <c r="BV1744" s="212"/>
      <c r="BW1744" s="177" t="s">
        <v>4546</v>
      </c>
      <c r="BX1744" s="170" t="str">
        <f aca="false">IF(BW1744&lt;&gt;"",IF(ISNUMBER(FIND("=",BW1744)),LEFT(BW1744,FIND("=",BW1744)-1),BW1744),BW1744)</f>
        <v>AB108657.HE-JA18</v>
      </c>
      <c r="BY1744" s="170" t="str">
        <f aca="false">IF(BW1744&lt;&gt;"",IF(ISNUMBER(FIND("=",BW1744)),RIGHT(BW1744,LEN(BW1744)-FIND("=",BW1744)),""),"")</f>
        <v>4b</v>
      </c>
      <c r="BZ1744" s="170" t="str">
        <f aca="false">IF(BX1744&lt;&gt;"",IF(ISNUMBER(FIND(".",BX1744)),LEFT(BX1744,FIND(".",BX1744)-1),BX1744),BX1744)</f>
        <v>AB108657</v>
      </c>
      <c r="CA1744" s="170" t="str">
        <f aca="false">IF(BX1744&lt;&gt;"",IF(ISNUMBER(FIND(".",BX1744)),RIGHT(BX1744,LEN(BX1744)-FIND(".",BX1744)),""),"")</f>
        <v>HE-JA18</v>
      </c>
      <c r="CB1744" s="212"/>
      <c r="CC1744" s="170" t="str">
        <f aca="false">A1744</f>
        <v>AB108657</v>
      </c>
      <c r="CD1744" s="178" t="s">
        <v>339</v>
      </c>
      <c r="CE1744" s="178" t="s">
        <v>340</v>
      </c>
      <c r="CF1744" s="178" t="s">
        <v>341</v>
      </c>
      <c r="CG1744" s="212"/>
      <c r="CH1744" s="179"/>
      <c r="CI1744" s="179"/>
      <c r="CJ1744" s="179"/>
      <c r="CK1744" s="212"/>
      <c r="CL1744" s="212"/>
      <c r="CM1744" s="170" t="str">
        <f aca="false">F1744</f>
        <v>HE-JA18</v>
      </c>
      <c r="CN1744" s="170" t="str">
        <f aca="false">IF(G1744="","",G1744)</f>
        <v/>
      </c>
      <c r="CO1744" s="170" t="str">
        <f aca="false">CONCATENATE(H1744,":",L1744)</f>
        <v>Japan:Hokkaido</v>
      </c>
      <c r="CP1744" s="170" t="str">
        <f aca="false">CONCATENATE(IF(Q1744="","",CONCATENATE(Q1744,"-")),IF(P1744="","",CONCATENATE(P1744,"-")),IF(O1744="","",O1744))</f>
        <v/>
      </c>
      <c r="CQ1744" s="170" t="str">
        <f aca="false">IF(N1744="","",N1744)</f>
        <v/>
      </c>
      <c r="CR1744" s="228" t="n">
        <f aca="false">C1744</f>
        <v>4</v>
      </c>
      <c r="CS1744" s="229" t="str">
        <f aca="false">D1744</f>
        <v>4c</v>
      </c>
      <c r="CT1744" s="170" t="str">
        <f aca="false">CONCATENATE(CD1744," strain ",CM1744," ",CL1744,", partial cds")</f>
        <v>Hepatitis E virus strain HE-JA18 , partial cds</v>
      </c>
    </row>
    <row r="1745" customFormat="false" ht="11.9" hidden="true" customHeight="true" outlineLevel="0" collapsed="false">
      <c r="A1745" s="235" t="s">
        <v>4547</v>
      </c>
      <c r="B1745" s="147" t="n">
        <v>4</v>
      </c>
      <c r="C1745" s="243" t="n">
        <v>4</v>
      </c>
      <c r="D1745" s="149" t="s">
        <v>4455</v>
      </c>
      <c r="E1745" s="249" t="s">
        <v>4367</v>
      </c>
      <c r="F1745" s="154" t="s">
        <v>4548</v>
      </c>
      <c r="G1745" s="212"/>
      <c r="H1745" s="146" t="s">
        <v>378</v>
      </c>
      <c r="I1745" s="153" t="s">
        <v>379</v>
      </c>
      <c r="J1745" s="146" t="s">
        <v>337</v>
      </c>
      <c r="K1745" s="155" t="s">
        <v>2736</v>
      </c>
      <c r="L1745" s="231" t="s">
        <v>2736</v>
      </c>
      <c r="M1745" s="157" t="s">
        <v>367</v>
      </c>
      <c r="N1745" s="213"/>
      <c r="O1745" s="212"/>
      <c r="P1745" s="159"/>
      <c r="Q1745" s="159"/>
      <c r="R1745" s="237"/>
      <c r="S1745" s="232" t="n">
        <v>412</v>
      </c>
      <c r="T1745" s="161" t="s">
        <v>4455</v>
      </c>
      <c r="U1745" s="161" t="s">
        <v>4455</v>
      </c>
      <c r="V1745" s="209"/>
      <c r="W1745" s="163" t="s">
        <v>4455</v>
      </c>
      <c r="X1745" s="209"/>
      <c r="Y1745" s="209"/>
      <c r="Z1745" s="209"/>
      <c r="AB1745" s="217"/>
      <c r="AC1745" s="163" t="n">
        <v>318</v>
      </c>
      <c r="AD1745" s="209"/>
      <c r="AE1745" s="209"/>
      <c r="AF1745" s="209"/>
      <c r="AG1745" s="218"/>
      <c r="AH1745" s="164" t="n">
        <v>48</v>
      </c>
      <c r="AI1745" s="164" t="n">
        <v>459</v>
      </c>
      <c r="AJ1745" s="219" t="n">
        <f aca="false">SeqEnd-SeqBeg+1</f>
        <v>412</v>
      </c>
      <c r="AK1745" s="220" t="n">
        <f aca="false">AND( SeqBeg&lt;=Beg  , End &lt;=SeqEnd )</f>
        <v>1</v>
      </c>
      <c r="AL1745" s="237"/>
      <c r="AM1745" s="237"/>
      <c r="AN1745" s="213"/>
      <c r="AO1745" s="147" t="s">
        <v>2019</v>
      </c>
      <c r="AP1745" s="164" t="s">
        <v>2019</v>
      </c>
      <c r="AQ1745" s="164" t="s">
        <v>103</v>
      </c>
      <c r="AR1745" s="164" t="s">
        <v>103</v>
      </c>
      <c r="AS1745" s="164" t="s">
        <v>103</v>
      </c>
      <c r="AT1745" s="164" t="s">
        <v>103</v>
      </c>
      <c r="AU1745" s="164" t="s">
        <v>382</v>
      </c>
      <c r="AV1745" s="237"/>
      <c r="AW1745" s="222" t="str">
        <f aca="false">HYPERLINK(CONCATENATE("http://www.ncbi.nlm.nih.gov/nuccore/",BM1745),BM1745)</f>
        <v>AB108664</v>
      </c>
      <c r="AX1745" s="219" t="str">
        <f aca="false">CONCATENATE(D1745,IF(I1745="","",CONCATENATE(".",I1745)),IF(K1745="","",CONCATENATE(".",K1745)),IF(M1745="","",CONCATENATE(".",M1745)),IF(R1745="","",CONCATENATE(".",R1745)),IF(U1745="","","(*)"))</f>
        <v>4c.JPN.Hokkaido.pig(*)</v>
      </c>
      <c r="AY1745" s="238" t="str">
        <f aca="false">CONCATENATE(BM1745,".",BN1745)</f>
        <v>AB108664.swJL145</v>
      </c>
      <c r="AZ1745" s="239" t="str">
        <f aca="false">IF(AV1745="",IF(ISNUMBER(FIND(".",A1745)),LEFT(A1745,FIND(".",A1745)-1),A1745),AV1745)</f>
        <v>AB108664</v>
      </c>
      <c r="BA1745" s="239" t="str">
        <f aca="false">IF(ISNUMBER(FIND("-",AZ1745)),LEFT(AZ1745,FIND("-",AZ1745)-1),AZ1745)</f>
        <v>AB108664</v>
      </c>
      <c r="BB1745" s="170" t="str">
        <f aca="false"> MEGAname &amp; "="</f>
        <v>AB108664=</v>
      </c>
      <c r="BC1745" s="170" t="str">
        <f aca="false">Clear &amp; IF(span ,"Span","out")</f>
        <v>AB108664=Span</v>
      </c>
      <c r="BD1745" s="170" t="str">
        <f aca="false">Clear &amp; IF(span, IF(B1745=".","Selected",B1745),"out")</f>
        <v>AB108664=4</v>
      </c>
      <c r="BE1745" s="170" t="str">
        <f aca="false">Clear &amp; Strain</f>
        <v>AB108664=swJL145</v>
      </c>
      <c r="BF1745" s="238" t="str">
        <f aca="false">CONCATENATE(A1745,"=",F1745,". ",AX1745,IF(AB1745="","",CONCATENATE(".",AB1745)))</f>
        <v>AB108664=swJL145. 4c.JPN.Hokkaido.pig(*)</v>
      </c>
      <c r="BG1745" s="238" t="str">
        <f aca="false">CONCATENATE(A1745,"=",F1745,". ",AX1745)</f>
        <v>AB108664=swJL145. 4c.JPN.Hokkaido.pig(*)</v>
      </c>
      <c r="BH1745" s="238" t="str">
        <f aca="false">CONCATENATE(A1745,"=",AX1745)</f>
        <v>AB108664=4c.JPN.Hokkaido.pig(*)</v>
      </c>
      <c r="BI1745" s="238" t="str">
        <f aca="false">CONCATENATE(A1745,"=",ComForSubtype,D1745)</f>
        <v>AB108664=4c</v>
      </c>
      <c r="BJ1745" s="238" t="str">
        <f aca="false">CONCATENATE(A1745,"=",E1745)</f>
        <v>AB108664=4</v>
      </c>
      <c r="BK1745" s="238" t="str">
        <f aca="false">CONCATENATE(A1745,"=",C1745)</f>
        <v>AB108664=4</v>
      </c>
      <c r="BL1745" s="238" t="str">
        <f aca="false">CONCATENATE(D1745,"=")</f>
        <v>4c=</v>
      </c>
      <c r="BM1745" s="223" t="str">
        <f aca="false">IF(BA1745="XX","",BA1745)</f>
        <v>AB108664</v>
      </c>
      <c r="BN1745" s="224" t="str">
        <f aca="false">CONCATENATE(IF(F1745="","",F1745),IF(G1745="","",CONCATENATE(" / ",G1745)))</f>
        <v>swJL145</v>
      </c>
      <c r="BO1745" s="225" t="str">
        <f aca="false">AX1745</f>
        <v>4c.JPN.Hokkaido.pig(*)</v>
      </c>
      <c r="BP1745" s="226" t="str">
        <f aca="false">IF(V1745="","",V1745)</f>
        <v/>
      </c>
      <c r="BQ1745" s="226" t="str">
        <f aca="false">IF(W1745="","",CONCATENATE(W1745,IF(LEFT(AO1745,1)="s","+","")))</f>
        <v>4c+</v>
      </c>
      <c r="BR1745" s="226" t="str">
        <f aca="false">IF(X1745="","",CONCATENATE(X1745,IF(LEFT(AQ1745,1)="s","+","")))</f>
        <v/>
      </c>
      <c r="BS1745" s="226" t="str">
        <f aca="false">IF(Y1745="","",CONCATENATE(Y1745,IF(LEFT(AR1745,1)="s","+","")))</f>
        <v/>
      </c>
      <c r="BT1745" s="226" t="str">
        <f aca="false">IF(Z1745="","",CONCATENATE(Z1745,IF(LEFT(AS1745,1)="s","+","")))</f>
        <v/>
      </c>
      <c r="BU1745" s="227" t="str">
        <f aca="false">IF(AA1745="","",CONCATENATE(AA1745,IF(LEFT(AT1745,1)="s","+","")))</f>
        <v/>
      </c>
      <c r="BV1745" s="240"/>
      <c r="BW1745" s="240" t="s">
        <v>4549</v>
      </c>
      <c r="BX1745" s="238" t="str">
        <f aca="false">IF(BW1745&lt;&gt;"",IF(ISNUMBER(FIND("=",BW1745)),LEFT(BW1745,FIND("=",BW1745)-1),BW1745),BW1745)</f>
        <v>AB108664.swJL145</v>
      </c>
      <c r="BY1745" s="238" t="str">
        <f aca="false">IF(BW1745&lt;&gt;"",IF(ISNUMBER(FIND("=",BW1745)),RIGHT(BW1745,LEN(BW1745)-FIND("=",BW1745)),""),"")</f>
        <v>4b</v>
      </c>
      <c r="BZ1745" s="238" t="str">
        <f aca="false">IF(BX1745&lt;&gt;"",IF(ISNUMBER(FIND(".",BX1745)),LEFT(BX1745,FIND(".",BX1745)-1),BX1745),BX1745)</f>
        <v>AB108664</v>
      </c>
      <c r="CA1745" s="238" t="str">
        <f aca="false">IF(BX1745&lt;&gt;"",IF(ISNUMBER(FIND(".",BX1745)),RIGHT(BX1745,LEN(BX1745)-FIND(".",BX1745)),""),"")</f>
        <v>swJL145</v>
      </c>
      <c r="CB1745" s="240"/>
      <c r="CC1745" s="238" t="str">
        <f aca="false">A1745</f>
        <v>AB108664</v>
      </c>
      <c r="CD1745" s="241" t="s">
        <v>339</v>
      </c>
      <c r="CE1745" s="241" t="s">
        <v>340</v>
      </c>
      <c r="CF1745" s="241" t="s">
        <v>341</v>
      </c>
      <c r="CG1745" s="241"/>
      <c r="CH1745" s="363"/>
      <c r="CI1745" s="363"/>
      <c r="CJ1745" s="363"/>
      <c r="CK1745" s="363"/>
      <c r="CL1745" s="241"/>
      <c r="CM1745" s="238" t="str">
        <f aca="false">F1745</f>
        <v>swJL145</v>
      </c>
      <c r="CN1745" s="238" t="str">
        <f aca="false">IF(G1745="","",G1745)</f>
        <v/>
      </c>
      <c r="CO1745" s="238" t="str">
        <f aca="false">CONCATENATE(H1745,":",L1745)</f>
        <v>Japan:Hokkaido</v>
      </c>
      <c r="CP1745" s="238" t="str">
        <f aca="false">CONCATENATE(IF(Q1745="","",CONCATENATE(Q1745,"-")),IF(P1745="","",CONCATENATE(P1745,"-")),IF(O1745="","",O1745))</f>
        <v/>
      </c>
      <c r="CQ1745" s="238" t="str">
        <f aca="false">IF(N1745="","",N1745)</f>
        <v/>
      </c>
      <c r="CR1745" s="238" t="n">
        <f aca="false">C1745</f>
        <v>4</v>
      </c>
      <c r="CS1745" s="242" t="str">
        <f aca="false">D1745</f>
        <v>4c</v>
      </c>
      <c r="CT1745" s="170" t="str">
        <f aca="false">CONCATENATE(CD1745," strain ",CM1745," ",CL1745,", partial cds")</f>
        <v>Hepatitis E virus strain swJL145 , partial cds</v>
      </c>
    </row>
    <row r="1746" customFormat="false" ht="11.9" hidden="true" customHeight="true" outlineLevel="0" collapsed="false">
      <c r="A1746" s="154" t="s">
        <v>4550</v>
      </c>
      <c r="B1746" s="147" t="n">
        <v>4</v>
      </c>
      <c r="C1746" s="148" t="s">
        <v>4367</v>
      </c>
      <c r="D1746" s="149" t="s">
        <v>4551</v>
      </c>
      <c r="E1746" s="249" t="s">
        <v>4367</v>
      </c>
      <c r="F1746" s="154" t="s">
        <v>4552</v>
      </c>
      <c r="G1746" s="212"/>
      <c r="H1746" s="146" t="s">
        <v>365</v>
      </c>
      <c r="I1746" s="153" t="s">
        <v>366</v>
      </c>
      <c r="J1746" s="146" t="s">
        <v>337</v>
      </c>
      <c r="K1746" s="155" t="s">
        <v>4553</v>
      </c>
      <c r="L1746" s="231" t="s">
        <v>4553</v>
      </c>
      <c r="M1746" s="157" t="s">
        <v>367</v>
      </c>
      <c r="N1746" s="213"/>
      <c r="O1746" s="212"/>
      <c r="P1746" s="212"/>
      <c r="Q1746" s="212"/>
      <c r="R1746" s="212"/>
      <c r="S1746" s="212"/>
      <c r="T1746" s="214" t="s">
        <v>353</v>
      </c>
      <c r="U1746" s="161" t="s">
        <v>4551</v>
      </c>
      <c r="V1746" s="158" t="s">
        <v>4551</v>
      </c>
      <c r="W1746" s="244" t="s">
        <v>4551</v>
      </c>
      <c r="X1746" s="249" t="s">
        <v>4551</v>
      </c>
      <c r="Y1746" s="150" t="s">
        <v>4551</v>
      </c>
      <c r="Z1746" s="150" t="s">
        <v>4551</v>
      </c>
      <c r="AA1746" s="250" t="s">
        <v>4551</v>
      </c>
      <c r="AB1746" s="251" t="s">
        <v>278</v>
      </c>
      <c r="AC1746" s="163" t="s">
        <v>456</v>
      </c>
      <c r="AD1746" s="164" t="s">
        <v>354</v>
      </c>
      <c r="AE1746" s="164" t="s">
        <v>354</v>
      </c>
      <c r="AF1746" s="164" t="s">
        <v>354</v>
      </c>
      <c r="AG1746" s="166" t="s">
        <v>354</v>
      </c>
      <c r="AH1746" s="164" t="n">
        <v>3</v>
      </c>
      <c r="AI1746" s="252" t="n">
        <v>7519</v>
      </c>
      <c r="AJ1746" s="219" t="n">
        <f aca="false">SeqEnd-SeqBeg+1</f>
        <v>7517</v>
      </c>
      <c r="AK1746" s="220" t="n">
        <f aca="false">AND( SeqBeg&lt;=Beg  , End &lt;=SeqEnd )</f>
        <v>1</v>
      </c>
      <c r="AL1746" s="212"/>
      <c r="AM1746" s="212"/>
      <c r="AN1746" s="213"/>
      <c r="AO1746" s="147" t="s">
        <v>471</v>
      </c>
      <c r="AP1746" s="147" t="s">
        <v>471</v>
      </c>
      <c r="AQ1746" s="147" t="s">
        <v>471</v>
      </c>
      <c r="AR1746" s="147" t="s">
        <v>471</v>
      </c>
      <c r="AS1746" s="147" t="s">
        <v>2000</v>
      </c>
      <c r="AT1746" s="147" t="s">
        <v>471</v>
      </c>
      <c r="AU1746" s="147" t="s">
        <v>382</v>
      </c>
      <c r="AV1746" s="212"/>
      <c r="AW1746" s="222" t="str">
        <f aca="false">HYPERLINK(CONCATENATE("http://www.ncbi.nlm.nih.gov/nuccore/",BM1746),BM1746)</f>
        <v>AY594199</v>
      </c>
      <c r="AX1746" s="219" t="str">
        <f aca="false">CONCATENATE(D1746,IF(I1746="","",CONCATENATE(".",I1746)),IF(K1746="","",CONCATENATE(".",K1746)),IF(M1746="","",CONCATENATE(".",M1746)),IF(R1746="","",CONCATENATE(".",R1746)),IF(U1746="","","(*)"))</f>
        <v>4d.CHN.Xinjian.pig(*)</v>
      </c>
      <c r="AY1746" s="170" t="str">
        <f aca="false">CONCATENATE(BM1746,".",BN1746)</f>
        <v>AY594199.swCH25</v>
      </c>
      <c r="AZ1746" s="171" t="str">
        <f aca="false">IF(AV1746="",IF(ISNUMBER(FIND(".",A1746)),LEFT(A1746,FIND(".",A1746)-1),A1746),AV1746)</f>
        <v>AY594199</v>
      </c>
      <c r="BA1746" s="171" t="str">
        <f aca="false">IF(ISNUMBER(FIND("-",AZ1746)),LEFT(AZ1746,FIND("-",AZ1746)-1),AZ1746)</f>
        <v>AY594199</v>
      </c>
      <c r="BB1746" s="170" t="str">
        <f aca="false"> MEGAname &amp; "="</f>
        <v>AY594199=</v>
      </c>
      <c r="BC1746" s="170" t="str">
        <f aca="false">Clear &amp; IF(span ,"Span","out")</f>
        <v>AY594199=Span</v>
      </c>
      <c r="BD1746" s="170" t="str">
        <f aca="false">Clear &amp; IF(span, IF(B1746=".","Selected",B1746),"out")</f>
        <v>AY594199=4</v>
      </c>
      <c r="BE1746" s="170" t="str">
        <f aca="false">Clear &amp; Strain</f>
        <v>AY594199=swCH25</v>
      </c>
      <c r="BF1746" s="170" t="str">
        <f aca="false">CONCATENATE(A1746,"=",F1746,". ",AX1746,IF(AB1746="","",CONCATENATE(".",AB1746)))</f>
        <v>AY594199=swCH25. 4d.CHN.Xinjian.pig(*).CG</v>
      </c>
      <c r="BG1746" s="170" t="str">
        <f aca="false">CONCATENATE(A1746,"=",F1746,". ",AX1746)</f>
        <v>AY594199=swCH25. 4d.CHN.Xinjian.pig(*)</v>
      </c>
      <c r="BH1746" s="170" t="str">
        <f aca="false">CONCATENATE(A1746,"=",AX1746)</f>
        <v>AY594199=4d.CHN.Xinjian.pig(*)</v>
      </c>
      <c r="BI1746" s="170" t="str">
        <f aca="false">CONCATENATE(A1746,"=",ComForSubtype,D1746)</f>
        <v>AY594199=4d</v>
      </c>
      <c r="BJ1746" s="170" t="str">
        <f aca="false">CONCATENATE(A1746,"=",E1746)</f>
        <v>AY594199=4</v>
      </c>
      <c r="BK1746" s="170" t="str">
        <f aca="false">CONCATENATE(A1746,"=",C1746)</f>
        <v>AY594199=4</v>
      </c>
      <c r="BL1746" s="170" t="str">
        <f aca="false">CONCATENATE(D1746,"=")</f>
        <v>4d=</v>
      </c>
      <c r="BM1746" s="223" t="str">
        <f aca="false">IF(BA1746="XX","",BA1746)</f>
        <v>AY594199</v>
      </c>
      <c r="BN1746" s="224" t="str">
        <f aca="false">CONCATENATE(IF(F1746="","",F1746),IF(G1746="","",CONCATENATE(" / ",G1746)))</f>
        <v>swCH25</v>
      </c>
      <c r="BO1746" s="225" t="str">
        <f aca="false">AX1746</f>
        <v>4d.CHN.Xinjian.pig(*)</v>
      </c>
      <c r="BP1746" s="226" t="str">
        <f aca="false">IF(V1746="","",V1746)</f>
        <v>4d</v>
      </c>
      <c r="BQ1746" s="226" t="str">
        <f aca="false">IF(W1746="","",CONCATENATE(W1746,IF(LEFT(AO1746,1)="s","+","")))</f>
        <v>4d</v>
      </c>
      <c r="BR1746" s="226" t="str">
        <f aca="false">IF(X1746="","",CONCATENATE(X1746,IF(LEFT(AQ1746,1)="s","+","")))</f>
        <v>4d</v>
      </c>
      <c r="BS1746" s="226" t="str">
        <f aca="false">IF(Y1746="","",CONCATENATE(Y1746,IF(LEFT(AR1746,1)="s","+","")))</f>
        <v>4d</v>
      </c>
      <c r="BT1746" s="226" t="str">
        <f aca="false">IF(Z1746="","",CONCATENATE(Z1746,IF(LEFT(AS1746,1)="s","+","")))</f>
        <v>4d+</v>
      </c>
      <c r="BU1746" s="227" t="str">
        <f aca="false">IF(AA1746="","",CONCATENATE(AA1746,IF(LEFT(AT1746,1)="s","+","")))</f>
        <v>4d</v>
      </c>
      <c r="BV1746" s="212"/>
      <c r="BW1746" s="177" t="s">
        <v>4554</v>
      </c>
      <c r="BX1746" s="170" t="str">
        <f aca="false">IF(BW1746&lt;&gt;"",IF(ISNUMBER(FIND("=",BW1746)),LEFT(BW1746,FIND("=",BW1746)-1),BW1746),BW1746)</f>
        <v>AY594199</v>
      </c>
      <c r="BY1746" s="170" t="str">
        <f aca="false">IF(BW1746&lt;&gt;"",IF(ISNUMBER(FIND("=",BW1746)),RIGHT(BW1746,LEN(BW1746)-FIND("=",BW1746)),""),"")</f>
        <v>4d</v>
      </c>
      <c r="BZ1746" s="170" t="str">
        <f aca="false">IF(BX1746&lt;&gt;"",IF(ISNUMBER(FIND(".",BX1746)),LEFT(BX1746,FIND(".",BX1746)-1),BX1746),BX1746)</f>
        <v>AY594199</v>
      </c>
      <c r="CA1746" s="170" t="str">
        <f aca="false">IF(BX1746&lt;&gt;"",IF(ISNUMBER(FIND(".",BX1746)),RIGHT(BX1746,LEN(BX1746)-FIND(".",BX1746)),""),"")</f>
        <v/>
      </c>
      <c r="CB1746" s="212"/>
      <c r="CC1746" s="170" t="str">
        <f aca="false">A1746</f>
        <v>AY594199</v>
      </c>
      <c r="CD1746" s="178" t="s">
        <v>339</v>
      </c>
      <c r="CE1746" s="178" t="s">
        <v>340</v>
      </c>
      <c r="CF1746" s="178" t="s">
        <v>341</v>
      </c>
      <c r="CG1746" s="212"/>
      <c r="CH1746" s="179"/>
      <c r="CI1746" s="179"/>
      <c r="CJ1746" s="179"/>
      <c r="CK1746" s="212"/>
      <c r="CL1746" s="212"/>
      <c r="CM1746" s="170" t="str">
        <f aca="false">F1746</f>
        <v>swCH25</v>
      </c>
      <c r="CN1746" s="170" t="str">
        <f aca="false">IF(G1746="","",G1746)</f>
        <v/>
      </c>
      <c r="CO1746" s="170" t="str">
        <f aca="false">CONCATENATE(H1746,":",L1746)</f>
        <v>China:Xinjian</v>
      </c>
      <c r="CP1746" s="170" t="str">
        <f aca="false">CONCATENATE(IF(Q1746="","",CONCATENATE(Q1746,"-")),IF(P1746="","",CONCATENATE(P1746,"-")),IF(O1746="","",O1746))</f>
        <v/>
      </c>
      <c r="CQ1746" s="170" t="str">
        <f aca="false">IF(N1746="","",N1746)</f>
        <v/>
      </c>
      <c r="CR1746" s="170" t="str">
        <f aca="false">C1746</f>
        <v>4</v>
      </c>
      <c r="CS1746" s="229" t="str">
        <f aca="false">D1746</f>
        <v>4d</v>
      </c>
      <c r="CT1746" s="170" t="str">
        <f aca="false">CONCATENATE(CD1746," strain ",CM1746," ",CL1746,", partial cds")</f>
        <v>Hepatitis E virus strain swCH25 , partial cds</v>
      </c>
    </row>
    <row r="1747" customFormat="false" ht="11.9" hidden="true" customHeight="true" outlineLevel="0" collapsed="false">
      <c r="A1747" s="154" t="s">
        <v>4555</v>
      </c>
      <c r="B1747" s="147" t="n">
        <v>4</v>
      </c>
      <c r="C1747" s="148" t="s">
        <v>4367</v>
      </c>
      <c r="D1747" s="149" t="s">
        <v>4551</v>
      </c>
      <c r="E1747" s="249" t="s">
        <v>4367</v>
      </c>
      <c r="F1747" s="154" t="s">
        <v>4556</v>
      </c>
      <c r="G1747" s="212"/>
      <c r="H1747" s="146" t="s">
        <v>365</v>
      </c>
      <c r="I1747" s="153" t="s">
        <v>366</v>
      </c>
      <c r="J1747" s="146" t="s">
        <v>337</v>
      </c>
      <c r="K1747" s="155" t="s">
        <v>4557</v>
      </c>
      <c r="L1747" s="231" t="s">
        <v>4557</v>
      </c>
      <c r="M1747" s="157" t="s">
        <v>367</v>
      </c>
      <c r="N1747" s="213"/>
      <c r="O1747" s="235" t="n">
        <v>2008</v>
      </c>
      <c r="P1747" s="146" t="n">
        <v>3</v>
      </c>
      <c r="Q1747" s="160" t="n">
        <v>18</v>
      </c>
      <c r="R1747" s="212"/>
      <c r="S1747" s="212"/>
      <c r="T1747" s="214" t="s">
        <v>353</v>
      </c>
      <c r="U1747" s="215"/>
      <c r="V1747" s="158" t="s">
        <v>4551</v>
      </c>
      <c r="W1747" s="244" t="s">
        <v>4551</v>
      </c>
      <c r="X1747" s="249" t="s">
        <v>4551</v>
      </c>
      <c r="Y1747" s="249" t="s">
        <v>4551</v>
      </c>
      <c r="Z1747" s="150" t="s">
        <v>4551</v>
      </c>
      <c r="AA1747" s="250" t="s">
        <v>4551</v>
      </c>
      <c r="AB1747" s="251" t="s">
        <v>278</v>
      </c>
      <c r="AC1747" s="163" t="s">
        <v>456</v>
      </c>
      <c r="AD1747" s="164" t="s">
        <v>354</v>
      </c>
      <c r="AE1747" s="164" t="s">
        <v>354</v>
      </c>
      <c r="AF1747" s="164" t="s">
        <v>354</v>
      </c>
      <c r="AG1747" s="166" t="s">
        <v>354</v>
      </c>
      <c r="AH1747" s="164" t="n">
        <v>10</v>
      </c>
      <c r="AI1747" s="252" t="n">
        <v>7519</v>
      </c>
      <c r="AJ1747" s="219" t="n">
        <f aca="false">SeqEnd-SeqBeg+1</f>
        <v>7510</v>
      </c>
      <c r="AK1747" s="220" t="n">
        <f aca="false">AND( SeqBeg&lt;=Beg  , End &lt;=SeqEnd )</f>
        <v>1</v>
      </c>
      <c r="AL1747" s="212"/>
      <c r="AM1747" s="212"/>
      <c r="AN1747" s="213"/>
      <c r="AO1747" s="147" t="s">
        <v>465</v>
      </c>
      <c r="AP1747" s="147" t="s">
        <v>465</v>
      </c>
      <c r="AQ1747" s="147" t="s">
        <v>465</v>
      </c>
      <c r="AR1747" s="147" t="s">
        <v>465</v>
      </c>
      <c r="AS1747" s="147" t="s">
        <v>2000</v>
      </c>
      <c r="AT1747" s="147" t="s">
        <v>465</v>
      </c>
      <c r="AU1747" s="147" t="s">
        <v>382</v>
      </c>
      <c r="AV1747" s="212"/>
      <c r="AW1747" s="222" t="str">
        <f aca="false">HYPERLINK(CONCATENATE("http://www.ncbi.nlm.nih.gov/nuccore/",BM1747),BM1747)</f>
        <v>FJ610232</v>
      </c>
      <c r="AX1747" s="219" t="str">
        <f aca="false">CONCATENATE(D1747,IF(I1747="","",CONCATENATE(".",I1747)),IF(K1747="","",CONCATENATE(".",K1747)),IF(M1747="","",CONCATENATE(".",M1747)),IF(R1747="","",CONCATENATE(".",R1747)),IF(U1747="","","(*)"))</f>
        <v>4d.CHN.Gansu.pig</v>
      </c>
      <c r="AY1747" s="170" t="str">
        <f aca="false">CONCATENATE(BM1747,".",BN1747)</f>
        <v>FJ610232.swCH189</v>
      </c>
      <c r="AZ1747" s="171" t="str">
        <f aca="false">IF(AV1747="",IF(ISNUMBER(FIND(".",A1747)),LEFT(A1747,FIND(".",A1747)-1),A1747),AV1747)</f>
        <v>FJ610232</v>
      </c>
      <c r="BA1747" s="171" t="str">
        <f aca="false">IF(ISNUMBER(FIND("-",AZ1747)),LEFT(AZ1747,FIND("-",AZ1747)-1),AZ1747)</f>
        <v>FJ610232</v>
      </c>
      <c r="BB1747" s="170" t="str">
        <f aca="false"> MEGAname &amp; "="</f>
        <v>FJ610232=</v>
      </c>
      <c r="BC1747" s="170" t="str">
        <f aca="false">Clear &amp; IF(span ,"Span","out")</f>
        <v>FJ610232=Span</v>
      </c>
      <c r="BD1747" s="170" t="str">
        <f aca="false">Clear &amp; IF(span, IF(B1747=".","Selected",B1747),"out")</f>
        <v>FJ610232=4</v>
      </c>
      <c r="BE1747" s="170" t="str">
        <f aca="false">Clear &amp; Strain</f>
        <v>FJ610232=swCH189</v>
      </c>
      <c r="BF1747" s="170" t="str">
        <f aca="false">CONCATENATE(A1747,"=",F1747,". ",AX1747,IF(AB1747="","",CONCATENATE(".",AB1747)))</f>
        <v>FJ610232=swCH189. 4d.CHN.Gansu.pig.CG</v>
      </c>
      <c r="BG1747" s="170" t="str">
        <f aca="false">CONCATENATE(A1747,"=",F1747,". ",AX1747)</f>
        <v>FJ610232=swCH189. 4d.CHN.Gansu.pig</v>
      </c>
      <c r="BH1747" s="170" t="str">
        <f aca="false">CONCATENATE(A1747,"=",AX1747)</f>
        <v>FJ610232=4d.CHN.Gansu.pig</v>
      </c>
      <c r="BI1747" s="170" t="str">
        <f aca="false">CONCATENATE(A1747,"=",ComForSubtype,D1747)</f>
        <v>FJ610232=4d</v>
      </c>
      <c r="BJ1747" s="170" t="str">
        <f aca="false">CONCATENATE(A1747,"=",E1747)</f>
        <v>FJ610232=4</v>
      </c>
      <c r="BK1747" s="170" t="str">
        <f aca="false">CONCATENATE(A1747,"=",C1747)</f>
        <v>FJ610232=4</v>
      </c>
      <c r="BL1747" s="170" t="str">
        <f aca="false">CONCATENATE(D1747,"=")</f>
        <v>4d=</v>
      </c>
      <c r="BM1747" s="223" t="str">
        <f aca="false">IF(BA1747="XX","",BA1747)</f>
        <v>FJ610232</v>
      </c>
      <c r="BN1747" s="224" t="str">
        <f aca="false">CONCATENATE(IF(F1747="","",F1747),IF(G1747="","",CONCATENATE(" / ",G1747)))</f>
        <v>swCH189</v>
      </c>
      <c r="BO1747" s="225" t="str">
        <f aca="false">AX1747</f>
        <v>4d.CHN.Gansu.pig</v>
      </c>
      <c r="BP1747" s="226" t="str">
        <f aca="false">IF(V1747="","",V1747)</f>
        <v>4d</v>
      </c>
      <c r="BQ1747" s="226" t="str">
        <f aca="false">IF(W1747="","",CONCATENATE(W1747,IF(LEFT(AO1747,1)="s","+","")))</f>
        <v>4d</v>
      </c>
      <c r="BR1747" s="226" t="str">
        <f aca="false">IF(X1747="","",CONCATENATE(X1747,IF(LEFT(AQ1747,1)="s","+","")))</f>
        <v>4d</v>
      </c>
      <c r="BS1747" s="226" t="str">
        <f aca="false">IF(Y1747="","",CONCATENATE(Y1747,IF(LEFT(AR1747,1)="s","+","")))</f>
        <v>4d</v>
      </c>
      <c r="BT1747" s="226" t="str">
        <f aca="false">IF(Z1747="","",CONCATENATE(Z1747,IF(LEFT(AS1747,1)="s","+","")))</f>
        <v>4d+</v>
      </c>
      <c r="BU1747" s="227" t="str">
        <f aca="false">IF(AA1747="","",CONCATENATE(AA1747,IF(LEFT(AT1747,1)="s","+","")))</f>
        <v>4d</v>
      </c>
      <c r="BV1747" s="212"/>
      <c r="BW1747" s="177" t="s">
        <v>4558</v>
      </c>
      <c r="BX1747" s="170" t="str">
        <f aca="false">IF(BW1747&lt;&gt;"",IF(ISNUMBER(FIND("=",BW1747)),LEFT(BW1747,FIND("=",BW1747)-1),BW1747),BW1747)</f>
        <v>FJ610232</v>
      </c>
      <c r="BY1747" s="170" t="str">
        <f aca="false">IF(BW1747&lt;&gt;"",IF(ISNUMBER(FIND("=",BW1747)),RIGHT(BW1747,LEN(BW1747)-FIND("=",BW1747)),""),"")</f>
        <v>4d</v>
      </c>
      <c r="BZ1747" s="170" t="str">
        <f aca="false">IF(BX1747&lt;&gt;"",IF(ISNUMBER(FIND(".",BX1747)),LEFT(BX1747,FIND(".",BX1747)-1),BX1747),BX1747)</f>
        <v>FJ610232</v>
      </c>
      <c r="CA1747" s="170" t="str">
        <f aca="false">IF(BX1747&lt;&gt;"",IF(ISNUMBER(FIND(".",BX1747)),RIGHT(BX1747,LEN(BX1747)-FIND(".",BX1747)),""),"")</f>
        <v/>
      </c>
      <c r="CB1747" s="212"/>
      <c r="CC1747" s="170" t="str">
        <f aca="false">A1747</f>
        <v>FJ610232</v>
      </c>
      <c r="CD1747" s="178" t="s">
        <v>339</v>
      </c>
      <c r="CE1747" s="178" t="s">
        <v>340</v>
      </c>
      <c r="CF1747" s="178" t="s">
        <v>341</v>
      </c>
      <c r="CG1747" s="212"/>
      <c r="CH1747" s="179"/>
      <c r="CI1747" s="179"/>
      <c r="CJ1747" s="179"/>
      <c r="CK1747" s="212"/>
      <c r="CL1747" s="212"/>
      <c r="CM1747" s="170" t="str">
        <f aca="false">F1747</f>
        <v>swCH189</v>
      </c>
      <c r="CN1747" s="170" t="str">
        <f aca="false">IF(G1747="","",G1747)</f>
        <v/>
      </c>
      <c r="CO1747" s="170" t="str">
        <f aca="false">CONCATENATE(H1747,":",L1747)</f>
        <v>China:Gansu</v>
      </c>
      <c r="CP1747" s="170" t="str">
        <f aca="false">CONCATENATE(IF(Q1747="","",CONCATENATE(Q1747,"-")),IF(P1747="","",CONCATENATE(P1747,"-")),IF(O1747="","",O1747))</f>
        <v>18-3-2008</v>
      </c>
      <c r="CQ1747" s="170" t="str">
        <f aca="false">IF(N1747="","",N1747)</f>
        <v/>
      </c>
      <c r="CR1747" s="170" t="str">
        <f aca="false">C1747</f>
        <v>4</v>
      </c>
      <c r="CS1747" s="229" t="str">
        <f aca="false">D1747</f>
        <v>4d</v>
      </c>
      <c r="CT1747" s="170" t="str">
        <f aca="false">CONCATENATE(CD1747," strain ",CM1747," ",CL1747,", partial cds")</f>
        <v>Hepatitis E virus strain swCH189 , partial cds</v>
      </c>
    </row>
    <row r="1748" customFormat="false" ht="11.9" hidden="true" customHeight="true" outlineLevel="0" collapsed="false">
      <c r="A1748" s="253" t="s">
        <v>4559</v>
      </c>
      <c r="B1748" s="528" t="n">
        <v>4</v>
      </c>
      <c r="C1748" s="529" t="s">
        <v>4367</v>
      </c>
      <c r="D1748" s="255" t="s">
        <v>4551</v>
      </c>
      <c r="E1748" s="249" t="s">
        <v>4367</v>
      </c>
      <c r="F1748" s="253" t="s">
        <v>4560</v>
      </c>
      <c r="G1748" s="257"/>
      <c r="H1748" s="253" t="s">
        <v>365</v>
      </c>
      <c r="I1748" s="258" t="s">
        <v>366</v>
      </c>
      <c r="J1748" s="253" t="s">
        <v>337</v>
      </c>
      <c r="K1748" s="259" t="s">
        <v>4561</v>
      </c>
      <c r="L1748" s="260" t="s">
        <v>4561</v>
      </c>
      <c r="M1748" s="261" t="s">
        <v>348</v>
      </c>
      <c r="N1748" s="262"/>
      <c r="O1748" s="263"/>
      <c r="P1748" s="263"/>
      <c r="Q1748" s="263"/>
      <c r="R1748" s="264"/>
      <c r="S1748" s="264"/>
      <c r="T1748" s="214" t="s">
        <v>353</v>
      </c>
      <c r="U1748" s="294" t="s">
        <v>4551</v>
      </c>
      <c r="V1748" s="262" t="s">
        <v>4551</v>
      </c>
      <c r="W1748" s="266" t="s">
        <v>4551</v>
      </c>
      <c r="X1748" s="267" t="s">
        <v>4551</v>
      </c>
      <c r="Y1748" s="268" t="s">
        <v>4551</v>
      </c>
      <c r="Z1748" s="268" t="s">
        <v>4551</v>
      </c>
      <c r="AA1748" s="269" t="s">
        <v>4551</v>
      </c>
      <c r="AB1748" s="261" t="s">
        <v>278</v>
      </c>
      <c r="AC1748" s="270" t="s">
        <v>354</v>
      </c>
      <c r="AD1748" s="271" t="s">
        <v>354</v>
      </c>
      <c r="AE1748" s="271" t="s">
        <v>354</v>
      </c>
      <c r="AF1748" s="271" t="s">
        <v>354</v>
      </c>
      <c r="AG1748" s="272" t="s">
        <v>354</v>
      </c>
      <c r="AH1748" s="271" t="n">
        <v>11</v>
      </c>
      <c r="AI1748" s="273" t="n">
        <v>7519</v>
      </c>
      <c r="AJ1748" s="219" t="n">
        <f aca="false">SeqEnd-SeqBeg+1</f>
        <v>7509</v>
      </c>
      <c r="AK1748" s="220" t="n">
        <f aca="false">AND( SeqBeg&lt;=Beg  , End &lt;=SeqEnd )</f>
        <v>1</v>
      </c>
      <c r="AL1748" s="264"/>
      <c r="AM1748" s="264"/>
      <c r="AN1748" s="262"/>
      <c r="AO1748" s="274" t="s">
        <v>3121</v>
      </c>
      <c r="AP1748" s="274" t="s">
        <v>3121</v>
      </c>
      <c r="AQ1748" s="274" t="s">
        <v>3121</v>
      </c>
      <c r="AR1748" s="274" t="s">
        <v>3121</v>
      </c>
      <c r="AS1748" s="274" t="s">
        <v>3121</v>
      </c>
      <c r="AT1748" s="274" t="s">
        <v>3121</v>
      </c>
      <c r="AU1748" s="274" t="s">
        <v>382</v>
      </c>
      <c r="AV1748" s="264"/>
      <c r="AW1748" s="275" t="str">
        <f aca="false">HYPERLINK(CONCATENATE("http://www.ncbi.nlm.nih.gov/nuccore/",BM1748),BM1748)</f>
        <v>AJ272108</v>
      </c>
      <c r="AX1748" s="276" t="str">
        <f aca="false">CONCATENATE(D1748,IF(I1748="","",CONCATENATE(".",I1748)),IF(K1748="","",CONCATENATE(".",K1748)),IF(M1748="","",CONCATENATE(".",M1748)),IF(R1748="","",CONCATENATE(".",R1748)),IF(U1748="","","(*)"))</f>
        <v>4d.CHN.Beijing.hum(*)</v>
      </c>
      <c r="AY1748" s="277" t="str">
        <f aca="false">CONCATENATE(BM1748,".",BN1748)</f>
        <v>AJ272108.T1</v>
      </c>
      <c r="AZ1748" s="278" t="str">
        <f aca="false">IF(AV1748="",IF(ISNUMBER(FIND(".",A1748)),LEFT(A1748,FIND(".",A1748)-1),A1748),AV1748)</f>
        <v>AJ272108</v>
      </c>
      <c r="BA1748" s="278" t="str">
        <f aca="false">IF(ISNUMBER(FIND("-",AZ1748)),LEFT(AZ1748,FIND("-",AZ1748)-1),AZ1748)</f>
        <v>AJ272108</v>
      </c>
      <c r="BB1748" s="170" t="str">
        <f aca="false"> MEGAname &amp; "="</f>
        <v>AJ272108=</v>
      </c>
      <c r="BC1748" s="170" t="str">
        <f aca="false">Clear &amp; IF(span ,"Span","out")</f>
        <v>AJ272108=Span</v>
      </c>
      <c r="BD1748" s="170" t="str">
        <f aca="false">Clear &amp; IF(span, IF(B1748=".","Selected",B1748),"out")</f>
        <v>AJ272108=4</v>
      </c>
      <c r="BE1748" s="170" t="str">
        <f aca="false">Clear &amp; Strain</f>
        <v>AJ272108=T1</v>
      </c>
      <c r="BF1748" s="277" t="str">
        <f aca="false">CONCATENATE(A1748,"=",F1748,". ",AX1748,IF(AB1748="","",CONCATENATE(".",AB1748)))</f>
        <v>AJ272108=T1. 4d.CHN.Beijing.hum(*).CG</v>
      </c>
      <c r="BG1748" s="277" t="str">
        <f aca="false">CONCATENATE(A1748,"=",F1748,". ",AX1748)</f>
        <v>AJ272108=T1. 4d.CHN.Beijing.hum(*)</v>
      </c>
      <c r="BH1748" s="277" t="str">
        <f aca="false">CONCATENATE(A1748,"=",AX1748)</f>
        <v>AJ272108=4d.CHN.Beijing.hum(*)</v>
      </c>
      <c r="BI1748" s="277" t="str">
        <f aca="false">CONCATENATE(A1748,"=",ComForSubtype,D1748)</f>
        <v>AJ272108=4d</v>
      </c>
      <c r="BJ1748" s="277" t="str">
        <f aca="false">CONCATENATE(A1748,"=",E1748)</f>
        <v>AJ272108=4</v>
      </c>
      <c r="BK1748" s="277" t="str">
        <f aca="false">CONCATENATE(A1748,"=",C1748)</f>
        <v>AJ272108=4</v>
      </c>
      <c r="BL1748" s="277" t="str">
        <f aca="false">CONCATENATE(D1748,"=")</f>
        <v>4d=</v>
      </c>
      <c r="BM1748" s="279" t="str">
        <f aca="false">IF(BA1748="XX","",BA1748)</f>
        <v>AJ272108</v>
      </c>
      <c r="BN1748" s="280" t="str">
        <f aca="false">CONCATENATE(IF(F1748="","",F1748),IF(G1748="","",CONCATENATE(" / ",G1748)))</f>
        <v>T1</v>
      </c>
      <c r="BO1748" s="281" t="str">
        <f aca="false">AX1748</f>
        <v>4d.CHN.Beijing.hum(*)</v>
      </c>
      <c r="BP1748" s="282" t="str">
        <f aca="false">IF(V1748="","",V1748)</f>
        <v>4d</v>
      </c>
      <c r="BQ1748" s="282" t="str">
        <f aca="false">IF(W1748="","",CONCATENATE(W1748,IF(LEFT(AO1748,1)="s","+","")))</f>
        <v>4d+</v>
      </c>
      <c r="BR1748" s="282" t="str">
        <f aca="false">IF(X1748="","",CONCATENATE(X1748,IF(LEFT(AQ1748,1)="s","+","")))</f>
        <v>4d+</v>
      </c>
      <c r="BS1748" s="282" t="str">
        <f aca="false">IF(Y1748="","",CONCATENATE(Y1748,IF(LEFT(AR1748,1)="s","+","")))</f>
        <v>4d+</v>
      </c>
      <c r="BT1748" s="282" t="str">
        <f aca="false">IF(Z1748="","",CONCATENATE(Z1748,IF(LEFT(AS1748,1)="s","+","")))</f>
        <v>4d+</v>
      </c>
      <c r="BU1748" s="283" t="str">
        <f aca="false">IF(AA1748="","",CONCATENATE(AA1748,IF(LEFT(AT1748,1)="s","+","")))</f>
        <v>4d+</v>
      </c>
      <c r="BV1748" s="277"/>
      <c r="BW1748" s="277" t="s">
        <v>4562</v>
      </c>
      <c r="BX1748" s="277" t="str">
        <f aca="false">IF(BW1748&lt;&gt;"",IF(ISNUMBER(FIND("=",BW1748)),LEFT(BW1748,FIND("=",BW1748)-1),BW1748),BW1748)</f>
        <v>AJ272108</v>
      </c>
      <c r="BY1748" s="277" t="str">
        <f aca="false">IF(BW1748&lt;&gt;"",IF(ISNUMBER(FIND("=",BW1748)),RIGHT(BW1748,LEN(BW1748)-FIND("=",BW1748)),""),"")</f>
        <v>4d</v>
      </c>
      <c r="BZ1748" s="277" t="str">
        <f aca="false">IF(BX1748&lt;&gt;"",IF(ISNUMBER(FIND(".",BX1748)),LEFT(BX1748,FIND(".",BX1748)-1),BX1748),BX1748)</f>
        <v>AJ272108</v>
      </c>
      <c r="CA1748" s="277" t="str">
        <f aca="false">IF(BX1748&lt;&gt;"",IF(ISNUMBER(FIND(".",BX1748)),RIGHT(BX1748,LEN(BX1748)-FIND(".",BX1748)),""),"")</f>
        <v/>
      </c>
      <c r="CB1748" s="277"/>
      <c r="CC1748" s="277" t="str">
        <f aca="false">A1748</f>
        <v>AJ272108</v>
      </c>
      <c r="CD1748" s="284" t="s">
        <v>339</v>
      </c>
      <c r="CE1748" s="284" t="s">
        <v>340</v>
      </c>
      <c r="CF1748" s="284" t="s">
        <v>341</v>
      </c>
      <c r="CG1748" s="284"/>
      <c r="CH1748" s="285"/>
      <c r="CI1748" s="285"/>
      <c r="CJ1748" s="285"/>
      <c r="CK1748" s="285"/>
      <c r="CL1748" s="284"/>
      <c r="CM1748" s="277" t="str">
        <f aca="false">F1748</f>
        <v>T1</v>
      </c>
      <c r="CN1748" s="277" t="str">
        <f aca="false">IF(G1748="","",G1748)</f>
        <v/>
      </c>
      <c r="CO1748" s="277" t="str">
        <f aca="false">CONCATENATE(H1748,":",L1748)</f>
        <v>China:Beijing</v>
      </c>
      <c r="CP1748" s="277" t="str">
        <f aca="false">CONCATENATE(IF(Q1748="","",CONCATENATE(Q1748,"-")),IF(P1748="","",CONCATENATE(P1748,"-")),IF(O1748="","",O1748))</f>
        <v/>
      </c>
      <c r="CQ1748" s="277" t="str">
        <f aca="false">IF(N1748="","",N1748)</f>
        <v/>
      </c>
      <c r="CR1748" s="277" t="str">
        <f aca="false">C1748</f>
        <v>4</v>
      </c>
      <c r="CS1748" s="286" t="str">
        <f aca="false">D1748</f>
        <v>4d</v>
      </c>
      <c r="CT1748" s="277" t="str">
        <f aca="false">CONCATENATE(CD1748," strain ",CM1748," ",CL1748,", partial cds")</f>
        <v>Hepatitis E virus strain T1 , partial cds</v>
      </c>
    </row>
    <row r="1749" s="146" customFormat="true" ht="11.9" hidden="true" customHeight="true" outlineLevel="0" collapsed="false">
      <c r="A1749" s="154" t="s">
        <v>4563</v>
      </c>
      <c r="B1749" s="147" t="n">
        <v>4</v>
      </c>
      <c r="C1749" s="148" t="n">
        <v>4</v>
      </c>
      <c r="D1749" s="149" t="s">
        <v>4551</v>
      </c>
      <c r="E1749" s="249" t="s">
        <v>4367</v>
      </c>
      <c r="F1749" s="154" t="s">
        <v>4564</v>
      </c>
      <c r="G1749" s="212"/>
      <c r="H1749" s="146" t="s">
        <v>365</v>
      </c>
      <c r="I1749" s="153" t="s">
        <v>366</v>
      </c>
      <c r="J1749" s="146" t="s">
        <v>337</v>
      </c>
      <c r="K1749" s="212"/>
      <c r="L1749" s="212"/>
      <c r="M1749" s="157" t="s">
        <v>348</v>
      </c>
      <c r="N1749" s="158" t="s">
        <v>362</v>
      </c>
      <c r="O1749" s="159" t="n">
        <v>2012</v>
      </c>
      <c r="P1749" s="212"/>
      <c r="Q1749" s="212"/>
      <c r="R1749" s="212"/>
      <c r="S1749" s="212"/>
      <c r="T1749" s="214" t="s">
        <v>353</v>
      </c>
      <c r="U1749" s="215"/>
      <c r="V1749" s="209" t="s">
        <v>4551</v>
      </c>
      <c r="W1749" s="163" t="s">
        <v>4551</v>
      </c>
      <c r="X1749" s="209"/>
      <c r="Y1749" s="209"/>
      <c r="Z1749" s="209"/>
      <c r="AA1749" s="216"/>
      <c r="AB1749" s="251" t="s">
        <v>278</v>
      </c>
      <c r="AC1749" s="163" t="s">
        <v>456</v>
      </c>
      <c r="AD1749" s="164" t="s">
        <v>354</v>
      </c>
      <c r="AE1749" s="164" t="s">
        <v>354</v>
      </c>
      <c r="AF1749" s="164" t="s">
        <v>354</v>
      </c>
      <c r="AG1749" s="166" t="s">
        <v>354</v>
      </c>
      <c r="AH1749" s="164" t="n">
        <v>11</v>
      </c>
      <c r="AI1749" s="164" t="n">
        <v>7489</v>
      </c>
      <c r="AJ1749" s="219" t="n">
        <f aca="false">SeqEnd-SeqBeg+1</f>
        <v>7479</v>
      </c>
      <c r="AK1749" s="220" t="n">
        <f aca="false">AND( SeqBeg&lt;=Beg  , End &lt;=SeqEnd )</f>
        <v>1</v>
      </c>
      <c r="AL1749" s="212"/>
      <c r="AM1749" s="212"/>
      <c r="AN1749" s="221"/>
      <c r="AO1749" s="147" t="s">
        <v>103</v>
      </c>
      <c r="AP1749" s="147" t="s">
        <v>103</v>
      </c>
      <c r="AQ1749" s="147" t="s">
        <v>103</v>
      </c>
      <c r="AR1749" s="147" t="s">
        <v>103</v>
      </c>
      <c r="AS1749" s="147" t="s">
        <v>103</v>
      </c>
      <c r="AT1749" s="147" t="s">
        <v>103</v>
      </c>
      <c r="AV1749" s="212"/>
      <c r="AW1749" s="222" t="str">
        <f aca="false">HYPERLINK(CONCATENATE("http://www.ncbi.nlm.nih.gov/nuccore/",BM1749),BM1749)</f>
        <v>KC163335</v>
      </c>
      <c r="AX1749" s="219" t="str">
        <f aca="false">CONCATENATE(D1749,IF(I1749="","",CONCATENATE(".",I1749)),IF(K1749="","",CONCATENATE(".",K1749)),IF(M1749="","",CONCATENATE(".",M1749)),IF(R1749="","",CONCATENATE(".",R1749)),IF(U1749="","","(*)"))</f>
        <v>4d.CHN.hum</v>
      </c>
      <c r="AY1749" s="170" t="str">
        <f aca="false">CONCATENATE(BM1749,".",BN1749)</f>
        <v>KC163335.CH-YT-1</v>
      </c>
      <c r="AZ1749" s="171" t="str">
        <f aca="false">IF(AV1749="",IF(ISNUMBER(FIND(".",A1749)),LEFT(A1749,FIND(".",A1749)-1),A1749),AV1749)</f>
        <v>KC163335</v>
      </c>
      <c r="BA1749" s="171" t="str">
        <f aca="false">IF(ISNUMBER(FIND("-",AZ1749)),LEFT(AZ1749,FIND("-",AZ1749)-1),AZ1749)</f>
        <v>KC163335</v>
      </c>
      <c r="BB1749" s="170" t="str">
        <f aca="false"> MEGAname &amp; "="</f>
        <v>KC163335=</v>
      </c>
      <c r="BC1749" s="170" t="str">
        <f aca="false">Clear &amp; IF(span ,"Span","out")</f>
        <v>KC163335=Span</v>
      </c>
      <c r="BD1749" s="170" t="str">
        <f aca="false">Clear &amp; IF(span, IF(B1749=".","Selected",B1749),"out")</f>
        <v>KC163335=4</v>
      </c>
      <c r="BE1749" s="170" t="str">
        <f aca="false">Clear &amp; Strain</f>
        <v>KC163335=CH-YT-1</v>
      </c>
      <c r="BF1749" s="170" t="str">
        <f aca="false">CONCATENATE(A1749,"=",F1749,". ",AX1749,IF(AB1749="","",CONCATENATE(".",AB1749)))</f>
        <v>KC163335=CH-YT-1. 4d.CHN.hum.CG</v>
      </c>
      <c r="BG1749" s="170" t="str">
        <f aca="false">CONCATENATE(A1749,"=",F1749,". ",AX1749)</f>
        <v>KC163335=CH-YT-1. 4d.CHN.hum</v>
      </c>
      <c r="BH1749" s="170" t="str">
        <f aca="false">CONCATENATE(A1749,"=",AX1749)</f>
        <v>KC163335=4d.CHN.hum</v>
      </c>
      <c r="BI1749" s="170" t="str">
        <f aca="false">CONCATENATE(A1749,"=",ComForSubtype,D1749)</f>
        <v>KC163335=4d</v>
      </c>
      <c r="BJ1749" s="170" t="str">
        <f aca="false">CONCATENATE(A1749,"=",E1749)</f>
        <v>KC163335=4</v>
      </c>
      <c r="BK1749" s="170" t="str">
        <f aca="false">CONCATENATE(A1749,"=",C1749)</f>
        <v>KC163335=4</v>
      </c>
      <c r="BL1749" s="170" t="str">
        <f aca="false">CONCATENATE(D1749,"=")</f>
        <v>4d=</v>
      </c>
      <c r="BM1749" s="223" t="str">
        <f aca="false">IF(BA1749="XX","",BA1749)</f>
        <v>KC163335</v>
      </c>
      <c r="BN1749" s="224" t="str">
        <f aca="false">CONCATENATE(IF(F1749="","",F1749),IF(G1749="","",CONCATENATE(" / ",G1749)))</f>
        <v>CH-YT-1</v>
      </c>
      <c r="BO1749" s="225" t="str">
        <f aca="false">AX1749</f>
        <v>4d.CHN.hum</v>
      </c>
      <c r="BP1749" s="226" t="str">
        <f aca="false">IF(V1749="","",V1749)</f>
        <v>4d</v>
      </c>
      <c r="BQ1749" s="226" t="str">
        <f aca="false">IF(W1749="","",CONCATENATE(W1749,IF(LEFT(AO1749,1)="s","+","")))</f>
        <v>4d</v>
      </c>
      <c r="BR1749" s="226" t="str">
        <f aca="false">IF(X1749="","",CONCATENATE(X1749,IF(LEFT(AQ1749,1)="s","+","")))</f>
        <v/>
      </c>
      <c r="BS1749" s="226" t="str">
        <f aca="false">IF(Y1749="","",CONCATENATE(Y1749,IF(LEFT(AR1749,1)="s","+","")))</f>
        <v/>
      </c>
      <c r="BT1749" s="226" t="str">
        <f aca="false">IF(Z1749="","",CONCATENATE(Z1749,IF(LEFT(AS1749,1)="s","+","")))</f>
        <v/>
      </c>
      <c r="BU1749" s="227" t="str">
        <f aca="false">IF(AA1749="","",CONCATENATE(AA1749,IF(LEFT(AT1749,1)="s","+","")))</f>
        <v/>
      </c>
      <c r="BV1749" s="212"/>
      <c r="BW1749" s="177" t="s">
        <v>338</v>
      </c>
      <c r="BX1749" s="170" t="str">
        <f aca="false">IF(BW1749&lt;&gt;"",IF(ISNUMBER(FIND("=",BW1749)),LEFT(BW1749,FIND("=",BW1749)-1),BW1749),BW1749)</f>
        <v>xx</v>
      </c>
      <c r="BY1749" s="170" t="str">
        <f aca="false">IF(BW1749&lt;&gt;"",IF(ISNUMBER(FIND("=",BW1749)),RIGHT(BW1749,LEN(BW1749)-FIND("=",BW1749)),""),"")</f>
        <v>Non_select</v>
      </c>
      <c r="BZ1749" s="170" t="str">
        <f aca="false">IF(BX1749&lt;&gt;"",IF(ISNUMBER(FIND(".",BX1749)),LEFT(BX1749,FIND(".",BX1749)-1),BX1749),BX1749)</f>
        <v>xx</v>
      </c>
      <c r="CA1749" s="170" t="str">
        <f aca="false">IF(BX1749&lt;&gt;"",IF(ISNUMBER(FIND(".",BX1749)),RIGHT(BX1749,LEN(BX1749)-FIND(".",BX1749)),""),"")</f>
        <v/>
      </c>
      <c r="CB1749" s="212"/>
      <c r="CC1749" s="170" t="str">
        <f aca="false">A1749</f>
        <v>KC163335</v>
      </c>
      <c r="CD1749" s="178" t="s">
        <v>339</v>
      </c>
      <c r="CE1749" s="178" t="s">
        <v>340</v>
      </c>
      <c r="CF1749" s="178" t="s">
        <v>341</v>
      </c>
      <c r="CG1749" s="212"/>
      <c r="CH1749" s="212"/>
      <c r="CI1749" s="212"/>
      <c r="CJ1749" s="212"/>
      <c r="CK1749" s="178"/>
      <c r="CL1749" s="212"/>
      <c r="CM1749" s="212"/>
      <c r="CN1749" s="212"/>
      <c r="CO1749" s="212"/>
      <c r="CP1749" s="212"/>
      <c r="CQ1749" s="212"/>
      <c r="CR1749" s="228" t="n">
        <f aca="false">C1749</f>
        <v>4</v>
      </c>
      <c r="CS1749" s="229" t="str">
        <f aca="false">D1749</f>
        <v>4d</v>
      </c>
      <c r="CT1749" s="170" t="str">
        <f aca="false">CONCATENATE(CD1749," strain ",CM1749," ",CL1749,", partial cds")</f>
        <v>Hepatitis E virus strain  , partial cds</v>
      </c>
    </row>
    <row r="1750" s="146" customFormat="true" ht="11.9" hidden="true" customHeight="true" outlineLevel="0" collapsed="false">
      <c r="A1750" s="154" t="s">
        <v>4565</v>
      </c>
      <c r="B1750" s="147" t="s">
        <v>371</v>
      </c>
      <c r="C1750" s="148" t="n">
        <v>4</v>
      </c>
      <c r="D1750" s="149" t="s">
        <v>4551</v>
      </c>
      <c r="E1750" s="249" t="s">
        <v>4367</v>
      </c>
      <c r="F1750" s="154" t="s">
        <v>4566</v>
      </c>
      <c r="G1750" s="212"/>
      <c r="H1750" s="146" t="s">
        <v>365</v>
      </c>
      <c r="I1750" s="153" t="s">
        <v>366</v>
      </c>
      <c r="J1750" s="146" t="s">
        <v>337</v>
      </c>
      <c r="K1750" s="212"/>
      <c r="L1750" s="212"/>
      <c r="M1750" s="157" t="s">
        <v>367</v>
      </c>
      <c r="N1750" s="158" t="s">
        <v>607</v>
      </c>
      <c r="O1750" s="159" t="n">
        <v>2011</v>
      </c>
      <c r="P1750" s="212"/>
      <c r="Q1750" s="212"/>
      <c r="R1750" s="212"/>
      <c r="S1750" s="212"/>
      <c r="T1750" s="215"/>
      <c r="U1750" s="215"/>
      <c r="V1750" s="209"/>
      <c r="W1750" s="163" t="s">
        <v>4551</v>
      </c>
      <c r="X1750" s="209"/>
      <c r="Y1750" s="209"/>
      <c r="Z1750" s="209"/>
      <c r="AA1750" s="216"/>
      <c r="AB1750" s="251" t="s">
        <v>278</v>
      </c>
      <c r="AC1750" s="163" t="s">
        <v>354</v>
      </c>
      <c r="AD1750" s="164" t="s">
        <v>354</v>
      </c>
      <c r="AE1750" s="164" t="s">
        <v>354</v>
      </c>
      <c r="AF1750" s="164" t="s">
        <v>354</v>
      </c>
      <c r="AG1750" s="166" t="s">
        <v>354</v>
      </c>
      <c r="AH1750" s="212"/>
      <c r="AI1750" s="212"/>
      <c r="AJ1750" s="219" t="n">
        <f aca="false">SeqEnd-SeqBeg+1</f>
        <v>1</v>
      </c>
      <c r="AK1750" s="220" t="n">
        <f aca="false">AND( SeqBeg&lt;=Beg  , End &lt;=SeqEnd )</f>
        <v>0</v>
      </c>
      <c r="AL1750" s="212"/>
      <c r="AM1750" s="212"/>
      <c r="AN1750" s="221"/>
      <c r="AO1750" s="147" t="s">
        <v>103</v>
      </c>
      <c r="AP1750" s="147" t="s">
        <v>103</v>
      </c>
      <c r="AQ1750" s="147" t="s">
        <v>103</v>
      </c>
      <c r="AR1750" s="147" t="s">
        <v>103</v>
      </c>
      <c r="AS1750" s="147" t="s">
        <v>103</v>
      </c>
      <c r="AT1750" s="147" t="s">
        <v>103</v>
      </c>
      <c r="AV1750" s="212"/>
      <c r="AW1750" s="222" t="str">
        <f aca="false">HYPERLINK(CONCATENATE("http://www.ncbi.nlm.nih.gov/nuccore/",BM1750),BM1750)</f>
        <v>KF176351</v>
      </c>
      <c r="AX1750" s="219" t="str">
        <f aca="false">CONCATENATE(D1750,IF(I1750="","",CONCATENATE(".",I1750)),IF(K1750="","",CONCATENATE(".",K1750)),IF(M1750="","",CONCATENATE(".",M1750)),IF(R1750="","",CONCATENATE(".",R1750)),IF(U1750="","","(*)"))</f>
        <v>4d.CHN.pig</v>
      </c>
      <c r="AY1750" s="170" t="str">
        <f aca="false">CONCATENATE(BM1750,".",BN1750)</f>
        <v>KF176351.CHN-SD-sHEV</v>
      </c>
      <c r="AZ1750" s="171" t="str">
        <f aca="false">IF(AV1750="",IF(ISNUMBER(FIND(".",A1750)),LEFT(A1750,FIND(".",A1750)-1),A1750),AV1750)</f>
        <v>KF176351</v>
      </c>
      <c r="BA1750" s="171" t="str">
        <f aca="false">IF(ISNUMBER(FIND("-",AZ1750)),LEFT(AZ1750,FIND("-",AZ1750)-1),AZ1750)</f>
        <v>KF176351</v>
      </c>
      <c r="BB1750" s="170" t="str">
        <f aca="false"> MEGAname &amp; "="</f>
        <v>KF176351=</v>
      </c>
      <c r="BC1750" s="170" t="str">
        <f aca="false">Clear &amp; IF(span ,"Span","out")</f>
        <v>KF176351=out</v>
      </c>
      <c r="BD1750" s="170" t="str">
        <f aca="false">Clear &amp; IF(span, IF(B1750=".","Selected",B1750),"out")</f>
        <v>KF176351=out</v>
      </c>
      <c r="BE1750" s="170" t="str">
        <f aca="false">Clear &amp; Strain</f>
        <v>KF176351=CHN-SD-sHEV</v>
      </c>
      <c r="BF1750" s="170" t="str">
        <f aca="false">CONCATENATE(A1750,"=",F1750,". ",AX1750,IF(AB1750="","",CONCATENATE(".",AB1750)))</f>
        <v>KF176351=CHN-SD-sHEV. 4d.CHN.pig.CG</v>
      </c>
      <c r="BG1750" s="170" t="str">
        <f aca="false">CONCATENATE(A1750,"=",F1750,". ",AX1750)</f>
        <v>KF176351=CHN-SD-sHEV. 4d.CHN.pig</v>
      </c>
      <c r="BH1750" s="170" t="str">
        <f aca="false">CONCATENATE(A1750,"=",AX1750)</f>
        <v>KF176351=4d.CHN.pig</v>
      </c>
      <c r="BI1750" s="170" t="str">
        <f aca="false">CONCATENATE(A1750,"=",ComForSubtype,D1750)</f>
        <v>KF176351=4d</v>
      </c>
      <c r="BJ1750" s="170" t="str">
        <f aca="false">CONCATENATE(A1750,"=",E1750)</f>
        <v>KF176351=4</v>
      </c>
      <c r="BK1750" s="170" t="str">
        <f aca="false">CONCATENATE(A1750,"=",C1750)</f>
        <v>KF176351=4</v>
      </c>
      <c r="BL1750" s="170" t="str">
        <f aca="false">CONCATENATE(D1750,"=")</f>
        <v>4d=</v>
      </c>
      <c r="BM1750" s="223" t="str">
        <f aca="false">IF(BA1750="XX","",BA1750)</f>
        <v>KF176351</v>
      </c>
      <c r="BN1750" s="224" t="str">
        <f aca="false">CONCATENATE(IF(F1750="","",F1750),IF(G1750="","",CONCATENATE(" / ",G1750)))</f>
        <v>CHN-SD-sHEV</v>
      </c>
      <c r="BO1750" s="225" t="str">
        <f aca="false">AX1750</f>
        <v>4d.CHN.pig</v>
      </c>
      <c r="BP1750" s="226" t="str">
        <f aca="false">IF(V1750="","",V1750)</f>
        <v/>
      </c>
      <c r="BQ1750" s="226" t="str">
        <f aca="false">IF(W1750="","",CONCATENATE(W1750,IF(LEFT(AO1750,1)="s","+","")))</f>
        <v>4d</v>
      </c>
      <c r="BR1750" s="226" t="str">
        <f aca="false">IF(X1750="","",CONCATENATE(X1750,IF(LEFT(AQ1750,1)="s","+","")))</f>
        <v/>
      </c>
      <c r="BS1750" s="226" t="str">
        <f aca="false">IF(Y1750="","",CONCATENATE(Y1750,IF(LEFT(AR1750,1)="s","+","")))</f>
        <v/>
      </c>
      <c r="BT1750" s="226" t="str">
        <f aca="false">IF(Z1750="","",CONCATENATE(Z1750,IF(LEFT(AS1750,1)="s","+","")))</f>
        <v/>
      </c>
      <c r="BU1750" s="227" t="str">
        <f aca="false">IF(AA1750="","",CONCATENATE(AA1750,IF(LEFT(AT1750,1)="s","+","")))</f>
        <v/>
      </c>
      <c r="BV1750" s="212"/>
      <c r="BW1750" s="177" t="s">
        <v>338</v>
      </c>
      <c r="BX1750" s="170" t="str">
        <f aca="false">IF(BW1750&lt;&gt;"",IF(ISNUMBER(FIND("=",BW1750)),LEFT(BW1750,FIND("=",BW1750)-1),BW1750),BW1750)</f>
        <v>xx</v>
      </c>
      <c r="BY1750" s="170" t="str">
        <f aca="false">IF(BW1750&lt;&gt;"",IF(ISNUMBER(FIND("=",BW1750)),RIGHT(BW1750,LEN(BW1750)-FIND("=",BW1750)),""),"")</f>
        <v>Non_select</v>
      </c>
      <c r="BZ1750" s="170" t="str">
        <f aca="false">IF(BX1750&lt;&gt;"",IF(ISNUMBER(FIND(".",BX1750)),LEFT(BX1750,FIND(".",BX1750)-1),BX1750),BX1750)</f>
        <v>xx</v>
      </c>
      <c r="CA1750" s="170" t="str">
        <f aca="false">IF(BX1750&lt;&gt;"",IF(ISNUMBER(FIND(".",BX1750)),RIGHT(BX1750,LEN(BX1750)-FIND(".",BX1750)),""),"")</f>
        <v/>
      </c>
      <c r="CB1750" s="212"/>
      <c r="CC1750" s="170" t="str">
        <f aca="false">A1750</f>
        <v>KF176351</v>
      </c>
      <c r="CD1750" s="178" t="s">
        <v>339</v>
      </c>
      <c r="CE1750" s="178" t="s">
        <v>340</v>
      </c>
      <c r="CF1750" s="178" t="s">
        <v>341</v>
      </c>
      <c r="CG1750" s="212"/>
      <c r="CH1750" s="212"/>
      <c r="CI1750" s="212"/>
      <c r="CJ1750" s="212"/>
      <c r="CK1750" s="178"/>
      <c r="CL1750" s="212"/>
      <c r="CM1750" s="212"/>
      <c r="CN1750" s="212"/>
      <c r="CO1750" s="212"/>
      <c r="CP1750" s="212"/>
      <c r="CQ1750" s="212"/>
      <c r="CR1750" s="228" t="n">
        <f aca="false">C1750</f>
        <v>4</v>
      </c>
      <c r="CS1750" s="229" t="str">
        <f aca="false">D1750</f>
        <v>4d</v>
      </c>
      <c r="CT1750" s="170" t="str">
        <f aca="false">CONCATENATE(CD1750," strain ",CM1750," ",CL1750,", partial cds")</f>
        <v>Hepatitis E virus strain  , partial cds</v>
      </c>
    </row>
    <row r="1751" customFormat="false" ht="11.9" hidden="true" customHeight="true" outlineLevel="0" collapsed="false">
      <c r="A1751" s="208" t="s">
        <v>4567</v>
      </c>
      <c r="B1751" s="147" t="s">
        <v>371</v>
      </c>
      <c r="C1751" s="148" t="s">
        <v>4367</v>
      </c>
      <c r="D1751" s="149" t="s">
        <v>4551</v>
      </c>
      <c r="E1751" s="249" t="s">
        <v>4367</v>
      </c>
      <c r="F1751" s="154" t="s">
        <v>4568</v>
      </c>
      <c r="G1751" s="212"/>
      <c r="H1751" s="146" t="s">
        <v>365</v>
      </c>
      <c r="I1751" s="153" t="s">
        <v>366</v>
      </c>
      <c r="J1751" s="146" t="s">
        <v>337</v>
      </c>
      <c r="K1751" s="212"/>
      <c r="L1751" s="212"/>
      <c r="M1751" s="157" t="s">
        <v>367</v>
      </c>
      <c r="N1751" s="158" t="s">
        <v>362</v>
      </c>
      <c r="O1751" s="212"/>
      <c r="P1751" s="212"/>
      <c r="Q1751" s="212"/>
      <c r="R1751" s="212"/>
      <c r="S1751" s="212"/>
      <c r="T1751" s="215"/>
      <c r="U1751" s="215"/>
      <c r="V1751" s="209"/>
      <c r="W1751" s="217"/>
      <c r="X1751" s="209"/>
      <c r="Y1751" s="209"/>
      <c r="Z1751" s="209"/>
      <c r="AB1751" s="217"/>
      <c r="AC1751" s="217"/>
      <c r="AD1751" s="209"/>
      <c r="AE1751" s="209"/>
      <c r="AF1751" s="209"/>
      <c r="AG1751" s="218"/>
      <c r="AH1751" s="212"/>
      <c r="AI1751" s="212"/>
      <c r="AJ1751" s="219" t="n">
        <f aca="false">SeqEnd-SeqBeg+1</f>
        <v>1</v>
      </c>
      <c r="AK1751" s="220" t="n">
        <f aca="false">AND( SeqBeg&lt;=Beg  , End &lt;=SeqEnd )</f>
        <v>0</v>
      </c>
      <c r="AL1751" s="212"/>
      <c r="AM1751" s="212"/>
      <c r="AN1751" s="221"/>
      <c r="AO1751" s="147" t="s">
        <v>103</v>
      </c>
      <c r="AP1751" s="147" t="s">
        <v>103</v>
      </c>
      <c r="AQ1751" s="147" t="s">
        <v>103</v>
      </c>
      <c r="AR1751" s="147" t="s">
        <v>103</v>
      </c>
      <c r="AS1751" s="147" t="s">
        <v>103</v>
      </c>
      <c r="AT1751" s="147" t="s">
        <v>103</v>
      </c>
      <c r="AU1751" s="146"/>
      <c r="AV1751" s="212"/>
      <c r="AW1751" s="222" t="str">
        <f aca="false">HYPERLINK(CONCATENATE("http://www.ncbi.nlm.nih.gov/nuccore/",BM1751),BM1751)</f>
        <v>AY621103</v>
      </c>
      <c r="AX1751" s="219" t="str">
        <f aca="false">CONCATENATE(D1751,IF(I1751="","",CONCATENATE(".",I1751)),IF(K1751="","",CONCATENATE(".",K1751)),IF(M1751="","",CONCATENATE(".",M1751)),IF(R1751="","",CONCATENATE(".",R1751)),IF(U1751="","","(*)"))</f>
        <v>4d.CHN.pig</v>
      </c>
      <c r="AY1751" s="170" t="str">
        <f aca="false">CONCATENATE(BM1751,".",BN1751)</f>
        <v>AY621103.swCH110</v>
      </c>
      <c r="AZ1751" s="171" t="str">
        <f aca="false">IF(AV1751="",IF(ISNUMBER(FIND(".",A1751)),LEFT(A1751,FIND(".",A1751)-1),A1751),AV1751)</f>
        <v>AY621103</v>
      </c>
      <c r="BA1751" s="171" t="str">
        <f aca="false">IF(ISNUMBER(FIND("-",AZ1751)),LEFT(AZ1751,FIND("-",AZ1751)-1),AZ1751)</f>
        <v>AY621103</v>
      </c>
      <c r="BB1751" s="170" t="str">
        <f aca="false"> MEGAname &amp; "="</f>
        <v>AY621103=</v>
      </c>
      <c r="BC1751" s="170" t="str">
        <f aca="false">Clear &amp; IF(span ,"Span","out")</f>
        <v>AY621103=out</v>
      </c>
      <c r="BD1751" s="170" t="str">
        <f aca="false">Clear &amp; IF(span, IF(B1751=".","Selected",B1751),"out")</f>
        <v>AY621103=out</v>
      </c>
      <c r="BE1751" s="170" t="str">
        <f aca="false">Clear &amp; Strain</f>
        <v>AY621103=swCH110</v>
      </c>
      <c r="BF1751" s="170" t="str">
        <f aca="false">CONCATENATE(A1751,"=",F1751,". ",AX1751,IF(AB1751="","",CONCATENATE(".",AB1751)))</f>
        <v>AY621103=swCH110. 4d.CHN.pig</v>
      </c>
      <c r="BG1751" s="170" t="str">
        <f aca="false">CONCATENATE(A1751,"=",F1751,". ",AX1751)</f>
        <v>AY621103=swCH110. 4d.CHN.pig</v>
      </c>
      <c r="BH1751" s="170" t="str">
        <f aca="false">CONCATENATE(A1751,"=",AX1751)</f>
        <v>AY621103=4d.CHN.pig</v>
      </c>
      <c r="BI1751" s="170" t="str">
        <f aca="false">CONCATENATE(A1751,"=",ComForSubtype,D1751)</f>
        <v>AY621103=4d</v>
      </c>
      <c r="BJ1751" s="170" t="str">
        <f aca="false">CONCATENATE(A1751,"=",E1751)</f>
        <v>AY621103=4</v>
      </c>
      <c r="BK1751" s="170" t="str">
        <f aca="false">CONCATENATE(A1751,"=",C1751)</f>
        <v>AY621103=4</v>
      </c>
      <c r="BL1751" s="170" t="str">
        <f aca="false">CONCATENATE(D1751,"=")</f>
        <v>4d=</v>
      </c>
      <c r="BM1751" s="223" t="str">
        <f aca="false">IF(BA1751="XX","",BA1751)</f>
        <v>AY621103</v>
      </c>
      <c r="BN1751" s="224" t="str">
        <f aca="false">CONCATENATE(IF(F1751="","",F1751),IF(G1751="","",CONCATENATE(" / ",G1751)))</f>
        <v>swCH110</v>
      </c>
      <c r="BO1751" s="225" t="str">
        <f aca="false">AX1751</f>
        <v>4d.CHN.pig</v>
      </c>
      <c r="BP1751" s="226" t="str">
        <f aca="false">IF(V1751="","",V1751)</f>
        <v/>
      </c>
      <c r="BQ1751" s="226" t="str">
        <f aca="false">IF(W1751="","",CONCATENATE(W1751,IF(LEFT(AO1751,1)="s","+","")))</f>
        <v/>
      </c>
      <c r="BR1751" s="226" t="str">
        <f aca="false">IF(X1751="","",CONCATENATE(X1751,IF(LEFT(AQ1751,1)="s","+","")))</f>
        <v/>
      </c>
      <c r="BS1751" s="226" t="str">
        <f aca="false">IF(Y1751="","",CONCATENATE(Y1751,IF(LEFT(AR1751,1)="s","+","")))</f>
        <v/>
      </c>
      <c r="BT1751" s="226" t="str">
        <f aca="false">IF(Z1751="","",CONCATENATE(Z1751,IF(LEFT(AS1751,1)="s","+","")))</f>
        <v/>
      </c>
      <c r="BU1751" s="227" t="str">
        <f aca="false">IF(AA1751="","",CONCATENATE(AA1751,IF(LEFT(AT1751,1)="s","+","")))</f>
        <v/>
      </c>
      <c r="BV1751" s="212"/>
      <c r="BW1751" s="177" t="s">
        <v>338</v>
      </c>
      <c r="BX1751" s="170" t="str">
        <f aca="false">IF(BW1751&lt;&gt;"",IF(ISNUMBER(FIND("=",BW1751)),LEFT(BW1751,FIND("=",BW1751)-1),BW1751),BW1751)</f>
        <v>xx</v>
      </c>
      <c r="BY1751" s="170" t="str">
        <f aca="false">IF(BW1751&lt;&gt;"",IF(ISNUMBER(FIND("=",BW1751)),RIGHT(BW1751,LEN(BW1751)-FIND("=",BW1751)),""),"")</f>
        <v>Non_select</v>
      </c>
      <c r="BZ1751" s="170" t="str">
        <f aca="false">IF(BX1751&lt;&gt;"",IF(ISNUMBER(FIND(".",BX1751)),LEFT(BX1751,FIND(".",BX1751)-1),BX1751),BX1751)</f>
        <v>xx</v>
      </c>
      <c r="CA1751" s="170" t="str">
        <f aca="false">IF(BX1751&lt;&gt;"",IF(ISNUMBER(FIND(".",BX1751)),RIGHT(BX1751,LEN(BX1751)-FIND(".",BX1751)),""),"")</f>
        <v/>
      </c>
      <c r="CB1751" s="212"/>
      <c r="CC1751" s="170" t="str">
        <f aca="false">A1751</f>
        <v>AY621103</v>
      </c>
      <c r="CD1751" s="178" t="s">
        <v>339</v>
      </c>
      <c r="CE1751" s="178" t="s">
        <v>340</v>
      </c>
      <c r="CF1751" s="178" t="s">
        <v>341</v>
      </c>
      <c r="CG1751" s="212"/>
      <c r="CH1751" s="212"/>
      <c r="CI1751" s="212"/>
      <c r="CJ1751" s="212"/>
      <c r="CK1751" s="178"/>
      <c r="CL1751" s="212"/>
      <c r="CM1751" s="212"/>
      <c r="CN1751" s="212"/>
      <c r="CO1751" s="212"/>
      <c r="CP1751" s="212"/>
      <c r="CQ1751" s="212"/>
      <c r="CR1751" s="170" t="str">
        <f aca="false">C1751</f>
        <v>4</v>
      </c>
      <c r="CS1751" s="229" t="str">
        <f aca="false">D1751</f>
        <v>4d</v>
      </c>
      <c r="CT1751" s="170" t="str">
        <f aca="false">CONCATENATE(CD1751," strain ",CM1751," ",CL1751,", partial cds")</f>
        <v>Hepatitis E virus strain  , partial cds</v>
      </c>
    </row>
    <row r="1752" s="146" customFormat="true" ht="11.9" hidden="true" customHeight="true" outlineLevel="0" collapsed="false">
      <c r="A1752" s="208" t="s">
        <v>4569</v>
      </c>
      <c r="B1752" s="147" t="s">
        <v>371</v>
      </c>
      <c r="C1752" s="148" t="s">
        <v>4367</v>
      </c>
      <c r="D1752" s="149" t="s">
        <v>4551</v>
      </c>
      <c r="E1752" s="249" t="s">
        <v>4367</v>
      </c>
      <c r="F1752" s="154" t="s">
        <v>4570</v>
      </c>
      <c r="G1752" s="212"/>
      <c r="H1752" s="146" t="s">
        <v>365</v>
      </c>
      <c r="I1752" s="153" t="s">
        <v>366</v>
      </c>
      <c r="J1752" s="146" t="s">
        <v>337</v>
      </c>
      <c r="K1752" s="212"/>
      <c r="L1752" s="212"/>
      <c r="M1752" s="157" t="s">
        <v>367</v>
      </c>
      <c r="N1752" s="158" t="s">
        <v>362</v>
      </c>
      <c r="O1752" s="212"/>
      <c r="P1752" s="212"/>
      <c r="Q1752" s="212"/>
      <c r="R1752" s="212"/>
      <c r="S1752" s="212"/>
      <c r="T1752" s="215"/>
      <c r="U1752" s="215"/>
      <c r="V1752" s="209"/>
      <c r="W1752" s="217"/>
      <c r="X1752" s="209"/>
      <c r="Y1752" s="209"/>
      <c r="Z1752" s="209"/>
      <c r="AA1752" s="216"/>
      <c r="AB1752" s="217"/>
      <c r="AC1752" s="217"/>
      <c r="AD1752" s="209"/>
      <c r="AE1752" s="209"/>
      <c r="AF1752" s="209"/>
      <c r="AG1752" s="218"/>
      <c r="AH1752" s="212"/>
      <c r="AI1752" s="212"/>
      <c r="AJ1752" s="219" t="n">
        <f aca="false">SeqEnd-SeqBeg+1</f>
        <v>1</v>
      </c>
      <c r="AK1752" s="220" t="n">
        <f aca="false">AND( SeqBeg&lt;=Beg  , End &lt;=SeqEnd )</f>
        <v>0</v>
      </c>
      <c r="AL1752" s="212"/>
      <c r="AM1752" s="212"/>
      <c r="AN1752" s="221"/>
      <c r="AO1752" s="147" t="s">
        <v>103</v>
      </c>
      <c r="AP1752" s="147" t="s">
        <v>103</v>
      </c>
      <c r="AQ1752" s="147" t="s">
        <v>103</v>
      </c>
      <c r="AR1752" s="147" t="s">
        <v>103</v>
      </c>
      <c r="AS1752" s="147" t="s">
        <v>103</v>
      </c>
      <c r="AT1752" s="147" t="s">
        <v>103</v>
      </c>
      <c r="AV1752" s="212"/>
      <c r="AW1752" s="222" t="str">
        <f aca="false">HYPERLINK(CONCATENATE("http://www.ncbi.nlm.nih.gov/nuccore/",BM1752),BM1752)</f>
        <v>AY621106</v>
      </c>
      <c r="AX1752" s="219" t="str">
        <f aca="false">CONCATENATE(D1752,IF(I1752="","",CONCATENATE(".",I1752)),IF(K1752="","",CONCATENATE(".",K1752)),IF(M1752="","",CONCATENATE(".",M1752)),IF(R1752="","",CONCATENATE(".",R1752)),IF(U1752="","","(*)"))</f>
        <v>4d.CHN.pig</v>
      </c>
      <c r="AY1752" s="170" t="str">
        <f aca="false">CONCATENATE(BM1752,".",BN1752)</f>
        <v>AY621106.swCH22</v>
      </c>
      <c r="AZ1752" s="171" t="str">
        <f aca="false">IF(AV1752="",IF(ISNUMBER(FIND(".",A1752)),LEFT(A1752,FIND(".",A1752)-1),A1752),AV1752)</f>
        <v>AY621106</v>
      </c>
      <c r="BA1752" s="171" t="str">
        <f aca="false">IF(ISNUMBER(FIND("-",AZ1752)),LEFT(AZ1752,FIND("-",AZ1752)-1),AZ1752)</f>
        <v>AY621106</v>
      </c>
      <c r="BB1752" s="170" t="str">
        <f aca="false"> MEGAname &amp; "="</f>
        <v>AY621106=</v>
      </c>
      <c r="BC1752" s="170" t="str">
        <f aca="false">Clear &amp; IF(span ,"Span","out")</f>
        <v>AY621106=out</v>
      </c>
      <c r="BD1752" s="170" t="str">
        <f aca="false">Clear &amp; IF(span, IF(B1752=".","Selected",B1752),"out")</f>
        <v>AY621106=out</v>
      </c>
      <c r="BE1752" s="170" t="str">
        <f aca="false">Clear &amp; Strain</f>
        <v>AY621106=swCH22</v>
      </c>
      <c r="BF1752" s="170" t="str">
        <f aca="false">CONCATENATE(A1752,"=",F1752,". ",AX1752,IF(AB1752="","",CONCATENATE(".",AB1752)))</f>
        <v>AY621106=swCH22. 4d.CHN.pig</v>
      </c>
      <c r="BG1752" s="170" t="str">
        <f aca="false">CONCATENATE(A1752,"=",F1752,". ",AX1752)</f>
        <v>AY621106=swCH22. 4d.CHN.pig</v>
      </c>
      <c r="BH1752" s="170" t="str">
        <f aca="false">CONCATENATE(A1752,"=",AX1752)</f>
        <v>AY621106=4d.CHN.pig</v>
      </c>
      <c r="BI1752" s="170" t="str">
        <f aca="false">CONCATENATE(A1752,"=",ComForSubtype,D1752)</f>
        <v>AY621106=4d</v>
      </c>
      <c r="BJ1752" s="170" t="str">
        <f aca="false">CONCATENATE(A1752,"=",E1752)</f>
        <v>AY621106=4</v>
      </c>
      <c r="BK1752" s="170" t="str">
        <f aca="false">CONCATENATE(A1752,"=",C1752)</f>
        <v>AY621106=4</v>
      </c>
      <c r="BL1752" s="170" t="str">
        <f aca="false">CONCATENATE(D1752,"=")</f>
        <v>4d=</v>
      </c>
      <c r="BM1752" s="223" t="str">
        <f aca="false">IF(BA1752="XX","",BA1752)</f>
        <v>AY621106</v>
      </c>
      <c r="BN1752" s="224" t="str">
        <f aca="false">CONCATENATE(IF(F1752="","",F1752),IF(G1752="","",CONCATENATE(" / ",G1752)))</f>
        <v>swCH22</v>
      </c>
      <c r="BO1752" s="225" t="str">
        <f aca="false">AX1752</f>
        <v>4d.CHN.pig</v>
      </c>
      <c r="BP1752" s="226" t="str">
        <f aca="false">IF(V1752="","",V1752)</f>
        <v/>
      </c>
      <c r="BQ1752" s="226" t="str">
        <f aca="false">IF(W1752="","",CONCATENATE(W1752,IF(LEFT(AO1752,1)="s","+","")))</f>
        <v/>
      </c>
      <c r="BR1752" s="226" t="str">
        <f aca="false">IF(X1752="","",CONCATENATE(X1752,IF(LEFT(AQ1752,1)="s","+","")))</f>
        <v/>
      </c>
      <c r="BS1752" s="226" t="str">
        <f aca="false">IF(Y1752="","",CONCATENATE(Y1752,IF(LEFT(AR1752,1)="s","+","")))</f>
        <v/>
      </c>
      <c r="BT1752" s="226" t="str">
        <f aca="false">IF(Z1752="","",CONCATENATE(Z1752,IF(LEFT(AS1752,1)="s","+","")))</f>
        <v/>
      </c>
      <c r="BU1752" s="227" t="str">
        <f aca="false">IF(AA1752="","",CONCATENATE(AA1752,IF(LEFT(AT1752,1)="s","+","")))</f>
        <v/>
      </c>
      <c r="BV1752" s="212"/>
      <c r="BW1752" s="177" t="s">
        <v>338</v>
      </c>
      <c r="BX1752" s="170" t="str">
        <f aca="false">IF(BW1752&lt;&gt;"",IF(ISNUMBER(FIND("=",BW1752)),LEFT(BW1752,FIND("=",BW1752)-1),BW1752),BW1752)</f>
        <v>xx</v>
      </c>
      <c r="BY1752" s="170" t="str">
        <f aca="false">IF(BW1752&lt;&gt;"",IF(ISNUMBER(FIND("=",BW1752)),RIGHT(BW1752,LEN(BW1752)-FIND("=",BW1752)),""),"")</f>
        <v>Non_select</v>
      </c>
      <c r="BZ1752" s="170" t="str">
        <f aca="false">IF(BX1752&lt;&gt;"",IF(ISNUMBER(FIND(".",BX1752)),LEFT(BX1752,FIND(".",BX1752)-1),BX1752),BX1752)</f>
        <v>xx</v>
      </c>
      <c r="CA1752" s="170" t="str">
        <f aca="false">IF(BX1752&lt;&gt;"",IF(ISNUMBER(FIND(".",BX1752)),RIGHT(BX1752,LEN(BX1752)-FIND(".",BX1752)),""),"")</f>
        <v/>
      </c>
      <c r="CB1752" s="212"/>
      <c r="CC1752" s="170" t="str">
        <f aca="false">A1752</f>
        <v>AY621106</v>
      </c>
      <c r="CD1752" s="178" t="s">
        <v>339</v>
      </c>
      <c r="CE1752" s="178" t="s">
        <v>340</v>
      </c>
      <c r="CF1752" s="178" t="s">
        <v>341</v>
      </c>
      <c r="CG1752" s="212"/>
      <c r="CH1752" s="212"/>
      <c r="CI1752" s="212"/>
      <c r="CJ1752" s="212"/>
      <c r="CK1752" s="178"/>
      <c r="CL1752" s="212"/>
      <c r="CM1752" s="212"/>
      <c r="CN1752" s="212"/>
      <c r="CO1752" s="212"/>
      <c r="CP1752" s="212"/>
      <c r="CQ1752" s="212"/>
      <c r="CR1752" s="170" t="str">
        <f aca="false">C1752</f>
        <v>4</v>
      </c>
      <c r="CS1752" s="229" t="str">
        <f aca="false">D1752</f>
        <v>4d</v>
      </c>
      <c r="CT1752" s="170" t="str">
        <f aca="false">CONCATENATE(CD1752," strain ",CM1752," ",CL1752,", partial cds")</f>
        <v>Hepatitis E virus strain  , partial cds</v>
      </c>
    </row>
    <row r="1753" s="146" customFormat="true" ht="11.9" hidden="true" customHeight="true" outlineLevel="0" collapsed="false">
      <c r="A1753" s="208" t="s">
        <v>4571</v>
      </c>
      <c r="B1753" s="147" t="s">
        <v>371</v>
      </c>
      <c r="C1753" s="148" t="s">
        <v>4367</v>
      </c>
      <c r="D1753" s="149" t="s">
        <v>4551</v>
      </c>
      <c r="E1753" s="249" t="s">
        <v>4367</v>
      </c>
      <c r="F1753" s="154" t="s">
        <v>4572</v>
      </c>
      <c r="G1753" s="212"/>
      <c r="H1753" s="146" t="s">
        <v>365</v>
      </c>
      <c r="I1753" s="153" t="s">
        <v>366</v>
      </c>
      <c r="J1753" s="146" t="s">
        <v>337</v>
      </c>
      <c r="K1753" s="212"/>
      <c r="L1753" s="212"/>
      <c r="M1753" s="157" t="s">
        <v>367</v>
      </c>
      <c r="N1753" s="158" t="s">
        <v>362</v>
      </c>
      <c r="O1753" s="212"/>
      <c r="P1753" s="212"/>
      <c r="Q1753" s="212"/>
      <c r="R1753" s="212"/>
      <c r="S1753" s="212"/>
      <c r="T1753" s="215"/>
      <c r="U1753" s="215"/>
      <c r="V1753" s="209"/>
      <c r="W1753" s="217"/>
      <c r="X1753" s="209"/>
      <c r="Y1753" s="209"/>
      <c r="Z1753" s="209"/>
      <c r="AA1753" s="216"/>
      <c r="AB1753" s="217"/>
      <c r="AC1753" s="217"/>
      <c r="AD1753" s="209"/>
      <c r="AE1753" s="209"/>
      <c r="AF1753" s="209"/>
      <c r="AG1753" s="218"/>
      <c r="AH1753" s="212"/>
      <c r="AI1753" s="212"/>
      <c r="AJ1753" s="219" t="n">
        <f aca="false">SeqEnd-SeqBeg+1</f>
        <v>1</v>
      </c>
      <c r="AK1753" s="220" t="n">
        <f aca="false">AND( SeqBeg&lt;=Beg  , End &lt;=SeqEnd )</f>
        <v>0</v>
      </c>
      <c r="AL1753" s="212"/>
      <c r="AM1753" s="212"/>
      <c r="AN1753" s="221"/>
      <c r="AO1753" s="147" t="s">
        <v>103</v>
      </c>
      <c r="AP1753" s="147" t="s">
        <v>103</v>
      </c>
      <c r="AQ1753" s="147" t="s">
        <v>103</v>
      </c>
      <c r="AR1753" s="147" t="s">
        <v>103</v>
      </c>
      <c r="AS1753" s="147" t="s">
        <v>103</v>
      </c>
      <c r="AT1753" s="147" t="s">
        <v>103</v>
      </c>
      <c r="AV1753" s="212"/>
      <c r="AW1753" s="222" t="str">
        <f aca="false">HYPERLINK(CONCATENATE("http://www.ncbi.nlm.nih.gov/nuccore/",BM1753),BM1753)</f>
        <v>AY621104</v>
      </c>
      <c r="AX1753" s="219" t="str">
        <f aca="false">CONCATENATE(D1753,IF(I1753="","",CONCATENATE(".",I1753)),IF(K1753="","",CONCATENATE(".",K1753)),IF(M1753="","",CONCATENATE(".",M1753)),IF(R1753="","",CONCATENATE(".",R1753)),IF(U1753="","","(*)"))</f>
        <v>4d.CHN.pig</v>
      </c>
      <c r="AY1753" s="170" t="str">
        <f aca="false">CONCATENATE(BM1753,".",BN1753)</f>
        <v>AY621104.swCH55</v>
      </c>
      <c r="AZ1753" s="171" t="str">
        <f aca="false">IF(AV1753="",IF(ISNUMBER(FIND(".",A1753)),LEFT(A1753,FIND(".",A1753)-1),A1753),AV1753)</f>
        <v>AY621104</v>
      </c>
      <c r="BA1753" s="171" t="str">
        <f aca="false">IF(ISNUMBER(FIND("-",AZ1753)),LEFT(AZ1753,FIND("-",AZ1753)-1),AZ1753)</f>
        <v>AY621104</v>
      </c>
      <c r="BB1753" s="170" t="str">
        <f aca="false"> MEGAname &amp; "="</f>
        <v>AY621104=</v>
      </c>
      <c r="BC1753" s="170" t="str">
        <f aca="false">Clear &amp; IF(span ,"Span","out")</f>
        <v>AY621104=out</v>
      </c>
      <c r="BD1753" s="170" t="str">
        <f aca="false">Clear &amp; IF(span, IF(B1753=".","Selected",B1753),"out")</f>
        <v>AY621104=out</v>
      </c>
      <c r="BE1753" s="170" t="str">
        <f aca="false">Clear &amp; Strain</f>
        <v>AY621104=swCH55</v>
      </c>
      <c r="BF1753" s="170" t="str">
        <f aca="false">CONCATENATE(A1753,"=",F1753,". ",AX1753,IF(AB1753="","",CONCATENATE(".",AB1753)))</f>
        <v>AY621104=swCH55. 4d.CHN.pig</v>
      </c>
      <c r="BG1753" s="170" t="str">
        <f aca="false">CONCATENATE(A1753,"=",F1753,". ",AX1753)</f>
        <v>AY621104=swCH55. 4d.CHN.pig</v>
      </c>
      <c r="BH1753" s="170" t="str">
        <f aca="false">CONCATENATE(A1753,"=",AX1753)</f>
        <v>AY621104=4d.CHN.pig</v>
      </c>
      <c r="BI1753" s="170" t="str">
        <f aca="false">CONCATENATE(A1753,"=",ComForSubtype,D1753)</f>
        <v>AY621104=4d</v>
      </c>
      <c r="BJ1753" s="170" t="str">
        <f aca="false">CONCATENATE(A1753,"=",E1753)</f>
        <v>AY621104=4</v>
      </c>
      <c r="BK1753" s="170" t="str">
        <f aca="false">CONCATENATE(A1753,"=",C1753)</f>
        <v>AY621104=4</v>
      </c>
      <c r="BL1753" s="170" t="str">
        <f aca="false">CONCATENATE(D1753,"=")</f>
        <v>4d=</v>
      </c>
      <c r="BM1753" s="223" t="str">
        <f aca="false">IF(BA1753="XX","",BA1753)</f>
        <v>AY621104</v>
      </c>
      <c r="BN1753" s="224" t="str">
        <f aca="false">CONCATENATE(IF(F1753="","",F1753),IF(G1753="","",CONCATENATE(" / ",G1753)))</f>
        <v>swCH55</v>
      </c>
      <c r="BO1753" s="225" t="str">
        <f aca="false">AX1753</f>
        <v>4d.CHN.pig</v>
      </c>
      <c r="BP1753" s="226" t="str">
        <f aca="false">IF(V1753="","",V1753)</f>
        <v/>
      </c>
      <c r="BQ1753" s="226" t="str">
        <f aca="false">IF(W1753="","",CONCATENATE(W1753,IF(LEFT(AO1753,1)="s","+","")))</f>
        <v/>
      </c>
      <c r="BR1753" s="226" t="str">
        <f aca="false">IF(X1753="","",CONCATENATE(X1753,IF(LEFT(AQ1753,1)="s","+","")))</f>
        <v/>
      </c>
      <c r="BS1753" s="226" t="str">
        <f aca="false">IF(Y1753="","",CONCATENATE(Y1753,IF(LEFT(AR1753,1)="s","+","")))</f>
        <v/>
      </c>
      <c r="BT1753" s="226" t="str">
        <f aca="false">IF(Z1753="","",CONCATENATE(Z1753,IF(LEFT(AS1753,1)="s","+","")))</f>
        <v/>
      </c>
      <c r="BU1753" s="227" t="str">
        <f aca="false">IF(AA1753="","",CONCATENATE(AA1753,IF(LEFT(AT1753,1)="s","+","")))</f>
        <v/>
      </c>
      <c r="BV1753" s="212"/>
      <c r="BW1753" s="177" t="s">
        <v>338</v>
      </c>
      <c r="BX1753" s="170" t="str">
        <f aca="false">IF(BW1753&lt;&gt;"",IF(ISNUMBER(FIND("=",BW1753)),LEFT(BW1753,FIND("=",BW1753)-1),BW1753),BW1753)</f>
        <v>xx</v>
      </c>
      <c r="BY1753" s="170" t="str">
        <f aca="false">IF(BW1753&lt;&gt;"",IF(ISNUMBER(FIND("=",BW1753)),RIGHT(BW1753,LEN(BW1753)-FIND("=",BW1753)),""),"")</f>
        <v>Non_select</v>
      </c>
      <c r="BZ1753" s="170" t="str">
        <f aca="false">IF(BX1753&lt;&gt;"",IF(ISNUMBER(FIND(".",BX1753)),LEFT(BX1753,FIND(".",BX1753)-1),BX1753),BX1753)</f>
        <v>xx</v>
      </c>
      <c r="CA1753" s="170" t="str">
        <f aca="false">IF(BX1753&lt;&gt;"",IF(ISNUMBER(FIND(".",BX1753)),RIGHT(BX1753,LEN(BX1753)-FIND(".",BX1753)),""),"")</f>
        <v/>
      </c>
      <c r="CB1753" s="212"/>
      <c r="CC1753" s="170" t="str">
        <f aca="false">A1753</f>
        <v>AY621104</v>
      </c>
      <c r="CD1753" s="178" t="s">
        <v>339</v>
      </c>
      <c r="CE1753" s="178" t="s">
        <v>340</v>
      </c>
      <c r="CF1753" s="178" t="s">
        <v>341</v>
      </c>
      <c r="CG1753" s="212"/>
      <c r="CH1753" s="212"/>
      <c r="CI1753" s="212"/>
      <c r="CJ1753" s="212"/>
      <c r="CK1753" s="178"/>
      <c r="CL1753" s="212"/>
      <c r="CM1753" s="212"/>
      <c r="CN1753" s="212"/>
      <c r="CO1753" s="212"/>
      <c r="CP1753" s="212"/>
      <c r="CQ1753" s="212"/>
      <c r="CR1753" s="170" t="str">
        <f aca="false">C1753</f>
        <v>4</v>
      </c>
      <c r="CS1753" s="229" t="str">
        <f aca="false">D1753</f>
        <v>4d</v>
      </c>
      <c r="CT1753" s="170" t="str">
        <f aca="false">CONCATENATE(CD1753," strain ",CM1753," ",CL1753,", partial cds")</f>
        <v>Hepatitis E virus strain  , partial cds</v>
      </c>
    </row>
    <row r="1754" customFormat="false" ht="11.9" hidden="true" customHeight="true" outlineLevel="0" collapsed="false">
      <c r="A1754" s="154" t="s">
        <v>4573</v>
      </c>
      <c r="B1754" s="147" t="n">
        <v>4</v>
      </c>
      <c r="C1754" s="148" t="n">
        <v>4</v>
      </c>
      <c r="D1754" s="149" t="s">
        <v>4574</v>
      </c>
      <c r="E1754" s="249" t="s">
        <v>4367</v>
      </c>
      <c r="F1754" s="154" t="s">
        <v>4575</v>
      </c>
      <c r="G1754" s="212"/>
      <c r="H1754" s="146" t="s">
        <v>335</v>
      </c>
      <c r="I1754" s="153" t="s">
        <v>336</v>
      </c>
      <c r="J1754" s="146" t="s">
        <v>337</v>
      </c>
      <c r="K1754" s="212"/>
      <c r="L1754" s="212"/>
      <c r="M1754" s="157" t="s">
        <v>367</v>
      </c>
      <c r="N1754" s="213"/>
      <c r="O1754" s="160"/>
      <c r="P1754" s="212"/>
      <c r="Q1754" s="212"/>
      <c r="R1754" s="212"/>
      <c r="S1754" s="212"/>
      <c r="T1754" s="214" t="s">
        <v>353</v>
      </c>
      <c r="U1754" s="215"/>
      <c r="V1754" s="158" t="n">
        <v>4</v>
      </c>
      <c r="W1754" s="244" t="s">
        <v>4574</v>
      </c>
      <c r="X1754" s="249" t="n">
        <v>4</v>
      </c>
      <c r="Y1754" s="249" t="n">
        <v>4</v>
      </c>
      <c r="Z1754" s="150" t="n">
        <v>4</v>
      </c>
      <c r="AA1754" s="250" t="n">
        <v>4</v>
      </c>
      <c r="AB1754" s="251" t="s">
        <v>278</v>
      </c>
      <c r="AC1754" s="163" t="s">
        <v>456</v>
      </c>
      <c r="AD1754" s="164" t="s">
        <v>354</v>
      </c>
      <c r="AE1754" s="164" t="s">
        <v>354</v>
      </c>
      <c r="AF1754" s="164" t="s">
        <v>354</v>
      </c>
      <c r="AG1754" s="166" t="s">
        <v>354</v>
      </c>
      <c r="AH1754" s="164" t="n">
        <v>11</v>
      </c>
      <c r="AI1754" s="252" t="n">
        <v>7519</v>
      </c>
      <c r="AJ1754" s="219" t="n">
        <f aca="false">SeqEnd-SeqBeg+1</f>
        <v>7509</v>
      </c>
      <c r="AK1754" s="220" t="n">
        <f aca="false">AND( SeqBeg&lt;=Beg  , End &lt;=SeqEnd )</f>
        <v>1</v>
      </c>
      <c r="AL1754" s="212"/>
      <c r="AM1754" s="212"/>
      <c r="AN1754" s="213"/>
      <c r="AO1754" s="147" t="s">
        <v>2763</v>
      </c>
      <c r="AP1754" s="147" t="s">
        <v>2763</v>
      </c>
      <c r="AQ1754" s="147" t="s">
        <v>4434</v>
      </c>
      <c r="AR1754" s="147" t="s">
        <v>4434</v>
      </c>
      <c r="AS1754" s="147" t="s">
        <v>2000</v>
      </c>
      <c r="AT1754" s="147" t="s">
        <v>4434</v>
      </c>
      <c r="AU1754" s="147" t="s">
        <v>382</v>
      </c>
      <c r="AV1754" s="212"/>
      <c r="AW1754" s="222" t="str">
        <f aca="false">HYPERLINK(CONCATENATE("http://www.ncbi.nlm.nih.gov/nuccore/",BM1754),BM1754)</f>
        <v>AY723745</v>
      </c>
      <c r="AX1754" s="219" t="str">
        <f aca="false">CONCATENATE(D1754,IF(I1754="","",CONCATENATE(".",I1754)),IF(K1754="","",CONCATENATE(".",K1754)),IF(M1754="","",CONCATENATE(".",M1754)),IF(R1754="","",CONCATENATE(".",R1754)),IF(U1754="","","(*)"))</f>
        <v>4e.IND.pig</v>
      </c>
      <c r="AY1754" s="170" t="str">
        <f aca="false">CONCATENATE(BM1754,".",BN1754)</f>
        <v>AY723745.IND-SW-00-01</v>
      </c>
      <c r="AZ1754" s="171" t="str">
        <f aca="false">IF(AV1754="",IF(ISNUMBER(FIND(".",A1754)),LEFT(A1754,FIND(".",A1754)-1),A1754),AV1754)</f>
        <v>AY723745</v>
      </c>
      <c r="BA1754" s="171" t="str">
        <f aca="false">IF(ISNUMBER(FIND("-",AZ1754)),LEFT(AZ1754,FIND("-",AZ1754)-1),AZ1754)</f>
        <v>AY723745</v>
      </c>
      <c r="BB1754" s="170" t="str">
        <f aca="false"> MEGAname &amp; "="</f>
        <v>AY723745=</v>
      </c>
      <c r="BC1754" s="170" t="str">
        <f aca="false">Clear &amp; IF(span ,"Span","out")</f>
        <v>AY723745=Span</v>
      </c>
      <c r="BD1754" s="170" t="str">
        <f aca="false">Clear &amp; IF(span, IF(B1754=".","Selected",B1754),"out")</f>
        <v>AY723745=4</v>
      </c>
      <c r="BE1754" s="170" t="str">
        <f aca="false">Clear &amp; Strain</f>
        <v>AY723745=IND-SW-00-01</v>
      </c>
      <c r="BF1754" s="170" t="str">
        <f aca="false">CONCATENATE(A1754,"=",F1754,". ",AX1754,IF(AB1754="","",CONCATENATE(".",AB1754)))</f>
        <v>AY723745=IND-SW-00-01. 4e.IND.pig.CG</v>
      </c>
      <c r="BG1754" s="170" t="str">
        <f aca="false">CONCATENATE(A1754,"=",F1754,". ",AX1754)</f>
        <v>AY723745=IND-SW-00-01. 4e.IND.pig</v>
      </c>
      <c r="BH1754" s="170" t="str">
        <f aca="false">CONCATENATE(A1754,"=",AX1754)</f>
        <v>AY723745=4e.IND.pig</v>
      </c>
      <c r="BI1754" s="170" t="str">
        <f aca="false">CONCATENATE(A1754,"=",ComForSubtype,D1754)</f>
        <v>AY723745=4e</v>
      </c>
      <c r="BJ1754" s="170" t="str">
        <f aca="false">CONCATENATE(A1754,"=",E1754)</f>
        <v>AY723745=4</v>
      </c>
      <c r="BK1754" s="170" t="str">
        <f aca="false">CONCATENATE(A1754,"=",C1754)</f>
        <v>AY723745=4</v>
      </c>
      <c r="BL1754" s="170" t="str">
        <f aca="false">CONCATENATE(D1754,"=")</f>
        <v>4e=</v>
      </c>
      <c r="BM1754" s="223" t="str">
        <f aca="false">IF(BA1754="XX","",BA1754)</f>
        <v>AY723745</v>
      </c>
      <c r="BN1754" s="224" t="str">
        <f aca="false">CONCATENATE(IF(F1754="","",F1754),IF(G1754="","",CONCATENATE(" / ",G1754)))</f>
        <v>IND-SW-00-01</v>
      </c>
      <c r="BO1754" s="225" t="str">
        <f aca="false">AX1754</f>
        <v>4e.IND.pig</v>
      </c>
      <c r="BP1754" s="226" t="n">
        <f aca="false">IF(V1754="","",V1754)</f>
        <v>4</v>
      </c>
      <c r="BQ1754" s="226" t="str">
        <f aca="false">IF(W1754="","",CONCATENATE(W1754,IF(LEFT(AO1754,1)="s","+","")))</f>
        <v>4e+</v>
      </c>
      <c r="BR1754" s="226" t="str">
        <f aca="false">IF(X1754="","",CONCATENATE(X1754,IF(LEFT(AQ1754,1)="s","+","")))</f>
        <v>4</v>
      </c>
      <c r="BS1754" s="226" t="str">
        <f aca="false">IF(Y1754="","",CONCATENATE(Y1754,IF(LEFT(AR1754,1)="s","+","")))</f>
        <v>4</v>
      </c>
      <c r="BT1754" s="226" t="str">
        <f aca="false">IF(Z1754="","",CONCATENATE(Z1754,IF(LEFT(AS1754,1)="s","+","")))</f>
        <v>4+</v>
      </c>
      <c r="BU1754" s="227" t="str">
        <f aca="false">IF(AA1754="","",CONCATENATE(AA1754,IF(LEFT(AT1754,1)="s","+","")))</f>
        <v>4</v>
      </c>
      <c r="BV1754" s="212"/>
      <c r="BW1754" s="177" t="s">
        <v>4576</v>
      </c>
      <c r="BX1754" s="170" t="str">
        <f aca="false">IF(BW1754&lt;&gt;"",IF(ISNUMBER(FIND("=",BW1754)),LEFT(BW1754,FIND("=",BW1754)-1),BW1754),BW1754)</f>
        <v>AY723745</v>
      </c>
      <c r="BY1754" s="170" t="str">
        <f aca="false">IF(BW1754&lt;&gt;"",IF(ISNUMBER(FIND("=",BW1754)),RIGHT(BW1754,LEN(BW1754)-FIND("=",BW1754)),""),"")</f>
        <v>4e</v>
      </c>
      <c r="BZ1754" s="170" t="str">
        <f aca="false">IF(BX1754&lt;&gt;"",IF(ISNUMBER(FIND(".",BX1754)),LEFT(BX1754,FIND(".",BX1754)-1),BX1754),BX1754)</f>
        <v>AY723745</v>
      </c>
      <c r="CA1754" s="170" t="str">
        <f aca="false">IF(BX1754&lt;&gt;"",IF(ISNUMBER(FIND(".",BX1754)),RIGHT(BX1754,LEN(BX1754)-FIND(".",BX1754)),""),"")</f>
        <v/>
      </c>
      <c r="CB1754" s="212"/>
      <c r="CC1754" s="170" t="str">
        <f aca="false">A1754</f>
        <v>AY723745</v>
      </c>
      <c r="CD1754" s="178" t="s">
        <v>339</v>
      </c>
      <c r="CE1754" s="178" t="s">
        <v>340</v>
      </c>
      <c r="CF1754" s="178" t="s">
        <v>341</v>
      </c>
      <c r="CG1754" s="212"/>
      <c r="CH1754" s="179"/>
      <c r="CI1754" s="179"/>
      <c r="CJ1754" s="179"/>
      <c r="CK1754" s="212"/>
      <c r="CL1754" s="212"/>
      <c r="CM1754" s="170" t="str">
        <f aca="false">F1754</f>
        <v>IND-SW-00-01</v>
      </c>
      <c r="CN1754" s="170" t="str">
        <f aca="false">IF(G1754="","",G1754)</f>
        <v/>
      </c>
      <c r="CO1754" s="170" t="str">
        <f aca="false">CONCATENATE(H1754,":",L1754)</f>
        <v>India:</v>
      </c>
      <c r="CP1754" s="170" t="str">
        <f aca="false">CONCATENATE(IF(Q1754="","",CONCATENATE(Q1754,"-")),IF(P1754="","",CONCATENATE(P1754,"-")),IF(O1754="","",O1754))</f>
        <v/>
      </c>
      <c r="CQ1754" s="170" t="str">
        <f aca="false">IF(N1754="","",N1754)</f>
        <v/>
      </c>
      <c r="CR1754" s="228" t="n">
        <f aca="false">C1754</f>
        <v>4</v>
      </c>
      <c r="CS1754" s="229" t="str">
        <f aca="false">D1754</f>
        <v>4e</v>
      </c>
      <c r="CT1754" s="170" t="str">
        <f aca="false">CONCATENATE(CD1754," strain ",CM1754," ",CL1754,", partial cds")</f>
        <v>Hepatitis E virus strain IND-SW-00-01 , partial cds</v>
      </c>
    </row>
    <row r="1755" customFormat="false" ht="11.9" hidden="true" customHeight="true" outlineLevel="0" collapsed="false">
      <c r="A1755" s="154" t="s">
        <v>4577</v>
      </c>
      <c r="B1755" s="147" t="n">
        <v>4</v>
      </c>
      <c r="C1755" s="148" t="n">
        <v>4</v>
      </c>
      <c r="D1755" s="149" t="s">
        <v>4578</v>
      </c>
      <c r="E1755" s="249" t="s">
        <v>4367</v>
      </c>
      <c r="F1755" s="154" t="s">
        <v>4579</v>
      </c>
      <c r="G1755" s="212"/>
      <c r="H1755" s="146" t="s">
        <v>378</v>
      </c>
      <c r="I1755" s="153" t="s">
        <v>379</v>
      </c>
      <c r="J1755" s="146" t="s">
        <v>337</v>
      </c>
      <c r="K1755" s="155" t="s">
        <v>2736</v>
      </c>
      <c r="L1755" s="231" t="s">
        <v>2736</v>
      </c>
      <c r="M1755" s="157" t="s">
        <v>348</v>
      </c>
      <c r="N1755" s="213"/>
      <c r="O1755" s="212"/>
      <c r="P1755" s="212"/>
      <c r="Q1755" s="212"/>
      <c r="R1755" s="212"/>
      <c r="S1755" s="232" t="n">
        <v>7268</v>
      </c>
      <c r="T1755" s="214" t="s">
        <v>353</v>
      </c>
      <c r="U1755" s="161" t="s">
        <v>4578</v>
      </c>
      <c r="V1755" s="158" t="n">
        <v>4</v>
      </c>
      <c r="W1755" s="244" t="n">
        <v>4</v>
      </c>
      <c r="X1755" s="150" t="n">
        <v>4</v>
      </c>
      <c r="Y1755" s="249" t="n">
        <v>4</v>
      </c>
      <c r="Z1755" s="249" t="n">
        <v>4</v>
      </c>
      <c r="AA1755" s="250" t="n">
        <v>4</v>
      </c>
      <c r="AB1755" s="251" t="s">
        <v>278</v>
      </c>
      <c r="AC1755" s="163" t="s">
        <v>354</v>
      </c>
      <c r="AD1755" s="164" t="s">
        <v>354</v>
      </c>
      <c r="AE1755" s="164" t="s">
        <v>354</v>
      </c>
      <c r="AF1755" s="164" t="s">
        <v>354</v>
      </c>
      <c r="AG1755" s="166" t="s">
        <v>354</v>
      </c>
      <c r="AH1755" s="164" t="n">
        <v>11</v>
      </c>
      <c r="AI1755" s="252" t="n">
        <v>7519</v>
      </c>
      <c r="AJ1755" s="219" t="n">
        <f aca="false">SeqEnd-SeqBeg+1</f>
        <v>7509</v>
      </c>
      <c r="AK1755" s="220" t="n">
        <f aca="false">AND( SeqBeg&lt;=Beg  , End &lt;=SeqEnd )</f>
        <v>1</v>
      </c>
      <c r="AL1755" s="212"/>
      <c r="AM1755" s="212"/>
      <c r="AN1755" s="213"/>
      <c r="AO1755" s="147" t="s">
        <v>457</v>
      </c>
      <c r="AP1755" s="147" t="s">
        <v>457</v>
      </c>
      <c r="AQ1755" s="147" t="s">
        <v>457</v>
      </c>
      <c r="AR1755" s="147" t="s">
        <v>457</v>
      </c>
      <c r="AS1755" s="147" t="s">
        <v>457</v>
      </c>
      <c r="AT1755" s="147" t="s">
        <v>457</v>
      </c>
      <c r="AU1755" s="147" t="s">
        <v>382</v>
      </c>
      <c r="AV1755" s="212"/>
      <c r="AW1755" s="222" t="str">
        <f aca="false">HYPERLINK(CONCATENATE("http://www.ncbi.nlm.nih.gov/nuccore/",BM1755),BM1755)</f>
        <v>AB220974</v>
      </c>
      <c r="AX1755" s="219" t="str">
        <f aca="false">CONCATENATE(D1755,IF(I1755="","",CONCATENATE(".",I1755)),IF(K1755="","",CONCATENATE(".",K1755)),IF(M1755="","",CONCATENATE(".",M1755)),IF(R1755="","",CONCATENATE(".",R1755)),IF(U1755="","","(*)"))</f>
        <v>4f.JPN.Hokkaido.hum(*)</v>
      </c>
      <c r="AY1755" s="170" t="str">
        <f aca="false">CONCATENATE(BM1755,".",BN1755)</f>
        <v>AB220974.HE-JA2</v>
      </c>
      <c r="AZ1755" s="171" t="str">
        <f aca="false">IF(AV1755="",IF(ISNUMBER(FIND(".",A1755)),LEFT(A1755,FIND(".",A1755)-1),A1755),AV1755)</f>
        <v>AB220974</v>
      </c>
      <c r="BA1755" s="171" t="str">
        <f aca="false">IF(ISNUMBER(FIND("-",AZ1755)),LEFT(AZ1755,FIND("-",AZ1755)-1),AZ1755)</f>
        <v>AB220974</v>
      </c>
      <c r="BB1755" s="170" t="str">
        <f aca="false"> MEGAname &amp; "="</f>
        <v>AB220974=</v>
      </c>
      <c r="BC1755" s="170" t="str">
        <f aca="false">Clear &amp; IF(span ,"Span","out")</f>
        <v>AB220974=Span</v>
      </c>
      <c r="BD1755" s="170" t="str">
        <f aca="false">Clear &amp; IF(span, IF(B1755=".","Selected",B1755),"out")</f>
        <v>AB220974=4</v>
      </c>
      <c r="BE1755" s="170" t="str">
        <f aca="false">Clear &amp; Strain</f>
        <v>AB220974=HE-JA2</v>
      </c>
      <c r="BF1755" s="170" t="str">
        <f aca="false">CONCATENATE(A1755,"=",F1755,". ",AX1755,IF(AB1755="","",CONCATENATE(".",AB1755)))</f>
        <v>AB220974=HE-JA2. 4f.JPN.Hokkaido.hum(*).CG</v>
      </c>
      <c r="BG1755" s="170" t="str">
        <f aca="false">CONCATENATE(A1755,"=",F1755,". ",AX1755)</f>
        <v>AB220974=HE-JA2. 4f.JPN.Hokkaido.hum(*)</v>
      </c>
      <c r="BH1755" s="170" t="str">
        <f aca="false">CONCATENATE(A1755,"=",AX1755)</f>
        <v>AB220974=4f.JPN.Hokkaido.hum(*)</v>
      </c>
      <c r="BI1755" s="170" t="str">
        <f aca="false">CONCATENATE(A1755,"=",ComForSubtype,D1755)</f>
        <v>AB220974=4f</v>
      </c>
      <c r="BJ1755" s="170" t="str">
        <f aca="false">CONCATENATE(A1755,"=",E1755)</f>
        <v>AB220974=4</v>
      </c>
      <c r="BK1755" s="170" t="str">
        <f aca="false">CONCATENATE(A1755,"=",C1755)</f>
        <v>AB220974=4</v>
      </c>
      <c r="BL1755" s="170" t="str">
        <f aca="false">CONCATENATE(D1755,"=")</f>
        <v>4f=</v>
      </c>
      <c r="BM1755" s="223" t="str">
        <f aca="false">IF(BA1755="XX","",BA1755)</f>
        <v>AB220974</v>
      </c>
      <c r="BN1755" s="224" t="str">
        <f aca="false">CONCATENATE(IF(F1755="","",F1755),IF(G1755="","",CONCATENATE(" / ",G1755)))</f>
        <v>HE-JA2</v>
      </c>
      <c r="BO1755" s="225" t="str">
        <f aca="false">AX1755</f>
        <v>4f.JPN.Hokkaido.hum(*)</v>
      </c>
      <c r="BP1755" s="226" t="n">
        <f aca="false">IF(V1755="","",V1755)</f>
        <v>4</v>
      </c>
      <c r="BQ1755" s="226" t="str">
        <f aca="false">IF(W1755="","",CONCATENATE(W1755,IF(LEFT(AO1755,1)="s","+","")))</f>
        <v>4+</v>
      </c>
      <c r="BR1755" s="226" t="str">
        <f aca="false">IF(X1755="","",CONCATENATE(X1755,IF(LEFT(AQ1755,1)="s","+","")))</f>
        <v>4+</v>
      </c>
      <c r="BS1755" s="226" t="str">
        <f aca="false">IF(Y1755="","",CONCATENATE(Y1755,IF(LEFT(AR1755,1)="s","+","")))</f>
        <v>4+</v>
      </c>
      <c r="BT1755" s="226" t="str">
        <f aca="false">IF(Z1755="","",CONCATENATE(Z1755,IF(LEFT(AS1755,1)="s","+","")))</f>
        <v>4+</v>
      </c>
      <c r="BU1755" s="227" t="str">
        <f aca="false">IF(AA1755="","",CONCATENATE(AA1755,IF(LEFT(AT1755,1)="s","+","")))</f>
        <v>4+</v>
      </c>
      <c r="BV1755" s="212"/>
      <c r="BW1755" s="177" t="s">
        <v>4580</v>
      </c>
      <c r="BX1755" s="170" t="str">
        <f aca="false">IF(BW1755&lt;&gt;"",IF(ISNUMBER(FIND("=",BW1755)),LEFT(BW1755,FIND("=",BW1755)-1),BW1755),BW1755)</f>
        <v>AB220974</v>
      </c>
      <c r="BY1755" s="170" t="str">
        <f aca="false">IF(BW1755&lt;&gt;"",IF(ISNUMBER(FIND("=",BW1755)),RIGHT(BW1755,LEN(BW1755)-FIND("=",BW1755)),""),"")</f>
        <v>4f</v>
      </c>
      <c r="BZ1755" s="170" t="str">
        <f aca="false">IF(BX1755&lt;&gt;"",IF(ISNUMBER(FIND(".",BX1755)),LEFT(BX1755,FIND(".",BX1755)-1),BX1755),BX1755)</f>
        <v>AB220974</v>
      </c>
      <c r="CA1755" s="170" t="str">
        <f aca="false">IF(BX1755&lt;&gt;"",IF(ISNUMBER(FIND(".",BX1755)),RIGHT(BX1755,LEN(BX1755)-FIND(".",BX1755)),""),"")</f>
        <v/>
      </c>
      <c r="CB1755" s="212"/>
      <c r="CC1755" s="170" t="str">
        <f aca="false">A1755</f>
        <v>AB220974</v>
      </c>
      <c r="CD1755" s="178" t="s">
        <v>339</v>
      </c>
      <c r="CE1755" s="178" t="s">
        <v>340</v>
      </c>
      <c r="CF1755" s="178" t="s">
        <v>341</v>
      </c>
      <c r="CG1755" s="212"/>
      <c r="CH1755" s="179"/>
      <c r="CI1755" s="179"/>
      <c r="CJ1755" s="179"/>
      <c r="CK1755" s="212"/>
      <c r="CL1755" s="212"/>
      <c r="CM1755" s="170" t="str">
        <f aca="false">F1755</f>
        <v>HE-JA2</v>
      </c>
      <c r="CN1755" s="170" t="str">
        <f aca="false">IF(G1755="","",G1755)</f>
        <v/>
      </c>
      <c r="CO1755" s="170" t="str">
        <f aca="false">CONCATENATE(H1755,":",L1755)</f>
        <v>Japan:Hokkaido</v>
      </c>
      <c r="CP1755" s="170" t="str">
        <f aca="false">CONCATENATE(IF(Q1755="","",CONCATENATE(Q1755,"-")),IF(P1755="","",CONCATENATE(P1755,"-")),IF(O1755="","",O1755))</f>
        <v/>
      </c>
      <c r="CQ1755" s="170" t="str">
        <f aca="false">IF(N1755="","",N1755)</f>
        <v/>
      </c>
      <c r="CR1755" s="228" t="n">
        <f aca="false">C1755</f>
        <v>4</v>
      </c>
      <c r="CS1755" s="229" t="str">
        <f aca="false">D1755</f>
        <v>4f</v>
      </c>
      <c r="CT1755" s="170" t="str">
        <f aca="false">CONCATENATE(CD1755," strain ",CM1755," ",CL1755,", partial cds")</f>
        <v>Hepatitis E virus strain HE-JA2 , partial cds</v>
      </c>
    </row>
    <row r="1756" customFormat="false" ht="11.9" hidden="true" customHeight="true" outlineLevel="0" collapsed="false">
      <c r="A1756" s="154" t="s">
        <v>4581</v>
      </c>
      <c r="B1756" s="147" t="n">
        <v>4</v>
      </c>
      <c r="C1756" s="148" t="n">
        <v>4</v>
      </c>
      <c r="D1756" s="149" t="s">
        <v>4578</v>
      </c>
      <c r="E1756" s="249" t="s">
        <v>4367</v>
      </c>
      <c r="F1756" s="154" t="s">
        <v>4579</v>
      </c>
      <c r="G1756" s="212"/>
      <c r="H1756" s="146" t="s">
        <v>378</v>
      </c>
      <c r="I1756" s="236" t="s">
        <v>379</v>
      </c>
      <c r="J1756" s="235" t="s">
        <v>337</v>
      </c>
      <c r="K1756" s="155" t="s">
        <v>2736</v>
      </c>
      <c r="L1756" s="231" t="s">
        <v>2736</v>
      </c>
      <c r="M1756" s="157" t="s">
        <v>348</v>
      </c>
      <c r="N1756" s="213"/>
      <c r="O1756" s="212"/>
      <c r="P1756" s="212"/>
      <c r="Q1756" s="212"/>
      <c r="R1756" s="212"/>
      <c r="S1756" s="232" t="n">
        <v>412</v>
      </c>
      <c r="T1756" s="161" t="s">
        <v>4578</v>
      </c>
      <c r="U1756" s="161" t="s">
        <v>4578</v>
      </c>
      <c r="V1756" s="209"/>
      <c r="W1756" s="163" t="s">
        <v>4367</v>
      </c>
      <c r="X1756" s="209"/>
      <c r="Y1756" s="209"/>
      <c r="Z1756" s="209"/>
      <c r="AB1756" s="217"/>
      <c r="AC1756" s="163" t="n">
        <v>318</v>
      </c>
      <c r="AD1756" s="209"/>
      <c r="AE1756" s="209"/>
      <c r="AF1756" s="209"/>
      <c r="AG1756" s="218"/>
      <c r="AH1756" s="164" t="n">
        <v>48</v>
      </c>
      <c r="AI1756" s="164" t="n">
        <v>459</v>
      </c>
      <c r="AJ1756" s="219" t="n">
        <f aca="false">SeqEnd-SeqBeg+1</f>
        <v>412</v>
      </c>
      <c r="AK1756" s="220" t="n">
        <f aca="false">AND( SeqBeg&lt;=Beg  , End &lt;=SeqEnd )</f>
        <v>1</v>
      </c>
      <c r="AL1756" s="212"/>
      <c r="AM1756" s="212"/>
      <c r="AO1756" s="147" t="s">
        <v>2019</v>
      </c>
      <c r="AP1756" s="147" t="s">
        <v>2019</v>
      </c>
      <c r="AQ1756" s="147" t="s">
        <v>103</v>
      </c>
      <c r="AR1756" s="147" t="s">
        <v>103</v>
      </c>
      <c r="AS1756" s="147" t="s">
        <v>103</v>
      </c>
      <c r="AT1756" s="147" t="s">
        <v>103</v>
      </c>
      <c r="AU1756" s="147" t="s">
        <v>382</v>
      </c>
      <c r="AV1756" s="212"/>
      <c r="AW1756" s="222" t="str">
        <f aca="false">HYPERLINK(CONCATENATE("http://www.ncbi.nlm.nih.gov/nuccore/",BM1756),BM1756)</f>
        <v>AB082547</v>
      </c>
      <c r="AX1756" s="219" t="str">
        <f aca="false">CONCATENATE(D1756,IF(I1756="","",CONCATENATE(".",I1756)),IF(K1756="","",CONCATENATE(".",K1756)),IF(M1756="","",CONCATENATE(".",M1756)),IF(R1756="","",CONCATENATE(".",R1756)),IF(U1756="","","(*)"))</f>
        <v>4f.JPN.Hokkaido.hum(*)</v>
      </c>
      <c r="AY1756" s="170" t="str">
        <f aca="false">CONCATENATE(BM1756,".",BN1756)</f>
        <v>AB082547.HE-JA2</v>
      </c>
      <c r="AZ1756" s="171" t="str">
        <f aca="false">IF(AV1756="",IF(ISNUMBER(FIND(".",A1756)),LEFT(A1756,FIND(".",A1756)-1),A1756),AV1756)</f>
        <v>AB082547</v>
      </c>
      <c r="BA1756" s="171" t="str">
        <f aca="false">IF(ISNUMBER(FIND("-",AZ1756)),LEFT(AZ1756,FIND("-",AZ1756)-1),AZ1756)</f>
        <v>AB082547</v>
      </c>
      <c r="BB1756" s="170" t="str">
        <f aca="false"> MEGAname &amp; "="</f>
        <v>AB082547=</v>
      </c>
      <c r="BC1756" s="170" t="str">
        <f aca="false">Clear &amp; IF(span ,"Span","out")</f>
        <v>AB082547=Span</v>
      </c>
      <c r="BD1756" s="170" t="str">
        <f aca="false">Clear &amp; IF(span, IF(B1756=".","Selected",B1756),"out")</f>
        <v>AB082547=4</v>
      </c>
      <c r="BE1756" s="170" t="str">
        <f aca="false">Clear &amp; Strain</f>
        <v>AB082547=HE-JA2</v>
      </c>
      <c r="BF1756" s="170" t="str">
        <f aca="false">CONCATENATE(A1756,"=",F1756,". ",AX1756,IF(AB1756="","",CONCATENATE(".",AB1756)))</f>
        <v>AB082547=HE-JA2. 4f.JPN.Hokkaido.hum(*)</v>
      </c>
      <c r="BG1756" s="170" t="str">
        <f aca="false">CONCATENATE(A1756,"=",F1756,". ",AX1756)</f>
        <v>AB082547=HE-JA2. 4f.JPN.Hokkaido.hum(*)</v>
      </c>
      <c r="BH1756" s="170" t="str">
        <f aca="false">CONCATENATE(A1756,"=",AX1756)</f>
        <v>AB082547=4f.JPN.Hokkaido.hum(*)</v>
      </c>
      <c r="BI1756" s="170" t="str">
        <f aca="false">CONCATENATE(A1756,"=",ComForSubtype,D1756)</f>
        <v>AB082547=4f</v>
      </c>
      <c r="BJ1756" s="170" t="str">
        <f aca="false">CONCATENATE(A1756,"=",E1756)</f>
        <v>AB082547=4</v>
      </c>
      <c r="BK1756" s="170" t="str">
        <f aca="false">CONCATENATE(A1756,"=",C1756)</f>
        <v>AB082547=4</v>
      </c>
      <c r="BL1756" s="170" t="str">
        <f aca="false">CONCATENATE(D1756,"=")</f>
        <v>4f=</v>
      </c>
      <c r="BM1756" s="223" t="str">
        <f aca="false">IF(BA1756="XX","",BA1756)</f>
        <v>AB082547</v>
      </c>
      <c r="BN1756" s="224" t="str">
        <f aca="false">CONCATENATE(IF(F1756="","",F1756),IF(G1756="","",CONCATENATE(" / ",G1756)))</f>
        <v>HE-JA2</v>
      </c>
      <c r="BO1756" s="225" t="str">
        <f aca="false">AX1756</f>
        <v>4f.JPN.Hokkaido.hum(*)</v>
      </c>
      <c r="BP1756" s="226" t="str">
        <f aca="false">IF(V1756="","",V1756)</f>
        <v/>
      </c>
      <c r="BQ1756" s="226" t="str">
        <f aca="false">IF(W1756="","",CONCATENATE(W1756,IF(LEFT(AO1756,1)="s","+","")))</f>
        <v>4+</v>
      </c>
      <c r="BR1756" s="226" t="str">
        <f aca="false">IF(X1756="","",CONCATENATE(X1756,IF(LEFT(AQ1756,1)="s","+","")))</f>
        <v/>
      </c>
      <c r="BS1756" s="226" t="str">
        <f aca="false">IF(Y1756="","",CONCATENATE(Y1756,IF(LEFT(AR1756,1)="s","+","")))</f>
        <v/>
      </c>
      <c r="BT1756" s="226" t="str">
        <f aca="false">IF(Z1756="","",CONCATENATE(Z1756,IF(LEFT(AS1756,1)="s","+","")))</f>
        <v/>
      </c>
      <c r="BU1756" s="227" t="str">
        <f aca="false">IF(AA1756="","",CONCATENATE(AA1756,IF(LEFT(AT1756,1)="s","+","")))</f>
        <v/>
      </c>
      <c r="BV1756" s="212"/>
      <c r="BW1756" s="177" t="s">
        <v>4582</v>
      </c>
      <c r="BX1756" s="170" t="str">
        <f aca="false">IF(BW1756&lt;&gt;"",IF(ISNUMBER(FIND("=",BW1756)),LEFT(BW1756,FIND("=",BW1756)-1),BW1756),BW1756)</f>
        <v>AB082547.HE-JA2</v>
      </c>
      <c r="BY1756" s="170" t="str">
        <f aca="false">IF(BW1756&lt;&gt;"",IF(ISNUMBER(FIND("=",BW1756)),RIGHT(BW1756,LEN(BW1756)-FIND("=",BW1756)),""),"")</f>
        <v>4</v>
      </c>
      <c r="BZ1756" s="170" t="str">
        <f aca="false">IF(BX1756&lt;&gt;"",IF(ISNUMBER(FIND(".",BX1756)),LEFT(BX1756,FIND(".",BX1756)-1),BX1756),BX1756)</f>
        <v>AB082547</v>
      </c>
      <c r="CA1756" s="170" t="str">
        <f aca="false">IF(BX1756&lt;&gt;"",IF(ISNUMBER(FIND(".",BX1756)),RIGHT(BX1756,LEN(BX1756)-FIND(".",BX1756)),""),"")</f>
        <v>HE-JA2</v>
      </c>
      <c r="CB1756" s="212"/>
      <c r="CC1756" s="170" t="str">
        <f aca="false">A1756</f>
        <v>AB082547</v>
      </c>
      <c r="CD1756" s="178" t="s">
        <v>339</v>
      </c>
      <c r="CE1756" s="178" t="s">
        <v>340</v>
      </c>
      <c r="CF1756" s="178" t="s">
        <v>341</v>
      </c>
      <c r="CG1756" s="212"/>
      <c r="CH1756" s="179"/>
      <c r="CI1756" s="179"/>
      <c r="CJ1756" s="179"/>
      <c r="CK1756" s="212"/>
      <c r="CL1756" s="212"/>
      <c r="CM1756" s="170" t="str">
        <f aca="false">F1756</f>
        <v>HE-JA2</v>
      </c>
      <c r="CN1756" s="170" t="str">
        <f aca="false">IF(G1756="","",G1756)</f>
        <v/>
      </c>
      <c r="CO1756" s="170" t="str">
        <f aca="false">CONCATENATE(H1756,":",L1756)</f>
        <v>Japan:Hokkaido</v>
      </c>
      <c r="CP1756" s="170" t="str">
        <f aca="false">CONCATENATE(IF(Q1756="","",CONCATENATE(Q1756,"-")),IF(P1756="","",CONCATENATE(P1756,"-")),IF(O1756="","",O1756))</f>
        <v/>
      </c>
      <c r="CQ1756" s="170" t="str">
        <f aca="false">IF(N1756="","",N1756)</f>
        <v/>
      </c>
      <c r="CR1756" s="228" t="n">
        <f aca="false">C1756</f>
        <v>4</v>
      </c>
      <c r="CS1756" s="229" t="str">
        <f aca="false">D1756</f>
        <v>4f</v>
      </c>
      <c r="CT1756" s="170" t="str">
        <f aca="false">CONCATENATE(CD1756," strain ",CM1756," ",CL1756,", partial cds")</f>
        <v>Hepatitis E virus strain HE-JA2 , partial cds</v>
      </c>
    </row>
    <row r="1757" s="146" customFormat="true" ht="11.9" hidden="true" customHeight="true" outlineLevel="0" collapsed="false">
      <c r="A1757" s="154" t="s">
        <v>4583</v>
      </c>
      <c r="B1757" s="147" t="n">
        <v>4</v>
      </c>
      <c r="C1757" s="148" t="n">
        <v>4</v>
      </c>
      <c r="D1757" s="149" t="s">
        <v>4578</v>
      </c>
      <c r="E1757" s="249" t="s">
        <v>4367</v>
      </c>
      <c r="F1757" s="154" t="s">
        <v>4579</v>
      </c>
      <c r="G1757" s="212"/>
      <c r="H1757" s="146" t="s">
        <v>378</v>
      </c>
      <c r="I1757" s="153" t="s">
        <v>379</v>
      </c>
      <c r="J1757" s="146" t="s">
        <v>337</v>
      </c>
      <c r="K1757" s="155" t="s">
        <v>2736</v>
      </c>
      <c r="L1757" s="231" t="s">
        <v>2736</v>
      </c>
      <c r="M1757" s="157" t="s">
        <v>348</v>
      </c>
      <c r="N1757" s="213"/>
      <c r="O1757" s="212"/>
      <c r="P1757" s="212"/>
      <c r="Q1757" s="212"/>
      <c r="R1757" s="212"/>
      <c r="S1757" s="232" t="n">
        <v>412</v>
      </c>
      <c r="T1757" s="161" t="s">
        <v>4578</v>
      </c>
      <c r="U1757" s="161" t="s">
        <v>4578</v>
      </c>
      <c r="V1757" s="209"/>
      <c r="W1757" s="217"/>
      <c r="X1757" s="147"/>
      <c r="Y1757" s="209"/>
      <c r="Z1757" s="209"/>
      <c r="AA1757" s="158" t="s">
        <v>4455</v>
      </c>
      <c r="AB1757" s="217"/>
      <c r="AC1757" s="217"/>
      <c r="AD1757" s="209"/>
      <c r="AE1757" s="209"/>
      <c r="AF1757" s="209"/>
      <c r="AG1757" s="166" t="s">
        <v>2060</v>
      </c>
      <c r="AH1757" s="164" t="n">
        <v>6189</v>
      </c>
      <c r="AI1757" s="164" t="n">
        <v>6600</v>
      </c>
      <c r="AJ1757" s="219" t="n">
        <f aca="false">SeqEnd-SeqBeg+1</f>
        <v>412</v>
      </c>
      <c r="AK1757" s="220" t="n">
        <f aca="false">AND( SeqBeg&lt;=Beg  , End &lt;=SeqEnd )</f>
        <v>0</v>
      </c>
      <c r="AL1757" s="212"/>
      <c r="AM1757" s="212"/>
      <c r="AN1757" s="221"/>
      <c r="AO1757" s="147" t="s">
        <v>103</v>
      </c>
      <c r="AP1757" s="147" t="s">
        <v>103</v>
      </c>
      <c r="AQ1757" s="147" t="s">
        <v>103</v>
      </c>
      <c r="AR1757" s="147" t="s">
        <v>103</v>
      </c>
      <c r="AS1757" s="147" t="s">
        <v>103</v>
      </c>
      <c r="AT1757" s="147" t="s">
        <v>103</v>
      </c>
      <c r="AV1757" s="212"/>
      <c r="AW1757" s="222" t="str">
        <f aca="false">HYPERLINK(CONCATENATE("http://www.ncbi.nlm.nih.gov/nuccore/",BM1757),BM1757)</f>
        <v>AB082558</v>
      </c>
      <c r="AX1757" s="219" t="str">
        <f aca="false">CONCATENATE(D1757,IF(I1757="","",CONCATENATE(".",I1757)),IF(K1757="","",CONCATENATE(".",K1757)),IF(M1757="","",CONCATENATE(".",M1757)),IF(R1757="","",CONCATENATE(".",R1757)),IF(U1757="","","(*)"))</f>
        <v>4f.JPN.Hokkaido.hum(*)</v>
      </c>
      <c r="AY1757" s="170" t="str">
        <f aca="false">CONCATENATE(BM1757,".",BN1757)</f>
        <v>AB082558.HE-JA2</v>
      </c>
      <c r="AZ1757" s="171" t="str">
        <f aca="false">IF(AV1757="",IF(ISNUMBER(FIND(".",A1757)),LEFT(A1757,FIND(".",A1757)-1),A1757),AV1757)</f>
        <v>AB082558</v>
      </c>
      <c r="BA1757" s="171" t="str">
        <f aca="false">IF(ISNUMBER(FIND("-",AZ1757)),LEFT(AZ1757,FIND("-",AZ1757)-1),AZ1757)</f>
        <v>AB082558</v>
      </c>
      <c r="BB1757" s="170" t="str">
        <f aca="false"> MEGAname &amp; "="</f>
        <v>AB082558=</v>
      </c>
      <c r="BC1757" s="170" t="str">
        <f aca="false">Clear &amp; IF(span ,"Span","out")</f>
        <v>AB082558=out</v>
      </c>
      <c r="BD1757" s="170" t="str">
        <f aca="false">Clear &amp; IF(span, IF(B1757=".","Selected",B1757),"out")</f>
        <v>AB082558=out</v>
      </c>
      <c r="BE1757" s="170" t="str">
        <f aca="false">Clear &amp; Strain</f>
        <v>AB082558=HE-JA2</v>
      </c>
      <c r="BF1757" s="170" t="str">
        <f aca="false">CONCATENATE(A1757,"=",F1757,". ",AX1757,IF(AB1757="","",CONCATENATE(".",AB1757)))</f>
        <v>AB082558=HE-JA2. 4f.JPN.Hokkaido.hum(*)</v>
      </c>
      <c r="BG1757" s="170" t="str">
        <f aca="false">CONCATENATE(A1757,"=",F1757,". ",AX1757)</f>
        <v>AB082558=HE-JA2. 4f.JPN.Hokkaido.hum(*)</v>
      </c>
      <c r="BH1757" s="170" t="str">
        <f aca="false">CONCATENATE(A1757,"=",AX1757)</f>
        <v>AB082558=4f.JPN.Hokkaido.hum(*)</v>
      </c>
      <c r="BI1757" s="170" t="str">
        <f aca="false">CONCATENATE(A1757,"=",ComForSubtype,D1757)</f>
        <v>AB082558=4f</v>
      </c>
      <c r="BJ1757" s="170" t="str">
        <f aca="false">CONCATENATE(A1757,"=",E1757)</f>
        <v>AB082558=4</v>
      </c>
      <c r="BK1757" s="170" t="str">
        <f aca="false">CONCATENATE(A1757,"=",C1757)</f>
        <v>AB082558=4</v>
      </c>
      <c r="BL1757" s="170" t="str">
        <f aca="false">CONCATENATE(D1757,"=")</f>
        <v>4f=</v>
      </c>
      <c r="BM1757" s="223" t="str">
        <f aca="false">IF(BA1757="XX","",BA1757)</f>
        <v>AB082558</v>
      </c>
      <c r="BN1757" s="224" t="str">
        <f aca="false">CONCATENATE(IF(F1757="","",F1757),IF(G1757="","",CONCATENATE(" / ",G1757)))</f>
        <v>HE-JA2</v>
      </c>
      <c r="BO1757" s="225" t="str">
        <f aca="false">AX1757</f>
        <v>4f.JPN.Hokkaido.hum(*)</v>
      </c>
      <c r="BP1757" s="226" t="str">
        <f aca="false">IF(V1757="","",V1757)</f>
        <v/>
      </c>
      <c r="BQ1757" s="226" t="str">
        <f aca="false">IF(W1757="","",CONCATENATE(W1757,IF(LEFT(AO1757,1)="s","+","")))</f>
        <v/>
      </c>
      <c r="BR1757" s="226" t="str">
        <f aca="false">IF(X1757="","",CONCATENATE(X1757,IF(LEFT(AQ1757,1)="s","+","")))</f>
        <v/>
      </c>
      <c r="BS1757" s="226" t="str">
        <f aca="false">IF(Y1757="","",CONCATENATE(Y1757,IF(LEFT(AR1757,1)="s","+","")))</f>
        <v/>
      </c>
      <c r="BT1757" s="226" t="str">
        <f aca="false">IF(Z1757="","",CONCATENATE(Z1757,IF(LEFT(AS1757,1)="s","+","")))</f>
        <v/>
      </c>
      <c r="BU1757" s="227" t="str">
        <f aca="false">IF(AA1757="","",CONCATENATE(AA1757,IF(LEFT(AT1757,1)="s","+","")))</f>
        <v>4c</v>
      </c>
      <c r="BV1757" s="212"/>
      <c r="BW1757" s="177" t="s">
        <v>4584</v>
      </c>
      <c r="BX1757" s="170" t="str">
        <f aca="false">IF(BW1757&lt;&gt;"",IF(ISNUMBER(FIND("=",BW1757)),LEFT(BW1757,FIND("=",BW1757)-1),BW1757),BW1757)</f>
        <v>AB082558.HE-JA2</v>
      </c>
      <c r="BY1757" s="170" t="str">
        <f aca="false">IF(BW1757&lt;&gt;"",IF(ISNUMBER(FIND("=",BW1757)),RIGHT(BW1757,LEN(BW1757)-FIND("=",BW1757)),""),"")</f>
        <v>NonSelected</v>
      </c>
      <c r="BZ1757" s="170" t="str">
        <f aca="false">IF(BX1757&lt;&gt;"",IF(ISNUMBER(FIND(".",BX1757)),LEFT(BX1757,FIND(".",BX1757)-1),BX1757),BX1757)</f>
        <v>AB082558</v>
      </c>
      <c r="CA1757" s="170" t="str">
        <f aca="false">IF(BX1757&lt;&gt;"",IF(ISNUMBER(FIND(".",BX1757)),RIGHT(BX1757,LEN(BX1757)-FIND(".",BX1757)),""),"")</f>
        <v>HE-JA2</v>
      </c>
      <c r="CB1757" s="212"/>
      <c r="CC1757" s="170" t="str">
        <f aca="false">A1757</f>
        <v>AB082558</v>
      </c>
      <c r="CD1757" s="178" t="s">
        <v>339</v>
      </c>
      <c r="CE1757" s="178" t="s">
        <v>340</v>
      </c>
      <c r="CF1757" s="178" t="s">
        <v>341</v>
      </c>
      <c r="CG1757" s="212"/>
      <c r="CH1757" s="179"/>
      <c r="CI1757" s="179"/>
      <c r="CJ1757" s="179"/>
      <c r="CK1757" s="212"/>
      <c r="CL1757" s="212"/>
      <c r="CM1757" s="170" t="str">
        <f aca="false">F1757</f>
        <v>HE-JA2</v>
      </c>
      <c r="CN1757" s="170" t="str">
        <f aca="false">IF(G1757="","",G1757)</f>
        <v/>
      </c>
      <c r="CO1757" s="170" t="str">
        <f aca="false">CONCATENATE(H1757,":",L1757)</f>
        <v>Japan:Hokkaido</v>
      </c>
      <c r="CP1757" s="170" t="str">
        <f aca="false">CONCATENATE(IF(Q1757="","",CONCATENATE(Q1757,"-")),IF(P1757="","",CONCATENATE(P1757,"-")),IF(O1757="","",O1757))</f>
        <v/>
      </c>
      <c r="CQ1757" s="170" t="str">
        <f aca="false">IF(N1757="","",N1757)</f>
        <v/>
      </c>
      <c r="CR1757" s="228" t="n">
        <f aca="false">C1757</f>
        <v>4</v>
      </c>
      <c r="CS1757" s="229" t="str">
        <f aca="false">D1757</f>
        <v>4f</v>
      </c>
      <c r="CT1757" s="170" t="str">
        <f aca="false">CONCATENATE(CD1757," strain ",CM1757," ",CL1757,", partial cds")</f>
        <v>Hepatitis E virus strain HE-JA2 , partial cds</v>
      </c>
    </row>
    <row r="1758" customFormat="false" ht="11.9" hidden="true" customHeight="true" outlineLevel="0" collapsed="false">
      <c r="A1758" s="154" t="s">
        <v>4585</v>
      </c>
      <c r="B1758" s="147" t="n">
        <v>4</v>
      </c>
      <c r="C1758" s="243" t="n">
        <v>4</v>
      </c>
      <c r="D1758" s="149" t="s">
        <v>4586</v>
      </c>
      <c r="E1758" s="249" t="s">
        <v>4367</v>
      </c>
      <c r="F1758" s="154" t="s">
        <v>4587</v>
      </c>
      <c r="G1758" s="212"/>
      <c r="H1758" s="146" t="s">
        <v>365</v>
      </c>
      <c r="I1758" s="153" t="s">
        <v>366</v>
      </c>
      <c r="J1758" s="146" t="s">
        <v>337</v>
      </c>
      <c r="K1758" s="155" t="s">
        <v>4588</v>
      </c>
      <c r="L1758" s="231" t="s">
        <v>4588</v>
      </c>
      <c r="M1758" s="157" t="s">
        <v>348</v>
      </c>
      <c r="N1758" s="213"/>
      <c r="O1758" s="160" t="n">
        <v>2000</v>
      </c>
      <c r="P1758" s="212"/>
      <c r="Q1758" s="212"/>
      <c r="R1758" s="212"/>
      <c r="S1758" s="232" t="n">
        <v>7193</v>
      </c>
      <c r="T1758" s="214" t="s">
        <v>353</v>
      </c>
      <c r="U1758" s="161" t="s">
        <v>4586</v>
      </c>
      <c r="V1758" s="158" t="s">
        <v>4586</v>
      </c>
      <c r="W1758" s="244" t="s">
        <v>4586</v>
      </c>
      <c r="X1758" s="249" t="s">
        <v>4586</v>
      </c>
      <c r="Y1758" s="249" t="s">
        <v>4586</v>
      </c>
      <c r="Z1758" s="150" t="s">
        <v>4586</v>
      </c>
      <c r="AA1758" s="250" t="s">
        <v>4586</v>
      </c>
      <c r="AB1758" s="251" t="s">
        <v>278</v>
      </c>
      <c r="AC1758" s="163" t="s">
        <v>354</v>
      </c>
      <c r="AD1758" s="164" t="s">
        <v>354</v>
      </c>
      <c r="AE1758" s="164" t="s">
        <v>354</v>
      </c>
      <c r="AF1758" s="164" t="s">
        <v>354</v>
      </c>
      <c r="AG1758" s="166" t="s">
        <v>354</v>
      </c>
      <c r="AH1758" s="164" t="n">
        <v>27</v>
      </c>
      <c r="AI1758" s="252" t="n">
        <v>7519</v>
      </c>
      <c r="AJ1758" s="219" t="n">
        <f aca="false">SeqEnd-SeqBeg+1</f>
        <v>7493</v>
      </c>
      <c r="AK1758" s="220" t="n">
        <f aca="false">AND( SeqBeg&lt;=Beg  , End &lt;=SeqEnd )</f>
        <v>1</v>
      </c>
      <c r="AL1758" s="212"/>
      <c r="AM1758" s="212"/>
      <c r="AN1758" s="213"/>
      <c r="AO1758" s="147" t="s">
        <v>457</v>
      </c>
      <c r="AP1758" s="147" t="s">
        <v>457</v>
      </c>
      <c r="AQ1758" s="147" t="s">
        <v>457</v>
      </c>
      <c r="AR1758" s="147" t="s">
        <v>457</v>
      </c>
      <c r="AS1758" s="147" t="s">
        <v>457</v>
      </c>
      <c r="AT1758" s="147" t="s">
        <v>457</v>
      </c>
      <c r="AU1758" s="147" t="s">
        <v>382</v>
      </c>
      <c r="AV1758" s="212"/>
      <c r="AW1758" s="222" t="str">
        <f aca="false">HYPERLINK(CONCATENATE("http://www.ncbi.nlm.nih.gov/nuccore/",BM1758),BM1758)</f>
        <v>AB108537</v>
      </c>
      <c r="AX1758" s="219" t="str">
        <f aca="false">CONCATENATE(D1758,IF(I1758="","",CONCATENATE(".",I1758)),IF(K1758="","",CONCATENATE(".",K1758)),IF(M1758="","",CONCATENATE(".",M1758)),IF(R1758="","",CONCATENATE(".",R1758)),IF(U1758="","","(*)"))</f>
        <v>4g.CHN.Changchun.hum(*)</v>
      </c>
      <c r="AY1758" s="170" t="str">
        <f aca="false">CONCATENATE(BM1758,".",BN1758)</f>
        <v>AB108537.CCC220</v>
      </c>
      <c r="AZ1758" s="171" t="str">
        <f aca="false">IF(AV1758="",IF(ISNUMBER(FIND(".",A1758)),LEFT(A1758,FIND(".",A1758)-1),A1758),AV1758)</f>
        <v>AB108537</v>
      </c>
      <c r="BA1758" s="171" t="str">
        <f aca="false">IF(ISNUMBER(FIND("-",AZ1758)),LEFT(AZ1758,FIND("-",AZ1758)-1),AZ1758)</f>
        <v>AB108537</v>
      </c>
      <c r="BB1758" s="170" t="str">
        <f aca="false"> MEGAname &amp; "="</f>
        <v>AB108537=</v>
      </c>
      <c r="BC1758" s="170" t="str">
        <f aca="false">Clear &amp; IF(span ,"Span","out")</f>
        <v>AB108537=Span</v>
      </c>
      <c r="BD1758" s="170" t="str">
        <f aca="false">Clear &amp; IF(span, IF(B1758=".","Selected",B1758),"out")</f>
        <v>AB108537=4</v>
      </c>
      <c r="BE1758" s="170" t="str">
        <f aca="false">Clear &amp; Strain</f>
        <v>AB108537=CCC220</v>
      </c>
      <c r="BF1758" s="170" t="str">
        <f aca="false">CONCATENATE(A1758,"=",F1758,". ",AX1758,IF(AB1758="","",CONCATENATE(".",AB1758)))</f>
        <v>AB108537=CCC220. 4g.CHN.Changchun.hum(*).CG</v>
      </c>
      <c r="BG1758" s="170" t="str">
        <f aca="false">CONCATENATE(A1758,"=",F1758,". ",AX1758)</f>
        <v>AB108537=CCC220. 4g.CHN.Changchun.hum(*)</v>
      </c>
      <c r="BH1758" s="170" t="str">
        <f aca="false">CONCATENATE(A1758,"=",AX1758)</f>
        <v>AB108537=4g.CHN.Changchun.hum(*)</v>
      </c>
      <c r="BI1758" s="170" t="str">
        <f aca="false">CONCATENATE(A1758,"=",ComForSubtype,D1758)</f>
        <v>AB108537=4g</v>
      </c>
      <c r="BJ1758" s="170" t="str">
        <f aca="false">CONCATENATE(A1758,"=",E1758)</f>
        <v>AB108537=4</v>
      </c>
      <c r="BK1758" s="170" t="str">
        <f aca="false">CONCATENATE(A1758,"=",C1758)</f>
        <v>AB108537=4</v>
      </c>
      <c r="BL1758" s="170" t="str">
        <f aca="false">CONCATENATE(D1758,"=")</f>
        <v>4g=</v>
      </c>
      <c r="BM1758" s="223" t="str">
        <f aca="false">IF(BA1758="XX","",BA1758)</f>
        <v>AB108537</v>
      </c>
      <c r="BN1758" s="224" t="str">
        <f aca="false">CONCATENATE(IF(F1758="","",F1758),IF(G1758="","",CONCATENATE(" / ",G1758)))</f>
        <v>CCC220</v>
      </c>
      <c r="BO1758" s="225" t="str">
        <f aca="false">AX1758</f>
        <v>4g.CHN.Changchun.hum(*)</v>
      </c>
      <c r="BP1758" s="226" t="str">
        <f aca="false">IF(V1758="","",V1758)</f>
        <v>4g</v>
      </c>
      <c r="BQ1758" s="226" t="str">
        <f aca="false">IF(W1758="","",CONCATENATE(W1758,IF(LEFT(AO1758,1)="s","+","")))</f>
        <v>4g+</v>
      </c>
      <c r="BR1758" s="226" t="str">
        <f aca="false">IF(X1758="","",CONCATENATE(X1758,IF(LEFT(AQ1758,1)="s","+","")))</f>
        <v>4g+</v>
      </c>
      <c r="BS1758" s="226" t="str">
        <f aca="false">IF(Y1758="","",CONCATENATE(Y1758,IF(LEFT(AR1758,1)="s","+","")))</f>
        <v>4g+</v>
      </c>
      <c r="BT1758" s="226" t="str">
        <f aca="false">IF(Z1758="","",CONCATENATE(Z1758,IF(LEFT(AS1758,1)="s","+","")))</f>
        <v>4g+</v>
      </c>
      <c r="BU1758" s="227" t="str">
        <f aca="false">IF(AA1758="","",CONCATENATE(AA1758,IF(LEFT(AT1758,1)="s","+","")))</f>
        <v>4g+</v>
      </c>
      <c r="BV1758" s="212"/>
      <c r="BW1758" s="177" t="s">
        <v>4589</v>
      </c>
      <c r="BX1758" s="170" t="str">
        <f aca="false">IF(BW1758&lt;&gt;"",IF(ISNUMBER(FIND("=",BW1758)),LEFT(BW1758,FIND("=",BW1758)-1),BW1758),BW1758)</f>
        <v>AB108537</v>
      </c>
      <c r="BY1758" s="170" t="str">
        <f aca="false">IF(BW1758&lt;&gt;"",IF(ISNUMBER(FIND("=",BW1758)),RIGHT(BW1758,LEN(BW1758)-FIND("=",BW1758)),""),"")</f>
        <v>4g</v>
      </c>
      <c r="BZ1758" s="170" t="str">
        <f aca="false">IF(BX1758&lt;&gt;"",IF(ISNUMBER(FIND(".",BX1758)),LEFT(BX1758,FIND(".",BX1758)-1),BX1758),BX1758)</f>
        <v>AB108537</v>
      </c>
      <c r="CA1758" s="170" t="str">
        <f aca="false">IF(BX1758&lt;&gt;"",IF(ISNUMBER(FIND(".",BX1758)),RIGHT(BX1758,LEN(BX1758)-FIND(".",BX1758)),""),"")</f>
        <v/>
      </c>
      <c r="CB1758" s="212"/>
      <c r="CC1758" s="170" t="str">
        <f aca="false">A1758</f>
        <v>AB108537</v>
      </c>
      <c r="CD1758" s="178" t="s">
        <v>339</v>
      </c>
      <c r="CE1758" s="178" t="s">
        <v>340</v>
      </c>
      <c r="CF1758" s="178" t="s">
        <v>341</v>
      </c>
      <c r="CG1758" s="212"/>
      <c r="CH1758" s="212"/>
      <c r="CI1758" s="212"/>
      <c r="CJ1758" s="212"/>
      <c r="CK1758" s="178"/>
      <c r="CL1758" s="212"/>
      <c r="CM1758" s="212"/>
      <c r="CN1758" s="212"/>
      <c r="CO1758" s="212"/>
      <c r="CP1758" s="212"/>
      <c r="CQ1758" s="212"/>
      <c r="CR1758" s="170" t="n">
        <f aca="false">C1758</f>
        <v>4</v>
      </c>
      <c r="CS1758" s="229" t="str">
        <f aca="false">D1758</f>
        <v>4g</v>
      </c>
      <c r="CT1758" s="170" t="str">
        <f aca="false">CONCATENATE(CD1758," strain ",CM1758," ",CL1758,", partial cds")</f>
        <v>Hepatitis E virus strain  , partial cds</v>
      </c>
    </row>
    <row r="1759" s="146" customFormat="true" ht="11.9" hidden="true" customHeight="true" outlineLevel="0" collapsed="false">
      <c r="A1759" s="208" t="s">
        <v>4590</v>
      </c>
      <c r="B1759" s="147" t="n">
        <v>4</v>
      </c>
      <c r="C1759" s="148" t="n">
        <v>4</v>
      </c>
      <c r="D1759" s="149" t="s">
        <v>4586</v>
      </c>
      <c r="E1759" s="249" t="s">
        <v>4367</v>
      </c>
      <c r="F1759" s="210" t="s">
        <v>4591</v>
      </c>
      <c r="G1759" s="212"/>
      <c r="H1759" s="146" t="s">
        <v>378</v>
      </c>
      <c r="I1759" s="153" t="s">
        <v>379</v>
      </c>
      <c r="J1759" s="146" t="s">
        <v>337</v>
      </c>
      <c r="K1759" s="155" t="s">
        <v>4054</v>
      </c>
      <c r="L1759" s="231" t="s">
        <v>4592</v>
      </c>
      <c r="M1759" s="157" t="s">
        <v>348</v>
      </c>
      <c r="N1759" s="158" t="s">
        <v>400</v>
      </c>
      <c r="O1759" s="159" t="n">
        <v>2011</v>
      </c>
      <c r="P1759" s="160" t="s">
        <v>3404</v>
      </c>
      <c r="Q1759" s="160" t="n">
        <v>17</v>
      </c>
      <c r="R1759" s="212"/>
      <c r="S1759" s="232" t="n">
        <v>7236</v>
      </c>
      <c r="T1759" s="214" t="s">
        <v>353</v>
      </c>
      <c r="U1759" s="215"/>
      <c r="V1759" s="209" t="s">
        <v>4586</v>
      </c>
      <c r="W1759" s="163" t="s">
        <v>4586</v>
      </c>
      <c r="X1759" s="209"/>
      <c r="Y1759" s="209"/>
      <c r="Z1759" s="209"/>
      <c r="AA1759" s="216"/>
      <c r="AB1759" s="251" t="s">
        <v>278</v>
      </c>
      <c r="AC1759" s="163" t="s">
        <v>456</v>
      </c>
      <c r="AD1759" s="164" t="s">
        <v>354</v>
      </c>
      <c r="AE1759" s="164" t="s">
        <v>354</v>
      </c>
      <c r="AF1759" s="164" t="s">
        <v>354</v>
      </c>
      <c r="AG1759" s="166" t="s">
        <v>354</v>
      </c>
      <c r="AH1759" s="164" t="n">
        <v>31</v>
      </c>
      <c r="AI1759" s="252" t="n">
        <v>7519</v>
      </c>
      <c r="AJ1759" s="219" t="n">
        <f aca="false">SeqEnd-SeqBeg+1</f>
        <v>7489</v>
      </c>
      <c r="AK1759" s="220" t="n">
        <f aca="false">AND( SeqBeg&lt;=Beg  , End &lt;=SeqEnd )</f>
        <v>1</v>
      </c>
      <c r="AL1759" s="212"/>
      <c r="AM1759" s="212"/>
      <c r="AN1759" s="221"/>
      <c r="AO1759" s="147" t="s">
        <v>103</v>
      </c>
      <c r="AP1759" s="147" t="s">
        <v>103</v>
      </c>
      <c r="AQ1759" s="147" t="s">
        <v>103</v>
      </c>
      <c r="AR1759" s="147" t="s">
        <v>103</v>
      </c>
      <c r="AS1759" s="147" t="s">
        <v>103</v>
      </c>
      <c r="AT1759" s="147" t="s">
        <v>103</v>
      </c>
      <c r="AV1759" s="212"/>
      <c r="AW1759" s="222" t="str">
        <f aca="false">HYPERLINK(CONCATENATE("http://www.ncbi.nlm.nih.gov/nuccore/",BM1759),BM1759)</f>
        <v>AB698654</v>
      </c>
      <c r="AX1759" s="219" t="str">
        <f aca="false">CONCATENATE(D1759,IF(I1759="","",CONCATENATE(".",I1759)),IF(K1759="","",CONCATENATE(".",K1759)),IF(M1759="","",CONCATENATE(".",M1759)),IF(R1759="","",CONCATENATE(".",R1759)),IF(U1759="","","(*)"))</f>
        <v>4g.JPN.Yamaguchi.hum</v>
      </c>
      <c r="AY1759" s="170" t="str">
        <f aca="false">CONCATENATE(BM1759,".",BN1759)</f>
        <v>AB698654.JTF-Yamagu11</v>
      </c>
      <c r="AZ1759" s="171" t="str">
        <f aca="false">IF(AV1759="",IF(ISNUMBER(FIND(".",A1759)),LEFT(A1759,FIND(".",A1759)-1),A1759),AV1759)</f>
        <v>AB698654</v>
      </c>
      <c r="BA1759" s="171" t="str">
        <f aca="false">IF(ISNUMBER(FIND("-",AZ1759)),LEFT(AZ1759,FIND("-",AZ1759)-1),AZ1759)</f>
        <v>AB698654</v>
      </c>
      <c r="BB1759" s="170" t="str">
        <f aca="false"> MEGAname &amp; "="</f>
        <v>AB698654=</v>
      </c>
      <c r="BC1759" s="170" t="str">
        <f aca="false">Clear &amp; IF(span ,"Span","out")</f>
        <v>AB698654=Span</v>
      </c>
      <c r="BD1759" s="170" t="str">
        <f aca="false">Clear &amp; IF(span, IF(B1759=".","Selected",B1759),"out")</f>
        <v>AB698654=4</v>
      </c>
      <c r="BE1759" s="170" t="str">
        <f aca="false">Clear &amp; Strain</f>
        <v>AB698654=JTF-Yamagu11</v>
      </c>
      <c r="BF1759" s="170" t="str">
        <f aca="false">CONCATENATE(A1759,"=",F1759,". ",AX1759,IF(AB1759="","",CONCATENATE(".",AB1759)))</f>
        <v>AB698654=JTF-Yamagu11. 4g.JPN.Yamaguchi.hum.CG</v>
      </c>
      <c r="BG1759" s="170" t="str">
        <f aca="false">CONCATENATE(A1759,"=",F1759,". ",AX1759)</f>
        <v>AB698654=JTF-Yamagu11. 4g.JPN.Yamaguchi.hum</v>
      </c>
      <c r="BH1759" s="170" t="str">
        <f aca="false">CONCATENATE(A1759,"=",AX1759)</f>
        <v>AB698654=4g.JPN.Yamaguchi.hum</v>
      </c>
      <c r="BI1759" s="170" t="str">
        <f aca="false">CONCATENATE(A1759,"=",ComForSubtype,D1759)</f>
        <v>AB698654=4g</v>
      </c>
      <c r="BJ1759" s="170" t="str">
        <f aca="false">CONCATENATE(A1759,"=",E1759)</f>
        <v>AB698654=4</v>
      </c>
      <c r="BK1759" s="170" t="str">
        <f aca="false">CONCATENATE(A1759,"=",C1759)</f>
        <v>AB698654=4</v>
      </c>
      <c r="BL1759" s="170" t="str">
        <f aca="false">CONCATENATE(D1759,"=")</f>
        <v>4g=</v>
      </c>
      <c r="BM1759" s="223" t="str">
        <f aca="false">IF(BA1759="XX","",BA1759)</f>
        <v>AB698654</v>
      </c>
      <c r="BN1759" s="224" t="str">
        <f aca="false">CONCATENATE(IF(F1759="","",F1759),IF(G1759="","",CONCATENATE(" / ",G1759)))</f>
        <v>JTF-Yamagu11</v>
      </c>
      <c r="BO1759" s="225" t="str">
        <f aca="false">AX1759</f>
        <v>4g.JPN.Yamaguchi.hum</v>
      </c>
      <c r="BP1759" s="226" t="str">
        <f aca="false">IF(V1759="","",V1759)</f>
        <v>4g</v>
      </c>
      <c r="BQ1759" s="226" t="str">
        <f aca="false">IF(W1759="","",CONCATENATE(W1759,IF(LEFT(AO1759,1)="s","+","")))</f>
        <v>4g</v>
      </c>
      <c r="BR1759" s="226" t="str">
        <f aca="false">IF(X1759="","",CONCATENATE(X1759,IF(LEFT(AQ1759,1)="s","+","")))</f>
        <v/>
      </c>
      <c r="BS1759" s="226" t="str">
        <f aca="false">IF(Y1759="","",CONCATENATE(Y1759,IF(LEFT(AR1759,1)="s","+","")))</f>
        <v/>
      </c>
      <c r="BT1759" s="226" t="str">
        <f aca="false">IF(Z1759="","",CONCATENATE(Z1759,IF(LEFT(AS1759,1)="s","+","")))</f>
        <v/>
      </c>
      <c r="BU1759" s="227" t="str">
        <f aca="false">IF(AA1759="","",CONCATENATE(AA1759,IF(LEFT(AT1759,1)="s","+","")))</f>
        <v/>
      </c>
      <c r="BV1759" s="212"/>
      <c r="BW1759" s="177" t="s">
        <v>338</v>
      </c>
      <c r="BX1759" s="170" t="str">
        <f aca="false">IF(BW1759&lt;&gt;"",IF(ISNUMBER(FIND("=",BW1759)),LEFT(BW1759,FIND("=",BW1759)-1),BW1759),BW1759)</f>
        <v>xx</v>
      </c>
      <c r="BY1759" s="170" t="str">
        <f aca="false">IF(BW1759&lt;&gt;"",IF(ISNUMBER(FIND("=",BW1759)),RIGHT(BW1759,LEN(BW1759)-FIND("=",BW1759)),""),"")</f>
        <v>Non_select</v>
      </c>
      <c r="BZ1759" s="170" t="str">
        <f aca="false">IF(BX1759&lt;&gt;"",IF(ISNUMBER(FIND(".",BX1759)),LEFT(BX1759,FIND(".",BX1759)-1),BX1759),BX1759)</f>
        <v>xx</v>
      </c>
      <c r="CA1759" s="170" t="str">
        <f aca="false">IF(BX1759&lt;&gt;"",IF(ISNUMBER(FIND(".",BX1759)),RIGHT(BX1759,LEN(BX1759)-FIND(".",BX1759)),""),"")</f>
        <v/>
      </c>
      <c r="CB1759" s="212"/>
      <c r="CC1759" s="170" t="str">
        <f aca="false">A1759</f>
        <v>AB698654</v>
      </c>
      <c r="CD1759" s="178" t="s">
        <v>339</v>
      </c>
      <c r="CE1759" s="178" t="s">
        <v>340</v>
      </c>
      <c r="CF1759" s="178" t="s">
        <v>341</v>
      </c>
      <c r="CG1759" s="212"/>
      <c r="CH1759" s="212"/>
      <c r="CI1759" s="212"/>
      <c r="CJ1759" s="212"/>
      <c r="CK1759" s="178"/>
      <c r="CL1759" s="212"/>
      <c r="CM1759" s="212"/>
      <c r="CN1759" s="212"/>
      <c r="CO1759" s="212"/>
      <c r="CP1759" s="212"/>
      <c r="CQ1759" s="212"/>
      <c r="CR1759" s="228" t="n">
        <f aca="false">C1759</f>
        <v>4</v>
      </c>
      <c r="CS1759" s="229" t="str">
        <f aca="false">D1759</f>
        <v>4g</v>
      </c>
      <c r="CT1759" s="170" t="str">
        <f aca="false">CONCATENATE(CD1759," strain ",CM1759," ",CL1759,", partial cds")</f>
        <v>Hepatitis E virus strain  , partial cds</v>
      </c>
    </row>
    <row r="1760" customFormat="false" ht="11.9" hidden="true" customHeight="true" outlineLevel="0" collapsed="false">
      <c r="A1760" s="154" t="s">
        <v>4593</v>
      </c>
      <c r="B1760" s="147" t="n">
        <v>4</v>
      </c>
      <c r="C1760" s="148" t="n">
        <v>4</v>
      </c>
      <c r="D1760" s="149" t="s">
        <v>4372</v>
      </c>
      <c r="E1760" s="249" t="s">
        <v>4367</v>
      </c>
      <c r="F1760" s="154" t="s">
        <v>4594</v>
      </c>
      <c r="G1760" s="212"/>
      <c r="H1760" s="146" t="s">
        <v>365</v>
      </c>
      <c r="I1760" s="153" t="s">
        <v>366</v>
      </c>
      <c r="J1760" s="146" t="s">
        <v>337</v>
      </c>
      <c r="K1760" s="155" t="s">
        <v>3976</v>
      </c>
      <c r="L1760" s="231" t="s">
        <v>3976</v>
      </c>
      <c r="M1760" s="157" t="s">
        <v>348</v>
      </c>
      <c r="N1760" s="213"/>
      <c r="O1760" s="235" t="n">
        <v>2005</v>
      </c>
      <c r="P1760" s="212"/>
      <c r="Q1760" s="212"/>
      <c r="R1760" s="212"/>
      <c r="S1760" s="232" t="n">
        <v>7236</v>
      </c>
      <c r="T1760" s="214" t="s">
        <v>353</v>
      </c>
      <c r="U1760" s="215"/>
      <c r="V1760" s="158" t="n">
        <v>4</v>
      </c>
      <c r="W1760" s="244" t="n">
        <v>4</v>
      </c>
      <c r="X1760" s="249" t="n">
        <v>4</v>
      </c>
      <c r="Y1760" s="150" t="n">
        <v>4</v>
      </c>
      <c r="Z1760" s="150" t="n">
        <v>4</v>
      </c>
      <c r="AA1760" s="250" t="n">
        <v>4</v>
      </c>
      <c r="AB1760" s="251" t="s">
        <v>278</v>
      </c>
      <c r="AC1760" s="163" t="s">
        <v>354</v>
      </c>
      <c r="AD1760" s="164" t="s">
        <v>354</v>
      </c>
      <c r="AE1760" s="164" t="s">
        <v>354</v>
      </c>
      <c r="AF1760" s="164" t="s">
        <v>354</v>
      </c>
      <c r="AG1760" s="166" t="s">
        <v>354</v>
      </c>
      <c r="AH1760" s="164" t="n">
        <v>10</v>
      </c>
      <c r="AI1760" s="252" t="n">
        <v>7519</v>
      </c>
      <c r="AJ1760" s="219" t="n">
        <f aca="false">SeqEnd-SeqBeg+1</f>
        <v>7510</v>
      </c>
      <c r="AK1760" s="220" t="n">
        <f aca="false">AND( SeqBeg&lt;=Beg  , End &lt;=SeqEnd )</f>
        <v>1</v>
      </c>
      <c r="AL1760" s="212"/>
      <c r="AM1760" s="212"/>
      <c r="AN1760" s="213"/>
      <c r="AO1760" s="147" t="s">
        <v>2763</v>
      </c>
      <c r="AP1760" s="147" t="s">
        <v>2763</v>
      </c>
      <c r="AQ1760" s="147" t="s">
        <v>4434</v>
      </c>
      <c r="AR1760" s="147" t="s">
        <v>4434</v>
      </c>
      <c r="AS1760" s="147" t="s">
        <v>2000</v>
      </c>
      <c r="AT1760" s="147" t="s">
        <v>4434</v>
      </c>
      <c r="AU1760" s="147" t="s">
        <v>382</v>
      </c>
      <c r="AV1760" s="212"/>
      <c r="AW1760" s="222" t="str">
        <f aca="false">HYPERLINK(CONCATENATE("http://www.ncbi.nlm.nih.gov/nuccore/",BM1760),BM1760)</f>
        <v>AB369690</v>
      </c>
      <c r="AX1760" s="219" t="str">
        <f aca="false">CONCATENATE(D1760,IF(I1760="","",CONCATENATE(".",I1760)),IF(K1760="","",CONCATENATE(".",K1760)),IF(M1760="","",CONCATENATE(".",M1760)),IF(R1760="","",CONCATENATE(".",R1760)),IF(U1760="","","(*)"))</f>
        <v>4i.CHN.Shanghai.hum</v>
      </c>
      <c r="AY1760" s="170" t="str">
        <f aca="false">CONCATENATE(BM1760,".",BN1760)</f>
        <v>AB369690.E067-SIJ05C</v>
      </c>
      <c r="AZ1760" s="171" t="str">
        <f aca="false">IF(AV1760="",IF(ISNUMBER(FIND(".",A1760)),LEFT(A1760,FIND(".",A1760)-1),A1760),AV1760)</f>
        <v>AB369690</v>
      </c>
      <c r="BA1760" s="171" t="str">
        <f aca="false">IF(ISNUMBER(FIND("-",AZ1760)),LEFT(AZ1760,FIND("-",AZ1760)-1),AZ1760)</f>
        <v>AB369690</v>
      </c>
      <c r="BB1760" s="170" t="str">
        <f aca="false"> MEGAname &amp; "="</f>
        <v>AB369690=</v>
      </c>
      <c r="BC1760" s="170" t="str">
        <f aca="false">Clear &amp; IF(span ,"Span","out")</f>
        <v>AB369690=Span</v>
      </c>
      <c r="BD1760" s="170" t="str">
        <f aca="false">Clear &amp; IF(span, IF(B1760=".","Selected",B1760),"out")</f>
        <v>AB369690=4</v>
      </c>
      <c r="BE1760" s="170" t="str">
        <f aca="false">Clear &amp; Strain</f>
        <v>AB369690=E067-SIJ05C</v>
      </c>
      <c r="BF1760" s="170" t="str">
        <f aca="false">CONCATENATE(A1760,"=",F1760,". ",AX1760,IF(AB1760="","",CONCATENATE(".",AB1760)))</f>
        <v>AB369690=E067-SIJ05C. 4i.CHN.Shanghai.hum.CG</v>
      </c>
      <c r="BG1760" s="170" t="str">
        <f aca="false">CONCATENATE(A1760,"=",F1760,". ",AX1760)</f>
        <v>AB369690=E067-SIJ05C. 4i.CHN.Shanghai.hum</v>
      </c>
      <c r="BH1760" s="170" t="str">
        <f aca="false">CONCATENATE(A1760,"=",AX1760)</f>
        <v>AB369690=4i.CHN.Shanghai.hum</v>
      </c>
      <c r="BI1760" s="170" t="str">
        <f aca="false">CONCATENATE(A1760,"=",ComForSubtype,D1760)</f>
        <v>AB369690=4i</v>
      </c>
      <c r="BJ1760" s="170" t="str">
        <f aca="false">CONCATENATE(A1760,"=",E1760)</f>
        <v>AB369690=4</v>
      </c>
      <c r="BK1760" s="170" t="str">
        <f aca="false">CONCATENATE(A1760,"=",C1760)</f>
        <v>AB369690=4</v>
      </c>
      <c r="BL1760" s="170" t="str">
        <f aca="false">CONCATENATE(D1760,"=")</f>
        <v>4i=</v>
      </c>
      <c r="BM1760" s="223" t="str">
        <f aca="false">IF(BA1760="XX","",BA1760)</f>
        <v>AB369690</v>
      </c>
      <c r="BN1760" s="224" t="str">
        <f aca="false">CONCATENATE(IF(F1760="","",F1760),IF(G1760="","",CONCATENATE(" / ",G1760)))</f>
        <v>E067-SIJ05C</v>
      </c>
      <c r="BO1760" s="225" t="str">
        <f aca="false">AX1760</f>
        <v>4i.CHN.Shanghai.hum</v>
      </c>
      <c r="BP1760" s="226" t="n">
        <f aca="false">IF(V1760="","",V1760)</f>
        <v>4</v>
      </c>
      <c r="BQ1760" s="226" t="str">
        <f aca="false">IF(W1760="","",CONCATENATE(W1760,IF(LEFT(AO1760,1)="s","+","")))</f>
        <v>4+</v>
      </c>
      <c r="BR1760" s="226" t="str">
        <f aca="false">IF(X1760="","",CONCATENATE(X1760,IF(LEFT(AQ1760,1)="s","+","")))</f>
        <v>4</v>
      </c>
      <c r="BS1760" s="226" t="str">
        <f aca="false">IF(Y1760="","",CONCATENATE(Y1760,IF(LEFT(AR1760,1)="s","+","")))</f>
        <v>4</v>
      </c>
      <c r="BT1760" s="226" t="str">
        <f aca="false">IF(Z1760="","",CONCATENATE(Z1760,IF(LEFT(AS1760,1)="s","+","")))</f>
        <v>4+</v>
      </c>
      <c r="BU1760" s="227" t="str">
        <f aca="false">IF(AA1760="","",CONCATENATE(AA1760,IF(LEFT(AT1760,1)="s","+","")))</f>
        <v>4</v>
      </c>
      <c r="BV1760" s="212"/>
      <c r="BW1760" s="177" t="s">
        <v>4595</v>
      </c>
      <c r="BX1760" s="170" t="str">
        <f aca="false">IF(BW1760&lt;&gt;"",IF(ISNUMBER(FIND("=",BW1760)),LEFT(BW1760,FIND("=",BW1760)-1),BW1760),BW1760)</f>
        <v>AB369690</v>
      </c>
      <c r="BY1760" s="170" t="str">
        <f aca="false">IF(BW1760&lt;&gt;"",IF(ISNUMBER(FIND("=",BW1760)),RIGHT(BW1760,LEN(BW1760)-FIND("=",BW1760)),""),"")</f>
        <v>4i</v>
      </c>
      <c r="BZ1760" s="170" t="str">
        <f aca="false">IF(BX1760&lt;&gt;"",IF(ISNUMBER(FIND(".",BX1760)),LEFT(BX1760,FIND(".",BX1760)-1),BX1760),BX1760)</f>
        <v>AB369690</v>
      </c>
      <c r="CA1760" s="170" t="str">
        <f aca="false">IF(BX1760&lt;&gt;"",IF(ISNUMBER(FIND(".",BX1760)),RIGHT(BX1760,LEN(BX1760)-FIND(".",BX1760)),""),"")</f>
        <v/>
      </c>
      <c r="CB1760" s="212"/>
      <c r="CC1760" s="170" t="str">
        <f aca="false">A1760</f>
        <v>AB369690</v>
      </c>
      <c r="CD1760" s="178" t="s">
        <v>339</v>
      </c>
      <c r="CE1760" s="178" t="s">
        <v>340</v>
      </c>
      <c r="CF1760" s="178" t="s">
        <v>341</v>
      </c>
      <c r="CG1760" s="212"/>
      <c r="CH1760" s="179"/>
      <c r="CI1760" s="179"/>
      <c r="CJ1760" s="179"/>
      <c r="CK1760" s="212"/>
      <c r="CL1760" s="212"/>
      <c r="CM1760" s="170" t="str">
        <f aca="false">F1760</f>
        <v>E067-SIJ05C</v>
      </c>
      <c r="CN1760" s="170" t="str">
        <f aca="false">IF(G1760="","",G1760)</f>
        <v/>
      </c>
      <c r="CO1760" s="170" t="str">
        <f aca="false">CONCATENATE(H1760,":",L1760)</f>
        <v>China:Shanghai</v>
      </c>
      <c r="CP1760" s="170" t="str">
        <f aca="false">CONCATENATE(IF(Q1760="","",CONCATENATE(Q1760,"-")),IF(P1760="","",CONCATENATE(P1760,"-")),IF(O1760="","",O1760))</f>
        <v>2005</v>
      </c>
      <c r="CQ1760" s="170" t="str">
        <f aca="false">IF(N1760="","",N1760)</f>
        <v/>
      </c>
      <c r="CR1760" s="228" t="n">
        <f aca="false">C1760</f>
        <v>4</v>
      </c>
      <c r="CS1760" s="229" t="str">
        <f aca="false">D1760</f>
        <v>4i</v>
      </c>
      <c r="CT1760" s="170" t="str">
        <f aca="false">CONCATENATE(CD1760," strain ",CM1760," ",CL1760,", partial cds")</f>
        <v>Hepatitis E virus strain E067-SIJ05C , partial cds</v>
      </c>
    </row>
    <row r="1761" customFormat="false" ht="11.9" hidden="true" customHeight="true" outlineLevel="0" collapsed="false">
      <c r="A1761" s="154" t="s">
        <v>4596</v>
      </c>
      <c r="B1761" s="147" t="n">
        <v>4</v>
      </c>
      <c r="C1761" s="148" t="n">
        <v>4</v>
      </c>
      <c r="D1761" s="149" t="s">
        <v>4372</v>
      </c>
      <c r="E1761" s="249" t="s">
        <v>4367</v>
      </c>
      <c r="F1761" s="154" t="s">
        <v>4597</v>
      </c>
      <c r="G1761" s="212"/>
      <c r="H1761" s="146" t="s">
        <v>365</v>
      </c>
      <c r="I1761" s="153" t="s">
        <v>366</v>
      </c>
      <c r="J1761" s="146" t="s">
        <v>337</v>
      </c>
      <c r="K1761" s="212"/>
      <c r="L1761" s="212"/>
      <c r="M1761" s="157" t="s">
        <v>367</v>
      </c>
      <c r="N1761" s="213"/>
      <c r="O1761" s="212"/>
      <c r="P1761" s="212"/>
      <c r="Q1761" s="212"/>
      <c r="R1761" s="212"/>
      <c r="S1761" s="212"/>
      <c r="T1761" s="214" t="s">
        <v>353</v>
      </c>
      <c r="U1761" s="215"/>
      <c r="V1761" s="158" t="n">
        <v>4</v>
      </c>
      <c r="W1761" s="244" t="s">
        <v>4372</v>
      </c>
      <c r="X1761" s="150" t="n">
        <v>4</v>
      </c>
      <c r="Y1761" s="150" t="n">
        <v>4</v>
      </c>
      <c r="Z1761" s="150" t="n">
        <v>4</v>
      </c>
      <c r="AA1761" s="250" t="n">
        <v>4</v>
      </c>
      <c r="AB1761" s="251" t="s">
        <v>278</v>
      </c>
      <c r="AC1761" s="163" t="s">
        <v>456</v>
      </c>
      <c r="AD1761" s="164" t="s">
        <v>354</v>
      </c>
      <c r="AE1761" s="164" t="s">
        <v>354</v>
      </c>
      <c r="AF1761" s="164" t="s">
        <v>354</v>
      </c>
      <c r="AG1761" s="166" t="s">
        <v>354</v>
      </c>
      <c r="AH1761" s="164" t="n">
        <v>10</v>
      </c>
      <c r="AI1761" s="252" t="n">
        <v>7519</v>
      </c>
      <c r="AJ1761" s="219" t="n">
        <f aca="false">SeqEnd-SeqBeg+1</f>
        <v>7510</v>
      </c>
      <c r="AK1761" s="220" t="n">
        <f aca="false">AND( SeqBeg&lt;=Beg  , End &lt;=SeqEnd )</f>
        <v>1</v>
      </c>
      <c r="AL1761" s="212"/>
      <c r="AM1761" s="212"/>
      <c r="AN1761" s="213"/>
      <c r="AO1761" s="147" t="s">
        <v>465</v>
      </c>
      <c r="AP1761" s="147" t="s">
        <v>465</v>
      </c>
      <c r="AQ1761" s="147" t="s">
        <v>465</v>
      </c>
      <c r="AR1761" s="147" t="s">
        <v>465</v>
      </c>
      <c r="AS1761" s="147" t="s">
        <v>2000</v>
      </c>
      <c r="AT1761" s="147" t="s">
        <v>465</v>
      </c>
      <c r="AU1761" s="147" t="s">
        <v>382</v>
      </c>
      <c r="AV1761" s="212"/>
      <c r="AW1761" s="222" t="str">
        <f aca="false">HYPERLINK(CONCATENATE("http://www.ncbi.nlm.nih.gov/nuccore/",BM1761),BM1761)</f>
        <v>DQ450072</v>
      </c>
      <c r="AX1761" s="219" t="str">
        <f aca="false">CONCATENATE(D1761,IF(I1761="","",CONCATENATE(".",I1761)),IF(K1761="","",CONCATENATE(".",K1761)),IF(M1761="","",CONCATENATE(".",M1761)),IF(R1761="","",CONCATENATE(".",R1761)),IF(U1761="","","(*)"))</f>
        <v>4i.CHN.pig</v>
      </c>
      <c r="AY1761" s="170" t="str">
        <f aca="false">CONCATENATE(BM1761,".",BN1761)</f>
        <v>DQ450072.swCH31</v>
      </c>
      <c r="AZ1761" s="171" t="str">
        <f aca="false">IF(AV1761="",IF(ISNUMBER(FIND(".",A1761)),LEFT(A1761,FIND(".",A1761)-1),A1761),AV1761)</f>
        <v>DQ450072</v>
      </c>
      <c r="BA1761" s="171" t="str">
        <f aca="false">IF(ISNUMBER(FIND("-",AZ1761)),LEFT(AZ1761,FIND("-",AZ1761)-1),AZ1761)</f>
        <v>DQ450072</v>
      </c>
      <c r="BB1761" s="170" t="str">
        <f aca="false"> MEGAname &amp; "="</f>
        <v>DQ450072=</v>
      </c>
      <c r="BC1761" s="170" t="str">
        <f aca="false">Clear &amp; IF(span ,"Span","out")</f>
        <v>DQ450072=Span</v>
      </c>
      <c r="BD1761" s="170" t="str">
        <f aca="false">Clear &amp; IF(span, IF(B1761=".","Selected",B1761),"out")</f>
        <v>DQ450072=4</v>
      </c>
      <c r="BE1761" s="170" t="str">
        <f aca="false">Clear &amp; Strain</f>
        <v>DQ450072=swCH31</v>
      </c>
      <c r="BF1761" s="170" t="str">
        <f aca="false">CONCATENATE(A1761,"=",F1761,". ",AX1761,IF(AB1761="","",CONCATENATE(".",AB1761)))</f>
        <v>DQ450072=swCH31. 4i.CHN.pig.CG</v>
      </c>
      <c r="BG1761" s="170" t="str">
        <f aca="false">CONCATENATE(A1761,"=",F1761,". ",AX1761)</f>
        <v>DQ450072=swCH31. 4i.CHN.pig</v>
      </c>
      <c r="BH1761" s="170" t="str">
        <f aca="false">CONCATENATE(A1761,"=",AX1761)</f>
        <v>DQ450072=4i.CHN.pig</v>
      </c>
      <c r="BI1761" s="170" t="str">
        <f aca="false">CONCATENATE(A1761,"=",ComForSubtype,D1761)</f>
        <v>DQ450072=4i</v>
      </c>
      <c r="BJ1761" s="170" t="str">
        <f aca="false">CONCATENATE(A1761,"=",E1761)</f>
        <v>DQ450072=4</v>
      </c>
      <c r="BK1761" s="170" t="str">
        <f aca="false">CONCATENATE(A1761,"=",C1761)</f>
        <v>DQ450072=4</v>
      </c>
      <c r="BL1761" s="170" t="str">
        <f aca="false">CONCATENATE(D1761,"=")</f>
        <v>4i=</v>
      </c>
      <c r="BM1761" s="223" t="str">
        <f aca="false">IF(BA1761="XX","",BA1761)</f>
        <v>DQ450072</v>
      </c>
      <c r="BN1761" s="224" t="str">
        <f aca="false">CONCATENATE(IF(F1761="","",F1761),IF(G1761="","",CONCATENATE(" / ",G1761)))</f>
        <v>swCH31</v>
      </c>
      <c r="BO1761" s="225" t="str">
        <f aca="false">AX1761</f>
        <v>4i.CHN.pig</v>
      </c>
      <c r="BP1761" s="226" t="n">
        <f aca="false">IF(V1761="","",V1761)</f>
        <v>4</v>
      </c>
      <c r="BQ1761" s="226" t="str">
        <f aca="false">IF(W1761="","",CONCATENATE(W1761,IF(LEFT(AO1761,1)="s","+","")))</f>
        <v>4i</v>
      </c>
      <c r="BR1761" s="226" t="str">
        <f aca="false">IF(X1761="","",CONCATENATE(X1761,IF(LEFT(AQ1761,1)="s","+","")))</f>
        <v>4</v>
      </c>
      <c r="BS1761" s="226" t="str">
        <f aca="false">IF(Y1761="","",CONCATENATE(Y1761,IF(LEFT(AR1761,1)="s","+","")))</f>
        <v>4</v>
      </c>
      <c r="BT1761" s="226" t="str">
        <f aca="false">IF(Z1761="","",CONCATENATE(Z1761,IF(LEFT(AS1761,1)="s","+","")))</f>
        <v>4+</v>
      </c>
      <c r="BU1761" s="227" t="str">
        <f aca="false">IF(AA1761="","",CONCATENATE(AA1761,IF(LEFT(AT1761,1)="s","+","")))</f>
        <v>4</v>
      </c>
      <c r="BV1761" s="212"/>
      <c r="BW1761" s="177" t="s">
        <v>4598</v>
      </c>
      <c r="BX1761" s="170" t="str">
        <f aca="false">IF(BW1761&lt;&gt;"",IF(ISNUMBER(FIND("=",BW1761)),LEFT(BW1761,FIND("=",BW1761)-1),BW1761),BW1761)</f>
        <v>DQ450072</v>
      </c>
      <c r="BY1761" s="170" t="str">
        <f aca="false">IF(BW1761&lt;&gt;"",IF(ISNUMBER(FIND("=",BW1761)),RIGHT(BW1761,LEN(BW1761)-FIND("=",BW1761)),""),"")</f>
        <v>4i</v>
      </c>
      <c r="BZ1761" s="170" t="str">
        <f aca="false">IF(BX1761&lt;&gt;"",IF(ISNUMBER(FIND(".",BX1761)),LEFT(BX1761,FIND(".",BX1761)-1),BX1761),BX1761)</f>
        <v>DQ450072</v>
      </c>
      <c r="CA1761" s="170" t="str">
        <f aca="false">IF(BX1761&lt;&gt;"",IF(ISNUMBER(FIND(".",BX1761)),RIGHT(BX1761,LEN(BX1761)-FIND(".",BX1761)),""),"")</f>
        <v/>
      </c>
      <c r="CB1761" s="212"/>
      <c r="CC1761" s="170" t="str">
        <f aca="false">A1761</f>
        <v>DQ450072</v>
      </c>
      <c r="CD1761" s="178" t="s">
        <v>339</v>
      </c>
      <c r="CE1761" s="178" t="s">
        <v>340</v>
      </c>
      <c r="CF1761" s="178" t="s">
        <v>341</v>
      </c>
      <c r="CG1761" s="212"/>
      <c r="CH1761" s="179"/>
      <c r="CI1761" s="179"/>
      <c r="CJ1761" s="179"/>
      <c r="CK1761" s="212"/>
      <c r="CL1761" s="212"/>
      <c r="CM1761" s="170" t="str">
        <f aca="false">F1761</f>
        <v>swCH31</v>
      </c>
      <c r="CN1761" s="170" t="str">
        <f aca="false">IF(G1761="","",G1761)</f>
        <v/>
      </c>
      <c r="CO1761" s="170" t="str">
        <f aca="false">CONCATENATE(H1761,":",L1761)</f>
        <v>China:</v>
      </c>
      <c r="CP1761" s="170" t="str">
        <f aca="false">CONCATENATE(IF(Q1761="","",CONCATENATE(Q1761,"-")),IF(P1761="","",CONCATENATE(P1761,"-")),IF(O1761="","",O1761))</f>
        <v/>
      </c>
      <c r="CQ1761" s="170" t="str">
        <f aca="false">IF(N1761="","",N1761)</f>
        <v/>
      </c>
      <c r="CR1761" s="228" t="n">
        <f aca="false">C1761</f>
        <v>4</v>
      </c>
      <c r="CS1761" s="229" t="str">
        <f aca="false">D1761</f>
        <v>4i</v>
      </c>
      <c r="CT1761" s="170" t="str">
        <f aca="false">CONCATENATE(CD1761," strain ",CM1761," ",CL1761,", partial cds")</f>
        <v>Hepatitis E virus strain swCH31 , partial cds</v>
      </c>
    </row>
    <row r="1762" customFormat="false" ht="11.9" hidden="true" customHeight="true" outlineLevel="0" collapsed="false">
      <c r="A1762" s="154" t="s">
        <v>4599</v>
      </c>
      <c r="B1762" s="147" t="n">
        <v>4</v>
      </c>
      <c r="C1762" s="148" t="n">
        <v>4</v>
      </c>
      <c r="D1762" s="149" t="s">
        <v>4372</v>
      </c>
      <c r="E1762" s="249" t="s">
        <v>4367</v>
      </c>
      <c r="F1762" s="154" t="s">
        <v>4600</v>
      </c>
      <c r="G1762" s="212"/>
      <c r="H1762" s="146" t="s">
        <v>365</v>
      </c>
      <c r="I1762" s="153" t="s">
        <v>366</v>
      </c>
      <c r="J1762" s="146" t="s">
        <v>337</v>
      </c>
      <c r="K1762" s="212"/>
      <c r="L1762" s="212"/>
      <c r="M1762" s="157" t="s">
        <v>367</v>
      </c>
      <c r="N1762" s="213"/>
      <c r="O1762" s="160"/>
      <c r="P1762" s="212"/>
      <c r="Q1762" s="212"/>
      <c r="R1762" s="212"/>
      <c r="S1762" s="212"/>
      <c r="T1762" s="214" t="s">
        <v>353</v>
      </c>
      <c r="U1762" s="215"/>
      <c r="V1762" s="158" t="n">
        <v>4</v>
      </c>
      <c r="W1762" s="244" t="s">
        <v>4372</v>
      </c>
      <c r="X1762" s="249" t="n">
        <v>4</v>
      </c>
      <c r="Y1762" s="249" t="n">
        <v>4</v>
      </c>
      <c r="Z1762" s="150" t="n">
        <v>4</v>
      </c>
      <c r="AA1762" s="250" t="n">
        <v>4</v>
      </c>
      <c r="AB1762" s="251" t="s">
        <v>278</v>
      </c>
      <c r="AC1762" s="163" t="s">
        <v>456</v>
      </c>
      <c r="AD1762" s="164" t="s">
        <v>354</v>
      </c>
      <c r="AE1762" s="164" t="s">
        <v>354</v>
      </c>
      <c r="AF1762" s="164" t="s">
        <v>354</v>
      </c>
      <c r="AG1762" s="166" t="s">
        <v>354</v>
      </c>
      <c r="AH1762" s="164" t="n">
        <v>11</v>
      </c>
      <c r="AI1762" s="252" t="n">
        <v>7519</v>
      </c>
      <c r="AJ1762" s="219" t="n">
        <f aca="false">SeqEnd-SeqBeg+1</f>
        <v>7509</v>
      </c>
      <c r="AK1762" s="220" t="n">
        <f aca="false">AND( SeqBeg&lt;=Beg  , End &lt;=SeqEnd )</f>
        <v>1</v>
      </c>
      <c r="AL1762" s="212"/>
      <c r="AM1762" s="212"/>
      <c r="AO1762" s="147" t="s">
        <v>465</v>
      </c>
      <c r="AP1762" s="147" t="s">
        <v>465</v>
      </c>
      <c r="AQ1762" s="147" t="s">
        <v>465</v>
      </c>
      <c r="AR1762" s="147" t="s">
        <v>465</v>
      </c>
      <c r="AS1762" s="147" t="s">
        <v>2000</v>
      </c>
      <c r="AT1762" s="147" t="s">
        <v>465</v>
      </c>
      <c r="AU1762" s="147" t="s">
        <v>382</v>
      </c>
      <c r="AV1762" s="212"/>
      <c r="AW1762" s="222" t="str">
        <f aca="false">HYPERLINK(CONCATENATE("http://www.ncbi.nlm.nih.gov/nuccore/",BM1762),BM1762)</f>
        <v>EF570133</v>
      </c>
      <c r="AX1762" s="219" t="str">
        <f aca="false">CONCATENATE(D1762,IF(I1762="","",CONCATENATE(".",I1762)),IF(K1762="","",CONCATENATE(".",K1762)),IF(M1762="","",CONCATENATE(".",M1762)),IF(R1762="","",CONCATENATE(".",R1762)),IF(U1762="","","(*)"))</f>
        <v>4i.CHN.pig</v>
      </c>
      <c r="AY1762" s="170" t="str">
        <f aca="false">CONCATENATE(BM1762,".",BN1762)</f>
        <v>EF570133.SH-SW-zs1</v>
      </c>
      <c r="AZ1762" s="171" t="str">
        <f aca="false">IF(AV1762="",IF(ISNUMBER(FIND(".",A1762)),LEFT(A1762,FIND(".",A1762)-1),A1762),AV1762)</f>
        <v>EF570133</v>
      </c>
      <c r="BA1762" s="171" t="str">
        <f aca="false">IF(ISNUMBER(FIND("-",AZ1762)),LEFT(AZ1762,FIND("-",AZ1762)-1),AZ1762)</f>
        <v>EF570133</v>
      </c>
      <c r="BB1762" s="170" t="str">
        <f aca="false"> MEGAname &amp; "="</f>
        <v>EF570133=</v>
      </c>
      <c r="BC1762" s="170" t="str">
        <f aca="false">Clear &amp; IF(span ,"Span","out")</f>
        <v>EF570133=Span</v>
      </c>
      <c r="BD1762" s="170" t="str">
        <f aca="false">Clear &amp; IF(span, IF(B1762=".","Selected",B1762),"out")</f>
        <v>EF570133=4</v>
      </c>
      <c r="BE1762" s="170" t="str">
        <f aca="false">Clear &amp; Strain</f>
        <v>EF570133=SH-SW-zs1</v>
      </c>
      <c r="BF1762" s="170" t="str">
        <f aca="false">CONCATENATE(A1762,"=",F1762,". ",AX1762,IF(AB1762="","",CONCATENATE(".",AB1762)))</f>
        <v>EF570133=SH-SW-zs1. 4i.CHN.pig.CG</v>
      </c>
      <c r="BG1762" s="170" t="str">
        <f aca="false">CONCATENATE(A1762,"=",F1762,". ",AX1762)</f>
        <v>EF570133=SH-SW-zs1. 4i.CHN.pig</v>
      </c>
      <c r="BH1762" s="170" t="str">
        <f aca="false">CONCATENATE(A1762,"=",AX1762)</f>
        <v>EF570133=4i.CHN.pig</v>
      </c>
      <c r="BI1762" s="170" t="str">
        <f aca="false">CONCATENATE(A1762,"=",ComForSubtype,D1762)</f>
        <v>EF570133=4i</v>
      </c>
      <c r="BJ1762" s="170" t="str">
        <f aca="false">CONCATENATE(A1762,"=",E1762)</f>
        <v>EF570133=4</v>
      </c>
      <c r="BK1762" s="170" t="str">
        <f aca="false">CONCATENATE(A1762,"=",C1762)</f>
        <v>EF570133=4</v>
      </c>
      <c r="BL1762" s="170" t="str">
        <f aca="false">CONCATENATE(D1762,"=")</f>
        <v>4i=</v>
      </c>
      <c r="BM1762" s="223" t="str">
        <f aca="false">IF(BA1762="XX","",BA1762)</f>
        <v>EF570133</v>
      </c>
      <c r="BN1762" s="224" t="str">
        <f aca="false">CONCATENATE(IF(F1762="","",F1762),IF(G1762="","",CONCATENATE(" / ",G1762)))</f>
        <v>SH-SW-zs1</v>
      </c>
      <c r="BO1762" s="225" t="str">
        <f aca="false">AX1762</f>
        <v>4i.CHN.pig</v>
      </c>
      <c r="BP1762" s="226" t="n">
        <f aca="false">IF(V1762="","",V1762)</f>
        <v>4</v>
      </c>
      <c r="BQ1762" s="226" t="str">
        <f aca="false">IF(W1762="","",CONCATENATE(W1762,IF(LEFT(AO1762,1)="s","+","")))</f>
        <v>4i</v>
      </c>
      <c r="BR1762" s="226" t="str">
        <f aca="false">IF(X1762="","",CONCATENATE(X1762,IF(LEFT(AQ1762,1)="s","+","")))</f>
        <v>4</v>
      </c>
      <c r="BS1762" s="226" t="str">
        <f aca="false">IF(Y1762="","",CONCATENATE(Y1762,IF(LEFT(AR1762,1)="s","+","")))</f>
        <v>4</v>
      </c>
      <c r="BT1762" s="226" t="str">
        <f aca="false">IF(Z1762="","",CONCATENATE(Z1762,IF(LEFT(AS1762,1)="s","+","")))</f>
        <v>4+</v>
      </c>
      <c r="BU1762" s="227" t="str">
        <f aca="false">IF(AA1762="","",CONCATENATE(AA1762,IF(LEFT(AT1762,1)="s","+","")))</f>
        <v>4</v>
      </c>
      <c r="BV1762" s="212"/>
      <c r="BW1762" s="177" t="s">
        <v>4601</v>
      </c>
      <c r="BX1762" s="170" t="str">
        <f aca="false">IF(BW1762&lt;&gt;"",IF(ISNUMBER(FIND("=",BW1762)),LEFT(BW1762,FIND("=",BW1762)-1),BW1762),BW1762)</f>
        <v>EF570133</v>
      </c>
      <c r="BY1762" s="170" t="str">
        <f aca="false">IF(BW1762&lt;&gt;"",IF(ISNUMBER(FIND("=",BW1762)),RIGHT(BW1762,LEN(BW1762)-FIND("=",BW1762)),""),"")</f>
        <v>4i</v>
      </c>
      <c r="BZ1762" s="170" t="str">
        <f aca="false">IF(BX1762&lt;&gt;"",IF(ISNUMBER(FIND(".",BX1762)),LEFT(BX1762,FIND(".",BX1762)-1),BX1762),BX1762)</f>
        <v>EF570133</v>
      </c>
      <c r="CA1762" s="170" t="str">
        <f aca="false">IF(BX1762&lt;&gt;"",IF(ISNUMBER(FIND(".",BX1762)),RIGHT(BX1762,LEN(BX1762)-FIND(".",BX1762)),""),"")</f>
        <v/>
      </c>
      <c r="CB1762" s="212"/>
      <c r="CC1762" s="170" t="str">
        <f aca="false">A1762</f>
        <v>EF570133</v>
      </c>
      <c r="CD1762" s="178" t="s">
        <v>339</v>
      </c>
      <c r="CE1762" s="178" t="s">
        <v>340</v>
      </c>
      <c r="CF1762" s="178" t="s">
        <v>341</v>
      </c>
      <c r="CG1762" s="212"/>
      <c r="CH1762" s="179"/>
      <c r="CI1762" s="179"/>
      <c r="CJ1762" s="179"/>
      <c r="CK1762" s="212"/>
      <c r="CL1762" s="212"/>
      <c r="CM1762" s="170" t="str">
        <f aca="false">F1762</f>
        <v>SH-SW-zs1</v>
      </c>
      <c r="CN1762" s="170" t="str">
        <f aca="false">IF(G1762="","",G1762)</f>
        <v/>
      </c>
      <c r="CO1762" s="170" t="str">
        <f aca="false">CONCATENATE(H1762,":",L1762)</f>
        <v>China:</v>
      </c>
      <c r="CP1762" s="170" t="str">
        <f aca="false">CONCATENATE(IF(Q1762="","",CONCATENATE(Q1762,"-")),IF(P1762="","",CONCATENATE(P1762,"-")),IF(O1762="","",O1762))</f>
        <v/>
      </c>
      <c r="CQ1762" s="170" t="str">
        <f aca="false">IF(N1762="","",N1762)</f>
        <v/>
      </c>
      <c r="CR1762" s="228" t="n">
        <f aca="false">C1762</f>
        <v>4</v>
      </c>
      <c r="CS1762" s="229" t="str">
        <f aca="false">D1762</f>
        <v>4i</v>
      </c>
      <c r="CT1762" s="170" t="str">
        <f aca="false">CONCATENATE(CD1762," strain ",CM1762," ",CL1762,", partial cds")</f>
        <v>Hepatitis E virus strain SH-SW-zs1 , partial cds</v>
      </c>
    </row>
    <row r="1763" customFormat="false" ht="11.9" hidden="true" customHeight="true" outlineLevel="0" collapsed="false">
      <c r="A1763" s="208" t="s">
        <v>4602</v>
      </c>
      <c r="B1763" s="147" t="n">
        <v>4</v>
      </c>
      <c r="C1763" s="209" t="n">
        <v>4</v>
      </c>
      <c r="D1763" s="209" t="s">
        <v>4372</v>
      </c>
      <c r="E1763" s="249" t="s">
        <v>4367</v>
      </c>
      <c r="F1763" s="230" t="s">
        <v>4603</v>
      </c>
      <c r="G1763" s="212"/>
      <c r="H1763" s="146" t="s">
        <v>365</v>
      </c>
      <c r="I1763" s="153" t="s">
        <v>366</v>
      </c>
      <c r="J1763" s="146" t="s">
        <v>337</v>
      </c>
      <c r="K1763" s="212"/>
      <c r="L1763" s="212"/>
      <c r="M1763" s="157" t="s">
        <v>348</v>
      </c>
      <c r="N1763" s="213"/>
      <c r="O1763" s="212"/>
      <c r="P1763" s="212"/>
      <c r="Q1763" s="212"/>
      <c r="R1763" s="212"/>
      <c r="S1763" s="212"/>
      <c r="T1763" s="214"/>
      <c r="U1763" s="215"/>
      <c r="V1763" s="209"/>
      <c r="W1763" s="217"/>
      <c r="X1763" s="209"/>
      <c r="Y1763" s="209"/>
      <c r="Z1763" s="209" t="s">
        <v>4372</v>
      </c>
      <c r="AB1763" s="217"/>
      <c r="AC1763" s="217"/>
      <c r="AD1763" s="209"/>
      <c r="AE1763" s="209"/>
      <c r="AF1763" s="209" t="n">
        <v>225</v>
      </c>
      <c r="AG1763" s="218"/>
      <c r="AH1763" s="164" t="n">
        <v>5391</v>
      </c>
      <c r="AI1763" s="164" t="n">
        <v>7274</v>
      </c>
      <c r="AJ1763" s="219" t="n">
        <f aca="false">SeqEnd-SeqBeg+1</f>
        <v>1884</v>
      </c>
      <c r="AK1763" s="220" t="n">
        <f aca="false">AND( SeqBeg&lt;=Beg  , End &lt;=SeqEnd )</f>
        <v>0</v>
      </c>
      <c r="AL1763" s="212"/>
      <c r="AM1763" s="212"/>
      <c r="AN1763" s="221"/>
      <c r="AO1763" s="147" t="s">
        <v>103</v>
      </c>
      <c r="AP1763" s="147" t="s">
        <v>103</v>
      </c>
      <c r="AQ1763" s="147" t="s">
        <v>103</v>
      </c>
      <c r="AR1763" s="147" t="s">
        <v>103</v>
      </c>
      <c r="AS1763" s="147" t="s">
        <v>103</v>
      </c>
      <c r="AT1763" s="147" t="s">
        <v>103</v>
      </c>
      <c r="AU1763" s="146"/>
      <c r="AV1763" s="212"/>
      <c r="AW1763" s="222" t="str">
        <f aca="false">HYPERLINK(CONCATENATE("http://www.ncbi.nlm.nih.gov/nuccore/",BM1763),BM1763)</f>
        <v>DQ079631</v>
      </c>
      <c r="AX1763" s="219" t="str">
        <f aca="false">CONCATENATE(D1763,IF(I1763="","",CONCATENATE(".",I1763)),IF(K1763="","",CONCATENATE(".",K1763)),IF(M1763="","",CONCATENATE(".",M1763)),IF(R1763="","",CONCATENATE(".",R1763)),IF(U1763="","","(*)"))</f>
        <v>4i.CHN.hum</v>
      </c>
      <c r="AY1763" s="170" t="str">
        <f aca="false">CONCATENATE(BM1763,".",BN1763)</f>
        <v>DQ079631.Li-G4-62</v>
      </c>
      <c r="AZ1763" s="171" t="str">
        <f aca="false">IF(AV1763="",IF(ISNUMBER(FIND(".",A1763)),LEFT(A1763,FIND(".",A1763)-1),A1763),AV1763)</f>
        <v>DQ079631</v>
      </c>
      <c r="BA1763" s="171" t="str">
        <f aca="false">IF(ISNUMBER(FIND("-",AZ1763)),LEFT(AZ1763,FIND("-",AZ1763)-1),AZ1763)</f>
        <v>DQ079631</v>
      </c>
      <c r="BB1763" s="170" t="str">
        <f aca="false"> MEGAname &amp; "="</f>
        <v>DQ079631=</v>
      </c>
      <c r="BC1763" s="170" t="str">
        <f aca="false">Clear &amp; IF(span ,"Span","out")</f>
        <v>DQ079631=out</v>
      </c>
      <c r="BD1763" s="170" t="str">
        <f aca="false">Clear &amp; IF(span, IF(B1763=".","Selected",B1763),"out")</f>
        <v>DQ079631=out</v>
      </c>
      <c r="BE1763" s="170" t="str">
        <f aca="false">Clear &amp; Strain</f>
        <v>DQ079631=Li-G4-62</v>
      </c>
      <c r="BF1763" s="170" t="str">
        <f aca="false">CONCATENATE(A1763,"=",F1763,". ",AX1763,IF(AB1763="","",CONCATENATE(".",AB1763)))</f>
        <v>DQ079631=Li-G4-62. 4i.CHN.hum</v>
      </c>
      <c r="BG1763" s="170" t="str">
        <f aca="false">CONCATENATE(A1763,"=",F1763,". ",AX1763)</f>
        <v>DQ079631=Li-G4-62. 4i.CHN.hum</v>
      </c>
      <c r="BH1763" s="170" t="str">
        <f aca="false">CONCATENATE(A1763,"=",AX1763)</f>
        <v>DQ079631=4i.CHN.hum</v>
      </c>
      <c r="BI1763" s="170" t="str">
        <f aca="false">CONCATENATE(A1763,"=",ComForSubtype,D1763)</f>
        <v>DQ079631=4i</v>
      </c>
      <c r="BJ1763" s="170" t="str">
        <f aca="false">CONCATENATE(A1763,"=",E1763)</f>
        <v>DQ079631=4</v>
      </c>
      <c r="BK1763" s="170" t="str">
        <f aca="false">CONCATENATE(A1763,"=",C1763)</f>
        <v>DQ079631=4</v>
      </c>
      <c r="BL1763" s="170" t="str">
        <f aca="false">CONCATENATE(D1763,"=")</f>
        <v>4i=</v>
      </c>
      <c r="BM1763" s="223" t="str">
        <f aca="false">IF(BA1763="XX","",BA1763)</f>
        <v>DQ079631</v>
      </c>
      <c r="BN1763" s="224" t="str">
        <f aca="false">CONCATENATE(IF(F1763="","",F1763),IF(G1763="","",CONCATENATE(" / ",G1763)))</f>
        <v>Li-G4-62</v>
      </c>
      <c r="BO1763" s="225" t="str">
        <f aca="false">AX1763</f>
        <v>4i.CHN.hum</v>
      </c>
      <c r="BP1763" s="226" t="str">
        <f aca="false">IF(V1763="","",V1763)</f>
        <v/>
      </c>
      <c r="BQ1763" s="226" t="str">
        <f aca="false">IF(W1763="","",CONCATENATE(W1763,IF(LEFT(AO1763,1)="s","+","")))</f>
        <v/>
      </c>
      <c r="BR1763" s="226" t="str">
        <f aca="false">IF(X1763="","",CONCATENATE(X1763,IF(LEFT(AQ1763,1)="s","+","")))</f>
        <v/>
      </c>
      <c r="BS1763" s="226" t="str">
        <f aca="false">IF(Y1763="","",CONCATENATE(Y1763,IF(LEFT(AR1763,1)="s","+","")))</f>
        <v/>
      </c>
      <c r="BT1763" s="226" t="str">
        <f aca="false">IF(Z1763="","",CONCATENATE(Z1763,IF(LEFT(AS1763,1)="s","+","")))</f>
        <v>4i</v>
      </c>
      <c r="BU1763" s="227" t="str">
        <f aca="false">IF(AA1763="","",CONCATENATE(AA1763,IF(LEFT(AT1763,1)="s","+","")))</f>
        <v/>
      </c>
      <c r="BV1763" s="212"/>
      <c r="BW1763" s="177" t="s">
        <v>338</v>
      </c>
      <c r="BX1763" s="170" t="str">
        <f aca="false">IF(BW1763&lt;&gt;"",IF(ISNUMBER(FIND("=",BW1763)),LEFT(BW1763,FIND("=",BW1763)-1),BW1763),BW1763)</f>
        <v>xx</v>
      </c>
      <c r="BY1763" s="170" t="str">
        <f aca="false">IF(BW1763&lt;&gt;"",IF(ISNUMBER(FIND("=",BW1763)),RIGHT(BW1763,LEN(BW1763)-FIND("=",BW1763)),""),"")</f>
        <v>Non_select</v>
      </c>
      <c r="BZ1763" s="170" t="str">
        <f aca="false">IF(BX1763&lt;&gt;"",IF(ISNUMBER(FIND(".",BX1763)),LEFT(BX1763,FIND(".",BX1763)-1),BX1763),BX1763)</f>
        <v>xx</v>
      </c>
      <c r="CA1763" s="170" t="str">
        <f aca="false">IF(BX1763&lt;&gt;"",IF(ISNUMBER(FIND(".",BX1763)),RIGHT(BX1763,LEN(BX1763)-FIND(".",BX1763)),""),"")</f>
        <v/>
      </c>
      <c r="CB1763" s="212"/>
      <c r="CC1763" s="170" t="str">
        <f aca="false">A1763</f>
        <v>DQ079631</v>
      </c>
      <c r="CD1763" s="178" t="s">
        <v>339</v>
      </c>
      <c r="CE1763" s="178" t="s">
        <v>340</v>
      </c>
      <c r="CF1763" s="178" t="s">
        <v>341</v>
      </c>
      <c r="CG1763" s="212"/>
      <c r="CH1763" s="212"/>
      <c r="CI1763" s="212"/>
      <c r="CJ1763" s="212"/>
      <c r="CK1763" s="178"/>
      <c r="CL1763" s="212"/>
      <c r="CM1763" s="212"/>
      <c r="CN1763" s="212"/>
      <c r="CO1763" s="212"/>
      <c r="CP1763" s="212"/>
      <c r="CQ1763" s="212"/>
      <c r="CR1763" s="170" t="n">
        <f aca="false">C1763</f>
        <v>4</v>
      </c>
      <c r="CS1763" s="229" t="str">
        <f aca="false">D1763</f>
        <v>4i</v>
      </c>
      <c r="CT1763" s="170" t="str">
        <f aca="false">CONCATENATE(CD1763," strain ",CM1763," ",CL1763,", partial cds")</f>
        <v>Hepatitis E virus strain  , partial cds</v>
      </c>
    </row>
    <row r="1764" customFormat="false" ht="11.9" hidden="true" customHeight="true" outlineLevel="0" collapsed="false">
      <c r="A1764" s="208" t="s">
        <v>4604</v>
      </c>
      <c r="B1764" s="147" t="n">
        <v>4</v>
      </c>
      <c r="C1764" s="148" t="n">
        <v>4</v>
      </c>
      <c r="D1764" s="149" t="s">
        <v>4372</v>
      </c>
      <c r="E1764" s="249" t="s">
        <v>4367</v>
      </c>
      <c r="F1764" s="230" t="s">
        <v>4605</v>
      </c>
      <c r="G1764" s="212"/>
      <c r="H1764" s="248" t="s">
        <v>378</v>
      </c>
      <c r="I1764" s="153" t="s">
        <v>379</v>
      </c>
      <c r="J1764" s="146" t="s">
        <v>337</v>
      </c>
      <c r="K1764" s="212"/>
      <c r="L1764" s="212"/>
      <c r="M1764" s="157" t="s">
        <v>380</v>
      </c>
      <c r="N1764" s="213"/>
      <c r="O1764" s="212"/>
      <c r="P1764" s="212"/>
      <c r="Q1764" s="212"/>
      <c r="R1764" s="212"/>
      <c r="S1764" s="212"/>
      <c r="T1764" s="214"/>
      <c r="U1764" s="215"/>
      <c r="V1764" s="209"/>
      <c r="W1764" s="217"/>
      <c r="X1764" s="209"/>
      <c r="Y1764" s="209"/>
      <c r="Z1764" s="209" t="s">
        <v>4372</v>
      </c>
      <c r="AB1764" s="217"/>
      <c r="AC1764" s="217"/>
      <c r="AD1764" s="209"/>
      <c r="AE1764" s="209"/>
      <c r="AF1764" s="209" t="n">
        <v>225</v>
      </c>
      <c r="AG1764" s="218"/>
      <c r="AH1764" s="164" t="n">
        <v>5391</v>
      </c>
      <c r="AI1764" s="164" t="n">
        <v>7274</v>
      </c>
      <c r="AJ1764" s="219" t="n">
        <f aca="false">SeqEnd-SeqBeg+1</f>
        <v>1884</v>
      </c>
      <c r="AK1764" s="220" t="n">
        <f aca="false">AND( SeqBeg&lt;=Beg  , End &lt;=SeqEnd )</f>
        <v>0</v>
      </c>
      <c r="AL1764" s="212"/>
      <c r="AM1764" s="212"/>
      <c r="AN1764" s="221"/>
      <c r="AO1764" s="147" t="s">
        <v>103</v>
      </c>
      <c r="AP1764" s="147" t="s">
        <v>103</v>
      </c>
      <c r="AQ1764" s="147" t="s">
        <v>103</v>
      </c>
      <c r="AR1764" s="147" t="s">
        <v>103</v>
      </c>
      <c r="AS1764" s="147" t="s">
        <v>103</v>
      </c>
      <c r="AT1764" s="147" t="s">
        <v>103</v>
      </c>
      <c r="AU1764" s="146"/>
      <c r="AV1764" s="212"/>
      <c r="AW1764" s="222" t="str">
        <f aca="false">HYPERLINK(CONCATENATE("http://www.ncbi.nlm.nih.gov/nuccore/",BM1764),BM1764)</f>
        <v>DQ079628</v>
      </c>
      <c r="AX1764" s="219" t="str">
        <f aca="false">CONCATENATE(D1764,IF(I1764="","",CONCATENATE(".",I1764)),IF(K1764="","",CONCATENATE(".",K1764)),IF(M1764="","",CONCATENATE(".",M1764)),IF(R1764="","",CONCATENATE(".",R1764)),IF(U1764="","","(*)"))</f>
        <v>4i.JPN.wb</v>
      </c>
      <c r="AY1764" s="170" t="str">
        <f aca="false">CONCATENATE(BM1764,".",BN1764)</f>
        <v>DQ079628.WB1-Aichi</v>
      </c>
      <c r="AZ1764" s="171" t="str">
        <f aca="false">IF(AV1764="",IF(ISNUMBER(FIND(".",A1764)),LEFT(A1764,FIND(".",A1764)-1),A1764),AV1764)</f>
        <v>DQ079628</v>
      </c>
      <c r="BA1764" s="171" t="str">
        <f aca="false">IF(ISNUMBER(FIND("-",AZ1764)),LEFT(AZ1764,FIND("-",AZ1764)-1),AZ1764)</f>
        <v>DQ079628</v>
      </c>
      <c r="BB1764" s="170" t="str">
        <f aca="false"> MEGAname &amp; "="</f>
        <v>DQ079628=</v>
      </c>
      <c r="BC1764" s="170" t="str">
        <f aca="false">Clear &amp; IF(span ,"Span","out")</f>
        <v>DQ079628=out</v>
      </c>
      <c r="BD1764" s="170" t="str">
        <f aca="false">Clear &amp; IF(span, IF(B1764=".","Selected",B1764),"out")</f>
        <v>DQ079628=out</v>
      </c>
      <c r="BE1764" s="170" t="str">
        <f aca="false">Clear &amp; Strain</f>
        <v>DQ079628=WB1-Aichi</v>
      </c>
      <c r="BF1764" s="170" t="str">
        <f aca="false">CONCATENATE(A1764,"=",F1764,". ",AX1764,IF(AB1764="","",CONCATENATE(".",AB1764)))</f>
        <v>DQ079628=WB1-Aichi. 4i.JPN.wb</v>
      </c>
      <c r="BG1764" s="170" t="str">
        <f aca="false">CONCATENATE(A1764,"=",F1764,". ",AX1764)</f>
        <v>DQ079628=WB1-Aichi. 4i.JPN.wb</v>
      </c>
      <c r="BH1764" s="170" t="str">
        <f aca="false">CONCATENATE(A1764,"=",AX1764)</f>
        <v>DQ079628=4i.JPN.wb</v>
      </c>
      <c r="BI1764" s="170" t="str">
        <f aca="false">CONCATENATE(A1764,"=",ComForSubtype,D1764)</f>
        <v>DQ079628=4i</v>
      </c>
      <c r="BJ1764" s="170" t="str">
        <f aca="false">CONCATENATE(A1764,"=",E1764)</f>
        <v>DQ079628=4</v>
      </c>
      <c r="BK1764" s="170" t="str">
        <f aca="false">CONCATENATE(A1764,"=",C1764)</f>
        <v>DQ079628=4</v>
      </c>
      <c r="BL1764" s="170" t="str">
        <f aca="false">CONCATENATE(D1764,"=")</f>
        <v>4i=</v>
      </c>
      <c r="BM1764" s="223" t="str">
        <f aca="false">IF(BA1764="XX","",BA1764)</f>
        <v>DQ079628</v>
      </c>
      <c r="BN1764" s="224" t="str">
        <f aca="false">CONCATENATE(IF(F1764="","",F1764),IF(G1764="","",CONCATENATE(" / ",G1764)))</f>
        <v>WB1-Aichi</v>
      </c>
      <c r="BO1764" s="225" t="str">
        <f aca="false">AX1764</f>
        <v>4i.JPN.wb</v>
      </c>
      <c r="BP1764" s="226" t="str">
        <f aca="false">IF(V1764="","",V1764)</f>
        <v/>
      </c>
      <c r="BQ1764" s="226" t="str">
        <f aca="false">IF(W1764="","",CONCATENATE(W1764,IF(LEFT(AO1764,1)="s","+","")))</f>
        <v/>
      </c>
      <c r="BR1764" s="226" t="str">
        <f aca="false">IF(X1764="","",CONCATENATE(X1764,IF(LEFT(AQ1764,1)="s","+","")))</f>
        <v/>
      </c>
      <c r="BS1764" s="226" t="str">
        <f aca="false">IF(Y1764="","",CONCATENATE(Y1764,IF(LEFT(AR1764,1)="s","+","")))</f>
        <v/>
      </c>
      <c r="BT1764" s="226" t="str">
        <f aca="false">IF(Z1764="","",CONCATENATE(Z1764,IF(LEFT(AS1764,1)="s","+","")))</f>
        <v>4i</v>
      </c>
      <c r="BU1764" s="227" t="str">
        <f aca="false">IF(AA1764="","",CONCATENATE(AA1764,IF(LEFT(AT1764,1)="s","+","")))</f>
        <v/>
      </c>
      <c r="BV1764" s="212"/>
      <c r="BW1764" s="177" t="s">
        <v>338</v>
      </c>
      <c r="BX1764" s="170" t="str">
        <f aca="false">IF(BW1764&lt;&gt;"",IF(ISNUMBER(FIND("=",BW1764)),LEFT(BW1764,FIND("=",BW1764)-1),BW1764),BW1764)</f>
        <v>xx</v>
      </c>
      <c r="BY1764" s="170" t="str">
        <f aca="false">IF(BW1764&lt;&gt;"",IF(ISNUMBER(FIND("=",BW1764)),RIGHT(BW1764,LEN(BW1764)-FIND("=",BW1764)),""),"")</f>
        <v>Non_select</v>
      </c>
      <c r="BZ1764" s="170" t="str">
        <f aca="false">IF(BX1764&lt;&gt;"",IF(ISNUMBER(FIND(".",BX1764)),LEFT(BX1764,FIND(".",BX1764)-1),BX1764),BX1764)</f>
        <v>xx</v>
      </c>
      <c r="CA1764" s="170" t="str">
        <f aca="false">IF(BX1764&lt;&gt;"",IF(ISNUMBER(FIND(".",BX1764)),RIGHT(BX1764,LEN(BX1764)-FIND(".",BX1764)),""),"")</f>
        <v/>
      </c>
      <c r="CB1764" s="212"/>
      <c r="CC1764" s="170" t="str">
        <f aca="false">A1764</f>
        <v>DQ079628</v>
      </c>
      <c r="CD1764" s="178" t="s">
        <v>339</v>
      </c>
      <c r="CE1764" s="178" t="s">
        <v>340</v>
      </c>
      <c r="CF1764" s="178" t="s">
        <v>341</v>
      </c>
      <c r="CG1764" s="212"/>
      <c r="CH1764" s="212"/>
      <c r="CI1764" s="212"/>
      <c r="CJ1764" s="212"/>
      <c r="CK1764" s="178"/>
      <c r="CL1764" s="212"/>
      <c r="CM1764" s="212"/>
      <c r="CN1764" s="212"/>
      <c r="CO1764" s="212"/>
      <c r="CP1764" s="212"/>
      <c r="CQ1764" s="212"/>
      <c r="CR1764" s="228" t="n">
        <f aca="false">C1764</f>
        <v>4</v>
      </c>
      <c r="CS1764" s="229" t="str">
        <f aca="false">D1764</f>
        <v>4i</v>
      </c>
      <c r="CT1764" s="170" t="str">
        <f aca="false">CONCATENATE(CD1764," strain ",CM1764," ",CL1764,", partial cds")</f>
        <v>Hepatitis E virus strain  , partial cds</v>
      </c>
    </row>
    <row r="1765" customFormat="false" ht="11.9" hidden="true" customHeight="true" outlineLevel="0" collapsed="false">
      <c r="A1765" s="235" t="s">
        <v>4606</v>
      </c>
      <c r="B1765" s="164" t="s">
        <v>371</v>
      </c>
      <c r="C1765" s="245" t="n">
        <v>5</v>
      </c>
      <c r="D1765" s="246" t="s">
        <v>372</v>
      </c>
      <c r="E1765" s="249" t="s">
        <v>372</v>
      </c>
      <c r="F1765" s="530" t="s">
        <v>4607</v>
      </c>
      <c r="G1765" s="212"/>
      <c r="H1765" s="235" t="s">
        <v>365</v>
      </c>
      <c r="I1765" s="236" t="s">
        <v>366</v>
      </c>
      <c r="J1765" s="235" t="s">
        <v>337</v>
      </c>
      <c r="K1765" s="212"/>
      <c r="L1765" s="212"/>
      <c r="N1765" s="213"/>
      <c r="O1765" s="212"/>
      <c r="P1765" s="159"/>
      <c r="Q1765" s="159"/>
      <c r="R1765" s="237"/>
      <c r="S1765" s="237"/>
      <c r="T1765" s="215"/>
      <c r="U1765" s="215"/>
      <c r="V1765" s="209"/>
      <c r="W1765" s="217"/>
      <c r="X1765" s="209"/>
      <c r="Y1765" s="209"/>
      <c r="Z1765" s="209"/>
      <c r="AA1765" s="216"/>
      <c r="AB1765" s="217"/>
      <c r="AC1765" s="217"/>
      <c r="AD1765" s="209"/>
      <c r="AE1765" s="209"/>
      <c r="AF1765" s="209"/>
      <c r="AG1765" s="218"/>
      <c r="AH1765" s="212"/>
      <c r="AI1765" s="212"/>
      <c r="AJ1765" s="219" t="n">
        <f aca="false">SeqEnd-SeqBeg+1</f>
        <v>1</v>
      </c>
      <c r="AK1765" s="220" t="n">
        <f aca="false">AND( SeqBeg&lt;=Beg  , End &lt;=SeqEnd )</f>
        <v>0</v>
      </c>
      <c r="AL1765" s="237"/>
      <c r="AM1765" s="237"/>
      <c r="AN1765" s="221"/>
      <c r="AO1765" s="164" t="s">
        <v>103</v>
      </c>
      <c r="AP1765" s="164" t="s">
        <v>103</v>
      </c>
      <c r="AQ1765" s="164" t="s">
        <v>103</v>
      </c>
      <c r="AR1765" s="164" t="s">
        <v>103</v>
      </c>
      <c r="AS1765" s="164" t="s">
        <v>103</v>
      </c>
      <c r="AT1765" s="164" t="s">
        <v>103</v>
      </c>
      <c r="AU1765" s="237"/>
      <c r="AV1765" s="237"/>
      <c r="AW1765" s="222" t="str">
        <f aca="false">HYPERLINK(CONCATENATE("http://www.ncbi.nlm.nih.gov/nuccore/",BM1765),BM1765)</f>
        <v>AF151963</v>
      </c>
      <c r="AX1765" s="219" t="str">
        <f aca="false">CONCATENATE(D1765,IF(I1765="","",CONCATENATE(".",I1765)),IF(K1765="","",CONCATENATE(".",K1765)),IF(M1765="","",CONCATENATE(".",M1765)),IF(R1765="","",CONCATENATE(".",R1765)),IF(U1765="","","(*)"))</f>
        <v>5.CHN</v>
      </c>
      <c r="AY1765" s="238" t="str">
        <f aca="false">CONCATENATE(BM1765,".",BN1765)</f>
        <v>AF151963.Ch-T21</v>
      </c>
      <c r="AZ1765" s="239" t="str">
        <f aca="false">IF(AV1765="",IF(ISNUMBER(FIND(".",A1765)),LEFT(A1765,FIND(".",A1765)-1),A1765),AV1765)</f>
        <v>AF151963</v>
      </c>
      <c r="BA1765" s="239" t="str">
        <f aca="false">IF(ISNUMBER(FIND("-",AZ1765)),LEFT(AZ1765,FIND("-",AZ1765)-1),AZ1765)</f>
        <v>AF151963</v>
      </c>
      <c r="BB1765" s="170" t="str">
        <f aca="false"> MEGAname &amp; "="</f>
        <v>AF151963=</v>
      </c>
      <c r="BC1765" s="170" t="str">
        <f aca="false">Clear &amp; IF(span ,"Span","out")</f>
        <v>AF151963=out</v>
      </c>
      <c r="BD1765" s="170" t="str">
        <f aca="false">Clear &amp; IF(span, IF(B1765=".","Selected",B1765),"out")</f>
        <v>AF151963=out</v>
      </c>
      <c r="BE1765" s="170" t="str">
        <f aca="false">Clear &amp; Strain</f>
        <v>AF151963=Ch-T21</v>
      </c>
      <c r="BF1765" s="238" t="str">
        <f aca="false">CONCATENATE(A1765,"=",F1765,". ",AX1765,IF(AB1765="","",CONCATENATE(".",AB1765)))</f>
        <v>AF151963=Ch-T21. 5.CHN</v>
      </c>
      <c r="BG1765" s="238" t="str">
        <f aca="false">CONCATENATE(A1765,"=",F1765,". ",AX1765)</f>
        <v>AF151963=Ch-T21. 5.CHN</v>
      </c>
      <c r="BH1765" s="238" t="str">
        <f aca="false">CONCATENATE(A1765,"=",AX1765)</f>
        <v>AF151963=5.CHN</v>
      </c>
      <c r="BI1765" s="238" t="str">
        <f aca="false">CONCATENATE(A1765,"=",ComForSubtype,D1765)</f>
        <v>AF151963=5</v>
      </c>
      <c r="BJ1765" s="238" t="str">
        <f aca="false">CONCATENATE(A1765,"=",E1765)</f>
        <v>AF151963=5</v>
      </c>
      <c r="BK1765" s="238" t="str">
        <f aca="false">CONCATENATE(A1765,"=",C1765)</f>
        <v>AF151963=5</v>
      </c>
      <c r="BL1765" s="238" t="str">
        <f aca="false">CONCATENATE(D1765,"=")</f>
        <v>5=</v>
      </c>
      <c r="BM1765" s="223" t="str">
        <f aca="false">IF(BA1765="XX","",BA1765)</f>
        <v>AF151963</v>
      </c>
      <c r="BN1765" s="224" t="str">
        <f aca="false">CONCATENATE(IF(F1765="","",F1765),IF(G1765="","",CONCATENATE(" / ",G1765)))</f>
        <v>Ch-T21</v>
      </c>
      <c r="BO1765" s="225" t="str">
        <f aca="false">AX1765</f>
        <v>5.CHN</v>
      </c>
      <c r="BP1765" s="226" t="str">
        <f aca="false">IF(V1765="","",V1765)</f>
        <v/>
      </c>
      <c r="BQ1765" s="226" t="str">
        <f aca="false">IF(W1765="","",CONCATENATE(W1765,IF(LEFT(AO1765,1)="s","+","")))</f>
        <v/>
      </c>
      <c r="BR1765" s="226" t="str">
        <f aca="false">IF(X1765="","",CONCATENATE(X1765,IF(LEFT(AQ1765,1)="s","+","")))</f>
        <v/>
      </c>
      <c r="BS1765" s="226" t="str">
        <f aca="false">IF(Y1765="","",CONCATENATE(Y1765,IF(LEFT(AR1765,1)="s","+","")))</f>
        <v/>
      </c>
      <c r="BT1765" s="226" t="str">
        <f aca="false">IF(Z1765="","",CONCATENATE(Z1765,IF(LEFT(AS1765,1)="s","+","")))</f>
        <v/>
      </c>
      <c r="BU1765" s="227" t="str">
        <f aca="false">IF(AA1765="","",CONCATENATE(AA1765,IF(LEFT(AT1765,1)="s","+","")))</f>
        <v/>
      </c>
      <c r="BV1765" s="240"/>
      <c r="BW1765" s="240" t="s">
        <v>338</v>
      </c>
      <c r="BX1765" s="238" t="str">
        <f aca="false">IF(BW1765&lt;&gt;"",IF(ISNUMBER(FIND("=",BW1765)),LEFT(BW1765,FIND("=",BW1765)-1),BW1765),BW1765)</f>
        <v>xx</v>
      </c>
      <c r="BY1765" s="238" t="str">
        <f aca="false">IF(BW1765&lt;&gt;"",IF(ISNUMBER(FIND("=",BW1765)),RIGHT(BW1765,LEN(BW1765)-FIND("=",BW1765)),""),"")</f>
        <v>Non_select</v>
      </c>
      <c r="BZ1765" s="238" t="str">
        <f aca="false">IF(BX1765&lt;&gt;"",IF(ISNUMBER(FIND(".",BX1765)),LEFT(BX1765,FIND(".",BX1765)-1),BX1765),BX1765)</f>
        <v>xx</v>
      </c>
      <c r="CA1765" s="238" t="str">
        <f aca="false">IF(BX1765&lt;&gt;"",IF(ISNUMBER(FIND(".",BX1765)),RIGHT(BX1765,LEN(BX1765)-FIND(".",BX1765)),""),"")</f>
        <v/>
      </c>
      <c r="CB1765" s="240"/>
      <c r="CC1765" s="238" t="str">
        <f aca="false">A1765</f>
        <v>AF151963</v>
      </c>
      <c r="CD1765" s="241" t="s">
        <v>339</v>
      </c>
      <c r="CE1765" s="241" t="s">
        <v>340</v>
      </c>
      <c r="CF1765" s="241" t="s">
        <v>341</v>
      </c>
      <c r="CG1765" s="241"/>
      <c r="CH1765" s="241"/>
      <c r="CI1765" s="241"/>
      <c r="CJ1765" s="241"/>
      <c r="CK1765" s="241"/>
      <c r="CL1765" s="241"/>
      <c r="CM1765" s="238"/>
      <c r="CN1765" s="238"/>
      <c r="CO1765" s="238"/>
      <c r="CP1765" s="238"/>
      <c r="CQ1765" s="238"/>
      <c r="CR1765" s="238" t="n">
        <f aca="false">C1765</f>
        <v>5</v>
      </c>
      <c r="CS1765" s="242" t="str">
        <f aca="false">D1765</f>
        <v>5</v>
      </c>
      <c r="CT1765" s="170" t="str">
        <f aca="false">CONCATENATE(CD1765," strain ",CM1765," ",CL1765,", partial cds")</f>
        <v>Hepatitis E virus strain  , partial cds</v>
      </c>
    </row>
    <row r="1766" customFormat="false" ht="11.9" hidden="true" customHeight="true" outlineLevel="0" collapsed="false">
      <c r="A1766" s="253" t="s">
        <v>4608</v>
      </c>
      <c r="B1766" s="528" t="s">
        <v>371</v>
      </c>
      <c r="C1766" s="529" t="n">
        <v>5</v>
      </c>
      <c r="D1766" s="255" t="s">
        <v>372</v>
      </c>
      <c r="E1766" s="268" t="s">
        <v>372</v>
      </c>
      <c r="F1766" s="531" t="s">
        <v>4609</v>
      </c>
      <c r="G1766" s="257"/>
      <c r="H1766" s="253" t="s">
        <v>378</v>
      </c>
      <c r="I1766" s="258" t="s">
        <v>379</v>
      </c>
      <c r="J1766" s="253" t="s">
        <v>337</v>
      </c>
      <c r="K1766" s="259" t="s">
        <v>4610</v>
      </c>
      <c r="L1766" s="260" t="s">
        <v>4611</v>
      </c>
      <c r="M1766" s="261" t="s">
        <v>380</v>
      </c>
      <c r="N1766" s="262" t="s">
        <v>400</v>
      </c>
      <c r="O1766" s="473" t="n">
        <v>2009</v>
      </c>
      <c r="P1766" s="263" t="s">
        <v>1967</v>
      </c>
      <c r="Q1766" s="263" t="n">
        <v>1</v>
      </c>
      <c r="R1766" s="264"/>
      <c r="S1766" s="264"/>
      <c r="T1766" s="294"/>
      <c r="U1766" s="294"/>
      <c r="V1766" s="262"/>
      <c r="W1766" s="270"/>
      <c r="X1766" s="271"/>
      <c r="Y1766" s="271"/>
      <c r="Z1766" s="271"/>
      <c r="AA1766" s="262"/>
      <c r="AB1766" s="261"/>
      <c r="AC1766" s="270"/>
      <c r="AD1766" s="271"/>
      <c r="AE1766" s="271"/>
      <c r="AF1766" s="271"/>
      <c r="AG1766" s="272"/>
      <c r="AH1766" s="271"/>
      <c r="AI1766" s="271"/>
      <c r="AJ1766" s="219" t="n">
        <f aca="false">SeqEnd-SeqBeg+1</f>
        <v>1</v>
      </c>
      <c r="AK1766" s="220" t="n">
        <f aca="false">AND( SeqBeg&lt;=Beg  , End &lt;=SeqEnd )</f>
        <v>0</v>
      </c>
      <c r="AL1766" s="264"/>
      <c r="AM1766" s="264"/>
      <c r="AN1766" s="475"/>
      <c r="AO1766" s="271" t="s">
        <v>2425</v>
      </c>
      <c r="AP1766" s="271" t="s">
        <v>2425</v>
      </c>
      <c r="AQ1766" s="271" t="s">
        <v>2425</v>
      </c>
      <c r="AR1766" s="271" t="s">
        <v>2425</v>
      </c>
      <c r="AS1766" s="271" t="s">
        <v>2425</v>
      </c>
      <c r="AT1766" s="271" t="s">
        <v>2425</v>
      </c>
      <c r="AU1766" s="264"/>
      <c r="AV1766" s="264"/>
      <c r="AW1766" s="275" t="str">
        <f aca="false">HYPERLINK(CONCATENATE("http://www.ncbi.nlm.nih.gov/nuccore/",BM1766),BM1766)</f>
        <v>AB573435</v>
      </c>
      <c r="AX1766" s="276" t="str">
        <f aca="false">CONCATENATE(D1766,IF(I1766="","",CONCATENATE(".",I1766)),IF(K1766="","",CONCATENATE(".",K1766)),IF(M1766="","",CONCATENATE(".",M1766)),IF(R1766="","",CONCATENATE(".",R1766)),IF(U1766="","","(*)"))</f>
        <v>5.JPN.Shizuoka.wb</v>
      </c>
      <c r="AY1766" s="277" t="str">
        <f aca="false">CONCATENATE(BM1766,".",BN1766)</f>
        <v>AB573435.JBOAR135-Shiz09</v>
      </c>
      <c r="AZ1766" s="278" t="str">
        <f aca="false">IF(AV1766="",IF(ISNUMBER(FIND(".",A1766)),LEFT(A1766,FIND(".",A1766)-1),A1766),AV1766)</f>
        <v>AB573435</v>
      </c>
      <c r="BA1766" s="278" t="str">
        <f aca="false">IF(ISNUMBER(FIND("-",AZ1766)),LEFT(AZ1766,FIND("-",AZ1766)-1),AZ1766)</f>
        <v>AB573435</v>
      </c>
      <c r="BB1766" s="170" t="str">
        <f aca="false"> MEGAname &amp; "="</f>
        <v>AB573435=</v>
      </c>
      <c r="BC1766" s="170" t="str">
        <f aca="false">Clear &amp; IF(span ,"Span","out")</f>
        <v>AB573435=out</v>
      </c>
      <c r="BD1766" s="170" t="str">
        <f aca="false">Clear &amp; IF(span, IF(B1766=".","Selected",B1766),"out")</f>
        <v>AB573435=out</v>
      </c>
      <c r="BE1766" s="170" t="str">
        <f aca="false">Clear &amp; Strain</f>
        <v>AB573435=JBOAR135-Shiz09</v>
      </c>
      <c r="BF1766" s="277" t="str">
        <f aca="false">CONCATENATE(A1766,"=",F1766,". ",AX1766,IF(AB1766="","",CONCATENATE(".",AB1766)))</f>
        <v>AB573435=JBOAR135-Shiz09. 5.JPN.Shizuoka.wb</v>
      </c>
      <c r="BG1766" s="277" t="str">
        <f aca="false">CONCATENATE(A1766,"=",F1766,". ",AX1766)</f>
        <v>AB573435=JBOAR135-Shiz09. 5.JPN.Shizuoka.wb</v>
      </c>
      <c r="BH1766" s="277" t="str">
        <f aca="false">CONCATENATE(A1766,"=",AX1766)</f>
        <v>AB573435=5.JPN.Shizuoka.wb</v>
      </c>
      <c r="BI1766" s="277" t="str">
        <f aca="false">CONCATENATE(A1766,"=",ComForSubtype,D1766)</f>
        <v>AB573435=5</v>
      </c>
      <c r="BJ1766" s="277" t="str">
        <f aca="false">CONCATENATE(A1766,"=",E1766)</f>
        <v>AB573435=5</v>
      </c>
      <c r="BK1766" s="277" t="str">
        <f aca="false">CONCATENATE(A1766,"=",C1766)</f>
        <v>AB573435=5</v>
      </c>
      <c r="BL1766" s="277" t="str">
        <f aca="false">CONCATENATE(D1766,"=")</f>
        <v>5=</v>
      </c>
      <c r="BM1766" s="279" t="str">
        <f aca="false">IF(BA1766="XX","",BA1766)</f>
        <v>AB573435</v>
      </c>
      <c r="BN1766" s="280" t="str">
        <f aca="false">CONCATENATE(IF(F1766="","",F1766),IF(G1766="","",CONCATENATE(" / ",G1766)))</f>
        <v>JBOAR135-Shiz09</v>
      </c>
      <c r="BO1766" s="281" t="str">
        <f aca="false">AX1766</f>
        <v>5.JPN.Shizuoka.wb</v>
      </c>
      <c r="BP1766" s="282" t="str">
        <f aca="false">IF(V1766="","",V1766)</f>
        <v/>
      </c>
      <c r="BQ1766" s="282" t="str">
        <f aca="false">IF(W1766="","",CONCATENATE(W1766,IF(LEFT(AO1766,1)="s","+","")))</f>
        <v/>
      </c>
      <c r="BR1766" s="282" t="str">
        <f aca="false">IF(X1766="","",CONCATENATE(X1766,IF(LEFT(AQ1766,1)="s","+","")))</f>
        <v/>
      </c>
      <c r="BS1766" s="282" t="str">
        <f aca="false">IF(Y1766="","",CONCATENATE(Y1766,IF(LEFT(AR1766,1)="s","+","")))</f>
        <v/>
      </c>
      <c r="BT1766" s="282" t="str">
        <f aca="false">IF(Z1766="","",CONCATENATE(Z1766,IF(LEFT(AS1766,1)="s","+","")))</f>
        <v/>
      </c>
      <c r="BU1766" s="283" t="str">
        <f aca="false">IF(AA1766="","",CONCATENATE(AA1766,IF(LEFT(AT1766,1)="s","+","")))</f>
        <v/>
      </c>
      <c r="BV1766" s="277"/>
      <c r="BW1766" s="277" t="s">
        <v>338</v>
      </c>
      <c r="BX1766" s="277" t="str">
        <f aca="false">IF(BW1766&lt;&gt;"",IF(ISNUMBER(FIND("=",BW1766)),LEFT(BW1766,FIND("=",BW1766)-1),BW1766),BW1766)</f>
        <v>xx</v>
      </c>
      <c r="BY1766" s="277" t="str">
        <f aca="false">IF(BW1766&lt;&gt;"",IF(ISNUMBER(FIND("=",BW1766)),RIGHT(BW1766,LEN(BW1766)-FIND("=",BW1766)),""),"")</f>
        <v>Non_select</v>
      </c>
      <c r="BZ1766" s="277" t="str">
        <f aca="false">IF(BX1766&lt;&gt;"",IF(ISNUMBER(FIND(".",BX1766)),LEFT(BX1766,FIND(".",BX1766)-1),BX1766),BX1766)</f>
        <v>xx</v>
      </c>
      <c r="CA1766" s="277" t="str">
        <f aca="false">IF(BX1766&lt;&gt;"",IF(ISNUMBER(FIND(".",BX1766)),RIGHT(BX1766,LEN(BX1766)-FIND(".",BX1766)),""),"")</f>
        <v/>
      </c>
      <c r="CB1766" s="277"/>
      <c r="CC1766" s="277" t="str">
        <f aca="false">A1766</f>
        <v>AB573435</v>
      </c>
      <c r="CD1766" s="284" t="s">
        <v>339</v>
      </c>
      <c r="CE1766" s="284" t="s">
        <v>340</v>
      </c>
      <c r="CF1766" s="284" t="s">
        <v>341</v>
      </c>
      <c r="CG1766" s="284"/>
      <c r="CH1766" s="284"/>
      <c r="CI1766" s="284"/>
      <c r="CJ1766" s="284"/>
      <c r="CK1766" s="284"/>
      <c r="CL1766" s="284"/>
      <c r="CM1766" s="277"/>
      <c r="CN1766" s="277"/>
      <c r="CO1766" s="277"/>
      <c r="CP1766" s="277"/>
      <c r="CQ1766" s="277"/>
      <c r="CR1766" s="277" t="n">
        <f aca="false">C1766</f>
        <v>5</v>
      </c>
      <c r="CS1766" s="286" t="str">
        <f aca="false">D1766</f>
        <v>5</v>
      </c>
      <c r="CT1766" s="277" t="str">
        <f aca="false">CONCATENATE(CD1766," strain ",CM1766," ",CL1766,", partial cds")</f>
        <v>Hepatitis E virus strain  , partial cds</v>
      </c>
    </row>
    <row r="1767" customFormat="false" ht="11.9" hidden="true" customHeight="true" outlineLevel="0" collapsed="false">
      <c r="A1767" s="253" t="s">
        <v>4612</v>
      </c>
      <c r="B1767" s="147" t="s">
        <v>371</v>
      </c>
      <c r="C1767" s="529" t="n">
        <v>6</v>
      </c>
      <c r="D1767" s="255" t="s">
        <v>376</v>
      </c>
      <c r="E1767" s="268" t="s">
        <v>376</v>
      </c>
      <c r="F1767" s="531" t="s">
        <v>377</v>
      </c>
      <c r="G1767" s="257"/>
      <c r="H1767" s="253" t="s">
        <v>378</v>
      </c>
      <c r="I1767" s="258" t="s">
        <v>379</v>
      </c>
      <c r="J1767" s="253" t="s">
        <v>337</v>
      </c>
      <c r="K1767" s="259"/>
      <c r="L1767" s="260"/>
      <c r="M1767" s="261" t="s">
        <v>380</v>
      </c>
      <c r="N1767" s="262" t="s">
        <v>607</v>
      </c>
      <c r="O1767" s="473" t="n">
        <v>2006</v>
      </c>
      <c r="P1767" s="263" t="s">
        <v>2775</v>
      </c>
      <c r="Q1767" s="263" t="n">
        <v>12</v>
      </c>
      <c r="R1767" s="264"/>
      <c r="S1767" s="232" t="n">
        <v>7261</v>
      </c>
      <c r="T1767" s="294"/>
      <c r="U1767" s="294"/>
      <c r="V1767" s="262" t="n">
        <v>6</v>
      </c>
      <c r="W1767" s="270"/>
      <c r="X1767" s="271"/>
      <c r="Y1767" s="271"/>
      <c r="Z1767" s="271"/>
      <c r="AA1767" s="262"/>
      <c r="AB1767" s="261"/>
      <c r="AC1767" s="270"/>
      <c r="AD1767" s="271"/>
      <c r="AE1767" s="271"/>
      <c r="AF1767" s="271"/>
      <c r="AG1767" s="272"/>
      <c r="AH1767" s="271"/>
      <c r="AI1767" s="271"/>
      <c r="AJ1767" s="219" t="n">
        <f aca="false">SeqEnd-SeqBeg+1</f>
        <v>1</v>
      </c>
      <c r="AK1767" s="220" t="n">
        <f aca="false">AND( SeqBeg&lt;=Beg  , End &lt;=SeqEnd )</f>
        <v>0</v>
      </c>
      <c r="AL1767" s="264"/>
      <c r="AM1767" s="264"/>
      <c r="AN1767" s="475"/>
      <c r="AO1767" s="274" t="s">
        <v>103</v>
      </c>
      <c r="AP1767" s="274" t="s">
        <v>103</v>
      </c>
      <c r="AQ1767" s="274" t="s">
        <v>103</v>
      </c>
      <c r="AR1767" s="274" t="s">
        <v>103</v>
      </c>
      <c r="AS1767" s="274" t="s">
        <v>103</v>
      </c>
      <c r="AT1767" s="274" t="s">
        <v>103</v>
      </c>
      <c r="AU1767" s="264"/>
      <c r="AV1767" s="264"/>
      <c r="AW1767" s="275" t="str">
        <f aca="false">HYPERLINK(CONCATENATE("http://www.ncbi.nlm.nih.gov/nuccore/",BM1767),BM1767)</f>
        <v>AB602441</v>
      </c>
      <c r="AX1767" s="276" t="str">
        <f aca="false">CONCATENATE(D1767,IF(I1767="","",CONCATENATE(".",I1767)),IF(K1767="","",CONCATENATE(".",K1767)),IF(M1767="","",CONCATENATE(".",M1767)),IF(R1767="","",CONCATENATE(".",R1767)),IF(U1767="","","(*)"))</f>
        <v>6.JPN.wb</v>
      </c>
      <c r="AY1767" s="277" t="str">
        <f aca="false">CONCATENATE(BM1767,".",BN1767)</f>
        <v>AB602441.wbJOY_06</v>
      </c>
      <c r="AZ1767" s="278" t="str">
        <f aca="false">IF(AV1767="",IF(ISNUMBER(FIND(".",A1767)),LEFT(A1767,FIND(".",A1767)-1),A1767),AV1767)</f>
        <v>AB602441</v>
      </c>
      <c r="BA1767" s="278" t="str">
        <f aca="false">IF(ISNUMBER(FIND("-",AZ1767)),LEFT(AZ1767,FIND("-",AZ1767)-1),AZ1767)</f>
        <v>AB602441</v>
      </c>
      <c r="BB1767" s="170" t="str">
        <f aca="false"> MEGAname &amp; "="</f>
        <v>AB602441=</v>
      </c>
      <c r="BC1767" s="170" t="str">
        <f aca="false">Clear &amp; IF(span ,"Span","out")</f>
        <v>AB602441=out</v>
      </c>
      <c r="BD1767" s="170" t="str">
        <f aca="false">Clear &amp; IF(span, IF(B1767=".","Selected",B1767),"out")</f>
        <v>AB602441=out</v>
      </c>
      <c r="BE1767" s="170" t="str">
        <f aca="false">Clear &amp; Strain</f>
        <v>AB602441=wbJOY_06</v>
      </c>
      <c r="BF1767" s="277" t="str">
        <f aca="false">CONCATENATE(A1767,"=",F1767,". ",AX1767,IF(AB1767="","",CONCATENATE(".",AB1767)))</f>
        <v>AB602441=wbJOY_06. 6.JPN.wb</v>
      </c>
      <c r="BG1767" s="277" t="str">
        <f aca="false">CONCATENATE(A1767,"=",F1767,". ",AX1767)</f>
        <v>AB602441=wbJOY_06. 6.JPN.wb</v>
      </c>
      <c r="BH1767" s="277" t="str">
        <f aca="false">CONCATENATE(A1767,"=",AX1767)</f>
        <v>AB602441=6.JPN.wb</v>
      </c>
      <c r="BI1767" s="277" t="str">
        <f aca="false">CONCATENATE(A1767,"=",ComForSubtype,D1767)</f>
        <v>AB602441=6</v>
      </c>
      <c r="BJ1767" s="277" t="str">
        <f aca="false">CONCATENATE(A1767,"=",E1767)</f>
        <v>AB602441=6</v>
      </c>
      <c r="BK1767" s="277" t="str">
        <f aca="false">CONCATENATE(A1767,"=",C1767)</f>
        <v>AB602441=6</v>
      </c>
      <c r="BL1767" s="277" t="str">
        <f aca="false">CONCATENATE(D1767,"=")</f>
        <v>6=</v>
      </c>
      <c r="BM1767" s="279" t="str">
        <f aca="false">IF(BA1767="XX","",BA1767)</f>
        <v>AB602441</v>
      </c>
      <c r="BN1767" s="280" t="str">
        <f aca="false">CONCATENATE(IF(F1767="","",F1767),IF(G1767="","",CONCATENATE(" / ",G1767)))</f>
        <v>wbJOY_06</v>
      </c>
      <c r="BO1767" s="281" t="str">
        <f aca="false">AX1767</f>
        <v>6.JPN.wb</v>
      </c>
      <c r="BP1767" s="282" t="n">
        <f aca="false">IF(V1767="","",V1767)</f>
        <v>6</v>
      </c>
      <c r="BQ1767" s="282" t="str">
        <f aca="false">IF(W1767="","",CONCATENATE(W1767,IF(LEFT(AO1767,1)="s","+","")))</f>
        <v/>
      </c>
      <c r="BR1767" s="282" t="str">
        <f aca="false">IF(X1767="","",CONCATENATE(X1767,IF(LEFT(AQ1767,1)="s","+","")))</f>
        <v/>
      </c>
      <c r="BS1767" s="282" t="str">
        <f aca="false">IF(Y1767="","",CONCATENATE(Y1767,IF(LEFT(AR1767,1)="s","+","")))</f>
        <v/>
      </c>
      <c r="BT1767" s="282" t="str">
        <f aca="false">IF(Z1767="","",CONCATENATE(Z1767,IF(LEFT(AS1767,1)="s","+","")))</f>
        <v/>
      </c>
      <c r="BU1767" s="283" t="str">
        <f aca="false">IF(AA1767="","",CONCATENATE(AA1767,IF(LEFT(AT1767,1)="s","+","")))</f>
        <v/>
      </c>
      <c r="BV1767" s="277"/>
      <c r="BW1767" s="277" t="s">
        <v>338</v>
      </c>
      <c r="BX1767" s="277" t="str">
        <f aca="false">IF(BW1767&lt;&gt;"",IF(ISNUMBER(FIND("=",BW1767)),LEFT(BW1767,FIND("=",BW1767)-1),BW1767),BW1767)</f>
        <v>xx</v>
      </c>
      <c r="BY1767" s="277" t="str">
        <f aca="false">IF(BW1767&lt;&gt;"",IF(ISNUMBER(FIND("=",BW1767)),RIGHT(BW1767,LEN(BW1767)-FIND("=",BW1767)),""),"")</f>
        <v>Non_select</v>
      </c>
      <c r="BZ1767" s="277" t="str">
        <f aca="false">IF(BX1767&lt;&gt;"",IF(ISNUMBER(FIND(".",BX1767)),LEFT(BX1767,FIND(".",BX1767)-1),BX1767),BX1767)</f>
        <v>xx</v>
      </c>
      <c r="CA1767" s="277" t="str">
        <f aca="false">IF(BX1767&lt;&gt;"",IF(ISNUMBER(FIND(".",BX1767)),RIGHT(BX1767,LEN(BX1767)-FIND(".",BX1767)),""),"")</f>
        <v/>
      </c>
      <c r="CB1767" s="277"/>
      <c r="CC1767" s="277" t="str">
        <f aca="false">A1767</f>
        <v>AB602441</v>
      </c>
      <c r="CD1767" s="284" t="s">
        <v>339</v>
      </c>
      <c r="CE1767" s="284" t="s">
        <v>340</v>
      </c>
      <c r="CF1767" s="284" t="s">
        <v>341</v>
      </c>
      <c r="CG1767" s="284"/>
      <c r="CH1767" s="284"/>
      <c r="CI1767" s="284"/>
      <c r="CJ1767" s="284"/>
      <c r="CK1767" s="284"/>
      <c r="CL1767" s="284"/>
      <c r="CM1767" s="277"/>
      <c r="CN1767" s="277"/>
      <c r="CO1767" s="277"/>
      <c r="CP1767" s="277"/>
      <c r="CQ1767" s="277"/>
      <c r="CR1767" s="277" t="n">
        <f aca="false">C1767</f>
        <v>6</v>
      </c>
      <c r="CS1767" s="286" t="str">
        <f aca="false">D1767</f>
        <v>6</v>
      </c>
      <c r="CT1767" s="277" t="str">
        <f aca="false">CONCATENATE(CD1767," strain ",CM1767," ",CL1767,", partial cds")</f>
        <v>Hepatitis E virus strain  , partial cds</v>
      </c>
    </row>
    <row r="1768" customFormat="false" ht="11.9" hidden="true" customHeight="true" outlineLevel="0" collapsed="false">
      <c r="A1768" s="468" t="s">
        <v>4613</v>
      </c>
      <c r="B1768" s="147" t="s">
        <v>371</v>
      </c>
      <c r="C1768" s="469" t="n">
        <v>7</v>
      </c>
      <c r="D1768" s="470" t="s">
        <v>4614</v>
      </c>
      <c r="E1768" s="267" t="s">
        <v>4614</v>
      </c>
      <c r="F1768" s="468" t="s">
        <v>4615</v>
      </c>
      <c r="G1768" s="257"/>
      <c r="H1768" s="468" t="s">
        <v>4616</v>
      </c>
      <c r="I1768" s="472" t="s">
        <v>4617</v>
      </c>
      <c r="J1768" s="468" t="s">
        <v>337</v>
      </c>
      <c r="K1768" s="259"/>
      <c r="L1768" s="260"/>
      <c r="M1768" s="261" t="s">
        <v>4618</v>
      </c>
      <c r="N1768" s="262"/>
      <c r="O1768" s="473" t="n">
        <v>2013</v>
      </c>
      <c r="P1768" s="473" t="s">
        <v>1967</v>
      </c>
      <c r="Q1768" s="473" t="n">
        <v>11</v>
      </c>
      <c r="R1768" s="474"/>
      <c r="S1768" s="474"/>
      <c r="T1768" s="294"/>
      <c r="U1768" s="294"/>
      <c r="V1768" s="262"/>
      <c r="W1768" s="270"/>
      <c r="X1768" s="271"/>
      <c r="Y1768" s="271"/>
      <c r="Z1768" s="271"/>
      <c r="AA1768" s="262"/>
      <c r="AB1768" s="261" t="s">
        <v>278</v>
      </c>
      <c r="AC1768" s="270" t="s">
        <v>354</v>
      </c>
      <c r="AD1768" s="271" t="s">
        <v>354</v>
      </c>
      <c r="AE1768" s="271" t="s">
        <v>354</v>
      </c>
      <c r="AF1768" s="271" t="s">
        <v>354</v>
      </c>
      <c r="AG1768" s="272" t="s">
        <v>354</v>
      </c>
      <c r="AH1768" s="271"/>
      <c r="AI1768" s="271"/>
      <c r="AJ1768" s="219" t="n">
        <f aca="false">SeqEnd-SeqBeg+1</f>
        <v>1</v>
      </c>
      <c r="AK1768" s="220" t="n">
        <f aca="false">AND( SeqBeg&lt;=Beg  , End &lt;=SeqEnd )</f>
        <v>0</v>
      </c>
      <c r="AL1768" s="474"/>
      <c r="AM1768" s="474"/>
      <c r="AN1768" s="475"/>
      <c r="AO1768" s="271" t="s">
        <v>2425</v>
      </c>
      <c r="AP1768" s="271" t="s">
        <v>2425</v>
      </c>
      <c r="AQ1768" s="271" t="s">
        <v>2425</v>
      </c>
      <c r="AR1768" s="271" t="s">
        <v>2425</v>
      </c>
      <c r="AS1768" s="271" t="s">
        <v>2425</v>
      </c>
      <c r="AT1768" s="271" t="s">
        <v>2425</v>
      </c>
      <c r="AU1768" s="474"/>
      <c r="AV1768" s="474"/>
      <c r="AW1768" s="275" t="str">
        <f aca="false">HYPERLINK(CONCATENATE("http://www.ncbi.nlm.nih.gov/nuccore/",BM1768),BM1768)</f>
        <v>KJ496143</v>
      </c>
      <c r="AX1768" s="276" t="str">
        <f aca="false">CONCATENATE(D1768,IF(I1768="","",CONCATENATE(".",I1768)),IF(K1768="","",CONCATENATE(".",K1768)),IF(M1768="","",CONCATENATE(".",M1768)),IF(R1768="","",CONCATENATE(".",R1768)),IF(U1768="","","(*)"))</f>
        <v>7.ARE.camel</v>
      </c>
      <c r="AY1768" s="476" t="str">
        <f aca="false">CONCATENATE(BM1768,".",BN1768)</f>
        <v>KJ496143.DcHEV-178C</v>
      </c>
      <c r="AZ1768" s="477" t="str">
        <f aca="false">IF(AV1768="",IF(ISNUMBER(FIND(".",A1768)),LEFT(A1768,FIND(".",A1768)-1),A1768),AV1768)</f>
        <v>KJ496143</v>
      </c>
      <c r="BA1768" s="477" t="str">
        <f aca="false">IF(ISNUMBER(FIND("-",AZ1768)),LEFT(AZ1768,FIND("-",AZ1768)-1),AZ1768)</f>
        <v>KJ496143</v>
      </c>
      <c r="BB1768" s="170" t="str">
        <f aca="false"> MEGAname &amp; "="</f>
        <v>KJ496143=</v>
      </c>
      <c r="BC1768" s="170" t="str">
        <f aca="false">Clear &amp; IF(span ,"Span","out")</f>
        <v>KJ496143=out</v>
      </c>
      <c r="BD1768" s="170" t="str">
        <f aca="false">Clear &amp; IF(span, IF(B1768=".","Selected",B1768),"out")</f>
        <v>KJ496143=out</v>
      </c>
      <c r="BE1768" s="170" t="str">
        <f aca="false">Clear &amp; Strain</f>
        <v>KJ496143=DcHEV-178C</v>
      </c>
      <c r="BF1768" s="476" t="str">
        <f aca="false">CONCATENATE(A1768,"=",F1768,". ",AX1768,IF(AB1768="","",CONCATENATE(".",AB1768)))</f>
        <v>KJ496143=DcHEV-178C. 7.ARE.camel.CG</v>
      </c>
      <c r="BG1768" s="476" t="str">
        <f aca="false">CONCATENATE(A1768,"=",F1768,". ",AX1768)</f>
        <v>KJ496143=DcHEV-178C. 7.ARE.camel</v>
      </c>
      <c r="BH1768" s="476" t="str">
        <f aca="false">CONCATENATE(A1768,"=",AX1768)</f>
        <v>KJ496143=7.ARE.camel</v>
      </c>
      <c r="BI1768" s="476" t="str">
        <f aca="false">CONCATENATE(A1768,"=",ComForSubtype,D1768)</f>
        <v>KJ496143=7</v>
      </c>
      <c r="BJ1768" s="476" t="str">
        <f aca="false">CONCATENATE(A1768,"=",E1768)</f>
        <v>KJ496143=7</v>
      </c>
      <c r="BK1768" s="476" t="str">
        <f aca="false">CONCATENATE(A1768,"=",C1768)</f>
        <v>KJ496143=7</v>
      </c>
      <c r="BL1768" s="476" t="str">
        <f aca="false">CONCATENATE(D1768,"=")</f>
        <v>7=</v>
      </c>
      <c r="BM1768" s="279" t="str">
        <f aca="false">IF(BA1768="XX","",BA1768)</f>
        <v>KJ496143</v>
      </c>
      <c r="BN1768" s="280" t="str">
        <f aca="false">CONCATENATE(IF(F1768="","",F1768),IF(G1768="","",CONCATENATE(" / ",G1768)))</f>
        <v>DcHEV-178C</v>
      </c>
      <c r="BO1768" s="281" t="str">
        <f aca="false">AX1768</f>
        <v>7.ARE.camel</v>
      </c>
      <c r="BP1768" s="282" t="str">
        <f aca="false">IF(V1768="","",V1768)</f>
        <v/>
      </c>
      <c r="BQ1768" s="282" t="str">
        <f aca="false">IF(W1768="","",CONCATENATE(W1768,IF(LEFT(AO1768,1)="s","+","")))</f>
        <v/>
      </c>
      <c r="BR1768" s="282" t="str">
        <f aca="false">IF(X1768="","",CONCATENATE(X1768,IF(LEFT(AQ1768,1)="s","+","")))</f>
        <v/>
      </c>
      <c r="BS1768" s="282" t="str">
        <f aca="false">IF(Y1768="","",CONCATENATE(Y1768,IF(LEFT(AR1768,1)="s","+","")))</f>
        <v/>
      </c>
      <c r="BT1768" s="282" t="str">
        <f aca="false">IF(Z1768="","",CONCATENATE(Z1768,IF(LEFT(AS1768,1)="s","+","")))</f>
        <v/>
      </c>
      <c r="BU1768" s="283" t="str">
        <f aca="false">IF(AA1768="","",CONCATENATE(AA1768,IF(LEFT(AT1768,1)="s","+","")))</f>
        <v/>
      </c>
      <c r="BV1768" s="476"/>
      <c r="BW1768" s="476" t="s">
        <v>338</v>
      </c>
      <c r="BX1768" s="476" t="str">
        <f aca="false">IF(BW1768&lt;&gt;"",IF(ISNUMBER(FIND("=",BW1768)),LEFT(BW1768,FIND("=",BW1768)-1),BW1768),BW1768)</f>
        <v>xx</v>
      </c>
      <c r="BY1768" s="476" t="str">
        <f aca="false">IF(BW1768&lt;&gt;"",IF(ISNUMBER(FIND("=",BW1768)),RIGHT(BW1768,LEN(BW1768)-FIND("=",BW1768)),""),"")</f>
        <v>Non_select</v>
      </c>
      <c r="BZ1768" s="476" t="str">
        <f aca="false">IF(BX1768&lt;&gt;"",IF(ISNUMBER(FIND(".",BX1768)),LEFT(BX1768,FIND(".",BX1768)-1),BX1768),BX1768)</f>
        <v>xx</v>
      </c>
      <c r="CA1768" s="476" t="str">
        <f aca="false">IF(BX1768&lt;&gt;"",IF(ISNUMBER(FIND(".",BX1768)),RIGHT(BX1768,LEN(BX1768)-FIND(".",BX1768)),""),"")</f>
        <v/>
      </c>
      <c r="CB1768" s="476"/>
      <c r="CC1768" s="476" t="str">
        <f aca="false">A1768</f>
        <v>KJ496143</v>
      </c>
      <c r="CD1768" s="478" t="s">
        <v>339</v>
      </c>
      <c r="CE1768" s="478" t="s">
        <v>340</v>
      </c>
      <c r="CF1768" s="478" t="s">
        <v>341</v>
      </c>
      <c r="CG1768" s="478"/>
      <c r="CH1768" s="478"/>
      <c r="CI1768" s="478"/>
      <c r="CJ1768" s="478"/>
      <c r="CK1768" s="478"/>
      <c r="CL1768" s="478"/>
      <c r="CM1768" s="476"/>
      <c r="CN1768" s="476"/>
      <c r="CO1768" s="476"/>
      <c r="CP1768" s="476"/>
      <c r="CQ1768" s="476"/>
      <c r="CR1768" s="476" t="n">
        <f aca="false">C1768</f>
        <v>7</v>
      </c>
      <c r="CS1768" s="479" t="str">
        <f aca="false">D1768</f>
        <v>7</v>
      </c>
      <c r="CT1768" s="277" t="str">
        <f aca="false">CONCATENATE(CD1768," strain ",CM1768," ",CL1768,", partial cds")</f>
        <v>Hepatitis E virus strain  , partial cds</v>
      </c>
    </row>
    <row r="1769" customFormat="false" ht="11.9" hidden="true" customHeight="true" outlineLevel="0" collapsed="false">
      <c r="A1769" s="253" t="s">
        <v>4619</v>
      </c>
      <c r="B1769" s="528" t="s">
        <v>371</v>
      </c>
      <c r="C1769" s="529" t="s">
        <v>284</v>
      </c>
      <c r="D1769" s="255" t="s">
        <v>284</v>
      </c>
      <c r="E1769" s="268" t="s">
        <v>284</v>
      </c>
      <c r="F1769" s="531" t="s">
        <v>4620</v>
      </c>
      <c r="G1769" s="257"/>
      <c r="H1769" s="253"/>
      <c r="I1769" s="258"/>
      <c r="J1769" s="253"/>
      <c r="K1769" s="259"/>
      <c r="L1769" s="260"/>
      <c r="M1769" s="261" t="s">
        <v>4621</v>
      </c>
      <c r="N1769" s="262"/>
      <c r="O1769" s="473"/>
      <c r="P1769" s="263"/>
      <c r="Q1769" s="263"/>
      <c r="R1769" s="264"/>
      <c r="S1769" s="264"/>
      <c r="T1769" s="294"/>
      <c r="U1769" s="294"/>
      <c r="V1769" s="262" t="s">
        <v>284</v>
      </c>
      <c r="W1769" s="270"/>
      <c r="X1769" s="271"/>
      <c r="Y1769" s="271"/>
      <c r="Z1769" s="271"/>
      <c r="AA1769" s="262"/>
      <c r="AB1769" s="261" t="s">
        <v>278</v>
      </c>
      <c r="AC1769" s="270" t="s">
        <v>354</v>
      </c>
      <c r="AD1769" s="271" t="s">
        <v>354</v>
      </c>
      <c r="AE1769" s="271" t="s">
        <v>354</v>
      </c>
      <c r="AF1769" s="271" t="s">
        <v>354</v>
      </c>
      <c r="AG1769" s="272" t="s">
        <v>354</v>
      </c>
      <c r="AH1769" s="271"/>
      <c r="AI1769" s="271"/>
      <c r="AJ1769" s="219" t="n">
        <f aca="false">SeqEnd-SeqBeg+1</f>
        <v>1</v>
      </c>
      <c r="AK1769" s="220" t="n">
        <f aca="false">AND( SeqBeg&lt;=Beg  , End &lt;=SeqEnd )</f>
        <v>0</v>
      </c>
      <c r="AL1769" s="264"/>
      <c r="AM1769" s="264"/>
      <c r="AN1769" s="475"/>
      <c r="AO1769" s="274" t="s">
        <v>2425</v>
      </c>
      <c r="AP1769" s="274" t="s">
        <v>2425</v>
      </c>
      <c r="AQ1769" s="274" t="s">
        <v>2425</v>
      </c>
      <c r="AR1769" s="274" t="s">
        <v>2425</v>
      </c>
      <c r="AS1769" s="274" t="s">
        <v>2425</v>
      </c>
      <c r="AT1769" s="274" t="s">
        <v>2425</v>
      </c>
      <c r="AU1769" s="264"/>
      <c r="AV1769" s="264"/>
      <c r="AW1769" s="275" t="str">
        <f aca="false">HYPERLINK(CONCATENATE("http://www.ncbi.nlm.nih.gov/nuccore/",BM1769),BM1769)</f>
        <v>GU345042</v>
      </c>
      <c r="AX1769" s="276" t="str">
        <f aca="false">CONCATENATE(D1769,IF(I1769="","",CONCATENATE(".",I1769)),IF(K1769="","",CONCATENATE(".",K1769)),IF(M1769="","",CONCATENATE(".",M1769)),IF(R1769="","",CONCATENATE(".",R1769)),IF(U1769="","","(*)"))</f>
        <v>C1.rat</v>
      </c>
      <c r="AY1769" s="277" t="str">
        <f aca="false">CONCATENATE(BM1769,".",BN1769)</f>
        <v>GU345042.R63</v>
      </c>
      <c r="AZ1769" s="278" t="str">
        <f aca="false">IF(AV1769="",IF(ISNUMBER(FIND(".",A1769)),LEFT(A1769,FIND(".",A1769)-1),A1769),AV1769)</f>
        <v>GU345042</v>
      </c>
      <c r="BA1769" s="278" t="str">
        <f aca="false">IF(ISNUMBER(FIND("-",AZ1769)),LEFT(AZ1769,FIND("-",AZ1769)-1),AZ1769)</f>
        <v>GU345042</v>
      </c>
      <c r="BB1769" s="170" t="str">
        <f aca="false"> MEGAname &amp; "="</f>
        <v>GU345042=</v>
      </c>
      <c r="BC1769" s="170" t="str">
        <f aca="false">Clear &amp; IF(span ,"Span","out")</f>
        <v>GU345042=out</v>
      </c>
      <c r="BD1769" s="170" t="str">
        <f aca="false">Clear &amp; IF(span, IF(B1769=".","Selected",B1769),"out")</f>
        <v>GU345042=out</v>
      </c>
      <c r="BE1769" s="170" t="str">
        <f aca="false">Clear &amp; Strain</f>
        <v>GU345042=R63</v>
      </c>
      <c r="BF1769" s="277" t="str">
        <f aca="false">CONCATENATE(A1769,"=",F1769,". ",AX1769,IF(AB1769="","",CONCATENATE(".",AB1769)))</f>
        <v>GU345042=R63. C1.rat.CG</v>
      </c>
      <c r="BG1769" s="277" t="str">
        <f aca="false">CONCATENATE(A1769,"=",F1769,". ",AX1769)</f>
        <v>GU345042=R63. C1.rat</v>
      </c>
      <c r="BH1769" s="277" t="str">
        <f aca="false">CONCATENATE(A1769,"=",AX1769)</f>
        <v>GU345042=C1.rat</v>
      </c>
      <c r="BI1769" s="277" t="str">
        <f aca="false">CONCATENATE(A1769,"=",ComForSubtype,D1769)</f>
        <v>GU345042=C1</v>
      </c>
      <c r="BJ1769" s="277" t="str">
        <f aca="false">CONCATENATE(A1769,"=",E1769)</f>
        <v>GU345042=C1</v>
      </c>
      <c r="BK1769" s="277" t="str">
        <f aca="false">CONCATENATE(A1769,"=",C1769)</f>
        <v>GU345042=C1</v>
      </c>
      <c r="BL1769" s="277" t="str">
        <f aca="false">CONCATENATE(D1769,"=")</f>
        <v>C1=</v>
      </c>
      <c r="BM1769" s="279" t="str">
        <f aca="false">IF(BA1769="XX","",BA1769)</f>
        <v>GU345042</v>
      </c>
      <c r="BN1769" s="280" t="str">
        <f aca="false">CONCATENATE(IF(F1769="","",F1769),IF(G1769="","",CONCATENATE(" / ",G1769)))</f>
        <v>R63</v>
      </c>
      <c r="BO1769" s="281" t="str">
        <f aca="false">AX1769</f>
        <v>C1.rat</v>
      </c>
      <c r="BP1769" s="282" t="str">
        <f aca="false">IF(V1769="","",V1769)</f>
        <v>C1</v>
      </c>
      <c r="BQ1769" s="282" t="str">
        <f aca="false">IF(W1769="","",CONCATENATE(W1769,IF(LEFT(AO1769,1)="s","+","")))</f>
        <v/>
      </c>
      <c r="BR1769" s="282" t="str">
        <f aca="false">IF(X1769="","",CONCATENATE(X1769,IF(LEFT(AQ1769,1)="s","+","")))</f>
        <v/>
      </c>
      <c r="BS1769" s="282" t="str">
        <f aca="false">IF(Y1769="","",CONCATENATE(Y1769,IF(LEFT(AR1769,1)="s","+","")))</f>
        <v/>
      </c>
      <c r="BT1769" s="282" t="str">
        <f aca="false">IF(Z1769="","",CONCATENATE(Z1769,IF(LEFT(AS1769,1)="s","+","")))</f>
        <v/>
      </c>
      <c r="BU1769" s="283" t="str">
        <f aca="false">IF(AA1769="","",CONCATENATE(AA1769,IF(LEFT(AT1769,1)="s","+","")))</f>
        <v/>
      </c>
      <c r="BV1769" s="277"/>
      <c r="BW1769" s="277" t="s">
        <v>338</v>
      </c>
      <c r="BX1769" s="277" t="str">
        <f aca="false">IF(BW1769&lt;&gt;"",IF(ISNUMBER(FIND("=",BW1769)),LEFT(BW1769,FIND("=",BW1769)-1),BW1769),BW1769)</f>
        <v>xx</v>
      </c>
      <c r="BY1769" s="277" t="str">
        <f aca="false">IF(BW1769&lt;&gt;"",IF(ISNUMBER(FIND("=",BW1769)),RIGHT(BW1769,LEN(BW1769)-FIND("=",BW1769)),""),"")</f>
        <v>Non_select</v>
      </c>
      <c r="BZ1769" s="277" t="str">
        <f aca="false">IF(BX1769&lt;&gt;"",IF(ISNUMBER(FIND(".",BX1769)),LEFT(BX1769,FIND(".",BX1769)-1),BX1769),BX1769)</f>
        <v>xx</v>
      </c>
      <c r="CA1769" s="277" t="str">
        <f aca="false">IF(BX1769&lt;&gt;"",IF(ISNUMBER(FIND(".",BX1769)),RIGHT(BX1769,LEN(BX1769)-FIND(".",BX1769)),""),"")</f>
        <v/>
      </c>
      <c r="CB1769" s="277"/>
      <c r="CC1769" s="277" t="str">
        <f aca="false">A1769</f>
        <v>GU345042</v>
      </c>
      <c r="CD1769" s="284" t="s">
        <v>339</v>
      </c>
      <c r="CE1769" s="284" t="s">
        <v>340</v>
      </c>
      <c r="CF1769" s="284" t="s">
        <v>341</v>
      </c>
      <c r="CG1769" s="284"/>
      <c r="CH1769" s="284"/>
      <c r="CI1769" s="284"/>
      <c r="CJ1769" s="284"/>
      <c r="CK1769" s="284"/>
      <c r="CL1769" s="284"/>
      <c r="CM1769" s="277"/>
      <c r="CN1769" s="277"/>
      <c r="CO1769" s="277"/>
      <c r="CP1769" s="277"/>
      <c r="CQ1769" s="277"/>
      <c r="CR1769" s="277" t="str">
        <f aca="false">C1769</f>
        <v>C1</v>
      </c>
      <c r="CS1769" s="286" t="str">
        <f aca="false">D1769</f>
        <v>C1</v>
      </c>
      <c r="CT1769" s="277" t="str">
        <f aca="false">CONCATENATE(CD1769," strain ",CM1769," ",CL1769,", partial cds")</f>
        <v>Hepatitis E virus strain  , partial cds</v>
      </c>
    </row>
    <row r="1770" customFormat="false" ht="11.9" hidden="true" customHeight="true" outlineLevel="0" collapsed="false">
      <c r="A1770" s="253" t="s">
        <v>4622</v>
      </c>
      <c r="B1770" s="147" t="s">
        <v>371</v>
      </c>
      <c r="C1770" s="529" t="s">
        <v>285</v>
      </c>
      <c r="D1770" s="255" t="s">
        <v>285</v>
      </c>
      <c r="E1770" s="268" t="s">
        <v>284</v>
      </c>
      <c r="F1770" s="531" t="s">
        <v>4623</v>
      </c>
      <c r="G1770" s="257"/>
      <c r="H1770" s="253" t="s">
        <v>537</v>
      </c>
      <c r="I1770" s="258" t="s">
        <v>538</v>
      </c>
      <c r="J1770" s="253" t="s">
        <v>395</v>
      </c>
      <c r="K1770" s="259"/>
      <c r="L1770" s="260"/>
      <c r="M1770" s="261" t="s">
        <v>4624</v>
      </c>
      <c r="N1770" s="262"/>
      <c r="O1770" s="473" t="n">
        <v>2010</v>
      </c>
      <c r="P1770" s="263"/>
      <c r="Q1770" s="263"/>
      <c r="R1770" s="264"/>
      <c r="S1770" s="264"/>
      <c r="T1770" s="294"/>
      <c r="U1770" s="294"/>
      <c r="V1770" s="262" t="s">
        <v>285</v>
      </c>
      <c r="W1770" s="270"/>
      <c r="X1770" s="271"/>
      <c r="Y1770" s="271"/>
      <c r="Z1770" s="271"/>
      <c r="AA1770" s="262"/>
      <c r="AB1770" s="261" t="s">
        <v>278</v>
      </c>
      <c r="AC1770" s="270" t="s">
        <v>354</v>
      </c>
      <c r="AD1770" s="271" t="s">
        <v>354</v>
      </c>
      <c r="AE1770" s="271" t="s">
        <v>354</v>
      </c>
      <c r="AF1770" s="271" t="s">
        <v>354</v>
      </c>
      <c r="AG1770" s="272" t="s">
        <v>354</v>
      </c>
      <c r="AH1770" s="271"/>
      <c r="AI1770" s="271"/>
      <c r="AJ1770" s="219" t="n">
        <f aca="false">SeqEnd-SeqBeg+1</f>
        <v>1</v>
      </c>
      <c r="AK1770" s="220" t="n">
        <f aca="false">AND( SeqBeg&lt;=Beg  , End &lt;=SeqEnd )</f>
        <v>0</v>
      </c>
      <c r="AL1770" s="264"/>
      <c r="AM1770" s="264"/>
      <c r="AN1770" s="475"/>
      <c r="AO1770" s="274" t="s">
        <v>103</v>
      </c>
      <c r="AP1770" s="274" t="s">
        <v>103</v>
      </c>
      <c r="AQ1770" s="274" t="s">
        <v>103</v>
      </c>
      <c r="AR1770" s="274" t="s">
        <v>103</v>
      </c>
      <c r="AS1770" s="274" t="s">
        <v>103</v>
      </c>
      <c r="AT1770" s="274" t="s">
        <v>103</v>
      </c>
      <c r="AU1770" s="264"/>
      <c r="AV1770" s="264"/>
      <c r="AW1770" s="275" t="str">
        <f aca="false">HYPERLINK(CONCATENATE("http://www.ncbi.nlm.nih.gov/nuccore/",BM1770),BM1770)</f>
        <v>JN998606</v>
      </c>
      <c r="AX1770" s="276" t="str">
        <f aca="false">CONCATENATE(D1770,IF(I1770="","",CONCATENATE(".",I1770)),IF(K1770="","",CONCATENATE(".",K1770)),IF(M1770="","",CONCATENATE(".",M1770)),IF(R1770="","",CONCATENATE(".",R1770)),IF(U1770="","","(*)"))</f>
        <v>C2.NLD.ferret</v>
      </c>
      <c r="AY1770" s="277" t="str">
        <f aca="false">CONCATENATE(BM1770,".",BN1770)</f>
        <v>JN998606.FRHEV4</v>
      </c>
      <c r="AZ1770" s="278" t="str">
        <f aca="false">IF(AV1770="",IF(ISNUMBER(FIND(".",A1770)),LEFT(A1770,FIND(".",A1770)-1),A1770),AV1770)</f>
        <v>JN998606</v>
      </c>
      <c r="BA1770" s="278" t="str">
        <f aca="false">IF(ISNUMBER(FIND("-",AZ1770)),LEFT(AZ1770,FIND("-",AZ1770)-1),AZ1770)</f>
        <v>JN998606</v>
      </c>
      <c r="BB1770" s="170" t="str">
        <f aca="false"> MEGAname &amp; "="</f>
        <v>JN998606=</v>
      </c>
      <c r="BC1770" s="170" t="str">
        <f aca="false">Clear &amp; IF(span ,"Span","out")</f>
        <v>JN998606=out</v>
      </c>
      <c r="BD1770" s="170" t="str">
        <f aca="false">Clear &amp; IF(span, IF(B1770=".","Selected",B1770),"out")</f>
        <v>JN998606=out</v>
      </c>
      <c r="BE1770" s="170" t="str">
        <f aca="false">Clear &amp; Strain</f>
        <v>JN998606=FRHEV4</v>
      </c>
      <c r="BF1770" s="277" t="str">
        <f aca="false">CONCATENATE(A1770,"=",F1770,". ",AX1770,IF(AB1770="","",CONCATENATE(".",AB1770)))</f>
        <v>JN998606=FRHEV4. C2.NLD.ferret.CG</v>
      </c>
      <c r="BG1770" s="277" t="str">
        <f aca="false">CONCATENATE(A1770,"=",F1770,". ",AX1770)</f>
        <v>JN998606=FRHEV4. C2.NLD.ferret</v>
      </c>
      <c r="BH1770" s="277" t="str">
        <f aca="false">CONCATENATE(A1770,"=",AX1770)</f>
        <v>JN998606=C2.NLD.ferret</v>
      </c>
      <c r="BI1770" s="277" t="str">
        <f aca="false">CONCATENATE(A1770,"=",ComForSubtype,D1770)</f>
        <v>JN998606=C2</v>
      </c>
      <c r="BJ1770" s="277" t="str">
        <f aca="false">CONCATENATE(A1770,"=",E1770)</f>
        <v>JN998606=C1</v>
      </c>
      <c r="BK1770" s="277" t="str">
        <f aca="false">CONCATENATE(A1770,"=",C1770)</f>
        <v>JN998606=C2</v>
      </c>
      <c r="BL1770" s="277" t="str">
        <f aca="false">CONCATENATE(D1770,"=")</f>
        <v>C2=</v>
      </c>
      <c r="BM1770" s="279" t="str">
        <f aca="false">IF(BA1770="XX","",BA1770)</f>
        <v>JN998606</v>
      </c>
      <c r="BN1770" s="280" t="str">
        <f aca="false">CONCATENATE(IF(F1770="","",F1770),IF(G1770="","",CONCATENATE(" / ",G1770)))</f>
        <v>FRHEV4</v>
      </c>
      <c r="BO1770" s="281" t="str">
        <f aca="false">AX1770</f>
        <v>C2.NLD.ferret</v>
      </c>
      <c r="BP1770" s="282" t="str">
        <f aca="false">IF(V1770="","",V1770)</f>
        <v>C2</v>
      </c>
      <c r="BQ1770" s="282" t="str">
        <f aca="false">IF(W1770="","",CONCATENATE(W1770,IF(LEFT(AO1770,1)="s","+","")))</f>
        <v/>
      </c>
      <c r="BR1770" s="282" t="str">
        <f aca="false">IF(X1770="","",CONCATENATE(X1770,IF(LEFT(AQ1770,1)="s","+","")))</f>
        <v/>
      </c>
      <c r="BS1770" s="282" t="str">
        <f aca="false">IF(Y1770="","",CONCATENATE(Y1770,IF(LEFT(AR1770,1)="s","+","")))</f>
        <v/>
      </c>
      <c r="BT1770" s="282" t="str">
        <f aca="false">IF(Z1770="","",CONCATENATE(Z1770,IF(LEFT(AS1770,1)="s","+","")))</f>
        <v/>
      </c>
      <c r="BU1770" s="283" t="str">
        <f aca="false">IF(AA1770="","",CONCATENATE(AA1770,IF(LEFT(AT1770,1)="s","+","")))</f>
        <v/>
      </c>
      <c r="BV1770" s="277"/>
      <c r="BW1770" s="277" t="s">
        <v>338</v>
      </c>
      <c r="BX1770" s="277" t="str">
        <f aca="false">IF(BW1770&lt;&gt;"",IF(ISNUMBER(FIND("=",BW1770)),LEFT(BW1770,FIND("=",BW1770)-1),BW1770),BW1770)</f>
        <v>xx</v>
      </c>
      <c r="BY1770" s="277" t="str">
        <f aca="false">IF(BW1770&lt;&gt;"",IF(ISNUMBER(FIND("=",BW1770)),RIGHT(BW1770,LEN(BW1770)-FIND("=",BW1770)),""),"")</f>
        <v>Non_select</v>
      </c>
      <c r="BZ1770" s="277" t="str">
        <f aca="false">IF(BX1770&lt;&gt;"",IF(ISNUMBER(FIND(".",BX1770)),LEFT(BX1770,FIND(".",BX1770)-1),BX1770),BX1770)</f>
        <v>xx</v>
      </c>
      <c r="CA1770" s="277" t="str">
        <f aca="false">IF(BX1770&lt;&gt;"",IF(ISNUMBER(FIND(".",BX1770)),RIGHT(BX1770,LEN(BX1770)-FIND(".",BX1770)),""),"")</f>
        <v/>
      </c>
      <c r="CB1770" s="277"/>
      <c r="CC1770" s="277" t="str">
        <f aca="false">A1770</f>
        <v>JN998606</v>
      </c>
      <c r="CD1770" s="284" t="s">
        <v>339</v>
      </c>
      <c r="CE1770" s="284" t="s">
        <v>340</v>
      </c>
      <c r="CF1770" s="284" t="s">
        <v>341</v>
      </c>
      <c r="CG1770" s="284"/>
      <c r="CH1770" s="284"/>
      <c r="CI1770" s="284"/>
      <c r="CJ1770" s="284"/>
      <c r="CK1770" s="284"/>
      <c r="CL1770" s="284"/>
      <c r="CM1770" s="277"/>
      <c r="CN1770" s="277"/>
      <c r="CO1770" s="277"/>
      <c r="CP1770" s="277"/>
      <c r="CQ1770" s="277"/>
      <c r="CR1770" s="277" t="str">
        <f aca="false">C1770</f>
        <v>C2</v>
      </c>
      <c r="CS1770" s="286" t="str">
        <f aca="false">D1770</f>
        <v>C2</v>
      </c>
      <c r="CT1770" s="277" t="str">
        <f aca="false">CONCATENATE(CD1770," strain ",CM1770," ",CL1770,", partial cds")</f>
        <v>Hepatitis E virus strain  , partial cds</v>
      </c>
    </row>
    <row r="1771" s="146" customFormat="true" ht="11.9" hidden="true" customHeight="true" outlineLevel="0" collapsed="false">
      <c r="A1771" s="154" t="s">
        <v>4625</v>
      </c>
      <c r="B1771" s="147" t="s">
        <v>371</v>
      </c>
      <c r="C1771" s="209" t="s">
        <v>273</v>
      </c>
      <c r="D1771" s="209" t="s">
        <v>273</v>
      </c>
      <c r="E1771" s="209" t="s">
        <v>273</v>
      </c>
      <c r="F1771" s="210" t="s">
        <v>4626</v>
      </c>
      <c r="G1771" s="212"/>
      <c r="H1771" s="146" t="s">
        <v>405</v>
      </c>
      <c r="I1771" s="153" t="s">
        <v>412</v>
      </c>
      <c r="J1771" s="146" t="s">
        <v>395</v>
      </c>
      <c r="K1771" s="212"/>
      <c r="L1771" s="212"/>
      <c r="M1771" s="157" t="s">
        <v>4627</v>
      </c>
      <c r="N1771" s="213"/>
      <c r="O1771" s="159" t="n">
        <v>2009</v>
      </c>
      <c r="P1771" s="212"/>
      <c r="Q1771" s="212"/>
      <c r="R1771" s="146" t="s">
        <v>86</v>
      </c>
      <c r="T1771" s="215"/>
      <c r="U1771" s="215"/>
      <c r="V1771" s="209"/>
      <c r="W1771" s="217"/>
      <c r="X1771" s="209"/>
      <c r="Y1771" s="209"/>
      <c r="Z1771" s="209"/>
      <c r="AA1771" s="216"/>
      <c r="AB1771" s="217"/>
      <c r="AC1771" s="217"/>
      <c r="AD1771" s="209"/>
      <c r="AE1771" s="209"/>
      <c r="AF1771" s="209"/>
      <c r="AG1771" s="218"/>
      <c r="AH1771" s="212"/>
      <c r="AI1771" s="212"/>
      <c r="AJ1771" s="219" t="n">
        <f aca="false">SeqEnd-SeqBeg+1</f>
        <v>1</v>
      </c>
      <c r="AK1771" s="220" t="n">
        <f aca="false">AND( SeqBeg&lt;=Beg  , End &lt;=SeqEnd )</f>
        <v>0</v>
      </c>
      <c r="AL1771" s="212"/>
      <c r="AM1771" s="212"/>
      <c r="AN1771" s="221"/>
      <c r="AO1771" s="147" t="s">
        <v>2425</v>
      </c>
      <c r="AP1771" s="147" t="s">
        <v>2425</v>
      </c>
      <c r="AQ1771" s="147" t="s">
        <v>2425</v>
      </c>
      <c r="AR1771" s="147" t="s">
        <v>2425</v>
      </c>
      <c r="AS1771" s="147" t="s">
        <v>2425</v>
      </c>
      <c r="AT1771" s="147" t="s">
        <v>2425</v>
      </c>
      <c r="AV1771" s="212"/>
      <c r="AW1771" s="222" t="str">
        <f aca="false">HYPERLINK(CONCATENATE("http://www.ncbi.nlm.nih.gov/nuccore/",BM1771),BM1771)</f>
        <v>JQ001749</v>
      </c>
      <c r="AX1771" s="219" t="str">
        <f aca="false">CONCATENATE(D1771,IF(I1771="","",CONCATENATE(".",I1771)),IF(K1771="","",CONCATENATE(".",K1771)),IF(M1771="","",CONCATENATE(".",M1771)),IF(R1771="","",CONCATENATE(".",R1771)),IF(U1771="","","(*)"))</f>
        <v>D.DEU.bat.UBMC</v>
      </c>
      <c r="AY1771" s="170" t="str">
        <f aca="false">CONCATENATE(BM1771,".",BN1771)</f>
        <v>JQ001749.BatHEV/BS7/GE/2009</v>
      </c>
      <c r="AZ1771" s="171" t="str">
        <f aca="false">IF(AV1771="",IF(ISNUMBER(FIND(".",A1771)),LEFT(A1771,FIND(".",A1771)-1),A1771),AV1771)</f>
        <v>JQ001749</v>
      </c>
      <c r="BA1771" s="171" t="str">
        <f aca="false">IF(ISNUMBER(FIND("-",AZ1771)),LEFT(AZ1771,FIND("-",AZ1771)-1),AZ1771)</f>
        <v>JQ001749</v>
      </c>
      <c r="BB1771" s="170" t="str">
        <f aca="false"> MEGAname &amp; "="</f>
        <v>JQ001749=</v>
      </c>
      <c r="BC1771" s="170" t="str">
        <f aca="false">Clear &amp; IF(span ,"Span","out")</f>
        <v>JQ001749=out</v>
      </c>
      <c r="BD1771" s="170" t="str">
        <f aca="false">Clear &amp; IF(span, IF(B1771=".","Selected",B1771),"out")</f>
        <v>JQ001749=out</v>
      </c>
      <c r="BE1771" s="170" t="str">
        <f aca="false">Clear &amp; Strain</f>
        <v>JQ001749=BatHEV/BS7/GE/2009</v>
      </c>
      <c r="BF1771" s="170" t="str">
        <f aca="false">CONCATENATE(A1771,"=",F1771,". ",AX1771,IF(AB1771="","",CONCATENATE(".",AB1771)))</f>
        <v>JQ001749=BatHEV/BS7/GE/2009. D.DEU.bat.UBMC</v>
      </c>
      <c r="BG1771" s="170" t="str">
        <f aca="false">CONCATENATE(A1771,"=",F1771,". ",AX1771)</f>
        <v>JQ001749=BatHEV/BS7/GE/2009. D.DEU.bat.UBMC</v>
      </c>
      <c r="BH1771" s="170" t="str">
        <f aca="false">CONCATENATE(A1771,"=",AX1771)</f>
        <v>JQ001749=D.DEU.bat.UBMC</v>
      </c>
      <c r="BI1771" s="170" t="str">
        <f aca="false">CONCATENATE(A1771,"=",ComForSubtype,D1771)</f>
        <v>JQ001749=D</v>
      </c>
      <c r="BJ1771" s="170" t="str">
        <f aca="false">CONCATENATE(A1771,"=",E1771)</f>
        <v>JQ001749=D</v>
      </c>
      <c r="BK1771" s="170" t="str">
        <f aca="false">CONCATENATE(A1771,"=",C1771)</f>
        <v>JQ001749=D</v>
      </c>
      <c r="BL1771" s="170" t="str">
        <f aca="false">CONCATENATE(D1771,"=")</f>
        <v>D=</v>
      </c>
      <c r="BM1771" s="223" t="str">
        <f aca="false">IF(BA1771="XX","",BA1771)</f>
        <v>JQ001749</v>
      </c>
      <c r="BN1771" s="224" t="str">
        <f aca="false">CONCATENATE(IF(F1771="","",F1771),IF(G1771="","",CONCATENATE(" / ",G1771)))</f>
        <v>BatHEV/BS7/GE/2009</v>
      </c>
      <c r="BO1771" s="225" t="str">
        <f aca="false">AX1771</f>
        <v>D.DEU.bat.UBMC</v>
      </c>
      <c r="BP1771" s="226" t="str">
        <f aca="false">IF(V1771="","",V1771)</f>
        <v/>
      </c>
      <c r="BQ1771" s="226" t="str">
        <f aca="false">IF(W1771="","",CONCATENATE(W1771,IF(LEFT(AO1771,1)="s","+","")))</f>
        <v/>
      </c>
      <c r="BR1771" s="226" t="str">
        <f aca="false">IF(X1771="","",CONCATENATE(X1771,IF(LEFT(AQ1771,1)="s","+","")))</f>
        <v/>
      </c>
      <c r="BS1771" s="226" t="str">
        <f aca="false">IF(Y1771="","",CONCATENATE(Y1771,IF(LEFT(AR1771,1)="s","+","")))</f>
        <v/>
      </c>
      <c r="BT1771" s="226" t="str">
        <f aca="false">IF(Z1771="","",CONCATENATE(Z1771,IF(LEFT(AS1771,1)="s","+","")))</f>
        <v/>
      </c>
      <c r="BU1771" s="227" t="str">
        <f aca="false">IF(AA1771="","",CONCATENATE(AA1771,IF(LEFT(AT1771,1)="s","+","")))</f>
        <v/>
      </c>
      <c r="BV1771" s="212"/>
      <c r="BW1771" s="177" t="s">
        <v>338</v>
      </c>
      <c r="BX1771" s="170" t="str">
        <f aca="false">IF(BW1771&lt;&gt;"",IF(ISNUMBER(FIND("=",BW1771)),LEFT(BW1771,FIND("=",BW1771)-1),BW1771),BW1771)</f>
        <v>xx</v>
      </c>
      <c r="BY1771" s="170" t="str">
        <f aca="false">IF(BW1771&lt;&gt;"",IF(ISNUMBER(FIND("=",BW1771)),RIGHT(BW1771,LEN(BW1771)-FIND("=",BW1771)),""),"")</f>
        <v>Non_select</v>
      </c>
      <c r="BZ1771" s="170" t="str">
        <f aca="false">IF(BX1771&lt;&gt;"",IF(ISNUMBER(FIND(".",BX1771)),LEFT(BX1771,FIND(".",BX1771)-1),BX1771),BX1771)</f>
        <v>xx</v>
      </c>
      <c r="CA1771" s="170" t="str">
        <f aca="false">IF(BX1771&lt;&gt;"",IF(ISNUMBER(FIND(".",BX1771)),RIGHT(BX1771,LEN(BX1771)-FIND(".",BX1771)),""),"")</f>
        <v/>
      </c>
      <c r="CB1771" s="212"/>
      <c r="CC1771" s="170" t="str">
        <f aca="false">A1771</f>
        <v>JQ001749</v>
      </c>
      <c r="CD1771" s="178" t="s">
        <v>339</v>
      </c>
      <c r="CE1771" s="178" t="s">
        <v>340</v>
      </c>
      <c r="CF1771" s="178" t="s">
        <v>341</v>
      </c>
      <c r="CG1771" s="212"/>
      <c r="CH1771" s="212"/>
      <c r="CI1771" s="212"/>
      <c r="CJ1771" s="212"/>
      <c r="CK1771" s="178"/>
      <c r="CL1771" s="212"/>
      <c r="CM1771" s="212"/>
      <c r="CN1771" s="212"/>
      <c r="CO1771" s="212"/>
      <c r="CP1771" s="212"/>
      <c r="CQ1771" s="212"/>
      <c r="CR1771" s="170" t="str">
        <f aca="false">C1771</f>
        <v>D</v>
      </c>
      <c r="CS1771" s="229" t="str">
        <f aca="false">D1771</f>
        <v>D</v>
      </c>
      <c r="CT1771" s="170" t="str">
        <f aca="false">CONCATENATE(CD1771," strain ",CM1771," ",CL1771,", partial cds")</f>
        <v>Hepatitis E virus strain  , partial cds</v>
      </c>
    </row>
    <row r="1772" s="146" customFormat="true" ht="11.9" hidden="true" customHeight="true" outlineLevel="0" collapsed="false">
      <c r="A1772" s="154" t="s">
        <v>4628</v>
      </c>
      <c r="B1772" s="147" t="s">
        <v>371</v>
      </c>
      <c r="C1772" s="209" t="s">
        <v>273</v>
      </c>
      <c r="D1772" s="209" t="s">
        <v>273</v>
      </c>
      <c r="E1772" s="209" t="s">
        <v>273</v>
      </c>
      <c r="F1772" s="210" t="s">
        <v>4626</v>
      </c>
      <c r="G1772" s="212"/>
      <c r="H1772" s="146" t="s">
        <v>405</v>
      </c>
      <c r="I1772" s="153" t="s">
        <v>412</v>
      </c>
      <c r="J1772" s="146" t="s">
        <v>395</v>
      </c>
      <c r="K1772" s="212"/>
      <c r="L1772" s="212"/>
      <c r="M1772" s="157" t="s">
        <v>4627</v>
      </c>
      <c r="N1772" s="213"/>
      <c r="O1772" s="159" t="n">
        <v>2009</v>
      </c>
      <c r="P1772" s="212"/>
      <c r="Q1772" s="212"/>
      <c r="R1772" s="159" t="s">
        <v>80</v>
      </c>
      <c r="S1772" s="159"/>
      <c r="T1772" s="215"/>
      <c r="U1772" s="215"/>
      <c r="V1772" s="209"/>
      <c r="W1772" s="217"/>
      <c r="X1772" s="209"/>
      <c r="Y1772" s="209"/>
      <c r="Z1772" s="209"/>
      <c r="AA1772" s="216"/>
      <c r="AB1772" s="217"/>
      <c r="AC1772" s="217"/>
      <c r="AD1772" s="209"/>
      <c r="AE1772" s="209"/>
      <c r="AF1772" s="209"/>
      <c r="AG1772" s="218"/>
      <c r="AH1772" s="212"/>
      <c r="AI1772" s="212"/>
      <c r="AJ1772" s="219" t="n">
        <f aca="false">SeqEnd-SeqBeg+1</f>
        <v>1</v>
      </c>
      <c r="AK1772" s="220" t="n">
        <f aca="false">AND( SeqBeg&lt;=Beg  , End &lt;=SeqEnd )</f>
        <v>0</v>
      </c>
      <c r="AL1772" s="212"/>
      <c r="AM1772" s="212"/>
      <c r="AN1772" s="221"/>
      <c r="AO1772" s="147" t="s">
        <v>103</v>
      </c>
      <c r="AP1772" s="147" t="s">
        <v>103</v>
      </c>
      <c r="AQ1772" s="147" t="s">
        <v>103</v>
      </c>
      <c r="AR1772" s="147" t="s">
        <v>103</v>
      </c>
      <c r="AS1772" s="147" t="s">
        <v>103</v>
      </c>
      <c r="AT1772" s="147" t="s">
        <v>103</v>
      </c>
      <c r="AV1772" s="212"/>
      <c r="AW1772" s="222" t="str">
        <f aca="false">HYPERLINK(CONCATENATE("http://www.ncbi.nlm.nih.gov/nuccore/",BM1772),BM1772)</f>
        <v>NC_018382</v>
      </c>
      <c r="AX1772" s="219" t="str">
        <f aca="false">CONCATENATE(D1772,IF(I1772="","",CONCATENATE(".",I1772)),IF(K1772="","",CONCATENATE(".",K1772)),IF(M1772="","",CONCATENATE(".",M1772)),IF(R1772="","",CONCATENATE(".",R1772)),IF(U1772="","","(*)"))</f>
        <v>D.DEU.bat.Ureg</v>
      </c>
      <c r="AY1772" s="170" t="str">
        <f aca="false">CONCATENATE(BM1772,".",BN1772)</f>
        <v>NC_018382.BatHEV/BS7/GE/2009</v>
      </c>
      <c r="AZ1772" s="171" t="str">
        <f aca="false">IF(AV1772="",IF(ISNUMBER(FIND(".",A1772)),LEFT(A1772,FIND(".",A1772)-1),A1772),AV1772)</f>
        <v>NC_018382</v>
      </c>
      <c r="BA1772" s="171" t="str">
        <f aca="false">IF(ISNUMBER(FIND("-",AZ1772)),LEFT(AZ1772,FIND("-",AZ1772)-1),AZ1772)</f>
        <v>NC_018382</v>
      </c>
      <c r="BB1772" s="170" t="str">
        <f aca="false"> MEGAname &amp; "="</f>
        <v>NC_018382=</v>
      </c>
      <c r="BC1772" s="170" t="str">
        <f aca="false">Clear &amp; IF(span ,"Span","out")</f>
        <v>NC_018382=out</v>
      </c>
      <c r="BD1772" s="170" t="str">
        <f aca="false">Clear &amp; IF(span, IF(B1772=".","Selected",B1772),"out")</f>
        <v>NC_018382=out</v>
      </c>
      <c r="BE1772" s="170" t="str">
        <f aca="false">Clear &amp; Strain</f>
        <v>NC_018382=BatHEV/BS7/GE/2009</v>
      </c>
      <c r="BF1772" s="170" t="str">
        <f aca="false">CONCATENATE(A1772,"=",F1772,". ",AX1772,IF(AB1772="","",CONCATENATE(".",AB1772)))</f>
        <v>NC_018382=BatHEV/BS7/GE/2009. D.DEU.bat.Ureg</v>
      </c>
      <c r="BG1772" s="170" t="str">
        <f aca="false">CONCATENATE(A1772,"=",F1772,". ",AX1772)</f>
        <v>NC_018382=BatHEV/BS7/GE/2009. D.DEU.bat.Ureg</v>
      </c>
      <c r="BH1772" s="170" t="str">
        <f aca="false">CONCATENATE(A1772,"=",AX1772)</f>
        <v>NC_018382=D.DEU.bat.Ureg</v>
      </c>
      <c r="BI1772" s="170" t="str">
        <f aca="false">CONCATENATE(A1772,"=",ComForSubtype,D1772)</f>
        <v>NC_018382=D</v>
      </c>
      <c r="BJ1772" s="170" t="str">
        <f aca="false">CONCATENATE(A1772,"=",E1772)</f>
        <v>NC_018382=D</v>
      </c>
      <c r="BK1772" s="170" t="str">
        <f aca="false">CONCATENATE(A1772,"=",C1772)</f>
        <v>NC_018382=D</v>
      </c>
      <c r="BL1772" s="170" t="str">
        <f aca="false">CONCATENATE(D1772,"=")</f>
        <v>D=</v>
      </c>
      <c r="BM1772" s="223" t="str">
        <f aca="false">IF(BA1772="XX","",BA1772)</f>
        <v>NC_018382</v>
      </c>
      <c r="BN1772" s="224" t="str">
        <f aca="false">CONCATENATE(IF(F1772="","",F1772),IF(G1772="","",CONCATENATE(" / ",G1772)))</f>
        <v>BatHEV/BS7/GE/2009</v>
      </c>
      <c r="BO1772" s="225" t="str">
        <f aca="false">AX1772</f>
        <v>D.DEU.bat.Ureg</v>
      </c>
      <c r="BP1772" s="226" t="str">
        <f aca="false">IF(V1772="","",V1772)</f>
        <v/>
      </c>
      <c r="BQ1772" s="226" t="str">
        <f aca="false">IF(W1772="","",CONCATENATE(W1772,IF(LEFT(AO1772,1)="s","+","")))</f>
        <v/>
      </c>
      <c r="BR1772" s="226" t="str">
        <f aca="false">IF(X1772="","",CONCATENATE(X1772,IF(LEFT(AQ1772,1)="s","+","")))</f>
        <v/>
      </c>
      <c r="BS1772" s="226" t="str">
        <f aca="false">IF(Y1772="","",CONCATENATE(Y1772,IF(LEFT(AR1772,1)="s","+","")))</f>
        <v/>
      </c>
      <c r="BT1772" s="226" t="str">
        <f aca="false">IF(Z1772="","",CONCATENATE(Z1772,IF(LEFT(AS1772,1)="s","+","")))</f>
        <v/>
      </c>
      <c r="BU1772" s="227" t="str">
        <f aca="false">IF(AA1772="","",CONCATENATE(AA1772,IF(LEFT(AT1772,1)="s","+","")))</f>
        <v/>
      </c>
      <c r="BV1772" s="212"/>
      <c r="BW1772" s="177" t="s">
        <v>338</v>
      </c>
      <c r="BX1772" s="170" t="str">
        <f aca="false">IF(BW1772&lt;&gt;"",IF(ISNUMBER(FIND("=",BW1772)),LEFT(BW1772,FIND("=",BW1772)-1),BW1772),BW1772)</f>
        <v>xx</v>
      </c>
      <c r="BY1772" s="170" t="str">
        <f aca="false">IF(BW1772&lt;&gt;"",IF(ISNUMBER(FIND("=",BW1772)),RIGHT(BW1772,LEN(BW1772)-FIND("=",BW1772)),""),"")</f>
        <v>Non_select</v>
      </c>
      <c r="BZ1772" s="170" t="str">
        <f aca="false">IF(BX1772&lt;&gt;"",IF(ISNUMBER(FIND(".",BX1772)),LEFT(BX1772,FIND(".",BX1772)-1),BX1772),BX1772)</f>
        <v>xx</v>
      </c>
      <c r="CA1772" s="170" t="str">
        <f aca="false">IF(BX1772&lt;&gt;"",IF(ISNUMBER(FIND(".",BX1772)),RIGHT(BX1772,LEN(BX1772)-FIND(".",BX1772)),""),"")</f>
        <v/>
      </c>
      <c r="CB1772" s="212"/>
      <c r="CC1772" s="170" t="str">
        <f aca="false">A1772</f>
        <v>NC_018382</v>
      </c>
      <c r="CD1772" s="178" t="s">
        <v>339</v>
      </c>
      <c r="CE1772" s="178" t="s">
        <v>340</v>
      </c>
      <c r="CF1772" s="178" t="s">
        <v>341</v>
      </c>
      <c r="CG1772" s="212"/>
      <c r="CH1772" s="212"/>
      <c r="CI1772" s="212"/>
      <c r="CJ1772" s="212"/>
      <c r="CK1772" s="178"/>
      <c r="CL1772" s="212"/>
      <c r="CM1772" s="212"/>
      <c r="CN1772" s="212"/>
      <c r="CO1772" s="212"/>
      <c r="CP1772" s="212"/>
      <c r="CQ1772" s="212"/>
      <c r="CR1772" s="170" t="str">
        <f aca="false">C1772</f>
        <v>D</v>
      </c>
      <c r="CS1772" s="229" t="str">
        <f aca="false">D1772</f>
        <v>D</v>
      </c>
      <c r="CT1772" s="170" t="str">
        <f aca="false">CONCATENATE(CD1772," strain ",CM1772," ",CL1772,", partial cds")</f>
        <v>Hepatitis E virus strain  , partial cds</v>
      </c>
    </row>
    <row r="1773" customFormat="false" ht="11.9" hidden="true" customHeight="true" outlineLevel="0" collapsed="false">
      <c r="A1773" s="154" t="s">
        <v>4629</v>
      </c>
      <c r="B1773" s="147" t="s">
        <v>4630</v>
      </c>
      <c r="C1773" s="243" t="s">
        <v>4344</v>
      </c>
      <c r="D1773" s="149" t="s">
        <v>4344</v>
      </c>
      <c r="E1773" s="150" t="s">
        <v>4344</v>
      </c>
      <c r="F1773" s="154" t="s">
        <v>4631</v>
      </c>
      <c r="G1773" s="212"/>
      <c r="H1773" s="146" t="s">
        <v>365</v>
      </c>
      <c r="I1773" s="153" t="s">
        <v>366</v>
      </c>
      <c r="J1773" s="146" t="s">
        <v>337</v>
      </c>
      <c r="K1773" s="155" t="s">
        <v>4557</v>
      </c>
      <c r="L1773" s="231" t="s">
        <v>4557</v>
      </c>
      <c r="M1773" s="157" t="s">
        <v>4346</v>
      </c>
      <c r="N1773" s="158" t="s">
        <v>400</v>
      </c>
      <c r="O1773" s="235" t="n">
        <v>2008</v>
      </c>
      <c r="P1773" s="212"/>
      <c r="Q1773" s="212"/>
      <c r="R1773" s="212"/>
      <c r="S1773" s="212"/>
      <c r="T1773" s="214" t="s">
        <v>353</v>
      </c>
      <c r="U1773" s="215"/>
      <c r="V1773" s="158" t="s">
        <v>4344</v>
      </c>
      <c r="W1773" s="244" t="s">
        <v>4344</v>
      </c>
      <c r="X1773" s="249" t="s">
        <v>4344</v>
      </c>
      <c r="Y1773" s="249" t="s">
        <v>4344</v>
      </c>
      <c r="Z1773" s="150" t="s">
        <v>4344</v>
      </c>
      <c r="AA1773" s="250" t="s">
        <v>4344</v>
      </c>
      <c r="AB1773" s="251" t="s">
        <v>278</v>
      </c>
      <c r="AC1773" s="163" t="s">
        <v>456</v>
      </c>
      <c r="AD1773" s="164" t="s">
        <v>354</v>
      </c>
      <c r="AE1773" s="164" t="s">
        <v>354</v>
      </c>
      <c r="AF1773" s="164" t="s">
        <v>354</v>
      </c>
      <c r="AG1773" s="166" t="s">
        <v>354</v>
      </c>
      <c r="AH1773" s="164" t="n">
        <v>10</v>
      </c>
      <c r="AI1773" s="252" t="n">
        <v>7519</v>
      </c>
      <c r="AJ1773" s="219" t="n">
        <f aca="false">SeqEnd-SeqBeg+1</f>
        <v>7510</v>
      </c>
      <c r="AK1773" s="220" t="n">
        <f aca="false">AND( SeqBeg&lt;=Beg  , End &lt;=SeqEnd )</f>
        <v>1</v>
      </c>
      <c r="AL1773" s="212"/>
      <c r="AM1773" s="212"/>
      <c r="AN1773" s="213"/>
      <c r="AO1773" s="147" t="s">
        <v>2763</v>
      </c>
      <c r="AP1773" s="147" t="s">
        <v>2763</v>
      </c>
      <c r="AQ1773" s="147" t="s">
        <v>4434</v>
      </c>
      <c r="AR1773" s="147" t="s">
        <v>4434</v>
      </c>
      <c r="AS1773" s="147" t="s">
        <v>2000</v>
      </c>
      <c r="AT1773" s="147" t="s">
        <v>4434</v>
      </c>
      <c r="AU1773" s="147" t="s">
        <v>382</v>
      </c>
      <c r="AV1773" s="212"/>
      <c r="AW1773" s="222" t="str">
        <f aca="false">HYPERLINK(CONCATENATE("http://www.ncbi.nlm.nih.gov/nuccore/",BM1773),BM1773)</f>
        <v>FJ906896</v>
      </c>
      <c r="AX1773" s="219" t="str">
        <f aca="false">CONCATENATE(D1773,IF(I1773="","",CONCATENATE(".",I1773)),IF(K1773="","",CONCATENATE(".",K1773)),IF(M1773="","",CONCATENATE(".",M1773)),IF(R1773="","",CONCATENATE(".",R1773)),IF(U1773="","","(*)"))</f>
        <v>Rab.CHN.Gansu.rabbit</v>
      </c>
      <c r="AY1773" s="170" t="str">
        <f aca="false">CONCATENATE(BM1773,".",BN1773)</f>
        <v>FJ906896.GDC46</v>
      </c>
      <c r="AZ1773" s="171" t="str">
        <f aca="false">IF(AV1773="",IF(ISNUMBER(FIND(".",A1773)),LEFT(A1773,FIND(".",A1773)-1),A1773),AV1773)</f>
        <v>FJ906896</v>
      </c>
      <c r="BA1773" s="171" t="str">
        <f aca="false">IF(ISNUMBER(FIND("-",AZ1773)),LEFT(AZ1773,FIND("-",AZ1773)-1),AZ1773)</f>
        <v>FJ906896</v>
      </c>
      <c r="BB1773" s="170" t="str">
        <f aca="false"> MEGAname &amp; "="</f>
        <v>FJ906896=</v>
      </c>
      <c r="BC1773" s="170" t="str">
        <f aca="false">Clear &amp; IF(span ,"Span","out")</f>
        <v>FJ906896=Span</v>
      </c>
      <c r="BD1773" s="170" t="str">
        <f aca="false">Clear &amp; IF(span, IF(B1773=".","Selected",B1773),"out")</f>
        <v>FJ906896=rab</v>
      </c>
      <c r="BE1773" s="170" t="str">
        <f aca="false">Clear &amp; Strain</f>
        <v>FJ906896=GDC46</v>
      </c>
      <c r="BF1773" s="170" t="str">
        <f aca="false">CONCATENATE(A1773,"=",F1773,". ",AX1773,IF(AB1773="","",CONCATENATE(".",AB1773)))</f>
        <v>FJ906896=GDC46. Rab.CHN.Gansu.rabbit.CG</v>
      </c>
      <c r="BG1773" s="170" t="str">
        <f aca="false">CONCATENATE(A1773,"=",F1773,". ",AX1773)</f>
        <v>FJ906896=GDC46. Rab.CHN.Gansu.rabbit</v>
      </c>
      <c r="BH1773" s="170" t="str">
        <f aca="false">CONCATENATE(A1773,"=",AX1773)</f>
        <v>FJ906896=Rab.CHN.Gansu.rabbit</v>
      </c>
      <c r="BI1773" s="170" t="str">
        <f aca="false">CONCATENATE(A1773,"=",ComForSubtype,D1773)</f>
        <v>FJ906896=Rab</v>
      </c>
      <c r="BJ1773" s="170" t="str">
        <f aca="false">CONCATENATE(A1773,"=",E1773)</f>
        <v>FJ906896=Rab</v>
      </c>
      <c r="BK1773" s="170" t="str">
        <f aca="false">CONCATENATE(A1773,"=",C1773)</f>
        <v>FJ906896=Rab</v>
      </c>
      <c r="BL1773" s="170" t="str">
        <f aca="false">CONCATENATE(D1773,"=")</f>
        <v>Rab=</v>
      </c>
      <c r="BM1773" s="223" t="str">
        <f aca="false">IF(BA1773="XX","",BA1773)</f>
        <v>FJ906896</v>
      </c>
      <c r="BN1773" s="224" t="str">
        <f aca="false">CONCATENATE(IF(F1773="","",F1773),IF(G1773="","",CONCATENATE(" / ",G1773)))</f>
        <v>GDC46</v>
      </c>
      <c r="BO1773" s="225" t="str">
        <f aca="false">AX1773</f>
        <v>Rab.CHN.Gansu.rabbit</v>
      </c>
      <c r="BP1773" s="226" t="str">
        <f aca="false">IF(V1773="","",V1773)</f>
        <v>Rab</v>
      </c>
      <c r="BQ1773" s="226" t="str">
        <f aca="false">IF(W1773="","",CONCATENATE(W1773,IF(LEFT(AO1773,1)="s","+","")))</f>
        <v>Rab+</v>
      </c>
      <c r="BR1773" s="226" t="str">
        <f aca="false">IF(X1773="","",CONCATENATE(X1773,IF(LEFT(AQ1773,1)="s","+","")))</f>
        <v>Rab</v>
      </c>
      <c r="BS1773" s="226" t="str">
        <f aca="false">IF(Y1773="","",CONCATENATE(Y1773,IF(LEFT(AR1773,1)="s","+","")))</f>
        <v>Rab</v>
      </c>
      <c r="BT1773" s="226" t="str">
        <f aca="false">IF(Z1773="","",CONCATENATE(Z1773,IF(LEFT(AS1773,1)="s","+","")))</f>
        <v>Rab+</v>
      </c>
      <c r="BU1773" s="227" t="str">
        <f aca="false">IF(AA1773="","",CONCATENATE(AA1773,IF(LEFT(AT1773,1)="s","+","")))</f>
        <v>Rab</v>
      </c>
      <c r="BV1773" s="212"/>
      <c r="BW1773" s="177" t="s">
        <v>4632</v>
      </c>
      <c r="BX1773" s="170" t="str">
        <f aca="false">IF(BW1773&lt;&gt;"",IF(ISNUMBER(FIND("=",BW1773)),LEFT(BW1773,FIND("=",BW1773)-1),BW1773),BW1773)</f>
        <v>FJ906896</v>
      </c>
      <c r="BY1773" s="170" t="str">
        <f aca="false">IF(BW1773&lt;&gt;"",IF(ISNUMBER(FIND("=",BW1773)),RIGHT(BW1773,LEN(BW1773)-FIND("=",BW1773)),""),"")</f>
        <v>Rab</v>
      </c>
      <c r="BZ1773" s="170" t="str">
        <f aca="false">IF(BX1773&lt;&gt;"",IF(ISNUMBER(FIND(".",BX1773)),LEFT(BX1773,FIND(".",BX1773)-1),BX1773),BX1773)</f>
        <v>FJ906896</v>
      </c>
      <c r="CA1773" s="170" t="str">
        <f aca="false">IF(BX1773&lt;&gt;"",IF(ISNUMBER(FIND(".",BX1773)),RIGHT(BX1773,LEN(BX1773)-FIND(".",BX1773)),""),"")</f>
        <v/>
      </c>
      <c r="CB1773" s="212"/>
      <c r="CC1773" s="170" t="str">
        <f aca="false">A1773</f>
        <v>FJ906896</v>
      </c>
      <c r="CD1773" s="178" t="s">
        <v>339</v>
      </c>
      <c r="CE1773" s="178" t="s">
        <v>340</v>
      </c>
      <c r="CF1773" s="178" t="s">
        <v>341</v>
      </c>
      <c r="CG1773" s="212"/>
      <c r="CH1773" s="179"/>
      <c r="CI1773" s="179"/>
      <c r="CJ1773" s="179"/>
      <c r="CK1773" s="212"/>
      <c r="CL1773" s="212"/>
      <c r="CM1773" s="212"/>
      <c r="CN1773" s="212"/>
      <c r="CO1773" s="212"/>
      <c r="CP1773" s="212"/>
      <c r="CQ1773" s="170" t="str">
        <f aca="false">IF(N1773="","",N1773)</f>
        <v>serum</v>
      </c>
      <c r="CR1773" s="212"/>
      <c r="CS1773" s="212"/>
      <c r="CT1773" s="170" t="str">
        <f aca="false">CONCATENATE(CD1773," strain ",CM1773," ",CL1773,", partial cds")</f>
        <v>Hepatitis E virus strain  , partial cds</v>
      </c>
    </row>
    <row r="1774" customFormat="false" ht="11.9" hidden="true" customHeight="true" outlineLevel="0" collapsed="false">
      <c r="A1774" s="154" t="s">
        <v>4633</v>
      </c>
      <c r="B1774" s="147" t="s">
        <v>4630</v>
      </c>
      <c r="C1774" s="243" t="s">
        <v>4344</v>
      </c>
      <c r="D1774" s="149" t="s">
        <v>4344</v>
      </c>
      <c r="E1774" s="150" t="s">
        <v>4344</v>
      </c>
      <c r="F1774" s="154" t="s">
        <v>4634</v>
      </c>
      <c r="G1774" s="212"/>
      <c r="H1774" s="146" t="s">
        <v>365</v>
      </c>
      <c r="I1774" s="153" t="s">
        <v>366</v>
      </c>
      <c r="J1774" s="146" t="s">
        <v>337</v>
      </c>
      <c r="K1774" s="155" t="s">
        <v>4557</v>
      </c>
      <c r="L1774" s="231" t="s">
        <v>4557</v>
      </c>
      <c r="M1774" s="157" t="s">
        <v>4346</v>
      </c>
      <c r="N1774" s="158" t="s">
        <v>400</v>
      </c>
      <c r="O1774" s="235" t="n">
        <v>2008</v>
      </c>
      <c r="P1774" s="212"/>
      <c r="Q1774" s="212"/>
      <c r="R1774" s="212"/>
      <c r="S1774" s="212"/>
      <c r="T1774" s="214" t="s">
        <v>353</v>
      </c>
      <c r="U1774" s="215"/>
      <c r="V1774" s="158" t="s">
        <v>4344</v>
      </c>
      <c r="W1774" s="244" t="s">
        <v>4344</v>
      </c>
      <c r="X1774" s="249" t="s">
        <v>4344</v>
      </c>
      <c r="Y1774" s="249" t="s">
        <v>4344</v>
      </c>
      <c r="Z1774" s="150" t="s">
        <v>4344</v>
      </c>
      <c r="AA1774" s="250" t="s">
        <v>4344</v>
      </c>
      <c r="AB1774" s="251" t="s">
        <v>278</v>
      </c>
      <c r="AC1774" s="163" t="s">
        <v>456</v>
      </c>
      <c r="AD1774" s="164" t="s">
        <v>354</v>
      </c>
      <c r="AE1774" s="164" t="s">
        <v>354</v>
      </c>
      <c r="AF1774" s="164" t="s">
        <v>354</v>
      </c>
      <c r="AG1774" s="166" t="s">
        <v>354</v>
      </c>
      <c r="AH1774" s="164" t="n">
        <v>10</v>
      </c>
      <c r="AI1774" s="252" t="n">
        <v>7519</v>
      </c>
      <c r="AJ1774" s="219" t="n">
        <f aca="false">SeqEnd-SeqBeg+1</f>
        <v>7510</v>
      </c>
      <c r="AK1774" s="220" t="n">
        <f aca="false">AND( SeqBeg&lt;=Beg  , End &lt;=SeqEnd )</f>
        <v>1</v>
      </c>
      <c r="AL1774" s="212"/>
      <c r="AM1774" s="212"/>
      <c r="AN1774" s="213"/>
      <c r="AO1774" s="147" t="s">
        <v>2763</v>
      </c>
      <c r="AP1774" s="147" t="s">
        <v>2763</v>
      </c>
      <c r="AQ1774" s="147" t="s">
        <v>4434</v>
      </c>
      <c r="AR1774" s="147" t="s">
        <v>4434</v>
      </c>
      <c r="AS1774" s="147" t="s">
        <v>2000</v>
      </c>
      <c r="AT1774" s="147" t="s">
        <v>4434</v>
      </c>
      <c r="AU1774" s="147" t="s">
        <v>382</v>
      </c>
      <c r="AV1774" s="212"/>
      <c r="AW1774" s="222" t="str">
        <f aca="false">HYPERLINK(CONCATENATE("http://www.ncbi.nlm.nih.gov/nuccore/",BM1774),BM1774)</f>
        <v>FJ906895</v>
      </c>
      <c r="AX1774" s="219" t="str">
        <f aca="false">CONCATENATE(D1774,IF(I1774="","",CONCATENATE(".",I1774)),IF(K1774="","",CONCATENATE(".",K1774)),IF(M1774="","",CONCATENATE(".",M1774)),IF(R1774="","",CONCATENATE(".",R1774)),IF(U1774="","","(*)"))</f>
        <v>Rab.CHN.Gansu.rabbit</v>
      </c>
      <c r="AY1774" s="170" t="str">
        <f aca="false">CONCATENATE(BM1774,".",BN1774)</f>
        <v>FJ906895.GDC9</v>
      </c>
      <c r="AZ1774" s="171" t="str">
        <f aca="false">IF(AV1774="",IF(ISNUMBER(FIND(".",A1774)),LEFT(A1774,FIND(".",A1774)-1),A1774),AV1774)</f>
        <v>FJ906895</v>
      </c>
      <c r="BA1774" s="171" t="str">
        <f aca="false">IF(ISNUMBER(FIND("-",AZ1774)),LEFT(AZ1774,FIND("-",AZ1774)-1),AZ1774)</f>
        <v>FJ906895</v>
      </c>
      <c r="BB1774" s="170" t="str">
        <f aca="false"> MEGAname &amp; "="</f>
        <v>FJ906895=</v>
      </c>
      <c r="BC1774" s="170" t="str">
        <f aca="false">Clear &amp; IF(span ,"Span","out")</f>
        <v>FJ906895=Span</v>
      </c>
      <c r="BD1774" s="170" t="str">
        <f aca="false">Clear &amp; IF(span, IF(B1774=".","Selected",B1774),"out")</f>
        <v>FJ906895=rab</v>
      </c>
      <c r="BE1774" s="170" t="str">
        <f aca="false">Clear &amp; Strain</f>
        <v>FJ906895=GDC9</v>
      </c>
      <c r="BF1774" s="170" t="str">
        <f aca="false">CONCATENATE(A1774,"=",F1774,". ",AX1774,IF(AB1774="","",CONCATENATE(".",AB1774)))</f>
        <v>FJ906895=GDC9. Rab.CHN.Gansu.rabbit.CG</v>
      </c>
      <c r="BG1774" s="170" t="str">
        <f aca="false">CONCATENATE(A1774,"=",F1774,". ",AX1774)</f>
        <v>FJ906895=GDC9. Rab.CHN.Gansu.rabbit</v>
      </c>
      <c r="BH1774" s="170" t="str">
        <f aca="false">CONCATENATE(A1774,"=",AX1774)</f>
        <v>FJ906895=Rab.CHN.Gansu.rabbit</v>
      </c>
      <c r="BI1774" s="170" t="str">
        <f aca="false">CONCATENATE(A1774,"=",ComForSubtype,D1774)</f>
        <v>FJ906895=Rab</v>
      </c>
      <c r="BJ1774" s="170" t="str">
        <f aca="false">CONCATENATE(A1774,"=",E1774)</f>
        <v>FJ906895=Rab</v>
      </c>
      <c r="BK1774" s="170" t="str">
        <f aca="false">CONCATENATE(A1774,"=",C1774)</f>
        <v>FJ906895=Rab</v>
      </c>
      <c r="BL1774" s="170" t="str">
        <f aca="false">CONCATENATE(D1774,"=")</f>
        <v>Rab=</v>
      </c>
      <c r="BM1774" s="223" t="str">
        <f aca="false">IF(BA1774="XX","",BA1774)</f>
        <v>FJ906895</v>
      </c>
      <c r="BN1774" s="224" t="str">
        <f aca="false">CONCATENATE(IF(F1774="","",F1774),IF(G1774="","",CONCATENATE(" / ",G1774)))</f>
        <v>GDC9</v>
      </c>
      <c r="BO1774" s="225" t="str">
        <f aca="false">AX1774</f>
        <v>Rab.CHN.Gansu.rabbit</v>
      </c>
      <c r="BP1774" s="226" t="str">
        <f aca="false">IF(V1774="","",V1774)</f>
        <v>Rab</v>
      </c>
      <c r="BQ1774" s="226" t="str">
        <f aca="false">IF(W1774="","",CONCATENATE(W1774,IF(LEFT(AO1774,1)="s","+","")))</f>
        <v>Rab+</v>
      </c>
      <c r="BR1774" s="226" t="str">
        <f aca="false">IF(X1774="","",CONCATENATE(X1774,IF(LEFT(AQ1774,1)="s","+","")))</f>
        <v>Rab</v>
      </c>
      <c r="BS1774" s="226" t="str">
        <f aca="false">IF(Y1774="","",CONCATENATE(Y1774,IF(LEFT(AR1774,1)="s","+","")))</f>
        <v>Rab</v>
      </c>
      <c r="BT1774" s="226" t="str">
        <f aca="false">IF(Z1774="","",CONCATENATE(Z1774,IF(LEFT(AS1774,1)="s","+","")))</f>
        <v>Rab+</v>
      </c>
      <c r="BU1774" s="227" t="str">
        <f aca="false">IF(AA1774="","",CONCATENATE(AA1774,IF(LEFT(AT1774,1)="s","+","")))</f>
        <v>Rab</v>
      </c>
      <c r="BV1774" s="212"/>
      <c r="BW1774" s="177" t="s">
        <v>4635</v>
      </c>
      <c r="BX1774" s="170" t="str">
        <f aca="false">IF(BW1774&lt;&gt;"",IF(ISNUMBER(FIND("=",BW1774)),LEFT(BW1774,FIND("=",BW1774)-1),BW1774),BW1774)</f>
        <v>FJ906895</v>
      </c>
      <c r="BY1774" s="170" t="str">
        <f aca="false">IF(BW1774&lt;&gt;"",IF(ISNUMBER(FIND("=",BW1774)),RIGHT(BW1774,LEN(BW1774)-FIND("=",BW1774)),""),"")</f>
        <v>Rab</v>
      </c>
      <c r="BZ1774" s="170" t="str">
        <f aca="false">IF(BX1774&lt;&gt;"",IF(ISNUMBER(FIND(".",BX1774)),LEFT(BX1774,FIND(".",BX1774)-1),BX1774),BX1774)</f>
        <v>FJ906895</v>
      </c>
      <c r="CA1774" s="170" t="str">
        <f aca="false">IF(BX1774&lt;&gt;"",IF(ISNUMBER(FIND(".",BX1774)),RIGHT(BX1774,LEN(BX1774)-FIND(".",BX1774)),""),"")</f>
        <v/>
      </c>
      <c r="CB1774" s="212"/>
      <c r="CC1774" s="170" t="str">
        <f aca="false">A1774</f>
        <v>FJ906895</v>
      </c>
      <c r="CD1774" s="178" t="s">
        <v>339</v>
      </c>
      <c r="CE1774" s="178" t="s">
        <v>340</v>
      </c>
      <c r="CF1774" s="178" t="s">
        <v>341</v>
      </c>
      <c r="CG1774" s="212"/>
      <c r="CH1774" s="179"/>
      <c r="CI1774" s="179"/>
      <c r="CJ1774" s="179"/>
      <c r="CK1774" s="212"/>
      <c r="CL1774" s="212"/>
      <c r="CM1774" s="212"/>
      <c r="CN1774" s="212"/>
      <c r="CO1774" s="212"/>
      <c r="CP1774" s="212"/>
      <c r="CQ1774" s="170" t="str">
        <f aca="false">IF(N1774="","",N1774)</f>
        <v>serum</v>
      </c>
      <c r="CR1774" s="212"/>
      <c r="CS1774" s="212"/>
      <c r="CT1774" s="170" t="str">
        <f aca="false">CONCATENATE(CD1774," strain ",CM1774," ",CL1774,", partial cds")</f>
        <v>Hepatitis E virus strain  , partial cds</v>
      </c>
    </row>
    <row r="1775" customFormat="false" ht="11.9" hidden="true" customHeight="true" outlineLevel="0" collapsed="false">
      <c r="A1775" s="154" t="s">
        <v>4636</v>
      </c>
      <c r="B1775" s="147" t="s">
        <v>4630</v>
      </c>
      <c r="C1775" s="243" t="s">
        <v>4344</v>
      </c>
      <c r="D1775" s="149" t="s">
        <v>4344</v>
      </c>
      <c r="E1775" s="150" t="s">
        <v>4344</v>
      </c>
      <c r="F1775" s="154" t="s">
        <v>4637</v>
      </c>
      <c r="G1775" s="212"/>
      <c r="H1775" s="146" t="s">
        <v>365</v>
      </c>
      <c r="I1775" s="153" t="s">
        <v>366</v>
      </c>
      <c r="J1775" s="146" t="s">
        <v>337</v>
      </c>
      <c r="K1775" s="155" t="s">
        <v>4557</v>
      </c>
      <c r="L1775" s="231" t="s">
        <v>4557</v>
      </c>
      <c r="M1775" s="157" t="s">
        <v>4346</v>
      </c>
      <c r="N1775" s="158" t="s">
        <v>400</v>
      </c>
      <c r="O1775" s="235" t="n">
        <v>2009</v>
      </c>
      <c r="P1775" s="160" t="s">
        <v>1904</v>
      </c>
      <c r="Q1775" s="212"/>
      <c r="R1775" s="212"/>
      <c r="S1775" s="212"/>
      <c r="T1775" s="214" t="s">
        <v>353</v>
      </c>
      <c r="U1775" s="215"/>
      <c r="V1775" s="158" t="s">
        <v>4344</v>
      </c>
      <c r="W1775" s="244" t="s">
        <v>4344</v>
      </c>
      <c r="X1775" s="249" t="s">
        <v>4344</v>
      </c>
      <c r="Y1775" s="249" t="s">
        <v>4344</v>
      </c>
      <c r="Z1775" s="150" t="s">
        <v>4344</v>
      </c>
      <c r="AA1775" s="250" t="s">
        <v>4344</v>
      </c>
      <c r="AB1775" s="251" t="s">
        <v>278</v>
      </c>
      <c r="AC1775" s="163" t="s">
        <v>456</v>
      </c>
      <c r="AD1775" s="164" t="s">
        <v>354</v>
      </c>
      <c r="AE1775" s="164" t="s">
        <v>354</v>
      </c>
      <c r="AF1775" s="164" t="s">
        <v>354</v>
      </c>
      <c r="AG1775" s="166" t="s">
        <v>354</v>
      </c>
      <c r="AH1775" s="164" t="n">
        <v>11</v>
      </c>
      <c r="AI1775" s="252" t="n">
        <v>7519</v>
      </c>
      <c r="AJ1775" s="219" t="n">
        <f aca="false">SeqEnd-SeqBeg+1</f>
        <v>7509</v>
      </c>
      <c r="AK1775" s="220" t="n">
        <f aca="false">AND( SeqBeg&lt;=Beg  , End &lt;=SeqEnd )</f>
        <v>1</v>
      </c>
      <c r="AL1775" s="212"/>
      <c r="AM1775" s="212"/>
      <c r="AN1775" s="213"/>
      <c r="AO1775" s="147" t="s">
        <v>457</v>
      </c>
      <c r="AP1775" s="147" t="s">
        <v>457</v>
      </c>
      <c r="AQ1775" s="147" t="s">
        <v>457</v>
      </c>
      <c r="AR1775" s="147" t="s">
        <v>457</v>
      </c>
      <c r="AS1775" s="147" t="s">
        <v>457</v>
      </c>
      <c r="AT1775" s="147" t="s">
        <v>457</v>
      </c>
      <c r="AU1775" s="147" t="s">
        <v>382</v>
      </c>
      <c r="AV1775" s="212"/>
      <c r="AW1775" s="222" t="str">
        <f aca="false">HYPERLINK(CONCATENATE("http://www.ncbi.nlm.nih.gov/nuccore/",BM1775),BM1775)</f>
        <v>GU937805</v>
      </c>
      <c r="AX1775" s="219" t="str">
        <f aca="false">CONCATENATE(D1775,IF(I1775="","",CONCATENATE(".",I1775)),IF(K1775="","",CONCATENATE(".",K1775)),IF(M1775="","",CONCATENATE(".",M1775)),IF(R1775="","",CONCATENATE(".",R1775)),IF(U1775="","","(*)"))</f>
        <v>Rab.CHN.Gansu.rabbit</v>
      </c>
      <c r="AY1775" s="170" t="str">
        <f aca="false">CONCATENATE(BM1775,".",BN1775)</f>
        <v>GU937805.ch-bj-n1</v>
      </c>
      <c r="AZ1775" s="171" t="str">
        <f aca="false">IF(AV1775="",IF(ISNUMBER(FIND(".",A1775)),LEFT(A1775,FIND(".",A1775)-1),A1775),AV1775)</f>
        <v>GU937805</v>
      </c>
      <c r="BA1775" s="171" t="str">
        <f aca="false">IF(ISNUMBER(FIND("-",AZ1775)),LEFT(AZ1775,FIND("-",AZ1775)-1),AZ1775)</f>
        <v>GU937805</v>
      </c>
      <c r="BB1775" s="170" t="str">
        <f aca="false"> MEGAname &amp; "="</f>
        <v>GU937805=</v>
      </c>
      <c r="BC1775" s="170" t="str">
        <f aca="false">Clear &amp; IF(span ,"Span","out")</f>
        <v>GU937805=Span</v>
      </c>
      <c r="BD1775" s="170" t="str">
        <f aca="false">Clear &amp; IF(span, IF(B1775=".","Selected",B1775),"out")</f>
        <v>GU937805=rab</v>
      </c>
      <c r="BE1775" s="170" t="str">
        <f aca="false">Clear &amp; Strain</f>
        <v>GU937805=ch-bj-n1</v>
      </c>
      <c r="BF1775" s="170" t="str">
        <f aca="false">CONCATENATE(A1775,"=",F1775,". ",AX1775,IF(AB1775="","",CONCATENATE(".",AB1775)))</f>
        <v>GU937805=ch-bj-n1. Rab.CHN.Gansu.rabbit.CG</v>
      </c>
      <c r="BG1775" s="170" t="str">
        <f aca="false">CONCATENATE(A1775,"=",F1775,". ",AX1775)</f>
        <v>GU937805=ch-bj-n1. Rab.CHN.Gansu.rabbit</v>
      </c>
      <c r="BH1775" s="170" t="str">
        <f aca="false">CONCATENATE(A1775,"=",AX1775)</f>
        <v>GU937805=Rab.CHN.Gansu.rabbit</v>
      </c>
      <c r="BI1775" s="170" t="str">
        <f aca="false">CONCATENATE(A1775,"=",ComForSubtype,D1775)</f>
        <v>GU937805=Rab</v>
      </c>
      <c r="BJ1775" s="170" t="str">
        <f aca="false">CONCATENATE(A1775,"=",E1775)</f>
        <v>GU937805=Rab</v>
      </c>
      <c r="BK1775" s="170" t="str">
        <f aca="false">CONCATENATE(A1775,"=",C1775)</f>
        <v>GU937805=Rab</v>
      </c>
      <c r="BL1775" s="170" t="str">
        <f aca="false">CONCATENATE(D1775,"=")</f>
        <v>Rab=</v>
      </c>
      <c r="BM1775" s="223" t="str">
        <f aca="false">IF(BA1775="XX","",BA1775)</f>
        <v>GU937805</v>
      </c>
      <c r="BN1775" s="224" t="str">
        <f aca="false">CONCATENATE(IF(F1775="","",F1775),IF(G1775="","",CONCATENATE(" / ",G1775)))</f>
        <v>ch-bj-n1</v>
      </c>
      <c r="BO1775" s="225" t="str">
        <f aca="false">AX1775</f>
        <v>Rab.CHN.Gansu.rabbit</v>
      </c>
      <c r="BP1775" s="226" t="str">
        <f aca="false">IF(V1775="","",V1775)</f>
        <v>Rab</v>
      </c>
      <c r="BQ1775" s="226" t="str">
        <f aca="false">IF(W1775="","",CONCATENATE(W1775,IF(LEFT(AO1775,1)="s","+","")))</f>
        <v>Rab+</v>
      </c>
      <c r="BR1775" s="226" t="str">
        <f aca="false">IF(X1775="","",CONCATENATE(X1775,IF(LEFT(AQ1775,1)="s","+","")))</f>
        <v>Rab+</v>
      </c>
      <c r="BS1775" s="226" t="str">
        <f aca="false">IF(Y1775="","",CONCATENATE(Y1775,IF(LEFT(AR1775,1)="s","+","")))</f>
        <v>Rab+</v>
      </c>
      <c r="BT1775" s="226" t="str">
        <f aca="false">IF(Z1775="","",CONCATENATE(Z1775,IF(LEFT(AS1775,1)="s","+","")))</f>
        <v>Rab+</v>
      </c>
      <c r="BU1775" s="227" t="str">
        <f aca="false">IF(AA1775="","",CONCATENATE(AA1775,IF(LEFT(AT1775,1)="s","+","")))</f>
        <v>Rab+</v>
      </c>
      <c r="BV1775" s="212"/>
      <c r="BW1775" s="177" t="s">
        <v>4638</v>
      </c>
      <c r="BX1775" s="170" t="str">
        <f aca="false">IF(BW1775&lt;&gt;"",IF(ISNUMBER(FIND("=",BW1775)),LEFT(BW1775,FIND("=",BW1775)-1),BW1775),BW1775)</f>
        <v>GU937805</v>
      </c>
      <c r="BY1775" s="170" t="str">
        <f aca="false">IF(BW1775&lt;&gt;"",IF(ISNUMBER(FIND("=",BW1775)),RIGHT(BW1775,LEN(BW1775)-FIND("=",BW1775)),""),"")</f>
        <v>Rab</v>
      </c>
      <c r="BZ1775" s="170" t="str">
        <f aca="false">IF(BX1775&lt;&gt;"",IF(ISNUMBER(FIND(".",BX1775)),LEFT(BX1775,FIND(".",BX1775)-1),BX1775),BX1775)</f>
        <v>GU937805</v>
      </c>
      <c r="CA1775" s="170" t="str">
        <f aca="false">IF(BX1775&lt;&gt;"",IF(ISNUMBER(FIND(".",BX1775)),RIGHT(BX1775,LEN(BX1775)-FIND(".",BX1775)),""),"")</f>
        <v/>
      </c>
      <c r="CB1775" s="212"/>
      <c r="CC1775" s="170" t="str">
        <f aca="false">A1775</f>
        <v>GU937805</v>
      </c>
      <c r="CD1775" s="178" t="s">
        <v>339</v>
      </c>
      <c r="CE1775" s="178" t="s">
        <v>340</v>
      </c>
      <c r="CF1775" s="178" t="s">
        <v>341</v>
      </c>
      <c r="CG1775" s="212"/>
      <c r="CH1775" s="179"/>
      <c r="CI1775" s="179"/>
      <c r="CJ1775" s="179"/>
      <c r="CK1775" s="212"/>
      <c r="CL1775" s="212"/>
      <c r="CM1775" s="212"/>
      <c r="CN1775" s="212"/>
      <c r="CO1775" s="212"/>
      <c r="CP1775" s="212"/>
      <c r="CQ1775" s="170" t="str">
        <f aca="false">IF(N1775="","",N1775)</f>
        <v>serum</v>
      </c>
      <c r="CR1775" s="212"/>
      <c r="CS1775" s="212"/>
      <c r="CT1775" s="170" t="str">
        <f aca="false">CONCATENATE(CD1775," strain ",CM1775," ",CL1775,", partial cds")</f>
        <v>Hepatitis E virus strain  , partial cds</v>
      </c>
    </row>
    <row r="1776" s="146" customFormat="true" ht="11.9" hidden="true" customHeight="true" outlineLevel="0" collapsed="false">
      <c r="A1776" s="154" t="s">
        <v>4639</v>
      </c>
      <c r="B1776" s="147" t="s">
        <v>371</v>
      </c>
      <c r="C1776" s="148" t="n">
        <v>3</v>
      </c>
      <c r="D1776" s="149" t="s">
        <v>4344</v>
      </c>
      <c r="E1776" s="209"/>
      <c r="F1776" s="210" t="s">
        <v>4640</v>
      </c>
      <c r="G1776" s="212"/>
      <c r="H1776" s="146" t="s">
        <v>758</v>
      </c>
      <c r="I1776" s="153" t="s">
        <v>759</v>
      </c>
      <c r="J1776" s="146" t="s">
        <v>395</v>
      </c>
      <c r="K1776" s="212"/>
      <c r="L1776" s="212"/>
      <c r="M1776" s="157" t="s">
        <v>348</v>
      </c>
      <c r="N1776" s="213"/>
      <c r="O1776" s="159" t="n">
        <v>2008</v>
      </c>
      <c r="P1776" s="212"/>
      <c r="Q1776" s="212"/>
      <c r="R1776" s="212"/>
      <c r="S1776" s="212"/>
      <c r="T1776" s="215"/>
      <c r="U1776" s="215"/>
      <c r="V1776" s="209"/>
      <c r="W1776" s="163" t="s">
        <v>4344</v>
      </c>
      <c r="X1776" s="209"/>
      <c r="Y1776" s="209"/>
      <c r="Z1776" s="209"/>
      <c r="AA1776" s="216"/>
      <c r="AB1776" s="251" t="s">
        <v>278</v>
      </c>
      <c r="AC1776" s="163" t="s">
        <v>354</v>
      </c>
      <c r="AD1776" s="164" t="s">
        <v>354</v>
      </c>
      <c r="AE1776" s="164" t="s">
        <v>354</v>
      </c>
      <c r="AF1776" s="164" t="s">
        <v>354</v>
      </c>
      <c r="AG1776" s="166" t="s">
        <v>354</v>
      </c>
      <c r="AH1776" s="212"/>
      <c r="AI1776" s="212"/>
      <c r="AJ1776" s="219" t="n">
        <f aca="false">SeqEnd-SeqBeg+1</f>
        <v>1</v>
      </c>
      <c r="AK1776" s="220" t="n">
        <f aca="false">AND( SeqBeg&lt;=Beg  , End &lt;=SeqEnd )</f>
        <v>0</v>
      </c>
      <c r="AL1776" s="212"/>
      <c r="AM1776" s="212"/>
      <c r="AN1776" s="221"/>
      <c r="AO1776" s="147" t="s">
        <v>103</v>
      </c>
      <c r="AP1776" s="147" t="s">
        <v>103</v>
      </c>
      <c r="AQ1776" s="147" t="s">
        <v>103</v>
      </c>
      <c r="AR1776" s="147" t="s">
        <v>103</v>
      </c>
      <c r="AS1776" s="147" t="s">
        <v>103</v>
      </c>
      <c r="AT1776" s="147" t="s">
        <v>103</v>
      </c>
      <c r="AV1776" s="212"/>
      <c r="AW1776" s="222" t="str">
        <f aca="false">HYPERLINK(CONCATENATE("http://www.ncbi.nlm.nih.gov/nuccore/",BM1776),BM1776)</f>
        <v>JQ013793</v>
      </c>
      <c r="AX1776" s="219" t="str">
        <f aca="false">CONCATENATE(D1776,IF(I1776="","",CONCATENATE(".",I1776)),IF(K1776="","",CONCATENATE(".",K1776)),IF(M1776="","",CONCATENATE(".",M1776)),IF(R1776="","",CONCATENATE(".",R1776)),IF(U1776="","","(*)"))</f>
        <v>Rab.FRA.hum</v>
      </c>
      <c r="AY1776" s="170" t="str">
        <f aca="false">CONCATENATE(BM1776,".",BN1776)</f>
        <v>JQ013793.TLS-18516</v>
      </c>
      <c r="AZ1776" s="171" t="str">
        <f aca="false">IF(AV1776="",IF(ISNUMBER(FIND(".",A1776)),LEFT(A1776,FIND(".",A1776)-1),A1776),AV1776)</f>
        <v>JQ013793</v>
      </c>
      <c r="BA1776" s="171" t="str">
        <f aca="false">IF(ISNUMBER(FIND("-",AZ1776)),LEFT(AZ1776,FIND("-",AZ1776)-1),AZ1776)</f>
        <v>JQ013793</v>
      </c>
      <c r="BB1776" s="170" t="str">
        <f aca="false"> MEGAname &amp; "="</f>
        <v>JQ013793=</v>
      </c>
      <c r="BC1776" s="170" t="str">
        <f aca="false">Clear &amp; IF(span ,"Span","out")</f>
        <v>JQ013793=out</v>
      </c>
      <c r="BD1776" s="170" t="str">
        <f aca="false">Clear &amp; IF(span, IF(B1776=".","Selected",B1776),"out")</f>
        <v>JQ013793=out</v>
      </c>
      <c r="BE1776" s="170" t="str">
        <f aca="false">Clear &amp; Strain</f>
        <v>JQ013793=TLS-18516</v>
      </c>
      <c r="BF1776" s="170" t="str">
        <f aca="false">CONCATENATE(A1776,"=",F1776,". ",AX1776,IF(AB1776="","",CONCATENATE(".",AB1776)))</f>
        <v>JQ013793=TLS-18516. Rab.FRA.hum.CG</v>
      </c>
      <c r="BG1776" s="170" t="str">
        <f aca="false">CONCATENATE(A1776,"=",F1776,". ",AX1776)</f>
        <v>JQ013793=TLS-18516. Rab.FRA.hum</v>
      </c>
      <c r="BH1776" s="170" t="str">
        <f aca="false">CONCATENATE(A1776,"=",AX1776)</f>
        <v>JQ013793=Rab.FRA.hum</v>
      </c>
      <c r="BI1776" s="170" t="str">
        <f aca="false">CONCATENATE(A1776,"=",ComForSubtype,D1776)</f>
        <v>JQ013793=Rab</v>
      </c>
      <c r="BJ1776" s="170" t="str">
        <f aca="false">CONCATENATE(A1776,"=",E1776)</f>
        <v>JQ013793=</v>
      </c>
      <c r="BK1776" s="170" t="str">
        <f aca="false">CONCATENATE(A1776,"=",C1776)</f>
        <v>JQ013793=3</v>
      </c>
      <c r="BL1776" s="170" t="str">
        <f aca="false">CONCATENATE(D1776,"=")</f>
        <v>Rab=</v>
      </c>
      <c r="BM1776" s="223" t="str">
        <f aca="false">IF(BA1776="XX","",BA1776)</f>
        <v>JQ013793</v>
      </c>
      <c r="BN1776" s="224" t="str">
        <f aca="false">CONCATENATE(IF(F1776="","",F1776),IF(G1776="","",CONCATENATE(" / ",G1776)))</f>
        <v>TLS-18516</v>
      </c>
      <c r="BO1776" s="225" t="str">
        <f aca="false">AX1776</f>
        <v>Rab.FRA.hum</v>
      </c>
      <c r="BP1776" s="226" t="str">
        <f aca="false">IF(V1776="","",V1776)</f>
        <v/>
      </c>
      <c r="BQ1776" s="226" t="str">
        <f aca="false">IF(W1776="","",CONCATENATE(W1776,IF(LEFT(AO1776,1)="s","+","")))</f>
        <v>Rab</v>
      </c>
      <c r="BR1776" s="226" t="str">
        <f aca="false">IF(X1776="","",CONCATENATE(X1776,IF(LEFT(AQ1776,1)="s","+","")))</f>
        <v/>
      </c>
      <c r="BS1776" s="226" t="str">
        <f aca="false">IF(Y1776="","",CONCATENATE(Y1776,IF(LEFT(AR1776,1)="s","+","")))</f>
        <v/>
      </c>
      <c r="BT1776" s="226" t="str">
        <f aca="false">IF(Z1776="","",CONCATENATE(Z1776,IF(LEFT(AS1776,1)="s","+","")))</f>
        <v/>
      </c>
      <c r="BU1776" s="227" t="str">
        <f aca="false">IF(AA1776="","",CONCATENATE(AA1776,IF(LEFT(AT1776,1)="s","+","")))</f>
        <v/>
      </c>
      <c r="BV1776" s="212"/>
      <c r="BW1776" s="177" t="s">
        <v>338</v>
      </c>
      <c r="BX1776" s="170" t="str">
        <f aca="false">IF(BW1776&lt;&gt;"",IF(ISNUMBER(FIND("=",BW1776)),LEFT(BW1776,FIND("=",BW1776)-1),BW1776),BW1776)</f>
        <v>xx</v>
      </c>
      <c r="BY1776" s="170" t="str">
        <f aca="false">IF(BW1776&lt;&gt;"",IF(ISNUMBER(FIND("=",BW1776)),RIGHT(BW1776,LEN(BW1776)-FIND("=",BW1776)),""),"")</f>
        <v>Non_select</v>
      </c>
      <c r="BZ1776" s="170" t="str">
        <f aca="false">IF(BX1776&lt;&gt;"",IF(ISNUMBER(FIND(".",BX1776)),LEFT(BX1776,FIND(".",BX1776)-1),BX1776),BX1776)</f>
        <v>xx</v>
      </c>
      <c r="CA1776" s="170" t="str">
        <f aca="false">IF(BX1776&lt;&gt;"",IF(ISNUMBER(FIND(".",BX1776)),RIGHT(BX1776,LEN(BX1776)-FIND(".",BX1776)),""),"")</f>
        <v/>
      </c>
      <c r="CB1776" s="212"/>
      <c r="CC1776" s="170" t="str">
        <f aca="false">A1776</f>
        <v>JQ013793</v>
      </c>
      <c r="CD1776" s="178" t="s">
        <v>339</v>
      </c>
      <c r="CE1776" s="178" t="s">
        <v>340</v>
      </c>
      <c r="CF1776" s="178" t="s">
        <v>341</v>
      </c>
      <c r="CG1776" s="212"/>
      <c r="CH1776" s="212"/>
      <c r="CI1776" s="212"/>
      <c r="CJ1776" s="212"/>
      <c r="CK1776" s="178"/>
      <c r="CL1776" s="212"/>
      <c r="CM1776" s="212"/>
      <c r="CN1776" s="212"/>
      <c r="CO1776" s="212"/>
      <c r="CP1776" s="212"/>
      <c r="CQ1776" s="212"/>
      <c r="CR1776" s="228" t="n">
        <f aca="false">C1776</f>
        <v>3</v>
      </c>
      <c r="CS1776" s="229" t="str">
        <f aca="false">D1776</f>
        <v>Rab</v>
      </c>
      <c r="CT1776" s="170" t="str">
        <f aca="false">CONCATENATE(CD1776," strain ",CM1776," ",CL1776,", partial cds")</f>
        <v>Hepatitis E virus strain  , partial cds</v>
      </c>
    </row>
    <row r="1777" s="146" customFormat="true" ht="11.9" hidden="true" customHeight="true" outlineLevel="0" collapsed="false">
      <c r="A1777" s="208" t="s">
        <v>4641</v>
      </c>
      <c r="B1777" s="147" t="s">
        <v>285</v>
      </c>
      <c r="C1777" s="209"/>
      <c r="D1777" s="209"/>
      <c r="E1777" s="209"/>
      <c r="F1777" s="291"/>
      <c r="G1777" s="212"/>
      <c r="H1777" s="146" t="s">
        <v>365</v>
      </c>
      <c r="I1777" s="153" t="s">
        <v>366</v>
      </c>
      <c r="J1777" s="146" t="s">
        <v>337</v>
      </c>
      <c r="K1777" s="212"/>
      <c r="L1777" s="212"/>
      <c r="M1777" s="157" t="s">
        <v>4642</v>
      </c>
      <c r="N1777" s="213"/>
      <c r="O1777" s="212"/>
      <c r="P1777" s="212"/>
      <c r="Q1777" s="212"/>
      <c r="R1777" s="212"/>
      <c r="S1777" s="212"/>
      <c r="T1777" s="214"/>
      <c r="U1777" s="215"/>
      <c r="V1777" s="209"/>
      <c r="W1777" s="217"/>
      <c r="X1777" s="209"/>
      <c r="Y1777" s="209"/>
      <c r="Z1777" s="209"/>
      <c r="AA1777" s="216"/>
      <c r="AB1777" s="217"/>
      <c r="AC1777" s="217"/>
      <c r="AD1777" s="209"/>
      <c r="AE1777" s="209"/>
      <c r="AF1777" s="209"/>
      <c r="AG1777" s="218"/>
      <c r="AH1777" s="164" t="n">
        <v>4505</v>
      </c>
      <c r="AI1777" s="164" t="n">
        <v>4803</v>
      </c>
      <c r="AJ1777" s="219" t="n">
        <f aca="false">SeqEnd-SeqBeg+1</f>
        <v>299</v>
      </c>
      <c r="AK1777" s="220" t="n">
        <f aca="false">AND( SeqBeg&lt;=Beg  , End &lt;=SeqEnd )</f>
        <v>0</v>
      </c>
      <c r="AL1777" s="212"/>
      <c r="AM1777" s="212"/>
      <c r="AN1777" s="221"/>
      <c r="AO1777" s="147" t="s">
        <v>103</v>
      </c>
      <c r="AP1777" s="147" t="s">
        <v>103</v>
      </c>
      <c r="AQ1777" s="147" t="s">
        <v>103</v>
      </c>
      <c r="AR1777" s="147" t="s">
        <v>103</v>
      </c>
      <c r="AS1777" s="147" t="s">
        <v>103</v>
      </c>
      <c r="AT1777" s="147" t="s">
        <v>103</v>
      </c>
      <c r="AV1777" s="212"/>
      <c r="AW1777" s="222" t="str">
        <f aca="false">HYPERLINK(CONCATENATE("http://www.ncbi.nlm.nih.gov/nuccore/",BM1777),BM1777)</f>
        <v>KC473527</v>
      </c>
      <c r="AX1777" s="219" t="str">
        <f aca="false">CONCATENATE(D1777,IF(I1777="","",CONCATENATE(".",I1777)),IF(K1777="","",CONCATENATE(".",K1777)),IF(M1777="","",CONCATENATE(".",M1777)),IF(R1777="","",CONCATENATE(".",R1777)),IF(U1777="","","(*)"))</f>
        <v>.CHN.musk </v>
      </c>
      <c r="AY1777" s="170" t="str">
        <f aca="false">CONCATENATE(BM1777,".",BN1777)</f>
        <v>KC473527.</v>
      </c>
      <c r="AZ1777" s="171" t="str">
        <f aca="false">IF(AV1777="",IF(ISNUMBER(FIND(".",A1777)),LEFT(A1777,FIND(".",A1777)-1),A1777),AV1777)</f>
        <v>KC473527</v>
      </c>
      <c r="BA1777" s="171" t="str">
        <f aca="false">IF(ISNUMBER(FIND("-",AZ1777)),LEFT(AZ1777,FIND("-",AZ1777)-1),AZ1777)</f>
        <v>KC473527</v>
      </c>
      <c r="BB1777" s="170" t="str">
        <f aca="false"> MEGAname &amp; "="</f>
        <v>KC473527=</v>
      </c>
      <c r="BC1777" s="170" t="str">
        <f aca="false">Clear &amp; IF(span ,"Span","out")</f>
        <v>KC473527=out</v>
      </c>
      <c r="BD1777" s="170" t="str">
        <f aca="false">Clear &amp; IF(span, IF(B1777=".","Selected",B1777),"out")</f>
        <v>KC473527=out</v>
      </c>
      <c r="BE1777" s="170" t="str">
        <f aca="false">Clear &amp; Strain</f>
        <v>KC473527=</v>
      </c>
      <c r="BF1777" s="170" t="str">
        <f aca="false">CONCATENATE(A1777,"=",F1777,". ",AX1777,IF(AB1777="","",CONCATENATE(".",AB1777)))</f>
        <v>KC473527=. .CHN.musk </v>
      </c>
      <c r="BG1777" s="170" t="str">
        <f aca="false">CONCATENATE(A1777,"=",F1777,". ",AX1777)</f>
        <v>KC473527=. .CHN.musk </v>
      </c>
      <c r="BH1777" s="170" t="str">
        <f aca="false">CONCATENATE(A1777,"=",AX1777)</f>
        <v>KC473527=.CHN.musk </v>
      </c>
      <c r="BI1777" s="170" t="str">
        <f aca="false">CONCATENATE(A1777,"=",ComForSubtype,D1777)</f>
        <v>KC473527=</v>
      </c>
      <c r="BJ1777" s="170" t="str">
        <f aca="false">CONCATENATE(A1777,"=",E1777)</f>
        <v>KC473527=</v>
      </c>
      <c r="BK1777" s="170" t="str">
        <f aca="false">CONCATENATE(A1777,"=",C1777)</f>
        <v>KC473527=</v>
      </c>
      <c r="BL1777" s="170" t="str">
        <f aca="false">CONCATENATE(D1777,"=")</f>
        <v>=</v>
      </c>
      <c r="BM1777" s="223" t="str">
        <f aca="false">IF(BA1777="XX","",BA1777)</f>
        <v>KC473527</v>
      </c>
      <c r="BN1777" s="224" t="str">
        <f aca="false">CONCATENATE(IF(F1777="","",F1777),IF(G1777="","",CONCATENATE(" / ",G1777)))</f>
        <v/>
      </c>
      <c r="BO1777" s="225" t="str">
        <f aca="false">AX1777</f>
        <v>.CHN.musk </v>
      </c>
      <c r="BP1777" s="226" t="str">
        <f aca="false">IF(V1777="","",V1777)</f>
        <v/>
      </c>
      <c r="BQ1777" s="226" t="str">
        <f aca="false">IF(W1777="","",CONCATENATE(W1777,IF(LEFT(AO1777,1)="s","+","")))</f>
        <v/>
      </c>
      <c r="BR1777" s="226" t="str">
        <f aca="false">IF(X1777="","",CONCATENATE(X1777,IF(LEFT(AQ1777,1)="s","+","")))</f>
        <v/>
      </c>
      <c r="BS1777" s="226" t="str">
        <f aca="false">IF(Y1777="","",CONCATENATE(Y1777,IF(LEFT(AR1777,1)="s","+","")))</f>
        <v/>
      </c>
      <c r="BT1777" s="226" t="str">
        <f aca="false">IF(Z1777="","",CONCATENATE(Z1777,IF(LEFT(AS1777,1)="s","+","")))</f>
        <v/>
      </c>
      <c r="BU1777" s="227" t="str">
        <f aca="false">IF(AA1777="","",CONCATENATE(AA1777,IF(LEFT(AT1777,1)="s","+","")))</f>
        <v/>
      </c>
      <c r="BV1777" s="212"/>
      <c r="BW1777" s="177" t="s">
        <v>338</v>
      </c>
      <c r="BX1777" s="170" t="str">
        <f aca="false">IF(BW1777&lt;&gt;"",IF(ISNUMBER(FIND("=",BW1777)),LEFT(BW1777,FIND("=",BW1777)-1),BW1777),BW1777)</f>
        <v>xx</v>
      </c>
      <c r="BY1777" s="170" t="str">
        <f aca="false">IF(BW1777&lt;&gt;"",IF(ISNUMBER(FIND("=",BW1777)),RIGHT(BW1777,LEN(BW1777)-FIND("=",BW1777)),""),"")</f>
        <v>Non_select</v>
      </c>
      <c r="BZ1777" s="170" t="str">
        <f aca="false">IF(BX1777&lt;&gt;"",IF(ISNUMBER(FIND(".",BX1777)),LEFT(BX1777,FIND(".",BX1777)-1),BX1777),BX1777)</f>
        <v>xx</v>
      </c>
      <c r="CA1777" s="170" t="str">
        <f aca="false">IF(BX1777&lt;&gt;"",IF(ISNUMBER(FIND(".",BX1777)),RIGHT(BX1777,LEN(BX1777)-FIND(".",BX1777)),""),"")</f>
        <v/>
      </c>
      <c r="CB1777" s="212"/>
      <c r="CC1777" s="170" t="str">
        <f aca="false">A1777</f>
        <v>KC473527</v>
      </c>
      <c r="CD1777" s="178" t="s">
        <v>339</v>
      </c>
      <c r="CE1777" s="178" t="s">
        <v>340</v>
      </c>
      <c r="CF1777" s="178" t="s">
        <v>341</v>
      </c>
      <c r="CG1777" s="212"/>
      <c r="CH1777" s="212"/>
      <c r="CI1777" s="212"/>
      <c r="CJ1777" s="212"/>
      <c r="CK1777" s="178"/>
      <c r="CL1777" s="212"/>
      <c r="CM1777" s="212"/>
      <c r="CN1777" s="212"/>
      <c r="CO1777" s="212"/>
      <c r="CP1777" s="212"/>
      <c r="CQ1777" s="212"/>
      <c r="CR1777" s="170" t="n">
        <f aca="false">C1777</f>
        <v>0</v>
      </c>
      <c r="CS1777" s="229" t="n">
        <f aca="false">D1777</f>
        <v>0</v>
      </c>
      <c r="CT1777" s="170" t="str">
        <f aca="false">CONCATENATE(CD1777," strain ",CM1777," ",CL1777,", partial cds")</f>
        <v>Hepatitis E virus strain  , partial cds</v>
      </c>
    </row>
    <row r="1778" s="146" customFormat="true" ht="11.9" hidden="true" customHeight="true" outlineLevel="0" collapsed="false">
      <c r="A1778" s="208" t="s">
        <v>4643</v>
      </c>
      <c r="B1778" s="147" t="s">
        <v>285</v>
      </c>
      <c r="C1778" s="209"/>
      <c r="D1778" s="209"/>
      <c r="E1778" s="209"/>
      <c r="F1778" s="291"/>
      <c r="G1778" s="212"/>
      <c r="H1778" s="146" t="s">
        <v>365</v>
      </c>
      <c r="I1778" s="153" t="s">
        <v>366</v>
      </c>
      <c r="J1778" s="146" t="s">
        <v>337</v>
      </c>
      <c r="K1778" s="212"/>
      <c r="L1778" s="212"/>
      <c r="M1778" s="157" t="s">
        <v>4642</v>
      </c>
      <c r="N1778" s="213"/>
      <c r="O1778" s="212"/>
      <c r="P1778" s="212"/>
      <c r="Q1778" s="212"/>
      <c r="R1778" s="212"/>
      <c r="S1778" s="212"/>
      <c r="T1778" s="214"/>
      <c r="U1778" s="215"/>
      <c r="V1778" s="209"/>
      <c r="W1778" s="217"/>
      <c r="X1778" s="209"/>
      <c r="Y1778" s="209"/>
      <c r="Z1778" s="209"/>
      <c r="AA1778" s="216"/>
      <c r="AB1778" s="217"/>
      <c r="AC1778" s="217"/>
      <c r="AD1778" s="209"/>
      <c r="AE1778" s="209"/>
      <c r="AF1778" s="209"/>
      <c r="AG1778" s="218"/>
      <c r="AH1778" s="164" t="n">
        <v>4505</v>
      </c>
      <c r="AI1778" s="164" t="n">
        <v>4803</v>
      </c>
      <c r="AJ1778" s="219" t="n">
        <f aca="false">SeqEnd-SeqBeg+1</f>
        <v>299</v>
      </c>
      <c r="AK1778" s="220" t="n">
        <f aca="false">AND( SeqBeg&lt;=Beg  , End &lt;=SeqEnd )</f>
        <v>0</v>
      </c>
      <c r="AL1778" s="212"/>
      <c r="AM1778" s="212"/>
      <c r="AN1778" s="221"/>
      <c r="AO1778" s="147" t="s">
        <v>103</v>
      </c>
      <c r="AP1778" s="147" t="s">
        <v>103</v>
      </c>
      <c r="AQ1778" s="147" t="s">
        <v>103</v>
      </c>
      <c r="AR1778" s="147" t="s">
        <v>103</v>
      </c>
      <c r="AS1778" s="147" t="s">
        <v>103</v>
      </c>
      <c r="AT1778" s="147" t="s">
        <v>103</v>
      </c>
      <c r="AV1778" s="212"/>
      <c r="AW1778" s="222" t="str">
        <f aca="false">HYPERLINK(CONCATENATE("http://www.ncbi.nlm.nih.gov/nuccore/",BM1778),BM1778)</f>
        <v>KC473528</v>
      </c>
      <c r="AX1778" s="219" t="str">
        <f aca="false">CONCATENATE(D1778,IF(I1778="","",CONCATENATE(".",I1778)),IF(K1778="","",CONCATENATE(".",K1778)),IF(M1778="","",CONCATENATE(".",M1778)),IF(R1778="","",CONCATENATE(".",R1778)),IF(U1778="","","(*)"))</f>
        <v>.CHN.musk </v>
      </c>
      <c r="AY1778" s="170" t="str">
        <f aca="false">CONCATENATE(BM1778,".",BN1778)</f>
        <v>KC473528.</v>
      </c>
      <c r="AZ1778" s="171" t="str">
        <f aca="false">IF(AV1778="",IF(ISNUMBER(FIND(".",A1778)),LEFT(A1778,FIND(".",A1778)-1),A1778),AV1778)</f>
        <v>KC473528</v>
      </c>
      <c r="BA1778" s="171" t="str">
        <f aca="false">IF(ISNUMBER(FIND("-",AZ1778)),LEFT(AZ1778,FIND("-",AZ1778)-1),AZ1778)</f>
        <v>KC473528</v>
      </c>
      <c r="BB1778" s="170" t="str">
        <f aca="false"> MEGAname &amp; "="</f>
        <v>KC473528=</v>
      </c>
      <c r="BC1778" s="170" t="str">
        <f aca="false">Clear &amp; IF(span ,"Span","out")</f>
        <v>KC473528=out</v>
      </c>
      <c r="BD1778" s="170" t="str">
        <f aca="false">Clear &amp; IF(span, IF(B1778=".","Selected",B1778),"out")</f>
        <v>KC473528=out</v>
      </c>
      <c r="BE1778" s="170" t="str">
        <f aca="false">Clear &amp; Strain</f>
        <v>KC473528=</v>
      </c>
      <c r="BF1778" s="170" t="str">
        <f aca="false">CONCATENATE(A1778,"=",F1778,". ",AX1778,IF(AB1778="","",CONCATENATE(".",AB1778)))</f>
        <v>KC473528=. .CHN.musk </v>
      </c>
      <c r="BG1778" s="170" t="str">
        <f aca="false">CONCATENATE(A1778,"=",F1778,". ",AX1778)</f>
        <v>KC473528=. .CHN.musk </v>
      </c>
      <c r="BH1778" s="170" t="str">
        <f aca="false">CONCATENATE(A1778,"=",AX1778)</f>
        <v>KC473528=.CHN.musk </v>
      </c>
      <c r="BI1778" s="170" t="str">
        <f aca="false">CONCATENATE(A1778,"=",ComForSubtype,D1778)</f>
        <v>KC473528=</v>
      </c>
      <c r="BJ1778" s="170" t="str">
        <f aca="false">CONCATENATE(A1778,"=",E1778)</f>
        <v>KC473528=</v>
      </c>
      <c r="BK1778" s="170" t="str">
        <f aca="false">CONCATENATE(A1778,"=",C1778)</f>
        <v>KC473528=</v>
      </c>
      <c r="BL1778" s="170" t="str">
        <f aca="false">CONCATENATE(D1778,"=")</f>
        <v>=</v>
      </c>
      <c r="BM1778" s="223" t="str">
        <f aca="false">IF(BA1778="XX","",BA1778)</f>
        <v>KC473528</v>
      </c>
      <c r="BN1778" s="224" t="str">
        <f aca="false">CONCATENATE(IF(F1778="","",F1778),IF(G1778="","",CONCATENATE(" / ",G1778)))</f>
        <v/>
      </c>
      <c r="BO1778" s="225" t="str">
        <f aca="false">AX1778</f>
        <v>.CHN.musk </v>
      </c>
      <c r="BP1778" s="226" t="str">
        <f aca="false">IF(V1778="","",V1778)</f>
        <v/>
      </c>
      <c r="BQ1778" s="226" t="str">
        <f aca="false">IF(W1778="","",CONCATENATE(W1778,IF(LEFT(AO1778,1)="s","+","")))</f>
        <v/>
      </c>
      <c r="BR1778" s="226" t="str">
        <f aca="false">IF(X1778="","",CONCATENATE(X1778,IF(LEFT(AQ1778,1)="s","+","")))</f>
        <v/>
      </c>
      <c r="BS1778" s="226" t="str">
        <f aca="false">IF(Y1778="","",CONCATENATE(Y1778,IF(LEFT(AR1778,1)="s","+","")))</f>
        <v/>
      </c>
      <c r="BT1778" s="226" t="str">
        <f aca="false">IF(Z1778="","",CONCATENATE(Z1778,IF(LEFT(AS1778,1)="s","+","")))</f>
        <v/>
      </c>
      <c r="BU1778" s="227" t="str">
        <f aca="false">IF(AA1778="","",CONCATENATE(AA1778,IF(LEFT(AT1778,1)="s","+","")))</f>
        <v/>
      </c>
      <c r="BV1778" s="212"/>
      <c r="BW1778" s="177" t="s">
        <v>338</v>
      </c>
      <c r="BX1778" s="170" t="str">
        <f aca="false">IF(BW1778&lt;&gt;"",IF(ISNUMBER(FIND("=",BW1778)),LEFT(BW1778,FIND("=",BW1778)-1),BW1778),BW1778)</f>
        <v>xx</v>
      </c>
      <c r="BY1778" s="170" t="str">
        <f aca="false">IF(BW1778&lt;&gt;"",IF(ISNUMBER(FIND("=",BW1778)),RIGHT(BW1778,LEN(BW1778)-FIND("=",BW1778)),""),"")</f>
        <v>Non_select</v>
      </c>
      <c r="BZ1778" s="170" t="str">
        <f aca="false">IF(BX1778&lt;&gt;"",IF(ISNUMBER(FIND(".",BX1778)),LEFT(BX1778,FIND(".",BX1778)-1),BX1778),BX1778)</f>
        <v>xx</v>
      </c>
      <c r="CA1778" s="170" t="str">
        <f aca="false">IF(BX1778&lt;&gt;"",IF(ISNUMBER(FIND(".",BX1778)),RIGHT(BX1778,LEN(BX1778)-FIND(".",BX1778)),""),"")</f>
        <v/>
      </c>
      <c r="CB1778" s="212"/>
      <c r="CC1778" s="170" t="str">
        <f aca="false">A1778</f>
        <v>KC473528</v>
      </c>
      <c r="CD1778" s="178" t="s">
        <v>339</v>
      </c>
      <c r="CE1778" s="178" t="s">
        <v>340</v>
      </c>
      <c r="CF1778" s="178" t="s">
        <v>341</v>
      </c>
      <c r="CG1778" s="212"/>
      <c r="CH1778" s="212"/>
      <c r="CI1778" s="212"/>
      <c r="CJ1778" s="212"/>
      <c r="CK1778" s="178"/>
      <c r="CL1778" s="212"/>
      <c r="CM1778" s="212"/>
      <c r="CN1778" s="212"/>
      <c r="CO1778" s="212"/>
      <c r="CP1778" s="212"/>
      <c r="CQ1778" s="212"/>
      <c r="CR1778" s="170" t="n">
        <f aca="false">C1778</f>
        <v>0</v>
      </c>
      <c r="CS1778" s="229" t="n">
        <f aca="false">D1778</f>
        <v>0</v>
      </c>
      <c r="CT1778" s="170" t="str">
        <f aca="false">CONCATENATE(CD1778," strain ",CM1778," ",CL1778,", partial cds")</f>
        <v>Hepatitis E virus strain  , partial cds</v>
      </c>
    </row>
    <row r="1779" s="146" customFormat="true" ht="11.9" hidden="true" customHeight="true" outlineLevel="0" collapsed="false">
      <c r="A1779" s="208" t="s">
        <v>4644</v>
      </c>
      <c r="B1779" s="147" t="s">
        <v>285</v>
      </c>
      <c r="C1779" s="209"/>
      <c r="D1779" s="209"/>
      <c r="E1779" s="209"/>
      <c r="F1779" s="291"/>
      <c r="G1779" s="212"/>
      <c r="H1779" s="146" t="s">
        <v>365</v>
      </c>
      <c r="I1779" s="153" t="s">
        <v>366</v>
      </c>
      <c r="J1779" s="146" t="s">
        <v>337</v>
      </c>
      <c r="K1779" s="212"/>
      <c r="L1779" s="212"/>
      <c r="M1779" s="157" t="s">
        <v>4642</v>
      </c>
      <c r="N1779" s="213"/>
      <c r="O1779" s="212"/>
      <c r="P1779" s="212"/>
      <c r="Q1779" s="212"/>
      <c r="R1779" s="212"/>
      <c r="S1779" s="212"/>
      <c r="T1779" s="214"/>
      <c r="U1779" s="215"/>
      <c r="V1779" s="209"/>
      <c r="W1779" s="217"/>
      <c r="X1779" s="209"/>
      <c r="Y1779" s="209"/>
      <c r="Z1779" s="209"/>
      <c r="AA1779" s="216"/>
      <c r="AB1779" s="217"/>
      <c r="AC1779" s="217"/>
      <c r="AD1779" s="209"/>
      <c r="AE1779" s="209"/>
      <c r="AF1779" s="209"/>
      <c r="AG1779" s="218"/>
      <c r="AH1779" s="164" t="n">
        <v>4505</v>
      </c>
      <c r="AI1779" s="164" t="n">
        <v>4803</v>
      </c>
      <c r="AJ1779" s="219" t="n">
        <f aca="false">SeqEnd-SeqBeg+1</f>
        <v>299</v>
      </c>
      <c r="AK1779" s="220" t="n">
        <f aca="false">AND( SeqBeg&lt;=Beg  , End &lt;=SeqEnd )</f>
        <v>0</v>
      </c>
      <c r="AL1779" s="212"/>
      <c r="AM1779" s="212"/>
      <c r="AN1779" s="221"/>
      <c r="AO1779" s="147" t="s">
        <v>103</v>
      </c>
      <c r="AP1779" s="147" t="s">
        <v>103</v>
      </c>
      <c r="AQ1779" s="147" t="s">
        <v>103</v>
      </c>
      <c r="AR1779" s="147" t="s">
        <v>103</v>
      </c>
      <c r="AS1779" s="147" t="s">
        <v>103</v>
      </c>
      <c r="AT1779" s="147" t="s">
        <v>103</v>
      </c>
      <c r="AV1779" s="212"/>
      <c r="AW1779" s="222" t="str">
        <f aca="false">HYPERLINK(CONCATENATE("http://www.ncbi.nlm.nih.gov/nuccore/",BM1779),BM1779)</f>
        <v>KC473529</v>
      </c>
      <c r="AX1779" s="219" t="str">
        <f aca="false">CONCATENATE(D1779,IF(I1779="","",CONCATENATE(".",I1779)),IF(K1779="","",CONCATENATE(".",K1779)),IF(M1779="","",CONCATENATE(".",M1779)),IF(R1779="","",CONCATENATE(".",R1779)),IF(U1779="","","(*)"))</f>
        <v>.CHN.musk </v>
      </c>
      <c r="AY1779" s="170" t="str">
        <f aca="false">CONCATENATE(BM1779,".",BN1779)</f>
        <v>KC473529.</v>
      </c>
      <c r="AZ1779" s="171" t="str">
        <f aca="false">IF(AV1779="",IF(ISNUMBER(FIND(".",A1779)),LEFT(A1779,FIND(".",A1779)-1),A1779),AV1779)</f>
        <v>KC473529</v>
      </c>
      <c r="BA1779" s="171" t="str">
        <f aca="false">IF(ISNUMBER(FIND("-",AZ1779)),LEFT(AZ1779,FIND("-",AZ1779)-1),AZ1779)</f>
        <v>KC473529</v>
      </c>
      <c r="BB1779" s="170" t="str">
        <f aca="false"> MEGAname &amp; "="</f>
        <v>KC473529=</v>
      </c>
      <c r="BC1779" s="170" t="str">
        <f aca="false">Clear &amp; IF(span ,"Span","out")</f>
        <v>KC473529=out</v>
      </c>
      <c r="BD1779" s="170" t="str">
        <f aca="false">Clear &amp; IF(span, IF(B1779=".","Selected",B1779),"out")</f>
        <v>KC473529=out</v>
      </c>
      <c r="BE1779" s="170" t="str">
        <f aca="false">Clear &amp; Strain</f>
        <v>KC473529=</v>
      </c>
      <c r="BF1779" s="170" t="str">
        <f aca="false">CONCATENATE(A1779,"=",F1779,". ",AX1779,IF(AB1779="","",CONCATENATE(".",AB1779)))</f>
        <v>KC473529=. .CHN.musk </v>
      </c>
      <c r="BG1779" s="170" t="str">
        <f aca="false">CONCATENATE(A1779,"=",F1779,". ",AX1779)</f>
        <v>KC473529=. .CHN.musk </v>
      </c>
      <c r="BH1779" s="170" t="str">
        <f aca="false">CONCATENATE(A1779,"=",AX1779)</f>
        <v>KC473529=.CHN.musk </v>
      </c>
      <c r="BI1779" s="170" t="str">
        <f aca="false">CONCATENATE(A1779,"=",ComForSubtype,D1779)</f>
        <v>KC473529=</v>
      </c>
      <c r="BJ1779" s="170" t="str">
        <f aca="false">CONCATENATE(A1779,"=",E1779)</f>
        <v>KC473529=</v>
      </c>
      <c r="BK1779" s="170" t="str">
        <f aca="false">CONCATENATE(A1779,"=",C1779)</f>
        <v>KC473529=</v>
      </c>
      <c r="BL1779" s="170" t="str">
        <f aca="false">CONCATENATE(D1779,"=")</f>
        <v>=</v>
      </c>
      <c r="BM1779" s="223" t="str">
        <f aca="false">IF(BA1779="XX","",BA1779)</f>
        <v>KC473529</v>
      </c>
      <c r="BN1779" s="224" t="str">
        <f aca="false">CONCATENATE(IF(F1779="","",F1779),IF(G1779="","",CONCATENATE(" / ",G1779)))</f>
        <v/>
      </c>
      <c r="BO1779" s="225" t="str">
        <f aca="false">AX1779</f>
        <v>.CHN.musk </v>
      </c>
      <c r="BP1779" s="226" t="str">
        <f aca="false">IF(V1779="","",V1779)</f>
        <v/>
      </c>
      <c r="BQ1779" s="226" t="str">
        <f aca="false">IF(W1779="","",CONCATENATE(W1779,IF(LEFT(AO1779,1)="s","+","")))</f>
        <v/>
      </c>
      <c r="BR1779" s="226" t="str">
        <f aca="false">IF(X1779="","",CONCATENATE(X1779,IF(LEFT(AQ1779,1)="s","+","")))</f>
        <v/>
      </c>
      <c r="BS1779" s="226" t="str">
        <f aca="false">IF(Y1779="","",CONCATENATE(Y1779,IF(LEFT(AR1779,1)="s","+","")))</f>
        <v/>
      </c>
      <c r="BT1779" s="226" t="str">
        <f aca="false">IF(Z1779="","",CONCATENATE(Z1779,IF(LEFT(AS1779,1)="s","+","")))</f>
        <v/>
      </c>
      <c r="BU1779" s="227" t="str">
        <f aca="false">IF(AA1779="","",CONCATENATE(AA1779,IF(LEFT(AT1779,1)="s","+","")))</f>
        <v/>
      </c>
      <c r="BV1779" s="212"/>
      <c r="BW1779" s="177" t="s">
        <v>338</v>
      </c>
      <c r="BX1779" s="170" t="str">
        <f aca="false">IF(BW1779&lt;&gt;"",IF(ISNUMBER(FIND("=",BW1779)),LEFT(BW1779,FIND("=",BW1779)-1),BW1779),BW1779)</f>
        <v>xx</v>
      </c>
      <c r="BY1779" s="170" t="str">
        <f aca="false">IF(BW1779&lt;&gt;"",IF(ISNUMBER(FIND("=",BW1779)),RIGHT(BW1779,LEN(BW1779)-FIND("=",BW1779)),""),"")</f>
        <v>Non_select</v>
      </c>
      <c r="BZ1779" s="170" t="str">
        <f aca="false">IF(BX1779&lt;&gt;"",IF(ISNUMBER(FIND(".",BX1779)),LEFT(BX1779,FIND(".",BX1779)-1),BX1779),BX1779)</f>
        <v>xx</v>
      </c>
      <c r="CA1779" s="170" t="str">
        <f aca="false">IF(BX1779&lt;&gt;"",IF(ISNUMBER(FIND(".",BX1779)),RIGHT(BX1779,LEN(BX1779)-FIND(".",BX1779)),""),"")</f>
        <v/>
      </c>
      <c r="CB1779" s="212"/>
      <c r="CC1779" s="170" t="str">
        <f aca="false">A1779</f>
        <v>KC473529</v>
      </c>
      <c r="CD1779" s="178" t="s">
        <v>339</v>
      </c>
      <c r="CE1779" s="178" t="s">
        <v>340</v>
      </c>
      <c r="CF1779" s="178" t="s">
        <v>341</v>
      </c>
      <c r="CG1779" s="212"/>
      <c r="CH1779" s="212"/>
      <c r="CI1779" s="212"/>
      <c r="CJ1779" s="212"/>
      <c r="CK1779" s="178"/>
      <c r="CL1779" s="212"/>
      <c r="CM1779" s="212"/>
      <c r="CN1779" s="212"/>
      <c r="CO1779" s="212"/>
      <c r="CP1779" s="212"/>
      <c r="CQ1779" s="212"/>
      <c r="CR1779" s="170" t="n">
        <f aca="false">C1779</f>
        <v>0</v>
      </c>
      <c r="CS1779" s="229" t="n">
        <f aca="false">D1779</f>
        <v>0</v>
      </c>
      <c r="CT1779" s="170" t="str">
        <f aca="false">CONCATENATE(CD1779," strain ",CM1779," ",CL1779,", partial cds")</f>
        <v>Hepatitis E virus strain  , partial cds</v>
      </c>
    </row>
    <row r="1780" s="146" customFormat="true" ht="11.9" hidden="true" customHeight="true" outlineLevel="0" collapsed="false">
      <c r="A1780" s="208" t="s">
        <v>4645</v>
      </c>
      <c r="B1780" s="147" t="s">
        <v>285</v>
      </c>
      <c r="C1780" s="209"/>
      <c r="D1780" s="209"/>
      <c r="E1780" s="209"/>
      <c r="F1780" s="291"/>
      <c r="G1780" s="212"/>
      <c r="H1780" s="146" t="s">
        <v>365</v>
      </c>
      <c r="I1780" s="153" t="s">
        <v>366</v>
      </c>
      <c r="J1780" s="146" t="s">
        <v>337</v>
      </c>
      <c r="K1780" s="212"/>
      <c r="L1780" s="212"/>
      <c r="M1780" s="157" t="s">
        <v>4642</v>
      </c>
      <c r="N1780" s="213"/>
      <c r="O1780" s="212"/>
      <c r="P1780" s="212"/>
      <c r="Q1780" s="212"/>
      <c r="R1780" s="212"/>
      <c r="S1780" s="212"/>
      <c r="T1780" s="214"/>
      <c r="U1780" s="215"/>
      <c r="V1780" s="209"/>
      <c r="W1780" s="217"/>
      <c r="X1780" s="209"/>
      <c r="Y1780" s="209"/>
      <c r="Z1780" s="209"/>
      <c r="AA1780" s="216"/>
      <c r="AB1780" s="217"/>
      <c r="AC1780" s="217"/>
      <c r="AD1780" s="209"/>
      <c r="AE1780" s="209"/>
      <c r="AF1780" s="209"/>
      <c r="AG1780" s="218"/>
      <c r="AH1780" s="164" t="n">
        <v>4505</v>
      </c>
      <c r="AI1780" s="164" t="n">
        <v>4803</v>
      </c>
      <c r="AJ1780" s="219" t="n">
        <f aca="false">SeqEnd-SeqBeg+1</f>
        <v>299</v>
      </c>
      <c r="AK1780" s="220" t="n">
        <f aca="false">AND( SeqBeg&lt;=Beg  , End &lt;=SeqEnd )</f>
        <v>0</v>
      </c>
      <c r="AL1780" s="212"/>
      <c r="AM1780" s="212"/>
      <c r="AN1780" s="221"/>
      <c r="AO1780" s="147" t="s">
        <v>103</v>
      </c>
      <c r="AP1780" s="147" t="s">
        <v>103</v>
      </c>
      <c r="AQ1780" s="147" t="s">
        <v>103</v>
      </c>
      <c r="AR1780" s="147" t="s">
        <v>103</v>
      </c>
      <c r="AS1780" s="147" t="s">
        <v>103</v>
      </c>
      <c r="AT1780" s="147" t="s">
        <v>103</v>
      </c>
      <c r="AV1780" s="212"/>
      <c r="AW1780" s="222" t="str">
        <f aca="false">HYPERLINK(CONCATENATE("http://www.ncbi.nlm.nih.gov/nuccore/",BM1780),BM1780)</f>
        <v>KC473531</v>
      </c>
      <c r="AX1780" s="219" t="str">
        <f aca="false">CONCATENATE(D1780,IF(I1780="","",CONCATENATE(".",I1780)),IF(K1780="","",CONCATENATE(".",K1780)),IF(M1780="","",CONCATENATE(".",M1780)),IF(R1780="","",CONCATENATE(".",R1780)),IF(U1780="","","(*)"))</f>
        <v>.CHN.musk </v>
      </c>
      <c r="AY1780" s="170" t="str">
        <f aca="false">CONCATENATE(BM1780,".",BN1780)</f>
        <v>KC473531.</v>
      </c>
      <c r="AZ1780" s="171" t="str">
        <f aca="false">IF(AV1780="",IF(ISNUMBER(FIND(".",A1780)),LEFT(A1780,FIND(".",A1780)-1),A1780),AV1780)</f>
        <v>KC473531</v>
      </c>
      <c r="BA1780" s="171" t="str">
        <f aca="false">IF(ISNUMBER(FIND("-",AZ1780)),LEFT(AZ1780,FIND("-",AZ1780)-1),AZ1780)</f>
        <v>KC473531</v>
      </c>
      <c r="BB1780" s="170" t="str">
        <f aca="false"> MEGAname &amp; "="</f>
        <v>KC473531=</v>
      </c>
      <c r="BC1780" s="170" t="str">
        <f aca="false">Clear &amp; IF(span ,"Span","out")</f>
        <v>KC473531=out</v>
      </c>
      <c r="BD1780" s="170" t="str">
        <f aca="false">Clear &amp; IF(span, IF(B1780=".","Selected",B1780),"out")</f>
        <v>KC473531=out</v>
      </c>
      <c r="BE1780" s="170" t="str">
        <f aca="false">Clear &amp; Strain</f>
        <v>KC473531=</v>
      </c>
      <c r="BF1780" s="170" t="str">
        <f aca="false">CONCATENATE(A1780,"=",F1780,". ",AX1780,IF(AB1780="","",CONCATENATE(".",AB1780)))</f>
        <v>KC473531=. .CHN.musk </v>
      </c>
      <c r="BG1780" s="170" t="str">
        <f aca="false">CONCATENATE(A1780,"=",F1780,". ",AX1780)</f>
        <v>KC473531=. .CHN.musk </v>
      </c>
      <c r="BH1780" s="170" t="str">
        <f aca="false">CONCATENATE(A1780,"=",AX1780)</f>
        <v>KC473531=.CHN.musk </v>
      </c>
      <c r="BI1780" s="170" t="str">
        <f aca="false">CONCATENATE(A1780,"=",ComForSubtype,D1780)</f>
        <v>KC473531=</v>
      </c>
      <c r="BJ1780" s="170" t="str">
        <f aca="false">CONCATENATE(A1780,"=",E1780)</f>
        <v>KC473531=</v>
      </c>
      <c r="BK1780" s="170" t="str">
        <f aca="false">CONCATENATE(A1780,"=",C1780)</f>
        <v>KC473531=</v>
      </c>
      <c r="BL1780" s="170" t="str">
        <f aca="false">CONCATENATE(D1780,"=")</f>
        <v>=</v>
      </c>
      <c r="BM1780" s="223" t="str">
        <f aca="false">IF(BA1780="XX","",BA1780)</f>
        <v>KC473531</v>
      </c>
      <c r="BN1780" s="224" t="str">
        <f aca="false">CONCATENATE(IF(F1780="","",F1780),IF(G1780="","",CONCATENATE(" / ",G1780)))</f>
        <v/>
      </c>
      <c r="BO1780" s="225" t="str">
        <f aca="false">AX1780</f>
        <v>.CHN.musk </v>
      </c>
      <c r="BP1780" s="226" t="str">
        <f aca="false">IF(V1780="","",V1780)</f>
        <v/>
      </c>
      <c r="BQ1780" s="226" t="str">
        <f aca="false">IF(W1780="","",CONCATENATE(W1780,IF(LEFT(AO1780,1)="s","+","")))</f>
        <v/>
      </c>
      <c r="BR1780" s="226" t="str">
        <f aca="false">IF(X1780="","",CONCATENATE(X1780,IF(LEFT(AQ1780,1)="s","+","")))</f>
        <v/>
      </c>
      <c r="BS1780" s="226" t="str">
        <f aca="false">IF(Y1780="","",CONCATENATE(Y1780,IF(LEFT(AR1780,1)="s","+","")))</f>
        <v/>
      </c>
      <c r="BT1780" s="226" t="str">
        <f aca="false">IF(Z1780="","",CONCATENATE(Z1780,IF(LEFT(AS1780,1)="s","+","")))</f>
        <v/>
      </c>
      <c r="BU1780" s="227" t="str">
        <f aca="false">IF(AA1780="","",CONCATENATE(AA1780,IF(LEFT(AT1780,1)="s","+","")))</f>
        <v/>
      </c>
      <c r="BV1780" s="212"/>
      <c r="BW1780" s="177" t="s">
        <v>338</v>
      </c>
      <c r="BX1780" s="170" t="str">
        <f aca="false">IF(BW1780&lt;&gt;"",IF(ISNUMBER(FIND("=",BW1780)),LEFT(BW1780,FIND("=",BW1780)-1),BW1780),BW1780)</f>
        <v>xx</v>
      </c>
      <c r="BY1780" s="170" t="str">
        <f aca="false">IF(BW1780&lt;&gt;"",IF(ISNUMBER(FIND("=",BW1780)),RIGHT(BW1780,LEN(BW1780)-FIND("=",BW1780)),""),"")</f>
        <v>Non_select</v>
      </c>
      <c r="BZ1780" s="170" t="str">
        <f aca="false">IF(BX1780&lt;&gt;"",IF(ISNUMBER(FIND(".",BX1780)),LEFT(BX1780,FIND(".",BX1780)-1),BX1780),BX1780)</f>
        <v>xx</v>
      </c>
      <c r="CA1780" s="170" t="str">
        <f aca="false">IF(BX1780&lt;&gt;"",IF(ISNUMBER(FIND(".",BX1780)),RIGHT(BX1780,LEN(BX1780)-FIND(".",BX1780)),""),"")</f>
        <v/>
      </c>
      <c r="CB1780" s="212"/>
      <c r="CC1780" s="170" t="str">
        <f aca="false">A1780</f>
        <v>KC473531</v>
      </c>
      <c r="CD1780" s="178" t="s">
        <v>339</v>
      </c>
      <c r="CE1780" s="178" t="s">
        <v>340</v>
      </c>
      <c r="CF1780" s="178" t="s">
        <v>341</v>
      </c>
      <c r="CG1780" s="212"/>
      <c r="CH1780" s="212"/>
      <c r="CI1780" s="212"/>
      <c r="CJ1780" s="212"/>
      <c r="CK1780" s="178"/>
      <c r="CL1780" s="212"/>
      <c r="CM1780" s="212"/>
      <c r="CN1780" s="212"/>
      <c r="CO1780" s="212"/>
      <c r="CP1780" s="212"/>
      <c r="CQ1780" s="212"/>
      <c r="CR1780" s="170" t="n">
        <f aca="false">C1780</f>
        <v>0</v>
      </c>
      <c r="CS1780" s="229" t="n">
        <f aca="false">D1780</f>
        <v>0</v>
      </c>
      <c r="CT1780" s="170" t="str">
        <f aca="false">CONCATENATE(CD1780," strain ",CM1780," ",CL1780,", partial cds")</f>
        <v>Hepatitis E virus strain  , partial cds</v>
      </c>
    </row>
    <row r="1781" customFormat="false" ht="11.9" hidden="true" customHeight="true" outlineLevel="0" collapsed="false">
      <c r="A1781" s="208" t="s">
        <v>4646</v>
      </c>
      <c r="B1781" s="147" t="s">
        <v>284</v>
      </c>
      <c r="C1781" s="209"/>
      <c r="D1781" s="209"/>
      <c r="E1781" s="209"/>
      <c r="F1781" s="212"/>
      <c r="G1781" s="212"/>
      <c r="H1781" s="212"/>
      <c r="I1781" s="212"/>
      <c r="J1781" s="212"/>
      <c r="K1781" s="212"/>
      <c r="L1781" s="212"/>
      <c r="M1781" s="157" t="s">
        <v>4647</v>
      </c>
      <c r="N1781" s="213"/>
      <c r="O1781" s="212"/>
      <c r="P1781" s="212"/>
      <c r="Q1781" s="212"/>
      <c r="R1781" s="212"/>
      <c r="S1781" s="212"/>
      <c r="T1781" s="214"/>
      <c r="U1781" s="215"/>
      <c r="V1781" s="209"/>
      <c r="W1781" s="217"/>
      <c r="X1781" s="209"/>
      <c r="Y1781" s="209"/>
      <c r="Z1781" s="209"/>
      <c r="AA1781" s="216"/>
      <c r="AB1781" s="217"/>
      <c r="AC1781" s="217"/>
      <c r="AD1781" s="209"/>
      <c r="AE1781" s="209"/>
      <c r="AF1781" s="209"/>
      <c r="AG1781" s="218"/>
      <c r="AH1781" s="164" t="n">
        <v>4506</v>
      </c>
      <c r="AI1781" s="164" t="n">
        <v>4784</v>
      </c>
      <c r="AJ1781" s="219" t="n">
        <f aca="false">SeqEnd-SeqBeg+1</f>
        <v>279</v>
      </c>
      <c r="AK1781" s="220" t="n">
        <f aca="false">AND( SeqBeg&lt;=Beg  , End &lt;=SeqEnd )</f>
        <v>0</v>
      </c>
      <c r="AL1781" s="212"/>
      <c r="AM1781" s="212"/>
      <c r="AN1781" s="221"/>
      <c r="AT1781" s="147" t="s">
        <v>103</v>
      </c>
      <c r="AU1781" s="146"/>
      <c r="AV1781" s="212"/>
      <c r="AW1781" s="222" t="str">
        <f aca="false">HYPERLINK(CONCATENATE("http://www.ncbi.nlm.nih.gov/nuccore/",BM1781),BM1781)</f>
        <v>KC802090</v>
      </c>
      <c r="AX1781" s="219" t="str">
        <f aca="false">CONCATENATE(D1781,IF(I1781="","",CONCATENATE(".",I1781)),IF(K1781="","",CONCATENATE(".",K1781)),IF(M1781="","",CONCATENATE(".",M1781)),IF(R1781="","",CONCATENATE(".",R1781)),IF(U1781="","","(*)"))</f>
        <v>.mink</v>
      </c>
      <c r="AY1781" s="170" t="str">
        <f aca="false">CONCATENATE(BM1781,".",BN1781)</f>
        <v>KC802090.</v>
      </c>
      <c r="AZ1781" s="171" t="str">
        <f aca="false">IF(AV1781="",IF(ISNUMBER(FIND(".",A1781)),LEFT(A1781,FIND(".",A1781)-1),A1781),AV1781)</f>
        <v>KC802090</v>
      </c>
      <c r="BA1781" s="171" t="str">
        <f aca="false">IF(ISNUMBER(FIND("-",AZ1781)),LEFT(AZ1781,FIND("-",AZ1781)-1),AZ1781)</f>
        <v>KC802090</v>
      </c>
      <c r="BB1781" s="170" t="str">
        <f aca="false"> MEGAname &amp; "="</f>
        <v>KC802090=</v>
      </c>
      <c r="BC1781" s="170" t="str">
        <f aca="false">Clear &amp; IF(span ,"Span","out")</f>
        <v>KC802090=out</v>
      </c>
      <c r="BD1781" s="170" t="str">
        <f aca="false">Clear &amp; IF(span, IF(B1781=".","Selected",B1781),"out")</f>
        <v>KC802090=out</v>
      </c>
      <c r="BE1781" s="170" t="str">
        <f aca="false">Clear &amp; Strain</f>
        <v>KC802090=</v>
      </c>
      <c r="BF1781" s="170" t="str">
        <f aca="false">CONCATENATE(A1781,"=",F1781,". ",AX1781,IF(AB1781="","",CONCATENATE(".",AB1781)))</f>
        <v>KC802090=. .mink</v>
      </c>
      <c r="BG1781" s="170" t="str">
        <f aca="false">CONCATENATE(A1781,"=",F1781,". ",AX1781)</f>
        <v>KC802090=. .mink</v>
      </c>
      <c r="BH1781" s="170" t="str">
        <f aca="false">CONCATENATE(A1781,"=",AX1781)</f>
        <v>KC802090=.mink</v>
      </c>
      <c r="BI1781" s="170" t="str">
        <f aca="false">CONCATENATE(A1781,"=",ComForSubtype,D1781)</f>
        <v>KC802090=</v>
      </c>
      <c r="BJ1781" s="170" t="str">
        <f aca="false">CONCATENATE(A1781,"=",E1781)</f>
        <v>KC802090=</v>
      </c>
      <c r="BK1781" s="170" t="str">
        <f aca="false">CONCATENATE(A1781,"=",C1781)</f>
        <v>KC802090=</v>
      </c>
      <c r="BL1781" s="170" t="str">
        <f aca="false">CONCATENATE(D1781,"=")</f>
        <v>=</v>
      </c>
      <c r="BM1781" s="223" t="str">
        <f aca="false">IF(BA1781="XX","",BA1781)</f>
        <v>KC802090</v>
      </c>
      <c r="BN1781" s="224" t="str">
        <f aca="false">CONCATENATE(IF(F1781="","",F1781),IF(G1781="","",CONCATENATE(" / ",G1781)))</f>
        <v/>
      </c>
      <c r="BO1781" s="225" t="str">
        <f aca="false">AX1781</f>
        <v>.mink</v>
      </c>
      <c r="BP1781" s="226" t="str">
        <f aca="false">IF(V1781="","",V1781)</f>
        <v/>
      </c>
      <c r="BQ1781" s="226" t="str">
        <f aca="false">IF(W1781="","",CONCATENATE(W1781,IF(LEFT(AO1781,1)="s","+","")))</f>
        <v/>
      </c>
      <c r="BR1781" s="226" t="str">
        <f aca="false">IF(X1781="","",CONCATENATE(X1781,IF(LEFT(AQ1781,1)="s","+","")))</f>
        <v/>
      </c>
      <c r="BS1781" s="226" t="str">
        <f aca="false">IF(Y1781="","",CONCATENATE(Y1781,IF(LEFT(AR1781,1)="s","+","")))</f>
        <v/>
      </c>
      <c r="BT1781" s="226" t="str">
        <f aca="false">IF(Z1781="","",CONCATENATE(Z1781,IF(LEFT(AS1781,1)="s","+","")))</f>
        <v/>
      </c>
      <c r="BU1781" s="227" t="str">
        <f aca="false">IF(AA1781="","",CONCATENATE(AA1781,IF(LEFT(AT1781,1)="s","+","")))</f>
        <v/>
      </c>
      <c r="BV1781" s="212"/>
      <c r="BW1781" s="177" t="s">
        <v>338</v>
      </c>
      <c r="BX1781" s="170" t="str">
        <f aca="false">IF(BW1781&lt;&gt;"",IF(ISNUMBER(FIND("=",BW1781)),LEFT(BW1781,FIND("=",BW1781)-1),BW1781),BW1781)</f>
        <v>xx</v>
      </c>
      <c r="BY1781" s="170" t="str">
        <f aca="false">IF(BW1781&lt;&gt;"",IF(ISNUMBER(FIND("=",BW1781)),RIGHT(BW1781,LEN(BW1781)-FIND("=",BW1781)),""),"")</f>
        <v>Non_select</v>
      </c>
      <c r="BZ1781" s="170" t="str">
        <f aca="false">IF(BX1781&lt;&gt;"",IF(ISNUMBER(FIND(".",BX1781)),LEFT(BX1781,FIND(".",BX1781)-1),BX1781),BX1781)</f>
        <v>xx</v>
      </c>
      <c r="CA1781" s="170" t="str">
        <f aca="false">IF(BX1781&lt;&gt;"",IF(ISNUMBER(FIND(".",BX1781)),RIGHT(BX1781,LEN(BX1781)-FIND(".",BX1781)),""),"")</f>
        <v/>
      </c>
      <c r="CB1781" s="212"/>
      <c r="CC1781" s="170" t="str">
        <f aca="false">A1781</f>
        <v>KC802090</v>
      </c>
      <c r="CD1781" s="178" t="s">
        <v>339</v>
      </c>
      <c r="CE1781" s="178" t="s">
        <v>340</v>
      </c>
      <c r="CF1781" s="178" t="s">
        <v>341</v>
      </c>
      <c r="CG1781" s="212"/>
      <c r="CH1781" s="212"/>
      <c r="CI1781" s="212"/>
      <c r="CJ1781" s="212"/>
      <c r="CK1781" s="178"/>
      <c r="CL1781" s="212"/>
      <c r="CM1781" s="212"/>
      <c r="CN1781" s="212"/>
      <c r="CO1781" s="212"/>
      <c r="CP1781" s="212"/>
      <c r="CQ1781" s="212"/>
      <c r="CR1781" s="170" t="n">
        <f aca="false">C1781</f>
        <v>0</v>
      </c>
      <c r="CS1781" s="229" t="n">
        <f aca="false">D1781</f>
        <v>0</v>
      </c>
      <c r="CT1781" s="170" t="str">
        <f aca="false">CONCATENATE(CD1781," strain ",CM1781," ",CL1781,", partial cds")</f>
        <v>Hepatitis E virus strain  , partial cds</v>
      </c>
    </row>
    <row r="1782" customFormat="false" ht="11.9" hidden="true" customHeight="true" outlineLevel="0" collapsed="false">
      <c r="A1782" s="208" t="s">
        <v>4648</v>
      </c>
      <c r="B1782" s="147" t="s">
        <v>107</v>
      </c>
      <c r="C1782" s="209"/>
      <c r="D1782" s="209"/>
      <c r="E1782" s="209"/>
      <c r="F1782" s="154" t="s">
        <v>4649</v>
      </c>
      <c r="G1782" s="212"/>
      <c r="H1782" s="146" t="s">
        <v>4451</v>
      </c>
      <c r="I1782" s="153" t="s">
        <v>4452</v>
      </c>
      <c r="J1782" s="146" t="s">
        <v>337</v>
      </c>
      <c r="K1782" s="212"/>
      <c r="L1782" s="532"/>
      <c r="M1782" s="157" t="s">
        <v>348</v>
      </c>
      <c r="N1782" s="213"/>
      <c r="O1782" s="212"/>
      <c r="P1782" s="212"/>
      <c r="Q1782" s="212"/>
      <c r="R1782" s="212"/>
      <c r="S1782" s="232" t="n">
        <v>98</v>
      </c>
      <c r="T1782" s="215"/>
      <c r="U1782" s="215"/>
      <c r="V1782" s="209"/>
      <c r="W1782" s="217"/>
      <c r="X1782" s="209"/>
      <c r="Y1782" s="209"/>
      <c r="Z1782" s="209"/>
      <c r="AB1782" s="217"/>
      <c r="AC1782" s="217"/>
      <c r="AD1782" s="209"/>
      <c r="AE1782" s="209"/>
      <c r="AF1782" s="209"/>
      <c r="AG1782" s="166" t="s">
        <v>4650</v>
      </c>
      <c r="AH1782" s="164" t="n">
        <v>6614</v>
      </c>
      <c r="AI1782" s="164" t="n">
        <v>6711</v>
      </c>
      <c r="AJ1782" s="219" t="n">
        <f aca="false">SeqEnd-SeqBeg+1</f>
        <v>98</v>
      </c>
      <c r="AK1782" s="220" t="n">
        <f aca="false">AND( SeqBeg&lt;=Beg  , End &lt;=SeqEnd )</f>
        <v>0</v>
      </c>
      <c r="AL1782" s="212"/>
      <c r="AM1782" s="212"/>
      <c r="AN1782" s="221"/>
      <c r="AO1782" s="147" t="s">
        <v>103</v>
      </c>
      <c r="AP1782" s="147" t="s">
        <v>103</v>
      </c>
      <c r="AQ1782" s="147" t="s">
        <v>103</v>
      </c>
      <c r="AR1782" s="147" t="s">
        <v>103</v>
      </c>
      <c r="AS1782" s="147" t="s">
        <v>103</v>
      </c>
      <c r="AT1782" s="147" t="s">
        <v>103</v>
      </c>
      <c r="AU1782" s="146"/>
      <c r="AV1782" s="212"/>
      <c r="AW1782" s="222" t="str">
        <f aca="false">HYPERLINK(CONCATENATE("http://www.ncbi.nlm.nih.gov/nuccore/",BM1782),BM1782)</f>
        <v>AB075958</v>
      </c>
      <c r="AX1782" s="219" t="str">
        <f aca="false">CONCATENATE(D1782,IF(I1782="","",CONCATENATE(".",I1782)),IF(K1782="","",CONCATENATE(".",K1782)),IF(M1782="","",CONCATENATE(".",M1782)),IF(R1782="","",CONCATENATE(".",R1782)),IF(U1782="","","(*)"))</f>
        <v>.VNM.hum</v>
      </c>
      <c r="AY1782" s="170" t="str">
        <f aca="false">CONCATENATE(BM1782,".",BN1782)</f>
        <v>AB075958.V091ORF2</v>
      </c>
      <c r="AZ1782" s="171" t="str">
        <f aca="false">IF(AV1782="",IF(ISNUMBER(FIND(".",A1782)),LEFT(A1782,FIND(".",A1782)-1),A1782),AV1782)</f>
        <v>AB075958</v>
      </c>
      <c r="BA1782" s="171" t="str">
        <f aca="false">IF(ISNUMBER(FIND("-",AZ1782)),LEFT(AZ1782,FIND("-",AZ1782)-1),AZ1782)</f>
        <v>AB075958</v>
      </c>
      <c r="BB1782" s="170" t="str">
        <f aca="false"> MEGAname &amp; "="</f>
        <v>AB075958=</v>
      </c>
      <c r="BC1782" s="170" t="str">
        <f aca="false">Clear &amp; IF(span ,"Span","out")</f>
        <v>AB075958=out</v>
      </c>
      <c r="BD1782" s="170" t="str">
        <f aca="false">Clear &amp; IF(span, IF(B1782=".","Selected",B1782),"out")</f>
        <v>AB075958=out</v>
      </c>
      <c r="BE1782" s="170" t="str">
        <f aca="false">Clear &amp; Strain</f>
        <v>AB075958=V091ORF2</v>
      </c>
      <c r="BF1782" s="170" t="str">
        <f aca="false">CONCATENATE(A1782,"=",F1782,". ",AX1782,IF(AB1782="","",CONCATENATE(".",AB1782)))</f>
        <v>AB075958=V091ORF2. .VNM.hum</v>
      </c>
      <c r="BG1782" s="170" t="str">
        <f aca="false">CONCATENATE(A1782,"=",F1782,". ",AX1782)</f>
        <v>AB075958=V091ORF2. .VNM.hum</v>
      </c>
      <c r="BH1782" s="170" t="str">
        <f aca="false">CONCATENATE(A1782,"=",AX1782)</f>
        <v>AB075958=.VNM.hum</v>
      </c>
      <c r="BI1782" s="170" t="str">
        <f aca="false">CONCATENATE(A1782,"=",ComForSubtype,D1782)</f>
        <v>AB075958=</v>
      </c>
      <c r="BJ1782" s="170" t="str">
        <f aca="false">CONCATENATE(A1782,"=",E1782)</f>
        <v>AB075958=</v>
      </c>
      <c r="BK1782" s="170" t="str">
        <f aca="false">CONCATENATE(A1782,"=",C1782)</f>
        <v>AB075958=</v>
      </c>
      <c r="BL1782" s="170" t="str">
        <f aca="false">CONCATENATE(D1782,"=")</f>
        <v>=</v>
      </c>
      <c r="BM1782" s="223" t="str">
        <f aca="false">IF(BA1782="XX","",BA1782)</f>
        <v>AB075958</v>
      </c>
      <c r="BN1782" s="224" t="str">
        <f aca="false">CONCATENATE(IF(F1782="","",F1782),IF(G1782="","",CONCATENATE(" / ",G1782)))</f>
        <v>V091ORF2</v>
      </c>
      <c r="BO1782" s="225" t="str">
        <f aca="false">AX1782</f>
        <v>.VNM.hum</v>
      </c>
      <c r="BP1782" s="226" t="str">
        <f aca="false">IF(V1782="","",V1782)</f>
        <v/>
      </c>
      <c r="BQ1782" s="226" t="str">
        <f aca="false">IF(W1782="","",CONCATENATE(W1782,IF(LEFT(AO1782,1)="s","+","")))</f>
        <v/>
      </c>
      <c r="BR1782" s="226" t="str">
        <f aca="false">IF(X1782="","",CONCATENATE(X1782,IF(LEFT(AQ1782,1)="s","+","")))</f>
        <v/>
      </c>
      <c r="BS1782" s="226" t="str">
        <f aca="false">IF(Y1782="","",CONCATENATE(Y1782,IF(LEFT(AR1782,1)="s","+","")))</f>
        <v/>
      </c>
      <c r="BT1782" s="226" t="str">
        <f aca="false">IF(Z1782="","",CONCATENATE(Z1782,IF(LEFT(AS1782,1)="s","+","")))</f>
        <v/>
      </c>
      <c r="BU1782" s="227" t="str">
        <f aca="false">IF(AA1782="","",CONCATENATE(AA1782,IF(LEFT(AT1782,1)="s","+","")))</f>
        <v/>
      </c>
      <c r="BV1782" s="212"/>
      <c r="BW1782" s="177" t="s">
        <v>4651</v>
      </c>
      <c r="BX1782" s="170" t="str">
        <f aca="false">IF(BW1782&lt;&gt;"",IF(ISNUMBER(FIND("=",BW1782)),LEFT(BW1782,FIND("=",BW1782)-1),BW1782),BW1782)</f>
        <v>AB075958</v>
      </c>
      <c r="BY1782" s="170" t="str">
        <f aca="false">IF(BW1782&lt;&gt;"",IF(ISNUMBER(FIND("=",BW1782)),RIGHT(BW1782,LEN(BW1782)-FIND("=",BW1782)),""),"")</f>
        <v/>
      </c>
      <c r="BZ1782" s="170" t="str">
        <f aca="false">IF(BX1782&lt;&gt;"",IF(ISNUMBER(FIND(".",BX1782)),LEFT(BX1782,FIND(".",BX1782)-1),BX1782),BX1782)</f>
        <v>AB075958</v>
      </c>
      <c r="CA1782" s="170" t="str">
        <f aca="false">IF(BX1782&lt;&gt;"",IF(ISNUMBER(FIND(".",BX1782)),RIGHT(BX1782,LEN(BX1782)-FIND(".",BX1782)),""),"")</f>
        <v/>
      </c>
      <c r="CB1782" s="212"/>
      <c r="CC1782" s="170" t="str">
        <f aca="false">A1782</f>
        <v>AB075958</v>
      </c>
      <c r="CD1782" s="178" t="s">
        <v>339</v>
      </c>
      <c r="CE1782" s="178" t="s">
        <v>340</v>
      </c>
      <c r="CF1782" s="178" t="s">
        <v>341</v>
      </c>
      <c r="CG1782" s="212"/>
      <c r="CH1782" s="179"/>
      <c r="CI1782" s="179"/>
      <c r="CJ1782" s="179"/>
      <c r="CK1782" s="212"/>
      <c r="CL1782" s="212"/>
      <c r="CM1782" s="170" t="str">
        <f aca="false">F1782</f>
        <v>V091ORF2</v>
      </c>
      <c r="CN1782" s="170" t="str">
        <f aca="false">IF(G1782="","",G1782)</f>
        <v/>
      </c>
      <c r="CO1782" s="170" t="str">
        <f aca="false">CONCATENATE(H1782,":",L1782)</f>
        <v>Viet Nam:</v>
      </c>
      <c r="CP1782" s="170" t="str">
        <f aca="false">CONCATENATE(IF(Q1782="","",CONCATENATE(Q1782,"-")),IF(P1782="","",CONCATENATE(P1782,"-")),IF(O1782="","",O1782))</f>
        <v/>
      </c>
      <c r="CQ1782" s="170" t="str">
        <f aca="false">IF(N1782="","",N1782)</f>
        <v/>
      </c>
      <c r="CR1782" s="170" t="n">
        <f aca="false">C1782</f>
        <v>0</v>
      </c>
      <c r="CS1782" s="229" t="n">
        <f aca="false">D1782</f>
        <v>0</v>
      </c>
      <c r="CT1782" s="170" t="str">
        <f aca="false">CONCATENATE(CD1782," strain ",CM1782," ",CL1782,", partial cds")</f>
        <v>Hepatitis E virus strain V091ORF2 , partial cds</v>
      </c>
    </row>
    <row r="1783" s="146" customFormat="true" ht="11.9" hidden="true" customHeight="true" outlineLevel="0" collapsed="false">
      <c r="A1783" s="154" t="s">
        <v>4652</v>
      </c>
      <c r="B1783" s="147" t="s">
        <v>371</v>
      </c>
      <c r="C1783" s="209"/>
      <c r="D1783" s="209"/>
      <c r="E1783" s="209"/>
      <c r="F1783" s="210" t="s">
        <v>4653</v>
      </c>
      <c r="G1783" s="212"/>
      <c r="H1783" s="146" t="s">
        <v>4331</v>
      </c>
      <c r="I1783" s="149" t="s">
        <v>4332</v>
      </c>
      <c r="J1783" s="524" t="s">
        <v>337</v>
      </c>
      <c r="K1783" s="212"/>
      <c r="L1783" s="212"/>
      <c r="M1783" s="157" t="s">
        <v>4654</v>
      </c>
      <c r="N1783" s="213"/>
      <c r="O1783" s="159" t="n">
        <v>1986</v>
      </c>
      <c r="P1783" s="212"/>
      <c r="Q1783" s="212"/>
      <c r="R1783" s="212"/>
      <c r="S1783" s="212"/>
      <c r="T1783" s="215"/>
      <c r="U1783" s="215"/>
      <c r="V1783" s="209"/>
      <c r="W1783" s="217"/>
      <c r="X1783" s="209"/>
      <c r="Y1783" s="209"/>
      <c r="Z1783" s="209"/>
      <c r="AA1783" s="216"/>
      <c r="AB1783" s="217"/>
      <c r="AC1783" s="217"/>
      <c r="AD1783" s="209"/>
      <c r="AE1783" s="209"/>
      <c r="AF1783" s="209"/>
      <c r="AG1783" s="218"/>
      <c r="AH1783" s="212"/>
      <c r="AI1783" s="212"/>
      <c r="AJ1783" s="219" t="n">
        <f aca="false">SeqEnd-SeqBeg+1</f>
        <v>1</v>
      </c>
      <c r="AK1783" s="220" t="n">
        <f aca="false">AND( SeqBeg&lt;=Beg  , End &lt;=SeqEnd )</f>
        <v>0</v>
      </c>
      <c r="AL1783" s="212"/>
      <c r="AM1783" s="212"/>
      <c r="AN1783" s="221"/>
      <c r="AO1783" s="147" t="s">
        <v>103</v>
      </c>
      <c r="AP1783" s="147" t="s">
        <v>103</v>
      </c>
      <c r="AQ1783" s="147" t="s">
        <v>103</v>
      </c>
      <c r="AR1783" s="147" t="s">
        <v>103</v>
      </c>
      <c r="AS1783" s="147" t="s">
        <v>103</v>
      </c>
      <c r="AT1783" s="147" t="s">
        <v>103</v>
      </c>
      <c r="AV1783" s="212"/>
      <c r="AW1783" s="222" t="str">
        <f aca="false">HYPERLINK(CONCATENATE("http://www.ncbi.nlm.nih.gov/nuccore/",BM1783),BM1783)</f>
        <v>AM943647</v>
      </c>
      <c r="AX1783" s="219" t="str">
        <f aca="false">CONCATENATE(D1783,IF(I1783="","",CONCATENATE(".",I1783)),IF(K1783="","",CONCATENATE(".",K1783)),IF(M1783="","",CONCATENATE(".",M1783)),IF(R1783="","",CONCATENATE(".",R1783)),IF(U1783="","","(*)"))</f>
        <v>.AUS.gallus</v>
      </c>
      <c r="AY1783" s="170" t="str">
        <f aca="false">CONCATENATE(BM1783,".",BN1783)</f>
        <v>AM943647.06-561</v>
      </c>
      <c r="AZ1783" s="171" t="str">
        <f aca="false">IF(AV1783="",IF(ISNUMBER(FIND(".",A1783)),LEFT(A1783,FIND(".",A1783)-1),A1783),AV1783)</f>
        <v>AM943647</v>
      </c>
      <c r="BA1783" s="171" t="str">
        <f aca="false">IF(ISNUMBER(FIND("-",AZ1783)),LEFT(AZ1783,FIND("-",AZ1783)-1),AZ1783)</f>
        <v>AM943647</v>
      </c>
      <c r="BB1783" s="170" t="str">
        <f aca="false"> MEGAname &amp; "="</f>
        <v>AM943647=</v>
      </c>
      <c r="BC1783" s="170" t="str">
        <f aca="false">Clear &amp; IF(span ,"Span","out")</f>
        <v>AM943647=out</v>
      </c>
      <c r="BD1783" s="170" t="str">
        <f aca="false">Clear &amp; IF(span, IF(B1783=".","Selected",B1783),"out")</f>
        <v>AM943647=out</v>
      </c>
      <c r="BE1783" s="170" t="str">
        <f aca="false">Clear &amp; Strain</f>
        <v>AM943647=06-561</v>
      </c>
      <c r="BF1783" s="170" t="str">
        <f aca="false">CONCATENATE(A1783,"=",F1783,". ",AX1783,IF(AB1783="","",CONCATENATE(".",AB1783)))</f>
        <v>AM943647=06-561. .AUS.gallus</v>
      </c>
      <c r="BG1783" s="170" t="str">
        <f aca="false">CONCATENATE(A1783,"=",F1783,". ",AX1783)</f>
        <v>AM943647=06-561. .AUS.gallus</v>
      </c>
      <c r="BH1783" s="170" t="str">
        <f aca="false">CONCATENATE(A1783,"=",AX1783)</f>
        <v>AM943647=.AUS.gallus</v>
      </c>
      <c r="BI1783" s="170" t="str">
        <f aca="false">CONCATENATE(A1783,"=",ComForSubtype,D1783)</f>
        <v>AM943647=</v>
      </c>
      <c r="BJ1783" s="170" t="str">
        <f aca="false">CONCATENATE(A1783,"=",E1783)</f>
        <v>AM943647=</v>
      </c>
      <c r="BK1783" s="170" t="str">
        <f aca="false">CONCATENATE(A1783,"=",C1783)</f>
        <v>AM943647=</v>
      </c>
      <c r="BL1783" s="170" t="str">
        <f aca="false">CONCATENATE(D1783,"=")</f>
        <v>=</v>
      </c>
      <c r="BM1783" s="223" t="str">
        <f aca="false">IF(BA1783="XX","",BA1783)</f>
        <v>AM943647</v>
      </c>
      <c r="BN1783" s="224" t="str">
        <f aca="false">CONCATENATE(IF(F1783="","",F1783),IF(G1783="","",CONCATENATE(" / ",G1783)))</f>
        <v>06-561</v>
      </c>
      <c r="BO1783" s="225" t="str">
        <f aca="false">AX1783</f>
        <v>.AUS.gallus</v>
      </c>
      <c r="BP1783" s="226" t="str">
        <f aca="false">IF(V1783="","",V1783)</f>
        <v/>
      </c>
      <c r="BQ1783" s="226" t="str">
        <f aca="false">IF(W1783="","",CONCATENATE(W1783,IF(LEFT(AO1783,1)="s","+","")))</f>
        <v/>
      </c>
      <c r="BR1783" s="226" t="str">
        <f aca="false">IF(X1783="","",CONCATENATE(X1783,IF(LEFT(AQ1783,1)="s","+","")))</f>
        <v/>
      </c>
      <c r="BS1783" s="226" t="str">
        <f aca="false">IF(Y1783="","",CONCATENATE(Y1783,IF(LEFT(AR1783,1)="s","+","")))</f>
        <v/>
      </c>
      <c r="BT1783" s="226" t="str">
        <f aca="false">IF(Z1783="","",CONCATENATE(Z1783,IF(LEFT(AS1783,1)="s","+","")))</f>
        <v/>
      </c>
      <c r="BU1783" s="227" t="str">
        <f aca="false">IF(AA1783="","",CONCATENATE(AA1783,IF(LEFT(AT1783,1)="s","+","")))</f>
        <v/>
      </c>
      <c r="BV1783" s="212"/>
      <c r="BW1783" s="177" t="s">
        <v>338</v>
      </c>
      <c r="BX1783" s="170" t="str">
        <f aca="false">IF(BW1783&lt;&gt;"",IF(ISNUMBER(FIND("=",BW1783)),LEFT(BW1783,FIND("=",BW1783)-1),BW1783),BW1783)</f>
        <v>xx</v>
      </c>
      <c r="BY1783" s="170" t="str">
        <f aca="false">IF(BW1783&lt;&gt;"",IF(ISNUMBER(FIND("=",BW1783)),RIGHT(BW1783,LEN(BW1783)-FIND("=",BW1783)),""),"")</f>
        <v>Non_select</v>
      </c>
      <c r="BZ1783" s="170" t="str">
        <f aca="false">IF(BX1783&lt;&gt;"",IF(ISNUMBER(FIND(".",BX1783)),LEFT(BX1783,FIND(".",BX1783)-1),BX1783),BX1783)</f>
        <v>xx</v>
      </c>
      <c r="CA1783" s="170" t="str">
        <f aca="false">IF(BX1783&lt;&gt;"",IF(ISNUMBER(FIND(".",BX1783)),RIGHT(BX1783,LEN(BX1783)-FIND(".",BX1783)),""),"")</f>
        <v/>
      </c>
      <c r="CB1783" s="212"/>
      <c r="CC1783" s="170" t="str">
        <f aca="false">A1783</f>
        <v>AM943647</v>
      </c>
      <c r="CD1783" s="178" t="s">
        <v>339</v>
      </c>
      <c r="CE1783" s="178" t="s">
        <v>340</v>
      </c>
      <c r="CF1783" s="178" t="s">
        <v>341</v>
      </c>
      <c r="CG1783" s="212"/>
      <c r="CH1783" s="212"/>
      <c r="CI1783" s="212"/>
      <c r="CJ1783" s="212"/>
      <c r="CK1783" s="178"/>
      <c r="CL1783" s="212"/>
      <c r="CM1783" s="212"/>
      <c r="CN1783" s="212"/>
      <c r="CO1783" s="212"/>
      <c r="CP1783" s="212"/>
      <c r="CQ1783" s="212"/>
      <c r="CR1783" s="170" t="n">
        <f aca="false">C1783</f>
        <v>0</v>
      </c>
      <c r="CS1783" s="229" t="n">
        <f aca="false">D1783</f>
        <v>0</v>
      </c>
      <c r="CT1783" s="170" t="str">
        <f aca="false">CONCATENATE(CD1783," strain ",CM1783," ",CL1783,", partial cds")</f>
        <v>Hepatitis E virus strain  , partial cds</v>
      </c>
    </row>
    <row r="1784" customFormat="false" ht="11.9" hidden="true" customHeight="true" outlineLevel="0" collapsed="false">
      <c r="A1784" s="154" t="s">
        <v>4655</v>
      </c>
      <c r="B1784" s="147" t="s">
        <v>371</v>
      </c>
      <c r="C1784" s="148" t="n">
        <v>3</v>
      </c>
      <c r="D1784" s="209"/>
      <c r="E1784" s="209"/>
      <c r="F1784" s="210" t="s">
        <v>4656</v>
      </c>
      <c r="G1784" s="212"/>
      <c r="H1784" s="146" t="s">
        <v>378</v>
      </c>
      <c r="I1784" s="153" t="s">
        <v>379</v>
      </c>
      <c r="J1784" s="146" t="s">
        <v>337</v>
      </c>
      <c r="K1784" s="212"/>
      <c r="L1784" s="212"/>
      <c r="M1784" s="157" t="s">
        <v>4002</v>
      </c>
      <c r="N1784" s="213"/>
      <c r="O1784" s="212"/>
      <c r="P1784" s="212"/>
      <c r="Q1784" s="212"/>
      <c r="R1784" s="212"/>
      <c r="S1784" s="232" t="n">
        <v>7246</v>
      </c>
      <c r="T1784" s="215"/>
      <c r="U1784" s="215"/>
      <c r="V1784" s="209"/>
      <c r="W1784" s="217"/>
      <c r="X1784" s="209"/>
      <c r="Y1784" s="209"/>
      <c r="Z1784" s="209"/>
      <c r="AB1784" s="251" t="s">
        <v>278</v>
      </c>
      <c r="AC1784" s="163" t="s">
        <v>354</v>
      </c>
      <c r="AD1784" s="164" t="s">
        <v>354</v>
      </c>
      <c r="AE1784" s="164" t="s">
        <v>354</v>
      </c>
      <c r="AF1784" s="164" t="s">
        <v>354</v>
      </c>
      <c r="AG1784" s="166" t="s">
        <v>354</v>
      </c>
      <c r="AH1784" s="212"/>
      <c r="AI1784" s="212"/>
      <c r="AJ1784" s="219" t="n">
        <f aca="false">SeqEnd-SeqBeg+1</f>
        <v>1</v>
      </c>
      <c r="AK1784" s="220" t="n">
        <f aca="false">AND( SeqBeg&lt;=Beg  , End &lt;=SeqEnd )</f>
        <v>0</v>
      </c>
      <c r="AL1784" s="212"/>
      <c r="AM1784" s="212"/>
      <c r="AN1784" s="221"/>
      <c r="AO1784" s="147" t="s">
        <v>103</v>
      </c>
      <c r="AP1784" s="147" t="s">
        <v>103</v>
      </c>
      <c r="AQ1784" s="147" t="s">
        <v>103</v>
      </c>
      <c r="AR1784" s="147" t="s">
        <v>103</v>
      </c>
      <c r="AS1784" s="147" t="s">
        <v>103</v>
      </c>
      <c r="AT1784" s="147" t="s">
        <v>103</v>
      </c>
      <c r="AU1784" s="146"/>
      <c r="AV1784" s="212"/>
      <c r="AW1784" s="222" t="str">
        <f aca="false">HYPERLINK(CONCATENATE("http://www.ncbi.nlm.nih.gov/nuccore/",BM1784),BM1784)</f>
        <v>AB362840</v>
      </c>
      <c r="AX1784" s="219" t="str">
        <f aca="false">CONCATENATE(D1784,IF(I1784="","",CONCATENATE(".",I1784)),IF(K1784="","",CONCATENATE(".",K1784)),IF(M1784="","",CONCATENATE(".",M1784)),IF(R1784="","",CONCATENATE(".",R1784)),IF(U1784="","","(*)"))</f>
        <v>.JPN.cells</v>
      </c>
      <c r="AY1784" s="170" t="str">
        <f aca="false">CONCATENATE(BM1784,".",BN1784)</f>
        <v>AB362840.114d/A549</v>
      </c>
      <c r="AZ1784" s="171" t="str">
        <f aca="false">IF(AV1784="",IF(ISNUMBER(FIND(".",A1784)),LEFT(A1784,FIND(".",A1784)-1),A1784),AV1784)</f>
        <v>AB362840</v>
      </c>
      <c r="BA1784" s="171" t="str">
        <f aca="false">IF(ISNUMBER(FIND("-",AZ1784)),LEFT(AZ1784,FIND("-",AZ1784)-1),AZ1784)</f>
        <v>AB362840</v>
      </c>
      <c r="BB1784" s="170" t="str">
        <f aca="false"> MEGAname &amp; "="</f>
        <v>AB362840=</v>
      </c>
      <c r="BC1784" s="170" t="str">
        <f aca="false">Clear &amp; IF(span ,"Span","out")</f>
        <v>AB362840=out</v>
      </c>
      <c r="BD1784" s="170" t="str">
        <f aca="false">Clear &amp; IF(span, IF(B1784=".","Selected",B1784),"out")</f>
        <v>AB362840=out</v>
      </c>
      <c r="BE1784" s="170" t="str">
        <f aca="false">Clear &amp; Strain</f>
        <v>AB362840=114d/A549</v>
      </c>
      <c r="BF1784" s="170" t="str">
        <f aca="false">CONCATENATE(A1784,"=",F1784,". ",AX1784,IF(AB1784="","",CONCATENATE(".",AB1784)))</f>
        <v>AB362840=114d/A549. .JPN.cells.CG</v>
      </c>
      <c r="BG1784" s="170" t="str">
        <f aca="false">CONCATENATE(A1784,"=",F1784,". ",AX1784)</f>
        <v>AB362840=114d/A549. .JPN.cells</v>
      </c>
      <c r="BH1784" s="170" t="str">
        <f aca="false">CONCATENATE(A1784,"=",AX1784)</f>
        <v>AB362840=.JPN.cells</v>
      </c>
      <c r="BI1784" s="170" t="str">
        <f aca="false">CONCATENATE(A1784,"=",ComForSubtype,D1784)</f>
        <v>AB362840=</v>
      </c>
      <c r="BJ1784" s="170" t="str">
        <f aca="false">CONCATENATE(A1784,"=",E1784)</f>
        <v>AB362840=</v>
      </c>
      <c r="BK1784" s="170" t="str">
        <f aca="false">CONCATENATE(A1784,"=",C1784)</f>
        <v>AB362840=3</v>
      </c>
      <c r="BL1784" s="170" t="str">
        <f aca="false">CONCATENATE(D1784,"=")</f>
        <v>=</v>
      </c>
      <c r="BM1784" s="223" t="str">
        <f aca="false">IF(BA1784="XX","",BA1784)</f>
        <v>AB362840</v>
      </c>
      <c r="BN1784" s="224" t="str">
        <f aca="false">CONCATENATE(IF(F1784="","",F1784),IF(G1784="","",CONCATENATE(" / ",G1784)))</f>
        <v>114d/A549</v>
      </c>
      <c r="BO1784" s="225" t="str">
        <f aca="false">AX1784</f>
        <v>.JPN.cells</v>
      </c>
      <c r="BP1784" s="226" t="str">
        <f aca="false">IF(V1784="","",V1784)</f>
        <v/>
      </c>
      <c r="BQ1784" s="226" t="str">
        <f aca="false">IF(W1784="","",CONCATENATE(W1784,IF(LEFT(AO1784,1)="s","+","")))</f>
        <v/>
      </c>
      <c r="BR1784" s="226" t="str">
        <f aca="false">IF(X1784="","",CONCATENATE(X1784,IF(LEFT(AQ1784,1)="s","+","")))</f>
        <v/>
      </c>
      <c r="BS1784" s="226" t="str">
        <f aca="false">IF(Y1784="","",CONCATENATE(Y1784,IF(LEFT(AR1784,1)="s","+","")))</f>
        <v/>
      </c>
      <c r="BT1784" s="226" t="str">
        <f aca="false">IF(Z1784="","",CONCATENATE(Z1784,IF(LEFT(AS1784,1)="s","+","")))</f>
        <v/>
      </c>
      <c r="BU1784" s="227" t="str">
        <f aca="false">IF(AA1784="","",CONCATENATE(AA1784,IF(LEFT(AT1784,1)="s","+","")))</f>
        <v/>
      </c>
      <c r="BV1784" s="212"/>
      <c r="BW1784" s="177" t="s">
        <v>338</v>
      </c>
      <c r="BX1784" s="170" t="str">
        <f aca="false">IF(BW1784&lt;&gt;"",IF(ISNUMBER(FIND("=",BW1784)),LEFT(BW1784,FIND("=",BW1784)-1),BW1784),BW1784)</f>
        <v>xx</v>
      </c>
      <c r="BY1784" s="170" t="str">
        <f aca="false">IF(BW1784&lt;&gt;"",IF(ISNUMBER(FIND("=",BW1784)),RIGHT(BW1784,LEN(BW1784)-FIND("=",BW1784)),""),"")</f>
        <v>Non_select</v>
      </c>
      <c r="BZ1784" s="170" t="str">
        <f aca="false">IF(BX1784&lt;&gt;"",IF(ISNUMBER(FIND(".",BX1784)),LEFT(BX1784,FIND(".",BX1784)-1),BX1784),BX1784)</f>
        <v>xx</v>
      </c>
      <c r="CA1784" s="170" t="str">
        <f aca="false">IF(BX1784&lt;&gt;"",IF(ISNUMBER(FIND(".",BX1784)),RIGHT(BX1784,LEN(BX1784)-FIND(".",BX1784)),""),"")</f>
        <v/>
      </c>
      <c r="CB1784" s="212"/>
      <c r="CC1784" s="170" t="str">
        <f aca="false">A1784</f>
        <v>AB362840</v>
      </c>
      <c r="CD1784" s="178" t="s">
        <v>339</v>
      </c>
      <c r="CE1784" s="178" t="s">
        <v>340</v>
      </c>
      <c r="CF1784" s="178" t="s">
        <v>341</v>
      </c>
      <c r="CG1784" s="212"/>
      <c r="CH1784" s="212"/>
      <c r="CI1784" s="212"/>
      <c r="CJ1784" s="212"/>
      <c r="CK1784" s="178"/>
      <c r="CL1784" s="212"/>
      <c r="CM1784" s="212"/>
      <c r="CN1784" s="212"/>
      <c r="CO1784" s="212"/>
      <c r="CP1784" s="212"/>
      <c r="CQ1784" s="212"/>
      <c r="CR1784" s="228" t="n">
        <f aca="false">C1784</f>
        <v>3</v>
      </c>
      <c r="CS1784" s="229" t="n">
        <f aca="false">D1784</f>
        <v>0</v>
      </c>
      <c r="CT1784" s="170" t="str">
        <f aca="false">CONCATENATE(CD1784," strain ",CM1784," ",CL1784,", partial cds")</f>
        <v>Hepatitis E virus strain  , partial cds</v>
      </c>
    </row>
    <row r="1785" s="146" customFormat="true" ht="11.9" hidden="true" customHeight="true" outlineLevel="0" collapsed="false">
      <c r="A1785" s="154" t="s">
        <v>4657</v>
      </c>
      <c r="B1785" s="147" t="s">
        <v>371</v>
      </c>
      <c r="C1785" s="148" t="n">
        <v>7</v>
      </c>
      <c r="D1785" s="209"/>
      <c r="E1785" s="209"/>
      <c r="F1785" s="154" t="s">
        <v>4658</v>
      </c>
      <c r="G1785" s="212"/>
      <c r="H1785" s="146" t="s">
        <v>4616</v>
      </c>
      <c r="I1785" s="153" t="s">
        <v>4617</v>
      </c>
      <c r="J1785" s="154" t="s">
        <v>337</v>
      </c>
      <c r="K1785" s="212"/>
      <c r="L1785" s="212"/>
      <c r="M1785" s="157" t="s">
        <v>4618</v>
      </c>
      <c r="N1785" s="213"/>
      <c r="O1785" s="159" t="n">
        <v>2013</v>
      </c>
      <c r="P1785" s="160" t="s">
        <v>1967</v>
      </c>
      <c r="Q1785" s="160" t="n">
        <v>11</v>
      </c>
      <c r="R1785" s="212"/>
      <c r="S1785" s="212"/>
      <c r="T1785" s="215"/>
      <c r="U1785" s="215"/>
      <c r="V1785" s="209"/>
      <c r="W1785" s="217"/>
      <c r="X1785" s="209"/>
      <c r="Y1785" s="209"/>
      <c r="Z1785" s="209"/>
      <c r="AA1785" s="216"/>
      <c r="AB1785" s="251" t="s">
        <v>278</v>
      </c>
      <c r="AC1785" s="163" t="s">
        <v>354</v>
      </c>
      <c r="AD1785" s="164" t="s">
        <v>354</v>
      </c>
      <c r="AE1785" s="164" t="s">
        <v>354</v>
      </c>
      <c r="AF1785" s="164" t="s">
        <v>354</v>
      </c>
      <c r="AG1785" s="166" t="s">
        <v>354</v>
      </c>
      <c r="AH1785" s="212"/>
      <c r="AI1785" s="212"/>
      <c r="AJ1785" s="219" t="n">
        <f aca="false">SeqEnd-SeqBeg+1</f>
        <v>1</v>
      </c>
      <c r="AK1785" s="220" t="n">
        <f aca="false">AND( SeqBeg&lt;=Beg  , End &lt;=SeqEnd )</f>
        <v>0</v>
      </c>
      <c r="AL1785" s="212"/>
      <c r="AM1785" s="212"/>
      <c r="AN1785" s="221"/>
      <c r="AO1785" s="147" t="s">
        <v>103</v>
      </c>
      <c r="AP1785" s="147" t="s">
        <v>103</v>
      </c>
      <c r="AQ1785" s="147" t="s">
        <v>103</v>
      </c>
      <c r="AR1785" s="147" t="s">
        <v>103</v>
      </c>
      <c r="AS1785" s="147" t="s">
        <v>103</v>
      </c>
      <c r="AT1785" s="147" t="s">
        <v>103</v>
      </c>
      <c r="AV1785" s="212"/>
      <c r="AW1785" s="222" t="str">
        <f aca="false">HYPERLINK(CONCATENATE("http://www.ncbi.nlm.nih.gov/nuccore/",BM1785),BM1785)</f>
        <v>KJ496144</v>
      </c>
      <c r="AX1785" s="219" t="str">
        <f aca="false">CONCATENATE(D1785,IF(I1785="","",CONCATENATE(".",I1785)),IF(K1785="","",CONCATENATE(".",K1785)),IF(M1785="","",CONCATENATE(".",M1785)),IF(R1785="","",CONCATENATE(".",R1785)),IF(U1785="","","(*)"))</f>
        <v>.ARE.camel</v>
      </c>
      <c r="AY1785" s="170" t="str">
        <f aca="false">CONCATENATE(BM1785,".",BN1785)</f>
        <v>KJ496144.180C</v>
      </c>
      <c r="AZ1785" s="171" t="str">
        <f aca="false">IF(AV1785="",IF(ISNUMBER(FIND(".",A1785)),LEFT(A1785,FIND(".",A1785)-1),A1785),AV1785)</f>
        <v>KJ496144</v>
      </c>
      <c r="BA1785" s="171" t="str">
        <f aca="false">IF(ISNUMBER(FIND("-",AZ1785)),LEFT(AZ1785,FIND("-",AZ1785)-1),AZ1785)</f>
        <v>KJ496144</v>
      </c>
      <c r="BB1785" s="170" t="str">
        <f aca="false"> MEGAname &amp; "="</f>
        <v>KJ496144=</v>
      </c>
      <c r="BC1785" s="170" t="str">
        <f aca="false">Clear &amp; IF(span ,"Span","out")</f>
        <v>KJ496144=out</v>
      </c>
      <c r="BD1785" s="170" t="str">
        <f aca="false">Clear &amp; IF(span, IF(B1785=".","Selected",B1785),"out")</f>
        <v>KJ496144=out</v>
      </c>
      <c r="BE1785" s="170" t="str">
        <f aca="false">Clear &amp; Strain</f>
        <v>KJ496144=180C</v>
      </c>
      <c r="BF1785" s="170" t="str">
        <f aca="false">CONCATENATE(A1785,"=",F1785,". ",AX1785,IF(AB1785="","",CONCATENATE(".",AB1785)))</f>
        <v>KJ496144=180C. .ARE.camel.CG</v>
      </c>
      <c r="BG1785" s="170" t="str">
        <f aca="false">CONCATENATE(A1785,"=",F1785,". ",AX1785)</f>
        <v>KJ496144=180C. .ARE.camel</v>
      </c>
      <c r="BH1785" s="170" t="str">
        <f aca="false">CONCATENATE(A1785,"=",AX1785)</f>
        <v>KJ496144=.ARE.camel</v>
      </c>
      <c r="BI1785" s="170" t="str">
        <f aca="false">CONCATENATE(A1785,"=",ComForSubtype,D1785)</f>
        <v>KJ496144=</v>
      </c>
      <c r="BJ1785" s="170" t="str">
        <f aca="false">CONCATENATE(A1785,"=",E1785)</f>
        <v>KJ496144=</v>
      </c>
      <c r="BK1785" s="170" t="str">
        <f aca="false">CONCATENATE(A1785,"=",C1785)</f>
        <v>KJ496144=7</v>
      </c>
      <c r="BL1785" s="170" t="str">
        <f aca="false">CONCATENATE(D1785,"=")</f>
        <v>=</v>
      </c>
      <c r="BM1785" s="223" t="str">
        <f aca="false">IF(BA1785="XX","",BA1785)</f>
        <v>KJ496144</v>
      </c>
      <c r="BN1785" s="224" t="str">
        <f aca="false">CONCATENATE(IF(F1785="","",F1785),IF(G1785="","",CONCATENATE(" / ",G1785)))</f>
        <v>180C</v>
      </c>
      <c r="BO1785" s="225" t="str">
        <f aca="false">AX1785</f>
        <v>.ARE.camel</v>
      </c>
      <c r="BP1785" s="226" t="str">
        <f aca="false">IF(V1785="","",V1785)</f>
        <v/>
      </c>
      <c r="BQ1785" s="226" t="str">
        <f aca="false">IF(W1785="","",CONCATENATE(W1785,IF(LEFT(AO1785,1)="s","+","")))</f>
        <v/>
      </c>
      <c r="BR1785" s="226" t="str">
        <f aca="false">IF(X1785="","",CONCATENATE(X1785,IF(LEFT(AQ1785,1)="s","+","")))</f>
        <v/>
      </c>
      <c r="BS1785" s="226" t="str">
        <f aca="false">IF(Y1785="","",CONCATENATE(Y1785,IF(LEFT(AR1785,1)="s","+","")))</f>
        <v/>
      </c>
      <c r="BT1785" s="226" t="str">
        <f aca="false">IF(Z1785="","",CONCATENATE(Z1785,IF(LEFT(AS1785,1)="s","+","")))</f>
        <v/>
      </c>
      <c r="BU1785" s="227" t="str">
        <f aca="false">IF(AA1785="","",CONCATENATE(AA1785,IF(LEFT(AT1785,1)="s","+","")))</f>
        <v/>
      </c>
      <c r="BV1785" s="212"/>
      <c r="BW1785" s="177" t="s">
        <v>338</v>
      </c>
      <c r="BX1785" s="170" t="str">
        <f aca="false">IF(BW1785&lt;&gt;"",IF(ISNUMBER(FIND("=",BW1785)),LEFT(BW1785,FIND("=",BW1785)-1),BW1785),BW1785)</f>
        <v>xx</v>
      </c>
      <c r="BY1785" s="170" t="str">
        <f aca="false">IF(BW1785&lt;&gt;"",IF(ISNUMBER(FIND("=",BW1785)),RIGHT(BW1785,LEN(BW1785)-FIND("=",BW1785)),""),"")</f>
        <v>Non_select</v>
      </c>
      <c r="BZ1785" s="170" t="str">
        <f aca="false">IF(BX1785&lt;&gt;"",IF(ISNUMBER(FIND(".",BX1785)),LEFT(BX1785,FIND(".",BX1785)-1),BX1785),BX1785)</f>
        <v>xx</v>
      </c>
      <c r="CA1785" s="170" t="str">
        <f aca="false">IF(BX1785&lt;&gt;"",IF(ISNUMBER(FIND(".",BX1785)),RIGHT(BX1785,LEN(BX1785)-FIND(".",BX1785)),""),"")</f>
        <v/>
      </c>
      <c r="CB1785" s="212"/>
      <c r="CC1785" s="170" t="str">
        <f aca="false">A1785</f>
        <v>KJ496144</v>
      </c>
      <c r="CD1785" s="178" t="s">
        <v>339</v>
      </c>
      <c r="CE1785" s="178" t="s">
        <v>340</v>
      </c>
      <c r="CF1785" s="178" t="s">
        <v>341</v>
      </c>
      <c r="CG1785" s="212"/>
      <c r="CH1785" s="212"/>
      <c r="CI1785" s="212"/>
      <c r="CJ1785" s="212"/>
      <c r="CK1785" s="178"/>
      <c r="CL1785" s="212"/>
      <c r="CM1785" s="212"/>
      <c r="CN1785" s="212"/>
      <c r="CO1785" s="212"/>
      <c r="CP1785" s="212"/>
      <c r="CQ1785" s="212"/>
      <c r="CR1785" s="228" t="n">
        <f aca="false">C1785</f>
        <v>7</v>
      </c>
      <c r="CS1785" s="229" t="n">
        <f aca="false">D1785</f>
        <v>0</v>
      </c>
      <c r="CT1785" s="170" t="str">
        <f aca="false">CONCATENATE(CD1785," strain ",CM1785," ",CL1785,", partial cds")</f>
        <v>Hepatitis E virus strain  , partial cds</v>
      </c>
    </row>
    <row r="1786" s="146" customFormat="true" ht="11.9" hidden="true" customHeight="true" outlineLevel="0" collapsed="false">
      <c r="A1786" s="154" t="s">
        <v>4659</v>
      </c>
      <c r="B1786" s="147" t="s">
        <v>371</v>
      </c>
      <c r="C1786" s="148" t="n">
        <v>4</v>
      </c>
      <c r="D1786" s="209"/>
      <c r="E1786" s="209"/>
      <c r="F1786" s="154" t="s">
        <v>4660</v>
      </c>
      <c r="G1786" s="221" t="s">
        <v>4661</v>
      </c>
      <c r="H1786" s="146" t="s">
        <v>378</v>
      </c>
      <c r="I1786" s="153" t="s">
        <v>379</v>
      </c>
      <c r="J1786" s="146" t="s">
        <v>337</v>
      </c>
      <c r="K1786" s="155" t="s">
        <v>4662</v>
      </c>
      <c r="L1786" s="231" t="s">
        <v>4662</v>
      </c>
      <c r="M1786" s="157" t="s">
        <v>348</v>
      </c>
      <c r="N1786" s="158" t="s">
        <v>400</v>
      </c>
      <c r="O1786" s="159" t="n">
        <v>2012</v>
      </c>
      <c r="P1786" s="160" t="n">
        <v>10</v>
      </c>
      <c r="Q1786" s="160" t="n">
        <v>16</v>
      </c>
      <c r="R1786" s="212"/>
      <c r="S1786" s="232" t="n">
        <v>7214</v>
      </c>
      <c r="T1786" s="215"/>
      <c r="U1786" s="215"/>
      <c r="V1786" s="209"/>
      <c r="W1786" s="217"/>
      <c r="X1786" s="209"/>
      <c r="Y1786" s="209"/>
      <c r="Z1786" s="209"/>
      <c r="AA1786" s="216"/>
      <c r="AB1786" s="251" t="s">
        <v>278</v>
      </c>
      <c r="AC1786" s="163" t="s">
        <v>354</v>
      </c>
      <c r="AD1786" s="164" t="s">
        <v>354</v>
      </c>
      <c r="AE1786" s="164" t="s">
        <v>354</v>
      </c>
      <c r="AF1786" s="164" t="s">
        <v>354</v>
      </c>
      <c r="AG1786" s="166" t="s">
        <v>354</v>
      </c>
      <c r="AH1786" s="212"/>
      <c r="AI1786" s="212"/>
      <c r="AJ1786" s="219" t="n">
        <f aca="false">SeqEnd-SeqBeg+1</f>
        <v>1</v>
      </c>
      <c r="AK1786" s="220" t="n">
        <f aca="false">AND( SeqBeg&lt;=Beg  , End &lt;=SeqEnd )</f>
        <v>0</v>
      </c>
      <c r="AL1786" s="212"/>
      <c r="AM1786" s="212"/>
      <c r="AN1786" s="221"/>
      <c r="AO1786" s="147" t="s">
        <v>103</v>
      </c>
      <c r="AP1786" s="147" t="s">
        <v>103</v>
      </c>
      <c r="AQ1786" s="147" t="s">
        <v>103</v>
      </c>
      <c r="AR1786" s="147" t="s">
        <v>103</v>
      </c>
      <c r="AS1786" s="147" t="s">
        <v>103</v>
      </c>
      <c r="AT1786" s="147" t="s">
        <v>103</v>
      </c>
      <c r="AV1786" s="212"/>
      <c r="AW1786" s="222" t="str">
        <f aca="false">HYPERLINK(CONCATENATE("http://www.ncbi.nlm.nih.gov/nuccore/",BM1786),BM1786)</f>
        <v>AB909124</v>
      </c>
      <c r="AX1786" s="219" t="str">
        <f aca="false">CONCATENATE(D1786,IF(I1786="","",CONCATENATE(".",I1786)),IF(K1786="","",CONCATENATE(".",K1786)),IF(M1786="","",CONCATENATE(".",M1786)),IF(R1786="","",CONCATENATE(".",R1786)),IF(U1786="","","(*)"))</f>
        <v>.JPN.Gifu.hum</v>
      </c>
      <c r="AY1786" s="170" t="str">
        <f aca="false">CONCATENATE(BM1786,".",BN1786)</f>
        <v>AB909124.Aichi/Shizuoka / JAO-Gif12</v>
      </c>
      <c r="AZ1786" s="171" t="str">
        <f aca="false">IF(AV1786="",IF(ISNUMBER(FIND(".",A1786)),LEFT(A1786,FIND(".",A1786)-1),A1786),AV1786)</f>
        <v>AB909124</v>
      </c>
      <c r="BA1786" s="171" t="str">
        <f aca="false">IF(ISNUMBER(FIND("-",AZ1786)),LEFT(AZ1786,FIND("-",AZ1786)-1),AZ1786)</f>
        <v>AB909124</v>
      </c>
      <c r="BB1786" s="170" t="str">
        <f aca="false"> MEGAname &amp; "="</f>
        <v>AB909124=</v>
      </c>
      <c r="BC1786" s="170" t="str">
        <f aca="false">Clear &amp; IF(span ,"Span","out")</f>
        <v>AB909124=out</v>
      </c>
      <c r="BD1786" s="170" t="str">
        <f aca="false">Clear &amp; IF(span, IF(B1786=".","Selected",B1786),"out")</f>
        <v>AB909124=out</v>
      </c>
      <c r="BE1786" s="170" t="str">
        <f aca="false">Clear &amp; Strain</f>
        <v>AB909124=Aichi/Shizuoka</v>
      </c>
      <c r="BF1786" s="170" t="str">
        <f aca="false">CONCATENATE(A1786,"=",F1786,". ",AX1786,IF(AB1786="","",CONCATENATE(".",AB1786)))</f>
        <v>AB909124=Aichi/Shizuoka. .JPN.Gifu.hum.CG</v>
      </c>
      <c r="BG1786" s="170" t="str">
        <f aca="false">CONCATENATE(A1786,"=",F1786,". ",AX1786)</f>
        <v>AB909124=Aichi/Shizuoka. .JPN.Gifu.hum</v>
      </c>
      <c r="BH1786" s="170" t="str">
        <f aca="false">CONCATENATE(A1786,"=",AX1786)</f>
        <v>AB909124=.JPN.Gifu.hum</v>
      </c>
      <c r="BI1786" s="170" t="str">
        <f aca="false">CONCATENATE(A1786,"=",ComForSubtype,D1786)</f>
        <v>AB909124=</v>
      </c>
      <c r="BJ1786" s="170" t="str">
        <f aca="false">CONCATENATE(A1786,"=",E1786)</f>
        <v>AB909124=</v>
      </c>
      <c r="BK1786" s="170" t="str">
        <f aca="false">CONCATENATE(A1786,"=",C1786)</f>
        <v>AB909124=4</v>
      </c>
      <c r="BL1786" s="170" t="str">
        <f aca="false">CONCATENATE(D1786,"=")</f>
        <v>=</v>
      </c>
      <c r="BM1786" s="223" t="str">
        <f aca="false">IF(BA1786="XX","",BA1786)</f>
        <v>AB909124</v>
      </c>
      <c r="BN1786" s="224" t="str">
        <f aca="false">CONCATENATE(IF(F1786="","",F1786),IF(G1786="","",CONCATENATE(" / ",G1786)))</f>
        <v>Aichi/Shizuoka / JAO-Gif12</v>
      </c>
      <c r="BO1786" s="225" t="str">
        <f aca="false">AX1786</f>
        <v>.JPN.Gifu.hum</v>
      </c>
      <c r="BP1786" s="226" t="str">
        <f aca="false">IF(V1786="","",V1786)</f>
        <v/>
      </c>
      <c r="BQ1786" s="226" t="str">
        <f aca="false">IF(W1786="","",CONCATENATE(W1786,IF(LEFT(AO1786,1)="s","+","")))</f>
        <v/>
      </c>
      <c r="BR1786" s="226" t="str">
        <f aca="false">IF(X1786="","",CONCATENATE(X1786,IF(LEFT(AQ1786,1)="s","+","")))</f>
        <v/>
      </c>
      <c r="BS1786" s="226" t="str">
        <f aca="false">IF(Y1786="","",CONCATENATE(Y1786,IF(LEFT(AR1786,1)="s","+","")))</f>
        <v/>
      </c>
      <c r="BT1786" s="226" t="str">
        <f aca="false">IF(Z1786="","",CONCATENATE(Z1786,IF(LEFT(AS1786,1)="s","+","")))</f>
        <v/>
      </c>
      <c r="BU1786" s="227" t="str">
        <f aca="false">IF(AA1786="","",CONCATENATE(AA1786,IF(LEFT(AT1786,1)="s","+","")))</f>
        <v/>
      </c>
      <c r="BV1786" s="212"/>
      <c r="BW1786" s="177" t="s">
        <v>338</v>
      </c>
      <c r="BX1786" s="170" t="str">
        <f aca="false">IF(BW1786&lt;&gt;"",IF(ISNUMBER(FIND("=",BW1786)),LEFT(BW1786,FIND("=",BW1786)-1),BW1786),BW1786)</f>
        <v>xx</v>
      </c>
      <c r="BY1786" s="170" t="str">
        <f aca="false">IF(BW1786&lt;&gt;"",IF(ISNUMBER(FIND("=",BW1786)),RIGHT(BW1786,LEN(BW1786)-FIND("=",BW1786)),""),"")</f>
        <v>Non_select</v>
      </c>
      <c r="BZ1786" s="170" t="str">
        <f aca="false">IF(BX1786&lt;&gt;"",IF(ISNUMBER(FIND(".",BX1786)),LEFT(BX1786,FIND(".",BX1786)-1),BX1786),BX1786)</f>
        <v>xx</v>
      </c>
      <c r="CA1786" s="170" t="str">
        <f aca="false">IF(BX1786&lt;&gt;"",IF(ISNUMBER(FIND(".",BX1786)),RIGHT(BX1786,LEN(BX1786)-FIND(".",BX1786)),""),"")</f>
        <v/>
      </c>
      <c r="CB1786" s="212"/>
      <c r="CC1786" s="170" t="str">
        <f aca="false">A1786</f>
        <v>AB909124</v>
      </c>
      <c r="CD1786" s="178" t="s">
        <v>339</v>
      </c>
      <c r="CE1786" s="178" t="s">
        <v>340</v>
      </c>
      <c r="CF1786" s="178" t="s">
        <v>341</v>
      </c>
      <c r="CG1786" s="212"/>
      <c r="CH1786" s="212"/>
      <c r="CI1786" s="212"/>
      <c r="CJ1786" s="212"/>
      <c r="CK1786" s="178"/>
      <c r="CL1786" s="212"/>
      <c r="CM1786" s="212"/>
      <c r="CN1786" s="212"/>
      <c r="CO1786" s="212"/>
      <c r="CP1786" s="212"/>
      <c r="CQ1786" s="212"/>
      <c r="CR1786" s="228" t="n">
        <f aca="false">C1786</f>
        <v>4</v>
      </c>
      <c r="CS1786" s="229" t="n">
        <f aca="false">D1786</f>
        <v>0</v>
      </c>
      <c r="CT1786" s="170" t="str">
        <f aca="false">CONCATENATE(CD1786," strain ",CM1786," ",CL1786,", partial cds")</f>
        <v>Hepatitis E virus strain  , partial cds</v>
      </c>
    </row>
    <row r="1787" s="146" customFormat="true" ht="11.9" hidden="true" customHeight="true" outlineLevel="0" collapsed="false">
      <c r="A1787" s="154" t="s">
        <v>4663</v>
      </c>
      <c r="B1787" s="147" t="s">
        <v>371</v>
      </c>
      <c r="C1787" s="148" t="n">
        <v>4</v>
      </c>
      <c r="D1787" s="209"/>
      <c r="E1787" s="209"/>
      <c r="F1787" s="154" t="s">
        <v>4660</v>
      </c>
      <c r="G1787" s="221" t="s">
        <v>4664</v>
      </c>
      <c r="H1787" s="146" t="s">
        <v>378</v>
      </c>
      <c r="I1787" s="153" t="s">
        <v>379</v>
      </c>
      <c r="J1787" s="146" t="s">
        <v>337</v>
      </c>
      <c r="K1787" s="155" t="s">
        <v>4665</v>
      </c>
      <c r="L1787" s="231" t="s">
        <v>4665</v>
      </c>
      <c r="M1787" s="157" t="s">
        <v>348</v>
      </c>
      <c r="N1787" s="158" t="s">
        <v>400</v>
      </c>
      <c r="O1787" s="212" t="n">
        <v>2013</v>
      </c>
      <c r="P1787" s="212" t="n">
        <v>2</v>
      </c>
      <c r="Q1787" s="212" t="n">
        <v>12</v>
      </c>
      <c r="R1787" s="212"/>
      <c r="S1787" s="232" t="n">
        <v>7214</v>
      </c>
      <c r="T1787" s="215"/>
      <c r="U1787" s="215"/>
      <c r="V1787" s="209"/>
      <c r="W1787" s="217"/>
      <c r="X1787" s="209"/>
      <c r="Y1787" s="209"/>
      <c r="Z1787" s="209"/>
      <c r="AA1787" s="216"/>
      <c r="AB1787" s="251" t="s">
        <v>278</v>
      </c>
      <c r="AC1787" s="163" t="s">
        <v>354</v>
      </c>
      <c r="AD1787" s="164" t="s">
        <v>354</v>
      </c>
      <c r="AE1787" s="164" t="s">
        <v>354</v>
      </c>
      <c r="AF1787" s="164" t="s">
        <v>354</v>
      </c>
      <c r="AG1787" s="166" t="s">
        <v>354</v>
      </c>
      <c r="AH1787" s="212"/>
      <c r="AI1787" s="212"/>
      <c r="AJ1787" s="219" t="n">
        <f aca="false">SeqEnd-SeqBeg+1</f>
        <v>1</v>
      </c>
      <c r="AK1787" s="220" t="n">
        <f aca="false">AND( SeqBeg&lt;=Beg  , End &lt;=SeqEnd )</f>
        <v>0</v>
      </c>
      <c r="AL1787" s="212"/>
      <c r="AM1787" s="212"/>
      <c r="AN1787" s="221"/>
      <c r="AO1787" s="147" t="s">
        <v>103</v>
      </c>
      <c r="AP1787" s="147" t="s">
        <v>103</v>
      </c>
      <c r="AQ1787" s="147" t="s">
        <v>103</v>
      </c>
      <c r="AR1787" s="147" t="s">
        <v>103</v>
      </c>
      <c r="AS1787" s="147" t="s">
        <v>103</v>
      </c>
      <c r="AT1787" s="147" t="s">
        <v>103</v>
      </c>
      <c r="AV1787" s="212"/>
      <c r="AW1787" s="222" t="str">
        <f aca="false">HYPERLINK(CONCATENATE("http://www.ncbi.nlm.nih.gov/nuccore/",BM1787),BM1787)</f>
        <v>AB909125</v>
      </c>
      <c r="AX1787" s="219" t="str">
        <f aca="false">CONCATENATE(D1787,IF(I1787="","",CONCATENATE(".",I1787)),IF(K1787="","",CONCATENATE(".",K1787)),IF(M1787="","",CONCATENATE(".",M1787)),IF(R1787="","",CONCATENATE(".",R1787)),IF(U1787="","","(*)"))</f>
        <v>.JPN.Shizuoka .hum</v>
      </c>
      <c r="AY1787" s="170" t="str">
        <f aca="false">CONCATENATE(BM1787,".",BN1787)</f>
        <v>AB909125.Aichi/Shizuoka / JKK-Shiz13</v>
      </c>
      <c r="AZ1787" s="171" t="str">
        <f aca="false">IF(AV1787="",IF(ISNUMBER(FIND(".",A1787)),LEFT(A1787,FIND(".",A1787)-1),A1787),AV1787)</f>
        <v>AB909125</v>
      </c>
      <c r="BA1787" s="171" t="str">
        <f aca="false">IF(ISNUMBER(FIND("-",AZ1787)),LEFT(AZ1787,FIND("-",AZ1787)-1),AZ1787)</f>
        <v>AB909125</v>
      </c>
      <c r="BB1787" s="170" t="str">
        <f aca="false"> MEGAname &amp; "="</f>
        <v>AB909125=</v>
      </c>
      <c r="BC1787" s="170" t="str">
        <f aca="false">Clear &amp; IF(span ,"Span","out")</f>
        <v>AB909125=out</v>
      </c>
      <c r="BD1787" s="170" t="str">
        <f aca="false">Clear &amp; IF(span, IF(B1787=".","Selected",B1787),"out")</f>
        <v>AB909125=out</v>
      </c>
      <c r="BE1787" s="170" t="str">
        <f aca="false">Clear &amp; Strain</f>
        <v>AB909125=Aichi/Shizuoka</v>
      </c>
      <c r="BF1787" s="170" t="str">
        <f aca="false">CONCATENATE(A1787,"=",F1787,". ",AX1787,IF(AB1787="","",CONCATENATE(".",AB1787)))</f>
        <v>AB909125=Aichi/Shizuoka. .JPN.Shizuoka .hum.CG</v>
      </c>
      <c r="BG1787" s="170" t="str">
        <f aca="false">CONCATENATE(A1787,"=",F1787,". ",AX1787)</f>
        <v>AB909125=Aichi/Shizuoka. .JPN.Shizuoka .hum</v>
      </c>
      <c r="BH1787" s="170" t="str">
        <f aca="false">CONCATENATE(A1787,"=",AX1787)</f>
        <v>AB909125=.JPN.Shizuoka .hum</v>
      </c>
      <c r="BI1787" s="170" t="str">
        <f aca="false">CONCATENATE(A1787,"=",ComForSubtype,D1787)</f>
        <v>AB909125=</v>
      </c>
      <c r="BJ1787" s="170" t="str">
        <f aca="false">CONCATENATE(A1787,"=",E1787)</f>
        <v>AB909125=</v>
      </c>
      <c r="BK1787" s="170" t="str">
        <f aca="false">CONCATENATE(A1787,"=",C1787)</f>
        <v>AB909125=4</v>
      </c>
      <c r="BL1787" s="170" t="str">
        <f aca="false">CONCATENATE(D1787,"=")</f>
        <v>=</v>
      </c>
      <c r="BM1787" s="223" t="str">
        <f aca="false">IF(BA1787="XX","",BA1787)</f>
        <v>AB909125</v>
      </c>
      <c r="BN1787" s="224" t="str">
        <f aca="false">CONCATENATE(IF(F1787="","",F1787),IF(G1787="","",CONCATENATE(" / ",G1787)))</f>
        <v>Aichi/Shizuoka / JKK-Shiz13</v>
      </c>
      <c r="BO1787" s="225" t="str">
        <f aca="false">AX1787</f>
        <v>.JPN.Shizuoka .hum</v>
      </c>
      <c r="BP1787" s="226" t="str">
        <f aca="false">IF(V1787="","",V1787)</f>
        <v/>
      </c>
      <c r="BQ1787" s="226" t="str">
        <f aca="false">IF(W1787="","",CONCATENATE(W1787,IF(LEFT(AO1787,1)="s","+","")))</f>
        <v/>
      </c>
      <c r="BR1787" s="226" t="str">
        <f aca="false">IF(X1787="","",CONCATENATE(X1787,IF(LEFT(AQ1787,1)="s","+","")))</f>
        <v/>
      </c>
      <c r="BS1787" s="226" t="str">
        <f aca="false">IF(Y1787="","",CONCATENATE(Y1787,IF(LEFT(AR1787,1)="s","+","")))</f>
        <v/>
      </c>
      <c r="BT1787" s="226" t="str">
        <f aca="false">IF(Z1787="","",CONCATENATE(Z1787,IF(LEFT(AS1787,1)="s","+","")))</f>
        <v/>
      </c>
      <c r="BU1787" s="227" t="str">
        <f aca="false">IF(AA1787="","",CONCATENATE(AA1787,IF(LEFT(AT1787,1)="s","+","")))</f>
        <v/>
      </c>
      <c r="BV1787" s="212"/>
      <c r="BW1787" s="177" t="s">
        <v>338</v>
      </c>
      <c r="BX1787" s="170" t="str">
        <f aca="false">IF(BW1787&lt;&gt;"",IF(ISNUMBER(FIND("=",BW1787)),LEFT(BW1787,FIND("=",BW1787)-1),BW1787),BW1787)</f>
        <v>xx</v>
      </c>
      <c r="BY1787" s="170" t="str">
        <f aca="false">IF(BW1787&lt;&gt;"",IF(ISNUMBER(FIND("=",BW1787)),RIGHT(BW1787,LEN(BW1787)-FIND("=",BW1787)),""),"")</f>
        <v>Non_select</v>
      </c>
      <c r="BZ1787" s="170" t="str">
        <f aca="false">IF(BX1787&lt;&gt;"",IF(ISNUMBER(FIND(".",BX1787)),LEFT(BX1787,FIND(".",BX1787)-1),BX1787),BX1787)</f>
        <v>xx</v>
      </c>
      <c r="CA1787" s="170" t="str">
        <f aca="false">IF(BX1787&lt;&gt;"",IF(ISNUMBER(FIND(".",BX1787)),RIGHT(BX1787,LEN(BX1787)-FIND(".",BX1787)),""),"")</f>
        <v/>
      </c>
      <c r="CB1787" s="212"/>
      <c r="CC1787" s="170" t="str">
        <f aca="false">A1787</f>
        <v>AB909125</v>
      </c>
      <c r="CD1787" s="178" t="s">
        <v>339</v>
      </c>
      <c r="CE1787" s="178" t="s">
        <v>340</v>
      </c>
      <c r="CF1787" s="178" t="s">
        <v>341</v>
      </c>
      <c r="CG1787" s="212"/>
      <c r="CH1787" s="212"/>
      <c r="CI1787" s="212"/>
      <c r="CJ1787" s="212"/>
      <c r="CK1787" s="178"/>
      <c r="CL1787" s="212"/>
      <c r="CM1787" s="212"/>
      <c r="CN1787" s="212"/>
      <c r="CO1787" s="212"/>
      <c r="CP1787" s="212"/>
      <c r="CQ1787" s="212"/>
      <c r="CR1787" s="228" t="n">
        <f aca="false">C1787</f>
        <v>4</v>
      </c>
      <c r="CS1787" s="229" t="n">
        <f aca="false">D1787</f>
        <v>0</v>
      </c>
      <c r="CT1787" s="170" t="str">
        <f aca="false">CONCATENATE(CD1787," strain ",CM1787," ",CL1787,", partial cds")</f>
        <v>Hepatitis E virus strain  , partial cds</v>
      </c>
    </row>
    <row r="1788" s="146" customFormat="true" ht="11.9" hidden="true" customHeight="true" outlineLevel="0" collapsed="false">
      <c r="A1788" s="154" t="s">
        <v>4666</v>
      </c>
      <c r="B1788" s="147" t="s">
        <v>371</v>
      </c>
      <c r="C1788" s="209"/>
      <c r="D1788" s="209"/>
      <c r="E1788" s="209"/>
      <c r="F1788" s="154" t="s">
        <v>4667</v>
      </c>
      <c r="G1788" s="212"/>
      <c r="H1788" s="146" t="s">
        <v>2040</v>
      </c>
      <c r="I1788" s="153" t="s">
        <v>739</v>
      </c>
      <c r="J1788" s="146" t="s">
        <v>395</v>
      </c>
      <c r="K1788" s="212"/>
      <c r="L1788" s="212"/>
      <c r="M1788" s="157" t="s">
        <v>4668</v>
      </c>
      <c r="N1788" s="158" t="s">
        <v>607</v>
      </c>
      <c r="O1788" s="159" t="n">
        <v>2012</v>
      </c>
      <c r="P1788" s="212"/>
      <c r="Q1788" s="212"/>
      <c r="R1788" s="212"/>
      <c r="S1788" s="212"/>
      <c r="T1788" s="215"/>
      <c r="U1788" s="215"/>
      <c r="V1788" s="209"/>
      <c r="W1788" s="217"/>
      <c r="X1788" s="209"/>
      <c r="Y1788" s="209"/>
      <c r="Z1788" s="209"/>
      <c r="AA1788" s="216"/>
      <c r="AB1788" s="217"/>
      <c r="AC1788" s="217"/>
      <c r="AD1788" s="209"/>
      <c r="AE1788" s="209"/>
      <c r="AF1788" s="209"/>
      <c r="AG1788" s="218"/>
      <c r="AH1788" s="212"/>
      <c r="AI1788" s="212"/>
      <c r="AJ1788" s="219" t="n">
        <f aca="false">SeqEnd-SeqBeg+1</f>
        <v>1</v>
      </c>
      <c r="AK1788" s="220" t="n">
        <f aca="false">AND( SeqBeg&lt;=Beg  , End &lt;=SeqEnd )</f>
        <v>0</v>
      </c>
      <c r="AL1788" s="212"/>
      <c r="AM1788" s="212"/>
      <c r="AN1788" s="221"/>
      <c r="AO1788" s="147" t="s">
        <v>103</v>
      </c>
      <c r="AP1788" s="147" t="s">
        <v>103</v>
      </c>
      <c r="AQ1788" s="147" t="s">
        <v>103</v>
      </c>
      <c r="AR1788" s="147" t="s">
        <v>103</v>
      </c>
      <c r="AS1788" s="147" t="s">
        <v>103</v>
      </c>
      <c r="AT1788" s="147" t="s">
        <v>103</v>
      </c>
      <c r="AV1788" s="212"/>
      <c r="AW1788" s="222" t="str">
        <f aca="false">HYPERLINK(CONCATENATE("http://www.ncbi.nlm.nih.gov/nuccore/",BM1788),BM1788)</f>
        <v>KF951328</v>
      </c>
      <c r="AX1788" s="219" t="str">
        <f aca="false">CONCATENATE(D1788,IF(I1788="","",CONCATENATE(".",I1788)),IF(K1788="","",CONCATENATE(".",K1788)),IF(M1788="","",CONCATENATE(".",M1788)),IF(R1788="","",CONCATENATE(".",R1788)),IF(U1788="","","(*)"))</f>
        <v>.SWE.moose</v>
      </c>
      <c r="AY1788" s="170" t="str">
        <f aca="false">CONCATENATE(BM1788,".",BN1788)</f>
        <v>KF951328.AlgSwe2012</v>
      </c>
      <c r="AZ1788" s="171" t="str">
        <f aca="false">IF(AV1788="",IF(ISNUMBER(FIND(".",A1788)),LEFT(A1788,FIND(".",A1788)-1),A1788),AV1788)</f>
        <v>KF951328</v>
      </c>
      <c r="BA1788" s="171" t="str">
        <f aca="false">IF(ISNUMBER(FIND("-",AZ1788)),LEFT(AZ1788,FIND("-",AZ1788)-1),AZ1788)</f>
        <v>KF951328</v>
      </c>
      <c r="BB1788" s="170" t="str">
        <f aca="false"> MEGAname &amp; "="</f>
        <v>KF951328=</v>
      </c>
      <c r="BC1788" s="170" t="str">
        <f aca="false">Clear &amp; IF(span ,"Span","out")</f>
        <v>KF951328=out</v>
      </c>
      <c r="BD1788" s="170" t="str">
        <f aca="false">Clear &amp; IF(span, IF(B1788=".","Selected",B1788),"out")</f>
        <v>KF951328=out</v>
      </c>
      <c r="BE1788" s="170" t="str">
        <f aca="false">Clear &amp; Strain</f>
        <v>KF951328=AlgSwe2012</v>
      </c>
      <c r="BF1788" s="170" t="str">
        <f aca="false">CONCATENATE(A1788,"=",F1788,". ",AX1788,IF(AB1788="","",CONCATENATE(".",AB1788)))</f>
        <v>KF951328=AlgSwe2012. .SWE.moose</v>
      </c>
      <c r="BG1788" s="170" t="str">
        <f aca="false">CONCATENATE(A1788,"=",F1788,". ",AX1788)</f>
        <v>KF951328=AlgSwe2012. .SWE.moose</v>
      </c>
      <c r="BH1788" s="170" t="str">
        <f aca="false">CONCATENATE(A1788,"=",AX1788)</f>
        <v>KF951328=.SWE.moose</v>
      </c>
      <c r="BI1788" s="170" t="str">
        <f aca="false">CONCATENATE(A1788,"=",ComForSubtype,D1788)</f>
        <v>KF951328=</v>
      </c>
      <c r="BJ1788" s="170" t="str">
        <f aca="false">CONCATENATE(A1788,"=",E1788)</f>
        <v>KF951328=</v>
      </c>
      <c r="BK1788" s="170" t="str">
        <f aca="false">CONCATENATE(A1788,"=",C1788)</f>
        <v>KF951328=</v>
      </c>
      <c r="BL1788" s="170" t="str">
        <f aca="false">CONCATENATE(D1788,"=")</f>
        <v>=</v>
      </c>
      <c r="BM1788" s="223" t="str">
        <f aca="false">IF(BA1788="XX","",BA1788)</f>
        <v>KF951328</v>
      </c>
      <c r="BN1788" s="224" t="str">
        <f aca="false">CONCATENATE(IF(F1788="","",F1788),IF(G1788="","",CONCATENATE(" / ",G1788)))</f>
        <v>AlgSwe2012</v>
      </c>
      <c r="BO1788" s="225" t="str">
        <f aca="false">AX1788</f>
        <v>.SWE.moose</v>
      </c>
      <c r="BP1788" s="226" t="str">
        <f aca="false">IF(V1788="","",V1788)</f>
        <v/>
      </c>
      <c r="BQ1788" s="226" t="str">
        <f aca="false">IF(W1788="","",CONCATENATE(W1788,IF(LEFT(AO1788,1)="s","+","")))</f>
        <v/>
      </c>
      <c r="BR1788" s="226" t="str">
        <f aca="false">IF(X1788="","",CONCATENATE(X1788,IF(LEFT(AQ1788,1)="s","+","")))</f>
        <v/>
      </c>
      <c r="BS1788" s="226" t="str">
        <f aca="false">IF(Y1788="","",CONCATENATE(Y1788,IF(LEFT(AR1788,1)="s","+","")))</f>
        <v/>
      </c>
      <c r="BT1788" s="226" t="str">
        <f aca="false">IF(Z1788="","",CONCATENATE(Z1788,IF(LEFT(AS1788,1)="s","+","")))</f>
        <v/>
      </c>
      <c r="BU1788" s="227" t="str">
        <f aca="false">IF(AA1788="","",CONCATENATE(AA1788,IF(LEFT(AT1788,1)="s","+","")))</f>
        <v/>
      </c>
      <c r="BV1788" s="212"/>
      <c r="BW1788" s="177" t="s">
        <v>338</v>
      </c>
      <c r="BX1788" s="170" t="str">
        <f aca="false">IF(BW1788&lt;&gt;"",IF(ISNUMBER(FIND("=",BW1788)),LEFT(BW1788,FIND("=",BW1788)-1),BW1788),BW1788)</f>
        <v>xx</v>
      </c>
      <c r="BY1788" s="170" t="str">
        <f aca="false">IF(BW1788&lt;&gt;"",IF(ISNUMBER(FIND("=",BW1788)),RIGHT(BW1788,LEN(BW1788)-FIND("=",BW1788)),""),"")</f>
        <v>Non_select</v>
      </c>
      <c r="BZ1788" s="170" t="str">
        <f aca="false">IF(BX1788&lt;&gt;"",IF(ISNUMBER(FIND(".",BX1788)),LEFT(BX1788,FIND(".",BX1788)-1),BX1788),BX1788)</f>
        <v>xx</v>
      </c>
      <c r="CA1788" s="170" t="str">
        <f aca="false">IF(BX1788&lt;&gt;"",IF(ISNUMBER(FIND(".",BX1788)),RIGHT(BX1788,LEN(BX1788)-FIND(".",BX1788)),""),"")</f>
        <v/>
      </c>
      <c r="CB1788" s="212"/>
      <c r="CC1788" s="170" t="str">
        <f aca="false">A1788</f>
        <v>KF951328</v>
      </c>
      <c r="CD1788" s="178" t="s">
        <v>339</v>
      </c>
      <c r="CE1788" s="178" t="s">
        <v>340</v>
      </c>
      <c r="CF1788" s="178" t="s">
        <v>341</v>
      </c>
      <c r="CG1788" s="212"/>
      <c r="CH1788" s="212"/>
      <c r="CI1788" s="212"/>
      <c r="CJ1788" s="212"/>
      <c r="CK1788" s="178"/>
      <c r="CL1788" s="212"/>
      <c r="CM1788" s="170" t="str">
        <f aca="false">F1788</f>
        <v>AlgSwe2012</v>
      </c>
      <c r="CN1788" s="212"/>
      <c r="CO1788" s="212"/>
      <c r="CP1788" s="212"/>
      <c r="CQ1788" s="212"/>
      <c r="CR1788" s="170" t="n">
        <f aca="false">C1788</f>
        <v>0</v>
      </c>
      <c r="CS1788" s="229" t="n">
        <f aca="false">D1788</f>
        <v>0</v>
      </c>
      <c r="CT1788" s="170" t="str">
        <f aca="false">CONCATENATE(CD1788," strain ",CM1788," ",CL1788,", partial cds")</f>
        <v>Hepatitis E virus strain AlgSwe2012 , partial cds</v>
      </c>
    </row>
    <row r="1789" s="146" customFormat="true" ht="11.9" hidden="true" customHeight="true" outlineLevel="0" collapsed="false">
      <c r="A1789" s="208" t="s">
        <v>4669</v>
      </c>
      <c r="B1789" s="147" t="s">
        <v>371</v>
      </c>
      <c r="C1789" s="209"/>
      <c r="D1789" s="209"/>
      <c r="E1789" s="209"/>
      <c r="F1789" s="230" t="s">
        <v>391</v>
      </c>
      <c r="G1789" s="212"/>
      <c r="H1789" s="235" t="s">
        <v>393</v>
      </c>
      <c r="I1789" s="236" t="s">
        <v>394</v>
      </c>
      <c r="J1789" s="235" t="s">
        <v>395</v>
      </c>
      <c r="K1789" s="155" t="s">
        <v>396</v>
      </c>
      <c r="L1789" s="211" t="s">
        <v>396</v>
      </c>
      <c r="M1789" s="157" t="s">
        <v>397</v>
      </c>
      <c r="N1789" s="158" t="s">
        <v>397</v>
      </c>
      <c r="O1789" s="212"/>
      <c r="P1789" s="212"/>
      <c r="Q1789" s="212"/>
      <c r="R1789" s="212"/>
      <c r="S1789" s="212"/>
      <c r="T1789" s="215"/>
      <c r="U1789" s="215"/>
      <c r="V1789" s="209"/>
      <c r="W1789" s="217"/>
      <c r="X1789" s="209"/>
      <c r="Y1789" s="209"/>
      <c r="Z1789" s="209"/>
      <c r="AA1789" s="216"/>
      <c r="AB1789" s="217"/>
      <c r="AC1789" s="217"/>
      <c r="AD1789" s="209"/>
      <c r="AE1789" s="209"/>
      <c r="AF1789" s="209"/>
      <c r="AG1789" s="218"/>
      <c r="AH1789" s="212"/>
      <c r="AI1789" s="212"/>
      <c r="AJ1789" s="219" t="n">
        <f aca="false">SeqEnd-SeqBeg+1</f>
        <v>1</v>
      </c>
      <c r="AK1789" s="220" t="n">
        <f aca="false">AND( SeqBeg&lt;=Beg  , End &lt;=SeqEnd )</f>
        <v>0</v>
      </c>
      <c r="AL1789" s="212"/>
      <c r="AM1789" s="212"/>
      <c r="AN1789" s="221"/>
      <c r="AO1789" s="147" t="s">
        <v>103</v>
      </c>
      <c r="AP1789" s="147" t="s">
        <v>103</v>
      </c>
      <c r="AQ1789" s="147" t="s">
        <v>103</v>
      </c>
      <c r="AR1789" s="147" t="s">
        <v>103</v>
      </c>
      <c r="AS1789" s="147" t="s">
        <v>103</v>
      </c>
      <c r="AT1789" s="147" t="s">
        <v>103</v>
      </c>
      <c r="AV1789" s="212"/>
      <c r="AW1789" s="222" t="str">
        <f aca="false">HYPERLINK(CONCATENATE("http://www.ncbi.nlm.nih.gov/nuccore/",BM1789),BM1789)</f>
        <v>AH006999</v>
      </c>
      <c r="AX1789" s="219" t="str">
        <f aca="false">CONCATENATE(D1789,IF(I1789="","",CONCATENATE(".",I1789)),IF(K1789="","",CONCATENATE(".",K1789)),IF(M1789="","",CONCATENATE(".",M1789)),IF(R1789="","",CONCATENATE(".",R1789)),IF(U1789="","","(*)"))</f>
        <v>.ESP.Barcelona.sewage</v>
      </c>
      <c r="AY1789" s="170" t="str">
        <f aca="false">CONCATENATE(BM1789,".",BN1789)</f>
        <v>AH006999.BCN</v>
      </c>
      <c r="AZ1789" s="171" t="str">
        <f aca="false">IF(AV1789="",IF(ISNUMBER(FIND(".",A1789)),LEFT(A1789,FIND(".",A1789)-1),A1789),AV1789)</f>
        <v>AH006999</v>
      </c>
      <c r="BA1789" s="171" t="str">
        <f aca="false">IF(ISNUMBER(FIND("-",AZ1789)),LEFT(AZ1789,FIND("-",AZ1789)-1),AZ1789)</f>
        <v>AH006999</v>
      </c>
      <c r="BB1789" s="170" t="str">
        <f aca="false"> MEGAname &amp; "="</f>
        <v>AH006999=</v>
      </c>
      <c r="BC1789" s="170" t="str">
        <f aca="false">Clear &amp; IF(span ,"Span","out")</f>
        <v>AH006999=out</v>
      </c>
      <c r="BD1789" s="170" t="str">
        <f aca="false">Clear &amp; IF(span, IF(B1789=".","Selected",B1789),"out")</f>
        <v>AH006999=out</v>
      </c>
      <c r="BE1789" s="170" t="str">
        <f aca="false">Clear &amp; Strain</f>
        <v>AH006999=BCN</v>
      </c>
      <c r="BF1789" s="170" t="str">
        <f aca="false">CONCATENATE(A1789,"=",F1789,". ",AX1789,IF(AB1789="","",CONCATENATE(".",AB1789)))</f>
        <v>AH006999=BCN. .ESP.Barcelona.sewage</v>
      </c>
      <c r="BG1789" s="170" t="str">
        <f aca="false">CONCATENATE(A1789,"=",F1789,". ",AX1789)</f>
        <v>AH006999=BCN. .ESP.Barcelona.sewage</v>
      </c>
      <c r="BH1789" s="170" t="str">
        <f aca="false">CONCATENATE(A1789,"=",AX1789)</f>
        <v>AH006999=.ESP.Barcelona.sewage</v>
      </c>
      <c r="BI1789" s="170" t="str">
        <f aca="false">CONCATENATE(A1789,"=",ComForSubtype,D1789)</f>
        <v>AH006999=</v>
      </c>
      <c r="BJ1789" s="170" t="str">
        <f aca="false">CONCATENATE(A1789,"=",E1789)</f>
        <v>AH006999=</v>
      </c>
      <c r="BK1789" s="170" t="str">
        <f aca="false">CONCATENATE(A1789,"=",C1789)</f>
        <v>AH006999=</v>
      </c>
      <c r="BL1789" s="170" t="str">
        <f aca="false">CONCATENATE(D1789,"=")</f>
        <v>=</v>
      </c>
      <c r="BM1789" s="223" t="str">
        <f aca="false">IF(BA1789="XX","",BA1789)</f>
        <v>AH006999</v>
      </c>
      <c r="BN1789" s="224" t="str">
        <f aca="false">CONCATENATE(IF(F1789="","",F1789),IF(G1789="","",CONCATENATE(" / ",G1789)))</f>
        <v>BCN</v>
      </c>
      <c r="BO1789" s="225" t="str">
        <f aca="false">AX1789</f>
        <v>.ESP.Barcelona.sewage</v>
      </c>
      <c r="BP1789" s="226" t="str">
        <f aca="false">IF(V1789="","",V1789)</f>
        <v/>
      </c>
      <c r="BQ1789" s="226" t="str">
        <f aca="false">IF(W1789="","",CONCATENATE(W1789,IF(LEFT(AO1789,1)="s","+","")))</f>
        <v/>
      </c>
      <c r="BR1789" s="226" t="str">
        <f aca="false">IF(X1789="","",CONCATENATE(X1789,IF(LEFT(AQ1789,1)="s","+","")))</f>
        <v/>
      </c>
      <c r="BS1789" s="226" t="str">
        <f aca="false">IF(Y1789="","",CONCATENATE(Y1789,IF(LEFT(AR1789,1)="s","+","")))</f>
        <v/>
      </c>
      <c r="BT1789" s="226" t="str">
        <f aca="false">IF(Z1789="","",CONCATENATE(Z1789,IF(LEFT(AS1789,1)="s","+","")))</f>
        <v/>
      </c>
      <c r="BU1789" s="227" t="str">
        <f aca="false">IF(AA1789="","",CONCATENATE(AA1789,IF(LEFT(AT1789,1)="s","+","")))</f>
        <v/>
      </c>
      <c r="BV1789" s="212"/>
      <c r="BW1789" s="177" t="s">
        <v>338</v>
      </c>
      <c r="BX1789" s="170" t="str">
        <f aca="false">IF(BW1789&lt;&gt;"",IF(ISNUMBER(FIND("=",BW1789)),LEFT(BW1789,FIND("=",BW1789)-1),BW1789),BW1789)</f>
        <v>xx</v>
      </c>
      <c r="BY1789" s="170" t="str">
        <f aca="false">IF(BW1789&lt;&gt;"",IF(ISNUMBER(FIND("=",BW1789)),RIGHT(BW1789,LEN(BW1789)-FIND("=",BW1789)),""),"")</f>
        <v>Non_select</v>
      </c>
      <c r="BZ1789" s="170" t="str">
        <f aca="false">IF(BX1789&lt;&gt;"",IF(ISNUMBER(FIND(".",BX1789)),LEFT(BX1789,FIND(".",BX1789)-1),BX1789),BX1789)</f>
        <v>xx</v>
      </c>
      <c r="CA1789" s="170" t="str">
        <f aca="false">IF(BX1789&lt;&gt;"",IF(ISNUMBER(FIND(".",BX1789)),RIGHT(BX1789,LEN(BX1789)-FIND(".",BX1789)),""),"")</f>
        <v/>
      </c>
      <c r="CB1789" s="212"/>
      <c r="CC1789" s="170" t="str">
        <f aca="false">A1789</f>
        <v>AH006999</v>
      </c>
      <c r="CD1789" s="178" t="s">
        <v>339</v>
      </c>
      <c r="CE1789" s="178" t="s">
        <v>340</v>
      </c>
      <c r="CF1789" s="178" t="s">
        <v>341</v>
      </c>
      <c r="CG1789" s="212"/>
      <c r="CH1789" s="212"/>
      <c r="CI1789" s="212"/>
      <c r="CJ1789" s="212"/>
      <c r="CK1789" s="178"/>
      <c r="CL1789" s="212"/>
      <c r="CM1789" s="212"/>
      <c r="CN1789" s="212"/>
      <c r="CO1789" s="212"/>
      <c r="CP1789" s="212"/>
      <c r="CQ1789" s="212"/>
      <c r="CR1789" s="170" t="n">
        <f aca="false">C1789</f>
        <v>0</v>
      </c>
      <c r="CS1789" s="229" t="n">
        <f aca="false">D1789</f>
        <v>0</v>
      </c>
      <c r="CT1789" s="170" t="str">
        <f aca="false">CONCATENATE(CD1789," strain ",CM1789," ",CL1789,", partial cds")</f>
        <v>Hepatitis E virus strain  , partial cds</v>
      </c>
    </row>
    <row r="1790" customFormat="false" ht="11.9" hidden="true" customHeight="true" outlineLevel="0" collapsed="false">
      <c r="A1790" s="154" t="s">
        <v>4670</v>
      </c>
      <c r="B1790" s="147" t="s">
        <v>371</v>
      </c>
      <c r="C1790" s="148" t="n">
        <v>4</v>
      </c>
      <c r="D1790" s="209"/>
      <c r="E1790" s="209"/>
      <c r="F1790" s="210" t="s">
        <v>4671</v>
      </c>
      <c r="G1790" s="212"/>
      <c r="H1790" s="146" t="s">
        <v>365</v>
      </c>
      <c r="I1790" s="153" t="s">
        <v>366</v>
      </c>
      <c r="J1790" s="146" t="s">
        <v>337</v>
      </c>
      <c r="K1790" s="212"/>
      <c r="L1790" s="212"/>
      <c r="M1790" s="157" t="s">
        <v>367</v>
      </c>
      <c r="N1790" s="158" t="s">
        <v>362</v>
      </c>
      <c r="O1790" s="159" t="n">
        <v>2008</v>
      </c>
      <c r="P1790" s="160" t="s">
        <v>1967</v>
      </c>
      <c r="Q1790" s="212"/>
      <c r="R1790" s="212"/>
      <c r="S1790" s="212"/>
      <c r="T1790" s="215"/>
      <c r="U1790" s="215"/>
      <c r="V1790" s="158" t="s">
        <v>278</v>
      </c>
      <c r="W1790" s="217"/>
      <c r="X1790" s="209"/>
      <c r="Y1790" s="209"/>
      <c r="Z1790" s="209"/>
      <c r="AB1790" s="217"/>
      <c r="AC1790" s="217"/>
      <c r="AD1790" s="209"/>
      <c r="AE1790" s="209"/>
      <c r="AF1790" s="209"/>
      <c r="AG1790" s="218"/>
      <c r="AH1790" s="212"/>
      <c r="AI1790" s="212"/>
      <c r="AJ1790" s="219" t="n">
        <f aca="false">SeqEnd-SeqBeg+1</f>
        <v>1</v>
      </c>
      <c r="AK1790" s="220" t="n">
        <f aca="false">AND( SeqBeg&lt;=Beg  , End &lt;=SeqEnd )</f>
        <v>0</v>
      </c>
      <c r="AL1790" s="212"/>
      <c r="AM1790" s="212"/>
      <c r="AN1790" s="221"/>
      <c r="AO1790" s="147" t="s">
        <v>103</v>
      </c>
      <c r="AP1790" s="147" t="s">
        <v>103</v>
      </c>
      <c r="AQ1790" s="147" t="s">
        <v>103</v>
      </c>
      <c r="AR1790" s="147" t="s">
        <v>103</v>
      </c>
      <c r="AS1790" s="147" t="s">
        <v>103</v>
      </c>
      <c r="AT1790" s="147" t="s">
        <v>103</v>
      </c>
      <c r="AU1790" s="146"/>
      <c r="AV1790" s="212"/>
      <c r="AW1790" s="222" t="str">
        <f aca="false">HYPERLINK(CONCATENATE("http://www.ncbi.nlm.nih.gov/nuccore/",BM1790),BM1790)</f>
        <v>HM152568</v>
      </c>
      <c r="AX1790" s="219" t="str">
        <f aca="false">CONCATENATE(D1790,IF(I1790="","",CONCATENATE(".",I1790)),IF(K1790="","",CONCATENATE(".",K1790)),IF(M1790="","",CONCATENATE(".",M1790)),IF(R1790="","",CONCATENATE(".",R1790)),IF(U1790="","","(*)"))</f>
        <v>.CHN.pig</v>
      </c>
      <c r="AY1790" s="170" t="str">
        <f aca="false">CONCATENATE(BM1790,".",BN1790)</f>
        <v>HM152568.bisw5</v>
      </c>
      <c r="AZ1790" s="171" t="str">
        <f aca="false">IF(AV1790="",IF(ISNUMBER(FIND(".",A1790)),LEFT(A1790,FIND(".",A1790)-1),A1790),AV1790)</f>
        <v>HM152568</v>
      </c>
      <c r="BA1790" s="171" t="str">
        <f aca="false">IF(ISNUMBER(FIND("-",AZ1790)),LEFT(AZ1790,FIND("-",AZ1790)-1),AZ1790)</f>
        <v>HM152568</v>
      </c>
      <c r="BB1790" s="170" t="str">
        <f aca="false"> MEGAname &amp; "="</f>
        <v>HM152568=</v>
      </c>
      <c r="BC1790" s="170" t="str">
        <f aca="false">Clear &amp; IF(span ,"Span","out")</f>
        <v>HM152568=out</v>
      </c>
      <c r="BD1790" s="170" t="str">
        <f aca="false">Clear &amp; IF(span, IF(B1790=".","Selected",B1790),"out")</f>
        <v>HM152568=out</v>
      </c>
      <c r="BE1790" s="170" t="str">
        <f aca="false">Clear &amp; Strain</f>
        <v>HM152568=bisw5</v>
      </c>
      <c r="BF1790" s="170" t="str">
        <f aca="false">CONCATENATE(A1790,"=",F1790,". ",AX1790,IF(AB1790="","",CONCATENATE(".",AB1790)))</f>
        <v>HM152568=bisw5. .CHN.pig</v>
      </c>
      <c r="BG1790" s="170" t="str">
        <f aca="false">CONCATENATE(A1790,"=",F1790,". ",AX1790)</f>
        <v>HM152568=bisw5. .CHN.pig</v>
      </c>
      <c r="BH1790" s="170" t="str">
        <f aca="false">CONCATENATE(A1790,"=",AX1790)</f>
        <v>HM152568=.CHN.pig</v>
      </c>
      <c r="BI1790" s="170" t="str">
        <f aca="false">CONCATENATE(A1790,"=",ComForSubtype,D1790)</f>
        <v>HM152568=</v>
      </c>
      <c r="BJ1790" s="170" t="str">
        <f aca="false">CONCATENATE(A1790,"=",E1790)</f>
        <v>HM152568=</v>
      </c>
      <c r="BK1790" s="170" t="str">
        <f aca="false">CONCATENATE(A1790,"=",C1790)</f>
        <v>HM152568=4</v>
      </c>
      <c r="BL1790" s="170" t="str">
        <f aca="false">CONCATENATE(D1790,"=")</f>
        <v>=</v>
      </c>
      <c r="BM1790" s="223" t="str">
        <f aca="false">IF(BA1790="XX","",BA1790)</f>
        <v>HM152568</v>
      </c>
      <c r="BN1790" s="224" t="str">
        <f aca="false">CONCATENATE(IF(F1790="","",F1790),IF(G1790="","",CONCATENATE(" / ",G1790)))</f>
        <v>bisw5</v>
      </c>
      <c r="BO1790" s="225" t="str">
        <f aca="false">AX1790</f>
        <v>.CHN.pig</v>
      </c>
      <c r="BP1790" s="226" t="str">
        <f aca="false">IF(V1790="","",V1790)</f>
        <v>CG</v>
      </c>
      <c r="BQ1790" s="226" t="str">
        <f aca="false">IF(W1790="","",CONCATENATE(W1790,IF(LEFT(AO1790,1)="s","+","")))</f>
        <v/>
      </c>
      <c r="BR1790" s="226" t="str">
        <f aca="false">IF(X1790="","",CONCATENATE(X1790,IF(LEFT(AQ1790,1)="s","+","")))</f>
        <v/>
      </c>
      <c r="BS1790" s="226" t="str">
        <f aca="false">IF(Y1790="","",CONCATENATE(Y1790,IF(LEFT(AR1790,1)="s","+","")))</f>
        <v/>
      </c>
      <c r="BT1790" s="226" t="str">
        <f aca="false">IF(Z1790="","",CONCATENATE(Z1790,IF(LEFT(AS1790,1)="s","+","")))</f>
        <v/>
      </c>
      <c r="BU1790" s="227" t="str">
        <f aca="false">IF(AA1790="","",CONCATENATE(AA1790,IF(LEFT(AT1790,1)="s","+","")))</f>
        <v/>
      </c>
      <c r="BV1790" s="212"/>
      <c r="BW1790" s="177" t="s">
        <v>338</v>
      </c>
      <c r="BX1790" s="170" t="str">
        <f aca="false">IF(BW1790&lt;&gt;"",IF(ISNUMBER(FIND("=",BW1790)),LEFT(BW1790,FIND("=",BW1790)-1),BW1790),BW1790)</f>
        <v>xx</v>
      </c>
      <c r="BY1790" s="170" t="str">
        <f aca="false">IF(BW1790&lt;&gt;"",IF(ISNUMBER(FIND("=",BW1790)),RIGHT(BW1790,LEN(BW1790)-FIND("=",BW1790)),""),"")</f>
        <v>Non_select</v>
      </c>
      <c r="BZ1790" s="170" t="str">
        <f aca="false">IF(BX1790&lt;&gt;"",IF(ISNUMBER(FIND(".",BX1790)),LEFT(BX1790,FIND(".",BX1790)-1),BX1790),BX1790)</f>
        <v>xx</v>
      </c>
      <c r="CA1790" s="170" t="str">
        <f aca="false">IF(BX1790&lt;&gt;"",IF(ISNUMBER(FIND(".",BX1790)),RIGHT(BX1790,LEN(BX1790)-FIND(".",BX1790)),""),"")</f>
        <v/>
      </c>
      <c r="CB1790" s="212"/>
      <c r="CC1790" s="170" t="str">
        <f aca="false">A1790</f>
        <v>HM152568</v>
      </c>
      <c r="CD1790" s="178" t="s">
        <v>339</v>
      </c>
      <c r="CE1790" s="178" t="s">
        <v>340</v>
      </c>
      <c r="CF1790" s="178" t="s">
        <v>341</v>
      </c>
      <c r="CG1790" s="212"/>
      <c r="CH1790" s="212"/>
      <c r="CI1790" s="212"/>
      <c r="CJ1790" s="212"/>
      <c r="CK1790" s="178"/>
      <c r="CL1790" s="212"/>
      <c r="CM1790" s="212"/>
      <c r="CN1790" s="212"/>
      <c r="CO1790" s="212"/>
      <c r="CP1790" s="212"/>
      <c r="CQ1790" s="212"/>
      <c r="CR1790" s="228" t="n">
        <f aca="false">C1790</f>
        <v>4</v>
      </c>
      <c r="CS1790" s="229" t="n">
        <f aca="false">D1790</f>
        <v>0</v>
      </c>
      <c r="CT1790" s="170" t="str">
        <f aca="false">CONCATENATE(CD1790," strain ",CM1790," ",CL1790,", partial cds")</f>
        <v>Hepatitis E virus strain  , partial cds</v>
      </c>
    </row>
    <row r="1791" customFormat="false" ht="11.9" hidden="true" customHeight="true" outlineLevel="0" collapsed="false">
      <c r="A1791" s="154" t="s">
        <v>4672</v>
      </c>
      <c r="B1791" s="147" t="s">
        <v>371</v>
      </c>
      <c r="C1791" s="148" t="n">
        <v>4</v>
      </c>
      <c r="D1791" s="209"/>
      <c r="E1791" s="209"/>
      <c r="F1791" s="210" t="s">
        <v>4673</v>
      </c>
      <c r="G1791" s="212"/>
      <c r="H1791" s="146" t="s">
        <v>365</v>
      </c>
      <c r="I1791" s="153" t="s">
        <v>366</v>
      </c>
      <c r="J1791" s="146" t="s">
        <v>337</v>
      </c>
      <c r="K1791" s="212"/>
      <c r="L1791" s="212"/>
      <c r="M1791" s="157" t="s">
        <v>367</v>
      </c>
      <c r="N1791" s="158" t="s">
        <v>362</v>
      </c>
      <c r="O1791" s="159" t="n">
        <v>2008</v>
      </c>
      <c r="P1791" s="160" t="s">
        <v>1967</v>
      </c>
      <c r="Q1791" s="212"/>
      <c r="R1791" s="212"/>
      <c r="S1791" s="212"/>
      <c r="T1791" s="215"/>
      <c r="U1791" s="215"/>
      <c r="V1791" s="209"/>
      <c r="W1791" s="217"/>
      <c r="X1791" s="209"/>
      <c r="Y1791" s="209"/>
      <c r="Z1791" s="209"/>
      <c r="AB1791" s="251" t="s">
        <v>278</v>
      </c>
      <c r="AC1791" s="163" t="s">
        <v>354</v>
      </c>
      <c r="AD1791" s="164" t="s">
        <v>354</v>
      </c>
      <c r="AE1791" s="164" t="s">
        <v>354</v>
      </c>
      <c r="AF1791" s="164" t="s">
        <v>354</v>
      </c>
      <c r="AG1791" s="166" t="s">
        <v>354</v>
      </c>
      <c r="AH1791" s="212"/>
      <c r="AI1791" s="212"/>
      <c r="AJ1791" s="219" t="n">
        <f aca="false">SeqEnd-SeqBeg+1</f>
        <v>1</v>
      </c>
      <c r="AK1791" s="220" t="n">
        <f aca="false">AND( SeqBeg&lt;=Beg  , End &lt;=SeqEnd )</f>
        <v>0</v>
      </c>
      <c r="AL1791" s="212"/>
      <c r="AM1791" s="212"/>
      <c r="AN1791" s="221"/>
      <c r="AO1791" s="147" t="s">
        <v>103</v>
      </c>
      <c r="AP1791" s="147" t="s">
        <v>103</v>
      </c>
      <c r="AQ1791" s="147" t="s">
        <v>103</v>
      </c>
      <c r="AR1791" s="147" t="s">
        <v>103</v>
      </c>
      <c r="AS1791" s="147" t="s">
        <v>103</v>
      </c>
      <c r="AT1791" s="147" t="s">
        <v>103</v>
      </c>
      <c r="AU1791" s="146"/>
      <c r="AV1791" s="212"/>
      <c r="AW1791" s="222" t="str">
        <f aca="false">HYPERLINK(CONCATENATE("http://www.ncbi.nlm.nih.gov/nuccore/",BM1791),BM1791)</f>
        <v>GU206559</v>
      </c>
      <c r="AX1791" s="219" t="str">
        <f aca="false">CONCATENATE(D1791,IF(I1791="","",CONCATENATE(".",I1791)),IF(K1791="","",CONCATENATE(".",K1791)),IF(M1791="","",CONCATENATE(".",M1791)),IF(R1791="","",CONCATENATE(".",R1791)),IF(U1791="","","(*)"))</f>
        <v>.CHN.pig</v>
      </c>
      <c r="AY1791" s="170" t="str">
        <f aca="false">CONCATENATE(BM1791,".",BN1791)</f>
        <v>GU206559.bjsw1</v>
      </c>
      <c r="AZ1791" s="171" t="str">
        <f aca="false">IF(AV1791="",IF(ISNUMBER(FIND(".",A1791)),LEFT(A1791,FIND(".",A1791)-1),A1791),AV1791)</f>
        <v>GU206559</v>
      </c>
      <c r="BA1791" s="171" t="str">
        <f aca="false">IF(ISNUMBER(FIND("-",AZ1791)),LEFT(AZ1791,FIND("-",AZ1791)-1),AZ1791)</f>
        <v>GU206559</v>
      </c>
      <c r="BB1791" s="170" t="str">
        <f aca="false"> MEGAname &amp; "="</f>
        <v>GU206559=</v>
      </c>
      <c r="BC1791" s="170" t="str">
        <f aca="false">Clear &amp; IF(span ,"Span","out")</f>
        <v>GU206559=out</v>
      </c>
      <c r="BD1791" s="170" t="str">
        <f aca="false">Clear &amp; IF(span, IF(B1791=".","Selected",B1791),"out")</f>
        <v>GU206559=out</v>
      </c>
      <c r="BE1791" s="170" t="str">
        <f aca="false">Clear &amp; Strain</f>
        <v>GU206559=bjsw1</v>
      </c>
      <c r="BF1791" s="170" t="str">
        <f aca="false">CONCATENATE(A1791,"=",F1791,". ",AX1791,IF(AB1791="","",CONCATENATE(".",AB1791)))</f>
        <v>GU206559=bjsw1. .CHN.pig.CG</v>
      </c>
      <c r="BG1791" s="170" t="str">
        <f aca="false">CONCATENATE(A1791,"=",F1791,". ",AX1791)</f>
        <v>GU206559=bjsw1. .CHN.pig</v>
      </c>
      <c r="BH1791" s="170" t="str">
        <f aca="false">CONCATENATE(A1791,"=",AX1791)</f>
        <v>GU206559=.CHN.pig</v>
      </c>
      <c r="BI1791" s="170" t="str">
        <f aca="false">CONCATENATE(A1791,"=",ComForSubtype,D1791)</f>
        <v>GU206559=</v>
      </c>
      <c r="BJ1791" s="170" t="str">
        <f aca="false">CONCATENATE(A1791,"=",E1791)</f>
        <v>GU206559=</v>
      </c>
      <c r="BK1791" s="170" t="str">
        <f aca="false">CONCATENATE(A1791,"=",C1791)</f>
        <v>GU206559=4</v>
      </c>
      <c r="BL1791" s="170" t="str">
        <f aca="false">CONCATENATE(D1791,"=")</f>
        <v>=</v>
      </c>
      <c r="BM1791" s="223" t="str">
        <f aca="false">IF(BA1791="XX","",BA1791)</f>
        <v>GU206559</v>
      </c>
      <c r="BN1791" s="224" t="str">
        <f aca="false">CONCATENATE(IF(F1791="","",F1791),IF(G1791="","",CONCATENATE(" / ",G1791)))</f>
        <v>bjsw1</v>
      </c>
      <c r="BO1791" s="225" t="str">
        <f aca="false">AX1791</f>
        <v>.CHN.pig</v>
      </c>
      <c r="BP1791" s="226" t="str">
        <f aca="false">IF(V1791="","",V1791)</f>
        <v/>
      </c>
      <c r="BQ1791" s="226" t="str">
        <f aca="false">IF(W1791="","",CONCATENATE(W1791,IF(LEFT(AO1791,1)="s","+","")))</f>
        <v/>
      </c>
      <c r="BR1791" s="226" t="str">
        <f aca="false">IF(X1791="","",CONCATENATE(X1791,IF(LEFT(AQ1791,1)="s","+","")))</f>
        <v/>
      </c>
      <c r="BS1791" s="226" t="str">
        <f aca="false">IF(Y1791="","",CONCATENATE(Y1791,IF(LEFT(AR1791,1)="s","+","")))</f>
        <v/>
      </c>
      <c r="BT1791" s="226" t="str">
        <f aca="false">IF(Z1791="","",CONCATENATE(Z1791,IF(LEFT(AS1791,1)="s","+","")))</f>
        <v/>
      </c>
      <c r="BU1791" s="227" t="str">
        <f aca="false">IF(AA1791="","",CONCATENATE(AA1791,IF(LEFT(AT1791,1)="s","+","")))</f>
        <v/>
      </c>
      <c r="BV1791" s="212"/>
      <c r="BW1791" s="177" t="s">
        <v>338</v>
      </c>
      <c r="BX1791" s="170" t="str">
        <f aca="false">IF(BW1791&lt;&gt;"",IF(ISNUMBER(FIND("=",BW1791)),LEFT(BW1791,FIND("=",BW1791)-1),BW1791),BW1791)</f>
        <v>xx</v>
      </c>
      <c r="BY1791" s="170" t="str">
        <f aca="false">IF(BW1791&lt;&gt;"",IF(ISNUMBER(FIND("=",BW1791)),RIGHT(BW1791,LEN(BW1791)-FIND("=",BW1791)),""),"")</f>
        <v>Non_select</v>
      </c>
      <c r="BZ1791" s="170" t="str">
        <f aca="false">IF(BX1791&lt;&gt;"",IF(ISNUMBER(FIND(".",BX1791)),LEFT(BX1791,FIND(".",BX1791)-1),BX1791),BX1791)</f>
        <v>xx</v>
      </c>
      <c r="CA1791" s="170" t="str">
        <f aca="false">IF(BX1791&lt;&gt;"",IF(ISNUMBER(FIND(".",BX1791)),RIGHT(BX1791,LEN(BX1791)-FIND(".",BX1791)),""),"")</f>
        <v/>
      </c>
      <c r="CB1791" s="212"/>
      <c r="CC1791" s="170" t="str">
        <f aca="false">A1791</f>
        <v>GU206559</v>
      </c>
      <c r="CD1791" s="178" t="s">
        <v>339</v>
      </c>
      <c r="CE1791" s="178" t="s">
        <v>340</v>
      </c>
      <c r="CF1791" s="178" t="s">
        <v>341</v>
      </c>
      <c r="CG1791" s="212"/>
      <c r="CH1791" s="212"/>
      <c r="CI1791" s="212"/>
      <c r="CJ1791" s="212"/>
      <c r="CK1791" s="178"/>
      <c r="CL1791" s="212"/>
      <c r="CM1791" s="212"/>
      <c r="CN1791" s="212"/>
      <c r="CO1791" s="212"/>
      <c r="CP1791" s="212"/>
      <c r="CQ1791" s="212"/>
      <c r="CR1791" s="228" t="n">
        <f aca="false">C1791</f>
        <v>4</v>
      </c>
      <c r="CS1791" s="229" t="n">
        <f aca="false">D1791</f>
        <v>0</v>
      </c>
      <c r="CT1791" s="170" t="str">
        <f aca="false">CONCATENATE(CD1791," strain ",CM1791," ",CL1791,", partial cds")</f>
        <v>Hepatitis E virus strain  , partial cds</v>
      </c>
    </row>
    <row r="1792" s="146" customFormat="true" ht="11.9" hidden="true" customHeight="true" outlineLevel="0" collapsed="false">
      <c r="A1792" s="154" t="s">
        <v>4674</v>
      </c>
      <c r="B1792" s="147" t="s">
        <v>371</v>
      </c>
      <c r="C1792" s="148" t="n">
        <v>4</v>
      </c>
      <c r="D1792" s="209"/>
      <c r="E1792" s="209"/>
      <c r="F1792" s="154" t="s">
        <v>4675</v>
      </c>
      <c r="G1792" s="212"/>
      <c r="H1792" s="146" t="s">
        <v>365</v>
      </c>
      <c r="I1792" s="153" t="s">
        <v>366</v>
      </c>
      <c r="J1792" s="146" t="s">
        <v>337</v>
      </c>
      <c r="K1792" s="212"/>
      <c r="L1792" s="212"/>
      <c r="M1792" s="157" t="s">
        <v>348</v>
      </c>
      <c r="N1792" s="158" t="s">
        <v>362</v>
      </c>
      <c r="O1792" s="159" t="n">
        <v>2011</v>
      </c>
      <c r="P1792" s="160" t="s">
        <v>3139</v>
      </c>
      <c r="Q1792" s="160" t="n">
        <v>17</v>
      </c>
      <c r="R1792" s="212"/>
      <c r="S1792" s="212"/>
      <c r="T1792" s="215"/>
      <c r="U1792" s="215"/>
      <c r="V1792" s="209"/>
      <c r="W1792" s="217"/>
      <c r="X1792" s="209"/>
      <c r="Y1792" s="209"/>
      <c r="Z1792" s="209"/>
      <c r="AA1792" s="216"/>
      <c r="AB1792" s="251" t="s">
        <v>278</v>
      </c>
      <c r="AC1792" s="163" t="s">
        <v>354</v>
      </c>
      <c r="AD1792" s="164" t="s">
        <v>354</v>
      </c>
      <c r="AE1792" s="164" t="s">
        <v>354</v>
      </c>
      <c r="AF1792" s="164" t="s">
        <v>354</v>
      </c>
      <c r="AG1792" s="166" t="s">
        <v>354</v>
      </c>
      <c r="AH1792" s="212"/>
      <c r="AI1792" s="212"/>
      <c r="AJ1792" s="219" t="n">
        <f aca="false">SeqEnd-SeqBeg+1</f>
        <v>1</v>
      </c>
      <c r="AK1792" s="220" t="n">
        <f aca="false">AND( SeqBeg&lt;=Beg  , End &lt;=SeqEnd )</f>
        <v>0</v>
      </c>
      <c r="AL1792" s="212"/>
      <c r="AM1792" s="212"/>
      <c r="AN1792" s="221"/>
      <c r="AO1792" s="147" t="s">
        <v>103</v>
      </c>
      <c r="AP1792" s="147" t="s">
        <v>103</v>
      </c>
      <c r="AQ1792" s="147" t="s">
        <v>103</v>
      </c>
      <c r="AR1792" s="147" t="s">
        <v>103</v>
      </c>
      <c r="AS1792" s="147" t="s">
        <v>103</v>
      </c>
      <c r="AT1792" s="147" t="s">
        <v>103</v>
      </c>
      <c r="AV1792" s="212"/>
      <c r="AW1792" s="222" t="str">
        <f aca="false">HYPERLINK(CONCATENATE("http://www.ncbi.nlm.nih.gov/nuccore/",BM1792),BM1792)</f>
        <v>KC492825</v>
      </c>
      <c r="AX1792" s="219" t="str">
        <f aca="false">CONCATENATE(D1792,IF(I1792="","",CONCATENATE(".",I1792)),IF(K1792="","",CONCATENATE(".",K1792)),IF(M1792="","",CONCATENATE(".",M1792)),IF(R1792="","",CONCATENATE(".",R1792)),IF(U1792="","","(*)"))</f>
        <v>.CHN.hum</v>
      </c>
      <c r="AY1792" s="170" t="str">
        <f aca="false">CONCATENATE(BM1792,".",BN1792)</f>
        <v>KC492825.CH-YT-HEV02</v>
      </c>
      <c r="AZ1792" s="171" t="str">
        <f aca="false">IF(AV1792="",IF(ISNUMBER(FIND(".",A1792)),LEFT(A1792,FIND(".",A1792)-1),A1792),AV1792)</f>
        <v>KC492825</v>
      </c>
      <c r="BA1792" s="171" t="str">
        <f aca="false">IF(ISNUMBER(FIND("-",AZ1792)),LEFT(AZ1792,FIND("-",AZ1792)-1),AZ1792)</f>
        <v>KC492825</v>
      </c>
      <c r="BB1792" s="170" t="str">
        <f aca="false"> MEGAname &amp; "="</f>
        <v>KC492825=</v>
      </c>
      <c r="BC1792" s="170" t="str">
        <f aca="false">Clear &amp; IF(span ,"Span","out")</f>
        <v>KC492825=out</v>
      </c>
      <c r="BD1792" s="170" t="str">
        <f aca="false">Clear &amp; IF(span, IF(B1792=".","Selected",B1792),"out")</f>
        <v>KC492825=out</v>
      </c>
      <c r="BE1792" s="170" t="str">
        <f aca="false">Clear &amp; Strain</f>
        <v>KC492825=CH-YT-HEV02</v>
      </c>
      <c r="BF1792" s="170" t="str">
        <f aca="false">CONCATENATE(A1792,"=",F1792,". ",AX1792,IF(AB1792="","",CONCATENATE(".",AB1792)))</f>
        <v>KC492825=CH-YT-HEV02. .CHN.hum.CG</v>
      </c>
      <c r="BG1792" s="170" t="str">
        <f aca="false">CONCATENATE(A1792,"=",F1792,". ",AX1792)</f>
        <v>KC492825=CH-YT-HEV02. .CHN.hum</v>
      </c>
      <c r="BH1792" s="170" t="str">
        <f aca="false">CONCATENATE(A1792,"=",AX1792)</f>
        <v>KC492825=.CHN.hum</v>
      </c>
      <c r="BI1792" s="170" t="str">
        <f aca="false">CONCATENATE(A1792,"=",ComForSubtype,D1792)</f>
        <v>KC492825=</v>
      </c>
      <c r="BJ1792" s="170" t="str">
        <f aca="false">CONCATENATE(A1792,"=",E1792)</f>
        <v>KC492825=</v>
      </c>
      <c r="BK1792" s="170" t="str">
        <f aca="false">CONCATENATE(A1792,"=",C1792)</f>
        <v>KC492825=4</v>
      </c>
      <c r="BL1792" s="170" t="str">
        <f aca="false">CONCATENATE(D1792,"=")</f>
        <v>=</v>
      </c>
      <c r="BM1792" s="223" t="str">
        <f aca="false">IF(BA1792="XX","",BA1792)</f>
        <v>KC492825</v>
      </c>
      <c r="BN1792" s="224" t="str">
        <f aca="false">CONCATENATE(IF(F1792="","",F1792),IF(G1792="","",CONCATENATE(" / ",G1792)))</f>
        <v>CH-YT-HEV02</v>
      </c>
      <c r="BO1792" s="225" t="str">
        <f aca="false">AX1792</f>
        <v>.CHN.hum</v>
      </c>
      <c r="BP1792" s="226" t="str">
        <f aca="false">IF(V1792="","",V1792)</f>
        <v/>
      </c>
      <c r="BQ1792" s="226" t="str">
        <f aca="false">IF(W1792="","",CONCATENATE(W1792,IF(LEFT(AO1792,1)="s","+","")))</f>
        <v/>
      </c>
      <c r="BR1792" s="226" t="str">
        <f aca="false">IF(X1792="","",CONCATENATE(X1792,IF(LEFT(AQ1792,1)="s","+","")))</f>
        <v/>
      </c>
      <c r="BS1792" s="226" t="str">
        <f aca="false">IF(Y1792="","",CONCATENATE(Y1792,IF(LEFT(AR1792,1)="s","+","")))</f>
        <v/>
      </c>
      <c r="BT1792" s="226" t="str">
        <f aca="false">IF(Z1792="","",CONCATENATE(Z1792,IF(LEFT(AS1792,1)="s","+","")))</f>
        <v/>
      </c>
      <c r="BU1792" s="227" t="str">
        <f aca="false">IF(AA1792="","",CONCATENATE(AA1792,IF(LEFT(AT1792,1)="s","+","")))</f>
        <v/>
      </c>
      <c r="BV1792" s="212"/>
      <c r="BW1792" s="177" t="s">
        <v>338</v>
      </c>
      <c r="BX1792" s="170" t="str">
        <f aca="false">IF(BW1792&lt;&gt;"",IF(ISNUMBER(FIND("=",BW1792)),LEFT(BW1792,FIND("=",BW1792)-1),BW1792),BW1792)</f>
        <v>xx</v>
      </c>
      <c r="BY1792" s="170" t="str">
        <f aca="false">IF(BW1792&lt;&gt;"",IF(ISNUMBER(FIND("=",BW1792)),RIGHT(BW1792,LEN(BW1792)-FIND("=",BW1792)),""),"")</f>
        <v>Non_select</v>
      </c>
      <c r="BZ1792" s="170" t="str">
        <f aca="false">IF(BX1792&lt;&gt;"",IF(ISNUMBER(FIND(".",BX1792)),LEFT(BX1792,FIND(".",BX1792)-1),BX1792),BX1792)</f>
        <v>xx</v>
      </c>
      <c r="CA1792" s="170" t="str">
        <f aca="false">IF(BX1792&lt;&gt;"",IF(ISNUMBER(FIND(".",BX1792)),RIGHT(BX1792,LEN(BX1792)-FIND(".",BX1792)),""),"")</f>
        <v/>
      </c>
      <c r="CB1792" s="212"/>
      <c r="CC1792" s="170" t="str">
        <f aca="false">A1792</f>
        <v>KC492825</v>
      </c>
      <c r="CD1792" s="178" t="s">
        <v>339</v>
      </c>
      <c r="CE1792" s="178" t="s">
        <v>340</v>
      </c>
      <c r="CF1792" s="178" t="s">
        <v>341</v>
      </c>
      <c r="CG1792" s="212"/>
      <c r="CH1792" s="212"/>
      <c r="CI1792" s="212"/>
      <c r="CJ1792" s="212"/>
      <c r="CK1792" s="178"/>
      <c r="CL1792" s="212"/>
      <c r="CM1792" s="212"/>
      <c r="CN1792" s="212"/>
      <c r="CO1792" s="212"/>
      <c r="CP1792" s="212"/>
      <c r="CQ1792" s="212"/>
      <c r="CR1792" s="228" t="n">
        <f aca="false">C1792</f>
        <v>4</v>
      </c>
      <c r="CS1792" s="229" t="n">
        <f aca="false">D1792</f>
        <v>0</v>
      </c>
      <c r="CT1792" s="170" t="str">
        <f aca="false">CONCATENATE(CD1792," strain ",CM1792," ",CL1792,", partial cds")</f>
        <v>Hepatitis E virus strain  , partial cds</v>
      </c>
    </row>
    <row r="1793" s="146" customFormat="true" ht="11.9" hidden="true" customHeight="true" outlineLevel="0" collapsed="false">
      <c r="A1793" s="154" t="s">
        <v>4676</v>
      </c>
      <c r="B1793" s="147" t="s">
        <v>371</v>
      </c>
      <c r="C1793" s="148" t="n">
        <v>4</v>
      </c>
      <c r="D1793" s="209"/>
      <c r="E1793" s="209"/>
      <c r="F1793" s="154" t="s">
        <v>4677</v>
      </c>
      <c r="G1793" s="212"/>
      <c r="H1793" s="146" t="s">
        <v>365</v>
      </c>
      <c r="I1793" s="153" t="s">
        <v>366</v>
      </c>
      <c r="J1793" s="146" t="s">
        <v>337</v>
      </c>
      <c r="K1793" s="155" t="s">
        <v>4678</v>
      </c>
      <c r="L1793" s="231" t="s">
        <v>4679</v>
      </c>
      <c r="M1793" s="157" t="s">
        <v>367</v>
      </c>
      <c r="N1793" s="158" t="s">
        <v>2008</v>
      </c>
      <c r="O1793" s="159" t="n">
        <v>2011</v>
      </c>
      <c r="P1793" s="160" t="s">
        <v>1904</v>
      </c>
      <c r="Q1793" s="160" t="n">
        <v>18</v>
      </c>
      <c r="R1793" s="212"/>
      <c r="S1793" s="212"/>
      <c r="T1793" s="215"/>
      <c r="U1793" s="215"/>
      <c r="V1793" s="209"/>
      <c r="W1793" s="217"/>
      <c r="X1793" s="209"/>
      <c r="Y1793" s="209"/>
      <c r="Z1793" s="209"/>
      <c r="AA1793" s="216"/>
      <c r="AB1793" s="251" t="s">
        <v>278</v>
      </c>
      <c r="AC1793" s="163" t="s">
        <v>354</v>
      </c>
      <c r="AD1793" s="164" t="s">
        <v>354</v>
      </c>
      <c r="AE1793" s="164" t="s">
        <v>354</v>
      </c>
      <c r="AF1793" s="164" t="s">
        <v>354</v>
      </c>
      <c r="AG1793" s="166" t="s">
        <v>354</v>
      </c>
      <c r="AH1793" s="212"/>
      <c r="AI1793" s="212"/>
      <c r="AJ1793" s="219" t="n">
        <f aca="false">SeqEnd-SeqBeg+1</f>
        <v>1</v>
      </c>
      <c r="AK1793" s="220" t="n">
        <f aca="false">AND( SeqBeg&lt;=Beg  , End &lt;=SeqEnd )</f>
        <v>0</v>
      </c>
      <c r="AL1793" s="212"/>
      <c r="AM1793" s="212"/>
      <c r="AN1793" s="221"/>
      <c r="AO1793" s="147" t="s">
        <v>103</v>
      </c>
      <c r="AP1793" s="147" t="s">
        <v>103</v>
      </c>
      <c r="AQ1793" s="147" t="s">
        <v>103</v>
      </c>
      <c r="AR1793" s="147" t="s">
        <v>103</v>
      </c>
      <c r="AS1793" s="147" t="s">
        <v>103</v>
      </c>
      <c r="AT1793" s="147" t="s">
        <v>103</v>
      </c>
      <c r="AV1793" s="212"/>
      <c r="AW1793" s="222" t="str">
        <f aca="false">HYPERLINK(CONCATENATE("http://www.ncbi.nlm.nih.gov/nuccore/",BM1793),BM1793)</f>
        <v>KC692453</v>
      </c>
      <c r="AX1793" s="219" t="str">
        <f aca="false">CONCATENATE(D1793,IF(I1793="","",CONCATENATE(".",I1793)),IF(K1793="","",CONCATENATE(".",K1793)),IF(M1793="","",CONCATENATE(".",M1793)),IF(R1793="","",CONCATENATE(".",R1793)),IF(U1793="","","(*)"))</f>
        <v>.CHN.Shandong.pig</v>
      </c>
      <c r="AY1793" s="170" t="str">
        <f aca="false">CONCATENATE(BM1793,".",BN1793)</f>
        <v>KC692453.CH-YT-sHEV01</v>
      </c>
      <c r="AZ1793" s="171" t="str">
        <f aca="false">IF(AV1793="",IF(ISNUMBER(FIND(".",A1793)),LEFT(A1793,FIND(".",A1793)-1),A1793),AV1793)</f>
        <v>KC692453</v>
      </c>
      <c r="BA1793" s="171" t="str">
        <f aca="false">IF(ISNUMBER(FIND("-",AZ1793)),LEFT(AZ1793,FIND("-",AZ1793)-1),AZ1793)</f>
        <v>KC692453</v>
      </c>
      <c r="BB1793" s="170" t="str">
        <f aca="false"> MEGAname &amp; "="</f>
        <v>KC692453=</v>
      </c>
      <c r="BC1793" s="170" t="str">
        <f aca="false">Clear &amp; IF(span ,"Span","out")</f>
        <v>KC692453=out</v>
      </c>
      <c r="BD1793" s="170" t="str">
        <f aca="false">Clear &amp; IF(span, IF(B1793=".","Selected",B1793),"out")</f>
        <v>KC692453=out</v>
      </c>
      <c r="BE1793" s="170" t="str">
        <f aca="false">Clear &amp; Strain</f>
        <v>KC692453=CH-YT-sHEV01</v>
      </c>
      <c r="BF1793" s="170" t="str">
        <f aca="false">CONCATENATE(A1793,"=",F1793,". ",AX1793,IF(AB1793="","",CONCATENATE(".",AB1793)))</f>
        <v>KC692453=CH-YT-sHEV01. .CHN.Shandong.pig.CG</v>
      </c>
      <c r="BG1793" s="170" t="str">
        <f aca="false">CONCATENATE(A1793,"=",F1793,". ",AX1793)</f>
        <v>KC692453=CH-YT-sHEV01. .CHN.Shandong.pig</v>
      </c>
      <c r="BH1793" s="170" t="str">
        <f aca="false">CONCATENATE(A1793,"=",AX1793)</f>
        <v>KC692453=.CHN.Shandong.pig</v>
      </c>
      <c r="BI1793" s="170" t="str">
        <f aca="false">CONCATENATE(A1793,"=",ComForSubtype,D1793)</f>
        <v>KC692453=</v>
      </c>
      <c r="BJ1793" s="170" t="str">
        <f aca="false">CONCATENATE(A1793,"=",E1793)</f>
        <v>KC692453=</v>
      </c>
      <c r="BK1793" s="170" t="str">
        <f aca="false">CONCATENATE(A1793,"=",C1793)</f>
        <v>KC692453=4</v>
      </c>
      <c r="BL1793" s="170" t="str">
        <f aca="false">CONCATENATE(D1793,"=")</f>
        <v>=</v>
      </c>
      <c r="BM1793" s="223" t="str">
        <f aca="false">IF(BA1793="XX","",BA1793)</f>
        <v>KC692453</v>
      </c>
      <c r="BN1793" s="224" t="str">
        <f aca="false">CONCATENATE(IF(F1793="","",F1793),IF(G1793="","",CONCATENATE(" / ",G1793)))</f>
        <v>CH-YT-sHEV01</v>
      </c>
      <c r="BO1793" s="225" t="str">
        <f aca="false">AX1793</f>
        <v>.CHN.Shandong.pig</v>
      </c>
      <c r="BP1793" s="226" t="str">
        <f aca="false">IF(V1793="","",V1793)</f>
        <v/>
      </c>
      <c r="BQ1793" s="226" t="str">
        <f aca="false">IF(W1793="","",CONCATENATE(W1793,IF(LEFT(AO1793,1)="s","+","")))</f>
        <v/>
      </c>
      <c r="BR1793" s="226" t="str">
        <f aca="false">IF(X1793="","",CONCATENATE(X1793,IF(LEFT(AQ1793,1)="s","+","")))</f>
        <v/>
      </c>
      <c r="BS1793" s="226" t="str">
        <f aca="false">IF(Y1793="","",CONCATENATE(Y1793,IF(LEFT(AR1793,1)="s","+","")))</f>
        <v/>
      </c>
      <c r="BT1793" s="226" t="str">
        <f aca="false">IF(Z1793="","",CONCATENATE(Z1793,IF(LEFT(AS1793,1)="s","+","")))</f>
        <v/>
      </c>
      <c r="BU1793" s="227" t="str">
        <f aca="false">IF(AA1793="","",CONCATENATE(AA1793,IF(LEFT(AT1793,1)="s","+","")))</f>
        <v/>
      </c>
      <c r="BV1793" s="212"/>
      <c r="BW1793" s="177" t="s">
        <v>338</v>
      </c>
      <c r="BX1793" s="170" t="str">
        <f aca="false">IF(BW1793&lt;&gt;"",IF(ISNUMBER(FIND("=",BW1793)),LEFT(BW1793,FIND("=",BW1793)-1),BW1793),BW1793)</f>
        <v>xx</v>
      </c>
      <c r="BY1793" s="170" t="str">
        <f aca="false">IF(BW1793&lt;&gt;"",IF(ISNUMBER(FIND("=",BW1793)),RIGHT(BW1793,LEN(BW1793)-FIND("=",BW1793)),""),"")</f>
        <v>Non_select</v>
      </c>
      <c r="BZ1793" s="170" t="str">
        <f aca="false">IF(BX1793&lt;&gt;"",IF(ISNUMBER(FIND(".",BX1793)),LEFT(BX1793,FIND(".",BX1793)-1),BX1793),BX1793)</f>
        <v>xx</v>
      </c>
      <c r="CA1793" s="170" t="str">
        <f aca="false">IF(BX1793&lt;&gt;"",IF(ISNUMBER(FIND(".",BX1793)),RIGHT(BX1793,LEN(BX1793)-FIND(".",BX1793)),""),"")</f>
        <v/>
      </c>
      <c r="CB1793" s="212"/>
      <c r="CC1793" s="170" t="str">
        <f aca="false">A1793</f>
        <v>KC692453</v>
      </c>
      <c r="CD1793" s="178" t="s">
        <v>339</v>
      </c>
      <c r="CE1793" s="178" t="s">
        <v>340</v>
      </c>
      <c r="CF1793" s="178" t="s">
        <v>341</v>
      </c>
      <c r="CG1793" s="212"/>
      <c r="CH1793" s="212"/>
      <c r="CI1793" s="212"/>
      <c r="CJ1793" s="212"/>
      <c r="CK1793" s="178"/>
      <c r="CL1793" s="212"/>
      <c r="CM1793" s="212"/>
      <c r="CN1793" s="212"/>
      <c r="CO1793" s="212"/>
      <c r="CP1793" s="212"/>
      <c r="CQ1793" s="212"/>
      <c r="CR1793" s="228" t="n">
        <f aca="false">C1793</f>
        <v>4</v>
      </c>
      <c r="CS1793" s="229" t="n">
        <f aca="false">D1793</f>
        <v>0</v>
      </c>
      <c r="CT1793" s="170" t="str">
        <f aca="false">CONCATENATE(CD1793," strain ",CM1793," ",CL1793,", partial cds")</f>
        <v>Hepatitis E virus strain  , partial cds</v>
      </c>
    </row>
    <row r="1794" s="146" customFormat="true" ht="11.9" hidden="true" customHeight="true" outlineLevel="0" collapsed="false">
      <c r="A1794" s="154" t="s">
        <v>4680</v>
      </c>
      <c r="B1794" s="147" t="s">
        <v>371</v>
      </c>
      <c r="C1794" s="209"/>
      <c r="D1794" s="209"/>
      <c r="E1794" s="209"/>
      <c r="F1794" s="210" t="s">
        <v>4681</v>
      </c>
      <c r="G1794" s="212"/>
      <c r="H1794" s="146" t="s">
        <v>365</v>
      </c>
      <c r="I1794" s="153" t="s">
        <v>366</v>
      </c>
      <c r="J1794" s="146" t="s">
        <v>337</v>
      </c>
      <c r="K1794" s="212"/>
      <c r="L1794" s="212"/>
      <c r="M1794" s="157" t="s">
        <v>4346</v>
      </c>
      <c r="N1794" s="158" t="s">
        <v>362</v>
      </c>
      <c r="O1794" s="212"/>
      <c r="P1794" s="212"/>
      <c r="Q1794" s="212"/>
      <c r="R1794" s="212"/>
      <c r="S1794" s="212"/>
      <c r="T1794" s="215"/>
      <c r="U1794" s="215"/>
      <c r="V1794" s="158" t="s">
        <v>278</v>
      </c>
      <c r="W1794" s="217"/>
      <c r="X1794" s="209"/>
      <c r="Y1794" s="209"/>
      <c r="Z1794" s="209"/>
      <c r="AA1794" s="216"/>
      <c r="AB1794" s="217"/>
      <c r="AC1794" s="217"/>
      <c r="AD1794" s="209"/>
      <c r="AE1794" s="209"/>
      <c r="AF1794" s="209"/>
      <c r="AG1794" s="218"/>
      <c r="AH1794" s="212"/>
      <c r="AI1794" s="212"/>
      <c r="AJ1794" s="219" t="n">
        <f aca="false">SeqEnd-SeqBeg+1</f>
        <v>1</v>
      </c>
      <c r="AK1794" s="220" t="n">
        <f aca="false">AND( SeqBeg&lt;=Beg  , End &lt;=SeqEnd )</f>
        <v>0</v>
      </c>
      <c r="AL1794" s="212"/>
      <c r="AM1794" s="212"/>
      <c r="AN1794" s="221"/>
      <c r="AO1794" s="147" t="s">
        <v>103</v>
      </c>
      <c r="AP1794" s="147" t="s">
        <v>103</v>
      </c>
      <c r="AQ1794" s="147" t="s">
        <v>103</v>
      </c>
      <c r="AR1794" s="147" t="s">
        <v>103</v>
      </c>
      <c r="AS1794" s="147" t="s">
        <v>103</v>
      </c>
      <c r="AT1794" s="147" t="s">
        <v>103</v>
      </c>
      <c r="AV1794" s="212"/>
      <c r="AW1794" s="222" t="str">
        <f aca="false">HYPERLINK(CONCATENATE("http://www.ncbi.nlm.nih.gov/nuccore/",BM1794),BM1794)</f>
        <v>JX109834</v>
      </c>
      <c r="AX1794" s="219" t="str">
        <f aca="false">CONCATENATE(D1794,IF(I1794="","",CONCATENATE(".",I1794)),IF(K1794="","",CONCATENATE(".",K1794)),IF(M1794="","",CONCATENATE(".",M1794)),IF(R1794="","",CONCATENATE(".",R1794)),IF(U1794="","","(*)"))</f>
        <v>.CHN.rabbit</v>
      </c>
      <c r="AY1794" s="170" t="str">
        <f aca="false">CONCATENATE(BM1794,".",BN1794)</f>
        <v>JX109834.CHN-BJ-R14</v>
      </c>
      <c r="AZ1794" s="171" t="str">
        <f aca="false">IF(AV1794="",IF(ISNUMBER(FIND(".",A1794)),LEFT(A1794,FIND(".",A1794)-1),A1794),AV1794)</f>
        <v>JX109834</v>
      </c>
      <c r="BA1794" s="171" t="str">
        <f aca="false">IF(ISNUMBER(FIND("-",AZ1794)),LEFT(AZ1794,FIND("-",AZ1794)-1),AZ1794)</f>
        <v>JX109834</v>
      </c>
      <c r="BB1794" s="170" t="str">
        <f aca="false"> MEGAname &amp; "="</f>
        <v>JX109834=</v>
      </c>
      <c r="BC1794" s="170" t="str">
        <f aca="false">Clear &amp; IF(span ,"Span","out")</f>
        <v>JX109834=out</v>
      </c>
      <c r="BD1794" s="170" t="str">
        <f aca="false">Clear &amp; IF(span, IF(B1794=".","Selected",B1794),"out")</f>
        <v>JX109834=out</v>
      </c>
      <c r="BE1794" s="170" t="str">
        <f aca="false">Clear &amp; Strain</f>
        <v>JX109834=CHN-BJ-R14</v>
      </c>
      <c r="BF1794" s="170" t="str">
        <f aca="false">CONCATENATE(A1794,"=",F1794,". ",AX1794,IF(AB1794="","",CONCATENATE(".",AB1794)))</f>
        <v>JX109834=CHN-BJ-R14. .CHN.rabbit</v>
      </c>
      <c r="BG1794" s="170" t="str">
        <f aca="false">CONCATENATE(A1794,"=",F1794,". ",AX1794)</f>
        <v>JX109834=CHN-BJ-R14. .CHN.rabbit</v>
      </c>
      <c r="BH1794" s="170" t="str">
        <f aca="false">CONCATENATE(A1794,"=",AX1794)</f>
        <v>JX109834=.CHN.rabbit</v>
      </c>
      <c r="BI1794" s="170" t="str">
        <f aca="false">CONCATENATE(A1794,"=",ComForSubtype,D1794)</f>
        <v>JX109834=</v>
      </c>
      <c r="BJ1794" s="170" t="str">
        <f aca="false">CONCATENATE(A1794,"=",E1794)</f>
        <v>JX109834=</v>
      </c>
      <c r="BK1794" s="170" t="str">
        <f aca="false">CONCATENATE(A1794,"=",C1794)</f>
        <v>JX109834=</v>
      </c>
      <c r="BL1794" s="170" t="str">
        <f aca="false">CONCATENATE(D1794,"=")</f>
        <v>=</v>
      </c>
      <c r="BM1794" s="223" t="str">
        <f aca="false">IF(BA1794="XX","",BA1794)</f>
        <v>JX109834</v>
      </c>
      <c r="BN1794" s="224" t="str">
        <f aca="false">CONCATENATE(IF(F1794="","",F1794),IF(G1794="","",CONCATENATE(" / ",G1794)))</f>
        <v>CHN-BJ-R14</v>
      </c>
      <c r="BO1794" s="225" t="str">
        <f aca="false">AX1794</f>
        <v>.CHN.rabbit</v>
      </c>
      <c r="BP1794" s="226" t="str">
        <f aca="false">IF(V1794="","",V1794)</f>
        <v>CG</v>
      </c>
      <c r="BQ1794" s="226" t="str">
        <f aca="false">IF(W1794="","",CONCATENATE(W1794,IF(LEFT(AO1794,1)="s","+","")))</f>
        <v/>
      </c>
      <c r="BR1794" s="226" t="str">
        <f aca="false">IF(X1794="","",CONCATENATE(X1794,IF(LEFT(AQ1794,1)="s","+","")))</f>
        <v/>
      </c>
      <c r="BS1794" s="226" t="str">
        <f aca="false">IF(Y1794="","",CONCATENATE(Y1794,IF(LEFT(AR1794,1)="s","+","")))</f>
        <v/>
      </c>
      <c r="BT1794" s="226" t="str">
        <f aca="false">IF(Z1794="","",CONCATENATE(Z1794,IF(LEFT(AS1794,1)="s","+","")))</f>
        <v/>
      </c>
      <c r="BU1794" s="227" t="str">
        <f aca="false">IF(AA1794="","",CONCATENATE(AA1794,IF(LEFT(AT1794,1)="s","+","")))</f>
        <v/>
      </c>
      <c r="BV1794" s="212"/>
      <c r="BW1794" s="177" t="s">
        <v>338</v>
      </c>
      <c r="BX1794" s="170" t="str">
        <f aca="false">IF(BW1794&lt;&gt;"",IF(ISNUMBER(FIND("=",BW1794)),LEFT(BW1794,FIND("=",BW1794)-1),BW1794),BW1794)</f>
        <v>xx</v>
      </c>
      <c r="BY1794" s="170" t="str">
        <f aca="false">IF(BW1794&lt;&gt;"",IF(ISNUMBER(FIND("=",BW1794)),RIGHT(BW1794,LEN(BW1794)-FIND("=",BW1794)),""),"")</f>
        <v>Non_select</v>
      </c>
      <c r="BZ1794" s="170" t="str">
        <f aca="false">IF(BX1794&lt;&gt;"",IF(ISNUMBER(FIND(".",BX1794)),LEFT(BX1794,FIND(".",BX1794)-1),BX1794),BX1794)</f>
        <v>xx</v>
      </c>
      <c r="CA1794" s="170" t="str">
        <f aca="false">IF(BX1794&lt;&gt;"",IF(ISNUMBER(FIND(".",BX1794)),RIGHT(BX1794,LEN(BX1794)-FIND(".",BX1794)),""),"")</f>
        <v/>
      </c>
      <c r="CB1794" s="212"/>
      <c r="CC1794" s="170" t="str">
        <f aca="false">A1794</f>
        <v>JX109834</v>
      </c>
      <c r="CD1794" s="178" t="s">
        <v>339</v>
      </c>
      <c r="CE1794" s="178" t="s">
        <v>340</v>
      </c>
      <c r="CF1794" s="178" t="s">
        <v>341</v>
      </c>
      <c r="CG1794" s="212"/>
      <c r="CH1794" s="212"/>
      <c r="CI1794" s="212"/>
      <c r="CJ1794" s="212"/>
      <c r="CK1794" s="178"/>
      <c r="CL1794" s="212"/>
      <c r="CM1794" s="212"/>
      <c r="CN1794" s="212"/>
      <c r="CO1794" s="212"/>
      <c r="CP1794" s="212"/>
      <c r="CQ1794" s="212"/>
      <c r="CR1794" s="170" t="n">
        <f aca="false">C1794</f>
        <v>0</v>
      </c>
      <c r="CS1794" s="229" t="n">
        <f aca="false">D1794</f>
        <v>0</v>
      </c>
      <c r="CT1794" s="170" t="str">
        <f aca="false">CONCATENATE(CD1794," strain ",CM1794," ",CL1794,", partial cds")</f>
        <v>Hepatitis E virus strain  , partial cds</v>
      </c>
    </row>
    <row r="1795" s="146" customFormat="true" ht="11.9" hidden="true" customHeight="true" outlineLevel="0" collapsed="false">
      <c r="A1795" s="154" t="s">
        <v>4682</v>
      </c>
      <c r="B1795" s="147" t="s">
        <v>371</v>
      </c>
      <c r="C1795" s="209"/>
      <c r="D1795" s="209"/>
      <c r="E1795" s="209"/>
      <c r="F1795" s="210" t="s">
        <v>4681</v>
      </c>
      <c r="G1795" s="212"/>
      <c r="H1795" s="146" t="s">
        <v>365</v>
      </c>
      <c r="I1795" s="153" t="s">
        <v>366</v>
      </c>
      <c r="J1795" s="146" t="s">
        <v>337</v>
      </c>
      <c r="K1795" s="212"/>
      <c r="L1795" s="212"/>
      <c r="M1795" s="157" t="s">
        <v>2729</v>
      </c>
      <c r="N1795" s="158" t="s">
        <v>362</v>
      </c>
      <c r="O1795" s="212"/>
      <c r="P1795" s="212"/>
      <c r="Q1795" s="212"/>
      <c r="R1795" s="212"/>
      <c r="S1795" s="212"/>
      <c r="T1795" s="215"/>
      <c r="U1795" s="215"/>
      <c r="V1795" s="158" t="s">
        <v>278</v>
      </c>
      <c r="W1795" s="217"/>
      <c r="X1795" s="209"/>
      <c r="Y1795" s="209"/>
      <c r="Z1795" s="209"/>
      <c r="AA1795" s="216"/>
      <c r="AB1795" s="217"/>
      <c r="AC1795" s="217"/>
      <c r="AD1795" s="209"/>
      <c r="AE1795" s="209"/>
      <c r="AF1795" s="209"/>
      <c r="AG1795" s="218"/>
      <c r="AH1795" s="212"/>
      <c r="AI1795" s="212"/>
      <c r="AJ1795" s="219" t="n">
        <f aca="false">SeqEnd-SeqBeg+1</f>
        <v>1</v>
      </c>
      <c r="AK1795" s="220" t="n">
        <f aca="false">AND( SeqBeg&lt;=Beg  , End &lt;=SeqEnd )</f>
        <v>0</v>
      </c>
      <c r="AL1795" s="212"/>
      <c r="AM1795" s="212"/>
      <c r="AN1795" s="221"/>
      <c r="AO1795" s="147" t="s">
        <v>103</v>
      </c>
      <c r="AP1795" s="147" t="s">
        <v>103</v>
      </c>
      <c r="AQ1795" s="147" t="s">
        <v>103</v>
      </c>
      <c r="AR1795" s="147" t="s">
        <v>103</v>
      </c>
      <c r="AS1795" s="147" t="s">
        <v>103</v>
      </c>
      <c r="AT1795" s="147" t="s">
        <v>103</v>
      </c>
      <c r="AV1795" s="212"/>
      <c r="AW1795" s="222" t="str">
        <f aca="false">HYPERLINK(CONCATENATE("http://www.ncbi.nlm.nih.gov/nuccore/",BM1795),BM1795)</f>
        <v>JX121233</v>
      </c>
      <c r="AX1795" s="219" t="str">
        <f aca="false">CONCATENATE(D1795,IF(I1795="","",CONCATENATE(".",I1795)),IF(K1795="","",CONCATENATE(".",K1795)),IF(M1795="","",CONCATENATE(".",M1795)),IF(R1795="","",CONCATENATE(".",R1795)),IF(U1795="","","(*)"))</f>
        <v>.CHN.monkey</v>
      </c>
      <c r="AY1795" s="170" t="str">
        <f aca="false">CONCATENATE(BM1795,".",BN1795)</f>
        <v>JX121233.CHN-BJ-R14</v>
      </c>
      <c r="AZ1795" s="171" t="str">
        <f aca="false">IF(AV1795="",IF(ISNUMBER(FIND(".",A1795)),LEFT(A1795,FIND(".",A1795)-1),A1795),AV1795)</f>
        <v>JX121233</v>
      </c>
      <c r="BA1795" s="171" t="str">
        <f aca="false">IF(ISNUMBER(FIND("-",AZ1795)),LEFT(AZ1795,FIND("-",AZ1795)-1),AZ1795)</f>
        <v>JX121233</v>
      </c>
      <c r="BB1795" s="170" t="str">
        <f aca="false"> MEGAname &amp; "="</f>
        <v>JX121233=</v>
      </c>
      <c r="BC1795" s="170" t="str">
        <f aca="false">Clear &amp; IF(span ,"Span","out")</f>
        <v>JX121233=out</v>
      </c>
      <c r="BD1795" s="170" t="str">
        <f aca="false">Clear &amp; IF(span, IF(B1795=".","Selected",B1795),"out")</f>
        <v>JX121233=out</v>
      </c>
      <c r="BE1795" s="170" t="str">
        <f aca="false">Clear &amp; Strain</f>
        <v>JX121233=CHN-BJ-R14</v>
      </c>
      <c r="BF1795" s="170" t="str">
        <f aca="false">CONCATENATE(A1795,"=",F1795,". ",AX1795,IF(AB1795="","",CONCATENATE(".",AB1795)))</f>
        <v>JX121233=CHN-BJ-R14. .CHN.monkey</v>
      </c>
      <c r="BG1795" s="170" t="str">
        <f aca="false">CONCATENATE(A1795,"=",F1795,". ",AX1795)</f>
        <v>JX121233=CHN-BJ-R14. .CHN.monkey</v>
      </c>
      <c r="BH1795" s="170" t="str">
        <f aca="false">CONCATENATE(A1795,"=",AX1795)</f>
        <v>JX121233=.CHN.monkey</v>
      </c>
      <c r="BI1795" s="170" t="str">
        <f aca="false">CONCATENATE(A1795,"=",ComForSubtype,D1795)</f>
        <v>JX121233=</v>
      </c>
      <c r="BJ1795" s="170" t="str">
        <f aca="false">CONCATENATE(A1795,"=",E1795)</f>
        <v>JX121233=</v>
      </c>
      <c r="BK1795" s="170" t="str">
        <f aca="false">CONCATENATE(A1795,"=",C1795)</f>
        <v>JX121233=</v>
      </c>
      <c r="BL1795" s="170" t="str">
        <f aca="false">CONCATENATE(D1795,"=")</f>
        <v>=</v>
      </c>
      <c r="BM1795" s="223" t="str">
        <f aca="false">IF(BA1795="XX","",BA1795)</f>
        <v>JX121233</v>
      </c>
      <c r="BN1795" s="224" t="str">
        <f aca="false">CONCATENATE(IF(F1795="","",F1795),IF(G1795="","",CONCATENATE(" / ",G1795)))</f>
        <v>CHN-BJ-R14</v>
      </c>
      <c r="BO1795" s="225" t="str">
        <f aca="false">AX1795</f>
        <v>.CHN.monkey</v>
      </c>
      <c r="BP1795" s="226" t="str">
        <f aca="false">IF(V1795="","",V1795)</f>
        <v>CG</v>
      </c>
      <c r="BQ1795" s="226" t="str">
        <f aca="false">IF(W1795="","",CONCATENATE(W1795,IF(LEFT(AO1795,1)="s","+","")))</f>
        <v/>
      </c>
      <c r="BR1795" s="226" t="str">
        <f aca="false">IF(X1795="","",CONCATENATE(X1795,IF(LEFT(AQ1795,1)="s","+","")))</f>
        <v/>
      </c>
      <c r="BS1795" s="226" t="str">
        <f aca="false">IF(Y1795="","",CONCATENATE(Y1795,IF(LEFT(AR1795,1)="s","+","")))</f>
        <v/>
      </c>
      <c r="BT1795" s="226" t="str">
        <f aca="false">IF(Z1795="","",CONCATENATE(Z1795,IF(LEFT(AS1795,1)="s","+","")))</f>
        <v/>
      </c>
      <c r="BU1795" s="227" t="str">
        <f aca="false">IF(AA1795="","",CONCATENATE(AA1795,IF(LEFT(AT1795,1)="s","+","")))</f>
        <v/>
      </c>
      <c r="BV1795" s="212"/>
      <c r="BW1795" s="177" t="s">
        <v>338</v>
      </c>
      <c r="BX1795" s="170" t="str">
        <f aca="false">IF(BW1795&lt;&gt;"",IF(ISNUMBER(FIND("=",BW1795)),LEFT(BW1795,FIND("=",BW1795)-1),BW1795),BW1795)</f>
        <v>xx</v>
      </c>
      <c r="BY1795" s="170" t="str">
        <f aca="false">IF(BW1795&lt;&gt;"",IF(ISNUMBER(FIND("=",BW1795)),RIGHT(BW1795,LEN(BW1795)-FIND("=",BW1795)),""),"")</f>
        <v>Non_select</v>
      </c>
      <c r="BZ1795" s="170" t="str">
        <f aca="false">IF(BX1795&lt;&gt;"",IF(ISNUMBER(FIND(".",BX1795)),LEFT(BX1795,FIND(".",BX1795)-1),BX1795),BX1795)</f>
        <v>xx</v>
      </c>
      <c r="CA1795" s="170" t="str">
        <f aca="false">IF(BX1795&lt;&gt;"",IF(ISNUMBER(FIND(".",BX1795)),RIGHT(BX1795,LEN(BX1795)-FIND(".",BX1795)),""),"")</f>
        <v/>
      </c>
      <c r="CB1795" s="212"/>
      <c r="CC1795" s="170" t="str">
        <f aca="false">A1795</f>
        <v>JX121233</v>
      </c>
      <c r="CD1795" s="178" t="s">
        <v>339</v>
      </c>
      <c r="CE1795" s="178" t="s">
        <v>340</v>
      </c>
      <c r="CF1795" s="178" t="s">
        <v>341</v>
      </c>
      <c r="CG1795" s="212"/>
      <c r="CH1795" s="212"/>
      <c r="CI1795" s="212"/>
      <c r="CJ1795" s="212"/>
      <c r="CK1795" s="178"/>
      <c r="CL1795" s="212"/>
      <c r="CM1795" s="212"/>
      <c r="CN1795" s="212"/>
      <c r="CO1795" s="212"/>
      <c r="CP1795" s="212"/>
      <c r="CQ1795" s="212"/>
      <c r="CR1795" s="170" t="n">
        <f aca="false">C1795</f>
        <v>0</v>
      </c>
      <c r="CS1795" s="229" t="n">
        <f aca="false">D1795</f>
        <v>0</v>
      </c>
      <c r="CT1795" s="170" t="str">
        <f aca="false">CONCATENATE(CD1795," strain ",CM1795," ",CL1795,", partial cds")</f>
        <v>Hepatitis E virus strain  , partial cds</v>
      </c>
    </row>
    <row r="1796" s="146" customFormat="true" ht="11.9" hidden="true" customHeight="true" outlineLevel="0" collapsed="false">
      <c r="A1796" s="154" t="s">
        <v>4683</v>
      </c>
      <c r="B1796" s="147" t="s">
        <v>371</v>
      </c>
      <c r="C1796" s="209"/>
      <c r="D1796" s="209"/>
      <c r="E1796" s="209"/>
      <c r="F1796" s="154" t="s">
        <v>4684</v>
      </c>
      <c r="G1796" s="212"/>
      <c r="H1796" s="146" t="s">
        <v>365</v>
      </c>
      <c r="I1796" s="153" t="s">
        <v>366</v>
      </c>
      <c r="J1796" s="146" t="s">
        <v>337</v>
      </c>
      <c r="K1796" s="212"/>
      <c r="L1796" s="212"/>
      <c r="M1796" s="157" t="s">
        <v>4346</v>
      </c>
      <c r="N1796" s="158" t="s">
        <v>362</v>
      </c>
      <c r="O1796" s="159" t="n">
        <v>2013</v>
      </c>
      <c r="P1796" s="160" t="s">
        <v>1967</v>
      </c>
      <c r="Q1796" s="160" t="n">
        <v>15</v>
      </c>
      <c r="R1796" s="212"/>
      <c r="S1796" s="212"/>
      <c r="T1796" s="215"/>
      <c r="U1796" s="215"/>
      <c r="V1796" s="209"/>
      <c r="W1796" s="217"/>
      <c r="X1796" s="209"/>
      <c r="Y1796" s="209"/>
      <c r="Z1796" s="209"/>
      <c r="AA1796" s="216"/>
      <c r="AB1796" s="251" t="s">
        <v>278</v>
      </c>
      <c r="AC1796" s="163" t="s">
        <v>354</v>
      </c>
      <c r="AD1796" s="164" t="s">
        <v>354</v>
      </c>
      <c r="AE1796" s="164" t="s">
        <v>354</v>
      </c>
      <c r="AF1796" s="164" t="s">
        <v>354</v>
      </c>
      <c r="AG1796" s="166" t="s">
        <v>354</v>
      </c>
      <c r="AH1796" s="212"/>
      <c r="AI1796" s="212"/>
      <c r="AJ1796" s="219" t="n">
        <f aca="false">SeqEnd-SeqBeg+1</f>
        <v>1</v>
      </c>
      <c r="AK1796" s="220" t="n">
        <f aca="false">AND( SeqBeg&lt;=Beg  , End &lt;=SeqEnd )</f>
        <v>0</v>
      </c>
      <c r="AL1796" s="212"/>
      <c r="AM1796" s="212"/>
      <c r="AN1796" s="221"/>
      <c r="AO1796" s="147" t="s">
        <v>103</v>
      </c>
      <c r="AP1796" s="147" t="s">
        <v>103</v>
      </c>
      <c r="AQ1796" s="147" t="s">
        <v>103</v>
      </c>
      <c r="AR1796" s="147" t="s">
        <v>103</v>
      </c>
      <c r="AS1796" s="147" t="s">
        <v>103</v>
      </c>
      <c r="AT1796" s="147" t="s">
        <v>103</v>
      </c>
      <c r="AV1796" s="212"/>
      <c r="AW1796" s="222" t="str">
        <f aca="false">HYPERLINK(CONCATENATE("http://www.ncbi.nlm.nih.gov/nuccore/",BM1796),BM1796)</f>
        <v>KJ013414</v>
      </c>
      <c r="AX1796" s="219" t="str">
        <f aca="false">CONCATENATE(D1796,IF(I1796="","",CONCATENATE(".",I1796)),IF(K1796="","",CONCATENATE(".",K1796)),IF(M1796="","",CONCATENATE(".",M1796)),IF(R1796="","",CONCATENATE(".",R1796)),IF(U1796="","","(*)"))</f>
        <v>.CHN.rabbit</v>
      </c>
      <c r="AY1796" s="170" t="str">
        <f aca="false">CONCATENATE(BM1796,".",BN1796)</f>
        <v>KJ013414.CHN-BJ-r14(8)</v>
      </c>
      <c r="AZ1796" s="171" t="str">
        <f aca="false">IF(AV1796="",IF(ISNUMBER(FIND(".",A1796)),LEFT(A1796,FIND(".",A1796)-1),A1796),AV1796)</f>
        <v>KJ013414</v>
      </c>
      <c r="BA1796" s="171" t="str">
        <f aca="false">IF(ISNUMBER(FIND("-",AZ1796)),LEFT(AZ1796,FIND("-",AZ1796)-1),AZ1796)</f>
        <v>KJ013414</v>
      </c>
      <c r="BB1796" s="170" t="str">
        <f aca="false"> MEGAname &amp; "="</f>
        <v>KJ013414=</v>
      </c>
      <c r="BC1796" s="170" t="str">
        <f aca="false">Clear &amp; IF(span ,"Span","out")</f>
        <v>KJ013414=out</v>
      </c>
      <c r="BD1796" s="170" t="str">
        <f aca="false">Clear &amp; IF(span, IF(B1796=".","Selected",B1796),"out")</f>
        <v>KJ013414=out</v>
      </c>
      <c r="BE1796" s="170" t="str">
        <f aca="false">Clear &amp; Strain</f>
        <v>KJ013414=CHN-BJ-r14(8)</v>
      </c>
      <c r="BF1796" s="170" t="str">
        <f aca="false">CONCATENATE(A1796,"=",F1796,". ",AX1796,IF(AB1796="","",CONCATENATE(".",AB1796)))</f>
        <v>KJ013414=CHN-BJ-r14(8). .CHN.rabbit.CG</v>
      </c>
      <c r="BG1796" s="170" t="str">
        <f aca="false">CONCATENATE(A1796,"=",F1796,". ",AX1796)</f>
        <v>KJ013414=CHN-BJ-r14(8). .CHN.rabbit</v>
      </c>
      <c r="BH1796" s="170" t="str">
        <f aca="false">CONCATENATE(A1796,"=",AX1796)</f>
        <v>KJ013414=.CHN.rabbit</v>
      </c>
      <c r="BI1796" s="170" t="str">
        <f aca="false">CONCATENATE(A1796,"=",ComForSubtype,D1796)</f>
        <v>KJ013414=</v>
      </c>
      <c r="BJ1796" s="170" t="str">
        <f aca="false">CONCATENATE(A1796,"=",E1796)</f>
        <v>KJ013414=</v>
      </c>
      <c r="BK1796" s="170" t="str">
        <f aca="false">CONCATENATE(A1796,"=",C1796)</f>
        <v>KJ013414=</v>
      </c>
      <c r="BL1796" s="170" t="str">
        <f aca="false">CONCATENATE(D1796,"=")</f>
        <v>=</v>
      </c>
      <c r="BM1796" s="223" t="str">
        <f aca="false">IF(BA1796="XX","",BA1796)</f>
        <v>KJ013414</v>
      </c>
      <c r="BN1796" s="224" t="str">
        <f aca="false">CONCATENATE(IF(F1796="","",F1796),IF(G1796="","",CONCATENATE(" / ",G1796)))</f>
        <v>CHN-BJ-r14(8)</v>
      </c>
      <c r="BO1796" s="225" t="str">
        <f aca="false">AX1796</f>
        <v>.CHN.rabbit</v>
      </c>
      <c r="BP1796" s="226" t="str">
        <f aca="false">IF(V1796="","",V1796)</f>
        <v/>
      </c>
      <c r="BQ1796" s="226" t="str">
        <f aca="false">IF(W1796="","",CONCATENATE(W1796,IF(LEFT(AO1796,1)="s","+","")))</f>
        <v/>
      </c>
      <c r="BR1796" s="226" t="str">
        <f aca="false">IF(X1796="","",CONCATENATE(X1796,IF(LEFT(AQ1796,1)="s","+","")))</f>
        <v/>
      </c>
      <c r="BS1796" s="226" t="str">
        <f aca="false">IF(Y1796="","",CONCATENATE(Y1796,IF(LEFT(AR1796,1)="s","+","")))</f>
        <v/>
      </c>
      <c r="BT1796" s="226" t="str">
        <f aca="false">IF(Z1796="","",CONCATENATE(Z1796,IF(LEFT(AS1796,1)="s","+","")))</f>
        <v/>
      </c>
      <c r="BU1796" s="227" t="str">
        <f aca="false">IF(AA1796="","",CONCATENATE(AA1796,IF(LEFT(AT1796,1)="s","+","")))</f>
        <v/>
      </c>
      <c r="BV1796" s="212"/>
      <c r="BW1796" s="177" t="s">
        <v>338</v>
      </c>
      <c r="BX1796" s="170" t="str">
        <f aca="false">IF(BW1796&lt;&gt;"",IF(ISNUMBER(FIND("=",BW1796)),LEFT(BW1796,FIND("=",BW1796)-1),BW1796),BW1796)</f>
        <v>xx</v>
      </c>
      <c r="BY1796" s="170" t="str">
        <f aca="false">IF(BW1796&lt;&gt;"",IF(ISNUMBER(FIND("=",BW1796)),RIGHT(BW1796,LEN(BW1796)-FIND("=",BW1796)),""),"")</f>
        <v>Non_select</v>
      </c>
      <c r="BZ1796" s="170" t="str">
        <f aca="false">IF(BX1796&lt;&gt;"",IF(ISNUMBER(FIND(".",BX1796)),LEFT(BX1796,FIND(".",BX1796)-1),BX1796),BX1796)</f>
        <v>xx</v>
      </c>
      <c r="CA1796" s="170" t="str">
        <f aca="false">IF(BX1796&lt;&gt;"",IF(ISNUMBER(FIND(".",BX1796)),RIGHT(BX1796,LEN(BX1796)-FIND(".",BX1796)),""),"")</f>
        <v/>
      </c>
      <c r="CB1796" s="212"/>
      <c r="CC1796" s="170" t="str">
        <f aca="false">A1796</f>
        <v>KJ013414</v>
      </c>
      <c r="CD1796" s="178" t="s">
        <v>339</v>
      </c>
      <c r="CE1796" s="178" t="s">
        <v>340</v>
      </c>
      <c r="CF1796" s="178" t="s">
        <v>341</v>
      </c>
      <c r="CG1796" s="212"/>
      <c r="CH1796" s="212"/>
      <c r="CI1796" s="212"/>
      <c r="CJ1796" s="212"/>
      <c r="CK1796" s="178"/>
      <c r="CL1796" s="212"/>
      <c r="CM1796" s="212"/>
      <c r="CN1796" s="212"/>
      <c r="CO1796" s="212"/>
      <c r="CP1796" s="212"/>
      <c r="CQ1796" s="212"/>
      <c r="CR1796" s="170" t="n">
        <f aca="false">C1796</f>
        <v>0</v>
      </c>
      <c r="CS1796" s="229" t="n">
        <f aca="false">D1796</f>
        <v>0</v>
      </c>
      <c r="CT1796" s="170" t="str">
        <f aca="false">CONCATENATE(CD1796," strain ",CM1796," ",CL1796,", partial cds")</f>
        <v>Hepatitis E virus strain  , partial cds</v>
      </c>
    </row>
    <row r="1797" s="146" customFormat="true" ht="11.9" hidden="true" customHeight="true" outlineLevel="0" collapsed="false">
      <c r="A1797" s="154" t="s">
        <v>4685</v>
      </c>
      <c r="B1797" s="147" t="s">
        <v>371</v>
      </c>
      <c r="C1797" s="209"/>
      <c r="D1797" s="209"/>
      <c r="E1797" s="209"/>
      <c r="F1797" s="154" t="s">
        <v>4686</v>
      </c>
      <c r="G1797" s="212"/>
      <c r="H1797" s="146" t="s">
        <v>365</v>
      </c>
      <c r="I1797" s="153" t="s">
        <v>366</v>
      </c>
      <c r="J1797" s="146" t="s">
        <v>337</v>
      </c>
      <c r="K1797" s="212"/>
      <c r="L1797" s="212"/>
      <c r="M1797" s="157" t="s">
        <v>4346</v>
      </c>
      <c r="N1797" s="158" t="s">
        <v>362</v>
      </c>
      <c r="O1797" s="159" t="n">
        <v>2013</v>
      </c>
      <c r="P1797" s="160" t="s">
        <v>1967</v>
      </c>
      <c r="Q1797" s="160" t="n">
        <v>7</v>
      </c>
      <c r="R1797" s="212"/>
      <c r="S1797" s="212"/>
      <c r="T1797" s="215"/>
      <c r="U1797" s="215"/>
      <c r="V1797" s="209"/>
      <c r="W1797" s="217"/>
      <c r="X1797" s="209"/>
      <c r="Y1797" s="209"/>
      <c r="Z1797" s="209"/>
      <c r="AA1797" s="216"/>
      <c r="AB1797" s="251" t="s">
        <v>278</v>
      </c>
      <c r="AC1797" s="163" t="s">
        <v>354</v>
      </c>
      <c r="AD1797" s="164" t="s">
        <v>354</v>
      </c>
      <c r="AE1797" s="164" t="s">
        <v>354</v>
      </c>
      <c r="AF1797" s="164" t="s">
        <v>354</v>
      </c>
      <c r="AG1797" s="166" t="s">
        <v>354</v>
      </c>
      <c r="AH1797" s="212"/>
      <c r="AI1797" s="212"/>
      <c r="AJ1797" s="219" t="n">
        <f aca="false">SeqEnd-SeqBeg+1</f>
        <v>1</v>
      </c>
      <c r="AK1797" s="220" t="n">
        <f aca="false">AND( SeqBeg&lt;=Beg  , End &lt;=SeqEnd )</f>
        <v>0</v>
      </c>
      <c r="AL1797" s="212"/>
      <c r="AM1797" s="212"/>
      <c r="AN1797" s="221"/>
      <c r="AO1797" s="147" t="s">
        <v>103</v>
      </c>
      <c r="AP1797" s="147" t="s">
        <v>103</v>
      </c>
      <c r="AQ1797" s="147" t="s">
        <v>103</v>
      </c>
      <c r="AR1797" s="147" t="s">
        <v>103</v>
      </c>
      <c r="AS1797" s="147" t="s">
        <v>103</v>
      </c>
      <c r="AT1797" s="147" t="s">
        <v>103</v>
      </c>
      <c r="AV1797" s="212"/>
      <c r="AW1797" s="222" t="str">
        <f aca="false">HYPERLINK(CONCATENATE("http://www.ncbi.nlm.nih.gov/nuccore/",BM1797),BM1797)</f>
        <v>KJ013415</v>
      </c>
      <c r="AX1797" s="219" t="str">
        <f aca="false">CONCATENATE(D1797,IF(I1797="","",CONCATENATE(".",I1797)),IF(K1797="","",CONCATENATE(".",K1797)),IF(M1797="","",CONCATENATE(".",M1797)),IF(R1797="","",CONCATENATE(".",R1797)),IF(U1797="","","(*)"))</f>
        <v>.CHN.rabbit</v>
      </c>
      <c r="AY1797" s="170" t="str">
        <f aca="false">CONCATENATE(BM1797,".",BN1797)</f>
        <v>KJ013415.CHN-BJ-r14(9</v>
      </c>
      <c r="AZ1797" s="171" t="str">
        <f aca="false">IF(AV1797="",IF(ISNUMBER(FIND(".",A1797)),LEFT(A1797,FIND(".",A1797)-1),A1797),AV1797)</f>
        <v>KJ013415</v>
      </c>
      <c r="BA1797" s="171" t="str">
        <f aca="false">IF(ISNUMBER(FIND("-",AZ1797)),LEFT(AZ1797,FIND("-",AZ1797)-1),AZ1797)</f>
        <v>KJ013415</v>
      </c>
      <c r="BB1797" s="170" t="str">
        <f aca="false"> MEGAname &amp; "="</f>
        <v>KJ013415=</v>
      </c>
      <c r="BC1797" s="170" t="str">
        <f aca="false">Clear &amp; IF(span ,"Span","out")</f>
        <v>KJ013415=out</v>
      </c>
      <c r="BD1797" s="170" t="str">
        <f aca="false">Clear &amp; IF(span, IF(B1797=".","Selected",B1797),"out")</f>
        <v>KJ013415=out</v>
      </c>
      <c r="BE1797" s="170" t="str">
        <f aca="false">Clear &amp; Strain</f>
        <v>KJ013415=CHN-BJ-r14(9</v>
      </c>
      <c r="BF1797" s="170" t="str">
        <f aca="false">CONCATENATE(A1797,"=",F1797,". ",AX1797,IF(AB1797="","",CONCATENATE(".",AB1797)))</f>
        <v>KJ013415=CHN-BJ-r14(9. .CHN.rabbit.CG</v>
      </c>
      <c r="BG1797" s="170" t="str">
        <f aca="false">CONCATENATE(A1797,"=",F1797,". ",AX1797)</f>
        <v>KJ013415=CHN-BJ-r14(9. .CHN.rabbit</v>
      </c>
      <c r="BH1797" s="170" t="str">
        <f aca="false">CONCATENATE(A1797,"=",AX1797)</f>
        <v>KJ013415=.CHN.rabbit</v>
      </c>
      <c r="BI1797" s="170" t="str">
        <f aca="false">CONCATENATE(A1797,"=",ComForSubtype,D1797)</f>
        <v>KJ013415=</v>
      </c>
      <c r="BJ1797" s="170" t="str">
        <f aca="false">CONCATENATE(A1797,"=",E1797)</f>
        <v>KJ013415=</v>
      </c>
      <c r="BK1797" s="170" t="str">
        <f aca="false">CONCATENATE(A1797,"=",C1797)</f>
        <v>KJ013415=</v>
      </c>
      <c r="BL1797" s="170" t="str">
        <f aca="false">CONCATENATE(D1797,"=")</f>
        <v>=</v>
      </c>
      <c r="BM1797" s="223" t="str">
        <f aca="false">IF(BA1797="XX","",BA1797)</f>
        <v>KJ013415</v>
      </c>
      <c r="BN1797" s="224" t="str">
        <f aca="false">CONCATENATE(IF(F1797="","",F1797),IF(G1797="","",CONCATENATE(" / ",G1797)))</f>
        <v>CHN-BJ-r14(9</v>
      </c>
      <c r="BO1797" s="225" t="str">
        <f aca="false">AX1797</f>
        <v>.CHN.rabbit</v>
      </c>
      <c r="BP1797" s="226" t="str">
        <f aca="false">IF(V1797="","",V1797)</f>
        <v/>
      </c>
      <c r="BQ1797" s="226" t="str">
        <f aca="false">IF(W1797="","",CONCATENATE(W1797,IF(LEFT(AO1797,1)="s","+","")))</f>
        <v/>
      </c>
      <c r="BR1797" s="226" t="str">
        <f aca="false">IF(X1797="","",CONCATENATE(X1797,IF(LEFT(AQ1797,1)="s","+","")))</f>
        <v/>
      </c>
      <c r="BS1797" s="226" t="str">
        <f aca="false">IF(Y1797="","",CONCATENATE(Y1797,IF(LEFT(AR1797,1)="s","+","")))</f>
        <v/>
      </c>
      <c r="BT1797" s="226" t="str">
        <f aca="false">IF(Z1797="","",CONCATENATE(Z1797,IF(LEFT(AS1797,1)="s","+","")))</f>
        <v/>
      </c>
      <c r="BU1797" s="227" t="str">
        <f aca="false">IF(AA1797="","",CONCATENATE(AA1797,IF(LEFT(AT1797,1)="s","+","")))</f>
        <v/>
      </c>
      <c r="BV1797" s="212"/>
      <c r="BW1797" s="177" t="s">
        <v>338</v>
      </c>
      <c r="BX1797" s="170" t="str">
        <f aca="false">IF(BW1797&lt;&gt;"",IF(ISNUMBER(FIND("=",BW1797)),LEFT(BW1797,FIND("=",BW1797)-1),BW1797),BW1797)</f>
        <v>xx</v>
      </c>
      <c r="BY1797" s="170" t="str">
        <f aca="false">IF(BW1797&lt;&gt;"",IF(ISNUMBER(FIND("=",BW1797)),RIGHT(BW1797,LEN(BW1797)-FIND("=",BW1797)),""),"")</f>
        <v>Non_select</v>
      </c>
      <c r="BZ1797" s="170" t="str">
        <f aca="false">IF(BX1797&lt;&gt;"",IF(ISNUMBER(FIND(".",BX1797)),LEFT(BX1797,FIND(".",BX1797)-1),BX1797),BX1797)</f>
        <v>xx</v>
      </c>
      <c r="CA1797" s="170" t="str">
        <f aca="false">IF(BX1797&lt;&gt;"",IF(ISNUMBER(FIND(".",BX1797)),RIGHT(BX1797,LEN(BX1797)-FIND(".",BX1797)),""),"")</f>
        <v/>
      </c>
      <c r="CB1797" s="212"/>
      <c r="CC1797" s="170" t="str">
        <f aca="false">A1797</f>
        <v>KJ013415</v>
      </c>
      <c r="CD1797" s="178" t="s">
        <v>339</v>
      </c>
      <c r="CE1797" s="178" t="s">
        <v>340</v>
      </c>
      <c r="CF1797" s="178" t="s">
        <v>341</v>
      </c>
      <c r="CG1797" s="212"/>
      <c r="CH1797" s="212"/>
      <c r="CI1797" s="212"/>
      <c r="CJ1797" s="212"/>
      <c r="CK1797" s="178"/>
      <c r="CL1797" s="212"/>
      <c r="CM1797" s="212"/>
      <c r="CN1797" s="212"/>
      <c r="CO1797" s="212"/>
      <c r="CP1797" s="212"/>
      <c r="CQ1797" s="212"/>
      <c r="CR1797" s="170" t="n">
        <f aca="false">C1797</f>
        <v>0</v>
      </c>
      <c r="CS1797" s="229" t="n">
        <f aca="false">D1797</f>
        <v>0</v>
      </c>
      <c r="CT1797" s="170" t="str">
        <f aca="false">CONCATENATE(CD1797," strain ",CM1797," ",CL1797,", partial cds")</f>
        <v>Hepatitis E virus strain  , partial cds</v>
      </c>
    </row>
    <row r="1798" customFormat="false" ht="11.9" hidden="true" customHeight="true" outlineLevel="0" collapsed="false">
      <c r="A1798" s="154" t="s">
        <v>4687</v>
      </c>
      <c r="B1798" s="147" t="s">
        <v>371</v>
      </c>
      <c r="C1798" s="148" t="n">
        <v>4</v>
      </c>
      <c r="D1798" s="209"/>
      <c r="E1798" s="209"/>
      <c r="F1798" s="210" t="s">
        <v>4688</v>
      </c>
      <c r="G1798" s="212"/>
      <c r="H1798" s="146" t="s">
        <v>365</v>
      </c>
      <c r="I1798" s="153" t="s">
        <v>366</v>
      </c>
      <c r="J1798" s="146" t="s">
        <v>337</v>
      </c>
      <c r="K1798" s="212"/>
      <c r="L1798" s="212"/>
      <c r="M1798" s="157" t="s">
        <v>348</v>
      </c>
      <c r="N1798" s="158" t="s">
        <v>400</v>
      </c>
      <c r="O1798" s="159" t="n">
        <v>2008</v>
      </c>
      <c r="P1798" s="212"/>
      <c r="Q1798" s="212"/>
      <c r="R1798" s="212"/>
      <c r="S1798" s="212"/>
      <c r="T1798" s="215"/>
      <c r="U1798" s="215"/>
      <c r="V1798" s="158" t="s">
        <v>278</v>
      </c>
      <c r="W1798" s="217"/>
      <c r="X1798" s="209"/>
      <c r="Y1798" s="209"/>
      <c r="Z1798" s="209"/>
      <c r="AB1798" s="217"/>
      <c r="AC1798" s="217"/>
      <c r="AD1798" s="209"/>
      <c r="AE1798" s="209"/>
      <c r="AF1798" s="209"/>
      <c r="AG1798" s="218"/>
      <c r="AH1798" s="212"/>
      <c r="AI1798" s="212"/>
      <c r="AJ1798" s="219" t="n">
        <f aca="false">SeqEnd-SeqBeg+1</f>
        <v>1</v>
      </c>
      <c r="AK1798" s="220" t="n">
        <f aca="false">AND( SeqBeg&lt;=Beg  , End &lt;=SeqEnd )</f>
        <v>0</v>
      </c>
      <c r="AL1798" s="212"/>
      <c r="AM1798" s="212"/>
      <c r="AN1798" s="221"/>
      <c r="AO1798" s="147" t="s">
        <v>103</v>
      </c>
      <c r="AP1798" s="147" t="s">
        <v>103</v>
      </c>
      <c r="AQ1798" s="147" t="s">
        <v>103</v>
      </c>
      <c r="AR1798" s="147" t="s">
        <v>103</v>
      </c>
      <c r="AS1798" s="147" t="s">
        <v>103</v>
      </c>
      <c r="AT1798" s="147" t="s">
        <v>103</v>
      </c>
      <c r="AU1798" s="146"/>
      <c r="AV1798" s="212"/>
      <c r="AW1798" s="222" t="str">
        <f aca="false">HYPERLINK(CONCATENATE("http://www.ncbi.nlm.nih.gov/nuccore/",BM1798),BM1798)</f>
        <v>HM439284</v>
      </c>
      <c r="AX1798" s="219" t="str">
        <f aca="false">CONCATENATE(D1798,IF(I1798="","",CONCATENATE(".",I1798)),IF(K1798="","",CONCATENATE(".",K1798)),IF(M1798="","",CONCATENATE(".",M1798)),IF(R1798="","",CONCATENATE(".",R1798)),IF(U1798="","","(*)"))</f>
        <v>.CHN.hum</v>
      </c>
      <c r="AY1798" s="170" t="str">
        <f aca="false">CONCATENATE(BM1798,".",BN1798)</f>
        <v>HM439284.EChZ20</v>
      </c>
      <c r="AZ1798" s="171" t="str">
        <f aca="false">IF(AV1798="",IF(ISNUMBER(FIND(".",A1798)),LEFT(A1798,FIND(".",A1798)-1),A1798),AV1798)</f>
        <v>HM439284</v>
      </c>
      <c r="BA1798" s="171" t="str">
        <f aca="false">IF(ISNUMBER(FIND("-",AZ1798)),LEFT(AZ1798,FIND("-",AZ1798)-1),AZ1798)</f>
        <v>HM439284</v>
      </c>
      <c r="BB1798" s="170" t="str">
        <f aca="false"> MEGAname &amp; "="</f>
        <v>HM439284=</v>
      </c>
      <c r="BC1798" s="170" t="str">
        <f aca="false">Clear &amp; IF(span ,"Span","out")</f>
        <v>HM439284=out</v>
      </c>
      <c r="BD1798" s="170" t="str">
        <f aca="false">Clear &amp; IF(span, IF(B1798=".","Selected",B1798),"out")</f>
        <v>HM439284=out</v>
      </c>
      <c r="BE1798" s="170" t="str">
        <f aca="false">Clear &amp; Strain</f>
        <v>HM439284=EChZ20</v>
      </c>
      <c r="BF1798" s="170" t="str">
        <f aca="false">CONCATENATE(A1798,"=",F1798,". ",AX1798,IF(AB1798="","",CONCATENATE(".",AB1798)))</f>
        <v>HM439284=EChZ20. .CHN.hum</v>
      </c>
      <c r="BG1798" s="170" t="str">
        <f aca="false">CONCATENATE(A1798,"=",F1798,". ",AX1798)</f>
        <v>HM439284=EChZ20. .CHN.hum</v>
      </c>
      <c r="BH1798" s="170" t="str">
        <f aca="false">CONCATENATE(A1798,"=",AX1798)</f>
        <v>HM439284=.CHN.hum</v>
      </c>
      <c r="BI1798" s="170" t="str">
        <f aca="false">CONCATENATE(A1798,"=",ComForSubtype,D1798)</f>
        <v>HM439284=</v>
      </c>
      <c r="BJ1798" s="170" t="str">
        <f aca="false">CONCATENATE(A1798,"=",E1798)</f>
        <v>HM439284=</v>
      </c>
      <c r="BK1798" s="170" t="str">
        <f aca="false">CONCATENATE(A1798,"=",C1798)</f>
        <v>HM439284=4</v>
      </c>
      <c r="BL1798" s="170" t="str">
        <f aca="false">CONCATENATE(D1798,"=")</f>
        <v>=</v>
      </c>
      <c r="BM1798" s="223" t="str">
        <f aca="false">IF(BA1798="XX","",BA1798)</f>
        <v>HM439284</v>
      </c>
      <c r="BN1798" s="224" t="str">
        <f aca="false">CONCATENATE(IF(F1798="","",F1798),IF(G1798="","",CONCATENATE(" / ",G1798)))</f>
        <v>EChZ20</v>
      </c>
      <c r="BO1798" s="225" t="str">
        <f aca="false">AX1798</f>
        <v>.CHN.hum</v>
      </c>
      <c r="BP1798" s="226" t="str">
        <f aca="false">IF(V1798="","",V1798)</f>
        <v>CG</v>
      </c>
      <c r="BQ1798" s="226" t="str">
        <f aca="false">IF(W1798="","",CONCATENATE(W1798,IF(LEFT(AO1798,1)="s","+","")))</f>
        <v/>
      </c>
      <c r="BR1798" s="226" t="str">
        <f aca="false">IF(X1798="","",CONCATENATE(X1798,IF(LEFT(AQ1798,1)="s","+","")))</f>
        <v/>
      </c>
      <c r="BS1798" s="226" t="str">
        <f aca="false">IF(Y1798="","",CONCATENATE(Y1798,IF(LEFT(AR1798,1)="s","+","")))</f>
        <v/>
      </c>
      <c r="BT1798" s="226" t="str">
        <f aca="false">IF(Z1798="","",CONCATENATE(Z1798,IF(LEFT(AS1798,1)="s","+","")))</f>
        <v/>
      </c>
      <c r="BU1798" s="227" t="str">
        <f aca="false">IF(AA1798="","",CONCATENATE(AA1798,IF(LEFT(AT1798,1)="s","+","")))</f>
        <v/>
      </c>
      <c r="BV1798" s="212"/>
      <c r="BW1798" s="177" t="s">
        <v>338</v>
      </c>
      <c r="BX1798" s="170" t="str">
        <f aca="false">IF(BW1798&lt;&gt;"",IF(ISNUMBER(FIND("=",BW1798)),LEFT(BW1798,FIND("=",BW1798)-1),BW1798),BW1798)</f>
        <v>xx</v>
      </c>
      <c r="BY1798" s="170" t="str">
        <f aca="false">IF(BW1798&lt;&gt;"",IF(ISNUMBER(FIND("=",BW1798)),RIGHT(BW1798,LEN(BW1798)-FIND("=",BW1798)),""),"")</f>
        <v>Non_select</v>
      </c>
      <c r="BZ1798" s="170" t="str">
        <f aca="false">IF(BX1798&lt;&gt;"",IF(ISNUMBER(FIND(".",BX1798)),LEFT(BX1798,FIND(".",BX1798)-1),BX1798),BX1798)</f>
        <v>xx</v>
      </c>
      <c r="CA1798" s="170" t="str">
        <f aca="false">IF(BX1798&lt;&gt;"",IF(ISNUMBER(FIND(".",BX1798)),RIGHT(BX1798,LEN(BX1798)-FIND(".",BX1798)),""),"")</f>
        <v/>
      </c>
      <c r="CB1798" s="212"/>
      <c r="CC1798" s="170" t="str">
        <f aca="false">A1798</f>
        <v>HM439284</v>
      </c>
      <c r="CD1798" s="178" t="s">
        <v>339</v>
      </c>
      <c r="CE1798" s="178" t="s">
        <v>340</v>
      </c>
      <c r="CF1798" s="178" t="s">
        <v>341</v>
      </c>
      <c r="CG1798" s="212"/>
      <c r="CH1798" s="212"/>
      <c r="CI1798" s="212"/>
      <c r="CJ1798" s="212"/>
      <c r="CK1798" s="178"/>
      <c r="CL1798" s="212"/>
      <c r="CM1798" s="212"/>
      <c r="CN1798" s="212"/>
      <c r="CO1798" s="212"/>
      <c r="CP1798" s="212"/>
      <c r="CQ1798" s="212"/>
      <c r="CR1798" s="228" t="n">
        <f aca="false">C1798</f>
        <v>4</v>
      </c>
      <c r="CS1798" s="229" t="n">
        <f aca="false">D1798</f>
        <v>0</v>
      </c>
      <c r="CT1798" s="170" t="str">
        <f aca="false">CONCATENATE(CD1798," strain ",CM1798," ",CL1798,", partial cds")</f>
        <v>Hepatitis E virus strain  , partial cds</v>
      </c>
    </row>
    <row r="1799" customFormat="false" ht="11.9" hidden="true" customHeight="true" outlineLevel="0" collapsed="false">
      <c r="A1799" s="154" t="s">
        <v>4689</v>
      </c>
      <c r="B1799" s="528" t="s">
        <v>371</v>
      </c>
      <c r="C1799" s="148" t="n">
        <v>4</v>
      </c>
      <c r="D1799" s="209"/>
      <c r="E1799" s="209"/>
      <c r="F1799" s="210" t="s">
        <v>4690</v>
      </c>
      <c r="G1799" s="212"/>
      <c r="H1799" s="146" t="s">
        <v>365</v>
      </c>
      <c r="I1799" s="153" t="s">
        <v>366</v>
      </c>
      <c r="J1799" s="146" t="s">
        <v>337</v>
      </c>
      <c r="K1799" s="212"/>
      <c r="L1799" s="212"/>
      <c r="M1799" s="157" t="s">
        <v>4002</v>
      </c>
      <c r="N1799" s="213"/>
      <c r="O1799" s="159" t="n">
        <v>2008</v>
      </c>
      <c r="P1799" s="160" t="s">
        <v>2044</v>
      </c>
      <c r="Q1799" s="212"/>
      <c r="R1799" s="212"/>
      <c r="S1799" s="212"/>
      <c r="T1799" s="215"/>
      <c r="U1799" s="215"/>
      <c r="V1799" s="209"/>
      <c r="W1799" s="217"/>
      <c r="X1799" s="209"/>
      <c r="Y1799" s="209"/>
      <c r="Z1799" s="209"/>
      <c r="AB1799" s="251" t="s">
        <v>278</v>
      </c>
      <c r="AC1799" s="163" t="s">
        <v>354</v>
      </c>
      <c r="AD1799" s="164" t="s">
        <v>354</v>
      </c>
      <c r="AE1799" s="164" t="s">
        <v>354</v>
      </c>
      <c r="AF1799" s="164" t="s">
        <v>354</v>
      </c>
      <c r="AG1799" s="166" t="s">
        <v>354</v>
      </c>
      <c r="AH1799" s="212"/>
      <c r="AI1799" s="212"/>
      <c r="AJ1799" s="219" t="n">
        <f aca="false">SeqEnd-SeqBeg+1</f>
        <v>1</v>
      </c>
      <c r="AK1799" s="220" t="n">
        <f aca="false">AND( SeqBeg&lt;=Beg  , End &lt;=SeqEnd )</f>
        <v>0</v>
      </c>
      <c r="AL1799" s="212"/>
      <c r="AM1799" s="212"/>
      <c r="AN1799" s="221"/>
      <c r="AO1799" s="147" t="s">
        <v>103</v>
      </c>
      <c r="AP1799" s="147" t="s">
        <v>103</v>
      </c>
      <c r="AQ1799" s="147" t="s">
        <v>103</v>
      </c>
      <c r="AR1799" s="147" t="s">
        <v>103</v>
      </c>
      <c r="AS1799" s="147" t="s">
        <v>103</v>
      </c>
      <c r="AT1799" s="147" t="s">
        <v>103</v>
      </c>
      <c r="AU1799" s="146"/>
      <c r="AV1799" s="212"/>
      <c r="AW1799" s="222" t="str">
        <f aca="false">HYPERLINK(CONCATENATE("http://www.ncbi.nlm.nih.gov/nuccore/",BM1799),BM1799)</f>
        <v>GU361892</v>
      </c>
      <c r="AX1799" s="219" t="str">
        <f aca="false">CONCATENATE(D1799,IF(I1799="","",CONCATENATE(".",I1799)),IF(K1799="","",CONCATENATE(".",K1799)),IF(M1799="","",CONCATENATE(".",M1799)),IF(R1799="","",CONCATENATE(".",R1799)),IF(U1799="","","(*)"))</f>
        <v>.CHN.cells</v>
      </c>
      <c r="AY1799" s="170" t="str">
        <f aca="false">CONCATENATE(BM1799,".",BN1799)</f>
        <v>GU361892.hb-3</v>
      </c>
      <c r="AZ1799" s="171" t="str">
        <f aca="false">IF(AV1799="",IF(ISNUMBER(FIND(".",A1799)),LEFT(A1799,FIND(".",A1799)-1),A1799),AV1799)</f>
        <v>GU361892</v>
      </c>
      <c r="BA1799" s="171" t="str">
        <f aca="false">IF(ISNUMBER(FIND("-",AZ1799)),LEFT(AZ1799,FIND("-",AZ1799)-1),AZ1799)</f>
        <v>GU361892</v>
      </c>
      <c r="BB1799" s="170" t="str">
        <f aca="false"> MEGAname &amp; "="</f>
        <v>GU361892=</v>
      </c>
      <c r="BC1799" s="170" t="str">
        <f aca="false">Clear &amp; IF(span ,"Span","out")</f>
        <v>GU361892=out</v>
      </c>
      <c r="BD1799" s="170" t="str">
        <f aca="false">Clear &amp; IF(span, IF(B1799=".","Selected",B1799),"out")</f>
        <v>GU361892=out</v>
      </c>
      <c r="BE1799" s="170" t="str">
        <f aca="false">Clear &amp; Strain</f>
        <v>GU361892=hb-3</v>
      </c>
      <c r="BF1799" s="170" t="str">
        <f aca="false">CONCATENATE(A1799,"=",F1799,". ",AX1799,IF(AB1799="","",CONCATENATE(".",AB1799)))</f>
        <v>GU361892=hb-3. .CHN.cells.CG</v>
      </c>
      <c r="BG1799" s="170" t="str">
        <f aca="false">CONCATENATE(A1799,"=",F1799,". ",AX1799)</f>
        <v>GU361892=hb-3. .CHN.cells</v>
      </c>
      <c r="BH1799" s="170" t="str">
        <f aca="false">CONCATENATE(A1799,"=",AX1799)</f>
        <v>GU361892=.CHN.cells</v>
      </c>
      <c r="BI1799" s="170" t="str">
        <f aca="false">CONCATENATE(A1799,"=",ComForSubtype,D1799)</f>
        <v>GU361892=</v>
      </c>
      <c r="BJ1799" s="170" t="str">
        <f aca="false">CONCATENATE(A1799,"=",E1799)</f>
        <v>GU361892=</v>
      </c>
      <c r="BK1799" s="170" t="str">
        <f aca="false">CONCATENATE(A1799,"=",C1799)</f>
        <v>GU361892=4</v>
      </c>
      <c r="BL1799" s="170" t="str">
        <f aca="false">CONCATENATE(D1799,"=")</f>
        <v>=</v>
      </c>
      <c r="BM1799" s="223" t="str">
        <f aca="false">IF(BA1799="XX","",BA1799)</f>
        <v>GU361892</v>
      </c>
      <c r="BN1799" s="224" t="str">
        <f aca="false">CONCATENATE(IF(F1799="","",F1799),IF(G1799="","",CONCATENATE(" / ",G1799)))</f>
        <v>hb-3</v>
      </c>
      <c r="BO1799" s="225" t="str">
        <f aca="false">AX1799</f>
        <v>.CHN.cells</v>
      </c>
      <c r="BP1799" s="226" t="str">
        <f aca="false">IF(V1799="","",V1799)</f>
        <v/>
      </c>
      <c r="BQ1799" s="226" t="str">
        <f aca="false">IF(W1799="","",CONCATENATE(W1799,IF(LEFT(AO1799,1)="s","+","")))</f>
        <v/>
      </c>
      <c r="BR1799" s="226" t="str">
        <f aca="false">IF(X1799="","",CONCATENATE(X1799,IF(LEFT(AQ1799,1)="s","+","")))</f>
        <v/>
      </c>
      <c r="BS1799" s="226" t="str">
        <f aca="false">IF(Y1799="","",CONCATENATE(Y1799,IF(LEFT(AR1799,1)="s","+","")))</f>
        <v/>
      </c>
      <c r="BT1799" s="226" t="str">
        <f aca="false">IF(Z1799="","",CONCATENATE(Z1799,IF(LEFT(AS1799,1)="s","+","")))</f>
        <v/>
      </c>
      <c r="BU1799" s="227" t="str">
        <f aca="false">IF(AA1799="","",CONCATENATE(AA1799,IF(LEFT(AT1799,1)="s","+","")))</f>
        <v/>
      </c>
      <c r="BV1799" s="212"/>
      <c r="BW1799" s="177" t="s">
        <v>338</v>
      </c>
      <c r="BX1799" s="170" t="str">
        <f aca="false">IF(BW1799&lt;&gt;"",IF(ISNUMBER(FIND("=",BW1799)),LEFT(BW1799,FIND("=",BW1799)-1),BW1799),BW1799)</f>
        <v>xx</v>
      </c>
      <c r="BY1799" s="170" t="str">
        <f aca="false">IF(BW1799&lt;&gt;"",IF(ISNUMBER(FIND("=",BW1799)),RIGHT(BW1799,LEN(BW1799)-FIND("=",BW1799)),""),"")</f>
        <v>Non_select</v>
      </c>
      <c r="BZ1799" s="170" t="str">
        <f aca="false">IF(BX1799&lt;&gt;"",IF(ISNUMBER(FIND(".",BX1799)),LEFT(BX1799,FIND(".",BX1799)-1),BX1799),BX1799)</f>
        <v>xx</v>
      </c>
      <c r="CA1799" s="170" t="str">
        <f aca="false">IF(BX1799&lt;&gt;"",IF(ISNUMBER(FIND(".",BX1799)),RIGHT(BX1799,LEN(BX1799)-FIND(".",BX1799)),""),"")</f>
        <v/>
      </c>
      <c r="CB1799" s="212"/>
      <c r="CC1799" s="170" t="str">
        <f aca="false">A1799</f>
        <v>GU361892</v>
      </c>
      <c r="CD1799" s="178" t="s">
        <v>339</v>
      </c>
      <c r="CE1799" s="178" t="s">
        <v>340</v>
      </c>
      <c r="CF1799" s="178" t="s">
        <v>341</v>
      </c>
      <c r="CG1799" s="212"/>
      <c r="CH1799" s="212"/>
      <c r="CI1799" s="212"/>
      <c r="CJ1799" s="212"/>
      <c r="CK1799" s="178"/>
      <c r="CL1799" s="212"/>
      <c r="CM1799" s="212"/>
      <c r="CN1799" s="212"/>
      <c r="CO1799" s="212"/>
      <c r="CP1799" s="212"/>
      <c r="CQ1799" s="212"/>
      <c r="CR1799" s="228" t="n">
        <f aca="false">C1799</f>
        <v>4</v>
      </c>
      <c r="CS1799" s="229" t="n">
        <f aca="false">D1799</f>
        <v>0</v>
      </c>
      <c r="CT1799" s="170" t="str">
        <f aca="false">CONCATENATE(CD1799," strain ",CM1799," ",CL1799,", partial cds")</f>
        <v>Hepatitis E virus strain  , partial cds</v>
      </c>
    </row>
    <row r="1800" customFormat="false" ht="11.9" hidden="true" customHeight="true" outlineLevel="0" collapsed="false">
      <c r="A1800" s="208" t="s">
        <v>4691</v>
      </c>
      <c r="B1800" s="164" t="s">
        <v>371</v>
      </c>
      <c r="C1800" s="209"/>
      <c r="D1800" s="209"/>
      <c r="E1800" s="209"/>
      <c r="F1800" s="210" t="s">
        <v>4692</v>
      </c>
      <c r="G1800" s="212"/>
      <c r="H1800" s="146" t="s">
        <v>423</v>
      </c>
      <c r="I1800" s="153" t="s">
        <v>424</v>
      </c>
      <c r="J1800" s="212" t="s">
        <v>425</v>
      </c>
      <c r="K1800" s="212"/>
      <c r="L1800" s="212"/>
      <c r="M1800" s="157" t="s">
        <v>348</v>
      </c>
      <c r="N1800" s="213"/>
      <c r="O1800" s="159" t="n">
        <v>2010</v>
      </c>
      <c r="P1800" s="212"/>
      <c r="Q1800" s="212"/>
      <c r="R1800" s="212"/>
      <c r="S1800" s="212"/>
      <c r="T1800" s="215"/>
      <c r="U1800" s="215"/>
      <c r="V1800" s="209"/>
      <c r="W1800" s="217"/>
      <c r="X1800" s="209"/>
      <c r="Y1800" s="209"/>
      <c r="Z1800" s="209"/>
      <c r="AB1800" s="217"/>
      <c r="AC1800" s="217"/>
      <c r="AD1800" s="209"/>
      <c r="AE1800" s="209"/>
      <c r="AF1800" s="209"/>
      <c r="AG1800" s="218"/>
      <c r="AH1800" s="212"/>
      <c r="AI1800" s="212"/>
      <c r="AJ1800" s="219" t="n">
        <f aca="false">SeqEnd-SeqBeg+1</f>
        <v>1</v>
      </c>
      <c r="AK1800" s="220" t="n">
        <f aca="false">AND( SeqBeg&lt;=Beg  , End &lt;=SeqEnd )</f>
        <v>0</v>
      </c>
      <c r="AL1800" s="212"/>
      <c r="AM1800" s="212"/>
      <c r="AN1800" s="221"/>
      <c r="AO1800" s="147" t="s">
        <v>103</v>
      </c>
      <c r="AP1800" s="147" t="s">
        <v>103</v>
      </c>
      <c r="AQ1800" s="147" t="s">
        <v>103</v>
      </c>
      <c r="AR1800" s="147" t="s">
        <v>103</v>
      </c>
      <c r="AS1800" s="147" t="s">
        <v>103</v>
      </c>
      <c r="AT1800" s="147" t="s">
        <v>103</v>
      </c>
      <c r="AU1800" s="146"/>
      <c r="AV1800" s="212"/>
      <c r="AW1800" s="222" t="str">
        <f aca="false">HYPERLINK(CONCATENATE("http://www.ncbi.nlm.nih.gov/nuccore/",BM1800),BM1800)</f>
        <v>HM775429</v>
      </c>
      <c r="AX1800" s="219" t="str">
        <f aca="false">CONCATENATE(D1800,IF(I1800="","",CONCATENATE(".",I1800)),IF(K1800="","",CONCATENATE(".",K1800)),IF(M1800="","",CONCATENATE(".",M1800)),IF(R1800="","",CONCATENATE(".",R1800)),IF(U1800="","","(*)"))</f>
        <v>.URY.hum</v>
      </c>
      <c r="AY1800" s="170" t="str">
        <f aca="false">CONCATENATE(BM1800,".",BN1800)</f>
        <v>HM775429.He_Uy1</v>
      </c>
      <c r="AZ1800" s="171" t="str">
        <f aca="false">IF(AV1800="",IF(ISNUMBER(FIND(".",A1800)),LEFT(A1800,FIND(".",A1800)-1),A1800),AV1800)</f>
        <v>HM775429</v>
      </c>
      <c r="BA1800" s="171" t="str">
        <f aca="false">IF(ISNUMBER(FIND("-",AZ1800)),LEFT(AZ1800,FIND("-",AZ1800)-1),AZ1800)</f>
        <v>HM775429</v>
      </c>
      <c r="BB1800" s="170" t="str">
        <f aca="false"> MEGAname &amp; "="</f>
        <v>HM775429=</v>
      </c>
      <c r="BC1800" s="170" t="str">
        <f aca="false">Clear &amp; IF(span ,"Span","out")</f>
        <v>HM775429=out</v>
      </c>
      <c r="BD1800" s="170" t="str">
        <f aca="false">Clear &amp; IF(span, IF(B1800=".","Selected",B1800),"out")</f>
        <v>HM775429=out</v>
      </c>
      <c r="BE1800" s="170" t="str">
        <f aca="false">Clear &amp; Strain</f>
        <v>HM775429=He_Uy1</v>
      </c>
      <c r="BF1800" s="170" t="str">
        <f aca="false">CONCATENATE(A1800,"=",F1800,". ",AX1800,IF(AB1800="","",CONCATENATE(".",AB1800)))</f>
        <v>HM775429=He_Uy1. .URY.hum</v>
      </c>
      <c r="BG1800" s="170" t="str">
        <f aca="false">CONCATENATE(A1800,"=",F1800,". ",AX1800)</f>
        <v>HM775429=He_Uy1. .URY.hum</v>
      </c>
      <c r="BH1800" s="170" t="str">
        <f aca="false">CONCATENATE(A1800,"=",AX1800)</f>
        <v>HM775429=.URY.hum</v>
      </c>
      <c r="BI1800" s="170" t="str">
        <f aca="false">CONCATENATE(A1800,"=",ComForSubtype,D1800)</f>
        <v>HM775429=</v>
      </c>
      <c r="BJ1800" s="170" t="str">
        <f aca="false">CONCATENATE(A1800,"=",E1800)</f>
        <v>HM775429=</v>
      </c>
      <c r="BK1800" s="170" t="str">
        <f aca="false">CONCATENATE(A1800,"=",C1800)</f>
        <v>HM775429=</v>
      </c>
      <c r="BL1800" s="170" t="str">
        <f aca="false">CONCATENATE(D1800,"=")</f>
        <v>=</v>
      </c>
      <c r="BM1800" s="223" t="str">
        <f aca="false">IF(BA1800="XX","",BA1800)</f>
        <v>HM775429</v>
      </c>
      <c r="BN1800" s="224" t="str">
        <f aca="false">CONCATENATE(IF(F1800="","",F1800),IF(G1800="","",CONCATENATE(" / ",G1800)))</f>
        <v>He_Uy1</v>
      </c>
      <c r="BO1800" s="225" t="str">
        <f aca="false">AX1800</f>
        <v>.URY.hum</v>
      </c>
      <c r="BP1800" s="226" t="str">
        <f aca="false">IF(V1800="","",V1800)</f>
        <v/>
      </c>
      <c r="BQ1800" s="226" t="str">
        <f aca="false">IF(W1800="","",CONCATENATE(W1800,IF(LEFT(AO1800,1)="s","+","")))</f>
        <v/>
      </c>
      <c r="BR1800" s="226" t="str">
        <f aca="false">IF(X1800="","",CONCATENATE(X1800,IF(LEFT(AQ1800,1)="s","+","")))</f>
        <v/>
      </c>
      <c r="BS1800" s="226" t="str">
        <f aca="false">IF(Y1800="","",CONCATENATE(Y1800,IF(LEFT(AR1800,1)="s","+","")))</f>
        <v/>
      </c>
      <c r="BT1800" s="226" t="str">
        <f aca="false">IF(Z1800="","",CONCATENATE(Z1800,IF(LEFT(AS1800,1)="s","+","")))</f>
        <v/>
      </c>
      <c r="BU1800" s="227" t="str">
        <f aca="false">IF(AA1800="","",CONCATENATE(AA1800,IF(LEFT(AT1800,1)="s","+","")))</f>
        <v/>
      </c>
      <c r="BV1800" s="212"/>
      <c r="BW1800" s="177" t="s">
        <v>338</v>
      </c>
      <c r="BX1800" s="170" t="str">
        <f aca="false">IF(BW1800&lt;&gt;"",IF(ISNUMBER(FIND("=",BW1800)),LEFT(BW1800,FIND("=",BW1800)-1),BW1800),BW1800)</f>
        <v>xx</v>
      </c>
      <c r="BY1800" s="170" t="str">
        <f aca="false">IF(BW1800&lt;&gt;"",IF(ISNUMBER(FIND("=",BW1800)),RIGHT(BW1800,LEN(BW1800)-FIND("=",BW1800)),""),"")</f>
        <v>Non_select</v>
      </c>
      <c r="BZ1800" s="170" t="str">
        <f aca="false">IF(BX1800&lt;&gt;"",IF(ISNUMBER(FIND(".",BX1800)),LEFT(BX1800,FIND(".",BX1800)-1),BX1800),BX1800)</f>
        <v>xx</v>
      </c>
      <c r="CA1800" s="170" t="str">
        <f aca="false">IF(BX1800&lt;&gt;"",IF(ISNUMBER(FIND(".",BX1800)),RIGHT(BX1800,LEN(BX1800)-FIND(".",BX1800)),""),"")</f>
        <v/>
      </c>
      <c r="CB1800" s="212"/>
      <c r="CC1800" s="170" t="str">
        <f aca="false">A1800</f>
        <v>HM775429</v>
      </c>
      <c r="CD1800" s="178" t="s">
        <v>339</v>
      </c>
      <c r="CE1800" s="178" t="s">
        <v>340</v>
      </c>
      <c r="CF1800" s="178" t="s">
        <v>341</v>
      </c>
      <c r="CG1800" s="212"/>
      <c r="CH1800" s="212"/>
      <c r="CI1800" s="212"/>
      <c r="CJ1800" s="212"/>
      <c r="CK1800" s="178"/>
      <c r="CL1800" s="212"/>
      <c r="CM1800" s="212"/>
      <c r="CN1800" s="212"/>
      <c r="CO1800" s="212"/>
      <c r="CP1800" s="212"/>
      <c r="CQ1800" s="212"/>
      <c r="CR1800" s="170" t="n">
        <f aca="false">C1800</f>
        <v>0</v>
      </c>
      <c r="CS1800" s="229" t="n">
        <f aca="false">D1800</f>
        <v>0</v>
      </c>
      <c r="CT1800" s="170" t="str">
        <f aca="false">CONCATENATE(CD1800," strain ",CM1800," ",CL1800,", partial cds")</f>
        <v>Hepatitis E virus strain  , partial cds</v>
      </c>
    </row>
    <row r="1801" s="146" customFormat="true" ht="11.9" hidden="true" customHeight="true" outlineLevel="0" collapsed="false">
      <c r="A1801" s="208" t="s">
        <v>4693</v>
      </c>
      <c r="B1801" s="164" t="s">
        <v>371</v>
      </c>
      <c r="C1801" s="209"/>
      <c r="D1801" s="209"/>
      <c r="E1801" s="209"/>
      <c r="F1801" s="210" t="s">
        <v>2470</v>
      </c>
      <c r="G1801" s="212"/>
      <c r="H1801" s="146" t="s">
        <v>423</v>
      </c>
      <c r="I1801" s="153" t="s">
        <v>424</v>
      </c>
      <c r="J1801" s="212" t="s">
        <v>425</v>
      </c>
      <c r="K1801" s="212"/>
      <c r="L1801" s="212"/>
      <c r="M1801" s="157" t="s">
        <v>348</v>
      </c>
      <c r="N1801" s="213"/>
      <c r="O1801" s="159" t="n">
        <v>2010</v>
      </c>
      <c r="P1801" s="212"/>
      <c r="Q1801" s="212"/>
      <c r="R1801" s="212"/>
      <c r="S1801" s="212"/>
      <c r="T1801" s="215"/>
      <c r="U1801" s="215"/>
      <c r="V1801" s="209"/>
      <c r="W1801" s="217"/>
      <c r="X1801" s="209"/>
      <c r="Y1801" s="209"/>
      <c r="Z1801" s="209"/>
      <c r="AA1801" s="216"/>
      <c r="AB1801" s="217"/>
      <c r="AC1801" s="217"/>
      <c r="AD1801" s="209"/>
      <c r="AE1801" s="209"/>
      <c r="AF1801" s="209"/>
      <c r="AG1801" s="218"/>
      <c r="AH1801" s="212"/>
      <c r="AI1801" s="212"/>
      <c r="AJ1801" s="219" t="n">
        <f aca="false">SeqEnd-SeqBeg+1</f>
        <v>1</v>
      </c>
      <c r="AK1801" s="220" t="n">
        <f aca="false">AND( SeqBeg&lt;=Beg  , End &lt;=SeqEnd )</f>
        <v>0</v>
      </c>
      <c r="AL1801" s="212"/>
      <c r="AM1801" s="212"/>
      <c r="AN1801" s="221"/>
      <c r="AO1801" s="147" t="s">
        <v>103</v>
      </c>
      <c r="AP1801" s="147" t="s">
        <v>103</v>
      </c>
      <c r="AQ1801" s="147" t="s">
        <v>103</v>
      </c>
      <c r="AR1801" s="147" t="s">
        <v>103</v>
      </c>
      <c r="AS1801" s="147" t="s">
        <v>103</v>
      </c>
      <c r="AT1801" s="147" t="s">
        <v>103</v>
      </c>
      <c r="AV1801" s="212"/>
      <c r="AW1801" s="222" t="str">
        <f aca="false">HYPERLINK(CONCATENATE("http://www.ncbi.nlm.nih.gov/nuccore/",BM1801),BM1801)</f>
        <v>HQ724532</v>
      </c>
      <c r="AX1801" s="219" t="str">
        <f aca="false">CONCATENATE(D1801,IF(I1801="","",CONCATENATE(".",I1801)),IF(K1801="","",CONCATENATE(".",K1801)),IF(M1801="","",CONCATENATE(".",M1801)),IF(R1801="","",CONCATENATE(".",R1801)),IF(U1801="","","(*)"))</f>
        <v>.URY.hum</v>
      </c>
      <c r="AY1801" s="170" t="str">
        <f aca="false">CONCATENATE(BM1801,".",BN1801)</f>
        <v>HQ724532.He_Uy10</v>
      </c>
      <c r="AZ1801" s="171" t="str">
        <f aca="false">IF(AV1801="",IF(ISNUMBER(FIND(".",A1801)),LEFT(A1801,FIND(".",A1801)-1),A1801),AV1801)</f>
        <v>HQ724532</v>
      </c>
      <c r="BA1801" s="171" t="str">
        <f aca="false">IF(ISNUMBER(FIND("-",AZ1801)),LEFT(AZ1801,FIND("-",AZ1801)-1),AZ1801)</f>
        <v>HQ724532</v>
      </c>
      <c r="BB1801" s="170" t="str">
        <f aca="false"> MEGAname &amp; "="</f>
        <v>HQ724532=</v>
      </c>
      <c r="BC1801" s="170" t="str">
        <f aca="false">Clear &amp; IF(span ,"Span","out")</f>
        <v>HQ724532=out</v>
      </c>
      <c r="BD1801" s="170" t="str">
        <f aca="false">Clear &amp; IF(span, IF(B1801=".","Selected",B1801),"out")</f>
        <v>HQ724532=out</v>
      </c>
      <c r="BE1801" s="170" t="str">
        <f aca="false">Clear &amp; Strain</f>
        <v>HQ724532=He_Uy10</v>
      </c>
      <c r="BF1801" s="170" t="str">
        <f aca="false">CONCATENATE(A1801,"=",F1801,". ",AX1801,IF(AB1801="","",CONCATENATE(".",AB1801)))</f>
        <v>HQ724532=He_Uy10. .URY.hum</v>
      </c>
      <c r="BG1801" s="170" t="str">
        <f aca="false">CONCATENATE(A1801,"=",F1801,". ",AX1801)</f>
        <v>HQ724532=He_Uy10. .URY.hum</v>
      </c>
      <c r="BH1801" s="170" t="str">
        <f aca="false">CONCATENATE(A1801,"=",AX1801)</f>
        <v>HQ724532=.URY.hum</v>
      </c>
      <c r="BI1801" s="170" t="str">
        <f aca="false">CONCATENATE(A1801,"=",ComForSubtype,D1801)</f>
        <v>HQ724532=</v>
      </c>
      <c r="BJ1801" s="170" t="str">
        <f aca="false">CONCATENATE(A1801,"=",E1801)</f>
        <v>HQ724532=</v>
      </c>
      <c r="BK1801" s="170" t="str">
        <f aca="false">CONCATENATE(A1801,"=",C1801)</f>
        <v>HQ724532=</v>
      </c>
      <c r="BL1801" s="170" t="str">
        <f aca="false">CONCATENATE(D1801,"=")</f>
        <v>=</v>
      </c>
      <c r="BM1801" s="223" t="str">
        <f aca="false">IF(BA1801="XX","",BA1801)</f>
        <v>HQ724532</v>
      </c>
      <c r="BN1801" s="224" t="str">
        <f aca="false">CONCATENATE(IF(F1801="","",F1801),IF(G1801="","",CONCATENATE(" / ",G1801)))</f>
        <v>He_Uy10</v>
      </c>
      <c r="BO1801" s="225" t="str">
        <f aca="false">AX1801</f>
        <v>.URY.hum</v>
      </c>
      <c r="BP1801" s="226" t="str">
        <f aca="false">IF(V1801="","",V1801)</f>
        <v/>
      </c>
      <c r="BQ1801" s="226" t="str">
        <f aca="false">IF(W1801="","",CONCATENATE(W1801,IF(LEFT(AO1801,1)="s","+","")))</f>
        <v/>
      </c>
      <c r="BR1801" s="226" t="str">
        <f aca="false">IF(X1801="","",CONCATENATE(X1801,IF(LEFT(AQ1801,1)="s","+","")))</f>
        <v/>
      </c>
      <c r="BS1801" s="226" t="str">
        <f aca="false">IF(Y1801="","",CONCATENATE(Y1801,IF(LEFT(AR1801,1)="s","+","")))</f>
        <v/>
      </c>
      <c r="BT1801" s="226" t="str">
        <f aca="false">IF(Z1801="","",CONCATENATE(Z1801,IF(LEFT(AS1801,1)="s","+","")))</f>
        <v/>
      </c>
      <c r="BU1801" s="227" t="str">
        <f aca="false">IF(AA1801="","",CONCATENATE(AA1801,IF(LEFT(AT1801,1)="s","+","")))</f>
        <v/>
      </c>
      <c r="BV1801" s="212"/>
      <c r="BW1801" s="177" t="s">
        <v>338</v>
      </c>
      <c r="BX1801" s="170" t="str">
        <f aca="false">IF(BW1801&lt;&gt;"",IF(ISNUMBER(FIND("=",BW1801)),LEFT(BW1801,FIND("=",BW1801)-1),BW1801),BW1801)</f>
        <v>xx</v>
      </c>
      <c r="BY1801" s="170" t="str">
        <f aca="false">IF(BW1801&lt;&gt;"",IF(ISNUMBER(FIND("=",BW1801)),RIGHT(BW1801,LEN(BW1801)-FIND("=",BW1801)),""),"")</f>
        <v>Non_select</v>
      </c>
      <c r="BZ1801" s="170" t="str">
        <f aca="false">IF(BX1801&lt;&gt;"",IF(ISNUMBER(FIND(".",BX1801)),LEFT(BX1801,FIND(".",BX1801)-1),BX1801),BX1801)</f>
        <v>xx</v>
      </c>
      <c r="CA1801" s="170" t="str">
        <f aca="false">IF(BX1801&lt;&gt;"",IF(ISNUMBER(FIND(".",BX1801)),RIGHT(BX1801,LEN(BX1801)-FIND(".",BX1801)),""),"")</f>
        <v/>
      </c>
      <c r="CB1801" s="212"/>
      <c r="CC1801" s="170" t="str">
        <f aca="false">A1801</f>
        <v>HQ724532</v>
      </c>
      <c r="CD1801" s="178" t="s">
        <v>339</v>
      </c>
      <c r="CE1801" s="178" t="s">
        <v>340</v>
      </c>
      <c r="CF1801" s="178" t="s">
        <v>341</v>
      </c>
      <c r="CG1801" s="212"/>
      <c r="CH1801" s="212"/>
      <c r="CI1801" s="212"/>
      <c r="CJ1801" s="212"/>
      <c r="CK1801" s="178"/>
      <c r="CL1801" s="212"/>
      <c r="CM1801" s="212"/>
      <c r="CN1801" s="212"/>
      <c r="CO1801" s="212"/>
      <c r="CP1801" s="212"/>
      <c r="CQ1801" s="212"/>
      <c r="CR1801" s="170" t="n">
        <f aca="false">C1801</f>
        <v>0</v>
      </c>
      <c r="CS1801" s="229" t="n">
        <f aca="false">D1801</f>
        <v>0</v>
      </c>
      <c r="CT1801" s="170" t="str">
        <f aca="false">CONCATENATE(CD1801," strain ",CM1801," ",CL1801,", partial cds")</f>
        <v>Hepatitis E virus strain  , partial cds</v>
      </c>
    </row>
    <row r="1802" s="146" customFormat="true" ht="11.9" hidden="true" customHeight="true" outlineLevel="0" collapsed="false">
      <c r="A1802" s="208" t="s">
        <v>4694</v>
      </c>
      <c r="B1802" s="164" t="s">
        <v>371</v>
      </c>
      <c r="C1802" s="209"/>
      <c r="D1802" s="209"/>
      <c r="E1802" s="209"/>
      <c r="F1802" s="210" t="s">
        <v>2472</v>
      </c>
      <c r="G1802" s="212"/>
      <c r="H1802" s="146" t="s">
        <v>423</v>
      </c>
      <c r="I1802" s="153" t="s">
        <v>424</v>
      </c>
      <c r="J1802" s="212" t="s">
        <v>425</v>
      </c>
      <c r="K1802" s="212"/>
      <c r="L1802" s="212"/>
      <c r="M1802" s="157" t="s">
        <v>348</v>
      </c>
      <c r="N1802" s="213"/>
      <c r="O1802" s="159" t="n">
        <v>2010</v>
      </c>
      <c r="P1802" s="212"/>
      <c r="Q1802" s="212"/>
      <c r="R1802" s="212"/>
      <c r="S1802" s="212"/>
      <c r="T1802" s="215"/>
      <c r="U1802" s="215"/>
      <c r="V1802" s="209"/>
      <c r="W1802" s="217"/>
      <c r="X1802" s="209"/>
      <c r="Y1802" s="209"/>
      <c r="Z1802" s="209"/>
      <c r="AA1802" s="216"/>
      <c r="AB1802" s="217"/>
      <c r="AC1802" s="217"/>
      <c r="AD1802" s="209"/>
      <c r="AE1802" s="209"/>
      <c r="AF1802" s="209"/>
      <c r="AG1802" s="218"/>
      <c r="AH1802" s="212"/>
      <c r="AI1802" s="212"/>
      <c r="AJ1802" s="219" t="n">
        <f aca="false">SeqEnd-SeqBeg+1</f>
        <v>1</v>
      </c>
      <c r="AK1802" s="220" t="n">
        <f aca="false">AND( SeqBeg&lt;=Beg  , End &lt;=SeqEnd )</f>
        <v>0</v>
      </c>
      <c r="AL1802" s="212"/>
      <c r="AM1802" s="212"/>
      <c r="AN1802" s="221"/>
      <c r="AO1802" s="147" t="s">
        <v>103</v>
      </c>
      <c r="AP1802" s="147" t="s">
        <v>103</v>
      </c>
      <c r="AQ1802" s="147" t="s">
        <v>103</v>
      </c>
      <c r="AR1802" s="147" t="s">
        <v>103</v>
      </c>
      <c r="AS1802" s="147" t="s">
        <v>103</v>
      </c>
      <c r="AT1802" s="147" t="s">
        <v>103</v>
      </c>
      <c r="AV1802" s="212"/>
      <c r="AW1802" s="222" t="str">
        <f aca="false">HYPERLINK(CONCATENATE("http://www.ncbi.nlm.nih.gov/nuccore/",BM1802),BM1802)</f>
        <v>HQ702554</v>
      </c>
      <c r="AX1802" s="219" t="str">
        <f aca="false">CONCATENATE(D1802,IF(I1802="","",CONCATENATE(".",I1802)),IF(K1802="","",CONCATENATE(".",K1802)),IF(M1802="","",CONCATENATE(".",M1802)),IF(R1802="","",CONCATENATE(".",R1802)),IF(U1802="","","(*)"))</f>
        <v>.URY.hum</v>
      </c>
      <c r="AY1802" s="170" t="str">
        <f aca="false">CONCATENATE(BM1802,".",BN1802)</f>
        <v>HQ702554.He_Uy11</v>
      </c>
      <c r="AZ1802" s="171" t="str">
        <f aca="false">IF(AV1802="",IF(ISNUMBER(FIND(".",A1802)),LEFT(A1802,FIND(".",A1802)-1),A1802),AV1802)</f>
        <v>HQ702554</v>
      </c>
      <c r="BA1802" s="171" t="str">
        <f aca="false">IF(ISNUMBER(FIND("-",AZ1802)),LEFT(AZ1802,FIND("-",AZ1802)-1),AZ1802)</f>
        <v>HQ702554</v>
      </c>
      <c r="BB1802" s="170" t="str">
        <f aca="false"> MEGAname &amp; "="</f>
        <v>HQ702554=</v>
      </c>
      <c r="BC1802" s="170" t="str">
        <f aca="false">Clear &amp; IF(span ,"Span","out")</f>
        <v>HQ702554=out</v>
      </c>
      <c r="BD1802" s="170" t="str">
        <f aca="false">Clear &amp; IF(span, IF(B1802=".","Selected",B1802),"out")</f>
        <v>HQ702554=out</v>
      </c>
      <c r="BE1802" s="170" t="str">
        <f aca="false">Clear &amp; Strain</f>
        <v>HQ702554=He_Uy11</v>
      </c>
      <c r="BF1802" s="170" t="str">
        <f aca="false">CONCATENATE(A1802,"=",F1802,". ",AX1802,IF(AB1802="","",CONCATENATE(".",AB1802)))</f>
        <v>HQ702554=He_Uy11. .URY.hum</v>
      </c>
      <c r="BG1802" s="170" t="str">
        <f aca="false">CONCATENATE(A1802,"=",F1802,". ",AX1802)</f>
        <v>HQ702554=He_Uy11. .URY.hum</v>
      </c>
      <c r="BH1802" s="170" t="str">
        <f aca="false">CONCATENATE(A1802,"=",AX1802)</f>
        <v>HQ702554=.URY.hum</v>
      </c>
      <c r="BI1802" s="170" t="str">
        <f aca="false">CONCATENATE(A1802,"=",ComForSubtype,D1802)</f>
        <v>HQ702554=</v>
      </c>
      <c r="BJ1802" s="170" t="str">
        <f aca="false">CONCATENATE(A1802,"=",E1802)</f>
        <v>HQ702554=</v>
      </c>
      <c r="BK1802" s="170" t="str">
        <f aca="false">CONCATENATE(A1802,"=",C1802)</f>
        <v>HQ702554=</v>
      </c>
      <c r="BL1802" s="170" t="str">
        <f aca="false">CONCATENATE(D1802,"=")</f>
        <v>=</v>
      </c>
      <c r="BM1802" s="223" t="str">
        <f aca="false">IF(BA1802="XX","",BA1802)</f>
        <v>HQ702554</v>
      </c>
      <c r="BN1802" s="224" t="str">
        <f aca="false">CONCATENATE(IF(F1802="","",F1802),IF(G1802="","",CONCATENATE(" / ",G1802)))</f>
        <v>He_Uy11</v>
      </c>
      <c r="BO1802" s="225" t="str">
        <f aca="false">AX1802</f>
        <v>.URY.hum</v>
      </c>
      <c r="BP1802" s="226" t="str">
        <f aca="false">IF(V1802="","",V1802)</f>
        <v/>
      </c>
      <c r="BQ1802" s="226" t="str">
        <f aca="false">IF(W1802="","",CONCATENATE(W1802,IF(LEFT(AO1802,1)="s","+","")))</f>
        <v/>
      </c>
      <c r="BR1802" s="226" t="str">
        <f aca="false">IF(X1802="","",CONCATENATE(X1802,IF(LEFT(AQ1802,1)="s","+","")))</f>
        <v/>
      </c>
      <c r="BS1802" s="226" t="str">
        <f aca="false">IF(Y1802="","",CONCATENATE(Y1802,IF(LEFT(AR1802,1)="s","+","")))</f>
        <v/>
      </c>
      <c r="BT1802" s="226" t="str">
        <f aca="false">IF(Z1802="","",CONCATENATE(Z1802,IF(LEFT(AS1802,1)="s","+","")))</f>
        <v/>
      </c>
      <c r="BU1802" s="227" t="str">
        <f aca="false">IF(AA1802="","",CONCATENATE(AA1802,IF(LEFT(AT1802,1)="s","+","")))</f>
        <v/>
      </c>
      <c r="BV1802" s="212"/>
      <c r="BW1802" s="177" t="s">
        <v>338</v>
      </c>
      <c r="BX1802" s="170" t="str">
        <f aca="false">IF(BW1802&lt;&gt;"",IF(ISNUMBER(FIND("=",BW1802)),LEFT(BW1802,FIND("=",BW1802)-1),BW1802),BW1802)</f>
        <v>xx</v>
      </c>
      <c r="BY1802" s="170" t="str">
        <f aca="false">IF(BW1802&lt;&gt;"",IF(ISNUMBER(FIND("=",BW1802)),RIGHT(BW1802,LEN(BW1802)-FIND("=",BW1802)),""),"")</f>
        <v>Non_select</v>
      </c>
      <c r="BZ1802" s="170" t="str">
        <f aca="false">IF(BX1802&lt;&gt;"",IF(ISNUMBER(FIND(".",BX1802)),LEFT(BX1802,FIND(".",BX1802)-1),BX1802),BX1802)</f>
        <v>xx</v>
      </c>
      <c r="CA1802" s="170" t="str">
        <f aca="false">IF(BX1802&lt;&gt;"",IF(ISNUMBER(FIND(".",BX1802)),RIGHT(BX1802,LEN(BX1802)-FIND(".",BX1802)),""),"")</f>
        <v/>
      </c>
      <c r="CB1802" s="212"/>
      <c r="CC1802" s="170" t="str">
        <f aca="false">A1802</f>
        <v>HQ702554</v>
      </c>
      <c r="CD1802" s="178" t="s">
        <v>339</v>
      </c>
      <c r="CE1802" s="178" t="s">
        <v>340</v>
      </c>
      <c r="CF1802" s="178" t="s">
        <v>341</v>
      </c>
      <c r="CG1802" s="212"/>
      <c r="CH1802" s="212"/>
      <c r="CI1802" s="212"/>
      <c r="CJ1802" s="212"/>
      <c r="CK1802" s="178"/>
      <c r="CL1802" s="212"/>
      <c r="CM1802" s="212"/>
      <c r="CN1802" s="212"/>
      <c r="CO1802" s="212"/>
      <c r="CP1802" s="212"/>
      <c r="CQ1802" s="212"/>
      <c r="CR1802" s="170" t="n">
        <f aca="false">C1802</f>
        <v>0</v>
      </c>
      <c r="CS1802" s="229" t="n">
        <f aca="false">D1802</f>
        <v>0</v>
      </c>
      <c r="CT1802" s="170" t="str">
        <f aca="false">CONCATENATE(CD1802," strain ",CM1802," ",CL1802,", partial cds")</f>
        <v>Hepatitis E virus strain  , partial cds</v>
      </c>
    </row>
    <row r="1803" customFormat="false" ht="11.9" hidden="true" customHeight="true" outlineLevel="0" collapsed="false">
      <c r="A1803" s="208" t="s">
        <v>4695</v>
      </c>
      <c r="B1803" s="164" t="s">
        <v>371</v>
      </c>
      <c r="C1803" s="209"/>
      <c r="D1803" s="209"/>
      <c r="E1803" s="209"/>
      <c r="F1803" s="210" t="s">
        <v>4696</v>
      </c>
      <c r="G1803" s="212"/>
      <c r="H1803" s="146" t="s">
        <v>423</v>
      </c>
      <c r="I1803" s="153" t="s">
        <v>424</v>
      </c>
      <c r="J1803" s="212" t="s">
        <v>425</v>
      </c>
      <c r="K1803" s="212"/>
      <c r="L1803" s="212"/>
      <c r="M1803" s="157" t="s">
        <v>348</v>
      </c>
      <c r="N1803" s="213"/>
      <c r="O1803" s="159" t="n">
        <v>2010</v>
      </c>
      <c r="P1803" s="212"/>
      <c r="Q1803" s="212"/>
      <c r="R1803" s="212"/>
      <c r="S1803" s="212"/>
      <c r="T1803" s="215"/>
      <c r="U1803" s="215"/>
      <c r="V1803" s="209"/>
      <c r="W1803" s="217"/>
      <c r="X1803" s="209"/>
      <c r="Y1803" s="209"/>
      <c r="Z1803" s="209"/>
      <c r="AB1803" s="217"/>
      <c r="AC1803" s="217"/>
      <c r="AD1803" s="209"/>
      <c r="AE1803" s="209"/>
      <c r="AF1803" s="209"/>
      <c r="AG1803" s="218"/>
      <c r="AH1803" s="212"/>
      <c r="AI1803" s="212"/>
      <c r="AJ1803" s="219" t="n">
        <f aca="false">SeqEnd-SeqBeg+1</f>
        <v>1</v>
      </c>
      <c r="AK1803" s="220" t="n">
        <f aca="false">AND( SeqBeg&lt;=Beg  , End &lt;=SeqEnd )</f>
        <v>0</v>
      </c>
      <c r="AL1803" s="212"/>
      <c r="AM1803" s="212"/>
      <c r="AN1803" s="221"/>
      <c r="AO1803" s="147" t="s">
        <v>103</v>
      </c>
      <c r="AP1803" s="147" t="s">
        <v>103</v>
      </c>
      <c r="AQ1803" s="147" t="s">
        <v>103</v>
      </c>
      <c r="AR1803" s="147" t="s">
        <v>103</v>
      </c>
      <c r="AS1803" s="147" t="s">
        <v>103</v>
      </c>
      <c r="AT1803" s="147" t="s">
        <v>103</v>
      </c>
      <c r="AU1803" s="146"/>
      <c r="AV1803" s="212"/>
      <c r="AW1803" s="222" t="str">
        <f aca="false">HYPERLINK(CONCATENATE("http://www.ncbi.nlm.nih.gov/nuccore/",BM1803),BM1803)</f>
        <v>HM775425</v>
      </c>
      <c r="AX1803" s="219" t="str">
        <f aca="false">CONCATENATE(D1803,IF(I1803="","",CONCATENATE(".",I1803)),IF(K1803="","",CONCATENATE(".",K1803)),IF(M1803="","",CONCATENATE(".",M1803)),IF(R1803="","",CONCATENATE(".",R1803)),IF(U1803="","","(*)"))</f>
        <v>.URY.hum</v>
      </c>
      <c r="AY1803" s="170" t="str">
        <f aca="false">CONCATENATE(BM1803,".",BN1803)</f>
        <v>HM775425.He_Uy2</v>
      </c>
      <c r="AZ1803" s="171" t="str">
        <f aca="false">IF(AV1803="",IF(ISNUMBER(FIND(".",A1803)),LEFT(A1803,FIND(".",A1803)-1),A1803),AV1803)</f>
        <v>HM775425</v>
      </c>
      <c r="BA1803" s="171" t="str">
        <f aca="false">IF(ISNUMBER(FIND("-",AZ1803)),LEFT(AZ1803,FIND("-",AZ1803)-1),AZ1803)</f>
        <v>HM775425</v>
      </c>
      <c r="BB1803" s="170" t="str">
        <f aca="false"> MEGAname &amp; "="</f>
        <v>HM775425=</v>
      </c>
      <c r="BC1803" s="170" t="str">
        <f aca="false">Clear &amp; IF(span ,"Span","out")</f>
        <v>HM775425=out</v>
      </c>
      <c r="BD1803" s="170" t="str">
        <f aca="false">Clear &amp; IF(span, IF(B1803=".","Selected",B1803),"out")</f>
        <v>HM775425=out</v>
      </c>
      <c r="BE1803" s="170" t="str">
        <f aca="false">Clear &amp; Strain</f>
        <v>HM775425=He_Uy2</v>
      </c>
      <c r="BF1803" s="170" t="str">
        <f aca="false">CONCATENATE(A1803,"=",F1803,". ",AX1803,IF(AB1803="","",CONCATENATE(".",AB1803)))</f>
        <v>HM775425=He_Uy2. .URY.hum</v>
      </c>
      <c r="BG1803" s="170" t="str">
        <f aca="false">CONCATENATE(A1803,"=",F1803,". ",AX1803)</f>
        <v>HM775425=He_Uy2. .URY.hum</v>
      </c>
      <c r="BH1803" s="170" t="str">
        <f aca="false">CONCATENATE(A1803,"=",AX1803)</f>
        <v>HM775425=.URY.hum</v>
      </c>
      <c r="BI1803" s="170" t="str">
        <f aca="false">CONCATENATE(A1803,"=",ComForSubtype,D1803)</f>
        <v>HM775425=</v>
      </c>
      <c r="BJ1803" s="170" t="str">
        <f aca="false">CONCATENATE(A1803,"=",E1803)</f>
        <v>HM775425=</v>
      </c>
      <c r="BK1803" s="170" t="str">
        <f aca="false">CONCATENATE(A1803,"=",C1803)</f>
        <v>HM775425=</v>
      </c>
      <c r="BL1803" s="170" t="str">
        <f aca="false">CONCATENATE(D1803,"=")</f>
        <v>=</v>
      </c>
      <c r="BM1803" s="223" t="str">
        <f aca="false">IF(BA1803="XX","",BA1803)</f>
        <v>HM775425</v>
      </c>
      <c r="BN1803" s="224" t="str">
        <f aca="false">CONCATENATE(IF(F1803="","",F1803),IF(G1803="","",CONCATENATE(" / ",G1803)))</f>
        <v>He_Uy2</v>
      </c>
      <c r="BO1803" s="225" t="str">
        <f aca="false">AX1803</f>
        <v>.URY.hum</v>
      </c>
      <c r="BP1803" s="226" t="str">
        <f aca="false">IF(V1803="","",V1803)</f>
        <v/>
      </c>
      <c r="BQ1803" s="226" t="str">
        <f aca="false">IF(W1803="","",CONCATENATE(W1803,IF(LEFT(AO1803,1)="s","+","")))</f>
        <v/>
      </c>
      <c r="BR1803" s="226" t="str">
        <f aca="false">IF(X1803="","",CONCATENATE(X1803,IF(LEFT(AQ1803,1)="s","+","")))</f>
        <v/>
      </c>
      <c r="BS1803" s="226" t="str">
        <f aca="false">IF(Y1803="","",CONCATENATE(Y1803,IF(LEFT(AR1803,1)="s","+","")))</f>
        <v/>
      </c>
      <c r="BT1803" s="226" t="str">
        <f aca="false">IF(Z1803="","",CONCATENATE(Z1803,IF(LEFT(AS1803,1)="s","+","")))</f>
        <v/>
      </c>
      <c r="BU1803" s="227" t="str">
        <f aca="false">IF(AA1803="","",CONCATENATE(AA1803,IF(LEFT(AT1803,1)="s","+","")))</f>
        <v/>
      </c>
      <c r="BV1803" s="212"/>
      <c r="BW1803" s="177" t="s">
        <v>338</v>
      </c>
      <c r="BX1803" s="170" t="str">
        <f aca="false">IF(BW1803&lt;&gt;"",IF(ISNUMBER(FIND("=",BW1803)),LEFT(BW1803,FIND("=",BW1803)-1),BW1803),BW1803)</f>
        <v>xx</v>
      </c>
      <c r="BY1803" s="170" t="str">
        <f aca="false">IF(BW1803&lt;&gt;"",IF(ISNUMBER(FIND("=",BW1803)),RIGHT(BW1803,LEN(BW1803)-FIND("=",BW1803)),""),"")</f>
        <v>Non_select</v>
      </c>
      <c r="BZ1803" s="170" t="str">
        <f aca="false">IF(BX1803&lt;&gt;"",IF(ISNUMBER(FIND(".",BX1803)),LEFT(BX1803,FIND(".",BX1803)-1),BX1803),BX1803)</f>
        <v>xx</v>
      </c>
      <c r="CA1803" s="170" t="str">
        <f aca="false">IF(BX1803&lt;&gt;"",IF(ISNUMBER(FIND(".",BX1803)),RIGHT(BX1803,LEN(BX1803)-FIND(".",BX1803)),""),"")</f>
        <v/>
      </c>
      <c r="CB1803" s="212"/>
      <c r="CC1803" s="170" t="str">
        <f aca="false">A1803</f>
        <v>HM775425</v>
      </c>
      <c r="CD1803" s="178" t="s">
        <v>339</v>
      </c>
      <c r="CE1803" s="178" t="s">
        <v>340</v>
      </c>
      <c r="CF1803" s="178" t="s">
        <v>341</v>
      </c>
      <c r="CG1803" s="212"/>
      <c r="CH1803" s="212"/>
      <c r="CI1803" s="212"/>
      <c r="CJ1803" s="212"/>
      <c r="CK1803" s="178"/>
      <c r="CL1803" s="212"/>
      <c r="CM1803" s="212"/>
      <c r="CN1803" s="212"/>
      <c r="CO1803" s="212"/>
      <c r="CP1803" s="212"/>
      <c r="CQ1803" s="212"/>
      <c r="CR1803" s="170" t="n">
        <f aca="false">C1803</f>
        <v>0</v>
      </c>
      <c r="CS1803" s="229" t="n">
        <f aca="false">D1803</f>
        <v>0</v>
      </c>
      <c r="CT1803" s="170" t="str">
        <f aca="false">CONCATENATE(CD1803," strain ",CM1803," ",CL1803,", partial cds")</f>
        <v>Hepatitis E virus strain  , partial cds</v>
      </c>
    </row>
    <row r="1804" customFormat="false" ht="11.9" hidden="true" customHeight="true" outlineLevel="0" collapsed="false">
      <c r="A1804" s="208" t="s">
        <v>4697</v>
      </c>
      <c r="B1804" s="164" t="s">
        <v>371</v>
      </c>
      <c r="C1804" s="209"/>
      <c r="D1804" s="209"/>
      <c r="E1804" s="209"/>
      <c r="F1804" s="210" t="s">
        <v>2476</v>
      </c>
      <c r="G1804" s="212"/>
      <c r="H1804" s="146" t="s">
        <v>423</v>
      </c>
      <c r="I1804" s="153" t="s">
        <v>424</v>
      </c>
      <c r="J1804" s="212" t="s">
        <v>425</v>
      </c>
      <c r="K1804" s="212"/>
      <c r="L1804" s="212"/>
      <c r="M1804" s="157" t="s">
        <v>348</v>
      </c>
      <c r="N1804" s="213"/>
      <c r="O1804" s="159" t="n">
        <v>2010</v>
      </c>
      <c r="P1804" s="212"/>
      <c r="Q1804" s="212"/>
      <c r="R1804" s="212"/>
      <c r="S1804" s="212"/>
      <c r="T1804" s="215"/>
      <c r="U1804" s="215"/>
      <c r="V1804" s="209"/>
      <c r="W1804" s="217"/>
      <c r="X1804" s="209"/>
      <c r="Y1804" s="209"/>
      <c r="Z1804" s="209"/>
      <c r="AB1804" s="217"/>
      <c r="AC1804" s="217"/>
      <c r="AD1804" s="209"/>
      <c r="AE1804" s="209"/>
      <c r="AF1804" s="209"/>
      <c r="AG1804" s="218"/>
      <c r="AH1804" s="212"/>
      <c r="AI1804" s="212"/>
      <c r="AJ1804" s="219" t="n">
        <f aca="false">SeqEnd-SeqBeg+1</f>
        <v>1</v>
      </c>
      <c r="AK1804" s="220" t="n">
        <f aca="false">AND( SeqBeg&lt;=Beg  , End &lt;=SeqEnd )</f>
        <v>0</v>
      </c>
      <c r="AL1804" s="212"/>
      <c r="AM1804" s="212"/>
      <c r="AN1804" s="221"/>
      <c r="AO1804" s="147" t="s">
        <v>103</v>
      </c>
      <c r="AP1804" s="147" t="s">
        <v>103</v>
      </c>
      <c r="AQ1804" s="147" t="s">
        <v>103</v>
      </c>
      <c r="AR1804" s="147" t="s">
        <v>103</v>
      </c>
      <c r="AS1804" s="147" t="s">
        <v>103</v>
      </c>
      <c r="AT1804" s="147" t="s">
        <v>103</v>
      </c>
      <c r="AU1804" s="146"/>
      <c r="AV1804" s="212"/>
      <c r="AW1804" s="222" t="str">
        <f aca="false">HYPERLINK(CONCATENATE("http://www.ncbi.nlm.nih.gov/nuccore/",BM1804),BM1804)</f>
        <v>HM775426</v>
      </c>
      <c r="AX1804" s="219" t="str">
        <f aca="false">CONCATENATE(D1804,IF(I1804="","",CONCATENATE(".",I1804)),IF(K1804="","",CONCATENATE(".",K1804)),IF(M1804="","",CONCATENATE(".",M1804)),IF(R1804="","",CONCATENATE(".",R1804)),IF(U1804="","","(*)"))</f>
        <v>.URY.hum</v>
      </c>
      <c r="AY1804" s="170" t="str">
        <f aca="false">CONCATENATE(BM1804,".",BN1804)</f>
        <v>HM775426.He_Uy3</v>
      </c>
      <c r="AZ1804" s="171" t="str">
        <f aca="false">IF(AV1804="",IF(ISNUMBER(FIND(".",A1804)),LEFT(A1804,FIND(".",A1804)-1),A1804),AV1804)</f>
        <v>HM775426</v>
      </c>
      <c r="BA1804" s="171" t="str">
        <f aca="false">IF(ISNUMBER(FIND("-",AZ1804)),LEFT(AZ1804,FIND("-",AZ1804)-1),AZ1804)</f>
        <v>HM775426</v>
      </c>
      <c r="BB1804" s="170" t="str">
        <f aca="false"> MEGAname &amp; "="</f>
        <v>HM775426=</v>
      </c>
      <c r="BC1804" s="170" t="str">
        <f aca="false">Clear &amp; IF(span ,"Span","out")</f>
        <v>HM775426=out</v>
      </c>
      <c r="BD1804" s="170" t="str">
        <f aca="false">Clear &amp; IF(span, IF(B1804=".","Selected",B1804),"out")</f>
        <v>HM775426=out</v>
      </c>
      <c r="BE1804" s="170" t="str">
        <f aca="false">Clear &amp; Strain</f>
        <v>HM775426=He_Uy3</v>
      </c>
      <c r="BF1804" s="170" t="str">
        <f aca="false">CONCATENATE(A1804,"=",F1804,". ",AX1804,IF(AB1804="","",CONCATENATE(".",AB1804)))</f>
        <v>HM775426=He_Uy3. .URY.hum</v>
      </c>
      <c r="BG1804" s="170" t="str">
        <f aca="false">CONCATENATE(A1804,"=",F1804,". ",AX1804)</f>
        <v>HM775426=He_Uy3. .URY.hum</v>
      </c>
      <c r="BH1804" s="170" t="str">
        <f aca="false">CONCATENATE(A1804,"=",AX1804)</f>
        <v>HM775426=.URY.hum</v>
      </c>
      <c r="BI1804" s="170" t="str">
        <f aca="false">CONCATENATE(A1804,"=",ComForSubtype,D1804)</f>
        <v>HM775426=</v>
      </c>
      <c r="BJ1804" s="170" t="str">
        <f aca="false">CONCATENATE(A1804,"=",E1804)</f>
        <v>HM775426=</v>
      </c>
      <c r="BK1804" s="170" t="str">
        <f aca="false">CONCATENATE(A1804,"=",C1804)</f>
        <v>HM775426=</v>
      </c>
      <c r="BL1804" s="170" t="str">
        <f aca="false">CONCATENATE(D1804,"=")</f>
        <v>=</v>
      </c>
      <c r="BM1804" s="223" t="str">
        <f aca="false">IF(BA1804="XX","",BA1804)</f>
        <v>HM775426</v>
      </c>
      <c r="BN1804" s="224" t="str">
        <f aca="false">CONCATENATE(IF(F1804="","",F1804),IF(G1804="","",CONCATENATE(" / ",G1804)))</f>
        <v>He_Uy3</v>
      </c>
      <c r="BO1804" s="225" t="str">
        <f aca="false">AX1804</f>
        <v>.URY.hum</v>
      </c>
      <c r="BP1804" s="226" t="str">
        <f aca="false">IF(V1804="","",V1804)</f>
        <v/>
      </c>
      <c r="BQ1804" s="226" t="str">
        <f aca="false">IF(W1804="","",CONCATENATE(W1804,IF(LEFT(AO1804,1)="s","+","")))</f>
        <v/>
      </c>
      <c r="BR1804" s="226" t="str">
        <f aca="false">IF(X1804="","",CONCATENATE(X1804,IF(LEFT(AQ1804,1)="s","+","")))</f>
        <v/>
      </c>
      <c r="BS1804" s="226" t="str">
        <f aca="false">IF(Y1804="","",CONCATENATE(Y1804,IF(LEFT(AR1804,1)="s","+","")))</f>
        <v/>
      </c>
      <c r="BT1804" s="226" t="str">
        <f aca="false">IF(Z1804="","",CONCATENATE(Z1804,IF(LEFT(AS1804,1)="s","+","")))</f>
        <v/>
      </c>
      <c r="BU1804" s="227" t="str">
        <f aca="false">IF(AA1804="","",CONCATENATE(AA1804,IF(LEFT(AT1804,1)="s","+","")))</f>
        <v/>
      </c>
      <c r="BV1804" s="212"/>
      <c r="BW1804" s="177" t="s">
        <v>338</v>
      </c>
      <c r="BX1804" s="170" t="str">
        <f aca="false">IF(BW1804&lt;&gt;"",IF(ISNUMBER(FIND("=",BW1804)),LEFT(BW1804,FIND("=",BW1804)-1),BW1804),BW1804)</f>
        <v>xx</v>
      </c>
      <c r="BY1804" s="170" t="str">
        <f aca="false">IF(BW1804&lt;&gt;"",IF(ISNUMBER(FIND("=",BW1804)),RIGHT(BW1804,LEN(BW1804)-FIND("=",BW1804)),""),"")</f>
        <v>Non_select</v>
      </c>
      <c r="BZ1804" s="170" t="str">
        <f aca="false">IF(BX1804&lt;&gt;"",IF(ISNUMBER(FIND(".",BX1804)),LEFT(BX1804,FIND(".",BX1804)-1),BX1804),BX1804)</f>
        <v>xx</v>
      </c>
      <c r="CA1804" s="170" t="str">
        <f aca="false">IF(BX1804&lt;&gt;"",IF(ISNUMBER(FIND(".",BX1804)),RIGHT(BX1804,LEN(BX1804)-FIND(".",BX1804)),""),"")</f>
        <v/>
      </c>
      <c r="CB1804" s="212"/>
      <c r="CC1804" s="170" t="str">
        <f aca="false">A1804</f>
        <v>HM775426</v>
      </c>
      <c r="CD1804" s="178" t="s">
        <v>339</v>
      </c>
      <c r="CE1804" s="178" t="s">
        <v>340</v>
      </c>
      <c r="CF1804" s="178" t="s">
        <v>341</v>
      </c>
      <c r="CG1804" s="212"/>
      <c r="CH1804" s="212"/>
      <c r="CI1804" s="212"/>
      <c r="CJ1804" s="212"/>
      <c r="CK1804" s="178"/>
      <c r="CL1804" s="212"/>
      <c r="CM1804" s="212"/>
      <c r="CN1804" s="212"/>
      <c r="CO1804" s="212"/>
      <c r="CP1804" s="212"/>
      <c r="CQ1804" s="212"/>
      <c r="CR1804" s="170" t="n">
        <f aca="false">C1804</f>
        <v>0</v>
      </c>
      <c r="CS1804" s="229" t="n">
        <f aca="false">D1804</f>
        <v>0</v>
      </c>
      <c r="CT1804" s="170" t="str">
        <f aca="false">CONCATENATE(CD1804," strain ",CM1804," ",CL1804,", partial cds")</f>
        <v>Hepatitis E virus strain  , partial cds</v>
      </c>
    </row>
    <row r="1805" customFormat="false" ht="11.9" hidden="true" customHeight="true" outlineLevel="0" collapsed="false">
      <c r="A1805" s="208" t="s">
        <v>4698</v>
      </c>
      <c r="B1805" s="164" t="s">
        <v>371</v>
      </c>
      <c r="C1805" s="209"/>
      <c r="D1805" s="209"/>
      <c r="E1805" s="209"/>
      <c r="F1805" s="210" t="s">
        <v>2478</v>
      </c>
      <c r="G1805" s="212"/>
      <c r="H1805" s="146" t="s">
        <v>423</v>
      </c>
      <c r="I1805" s="153" t="s">
        <v>424</v>
      </c>
      <c r="J1805" s="212" t="s">
        <v>425</v>
      </c>
      <c r="K1805" s="212"/>
      <c r="L1805" s="212"/>
      <c r="M1805" s="157" t="s">
        <v>348</v>
      </c>
      <c r="N1805" s="213"/>
      <c r="O1805" s="159" t="n">
        <v>2010</v>
      </c>
      <c r="P1805" s="212"/>
      <c r="Q1805" s="212"/>
      <c r="R1805" s="212"/>
      <c r="S1805" s="212"/>
      <c r="T1805" s="215"/>
      <c r="U1805" s="215"/>
      <c r="V1805" s="209"/>
      <c r="W1805" s="217"/>
      <c r="X1805" s="209"/>
      <c r="Y1805" s="209"/>
      <c r="Z1805" s="209"/>
      <c r="AB1805" s="217"/>
      <c r="AC1805" s="217"/>
      <c r="AD1805" s="209"/>
      <c r="AE1805" s="209"/>
      <c r="AF1805" s="209"/>
      <c r="AG1805" s="218"/>
      <c r="AH1805" s="212"/>
      <c r="AI1805" s="212"/>
      <c r="AJ1805" s="219" t="n">
        <f aca="false">SeqEnd-SeqBeg+1</f>
        <v>1</v>
      </c>
      <c r="AK1805" s="220" t="n">
        <f aca="false">AND( SeqBeg&lt;=Beg  , End &lt;=SeqEnd )</f>
        <v>0</v>
      </c>
      <c r="AL1805" s="212"/>
      <c r="AM1805" s="212"/>
      <c r="AN1805" s="221"/>
      <c r="AO1805" s="147" t="s">
        <v>103</v>
      </c>
      <c r="AP1805" s="147" t="s">
        <v>103</v>
      </c>
      <c r="AQ1805" s="147" t="s">
        <v>103</v>
      </c>
      <c r="AR1805" s="147" t="s">
        <v>103</v>
      </c>
      <c r="AS1805" s="147" t="s">
        <v>103</v>
      </c>
      <c r="AT1805" s="147" t="s">
        <v>103</v>
      </c>
      <c r="AU1805" s="146"/>
      <c r="AV1805" s="212"/>
      <c r="AW1805" s="222" t="str">
        <f aca="false">HYPERLINK(CONCATENATE("http://www.ncbi.nlm.nih.gov/nuccore/",BM1805),BM1805)</f>
        <v>HM775427</v>
      </c>
      <c r="AX1805" s="219" t="str">
        <f aca="false">CONCATENATE(D1805,IF(I1805="","",CONCATENATE(".",I1805)),IF(K1805="","",CONCATENATE(".",K1805)),IF(M1805="","",CONCATENATE(".",M1805)),IF(R1805="","",CONCATENATE(".",R1805)),IF(U1805="","","(*)"))</f>
        <v>.URY.hum</v>
      </c>
      <c r="AY1805" s="170" t="str">
        <f aca="false">CONCATENATE(BM1805,".",BN1805)</f>
        <v>HM775427.He_Uy4</v>
      </c>
      <c r="AZ1805" s="171" t="str">
        <f aca="false">IF(AV1805="",IF(ISNUMBER(FIND(".",A1805)),LEFT(A1805,FIND(".",A1805)-1),A1805),AV1805)</f>
        <v>HM775427</v>
      </c>
      <c r="BA1805" s="171" t="str">
        <f aca="false">IF(ISNUMBER(FIND("-",AZ1805)),LEFT(AZ1805,FIND("-",AZ1805)-1),AZ1805)</f>
        <v>HM775427</v>
      </c>
      <c r="BB1805" s="170" t="str">
        <f aca="false"> MEGAname &amp; "="</f>
        <v>HM775427=</v>
      </c>
      <c r="BC1805" s="170" t="str">
        <f aca="false">Clear &amp; IF(span ,"Span","out")</f>
        <v>HM775427=out</v>
      </c>
      <c r="BD1805" s="170" t="str">
        <f aca="false">Clear &amp; IF(span, IF(B1805=".","Selected",B1805),"out")</f>
        <v>HM775427=out</v>
      </c>
      <c r="BE1805" s="170" t="str">
        <f aca="false">Clear &amp; Strain</f>
        <v>HM775427=He_Uy4</v>
      </c>
      <c r="BF1805" s="170" t="str">
        <f aca="false">CONCATENATE(A1805,"=",F1805,". ",AX1805,IF(AB1805="","",CONCATENATE(".",AB1805)))</f>
        <v>HM775427=He_Uy4. .URY.hum</v>
      </c>
      <c r="BG1805" s="170" t="str">
        <f aca="false">CONCATENATE(A1805,"=",F1805,". ",AX1805)</f>
        <v>HM775427=He_Uy4. .URY.hum</v>
      </c>
      <c r="BH1805" s="170" t="str">
        <f aca="false">CONCATENATE(A1805,"=",AX1805)</f>
        <v>HM775427=.URY.hum</v>
      </c>
      <c r="BI1805" s="170" t="str">
        <f aca="false">CONCATENATE(A1805,"=",ComForSubtype,D1805)</f>
        <v>HM775427=</v>
      </c>
      <c r="BJ1805" s="170" t="str">
        <f aca="false">CONCATENATE(A1805,"=",E1805)</f>
        <v>HM775427=</v>
      </c>
      <c r="BK1805" s="170" t="str">
        <f aca="false">CONCATENATE(A1805,"=",C1805)</f>
        <v>HM775427=</v>
      </c>
      <c r="BL1805" s="170" t="str">
        <f aca="false">CONCATENATE(D1805,"=")</f>
        <v>=</v>
      </c>
      <c r="BM1805" s="223" t="str">
        <f aca="false">IF(BA1805="XX","",BA1805)</f>
        <v>HM775427</v>
      </c>
      <c r="BN1805" s="224" t="str">
        <f aca="false">CONCATENATE(IF(F1805="","",F1805),IF(G1805="","",CONCATENATE(" / ",G1805)))</f>
        <v>He_Uy4</v>
      </c>
      <c r="BO1805" s="225" t="str">
        <f aca="false">AX1805</f>
        <v>.URY.hum</v>
      </c>
      <c r="BP1805" s="226" t="str">
        <f aca="false">IF(V1805="","",V1805)</f>
        <v/>
      </c>
      <c r="BQ1805" s="226" t="str">
        <f aca="false">IF(W1805="","",CONCATENATE(W1805,IF(LEFT(AO1805,1)="s","+","")))</f>
        <v/>
      </c>
      <c r="BR1805" s="226" t="str">
        <f aca="false">IF(X1805="","",CONCATENATE(X1805,IF(LEFT(AQ1805,1)="s","+","")))</f>
        <v/>
      </c>
      <c r="BS1805" s="226" t="str">
        <f aca="false">IF(Y1805="","",CONCATENATE(Y1805,IF(LEFT(AR1805,1)="s","+","")))</f>
        <v/>
      </c>
      <c r="BT1805" s="226" t="str">
        <f aca="false">IF(Z1805="","",CONCATENATE(Z1805,IF(LEFT(AS1805,1)="s","+","")))</f>
        <v/>
      </c>
      <c r="BU1805" s="227" t="str">
        <f aca="false">IF(AA1805="","",CONCATENATE(AA1805,IF(LEFT(AT1805,1)="s","+","")))</f>
        <v/>
      </c>
      <c r="BV1805" s="212"/>
      <c r="BW1805" s="177" t="s">
        <v>338</v>
      </c>
      <c r="BX1805" s="170" t="str">
        <f aca="false">IF(BW1805&lt;&gt;"",IF(ISNUMBER(FIND("=",BW1805)),LEFT(BW1805,FIND("=",BW1805)-1),BW1805),BW1805)</f>
        <v>xx</v>
      </c>
      <c r="BY1805" s="170" t="str">
        <f aca="false">IF(BW1805&lt;&gt;"",IF(ISNUMBER(FIND("=",BW1805)),RIGHT(BW1805,LEN(BW1805)-FIND("=",BW1805)),""),"")</f>
        <v>Non_select</v>
      </c>
      <c r="BZ1805" s="170" t="str">
        <f aca="false">IF(BX1805&lt;&gt;"",IF(ISNUMBER(FIND(".",BX1805)),LEFT(BX1805,FIND(".",BX1805)-1),BX1805),BX1805)</f>
        <v>xx</v>
      </c>
      <c r="CA1805" s="170" t="str">
        <f aca="false">IF(BX1805&lt;&gt;"",IF(ISNUMBER(FIND(".",BX1805)),RIGHT(BX1805,LEN(BX1805)-FIND(".",BX1805)),""),"")</f>
        <v/>
      </c>
      <c r="CB1805" s="212"/>
      <c r="CC1805" s="170" t="str">
        <f aca="false">A1805</f>
        <v>HM775427</v>
      </c>
      <c r="CD1805" s="178" t="s">
        <v>339</v>
      </c>
      <c r="CE1805" s="178" t="s">
        <v>340</v>
      </c>
      <c r="CF1805" s="178" t="s">
        <v>341</v>
      </c>
      <c r="CG1805" s="212"/>
      <c r="CH1805" s="212"/>
      <c r="CI1805" s="212"/>
      <c r="CJ1805" s="212"/>
      <c r="CK1805" s="178"/>
      <c r="CL1805" s="212"/>
      <c r="CM1805" s="212"/>
      <c r="CN1805" s="212"/>
      <c r="CO1805" s="212"/>
      <c r="CP1805" s="212"/>
      <c r="CQ1805" s="212"/>
      <c r="CR1805" s="170" t="n">
        <f aca="false">C1805</f>
        <v>0</v>
      </c>
      <c r="CS1805" s="229" t="n">
        <f aca="false">D1805</f>
        <v>0</v>
      </c>
      <c r="CT1805" s="170" t="str">
        <f aca="false">CONCATENATE(CD1805," strain ",CM1805," ",CL1805,", partial cds")</f>
        <v>Hepatitis E virus strain  , partial cds</v>
      </c>
    </row>
    <row r="1806" customFormat="false" ht="11.9" hidden="true" customHeight="true" outlineLevel="0" collapsed="false">
      <c r="A1806" s="208" t="s">
        <v>4699</v>
      </c>
      <c r="B1806" s="164" t="s">
        <v>371</v>
      </c>
      <c r="C1806" s="209"/>
      <c r="D1806" s="209"/>
      <c r="E1806" s="209"/>
      <c r="F1806" s="210" t="s">
        <v>4700</v>
      </c>
      <c r="G1806" s="212"/>
      <c r="H1806" s="146" t="s">
        <v>423</v>
      </c>
      <c r="I1806" s="153" t="s">
        <v>424</v>
      </c>
      <c r="J1806" s="212" t="s">
        <v>425</v>
      </c>
      <c r="K1806" s="212"/>
      <c r="L1806" s="212"/>
      <c r="M1806" s="157" t="s">
        <v>348</v>
      </c>
      <c r="N1806" s="213"/>
      <c r="O1806" s="159" t="n">
        <v>2010</v>
      </c>
      <c r="P1806" s="212"/>
      <c r="Q1806" s="212"/>
      <c r="R1806" s="212"/>
      <c r="S1806" s="212"/>
      <c r="T1806" s="215"/>
      <c r="U1806" s="215"/>
      <c r="V1806" s="209"/>
      <c r="W1806" s="217"/>
      <c r="X1806" s="209"/>
      <c r="Y1806" s="209"/>
      <c r="Z1806" s="209"/>
      <c r="AB1806" s="217"/>
      <c r="AC1806" s="217"/>
      <c r="AD1806" s="209"/>
      <c r="AE1806" s="209"/>
      <c r="AF1806" s="209"/>
      <c r="AG1806" s="218"/>
      <c r="AH1806" s="212"/>
      <c r="AI1806" s="212"/>
      <c r="AJ1806" s="219" t="n">
        <f aca="false">SeqEnd-SeqBeg+1</f>
        <v>1</v>
      </c>
      <c r="AK1806" s="220" t="n">
        <f aca="false">AND( SeqBeg&lt;=Beg  , End &lt;=SeqEnd )</f>
        <v>0</v>
      </c>
      <c r="AL1806" s="212"/>
      <c r="AM1806" s="212"/>
      <c r="AN1806" s="221"/>
      <c r="AO1806" s="147" t="s">
        <v>103</v>
      </c>
      <c r="AP1806" s="147" t="s">
        <v>103</v>
      </c>
      <c r="AQ1806" s="147" t="s">
        <v>103</v>
      </c>
      <c r="AR1806" s="147" t="s">
        <v>103</v>
      </c>
      <c r="AS1806" s="147" t="s">
        <v>103</v>
      </c>
      <c r="AT1806" s="147" t="s">
        <v>103</v>
      </c>
      <c r="AU1806" s="146"/>
      <c r="AV1806" s="212"/>
      <c r="AW1806" s="222" t="str">
        <f aca="false">HYPERLINK(CONCATENATE("http://www.ncbi.nlm.nih.gov/nuccore/",BM1806),BM1806)</f>
        <v>HM775428</v>
      </c>
      <c r="AX1806" s="219" t="str">
        <f aca="false">CONCATENATE(D1806,IF(I1806="","",CONCATENATE(".",I1806)),IF(K1806="","",CONCATENATE(".",K1806)),IF(M1806="","",CONCATENATE(".",M1806)),IF(R1806="","",CONCATENATE(".",R1806)),IF(U1806="","","(*)"))</f>
        <v>.URY.hum</v>
      </c>
      <c r="AY1806" s="170" t="str">
        <f aca="false">CONCATENATE(BM1806,".",BN1806)</f>
        <v>HM775428.He_Uy6</v>
      </c>
      <c r="AZ1806" s="171" t="str">
        <f aca="false">IF(AV1806="",IF(ISNUMBER(FIND(".",A1806)),LEFT(A1806,FIND(".",A1806)-1),A1806),AV1806)</f>
        <v>HM775428</v>
      </c>
      <c r="BA1806" s="171" t="str">
        <f aca="false">IF(ISNUMBER(FIND("-",AZ1806)),LEFT(AZ1806,FIND("-",AZ1806)-1),AZ1806)</f>
        <v>HM775428</v>
      </c>
      <c r="BB1806" s="170" t="str">
        <f aca="false"> MEGAname &amp; "="</f>
        <v>HM775428=</v>
      </c>
      <c r="BC1806" s="170" t="str">
        <f aca="false">Clear &amp; IF(span ,"Span","out")</f>
        <v>HM775428=out</v>
      </c>
      <c r="BD1806" s="170" t="str">
        <f aca="false">Clear &amp; IF(span, IF(B1806=".","Selected",B1806),"out")</f>
        <v>HM775428=out</v>
      </c>
      <c r="BE1806" s="170" t="str">
        <f aca="false">Clear &amp; Strain</f>
        <v>HM775428=He_Uy6</v>
      </c>
      <c r="BF1806" s="170" t="str">
        <f aca="false">CONCATENATE(A1806,"=",F1806,". ",AX1806,IF(AB1806="","",CONCATENATE(".",AB1806)))</f>
        <v>HM775428=He_Uy6. .URY.hum</v>
      </c>
      <c r="BG1806" s="170" t="str">
        <f aca="false">CONCATENATE(A1806,"=",F1806,". ",AX1806)</f>
        <v>HM775428=He_Uy6. .URY.hum</v>
      </c>
      <c r="BH1806" s="170" t="str">
        <f aca="false">CONCATENATE(A1806,"=",AX1806)</f>
        <v>HM775428=.URY.hum</v>
      </c>
      <c r="BI1806" s="170" t="str">
        <f aca="false">CONCATENATE(A1806,"=",ComForSubtype,D1806)</f>
        <v>HM775428=</v>
      </c>
      <c r="BJ1806" s="170" t="str">
        <f aca="false">CONCATENATE(A1806,"=",E1806)</f>
        <v>HM775428=</v>
      </c>
      <c r="BK1806" s="170" t="str">
        <f aca="false">CONCATENATE(A1806,"=",C1806)</f>
        <v>HM775428=</v>
      </c>
      <c r="BL1806" s="170" t="str">
        <f aca="false">CONCATENATE(D1806,"=")</f>
        <v>=</v>
      </c>
      <c r="BM1806" s="223" t="str">
        <f aca="false">IF(BA1806="XX","",BA1806)</f>
        <v>HM775428</v>
      </c>
      <c r="BN1806" s="224" t="str">
        <f aca="false">CONCATENATE(IF(F1806="","",F1806),IF(G1806="","",CONCATENATE(" / ",G1806)))</f>
        <v>He_Uy6</v>
      </c>
      <c r="BO1806" s="225" t="str">
        <f aca="false">AX1806</f>
        <v>.URY.hum</v>
      </c>
      <c r="BP1806" s="226" t="str">
        <f aca="false">IF(V1806="","",V1806)</f>
        <v/>
      </c>
      <c r="BQ1806" s="226" t="str">
        <f aca="false">IF(W1806="","",CONCATENATE(W1806,IF(LEFT(AO1806,1)="s","+","")))</f>
        <v/>
      </c>
      <c r="BR1806" s="226" t="str">
        <f aca="false">IF(X1806="","",CONCATENATE(X1806,IF(LEFT(AQ1806,1)="s","+","")))</f>
        <v/>
      </c>
      <c r="BS1806" s="226" t="str">
        <f aca="false">IF(Y1806="","",CONCATENATE(Y1806,IF(LEFT(AR1806,1)="s","+","")))</f>
        <v/>
      </c>
      <c r="BT1806" s="226" t="str">
        <f aca="false">IF(Z1806="","",CONCATENATE(Z1806,IF(LEFT(AS1806,1)="s","+","")))</f>
        <v/>
      </c>
      <c r="BU1806" s="227" t="str">
        <f aca="false">IF(AA1806="","",CONCATENATE(AA1806,IF(LEFT(AT1806,1)="s","+","")))</f>
        <v/>
      </c>
      <c r="BV1806" s="212"/>
      <c r="BW1806" s="177" t="s">
        <v>338</v>
      </c>
      <c r="BX1806" s="170" t="str">
        <f aca="false">IF(BW1806&lt;&gt;"",IF(ISNUMBER(FIND("=",BW1806)),LEFT(BW1806,FIND("=",BW1806)-1),BW1806),BW1806)</f>
        <v>xx</v>
      </c>
      <c r="BY1806" s="170" t="str">
        <f aca="false">IF(BW1806&lt;&gt;"",IF(ISNUMBER(FIND("=",BW1806)),RIGHT(BW1806,LEN(BW1806)-FIND("=",BW1806)),""),"")</f>
        <v>Non_select</v>
      </c>
      <c r="BZ1806" s="170" t="str">
        <f aca="false">IF(BX1806&lt;&gt;"",IF(ISNUMBER(FIND(".",BX1806)),LEFT(BX1806,FIND(".",BX1806)-1),BX1806),BX1806)</f>
        <v>xx</v>
      </c>
      <c r="CA1806" s="170" t="str">
        <f aca="false">IF(BX1806&lt;&gt;"",IF(ISNUMBER(FIND(".",BX1806)),RIGHT(BX1806,LEN(BX1806)-FIND(".",BX1806)),""),"")</f>
        <v/>
      </c>
      <c r="CB1806" s="212"/>
      <c r="CC1806" s="170" t="str">
        <f aca="false">A1806</f>
        <v>HM775428</v>
      </c>
      <c r="CD1806" s="178" t="s">
        <v>339</v>
      </c>
      <c r="CE1806" s="178" t="s">
        <v>340</v>
      </c>
      <c r="CF1806" s="178" t="s">
        <v>341</v>
      </c>
      <c r="CG1806" s="212"/>
      <c r="CH1806" s="212"/>
      <c r="CI1806" s="212"/>
      <c r="CJ1806" s="212"/>
      <c r="CK1806" s="178"/>
      <c r="CL1806" s="212"/>
      <c r="CM1806" s="212"/>
      <c r="CN1806" s="212"/>
      <c r="CO1806" s="212"/>
      <c r="CP1806" s="212"/>
      <c r="CQ1806" s="212"/>
      <c r="CR1806" s="170" t="n">
        <f aca="false">C1806</f>
        <v>0</v>
      </c>
      <c r="CS1806" s="229" t="n">
        <f aca="false">D1806</f>
        <v>0</v>
      </c>
      <c r="CT1806" s="170" t="str">
        <f aca="false">CONCATENATE(CD1806," strain ",CM1806," ",CL1806,", partial cds")</f>
        <v>Hepatitis E virus strain  , partial cds</v>
      </c>
    </row>
    <row r="1807" s="146" customFormat="true" ht="11.9" hidden="true" customHeight="true" outlineLevel="0" collapsed="false">
      <c r="A1807" s="208" t="s">
        <v>4701</v>
      </c>
      <c r="B1807" s="164" t="s">
        <v>371</v>
      </c>
      <c r="C1807" s="209"/>
      <c r="D1807" s="209"/>
      <c r="E1807" s="209"/>
      <c r="F1807" s="210" t="s">
        <v>2706</v>
      </c>
      <c r="G1807" s="212"/>
      <c r="H1807" s="146" t="s">
        <v>423</v>
      </c>
      <c r="I1807" s="153" t="s">
        <v>424</v>
      </c>
      <c r="J1807" s="212" t="s">
        <v>425</v>
      </c>
      <c r="K1807" s="212"/>
      <c r="L1807" s="212"/>
      <c r="M1807" s="157" t="s">
        <v>348</v>
      </c>
      <c r="N1807" s="213"/>
      <c r="O1807" s="159" t="n">
        <v>2010</v>
      </c>
      <c r="P1807" s="212"/>
      <c r="Q1807" s="212"/>
      <c r="R1807" s="212"/>
      <c r="S1807" s="212"/>
      <c r="T1807" s="215"/>
      <c r="U1807" s="215"/>
      <c r="V1807" s="209"/>
      <c r="W1807" s="217"/>
      <c r="X1807" s="209"/>
      <c r="Y1807" s="209"/>
      <c r="Z1807" s="209"/>
      <c r="AA1807" s="216"/>
      <c r="AB1807" s="217"/>
      <c r="AC1807" s="217"/>
      <c r="AD1807" s="209"/>
      <c r="AE1807" s="209"/>
      <c r="AF1807" s="209"/>
      <c r="AG1807" s="218"/>
      <c r="AH1807" s="212"/>
      <c r="AI1807" s="212"/>
      <c r="AJ1807" s="219" t="n">
        <f aca="false">SeqEnd-SeqBeg+1</f>
        <v>1</v>
      </c>
      <c r="AK1807" s="220" t="n">
        <f aca="false">AND( SeqBeg&lt;=Beg  , End &lt;=SeqEnd )</f>
        <v>0</v>
      </c>
      <c r="AL1807" s="212"/>
      <c r="AM1807" s="212"/>
      <c r="AN1807" s="221"/>
      <c r="AO1807" s="147" t="s">
        <v>103</v>
      </c>
      <c r="AP1807" s="147" t="s">
        <v>103</v>
      </c>
      <c r="AQ1807" s="147" t="s">
        <v>103</v>
      </c>
      <c r="AR1807" s="147" t="s">
        <v>103</v>
      </c>
      <c r="AS1807" s="147" t="s">
        <v>103</v>
      </c>
      <c r="AT1807" s="147" t="s">
        <v>103</v>
      </c>
      <c r="AV1807" s="212"/>
      <c r="AW1807" s="222" t="str">
        <f aca="false">HYPERLINK(CONCATENATE("http://www.ncbi.nlm.nih.gov/nuccore/",BM1807),BM1807)</f>
        <v>HQ724531</v>
      </c>
      <c r="AX1807" s="219" t="str">
        <f aca="false">CONCATENATE(D1807,IF(I1807="","",CONCATENATE(".",I1807)),IF(K1807="","",CONCATENATE(".",K1807)),IF(M1807="","",CONCATENATE(".",M1807)),IF(R1807="","",CONCATENATE(".",R1807)),IF(U1807="","","(*)"))</f>
        <v>.URY.hum</v>
      </c>
      <c r="AY1807" s="170" t="str">
        <f aca="false">CONCATENATE(BM1807,".",BN1807)</f>
        <v>HQ724531.He_Uy7</v>
      </c>
      <c r="AZ1807" s="171" t="str">
        <f aca="false">IF(AV1807="",IF(ISNUMBER(FIND(".",A1807)),LEFT(A1807,FIND(".",A1807)-1),A1807),AV1807)</f>
        <v>HQ724531</v>
      </c>
      <c r="BA1807" s="171" t="str">
        <f aca="false">IF(ISNUMBER(FIND("-",AZ1807)),LEFT(AZ1807,FIND("-",AZ1807)-1),AZ1807)</f>
        <v>HQ724531</v>
      </c>
      <c r="BB1807" s="170" t="str">
        <f aca="false"> MEGAname &amp; "="</f>
        <v>HQ724531=</v>
      </c>
      <c r="BC1807" s="170" t="str">
        <f aca="false">Clear &amp; IF(span ,"Span","out")</f>
        <v>HQ724531=out</v>
      </c>
      <c r="BD1807" s="170" t="str">
        <f aca="false">Clear &amp; IF(span, IF(B1807=".","Selected",B1807),"out")</f>
        <v>HQ724531=out</v>
      </c>
      <c r="BE1807" s="170" t="str">
        <f aca="false">Clear &amp; Strain</f>
        <v>HQ724531=He_Uy7</v>
      </c>
      <c r="BF1807" s="170" t="str">
        <f aca="false">CONCATENATE(A1807,"=",F1807,". ",AX1807,IF(AB1807="","",CONCATENATE(".",AB1807)))</f>
        <v>HQ724531=He_Uy7. .URY.hum</v>
      </c>
      <c r="BG1807" s="170" t="str">
        <f aca="false">CONCATENATE(A1807,"=",F1807,". ",AX1807)</f>
        <v>HQ724531=He_Uy7. .URY.hum</v>
      </c>
      <c r="BH1807" s="170" t="str">
        <f aca="false">CONCATENATE(A1807,"=",AX1807)</f>
        <v>HQ724531=.URY.hum</v>
      </c>
      <c r="BI1807" s="170" t="str">
        <f aca="false">CONCATENATE(A1807,"=",ComForSubtype,D1807)</f>
        <v>HQ724531=</v>
      </c>
      <c r="BJ1807" s="170" t="str">
        <f aca="false">CONCATENATE(A1807,"=",E1807)</f>
        <v>HQ724531=</v>
      </c>
      <c r="BK1807" s="170" t="str">
        <f aca="false">CONCATENATE(A1807,"=",C1807)</f>
        <v>HQ724531=</v>
      </c>
      <c r="BL1807" s="170" t="str">
        <f aca="false">CONCATENATE(D1807,"=")</f>
        <v>=</v>
      </c>
      <c r="BM1807" s="223" t="str">
        <f aca="false">IF(BA1807="XX","",BA1807)</f>
        <v>HQ724531</v>
      </c>
      <c r="BN1807" s="224" t="str">
        <f aca="false">CONCATENATE(IF(F1807="","",F1807),IF(G1807="","",CONCATENATE(" / ",G1807)))</f>
        <v>He_Uy7</v>
      </c>
      <c r="BO1807" s="225" t="str">
        <f aca="false">AX1807</f>
        <v>.URY.hum</v>
      </c>
      <c r="BP1807" s="226" t="str">
        <f aca="false">IF(V1807="","",V1807)</f>
        <v/>
      </c>
      <c r="BQ1807" s="226" t="str">
        <f aca="false">IF(W1807="","",CONCATENATE(W1807,IF(LEFT(AO1807,1)="s","+","")))</f>
        <v/>
      </c>
      <c r="BR1807" s="226" t="str">
        <f aca="false">IF(X1807="","",CONCATENATE(X1807,IF(LEFT(AQ1807,1)="s","+","")))</f>
        <v/>
      </c>
      <c r="BS1807" s="226" t="str">
        <f aca="false">IF(Y1807="","",CONCATENATE(Y1807,IF(LEFT(AR1807,1)="s","+","")))</f>
        <v/>
      </c>
      <c r="BT1807" s="226" t="str">
        <f aca="false">IF(Z1807="","",CONCATENATE(Z1807,IF(LEFT(AS1807,1)="s","+","")))</f>
        <v/>
      </c>
      <c r="BU1807" s="227" t="str">
        <f aca="false">IF(AA1807="","",CONCATENATE(AA1807,IF(LEFT(AT1807,1)="s","+","")))</f>
        <v/>
      </c>
      <c r="BV1807" s="212"/>
      <c r="BW1807" s="177" t="s">
        <v>338</v>
      </c>
      <c r="BX1807" s="170" t="str">
        <f aca="false">IF(BW1807&lt;&gt;"",IF(ISNUMBER(FIND("=",BW1807)),LEFT(BW1807,FIND("=",BW1807)-1),BW1807),BW1807)</f>
        <v>xx</v>
      </c>
      <c r="BY1807" s="170" t="str">
        <f aca="false">IF(BW1807&lt;&gt;"",IF(ISNUMBER(FIND("=",BW1807)),RIGHT(BW1807,LEN(BW1807)-FIND("=",BW1807)),""),"")</f>
        <v>Non_select</v>
      </c>
      <c r="BZ1807" s="170" t="str">
        <f aca="false">IF(BX1807&lt;&gt;"",IF(ISNUMBER(FIND(".",BX1807)),LEFT(BX1807,FIND(".",BX1807)-1),BX1807),BX1807)</f>
        <v>xx</v>
      </c>
      <c r="CA1807" s="170" t="str">
        <f aca="false">IF(BX1807&lt;&gt;"",IF(ISNUMBER(FIND(".",BX1807)),RIGHT(BX1807,LEN(BX1807)-FIND(".",BX1807)),""),"")</f>
        <v/>
      </c>
      <c r="CB1807" s="212"/>
      <c r="CC1807" s="170" t="str">
        <f aca="false">A1807</f>
        <v>HQ724531</v>
      </c>
      <c r="CD1807" s="178" t="s">
        <v>339</v>
      </c>
      <c r="CE1807" s="178" t="s">
        <v>340</v>
      </c>
      <c r="CF1807" s="178" t="s">
        <v>341</v>
      </c>
      <c r="CG1807" s="212"/>
      <c r="CH1807" s="212"/>
      <c r="CI1807" s="212"/>
      <c r="CJ1807" s="212"/>
      <c r="CK1807" s="178"/>
      <c r="CL1807" s="212"/>
      <c r="CM1807" s="212"/>
      <c r="CN1807" s="212"/>
      <c r="CO1807" s="212"/>
      <c r="CP1807" s="212"/>
      <c r="CQ1807" s="212"/>
      <c r="CR1807" s="170" t="n">
        <f aca="false">C1807</f>
        <v>0</v>
      </c>
      <c r="CS1807" s="229" t="n">
        <f aca="false">D1807</f>
        <v>0</v>
      </c>
      <c r="CT1807" s="170" t="str">
        <f aca="false">CONCATENATE(CD1807," strain ",CM1807," ",CL1807,", partial cds")</f>
        <v>Hepatitis E virus strain  , partial cds</v>
      </c>
    </row>
    <row r="1808" s="146" customFormat="true" ht="11.9" hidden="true" customHeight="true" outlineLevel="0" collapsed="false">
      <c r="A1808" s="208" t="s">
        <v>4702</v>
      </c>
      <c r="B1808" s="164" t="s">
        <v>371</v>
      </c>
      <c r="C1808" s="209"/>
      <c r="D1808" s="209"/>
      <c r="E1808" s="209"/>
      <c r="F1808" s="210" t="s">
        <v>4703</v>
      </c>
      <c r="G1808" s="212"/>
      <c r="H1808" s="146" t="s">
        <v>423</v>
      </c>
      <c r="I1808" s="153" t="s">
        <v>424</v>
      </c>
      <c r="J1808" s="212" t="s">
        <v>425</v>
      </c>
      <c r="K1808" s="212"/>
      <c r="L1808" s="212"/>
      <c r="M1808" s="157" t="s">
        <v>348</v>
      </c>
      <c r="N1808" s="213"/>
      <c r="O1808" s="159" t="n">
        <v>2010</v>
      </c>
      <c r="P1808" s="212"/>
      <c r="Q1808" s="212"/>
      <c r="R1808" s="212"/>
      <c r="S1808" s="212"/>
      <c r="T1808" s="215"/>
      <c r="U1808" s="215"/>
      <c r="V1808" s="209"/>
      <c r="W1808" s="217"/>
      <c r="X1808" s="209"/>
      <c r="Y1808" s="209"/>
      <c r="Z1808" s="209"/>
      <c r="AA1808" s="216"/>
      <c r="AB1808" s="217"/>
      <c r="AC1808" s="217"/>
      <c r="AD1808" s="209"/>
      <c r="AE1808" s="209"/>
      <c r="AF1808" s="209"/>
      <c r="AG1808" s="218"/>
      <c r="AH1808" s="212"/>
      <c r="AI1808" s="212"/>
      <c r="AJ1808" s="219" t="n">
        <f aca="false">SeqEnd-SeqBeg+1</f>
        <v>1</v>
      </c>
      <c r="AK1808" s="220" t="n">
        <f aca="false">AND( SeqBeg&lt;=Beg  , End &lt;=SeqEnd )</f>
        <v>0</v>
      </c>
      <c r="AL1808" s="212"/>
      <c r="AM1808" s="212"/>
      <c r="AN1808" s="221"/>
      <c r="AO1808" s="147" t="s">
        <v>103</v>
      </c>
      <c r="AP1808" s="147" t="s">
        <v>103</v>
      </c>
      <c r="AQ1808" s="147" t="s">
        <v>103</v>
      </c>
      <c r="AR1808" s="147" t="s">
        <v>103</v>
      </c>
      <c r="AS1808" s="147" t="s">
        <v>103</v>
      </c>
      <c r="AT1808" s="147" t="s">
        <v>103</v>
      </c>
      <c r="AV1808" s="212"/>
      <c r="AW1808" s="222" t="str">
        <f aca="false">HYPERLINK(CONCATENATE("http://www.ncbi.nlm.nih.gov/nuccore/",BM1808),BM1808)</f>
        <v>HQ702553</v>
      </c>
      <c r="AX1808" s="219" t="str">
        <f aca="false">CONCATENATE(D1808,IF(I1808="","",CONCATENATE(".",I1808)),IF(K1808="","",CONCATENATE(".",K1808)),IF(M1808="","",CONCATENATE(".",M1808)),IF(R1808="","",CONCATENATE(".",R1808)),IF(U1808="","","(*)"))</f>
        <v>.URY.hum</v>
      </c>
      <c r="AY1808" s="170" t="str">
        <f aca="false">CONCATENATE(BM1808,".",BN1808)</f>
        <v>HQ702553.He_Uy9</v>
      </c>
      <c r="AZ1808" s="171" t="str">
        <f aca="false">IF(AV1808="",IF(ISNUMBER(FIND(".",A1808)),LEFT(A1808,FIND(".",A1808)-1),A1808),AV1808)</f>
        <v>HQ702553</v>
      </c>
      <c r="BA1808" s="171" t="str">
        <f aca="false">IF(ISNUMBER(FIND("-",AZ1808)),LEFT(AZ1808,FIND("-",AZ1808)-1),AZ1808)</f>
        <v>HQ702553</v>
      </c>
      <c r="BB1808" s="170" t="str">
        <f aca="false"> MEGAname &amp; "="</f>
        <v>HQ702553=</v>
      </c>
      <c r="BC1808" s="170" t="str">
        <f aca="false">Clear &amp; IF(span ,"Span","out")</f>
        <v>HQ702553=out</v>
      </c>
      <c r="BD1808" s="170" t="str">
        <f aca="false">Clear &amp; IF(span, IF(B1808=".","Selected",B1808),"out")</f>
        <v>HQ702553=out</v>
      </c>
      <c r="BE1808" s="170" t="str">
        <f aca="false">Clear &amp; Strain</f>
        <v>HQ702553=He_Uy9</v>
      </c>
      <c r="BF1808" s="170" t="str">
        <f aca="false">CONCATENATE(A1808,"=",F1808,". ",AX1808,IF(AB1808="","",CONCATENATE(".",AB1808)))</f>
        <v>HQ702553=He_Uy9. .URY.hum</v>
      </c>
      <c r="BG1808" s="170" t="str">
        <f aca="false">CONCATENATE(A1808,"=",F1808,". ",AX1808)</f>
        <v>HQ702553=He_Uy9. .URY.hum</v>
      </c>
      <c r="BH1808" s="170" t="str">
        <f aca="false">CONCATENATE(A1808,"=",AX1808)</f>
        <v>HQ702553=.URY.hum</v>
      </c>
      <c r="BI1808" s="170" t="str">
        <f aca="false">CONCATENATE(A1808,"=",ComForSubtype,D1808)</f>
        <v>HQ702553=</v>
      </c>
      <c r="BJ1808" s="170" t="str">
        <f aca="false">CONCATENATE(A1808,"=",E1808)</f>
        <v>HQ702553=</v>
      </c>
      <c r="BK1808" s="170" t="str">
        <f aca="false">CONCATENATE(A1808,"=",C1808)</f>
        <v>HQ702553=</v>
      </c>
      <c r="BL1808" s="170" t="str">
        <f aca="false">CONCATENATE(D1808,"=")</f>
        <v>=</v>
      </c>
      <c r="BM1808" s="223" t="str">
        <f aca="false">IF(BA1808="XX","",BA1808)</f>
        <v>HQ702553</v>
      </c>
      <c r="BN1808" s="224" t="str">
        <f aca="false">CONCATENATE(IF(F1808="","",F1808),IF(G1808="","",CONCATENATE(" / ",G1808)))</f>
        <v>He_Uy9</v>
      </c>
      <c r="BO1808" s="225" t="str">
        <f aca="false">AX1808</f>
        <v>.URY.hum</v>
      </c>
      <c r="BP1808" s="226" t="str">
        <f aca="false">IF(V1808="","",V1808)</f>
        <v/>
      </c>
      <c r="BQ1808" s="226" t="str">
        <f aca="false">IF(W1808="","",CONCATENATE(W1808,IF(LEFT(AO1808,1)="s","+","")))</f>
        <v/>
      </c>
      <c r="BR1808" s="226" t="str">
        <f aca="false">IF(X1808="","",CONCATENATE(X1808,IF(LEFT(AQ1808,1)="s","+","")))</f>
        <v/>
      </c>
      <c r="BS1808" s="226" t="str">
        <f aca="false">IF(Y1808="","",CONCATENATE(Y1808,IF(LEFT(AR1808,1)="s","+","")))</f>
        <v/>
      </c>
      <c r="BT1808" s="226" t="str">
        <f aca="false">IF(Z1808="","",CONCATENATE(Z1808,IF(LEFT(AS1808,1)="s","+","")))</f>
        <v/>
      </c>
      <c r="BU1808" s="227" t="str">
        <f aca="false">IF(AA1808="","",CONCATENATE(AA1808,IF(LEFT(AT1808,1)="s","+","")))</f>
        <v/>
      </c>
      <c r="BV1808" s="212"/>
      <c r="BW1808" s="177" t="s">
        <v>338</v>
      </c>
      <c r="BX1808" s="170" t="str">
        <f aca="false">IF(BW1808&lt;&gt;"",IF(ISNUMBER(FIND("=",BW1808)),LEFT(BW1808,FIND("=",BW1808)-1),BW1808),BW1808)</f>
        <v>xx</v>
      </c>
      <c r="BY1808" s="170" t="str">
        <f aca="false">IF(BW1808&lt;&gt;"",IF(ISNUMBER(FIND("=",BW1808)),RIGHT(BW1808,LEN(BW1808)-FIND("=",BW1808)),""),"")</f>
        <v>Non_select</v>
      </c>
      <c r="BZ1808" s="170" t="str">
        <f aca="false">IF(BX1808&lt;&gt;"",IF(ISNUMBER(FIND(".",BX1808)),LEFT(BX1808,FIND(".",BX1808)-1),BX1808),BX1808)</f>
        <v>xx</v>
      </c>
      <c r="CA1808" s="170" t="str">
        <f aca="false">IF(BX1808&lt;&gt;"",IF(ISNUMBER(FIND(".",BX1808)),RIGHT(BX1808,LEN(BX1808)-FIND(".",BX1808)),""),"")</f>
        <v/>
      </c>
      <c r="CB1808" s="212"/>
      <c r="CC1808" s="170" t="str">
        <f aca="false">A1808</f>
        <v>HQ702553</v>
      </c>
      <c r="CD1808" s="178" t="s">
        <v>339</v>
      </c>
      <c r="CE1808" s="178" t="s">
        <v>340</v>
      </c>
      <c r="CF1808" s="178" t="s">
        <v>341</v>
      </c>
      <c r="CG1808" s="212"/>
      <c r="CH1808" s="212"/>
      <c r="CI1808" s="212"/>
      <c r="CJ1808" s="212"/>
      <c r="CK1808" s="178"/>
      <c r="CL1808" s="212"/>
      <c r="CM1808" s="212"/>
      <c r="CN1808" s="212"/>
      <c r="CO1808" s="212"/>
      <c r="CP1808" s="212"/>
      <c r="CQ1808" s="212"/>
      <c r="CR1808" s="170" t="n">
        <f aca="false">C1808</f>
        <v>0</v>
      </c>
      <c r="CS1808" s="229" t="n">
        <f aca="false">D1808</f>
        <v>0</v>
      </c>
      <c r="CT1808" s="170" t="str">
        <f aca="false">CONCATENATE(CD1808," strain ",CM1808," ",CL1808,", partial cds")</f>
        <v>Hepatitis E virus strain  , partial cds</v>
      </c>
    </row>
    <row r="1809" customFormat="false" ht="11.9" hidden="true" customHeight="true" outlineLevel="0" collapsed="false">
      <c r="A1809" s="154" t="s">
        <v>4704</v>
      </c>
      <c r="B1809" s="147" t="s">
        <v>371</v>
      </c>
      <c r="C1809" s="148" t="n">
        <v>4</v>
      </c>
      <c r="D1809" s="209"/>
      <c r="E1809" s="209"/>
      <c r="F1809" s="210" t="s">
        <v>4705</v>
      </c>
      <c r="G1809" s="212"/>
      <c r="H1809" s="146" t="s">
        <v>378</v>
      </c>
      <c r="I1809" s="153" t="s">
        <v>379</v>
      </c>
      <c r="J1809" s="146" t="s">
        <v>337</v>
      </c>
      <c r="K1809" s="212"/>
      <c r="L1809" s="212"/>
      <c r="M1809" s="157" t="s">
        <v>348</v>
      </c>
      <c r="N1809" s="158" t="s">
        <v>400</v>
      </c>
      <c r="O1809" s="159" t="n">
        <v>2005</v>
      </c>
      <c r="P1809" s="160" t="s">
        <v>3404</v>
      </c>
      <c r="Q1809" s="160" t="n">
        <v>8</v>
      </c>
      <c r="R1809" s="212"/>
      <c r="S1809" s="232" t="n">
        <v>7252</v>
      </c>
      <c r="T1809" s="215"/>
      <c r="U1809" s="215"/>
      <c r="V1809" s="209"/>
      <c r="W1809" s="217"/>
      <c r="X1809" s="209"/>
      <c r="Y1809" s="209"/>
      <c r="Z1809" s="209"/>
      <c r="AB1809" s="251" t="s">
        <v>278</v>
      </c>
      <c r="AC1809" s="163" t="s">
        <v>354</v>
      </c>
      <c r="AD1809" s="164" t="s">
        <v>354</v>
      </c>
      <c r="AE1809" s="164" t="s">
        <v>354</v>
      </c>
      <c r="AF1809" s="164" t="s">
        <v>354</v>
      </c>
      <c r="AG1809" s="166" t="s">
        <v>354</v>
      </c>
      <c r="AH1809" s="212"/>
      <c r="AI1809" s="212"/>
      <c r="AJ1809" s="219" t="n">
        <f aca="false">SeqEnd-SeqBeg+1</f>
        <v>1</v>
      </c>
      <c r="AK1809" s="220" t="n">
        <f aca="false">AND( SeqBeg&lt;=Beg  , End &lt;=SeqEnd )</f>
        <v>0</v>
      </c>
      <c r="AL1809" s="212"/>
      <c r="AM1809" s="212"/>
      <c r="AN1809" s="221"/>
      <c r="AO1809" s="147" t="s">
        <v>103</v>
      </c>
      <c r="AP1809" s="147" t="s">
        <v>103</v>
      </c>
      <c r="AQ1809" s="147" t="s">
        <v>103</v>
      </c>
      <c r="AR1809" s="147" t="s">
        <v>103</v>
      </c>
      <c r="AS1809" s="147" t="s">
        <v>103</v>
      </c>
      <c r="AT1809" s="147" t="s">
        <v>103</v>
      </c>
      <c r="AU1809" s="146"/>
      <c r="AV1809" s="212"/>
      <c r="AW1809" s="222" t="str">
        <f aca="false">HYPERLINK(CONCATENATE("http://www.ncbi.nlm.nih.gov/nuccore/",BM1809),BM1809)</f>
        <v>AB602439</v>
      </c>
      <c r="AX1809" s="219" t="str">
        <f aca="false">CONCATENATE(D1809,IF(I1809="","",CONCATENATE(".",I1809)),IF(K1809="","",CONCATENATE(".",K1809)),IF(M1809="","",CONCATENATE(".",M1809)),IF(R1809="","",CONCATENATE(".",R1809)),IF(U1809="","","(*)"))</f>
        <v>.JPN.hum</v>
      </c>
      <c r="AY1809" s="170" t="str">
        <f aca="false">CONCATENATE(BM1809,".",BN1809)</f>
        <v>AB602439.HE-Aichi-C1</v>
      </c>
      <c r="AZ1809" s="171" t="str">
        <f aca="false">IF(AV1809="",IF(ISNUMBER(FIND(".",A1809)),LEFT(A1809,FIND(".",A1809)-1),A1809),AV1809)</f>
        <v>AB602439</v>
      </c>
      <c r="BA1809" s="171" t="str">
        <f aca="false">IF(ISNUMBER(FIND("-",AZ1809)),LEFT(AZ1809,FIND("-",AZ1809)-1),AZ1809)</f>
        <v>AB602439</v>
      </c>
      <c r="BB1809" s="170" t="str">
        <f aca="false"> MEGAname &amp; "="</f>
        <v>AB602439=</v>
      </c>
      <c r="BC1809" s="170" t="str">
        <f aca="false">Clear &amp; IF(span ,"Span","out")</f>
        <v>AB602439=out</v>
      </c>
      <c r="BD1809" s="170" t="str">
        <f aca="false">Clear &amp; IF(span, IF(B1809=".","Selected",B1809),"out")</f>
        <v>AB602439=out</v>
      </c>
      <c r="BE1809" s="170" t="str">
        <f aca="false">Clear &amp; Strain</f>
        <v>AB602439=HE-Aichi-C1</v>
      </c>
      <c r="BF1809" s="170" t="str">
        <f aca="false">CONCATENATE(A1809,"=",F1809,". ",AX1809,IF(AB1809="","",CONCATENATE(".",AB1809)))</f>
        <v>AB602439=HE-Aichi-C1. .JPN.hum.CG</v>
      </c>
      <c r="BG1809" s="170" t="str">
        <f aca="false">CONCATENATE(A1809,"=",F1809,". ",AX1809)</f>
        <v>AB602439=HE-Aichi-C1. .JPN.hum</v>
      </c>
      <c r="BH1809" s="170" t="str">
        <f aca="false">CONCATENATE(A1809,"=",AX1809)</f>
        <v>AB602439=.JPN.hum</v>
      </c>
      <c r="BI1809" s="170" t="str">
        <f aca="false">CONCATENATE(A1809,"=",ComForSubtype,D1809)</f>
        <v>AB602439=</v>
      </c>
      <c r="BJ1809" s="170" t="str">
        <f aca="false">CONCATENATE(A1809,"=",E1809)</f>
        <v>AB602439=</v>
      </c>
      <c r="BK1809" s="170" t="str">
        <f aca="false">CONCATENATE(A1809,"=",C1809)</f>
        <v>AB602439=4</v>
      </c>
      <c r="BL1809" s="170" t="str">
        <f aca="false">CONCATENATE(D1809,"=")</f>
        <v>=</v>
      </c>
      <c r="BM1809" s="223" t="str">
        <f aca="false">IF(BA1809="XX","",BA1809)</f>
        <v>AB602439</v>
      </c>
      <c r="BN1809" s="224" t="str">
        <f aca="false">CONCATENATE(IF(F1809="","",F1809),IF(G1809="","",CONCATENATE(" / ",G1809)))</f>
        <v>HE-Aichi-C1</v>
      </c>
      <c r="BO1809" s="225" t="str">
        <f aca="false">AX1809</f>
        <v>.JPN.hum</v>
      </c>
      <c r="BP1809" s="226" t="str">
        <f aca="false">IF(V1809="","",V1809)</f>
        <v/>
      </c>
      <c r="BQ1809" s="226" t="str">
        <f aca="false">IF(W1809="","",CONCATENATE(W1809,IF(LEFT(AO1809,1)="s","+","")))</f>
        <v/>
      </c>
      <c r="BR1809" s="226" t="str">
        <f aca="false">IF(X1809="","",CONCATENATE(X1809,IF(LEFT(AQ1809,1)="s","+","")))</f>
        <v/>
      </c>
      <c r="BS1809" s="226" t="str">
        <f aca="false">IF(Y1809="","",CONCATENATE(Y1809,IF(LEFT(AR1809,1)="s","+","")))</f>
        <v/>
      </c>
      <c r="BT1809" s="226" t="str">
        <f aca="false">IF(Z1809="","",CONCATENATE(Z1809,IF(LEFT(AS1809,1)="s","+","")))</f>
        <v/>
      </c>
      <c r="BU1809" s="227" t="str">
        <f aca="false">IF(AA1809="","",CONCATENATE(AA1809,IF(LEFT(AT1809,1)="s","+","")))</f>
        <v/>
      </c>
      <c r="BV1809" s="212"/>
      <c r="BW1809" s="177" t="s">
        <v>338</v>
      </c>
      <c r="BX1809" s="170" t="str">
        <f aca="false">IF(BW1809&lt;&gt;"",IF(ISNUMBER(FIND("=",BW1809)),LEFT(BW1809,FIND("=",BW1809)-1),BW1809),BW1809)</f>
        <v>xx</v>
      </c>
      <c r="BY1809" s="170" t="str">
        <f aca="false">IF(BW1809&lt;&gt;"",IF(ISNUMBER(FIND("=",BW1809)),RIGHT(BW1809,LEN(BW1809)-FIND("=",BW1809)),""),"")</f>
        <v>Non_select</v>
      </c>
      <c r="BZ1809" s="170" t="str">
        <f aca="false">IF(BX1809&lt;&gt;"",IF(ISNUMBER(FIND(".",BX1809)),LEFT(BX1809,FIND(".",BX1809)-1),BX1809),BX1809)</f>
        <v>xx</v>
      </c>
      <c r="CA1809" s="170" t="str">
        <f aca="false">IF(BX1809&lt;&gt;"",IF(ISNUMBER(FIND(".",BX1809)),RIGHT(BX1809,LEN(BX1809)-FIND(".",BX1809)),""),"")</f>
        <v/>
      </c>
      <c r="CB1809" s="212"/>
      <c r="CC1809" s="170" t="str">
        <f aca="false">A1809</f>
        <v>AB602439</v>
      </c>
      <c r="CD1809" s="178" t="s">
        <v>339</v>
      </c>
      <c r="CE1809" s="178" t="s">
        <v>340</v>
      </c>
      <c r="CF1809" s="178" t="s">
        <v>341</v>
      </c>
      <c r="CG1809" s="212"/>
      <c r="CH1809" s="212"/>
      <c r="CI1809" s="212"/>
      <c r="CJ1809" s="212"/>
      <c r="CK1809" s="178"/>
      <c r="CL1809" s="212"/>
      <c r="CM1809" s="212"/>
      <c r="CN1809" s="212"/>
      <c r="CO1809" s="212"/>
      <c r="CP1809" s="212"/>
      <c r="CQ1809" s="212"/>
      <c r="CR1809" s="228" t="n">
        <f aca="false">C1809</f>
        <v>4</v>
      </c>
      <c r="CS1809" s="229" t="n">
        <f aca="false">D1809</f>
        <v>0</v>
      </c>
      <c r="CT1809" s="170" t="str">
        <f aca="false">CONCATENATE(CD1809," strain ",CM1809," ",CL1809,", partial cds")</f>
        <v>Hepatitis E virus strain  , partial cds</v>
      </c>
    </row>
    <row r="1810" s="146" customFormat="true" ht="11.9" hidden="true" customHeight="true" outlineLevel="0" collapsed="false">
      <c r="A1810" s="154" t="s">
        <v>4706</v>
      </c>
      <c r="B1810" s="147" t="s">
        <v>371</v>
      </c>
      <c r="C1810" s="148" t="n">
        <v>4</v>
      </c>
      <c r="D1810" s="209"/>
      <c r="E1810" s="209"/>
      <c r="F1810" s="210" t="s">
        <v>4707</v>
      </c>
      <c r="G1810" s="212"/>
      <c r="H1810" s="146" t="s">
        <v>378</v>
      </c>
      <c r="I1810" s="153" t="s">
        <v>379</v>
      </c>
      <c r="J1810" s="146" t="s">
        <v>337</v>
      </c>
      <c r="K1810" s="212"/>
      <c r="L1810" s="212"/>
      <c r="M1810" s="157" t="s">
        <v>4002</v>
      </c>
      <c r="N1810" s="213"/>
      <c r="O1810" s="212"/>
      <c r="P1810" s="212"/>
      <c r="Q1810" s="212"/>
      <c r="R1810" s="212"/>
      <c r="S1810" s="232" t="n">
        <v>7270</v>
      </c>
      <c r="T1810" s="215"/>
      <c r="U1810" s="215"/>
      <c r="V1810" s="209"/>
      <c r="W1810" s="217"/>
      <c r="X1810" s="209"/>
      <c r="Y1810" s="209"/>
      <c r="Z1810" s="209"/>
      <c r="AA1810" s="216"/>
      <c r="AB1810" s="217"/>
      <c r="AC1810" s="217"/>
      <c r="AD1810" s="209"/>
      <c r="AE1810" s="209"/>
      <c r="AF1810" s="209"/>
      <c r="AG1810" s="218"/>
      <c r="AH1810" s="212"/>
      <c r="AI1810" s="212"/>
      <c r="AJ1810" s="219" t="n">
        <f aca="false">SeqEnd-SeqBeg+1</f>
        <v>1</v>
      </c>
      <c r="AK1810" s="220" t="n">
        <f aca="false">AND( SeqBeg&lt;=Beg  , End &lt;=SeqEnd )</f>
        <v>0</v>
      </c>
      <c r="AL1810" s="212"/>
      <c r="AM1810" s="212"/>
      <c r="AN1810" s="221"/>
      <c r="AO1810" s="147" t="s">
        <v>103</v>
      </c>
      <c r="AP1810" s="147" t="s">
        <v>103</v>
      </c>
      <c r="AQ1810" s="147" t="s">
        <v>103</v>
      </c>
      <c r="AR1810" s="147" t="s">
        <v>103</v>
      </c>
      <c r="AS1810" s="147" t="s">
        <v>103</v>
      </c>
      <c r="AT1810" s="147" t="s">
        <v>103</v>
      </c>
      <c r="AV1810" s="212"/>
      <c r="AW1810" s="222" t="str">
        <f aca="false">HYPERLINK(CONCATENATE("http://www.ncbi.nlm.nih.gov/nuccore/",BM1810),BM1810)</f>
        <v>AB480825</v>
      </c>
      <c r="AX1810" s="219" t="str">
        <f aca="false">CONCATENATE(D1810,IF(I1810="","",CONCATENATE(".",I1810)),IF(K1810="","",CONCATENATE(".",K1810)),IF(M1810="","",CONCATENATE(".",M1810)),IF(R1810="","",CONCATENATE(".",R1810)),IF(U1810="","","(*)"))</f>
        <v>.JPN.cells</v>
      </c>
      <c r="AY1810" s="170" t="str">
        <f aca="false">CONCATENATE(BM1810,".",BN1810)</f>
        <v>AB480825.HE-JF5/15F_p6</v>
      </c>
      <c r="AZ1810" s="171" t="str">
        <f aca="false">IF(AV1810="",IF(ISNUMBER(FIND(".",A1810)),LEFT(A1810,FIND(".",A1810)-1),A1810),AV1810)</f>
        <v>AB480825</v>
      </c>
      <c r="BA1810" s="171" t="str">
        <f aca="false">IF(ISNUMBER(FIND("-",AZ1810)),LEFT(AZ1810,FIND("-",AZ1810)-1),AZ1810)</f>
        <v>AB480825</v>
      </c>
      <c r="BB1810" s="170" t="str">
        <f aca="false"> MEGAname &amp; "="</f>
        <v>AB480825=</v>
      </c>
      <c r="BC1810" s="170" t="str">
        <f aca="false">Clear &amp; IF(span ,"Span","out")</f>
        <v>AB480825=out</v>
      </c>
      <c r="BD1810" s="170" t="str">
        <f aca="false">Clear &amp; IF(span, IF(B1810=".","Selected",B1810),"out")</f>
        <v>AB480825=out</v>
      </c>
      <c r="BE1810" s="170" t="str">
        <f aca="false">Clear &amp; Strain</f>
        <v>AB480825=HE-JF5/15F_p6</v>
      </c>
      <c r="BF1810" s="170" t="str">
        <f aca="false">CONCATENATE(A1810,"=",F1810,". ",AX1810,IF(AB1810="","",CONCATENATE(".",AB1810)))</f>
        <v>AB480825=HE-JF5/15F_p6. .JPN.cells</v>
      </c>
      <c r="BG1810" s="170" t="str">
        <f aca="false">CONCATENATE(A1810,"=",F1810,". ",AX1810)</f>
        <v>AB480825=HE-JF5/15F_p6. .JPN.cells</v>
      </c>
      <c r="BH1810" s="170" t="str">
        <f aca="false">CONCATENATE(A1810,"=",AX1810)</f>
        <v>AB480825=.JPN.cells</v>
      </c>
      <c r="BI1810" s="170" t="str">
        <f aca="false">CONCATENATE(A1810,"=",ComForSubtype,D1810)</f>
        <v>AB480825=</v>
      </c>
      <c r="BJ1810" s="170" t="str">
        <f aca="false">CONCATENATE(A1810,"=",E1810)</f>
        <v>AB480825=</v>
      </c>
      <c r="BK1810" s="170" t="str">
        <f aca="false">CONCATENATE(A1810,"=",C1810)</f>
        <v>AB480825=4</v>
      </c>
      <c r="BL1810" s="170" t="str">
        <f aca="false">CONCATENATE(D1810,"=")</f>
        <v>=</v>
      </c>
      <c r="BM1810" s="223" t="str">
        <f aca="false">IF(BA1810="XX","",BA1810)</f>
        <v>AB480825</v>
      </c>
      <c r="BN1810" s="224" t="str">
        <f aca="false">CONCATENATE(IF(F1810="","",F1810),IF(G1810="","",CONCATENATE(" / ",G1810)))</f>
        <v>HE-JF5/15F_p6</v>
      </c>
      <c r="BO1810" s="225" t="str">
        <f aca="false">AX1810</f>
        <v>.JPN.cells</v>
      </c>
      <c r="BP1810" s="226" t="str">
        <f aca="false">IF(V1810="","",V1810)</f>
        <v/>
      </c>
      <c r="BQ1810" s="226" t="str">
        <f aca="false">IF(W1810="","",CONCATENATE(W1810,IF(LEFT(AO1810,1)="s","+","")))</f>
        <v/>
      </c>
      <c r="BR1810" s="226" t="str">
        <f aca="false">IF(X1810="","",CONCATENATE(X1810,IF(LEFT(AQ1810,1)="s","+","")))</f>
        <v/>
      </c>
      <c r="BS1810" s="226" t="str">
        <f aca="false">IF(Y1810="","",CONCATENATE(Y1810,IF(LEFT(AR1810,1)="s","+","")))</f>
        <v/>
      </c>
      <c r="BT1810" s="226" t="str">
        <f aca="false">IF(Z1810="","",CONCATENATE(Z1810,IF(LEFT(AS1810,1)="s","+","")))</f>
        <v/>
      </c>
      <c r="BU1810" s="227" t="str">
        <f aca="false">IF(AA1810="","",CONCATENATE(AA1810,IF(LEFT(AT1810,1)="s","+","")))</f>
        <v/>
      </c>
      <c r="BV1810" s="212"/>
      <c r="BW1810" s="177" t="s">
        <v>338</v>
      </c>
      <c r="BX1810" s="170" t="str">
        <f aca="false">IF(BW1810&lt;&gt;"",IF(ISNUMBER(FIND("=",BW1810)),LEFT(BW1810,FIND("=",BW1810)-1),BW1810),BW1810)</f>
        <v>xx</v>
      </c>
      <c r="BY1810" s="170" t="str">
        <f aca="false">IF(BW1810&lt;&gt;"",IF(ISNUMBER(FIND("=",BW1810)),RIGHT(BW1810,LEN(BW1810)-FIND("=",BW1810)),""),"")</f>
        <v>Non_select</v>
      </c>
      <c r="BZ1810" s="170" t="str">
        <f aca="false">IF(BX1810&lt;&gt;"",IF(ISNUMBER(FIND(".",BX1810)),LEFT(BX1810,FIND(".",BX1810)-1),BX1810),BX1810)</f>
        <v>xx</v>
      </c>
      <c r="CA1810" s="170" t="str">
        <f aca="false">IF(BX1810&lt;&gt;"",IF(ISNUMBER(FIND(".",BX1810)),RIGHT(BX1810,LEN(BX1810)-FIND(".",BX1810)),""),"")</f>
        <v/>
      </c>
      <c r="CB1810" s="212"/>
      <c r="CC1810" s="170" t="str">
        <f aca="false">A1810</f>
        <v>AB480825</v>
      </c>
      <c r="CD1810" s="178" t="s">
        <v>339</v>
      </c>
      <c r="CE1810" s="178" t="s">
        <v>340</v>
      </c>
      <c r="CF1810" s="178" t="s">
        <v>341</v>
      </c>
      <c r="CG1810" s="212"/>
      <c r="CH1810" s="212"/>
      <c r="CI1810" s="212"/>
      <c r="CJ1810" s="212"/>
      <c r="CK1810" s="178"/>
      <c r="CL1810" s="212"/>
      <c r="CM1810" s="212"/>
      <c r="CN1810" s="212"/>
      <c r="CO1810" s="212"/>
      <c r="CP1810" s="212"/>
      <c r="CQ1810" s="212"/>
      <c r="CR1810" s="228" t="n">
        <f aca="false">C1810</f>
        <v>4</v>
      </c>
      <c r="CS1810" s="229" t="n">
        <f aca="false">D1810</f>
        <v>0</v>
      </c>
      <c r="CT1810" s="170" t="str">
        <f aca="false">CONCATENATE(CD1810," strain ",CM1810," ",CL1810,", partial cds")</f>
        <v>Hepatitis E virus strain  , partial cds</v>
      </c>
    </row>
    <row r="1811" s="146" customFormat="true" ht="11.9" hidden="true" customHeight="true" outlineLevel="0" collapsed="false">
      <c r="A1811" s="154" t="s">
        <v>4708</v>
      </c>
      <c r="B1811" s="147" t="s">
        <v>371</v>
      </c>
      <c r="C1811" s="209"/>
      <c r="D1811" s="209"/>
      <c r="E1811" s="209"/>
      <c r="F1811" s="366" t="s">
        <v>4709</v>
      </c>
      <c r="G1811" s="212"/>
      <c r="H1811" s="146" t="s">
        <v>378</v>
      </c>
      <c r="I1811" s="153" t="s">
        <v>379</v>
      </c>
      <c r="J1811" s="146" t="s">
        <v>337</v>
      </c>
      <c r="K1811" s="212"/>
      <c r="L1811" s="212"/>
      <c r="M1811" s="157" t="s">
        <v>4624</v>
      </c>
      <c r="N1811" s="158" t="s">
        <v>362</v>
      </c>
      <c r="O1811" s="159" t="n">
        <v>2013</v>
      </c>
      <c r="P1811" s="160" t="n">
        <v>5</v>
      </c>
      <c r="Q1811" s="160" t="n">
        <v>28</v>
      </c>
      <c r="R1811" s="212"/>
      <c r="S1811" s="232" t="n">
        <v>1965</v>
      </c>
      <c r="T1811" s="215"/>
      <c r="U1811" s="215"/>
      <c r="V1811" s="209"/>
      <c r="W1811" s="217"/>
      <c r="X1811" s="209"/>
      <c r="Y1811" s="209"/>
      <c r="Z1811" s="209"/>
      <c r="AA1811" s="216"/>
      <c r="AB1811" s="251" t="s">
        <v>278</v>
      </c>
      <c r="AC1811" s="163" t="s">
        <v>354</v>
      </c>
      <c r="AD1811" s="164" t="s">
        <v>354</v>
      </c>
      <c r="AE1811" s="164" t="s">
        <v>354</v>
      </c>
      <c r="AF1811" s="164" t="s">
        <v>354</v>
      </c>
      <c r="AG1811" s="166" t="s">
        <v>354</v>
      </c>
      <c r="AH1811" s="212"/>
      <c r="AI1811" s="212"/>
      <c r="AJ1811" s="219" t="n">
        <f aca="false">SeqEnd-SeqBeg+1</f>
        <v>1</v>
      </c>
      <c r="AK1811" s="220" t="n">
        <f aca="false">AND( SeqBeg&lt;=Beg  , End &lt;=SeqEnd )</f>
        <v>0</v>
      </c>
      <c r="AL1811" s="212"/>
      <c r="AM1811" s="212"/>
      <c r="AN1811" s="221"/>
      <c r="AO1811" s="147" t="s">
        <v>103</v>
      </c>
      <c r="AP1811" s="147" t="s">
        <v>103</v>
      </c>
      <c r="AQ1811" s="147" t="s">
        <v>103</v>
      </c>
      <c r="AR1811" s="147" t="s">
        <v>103</v>
      </c>
      <c r="AS1811" s="147" t="s">
        <v>103</v>
      </c>
      <c r="AT1811" s="147" t="s">
        <v>103</v>
      </c>
      <c r="AV1811" s="212"/>
      <c r="AW1811" s="222" t="str">
        <f aca="false">HYPERLINK(CONCATENATE("http://www.ncbi.nlm.nih.gov/nuccore/",BM1811),BM1811)</f>
        <v>AB890376</v>
      </c>
      <c r="AX1811" s="219" t="str">
        <f aca="false">CONCATENATE(D1811,IF(I1811="","",CONCATENATE(".",I1811)),IF(K1811="","",CONCATENATE(".",K1811)),IF(M1811="","",CONCATENATE(".",M1811)),IF(R1811="","",CONCATENATE(".",R1811)),IF(U1811="","","(*)"))</f>
        <v>.JPN.ferret</v>
      </c>
      <c r="AY1811" s="170" t="str">
        <f aca="false">CONCATENATE(BM1811,".",BN1811)</f>
        <v>AB890376.HE-JF5/15F_p6</v>
      </c>
      <c r="AZ1811" s="171" t="str">
        <f aca="false">IF(AV1811="",IF(ISNUMBER(FIND(".",A1811)),LEFT(A1811,FIND(".",A1811)-1),A1811),AV1811)</f>
        <v>AB890376</v>
      </c>
      <c r="BA1811" s="171" t="str">
        <f aca="false">IF(ISNUMBER(FIND("-",AZ1811)),LEFT(AZ1811,FIND("-",AZ1811)-1),AZ1811)</f>
        <v>AB890376</v>
      </c>
      <c r="BB1811" s="170" t="str">
        <f aca="false"> MEGAname &amp; "="</f>
        <v>AB890376=</v>
      </c>
      <c r="BC1811" s="170" t="str">
        <f aca="false">Clear &amp; IF(span ,"Span","out")</f>
        <v>AB890376=out</v>
      </c>
      <c r="BD1811" s="170" t="str">
        <f aca="false">Clear &amp; IF(span, IF(B1811=".","Selected",B1811),"out")</f>
        <v>AB890376=out</v>
      </c>
      <c r="BE1811" s="170" t="str">
        <f aca="false">Clear &amp; Strain</f>
        <v>AB890376=HEV-4331</v>
      </c>
      <c r="BF1811" s="170" t="str">
        <f aca="false">CONCATENATE(A1811,"=",F1810,". ",AX1811,IF(AB1811="","",CONCATENATE(".",AB1811)))</f>
        <v>AB890376=HE-JF5/15F_p6. .JPN.ferret.CG</v>
      </c>
      <c r="BG1811" s="170" t="str">
        <f aca="false">CONCATENATE(A1811,"=",F1810,". ",AX1811)</f>
        <v>AB890376=HE-JF5/15F_p6. .JPN.ferret</v>
      </c>
      <c r="BH1811" s="170" t="str">
        <f aca="false">CONCATENATE(A1811,"=",AX1811)</f>
        <v>AB890376=.JPN.ferret</v>
      </c>
      <c r="BI1811" s="170" t="str">
        <f aca="false">CONCATENATE(A1811,"=",ComForSubtype,D1811)</f>
        <v>AB890376=</v>
      </c>
      <c r="BJ1811" s="170" t="str">
        <f aca="false">CONCATENATE(A1811,"=",E1811)</f>
        <v>AB890376=</v>
      </c>
      <c r="BK1811" s="170" t="str">
        <f aca="false">CONCATENATE(A1811,"=",C1811)</f>
        <v>AB890376=</v>
      </c>
      <c r="BL1811" s="170" t="str">
        <f aca="false">CONCATENATE(D1811,"=")</f>
        <v>=</v>
      </c>
      <c r="BM1811" s="223" t="str">
        <f aca="false">IF(BA1811="XX","",BA1811)</f>
        <v>AB890376</v>
      </c>
      <c r="BN1811" s="224" t="str">
        <f aca="false">CONCATENATE(IF(F1810="","",F1810),IF(G1811="","",CONCATENATE(" / ",G1811)))</f>
        <v>HE-JF5/15F_p6</v>
      </c>
      <c r="BO1811" s="225" t="str">
        <f aca="false">AX1811</f>
        <v>.JPN.ferret</v>
      </c>
      <c r="BP1811" s="226" t="str">
        <f aca="false">IF(V1811="","",V1811)</f>
        <v/>
      </c>
      <c r="BQ1811" s="226" t="str">
        <f aca="false">IF(W1811="","",CONCATENATE(W1811,IF(LEFT(AO1811,1)="s","+","")))</f>
        <v/>
      </c>
      <c r="BR1811" s="226" t="str">
        <f aca="false">IF(X1811="","",CONCATENATE(X1811,IF(LEFT(AQ1811,1)="s","+","")))</f>
        <v/>
      </c>
      <c r="BS1811" s="226" t="str">
        <f aca="false">IF(Y1811="","",CONCATENATE(Y1811,IF(LEFT(AR1811,1)="s","+","")))</f>
        <v/>
      </c>
      <c r="BT1811" s="226" t="str">
        <f aca="false">IF(Z1811="","",CONCATENATE(Z1811,IF(LEFT(AS1811,1)="s","+","")))</f>
        <v/>
      </c>
      <c r="BU1811" s="227" t="str">
        <f aca="false">IF(AA1811="","",CONCATENATE(AA1811,IF(LEFT(AT1811,1)="s","+","")))</f>
        <v/>
      </c>
      <c r="BV1811" s="212"/>
      <c r="BW1811" s="177" t="s">
        <v>338</v>
      </c>
      <c r="BX1811" s="170" t="str">
        <f aca="false">IF(BW1811&lt;&gt;"",IF(ISNUMBER(FIND("=",BW1811)),LEFT(BW1811,FIND("=",BW1811)-1),BW1811),BW1811)</f>
        <v>xx</v>
      </c>
      <c r="BY1811" s="170" t="str">
        <f aca="false">IF(BW1811&lt;&gt;"",IF(ISNUMBER(FIND("=",BW1811)),RIGHT(BW1811,LEN(BW1811)-FIND("=",BW1811)),""),"")</f>
        <v>Non_select</v>
      </c>
      <c r="BZ1811" s="170" t="str">
        <f aca="false">IF(BX1811&lt;&gt;"",IF(ISNUMBER(FIND(".",BX1811)),LEFT(BX1811,FIND(".",BX1811)-1),BX1811),BX1811)</f>
        <v>xx</v>
      </c>
      <c r="CA1811" s="170" t="str">
        <f aca="false">IF(BX1811&lt;&gt;"",IF(ISNUMBER(FIND(".",BX1811)),RIGHT(BX1811,LEN(BX1811)-FIND(".",BX1811)),""),"")</f>
        <v/>
      </c>
      <c r="CB1811" s="212"/>
      <c r="CC1811" s="170" t="str">
        <f aca="false">A1811</f>
        <v>AB890376</v>
      </c>
      <c r="CD1811" s="178" t="s">
        <v>339</v>
      </c>
      <c r="CE1811" s="178" t="s">
        <v>340</v>
      </c>
      <c r="CF1811" s="178" t="s">
        <v>341</v>
      </c>
      <c r="CG1811" s="212"/>
      <c r="CH1811" s="212"/>
      <c r="CI1811" s="212"/>
      <c r="CJ1811" s="212"/>
      <c r="CK1811" s="178"/>
      <c r="CL1811" s="212"/>
      <c r="CM1811" s="212"/>
      <c r="CN1811" s="212"/>
      <c r="CO1811" s="212"/>
      <c r="CP1811" s="212"/>
      <c r="CQ1811" s="212"/>
      <c r="CR1811" s="170" t="n">
        <f aca="false">C1811</f>
        <v>0</v>
      </c>
      <c r="CS1811" s="229" t="n">
        <f aca="false">D1811</f>
        <v>0</v>
      </c>
      <c r="CT1811" s="170" t="str">
        <f aca="false">CONCATENATE(CD1811," strain ",CM1811," ",CL1811,", partial cds")</f>
        <v>Hepatitis E virus strain  , partial cds</v>
      </c>
    </row>
    <row r="1812" s="146" customFormat="true" ht="11.9" hidden="true" customHeight="true" outlineLevel="0" collapsed="false">
      <c r="A1812" s="154" t="s">
        <v>4710</v>
      </c>
      <c r="B1812" s="147" t="s">
        <v>371</v>
      </c>
      <c r="C1812" s="209"/>
      <c r="D1812" s="209"/>
      <c r="E1812" s="209"/>
      <c r="F1812" s="366" t="s">
        <v>4711</v>
      </c>
      <c r="G1812" s="212"/>
      <c r="H1812" s="146" t="s">
        <v>378</v>
      </c>
      <c r="I1812" s="153" t="s">
        <v>379</v>
      </c>
      <c r="J1812" s="146" t="s">
        <v>337</v>
      </c>
      <c r="K1812" s="212"/>
      <c r="L1812" s="212"/>
      <c r="M1812" s="157" t="s">
        <v>4624</v>
      </c>
      <c r="N1812" s="158" t="s">
        <v>362</v>
      </c>
      <c r="O1812" s="159" t="n">
        <v>2013</v>
      </c>
      <c r="P1812" s="160" t="n">
        <v>5</v>
      </c>
      <c r="Q1812" s="160" t="n">
        <v>28</v>
      </c>
      <c r="R1812" s="212"/>
      <c r="S1812" s="232" t="n">
        <v>6850</v>
      </c>
      <c r="T1812" s="215"/>
      <c r="U1812" s="215"/>
      <c r="V1812" s="209"/>
      <c r="W1812" s="217"/>
      <c r="X1812" s="209"/>
      <c r="Y1812" s="209"/>
      <c r="Z1812" s="209"/>
      <c r="AA1812" s="216"/>
      <c r="AB1812" s="251" t="s">
        <v>278</v>
      </c>
      <c r="AC1812" s="163" t="s">
        <v>354</v>
      </c>
      <c r="AD1812" s="164" t="s">
        <v>354</v>
      </c>
      <c r="AE1812" s="164" t="s">
        <v>354</v>
      </c>
      <c r="AF1812" s="164" t="s">
        <v>354</v>
      </c>
      <c r="AG1812" s="166" t="s">
        <v>354</v>
      </c>
      <c r="AH1812" s="212"/>
      <c r="AI1812" s="212"/>
      <c r="AJ1812" s="219" t="n">
        <f aca="false">SeqEnd-SeqBeg+1</f>
        <v>1</v>
      </c>
      <c r="AK1812" s="220" t="n">
        <f aca="false">AND( SeqBeg&lt;=Beg  , End &lt;=SeqEnd )</f>
        <v>0</v>
      </c>
      <c r="AL1812" s="212"/>
      <c r="AM1812" s="212"/>
      <c r="AN1812" s="221"/>
      <c r="AO1812" s="147" t="s">
        <v>103</v>
      </c>
      <c r="AP1812" s="147" t="s">
        <v>103</v>
      </c>
      <c r="AQ1812" s="147" t="s">
        <v>103</v>
      </c>
      <c r="AR1812" s="147" t="s">
        <v>103</v>
      </c>
      <c r="AS1812" s="147" t="s">
        <v>103</v>
      </c>
      <c r="AT1812" s="147" t="s">
        <v>103</v>
      </c>
      <c r="AV1812" s="212"/>
      <c r="AW1812" s="222" t="str">
        <f aca="false">HYPERLINK(CONCATENATE("http://www.ncbi.nlm.nih.gov/nuccore/",BM1812),BM1812)</f>
        <v>AB890374</v>
      </c>
      <c r="AX1812" s="219" t="str">
        <f aca="false">CONCATENATE(D1812,IF(I1812="","",CONCATENATE(".",I1812)),IF(K1812="","",CONCATENATE(".",K1812)),IF(M1812="","",CONCATENATE(".",M1812)),IF(R1812="","",CONCATENATE(".",R1812)),IF(U1812="","","(*)"))</f>
        <v>.JPN.ferret</v>
      </c>
      <c r="AY1812" s="170" t="str">
        <f aca="false">CONCATENATE(BM1812,".",BN1812)</f>
        <v>AB890374.HEV-4342</v>
      </c>
      <c r="AZ1812" s="171" t="str">
        <f aca="false">IF(AV1812="",IF(ISNUMBER(FIND(".",A1812)),LEFT(A1812,FIND(".",A1812)-1),A1812),AV1812)</f>
        <v>AB890374</v>
      </c>
      <c r="BA1812" s="171" t="str">
        <f aca="false">IF(ISNUMBER(FIND("-",AZ1812)),LEFT(AZ1812,FIND("-",AZ1812)-1),AZ1812)</f>
        <v>AB890374</v>
      </c>
      <c r="BB1812" s="170" t="str">
        <f aca="false"> MEGAname &amp; "="</f>
        <v>AB890374=</v>
      </c>
      <c r="BC1812" s="170" t="str">
        <f aca="false">Clear &amp; IF(span ,"Span","out")</f>
        <v>AB890374=out</v>
      </c>
      <c r="BD1812" s="170" t="str">
        <f aca="false">Clear &amp; IF(span, IF(B1812=".","Selected",B1812),"out")</f>
        <v>AB890374=out</v>
      </c>
      <c r="BE1812" s="170" t="str">
        <f aca="false">Clear &amp; Strain</f>
        <v>AB890374=HEV-4342</v>
      </c>
      <c r="BF1812" s="170" t="str">
        <f aca="false">CONCATENATE(A1812,"=",F1812,". ",AX1812,IF(AB1812="","",CONCATENATE(".",AB1812)))</f>
        <v>AB890374=HEV-4342. .JPN.ferret.CG</v>
      </c>
      <c r="BG1812" s="170" t="str">
        <f aca="false">CONCATENATE(A1812,"=",F1812,". ",AX1812)</f>
        <v>AB890374=HEV-4342. .JPN.ferret</v>
      </c>
      <c r="BH1812" s="170" t="str">
        <f aca="false">CONCATENATE(A1812,"=",AX1812)</f>
        <v>AB890374=.JPN.ferret</v>
      </c>
      <c r="BI1812" s="170" t="str">
        <f aca="false">CONCATENATE(A1812,"=",ComForSubtype,D1812)</f>
        <v>AB890374=</v>
      </c>
      <c r="BJ1812" s="170" t="str">
        <f aca="false">CONCATENATE(A1812,"=",E1812)</f>
        <v>AB890374=</v>
      </c>
      <c r="BK1812" s="170" t="str">
        <f aca="false">CONCATENATE(A1812,"=",C1812)</f>
        <v>AB890374=</v>
      </c>
      <c r="BL1812" s="170" t="str">
        <f aca="false">CONCATENATE(D1812,"=")</f>
        <v>=</v>
      </c>
      <c r="BM1812" s="223" t="str">
        <f aca="false">IF(BA1812="XX","",BA1812)</f>
        <v>AB890374</v>
      </c>
      <c r="BN1812" s="224" t="str">
        <f aca="false">CONCATENATE(IF(F1812="","",F1812),IF(G1812="","",CONCATENATE(" / ",G1812)))</f>
        <v>HEV-4342</v>
      </c>
      <c r="BO1812" s="225" t="str">
        <f aca="false">AX1812</f>
        <v>.JPN.ferret</v>
      </c>
      <c r="BP1812" s="226" t="str">
        <f aca="false">IF(V1812="","",V1812)</f>
        <v/>
      </c>
      <c r="BQ1812" s="226" t="str">
        <f aca="false">IF(W1812="","",CONCATENATE(W1812,IF(LEFT(AO1812,1)="s","+","")))</f>
        <v/>
      </c>
      <c r="BR1812" s="226" t="str">
        <f aca="false">IF(X1812="","",CONCATENATE(X1812,IF(LEFT(AQ1812,1)="s","+","")))</f>
        <v/>
      </c>
      <c r="BS1812" s="226" t="str">
        <f aca="false">IF(Y1812="","",CONCATENATE(Y1812,IF(LEFT(AR1812,1)="s","+","")))</f>
        <v/>
      </c>
      <c r="BT1812" s="226" t="str">
        <f aca="false">IF(Z1812="","",CONCATENATE(Z1812,IF(LEFT(AS1812,1)="s","+","")))</f>
        <v/>
      </c>
      <c r="BU1812" s="227" t="str">
        <f aca="false">IF(AA1812="","",CONCATENATE(AA1812,IF(LEFT(AT1812,1)="s","+","")))</f>
        <v/>
      </c>
      <c r="BV1812" s="212"/>
      <c r="BW1812" s="177" t="s">
        <v>338</v>
      </c>
      <c r="BX1812" s="170" t="str">
        <f aca="false">IF(BW1812&lt;&gt;"",IF(ISNUMBER(FIND("=",BW1812)),LEFT(BW1812,FIND("=",BW1812)-1),BW1812),BW1812)</f>
        <v>xx</v>
      </c>
      <c r="BY1812" s="170" t="str">
        <f aca="false">IF(BW1812&lt;&gt;"",IF(ISNUMBER(FIND("=",BW1812)),RIGHT(BW1812,LEN(BW1812)-FIND("=",BW1812)),""),"")</f>
        <v>Non_select</v>
      </c>
      <c r="BZ1812" s="170" t="str">
        <f aca="false">IF(BX1812&lt;&gt;"",IF(ISNUMBER(FIND(".",BX1812)),LEFT(BX1812,FIND(".",BX1812)-1),BX1812),BX1812)</f>
        <v>xx</v>
      </c>
      <c r="CA1812" s="170" t="str">
        <f aca="false">IF(BX1812&lt;&gt;"",IF(ISNUMBER(FIND(".",BX1812)),RIGHT(BX1812,LEN(BX1812)-FIND(".",BX1812)),""),"")</f>
        <v/>
      </c>
      <c r="CB1812" s="212"/>
      <c r="CC1812" s="170" t="str">
        <f aca="false">A1812</f>
        <v>AB890374</v>
      </c>
      <c r="CD1812" s="178" t="s">
        <v>339</v>
      </c>
      <c r="CE1812" s="178" t="s">
        <v>340</v>
      </c>
      <c r="CF1812" s="178" t="s">
        <v>341</v>
      </c>
      <c r="CG1812" s="212"/>
      <c r="CH1812" s="212"/>
      <c r="CI1812" s="212"/>
      <c r="CJ1812" s="212"/>
      <c r="CK1812" s="178"/>
      <c r="CL1812" s="212"/>
      <c r="CM1812" s="212"/>
      <c r="CN1812" s="212"/>
      <c r="CO1812" s="212"/>
      <c r="CP1812" s="212"/>
      <c r="CQ1812" s="212"/>
      <c r="CR1812" s="170" t="n">
        <f aca="false">C1812</f>
        <v>0</v>
      </c>
      <c r="CS1812" s="229" t="n">
        <f aca="false">D1812</f>
        <v>0</v>
      </c>
      <c r="CT1812" s="170" t="str">
        <f aca="false">CONCATENATE(CD1812," strain ",CM1812," ",CL1812,", partial cds")</f>
        <v>Hepatitis E virus strain  , partial cds</v>
      </c>
    </row>
    <row r="1813" customFormat="false" ht="11.9" hidden="true" customHeight="true" outlineLevel="0" collapsed="false">
      <c r="A1813" s="235" t="s">
        <v>4712</v>
      </c>
      <c r="B1813" s="147" t="s">
        <v>371</v>
      </c>
      <c r="C1813" s="245"/>
      <c r="D1813" s="246"/>
      <c r="E1813" s="249"/>
      <c r="F1813" s="366" t="s">
        <v>4713</v>
      </c>
      <c r="G1813" s="212"/>
      <c r="H1813" s="235" t="s">
        <v>378</v>
      </c>
      <c r="I1813" s="236" t="s">
        <v>379</v>
      </c>
      <c r="J1813" s="235" t="s">
        <v>337</v>
      </c>
      <c r="K1813" s="212"/>
      <c r="L1813" s="212"/>
      <c r="M1813" s="157" t="s">
        <v>4624</v>
      </c>
      <c r="N1813" s="158" t="s">
        <v>362</v>
      </c>
      <c r="O1813" s="159" t="n">
        <v>2013</v>
      </c>
      <c r="P1813" s="160" t="n">
        <v>5</v>
      </c>
      <c r="Q1813" s="160" t="n">
        <v>28</v>
      </c>
      <c r="R1813" s="237"/>
      <c r="S1813" s="232" t="n">
        <v>1965</v>
      </c>
      <c r="T1813" s="215"/>
      <c r="U1813" s="215"/>
      <c r="V1813" s="209"/>
      <c r="W1813" s="217"/>
      <c r="X1813" s="209"/>
      <c r="Y1813" s="209"/>
      <c r="Z1813" s="209"/>
      <c r="AA1813" s="216"/>
      <c r="AB1813" s="251" t="s">
        <v>278</v>
      </c>
      <c r="AC1813" s="163" t="s">
        <v>354</v>
      </c>
      <c r="AD1813" s="164" t="s">
        <v>354</v>
      </c>
      <c r="AE1813" s="164" t="s">
        <v>354</v>
      </c>
      <c r="AF1813" s="164" t="s">
        <v>354</v>
      </c>
      <c r="AG1813" s="166" t="s">
        <v>354</v>
      </c>
      <c r="AH1813" s="212"/>
      <c r="AI1813" s="212"/>
      <c r="AJ1813" s="219" t="n">
        <f aca="false">SeqEnd-SeqBeg+1</f>
        <v>1</v>
      </c>
      <c r="AK1813" s="220" t="n">
        <f aca="false">AND( SeqBeg&lt;=Beg  , End &lt;=SeqEnd )</f>
        <v>0</v>
      </c>
      <c r="AL1813" s="237"/>
      <c r="AM1813" s="237"/>
      <c r="AN1813" s="221"/>
      <c r="AO1813" s="164" t="s">
        <v>103</v>
      </c>
      <c r="AP1813" s="164" t="s">
        <v>103</v>
      </c>
      <c r="AQ1813" s="164" t="s">
        <v>103</v>
      </c>
      <c r="AR1813" s="164" t="s">
        <v>103</v>
      </c>
      <c r="AS1813" s="164" t="s">
        <v>103</v>
      </c>
      <c r="AT1813" s="164" t="s">
        <v>103</v>
      </c>
      <c r="AU1813" s="237"/>
      <c r="AV1813" s="237"/>
      <c r="AW1813" s="222" t="str">
        <f aca="false">HYPERLINK(CONCATENATE("http://www.ncbi.nlm.nih.gov/nuccore/",BM1813),BM1813)</f>
        <v>AB890379</v>
      </c>
      <c r="AX1813" s="219" t="str">
        <f aca="false">CONCATENATE(D1813,IF(I1813="","",CONCATENATE(".",I1813)),IF(K1813="","",CONCATENATE(".",K1813)),IF(M1813="","",CONCATENATE(".",M1813)),IF(R1813="","",CONCATENATE(".",R1813)),IF(U1813="","","(*)"))</f>
        <v>.JPN.ferret</v>
      </c>
      <c r="AY1813" s="238" t="str">
        <f aca="false">CONCATENATE(BM1813,".",BN1813)</f>
        <v>AB890379.HEV-4342</v>
      </c>
      <c r="AZ1813" s="239" t="str">
        <f aca="false">IF(AV1813="",IF(ISNUMBER(FIND(".",A1813)),LEFT(A1813,FIND(".",A1813)-1),A1813),AV1813)</f>
        <v>AB890379</v>
      </c>
      <c r="BA1813" s="239" t="str">
        <f aca="false">IF(ISNUMBER(FIND("-",AZ1813)),LEFT(AZ1813,FIND("-",AZ1813)-1),AZ1813)</f>
        <v>AB890379</v>
      </c>
      <c r="BB1813" s="170" t="str">
        <f aca="false"> MEGAname &amp; "="</f>
        <v>AB890379=</v>
      </c>
      <c r="BC1813" s="170" t="str">
        <f aca="false">Clear &amp; IF(span ,"Span","out")</f>
        <v>AB890379=out</v>
      </c>
      <c r="BD1813" s="170" t="str">
        <f aca="false">Clear &amp; IF(span, IF(B1813=".","Selected",B1813),"out")</f>
        <v>AB890379=out</v>
      </c>
      <c r="BE1813" s="170" t="str">
        <f aca="false">Clear &amp; Strain</f>
        <v>AB890379=HEV-4344</v>
      </c>
      <c r="BF1813" s="238" t="str">
        <f aca="false">CONCATENATE(A1813,"=",F1812,". ",AX1813,IF(AB1813="","",CONCATENATE(".",AB1813)))</f>
        <v>AB890379=HEV-4342. .JPN.ferret.CG</v>
      </c>
      <c r="BG1813" s="238" t="str">
        <f aca="false">CONCATENATE(A1813,"=",F1812,". ",AX1813)</f>
        <v>AB890379=HEV-4342. .JPN.ferret</v>
      </c>
      <c r="BH1813" s="238" t="str">
        <f aca="false">CONCATENATE(A1813,"=",AX1813)</f>
        <v>AB890379=.JPN.ferret</v>
      </c>
      <c r="BI1813" s="238" t="str">
        <f aca="false">CONCATENATE(A1813,"=",ComForSubtype,D1813)</f>
        <v>AB890379=</v>
      </c>
      <c r="BJ1813" s="238" t="str">
        <f aca="false">CONCATENATE(A1813,"=",E1813)</f>
        <v>AB890379=</v>
      </c>
      <c r="BK1813" s="238" t="str">
        <f aca="false">CONCATENATE(A1813,"=",C1813)</f>
        <v>AB890379=</v>
      </c>
      <c r="BL1813" s="238" t="str">
        <f aca="false">CONCATENATE(D1813,"=")</f>
        <v>=</v>
      </c>
      <c r="BM1813" s="223" t="str">
        <f aca="false">IF(BA1813="XX","",BA1813)</f>
        <v>AB890379</v>
      </c>
      <c r="BN1813" s="224" t="str">
        <f aca="false">CONCATENATE(IF(F1812="","",F1812),IF(G1813="","",CONCATENATE(" / ",G1813)))</f>
        <v>HEV-4342</v>
      </c>
      <c r="BO1813" s="225" t="str">
        <f aca="false">AX1813</f>
        <v>.JPN.ferret</v>
      </c>
      <c r="BP1813" s="226" t="str">
        <f aca="false">IF(V1813="","",V1813)</f>
        <v/>
      </c>
      <c r="BQ1813" s="226" t="str">
        <f aca="false">IF(W1813="","",CONCATENATE(W1813,IF(LEFT(AO1813,1)="s","+","")))</f>
        <v/>
      </c>
      <c r="BR1813" s="226" t="str">
        <f aca="false">IF(X1813="","",CONCATENATE(X1813,IF(LEFT(AQ1813,1)="s","+","")))</f>
        <v/>
      </c>
      <c r="BS1813" s="226" t="str">
        <f aca="false">IF(Y1813="","",CONCATENATE(Y1813,IF(LEFT(AR1813,1)="s","+","")))</f>
        <v/>
      </c>
      <c r="BT1813" s="226" t="str">
        <f aca="false">IF(Z1813="","",CONCATENATE(Z1813,IF(LEFT(AS1813,1)="s","+","")))</f>
        <v/>
      </c>
      <c r="BU1813" s="227" t="str">
        <f aca="false">IF(AA1813="","",CONCATENATE(AA1813,IF(LEFT(AT1813,1)="s","+","")))</f>
        <v/>
      </c>
      <c r="BV1813" s="240"/>
      <c r="BW1813" s="240" t="s">
        <v>338</v>
      </c>
      <c r="BX1813" s="238" t="str">
        <f aca="false">IF(BW1813&lt;&gt;"",IF(ISNUMBER(FIND("=",BW1813)),LEFT(BW1813,FIND("=",BW1813)-1),BW1813),BW1813)</f>
        <v>xx</v>
      </c>
      <c r="BY1813" s="238" t="str">
        <f aca="false">IF(BW1813&lt;&gt;"",IF(ISNUMBER(FIND("=",BW1813)),RIGHT(BW1813,LEN(BW1813)-FIND("=",BW1813)),""),"")</f>
        <v>Non_select</v>
      </c>
      <c r="BZ1813" s="238" t="str">
        <f aca="false">IF(BX1813&lt;&gt;"",IF(ISNUMBER(FIND(".",BX1813)),LEFT(BX1813,FIND(".",BX1813)-1),BX1813),BX1813)</f>
        <v>xx</v>
      </c>
      <c r="CA1813" s="238" t="str">
        <f aca="false">IF(BX1813&lt;&gt;"",IF(ISNUMBER(FIND(".",BX1813)),RIGHT(BX1813,LEN(BX1813)-FIND(".",BX1813)),""),"")</f>
        <v/>
      </c>
      <c r="CB1813" s="240"/>
      <c r="CC1813" s="238" t="str">
        <f aca="false">A1813</f>
        <v>AB890379</v>
      </c>
      <c r="CD1813" s="241" t="s">
        <v>339</v>
      </c>
      <c r="CE1813" s="241" t="s">
        <v>340</v>
      </c>
      <c r="CF1813" s="241" t="s">
        <v>341</v>
      </c>
      <c r="CG1813" s="241"/>
      <c r="CH1813" s="241"/>
      <c r="CI1813" s="241"/>
      <c r="CJ1813" s="241"/>
      <c r="CK1813" s="241"/>
      <c r="CL1813" s="241"/>
      <c r="CM1813" s="238"/>
      <c r="CN1813" s="238"/>
      <c r="CO1813" s="238"/>
      <c r="CP1813" s="238"/>
      <c r="CQ1813" s="238"/>
      <c r="CR1813" s="238" t="n">
        <f aca="false">C1813</f>
        <v>0</v>
      </c>
      <c r="CS1813" s="242" t="n">
        <f aca="false">D1813</f>
        <v>0</v>
      </c>
      <c r="CT1813" s="170" t="str">
        <f aca="false">CONCATENATE(CD1813," strain ",CM1813," ",CL1813,", partial cds")</f>
        <v>Hepatitis E virus strain  , partial cds</v>
      </c>
    </row>
    <row r="1814" s="146" customFormat="true" ht="11.9" hidden="true" customHeight="true" outlineLevel="0" collapsed="false">
      <c r="A1814" s="154" t="s">
        <v>4714</v>
      </c>
      <c r="B1814" s="147" t="s">
        <v>371</v>
      </c>
      <c r="C1814" s="209"/>
      <c r="D1814" s="209"/>
      <c r="E1814" s="209"/>
      <c r="F1814" s="154" t="s">
        <v>4715</v>
      </c>
      <c r="G1814" s="212"/>
      <c r="H1814" s="146" t="s">
        <v>378</v>
      </c>
      <c r="I1814" s="153" t="s">
        <v>379</v>
      </c>
      <c r="J1814" s="146" t="s">
        <v>337</v>
      </c>
      <c r="K1814" s="212"/>
      <c r="L1814" s="212"/>
      <c r="M1814" s="157" t="s">
        <v>4624</v>
      </c>
      <c r="N1814" s="158" t="s">
        <v>362</v>
      </c>
      <c r="O1814" s="159" t="n">
        <v>2013</v>
      </c>
      <c r="P1814" s="160" t="n">
        <v>5</v>
      </c>
      <c r="Q1814" s="160" t="n">
        <v>28</v>
      </c>
      <c r="R1814" s="212"/>
      <c r="S1814" s="232" t="n">
        <v>6852</v>
      </c>
      <c r="T1814" s="215"/>
      <c r="U1814" s="215"/>
      <c r="V1814" s="209"/>
      <c r="W1814" s="217"/>
      <c r="X1814" s="209"/>
      <c r="Y1814" s="209"/>
      <c r="Z1814" s="209"/>
      <c r="AA1814" s="216"/>
      <c r="AB1814" s="251" t="s">
        <v>278</v>
      </c>
      <c r="AC1814" s="163" t="s">
        <v>354</v>
      </c>
      <c r="AD1814" s="164" t="s">
        <v>354</v>
      </c>
      <c r="AE1814" s="164" t="s">
        <v>354</v>
      </c>
      <c r="AF1814" s="164" t="s">
        <v>354</v>
      </c>
      <c r="AG1814" s="166" t="s">
        <v>354</v>
      </c>
      <c r="AH1814" s="212"/>
      <c r="AI1814" s="212"/>
      <c r="AJ1814" s="219" t="n">
        <f aca="false">SeqEnd-SeqBeg+1</f>
        <v>1</v>
      </c>
      <c r="AK1814" s="220" t="n">
        <f aca="false">AND( SeqBeg&lt;=Beg  , End &lt;=SeqEnd )</f>
        <v>0</v>
      </c>
      <c r="AL1814" s="212"/>
      <c r="AM1814" s="212"/>
      <c r="AN1814" s="221"/>
      <c r="AO1814" s="147" t="s">
        <v>103</v>
      </c>
      <c r="AP1814" s="147" t="s">
        <v>103</v>
      </c>
      <c r="AQ1814" s="147" t="s">
        <v>103</v>
      </c>
      <c r="AR1814" s="147" t="s">
        <v>103</v>
      </c>
      <c r="AS1814" s="147" t="s">
        <v>103</v>
      </c>
      <c r="AT1814" s="147" t="s">
        <v>103</v>
      </c>
      <c r="AV1814" s="212"/>
      <c r="AW1814" s="222" t="str">
        <f aca="false">HYPERLINK(CONCATENATE("http://www.ncbi.nlm.nih.gov/nuccore/",BM1814),BM1814)</f>
        <v>AB890001</v>
      </c>
      <c r="AX1814" s="219" t="str">
        <f aca="false">CONCATENATE(D1814,IF(I1814="","",CONCATENATE(".",I1814)),IF(K1814="","",CONCATENATE(".",K1814)),IF(M1814="","",CONCATENATE(".",M1814)),IF(R1814="","",CONCATENATE(".",R1814)),IF(U1814="","","(*)"))</f>
        <v>.JPN.ferret</v>
      </c>
      <c r="AY1814" s="170" t="str">
        <f aca="false">CONCATENATE(BM1814,".",BN1814)</f>
        <v>AB890001.HEV-4351</v>
      </c>
      <c r="AZ1814" s="171" t="str">
        <f aca="false">IF(AV1814="",IF(ISNUMBER(FIND(".",A1814)),LEFT(A1814,FIND(".",A1814)-1),A1814),AV1814)</f>
        <v>AB890001</v>
      </c>
      <c r="BA1814" s="171" t="str">
        <f aca="false">IF(ISNUMBER(FIND("-",AZ1814)),LEFT(AZ1814,FIND("-",AZ1814)-1),AZ1814)</f>
        <v>AB890001</v>
      </c>
      <c r="BB1814" s="170" t="str">
        <f aca="false"> MEGAname &amp; "="</f>
        <v>AB890001=</v>
      </c>
      <c r="BC1814" s="170" t="str">
        <f aca="false">Clear &amp; IF(span ,"Span","out")</f>
        <v>AB890001=out</v>
      </c>
      <c r="BD1814" s="170" t="str">
        <f aca="false">Clear &amp; IF(span, IF(B1814=".","Selected",B1814),"out")</f>
        <v>AB890001=out</v>
      </c>
      <c r="BE1814" s="170" t="str">
        <f aca="false">Clear &amp; Strain</f>
        <v>AB890001=HEV-4351</v>
      </c>
      <c r="BF1814" s="170" t="str">
        <f aca="false">CONCATENATE(A1814,"=",F1814,". ",AX1814,IF(AB1814="","",CONCATENATE(".",AB1814)))</f>
        <v>AB890001=HEV-4351. .JPN.ferret.CG</v>
      </c>
      <c r="BG1814" s="170" t="str">
        <f aca="false">CONCATENATE(A1814,"=",F1814,". ",AX1814)</f>
        <v>AB890001=HEV-4351. .JPN.ferret</v>
      </c>
      <c r="BH1814" s="170" t="str">
        <f aca="false">CONCATENATE(A1814,"=",AX1814)</f>
        <v>AB890001=.JPN.ferret</v>
      </c>
      <c r="BI1814" s="170" t="str">
        <f aca="false">CONCATENATE(A1814,"=",ComForSubtype,D1814)</f>
        <v>AB890001=</v>
      </c>
      <c r="BJ1814" s="170" t="str">
        <f aca="false">CONCATENATE(A1814,"=",E1814)</f>
        <v>AB890001=</v>
      </c>
      <c r="BK1814" s="170" t="str">
        <f aca="false">CONCATENATE(A1814,"=",C1814)</f>
        <v>AB890001=</v>
      </c>
      <c r="BL1814" s="170" t="str">
        <f aca="false">CONCATENATE(D1814,"=")</f>
        <v>=</v>
      </c>
      <c r="BM1814" s="223" t="str">
        <f aca="false">IF(BA1814="XX","",BA1814)</f>
        <v>AB890001</v>
      </c>
      <c r="BN1814" s="224" t="str">
        <f aca="false">CONCATENATE(IF(F1814="","",F1814),IF(G1814="","",CONCATENATE(" / ",G1814)))</f>
        <v>HEV-4351</v>
      </c>
      <c r="BO1814" s="225" t="str">
        <f aca="false">AX1814</f>
        <v>.JPN.ferret</v>
      </c>
      <c r="BP1814" s="226" t="str">
        <f aca="false">IF(V1814="","",V1814)</f>
        <v/>
      </c>
      <c r="BQ1814" s="226" t="str">
        <f aca="false">IF(W1814="","",CONCATENATE(W1814,IF(LEFT(AO1814,1)="s","+","")))</f>
        <v/>
      </c>
      <c r="BR1814" s="226" t="str">
        <f aca="false">IF(X1814="","",CONCATENATE(X1814,IF(LEFT(AQ1814,1)="s","+","")))</f>
        <v/>
      </c>
      <c r="BS1814" s="226" t="str">
        <f aca="false">IF(Y1814="","",CONCATENATE(Y1814,IF(LEFT(AR1814,1)="s","+","")))</f>
        <v/>
      </c>
      <c r="BT1814" s="226" t="str">
        <f aca="false">IF(Z1814="","",CONCATENATE(Z1814,IF(LEFT(AS1814,1)="s","+","")))</f>
        <v/>
      </c>
      <c r="BU1814" s="227" t="str">
        <f aca="false">IF(AA1814="","",CONCATENATE(AA1814,IF(LEFT(AT1814,1)="s","+","")))</f>
        <v/>
      </c>
      <c r="BV1814" s="212"/>
      <c r="BW1814" s="177" t="s">
        <v>338</v>
      </c>
      <c r="BX1814" s="170" t="str">
        <f aca="false">IF(BW1814&lt;&gt;"",IF(ISNUMBER(FIND("=",BW1814)),LEFT(BW1814,FIND("=",BW1814)-1),BW1814),BW1814)</f>
        <v>xx</v>
      </c>
      <c r="BY1814" s="170" t="str">
        <f aca="false">IF(BW1814&lt;&gt;"",IF(ISNUMBER(FIND("=",BW1814)),RIGHT(BW1814,LEN(BW1814)-FIND("=",BW1814)),""),"")</f>
        <v>Non_select</v>
      </c>
      <c r="BZ1814" s="170" t="str">
        <f aca="false">IF(BX1814&lt;&gt;"",IF(ISNUMBER(FIND(".",BX1814)),LEFT(BX1814,FIND(".",BX1814)-1),BX1814),BX1814)</f>
        <v>xx</v>
      </c>
      <c r="CA1814" s="170" t="str">
        <f aca="false">IF(BX1814&lt;&gt;"",IF(ISNUMBER(FIND(".",BX1814)),RIGHT(BX1814,LEN(BX1814)-FIND(".",BX1814)),""),"")</f>
        <v/>
      </c>
      <c r="CB1814" s="212"/>
      <c r="CC1814" s="170" t="str">
        <f aca="false">A1814</f>
        <v>AB890001</v>
      </c>
      <c r="CD1814" s="178" t="s">
        <v>339</v>
      </c>
      <c r="CE1814" s="178" t="s">
        <v>340</v>
      </c>
      <c r="CF1814" s="178" t="s">
        <v>341</v>
      </c>
      <c r="CG1814" s="212"/>
      <c r="CH1814" s="212"/>
      <c r="CI1814" s="212"/>
      <c r="CJ1814" s="212"/>
      <c r="CK1814" s="178"/>
      <c r="CL1814" s="212"/>
      <c r="CM1814" s="212"/>
      <c r="CN1814" s="212"/>
      <c r="CO1814" s="212"/>
      <c r="CP1814" s="212"/>
      <c r="CQ1814" s="212"/>
      <c r="CR1814" s="170" t="n">
        <f aca="false">C1814</f>
        <v>0</v>
      </c>
      <c r="CS1814" s="229" t="n">
        <f aca="false">D1814</f>
        <v>0</v>
      </c>
      <c r="CT1814" s="170" t="str">
        <f aca="false">CONCATENATE(CD1814," strain ",CM1814," ",CL1814,", partial cds")</f>
        <v>Hepatitis E virus strain  , partial cds</v>
      </c>
    </row>
    <row r="1815" s="146" customFormat="true" ht="11.9" hidden="true" customHeight="true" outlineLevel="0" collapsed="false">
      <c r="A1815" s="154" t="s">
        <v>4716</v>
      </c>
      <c r="B1815" s="147" t="s">
        <v>371</v>
      </c>
      <c r="C1815" s="209"/>
      <c r="D1815" s="209"/>
      <c r="E1815" s="209"/>
      <c r="F1815" s="366" t="s">
        <v>4717</v>
      </c>
      <c r="G1815" s="212"/>
      <c r="H1815" s="146" t="s">
        <v>378</v>
      </c>
      <c r="I1815" s="153" t="s">
        <v>379</v>
      </c>
      <c r="J1815" s="146" t="s">
        <v>337</v>
      </c>
      <c r="K1815" s="212"/>
      <c r="L1815" s="212"/>
      <c r="M1815" s="157" t="s">
        <v>4624</v>
      </c>
      <c r="N1815" s="158" t="s">
        <v>362</v>
      </c>
      <c r="O1815" s="159" t="n">
        <v>2013</v>
      </c>
      <c r="P1815" s="160" t="n">
        <v>5</v>
      </c>
      <c r="Q1815" s="160" t="n">
        <v>28</v>
      </c>
      <c r="R1815" s="212"/>
      <c r="S1815" s="232" t="n">
        <v>1965</v>
      </c>
      <c r="T1815" s="215"/>
      <c r="U1815" s="215"/>
      <c r="V1815" s="209"/>
      <c r="W1815" s="217"/>
      <c r="X1815" s="209"/>
      <c r="Y1815" s="209"/>
      <c r="Z1815" s="209"/>
      <c r="AA1815" s="216"/>
      <c r="AB1815" s="251" t="s">
        <v>278</v>
      </c>
      <c r="AC1815" s="163" t="s">
        <v>354</v>
      </c>
      <c r="AD1815" s="164" t="s">
        <v>354</v>
      </c>
      <c r="AE1815" s="164" t="s">
        <v>354</v>
      </c>
      <c r="AF1815" s="164" t="s">
        <v>354</v>
      </c>
      <c r="AG1815" s="166" t="s">
        <v>354</v>
      </c>
      <c r="AH1815" s="212"/>
      <c r="AI1815" s="212"/>
      <c r="AJ1815" s="219" t="n">
        <f aca="false">SeqEnd-SeqBeg+1</f>
        <v>1</v>
      </c>
      <c r="AK1815" s="220" t="n">
        <f aca="false">AND( SeqBeg&lt;=Beg  , End &lt;=SeqEnd )</f>
        <v>0</v>
      </c>
      <c r="AL1815" s="212"/>
      <c r="AM1815" s="212"/>
      <c r="AN1815" s="221"/>
      <c r="AO1815" s="147" t="s">
        <v>103</v>
      </c>
      <c r="AP1815" s="147" t="s">
        <v>103</v>
      </c>
      <c r="AQ1815" s="147" t="s">
        <v>103</v>
      </c>
      <c r="AR1815" s="147" t="s">
        <v>103</v>
      </c>
      <c r="AS1815" s="147" t="s">
        <v>103</v>
      </c>
      <c r="AT1815" s="147" t="s">
        <v>103</v>
      </c>
      <c r="AV1815" s="212"/>
      <c r="AW1815" s="222" t="str">
        <f aca="false">HYPERLINK(CONCATENATE("http://www.ncbi.nlm.nih.gov/nuccore/",BM1815),BM1815)</f>
        <v>AB890375</v>
      </c>
      <c r="AX1815" s="219" t="str">
        <f aca="false">CONCATENATE(D1815,IF(I1815="","",CONCATENATE(".",I1815)),IF(K1815="","",CONCATENATE(".",K1815)),IF(M1815="","",CONCATENATE(".",M1815)),IF(R1815="","",CONCATENATE(".",R1815)),IF(U1815="","","(*)"))</f>
        <v>.JPN.ferret</v>
      </c>
      <c r="AY1815" s="170" t="str">
        <f aca="false">CONCATENATE(BM1815,".",BN1815)</f>
        <v>AB890375.HEV-4351</v>
      </c>
      <c r="AZ1815" s="171" t="str">
        <f aca="false">IF(AV1815="",IF(ISNUMBER(FIND(".",A1815)),LEFT(A1815,FIND(".",A1815)-1),A1815),AV1815)</f>
        <v>AB890375</v>
      </c>
      <c r="BA1815" s="171" t="str">
        <f aca="false">IF(ISNUMBER(FIND("-",AZ1815)),LEFT(AZ1815,FIND("-",AZ1815)-1),AZ1815)</f>
        <v>AB890375</v>
      </c>
      <c r="BB1815" s="170" t="str">
        <f aca="false"> MEGAname &amp; "="</f>
        <v>AB890375=</v>
      </c>
      <c r="BC1815" s="170" t="str">
        <f aca="false">Clear &amp; IF(span ,"Span","out")</f>
        <v>AB890375=out</v>
      </c>
      <c r="BD1815" s="170" t="str">
        <f aca="false">Clear &amp; IF(span, IF(B1815=".","Selected",B1815),"out")</f>
        <v>AB890375=out</v>
      </c>
      <c r="BE1815" s="170" t="str">
        <f aca="false">Clear &amp; Strain</f>
        <v>AB890375=HEV-4357</v>
      </c>
      <c r="BF1815" s="170" t="str">
        <f aca="false">CONCATENATE(A1815,"=",F1814,". ",AX1815,IF(AB1815="","",CONCATENATE(".",AB1815)))</f>
        <v>AB890375=HEV-4351. .JPN.ferret.CG</v>
      </c>
      <c r="BG1815" s="170" t="str">
        <f aca="false">CONCATENATE(A1815,"=",F1814,". ",AX1815)</f>
        <v>AB890375=HEV-4351. .JPN.ferret</v>
      </c>
      <c r="BH1815" s="170" t="str">
        <f aca="false">CONCATENATE(A1815,"=",AX1815)</f>
        <v>AB890375=.JPN.ferret</v>
      </c>
      <c r="BI1815" s="170" t="str">
        <f aca="false">CONCATENATE(A1815,"=",ComForSubtype,D1815)</f>
        <v>AB890375=</v>
      </c>
      <c r="BJ1815" s="170" t="str">
        <f aca="false">CONCATENATE(A1815,"=",E1815)</f>
        <v>AB890375=</v>
      </c>
      <c r="BK1815" s="170" t="str">
        <f aca="false">CONCATENATE(A1815,"=",C1815)</f>
        <v>AB890375=</v>
      </c>
      <c r="BL1815" s="170" t="str">
        <f aca="false">CONCATENATE(D1815,"=")</f>
        <v>=</v>
      </c>
      <c r="BM1815" s="223" t="str">
        <f aca="false">IF(BA1815="XX","",BA1815)</f>
        <v>AB890375</v>
      </c>
      <c r="BN1815" s="224" t="str">
        <f aca="false">CONCATENATE(IF(F1814="","",F1814),IF(G1815="","",CONCATENATE(" / ",G1815)))</f>
        <v>HEV-4351</v>
      </c>
      <c r="BO1815" s="225" t="str">
        <f aca="false">AX1815</f>
        <v>.JPN.ferret</v>
      </c>
      <c r="BP1815" s="226" t="str">
        <f aca="false">IF(V1815="","",V1815)</f>
        <v/>
      </c>
      <c r="BQ1815" s="226" t="str">
        <f aca="false">IF(W1815="","",CONCATENATE(W1815,IF(LEFT(AO1815,1)="s","+","")))</f>
        <v/>
      </c>
      <c r="BR1815" s="226" t="str">
        <f aca="false">IF(X1815="","",CONCATENATE(X1815,IF(LEFT(AQ1815,1)="s","+","")))</f>
        <v/>
      </c>
      <c r="BS1815" s="226" t="str">
        <f aca="false">IF(Y1815="","",CONCATENATE(Y1815,IF(LEFT(AR1815,1)="s","+","")))</f>
        <v/>
      </c>
      <c r="BT1815" s="226" t="str">
        <f aca="false">IF(Z1815="","",CONCATENATE(Z1815,IF(LEFT(AS1815,1)="s","+","")))</f>
        <v/>
      </c>
      <c r="BU1815" s="227" t="str">
        <f aca="false">IF(AA1815="","",CONCATENATE(AA1815,IF(LEFT(AT1815,1)="s","+","")))</f>
        <v/>
      </c>
      <c r="BV1815" s="212"/>
      <c r="BW1815" s="177" t="s">
        <v>338</v>
      </c>
      <c r="BX1815" s="170" t="str">
        <f aca="false">IF(BW1815&lt;&gt;"",IF(ISNUMBER(FIND("=",BW1815)),LEFT(BW1815,FIND("=",BW1815)-1),BW1815),BW1815)</f>
        <v>xx</v>
      </c>
      <c r="BY1815" s="170" t="str">
        <f aca="false">IF(BW1815&lt;&gt;"",IF(ISNUMBER(FIND("=",BW1815)),RIGHT(BW1815,LEN(BW1815)-FIND("=",BW1815)),""),"")</f>
        <v>Non_select</v>
      </c>
      <c r="BZ1815" s="170" t="str">
        <f aca="false">IF(BX1815&lt;&gt;"",IF(ISNUMBER(FIND(".",BX1815)),LEFT(BX1815,FIND(".",BX1815)-1),BX1815),BX1815)</f>
        <v>xx</v>
      </c>
      <c r="CA1815" s="170" t="str">
        <f aca="false">IF(BX1815&lt;&gt;"",IF(ISNUMBER(FIND(".",BX1815)),RIGHT(BX1815,LEN(BX1815)-FIND(".",BX1815)),""),"")</f>
        <v/>
      </c>
      <c r="CB1815" s="212"/>
      <c r="CC1815" s="170" t="str">
        <f aca="false">A1815</f>
        <v>AB890375</v>
      </c>
      <c r="CD1815" s="178" t="s">
        <v>339</v>
      </c>
      <c r="CE1815" s="178" t="s">
        <v>340</v>
      </c>
      <c r="CF1815" s="178" t="s">
        <v>341</v>
      </c>
      <c r="CG1815" s="212"/>
      <c r="CH1815" s="212"/>
      <c r="CI1815" s="212"/>
      <c r="CJ1815" s="212"/>
      <c r="CK1815" s="178"/>
      <c r="CL1815" s="212"/>
      <c r="CM1815" s="212"/>
      <c r="CN1815" s="212"/>
      <c r="CO1815" s="212"/>
      <c r="CP1815" s="212"/>
      <c r="CQ1815" s="212"/>
      <c r="CR1815" s="170" t="n">
        <f aca="false">C1815</f>
        <v>0</v>
      </c>
      <c r="CS1815" s="229" t="n">
        <f aca="false">D1815</f>
        <v>0</v>
      </c>
      <c r="CT1815" s="170" t="str">
        <f aca="false">CONCATENATE(CD1815," strain ",CM1815," ",CL1815,", partial cds")</f>
        <v>Hepatitis E virus strain  , partial cds</v>
      </c>
    </row>
    <row r="1816" s="146" customFormat="true" ht="11.9" hidden="true" customHeight="true" outlineLevel="0" collapsed="false">
      <c r="A1816" s="154" t="s">
        <v>4718</v>
      </c>
      <c r="B1816" s="147" t="s">
        <v>371</v>
      </c>
      <c r="C1816" s="209"/>
      <c r="D1816" s="209"/>
      <c r="E1816" s="209"/>
      <c r="F1816" s="366" t="s">
        <v>4719</v>
      </c>
      <c r="G1816" s="212"/>
      <c r="H1816" s="146" t="s">
        <v>378</v>
      </c>
      <c r="I1816" s="153" t="s">
        <v>379</v>
      </c>
      <c r="J1816" s="146" t="s">
        <v>337</v>
      </c>
      <c r="K1816" s="212"/>
      <c r="L1816" s="212"/>
      <c r="M1816" s="157" t="s">
        <v>4624</v>
      </c>
      <c r="N1816" s="158" t="s">
        <v>362</v>
      </c>
      <c r="O1816" s="159" t="n">
        <v>2013</v>
      </c>
      <c r="P1816" s="160" t="n">
        <v>5</v>
      </c>
      <c r="Q1816" s="160" t="n">
        <v>28</v>
      </c>
      <c r="R1816" s="212"/>
      <c r="S1816" s="232" t="n">
        <v>1965</v>
      </c>
      <c r="T1816" s="215"/>
      <c r="U1816" s="215"/>
      <c r="V1816" s="209"/>
      <c r="W1816" s="217"/>
      <c r="X1816" s="209"/>
      <c r="Y1816" s="209"/>
      <c r="Z1816" s="209"/>
      <c r="AA1816" s="216"/>
      <c r="AB1816" s="251" t="s">
        <v>278</v>
      </c>
      <c r="AC1816" s="163" t="s">
        <v>354</v>
      </c>
      <c r="AD1816" s="164" t="s">
        <v>354</v>
      </c>
      <c r="AE1816" s="164" t="s">
        <v>354</v>
      </c>
      <c r="AF1816" s="164" t="s">
        <v>354</v>
      </c>
      <c r="AG1816" s="166" t="s">
        <v>354</v>
      </c>
      <c r="AH1816" s="212"/>
      <c r="AI1816" s="212"/>
      <c r="AJ1816" s="219" t="n">
        <f aca="false">SeqEnd-SeqBeg+1</f>
        <v>1</v>
      </c>
      <c r="AK1816" s="220" t="n">
        <f aca="false">AND( SeqBeg&lt;=Beg  , End &lt;=SeqEnd )</f>
        <v>0</v>
      </c>
      <c r="AL1816" s="212"/>
      <c r="AM1816" s="212"/>
      <c r="AN1816" s="221"/>
      <c r="AO1816" s="147" t="s">
        <v>103</v>
      </c>
      <c r="AP1816" s="147" t="s">
        <v>103</v>
      </c>
      <c r="AQ1816" s="147" t="s">
        <v>103</v>
      </c>
      <c r="AR1816" s="147" t="s">
        <v>103</v>
      </c>
      <c r="AS1816" s="147" t="s">
        <v>103</v>
      </c>
      <c r="AT1816" s="147" t="s">
        <v>103</v>
      </c>
      <c r="AV1816" s="212"/>
      <c r="AW1816" s="222" t="str">
        <f aca="false">HYPERLINK(CONCATENATE("http://www.ncbi.nlm.nih.gov/nuccore/",BM1816),BM1816)</f>
        <v>AB890377</v>
      </c>
      <c r="AX1816" s="219" t="str">
        <f aca="false">CONCATENATE(D1816,IF(I1816="","",CONCATENATE(".",I1816)),IF(K1816="","",CONCATENATE(".",K1816)),IF(M1816="","",CONCATENATE(".",M1816)),IF(R1816="","",CONCATENATE(".",R1816)),IF(U1816="","","(*)"))</f>
        <v>.JPN.ferret</v>
      </c>
      <c r="AY1816" s="170" t="str">
        <f aca="false">CONCATENATE(BM1816,".",BN1816)</f>
        <v>AB890377.HEV-4357</v>
      </c>
      <c r="AZ1816" s="171" t="str">
        <f aca="false">IF(AV1816="",IF(ISNUMBER(FIND(".",A1816)),LEFT(A1816,FIND(".",A1816)-1),A1816),AV1816)</f>
        <v>AB890377</v>
      </c>
      <c r="BA1816" s="171" t="str">
        <f aca="false">IF(ISNUMBER(FIND("-",AZ1816)),LEFT(AZ1816,FIND("-",AZ1816)-1),AZ1816)</f>
        <v>AB890377</v>
      </c>
      <c r="BB1816" s="170" t="str">
        <f aca="false"> MEGAname &amp; "="</f>
        <v>AB890377=</v>
      </c>
      <c r="BC1816" s="170" t="str">
        <f aca="false">Clear &amp; IF(span ,"Span","out")</f>
        <v>AB890377=out</v>
      </c>
      <c r="BD1816" s="170" t="str">
        <f aca="false">Clear &amp; IF(span, IF(B1816=".","Selected",B1816),"out")</f>
        <v>AB890377=out</v>
      </c>
      <c r="BE1816" s="170" t="str">
        <f aca="false">Clear &amp; Strain</f>
        <v>AB890377=HEV-4372</v>
      </c>
      <c r="BF1816" s="170" t="str">
        <f aca="false">CONCATENATE(A1816,"=",F1815,". ",AX1816,IF(AB1816="","",CONCATENATE(".",AB1816)))</f>
        <v>AB890377=HEV-4357. .JPN.ferret.CG</v>
      </c>
      <c r="BG1816" s="170" t="str">
        <f aca="false">CONCATENATE(A1816,"=",F1815,". ",AX1816)</f>
        <v>AB890377=HEV-4357. .JPN.ferret</v>
      </c>
      <c r="BH1816" s="170" t="str">
        <f aca="false">CONCATENATE(A1816,"=",AX1816)</f>
        <v>AB890377=.JPN.ferret</v>
      </c>
      <c r="BI1816" s="170" t="str">
        <f aca="false">CONCATENATE(A1816,"=",ComForSubtype,D1816)</f>
        <v>AB890377=</v>
      </c>
      <c r="BJ1816" s="170" t="str">
        <f aca="false">CONCATENATE(A1816,"=",E1816)</f>
        <v>AB890377=</v>
      </c>
      <c r="BK1816" s="170" t="str">
        <f aca="false">CONCATENATE(A1816,"=",C1816)</f>
        <v>AB890377=</v>
      </c>
      <c r="BL1816" s="170" t="str">
        <f aca="false">CONCATENATE(D1816,"=")</f>
        <v>=</v>
      </c>
      <c r="BM1816" s="223" t="str">
        <f aca="false">IF(BA1816="XX","",BA1816)</f>
        <v>AB890377</v>
      </c>
      <c r="BN1816" s="224" t="str">
        <f aca="false">CONCATENATE(IF(F1815="","",F1815),IF(G1816="","",CONCATENATE(" / ",G1816)))</f>
        <v>HEV-4357</v>
      </c>
      <c r="BO1816" s="225" t="str">
        <f aca="false">AX1816</f>
        <v>.JPN.ferret</v>
      </c>
      <c r="BP1816" s="226" t="str">
        <f aca="false">IF(V1816="","",V1816)</f>
        <v/>
      </c>
      <c r="BQ1816" s="226" t="str">
        <f aca="false">IF(W1816="","",CONCATENATE(W1816,IF(LEFT(AO1816,1)="s","+","")))</f>
        <v/>
      </c>
      <c r="BR1816" s="226" t="str">
        <f aca="false">IF(X1816="","",CONCATENATE(X1816,IF(LEFT(AQ1816,1)="s","+","")))</f>
        <v/>
      </c>
      <c r="BS1816" s="226" t="str">
        <f aca="false">IF(Y1816="","",CONCATENATE(Y1816,IF(LEFT(AR1816,1)="s","+","")))</f>
        <v/>
      </c>
      <c r="BT1816" s="226" t="str">
        <f aca="false">IF(Z1816="","",CONCATENATE(Z1816,IF(LEFT(AS1816,1)="s","+","")))</f>
        <v/>
      </c>
      <c r="BU1816" s="227" t="str">
        <f aca="false">IF(AA1816="","",CONCATENATE(AA1816,IF(LEFT(AT1816,1)="s","+","")))</f>
        <v/>
      </c>
      <c r="BV1816" s="212"/>
      <c r="BW1816" s="177" t="s">
        <v>338</v>
      </c>
      <c r="BX1816" s="170" t="str">
        <f aca="false">IF(BW1816&lt;&gt;"",IF(ISNUMBER(FIND("=",BW1816)),LEFT(BW1816,FIND("=",BW1816)-1),BW1816),BW1816)</f>
        <v>xx</v>
      </c>
      <c r="BY1816" s="170" t="str">
        <f aca="false">IF(BW1816&lt;&gt;"",IF(ISNUMBER(FIND("=",BW1816)),RIGHT(BW1816,LEN(BW1816)-FIND("=",BW1816)),""),"")</f>
        <v>Non_select</v>
      </c>
      <c r="BZ1816" s="170" t="str">
        <f aca="false">IF(BX1816&lt;&gt;"",IF(ISNUMBER(FIND(".",BX1816)),LEFT(BX1816,FIND(".",BX1816)-1),BX1816),BX1816)</f>
        <v>xx</v>
      </c>
      <c r="CA1816" s="170" t="str">
        <f aca="false">IF(BX1816&lt;&gt;"",IF(ISNUMBER(FIND(".",BX1816)),RIGHT(BX1816,LEN(BX1816)-FIND(".",BX1816)),""),"")</f>
        <v/>
      </c>
      <c r="CB1816" s="212"/>
      <c r="CC1816" s="170" t="str">
        <f aca="false">A1816</f>
        <v>AB890377</v>
      </c>
      <c r="CD1816" s="178" t="s">
        <v>339</v>
      </c>
      <c r="CE1816" s="178" t="s">
        <v>340</v>
      </c>
      <c r="CF1816" s="178" t="s">
        <v>341</v>
      </c>
      <c r="CG1816" s="212"/>
      <c r="CH1816" s="212"/>
      <c r="CI1816" s="212"/>
      <c r="CJ1816" s="212"/>
      <c r="CK1816" s="178"/>
      <c r="CL1816" s="212"/>
      <c r="CM1816" s="212"/>
      <c r="CN1816" s="212"/>
      <c r="CO1816" s="212"/>
      <c r="CP1816" s="212"/>
      <c r="CQ1816" s="212"/>
      <c r="CR1816" s="170" t="n">
        <f aca="false">C1816</f>
        <v>0</v>
      </c>
      <c r="CS1816" s="229" t="n">
        <f aca="false">D1816</f>
        <v>0</v>
      </c>
      <c r="CT1816" s="170" t="str">
        <f aca="false">CONCATENATE(CD1816," strain ",CM1816," ",CL1816,", partial cds")</f>
        <v>Hepatitis E virus strain  , partial cds</v>
      </c>
    </row>
    <row r="1817" s="146" customFormat="true" ht="11.9" hidden="true" customHeight="true" outlineLevel="0" collapsed="false">
      <c r="A1817" s="154" t="s">
        <v>4720</v>
      </c>
      <c r="B1817" s="147" t="s">
        <v>371</v>
      </c>
      <c r="C1817" s="209"/>
      <c r="D1817" s="209"/>
      <c r="E1817" s="209"/>
      <c r="F1817" s="366" t="s">
        <v>4721</v>
      </c>
      <c r="G1817" s="212"/>
      <c r="H1817" s="146" t="s">
        <v>378</v>
      </c>
      <c r="I1817" s="153" t="s">
        <v>379</v>
      </c>
      <c r="J1817" s="146" t="s">
        <v>337</v>
      </c>
      <c r="K1817" s="212"/>
      <c r="L1817" s="212"/>
      <c r="M1817" s="157" t="s">
        <v>4624</v>
      </c>
      <c r="N1817" s="158" t="s">
        <v>362</v>
      </c>
      <c r="O1817" s="159" t="n">
        <v>2013</v>
      </c>
      <c r="P1817" s="160" t="n">
        <v>5</v>
      </c>
      <c r="Q1817" s="160" t="n">
        <v>28</v>
      </c>
      <c r="R1817" s="212"/>
      <c r="S1817" s="232" t="n">
        <v>1965</v>
      </c>
      <c r="T1817" s="215"/>
      <c r="U1817" s="215"/>
      <c r="V1817" s="209"/>
      <c r="W1817" s="217"/>
      <c r="X1817" s="209"/>
      <c r="Y1817" s="209"/>
      <c r="Z1817" s="209"/>
      <c r="AA1817" s="216"/>
      <c r="AB1817" s="251" t="s">
        <v>278</v>
      </c>
      <c r="AC1817" s="163" t="s">
        <v>354</v>
      </c>
      <c r="AD1817" s="164" t="s">
        <v>354</v>
      </c>
      <c r="AE1817" s="164" t="s">
        <v>354</v>
      </c>
      <c r="AF1817" s="164" t="s">
        <v>354</v>
      </c>
      <c r="AG1817" s="166" t="s">
        <v>354</v>
      </c>
      <c r="AH1817" s="212"/>
      <c r="AI1817" s="212"/>
      <c r="AJ1817" s="219" t="n">
        <f aca="false">SeqEnd-SeqBeg+1</f>
        <v>1</v>
      </c>
      <c r="AK1817" s="220" t="n">
        <f aca="false">AND( SeqBeg&lt;=Beg  , End &lt;=SeqEnd )</f>
        <v>0</v>
      </c>
      <c r="AL1817" s="212"/>
      <c r="AM1817" s="212"/>
      <c r="AN1817" s="221"/>
      <c r="AO1817" s="147" t="s">
        <v>103</v>
      </c>
      <c r="AP1817" s="147" t="s">
        <v>103</v>
      </c>
      <c r="AQ1817" s="147" t="s">
        <v>103</v>
      </c>
      <c r="AR1817" s="147" t="s">
        <v>103</v>
      </c>
      <c r="AS1817" s="147" t="s">
        <v>103</v>
      </c>
      <c r="AT1817" s="147" t="s">
        <v>103</v>
      </c>
      <c r="AV1817" s="212"/>
      <c r="AW1817" s="222" t="str">
        <f aca="false">HYPERLINK(CONCATENATE("http://www.ncbi.nlm.nih.gov/nuccore/",BM1817),BM1817)</f>
        <v>AB890378</v>
      </c>
      <c r="AX1817" s="219" t="str">
        <f aca="false">CONCATENATE(D1817,IF(I1817="","",CONCATENATE(".",I1817)),IF(K1817="","",CONCATENATE(".",K1817)),IF(M1817="","",CONCATENATE(".",M1817)),IF(R1817="","",CONCATENATE(".",R1817)),IF(U1817="","","(*)"))</f>
        <v>.JPN.ferret</v>
      </c>
      <c r="AY1817" s="170" t="str">
        <f aca="false">CONCATENATE(BM1817,".",BN1817)</f>
        <v>AB890378.HEV-4372</v>
      </c>
      <c r="AZ1817" s="171" t="str">
        <f aca="false">IF(AV1817="",IF(ISNUMBER(FIND(".",A1817)),LEFT(A1817,FIND(".",A1817)-1),A1817),AV1817)</f>
        <v>AB890378</v>
      </c>
      <c r="BA1817" s="171" t="str">
        <f aca="false">IF(ISNUMBER(FIND("-",AZ1817)),LEFT(AZ1817,FIND("-",AZ1817)-1),AZ1817)</f>
        <v>AB890378</v>
      </c>
      <c r="BB1817" s="170" t="str">
        <f aca="false"> MEGAname &amp; "="</f>
        <v>AB890378=</v>
      </c>
      <c r="BC1817" s="170" t="str">
        <f aca="false">Clear &amp; IF(span ,"Span","out")</f>
        <v>AB890378=out</v>
      </c>
      <c r="BD1817" s="170" t="str">
        <f aca="false">Clear &amp; IF(span, IF(B1817=".","Selected",B1817),"out")</f>
        <v>AB890378=out</v>
      </c>
      <c r="BE1817" s="170" t="str">
        <f aca="false">Clear &amp; Strain</f>
        <v>AB890378=HEV-4374</v>
      </c>
      <c r="BF1817" s="170" t="str">
        <f aca="false">CONCATENATE(A1817,"=",F1816,". ",AX1817,IF(AB1817="","",CONCATENATE(".",AB1817)))</f>
        <v>AB890378=HEV-4372. .JPN.ferret.CG</v>
      </c>
      <c r="BG1817" s="170" t="str">
        <f aca="false">CONCATENATE(A1817,"=",F1816,". ",AX1817)</f>
        <v>AB890378=HEV-4372. .JPN.ferret</v>
      </c>
      <c r="BH1817" s="170" t="str">
        <f aca="false">CONCATENATE(A1817,"=",AX1817)</f>
        <v>AB890378=.JPN.ferret</v>
      </c>
      <c r="BI1817" s="170" t="str">
        <f aca="false">CONCATENATE(A1817,"=",ComForSubtype,D1817)</f>
        <v>AB890378=</v>
      </c>
      <c r="BJ1817" s="170" t="str">
        <f aca="false">CONCATENATE(A1817,"=",E1817)</f>
        <v>AB890378=</v>
      </c>
      <c r="BK1817" s="170" t="str">
        <f aca="false">CONCATENATE(A1817,"=",C1817)</f>
        <v>AB890378=</v>
      </c>
      <c r="BL1817" s="170" t="str">
        <f aca="false">CONCATENATE(D1817,"=")</f>
        <v>=</v>
      </c>
      <c r="BM1817" s="223" t="str">
        <f aca="false">IF(BA1817="XX","",BA1817)</f>
        <v>AB890378</v>
      </c>
      <c r="BN1817" s="224" t="str">
        <f aca="false">CONCATENATE(IF(F1816="","",F1816),IF(G1817="","",CONCATENATE(" / ",G1817)))</f>
        <v>HEV-4372</v>
      </c>
      <c r="BO1817" s="225" t="str">
        <f aca="false">AX1817</f>
        <v>.JPN.ferret</v>
      </c>
      <c r="BP1817" s="226" t="str">
        <f aca="false">IF(V1817="","",V1817)</f>
        <v/>
      </c>
      <c r="BQ1817" s="226" t="str">
        <f aca="false">IF(W1817="","",CONCATENATE(W1817,IF(LEFT(AO1817,1)="s","+","")))</f>
        <v/>
      </c>
      <c r="BR1817" s="226" t="str">
        <f aca="false">IF(X1817="","",CONCATENATE(X1817,IF(LEFT(AQ1817,1)="s","+","")))</f>
        <v/>
      </c>
      <c r="BS1817" s="226" t="str">
        <f aca="false">IF(Y1817="","",CONCATENATE(Y1817,IF(LEFT(AR1817,1)="s","+","")))</f>
        <v/>
      </c>
      <c r="BT1817" s="226" t="str">
        <f aca="false">IF(Z1817="","",CONCATENATE(Z1817,IF(LEFT(AS1817,1)="s","+","")))</f>
        <v/>
      </c>
      <c r="BU1817" s="227" t="str">
        <f aca="false">IF(AA1817="","",CONCATENATE(AA1817,IF(LEFT(AT1817,1)="s","+","")))</f>
        <v/>
      </c>
      <c r="BV1817" s="212"/>
      <c r="BW1817" s="177" t="s">
        <v>338</v>
      </c>
      <c r="BX1817" s="170" t="str">
        <f aca="false">IF(BW1817&lt;&gt;"",IF(ISNUMBER(FIND("=",BW1817)),LEFT(BW1817,FIND("=",BW1817)-1),BW1817),BW1817)</f>
        <v>xx</v>
      </c>
      <c r="BY1817" s="170" t="str">
        <f aca="false">IF(BW1817&lt;&gt;"",IF(ISNUMBER(FIND("=",BW1817)),RIGHT(BW1817,LEN(BW1817)-FIND("=",BW1817)),""),"")</f>
        <v>Non_select</v>
      </c>
      <c r="BZ1817" s="170" t="str">
        <f aca="false">IF(BX1817&lt;&gt;"",IF(ISNUMBER(FIND(".",BX1817)),LEFT(BX1817,FIND(".",BX1817)-1),BX1817),BX1817)</f>
        <v>xx</v>
      </c>
      <c r="CA1817" s="170" t="str">
        <f aca="false">IF(BX1817&lt;&gt;"",IF(ISNUMBER(FIND(".",BX1817)),RIGHT(BX1817,LEN(BX1817)-FIND(".",BX1817)),""),"")</f>
        <v/>
      </c>
      <c r="CB1817" s="212"/>
      <c r="CC1817" s="170" t="str">
        <f aca="false">A1817</f>
        <v>AB890378</v>
      </c>
      <c r="CD1817" s="178" t="s">
        <v>339</v>
      </c>
      <c r="CE1817" s="178" t="s">
        <v>340</v>
      </c>
      <c r="CF1817" s="178" t="s">
        <v>341</v>
      </c>
      <c r="CG1817" s="212"/>
      <c r="CH1817" s="212"/>
      <c r="CI1817" s="212"/>
      <c r="CJ1817" s="212"/>
      <c r="CK1817" s="178"/>
      <c r="CL1817" s="212"/>
      <c r="CM1817" s="212"/>
      <c r="CN1817" s="212"/>
      <c r="CO1817" s="212"/>
      <c r="CP1817" s="212"/>
      <c r="CQ1817" s="212"/>
      <c r="CR1817" s="170" t="n">
        <f aca="false">C1817</f>
        <v>0</v>
      </c>
      <c r="CS1817" s="229" t="n">
        <f aca="false">D1817</f>
        <v>0</v>
      </c>
      <c r="CT1817" s="170" t="str">
        <f aca="false">CONCATENATE(CD1817," strain ",CM1817," ",CL1817,", partial cds")</f>
        <v>Hepatitis E virus strain  , partial cds</v>
      </c>
    </row>
    <row r="1818" s="146" customFormat="true" ht="11.9" hidden="true" customHeight="true" outlineLevel="0" collapsed="false">
      <c r="A1818" s="154" t="s">
        <v>4722</v>
      </c>
      <c r="B1818" s="147" t="s">
        <v>371</v>
      </c>
      <c r="C1818" s="209"/>
      <c r="D1818" s="209"/>
      <c r="E1818" s="209"/>
      <c r="F1818" s="210" t="s">
        <v>4723</v>
      </c>
      <c r="G1818" s="212"/>
      <c r="H1818" s="146" t="s">
        <v>3647</v>
      </c>
      <c r="I1818" s="153" t="s">
        <v>3648</v>
      </c>
      <c r="J1818" s="146" t="s">
        <v>337</v>
      </c>
      <c r="K1818" s="212"/>
      <c r="L1818" s="212"/>
      <c r="M1818" s="157" t="s">
        <v>4724</v>
      </c>
      <c r="N1818" s="213"/>
      <c r="O1818" s="159" t="n">
        <v>2011</v>
      </c>
      <c r="P1818" s="212"/>
      <c r="Q1818" s="212"/>
      <c r="R1818" s="212"/>
      <c r="S1818" s="212"/>
      <c r="T1818" s="215"/>
      <c r="U1818" s="215"/>
      <c r="V1818" s="209"/>
      <c r="W1818" s="217"/>
      <c r="X1818" s="209"/>
      <c r="Y1818" s="209"/>
      <c r="Z1818" s="209"/>
      <c r="AA1818" s="216"/>
      <c r="AB1818" s="217"/>
      <c r="AC1818" s="217"/>
      <c r="AD1818" s="209"/>
      <c r="AE1818" s="209"/>
      <c r="AF1818" s="209"/>
      <c r="AG1818" s="218"/>
      <c r="AH1818" s="212"/>
      <c r="AI1818" s="212"/>
      <c r="AJ1818" s="219" t="n">
        <f aca="false">SeqEnd-SeqBeg+1</f>
        <v>1</v>
      </c>
      <c r="AK1818" s="220" t="n">
        <f aca="false">AND( SeqBeg&lt;=Beg  , End &lt;=SeqEnd )</f>
        <v>0</v>
      </c>
      <c r="AL1818" s="212"/>
      <c r="AM1818" s="212"/>
      <c r="AN1818" s="221"/>
      <c r="AO1818" s="147" t="s">
        <v>103</v>
      </c>
      <c r="AP1818" s="147" t="s">
        <v>103</v>
      </c>
      <c r="AQ1818" s="147" t="s">
        <v>103</v>
      </c>
      <c r="AR1818" s="147" t="s">
        <v>103</v>
      </c>
      <c r="AS1818" s="147" t="s">
        <v>103</v>
      </c>
      <c r="AT1818" s="147" t="s">
        <v>103</v>
      </c>
      <c r="AV1818" s="212"/>
      <c r="AW1818" s="222" t="str">
        <f aca="false">HYPERLINK(CONCATENATE("http://www.ncbi.nlm.nih.gov/nuccore/",BM1818),BM1818)</f>
        <v>JN597006</v>
      </c>
      <c r="AX1818" s="219" t="str">
        <f aca="false">CONCATENATE(D1818,IF(I1818="","",CONCATENATE(".",I1818)),IF(K1818="","",CONCATENATE(".",K1818)),IF(M1818="","",CONCATENATE(".",M1818)),IF(R1818="","",CONCATENATE(".",R1818)),IF(U1818="","","(*)"))</f>
        <v>.KOR.chicken</v>
      </c>
      <c r="AY1818" s="170" t="str">
        <f aca="false">CONCATENATE(BM1818,".",BN1818)</f>
        <v>JN597006.HH-F9</v>
      </c>
      <c r="AZ1818" s="171" t="str">
        <f aca="false">IF(AV1818="",IF(ISNUMBER(FIND(".",A1818)),LEFT(A1818,FIND(".",A1818)-1),A1818),AV1818)</f>
        <v>JN597006</v>
      </c>
      <c r="BA1818" s="171" t="str">
        <f aca="false">IF(ISNUMBER(FIND("-",AZ1818)),LEFT(AZ1818,FIND("-",AZ1818)-1),AZ1818)</f>
        <v>JN597006</v>
      </c>
      <c r="BB1818" s="170" t="str">
        <f aca="false"> MEGAname &amp; "="</f>
        <v>JN597006=</v>
      </c>
      <c r="BC1818" s="170" t="str">
        <f aca="false">Clear &amp; IF(span ,"Span","out")</f>
        <v>JN597006=out</v>
      </c>
      <c r="BD1818" s="170" t="str">
        <f aca="false">Clear &amp; IF(span, IF(B1818=".","Selected",B1818),"out")</f>
        <v>JN597006=out</v>
      </c>
      <c r="BE1818" s="170" t="str">
        <f aca="false">Clear &amp; Strain</f>
        <v>JN597006=HH-F9</v>
      </c>
      <c r="BF1818" s="170" t="str">
        <f aca="false">CONCATENATE(A1818,"=",F1818,". ",AX1818,IF(AB1818="","",CONCATENATE(".",AB1818)))</f>
        <v>JN597006=HH-F9. .KOR.chicken</v>
      </c>
      <c r="BG1818" s="170" t="str">
        <f aca="false">CONCATENATE(A1818,"=",F1818,". ",AX1818)</f>
        <v>JN597006=HH-F9. .KOR.chicken</v>
      </c>
      <c r="BH1818" s="170" t="str">
        <f aca="false">CONCATENATE(A1818,"=",AX1818)</f>
        <v>JN597006=.KOR.chicken</v>
      </c>
      <c r="BI1818" s="170" t="str">
        <f aca="false">CONCATENATE(A1818,"=",ComForSubtype,D1818)</f>
        <v>JN597006=</v>
      </c>
      <c r="BJ1818" s="170" t="str">
        <f aca="false">CONCATENATE(A1818,"=",E1818)</f>
        <v>JN597006=</v>
      </c>
      <c r="BK1818" s="170" t="str">
        <f aca="false">CONCATENATE(A1818,"=",C1818)</f>
        <v>JN597006=</v>
      </c>
      <c r="BL1818" s="170" t="str">
        <f aca="false">CONCATENATE(D1818,"=")</f>
        <v>=</v>
      </c>
      <c r="BM1818" s="223" t="str">
        <f aca="false">IF(BA1818="XX","",BA1818)</f>
        <v>JN597006</v>
      </c>
      <c r="BN1818" s="224" t="str">
        <f aca="false">CONCATENATE(IF(F1818="","",F1818),IF(G1818="","",CONCATENATE(" / ",G1818)))</f>
        <v>HH-F9</v>
      </c>
      <c r="BO1818" s="225" t="str">
        <f aca="false">AX1818</f>
        <v>.KOR.chicken</v>
      </c>
      <c r="BP1818" s="226" t="str">
        <f aca="false">IF(V1818="","",V1818)</f>
        <v/>
      </c>
      <c r="BQ1818" s="226" t="str">
        <f aca="false">IF(W1818="","",CONCATENATE(W1818,IF(LEFT(AO1818,1)="s","+","")))</f>
        <v/>
      </c>
      <c r="BR1818" s="226" t="str">
        <f aca="false">IF(X1818="","",CONCATENATE(X1818,IF(LEFT(AQ1818,1)="s","+","")))</f>
        <v/>
      </c>
      <c r="BS1818" s="226" t="str">
        <f aca="false">IF(Y1818="","",CONCATENATE(Y1818,IF(LEFT(AR1818,1)="s","+","")))</f>
        <v/>
      </c>
      <c r="BT1818" s="226" t="str">
        <f aca="false">IF(Z1818="","",CONCATENATE(Z1818,IF(LEFT(AS1818,1)="s","+","")))</f>
        <v/>
      </c>
      <c r="BU1818" s="227" t="str">
        <f aca="false">IF(AA1818="","",CONCATENATE(AA1818,IF(LEFT(AT1818,1)="s","+","")))</f>
        <v/>
      </c>
      <c r="BV1818" s="212"/>
      <c r="BW1818" s="177" t="s">
        <v>338</v>
      </c>
      <c r="BX1818" s="170" t="str">
        <f aca="false">IF(BW1818&lt;&gt;"",IF(ISNUMBER(FIND("=",BW1818)),LEFT(BW1818,FIND("=",BW1818)-1),BW1818),BW1818)</f>
        <v>xx</v>
      </c>
      <c r="BY1818" s="170" t="str">
        <f aca="false">IF(BW1818&lt;&gt;"",IF(ISNUMBER(FIND("=",BW1818)),RIGHT(BW1818,LEN(BW1818)-FIND("=",BW1818)),""),"")</f>
        <v>Non_select</v>
      </c>
      <c r="BZ1818" s="170" t="str">
        <f aca="false">IF(BX1818&lt;&gt;"",IF(ISNUMBER(FIND(".",BX1818)),LEFT(BX1818,FIND(".",BX1818)-1),BX1818),BX1818)</f>
        <v>xx</v>
      </c>
      <c r="CA1818" s="170" t="str">
        <f aca="false">IF(BX1818&lt;&gt;"",IF(ISNUMBER(FIND(".",BX1818)),RIGHT(BX1818,LEN(BX1818)-FIND(".",BX1818)),""),"")</f>
        <v/>
      </c>
      <c r="CB1818" s="212"/>
      <c r="CC1818" s="170" t="str">
        <f aca="false">A1818</f>
        <v>JN597006</v>
      </c>
      <c r="CD1818" s="178" t="s">
        <v>339</v>
      </c>
      <c r="CE1818" s="178" t="s">
        <v>340</v>
      </c>
      <c r="CF1818" s="178" t="s">
        <v>341</v>
      </c>
      <c r="CG1818" s="212"/>
      <c r="CH1818" s="212"/>
      <c r="CI1818" s="212"/>
      <c r="CJ1818" s="212"/>
      <c r="CK1818" s="178"/>
      <c r="CL1818" s="212"/>
      <c r="CM1818" s="212"/>
      <c r="CN1818" s="212"/>
      <c r="CO1818" s="212"/>
      <c r="CP1818" s="212"/>
      <c r="CQ1818" s="212"/>
      <c r="CR1818" s="170" t="n">
        <f aca="false">C1818</f>
        <v>0</v>
      </c>
      <c r="CS1818" s="229" t="n">
        <f aca="false">D1818</f>
        <v>0</v>
      </c>
      <c r="CT1818" s="170" t="str">
        <f aca="false">CONCATENATE(CD1818," strain ",CM1818," ",CL1818,", partial cds")</f>
        <v>Hepatitis E virus strain  , partial cds</v>
      </c>
    </row>
    <row r="1819" s="146" customFormat="true" ht="11.9" hidden="true" customHeight="true" outlineLevel="0" collapsed="false">
      <c r="A1819" s="154" t="s">
        <v>4725</v>
      </c>
      <c r="B1819" s="147" t="s">
        <v>371</v>
      </c>
      <c r="C1819" s="209"/>
      <c r="D1819" s="209"/>
      <c r="E1819" s="209"/>
      <c r="F1819" s="230" t="s">
        <v>4726</v>
      </c>
      <c r="G1819" s="221" t="s">
        <v>4727</v>
      </c>
      <c r="H1819" s="212"/>
      <c r="I1819" s="212"/>
      <c r="J1819" s="212"/>
      <c r="K1819" s="212"/>
      <c r="L1819" s="212"/>
      <c r="M1819" s="157" t="s">
        <v>586</v>
      </c>
      <c r="N1819" s="158" t="s">
        <v>2008</v>
      </c>
      <c r="O1819" s="212"/>
      <c r="P1819" s="212"/>
      <c r="Q1819" s="212"/>
      <c r="R1819" s="212"/>
      <c r="S1819" s="212"/>
      <c r="T1819" s="215"/>
      <c r="U1819" s="215"/>
      <c r="V1819" s="209"/>
      <c r="W1819" s="217"/>
      <c r="X1819" s="209"/>
      <c r="Y1819" s="209"/>
      <c r="Z1819" s="209"/>
      <c r="AA1819" s="216"/>
      <c r="AB1819" s="217"/>
      <c r="AC1819" s="217"/>
      <c r="AD1819" s="209"/>
      <c r="AE1819" s="209"/>
      <c r="AF1819" s="209"/>
      <c r="AG1819" s="218"/>
      <c r="AH1819" s="212"/>
      <c r="AI1819" s="212"/>
      <c r="AJ1819" s="219" t="n">
        <f aca="false">SeqEnd-SeqBeg+1</f>
        <v>1</v>
      </c>
      <c r="AK1819" s="220" t="n">
        <f aca="false">AND( SeqBeg&lt;=Beg  , End &lt;=SeqEnd )</f>
        <v>0</v>
      </c>
      <c r="AL1819" s="212"/>
      <c r="AM1819" s="212"/>
      <c r="AN1819" s="221"/>
      <c r="AO1819" s="147" t="s">
        <v>103</v>
      </c>
      <c r="AP1819" s="147" t="s">
        <v>103</v>
      </c>
      <c r="AQ1819" s="147" t="s">
        <v>103</v>
      </c>
      <c r="AR1819" s="147" t="s">
        <v>103</v>
      </c>
      <c r="AS1819" s="147" t="s">
        <v>103</v>
      </c>
      <c r="AT1819" s="147" t="s">
        <v>103</v>
      </c>
      <c r="AV1819" s="212"/>
      <c r="AW1819" s="222" t="str">
        <f aca="false">HYPERLINK(CONCATENATE("http://www.ncbi.nlm.nih.gov/nuccore/",BM1819),BM1819)</f>
        <v>D90274</v>
      </c>
      <c r="AX1819" s="219" t="str">
        <f aca="false">CONCATENATE(D1819,IF(I1819="","",CONCATENATE(".",I1819)),IF(K1819="","",CONCATENATE(".",K1819)),IF(M1819="","",CONCATENATE(".",M1819)),IF(R1819="","",CONCATENATE(".",R1819)),IF(U1819="","","(*)"))</f>
        <v>.clon</v>
      </c>
      <c r="AY1819" s="170" t="str">
        <f aca="false">CONCATENATE(BM1819,".",BN1819)</f>
        <v>D90274.HT-4 / 35,38,41</v>
      </c>
      <c r="AZ1819" s="171" t="str">
        <f aca="false">IF(AV1819="",IF(ISNUMBER(FIND(".",A1819)),LEFT(A1819,FIND(".",A1819)-1),A1819),AV1819)</f>
        <v>D90274</v>
      </c>
      <c r="BA1819" s="171" t="str">
        <f aca="false">IF(ISNUMBER(FIND("-",AZ1819)),LEFT(AZ1819,FIND("-",AZ1819)-1),AZ1819)</f>
        <v>D90274</v>
      </c>
      <c r="BB1819" s="170" t="str">
        <f aca="false"> MEGAname &amp; "="</f>
        <v>D90274=</v>
      </c>
      <c r="BC1819" s="170" t="str">
        <f aca="false">Clear &amp; IF(span ,"Span","out")</f>
        <v>D90274=out</v>
      </c>
      <c r="BD1819" s="170" t="str">
        <f aca="false">Clear &amp; IF(span, IF(B1819=".","Selected",B1819),"out")</f>
        <v>D90274=out</v>
      </c>
      <c r="BE1819" s="170" t="str">
        <f aca="false">Clear &amp; Strain</f>
        <v>D90274=HT-4</v>
      </c>
      <c r="BF1819" s="170" t="str">
        <f aca="false">CONCATENATE(A1819,"=",F1819,". ",AX1819,IF(AB1819="","",CONCATENATE(".",AB1819)))</f>
        <v>D90274=HT-4. .clon</v>
      </c>
      <c r="BG1819" s="170" t="str">
        <f aca="false">CONCATENATE(A1819,"=",F1819,". ",AX1819)</f>
        <v>D90274=HT-4. .clon</v>
      </c>
      <c r="BH1819" s="170" t="str">
        <f aca="false">CONCATENATE(A1819,"=",AX1819)</f>
        <v>D90274=.clon</v>
      </c>
      <c r="BI1819" s="170" t="str">
        <f aca="false">CONCATENATE(A1819,"=",ComForSubtype,D1819)</f>
        <v>D90274=</v>
      </c>
      <c r="BJ1819" s="170" t="str">
        <f aca="false">CONCATENATE(A1819,"=",E1819)</f>
        <v>D90274=</v>
      </c>
      <c r="BK1819" s="170" t="str">
        <f aca="false">CONCATENATE(A1819,"=",C1819)</f>
        <v>D90274=</v>
      </c>
      <c r="BL1819" s="170" t="str">
        <f aca="false">CONCATENATE(D1819,"=")</f>
        <v>=</v>
      </c>
      <c r="BM1819" s="223" t="str">
        <f aca="false">IF(BA1819="XX","",BA1819)</f>
        <v>D90274</v>
      </c>
      <c r="BN1819" s="224" t="str">
        <f aca="false">CONCATENATE(IF(F1819="","",F1819),IF(G1819="","",CONCATENATE(" / ",G1819)))</f>
        <v>HT-4 / 35,38,41</v>
      </c>
      <c r="BO1819" s="225" t="str">
        <f aca="false">AX1819</f>
        <v>.clon</v>
      </c>
      <c r="BP1819" s="226" t="str">
        <f aca="false">IF(V1819="","",V1819)</f>
        <v/>
      </c>
      <c r="BQ1819" s="226" t="str">
        <f aca="false">IF(W1819="","",CONCATENATE(W1819,IF(LEFT(AO1819,1)="s","+","")))</f>
        <v/>
      </c>
      <c r="BR1819" s="226" t="str">
        <f aca="false">IF(X1819="","",CONCATENATE(X1819,IF(LEFT(AQ1819,1)="s","+","")))</f>
        <v/>
      </c>
      <c r="BS1819" s="226" t="str">
        <f aca="false">IF(Y1819="","",CONCATENATE(Y1819,IF(LEFT(AR1819,1)="s","+","")))</f>
        <v/>
      </c>
      <c r="BT1819" s="226" t="str">
        <f aca="false">IF(Z1819="","",CONCATENATE(Z1819,IF(LEFT(AS1819,1)="s","+","")))</f>
        <v/>
      </c>
      <c r="BU1819" s="227" t="str">
        <f aca="false">IF(AA1819="","",CONCATENATE(AA1819,IF(LEFT(AT1819,1)="s","+","")))</f>
        <v/>
      </c>
      <c r="BV1819" s="212"/>
      <c r="BW1819" s="177" t="s">
        <v>338</v>
      </c>
      <c r="BX1819" s="170" t="str">
        <f aca="false">IF(BW1819&lt;&gt;"",IF(ISNUMBER(FIND("=",BW1819)),LEFT(BW1819,FIND("=",BW1819)-1),BW1819),BW1819)</f>
        <v>xx</v>
      </c>
      <c r="BY1819" s="170" t="str">
        <f aca="false">IF(BW1819&lt;&gt;"",IF(ISNUMBER(FIND("=",BW1819)),RIGHT(BW1819,LEN(BW1819)-FIND("=",BW1819)),""),"")</f>
        <v>Non_select</v>
      </c>
      <c r="BZ1819" s="170" t="str">
        <f aca="false">IF(BX1819&lt;&gt;"",IF(ISNUMBER(FIND(".",BX1819)),LEFT(BX1819,FIND(".",BX1819)-1),BX1819),BX1819)</f>
        <v>xx</v>
      </c>
      <c r="CA1819" s="170" t="str">
        <f aca="false">IF(BX1819&lt;&gt;"",IF(ISNUMBER(FIND(".",BX1819)),RIGHT(BX1819,LEN(BX1819)-FIND(".",BX1819)),""),"")</f>
        <v/>
      </c>
      <c r="CB1819" s="212"/>
      <c r="CC1819" s="170" t="str">
        <f aca="false">A1819</f>
        <v>D90274</v>
      </c>
      <c r="CD1819" s="178" t="s">
        <v>339</v>
      </c>
      <c r="CE1819" s="178" t="s">
        <v>340</v>
      </c>
      <c r="CF1819" s="178" t="s">
        <v>341</v>
      </c>
      <c r="CG1819" s="212"/>
      <c r="CH1819" s="212"/>
      <c r="CI1819" s="212"/>
      <c r="CJ1819" s="212"/>
      <c r="CK1819" s="178"/>
      <c r="CL1819" s="212"/>
      <c r="CM1819" s="212"/>
      <c r="CN1819" s="212"/>
      <c r="CO1819" s="212"/>
      <c r="CP1819" s="212"/>
      <c r="CQ1819" s="212"/>
      <c r="CR1819" s="170" t="n">
        <f aca="false">C1819</f>
        <v>0</v>
      </c>
      <c r="CS1819" s="229" t="n">
        <f aca="false">D1819</f>
        <v>0</v>
      </c>
      <c r="CT1819" s="170" t="str">
        <f aca="false">CONCATENATE(CD1819," strain ",CM1819," ",CL1819,", partial cds")</f>
        <v>Hepatitis E virus strain  , partial cds</v>
      </c>
    </row>
    <row r="1820" s="146" customFormat="true" ht="11.9" hidden="true" customHeight="true" outlineLevel="0" collapsed="false">
      <c r="A1820" s="154" t="s">
        <v>4728</v>
      </c>
      <c r="B1820" s="147" t="s">
        <v>371</v>
      </c>
      <c r="C1820" s="209"/>
      <c r="D1820" s="209"/>
      <c r="E1820" s="209"/>
      <c r="F1820" s="210" t="s">
        <v>4729</v>
      </c>
      <c r="G1820" s="212"/>
      <c r="H1820" s="146" t="s">
        <v>2753</v>
      </c>
      <c r="I1820" s="153" t="s">
        <v>2754</v>
      </c>
      <c r="J1820" s="146" t="s">
        <v>395</v>
      </c>
      <c r="K1820" s="212"/>
      <c r="L1820" s="212"/>
      <c r="M1820" s="157" t="s">
        <v>4654</v>
      </c>
      <c r="N1820" s="213"/>
      <c r="O1820" s="212"/>
      <c r="P1820" s="212"/>
      <c r="Q1820" s="212"/>
      <c r="R1820" s="212"/>
      <c r="S1820" s="212"/>
      <c r="T1820" s="215"/>
      <c r="U1820" s="215"/>
      <c r="V1820" s="209"/>
      <c r="W1820" s="217"/>
      <c r="X1820" s="209"/>
      <c r="Y1820" s="209"/>
      <c r="Z1820" s="209"/>
      <c r="AA1820" s="216"/>
      <c r="AB1820" s="217"/>
      <c r="AC1820" s="217"/>
      <c r="AD1820" s="209"/>
      <c r="AE1820" s="209"/>
      <c r="AF1820" s="209"/>
      <c r="AG1820" s="218"/>
      <c r="AH1820" s="212"/>
      <c r="AI1820" s="212"/>
      <c r="AJ1820" s="219" t="n">
        <f aca="false">SeqEnd-SeqBeg+1</f>
        <v>1</v>
      </c>
      <c r="AK1820" s="220" t="n">
        <f aca="false">AND( SeqBeg&lt;=Beg  , End &lt;=SeqEnd )</f>
        <v>0</v>
      </c>
      <c r="AL1820" s="212"/>
      <c r="AM1820" s="212"/>
      <c r="AN1820" s="221"/>
      <c r="AO1820" s="147" t="s">
        <v>103</v>
      </c>
      <c r="AP1820" s="147" t="s">
        <v>103</v>
      </c>
      <c r="AQ1820" s="147" t="s">
        <v>103</v>
      </c>
      <c r="AR1820" s="147" t="s">
        <v>103</v>
      </c>
      <c r="AS1820" s="147" t="s">
        <v>103</v>
      </c>
      <c r="AT1820" s="147" t="s">
        <v>103</v>
      </c>
      <c r="AV1820" s="212"/>
      <c r="AW1820" s="222" t="str">
        <f aca="false">HYPERLINK(CONCATENATE("http://www.ncbi.nlm.nih.gov/nuccore/",BM1820),BM1820)</f>
        <v>JN997392</v>
      </c>
      <c r="AX1820" s="219" t="str">
        <f aca="false">CONCATENATE(D1820,IF(I1820="","",CONCATENATE(".",I1820)),IF(K1820="","",CONCATENATE(".",K1820)),IF(M1820="","",CONCATENATE(".",M1820)),IF(R1820="","",CONCATENATE(".",R1820)),IF(U1820="","","(*)"))</f>
        <v>.HUN.gallus</v>
      </c>
      <c r="AY1820" s="170" t="str">
        <f aca="false">CONCATENATE(BM1820,".",BN1820)</f>
        <v>JN997392.HU-16773</v>
      </c>
      <c r="AZ1820" s="171" t="str">
        <f aca="false">IF(AV1820="",IF(ISNUMBER(FIND(".",A1820)),LEFT(A1820,FIND(".",A1820)-1),A1820),AV1820)</f>
        <v>JN997392</v>
      </c>
      <c r="BA1820" s="171" t="str">
        <f aca="false">IF(ISNUMBER(FIND("-",AZ1820)),LEFT(AZ1820,FIND("-",AZ1820)-1),AZ1820)</f>
        <v>JN997392</v>
      </c>
      <c r="BB1820" s="170" t="str">
        <f aca="false"> MEGAname &amp; "="</f>
        <v>JN997392=</v>
      </c>
      <c r="BC1820" s="170" t="str">
        <f aca="false">Clear &amp; IF(span ,"Span","out")</f>
        <v>JN997392=out</v>
      </c>
      <c r="BD1820" s="170" t="str">
        <f aca="false">Clear &amp; IF(span, IF(B1820=".","Selected",B1820),"out")</f>
        <v>JN997392=out</v>
      </c>
      <c r="BE1820" s="170" t="str">
        <f aca="false">Clear &amp; Strain</f>
        <v>JN997392=HU-16773</v>
      </c>
      <c r="BF1820" s="170" t="str">
        <f aca="false">CONCATENATE(A1820,"=",F1820,". ",AX1820,IF(AB1820="","",CONCATENATE(".",AB1820)))</f>
        <v>JN997392=HU-16773. .HUN.gallus</v>
      </c>
      <c r="BG1820" s="170" t="str">
        <f aca="false">CONCATENATE(A1820,"=",F1820,". ",AX1820)</f>
        <v>JN997392=HU-16773. .HUN.gallus</v>
      </c>
      <c r="BH1820" s="170" t="str">
        <f aca="false">CONCATENATE(A1820,"=",AX1820)</f>
        <v>JN997392=.HUN.gallus</v>
      </c>
      <c r="BI1820" s="170" t="str">
        <f aca="false">CONCATENATE(A1820,"=",ComForSubtype,D1820)</f>
        <v>JN997392=</v>
      </c>
      <c r="BJ1820" s="170" t="str">
        <f aca="false">CONCATENATE(A1820,"=",E1820)</f>
        <v>JN997392=</v>
      </c>
      <c r="BK1820" s="170" t="str">
        <f aca="false">CONCATENATE(A1820,"=",C1820)</f>
        <v>JN997392=</v>
      </c>
      <c r="BL1820" s="170" t="str">
        <f aca="false">CONCATENATE(D1820,"=")</f>
        <v>=</v>
      </c>
      <c r="BM1820" s="223" t="str">
        <f aca="false">IF(BA1820="XX","",BA1820)</f>
        <v>JN997392</v>
      </c>
      <c r="BN1820" s="224" t="str">
        <f aca="false">CONCATENATE(IF(F1820="","",F1820),IF(G1820="","",CONCATENATE(" / ",G1820)))</f>
        <v>HU-16773</v>
      </c>
      <c r="BO1820" s="225" t="str">
        <f aca="false">AX1820</f>
        <v>.HUN.gallus</v>
      </c>
      <c r="BP1820" s="226" t="str">
        <f aca="false">IF(V1820="","",V1820)</f>
        <v/>
      </c>
      <c r="BQ1820" s="226" t="str">
        <f aca="false">IF(W1820="","",CONCATENATE(W1820,IF(LEFT(AO1820,1)="s","+","")))</f>
        <v/>
      </c>
      <c r="BR1820" s="226" t="str">
        <f aca="false">IF(X1820="","",CONCATENATE(X1820,IF(LEFT(AQ1820,1)="s","+","")))</f>
        <v/>
      </c>
      <c r="BS1820" s="226" t="str">
        <f aca="false">IF(Y1820="","",CONCATENATE(Y1820,IF(LEFT(AR1820,1)="s","+","")))</f>
        <v/>
      </c>
      <c r="BT1820" s="226" t="str">
        <f aca="false">IF(Z1820="","",CONCATENATE(Z1820,IF(LEFT(AS1820,1)="s","+","")))</f>
        <v/>
      </c>
      <c r="BU1820" s="227" t="str">
        <f aca="false">IF(AA1820="","",CONCATENATE(AA1820,IF(LEFT(AT1820,1)="s","+","")))</f>
        <v/>
      </c>
      <c r="BV1820" s="212"/>
      <c r="BW1820" s="177" t="s">
        <v>338</v>
      </c>
      <c r="BX1820" s="170" t="str">
        <f aca="false">IF(BW1820&lt;&gt;"",IF(ISNUMBER(FIND("=",BW1820)),LEFT(BW1820,FIND("=",BW1820)-1),BW1820),BW1820)</f>
        <v>xx</v>
      </c>
      <c r="BY1820" s="170" t="str">
        <f aca="false">IF(BW1820&lt;&gt;"",IF(ISNUMBER(FIND("=",BW1820)),RIGHT(BW1820,LEN(BW1820)-FIND("=",BW1820)),""),"")</f>
        <v>Non_select</v>
      </c>
      <c r="BZ1820" s="170" t="str">
        <f aca="false">IF(BX1820&lt;&gt;"",IF(ISNUMBER(FIND(".",BX1820)),LEFT(BX1820,FIND(".",BX1820)-1),BX1820),BX1820)</f>
        <v>xx</v>
      </c>
      <c r="CA1820" s="170" t="str">
        <f aca="false">IF(BX1820&lt;&gt;"",IF(ISNUMBER(FIND(".",BX1820)),RIGHT(BX1820,LEN(BX1820)-FIND(".",BX1820)),""),"")</f>
        <v/>
      </c>
      <c r="CB1820" s="212"/>
      <c r="CC1820" s="170" t="str">
        <f aca="false">A1820</f>
        <v>JN997392</v>
      </c>
      <c r="CD1820" s="178" t="s">
        <v>339</v>
      </c>
      <c r="CE1820" s="178" t="s">
        <v>340</v>
      </c>
      <c r="CF1820" s="178" t="s">
        <v>341</v>
      </c>
      <c r="CG1820" s="212"/>
      <c r="CH1820" s="212"/>
      <c r="CI1820" s="212"/>
      <c r="CJ1820" s="212"/>
      <c r="CK1820" s="178"/>
      <c r="CL1820" s="212"/>
      <c r="CM1820" s="212"/>
      <c r="CN1820" s="212"/>
      <c r="CO1820" s="212"/>
      <c r="CP1820" s="212"/>
      <c r="CQ1820" s="212"/>
      <c r="CR1820" s="170" t="n">
        <f aca="false">C1820</f>
        <v>0</v>
      </c>
      <c r="CS1820" s="229" t="n">
        <f aca="false">D1820</f>
        <v>0</v>
      </c>
      <c r="CT1820" s="170" t="str">
        <f aca="false">CONCATENATE(CD1820," strain ",CM1820," ",CL1820,", partial cds")</f>
        <v>Hepatitis E virus strain  , partial cds</v>
      </c>
    </row>
    <row r="1821" customFormat="false" ht="11.9" hidden="true" customHeight="true" outlineLevel="0" collapsed="false">
      <c r="A1821" s="154" t="s">
        <v>4730</v>
      </c>
      <c r="B1821" s="147" t="s">
        <v>371</v>
      </c>
      <c r="C1821" s="148" t="n">
        <v>3</v>
      </c>
      <c r="D1821" s="209"/>
      <c r="E1821" s="209"/>
      <c r="F1821" s="210" t="s">
        <v>4731</v>
      </c>
      <c r="G1821" s="212"/>
      <c r="H1821" s="146" t="s">
        <v>378</v>
      </c>
      <c r="I1821" s="153" t="s">
        <v>379</v>
      </c>
      <c r="J1821" s="146" t="s">
        <v>337</v>
      </c>
      <c r="K1821" s="155" t="s">
        <v>3980</v>
      </c>
      <c r="L1821" s="231" t="s">
        <v>4732</v>
      </c>
      <c r="M1821" s="157" t="s">
        <v>2942</v>
      </c>
      <c r="N1821" s="213"/>
      <c r="O1821" s="159" t="n">
        <v>2003</v>
      </c>
      <c r="P1821" s="160" t="s">
        <v>1967</v>
      </c>
      <c r="Q1821" s="160" t="n">
        <v>22</v>
      </c>
      <c r="R1821" s="212"/>
      <c r="S1821" s="232" t="n">
        <v>7230</v>
      </c>
      <c r="T1821" s="215"/>
      <c r="U1821" s="215"/>
      <c r="V1821" s="209"/>
      <c r="W1821" s="217"/>
      <c r="X1821" s="209"/>
      <c r="Y1821" s="209"/>
      <c r="Z1821" s="209"/>
      <c r="AB1821" s="251" t="s">
        <v>278</v>
      </c>
      <c r="AC1821" s="163" t="s">
        <v>354</v>
      </c>
      <c r="AD1821" s="164" t="s">
        <v>354</v>
      </c>
      <c r="AE1821" s="164" t="s">
        <v>354</v>
      </c>
      <c r="AF1821" s="164" t="s">
        <v>354</v>
      </c>
      <c r="AG1821" s="166" t="s">
        <v>354</v>
      </c>
      <c r="AH1821" s="212"/>
      <c r="AI1821" s="212"/>
      <c r="AJ1821" s="219" t="n">
        <f aca="false">SeqEnd-SeqBeg+1</f>
        <v>1</v>
      </c>
      <c r="AK1821" s="220" t="n">
        <f aca="false">AND( SeqBeg&lt;=Beg  , End &lt;=SeqEnd )</f>
        <v>0</v>
      </c>
      <c r="AL1821" s="212"/>
      <c r="AM1821" s="212"/>
      <c r="AN1821" s="221"/>
      <c r="AO1821" s="147" t="s">
        <v>103</v>
      </c>
      <c r="AP1821" s="147" t="s">
        <v>103</v>
      </c>
      <c r="AQ1821" s="147" t="s">
        <v>103</v>
      </c>
      <c r="AR1821" s="147" t="s">
        <v>103</v>
      </c>
      <c r="AS1821" s="147" t="s">
        <v>103</v>
      </c>
      <c r="AT1821" s="147" t="s">
        <v>103</v>
      </c>
      <c r="AU1821" s="146"/>
      <c r="AV1821" s="212"/>
      <c r="AW1821" s="222" t="str">
        <f aca="false">HYPERLINK(CONCATENATE("http://www.ncbi.nlm.nih.gov/nuccore/",BM1821),BM1821)</f>
        <v>AB189071</v>
      </c>
      <c r="AX1821" s="219" t="str">
        <f aca="false">CONCATENATE(D1821,IF(I1821="","",CONCATENATE(".",I1821)),IF(K1821="","",CONCATENATE(".",K1821)),IF(M1821="","",CONCATENATE(".",M1821)),IF(R1821="","",CONCATENATE(".",R1821)),IF(U1821="","","(*)"))</f>
        <v>.JPN.Hyogo.deer</v>
      </c>
      <c r="AY1821" s="170" t="str">
        <f aca="false">CONCATENATE(BM1821,".",BN1821)</f>
        <v>AB189071.JDEER-Hyo03L</v>
      </c>
      <c r="AZ1821" s="171" t="str">
        <f aca="false">IF(AV1821="",IF(ISNUMBER(FIND(".",A1821)),LEFT(A1821,FIND(".",A1821)-1),A1821),AV1821)</f>
        <v>AB189071</v>
      </c>
      <c r="BA1821" s="171" t="str">
        <f aca="false">IF(ISNUMBER(FIND("-",AZ1821)),LEFT(AZ1821,FIND("-",AZ1821)-1),AZ1821)</f>
        <v>AB189071</v>
      </c>
      <c r="BB1821" s="170" t="str">
        <f aca="false"> MEGAname &amp; "="</f>
        <v>AB189071=</v>
      </c>
      <c r="BC1821" s="170" t="str">
        <f aca="false">Clear &amp; IF(span ,"Span","out")</f>
        <v>AB189071=out</v>
      </c>
      <c r="BD1821" s="170" t="str">
        <f aca="false">Clear &amp; IF(span, IF(B1821=".","Selected",B1821),"out")</f>
        <v>AB189071=out</v>
      </c>
      <c r="BE1821" s="170" t="str">
        <f aca="false">Clear &amp; Strain</f>
        <v>AB189071=JDEER-Hyo03L</v>
      </c>
      <c r="BF1821" s="170" t="str">
        <f aca="false">CONCATENATE(A1821,"=",F1821,". ",AX1821,IF(AB1821="","",CONCATENATE(".",AB1821)))</f>
        <v>AB189071=JDEER-Hyo03L. .JPN.Hyogo.deer.CG</v>
      </c>
      <c r="BG1821" s="170" t="str">
        <f aca="false">CONCATENATE(A1821,"=",F1821,". ",AX1821)</f>
        <v>AB189071=JDEER-Hyo03L. .JPN.Hyogo.deer</v>
      </c>
      <c r="BH1821" s="170" t="str">
        <f aca="false">CONCATENATE(A1821,"=",AX1821)</f>
        <v>AB189071=.JPN.Hyogo.deer</v>
      </c>
      <c r="BI1821" s="170" t="str">
        <f aca="false">CONCATENATE(A1821,"=",ComForSubtype,D1821)</f>
        <v>AB189071=</v>
      </c>
      <c r="BJ1821" s="170" t="str">
        <f aca="false">CONCATENATE(A1821,"=",E1821)</f>
        <v>AB189071=</v>
      </c>
      <c r="BK1821" s="170" t="str">
        <f aca="false">CONCATENATE(A1821,"=",C1821)</f>
        <v>AB189071=3</v>
      </c>
      <c r="BL1821" s="170" t="str">
        <f aca="false">CONCATENATE(D1821,"=")</f>
        <v>=</v>
      </c>
      <c r="BM1821" s="223" t="str">
        <f aca="false">IF(BA1821="XX","",BA1821)</f>
        <v>AB189071</v>
      </c>
      <c r="BN1821" s="224" t="str">
        <f aca="false">CONCATENATE(IF(F1821="","",F1821),IF(G1821="","",CONCATENATE(" / ",G1821)))</f>
        <v>JDEER-Hyo03L</v>
      </c>
      <c r="BO1821" s="225" t="str">
        <f aca="false">AX1821</f>
        <v>.JPN.Hyogo.deer</v>
      </c>
      <c r="BP1821" s="226" t="str">
        <f aca="false">IF(V1821="","",V1821)</f>
        <v/>
      </c>
      <c r="BQ1821" s="226" t="str">
        <f aca="false">IF(W1821="","",CONCATENATE(W1821,IF(LEFT(AO1821,1)="s","+","")))</f>
        <v/>
      </c>
      <c r="BR1821" s="226" t="str">
        <f aca="false">IF(X1821="","",CONCATENATE(X1821,IF(LEFT(AQ1821,1)="s","+","")))</f>
        <v/>
      </c>
      <c r="BS1821" s="226" t="str">
        <f aca="false">IF(Y1821="","",CONCATENATE(Y1821,IF(LEFT(AR1821,1)="s","+","")))</f>
        <v/>
      </c>
      <c r="BT1821" s="226" t="str">
        <f aca="false">IF(Z1821="","",CONCATENATE(Z1821,IF(LEFT(AS1821,1)="s","+","")))</f>
        <v/>
      </c>
      <c r="BU1821" s="227" t="str">
        <f aca="false">IF(AA1821="","",CONCATENATE(AA1821,IF(LEFT(AT1821,1)="s","+","")))</f>
        <v/>
      </c>
      <c r="BV1821" s="212"/>
      <c r="BW1821" s="177" t="s">
        <v>338</v>
      </c>
      <c r="BX1821" s="170" t="str">
        <f aca="false">IF(BW1821&lt;&gt;"",IF(ISNUMBER(FIND("=",BW1821)),LEFT(BW1821,FIND("=",BW1821)-1),BW1821),BW1821)</f>
        <v>xx</v>
      </c>
      <c r="BY1821" s="170" t="str">
        <f aca="false">IF(BW1821&lt;&gt;"",IF(ISNUMBER(FIND("=",BW1821)),RIGHT(BW1821,LEN(BW1821)-FIND("=",BW1821)),""),"")</f>
        <v>Non_select</v>
      </c>
      <c r="BZ1821" s="170" t="str">
        <f aca="false">IF(BX1821&lt;&gt;"",IF(ISNUMBER(FIND(".",BX1821)),LEFT(BX1821,FIND(".",BX1821)-1),BX1821),BX1821)</f>
        <v>xx</v>
      </c>
      <c r="CA1821" s="170" t="str">
        <f aca="false">IF(BX1821&lt;&gt;"",IF(ISNUMBER(FIND(".",BX1821)),RIGHT(BX1821,LEN(BX1821)-FIND(".",BX1821)),""),"")</f>
        <v/>
      </c>
      <c r="CB1821" s="212"/>
      <c r="CC1821" s="170" t="str">
        <f aca="false">A1821</f>
        <v>AB189071</v>
      </c>
      <c r="CD1821" s="178" t="s">
        <v>339</v>
      </c>
      <c r="CE1821" s="178" t="s">
        <v>340</v>
      </c>
      <c r="CF1821" s="178" t="s">
        <v>341</v>
      </c>
      <c r="CG1821" s="212"/>
      <c r="CH1821" s="212"/>
      <c r="CI1821" s="212"/>
      <c r="CJ1821" s="212"/>
      <c r="CK1821" s="178"/>
      <c r="CL1821" s="212"/>
      <c r="CM1821" s="212"/>
      <c r="CN1821" s="212"/>
      <c r="CO1821" s="212"/>
      <c r="CP1821" s="212"/>
      <c r="CQ1821" s="212"/>
      <c r="CR1821" s="228" t="n">
        <f aca="false">C1821</f>
        <v>3</v>
      </c>
      <c r="CS1821" s="229" t="n">
        <f aca="false">D1821</f>
        <v>0</v>
      </c>
      <c r="CT1821" s="170" t="str">
        <f aca="false">CONCATENATE(CD1821," strain ",CM1821," ",CL1821,", partial cds")</f>
        <v>Hepatitis E virus strain  , partial cds</v>
      </c>
    </row>
    <row r="1822" s="146" customFormat="true" ht="11.9" hidden="true" customHeight="true" outlineLevel="0" collapsed="false">
      <c r="A1822" s="154" t="s">
        <v>4733</v>
      </c>
      <c r="B1822" s="147" t="s">
        <v>371</v>
      </c>
      <c r="C1822" s="148" t="n">
        <v>4</v>
      </c>
      <c r="D1822" s="209"/>
      <c r="E1822" s="209"/>
      <c r="F1822" s="210" t="s">
        <v>4734</v>
      </c>
      <c r="G1822" s="212"/>
      <c r="H1822" s="146" t="s">
        <v>378</v>
      </c>
      <c r="I1822" s="153" t="s">
        <v>379</v>
      </c>
      <c r="J1822" s="146" t="s">
        <v>337</v>
      </c>
      <c r="K1822" s="155" t="s">
        <v>4735</v>
      </c>
      <c r="L1822" s="231" t="s">
        <v>4610</v>
      </c>
      <c r="M1822" s="157" t="s">
        <v>348</v>
      </c>
      <c r="N1822" s="158" t="s">
        <v>400</v>
      </c>
      <c r="O1822" s="159" t="n">
        <v>2007</v>
      </c>
      <c r="P1822" s="160" t="s">
        <v>3404</v>
      </c>
      <c r="Q1822" s="160" t="n">
        <v>12</v>
      </c>
      <c r="R1822" s="212"/>
      <c r="S1822" s="232" t="n">
        <v>7219</v>
      </c>
      <c r="T1822" s="215"/>
      <c r="U1822" s="215"/>
      <c r="V1822" s="209"/>
      <c r="W1822" s="217"/>
      <c r="X1822" s="209"/>
      <c r="Y1822" s="209"/>
      <c r="Z1822" s="209"/>
      <c r="AA1822" s="216"/>
      <c r="AB1822" s="251" t="s">
        <v>278</v>
      </c>
      <c r="AC1822" s="163" t="s">
        <v>354</v>
      </c>
      <c r="AD1822" s="164" t="s">
        <v>354</v>
      </c>
      <c r="AE1822" s="164" t="s">
        <v>354</v>
      </c>
      <c r="AF1822" s="164" t="s">
        <v>354</v>
      </c>
      <c r="AG1822" s="166" t="s">
        <v>354</v>
      </c>
      <c r="AH1822" s="212"/>
      <c r="AI1822" s="212"/>
      <c r="AJ1822" s="219" t="n">
        <f aca="false">SeqEnd-SeqBeg+1</f>
        <v>1</v>
      </c>
      <c r="AK1822" s="220" t="n">
        <f aca="false">AND( SeqBeg&lt;=Beg  , End &lt;=SeqEnd )</f>
        <v>0</v>
      </c>
      <c r="AL1822" s="212"/>
      <c r="AM1822" s="212"/>
      <c r="AN1822" s="221"/>
      <c r="AO1822" s="147" t="s">
        <v>103</v>
      </c>
      <c r="AP1822" s="147" t="s">
        <v>103</v>
      </c>
      <c r="AQ1822" s="147" t="s">
        <v>103</v>
      </c>
      <c r="AR1822" s="147" t="s">
        <v>103</v>
      </c>
      <c r="AS1822" s="147" t="s">
        <v>103</v>
      </c>
      <c r="AT1822" s="147" t="s">
        <v>103</v>
      </c>
      <c r="AV1822" s="212"/>
      <c r="AW1822" s="222" t="str">
        <f aca="false">HYPERLINK(CONCATENATE("http://www.ncbi.nlm.nih.gov/nuccore/",BM1822),BM1822)</f>
        <v>AB521805</v>
      </c>
      <c r="AX1822" s="219" t="str">
        <f aca="false">CONCATENATE(D1822,IF(I1822="","",CONCATENATE(".",I1822)),IF(K1822="","",CONCATENATE(".",K1822)),IF(M1822="","",CONCATENATE(".",M1822)),IF(R1822="","",CONCATENATE(".",R1822)),IF(U1822="","","(*)"))</f>
        <v>.JPN.Hamamatsu.hum</v>
      </c>
      <c r="AY1822" s="170" t="str">
        <f aca="false">CONCATENATE(BM1822,".",BN1822)</f>
        <v>AB521805.JKS-Shiz07L</v>
      </c>
      <c r="AZ1822" s="171" t="str">
        <f aca="false">IF(AV1822="",IF(ISNUMBER(FIND(".",A1822)),LEFT(A1822,FIND(".",A1822)-1),A1822),AV1822)</f>
        <v>AB521805</v>
      </c>
      <c r="BA1822" s="171" t="str">
        <f aca="false">IF(ISNUMBER(FIND("-",AZ1822)),LEFT(AZ1822,FIND("-",AZ1822)-1),AZ1822)</f>
        <v>AB521805</v>
      </c>
      <c r="BB1822" s="170" t="str">
        <f aca="false"> MEGAname &amp; "="</f>
        <v>AB521805=</v>
      </c>
      <c r="BC1822" s="170" t="str">
        <f aca="false">Clear &amp; IF(span ,"Span","out")</f>
        <v>AB521805=out</v>
      </c>
      <c r="BD1822" s="170" t="str">
        <f aca="false">Clear &amp; IF(span, IF(B1822=".","Selected",B1822),"out")</f>
        <v>AB521805=out</v>
      </c>
      <c r="BE1822" s="170" t="str">
        <f aca="false">Clear &amp; Strain</f>
        <v>AB521805=JKS-Shiz07L</v>
      </c>
      <c r="BF1822" s="170" t="str">
        <f aca="false">CONCATENATE(A1822,"=",F1822,". ",AX1822,IF(AB1822="","",CONCATENATE(".",AB1822)))</f>
        <v>AB521805=JKS-Shiz07L. .JPN.Hamamatsu.hum.CG</v>
      </c>
      <c r="BG1822" s="170" t="str">
        <f aca="false">CONCATENATE(A1822,"=",F1822,". ",AX1822)</f>
        <v>AB521805=JKS-Shiz07L. .JPN.Hamamatsu.hum</v>
      </c>
      <c r="BH1822" s="170" t="str">
        <f aca="false">CONCATENATE(A1822,"=",AX1822)</f>
        <v>AB521805=.JPN.Hamamatsu.hum</v>
      </c>
      <c r="BI1822" s="170" t="str">
        <f aca="false">CONCATENATE(A1822,"=",ComForSubtype,D1822)</f>
        <v>AB521805=</v>
      </c>
      <c r="BJ1822" s="170" t="str">
        <f aca="false">CONCATENATE(A1822,"=",E1822)</f>
        <v>AB521805=</v>
      </c>
      <c r="BK1822" s="170" t="str">
        <f aca="false">CONCATENATE(A1822,"=",C1822)</f>
        <v>AB521805=4</v>
      </c>
      <c r="BL1822" s="170" t="str">
        <f aca="false">CONCATENATE(D1822,"=")</f>
        <v>=</v>
      </c>
      <c r="BM1822" s="223" t="str">
        <f aca="false">IF(BA1822="XX","",BA1822)</f>
        <v>AB521805</v>
      </c>
      <c r="BN1822" s="224" t="str">
        <f aca="false">CONCATENATE(IF(F1822="","",F1822),IF(G1822="","",CONCATENATE(" / ",G1822)))</f>
        <v>JKS-Shiz07L</v>
      </c>
      <c r="BO1822" s="225" t="str">
        <f aca="false">AX1822</f>
        <v>.JPN.Hamamatsu.hum</v>
      </c>
      <c r="BP1822" s="226" t="str">
        <f aca="false">IF(V1822="","",V1822)</f>
        <v/>
      </c>
      <c r="BQ1822" s="226" t="str">
        <f aca="false">IF(W1822="","",CONCATENATE(W1822,IF(LEFT(AO1822,1)="s","+","")))</f>
        <v/>
      </c>
      <c r="BR1822" s="226" t="str">
        <f aca="false">IF(X1822="","",CONCATENATE(X1822,IF(LEFT(AQ1822,1)="s","+","")))</f>
        <v/>
      </c>
      <c r="BS1822" s="226" t="str">
        <f aca="false">IF(Y1822="","",CONCATENATE(Y1822,IF(LEFT(AR1822,1)="s","+","")))</f>
        <v/>
      </c>
      <c r="BT1822" s="226" t="str">
        <f aca="false">IF(Z1822="","",CONCATENATE(Z1822,IF(LEFT(AS1822,1)="s","+","")))</f>
        <v/>
      </c>
      <c r="BU1822" s="227" t="str">
        <f aca="false">IF(AA1822="","",CONCATENATE(AA1822,IF(LEFT(AT1822,1)="s","+","")))</f>
        <v/>
      </c>
      <c r="BV1822" s="212"/>
      <c r="BW1822" s="177" t="s">
        <v>338</v>
      </c>
      <c r="BX1822" s="170" t="str">
        <f aca="false">IF(BW1822&lt;&gt;"",IF(ISNUMBER(FIND("=",BW1822)),LEFT(BW1822,FIND("=",BW1822)-1),BW1822),BW1822)</f>
        <v>xx</v>
      </c>
      <c r="BY1822" s="170" t="str">
        <f aca="false">IF(BW1822&lt;&gt;"",IF(ISNUMBER(FIND("=",BW1822)),RIGHT(BW1822,LEN(BW1822)-FIND("=",BW1822)),""),"")</f>
        <v>Non_select</v>
      </c>
      <c r="BZ1822" s="170" t="str">
        <f aca="false">IF(BX1822&lt;&gt;"",IF(ISNUMBER(FIND(".",BX1822)),LEFT(BX1822,FIND(".",BX1822)-1),BX1822),BX1822)</f>
        <v>xx</v>
      </c>
      <c r="CA1822" s="170" t="str">
        <f aca="false">IF(BX1822&lt;&gt;"",IF(ISNUMBER(FIND(".",BX1822)),RIGHT(BX1822,LEN(BX1822)-FIND(".",BX1822)),""),"")</f>
        <v/>
      </c>
      <c r="CB1822" s="212"/>
      <c r="CC1822" s="170" t="str">
        <f aca="false">A1822</f>
        <v>AB521805</v>
      </c>
      <c r="CD1822" s="178" t="s">
        <v>339</v>
      </c>
      <c r="CE1822" s="178" t="s">
        <v>340</v>
      </c>
      <c r="CF1822" s="178" t="s">
        <v>341</v>
      </c>
      <c r="CG1822" s="212"/>
      <c r="CH1822" s="212"/>
      <c r="CI1822" s="212"/>
      <c r="CJ1822" s="212"/>
      <c r="CK1822" s="178"/>
      <c r="CL1822" s="212"/>
      <c r="CM1822" s="212"/>
      <c r="CN1822" s="212"/>
      <c r="CO1822" s="212"/>
      <c r="CP1822" s="212"/>
      <c r="CQ1822" s="212"/>
      <c r="CR1822" s="228" t="n">
        <f aca="false">C1822</f>
        <v>4</v>
      </c>
      <c r="CS1822" s="229" t="n">
        <f aca="false">D1822</f>
        <v>0</v>
      </c>
      <c r="CT1822" s="170" t="str">
        <f aca="false">CONCATENATE(CD1822," strain ",CM1822," ",CL1822,", partial cds")</f>
        <v>Hepatitis E virus strain  , partial cds</v>
      </c>
    </row>
    <row r="1823" customFormat="false" ht="11.9" hidden="true" customHeight="true" outlineLevel="0" collapsed="false">
      <c r="A1823" s="154" t="s">
        <v>4736</v>
      </c>
      <c r="B1823" s="147" t="s">
        <v>371</v>
      </c>
      <c r="C1823" s="148" t="n">
        <v>4</v>
      </c>
      <c r="D1823" s="209"/>
      <c r="E1823" s="209"/>
      <c r="F1823" s="210" t="s">
        <v>4737</v>
      </c>
      <c r="G1823" s="212"/>
      <c r="H1823" s="146" t="s">
        <v>378</v>
      </c>
      <c r="I1823" s="153" t="s">
        <v>379</v>
      </c>
      <c r="J1823" s="146" t="s">
        <v>337</v>
      </c>
      <c r="K1823" s="155" t="s">
        <v>2736</v>
      </c>
      <c r="L1823" s="231" t="s">
        <v>4738</v>
      </c>
      <c r="M1823" s="157" t="s">
        <v>348</v>
      </c>
      <c r="N1823" s="213"/>
      <c r="O1823" s="159" t="n">
        <v>2006</v>
      </c>
      <c r="P1823" s="160" t="s">
        <v>3404</v>
      </c>
      <c r="Q1823" s="160" t="n">
        <v>9</v>
      </c>
      <c r="R1823" s="212"/>
      <c r="S1823" s="232" t="n">
        <v>7255</v>
      </c>
      <c r="T1823" s="215"/>
      <c r="U1823" s="215"/>
      <c r="V1823" s="209"/>
      <c r="W1823" s="217"/>
      <c r="X1823" s="209"/>
      <c r="Y1823" s="209"/>
      <c r="Z1823" s="209"/>
      <c r="AB1823" s="251" t="s">
        <v>278</v>
      </c>
      <c r="AC1823" s="163" t="s">
        <v>354</v>
      </c>
      <c r="AD1823" s="164" t="s">
        <v>354</v>
      </c>
      <c r="AE1823" s="164" t="s">
        <v>354</v>
      </c>
      <c r="AF1823" s="164" t="s">
        <v>354</v>
      </c>
      <c r="AG1823" s="166" t="s">
        <v>354</v>
      </c>
      <c r="AH1823" s="212"/>
      <c r="AI1823" s="212"/>
      <c r="AJ1823" s="219" t="n">
        <f aca="false">SeqEnd-SeqBeg+1</f>
        <v>1</v>
      </c>
      <c r="AK1823" s="220" t="n">
        <f aca="false">AND( SeqBeg&lt;=Beg  , End &lt;=SeqEnd )</f>
        <v>0</v>
      </c>
      <c r="AL1823" s="212"/>
      <c r="AM1823" s="212"/>
      <c r="AN1823" s="221"/>
      <c r="AO1823" s="147" t="s">
        <v>103</v>
      </c>
      <c r="AP1823" s="147" t="s">
        <v>103</v>
      </c>
      <c r="AQ1823" s="147" t="s">
        <v>103</v>
      </c>
      <c r="AR1823" s="147" t="s">
        <v>103</v>
      </c>
      <c r="AS1823" s="147" t="s">
        <v>103</v>
      </c>
      <c r="AT1823" s="147" t="s">
        <v>103</v>
      </c>
      <c r="AU1823" s="146"/>
      <c r="AV1823" s="212"/>
      <c r="AW1823" s="222" t="str">
        <f aca="false">HYPERLINK(CONCATENATE("http://www.ncbi.nlm.nih.gov/nuccore/",BM1823),BM1823)</f>
        <v>AB291968</v>
      </c>
      <c r="AX1823" s="219" t="str">
        <f aca="false">CONCATENATE(D1823,IF(I1823="","",CONCATENATE(".",I1823)),IF(K1823="","",CONCATENATE(".",K1823)),IF(M1823="","",CONCATENATE(".",M1823)),IF(R1823="","",CONCATENATE(".",R1823)),IF(U1823="","","(*)"))</f>
        <v>.JPN.Hokkaido.hum</v>
      </c>
      <c r="AY1823" s="170" t="str">
        <f aca="false">CONCATENATE(BM1823,".",BN1823)</f>
        <v>AB291968.JMM-Aba06C</v>
      </c>
      <c r="AZ1823" s="171" t="str">
        <f aca="false">IF(AV1823="",IF(ISNUMBER(FIND(".",A1823)),LEFT(A1823,FIND(".",A1823)-1),A1823),AV1823)</f>
        <v>AB291968</v>
      </c>
      <c r="BA1823" s="171" t="str">
        <f aca="false">IF(ISNUMBER(FIND("-",AZ1823)),LEFT(AZ1823,FIND("-",AZ1823)-1),AZ1823)</f>
        <v>AB291968</v>
      </c>
      <c r="BB1823" s="170" t="str">
        <f aca="false"> MEGAname &amp; "="</f>
        <v>AB291968=</v>
      </c>
      <c r="BC1823" s="170" t="str">
        <f aca="false">Clear &amp; IF(span ,"Span","out")</f>
        <v>AB291968=out</v>
      </c>
      <c r="BD1823" s="170" t="str">
        <f aca="false">Clear &amp; IF(span, IF(B1823=".","Selected",B1823),"out")</f>
        <v>AB291968=out</v>
      </c>
      <c r="BE1823" s="170" t="str">
        <f aca="false">Clear &amp; Strain</f>
        <v>AB291968=JMM-Aba06C</v>
      </c>
      <c r="BF1823" s="170" t="str">
        <f aca="false">CONCATENATE(A1823,"=",F1823,". ",AX1823,IF(AB1823="","",CONCATENATE(".",AB1823)))</f>
        <v>AB291968=JMM-Aba06C. .JPN.Hokkaido.hum.CG</v>
      </c>
      <c r="BG1823" s="170" t="str">
        <f aca="false">CONCATENATE(A1823,"=",F1823,". ",AX1823)</f>
        <v>AB291968=JMM-Aba06C. .JPN.Hokkaido.hum</v>
      </c>
      <c r="BH1823" s="170" t="str">
        <f aca="false">CONCATENATE(A1823,"=",AX1823)</f>
        <v>AB291968=.JPN.Hokkaido.hum</v>
      </c>
      <c r="BI1823" s="170" t="str">
        <f aca="false">CONCATENATE(A1823,"=",ComForSubtype,D1823)</f>
        <v>AB291968=</v>
      </c>
      <c r="BJ1823" s="170" t="str">
        <f aca="false">CONCATENATE(A1823,"=",E1823)</f>
        <v>AB291968=</v>
      </c>
      <c r="BK1823" s="170" t="str">
        <f aca="false">CONCATENATE(A1823,"=",C1823)</f>
        <v>AB291968=4</v>
      </c>
      <c r="BL1823" s="170" t="str">
        <f aca="false">CONCATENATE(D1823,"=")</f>
        <v>=</v>
      </c>
      <c r="BM1823" s="223" t="str">
        <f aca="false">IF(BA1823="XX","",BA1823)</f>
        <v>AB291968</v>
      </c>
      <c r="BN1823" s="224" t="str">
        <f aca="false">CONCATENATE(IF(F1823="","",F1823),IF(G1823="","",CONCATENATE(" / ",G1823)))</f>
        <v>JMM-Aba06C</v>
      </c>
      <c r="BO1823" s="225" t="str">
        <f aca="false">AX1823</f>
        <v>.JPN.Hokkaido.hum</v>
      </c>
      <c r="BP1823" s="226" t="str">
        <f aca="false">IF(V1823="","",V1823)</f>
        <v/>
      </c>
      <c r="BQ1823" s="226" t="str">
        <f aca="false">IF(W1823="","",CONCATENATE(W1823,IF(LEFT(AO1823,1)="s","+","")))</f>
        <v/>
      </c>
      <c r="BR1823" s="226" t="str">
        <f aca="false">IF(X1823="","",CONCATENATE(X1823,IF(LEFT(AQ1823,1)="s","+","")))</f>
        <v/>
      </c>
      <c r="BS1823" s="226" t="str">
        <f aca="false">IF(Y1823="","",CONCATENATE(Y1823,IF(LEFT(AR1823,1)="s","+","")))</f>
        <v/>
      </c>
      <c r="BT1823" s="226" t="str">
        <f aca="false">IF(Z1823="","",CONCATENATE(Z1823,IF(LEFT(AS1823,1)="s","+","")))</f>
        <v/>
      </c>
      <c r="BU1823" s="227" t="str">
        <f aca="false">IF(AA1823="","",CONCATENATE(AA1823,IF(LEFT(AT1823,1)="s","+","")))</f>
        <v/>
      </c>
      <c r="BV1823" s="212"/>
      <c r="BW1823" s="177" t="s">
        <v>338</v>
      </c>
      <c r="BX1823" s="170" t="str">
        <f aca="false">IF(BW1823&lt;&gt;"",IF(ISNUMBER(FIND("=",BW1823)),LEFT(BW1823,FIND("=",BW1823)-1),BW1823),BW1823)</f>
        <v>xx</v>
      </c>
      <c r="BY1823" s="170" t="str">
        <f aca="false">IF(BW1823&lt;&gt;"",IF(ISNUMBER(FIND("=",BW1823)),RIGHT(BW1823,LEN(BW1823)-FIND("=",BW1823)),""),"")</f>
        <v>Non_select</v>
      </c>
      <c r="BZ1823" s="170" t="str">
        <f aca="false">IF(BX1823&lt;&gt;"",IF(ISNUMBER(FIND(".",BX1823)),LEFT(BX1823,FIND(".",BX1823)-1),BX1823),BX1823)</f>
        <v>xx</v>
      </c>
      <c r="CA1823" s="170" t="str">
        <f aca="false">IF(BX1823&lt;&gt;"",IF(ISNUMBER(FIND(".",BX1823)),RIGHT(BX1823,LEN(BX1823)-FIND(".",BX1823)),""),"")</f>
        <v/>
      </c>
      <c r="CB1823" s="212"/>
      <c r="CC1823" s="170" t="str">
        <f aca="false">A1823</f>
        <v>AB291968</v>
      </c>
      <c r="CD1823" s="178" t="s">
        <v>339</v>
      </c>
      <c r="CE1823" s="178" t="s">
        <v>340</v>
      </c>
      <c r="CF1823" s="178" t="s">
        <v>341</v>
      </c>
      <c r="CG1823" s="212"/>
      <c r="CH1823" s="212"/>
      <c r="CI1823" s="212"/>
      <c r="CJ1823" s="212"/>
      <c r="CK1823" s="178"/>
      <c r="CL1823" s="212"/>
      <c r="CM1823" s="212"/>
      <c r="CN1823" s="212"/>
      <c r="CO1823" s="212"/>
      <c r="CP1823" s="212"/>
      <c r="CQ1823" s="212"/>
      <c r="CR1823" s="228" t="n">
        <f aca="false">C1823</f>
        <v>4</v>
      </c>
      <c r="CS1823" s="229" t="n">
        <f aca="false">D1823</f>
        <v>0</v>
      </c>
      <c r="CT1823" s="170" t="str">
        <f aca="false">CONCATENATE(CD1823," strain ",CM1823," ",CL1823,", partial cds")</f>
        <v>Hepatitis E virus strain  , partial cds</v>
      </c>
    </row>
    <row r="1824" customFormat="false" ht="11.9" hidden="true" customHeight="true" outlineLevel="0" collapsed="false">
      <c r="A1824" s="154" t="s">
        <v>4739</v>
      </c>
      <c r="B1824" s="147" t="s">
        <v>371</v>
      </c>
      <c r="C1824" s="148" t="n">
        <v>4</v>
      </c>
      <c r="D1824" s="209"/>
      <c r="E1824" s="209"/>
      <c r="F1824" s="210" t="s">
        <v>4740</v>
      </c>
      <c r="G1824" s="212"/>
      <c r="H1824" s="146" t="s">
        <v>378</v>
      </c>
      <c r="I1824" s="153" t="s">
        <v>379</v>
      </c>
      <c r="J1824" s="146" t="s">
        <v>337</v>
      </c>
      <c r="K1824" s="155" t="s">
        <v>2736</v>
      </c>
      <c r="L1824" s="231" t="s">
        <v>4741</v>
      </c>
      <c r="M1824" s="157" t="s">
        <v>348</v>
      </c>
      <c r="N1824" s="213"/>
      <c r="O1824" s="159" t="n">
        <v>2002</v>
      </c>
      <c r="P1824" s="160" t="n">
        <v>3</v>
      </c>
      <c r="Q1824" s="160" t="n">
        <v>21</v>
      </c>
      <c r="R1824" s="212"/>
      <c r="S1824" s="232" t="n">
        <v>7251</v>
      </c>
      <c r="T1824" s="215"/>
      <c r="U1824" s="215"/>
      <c r="V1824" s="209"/>
      <c r="W1824" s="217"/>
      <c r="X1824" s="209"/>
      <c r="Y1824" s="209"/>
      <c r="Z1824" s="209"/>
      <c r="AB1824" s="251" t="s">
        <v>278</v>
      </c>
      <c r="AC1824" s="163" t="s">
        <v>354</v>
      </c>
      <c r="AD1824" s="164" t="s">
        <v>354</v>
      </c>
      <c r="AE1824" s="164" t="s">
        <v>354</v>
      </c>
      <c r="AF1824" s="164" t="s">
        <v>354</v>
      </c>
      <c r="AG1824" s="166" t="s">
        <v>354</v>
      </c>
      <c r="AH1824" s="212"/>
      <c r="AI1824" s="212"/>
      <c r="AJ1824" s="219" t="n">
        <f aca="false">SeqEnd-SeqBeg+1</f>
        <v>1</v>
      </c>
      <c r="AK1824" s="220" t="n">
        <f aca="false">AND( SeqBeg&lt;=Beg  , End &lt;=SeqEnd )</f>
        <v>0</v>
      </c>
      <c r="AL1824" s="212"/>
      <c r="AM1824" s="212"/>
      <c r="AN1824" s="221"/>
      <c r="AO1824" s="147" t="s">
        <v>103</v>
      </c>
      <c r="AP1824" s="147" t="s">
        <v>103</v>
      </c>
      <c r="AQ1824" s="147" t="s">
        <v>103</v>
      </c>
      <c r="AR1824" s="147" t="s">
        <v>103</v>
      </c>
      <c r="AS1824" s="147" t="s">
        <v>103</v>
      </c>
      <c r="AT1824" s="147" t="s">
        <v>103</v>
      </c>
      <c r="AU1824" s="146"/>
      <c r="AV1824" s="212"/>
      <c r="AW1824" s="222" t="str">
        <f aca="false">HYPERLINK(CONCATENATE("http://www.ncbi.nlm.nih.gov/nuccore/",BM1824),BM1824)</f>
        <v>AB200239</v>
      </c>
      <c r="AX1824" s="219" t="str">
        <f aca="false">CONCATENATE(D1824,IF(I1824="","",CONCATENATE(".",I1824)),IF(K1824="","",CONCATENATE(".",K1824)),IF(M1824="","",CONCATENATE(".",M1824)),IF(R1824="","",CONCATENATE(".",R1824)),IF(U1824="","","(*)"))</f>
        <v>.JPN.Hokkaido.hum</v>
      </c>
      <c r="AY1824" s="170" t="str">
        <f aca="false">CONCATENATE(BM1824,".",BN1824)</f>
        <v>AB200239.JSN-Sap-FH02C</v>
      </c>
      <c r="AZ1824" s="171" t="str">
        <f aca="false">IF(AV1824="",IF(ISNUMBER(FIND(".",A1824)),LEFT(A1824,FIND(".",A1824)-1),A1824),AV1824)</f>
        <v>AB200239</v>
      </c>
      <c r="BA1824" s="171" t="str">
        <f aca="false">IF(ISNUMBER(FIND("-",AZ1824)),LEFT(AZ1824,FIND("-",AZ1824)-1),AZ1824)</f>
        <v>AB200239</v>
      </c>
      <c r="BB1824" s="170" t="str">
        <f aca="false"> MEGAname &amp; "="</f>
        <v>AB200239=</v>
      </c>
      <c r="BC1824" s="170" t="str">
        <f aca="false">Clear &amp; IF(span ,"Span","out")</f>
        <v>AB200239=out</v>
      </c>
      <c r="BD1824" s="170" t="str">
        <f aca="false">Clear &amp; IF(span, IF(B1824=".","Selected",B1824),"out")</f>
        <v>AB200239=out</v>
      </c>
      <c r="BE1824" s="170" t="str">
        <f aca="false">Clear &amp; Strain</f>
        <v>AB200239=JSN-Sap-FH02C</v>
      </c>
      <c r="BF1824" s="170" t="str">
        <f aca="false">CONCATENATE(A1824,"=",F1824,". ",AX1824,IF(AB1824="","",CONCATENATE(".",AB1824)))</f>
        <v>AB200239=JSN-Sap-FH02C. .JPN.Hokkaido.hum.CG</v>
      </c>
      <c r="BG1824" s="170" t="str">
        <f aca="false">CONCATENATE(A1824,"=",F1824,". ",AX1824)</f>
        <v>AB200239=JSN-Sap-FH02C. .JPN.Hokkaido.hum</v>
      </c>
      <c r="BH1824" s="170" t="str">
        <f aca="false">CONCATENATE(A1824,"=",AX1824)</f>
        <v>AB200239=.JPN.Hokkaido.hum</v>
      </c>
      <c r="BI1824" s="170" t="str">
        <f aca="false">CONCATENATE(A1824,"=",ComForSubtype,D1824)</f>
        <v>AB200239=</v>
      </c>
      <c r="BJ1824" s="170" t="str">
        <f aca="false">CONCATENATE(A1824,"=",E1824)</f>
        <v>AB200239=</v>
      </c>
      <c r="BK1824" s="170" t="str">
        <f aca="false">CONCATENATE(A1824,"=",C1824)</f>
        <v>AB200239=4</v>
      </c>
      <c r="BL1824" s="170" t="str">
        <f aca="false">CONCATENATE(D1824,"=")</f>
        <v>=</v>
      </c>
      <c r="BM1824" s="223" t="str">
        <f aca="false">IF(BA1824="XX","",BA1824)</f>
        <v>AB200239</v>
      </c>
      <c r="BN1824" s="224" t="str">
        <f aca="false">CONCATENATE(IF(F1824="","",F1824),IF(G1824="","",CONCATENATE(" / ",G1824)))</f>
        <v>JSN-Sap-FH02C</v>
      </c>
      <c r="BO1824" s="225" t="str">
        <f aca="false">AX1824</f>
        <v>.JPN.Hokkaido.hum</v>
      </c>
      <c r="BP1824" s="226" t="str">
        <f aca="false">IF(V1824="","",V1824)</f>
        <v/>
      </c>
      <c r="BQ1824" s="226" t="str">
        <f aca="false">IF(W1824="","",CONCATENATE(W1824,IF(LEFT(AO1824,1)="s","+","")))</f>
        <v/>
      </c>
      <c r="BR1824" s="226" t="str">
        <f aca="false">IF(X1824="","",CONCATENATE(X1824,IF(LEFT(AQ1824,1)="s","+","")))</f>
        <v/>
      </c>
      <c r="BS1824" s="226" t="str">
        <f aca="false">IF(Y1824="","",CONCATENATE(Y1824,IF(LEFT(AR1824,1)="s","+","")))</f>
        <v/>
      </c>
      <c r="BT1824" s="226" t="str">
        <f aca="false">IF(Z1824="","",CONCATENATE(Z1824,IF(LEFT(AS1824,1)="s","+","")))</f>
        <v/>
      </c>
      <c r="BU1824" s="227" t="str">
        <f aca="false">IF(AA1824="","",CONCATENATE(AA1824,IF(LEFT(AT1824,1)="s","+","")))</f>
        <v/>
      </c>
      <c r="BV1824" s="212"/>
      <c r="BW1824" s="177" t="s">
        <v>338</v>
      </c>
      <c r="BX1824" s="170" t="str">
        <f aca="false">IF(BW1824&lt;&gt;"",IF(ISNUMBER(FIND("=",BW1824)),LEFT(BW1824,FIND("=",BW1824)-1),BW1824),BW1824)</f>
        <v>xx</v>
      </c>
      <c r="BY1824" s="170" t="str">
        <f aca="false">IF(BW1824&lt;&gt;"",IF(ISNUMBER(FIND("=",BW1824)),RIGHT(BW1824,LEN(BW1824)-FIND("=",BW1824)),""),"")</f>
        <v>Non_select</v>
      </c>
      <c r="BZ1824" s="170" t="str">
        <f aca="false">IF(BX1824&lt;&gt;"",IF(ISNUMBER(FIND(".",BX1824)),LEFT(BX1824,FIND(".",BX1824)-1),BX1824),BX1824)</f>
        <v>xx</v>
      </c>
      <c r="CA1824" s="170" t="str">
        <f aca="false">IF(BX1824&lt;&gt;"",IF(ISNUMBER(FIND(".",BX1824)),RIGHT(BX1824,LEN(BX1824)-FIND(".",BX1824)),""),"")</f>
        <v/>
      </c>
      <c r="CB1824" s="212"/>
      <c r="CC1824" s="170" t="str">
        <f aca="false">A1824</f>
        <v>AB200239</v>
      </c>
      <c r="CD1824" s="178" t="s">
        <v>339</v>
      </c>
      <c r="CE1824" s="178" t="s">
        <v>340</v>
      </c>
      <c r="CF1824" s="178" t="s">
        <v>341</v>
      </c>
      <c r="CG1824" s="212"/>
      <c r="CH1824" s="212"/>
      <c r="CI1824" s="212"/>
      <c r="CJ1824" s="212"/>
      <c r="CK1824" s="178"/>
      <c r="CL1824" s="212"/>
      <c r="CM1824" s="212"/>
      <c r="CN1824" s="212"/>
      <c r="CO1824" s="212"/>
      <c r="CP1824" s="212"/>
      <c r="CQ1824" s="212"/>
      <c r="CR1824" s="228" t="n">
        <f aca="false">C1824</f>
        <v>4</v>
      </c>
      <c r="CS1824" s="229" t="n">
        <f aca="false">D1824</f>
        <v>0</v>
      </c>
      <c r="CT1824" s="170" t="str">
        <f aca="false">CONCATENATE(CD1824," strain ",CM1824," ",CL1824,", partial cds")</f>
        <v>Hepatitis E virus strain  , partial cds</v>
      </c>
    </row>
    <row r="1825" customFormat="false" ht="11.9" hidden="true" customHeight="true" outlineLevel="0" collapsed="false">
      <c r="A1825" s="154" t="s">
        <v>4742</v>
      </c>
      <c r="B1825" s="147" t="s">
        <v>371</v>
      </c>
      <c r="C1825" s="148" t="n">
        <v>4</v>
      </c>
      <c r="D1825" s="209"/>
      <c r="E1825" s="209"/>
      <c r="F1825" s="210" t="s">
        <v>4743</v>
      </c>
      <c r="G1825" s="212"/>
      <c r="H1825" s="146" t="s">
        <v>378</v>
      </c>
      <c r="I1825" s="153" t="s">
        <v>379</v>
      </c>
      <c r="J1825" s="146" t="s">
        <v>337</v>
      </c>
      <c r="K1825" s="155" t="s">
        <v>2736</v>
      </c>
      <c r="L1825" s="231" t="s">
        <v>4741</v>
      </c>
      <c r="M1825" s="157" t="s">
        <v>348</v>
      </c>
      <c r="N1825" s="158" t="s">
        <v>400</v>
      </c>
      <c r="O1825" s="212"/>
      <c r="P1825" s="212"/>
      <c r="Q1825" s="212"/>
      <c r="R1825" s="212"/>
      <c r="S1825" s="232" t="n">
        <v>7202</v>
      </c>
      <c r="T1825" s="215"/>
      <c r="U1825" s="215"/>
      <c r="V1825" s="209"/>
      <c r="W1825" s="217"/>
      <c r="X1825" s="209"/>
      <c r="Y1825" s="209"/>
      <c r="Z1825" s="209"/>
      <c r="AB1825" s="251" t="s">
        <v>278</v>
      </c>
      <c r="AC1825" s="163" t="s">
        <v>354</v>
      </c>
      <c r="AD1825" s="164" t="s">
        <v>354</v>
      </c>
      <c r="AE1825" s="164" t="s">
        <v>354</v>
      </c>
      <c r="AF1825" s="164" t="s">
        <v>354</v>
      </c>
      <c r="AG1825" s="166" t="s">
        <v>354</v>
      </c>
      <c r="AH1825" s="212"/>
      <c r="AI1825" s="212"/>
      <c r="AJ1825" s="219" t="n">
        <f aca="false">SeqEnd-SeqBeg+1</f>
        <v>1</v>
      </c>
      <c r="AK1825" s="220" t="n">
        <f aca="false">AND( SeqBeg&lt;=Beg  , End &lt;=SeqEnd )</f>
        <v>0</v>
      </c>
      <c r="AL1825" s="212"/>
      <c r="AM1825" s="212"/>
      <c r="AN1825" s="221"/>
      <c r="AO1825" s="147" t="s">
        <v>103</v>
      </c>
      <c r="AP1825" s="147" t="s">
        <v>103</v>
      </c>
      <c r="AQ1825" s="147" t="s">
        <v>103</v>
      </c>
      <c r="AR1825" s="147" t="s">
        <v>103</v>
      </c>
      <c r="AS1825" s="147" t="s">
        <v>103</v>
      </c>
      <c r="AT1825" s="147" t="s">
        <v>103</v>
      </c>
      <c r="AU1825" s="146"/>
      <c r="AV1825" s="212"/>
      <c r="AW1825" s="222" t="str">
        <f aca="false">HYPERLINK(CONCATENATE("http://www.ncbi.nlm.nih.gov/nuccore/",BM1825),BM1825)</f>
        <v>AB161718</v>
      </c>
      <c r="AX1825" s="219" t="str">
        <f aca="false">CONCATENATE(D1825,IF(I1825="","",CONCATENATE(".",I1825)),IF(K1825="","",CONCATENATE(".",K1825)),IF(M1825="","",CONCATENATE(".",M1825)),IF(R1825="","",CONCATENATE(".",R1825)),IF(U1825="","","(*)"))</f>
        <v>.JPN.Hokkaido.hum</v>
      </c>
      <c r="AY1825" s="170" t="str">
        <f aca="false">CONCATENATE(BM1825,".",BN1825)</f>
        <v>AB161718.JTS-Sap02</v>
      </c>
      <c r="AZ1825" s="171" t="str">
        <f aca="false">IF(AV1825="",IF(ISNUMBER(FIND(".",A1825)),LEFT(A1825,FIND(".",A1825)-1),A1825),AV1825)</f>
        <v>AB161718</v>
      </c>
      <c r="BA1825" s="171" t="str">
        <f aca="false">IF(ISNUMBER(FIND("-",AZ1825)),LEFT(AZ1825,FIND("-",AZ1825)-1),AZ1825)</f>
        <v>AB161718</v>
      </c>
      <c r="BB1825" s="170" t="str">
        <f aca="false"> MEGAname &amp; "="</f>
        <v>AB161718=</v>
      </c>
      <c r="BC1825" s="170" t="str">
        <f aca="false">Clear &amp; IF(span ,"Span","out")</f>
        <v>AB161718=out</v>
      </c>
      <c r="BD1825" s="170" t="str">
        <f aca="false">Clear &amp; IF(span, IF(B1825=".","Selected",B1825),"out")</f>
        <v>AB161718=out</v>
      </c>
      <c r="BE1825" s="170" t="str">
        <f aca="false">Clear &amp; Strain</f>
        <v>AB161718=JTS-Sap02</v>
      </c>
      <c r="BF1825" s="170" t="str">
        <f aca="false">CONCATENATE(A1825,"=",F1825,". ",AX1825,IF(AB1825="","",CONCATENATE(".",AB1825)))</f>
        <v>AB161718=JTS-Sap02. .JPN.Hokkaido.hum.CG</v>
      </c>
      <c r="BG1825" s="170" t="str">
        <f aca="false">CONCATENATE(A1825,"=",F1825,". ",AX1825)</f>
        <v>AB161718=JTS-Sap02. .JPN.Hokkaido.hum</v>
      </c>
      <c r="BH1825" s="170" t="str">
        <f aca="false">CONCATENATE(A1825,"=",AX1825)</f>
        <v>AB161718=.JPN.Hokkaido.hum</v>
      </c>
      <c r="BI1825" s="170" t="str">
        <f aca="false">CONCATENATE(A1825,"=",ComForSubtype,D1825)</f>
        <v>AB161718=</v>
      </c>
      <c r="BJ1825" s="170" t="str">
        <f aca="false">CONCATENATE(A1825,"=",E1825)</f>
        <v>AB161718=</v>
      </c>
      <c r="BK1825" s="170" t="str">
        <f aca="false">CONCATENATE(A1825,"=",C1825)</f>
        <v>AB161718=4</v>
      </c>
      <c r="BL1825" s="170" t="str">
        <f aca="false">CONCATENATE(D1825,"=")</f>
        <v>=</v>
      </c>
      <c r="BM1825" s="223" t="str">
        <f aca="false">IF(BA1825="XX","",BA1825)</f>
        <v>AB161718</v>
      </c>
      <c r="BN1825" s="224" t="str">
        <f aca="false">CONCATENATE(IF(F1825="","",F1825),IF(G1825="","",CONCATENATE(" / ",G1825)))</f>
        <v>JTS-Sap02</v>
      </c>
      <c r="BO1825" s="225" t="str">
        <f aca="false">AX1825</f>
        <v>.JPN.Hokkaido.hum</v>
      </c>
      <c r="BP1825" s="226" t="str">
        <f aca="false">IF(V1825="","",V1825)</f>
        <v/>
      </c>
      <c r="BQ1825" s="226" t="str">
        <f aca="false">IF(W1825="","",CONCATENATE(W1825,IF(LEFT(AO1825,1)="s","+","")))</f>
        <v/>
      </c>
      <c r="BR1825" s="226" t="str">
        <f aca="false">IF(X1825="","",CONCATENATE(X1825,IF(LEFT(AQ1825,1)="s","+","")))</f>
        <v/>
      </c>
      <c r="BS1825" s="226" t="str">
        <f aca="false">IF(Y1825="","",CONCATENATE(Y1825,IF(LEFT(AR1825,1)="s","+","")))</f>
        <v/>
      </c>
      <c r="BT1825" s="226" t="str">
        <f aca="false">IF(Z1825="","",CONCATENATE(Z1825,IF(LEFT(AS1825,1)="s","+","")))</f>
        <v/>
      </c>
      <c r="BU1825" s="227" t="str">
        <f aca="false">IF(AA1825="","",CONCATENATE(AA1825,IF(LEFT(AT1825,1)="s","+","")))</f>
        <v/>
      </c>
      <c r="BV1825" s="212"/>
      <c r="BW1825" s="177" t="s">
        <v>338</v>
      </c>
      <c r="BX1825" s="170" t="str">
        <f aca="false">IF(BW1825&lt;&gt;"",IF(ISNUMBER(FIND("=",BW1825)),LEFT(BW1825,FIND("=",BW1825)-1),BW1825),BW1825)</f>
        <v>xx</v>
      </c>
      <c r="BY1825" s="170" t="str">
        <f aca="false">IF(BW1825&lt;&gt;"",IF(ISNUMBER(FIND("=",BW1825)),RIGHT(BW1825,LEN(BW1825)-FIND("=",BW1825)),""),"")</f>
        <v>Non_select</v>
      </c>
      <c r="BZ1825" s="170" t="str">
        <f aca="false">IF(BX1825&lt;&gt;"",IF(ISNUMBER(FIND(".",BX1825)),LEFT(BX1825,FIND(".",BX1825)-1),BX1825),BX1825)</f>
        <v>xx</v>
      </c>
      <c r="CA1825" s="170" t="str">
        <f aca="false">IF(BX1825&lt;&gt;"",IF(ISNUMBER(FIND(".",BX1825)),RIGHT(BX1825,LEN(BX1825)-FIND(".",BX1825)),""),"")</f>
        <v/>
      </c>
      <c r="CB1825" s="212"/>
      <c r="CC1825" s="170" t="str">
        <f aca="false">A1825</f>
        <v>AB161718</v>
      </c>
      <c r="CD1825" s="178" t="s">
        <v>339</v>
      </c>
      <c r="CE1825" s="178" t="s">
        <v>340</v>
      </c>
      <c r="CF1825" s="178" t="s">
        <v>341</v>
      </c>
      <c r="CG1825" s="212"/>
      <c r="CH1825" s="212"/>
      <c r="CI1825" s="212"/>
      <c r="CJ1825" s="212"/>
      <c r="CK1825" s="178"/>
      <c r="CL1825" s="212"/>
      <c r="CM1825" s="212"/>
      <c r="CN1825" s="212"/>
      <c r="CO1825" s="212"/>
      <c r="CP1825" s="212"/>
      <c r="CQ1825" s="212"/>
      <c r="CR1825" s="228" t="n">
        <f aca="false">C1825</f>
        <v>4</v>
      </c>
      <c r="CS1825" s="229" t="n">
        <f aca="false">D1825</f>
        <v>0</v>
      </c>
      <c r="CT1825" s="170" t="str">
        <f aca="false">CONCATENATE(CD1825," strain ",CM1825," ",CL1825,", partial cds")</f>
        <v>Hepatitis E virus strain  , partial cds</v>
      </c>
    </row>
    <row r="1826" s="146" customFormat="true" ht="11.9" hidden="true" customHeight="true" outlineLevel="0" collapsed="false">
      <c r="A1826" s="154" t="s">
        <v>4744</v>
      </c>
      <c r="B1826" s="147" t="s">
        <v>371</v>
      </c>
      <c r="C1826" s="148" t="n">
        <v>4</v>
      </c>
      <c r="D1826" s="209"/>
      <c r="E1826" s="209"/>
      <c r="F1826" s="210" t="s">
        <v>4745</v>
      </c>
      <c r="G1826" s="212"/>
      <c r="H1826" s="146" t="s">
        <v>378</v>
      </c>
      <c r="I1826" s="153" t="s">
        <v>379</v>
      </c>
      <c r="J1826" s="146" t="s">
        <v>337</v>
      </c>
      <c r="K1826" s="155" t="s">
        <v>4735</v>
      </c>
      <c r="L1826" s="231" t="s">
        <v>4610</v>
      </c>
      <c r="M1826" s="157" t="s">
        <v>348</v>
      </c>
      <c r="N1826" s="158" t="s">
        <v>400</v>
      </c>
      <c r="O1826" s="159" t="n">
        <v>2008</v>
      </c>
      <c r="P1826" s="160" t="s">
        <v>1967</v>
      </c>
      <c r="Q1826" s="160" t="n">
        <v>8</v>
      </c>
      <c r="R1826" s="212"/>
      <c r="S1826" s="232" t="n">
        <v>7219</v>
      </c>
      <c r="T1826" s="215"/>
      <c r="U1826" s="215"/>
      <c r="V1826" s="209"/>
      <c r="W1826" s="217"/>
      <c r="X1826" s="209"/>
      <c r="Y1826" s="209"/>
      <c r="Z1826" s="209"/>
      <c r="AA1826" s="216"/>
      <c r="AB1826" s="251" t="s">
        <v>278</v>
      </c>
      <c r="AC1826" s="163" t="s">
        <v>354</v>
      </c>
      <c r="AD1826" s="164" t="s">
        <v>354</v>
      </c>
      <c r="AE1826" s="164" t="s">
        <v>354</v>
      </c>
      <c r="AF1826" s="164" t="s">
        <v>354</v>
      </c>
      <c r="AG1826" s="166" t="s">
        <v>354</v>
      </c>
      <c r="AH1826" s="212"/>
      <c r="AI1826" s="212"/>
      <c r="AJ1826" s="219" t="n">
        <f aca="false">SeqEnd-SeqBeg+1</f>
        <v>1</v>
      </c>
      <c r="AK1826" s="220" t="n">
        <f aca="false">AND( SeqBeg&lt;=Beg  , End &lt;=SeqEnd )</f>
        <v>0</v>
      </c>
      <c r="AL1826" s="212"/>
      <c r="AM1826" s="212"/>
      <c r="AN1826" s="221"/>
      <c r="AO1826" s="147" t="s">
        <v>103</v>
      </c>
      <c r="AP1826" s="147" t="s">
        <v>103</v>
      </c>
      <c r="AQ1826" s="147" t="s">
        <v>103</v>
      </c>
      <c r="AR1826" s="147" t="s">
        <v>103</v>
      </c>
      <c r="AS1826" s="147" t="s">
        <v>103</v>
      </c>
      <c r="AT1826" s="147" t="s">
        <v>103</v>
      </c>
      <c r="AV1826" s="212"/>
      <c r="AW1826" s="222" t="str">
        <f aca="false">HYPERLINK(CONCATENATE("http://www.ncbi.nlm.nih.gov/nuccore/",BM1826),BM1826)</f>
        <v>AB521806</v>
      </c>
      <c r="AX1826" s="219" t="str">
        <f aca="false">CONCATENATE(D1826,IF(I1826="","",CONCATENATE(".",I1826)),IF(K1826="","",CONCATENATE(".",K1826)),IF(M1826="","",CONCATENATE(".",M1826)),IF(R1826="","",CONCATENATE(".",R1826)),IF(U1826="","","(*)"))</f>
        <v>.JPN.Hamamatsu.hum</v>
      </c>
      <c r="AY1826" s="170" t="str">
        <f aca="false">CONCATENATE(BM1826,".",BN1826)</f>
        <v>AB521806.JYN-Shiz08L</v>
      </c>
      <c r="AZ1826" s="171" t="str">
        <f aca="false">IF(AV1826="",IF(ISNUMBER(FIND(".",A1826)),LEFT(A1826,FIND(".",A1826)-1),A1826),AV1826)</f>
        <v>AB521806</v>
      </c>
      <c r="BA1826" s="171" t="str">
        <f aca="false">IF(ISNUMBER(FIND("-",AZ1826)),LEFT(AZ1826,FIND("-",AZ1826)-1),AZ1826)</f>
        <v>AB521806</v>
      </c>
      <c r="BB1826" s="170" t="str">
        <f aca="false"> MEGAname &amp; "="</f>
        <v>AB521806=</v>
      </c>
      <c r="BC1826" s="170" t="str">
        <f aca="false">Clear &amp; IF(span ,"Span","out")</f>
        <v>AB521806=out</v>
      </c>
      <c r="BD1826" s="170" t="str">
        <f aca="false">Clear &amp; IF(span, IF(B1826=".","Selected",B1826),"out")</f>
        <v>AB521806=out</v>
      </c>
      <c r="BE1826" s="170" t="str">
        <f aca="false">Clear &amp; Strain</f>
        <v>AB521806=JYN-Shiz08L</v>
      </c>
      <c r="BF1826" s="170" t="str">
        <f aca="false">CONCATENATE(A1826,"=",F1826,". ",AX1826,IF(AB1826="","",CONCATENATE(".",AB1826)))</f>
        <v>AB521806=JYN-Shiz08L. .JPN.Hamamatsu.hum.CG</v>
      </c>
      <c r="BG1826" s="170" t="str">
        <f aca="false">CONCATENATE(A1826,"=",F1826,". ",AX1826)</f>
        <v>AB521806=JYN-Shiz08L. .JPN.Hamamatsu.hum</v>
      </c>
      <c r="BH1826" s="170" t="str">
        <f aca="false">CONCATENATE(A1826,"=",AX1826)</f>
        <v>AB521806=.JPN.Hamamatsu.hum</v>
      </c>
      <c r="BI1826" s="170" t="str">
        <f aca="false">CONCATENATE(A1826,"=",ComForSubtype,D1826)</f>
        <v>AB521806=</v>
      </c>
      <c r="BJ1826" s="170" t="str">
        <f aca="false">CONCATENATE(A1826,"=",E1826)</f>
        <v>AB521806=</v>
      </c>
      <c r="BK1826" s="170" t="str">
        <f aca="false">CONCATENATE(A1826,"=",C1826)</f>
        <v>AB521806=4</v>
      </c>
      <c r="BL1826" s="170" t="str">
        <f aca="false">CONCATENATE(D1826,"=")</f>
        <v>=</v>
      </c>
      <c r="BM1826" s="223" t="str">
        <f aca="false">IF(BA1826="XX","",BA1826)</f>
        <v>AB521806</v>
      </c>
      <c r="BN1826" s="224" t="str">
        <f aca="false">CONCATENATE(IF(F1826="","",F1826),IF(G1826="","",CONCATENATE(" / ",G1826)))</f>
        <v>JYN-Shiz08L</v>
      </c>
      <c r="BO1826" s="225" t="str">
        <f aca="false">AX1826</f>
        <v>.JPN.Hamamatsu.hum</v>
      </c>
      <c r="BP1826" s="226" t="str">
        <f aca="false">IF(V1826="","",V1826)</f>
        <v/>
      </c>
      <c r="BQ1826" s="226" t="str">
        <f aca="false">IF(W1826="","",CONCATENATE(W1826,IF(LEFT(AO1826,1)="s","+","")))</f>
        <v/>
      </c>
      <c r="BR1826" s="226" t="str">
        <f aca="false">IF(X1826="","",CONCATENATE(X1826,IF(LEFT(AQ1826,1)="s","+","")))</f>
        <v/>
      </c>
      <c r="BS1826" s="226" t="str">
        <f aca="false">IF(Y1826="","",CONCATENATE(Y1826,IF(LEFT(AR1826,1)="s","+","")))</f>
        <v/>
      </c>
      <c r="BT1826" s="226" t="str">
        <f aca="false">IF(Z1826="","",CONCATENATE(Z1826,IF(LEFT(AS1826,1)="s","+","")))</f>
        <v/>
      </c>
      <c r="BU1826" s="227" t="str">
        <f aca="false">IF(AA1826="","",CONCATENATE(AA1826,IF(LEFT(AT1826,1)="s","+","")))</f>
        <v/>
      </c>
      <c r="BV1826" s="212"/>
      <c r="BW1826" s="177" t="s">
        <v>338</v>
      </c>
      <c r="BX1826" s="170" t="str">
        <f aca="false">IF(BW1826&lt;&gt;"",IF(ISNUMBER(FIND("=",BW1826)),LEFT(BW1826,FIND("=",BW1826)-1),BW1826),BW1826)</f>
        <v>xx</v>
      </c>
      <c r="BY1826" s="170" t="str">
        <f aca="false">IF(BW1826&lt;&gt;"",IF(ISNUMBER(FIND("=",BW1826)),RIGHT(BW1826,LEN(BW1826)-FIND("=",BW1826)),""),"")</f>
        <v>Non_select</v>
      </c>
      <c r="BZ1826" s="170" t="str">
        <f aca="false">IF(BX1826&lt;&gt;"",IF(ISNUMBER(FIND(".",BX1826)),LEFT(BX1826,FIND(".",BX1826)-1),BX1826),BX1826)</f>
        <v>xx</v>
      </c>
      <c r="CA1826" s="170" t="str">
        <f aca="false">IF(BX1826&lt;&gt;"",IF(ISNUMBER(FIND(".",BX1826)),RIGHT(BX1826,LEN(BX1826)-FIND(".",BX1826)),""),"")</f>
        <v/>
      </c>
      <c r="CB1826" s="212"/>
      <c r="CC1826" s="170" t="str">
        <f aca="false">A1826</f>
        <v>AB521806</v>
      </c>
      <c r="CD1826" s="178" t="s">
        <v>339</v>
      </c>
      <c r="CE1826" s="178" t="s">
        <v>340</v>
      </c>
      <c r="CF1826" s="178" t="s">
        <v>341</v>
      </c>
      <c r="CG1826" s="212"/>
      <c r="CH1826" s="212"/>
      <c r="CI1826" s="212"/>
      <c r="CJ1826" s="212"/>
      <c r="CK1826" s="178"/>
      <c r="CL1826" s="212"/>
      <c r="CM1826" s="212"/>
      <c r="CN1826" s="212"/>
      <c r="CO1826" s="212"/>
      <c r="CP1826" s="212"/>
      <c r="CQ1826" s="212"/>
      <c r="CR1826" s="228" t="n">
        <f aca="false">C1826</f>
        <v>4</v>
      </c>
      <c r="CS1826" s="229" t="n">
        <f aca="false">D1826</f>
        <v>0</v>
      </c>
      <c r="CT1826" s="170" t="str">
        <f aca="false">CONCATENATE(CD1826," strain ",CM1826," ",CL1826,", partial cds")</f>
        <v>Hepatitis E virus strain  , partial cds</v>
      </c>
    </row>
    <row r="1827" customFormat="false" ht="11.9" hidden="true" customHeight="true" outlineLevel="0" collapsed="false">
      <c r="A1827" s="154" t="s">
        <v>4746</v>
      </c>
      <c r="B1827" s="147" t="s">
        <v>371</v>
      </c>
      <c r="C1827" s="148" t="n">
        <v>4</v>
      </c>
      <c r="D1827" s="209"/>
      <c r="E1827" s="209"/>
      <c r="F1827" s="210" t="s">
        <v>4747</v>
      </c>
      <c r="G1827" s="212"/>
      <c r="H1827" s="146" t="s">
        <v>378</v>
      </c>
      <c r="I1827" s="153" t="s">
        <v>379</v>
      </c>
      <c r="J1827" s="146" t="s">
        <v>337</v>
      </c>
      <c r="K1827" s="155" t="s">
        <v>2736</v>
      </c>
      <c r="L1827" s="231" t="s">
        <v>4741</v>
      </c>
      <c r="M1827" s="157" t="s">
        <v>348</v>
      </c>
      <c r="N1827" s="158" t="s">
        <v>400</v>
      </c>
      <c r="O1827" s="212"/>
      <c r="P1827" s="212"/>
      <c r="Q1827" s="212"/>
      <c r="R1827" s="212"/>
      <c r="S1827" s="232" t="n">
        <v>7202</v>
      </c>
      <c r="T1827" s="215"/>
      <c r="U1827" s="215"/>
      <c r="V1827" s="209"/>
      <c r="W1827" s="217"/>
      <c r="X1827" s="209"/>
      <c r="Y1827" s="209"/>
      <c r="Z1827" s="209"/>
      <c r="AB1827" s="251" t="s">
        <v>278</v>
      </c>
      <c r="AC1827" s="163" t="s">
        <v>354</v>
      </c>
      <c r="AD1827" s="164" t="s">
        <v>354</v>
      </c>
      <c r="AE1827" s="164" t="s">
        <v>354</v>
      </c>
      <c r="AF1827" s="164" t="s">
        <v>354</v>
      </c>
      <c r="AG1827" s="166" t="s">
        <v>354</v>
      </c>
      <c r="AH1827" s="212"/>
      <c r="AI1827" s="212"/>
      <c r="AJ1827" s="219" t="n">
        <f aca="false">SeqEnd-SeqBeg+1</f>
        <v>1</v>
      </c>
      <c r="AK1827" s="220" t="n">
        <f aca="false">AND( SeqBeg&lt;=Beg  , End &lt;=SeqEnd )</f>
        <v>0</v>
      </c>
      <c r="AL1827" s="212"/>
      <c r="AM1827" s="212"/>
      <c r="AN1827" s="221"/>
      <c r="AO1827" s="147" t="s">
        <v>103</v>
      </c>
      <c r="AP1827" s="147" t="s">
        <v>103</v>
      </c>
      <c r="AQ1827" s="147" t="s">
        <v>103</v>
      </c>
      <c r="AR1827" s="147" t="s">
        <v>103</v>
      </c>
      <c r="AS1827" s="147" t="s">
        <v>103</v>
      </c>
      <c r="AT1827" s="147" t="s">
        <v>103</v>
      </c>
      <c r="AU1827" s="146"/>
      <c r="AV1827" s="212"/>
      <c r="AW1827" s="222" t="str">
        <f aca="false">HYPERLINK(CONCATENATE("http://www.ncbi.nlm.nih.gov/nuccore/",BM1827),BM1827)</f>
        <v>AB161719</v>
      </c>
      <c r="AX1827" s="219" t="str">
        <f aca="false">CONCATENATE(D1827,IF(I1827="","",CONCATENATE(".",I1827)),IF(K1827="","",CONCATENATE(".",K1827)),IF(M1827="","",CONCATENATE(".",M1827)),IF(R1827="","",CONCATENATE(".",R1827)),IF(U1827="","","(*)"))</f>
        <v>.JPN.Hokkaido.hum</v>
      </c>
      <c r="AY1827" s="170" t="str">
        <f aca="false">CONCATENATE(BM1827,".",BN1827)</f>
        <v>AB161719.JYW-Sap02</v>
      </c>
      <c r="AZ1827" s="171" t="str">
        <f aca="false">IF(AV1827="",IF(ISNUMBER(FIND(".",A1827)),LEFT(A1827,FIND(".",A1827)-1),A1827),AV1827)</f>
        <v>AB161719</v>
      </c>
      <c r="BA1827" s="171" t="str">
        <f aca="false">IF(ISNUMBER(FIND("-",AZ1827)),LEFT(AZ1827,FIND("-",AZ1827)-1),AZ1827)</f>
        <v>AB161719</v>
      </c>
      <c r="BB1827" s="170" t="str">
        <f aca="false"> MEGAname &amp; "="</f>
        <v>AB161719=</v>
      </c>
      <c r="BC1827" s="170" t="str">
        <f aca="false">Clear &amp; IF(span ,"Span","out")</f>
        <v>AB161719=out</v>
      </c>
      <c r="BD1827" s="170" t="str">
        <f aca="false">Clear &amp; IF(span, IF(B1827=".","Selected",B1827),"out")</f>
        <v>AB161719=out</v>
      </c>
      <c r="BE1827" s="170" t="str">
        <f aca="false">Clear &amp; Strain</f>
        <v>AB161719=JYW-Sap02</v>
      </c>
      <c r="BF1827" s="170" t="str">
        <f aca="false">CONCATENATE(A1827,"=",F1827,". ",AX1827,IF(AB1827="","",CONCATENATE(".",AB1827)))</f>
        <v>AB161719=JYW-Sap02. .JPN.Hokkaido.hum.CG</v>
      </c>
      <c r="BG1827" s="170" t="str">
        <f aca="false">CONCATENATE(A1827,"=",F1827,". ",AX1827)</f>
        <v>AB161719=JYW-Sap02. .JPN.Hokkaido.hum</v>
      </c>
      <c r="BH1827" s="170" t="str">
        <f aca="false">CONCATENATE(A1827,"=",AX1827)</f>
        <v>AB161719=.JPN.Hokkaido.hum</v>
      </c>
      <c r="BI1827" s="170" t="str">
        <f aca="false">CONCATENATE(A1827,"=",ComForSubtype,D1827)</f>
        <v>AB161719=</v>
      </c>
      <c r="BJ1827" s="170" t="str">
        <f aca="false">CONCATENATE(A1827,"=",E1827)</f>
        <v>AB161719=</v>
      </c>
      <c r="BK1827" s="170" t="str">
        <f aca="false">CONCATENATE(A1827,"=",C1827)</f>
        <v>AB161719=4</v>
      </c>
      <c r="BL1827" s="170" t="str">
        <f aca="false">CONCATENATE(D1827,"=")</f>
        <v>=</v>
      </c>
      <c r="BM1827" s="223" t="str">
        <f aca="false">IF(BA1827="XX","",BA1827)</f>
        <v>AB161719</v>
      </c>
      <c r="BN1827" s="224" t="str">
        <f aca="false">CONCATENATE(IF(F1827="","",F1827),IF(G1827="","",CONCATENATE(" / ",G1827)))</f>
        <v>JYW-Sap02</v>
      </c>
      <c r="BO1827" s="225" t="str">
        <f aca="false">AX1827</f>
        <v>.JPN.Hokkaido.hum</v>
      </c>
      <c r="BP1827" s="226" t="str">
        <f aca="false">IF(V1827="","",V1827)</f>
        <v/>
      </c>
      <c r="BQ1827" s="226" t="str">
        <f aca="false">IF(W1827="","",CONCATENATE(W1827,IF(LEFT(AO1827,1)="s","+","")))</f>
        <v/>
      </c>
      <c r="BR1827" s="226" t="str">
        <f aca="false">IF(X1827="","",CONCATENATE(X1827,IF(LEFT(AQ1827,1)="s","+","")))</f>
        <v/>
      </c>
      <c r="BS1827" s="226" t="str">
        <f aca="false">IF(Y1827="","",CONCATENATE(Y1827,IF(LEFT(AR1827,1)="s","+","")))</f>
        <v/>
      </c>
      <c r="BT1827" s="226" t="str">
        <f aca="false">IF(Z1827="","",CONCATENATE(Z1827,IF(LEFT(AS1827,1)="s","+","")))</f>
        <v/>
      </c>
      <c r="BU1827" s="227" t="str">
        <f aca="false">IF(AA1827="","",CONCATENATE(AA1827,IF(LEFT(AT1827,1)="s","+","")))</f>
        <v/>
      </c>
      <c r="BV1827" s="212"/>
      <c r="BW1827" s="177" t="s">
        <v>338</v>
      </c>
      <c r="BX1827" s="170" t="str">
        <f aca="false">IF(BW1827&lt;&gt;"",IF(ISNUMBER(FIND("=",BW1827)),LEFT(BW1827,FIND("=",BW1827)-1),BW1827),BW1827)</f>
        <v>xx</v>
      </c>
      <c r="BY1827" s="170" t="str">
        <f aca="false">IF(BW1827&lt;&gt;"",IF(ISNUMBER(FIND("=",BW1827)),RIGHT(BW1827,LEN(BW1827)-FIND("=",BW1827)),""),"")</f>
        <v>Non_select</v>
      </c>
      <c r="BZ1827" s="170" t="str">
        <f aca="false">IF(BX1827&lt;&gt;"",IF(ISNUMBER(FIND(".",BX1827)),LEFT(BX1827,FIND(".",BX1827)-1),BX1827),BX1827)</f>
        <v>xx</v>
      </c>
      <c r="CA1827" s="170" t="str">
        <f aca="false">IF(BX1827&lt;&gt;"",IF(ISNUMBER(FIND(".",BX1827)),RIGHT(BX1827,LEN(BX1827)-FIND(".",BX1827)),""),"")</f>
        <v/>
      </c>
      <c r="CB1827" s="212"/>
      <c r="CC1827" s="170" t="str">
        <f aca="false">A1827</f>
        <v>AB161719</v>
      </c>
      <c r="CD1827" s="178" t="s">
        <v>339</v>
      </c>
      <c r="CE1827" s="178" t="s">
        <v>340</v>
      </c>
      <c r="CF1827" s="178" t="s">
        <v>341</v>
      </c>
      <c r="CG1827" s="212"/>
      <c r="CH1827" s="212"/>
      <c r="CI1827" s="212"/>
      <c r="CJ1827" s="212"/>
      <c r="CK1827" s="178"/>
      <c r="CL1827" s="212"/>
      <c r="CM1827" s="212"/>
      <c r="CN1827" s="212"/>
      <c r="CO1827" s="212"/>
      <c r="CP1827" s="212"/>
      <c r="CQ1827" s="212"/>
      <c r="CR1827" s="228" t="n">
        <f aca="false">C1827</f>
        <v>4</v>
      </c>
      <c r="CS1827" s="229" t="n">
        <f aca="false">D1827</f>
        <v>0</v>
      </c>
      <c r="CT1827" s="170" t="str">
        <f aca="false">CONCATENATE(CD1827," strain ",CM1827," ",CL1827,", partial cds")</f>
        <v>Hepatitis E virus strain  , partial cds</v>
      </c>
    </row>
    <row r="1828" customFormat="false" ht="11.9" hidden="true" customHeight="true" outlineLevel="0" collapsed="false">
      <c r="A1828" s="154" t="s">
        <v>4748</v>
      </c>
      <c r="B1828" s="147" t="s">
        <v>371</v>
      </c>
      <c r="C1828" s="148" t="n">
        <v>3</v>
      </c>
      <c r="D1828" s="209"/>
      <c r="E1828" s="209"/>
      <c r="F1828" s="210" t="s">
        <v>3656</v>
      </c>
      <c r="G1828" s="212"/>
      <c r="H1828" s="146" t="s">
        <v>3608</v>
      </c>
      <c r="I1828" s="153" t="s">
        <v>3608</v>
      </c>
      <c r="J1828" s="146" t="s">
        <v>425</v>
      </c>
      <c r="K1828" s="212"/>
      <c r="L1828" s="212"/>
      <c r="M1828" s="157" t="s">
        <v>4002</v>
      </c>
      <c r="N1828" s="213"/>
      <c r="O1828" s="159" t="n">
        <v>2010</v>
      </c>
      <c r="P1828" s="212"/>
      <c r="Q1828" s="212"/>
      <c r="R1828" s="212"/>
      <c r="S1828" s="212"/>
      <c r="T1828" s="215"/>
      <c r="U1828" s="215"/>
      <c r="V1828" s="158" t="s">
        <v>278</v>
      </c>
      <c r="W1828" s="217"/>
      <c r="X1828" s="209"/>
      <c r="Y1828" s="209"/>
      <c r="Z1828" s="209"/>
      <c r="AB1828" s="217"/>
      <c r="AC1828" s="217"/>
      <c r="AD1828" s="209"/>
      <c r="AE1828" s="209"/>
      <c r="AF1828" s="209"/>
      <c r="AG1828" s="218"/>
      <c r="AH1828" s="212"/>
      <c r="AI1828" s="212"/>
      <c r="AJ1828" s="219" t="n">
        <f aca="false">SeqEnd-SeqBeg+1</f>
        <v>1</v>
      </c>
      <c r="AK1828" s="220" t="n">
        <f aca="false">AND( SeqBeg&lt;=Beg  , End &lt;=SeqEnd )</f>
        <v>0</v>
      </c>
      <c r="AL1828" s="212"/>
      <c r="AM1828" s="212"/>
      <c r="AN1828" s="221"/>
      <c r="AO1828" s="147" t="s">
        <v>103</v>
      </c>
      <c r="AP1828" s="147" t="s">
        <v>103</v>
      </c>
      <c r="AQ1828" s="147" t="s">
        <v>103</v>
      </c>
      <c r="AR1828" s="147" t="s">
        <v>103</v>
      </c>
      <c r="AS1828" s="147" t="s">
        <v>103</v>
      </c>
      <c r="AT1828" s="147" t="s">
        <v>103</v>
      </c>
      <c r="AU1828" s="146"/>
      <c r="AV1828" s="212"/>
      <c r="AW1828" s="222" t="str">
        <f aca="false">HYPERLINK(CONCATENATE("http://www.ncbi.nlm.nih.gov/nuccore/",BM1828),BM1828)</f>
        <v>HQ389544</v>
      </c>
      <c r="AX1828" s="219" t="str">
        <f aca="false">CONCATENATE(D1828,IF(I1828="","",CONCATENATE(".",I1828)),IF(K1828="","",CONCATENATE(".",K1828)),IF(M1828="","",CONCATENATE(".",M1828)),IF(R1828="","",CONCATENATE(".",R1828)),IF(U1828="","","(*)"))</f>
        <v>.USA.cells</v>
      </c>
      <c r="AY1828" s="170" t="str">
        <f aca="false">CONCATENATE(BM1828,".",BN1828)</f>
        <v>HQ389544.Kernow-C1</v>
      </c>
      <c r="AZ1828" s="171" t="str">
        <f aca="false">IF(AV1828="",IF(ISNUMBER(FIND(".",A1828)),LEFT(A1828,FIND(".",A1828)-1),A1828),AV1828)</f>
        <v>HQ389544</v>
      </c>
      <c r="BA1828" s="171" t="str">
        <f aca="false">IF(ISNUMBER(FIND("-",AZ1828)),LEFT(AZ1828,FIND("-",AZ1828)-1),AZ1828)</f>
        <v>HQ389544</v>
      </c>
      <c r="BB1828" s="170" t="str">
        <f aca="false"> MEGAname &amp; "="</f>
        <v>HQ389544=</v>
      </c>
      <c r="BC1828" s="170" t="str">
        <f aca="false">Clear &amp; IF(span ,"Span","out")</f>
        <v>HQ389544=out</v>
      </c>
      <c r="BD1828" s="170" t="str">
        <f aca="false">Clear &amp; IF(span, IF(B1828=".","Selected",B1828),"out")</f>
        <v>HQ389544=out</v>
      </c>
      <c r="BE1828" s="170" t="str">
        <f aca="false">Clear &amp; Strain</f>
        <v>HQ389544=Kernow-C1</v>
      </c>
      <c r="BF1828" s="170" t="str">
        <f aca="false">CONCATENATE(A1828,"=",F1828,". ",AX1828,IF(AB1828="","",CONCATENATE(".",AB1828)))</f>
        <v>HQ389544=Kernow-C1. .USA.cells</v>
      </c>
      <c r="BG1828" s="170" t="str">
        <f aca="false">CONCATENATE(A1828,"=",F1828,". ",AX1828)</f>
        <v>HQ389544=Kernow-C1. .USA.cells</v>
      </c>
      <c r="BH1828" s="170" t="str">
        <f aca="false">CONCATENATE(A1828,"=",AX1828)</f>
        <v>HQ389544=.USA.cells</v>
      </c>
      <c r="BI1828" s="170" t="str">
        <f aca="false">CONCATENATE(A1828,"=",ComForSubtype,D1828)</f>
        <v>HQ389544=</v>
      </c>
      <c r="BJ1828" s="170" t="str">
        <f aca="false">CONCATENATE(A1828,"=",E1828)</f>
        <v>HQ389544=</v>
      </c>
      <c r="BK1828" s="170" t="str">
        <f aca="false">CONCATENATE(A1828,"=",C1828)</f>
        <v>HQ389544=3</v>
      </c>
      <c r="BL1828" s="170" t="str">
        <f aca="false">CONCATENATE(D1828,"=")</f>
        <v>=</v>
      </c>
      <c r="BM1828" s="223" t="str">
        <f aca="false">IF(BA1828="XX","",BA1828)</f>
        <v>HQ389544</v>
      </c>
      <c r="BN1828" s="224" t="str">
        <f aca="false">CONCATENATE(IF(F1828="","",F1828),IF(G1828="","",CONCATENATE(" / ",G1828)))</f>
        <v>Kernow-C1</v>
      </c>
      <c r="BO1828" s="225" t="str">
        <f aca="false">AX1828</f>
        <v>.USA.cells</v>
      </c>
      <c r="BP1828" s="226" t="str">
        <f aca="false">IF(V1828="","",V1828)</f>
        <v>CG</v>
      </c>
      <c r="BQ1828" s="226" t="str">
        <f aca="false">IF(W1828="","",CONCATENATE(W1828,IF(LEFT(AO1828,1)="s","+","")))</f>
        <v/>
      </c>
      <c r="BR1828" s="226" t="str">
        <f aca="false">IF(X1828="","",CONCATENATE(X1828,IF(LEFT(AQ1828,1)="s","+","")))</f>
        <v/>
      </c>
      <c r="BS1828" s="226" t="str">
        <f aca="false">IF(Y1828="","",CONCATENATE(Y1828,IF(LEFT(AR1828,1)="s","+","")))</f>
        <v/>
      </c>
      <c r="BT1828" s="226" t="str">
        <f aca="false">IF(Z1828="","",CONCATENATE(Z1828,IF(LEFT(AS1828,1)="s","+","")))</f>
        <v/>
      </c>
      <c r="BU1828" s="227" t="str">
        <f aca="false">IF(AA1828="","",CONCATENATE(AA1828,IF(LEFT(AT1828,1)="s","+","")))</f>
        <v/>
      </c>
      <c r="BV1828" s="212"/>
      <c r="BW1828" s="177" t="s">
        <v>338</v>
      </c>
      <c r="BX1828" s="170" t="str">
        <f aca="false">IF(BW1828&lt;&gt;"",IF(ISNUMBER(FIND("=",BW1828)),LEFT(BW1828,FIND("=",BW1828)-1),BW1828),BW1828)</f>
        <v>xx</v>
      </c>
      <c r="BY1828" s="170" t="str">
        <f aca="false">IF(BW1828&lt;&gt;"",IF(ISNUMBER(FIND("=",BW1828)),RIGHT(BW1828,LEN(BW1828)-FIND("=",BW1828)),""),"")</f>
        <v>Non_select</v>
      </c>
      <c r="BZ1828" s="170" t="str">
        <f aca="false">IF(BX1828&lt;&gt;"",IF(ISNUMBER(FIND(".",BX1828)),LEFT(BX1828,FIND(".",BX1828)-1),BX1828),BX1828)</f>
        <v>xx</v>
      </c>
      <c r="CA1828" s="170" t="str">
        <f aca="false">IF(BX1828&lt;&gt;"",IF(ISNUMBER(FIND(".",BX1828)),RIGHT(BX1828,LEN(BX1828)-FIND(".",BX1828)),""),"")</f>
        <v/>
      </c>
      <c r="CB1828" s="212"/>
      <c r="CC1828" s="170" t="str">
        <f aca="false">A1828</f>
        <v>HQ389544</v>
      </c>
      <c r="CD1828" s="178" t="s">
        <v>339</v>
      </c>
      <c r="CE1828" s="178" t="s">
        <v>340</v>
      </c>
      <c r="CF1828" s="178" t="s">
        <v>341</v>
      </c>
      <c r="CG1828" s="212"/>
      <c r="CH1828" s="212"/>
      <c r="CI1828" s="212"/>
      <c r="CJ1828" s="212"/>
      <c r="CK1828" s="178"/>
      <c r="CL1828" s="212"/>
      <c r="CM1828" s="212"/>
      <c r="CN1828" s="212"/>
      <c r="CO1828" s="212"/>
      <c r="CP1828" s="212"/>
      <c r="CQ1828" s="212"/>
      <c r="CR1828" s="228" t="n">
        <f aca="false">C1828</f>
        <v>3</v>
      </c>
      <c r="CS1828" s="229" t="n">
        <f aca="false">D1828</f>
        <v>0</v>
      </c>
      <c r="CT1828" s="170" t="str">
        <f aca="false">CONCATENATE(CD1828," strain ",CM1828," ",CL1828,", partial cds")</f>
        <v>Hepatitis E virus strain  , partial cds</v>
      </c>
    </row>
    <row r="1829" s="146" customFormat="true" ht="11.9" hidden="true" customHeight="true" outlineLevel="0" collapsed="false">
      <c r="A1829" s="154" t="s">
        <v>4749</v>
      </c>
      <c r="B1829" s="164" t="s">
        <v>371</v>
      </c>
      <c r="C1829" s="148" t="n">
        <v>3</v>
      </c>
      <c r="D1829" s="209"/>
      <c r="E1829" s="209"/>
      <c r="F1829" s="210" t="s">
        <v>3656</v>
      </c>
      <c r="G1829" s="212"/>
      <c r="H1829" s="146" t="s">
        <v>3608</v>
      </c>
      <c r="I1829" s="153" t="s">
        <v>3608</v>
      </c>
      <c r="J1829" s="146" t="s">
        <v>425</v>
      </c>
      <c r="K1829" s="212"/>
      <c r="L1829" s="212"/>
      <c r="M1829" s="157" t="s">
        <v>4002</v>
      </c>
      <c r="N1829" s="213"/>
      <c r="O1829" s="159" t="n">
        <v>2010</v>
      </c>
      <c r="P1829" s="212"/>
      <c r="Q1829" s="212"/>
      <c r="R1829" s="212"/>
      <c r="S1829" s="212"/>
      <c r="T1829" s="215"/>
      <c r="U1829" s="215"/>
      <c r="V1829" s="209"/>
      <c r="W1829" s="217"/>
      <c r="X1829" s="209"/>
      <c r="Y1829" s="209"/>
      <c r="Z1829" s="209"/>
      <c r="AA1829" s="216"/>
      <c r="AB1829" s="251" t="s">
        <v>278</v>
      </c>
      <c r="AC1829" s="163" t="s">
        <v>354</v>
      </c>
      <c r="AD1829" s="164" t="s">
        <v>354</v>
      </c>
      <c r="AE1829" s="164" t="s">
        <v>354</v>
      </c>
      <c r="AF1829" s="164" t="s">
        <v>354</v>
      </c>
      <c r="AG1829" s="166" t="s">
        <v>354</v>
      </c>
      <c r="AH1829" s="212"/>
      <c r="AI1829" s="212"/>
      <c r="AJ1829" s="219" t="n">
        <f aca="false">SeqEnd-SeqBeg+1</f>
        <v>1</v>
      </c>
      <c r="AK1829" s="220" t="n">
        <f aca="false">AND( SeqBeg&lt;=Beg  , End &lt;=SeqEnd )</f>
        <v>0</v>
      </c>
      <c r="AL1829" s="212"/>
      <c r="AM1829" s="212"/>
      <c r="AN1829" s="221"/>
      <c r="AO1829" s="147" t="s">
        <v>103</v>
      </c>
      <c r="AP1829" s="147" t="s">
        <v>103</v>
      </c>
      <c r="AQ1829" s="147" t="s">
        <v>103</v>
      </c>
      <c r="AR1829" s="147" t="s">
        <v>103</v>
      </c>
      <c r="AS1829" s="147" t="s">
        <v>103</v>
      </c>
      <c r="AT1829" s="147" t="s">
        <v>103</v>
      </c>
      <c r="AV1829" s="212"/>
      <c r="AW1829" s="222" t="str">
        <f aca="false">HYPERLINK(CONCATENATE("http://www.ncbi.nlm.nih.gov/nuccore/",BM1829),BM1829)</f>
        <v>HQ709170</v>
      </c>
      <c r="AX1829" s="219" t="str">
        <f aca="false">CONCATENATE(D1829,IF(I1829="","",CONCATENATE(".",I1829)),IF(K1829="","",CONCATENATE(".",K1829)),IF(M1829="","",CONCATENATE(".",M1829)),IF(R1829="","",CONCATENATE(".",R1829)),IF(U1829="","","(*)"))</f>
        <v>.USA.cells</v>
      </c>
      <c r="AY1829" s="170" t="str">
        <f aca="false">CONCATENATE(BM1829,".",BN1829)</f>
        <v>HQ709170.Kernow-C1</v>
      </c>
      <c r="AZ1829" s="171" t="str">
        <f aca="false">IF(AV1829="",IF(ISNUMBER(FIND(".",A1829)),LEFT(A1829,FIND(".",A1829)-1),A1829),AV1829)</f>
        <v>HQ709170</v>
      </c>
      <c r="BA1829" s="171" t="str">
        <f aca="false">IF(ISNUMBER(FIND("-",AZ1829)),LEFT(AZ1829,FIND("-",AZ1829)-1),AZ1829)</f>
        <v>HQ709170</v>
      </c>
      <c r="BB1829" s="170" t="str">
        <f aca="false"> MEGAname &amp; "="</f>
        <v>HQ709170=</v>
      </c>
      <c r="BC1829" s="170" t="str">
        <f aca="false">Clear &amp; IF(span ,"Span","out")</f>
        <v>HQ709170=out</v>
      </c>
      <c r="BD1829" s="170" t="str">
        <f aca="false">Clear &amp; IF(span, IF(B1829=".","Selected",B1829),"out")</f>
        <v>HQ709170=out</v>
      </c>
      <c r="BE1829" s="170" t="str">
        <f aca="false">Clear &amp; Strain</f>
        <v>HQ709170=Kernow-C1</v>
      </c>
      <c r="BF1829" s="170" t="str">
        <f aca="false">CONCATENATE(A1829,"=",F1829,". ",AX1829,IF(AB1829="","",CONCATENATE(".",AB1829)))</f>
        <v>HQ709170=Kernow-C1. .USA.cells.CG</v>
      </c>
      <c r="BG1829" s="170" t="str">
        <f aca="false">CONCATENATE(A1829,"=",F1829,". ",AX1829)</f>
        <v>HQ709170=Kernow-C1. .USA.cells</v>
      </c>
      <c r="BH1829" s="170" t="str">
        <f aca="false">CONCATENATE(A1829,"=",AX1829)</f>
        <v>HQ709170=.USA.cells</v>
      </c>
      <c r="BI1829" s="170" t="str">
        <f aca="false">CONCATENATE(A1829,"=",ComForSubtype,D1829)</f>
        <v>HQ709170=</v>
      </c>
      <c r="BJ1829" s="170" t="str">
        <f aca="false">CONCATENATE(A1829,"=",E1829)</f>
        <v>HQ709170=</v>
      </c>
      <c r="BK1829" s="170" t="str">
        <f aca="false">CONCATENATE(A1829,"=",C1829)</f>
        <v>HQ709170=3</v>
      </c>
      <c r="BL1829" s="170" t="str">
        <f aca="false">CONCATENATE(D1829,"=")</f>
        <v>=</v>
      </c>
      <c r="BM1829" s="223" t="str">
        <f aca="false">IF(BA1829="XX","",BA1829)</f>
        <v>HQ709170</v>
      </c>
      <c r="BN1829" s="224" t="str">
        <f aca="false">CONCATENATE(IF(F1829="","",F1829),IF(G1829="","",CONCATENATE(" / ",G1829)))</f>
        <v>Kernow-C1</v>
      </c>
      <c r="BO1829" s="225" t="str">
        <f aca="false">AX1829</f>
        <v>.USA.cells</v>
      </c>
      <c r="BP1829" s="226" t="str">
        <f aca="false">IF(V1829="","",V1829)</f>
        <v/>
      </c>
      <c r="BQ1829" s="226" t="str">
        <f aca="false">IF(W1829="","",CONCATENATE(W1829,IF(LEFT(AO1829,1)="s","+","")))</f>
        <v/>
      </c>
      <c r="BR1829" s="226" t="str">
        <f aca="false">IF(X1829="","",CONCATENATE(X1829,IF(LEFT(AQ1829,1)="s","+","")))</f>
        <v/>
      </c>
      <c r="BS1829" s="226" t="str">
        <f aca="false">IF(Y1829="","",CONCATENATE(Y1829,IF(LEFT(AR1829,1)="s","+","")))</f>
        <v/>
      </c>
      <c r="BT1829" s="226" t="str">
        <f aca="false">IF(Z1829="","",CONCATENATE(Z1829,IF(LEFT(AS1829,1)="s","+","")))</f>
        <v/>
      </c>
      <c r="BU1829" s="227" t="str">
        <f aca="false">IF(AA1829="","",CONCATENATE(AA1829,IF(LEFT(AT1829,1)="s","+","")))</f>
        <v/>
      </c>
      <c r="BV1829" s="212"/>
      <c r="BW1829" s="177" t="s">
        <v>338</v>
      </c>
      <c r="BX1829" s="170" t="str">
        <f aca="false">IF(BW1829&lt;&gt;"",IF(ISNUMBER(FIND("=",BW1829)),LEFT(BW1829,FIND("=",BW1829)-1),BW1829),BW1829)</f>
        <v>xx</v>
      </c>
      <c r="BY1829" s="170" t="str">
        <f aca="false">IF(BW1829&lt;&gt;"",IF(ISNUMBER(FIND("=",BW1829)),RIGHT(BW1829,LEN(BW1829)-FIND("=",BW1829)),""),"")</f>
        <v>Non_select</v>
      </c>
      <c r="BZ1829" s="170" t="str">
        <f aca="false">IF(BX1829&lt;&gt;"",IF(ISNUMBER(FIND(".",BX1829)),LEFT(BX1829,FIND(".",BX1829)-1),BX1829),BX1829)</f>
        <v>xx</v>
      </c>
      <c r="CA1829" s="170" t="str">
        <f aca="false">IF(BX1829&lt;&gt;"",IF(ISNUMBER(FIND(".",BX1829)),RIGHT(BX1829,LEN(BX1829)-FIND(".",BX1829)),""),"")</f>
        <v/>
      </c>
      <c r="CB1829" s="212"/>
      <c r="CC1829" s="170" t="str">
        <f aca="false">A1829</f>
        <v>HQ709170</v>
      </c>
      <c r="CD1829" s="178" t="s">
        <v>339</v>
      </c>
      <c r="CE1829" s="178" t="s">
        <v>340</v>
      </c>
      <c r="CF1829" s="178" t="s">
        <v>341</v>
      </c>
      <c r="CG1829" s="212"/>
      <c r="CH1829" s="212"/>
      <c r="CI1829" s="212"/>
      <c r="CJ1829" s="212"/>
      <c r="CK1829" s="178"/>
      <c r="CL1829" s="212"/>
      <c r="CM1829" s="212"/>
      <c r="CN1829" s="212"/>
      <c r="CO1829" s="212"/>
      <c r="CP1829" s="212"/>
      <c r="CQ1829" s="212"/>
      <c r="CR1829" s="228" t="n">
        <f aca="false">C1829</f>
        <v>3</v>
      </c>
      <c r="CS1829" s="229" t="n">
        <f aca="false">D1829</f>
        <v>0</v>
      </c>
      <c r="CT1829" s="170" t="str">
        <f aca="false">CONCATENATE(CD1829," strain ",CM1829," ",CL1829,", partial cds")</f>
        <v>Hepatitis E virus strain  , partial cds</v>
      </c>
    </row>
    <row r="1830" s="146" customFormat="true" ht="11.9" hidden="true" customHeight="true" outlineLevel="0" collapsed="false">
      <c r="A1830" s="154" t="s">
        <v>4750</v>
      </c>
      <c r="B1830" s="147" t="s">
        <v>371</v>
      </c>
      <c r="C1830" s="148" t="n">
        <v>3</v>
      </c>
      <c r="D1830" s="209"/>
      <c r="E1830" s="209"/>
      <c r="F1830" s="210" t="s">
        <v>3656</v>
      </c>
      <c r="G1830" s="212"/>
      <c r="H1830" s="146" t="s">
        <v>3608</v>
      </c>
      <c r="I1830" s="153" t="s">
        <v>3608</v>
      </c>
      <c r="J1830" s="146" t="s">
        <v>425</v>
      </c>
      <c r="K1830" s="212"/>
      <c r="L1830" s="212"/>
      <c r="M1830" s="157" t="s">
        <v>4002</v>
      </c>
      <c r="N1830" s="213"/>
      <c r="O1830" s="159" t="n">
        <v>2010</v>
      </c>
      <c r="P1830" s="212"/>
      <c r="Q1830" s="212"/>
      <c r="R1830" s="212"/>
      <c r="S1830" s="212"/>
      <c r="T1830" s="215"/>
      <c r="U1830" s="215"/>
      <c r="V1830" s="158" t="s">
        <v>278</v>
      </c>
      <c r="W1830" s="217"/>
      <c r="X1830" s="209"/>
      <c r="Y1830" s="209"/>
      <c r="Z1830" s="209"/>
      <c r="AA1830" s="216"/>
      <c r="AB1830" s="217"/>
      <c r="AC1830" s="217"/>
      <c r="AD1830" s="209"/>
      <c r="AE1830" s="209"/>
      <c r="AF1830" s="209"/>
      <c r="AG1830" s="218"/>
      <c r="AH1830" s="212"/>
      <c r="AI1830" s="212"/>
      <c r="AJ1830" s="219" t="n">
        <f aca="false">SeqEnd-SeqBeg+1</f>
        <v>1</v>
      </c>
      <c r="AK1830" s="220" t="n">
        <f aca="false">AND( SeqBeg&lt;=Beg  , End &lt;=SeqEnd )</f>
        <v>0</v>
      </c>
      <c r="AL1830" s="212"/>
      <c r="AM1830" s="212"/>
      <c r="AN1830" s="221"/>
      <c r="AO1830" s="147" t="s">
        <v>103</v>
      </c>
      <c r="AP1830" s="147" t="s">
        <v>103</v>
      </c>
      <c r="AQ1830" s="147" t="s">
        <v>103</v>
      </c>
      <c r="AR1830" s="147" t="s">
        <v>103</v>
      </c>
      <c r="AS1830" s="147" t="s">
        <v>103</v>
      </c>
      <c r="AT1830" s="147" t="s">
        <v>103</v>
      </c>
      <c r="AV1830" s="212"/>
      <c r="AW1830" s="222" t="str">
        <f aca="false">HYPERLINK(CONCATENATE("http://www.ncbi.nlm.nih.gov/nuccore/",BM1830),BM1830)</f>
        <v>JQ679013</v>
      </c>
      <c r="AX1830" s="219" t="str">
        <f aca="false">CONCATENATE(D1830,IF(I1830="","",CONCATENATE(".",I1830)),IF(K1830="","",CONCATENATE(".",K1830)),IF(M1830="","",CONCATENATE(".",M1830)),IF(R1830="","",CONCATENATE(".",R1830)),IF(U1830="","","(*)"))</f>
        <v>.USA.cells</v>
      </c>
      <c r="AY1830" s="170" t="str">
        <f aca="false">CONCATENATE(BM1830,".",BN1830)</f>
        <v>JQ679013.Kernow-C1</v>
      </c>
      <c r="AZ1830" s="171" t="str">
        <f aca="false">IF(AV1830="",IF(ISNUMBER(FIND(".",A1830)),LEFT(A1830,FIND(".",A1830)-1),A1830),AV1830)</f>
        <v>JQ679013</v>
      </c>
      <c r="BA1830" s="171" t="str">
        <f aca="false">IF(ISNUMBER(FIND("-",AZ1830)),LEFT(AZ1830,FIND("-",AZ1830)-1),AZ1830)</f>
        <v>JQ679013</v>
      </c>
      <c r="BB1830" s="170" t="str">
        <f aca="false"> MEGAname &amp; "="</f>
        <v>JQ679013=</v>
      </c>
      <c r="BC1830" s="170" t="str">
        <f aca="false">Clear &amp; IF(span ,"Span","out")</f>
        <v>JQ679013=out</v>
      </c>
      <c r="BD1830" s="170" t="str">
        <f aca="false">Clear &amp; IF(span, IF(B1830=".","Selected",B1830),"out")</f>
        <v>JQ679013=out</v>
      </c>
      <c r="BE1830" s="170" t="str">
        <f aca="false">Clear &amp; Strain</f>
        <v>JQ679013=Kernow-C1</v>
      </c>
      <c r="BF1830" s="170" t="str">
        <f aca="false">CONCATENATE(A1830,"=",F1830,". ",AX1830,IF(AB1830="","",CONCATENATE(".",AB1830)))</f>
        <v>JQ679013=Kernow-C1. .USA.cells</v>
      </c>
      <c r="BG1830" s="170" t="str">
        <f aca="false">CONCATENATE(A1830,"=",F1830,". ",AX1830)</f>
        <v>JQ679013=Kernow-C1. .USA.cells</v>
      </c>
      <c r="BH1830" s="170" t="str">
        <f aca="false">CONCATENATE(A1830,"=",AX1830)</f>
        <v>JQ679013=.USA.cells</v>
      </c>
      <c r="BI1830" s="170" t="str">
        <f aca="false">CONCATENATE(A1830,"=",ComForSubtype,D1830)</f>
        <v>JQ679013=</v>
      </c>
      <c r="BJ1830" s="170" t="str">
        <f aca="false">CONCATENATE(A1830,"=",E1830)</f>
        <v>JQ679013=</v>
      </c>
      <c r="BK1830" s="170" t="str">
        <f aca="false">CONCATENATE(A1830,"=",C1830)</f>
        <v>JQ679013=3</v>
      </c>
      <c r="BL1830" s="170" t="str">
        <f aca="false">CONCATENATE(D1830,"=")</f>
        <v>=</v>
      </c>
      <c r="BM1830" s="223" t="str">
        <f aca="false">IF(BA1830="XX","",BA1830)</f>
        <v>JQ679013</v>
      </c>
      <c r="BN1830" s="224" t="str">
        <f aca="false">CONCATENATE(IF(F1830="","",F1830),IF(G1830="","",CONCATENATE(" / ",G1830)))</f>
        <v>Kernow-C1</v>
      </c>
      <c r="BO1830" s="225" t="str">
        <f aca="false">AX1830</f>
        <v>.USA.cells</v>
      </c>
      <c r="BP1830" s="226" t="str">
        <f aca="false">IF(V1830="","",V1830)</f>
        <v>CG</v>
      </c>
      <c r="BQ1830" s="226" t="str">
        <f aca="false">IF(W1830="","",CONCATENATE(W1830,IF(LEFT(AO1830,1)="s","+","")))</f>
        <v/>
      </c>
      <c r="BR1830" s="226" t="str">
        <f aca="false">IF(X1830="","",CONCATENATE(X1830,IF(LEFT(AQ1830,1)="s","+","")))</f>
        <v/>
      </c>
      <c r="BS1830" s="226" t="str">
        <f aca="false">IF(Y1830="","",CONCATENATE(Y1830,IF(LEFT(AR1830,1)="s","+","")))</f>
        <v/>
      </c>
      <c r="BT1830" s="226" t="str">
        <f aca="false">IF(Z1830="","",CONCATENATE(Z1830,IF(LEFT(AS1830,1)="s","+","")))</f>
        <v/>
      </c>
      <c r="BU1830" s="227" t="str">
        <f aca="false">IF(AA1830="","",CONCATENATE(AA1830,IF(LEFT(AT1830,1)="s","+","")))</f>
        <v/>
      </c>
      <c r="BV1830" s="212"/>
      <c r="BW1830" s="177" t="s">
        <v>338</v>
      </c>
      <c r="BX1830" s="170" t="str">
        <f aca="false">IF(BW1830&lt;&gt;"",IF(ISNUMBER(FIND("=",BW1830)),LEFT(BW1830,FIND("=",BW1830)-1),BW1830),BW1830)</f>
        <v>xx</v>
      </c>
      <c r="BY1830" s="170" t="str">
        <f aca="false">IF(BW1830&lt;&gt;"",IF(ISNUMBER(FIND("=",BW1830)),RIGHT(BW1830,LEN(BW1830)-FIND("=",BW1830)),""),"")</f>
        <v>Non_select</v>
      </c>
      <c r="BZ1830" s="170" t="str">
        <f aca="false">IF(BX1830&lt;&gt;"",IF(ISNUMBER(FIND(".",BX1830)),LEFT(BX1830,FIND(".",BX1830)-1),BX1830),BX1830)</f>
        <v>xx</v>
      </c>
      <c r="CA1830" s="170" t="str">
        <f aca="false">IF(BX1830&lt;&gt;"",IF(ISNUMBER(FIND(".",BX1830)),RIGHT(BX1830,LEN(BX1830)-FIND(".",BX1830)),""),"")</f>
        <v/>
      </c>
      <c r="CB1830" s="212"/>
      <c r="CC1830" s="170" t="str">
        <f aca="false">A1830</f>
        <v>JQ679013</v>
      </c>
      <c r="CD1830" s="178" t="s">
        <v>339</v>
      </c>
      <c r="CE1830" s="178" t="s">
        <v>340</v>
      </c>
      <c r="CF1830" s="178" t="s">
        <v>341</v>
      </c>
      <c r="CG1830" s="212"/>
      <c r="CH1830" s="212"/>
      <c r="CI1830" s="212"/>
      <c r="CJ1830" s="212"/>
      <c r="CK1830" s="178"/>
      <c r="CL1830" s="212"/>
      <c r="CM1830" s="212"/>
      <c r="CN1830" s="212"/>
      <c r="CO1830" s="212"/>
      <c r="CP1830" s="212"/>
      <c r="CQ1830" s="212"/>
      <c r="CR1830" s="228" t="n">
        <f aca="false">C1830</f>
        <v>3</v>
      </c>
      <c r="CS1830" s="229" t="n">
        <f aca="false">D1830</f>
        <v>0</v>
      </c>
      <c r="CT1830" s="170" t="str">
        <f aca="false">CONCATENATE(CD1830," strain ",CM1830," ",CL1830,", partial cds")</f>
        <v>Hepatitis E virus strain  , partial cds</v>
      </c>
    </row>
    <row r="1831" s="146" customFormat="true" ht="11.9" hidden="true" customHeight="true" outlineLevel="0" collapsed="false">
      <c r="A1831" s="154" t="s">
        <v>4751</v>
      </c>
      <c r="B1831" s="147" t="s">
        <v>371</v>
      </c>
      <c r="C1831" s="148" t="n">
        <v>3</v>
      </c>
      <c r="D1831" s="209"/>
      <c r="E1831" s="209"/>
      <c r="F1831" s="210" t="s">
        <v>3656</v>
      </c>
      <c r="G1831" s="212"/>
      <c r="H1831" s="146" t="s">
        <v>3608</v>
      </c>
      <c r="I1831" s="153" t="s">
        <v>3608</v>
      </c>
      <c r="J1831" s="146" t="s">
        <v>425</v>
      </c>
      <c r="K1831" s="212"/>
      <c r="L1831" s="212"/>
      <c r="M1831" s="157" t="s">
        <v>4002</v>
      </c>
      <c r="N1831" s="213"/>
      <c r="O1831" s="159" t="n">
        <v>2010</v>
      </c>
      <c r="P1831" s="212"/>
      <c r="Q1831" s="212"/>
      <c r="R1831" s="212"/>
      <c r="S1831" s="212"/>
      <c r="T1831" s="215"/>
      <c r="U1831" s="215"/>
      <c r="V1831" s="158" t="s">
        <v>278</v>
      </c>
      <c r="W1831" s="217"/>
      <c r="X1831" s="209"/>
      <c r="Y1831" s="209"/>
      <c r="Z1831" s="209"/>
      <c r="AA1831" s="216"/>
      <c r="AB1831" s="217"/>
      <c r="AC1831" s="217"/>
      <c r="AD1831" s="209"/>
      <c r="AE1831" s="209"/>
      <c r="AF1831" s="209"/>
      <c r="AG1831" s="218"/>
      <c r="AH1831" s="212"/>
      <c r="AI1831" s="212"/>
      <c r="AJ1831" s="219" t="n">
        <f aca="false">SeqEnd-SeqBeg+1</f>
        <v>1</v>
      </c>
      <c r="AK1831" s="220" t="n">
        <f aca="false">AND( SeqBeg&lt;=Beg  , End &lt;=SeqEnd )</f>
        <v>0</v>
      </c>
      <c r="AL1831" s="212"/>
      <c r="AM1831" s="212"/>
      <c r="AN1831" s="221"/>
      <c r="AO1831" s="147" t="s">
        <v>103</v>
      </c>
      <c r="AP1831" s="147" t="s">
        <v>103</v>
      </c>
      <c r="AQ1831" s="147" t="s">
        <v>103</v>
      </c>
      <c r="AR1831" s="147" t="s">
        <v>103</v>
      </c>
      <c r="AS1831" s="147" t="s">
        <v>103</v>
      </c>
      <c r="AT1831" s="147" t="s">
        <v>103</v>
      </c>
      <c r="AV1831" s="212"/>
      <c r="AW1831" s="222" t="str">
        <f aca="false">HYPERLINK(CONCATENATE("http://www.ncbi.nlm.nih.gov/nuccore/",BM1831),BM1831)</f>
        <v>JQ679014</v>
      </c>
      <c r="AX1831" s="219" t="str">
        <f aca="false">CONCATENATE(D1831,IF(I1831="","",CONCATENATE(".",I1831)),IF(K1831="","",CONCATENATE(".",K1831)),IF(M1831="","",CONCATENATE(".",M1831)),IF(R1831="","",CONCATENATE(".",R1831)),IF(U1831="","","(*)"))</f>
        <v>.USA.cells</v>
      </c>
      <c r="AY1831" s="170" t="str">
        <f aca="false">CONCATENATE(BM1831,".",BN1831)</f>
        <v>JQ679014.Kernow-C1</v>
      </c>
      <c r="AZ1831" s="171" t="str">
        <f aca="false">IF(AV1831="",IF(ISNUMBER(FIND(".",A1831)),LEFT(A1831,FIND(".",A1831)-1),A1831),AV1831)</f>
        <v>JQ679014</v>
      </c>
      <c r="BA1831" s="171" t="str">
        <f aca="false">IF(ISNUMBER(FIND("-",AZ1831)),LEFT(AZ1831,FIND("-",AZ1831)-1),AZ1831)</f>
        <v>JQ679014</v>
      </c>
      <c r="BB1831" s="170" t="str">
        <f aca="false"> MEGAname &amp; "="</f>
        <v>JQ679014=</v>
      </c>
      <c r="BC1831" s="170" t="str">
        <f aca="false">Clear &amp; IF(span ,"Span","out")</f>
        <v>JQ679014=out</v>
      </c>
      <c r="BD1831" s="170" t="str">
        <f aca="false">Clear &amp; IF(span, IF(B1831=".","Selected",B1831),"out")</f>
        <v>JQ679014=out</v>
      </c>
      <c r="BE1831" s="170" t="str">
        <f aca="false">Clear &amp; Strain</f>
        <v>JQ679014=Kernow-C1</v>
      </c>
      <c r="BF1831" s="170" t="str">
        <f aca="false">CONCATENATE(A1831,"=",F1831,". ",AX1831,IF(AB1831="","",CONCATENATE(".",AB1831)))</f>
        <v>JQ679014=Kernow-C1. .USA.cells</v>
      </c>
      <c r="BG1831" s="170" t="str">
        <f aca="false">CONCATENATE(A1831,"=",F1831,". ",AX1831)</f>
        <v>JQ679014=Kernow-C1. .USA.cells</v>
      </c>
      <c r="BH1831" s="170" t="str">
        <f aca="false">CONCATENATE(A1831,"=",AX1831)</f>
        <v>JQ679014=.USA.cells</v>
      </c>
      <c r="BI1831" s="170" t="str">
        <f aca="false">CONCATENATE(A1831,"=",ComForSubtype,D1831)</f>
        <v>JQ679014=</v>
      </c>
      <c r="BJ1831" s="170" t="str">
        <f aca="false">CONCATENATE(A1831,"=",E1831)</f>
        <v>JQ679014=</v>
      </c>
      <c r="BK1831" s="170" t="str">
        <f aca="false">CONCATENATE(A1831,"=",C1831)</f>
        <v>JQ679014=3</v>
      </c>
      <c r="BL1831" s="170" t="str">
        <f aca="false">CONCATENATE(D1831,"=")</f>
        <v>=</v>
      </c>
      <c r="BM1831" s="223" t="str">
        <f aca="false">IF(BA1831="XX","",BA1831)</f>
        <v>JQ679014</v>
      </c>
      <c r="BN1831" s="224" t="str">
        <f aca="false">CONCATENATE(IF(F1831="","",F1831),IF(G1831="","",CONCATENATE(" / ",G1831)))</f>
        <v>Kernow-C1</v>
      </c>
      <c r="BO1831" s="225" t="str">
        <f aca="false">AX1831</f>
        <v>.USA.cells</v>
      </c>
      <c r="BP1831" s="226" t="str">
        <f aca="false">IF(V1831="","",V1831)</f>
        <v>CG</v>
      </c>
      <c r="BQ1831" s="226" t="str">
        <f aca="false">IF(W1831="","",CONCATENATE(W1831,IF(LEFT(AO1831,1)="s","+","")))</f>
        <v/>
      </c>
      <c r="BR1831" s="226" t="str">
        <f aca="false">IF(X1831="","",CONCATENATE(X1831,IF(LEFT(AQ1831,1)="s","+","")))</f>
        <v/>
      </c>
      <c r="BS1831" s="226" t="str">
        <f aca="false">IF(Y1831="","",CONCATENATE(Y1831,IF(LEFT(AR1831,1)="s","+","")))</f>
        <v/>
      </c>
      <c r="BT1831" s="226" t="str">
        <f aca="false">IF(Z1831="","",CONCATENATE(Z1831,IF(LEFT(AS1831,1)="s","+","")))</f>
        <v/>
      </c>
      <c r="BU1831" s="227" t="str">
        <f aca="false">IF(AA1831="","",CONCATENATE(AA1831,IF(LEFT(AT1831,1)="s","+","")))</f>
        <v/>
      </c>
      <c r="BV1831" s="212"/>
      <c r="BW1831" s="177" t="s">
        <v>338</v>
      </c>
      <c r="BX1831" s="170" t="str">
        <f aca="false">IF(BW1831&lt;&gt;"",IF(ISNUMBER(FIND("=",BW1831)),LEFT(BW1831,FIND("=",BW1831)-1),BW1831),BW1831)</f>
        <v>xx</v>
      </c>
      <c r="BY1831" s="170" t="str">
        <f aca="false">IF(BW1831&lt;&gt;"",IF(ISNUMBER(FIND("=",BW1831)),RIGHT(BW1831,LEN(BW1831)-FIND("=",BW1831)),""),"")</f>
        <v>Non_select</v>
      </c>
      <c r="BZ1831" s="170" t="str">
        <f aca="false">IF(BX1831&lt;&gt;"",IF(ISNUMBER(FIND(".",BX1831)),LEFT(BX1831,FIND(".",BX1831)-1),BX1831),BX1831)</f>
        <v>xx</v>
      </c>
      <c r="CA1831" s="170" t="str">
        <f aca="false">IF(BX1831&lt;&gt;"",IF(ISNUMBER(FIND(".",BX1831)),RIGHT(BX1831,LEN(BX1831)-FIND(".",BX1831)),""),"")</f>
        <v/>
      </c>
      <c r="CB1831" s="212"/>
      <c r="CC1831" s="170" t="str">
        <f aca="false">A1831</f>
        <v>JQ679014</v>
      </c>
      <c r="CD1831" s="178" t="s">
        <v>339</v>
      </c>
      <c r="CE1831" s="178" t="s">
        <v>340</v>
      </c>
      <c r="CF1831" s="178" t="s">
        <v>341</v>
      </c>
      <c r="CG1831" s="212"/>
      <c r="CH1831" s="212"/>
      <c r="CI1831" s="212"/>
      <c r="CJ1831" s="212"/>
      <c r="CK1831" s="178"/>
      <c r="CL1831" s="212"/>
      <c r="CM1831" s="212"/>
      <c r="CN1831" s="212"/>
      <c r="CO1831" s="212"/>
      <c r="CP1831" s="212"/>
      <c r="CQ1831" s="212"/>
      <c r="CR1831" s="228" t="n">
        <f aca="false">C1831</f>
        <v>3</v>
      </c>
      <c r="CS1831" s="229" t="n">
        <f aca="false">D1831</f>
        <v>0</v>
      </c>
      <c r="CT1831" s="170" t="str">
        <f aca="false">CONCATENATE(CD1831," strain ",CM1831," ",CL1831,", partial cds")</f>
        <v>Hepatitis E virus strain  , partial cds</v>
      </c>
    </row>
    <row r="1832" s="146" customFormat="true" ht="11.9" hidden="true" customHeight="true" outlineLevel="0" collapsed="false">
      <c r="A1832" s="154" t="s">
        <v>4752</v>
      </c>
      <c r="B1832" s="147" t="s">
        <v>371</v>
      </c>
      <c r="C1832" s="148" t="n">
        <v>4</v>
      </c>
      <c r="D1832" s="209"/>
      <c r="E1832" s="209"/>
      <c r="F1832" s="154" t="s">
        <v>4753</v>
      </c>
      <c r="G1832" s="212"/>
      <c r="H1832" s="146" t="s">
        <v>365</v>
      </c>
      <c r="I1832" s="153" t="s">
        <v>366</v>
      </c>
      <c r="J1832" s="146" t="s">
        <v>337</v>
      </c>
      <c r="K1832" s="212"/>
      <c r="L1832" s="212"/>
      <c r="M1832" s="157" t="s">
        <v>367</v>
      </c>
      <c r="N1832" s="158" t="s">
        <v>362</v>
      </c>
      <c r="O1832" s="159" t="n">
        <v>2010</v>
      </c>
      <c r="P1832" s="160" t="s">
        <v>2253</v>
      </c>
      <c r="Q1832" s="160" t="n">
        <v>20</v>
      </c>
      <c r="R1832" s="212"/>
      <c r="S1832" s="212"/>
      <c r="T1832" s="215"/>
      <c r="U1832" s="215"/>
      <c r="V1832" s="209"/>
      <c r="W1832" s="217"/>
      <c r="X1832" s="209"/>
      <c r="Y1832" s="209"/>
      <c r="Z1832" s="209"/>
      <c r="AA1832" s="216"/>
      <c r="AB1832" s="251" t="s">
        <v>278</v>
      </c>
      <c r="AC1832" s="163" t="s">
        <v>354</v>
      </c>
      <c r="AD1832" s="164" t="s">
        <v>354</v>
      </c>
      <c r="AE1832" s="164" t="s">
        <v>354</v>
      </c>
      <c r="AF1832" s="164" t="s">
        <v>354</v>
      </c>
      <c r="AG1832" s="166" t="s">
        <v>354</v>
      </c>
      <c r="AH1832" s="212"/>
      <c r="AI1832" s="212"/>
      <c r="AJ1832" s="219" t="n">
        <f aca="false">SeqEnd-SeqBeg+1</f>
        <v>1</v>
      </c>
      <c r="AK1832" s="220" t="n">
        <f aca="false">AND( SeqBeg&lt;=Beg  , End &lt;=SeqEnd )</f>
        <v>0</v>
      </c>
      <c r="AL1832" s="212"/>
      <c r="AM1832" s="212"/>
      <c r="AN1832" s="221"/>
      <c r="AO1832" s="147" t="s">
        <v>103</v>
      </c>
      <c r="AP1832" s="147" t="s">
        <v>103</v>
      </c>
      <c r="AQ1832" s="147" t="s">
        <v>103</v>
      </c>
      <c r="AR1832" s="147" t="s">
        <v>103</v>
      </c>
      <c r="AS1832" s="147" t="s">
        <v>103</v>
      </c>
      <c r="AT1832" s="147" t="s">
        <v>103</v>
      </c>
      <c r="AV1832" s="212"/>
      <c r="AW1832" s="222" t="str">
        <f aca="false">HYPERLINK(CONCATENATE("http://www.ncbi.nlm.nih.gov/nuccore/",BM1832),BM1832)</f>
        <v>KJ155502</v>
      </c>
      <c r="AX1832" s="219" t="str">
        <f aca="false">CONCATENATE(D1832,IF(I1832="","",CONCATENATE(".",I1832)),IF(K1832="","",CONCATENATE(".",K1832)),IF(M1832="","",CONCATENATE(".",M1832)),IF(R1832="","",CONCATENATE(".",R1832)),IF(U1832="","","(*)"))</f>
        <v>.CHN.pig</v>
      </c>
      <c r="AY1832" s="170" t="str">
        <f aca="false">CONCATENATE(BM1832,".",BN1832)</f>
        <v>KJ155502.KM01</v>
      </c>
      <c r="AZ1832" s="171" t="str">
        <f aca="false">IF(AV1832="",IF(ISNUMBER(FIND(".",A1832)),LEFT(A1832,FIND(".",A1832)-1),A1832),AV1832)</f>
        <v>KJ155502</v>
      </c>
      <c r="BA1832" s="171" t="str">
        <f aca="false">IF(ISNUMBER(FIND("-",AZ1832)),LEFT(AZ1832,FIND("-",AZ1832)-1),AZ1832)</f>
        <v>KJ155502</v>
      </c>
      <c r="BB1832" s="170" t="str">
        <f aca="false"> MEGAname &amp; "="</f>
        <v>KJ155502=</v>
      </c>
      <c r="BC1832" s="170" t="str">
        <f aca="false">Clear &amp; IF(span ,"Span","out")</f>
        <v>KJ155502=out</v>
      </c>
      <c r="BD1832" s="170" t="str">
        <f aca="false">Clear &amp; IF(span, IF(B1832=".","Selected",B1832),"out")</f>
        <v>KJ155502=out</v>
      </c>
      <c r="BE1832" s="170" t="str">
        <f aca="false">Clear &amp; Strain</f>
        <v>KJ155502=KM01</v>
      </c>
      <c r="BF1832" s="170" t="str">
        <f aca="false">CONCATENATE(A1832,"=",F1832,". ",AX1832,IF(AB1832="","",CONCATENATE(".",AB1832)))</f>
        <v>KJ155502=KM01. .CHN.pig.CG</v>
      </c>
      <c r="BG1832" s="170" t="str">
        <f aca="false">CONCATENATE(A1832,"=",F1832,". ",AX1832)</f>
        <v>KJ155502=KM01. .CHN.pig</v>
      </c>
      <c r="BH1832" s="170" t="str">
        <f aca="false">CONCATENATE(A1832,"=",AX1832)</f>
        <v>KJ155502=.CHN.pig</v>
      </c>
      <c r="BI1832" s="170" t="str">
        <f aca="false">CONCATENATE(A1832,"=",ComForSubtype,D1832)</f>
        <v>KJ155502=</v>
      </c>
      <c r="BJ1832" s="170" t="str">
        <f aca="false">CONCATENATE(A1832,"=",E1832)</f>
        <v>KJ155502=</v>
      </c>
      <c r="BK1832" s="170" t="str">
        <f aca="false">CONCATENATE(A1832,"=",C1832)</f>
        <v>KJ155502=4</v>
      </c>
      <c r="BL1832" s="170" t="str">
        <f aca="false">CONCATENATE(D1832,"=")</f>
        <v>=</v>
      </c>
      <c r="BM1832" s="223" t="str">
        <f aca="false">IF(BA1832="XX","",BA1832)</f>
        <v>KJ155502</v>
      </c>
      <c r="BN1832" s="224" t="str">
        <f aca="false">CONCATENATE(IF(F1832="","",F1832),IF(G1832="","",CONCATENATE(" / ",G1832)))</f>
        <v>KM01</v>
      </c>
      <c r="BO1832" s="225" t="str">
        <f aca="false">AX1832</f>
        <v>.CHN.pig</v>
      </c>
      <c r="BP1832" s="226" t="str">
        <f aca="false">IF(V1832="","",V1832)</f>
        <v/>
      </c>
      <c r="BQ1832" s="226" t="str">
        <f aca="false">IF(W1832="","",CONCATENATE(W1832,IF(LEFT(AO1832,1)="s","+","")))</f>
        <v/>
      </c>
      <c r="BR1832" s="226" t="str">
        <f aca="false">IF(X1832="","",CONCATENATE(X1832,IF(LEFT(AQ1832,1)="s","+","")))</f>
        <v/>
      </c>
      <c r="BS1832" s="226" t="str">
        <f aca="false">IF(Y1832="","",CONCATENATE(Y1832,IF(LEFT(AR1832,1)="s","+","")))</f>
        <v/>
      </c>
      <c r="BT1832" s="226" t="str">
        <f aca="false">IF(Z1832="","",CONCATENATE(Z1832,IF(LEFT(AS1832,1)="s","+","")))</f>
        <v/>
      </c>
      <c r="BU1832" s="227" t="str">
        <f aca="false">IF(AA1832="","",CONCATENATE(AA1832,IF(LEFT(AT1832,1)="s","+","")))</f>
        <v/>
      </c>
      <c r="BV1832" s="212"/>
      <c r="BW1832" s="177" t="s">
        <v>338</v>
      </c>
      <c r="BX1832" s="170" t="str">
        <f aca="false">IF(BW1832&lt;&gt;"",IF(ISNUMBER(FIND("=",BW1832)),LEFT(BW1832,FIND("=",BW1832)-1),BW1832),BW1832)</f>
        <v>xx</v>
      </c>
      <c r="BY1832" s="170" t="str">
        <f aca="false">IF(BW1832&lt;&gt;"",IF(ISNUMBER(FIND("=",BW1832)),RIGHT(BW1832,LEN(BW1832)-FIND("=",BW1832)),""),"")</f>
        <v>Non_select</v>
      </c>
      <c r="BZ1832" s="170" t="str">
        <f aca="false">IF(BX1832&lt;&gt;"",IF(ISNUMBER(FIND(".",BX1832)),LEFT(BX1832,FIND(".",BX1832)-1),BX1832),BX1832)</f>
        <v>xx</v>
      </c>
      <c r="CA1832" s="170" t="str">
        <f aca="false">IF(BX1832&lt;&gt;"",IF(ISNUMBER(FIND(".",BX1832)),RIGHT(BX1832,LEN(BX1832)-FIND(".",BX1832)),""),"")</f>
        <v/>
      </c>
      <c r="CB1832" s="212"/>
      <c r="CC1832" s="170" t="str">
        <f aca="false">A1832</f>
        <v>KJ155502</v>
      </c>
      <c r="CD1832" s="178" t="s">
        <v>339</v>
      </c>
      <c r="CE1832" s="178" t="s">
        <v>340</v>
      </c>
      <c r="CF1832" s="178" t="s">
        <v>341</v>
      </c>
      <c r="CG1832" s="212"/>
      <c r="CH1832" s="212"/>
      <c r="CI1832" s="212"/>
      <c r="CJ1832" s="212"/>
      <c r="CK1832" s="178"/>
      <c r="CL1832" s="212"/>
      <c r="CM1832" s="170" t="str">
        <f aca="false">F1832</f>
        <v>KM01</v>
      </c>
      <c r="CN1832" s="212"/>
      <c r="CO1832" s="212"/>
      <c r="CP1832" s="170" t="str">
        <f aca="false">CONCATENATE(IF(Q1832="","",CONCATENATE(Q1832,"-")),IF(P1832="","",CONCATENATE(P1832,"-")),IF(O1832="","",O1832))</f>
        <v>20-Jul-2010</v>
      </c>
      <c r="CQ1832" s="212"/>
      <c r="CR1832" s="228" t="n">
        <f aca="false">C1832</f>
        <v>4</v>
      </c>
      <c r="CS1832" s="229" t="n">
        <f aca="false">D1832</f>
        <v>0</v>
      </c>
      <c r="CT1832" s="170" t="str">
        <f aca="false">CONCATENATE(CD1832," strain ",CM1832," ",CL1832,", partial cds")</f>
        <v>Hepatitis E virus strain KM01 , partial cds</v>
      </c>
    </row>
    <row r="1833" customFormat="false" ht="11.9" hidden="true" customHeight="true" outlineLevel="0" collapsed="false">
      <c r="A1833" s="154" t="s">
        <v>4754</v>
      </c>
      <c r="B1833" s="147" t="s">
        <v>371</v>
      </c>
      <c r="C1833" s="148" t="n">
        <v>4</v>
      </c>
      <c r="D1833" s="209"/>
      <c r="E1833" s="209"/>
      <c r="F1833" s="210" t="s">
        <v>4755</v>
      </c>
      <c r="G1833" s="212"/>
      <c r="H1833" s="146" t="s">
        <v>3647</v>
      </c>
      <c r="I1833" s="153" t="s">
        <v>3648</v>
      </c>
      <c r="J1833" s="146" t="s">
        <v>337</v>
      </c>
      <c r="K1833" s="212"/>
      <c r="L1833" s="212"/>
      <c r="M1833" s="157" t="s">
        <v>348</v>
      </c>
      <c r="N1833" s="213"/>
      <c r="O1833" s="212"/>
      <c r="P1833" s="212"/>
      <c r="Q1833" s="212"/>
      <c r="R1833" s="212"/>
      <c r="S1833" s="212"/>
      <c r="T1833" s="215"/>
      <c r="U1833" s="215"/>
      <c r="V1833" s="158" t="s">
        <v>278</v>
      </c>
      <c r="W1833" s="217"/>
      <c r="X1833" s="209"/>
      <c r="Y1833" s="209"/>
      <c r="Z1833" s="209"/>
      <c r="AB1833" s="217"/>
      <c r="AC1833" s="217"/>
      <c r="AD1833" s="209"/>
      <c r="AE1833" s="209"/>
      <c r="AF1833" s="209"/>
      <c r="AG1833" s="218"/>
      <c r="AH1833" s="212"/>
      <c r="AI1833" s="212"/>
      <c r="AJ1833" s="219" t="n">
        <f aca="false">SeqEnd-SeqBeg+1</f>
        <v>1</v>
      </c>
      <c r="AK1833" s="220" t="n">
        <f aca="false">AND( SeqBeg&lt;=Beg  , End &lt;=SeqEnd )</f>
        <v>0</v>
      </c>
      <c r="AL1833" s="212"/>
      <c r="AM1833" s="212"/>
      <c r="AN1833" s="221"/>
      <c r="AO1833" s="147" t="s">
        <v>103</v>
      </c>
      <c r="AP1833" s="147" t="s">
        <v>103</v>
      </c>
      <c r="AQ1833" s="147" t="s">
        <v>103</v>
      </c>
      <c r="AR1833" s="147" t="s">
        <v>103</v>
      </c>
      <c r="AS1833" s="147" t="s">
        <v>103</v>
      </c>
      <c r="AT1833" s="147" t="s">
        <v>103</v>
      </c>
      <c r="AU1833" s="146"/>
      <c r="AV1833" s="212"/>
      <c r="AW1833" s="222" t="str">
        <f aca="false">HYPERLINK(CONCATENATE("http://www.ncbi.nlm.nih.gov/nuccore/",BM1833),BM1833)</f>
        <v>FJ763142</v>
      </c>
      <c r="AX1833" s="219" t="str">
        <f aca="false">CONCATENATE(D1833,IF(I1833="","",CONCATENATE(".",I1833)),IF(K1833="","",CONCATENATE(".",K1833)),IF(M1833="","",CONCATENATE(".",M1833)),IF(R1833="","",CONCATENATE(".",R1833)),IF(U1833="","","(*)"))</f>
        <v>.KOR.hum</v>
      </c>
      <c r="AY1833" s="170" t="str">
        <f aca="false">CONCATENATE(BM1833,".",BN1833)</f>
        <v>FJ763142.KNIH-hHEV4</v>
      </c>
      <c r="AZ1833" s="171" t="str">
        <f aca="false">IF(AV1833="",IF(ISNUMBER(FIND(".",A1833)),LEFT(A1833,FIND(".",A1833)-1),A1833),AV1833)</f>
        <v>FJ763142</v>
      </c>
      <c r="BA1833" s="171" t="str">
        <f aca="false">IF(ISNUMBER(FIND("-",AZ1833)),LEFT(AZ1833,FIND("-",AZ1833)-1),AZ1833)</f>
        <v>FJ763142</v>
      </c>
      <c r="BB1833" s="170" t="str">
        <f aca="false"> MEGAname &amp; "="</f>
        <v>FJ763142=</v>
      </c>
      <c r="BC1833" s="170" t="str">
        <f aca="false">Clear &amp; IF(span ,"Span","out")</f>
        <v>FJ763142=out</v>
      </c>
      <c r="BD1833" s="170" t="str">
        <f aca="false">Clear &amp; IF(span, IF(B1833=".","Selected",B1833),"out")</f>
        <v>FJ763142=out</v>
      </c>
      <c r="BE1833" s="170" t="str">
        <f aca="false">Clear &amp; Strain</f>
        <v>FJ763142=KNIH-hHEV4</v>
      </c>
      <c r="BF1833" s="170" t="str">
        <f aca="false">CONCATENATE(A1833,"=",F1833,". ",AX1833,IF(AB1833="","",CONCATENATE(".",AB1833)))</f>
        <v>FJ763142=KNIH-hHEV4. .KOR.hum</v>
      </c>
      <c r="BG1833" s="170" t="str">
        <f aca="false">CONCATENATE(A1833,"=",F1833,". ",AX1833)</f>
        <v>FJ763142=KNIH-hHEV4. .KOR.hum</v>
      </c>
      <c r="BH1833" s="170" t="str">
        <f aca="false">CONCATENATE(A1833,"=",AX1833)</f>
        <v>FJ763142=.KOR.hum</v>
      </c>
      <c r="BI1833" s="170" t="str">
        <f aca="false">CONCATENATE(A1833,"=",ComForSubtype,D1833)</f>
        <v>FJ763142=</v>
      </c>
      <c r="BJ1833" s="170" t="str">
        <f aca="false">CONCATENATE(A1833,"=",E1833)</f>
        <v>FJ763142=</v>
      </c>
      <c r="BK1833" s="170" t="str">
        <f aca="false">CONCATENATE(A1833,"=",C1833)</f>
        <v>FJ763142=4</v>
      </c>
      <c r="BL1833" s="170" t="str">
        <f aca="false">CONCATENATE(D1833,"=")</f>
        <v>=</v>
      </c>
      <c r="BM1833" s="223" t="str">
        <f aca="false">IF(BA1833="XX","",BA1833)</f>
        <v>FJ763142</v>
      </c>
      <c r="BN1833" s="224" t="str">
        <f aca="false">CONCATENATE(IF(F1833="","",F1833),IF(G1833="","",CONCATENATE(" / ",G1833)))</f>
        <v>KNIH-hHEV4</v>
      </c>
      <c r="BO1833" s="225" t="str">
        <f aca="false">AX1833</f>
        <v>.KOR.hum</v>
      </c>
      <c r="BP1833" s="226" t="str">
        <f aca="false">IF(V1833="","",V1833)</f>
        <v>CG</v>
      </c>
      <c r="BQ1833" s="226" t="str">
        <f aca="false">IF(W1833="","",CONCATENATE(W1833,IF(LEFT(AO1833,1)="s","+","")))</f>
        <v/>
      </c>
      <c r="BR1833" s="226" t="str">
        <f aca="false">IF(X1833="","",CONCATENATE(X1833,IF(LEFT(AQ1833,1)="s","+","")))</f>
        <v/>
      </c>
      <c r="BS1833" s="226" t="str">
        <f aca="false">IF(Y1833="","",CONCATENATE(Y1833,IF(LEFT(AR1833,1)="s","+","")))</f>
        <v/>
      </c>
      <c r="BT1833" s="226" t="str">
        <f aca="false">IF(Z1833="","",CONCATENATE(Z1833,IF(LEFT(AS1833,1)="s","+","")))</f>
        <v/>
      </c>
      <c r="BU1833" s="227" t="str">
        <f aca="false">IF(AA1833="","",CONCATENATE(AA1833,IF(LEFT(AT1833,1)="s","+","")))</f>
        <v/>
      </c>
      <c r="BV1833" s="212"/>
      <c r="BW1833" s="177" t="s">
        <v>338</v>
      </c>
      <c r="BX1833" s="170" t="str">
        <f aca="false">IF(BW1833&lt;&gt;"",IF(ISNUMBER(FIND("=",BW1833)),LEFT(BW1833,FIND("=",BW1833)-1),BW1833),BW1833)</f>
        <v>xx</v>
      </c>
      <c r="BY1833" s="170" t="str">
        <f aca="false">IF(BW1833&lt;&gt;"",IF(ISNUMBER(FIND("=",BW1833)),RIGHT(BW1833,LEN(BW1833)-FIND("=",BW1833)),""),"")</f>
        <v>Non_select</v>
      </c>
      <c r="BZ1833" s="170" t="str">
        <f aca="false">IF(BX1833&lt;&gt;"",IF(ISNUMBER(FIND(".",BX1833)),LEFT(BX1833,FIND(".",BX1833)-1),BX1833),BX1833)</f>
        <v>xx</v>
      </c>
      <c r="CA1833" s="170" t="str">
        <f aca="false">IF(BX1833&lt;&gt;"",IF(ISNUMBER(FIND(".",BX1833)),RIGHT(BX1833,LEN(BX1833)-FIND(".",BX1833)),""),"")</f>
        <v/>
      </c>
      <c r="CB1833" s="212"/>
      <c r="CC1833" s="170" t="str">
        <f aca="false">A1833</f>
        <v>FJ763142</v>
      </c>
      <c r="CD1833" s="178" t="s">
        <v>339</v>
      </c>
      <c r="CE1833" s="178" t="s">
        <v>340</v>
      </c>
      <c r="CF1833" s="178" t="s">
        <v>341</v>
      </c>
      <c r="CG1833" s="212"/>
      <c r="CH1833" s="212"/>
      <c r="CI1833" s="212"/>
      <c r="CJ1833" s="212"/>
      <c r="CK1833" s="178"/>
      <c r="CL1833" s="212"/>
      <c r="CM1833" s="212"/>
      <c r="CN1833" s="212"/>
      <c r="CO1833" s="212"/>
      <c r="CP1833" s="212"/>
      <c r="CQ1833" s="212"/>
      <c r="CR1833" s="228" t="n">
        <f aca="false">C1833</f>
        <v>4</v>
      </c>
      <c r="CS1833" s="229" t="n">
        <f aca="false">D1833</f>
        <v>0</v>
      </c>
      <c r="CT1833" s="170" t="str">
        <f aca="false">CONCATENATE(CD1833," strain ",CM1833," ",CL1833,", partial cds")</f>
        <v>Hepatitis E virus strain  , partial cds</v>
      </c>
    </row>
    <row r="1834" s="146" customFormat="true" ht="11.9" hidden="true" customHeight="true" outlineLevel="0" collapsed="false">
      <c r="A1834" s="154" t="s">
        <v>4756</v>
      </c>
      <c r="B1834" s="147" t="s">
        <v>371</v>
      </c>
      <c r="C1834" s="209"/>
      <c r="D1834" s="209"/>
      <c r="E1834" s="209"/>
      <c r="F1834" s="154" t="s">
        <v>4757</v>
      </c>
      <c r="G1834" s="212"/>
      <c r="H1834" s="235" t="s">
        <v>3608</v>
      </c>
      <c r="I1834" s="153" t="s">
        <v>3608</v>
      </c>
      <c r="J1834" s="154" t="s">
        <v>425</v>
      </c>
      <c r="K1834" s="155" t="s">
        <v>4758</v>
      </c>
      <c r="L1834" s="231" t="s">
        <v>4758</v>
      </c>
      <c r="M1834" s="157" t="s">
        <v>4621</v>
      </c>
      <c r="N1834" s="158" t="s">
        <v>607</v>
      </c>
      <c r="O1834" s="159" t="n">
        <v>2003</v>
      </c>
      <c r="P1834" s="212"/>
      <c r="Q1834" s="212"/>
      <c r="R1834" s="212"/>
      <c r="S1834" s="212"/>
      <c r="T1834" s="215"/>
      <c r="U1834" s="215"/>
      <c r="V1834" s="209"/>
      <c r="W1834" s="217"/>
      <c r="X1834" s="209"/>
      <c r="Y1834" s="209"/>
      <c r="Z1834" s="209"/>
      <c r="AA1834" s="216"/>
      <c r="AB1834" s="251" t="s">
        <v>278</v>
      </c>
      <c r="AC1834" s="163" t="s">
        <v>354</v>
      </c>
      <c r="AD1834" s="164" t="s">
        <v>354</v>
      </c>
      <c r="AE1834" s="164" t="s">
        <v>354</v>
      </c>
      <c r="AF1834" s="164" t="s">
        <v>354</v>
      </c>
      <c r="AG1834" s="166" t="s">
        <v>354</v>
      </c>
      <c r="AH1834" s="212"/>
      <c r="AI1834" s="212"/>
      <c r="AJ1834" s="219" t="n">
        <f aca="false">SeqEnd-SeqBeg+1</f>
        <v>1</v>
      </c>
      <c r="AK1834" s="220" t="n">
        <f aca="false">AND( SeqBeg&lt;=Beg  , End &lt;=SeqEnd )</f>
        <v>0</v>
      </c>
      <c r="AL1834" s="212"/>
      <c r="AM1834" s="212"/>
      <c r="AN1834" s="221"/>
      <c r="AO1834" s="147" t="s">
        <v>103</v>
      </c>
      <c r="AP1834" s="147" t="s">
        <v>103</v>
      </c>
      <c r="AQ1834" s="147" t="s">
        <v>103</v>
      </c>
      <c r="AR1834" s="147" t="s">
        <v>103</v>
      </c>
      <c r="AS1834" s="147" t="s">
        <v>103</v>
      </c>
      <c r="AT1834" s="147" t="s">
        <v>103</v>
      </c>
      <c r="AV1834" s="212"/>
      <c r="AW1834" s="222" t="str">
        <f aca="false">HYPERLINK(CONCATENATE("http://www.ncbi.nlm.nih.gov/nuccore/",BM1834),BM1834)</f>
        <v>KM516906</v>
      </c>
      <c r="AX1834" s="219" t="str">
        <f aca="false">CONCATENATE(D1834,IF(I1834="","",CONCATENATE(".",I1834)),IF(K1834="","",CONCATENATE(".",K1834)),IF(M1834="","",CONCATENATE(".",M1834)),IF(R1834="","",CONCATENATE(".",R1834)),IF(U1834="","","(*)"))</f>
        <v>.USA.LA.rat</v>
      </c>
      <c r="AY1834" s="170" t="str">
        <f aca="false">CONCATENATE(BM1834,".",BN1834)</f>
        <v>KM516906.LA-B350</v>
      </c>
      <c r="AZ1834" s="171" t="str">
        <f aca="false">IF(AV1834="",IF(ISNUMBER(FIND(".",A1834)),LEFT(A1834,FIND(".",A1834)-1),A1834),AV1834)</f>
        <v>KM516906</v>
      </c>
      <c r="BA1834" s="171" t="str">
        <f aca="false">IF(ISNUMBER(FIND("-",AZ1834)),LEFT(AZ1834,FIND("-",AZ1834)-1),AZ1834)</f>
        <v>KM516906</v>
      </c>
      <c r="BB1834" s="170" t="str">
        <f aca="false"> MEGAname &amp; "="</f>
        <v>KM516906=</v>
      </c>
      <c r="BC1834" s="170" t="str">
        <f aca="false">Clear &amp; IF(span ,"Span","out")</f>
        <v>KM516906=out</v>
      </c>
      <c r="BD1834" s="170" t="str">
        <f aca="false">Clear &amp; IF(span, IF(B1834=".","Selected",B1834),"out")</f>
        <v>KM516906=out</v>
      </c>
      <c r="BE1834" s="170" t="str">
        <f aca="false">Clear &amp; Strain</f>
        <v>KM516906=LA-B350</v>
      </c>
      <c r="BF1834" s="170" t="str">
        <f aca="false">CONCATENATE(A1834,"=",F1834,". ",AX1834,IF(AB1834="","",CONCATENATE(".",AB1834)))</f>
        <v>KM516906=LA-B350. .USA.LA.rat.CG</v>
      </c>
      <c r="BG1834" s="170" t="str">
        <f aca="false">CONCATENATE(A1834,"=",F1834,". ",AX1834)</f>
        <v>KM516906=LA-B350. .USA.LA.rat</v>
      </c>
      <c r="BH1834" s="170" t="str">
        <f aca="false">CONCATENATE(A1834,"=",AX1834)</f>
        <v>KM516906=.USA.LA.rat</v>
      </c>
      <c r="BI1834" s="170" t="str">
        <f aca="false">CONCATENATE(A1834,"=",ComForSubtype,D1834)</f>
        <v>KM516906=</v>
      </c>
      <c r="BJ1834" s="170" t="str">
        <f aca="false">CONCATENATE(A1834,"=",E1834)</f>
        <v>KM516906=</v>
      </c>
      <c r="BK1834" s="170" t="str">
        <f aca="false">CONCATENATE(A1834,"=",C1834)</f>
        <v>KM516906=</v>
      </c>
      <c r="BL1834" s="170" t="str">
        <f aca="false">CONCATENATE(D1834,"=")</f>
        <v>=</v>
      </c>
      <c r="BM1834" s="223" t="str">
        <f aca="false">IF(BA1834="XX","",BA1834)</f>
        <v>KM516906</v>
      </c>
      <c r="BN1834" s="224" t="str">
        <f aca="false">CONCATENATE(IF(F1834="","",F1834),IF(G1834="","",CONCATENATE(" / ",G1834)))</f>
        <v>LA-B350</v>
      </c>
      <c r="BO1834" s="225" t="str">
        <f aca="false">AX1834</f>
        <v>.USA.LA.rat</v>
      </c>
      <c r="BP1834" s="226" t="str">
        <f aca="false">IF(V1834="","",V1834)</f>
        <v/>
      </c>
      <c r="BQ1834" s="226" t="str">
        <f aca="false">IF(W1834="","",CONCATENATE(W1834,IF(LEFT(AO1834,1)="s","+","")))</f>
        <v/>
      </c>
      <c r="BR1834" s="226" t="str">
        <f aca="false">IF(X1834="","",CONCATENATE(X1834,IF(LEFT(AQ1834,1)="s","+","")))</f>
        <v/>
      </c>
      <c r="BS1834" s="226" t="str">
        <f aca="false">IF(Y1834="","",CONCATENATE(Y1834,IF(LEFT(AR1834,1)="s","+","")))</f>
        <v/>
      </c>
      <c r="BT1834" s="226" t="str">
        <f aca="false">IF(Z1834="","",CONCATENATE(Z1834,IF(LEFT(AS1834,1)="s","+","")))</f>
        <v/>
      </c>
      <c r="BU1834" s="227" t="str">
        <f aca="false">IF(AA1834="","",CONCATENATE(AA1834,IF(LEFT(AT1834,1)="s","+","")))</f>
        <v/>
      </c>
      <c r="BV1834" s="212"/>
      <c r="BW1834" s="177" t="s">
        <v>338</v>
      </c>
      <c r="BX1834" s="170" t="str">
        <f aca="false">IF(BW1834&lt;&gt;"",IF(ISNUMBER(FIND("=",BW1834)),LEFT(BW1834,FIND("=",BW1834)-1),BW1834),BW1834)</f>
        <v>xx</v>
      </c>
      <c r="BY1834" s="170" t="str">
        <f aca="false">IF(BW1834&lt;&gt;"",IF(ISNUMBER(FIND("=",BW1834)),RIGHT(BW1834,LEN(BW1834)-FIND("=",BW1834)),""),"")</f>
        <v>Non_select</v>
      </c>
      <c r="BZ1834" s="170" t="str">
        <f aca="false">IF(BX1834&lt;&gt;"",IF(ISNUMBER(FIND(".",BX1834)),LEFT(BX1834,FIND(".",BX1834)-1),BX1834),BX1834)</f>
        <v>xx</v>
      </c>
      <c r="CA1834" s="170" t="str">
        <f aca="false">IF(BX1834&lt;&gt;"",IF(ISNUMBER(FIND(".",BX1834)),RIGHT(BX1834,LEN(BX1834)-FIND(".",BX1834)),""),"")</f>
        <v/>
      </c>
      <c r="CB1834" s="212"/>
      <c r="CC1834" s="170" t="str">
        <f aca="false">A1834</f>
        <v>KM516906</v>
      </c>
      <c r="CD1834" s="178" t="s">
        <v>339</v>
      </c>
      <c r="CE1834" s="178" t="s">
        <v>340</v>
      </c>
      <c r="CF1834" s="178" t="s">
        <v>341</v>
      </c>
      <c r="CG1834" s="212"/>
      <c r="CH1834" s="212"/>
      <c r="CI1834" s="212"/>
      <c r="CJ1834" s="212"/>
      <c r="CK1834" s="178"/>
      <c r="CL1834" s="212"/>
      <c r="CM1834" s="212"/>
      <c r="CN1834" s="212"/>
      <c r="CO1834" s="212"/>
      <c r="CP1834" s="212"/>
      <c r="CQ1834" s="212"/>
      <c r="CR1834" s="170" t="n">
        <f aca="false">C1834</f>
        <v>0</v>
      </c>
      <c r="CS1834" s="229" t="n">
        <f aca="false">D1834</f>
        <v>0</v>
      </c>
      <c r="CT1834" s="170" t="str">
        <f aca="false">CONCATENATE(CD1834," strain ",CM1834," ",CL1834,", partial cds")</f>
        <v>Hepatitis E virus strain  , partial cds</v>
      </c>
    </row>
    <row r="1835" s="146" customFormat="true" ht="11.9" hidden="true" customHeight="true" outlineLevel="0" collapsed="false">
      <c r="A1835" s="154" t="s">
        <v>4759</v>
      </c>
      <c r="B1835" s="147" t="s">
        <v>371</v>
      </c>
      <c r="C1835" s="209"/>
      <c r="D1835" s="209"/>
      <c r="E1835" s="209"/>
      <c r="F1835" s="366" t="s">
        <v>4760</v>
      </c>
      <c r="G1835" s="212"/>
      <c r="H1835" s="146" t="s">
        <v>4761</v>
      </c>
      <c r="I1835" s="236" t="s">
        <v>4762</v>
      </c>
      <c r="J1835" s="235" t="s">
        <v>337</v>
      </c>
      <c r="K1835" s="212"/>
      <c r="L1835" s="212"/>
      <c r="M1835" s="157" t="s">
        <v>4621</v>
      </c>
      <c r="N1835" s="213"/>
      <c r="O1835" s="232" t="n">
        <v>2012</v>
      </c>
      <c r="P1835" s="212"/>
      <c r="Q1835" s="212"/>
      <c r="R1835" s="212"/>
      <c r="S1835" s="232" t="n">
        <v>6948</v>
      </c>
      <c r="T1835" s="215"/>
      <c r="U1835" s="215"/>
      <c r="V1835" s="209"/>
      <c r="W1835" s="217"/>
      <c r="X1835" s="209"/>
      <c r="Y1835" s="209"/>
      <c r="Z1835" s="209"/>
      <c r="AA1835" s="216"/>
      <c r="AB1835" s="251" t="s">
        <v>278</v>
      </c>
      <c r="AC1835" s="163" t="s">
        <v>354</v>
      </c>
      <c r="AD1835" s="164" t="s">
        <v>354</v>
      </c>
      <c r="AE1835" s="164" t="s">
        <v>354</v>
      </c>
      <c r="AF1835" s="164" t="s">
        <v>354</v>
      </c>
      <c r="AG1835" s="166" t="s">
        <v>354</v>
      </c>
      <c r="AH1835" s="212"/>
      <c r="AI1835" s="212"/>
      <c r="AJ1835" s="219" t="n">
        <f aca="false">SeqEnd-SeqBeg+1</f>
        <v>1</v>
      </c>
      <c r="AK1835" s="220" t="n">
        <f aca="false">AND( SeqBeg&lt;=Beg  , End &lt;=SeqEnd )</f>
        <v>0</v>
      </c>
      <c r="AL1835" s="212"/>
      <c r="AM1835" s="212"/>
      <c r="AN1835" s="221"/>
      <c r="AO1835" s="147" t="s">
        <v>103</v>
      </c>
      <c r="AP1835" s="147" t="s">
        <v>103</v>
      </c>
      <c r="AQ1835" s="147" t="s">
        <v>103</v>
      </c>
      <c r="AR1835" s="147" t="s">
        <v>103</v>
      </c>
      <c r="AS1835" s="147" t="s">
        <v>103</v>
      </c>
      <c r="AT1835" s="147" t="s">
        <v>103</v>
      </c>
      <c r="AV1835" s="212"/>
      <c r="AW1835" s="222" t="str">
        <f aca="false">HYPERLINK(CONCATENATE("http://www.ncbi.nlm.nih.gov/nuccore/",BM1835),BM1835)</f>
        <v>AB847307</v>
      </c>
      <c r="AX1835" s="219" t="str">
        <f aca="false">CONCATENATE(D1835,IF(I1835="","",CONCATENATE(".",I1835)),IF(K1835="","",CONCATENATE(".",K1835)),IF(M1835="","",CONCATENATE(".",M1835)),IF(R1835="","",CONCATENATE(".",R1835)),IF(U1835="","","(*)"))</f>
        <v>.IDN.rat</v>
      </c>
      <c r="AY1835" s="170" t="str">
        <f aca="false">CONCATENATE(BM1835,".",BN1835)</f>
        <v>AB847307.ratELOMB-187SF</v>
      </c>
      <c r="AZ1835" s="171" t="str">
        <f aca="false">IF(AV1835="",IF(ISNUMBER(FIND(".",A1835)),LEFT(A1835,FIND(".",A1835)-1),A1835),AV1835)</f>
        <v>AB847307</v>
      </c>
      <c r="BA1835" s="171" t="str">
        <f aca="false">IF(ISNUMBER(FIND("-",AZ1835)),LEFT(AZ1835,FIND("-",AZ1835)-1),AZ1835)</f>
        <v>AB847307</v>
      </c>
      <c r="BB1835" s="170" t="str">
        <f aca="false"> MEGAname &amp; "="</f>
        <v>AB847307=</v>
      </c>
      <c r="BC1835" s="170" t="str">
        <f aca="false">Clear &amp; IF(span ,"Span","out")</f>
        <v>AB847307=out</v>
      </c>
      <c r="BD1835" s="170" t="str">
        <f aca="false">Clear &amp; IF(span, IF(B1835=".","Selected",B1835),"out")</f>
        <v>AB847307=out</v>
      </c>
      <c r="BE1835" s="170" t="str">
        <f aca="false">Clear &amp; Strain</f>
        <v>AB847307=ratELOMB-187SF</v>
      </c>
      <c r="BF1835" s="170" t="str">
        <f aca="false">CONCATENATE(A1835,"=",F1835,". ",AX1835,IF(AB1835="","",CONCATENATE(".",AB1835)))</f>
        <v>AB847307=ratELOMB-187SF. .IDN.rat.CG</v>
      </c>
      <c r="BG1835" s="170" t="str">
        <f aca="false">CONCATENATE(A1835,"=",F1835,". ",AX1835)</f>
        <v>AB847307=ratELOMB-187SF. .IDN.rat</v>
      </c>
      <c r="BH1835" s="170" t="str">
        <f aca="false">CONCATENATE(A1835,"=",AX1835)</f>
        <v>AB847307=.IDN.rat</v>
      </c>
      <c r="BI1835" s="170" t="str">
        <f aca="false">CONCATENATE(A1835,"=",ComForSubtype,D1835)</f>
        <v>AB847307=</v>
      </c>
      <c r="BJ1835" s="170" t="str">
        <f aca="false">CONCATENATE(A1835,"=",E1835)</f>
        <v>AB847307=</v>
      </c>
      <c r="BK1835" s="170" t="str">
        <f aca="false">CONCATENATE(A1835,"=",C1835)</f>
        <v>AB847307=</v>
      </c>
      <c r="BL1835" s="170" t="str">
        <f aca="false">CONCATENATE(D1835,"=")</f>
        <v>=</v>
      </c>
      <c r="BM1835" s="223" t="str">
        <f aca="false">IF(BA1835="XX","",BA1835)</f>
        <v>AB847307</v>
      </c>
      <c r="BN1835" s="224" t="str">
        <f aca="false">CONCATENATE(IF(F1835="","",F1835),IF(G1835="","",CONCATENATE(" / ",G1835)))</f>
        <v>ratELOMB-187SF</v>
      </c>
      <c r="BO1835" s="225" t="str">
        <f aca="false">AX1835</f>
        <v>.IDN.rat</v>
      </c>
      <c r="BP1835" s="226" t="str">
        <f aca="false">IF(V1835="","",V1835)</f>
        <v/>
      </c>
      <c r="BQ1835" s="226" t="str">
        <f aca="false">IF(W1835="","",CONCATENATE(W1835,IF(LEFT(AO1835,1)="s","+","")))</f>
        <v/>
      </c>
      <c r="BR1835" s="226" t="str">
        <f aca="false">IF(X1835="","",CONCATENATE(X1835,IF(LEFT(AQ1835,1)="s","+","")))</f>
        <v/>
      </c>
      <c r="BS1835" s="226" t="str">
        <f aca="false">IF(Y1835="","",CONCATENATE(Y1835,IF(LEFT(AR1835,1)="s","+","")))</f>
        <v/>
      </c>
      <c r="BT1835" s="226" t="str">
        <f aca="false">IF(Z1835="","",CONCATENATE(Z1835,IF(LEFT(AS1835,1)="s","+","")))</f>
        <v/>
      </c>
      <c r="BU1835" s="227" t="str">
        <f aca="false">IF(AA1835="","",CONCATENATE(AA1835,IF(LEFT(AT1835,1)="s","+","")))</f>
        <v/>
      </c>
      <c r="BV1835" s="212"/>
      <c r="BW1835" s="177" t="s">
        <v>338</v>
      </c>
      <c r="BX1835" s="170" t="str">
        <f aca="false">IF(BW1835&lt;&gt;"",IF(ISNUMBER(FIND("=",BW1835)),LEFT(BW1835,FIND("=",BW1835)-1),BW1835),BW1835)</f>
        <v>xx</v>
      </c>
      <c r="BY1835" s="170" t="str">
        <f aca="false">IF(BW1835&lt;&gt;"",IF(ISNUMBER(FIND("=",BW1835)),RIGHT(BW1835,LEN(BW1835)-FIND("=",BW1835)),""),"")</f>
        <v>Non_select</v>
      </c>
      <c r="BZ1835" s="170" t="str">
        <f aca="false">IF(BX1835&lt;&gt;"",IF(ISNUMBER(FIND(".",BX1835)),LEFT(BX1835,FIND(".",BX1835)-1),BX1835),BX1835)</f>
        <v>xx</v>
      </c>
      <c r="CA1835" s="170" t="str">
        <f aca="false">IF(BX1835&lt;&gt;"",IF(ISNUMBER(FIND(".",BX1835)),RIGHT(BX1835,LEN(BX1835)-FIND(".",BX1835)),""),"")</f>
        <v/>
      </c>
      <c r="CB1835" s="212"/>
      <c r="CC1835" s="170" t="str">
        <f aca="false">A1835</f>
        <v>AB847307</v>
      </c>
      <c r="CD1835" s="178" t="s">
        <v>339</v>
      </c>
      <c r="CE1835" s="178" t="s">
        <v>340</v>
      </c>
      <c r="CF1835" s="178" t="s">
        <v>341</v>
      </c>
      <c r="CG1835" s="212"/>
      <c r="CH1835" s="212"/>
      <c r="CI1835" s="212"/>
      <c r="CJ1835" s="212"/>
      <c r="CK1835" s="178"/>
      <c r="CL1835" s="212"/>
      <c r="CM1835" s="212"/>
      <c r="CN1835" s="212"/>
      <c r="CO1835" s="212"/>
      <c r="CP1835" s="212"/>
      <c r="CQ1835" s="212"/>
      <c r="CR1835" s="170" t="n">
        <f aca="false">C1835</f>
        <v>0</v>
      </c>
      <c r="CS1835" s="229" t="n">
        <f aca="false">D1835</f>
        <v>0</v>
      </c>
      <c r="CT1835" s="170" t="str">
        <f aca="false">CONCATENATE(CD1835," strain ",CM1835," ",CL1835,", partial cds")</f>
        <v>Hepatitis E virus strain  , partial cds</v>
      </c>
    </row>
    <row r="1836" s="146" customFormat="true" ht="11.9" hidden="true" customHeight="true" outlineLevel="0" collapsed="false">
      <c r="A1836" s="154" t="s">
        <v>4763</v>
      </c>
      <c r="B1836" s="147" t="s">
        <v>371</v>
      </c>
      <c r="C1836" s="209"/>
      <c r="D1836" s="209"/>
      <c r="E1836" s="209"/>
      <c r="F1836" s="366" t="s">
        <v>4764</v>
      </c>
      <c r="G1836" s="212"/>
      <c r="H1836" s="146" t="s">
        <v>4761</v>
      </c>
      <c r="I1836" s="236" t="s">
        <v>4762</v>
      </c>
      <c r="J1836" s="235" t="s">
        <v>337</v>
      </c>
      <c r="K1836" s="212"/>
      <c r="L1836" s="212"/>
      <c r="M1836" s="157" t="s">
        <v>4621</v>
      </c>
      <c r="N1836" s="213"/>
      <c r="O1836" s="232" t="n">
        <v>2012</v>
      </c>
      <c r="P1836" s="212"/>
      <c r="Q1836" s="212"/>
      <c r="R1836" s="212"/>
      <c r="S1836" s="232" t="n">
        <v>6965</v>
      </c>
      <c r="T1836" s="215"/>
      <c r="U1836" s="215"/>
      <c r="V1836" s="209"/>
      <c r="W1836" s="217"/>
      <c r="X1836" s="209"/>
      <c r="Y1836" s="209"/>
      <c r="Z1836" s="209"/>
      <c r="AA1836" s="216"/>
      <c r="AB1836" s="251" t="s">
        <v>278</v>
      </c>
      <c r="AC1836" s="163" t="s">
        <v>354</v>
      </c>
      <c r="AD1836" s="164" t="s">
        <v>354</v>
      </c>
      <c r="AE1836" s="164" t="s">
        <v>354</v>
      </c>
      <c r="AF1836" s="164" t="s">
        <v>354</v>
      </c>
      <c r="AG1836" s="166" t="s">
        <v>354</v>
      </c>
      <c r="AH1836" s="212"/>
      <c r="AI1836" s="212"/>
      <c r="AJ1836" s="219" t="n">
        <f aca="false">SeqEnd-SeqBeg+1</f>
        <v>1</v>
      </c>
      <c r="AK1836" s="220" t="n">
        <f aca="false">AND( SeqBeg&lt;=Beg  , End &lt;=SeqEnd )</f>
        <v>0</v>
      </c>
      <c r="AL1836" s="212"/>
      <c r="AM1836" s="212"/>
      <c r="AN1836" s="221"/>
      <c r="AO1836" s="147" t="s">
        <v>103</v>
      </c>
      <c r="AP1836" s="147" t="s">
        <v>103</v>
      </c>
      <c r="AQ1836" s="147" t="s">
        <v>103</v>
      </c>
      <c r="AR1836" s="147" t="s">
        <v>103</v>
      </c>
      <c r="AS1836" s="147" t="s">
        <v>103</v>
      </c>
      <c r="AT1836" s="147" t="s">
        <v>103</v>
      </c>
      <c r="AV1836" s="212"/>
      <c r="AW1836" s="222" t="str">
        <f aca="false">HYPERLINK(CONCATENATE("http://www.ncbi.nlm.nih.gov/nuccore/",BM1836),BM1836)</f>
        <v>AB847308</v>
      </c>
      <c r="AX1836" s="219" t="str">
        <f aca="false">CONCATENATE(D1836,IF(I1836="","",CONCATENATE(".",I1836)),IF(K1836="","",CONCATENATE(".",K1836)),IF(M1836="","",CONCATENATE(".",M1836)),IF(R1836="","",CONCATENATE(".",R1836)),IF(U1836="","","(*)"))</f>
        <v>.IDN.rat</v>
      </c>
      <c r="AY1836" s="170" t="str">
        <f aca="false">CONCATENATE(BM1836,".",BN1836)</f>
        <v>AB847308.ratELOMB-187SF</v>
      </c>
      <c r="AZ1836" s="171" t="str">
        <f aca="false">IF(AV1836="",IF(ISNUMBER(FIND(".",A1836)),LEFT(A1836,FIND(".",A1836)-1),A1836),AV1836)</f>
        <v>AB847308</v>
      </c>
      <c r="BA1836" s="171" t="str">
        <f aca="false">IF(ISNUMBER(FIND("-",AZ1836)),LEFT(AZ1836,FIND("-",AZ1836)-1),AZ1836)</f>
        <v>AB847308</v>
      </c>
      <c r="BB1836" s="170" t="str">
        <f aca="false"> MEGAname &amp; "="</f>
        <v>AB847308=</v>
      </c>
      <c r="BC1836" s="170" t="str">
        <f aca="false">Clear &amp; IF(span ,"Span","out")</f>
        <v>AB847308=out</v>
      </c>
      <c r="BD1836" s="170" t="str">
        <f aca="false">Clear &amp; IF(span, IF(B1836=".","Selected",B1836),"out")</f>
        <v>AB847308=out</v>
      </c>
      <c r="BE1836" s="170" t="str">
        <f aca="false">Clear &amp; Strain</f>
        <v>AB847308=ratESOLO-006SF</v>
      </c>
      <c r="BF1836" s="170" t="str">
        <f aca="false">CONCATENATE(A1836,"=",F1835,". ",AX1836,IF(AB1836="","",CONCATENATE(".",AB1836)))</f>
        <v>AB847308=ratELOMB-187SF. .IDN.rat.CG</v>
      </c>
      <c r="BG1836" s="170" t="str">
        <f aca="false">CONCATENATE(A1836,"=",F1835,". ",AX1836)</f>
        <v>AB847308=ratELOMB-187SF. .IDN.rat</v>
      </c>
      <c r="BH1836" s="170" t="str">
        <f aca="false">CONCATENATE(A1836,"=",AX1836)</f>
        <v>AB847308=.IDN.rat</v>
      </c>
      <c r="BI1836" s="170" t="str">
        <f aca="false">CONCATENATE(A1836,"=",ComForSubtype,D1836)</f>
        <v>AB847308=</v>
      </c>
      <c r="BJ1836" s="170" t="str">
        <f aca="false">CONCATENATE(A1836,"=",E1836)</f>
        <v>AB847308=</v>
      </c>
      <c r="BK1836" s="170" t="str">
        <f aca="false">CONCATENATE(A1836,"=",C1836)</f>
        <v>AB847308=</v>
      </c>
      <c r="BL1836" s="170" t="str">
        <f aca="false">CONCATENATE(D1836,"=")</f>
        <v>=</v>
      </c>
      <c r="BM1836" s="223" t="str">
        <f aca="false">IF(BA1836="XX","",BA1836)</f>
        <v>AB847308</v>
      </c>
      <c r="BN1836" s="224" t="str">
        <f aca="false">CONCATENATE(IF(F1835="","",F1835),IF(G1836="","",CONCATENATE(" / ",G1836)))</f>
        <v>ratELOMB-187SF</v>
      </c>
      <c r="BO1836" s="225" t="str">
        <f aca="false">AX1836</f>
        <v>.IDN.rat</v>
      </c>
      <c r="BP1836" s="226" t="str">
        <f aca="false">IF(V1836="","",V1836)</f>
        <v/>
      </c>
      <c r="BQ1836" s="226" t="str">
        <f aca="false">IF(W1836="","",CONCATENATE(W1836,IF(LEFT(AO1836,1)="s","+","")))</f>
        <v/>
      </c>
      <c r="BR1836" s="226" t="str">
        <f aca="false">IF(X1836="","",CONCATENATE(X1836,IF(LEFT(AQ1836,1)="s","+","")))</f>
        <v/>
      </c>
      <c r="BS1836" s="226" t="str">
        <f aca="false">IF(Y1836="","",CONCATENATE(Y1836,IF(LEFT(AR1836,1)="s","+","")))</f>
        <v/>
      </c>
      <c r="BT1836" s="226" t="str">
        <f aca="false">IF(Z1836="","",CONCATENATE(Z1836,IF(LEFT(AS1836,1)="s","+","")))</f>
        <v/>
      </c>
      <c r="BU1836" s="227" t="str">
        <f aca="false">IF(AA1836="","",CONCATENATE(AA1836,IF(LEFT(AT1836,1)="s","+","")))</f>
        <v/>
      </c>
      <c r="BV1836" s="212"/>
      <c r="BW1836" s="177" t="s">
        <v>338</v>
      </c>
      <c r="BX1836" s="170" t="str">
        <f aca="false">IF(BW1836&lt;&gt;"",IF(ISNUMBER(FIND("=",BW1836)),LEFT(BW1836,FIND("=",BW1836)-1),BW1836),BW1836)</f>
        <v>xx</v>
      </c>
      <c r="BY1836" s="170" t="str">
        <f aca="false">IF(BW1836&lt;&gt;"",IF(ISNUMBER(FIND("=",BW1836)),RIGHT(BW1836,LEN(BW1836)-FIND("=",BW1836)),""),"")</f>
        <v>Non_select</v>
      </c>
      <c r="BZ1836" s="170" t="str">
        <f aca="false">IF(BX1836&lt;&gt;"",IF(ISNUMBER(FIND(".",BX1836)),LEFT(BX1836,FIND(".",BX1836)-1),BX1836),BX1836)</f>
        <v>xx</v>
      </c>
      <c r="CA1836" s="170" t="str">
        <f aca="false">IF(BX1836&lt;&gt;"",IF(ISNUMBER(FIND(".",BX1836)),RIGHT(BX1836,LEN(BX1836)-FIND(".",BX1836)),""),"")</f>
        <v/>
      </c>
      <c r="CB1836" s="212"/>
      <c r="CC1836" s="170" t="str">
        <f aca="false">A1836</f>
        <v>AB847308</v>
      </c>
      <c r="CD1836" s="178" t="s">
        <v>339</v>
      </c>
      <c r="CE1836" s="178" t="s">
        <v>340</v>
      </c>
      <c r="CF1836" s="178" t="s">
        <v>341</v>
      </c>
      <c r="CG1836" s="212"/>
      <c r="CH1836" s="212"/>
      <c r="CI1836" s="212"/>
      <c r="CJ1836" s="212"/>
      <c r="CK1836" s="178"/>
      <c r="CL1836" s="212"/>
      <c r="CM1836" s="212"/>
      <c r="CN1836" s="212"/>
      <c r="CO1836" s="212"/>
      <c r="CP1836" s="212"/>
      <c r="CQ1836" s="212"/>
      <c r="CR1836" s="170" t="n">
        <f aca="false">C1836</f>
        <v>0</v>
      </c>
      <c r="CS1836" s="229" t="n">
        <f aca="false">D1836</f>
        <v>0</v>
      </c>
      <c r="CT1836" s="170" t="str">
        <f aca="false">CONCATENATE(CD1836," strain ",CM1836," ",CL1836,", partial cds")</f>
        <v>Hepatitis E virus strain  , partial cds</v>
      </c>
    </row>
    <row r="1837" s="146" customFormat="true" ht="11.9" hidden="true" customHeight="true" outlineLevel="0" collapsed="false">
      <c r="A1837" s="154" t="s">
        <v>4765</v>
      </c>
      <c r="B1837" s="147" t="s">
        <v>371</v>
      </c>
      <c r="C1837" s="209"/>
      <c r="D1837" s="209"/>
      <c r="E1837" s="209"/>
      <c r="F1837" s="154" t="s">
        <v>4766</v>
      </c>
      <c r="G1837" s="212"/>
      <c r="H1837" s="146" t="s">
        <v>4761</v>
      </c>
      <c r="I1837" s="153" t="s">
        <v>4762</v>
      </c>
      <c r="J1837" s="146" t="s">
        <v>337</v>
      </c>
      <c r="K1837" s="212"/>
      <c r="L1837" s="212"/>
      <c r="M1837" s="157" t="s">
        <v>4621</v>
      </c>
      <c r="N1837" s="158" t="s">
        <v>400</v>
      </c>
      <c r="O1837" s="159" t="n">
        <v>2012</v>
      </c>
      <c r="P1837" s="212"/>
      <c r="Q1837" s="212"/>
      <c r="R1837" s="212"/>
      <c r="S1837" s="232" t="n">
        <v>6983</v>
      </c>
      <c r="T1837" s="215"/>
      <c r="U1837" s="215"/>
      <c r="V1837" s="209"/>
      <c r="W1837" s="217"/>
      <c r="X1837" s="209"/>
      <c r="Y1837" s="209"/>
      <c r="Z1837" s="209"/>
      <c r="AA1837" s="216"/>
      <c r="AB1837" s="217"/>
      <c r="AC1837" s="217"/>
      <c r="AD1837" s="209"/>
      <c r="AE1837" s="209"/>
      <c r="AF1837" s="209"/>
      <c r="AG1837" s="218"/>
      <c r="AH1837" s="212"/>
      <c r="AI1837" s="212"/>
      <c r="AJ1837" s="219" t="n">
        <f aca="false">SeqEnd-SeqBeg+1</f>
        <v>1</v>
      </c>
      <c r="AK1837" s="220" t="n">
        <f aca="false">AND( SeqBeg&lt;=Beg  , End &lt;=SeqEnd )</f>
        <v>0</v>
      </c>
      <c r="AL1837" s="212"/>
      <c r="AM1837" s="212"/>
      <c r="AN1837" s="221"/>
      <c r="AO1837" s="147" t="s">
        <v>103</v>
      </c>
      <c r="AP1837" s="147" t="s">
        <v>103</v>
      </c>
      <c r="AQ1837" s="147" t="s">
        <v>103</v>
      </c>
      <c r="AR1837" s="147" t="s">
        <v>103</v>
      </c>
      <c r="AS1837" s="147" t="s">
        <v>103</v>
      </c>
      <c r="AT1837" s="147" t="s">
        <v>103</v>
      </c>
      <c r="AV1837" s="212"/>
      <c r="AW1837" s="222" t="str">
        <f aca="false">HYPERLINK(CONCATENATE("http://www.ncbi.nlm.nih.gov/nuccore/",BM1837),BM1837)</f>
        <v>AB847306</v>
      </c>
      <c r="AX1837" s="219" t="str">
        <f aca="false">CONCATENATE(D1837,IF(I1837="","",CONCATENATE(".",I1837)),IF(K1837="","",CONCATENATE(".",K1837)),IF(M1837="","",CONCATENATE(".",M1837)),IF(R1837="","",CONCATENATE(".",R1837)),IF(U1837="","","(*)"))</f>
        <v>.IDN.rat</v>
      </c>
      <c r="AY1837" s="170" t="str">
        <f aca="false">CONCATENATE(BM1837,".",BN1837)</f>
        <v>AB847306.ratESOLO-014SF</v>
      </c>
      <c r="AZ1837" s="171" t="str">
        <f aca="false">IF(AV1837="",IF(ISNUMBER(FIND(".",A1837)),LEFT(A1837,FIND(".",A1837)-1),A1837),AV1837)</f>
        <v>AB847306</v>
      </c>
      <c r="BA1837" s="171" t="str">
        <f aca="false">IF(ISNUMBER(FIND("-",AZ1837)),LEFT(AZ1837,FIND("-",AZ1837)-1),AZ1837)</f>
        <v>AB847306</v>
      </c>
      <c r="BB1837" s="170" t="str">
        <f aca="false"> MEGAname &amp; "="</f>
        <v>AB847306=</v>
      </c>
      <c r="BC1837" s="170" t="str">
        <f aca="false">Clear &amp; IF(span ,"Span","out")</f>
        <v>AB847306=out</v>
      </c>
      <c r="BD1837" s="170" t="str">
        <f aca="false">Clear &amp; IF(span, IF(B1837=".","Selected",B1837),"out")</f>
        <v>AB847306=out</v>
      </c>
      <c r="BE1837" s="170" t="str">
        <f aca="false">Clear &amp; Strain</f>
        <v>AB847306=ratESOLO-014SF</v>
      </c>
      <c r="BF1837" s="170" t="str">
        <f aca="false">CONCATENATE(A1837,"=",F1837,". ",AX1837,IF(AB1837="","",CONCATENATE(".",AB1837)))</f>
        <v>AB847306=ratESOLO-014SF. .IDN.rat</v>
      </c>
      <c r="BG1837" s="170" t="str">
        <f aca="false">CONCATENATE(A1837,"=",F1837,". ",AX1837)</f>
        <v>AB847306=ratESOLO-014SF. .IDN.rat</v>
      </c>
      <c r="BH1837" s="170" t="str">
        <f aca="false">CONCATENATE(A1837,"=",AX1837)</f>
        <v>AB847306=.IDN.rat</v>
      </c>
      <c r="BI1837" s="170" t="str">
        <f aca="false">CONCATENATE(A1837,"=",ComForSubtype,D1837)</f>
        <v>AB847306=</v>
      </c>
      <c r="BJ1837" s="170" t="str">
        <f aca="false">CONCATENATE(A1837,"=",E1837)</f>
        <v>AB847306=</v>
      </c>
      <c r="BK1837" s="170" t="str">
        <f aca="false">CONCATENATE(A1837,"=",C1837)</f>
        <v>AB847306=</v>
      </c>
      <c r="BL1837" s="170" t="str">
        <f aca="false">CONCATENATE(D1837,"=")</f>
        <v>=</v>
      </c>
      <c r="BM1837" s="223" t="str">
        <f aca="false">IF(BA1837="XX","",BA1837)</f>
        <v>AB847306</v>
      </c>
      <c r="BN1837" s="224" t="str">
        <f aca="false">CONCATENATE(IF(F1837="","",F1837),IF(G1837="","",CONCATENATE(" / ",G1837)))</f>
        <v>ratESOLO-014SF</v>
      </c>
      <c r="BO1837" s="225" t="str">
        <f aca="false">AX1837</f>
        <v>.IDN.rat</v>
      </c>
      <c r="BP1837" s="226" t="str">
        <f aca="false">IF(V1837="","",V1837)</f>
        <v/>
      </c>
      <c r="BQ1837" s="226" t="str">
        <f aca="false">IF(W1837="","",CONCATENATE(W1837,IF(LEFT(AO1837,1)="s","+","")))</f>
        <v/>
      </c>
      <c r="BR1837" s="226" t="str">
        <f aca="false">IF(X1837="","",CONCATENATE(X1837,IF(LEFT(AQ1837,1)="s","+","")))</f>
        <v/>
      </c>
      <c r="BS1837" s="226" t="str">
        <f aca="false">IF(Y1837="","",CONCATENATE(Y1837,IF(LEFT(AR1837,1)="s","+","")))</f>
        <v/>
      </c>
      <c r="BT1837" s="226" t="str">
        <f aca="false">IF(Z1837="","",CONCATENATE(Z1837,IF(LEFT(AS1837,1)="s","+","")))</f>
        <v/>
      </c>
      <c r="BU1837" s="227" t="str">
        <f aca="false">IF(AA1837="","",CONCATENATE(AA1837,IF(LEFT(AT1837,1)="s","+","")))</f>
        <v/>
      </c>
      <c r="BV1837" s="212"/>
      <c r="BW1837" s="177" t="s">
        <v>338</v>
      </c>
      <c r="BX1837" s="170" t="str">
        <f aca="false">IF(BW1837&lt;&gt;"",IF(ISNUMBER(FIND("=",BW1837)),LEFT(BW1837,FIND("=",BW1837)-1),BW1837),BW1837)</f>
        <v>xx</v>
      </c>
      <c r="BY1837" s="170" t="str">
        <f aca="false">IF(BW1837&lt;&gt;"",IF(ISNUMBER(FIND("=",BW1837)),RIGHT(BW1837,LEN(BW1837)-FIND("=",BW1837)),""),"")</f>
        <v>Non_select</v>
      </c>
      <c r="BZ1837" s="170" t="str">
        <f aca="false">IF(BX1837&lt;&gt;"",IF(ISNUMBER(FIND(".",BX1837)),LEFT(BX1837,FIND(".",BX1837)-1),BX1837),BX1837)</f>
        <v>xx</v>
      </c>
      <c r="CA1837" s="170" t="str">
        <f aca="false">IF(BX1837&lt;&gt;"",IF(ISNUMBER(FIND(".",BX1837)),RIGHT(BX1837,LEN(BX1837)-FIND(".",BX1837)),""),"")</f>
        <v/>
      </c>
      <c r="CB1837" s="212"/>
      <c r="CC1837" s="170" t="str">
        <f aca="false">A1837</f>
        <v>AB847306</v>
      </c>
      <c r="CD1837" s="178" t="s">
        <v>339</v>
      </c>
      <c r="CE1837" s="178" t="s">
        <v>340</v>
      </c>
      <c r="CF1837" s="178" t="s">
        <v>341</v>
      </c>
      <c r="CG1837" s="212"/>
      <c r="CH1837" s="212"/>
      <c r="CI1837" s="212"/>
      <c r="CJ1837" s="212"/>
      <c r="CK1837" s="178"/>
      <c r="CL1837" s="212"/>
      <c r="CM1837" s="212"/>
      <c r="CN1837" s="212"/>
      <c r="CO1837" s="212"/>
      <c r="CP1837" s="212"/>
      <c r="CQ1837" s="212"/>
      <c r="CR1837" s="170" t="n">
        <f aca="false">C1837</f>
        <v>0</v>
      </c>
      <c r="CS1837" s="229" t="n">
        <f aca="false">D1837</f>
        <v>0</v>
      </c>
      <c r="CT1837" s="170" t="str">
        <f aca="false">CONCATENATE(CD1837," strain ",CM1837," ",CL1837,", partial cds")</f>
        <v>Hepatitis E virus strain  , partial cds</v>
      </c>
    </row>
    <row r="1838" s="146" customFormat="true" ht="11.9" hidden="true" customHeight="true" outlineLevel="0" collapsed="false">
      <c r="A1838" s="154" t="s">
        <v>4767</v>
      </c>
      <c r="B1838" s="164" t="s">
        <v>371</v>
      </c>
      <c r="C1838" s="209"/>
      <c r="D1838" s="209"/>
      <c r="E1838" s="209"/>
      <c r="F1838" s="366" t="s">
        <v>4768</v>
      </c>
      <c r="G1838" s="212"/>
      <c r="H1838" s="230" t="s">
        <v>4761</v>
      </c>
      <c r="I1838" s="153" t="s">
        <v>4762</v>
      </c>
      <c r="J1838" s="146" t="s">
        <v>337</v>
      </c>
      <c r="K1838" s="212"/>
      <c r="L1838" s="212"/>
      <c r="M1838" s="157" t="s">
        <v>4621</v>
      </c>
      <c r="N1838" s="213"/>
      <c r="O1838" s="232" t="n">
        <v>2011</v>
      </c>
      <c r="P1838" s="212"/>
      <c r="Q1838" s="212"/>
      <c r="R1838" s="212"/>
      <c r="S1838" s="232" t="n">
        <v>840</v>
      </c>
      <c r="T1838" s="215"/>
      <c r="U1838" s="215"/>
      <c r="V1838" s="209"/>
      <c r="W1838" s="217"/>
      <c r="X1838" s="209"/>
      <c r="Y1838" s="209"/>
      <c r="Z1838" s="209"/>
      <c r="AA1838" s="216"/>
      <c r="AB1838" s="217"/>
      <c r="AC1838" s="217"/>
      <c r="AD1838" s="209"/>
      <c r="AE1838" s="209"/>
      <c r="AF1838" s="209"/>
      <c r="AG1838" s="218"/>
      <c r="AH1838" s="212"/>
      <c r="AI1838" s="212"/>
      <c r="AJ1838" s="219" t="n">
        <f aca="false">SeqEnd-SeqBeg+1</f>
        <v>1</v>
      </c>
      <c r="AK1838" s="220" t="n">
        <f aca="false">AND( SeqBeg&lt;=Beg  , End &lt;=SeqEnd )</f>
        <v>0</v>
      </c>
      <c r="AL1838" s="212"/>
      <c r="AM1838" s="212"/>
      <c r="AN1838" s="221"/>
      <c r="AO1838" s="147" t="s">
        <v>103</v>
      </c>
      <c r="AP1838" s="147" t="s">
        <v>103</v>
      </c>
      <c r="AQ1838" s="147" t="s">
        <v>103</v>
      </c>
      <c r="AR1838" s="147" t="s">
        <v>103</v>
      </c>
      <c r="AS1838" s="147" t="s">
        <v>103</v>
      </c>
      <c r="AT1838" s="147" t="s">
        <v>103</v>
      </c>
      <c r="AV1838" s="212"/>
      <c r="AW1838" s="222" t="str">
        <f aca="false">HYPERLINK(CONCATENATE("http://www.ncbi.nlm.nih.gov/nuccore/",BM1838),BM1838)</f>
        <v>AB725884</v>
      </c>
      <c r="AX1838" s="219" t="str">
        <f aca="false">CONCATENATE(D1838,IF(I1838="","",CONCATENATE(".",I1838)),IF(K1838="","",CONCATENATE(".",K1838)),IF(M1838="","",CONCATENATE(".",M1838)),IF(R1838="","",CONCATENATE(".",R1838)),IF(U1838="","","(*)"))</f>
        <v>.IDN.rat</v>
      </c>
      <c r="AY1838" s="170" t="str">
        <f aca="false">CONCATENATE(BM1838,".",BN1838)</f>
        <v>AB725884.ratIDE003</v>
      </c>
      <c r="AZ1838" s="171" t="str">
        <f aca="false">IF(AV1838="",IF(ISNUMBER(FIND(".",A1838)),LEFT(A1838,FIND(".",A1838)-1),A1838),AV1838)</f>
        <v>AB725884</v>
      </c>
      <c r="BA1838" s="171" t="str">
        <f aca="false">IF(ISNUMBER(FIND("-",AZ1838)),LEFT(AZ1838,FIND("-",AZ1838)-1),AZ1838)</f>
        <v>AB725884</v>
      </c>
      <c r="BB1838" s="170" t="str">
        <f aca="false"> MEGAname &amp; "="</f>
        <v>AB725884=</v>
      </c>
      <c r="BC1838" s="170" t="str">
        <f aca="false">Clear &amp; IF(span ,"Span","out")</f>
        <v>AB725884=out</v>
      </c>
      <c r="BD1838" s="170" t="str">
        <f aca="false">Clear &amp; IF(span, IF(B1838=".","Selected",B1838),"out")</f>
        <v>AB725884=out</v>
      </c>
      <c r="BE1838" s="170" t="str">
        <f aca="false">Clear &amp; Strain</f>
        <v>AB725884=ratIDE003</v>
      </c>
      <c r="BF1838" s="170" t="str">
        <f aca="false">CONCATENATE(A1838,"=",F1838,". ",AX1838,IF(AB1838="","",CONCATENATE(".",AB1838)))</f>
        <v>AB725884=ratIDE003. .IDN.rat</v>
      </c>
      <c r="BG1838" s="170" t="str">
        <f aca="false">CONCATENATE(A1838,"=",F1838,". ",AX1838)</f>
        <v>AB725884=ratIDE003. .IDN.rat</v>
      </c>
      <c r="BH1838" s="170" t="str">
        <f aca="false">CONCATENATE(A1838,"=",AX1838)</f>
        <v>AB725884=.IDN.rat</v>
      </c>
      <c r="BI1838" s="170" t="str">
        <f aca="false">CONCATENATE(A1838,"=",ComForSubtype,D1838)</f>
        <v>AB725884=</v>
      </c>
      <c r="BJ1838" s="170" t="str">
        <f aca="false">CONCATENATE(A1838,"=",E1838)</f>
        <v>AB725884=</v>
      </c>
      <c r="BK1838" s="170" t="str">
        <f aca="false">CONCATENATE(A1838,"=",C1838)</f>
        <v>AB725884=</v>
      </c>
      <c r="BL1838" s="170" t="str">
        <f aca="false">CONCATENATE(D1838,"=")</f>
        <v>=</v>
      </c>
      <c r="BM1838" s="223" t="str">
        <f aca="false">IF(BA1838="XX","",BA1838)</f>
        <v>AB725884</v>
      </c>
      <c r="BN1838" s="224" t="str">
        <f aca="false">CONCATENATE(IF(F1838="","",F1838),IF(G1838="","",CONCATENATE(" / ",G1838)))</f>
        <v>ratIDE003</v>
      </c>
      <c r="BO1838" s="225" t="str">
        <f aca="false">AX1838</f>
        <v>.IDN.rat</v>
      </c>
      <c r="BP1838" s="226" t="str">
        <f aca="false">IF(V1838="","",V1838)</f>
        <v/>
      </c>
      <c r="BQ1838" s="226" t="str">
        <f aca="false">IF(W1838="","",CONCATENATE(W1838,IF(LEFT(AO1838,1)="s","+","")))</f>
        <v/>
      </c>
      <c r="BR1838" s="226" t="str">
        <f aca="false">IF(X1838="","",CONCATENATE(X1838,IF(LEFT(AQ1838,1)="s","+","")))</f>
        <v/>
      </c>
      <c r="BS1838" s="226" t="str">
        <f aca="false">IF(Y1838="","",CONCATENATE(Y1838,IF(LEFT(AR1838,1)="s","+","")))</f>
        <v/>
      </c>
      <c r="BT1838" s="226" t="str">
        <f aca="false">IF(Z1838="","",CONCATENATE(Z1838,IF(LEFT(AS1838,1)="s","+","")))</f>
        <v/>
      </c>
      <c r="BU1838" s="227" t="str">
        <f aca="false">IF(AA1838="","",CONCATENATE(AA1838,IF(LEFT(AT1838,1)="s","+","")))</f>
        <v/>
      </c>
      <c r="BV1838" s="212"/>
      <c r="BW1838" s="177" t="s">
        <v>338</v>
      </c>
      <c r="BX1838" s="170" t="str">
        <f aca="false">IF(BW1838&lt;&gt;"",IF(ISNUMBER(FIND("=",BW1838)),LEFT(BW1838,FIND("=",BW1838)-1),BW1838),BW1838)</f>
        <v>xx</v>
      </c>
      <c r="BY1838" s="170" t="str">
        <f aca="false">IF(BW1838&lt;&gt;"",IF(ISNUMBER(FIND("=",BW1838)),RIGHT(BW1838,LEN(BW1838)-FIND("=",BW1838)),""),"")</f>
        <v>Non_select</v>
      </c>
      <c r="BZ1838" s="170" t="str">
        <f aca="false">IF(BX1838&lt;&gt;"",IF(ISNUMBER(FIND(".",BX1838)),LEFT(BX1838,FIND(".",BX1838)-1),BX1838),BX1838)</f>
        <v>xx</v>
      </c>
      <c r="CA1838" s="170" t="str">
        <f aca="false">IF(BX1838&lt;&gt;"",IF(ISNUMBER(FIND(".",BX1838)),RIGHT(BX1838,LEN(BX1838)-FIND(".",BX1838)),""),"")</f>
        <v/>
      </c>
      <c r="CB1838" s="212"/>
      <c r="CC1838" s="170" t="str">
        <f aca="false">A1838</f>
        <v>AB725884</v>
      </c>
      <c r="CD1838" s="178" t="s">
        <v>339</v>
      </c>
      <c r="CE1838" s="178" t="s">
        <v>340</v>
      </c>
      <c r="CF1838" s="178" t="s">
        <v>341</v>
      </c>
      <c r="CG1838" s="212"/>
      <c r="CH1838" s="212"/>
      <c r="CI1838" s="212"/>
      <c r="CJ1838" s="212"/>
      <c r="CK1838" s="178"/>
      <c r="CL1838" s="212"/>
      <c r="CM1838" s="212"/>
      <c r="CN1838" s="212"/>
      <c r="CO1838" s="212"/>
      <c r="CP1838" s="212"/>
      <c r="CQ1838" s="212"/>
      <c r="CR1838" s="170" t="n">
        <f aca="false">C1838</f>
        <v>0</v>
      </c>
      <c r="CS1838" s="229" t="n">
        <f aca="false">D1838</f>
        <v>0</v>
      </c>
      <c r="CT1838" s="170" t="str">
        <f aca="false">CONCATENATE(CD1838," strain ",CM1838," ",CL1838,", partial cds")</f>
        <v>Hepatitis E virus strain  , partial cds</v>
      </c>
    </row>
    <row r="1839" s="146" customFormat="true" ht="11.9" hidden="true" customHeight="true" outlineLevel="0" collapsed="false">
      <c r="A1839" s="154" t="s">
        <v>4769</v>
      </c>
      <c r="B1839" s="164" t="s">
        <v>371</v>
      </c>
      <c r="C1839" s="209"/>
      <c r="D1839" s="209"/>
      <c r="E1839" s="209"/>
      <c r="F1839" s="366" t="s">
        <v>4770</v>
      </c>
      <c r="G1839" s="212"/>
      <c r="H1839" s="230" t="s">
        <v>4761</v>
      </c>
      <c r="I1839" s="153" t="s">
        <v>4762</v>
      </c>
      <c r="J1839" s="146" t="s">
        <v>337</v>
      </c>
      <c r="K1839" s="212"/>
      <c r="L1839" s="212"/>
      <c r="M1839" s="157" t="s">
        <v>4621</v>
      </c>
      <c r="N1839" s="213"/>
      <c r="O1839" s="232" t="n">
        <v>2011</v>
      </c>
      <c r="P1839" s="212"/>
      <c r="Q1839" s="212"/>
      <c r="R1839" s="212"/>
      <c r="S1839" s="232" t="n">
        <v>840</v>
      </c>
      <c r="T1839" s="215"/>
      <c r="U1839" s="215"/>
      <c r="V1839" s="209"/>
      <c r="W1839" s="217"/>
      <c r="X1839" s="209"/>
      <c r="Y1839" s="209"/>
      <c r="Z1839" s="209"/>
      <c r="AA1839" s="216"/>
      <c r="AB1839" s="217"/>
      <c r="AC1839" s="217"/>
      <c r="AD1839" s="209"/>
      <c r="AE1839" s="209"/>
      <c r="AF1839" s="209"/>
      <c r="AG1839" s="218"/>
      <c r="AH1839" s="212"/>
      <c r="AI1839" s="212"/>
      <c r="AJ1839" s="219" t="n">
        <f aca="false">SeqEnd-SeqBeg+1</f>
        <v>1</v>
      </c>
      <c r="AK1839" s="220" t="n">
        <f aca="false">AND( SeqBeg&lt;=Beg  , End &lt;=SeqEnd )</f>
        <v>0</v>
      </c>
      <c r="AL1839" s="212"/>
      <c r="AM1839" s="212"/>
      <c r="AN1839" s="221"/>
      <c r="AO1839" s="147" t="s">
        <v>103</v>
      </c>
      <c r="AP1839" s="147" t="s">
        <v>103</v>
      </c>
      <c r="AQ1839" s="147" t="s">
        <v>103</v>
      </c>
      <c r="AR1839" s="147" t="s">
        <v>103</v>
      </c>
      <c r="AS1839" s="147" t="s">
        <v>103</v>
      </c>
      <c r="AT1839" s="147" t="s">
        <v>103</v>
      </c>
      <c r="AV1839" s="212"/>
      <c r="AW1839" s="222" t="str">
        <f aca="false">HYPERLINK(CONCATENATE("http://www.ncbi.nlm.nih.gov/nuccore/",BM1839),BM1839)</f>
        <v>AB725885</v>
      </c>
      <c r="AX1839" s="219" t="str">
        <f aca="false">CONCATENATE(D1839,IF(I1839="","",CONCATENATE(".",I1839)),IF(K1839="","",CONCATENATE(".",K1839)),IF(M1839="","",CONCATENATE(".",M1839)),IF(R1839="","",CONCATENATE(".",R1839)),IF(U1839="","","(*)"))</f>
        <v>.IDN.rat</v>
      </c>
      <c r="AY1839" s="170" t="str">
        <f aca="false">CONCATENATE(BM1839,".",BN1839)</f>
        <v>AB725885.ratIDE003</v>
      </c>
      <c r="AZ1839" s="171" t="str">
        <f aca="false">IF(AV1839="",IF(ISNUMBER(FIND(".",A1839)),LEFT(A1839,FIND(".",A1839)-1),A1839),AV1839)</f>
        <v>AB725885</v>
      </c>
      <c r="BA1839" s="171" t="str">
        <f aca="false">IF(ISNUMBER(FIND("-",AZ1839)),LEFT(AZ1839,FIND("-",AZ1839)-1),AZ1839)</f>
        <v>AB725885</v>
      </c>
      <c r="BB1839" s="170" t="str">
        <f aca="false"> MEGAname &amp; "="</f>
        <v>AB725885=</v>
      </c>
      <c r="BC1839" s="170" t="str">
        <f aca="false">Clear &amp; IF(span ,"Span","out")</f>
        <v>AB725885=out</v>
      </c>
      <c r="BD1839" s="170" t="str">
        <f aca="false">Clear &amp; IF(span, IF(B1839=".","Selected",B1839),"out")</f>
        <v>AB725885=out</v>
      </c>
      <c r="BE1839" s="170" t="str">
        <f aca="false">Clear &amp; Strain</f>
        <v>AB725885=ratIDE004</v>
      </c>
      <c r="BF1839" s="170" t="str">
        <f aca="false">CONCATENATE(A1839,"=",F1838,". ",AX1839,IF(AB1839="","",CONCATENATE(".",AB1839)))</f>
        <v>AB725885=ratIDE003. .IDN.rat</v>
      </c>
      <c r="BG1839" s="170" t="str">
        <f aca="false">CONCATENATE(A1839,"=",F1838,". ",AX1839)</f>
        <v>AB725885=ratIDE003. .IDN.rat</v>
      </c>
      <c r="BH1839" s="170" t="str">
        <f aca="false">CONCATENATE(A1839,"=",AX1839)</f>
        <v>AB725885=.IDN.rat</v>
      </c>
      <c r="BI1839" s="170" t="str">
        <f aca="false">CONCATENATE(A1839,"=",ComForSubtype,D1839)</f>
        <v>AB725885=</v>
      </c>
      <c r="BJ1839" s="170" t="str">
        <f aca="false">CONCATENATE(A1839,"=",E1839)</f>
        <v>AB725885=</v>
      </c>
      <c r="BK1839" s="170" t="str">
        <f aca="false">CONCATENATE(A1839,"=",C1839)</f>
        <v>AB725885=</v>
      </c>
      <c r="BL1839" s="170" t="str">
        <f aca="false">CONCATENATE(D1839,"=")</f>
        <v>=</v>
      </c>
      <c r="BM1839" s="223" t="str">
        <f aca="false">IF(BA1839="XX","",BA1839)</f>
        <v>AB725885</v>
      </c>
      <c r="BN1839" s="224" t="str">
        <f aca="false">CONCATENATE(IF(F1838="","",F1838),IF(G1839="","",CONCATENATE(" / ",G1839)))</f>
        <v>ratIDE003</v>
      </c>
      <c r="BO1839" s="225" t="str">
        <f aca="false">AX1839</f>
        <v>.IDN.rat</v>
      </c>
      <c r="BP1839" s="226" t="str">
        <f aca="false">IF(V1839="","",V1839)</f>
        <v/>
      </c>
      <c r="BQ1839" s="226" t="str">
        <f aca="false">IF(W1839="","",CONCATENATE(W1839,IF(LEFT(AO1839,1)="s","+","")))</f>
        <v/>
      </c>
      <c r="BR1839" s="226" t="str">
        <f aca="false">IF(X1839="","",CONCATENATE(X1839,IF(LEFT(AQ1839,1)="s","+","")))</f>
        <v/>
      </c>
      <c r="BS1839" s="226" t="str">
        <f aca="false">IF(Y1839="","",CONCATENATE(Y1839,IF(LEFT(AR1839,1)="s","+","")))</f>
        <v/>
      </c>
      <c r="BT1839" s="226" t="str">
        <f aca="false">IF(Z1839="","",CONCATENATE(Z1839,IF(LEFT(AS1839,1)="s","+","")))</f>
        <v/>
      </c>
      <c r="BU1839" s="227" t="str">
        <f aca="false">IF(AA1839="","",CONCATENATE(AA1839,IF(LEFT(AT1839,1)="s","+","")))</f>
        <v/>
      </c>
      <c r="BV1839" s="212"/>
      <c r="BW1839" s="177" t="s">
        <v>338</v>
      </c>
      <c r="BX1839" s="170" t="str">
        <f aca="false">IF(BW1839&lt;&gt;"",IF(ISNUMBER(FIND("=",BW1839)),LEFT(BW1839,FIND("=",BW1839)-1),BW1839),BW1839)</f>
        <v>xx</v>
      </c>
      <c r="BY1839" s="170" t="str">
        <f aca="false">IF(BW1839&lt;&gt;"",IF(ISNUMBER(FIND("=",BW1839)),RIGHT(BW1839,LEN(BW1839)-FIND("=",BW1839)),""),"")</f>
        <v>Non_select</v>
      </c>
      <c r="BZ1839" s="170" t="str">
        <f aca="false">IF(BX1839&lt;&gt;"",IF(ISNUMBER(FIND(".",BX1839)),LEFT(BX1839,FIND(".",BX1839)-1),BX1839),BX1839)</f>
        <v>xx</v>
      </c>
      <c r="CA1839" s="170" t="str">
        <f aca="false">IF(BX1839&lt;&gt;"",IF(ISNUMBER(FIND(".",BX1839)),RIGHT(BX1839,LEN(BX1839)-FIND(".",BX1839)),""),"")</f>
        <v/>
      </c>
      <c r="CB1839" s="212"/>
      <c r="CC1839" s="170" t="str">
        <f aca="false">A1839</f>
        <v>AB725885</v>
      </c>
      <c r="CD1839" s="178" t="s">
        <v>339</v>
      </c>
      <c r="CE1839" s="178" t="s">
        <v>340</v>
      </c>
      <c r="CF1839" s="178" t="s">
        <v>341</v>
      </c>
      <c r="CG1839" s="212"/>
      <c r="CH1839" s="212"/>
      <c r="CI1839" s="212"/>
      <c r="CJ1839" s="212"/>
      <c r="CK1839" s="178"/>
      <c r="CL1839" s="212"/>
      <c r="CM1839" s="212"/>
      <c r="CN1839" s="212"/>
      <c r="CO1839" s="212"/>
      <c r="CP1839" s="212"/>
      <c r="CQ1839" s="212"/>
      <c r="CR1839" s="170" t="n">
        <f aca="false">C1839</f>
        <v>0</v>
      </c>
      <c r="CS1839" s="229" t="n">
        <f aca="false">D1839</f>
        <v>0</v>
      </c>
      <c r="CT1839" s="170" t="str">
        <f aca="false">CONCATENATE(CD1839," strain ",CM1839," ",CL1839,", partial cds")</f>
        <v>Hepatitis E virus strain  , partial cds</v>
      </c>
    </row>
    <row r="1840" s="146" customFormat="true" ht="11.9" hidden="true" customHeight="true" outlineLevel="0" collapsed="false">
      <c r="A1840" s="154" t="s">
        <v>4771</v>
      </c>
      <c r="B1840" s="164" t="s">
        <v>371</v>
      </c>
      <c r="C1840" s="209"/>
      <c r="D1840" s="209"/>
      <c r="E1840" s="209"/>
      <c r="F1840" s="366" t="s">
        <v>4772</v>
      </c>
      <c r="G1840" s="212"/>
      <c r="H1840" s="230" t="s">
        <v>4761</v>
      </c>
      <c r="I1840" s="153" t="s">
        <v>4762</v>
      </c>
      <c r="J1840" s="146" t="s">
        <v>337</v>
      </c>
      <c r="K1840" s="212"/>
      <c r="L1840" s="212"/>
      <c r="M1840" s="157" t="s">
        <v>4621</v>
      </c>
      <c r="N1840" s="213"/>
      <c r="O1840" s="232" t="n">
        <v>2011</v>
      </c>
      <c r="P1840" s="212"/>
      <c r="Q1840" s="212"/>
      <c r="R1840" s="212"/>
      <c r="S1840" s="232" t="n">
        <v>840</v>
      </c>
      <c r="T1840" s="215"/>
      <c r="U1840" s="215"/>
      <c r="V1840" s="209"/>
      <c r="W1840" s="217"/>
      <c r="X1840" s="209"/>
      <c r="Y1840" s="209"/>
      <c r="Z1840" s="209"/>
      <c r="AA1840" s="216"/>
      <c r="AB1840" s="217"/>
      <c r="AC1840" s="217"/>
      <c r="AD1840" s="209"/>
      <c r="AE1840" s="209"/>
      <c r="AF1840" s="209"/>
      <c r="AG1840" s="218"/>
      <c r="AH1840" s="212"/>
      <c r="AI1840" s="212"/>
      <c r="AJ1840" s="219" t="n">
        <f aca="false">SeqEnd-SeqBeg+1</f>
        <v>1</v>
      </c>
      <c r="AK1840" s="220" t="n">
        <f aca="false">AND( SeqBeg&lt;=Beg  , End &lt;=SeqEnd )</f>
        <v>0</v>
      </c>
      <c r="AL1840" s="212"/>
      <c r="AM1840" s="212"/>
      <c r="AN1840" s="221"/>
      <c r="AO1840" s="147" t="s">
        <v>103</v>
      </c>
      <c r="AP1840" s="147" t="s">
        <v>103</v>
      </c>
      <c r="AQ1840" s="147" t="s">
        <v>103</v>
      </c>
      <c r="AR1840" s="147" t="s">
        <v>103</v>
      </c>
      <c r="AS1840" s="147" t="s">
        <v>103</v>
      </c>
      <c r="AT1840" s="147" t="s">
        <v>103</v>
      </c>
      <c r="AV1840" s="212"/>
      <c r="AW1840" s="222" t="str">
        <f aca="false">HYPERLINK(CONCATENATE("http://www.ncbi.nlm.nih.gov/nuccore/",BM1840),BM1840)</f>
        <v>AB725886</v>
      </c>
      <c r="AX1840" s="219" t="str">
        <f aca="false">CONCATENATE(D1840,IF(I1840="","",CONCATENATE(".",I1840)),IF(K1840="","",CONCATENATE(".",K1840)),IF(M1840="","",CONCATENATE(".",M1840)),IF(R1840="","",CONCATENATE(".",R1840)),IF(U1840="","","(*)"))</f>
        <v>.IDN.rat</v>
      </c>
      <c r="AY1840" s="170" t="str">
        <f aca="false">CONCATENATE(BM1840,".",BN1840)</f>
        <v>AB725886.ratIDE004</v>
      </c>
      <c r="AZ1840" s="171" t="str">
        <f aca="false">IF(AV1840="",IF(ISNUMBER(FIND(".",A1840)),LEFT(A1840,FIND(".",A1840)-1),A1840),AV1840)</f>
        <v>AB725886</v>
      </c>
      <c r="BA1840" s="171" t="str">
        <f aca="false">IF(ISNUMBER(FIND("-",AZ1840)),LEFT(AZ1840,FIND("-",AZ1840)-1),AZ1840)</f>
        <v>AB725886</v>
      </c>
      <c r="BB1840" s="170" t="str">
        <f aca="false"> MEGAname &amp; "="</f>
        <v>AB725886=</v>
      </c>
      <c r="BC1840" s="170" t="str">
        <f aca="false">Clear &amp; IF(span ,"Span","out")</f>
        <v>AB725886=out</v>
      </c>
      <c r="BD1840" s="170" t="str">
        <f aca="false">Clear &amp; IF(span, IF(B1840=".","Selected",B1840),"out")</f>
        <v>AB725886=out</v>
      </c>
      <c r="BE1840" s="170" t="str">
        <f aca="false">Clear &amp; Strain</f>
        <v>AB725886=ratIDE022</v>
      </c>
      <c r="BF1840" s="170" t="str">
        <f aca="false">CONCATENATE(A1840,"=",F1839,". ",AX1840,IF(AB1840="","",CONCATENATE(".",AB1840)))</f>
        <v>AB725886=ratIDE004. .IDN.rat</v>
      </c>
      <c r="BG1840" s="170" t="str">
        <f aca="false">CONCATENATE(A1840,"=",F1839,". ",AX1840)</f>
        <v>AB725886=ratIDE004. .IDN.rat</v>
      </c>
      <c r="BH1840" s="170" t="str">
        <f aca="false">CONCATENATE(A1840,"=",AX1840)</f>
        <v>AB725886=.IDN.rat</v>
      </c>
      <c r="BI1840" s="170" t="str">
        <f aca="false">CONCATENATE(A1840,"=",ComForSubtype,D1840)</f>
        <v>AB725886=</v>
      </c>
      <c r="BJ1840" s="170" t="str">
        <f aca="false">CONCATENATE(A1840,"=",E1840)</f>
        <v>AB725886=</v>
      </c>
      <c r="BK1840" s="170" t="str">
        <f aca="false">CONCATENATE(A1840,"=",C1840)</f>
        <v>AB725886=</v>
      </c>
      <c r="BL1840" s="170" t="str">
        <f aca="false">CONCATENATE(D1840,"=")</f>
        <v>=</v>
      </c>
      <c r="BM1840" s="223" t="str">
        <f aca="false">IF(BA1840="XX","",BA1840)</f>
        <v>AB725886</v>
      </c>
      <c r="BN1840" s="224" t="str">
        <f aca="false">CONCATENATE(IF(F1839="","",F1839),IF(G1840="","",CONCATENATE(" / ",G1840)))</f>
        <v>ratIDE004</v>
      </c>
      <c r="BO1840" s="225" t="str">
        <f aca="false">AX1840</f>
        <v>.IDN.rat</v>
      </c>
      <c r="BP1840" s="226" t="str">
        <f aca="false">IF(V1840="","",V1840)</f>
        <v/>
      </c>
      <c r="BQ1840" s="226" t="str">
        <f aca="false">IF(W1840="","",CONCATENATE(W1840,IF(LEFT(AO1840,1)="s","+","")))</f>
        <v/>
      </c>
      <c r="BR1840" s="226" t="str">
        <f aca="false">IF(X1840="","",CONCATENATE(X1840,IF(LEFT(AQ1840,1)="s","+","")))</f>
        <v/>
      </c>
      <c r="BS1840" s="226" t="str">
        <f aca="false">IF(Y1840="","",CONCATENATE(Y1840,IF(LEFT(AR1840,1)="s","+","")))</f>
        <v/>
      </c>
      <c r="BT1840" s="226" t="str">
        <f aca="false">IF(Z1840="","",CONCATENATE(Z1840,IF(LEFT(AS1840,1)="s","+","")))</f>
        <v/>
      </c>
      <c r="BU1840" s="227" t="str">
        <f aca="false">IF(AA1840="","",CONCATENATE(AA1840,IF(LEFT(AT1840,1)="s","+","")))</f>
        <v/>
      </c>
      <c r="BV1840" s="212"/>
      <c r="BW1840" s="177" t="s">
        <v>338</v>
      </c>
      <c r="BX1840" s="170" t="str">
        <f aca="false">IF(BW1840&lt;&gt;"",IF(ISNUMBER(FIND("=",BW1840)),LEFT(BW1840,FIND("=",BW1840)-1),BW1840),BW1840)</f>
        <v>xx</v>
      </c>
      <c r="BY1840" s="170" t="str">
        <f aca="false">IF(BW1840&lt;&gt;"",IF(ISNUMBER(FIND("=",BW1840)),RIGHT(BW1840,LEN(BW1840)-FIND("=",BW1840)),""),"")</f>
        <v>Non_select</v>
      </c>
      <c r="BZ1840" s="170" t="str">
        <f aca="false">IF(BX1840&lt;&gt;"",IF(ISNUMBER(FIND(".",BX1840)),LEFT(BX1840,FIND(".",BX1840)-1),BX1840),BX1840)</f>
        <v>xx</v>
      </c>
      <c r="CA1840" s="170" t="str">
        <f aca="false">IF(BX1840&lt;&gt;"",IF(ISNUMBER(FIND(".",BX1840)),RIGHT(BX1840,LEN(BX1840)-FIND(".",BX1840)),""),"")</f>
        <v/>
      </c>
      <c r="CB1840" s="212"/>
      <c r="CC1840" s="170" t="str">
        <f aca="false">A1840</f>
        <v>AB725886</v>
      </c>
      <c r="CD1840" s="178" t="s">
        <v>339</v>
      </c>
      <c r="CE1840" s="178" t="s">
        <v>340</v>
      </c>
      <c r="CF1840" s="178" t="s">
        <v>341</v>
      </c>
      <c r="CG1840" s="212"/>
      <c r="CH1840" s="212"/>
      <c r="CI1840" s="212"/>
      <c r="CJ1840" s="212"/>
      <c r="CK1840" s="178"/>
      <c r="CL1840" s="212"/>
      <c r="CM1840" s="212"/>
      <c r="CN1840" s="212"/>
      <c r="CO1840" s="212"/>
      <c r="CP1840" s="212"/>
      <c r="CQ1840" s="212"/>
      <c r="CR1840" s="170" t="n">
        <f aca="false">C1840</f>
        <v>0</v>
      </c>
      <c r="CS1840" s="229" t="n">
        <f aca="false">D1840</f>
        <v>0</v>
      </c>
      <c r="CT1840" s="170" t="str">
        <f aca="false">CONCATENATE(CD1840," strain ",CM1840," ",CL1840,", partial cds")</f>
        <v>Hepatitis E virus strain  , partial cds</v>
      </c>
    </row>
    <row r="1841" s="146" customFormat="true" ht="11.9" hidden="true" customHeight="true" outlineLevel="0" collapsed="false">
      <c r="A1841" s="154" t="s">
        <v>4773</v>
      </c>
      <c r="B1841" s="164" t="s">
        <v>371</v>
      </c>
      <c r="C1841" s="209"/>
      <c r="D1841" s="209"/>
      <c r="E1841" s="209"/>
      <c r="F1841" s="366" t="s">
        <v>4774</v>
      </c>
      <c r="G1841" s="212"/>
      <c r="H1841" s="230" t="s">
        <v>4761</v>
      </c>
      <c r="I1841" s="153" t="s">
        <v>4762</v>
      </c>
      <c r="J1841" s="146" t="s">
        <v>337</v>
      </c>
      <c r="K1841" s="212"/>
      <c r="L1841" s="212"/>
      <c r="M1841" s="157" t="s">
        <v>4621</v>
      </c>
      <c r="N1841" s="213"/>
      <c r="O1841" s="232" t="n">
        <v>2011</v>
      </c>
      <c r="P1841" s="212"/>
      <c r="Q1841" s="212"/>
      <c r="R1841" s="212"/>
      <c r="S1841" s="232" t="n">
        <v>840</v>
      </c>
      <c r="T1841" s="215"/>
      <c r="U1841" s="215"/>
      <c r="V1841" s="209"/>
      <c r="W1841" s="217"/>
      <c r="X1841" s="209"/>
      <c r="Y1841" s="209"/>
      <c r="Z1841" s="209"/>
      <c r="AA1841" s="216"/>
      <c r="AB1841" s="217"/>
      <c r="AC1841" s="217"/>
      <c r="AD1841" s="209"/>
      <c r="AE1841" s="209"/>
      <c r="AF1841" s="209"/>
      <c r="AG1841" s="218"/>
      <c r="AH1841" s="212"/>
      <c r="AI1841" s="212"/>
      <c r="AJ1841" s="219" t="n">
        <f aca="false">SeqEnd-SeqBeg+1</f>
        <v>1</v>
      </c>
      <c r="AK1841" s="220" t="n">
        <f aca="false">AND( SeqBeg&lt;=Beg  , End &lt;=SeqEnd )</f>
        <v>0</v>
      </c>
      <c r="AL1841" s="212"/>
      <c r="AM1841" s="212"/>
      <c r="AN1841" s="221"/>
      <c r="AO1841" s="147" t="s">
        <v>103</v>
      </c>
      <c r="AP1841" s="147" t="s">
        <v>103</v>
      </c>
      <c r="AQ1841" s="147" t="s">
        <v>103</v>
      </c>
      <c r="AR1841" s="147" t="s">
        <v>103</v>
      </c>
      <c r="AS1841" s="147" t="s">
        <v>103</v>
      </c>
      <c r="AT1841" s="147" t="s">
        <v>103</v>
      </c>
      <c r="AV1841" s="212"/>
      <c r="AW1841" s="222" t="str">
        <f aca="false">HYPERLINK(CONCATENATE("http://www.ncbi.nlm.nih.gov/nuccore/",BM1841),BM1841)</f>
        <v>AB725887</v>
      </c>
      <c r="AX1841" s="219" t="str">
        <f aca="false">CONCATENATE(D1841,IF(I1841="","",CONCATENATE(".",I1841)),IF(K1841="","",CONCATENATE(".",K1841)),IF(M1841="","",CONCATENATE(".",M1841)),IF(R1841="","",CONCATENATE(".",R1841)),IF(U1841="","","(*)"))</f>
        <v>.IDN.rat</v>
      </c>
      <c r="AY1841" s="170" t="str">
        <f aca="false">CONCATENATE(BM1841,".",BN1841)</f>
        <v>AB725887.ratIDE022</v>
      </c>
      <c r="AZ1841" s="171" t="str">
        <f aca="false">IF(AV1841="",IF(ISNUMBER(FIND(".",A1841)),LEFT(A1841,FIND(".",A1841)-1),A1841),AV1841)</f>
        <v>AB725887</v>
      </c>
      <c r="BA1841" s="171" t="str">
        <f aca="false">IF(ISNUMBER(FIND("-",AZ1841)),LEFT(AZ1841,FIND("-",AZ1841)-1),AZ1841)</f>
        <v>AB725887</v>
      </c>
      <c r="BB1841" s="170" t="str">
        <f aca="false"> MEGAname &amp; "="</f>
        <v>AB725887=</v>
      </c>
      <c r="BC1841" s="170" t="str">
        <f aca="false">Clear &amp; IF(span ,"Span","out")</f>
        <v>AB725887=out</v>
      </c>
      <c r="BD1841" s="170" t="str">
        <f aca="false">Clear &amp; IF(span, IF(B1841=".","Selected",B1841),"out")</f>
        <v>AB725887=out</v>
      </c>
      <c r="BE1841" s="170" t="str">
        <f aca="false">Clear &amp; Strain</f>
        <v>AB725887=ratIDE026</v>
      </c>
      <c r="BF1841" s="170" t="str">
        <f aca="false">CONCATENATE(A1841,"=",F1840,". ",AX1841,IF(AB1841="","",CONCATENATE(".",AB1841)))</f>
        <v>AB725887=ratIDE022. .IDN.rat</v>
      </c>
      <c r="BG1841" s="170" t="str">
        <f aca="false">CONCATENATE(A1841,"=",F1840,". ",AX1841)</f>
        <v>AB725887=ratIDE022. .IDN.rat</v>
      </c>
      <c r="BH1841" s="170" t="str">
        <f aca="false">CONCATENATE(A1841,"=",AX1841)</f>
        <v>AB725887=.IDN.rat</v>
      </c>
      <c r="BI1841" s="170" t="str">
        <f aca="false">CONCATENATE(A1841,"=",ComForSubtype,D1841)</f>
        <v>AB725887=</v>
      </c>
      <c r="BJ1841" s="170" t="str">
        <f aca="false">CONCATENATE(A1841,"=",E1841)</f>
        <v>AB725887=</v>
      </c>
      <c r="BK1841" s="170" t="str">
        <f aca="false">CONCATENATE(A1841,"=",C1841)</f>
        <v>AB725887=</v>
      </c>
      <c r="BL1841" s="170" t="str">
        <f aca="false">CONCATENATE(D1841,"=")</f>
        <v>=</v>
      </c>
      <c r="BM1841" s="223" t="str">
        <f aca="false">IF(BA1841="XX","",BA1841)</f>
        <v>AB725887</v>
      </c>
      <c r="BN1841" s="224" t="str">
        <f aca="false">CONCATENATE(IF(F1840="","",F1840),IF(G1841="","",CONCATENATE(" / ",G1841)))</f>
        <v>ratIDE022</v>
      </c>
      <c r="BO1841" s="225" t="str">
        <f aca="false">AX1841</f>
        <v>.IDN.rat</v>
      </c>
      <c r="BP1841" s="226" t="str">
        <f aca="false">IF(V1841="","",V1841)</f>
        <v/>
      </c>
      <c r="BQ1841" s="226" t="str">
        <f aca="false">IF(W1841="","",CONCATENATE(W1841,IF(LEFT(AO1841,1)="s","+","")))</f>
        <v/>
      </c>
      <c r="BR1841" s="226" t="str">
        <f aca="false">IF(X1841="","",CONCATENATE(X1841,IF(LEFT(AQ1841,1)="s","+","")))</f>
        <v/>
      </c>
      <c r="BS1841" s="226" t="str">
        <f aca="false">IF(Y1841="","",CONCATENATE(Y1841,IF(LEFT(AR1841,1)="s","+","")))</f>
        <v/>
      </c>
      <c r="BT1841" s="226" t="str">
        <f aca="false">IF(Z1841="","",CONCATENATE(Z1841,IF(LEFT(AS1841,1)="s","+","")))</f>
        <v/>
      </c>
      <c r="BU1841" s="227" t="str">
        <f aca="false">IF(AA1841="","",CONCATENATE(AA1841,IF(LEFT(AT1841,1)="s","+","")))</f>
        <v/>
      </c>
      <c r="BV1841" s="212"/>
      <c r="BW1841" s="177" t="s">
        <v>338</v>
      </c>
      <c r="BX1841" s="170" t="str">
        <f aca="false">IF(BW1841&lt;&gt;"",IF(ISNUMBER(FIND("=",BW1841)),LEFT(BW1841,FIND("=",BW1841)-1),BW1841),BW1841)</f>
        <v>xx</v>
      </c>
      <c r="BY1841" s="170" t="str">
        <f aca="false">IF(BW1841&lt;&gt;"",IF(ISNUMBER(FIND("=",BW1841)),RIGHT(BW1841,LEN(BW1841)-FIND("=",BW1841)),""),"")</f>
        <v>Non_select</v>
      </c>
      <c r="BZ1841" s="170" t="str">
        <f aca="false">IF(BX1841&lt;&gt;"",IF(ISNUMBER(FIND(".",BX1841)),LEFT(BX1841,FIND(".",BX1841)-1),BX1841),BX1841)</f>
        <v>xx</v>
      </c>
      <c r="CA1841" s="170" t="str">
        <f aca="false">IF(BX1841&lt;&gt;"",IF(ISNUMBER(FIND(".",BX1841)),RIGHT(BX1841,LEN(BX1841)-FIND(".",BX1841)),""),"")</f>
        <v/>
      </c>
      <c r="CB1841" s="212"/>
      <c r="CC1841" s="170" t="str">
        <f aca="false">A1841</f>
        <v>AB725887</v>
      </c>
      <c r="CD1841" s="178" t="s">
        <v>339</v>
      </c>
      <c r="CE1841" s="178" t="s">
        <v>340</v>
      </c>
      <c r="CF1841" s="178" t="s">
        <v>341</v>
      </c>
      <c r="CG1841" s="212"/>
      <c r="CH1841" s="212"/>
      <c r="CI1841" s="212"/>
      <c r="CJ1841" s="212"/>
      <c r="CK1841" s="178"/>
      <c r="CL1841" s="212"/>
      <c r="CM1841" s="212"/>
      <c r="CN1841" s="212"/>
      <c r="CO1841" s="212"/>
      <c r="CP1841" s="212"/>
      <c r="CQ1841" s="212"/>
      <c r="CR1841" s="170" t="n">
        <f aca="false">C1841</f>
        <v>0</v>
      </c>
      <c r="CS1841" s="229" t="n">
        <f aca="false">D1841</f>
        <v>0</v>
      </c>
      <c r="CT1841" s="170" t="str">
        <f aca="false">CONCATENATE(CD1841," strain ",CM1841," ",CL1841,", partial cds")</f>
        <v>Hepatitis E virus strain  , partial cds</v>
      </c>
    </row>
    <row r="1842" s="146" customFormat="true" ht="11.9" hidden="true" customHeight="true" outlineLevel="0" collapsed="false">
      <c r="A1842" s="154" t="s">
        <v>4775</v>
      </c>
      <c r="B1842" s="164" t="s">
        <v>371</v>
      </c>
      <c r="C1842" s="209"/>
      <c r="D1842" s="209"/>
      <c r="E1842" s="209"/>
      <c r="F1842" s="366" t="s">
        <v>4776</v>
      </c>
      <c r="G1842" s="212"/>
      <c r="H1842" s="230" t="s">
        <v>4761</v>
      </c>
      <c r="I1842" s="153" t="s">
        <v>4762</v>
      </c>
      <c r="J1842" s="146" t="s">
        <v>337</v>
      </c>
      <c r="K1842" s="212"/>
      <c r="L1842" s="212"/>
      <c r="M1842" s="157" t="s">
        <v>4621</v>
      </c>
      <c r="N1842" s="213"/>
      <c r="O1842" s="232" t="n">
        <v>2011</v>
      </c>
      <c r="P1842" s="212"/>
      <c r="Q1842" s="212"/>
      <c r="R1842" s="212"/>
      <c r="S1842" s="232" t="n">
        <v>840</v>
      </c>
      <c r="T1842" s="215"/>
      <c r="U1842" s="215"/>
      <c r="V1842" s="209"/>
      <c r="W1842" s="217"/>
      <c r="X1842" s="209"/>
      <c r="Y1842" s="209"/>
      <c r="Z1842" s="209"/>
      <c r="AA1842" s="216"/>
      <c r="AB1842" s="217"/>
      <c r="AC1842" s="217"/>
      <c r="AD1842" s="209"/>
      <c r="AE1842" s="209"/>
      <c r="AF1842" s="209"/>
      <c r="AG1842" s="218"/>
      <c r="AH1842" s="212"/>
      <c r="AI1842" s="212"/>
      <c r="AJ1842" s="219" t="n">
        <f aca="false">SeqEnd-SeqBeg+1</f>
        <v>1</v>
      </c>
      <c r="AK1842" s="220" t="n">
        <f aca="false">AND( SeqBeg&lt;=Beg  , End &lt;=SeqEnd )</f>
        <v>0</v>
      </c>
      <c r="AL1842" s="212"/>
      <c r="AM1842" s="212"/>
      <c r="AN1842" s="221"/>
      <c r="AO1842" s="147" t="s">
        <v>103</v>
      </c>
      <c r="AP1842" s="147" t="s">
        <v>103</v>
      </c>
      <c r="AQ1842" s="147" t="s">
        <v>103</v>
      </c>
      <c r="AR1842" s="147" t="s">
        <v>103</v>
      </c>
      <c r="AS1842" s="147" t="s">
        <v>103</v>
      </c>
      <c r="AT1842" s="147" t="s">
        <v>103</v>
      </c>
      <c r="AV1842" s="212"/>
      <c r="AW1842" s="222" t="str">
        <f aca="false">HYPERLINK(CONCATENATE("http://www.ncbi.nlm.nih.gov/nuccore/",BM1842),BM1842)</f>
        <v>AB725888</v>
      </c>
      <c r="AX1842" s="219" t="str">
        <f aca="false">CONCATENATE(D1842,IF(I1842="","",CONCATENATE(".",I1842)),IF(K1842="","",CONCATENATE(".",K1842)),IF(M1842="","",CONCATENATE(".",M1842)),IF(R1842="","",CONCATENATE(".",R1842)),IF(U1842="","","(*)"))</f>
        <v>.IDN.rat</v>
      </c>
      <c r="AY1842" s="170" t="str">
        <f aca="false">CONCATENATE(BM1842,".",BN1842)</f>
        <v>AB725888.ratIDE026</v>
      </c>
      <c r="AZ1842" s="171" t="str">
        <f aca="false">IF(AV1842="",IF(ISNUMBER(FIND(".",A1842)),LEFT(A1842,FIND(".",A1842)-1),A1842),AV1842)</f>
        <v>AB725888</v>
      </c>
      <c r="BA1842" s="171" t="str">
        <f aca="false">IF(ISNUMBER(FIND("-",AZ1842)),LEFT(AZ1842,FIND("-",AZ1842)-1),AZ1842)</f>
        <v>AB725888</v>
      </c>
      <c r="BB1842" s="170" t="str">
        <f aca="false"> MEGAname &amp; "="</f>
        <v>AB725888=</v>
      </c>
      <c r="BC1842" s="170" t="str">
        <f aca="false">Clear &amp; IF(span ,"Span","out")</f>
        <v>AB725888=out</v>
      </c>
      <c r="BD1842" s="170" t="str">
        <f aca="false">Clear &amp; IF(span, IF(B1842=".","Selected",B1842),"out")</f>
        <v>AB725888=out</v>
      </c>
      <c r="BE1842" s="170" t="str">
        <f aca="false">Clear &amp; Strain</f>
        <v>AB725888=ratIDE027</v>
      </c>
      <c r="BF1842" s="170" t="str">
        <f aca="false">CONCATENATE(A1842,"=",F1841,". ",AX1842,IF(AB1842="","",CONCATENATE(".",AB1842)))</f>
        <v>AB725888=ratIDE026. .IDN.rat</v>
      </c>
      <c r="BG1842" s="170" t="str">
        <f aca="false">CONCATENATE(A1842,"=",F1841,". ",AX1842)</f>
        <v>AB725888=ratIDE026. .IDN.rat</v>
      </c>
      <c r="BH1842" s="170" t="str">
        <f aca="false">CONCATENATE(A1842,"=",AX1842)</f>
        <v>AB725888=.IDN.rat</v>
      </c>
      <c r="BI1842" s="170" t="str">
        <f aca="false">CONCATENATE(A1842,"=",ComForSubtype,D1842)</f>
        <v>AB725888=</v>
      </c>
      <c r="BJ1842" s="170" t="str">
        <f aca="false">CONCATENATE(A1842,"=",E1842)</f>
        <v>AB725888=</v>
      </c>
      <c r="BK1842" s="170" t="str">
        <f aca="false">CONCATENATE(A1842,"=",C1842)</f>
        <v>AB725888=</v>
      </c>
      <c r="BL1842" s="170" t="str">
        <f aca="false">CONCATENATE(D1842,"=")</f>
        <v>=</v>
      </c>
      <c r="BM1842" s="223" t="str">
        <f aca="false">IF(BA1842="XX","",BA1842)</f>
        <v>AB725888</v>
      </c>
      <c r="BN1842" s="224" t="str">
        <f aca="false">CONCATENATE(IF(F1841="","",F1841),IF(G1842="","",CONCATENATE(" / ",G1842)))</f>
        <v>ratIDE026</v>
      </c>
      <c r="BO1842" s="225" t="str">
        <f aca="false">AX1842</f>
        <v>.IDN.rat</v>
      </c>
      <c r="BP1842" s="226" t="str">
        <f aca="false">IF(V1842="","",V1842)</f>
        <v/>
      </c>
      <c r="BQ1842" s="226" t="str">
        <f aca="false">IF(W1842="","",CONCATENATE(W1842,IF(LEFT(AO1842,1)="s","+","")))</f>
        <v/>
      </c>
      <c r="BR1842" s="226" t="str">
        <f aca="false">IF(X1842="","",CONCATENATE(X1842,IF(LEFT(AQ1842,1)="s","+","")))</f>
        <v/>
      </c>
      <c r="BS1842" s="226" t="str">
        <f aca="false">IF(Y1842="","",CONCATENATE(Y1842,IF(LEFT(AR1842,1)="s","+","")))</f>
        <v/>
      </c>
      <c r="BT1842" s="226" t="str">
        <f aca="false">IF(Z1842="","",CONCATENATE(Z1842,IF(LEFT(AS1842,1)="s","+","")))</f>
        <v/>
      </c>
      <c r="BU1842" s="227" t="str">
        <f aca="false">IF(AA1842="","",CONCATENATE(AA1842,IF(LEFT(AT1842,1)="s","+","")))</f>
        <v/>
      </c>
      <c r="BV1842" s="212"/>
      <c r="BW1842" s="177" t="s">
        <v>338</v>
      </c>
      <c r="BX1842" s="170" t="str">
        <f aca="false">IF(BW1842&lt;&gt;"",IF(ISNUMBER(FIND("=",BW1842)),LEFT(BW1842,FIND("=",BW1842)-1),BW1842),BW1842)</f>
        <v>xx</v>
      </c>
      <c r="BY1842" s="170" t="str">
        <f aca="false">IF(BW1842&lt;&gt;"",IF(ISNUMBER(FIND("=",BW1842)),RIGHT(BW1842,LEN(BW1842)-FIND("=",BW1842)),""),"")</f>
        <v>Non_select</v>
      </c>
      <c r="BZ1842" s="170" t="str">
        <f aca="false">IF(BX1842&lt;&gt;"",IF(ISNUMBER(FIND(".",BX1842)),LEFT(BX1842,FIND(".",BX1842)-1),BX1842),BX1842)</f>
        <v>xx</v>
      </c>
      <c r="CA1842" s="170" t="str">
        <f aca="false">IF(BX1842&lt;&gt;"",IF(ISNUMBER(FIND(".",BX1842)),RIGHT(BX1842,LEN(BX1842)-FIND(".",BX1842)),""),"")</f>
        <v/>
      </c>
      <c r="CB1842" s="212"/>
      <c r="CC1842" s="170" t="str">
        <f aca="false">A1842</f>
        <v>AB725888</v>
      </c>
      <c r="CD1842" s="178" t="s">
        <v>339</v>
      </c>
      <c r="CE1842" s="178" t="s">
        <v>340</v>
      </c>
      <c r="CF1842" s="178" t="s">
        <v>341</v>
      </c>
      <c r="CG1842" s="212"/>
      <c r="CH1842" s="212"/>
      <c r="CI1842" s="212"/>
      <c r="CJ1842" s="212"/>
      <c r="CK1842" s="178"/>
      <c r="CL1842" s="212"/>
      <c r="CM1842" s="212"/>
      <c r="CN1842" s="212"/>
      <c r="CO1842" s="212"/>
      <c r="CP1842" s="212"/>
      <c r="CQ1842" s="212"/>
      <c r="CR1842" s="170" t="n">
        <f aca="false">C1842</f>
        <v>0</v>
      </c>
      <c r="CS1842" s="229" t="n">
        <f aca="false">D1842</f>
        <v>0</v>
      </c>
      <c r="CT1842" s="170" t="str">
        <f aca="false">CONCATENATE(CD1842," strain ",CM1842," ",CL1842,", partial cds")</f>
        <v>Hepatitis E virus strain  , partial cds</v>
      </c>
    </row>
    <row r="1843" customFormat="false" ht="11.9" hidden="true" customHeight="true" outlineLevel="0" collapsed="false">
      <c r="A1843" s="235" t="s">
        <v>4777</v>
      </c>
      <c r="B1843" s="164" t="s">
        <v>371</v>
      </c>
      <c r="C1843" s="245"/>
      <c r="D1843" s="246"/>
      <c r="E1843" s="249"/>
      <c r="F1843" s="366" t="s">
        <v>4778</v>
      </c>
      <c r="G1843" s="212"/>
      <c r="H1843" s="530" t="s">
        <v>4761</v>
      </c>
      <c r="I1843" s="236" t="s">
        <v>4762</v>
      </c>
      <c r="J1843" s="235" t="s">
        <v>337</v>
      </c>
      <c r="K1843" s="212"/>
      <c r="L1843" s="212"/>
      <c r="M1843" s="157" t="s">
        <v>4621</v>
      </c>
      <c r="N1843" s="213"/>
      <c r="O1843" s="232" t="n">
        <v>2011</v>
      </c>
      <c r="P1843" s="159"/>
      <c r="Q1843" s="159"/>
      <c r="R1843" s="237"/>
      <c r="S1843" s="232" t="n">
        <v>840</v>
      </c>
      <c r="T1843" s="215"/>
      <c r="U1843" s="215"/>
      <c r="V1843" s="209"/>
      <c r="W1843" s="217"/>
      <c r="X1843" s="209"/>
      <c r="Y1843" s="209"/>
      <c r="Z1843" s="209"/>
      <c r="AA1843" s="216"/>
      <c r="AB1843" s="217"/>
      <c r="AC1843" s="217"/>
      <c r="AD1843" s="209"/>
      <c r="AE1843" s="209"/>
      <c r="AF1843" s="209"/>
      <c r="AG1843" s="218"/>
      <c r="AH1843" s="212"/>
      <c r="AI1843" s="212"/>
      <c r="AJ1843" s="219" t="n">
        <f aca="false">SeqEnd-SeqBeg+1</f>
        <v>1</v>
      </c>
      <c r="AK1843" s="220" t="n">
        <f aca="false">AND( SeqBeg&lt;=Beg  , End &lt;=SeqEnd )</f>
        <v>0</v>
      </c>
      <c r="AL1843" s="237"/>
      <c r="AM1843" s="237"/>
      <c r="AN1843" s="221"/>
      <c r="AO1843" s="164" t="s">
        <v>103</v>
      </c>
      <c r="AP1843" s="164" t="s">
        <v>103</v>
      </c>
      <c r="AQ1843" s="164" t="s">
        <v>103</v>
      </c>
      <c r="AR1843" s="164" t="s">
        <v>103</v>
      </c>
      <c r="AS1843" s="164" t="s">
        <v>103</v>
      </c>
      <c r="AT1843" s="164" t="s">
        <v>103</v>
      </c>
      <c r="AU1843" s="237"/>
      <c r="AV1843" s="237"/>
      <c r="AW1843" s="222" t="str">
        <f aca="false">HYPERLINK(CONCATENATE("http://www.ncbi.nlm.nih.gov/nuccore/",BM1843),BM1843)</f>
        <v>AB725889</v>
      </c>
      <c r="AX1843" s="219" t="str">
        <f aca="false">CONCATENATE(D1843,IF(I1843="","",CONCATENATE(".",I1843)),IF(K1843="","",CONCATENATE(".",K1843)),IF(M1843="","",CONCATENATE(".",M1843)),IF(R1843="","",CONCATENATE(".",R1843)),IF(U1843="","","(*)"))</f>
        <v>.IDN.rat</v>
      </c>
      <c r="AY1843" s="238" t="str">
        <f aca="false">CONCATENATE(BM1843,".",BN1843)</f>
        <v>AB725889.ratIDE027</v>
      </c>
      <c r="AZ1843" s="239" t="str">
        <f aca="false">IF(AV1843="",IF(ISNUMBER(FIND(".",A1843)),LEFT(A1843,FIND(".",A1843)-1),A1843),AV1843)</f>
        <v>AB725889</v>
      </c>
      <c r="BA1843" s="239" t="str">
        <f aca="false">IF(ISNUMBER(FIND("-",AZ1843)),LEFT(AZ1843,FIND("-",AZ1843)-1),AZ1843)</f>
        <v>AB725889</v>
      </c>
      <c r="BB1843" s="170" t="str">
        <f aca="false"> MEGAname &amp; "="</f>
        <v>AB725889=</v>
      </c>
      <c r="BC1843" s="170" t="str">
        <f aca="false">Clear &amp; IF(span ,"Span","out")</f>
        <v>AB725889=out</v>
      </c>
      <c r="BD1843" s="170" t="str">
        <f aca="false">Clear &amp; IF(span, IF(B1843=".","Selected",B1843),"out")</f>
        <v>AB725889=out</v>
      </c>
      <c r="BE1843" s="170" t="str">
        <f aca="false">Clear &amp; Strain</f>
        <v>AB725889=ratIDE045</v>
      </c>
      <c r="BF1843" s="238" t="str">
        <f aca="false">CONCATENATE(A1843,"=",F1842,". ",AX1843,IF(AB1843="","",CONCATENATE(".",AB1843)))</f>
        <v>AB725889=ratIDE027. .IDN.rat</v>
      </c>
      <c r="BG1843" s="238" t="str">
        <f aca="false">CONCATENATE(A1843,"=",F1842,". ",AX1843)</f>
        <v>AB725889=ratIDE027. .IDN.rat</v>
      </c>
      <c r="BH1843" s="238" t="str">
        <f aca="false">CONCATENATE(A1843,"=",AX1843)</f>
        <v>AB725889=.IDN.rat</v>
      </c>
      <c r="BI1843" s="238" t="str">
        <f aca="false">CONCATENATE(A1843,"=",ComForSubtype,D1843)</f>
        <v>AB725889=</v>
      </c>
      <c r="BJ1843" s="238" t="str">
        <f aca="false">CONCATENATE(A1843,"=",E1843)</f>
        <v>AB725889=</v>
      </c>
      <c r="BK1843" s="238" t="str">
        <f aca="false">CONCATENATE(A1843,"=",C1843)</f>
        <v>AB725889=</v>
      </c>
      <c r="BL1843" s="238" t="str">
        <f aca="false">CONCATENATE(D1843,"=")</f>
        <v>=</v>
      </c>
      <c r="BM1843" s="223" t="str">
        <f aca="false">IF(BA1843="XX","",BA1843)</f>
        <v>AB725889</v>
      </c>
      <c r="BN1843" s="224" t="str">
        <f aca="false">CONCATENATE(IF(F1842="","",F1842),IF(G1843="","",CONCATENATE(" / ",G1843)))</f>
        <v>ratIDE027</v>
      </c>
      <c r="BO1843" s="225" t="str">
        <f aca="false">AX1843</f>
        <v>.IDN.rat</v>
      </c>
      <c r="BP1843" s="226" t="str">
        <f aca="false">IF(V1843="","",V1843)</f>
        <v/>
      </c>
      <c r="BQ1843" s="226" t="str">
        <f aca="false">IF(W1843="","",CONCATENATE(W1843,IF(LEFT(AO1843,1)="s","+","")))</f>
        <v/>
      </c>
      <c r="BR1843" s="226" t="str">
        <f aca="false">IF(X1843="","",CONCATENATE(X1843,IF(LEFT(AQ1843,1)="s","+","")))</f>
        <v/>
      </c>
      <c r="BS1843" s="226" t="str">
        <f aca="false">IF(Y1843="","",CONCATENATE(Y1843,IF(LEFT(AR1843,1)="s","+","")))</f>
        <v/>
      </c>
      <c r="BT1843" s="226" t="str">
        <f aca="false">IF(Z1843="","",CONCATENATE(Z1843,IF(LEFT(AS1843,1)="s","+","")))</f>
        <v/>
      </c>
      <c r="BU1843" s="227" t="str">
        <f aca="false">IF(AA1843="","",CONCATENATE(AA1843,IF(LEFT(AT1843,1)="s","+","")))</f>
        <v/>
      </c>
      <c r="BV1843" s="240"/>
      <c r="BW1843" s="240" t="s">
        <v>338</v>
      </c>
      <c r="BX1843" s="238" t="str">
        <f aca="false">IF(BW1843&lt;&gt;"",IF(ISNUMBER(FIND("=",BW1843)),LEFT(BW1843,FIND("=",BW1843)-1),BW1843),BW1843)</f>
        <v>xx</v>
      </c>
      <c r="BY1843" s="238" t="str">
        <f aca="false">IF(BW1843&lt;&gt;"",IF(ISNUMBER(FIND("=",BW1843)),RIGHT(BW1843,LEN(BW1843)-FIND("=",BW1843)),""),"")</f>
        <v>Non_select</v>
      </c>
      <c r="BZ1843" s="238" t="str">
        <f aca="false">IF(BX1843&lt;&gt;"",IF(ISNUMBER(FIND(".",BX1843)),LEFT(BX1843,FIND(".",BX1843)-1),BX1843),BX1843)</f>
        <v>xx</v>
      </c>
      <c r="CA1843" s="238" t="str">
        <f aca="false">IF(BX1843&lt;&gt;"",IF(ISNUMBER(FIND(".",BX1843)),RIGHT(BX1843,LEN(BX1843)-FIND(".",BX1843)),""),"")</f>
        <v/>
      </c>
      <c r="CB1843" s="240"/>
      <c r="CC1843" s="238" t="str">
        <f aca="false">A1843</f>
        <v>AB725889</v>
      </c>
      <c r="CD1843" s="241" t="s">
        <v>339</v>
      </c>
      <c r="CE1843" s="241" t="s">
        <v>340</v>
      </c>
      <c r="CF1843" s="241" t="s">
        <v>341</v>
      </c>
      <c r="CG1843" s="241"/>
      <c r="CH1843" s="241"/>
      <c r="CI1843" s="241"/>
      <c r="CJ1843" s="241"/>
      <c r="CK1843" s="241"/>
      <c r="CL1843" s="241"/>
      <c r="CM1843" s="238"/>
      <c r="CN1843" s="238"/>
      <c r="CO1843" s="238"/>
      <c r="CP1843" s="238"/>
      <c r="CQ1843" s="238"/>
      <c r="CR1843" s="238" t="n">
        <f aca="false">C1843</f>
        <v>0</v>
      </c>
      <c r="CS1843" s="242" t="n">
        <f aca="false">D1843</f>
        <v>0</v>
      </c>
      <c r="CT1843" s="170" t="str">
        <f aca="false">CONCATENATE(CD1843," strain ",CM1843," ",CL1843,", partial cds")</f>
        <v>Hepatitis E virus strain  , partial cds</v>
      </c>
    </row>
    <row r="1844" customFormat="false" ht="11.9" hidden="true" customHeight="true" outlineLevel="0" collapsed="false">
      <c r="A1844" s="235" t="s">
        <v>4779</v>
      </c>
      <c r="B1844" s="164" t="s">
        <v>371</v>
      </c>
      <c r="C1844" s="245"/>
      <c r="D1844" s="246"/>
      <c r="E1844" s="249"/>
      <c r="F1844" s="366" t="s">
        <v>4780</v>
      </c>
      <c r="G1844" s="212"/>
      <c r="H1844" s="530" t="s">
        <v>4761</v>
      </c>
      <c r="I1844" s="236" t="s">
        <v>4762</v>
      </c>
      <c r="J1844" s="235" t="s">
        <v>337</v>
      </c>
      <c r="K1844" s="212"/>
      <c r="L1844" s="212"/>
      <c r="M1844" s="157" t="s">
        <v>4621</v>
      </c>
      <c r="N1844" s="213"/>
      <c r="O1844" s="232" t="n">
        <v>2011</v>
      </c>
      <c r="P1844" s="159"/>
      <c r="Q1844" s="159"/>
      <c r="R1844" s="237"/>
      <c r="S1844" s="232" t="n">
        <v>840</v>
      </c>
      <c r="T1844" s="215"/>
      <c r="U1844" s="215"/>
      <c r="V1844" s="209"/>
      <c r="W1844" s="217"/>
      <c r="X1844" s="209"/>
      <c r="Y1844" s="209"/>
      <c r="Z1844" s="209"/>
      <c r="AA1844" s="216"/>
      <c r="AB1844" s="217"/>
      <c r="AC1844" s="217"/>
      <c r="AD1844" s="209"/>
      <c r="AE1844" s="209"/>
      <c r="AF1844" s="209"/>
      <c r="AG1844" s="218"/>
      <c r="AH1844" s="212"/>
      <c r="AI1844" s="212"/>
      <c r="AJ1844" s="219" t="n">
        <f aca="false">SeqEnd-SeqBeg+1</f>
        <v>1</v>
      </c>
      <c r="AK1844" s="220" t="n">
        <f aca="false">AND( SeqBeg&lt;=Beg  , End &lt;=SeqEnd )</f>
        <v>0</v>
      </c>
      <c r="AL1844" s="237"/>
      <c r="AM1844" s="237"/>
      <c r="AN1844" s="221"/>
      <c r="AO1844" s="164" t="s">
        <v>103</v>
      </c>
      <c r="AP1844" s="164" t="s">
        <v>103</v>
      </c>
      <c r="AQ1844" s="164" t="s">
        <v>103</v>
      </c>
      <c r="AR1844" s="164" t="s">
        <v>103</v>
      </c>
      <c r="AS1844" s="164" t="s">
        <v>103</v>
      </c>
      <c r="AT1844" s="164" t="s">
        <v>103</v>
      </c>
      <c r="AU1844" s="237"/>
      <c r="AV1844" s="237"/>
      <c r="AW1844" s="222" t="str">
        <f aca="false">HYPERLINK(CONCATENATE("http://www.ncbi.nlm.nih.gov/nuccore/",BM1844),BM1844)</f>
        <v>AB725890</v>
      </c>
      <c r="AX1844" s="219" t="str">
        <f aca="false">CONCATENATE(D1844,IF(I1844="","",CONCATENATE(".",I1844)),IF(K1844="","",CONCATENATE(".",K1844)),IF(M1844="","",CONCATENATE(".",M1844)),IF(R1844="","",CONCATENATE(".",R1844)),IF(U1844="","","(*)"))</f>
        <v>.IDN.rat</v>
      </c>
      <c r="AY1844" s="238" t="str">
        <f aca="false">CONCATENATE(BM1844,".",BN1844)</f>
        <v>AB725890.ratIDE045</v>
      </c>
      <c r="AZ1844" s="239" t="str">
        <f aca="false">IF(AV1844="",IF(ISNUMBER(FIND(".",A1844)),LEFT(A1844,FIND(".",A1844)-1),A1844),AV1844)</f>
        <v>AB725890</v>
      </c>
      <c r="BA1844" s="239" t="str">
        <f aca="false">IF(ISNUMBER(FIND("-",AZ1844)),LEFT(AZ1844,FIND("-",AZ1844)-1),AZ1844)</f>
        <v>AB725890</v>
      </c>
      <c r="BB1844" s="170" t="str">
        <f aca="false"> MEGAname &amp; "="</f>
        <v>AB725890=</v>
      </c>
      <c r="BC1844" s="170" t="str">
        <f aca="false">Clear &amp; IF(span ,"Span","out")</f>
        <v>AB725890=out</v>
      </c>
      <c r="BD1844" s="170" t="str">
        <f aca="false">Clear &amp; IF(span, IF(B1844=".","Selected",B1844),"out")</f>
        <v>AB725890=out</v>
      </c>
      <c r="BE1844" s="170" t="str">
        <f aca="false">Clear &amp; Strain</f>
        <v>AB725890=ratIDE047</v>
      </c>
      <c r="BF1844" s="238" t="str">
        <f aca="false">CONCATENATE(A1844,"=",F1843,". ",AX1844,IF(AB1844="","",CONCATENATE(".",AB1844)))</f>
        <v>AB725890=ratIDE045. .IDN.rat</v>
      </c>
      <c r="BG1844" s="238" t="str">
        <f aca="false">CONCATENATE(A1844,"=",F1843,". ",AX1844)</f>
        <v>AB725890=ratIDE045. .IDN.rat</v>
      </c>
      <c r="BH1844" s="238" t="str">
        <f aca="false">CONCATENATE(A1844,"=",AX1844)</f>
        <v>AB725890=.IDN.rat</v>
      </c>
      <c r="BI1844" s="238" t="str">
        <f aca="false">CONCATENATE(A1844,"=",ComForSubtype,D1844)</f>
        <v>AB725890=</v>
      </c>
      <c r="BJ1844" s="238" t="str">
        <f aca="false">CONCATENATE(A1844,"=",E1844)</f>
        <v>AB725890=</v>
      </c>
      <c r="BK1844" s="238" t="str">
        <f aca="false">CONCATENATE(A1844,"=",C1844)</f>
        <v>AB725890=</v>
      </c>
      <c r="BL1844" s="238" t="str">
        <f aca="false">CONCATENATE(D1844,"=")</f>
        <v>=</v>
      </c>
      <c r="BM1844" s="223" t="str">
        <f aca="false">IF(BA1844="XX","",BA1844)</f>
        <v>AB725890</v>
      </c>
      <c r="BN1844" s="224" t="str">
        <f aca="false">CONCATENATE(IF(F1843="","",F1843),IF(G1844="","",CONCATENATE(" / ",G1844)))</f>
        <v>ratIDE045</v>
      </c>
      <c r="BO1844" s="225" t="str">
        <f aca="false">AX1844</f>
        <v>.IDN.rat</v>
      </c>
      <c r="BP1844" s="226" t="str">
        <f aca="false">IF(V1844="","",V1844)</f>
        <v/>
      </c>
      <c r="BQ1844" s="226" t="str">
        <f aca="false">IF(W1844="","",CONCATENATE(W1844,IF(LEFT(AO1844,1)="s","+","")))</f>
        <v/>
      </c>
      <c r="BR1844" s="226" t="str">
        <f aca="false">IF(X1844="","",CONCATENATE(X1844,IF(LEFT(AQ1844,1)="s","+","")))</f>
        <v/>
      </c>
      <c r="BS1844" s="226" t="str">
        <f aca="false">IF(Y1844="","",CONCATENATE(Y1844,IF(LEFT(AR1844,1)="s","+","")))</f>
        <v/>
      </c>
      <c r="BT1844" s="226" t="str">
        <f aca="false">IF(Z1844="","",CONCATENATE(Z1844,IF(LEFT(AS1844,1)="s","+","")))</f>
        <v/>
      </c>
      <c r="BU1844" s="227" t="str">
        <f aca="false">IF(AA1844="","",CONCATENATE(AA1844,IF(LEFT(AT1844,1)="s","+","")))</f>
        <v/>
      </c>
      <c r="BV1844" s="240"/>
      <c r="BW1844" s="240" t="s">
        <v>338</v>
      </c>
      <c r="BX1844" s="238" t="str">
        <f aca="false">IF(BW1844&lt;&gt;"",IF(ISNUMBER(FIND("=",BW1844)),LEFT(BW1844,FIND("=",BW1844)-1),BW1844),BW1844)</f>
        <v>xx</v>
      </c>
      <c r="BY1844" s="238" t="str">
        <f aca="false">IF(BW1844&lt;&gt;"",IF(ISNUMBER(FIND("=",BW1844)),RIGHT(BW1844,LEN(BW1844)-FIND("=",BW1844)),""),"")</f>
        <v>Non_select</v>
      </c>
      <c r="BZ1844" s="238" t="str">
        <f aca="false">IF(BX1844&lt;&gt;"",IF(ISNUMBER(FIND(".",BX1844)),LEFT(BX1844,FIND(".",BX1844)-1),BX1844),BX1844)</f>
        <v>xx</v>
      </c>
      <c r="CA1844" s="238" t="str">
        <f aca="false">IF(BX1844&lt;&gt;"",IF(ISNUMBER(FIND(".",BX1844)),RIGHT(BX1844,LEN(BX1844)-FIND(".",BX1844)),""),"")</f>
        <v/>
      </c>
      <c r="CB1844" s="240"/>
      <c r="CC1844" s="238" t="str">
        <f aca="false">A1844</f>
        <v>AB725890</v>
      </c>
      <c r="CD1844" s="241" t="s">
        <v>339</v>
      </c>
      <c r="CE1844" s="241" t="s">
        <v>340</v>
      </c>
      <c r="CF1844" s="241" t="s">
        <v>341</v>
      </c>
      <c r="CG1844" s="241"/>
      <c r="CH1844" s="241"/>
      <c r="CI1844" s="241"/>
      <c r="CJ1844" s="241"/>
      <c r="CK1844" s="241"/>
      <c r="CL1844" s="241"/>
      <c r="CM1844" s="238"/>
      <c r="CN1844" s="238"/>
      <c r="CO1844" s="238"/>
      <c r="CP1844" s="238"/>
      <c r="CQ1844" s="238"/>
      <c r="CR1844" s="238" t="n">
        <f aca="false">C1844</f>
        <v>0</v>
      </c>
      <c r="CS1844" s="242" t="n">
        <f aca="false">D1844</f>
        <v>0</v>
      </c>
      <c r="CT1844" s="170" t="str">
        <f aca="false">CONCATENATE(CD1844," strain ",CM1844," ",CL1844,", partial cds")</f>
        <v>Hepatitis E virus strain  , partial cds</v>
      </c>
    </row>
    <row r="1845" s="146" customFormat="true" ht="11.9" hidden="true" customHeight="true" outlineLevel="0" collapsed="false">
      <c r="A1845" s="154" t="s">
        <v>4781</v>
      </c>
      <c r="B1845" s="147" t="s">
        <v>371</v>
      </c>
      <c r="C1845" s="209"/>
      <c r="D1845" s="209"/>
      <c r="E1845" s="209"/>
      <c r="F1845" s="154" t="s">
        <v>4782</v>
      </c>
      <c r="G1845" s="212"/>
      <c r="H1845" s="146" t="s">
        <v>4761</v>
      </c>
      <c r="I1845" s="153" t="s">
        <v>4762</v>
      </c>
      <c r="J1845" s="146" t="s">
        <v>337</v>
      </c>
      <c r="K1845" s="212"/>
      <c r="L1845" s="212"/>
      <c r="M1845" s="157" t="s">
        <v>4621</v>
      </c>
      <c r="N1845" s="158" t="s">
        <v>400</v>
      </c>
      <c r="O1845" s="159" t="n">
        <v>2011</v>
      </c>
      <c r="P1845" s="212"/>
      <c r="Q1845" s="212"/>
      <c r="R1845" s="212"/>
      <c r="S1845" s="232" t="n">
        <v>6987</v>
      </c>
      <c r="T1845" s="215"/>
      <c r="U1845" s="215"/>
      <c r="V1845" s="209"/>
      <c r="W1845" s="217"/>
      <c r="X1845" s="209"/>
      <c r="Y1845" s="209"/>
      <c r="Z1845" s="209"/>
      <c r="AA1845" s="216"/>
      <c r="AB1845" s="217"/>
      <c r="AC1845" s="217"/>
      <c r="AD1845" s="209"/>
      <c r="AE1845" s="209"/>
      <c r="AF1845" s="209"/>
      <c r="AG1845" s="218"/>
      <c r="AH1845" s="212"/>
      <c r="AI1845" s="212"/>
      <c r="AJ1845" s="219" t="n">
        <f aca="false">SeqEnd-SeqBeg+1</f>
        <v>1</v>
      </c>
      <c r="AK1845" s="220" t="n">
        <f aca="false">AND( SeqBeg&lt;=Beg  , End &lt;=SeqEnd )</f>
        <v>0</v>
      </c>
      <c r="AL1845" s="212"/>
      <c r="AM1845" s="212"/>
      <c r="AN1845" s="221"/>
      <c r="AO1845" s="147" t="s">
        <v>103</v>
      </c>
      <c r="AP1845" s="147" t="s">
        <v>103</v>
      </c>
      <c r="AQ1845" s="147" t="s">
        <v>103</v>
      </c>
      <c r="AR1845" s="147" t="s">
        <v>103</v>
      </c>
      <c r="AS1845" s="147" t="s">
        <v>103</v>
      </c>
      <c r="AT1845" s="147" t="s">
        <v>103</v>
      </c>
      <c r="AV1845" s="212"/>
      <c r="AW1845" s="222" t="str">
        <f aca="false">HYPERLINK(CONCATENATE("http://www.ncbi.nlm.nih.gov/nuccore/",BM1845),BM1845)</f>
        <v>AB847305</v>
      </c>
      <c r="AX1845" s="219" t="str">
        <f aca="false">CONCATENATE(D1845,IF(I1845="","",CONCATENATE(".",I1845)),IF(K1845="","",CONCATENATE(".",K1845)),IF(M1845="","",CONCATENATE(".",M1845)),IF(R1845="","",CONCATENATE(".",R1845)),IF(U1845="","","(*)"))</f>
        <v>.IDN.rat</v>
      </c>
      <c r="AY1845" s="170" t="str">
        <f aca="false">CONCATENATE(BM1845,".",BN1845)</f>
        <v>AB847305.ratIDE079F</v>
      </c>
      <c r="AZ1845" s="171" t="str">
        <f aca="false">IF(AV1845="",IF(ISNUMBER(FIND(".",A1845)),LEFT(A1845,FIND(".",A1845)-1),A1845),AV1845)</f>
        <v>AB847305</v>
      </c>
      <c r="BA1845" s="171" t="str">
        <f aca="false">IF(ISNUMBER(FIND("-",AZ1845)),LEFT(AZ1845,FIND("-",AZ1845)-1),AZ1845)</f>
        <v>AB847305</v>
      </c>
      <c r="BB1845" s="170" t="str">
        <f aca="false"> MEGAname &amp; "="</f>
        <v>AB847305=</v>
      </c>
      <c r="BC1845" s="170" t="str">
        <f aca="false">Clear &amp; IF(span ,"Span","out")</f>
        <v>AB847305=out</v>
      </c>
      <c r="BD1845" s="170" t="str">
        <f aca="false">Clear &amp; IF(span, IF(B1845=".","Selected",B1845),"out")</f>
        <v>AB847305=out</v>
      </c>
      <c r="BE1845" s="170" t="str">
        <f aca="false">Clear &amp; Strain</f>
        <v>AB847305=ratIDE079F</v>
      </c>
      <c r="BF1845" s="170" t="str">
        <f aca="false">CONCATENATE(A1845,"=",F1845,". ",AX1845,IF(AB1845="","",CONCATENATE(".",AB1845)))</f>
        <v>AB847305=ratIDE079F. .IDN.rat</v>
      </c>
      <c r="BG1845" s="170" t="str">
        <f aca="false">CONCATENATE(A1845,"=",F1845,". ",AX1845)</f>
        <v>AB847305=ratIDE079F. .IDN.rat</v>
      </c>
      <c r="BH1845" s="170" t="str">
        <f aca="false">CONCATENATE(A1845,"=",AX1845)</f>
        <v>AB847305=.IDN.rat</v>
      </c>
      <c r="BI1845" s="170" t="str">
        <f aca="false">CONCATENATE(A1845,"=",ComForSubtype,D1845)</f>
        <v>AB847305=</v>
      </c>
      <c r="BJ1845" s="170" t="str">
        <f aca="false">CONCATENATE(A1845,"=",E1845)</f>
        <v>AB847305=</v>
      </c>
      <c r="BK1845" s="170" t="str">
        <f aca="false">CONCATENATE(A1845,"=",C1845)</f>
        <v>AB847305=</v>
      </c>
      <c r="BL1845" s="170" t="str">
        <f aca="false">CONCATENATE(D1845,"=")</f>
        <v>=</v>
      </c>
      <c r="BM1845" s="223" t="str">
        <f aca="false">IF(BA1845="XX","",BA1845)</f>
        <v>AB847305</v>
      </c>
      <c r="BN1845" s="224" t="str">
        <f aca="false">CONCATENATE(IF(F1845="","",F1845),IF(G1845="","",CONCATENATE(" / ",G1845)))</f>
        <v>ratIDE079F</v>
      </c>
      <c r="BO1845" s="225" t="str">
        <f aca="false">AX1845</f>
        <v>.IDN.rat</v>
      </c>
      <c r="BP1845" s="226" t="str">
        <f aca="false">IF(V1845="","",V1845)</f>
        <v/>
      </c>
      <c r="BQ1845" s="226" t="str">
        <f aca="false">IF(W1845="","",CONCATENATE(W1845,IF(LEFT(AO1845,1)="s","+","")))</f>
        <v/>
      </c>
      <c r="BR1845" s="226" t="str">
        <f aca="false">IF(X1845="","",CONCATENATE(X1845,IF(LEFT(AQ1845,1)="s","+","")))</f>
        <v/>
      </c>
      <c r="BS1845" s="226" t="str">
        <f aca="false">IF(Y1845="","",CONCATENATE(Y1845,IF(LEFT(AR1845,1)="s","+","")))</f>
        <v/>
      </c>
      <c r="BT1845" s="226" t="str">
        <f aca="false">IF(Z1845="","",CONCATENATE(Z1845,IF(LEFT(AS1845,1)="s","+","")))</f>
        <v/>
      </c>
      <c r="BU1845" s="227" t="str">
        <f aca="false">IF(AA1845="","",CONCATENATE(AA1845,IF(LEFT(AT1845,1)="s","+","")))</f>
        <v/>
      </c>
      <c r="BV1845" s="212"/>
      <c r="BW1845" s="177" t="s">
        <v>338</v>
      </c>
      <c r="BX1845" s="170" t="str">
        <f aca="false">IF(BW1845&lt;&gt;"",IF(ISNUMBER(FIND("=",BW1845)),LEFT(BW1845,FIND("=",BW1845)-1),BW1845),BW1845)</f>
        <v>xx</v>
      </c>
      <c r="BY1845" s="170" t="str">
        <f aca="false">IF(BW1845&lt;&gt;"",IF(ISNUMBER(FIND("=",BW1845)),RIGHT(BW1845,LEN(BW1845)-FIND("=",BW1845)),""),"")</f>
        <v>Non_select</v>
      </c>
      <c r="BZ1845" s="170" t="str">
        <f aca="false">IF(BX1845&lt;&gt;"",IF(ISNUMBER(FIND(".",BX1845)),LEFT(BX1845,FIND(".",BX1845)-1),BX1845),BX1845)</f>
        <v>xx</v>
      </c>
      <c r="CA1845" s="170" t="str">
        <f aca="false">IF(BX1845&lt;&gt;"",IF(ISNUMBER(FIND(".",BX1845)),RIGHT(BX1845,LEN(BX1845)-FIND(".",BX1845)),""),"")</f>
        <v/>
      </c>
      <c r="CB1845" s="212"/>
      <c r="CC1845" s="170" t="str">
        <f aca="false">A1845</f>
        <v>AB847305</v>
      </c>
      <c r="CD1845" s="178" t="s">
        <v>339</v>
      </c>
      <c r="CE1845" s="178" t="s">
        <v>340</v>
      </c>
      <c r="CF1845" s="178" t="s">
        <v>341</v>
      </c>
      <c r="CG1845" s="212"/>
      <c r="CH1845" s="212"/>
      <c r="CI1845" s="212"/>
      <c r="CJ1845" s="212"/>
      <c r="CK1845" s="178"/>
      <c r="CL1845" s="212"/>
      <c r="CM1845" s="212"/>
      <c r="CN1845" s="212"/>
      <c r="CO1845" s="212"/>
      <c r="CP1845" s="212"/>
      <c r="CQ1845" s="212"/>
      <c r="CR1845" s="170" t="n">
        <f aca="false">C1845</f>
        <v>0</v>
      </c>
      <c r="CS1845" s="229" t="n">
        <f aca="false">D1845</f>
        <v>0</v>
      </c>
      <c r="CT1845" s="170" t="str">
        <f aca="false">CONCATENATE(CD1845," strain ",CM1845," ",CL1845,", partial cds")</f>
        <v>Hepatitis E virus strain  , partial cds</v>
      </c>
    </row>
    <row r="1846" s="146" customFormat="true" ht="11.9" hidden="true" customHeight="true" outlineLevel="0" collapsed="false">
      <c r="A1846" s="154" t="s">
        <v>4783</v>
      </c>
      <c r="B1846" s="147" t="s">
        <v>371</v>
      </c>
      <c r="C1846" s="209"/>
      <c r="D1846" s="209"/>
      <c r="E1846" s="209"/>
      <c r="F1846" s="366" t="s">
        <v>4784</v>
      </c>
      <c r="G1846" s="212"/>
      <c r="H1846" s="146" t="s">
        <v>4761</v>
      </c>
      <c r="I1846" s="153" t="s">
        <v>4762</v>
      </c>
      <c r="J1846" s="146" t="s">
        <v>337</v>
      </c>
      <c r="K1846" s="212"/>
      <c r="L1846" s="212"/>
      <c r="M1846" s="157" t="s">
        <v>4621</v>
      </c>
      <c r="N1846" s="213"/>
      <c r="O1846" s="232" t="n">
        <v>2012</v>
      </c>
      <c r="P1846" s="212"/>
      <c r="Q1846" s="212"/>
      <c r="R1846" s="212"/>
      <c r="S1846" s="232" t="n">
        <v>6979</v>
      </c>
      <c r="T1846" s="215"/>
      <c r="U1846" s="215"/>
      <c r="V1846" s="209"/>
      <c r="W1846" s="217"/>
      <c r="X1846" s="209"/>
      <c r="Y1846" s="209"/>
      <c r="Z1846" s="209"/>
      <c r="AA1846" s="216"/>
      <c r="AB1846" s="251" t="s">
        <v>278</v>
      </c>
      <c r="AC1846" s="163" t="s">
        <v>354</v>
      </c>
      <c r="AD1846" s="164" t="s">
        <v>354</v>
      </c>
      <c r="AE1846" s="164" t="s">
        <v>354</v>
      </c>
      <c r="AF1846" s="164" t="s">
        <v>354</v>
      </c>
      <c r="AG1846" s="166" t="s">
        <v>354</v>
      </c>
      <c r="AH1846" s="212"/>
      <c r="AI1846" s="212"/>
      <c r="AJ1846" s="219" t="n">
        <f aca="false">SeqEnd-SeqBeg+1</f>
        <v>1</v>
      </c>
      <c r="AK1846" s="220" t="n">
        <f aca="false">AND( SeqBeg&lt;=Beg  , End &lt;=SeqEnd )</f>
        <v>0</v>
      </c>
      <c r="AL1846" s="212"/>
      <c r="AM1846" s="212"/>
      <c r="AN1846" s="221"/>
      <c r="AO1846" s="147" t="s">
        <v>103</v>
      </c>
      <c r="AP1846" s="147" t="s">
        <v>103</v>
      </c>
      <c r="AQ1846" s="147" t="s">
        <v>103</v>
      </c>
      <c r="AR1846" s="147" t="s">
        <v>103</v>
      </c>
      <c r="AS1846" s="147" t="s">
        <v>103</v>
      </c>
      <c r="AT1846" s="147" t="s">
        <v>103</v>
      </c>
      <c r="AV1846" s="212"/>
      <c r="AW1846" s="222" t="str">
        <f aca="false">HYPERLINK(CONCATENATE("http://www.ncbi.nlm.nih.gov/nuccore/",BM1846),BM1846)</f>
        <v>AB847309</v>
      </c>
      <c r="AX1846" s="219" t="str">
        <f aca="false">CONCATENATE(D1846,IF(I1846="","",CONCATENATE(".",I1846)),IF(K1846="","",CONCATENATE(".",K1846)),IF(M1846="","",CONCATENATE(".",M1846)),IF(R1846="","",CONCATENATE(".",R1846)),IF(U1846="","","(*)"))</f>
        <v>.IDN.rat</v>
      </c>
      <c r="AY1846" s="170" t="str">
        <f aca="false">CONCATENATE(BM1846,".",BN1846)</f>
        <v>AB847309.ratIDE079F</v>
      </c>
      <c r="AZ1846" s="171" t="str">
        <f aca="false">IF(AV1846="",IF(ISNUMBER(FIND(".",A1846)),LEFT(A1846,FIND(".",A1846)-1),A1846),AV1846)</f>
        <v>AB847309</v>
      </c>
      <c r="BA1846" s="171" t="str">
        <f aca="false">IF(ISNUMBER(FIND("-",AZ1846)),LEFT(AZ1846,FIND("-",AZ1846)-1),AZ1846)</f>
        <v>AB847309</v>
      </c>
      <c r="BB1846" s="170" t="str">
        <f aca="false"> MEGAname &amp; "="</f>
        <v>AB847309=</v>
      </c>
      <c r="BC1846" s="170" t="str">
        <f aca="false">Clear &amp; IF(span ,"Span","out")</f>
        <v>AB847309=out</v>
      </c>
      <c r="BD1846" s="170" t="str">
        <f aca="false">Clear &amp; IF(span, IF(B1846=".","Selected",B1846),"out")</f>
        <v>AB847309=out</v>
      </c>
      <c r="BE1846" s="170" t="str">
        <f aca="false">Clear &amp; Strain</f>
        <v>AB847309=ratIDE113F</v>
      </c>
      <c r="BF1846" s="170" t="str">
        <f aca="false">CONCATENATE(A1846,"=",F1845,". ",AX1846,IF(AB1846="","",CONCATENATE(".",AB1846)))</f>
        <v>AB847309=ratIDE079F. .IDN.rat.CG</v>
      </c>
      <c r="BG1846" s="170" t="str">
        <f aca="false">CONCATENATE(A1846,"=",F1845,". ",AX1846)</f>
        <v>AB847309=ratIDE079F. .IDN.rat</v>
      </c>
      <c r="BH1846" s="170" t="str">
        <f aca="false">CONCATENATE(A1846,"=",AX1846)</f>
        <v>AB847309=.IDN.rat</v>
      </c>
      <c r="BI1846" s="170" t="str">
        <f aca="false">CONCATENATE(A1846,"=",ComForSubtype,D1846)</f>
        <v>AB847309=</v>
      </c>
      <c r="BJ1846" s="170" t="str">
        <f aca="false">CONCATENATE(A1846,"=",E1846)</f>
        <v>AB847309=</v>
      </c>
      <c r="BK1846" s="170" t="str">
        <f aca="false">CONCATENATE(A1846,"=",C1846)</f>
        <v>AB847309=</v>
      </c>
      <c r="BL1846" s="170" t="str">
        <f aca="false">CONCATENATE(D1846,"=")</f>
        <v>=</v>
      </c>
      <c r="BM1846" s="223" t="str">
        <f aca="false">IF(BA1846="XX","",BA1846)</f>
        <v>AB847309</v>
      </c>
      <c r="BN1846" s="224" t="str">
        <f aca="false">CONCATENATE(IF(F1845="","",F1845),IF(G1846="","",CONCATENATE(" / ",G1846)))</f>
        <v>ratIDE079F</v>
      </c>
      <c r="BO1846" s="225" t="str">
        <f aca="false">AX1846</f>
        <v>.IDN.rat</v>
      </c>
      <c r="BP1846" s="226" t="str">
        <f aca="false">IF(V1846="","",V1846)</f>
        <v/>
      </c>
      <c r="BQ1846" s="226" t="str">
        <f aca="false">IF(W1846="","",CONCATENATE(W1846,IF(LEFT(AO1846,1)="s","+","")))</f>
        <v/>
      </c>
      <c r="BR1846" s="226" t="str">
        <f aca="false">IF(X1846="","",CONCATENATE(X1846,IF(LEFT(AQ1846,1)="s","+","")))</f>
        <v/>
      </c>
      <c r="BS1846" s="226" t="str">
        <f aca="false">IF(Y1846="","",CONCATENATE(Y1846,IF(LEFT(AR1846,1)="s","+","")))</f>
        <v/>
      </c>
      <c r="BT1846" s="226" t="str">
        <f aca="false">IF(Z1846="","",CONCATENATE(Z1846,IF(LEFT(AS1846,1)="s","+","")))</f>
        <v/>
      </c>
      <c r="BU1846" s="227" t="str">
        <f aca="false">IF(AA1846="","",CONCATENATE(AA1846,IF(LEFT(AT1846,1)="s","+","")))</f>
        <v/>
      </c>
      <c r="BV1846" s="212"/>
      <c r="BW1846" s="177" t="s">
        <v>338</v>
      </c>
      <c r="BX1846" s="170" t="str">
        <f aca="false">IF(BW1846&lt;&gt;"",IF(ISNUMBER(FIND("=",BW1846)),LEFT(BW1846,FIND("=",BW1846)-1),BW1846),BW1846)</f>
        <v>xx</v>
      </c>
      <c r="BY1846" s="170" t="str">
        <f aca="false">IF(BW1846&lt;&gt;"",IF(ISNUMBER(FIND("=",BW1846)),RIGHT(BW1846,LEN(BW1846)-FIND("=",BW1846)),""),"")</f>
        <v>Non_select</v>
      </c>
      <c r="BZ1846" s="170" t="str">
        <f aca="false">IF(BX1846&lt;&gt;"",IF(ISNUMBER(FIND(".",BX1846)),LEFT(BX1846,FIND(".",BX1846)-1),BX1846),BX1846)</f>
        <v>xx</v>
      </c>
      <c r="CA1846" s="170" t="str">
        <f aca="false">IF(BX1846&lt;&gt;"",IF(ISNUMBER(FIND(".",BX1846)),RIGHT(BX1846,LEN(BX1846)-FIND(".",BX1846)),""),"")</f>
        <v/>
      </c>
      <c r="CB1846" s="212"/>
      <c r="CC1846" s="170" t="str">
        <f aca="false">A1846</f>
        <v>AB847309</v>
      </c>
      <c r="CD1846" s="178" t="s">
        <v>339</v>
      </c>
      <c r="CE1846" s="178" t="s">
        <v>340</v>
      </c>
      <c r="CF1846" s="178" t="s">
        <v>341</v>
      </c>
      <c r="CG1846" s="212"/>
      <c r="CH1846" s="212"/>
      <c r="CI1846" s="212"/>
      <c r="CJ1846" s="212"/>
      <c r="CK1846" s="178"/>
      <c r="CL1846" s="212"/>
      <c r="CM1846" s="212"/>
      <c r="CN1846" s="212"/>
      <c r="CO1846" s="212"/>
      <c r="CP1846" s="212"/>
      <c r="CQ1846" s="212"/>
      <c r="CR1846" s="170" t="n">
        <f aca="false">C1846</f>
        <v>0</v>
      </c>
      <c r="CS1846" s="229" t="n">
        <f aca="false">D1846</f>
        <v>0</v>
      </c>
      <c r="CT1846" s="170" t="str">
        <f aca="false">CONCATENATE(CD1846," strain ",CM1846," ",CL1846,", partial cds")</f>
        <v>Hepatitis E virus strain  , partial cds</v>
      </c>
    </row>
    <row r="1847" s="146" customFormat="true" ht="11.9" hidden="true" customHeight="true" outlineLevel="0" collapsed="false">
      <c r="A1847" s="154" t="s">
        <v>4785</v>
      </c>
      <c r="B1847" s="147" t="s">
        <v>371</v>
      </c>
      <c r="C1847" s="209"/>
      <c r="D1847" s="209"/>
      <c r="E1847" s="209"/>
      <c r="F1847" s="210" t="s">
        <v>4786</v>
      </c>
      <c r="G1847" s="221" t="s">
        <v>4787</v>
      </c>
      <c r="H1847" s="146" t="s">
        <v>3608</v>
      </c>
      <c r="I1847" s="236" t="s">
        <v>3608</v>
      </c>
      <c r="J1847" s="235" t="s">
        <v>425</v>
      </c>
      <c r="K1847" s="212"/>
      <c r="L1847" s="212"/>
      <c r="M1847" s="157" t="s">
        <v>586</v>
      </c>
      <c r="N1847" s="213"/>
      <c r="O1847" s="212"/>
      <c r="P1847" s="212"/>
      <c r="Q1847" s="212"/>
      <c r="R1847" s="212"/>
      <c r="S1847" s="212"/>
      <c r="T1847" s="215"/>
      <c r="U1847" s="215"/>
      <c r="V1847" s="209"/>
      <c r="W1847" s="217"/>
      <c r="X1847" s="209"/>
      <c r="Y1847" s="209"/>
      <c r="Z1847" s="209"/>
      <c r="AA1847" s="216"/>
      <c r="AB1847" s="251" t="s">
        <v>278</v>
      </c>
      <c r="AC1847" s="163" t="s">
        <v>354</v>
      </c>
      <c r="AD1847" s="164" t="s">
        <v>354</v>
      </c>
      <c r="AE1847" s="164" t="s">
        <v>354</v>
      </c>
      <c r="AF1847" s="164" t="s">
        <v>354</v>
      </c>
      <c r="AG1847" s="166" t="s">
        <v>354</v>
      </c>
      <c r="AH1847" s="212"/>
      <c r="AI1847" s="212"/>
      <c r="AJ1847" s="219" t="n">
        <f aca="false">SeqEnd-SeqBeg+1</f>
        <v>1</v>
      </c>
      <c r="AK1847" s="220" t="n">
        <f aca="false">AND( SeqBeg&lt;=Beg  , End &lt;=SeqEnd )</f>
        <v>0</v>
      </c>
      <c r="AL1847" s="212"/>
      <c r="AM1847" s="212"/>
      <c r="AN1847" s="221"/>
      <c r="AO1847" s="147" t="s">
        <v>103</v>
      </c>
      <c r="AP1847" s="147" t="s">
        <v>103</v>
      </c>
      <c r="AQ1847" s="147" t="s">
        <v>103</v>
      </c>
      <c r="AR1847" s="147" t="s">
        <v>103</v>
      </c>
      <c r="AS1847" s="147" t="s">
        <v>103</v>
      </c>
      <c r="AT1847" s="147" t="s">
        <v>103</v>
      </c>
      <c r="AV1847" s="212"/>
      <c r="AW1847" s="222" t="str">
        <f aca="false">HYPERLINK(CONCATENATE("http://www.ncbi.nlm.nih.gov/nuccore/",BM1847),BM1847)</f>
        <v>AF444003</v>
      </c>
      <c r="AX1847" s="219" t="str">
        <f aca="false">CONCATENATE(D1847,IF(I1847="","",CONCATENATE(".",I1847)),IF(K1847="","",CONCATENATE(".",K1847)),IF(M1847="","",CONCATENATE(".",M1847)),IF(R1847="","",CONCATENATE(".",R1847)),IF(U1847="","","(*)"))</f>
        <v>.USA.clon</v>
      </c>
      <c r="AY1847" s="170" t="str">
        <f aca="false">CONCATENATE(BM1847,".",BN1847)</f>
        <v>AF444003.Sar-55 / pSK-HEV-3</v>
      </c>
      <c r="AZ1847" s="171" t="str">
        <f aca="false">IF(AV1847="",IF(ISNUMBER(FIND(".",A1847)),LEFT(A1847,FIND(".",A1847)-1),A1847),AV1847)</f>
        <v>AF444003</v>
      </c>
      <c r="BA1847" s="171" t="str">
        <f aca="false">IF(ISNUMBER(FIND("-",AZ1847)),LEFT(AZ1847,FIND("-",AZ1847)-1),AZ1847)</f>
        <v>AF444003</v>
      </c>
      <c r="BB1847" s="170" t="str">
        <f aca="false"> MEGAname &amp; "="</f>
        <v>AF444003=</v>
      </c>
      <c r="BC1847" s="170" t="str">
        <f aca="false">Clear &amp; IF(span ,"Span","out")</f>
        <v>AF444003=out</v>
      </c>
      <c r="BD1847" s="170" t="str">
        <f aca="false">Clear &amp; IF(span, IF(B1847=".","Selected",B1847),"out")</f>
        <v>AF444003=out</v>
      </c>
      <c r="BE1847" s="170" t="str">
        <f aca="false">Clear &amp; Strain</f>
        <v>AF444003=Sar-55</v>
      </c>
      <c r="BF1847" s="170" t="str">
        <f aca="false">CONCATENATE(A1847,"=",F1847,". ",AX1847,IF(AB1847="","",CONCATENATE(".",AB1847)))</f>
        <v>AF444003=Sar-55. .USA.clon.CG</v>
      </c>
      <c r="BG1847" s="170" t="str">
        <f aca="false">CONCATENATE(A1847,"=",F1847,". ",AX1847)</f>
        <v>AF444003=Sar-55. .USA.clon</v>
      </c>
      <c r="BH1847" s="170" t="str">
        <f aca="false">CONCATENATE(A1847,"=",AX1847)</f>
        <v>AF444003=.USA.clon</v>
      </c>
      <c r="BI1847" s="170" t="str">
        <f aca="false">CONCATENATE(A1847,"=",ComForSubtype,D1847)</f>
        <v>AF444003=</v>
      </c>
      <c r="BJ1847" s="170" t="str">
        <f aca="false">CONCATENATE(A1847,"=",E1847)</f>
        <v>AF444003=</v>
      </c>
      <c r="BK1847" s="170" t="str">
        <f aca="false">CONCATENATE(A1847,"=",C1847)</f>
        <v>AF444003=</v>
      </c>
      <c r="BL1847" s="170" t="str">
        <f aca="false">CONCATENATE(D1847,"=")</f>
        <v>=</v>
      </c>
      <c r="BM1847" s="223" t="str">
        <f aca="false">IF(BA1847="XX","",BA1847)</f>
        <v>AF444003</v>
      </c>
      <c r="BN1847" s="224" t="str">
        <f aca="false">CONCATENATE(IF(F1847="","",F1847),IF(G1847="","",CONCATENATE(" / ",G1847)))</f>
        <v>Sar-55 / pSK-HEV-3</v>
      </c>
      <c r="BO1847" s="225" t="str">
        <f aca="false">AX1847</f>
        <v>.USA.clon</v>
      </c>
      <c r="BP1847" s="226" t="str">
        <f aca="false">IF(V1847="","",V1847)</f>
        <v/>
      </c>
      <c r="BQ1847" s="226" t="str">
        <f aca="false">IF(W1847="","",CONCATENATE(W1847,IF(LEFT(AO1847,1)="s","+","")))</f>
        <v/>
      </c>
      <c r="BR1847" s="226" t="str">
        <f aca="false">IF(X1847="","",CONCATENATE(X1847,IF(LEFT(AQ1847,1)="s","+","")))</f>
        <v/>
      </c>
      <c r="BS1847" s="226" t="str">
        <f aca="false">IF(Y1847="","",CONCATENATE(Y1847,IF(LEFT(AR1847,1)="s","+","")))</f>
        <v/>
      </c>
      <c r="BT1847" s="226" t="str">
        <f aca="false">IF(Z1847="","",CONCATENATE(Z1847,IF(LEFT(AS1847,1)="s","+","")))</f>
        <v/>
      </c>
      <c r="BU1847" s="227" t="str">
        <f aca="false">IF(AA1847="","",CONCATENATE(AA1847,IF(LEFT(AT1847,1)="s","+","")))</f>
        <v/>
      </c>
      <c r="BV1847" s="212"/>
      <c r="BW1847" s="177" t="s">
        <v>338</v>
      </c>
      <c r="BX1847" s="170" t="str">
        <f aca="false">IF(BW1847&lt;&gt;"",IF(ISNUMBER(FIND("=",BW1847)),LEFT(BW1847,FIND("=",BW1847)-1),BW1847),BW1847)</f>
        <v>xx</v>
      </c>
      <c r="BY1847" s="170" t="str">
        <f aca="false">IF(BW1847&lt;&gt;"",IF(ISNUMBER(FIND("=",BW1847)),RIGHT(BW1847,LEN(BW1847)-FIND("=",BW1847)),""),"")</f>
        <v>Non_select</v>
      </c>
      <c r="BZ1847" s="170" t="str">
        <f aca="false">IF(BX1847&lt;&gt;"",IF(ISNUMBER(FIND(".",BX1847)),LEFT(BX1847,FIND(".",BX1847)-1),BX1847),BX1847)</f>
        <v>xx</v>
      </c>
      <c r="CA1847" s="170" t="str">
        <f aca="false">IF(BX1847&lt;&gt;"",IF(ISNUMBER(FIND(".",BX1847)),RIGHT(BX1847,LEN(BX1847)-FIND(".",BX1847)),""),"")</f>
        <v/>
      </c>
      <c r="CB1847" s="212"/>
      <c r="CC1847" s="170" t="str">
        <f aca="false">A1847</f>
        <v>AF444003</v>
      </c>
      <c r="CD1847" s="178" t="s">
        <v>339</v>
      </c>
      <c r="CE1847" s="178" t="s">
        <v>340</v>
      </c>
      <c r="CF1847" s="178" t="s">
        <v>341</v>
      </c>
      <c r="CG1847" s="212"/>
      <c r="CH1847" s="212"/>
      <c r="CI1847" s="212"/>
      <c r="CJ1847" s="212"/>
      <c r="CK1847" s="178"/>
      <c r="CL1847" s="212"/>
      <c r="CM1847" s="212"/>
      <c r="CN1847" s="212"/>
      <c r="CO1847" s="212"/>
      <c r="CP1847" s="212"/>
      <c r="CQ1847" s="212"/>
      <c r="CR1847" s="170" t="n">
        <f aca="false">C1847</f>
        <v>0</v>
      </c>
      <c r="CS1847" s="229" t="n">
        <f aca="false">D1847</f>
        <v>0</v>
      </c>
      <c r="CT1847" s="170" t="str">
        <f aca="false">CONCATENATE(CD1847," strain ",CM1847," ",CL1847,", partial cds")</f>
        <v>Hepatitis E virus strain  , partial cds</v>
      </c>
    </row>
    <row r="1848" s="146" customFormat="true" ht="11.9" hidden="true" customHeight="true" outlineLevel="0" collapsed="false">
      <c r="A1848" s="154" t="s">
        <v>4788</v>
      </c>
      <c r="B1848" s="147" t="s">
        <v>371</v>
      </c>
      <c r="C1848" s="209"/>
      <c r="D1848" s="209"/>
      <c r="E1848" s="209"/>
      <c r="F1848" s="154" t="s">
        <v>4789</v>
      </c>
      <c r="G1848" s="212"/>
      <c r="H1848" s="146" t="s">
        <v>4790</v>
      </c>
      <c r="I1848" s="236" t="s">
        <v>4452</v>
      </c>
      <c r="J1848" s="235" t="s">
        <v>337</v>
      </c>
      <c r="K1848" s="155" t="s">
        <v>4791</v>
      </c>
      <c r="L1848" s="231" t="s">
        <v>4791</v>
      </c>
      <c r="M1848" s="157" t="s">
        <v>4621</v>
      </c>
      <c r="N1848" s="213"/>
      <c r="O1848" s="212"/>
      <c r="P1848" s="212"/>
      <c r="Q1848" s="212"/>
      <c r="R1848" s="212"/>
      <c r="S1848" s="212"/>
      <c r="T1848" s="215"/>
      <c r="U1848" s="215"/>
      <c r="V1848" s="158" t="s">
        <v>278</v>
      </c>
      <c r="W1848" s="217"/>
      <c r="X1848" s="209"/>
      <c r="Y1848" s="209"/>
      <c r="Z1848" s="209"/>
      <c r="AA1848" s="216"/>
      <c r="AB1848" s="217"/>
      <c r="AC1848" s="217"/>
      <c r="AD1848" s="209"/>
      <c r="AE1848" s="209"/>
      <c r="AF1848" s="209"/>
      <c r="AG1848" s="218"/>
      <c r="AH1848" s="212"/>
      <c r="AI1848" s="212"/>
      <c r="AJ1848" s="219" t="n">
        <f aca="false">SeqEnd-SeqBeg+1</f>
        <v>1</v>
      </c>
      <c r="AK1848" s="220" t="n">
        <f aca="false">AND( SeqBeg&lt;=Beg  , End &lt;=SeqEnd )</f>
        <v>0</v>
      </c>
      <c r="AL1848" s="212"/>
      <c r="AM1848" s="212"/>
      <c r="AN1848" s="221"/>
      <c r="AO1848" s="147" t="s">
        <v>103</v>
      </c>
      <c r="AP1848" s="147" t="s">
        <v>103</v>
      </c>
      <c r="AQ1848" s="147" t="s">
        <v>103</v>
      </c>
      <c r="AR1848" s="147" t="s">
        <v>103</v>
      </c>
      <c r="AS1848" s="147" t="s">
        <v>103</v>
      </c>
      <c r="AT1848" s="147" t="s">
        <v>103</v>
      </c>
      <c r="AV1848" s="212"/>
      <c r="AW1848" s="222" t="str">
        <f aca="false">HYPERLINK(CONCATENATE("http://www.ncbi.nlm.nih.gov/nuccore/",BM1848),BM1848)</f>
        <v>JX120573</v>
      </c>
      <c r="AX1848" s="219" t="str">
        <f aca="false">CONCATENATE(D1848,IF(I1848="","",CONCATENATE(".",I1848)),IF(K1848="","",CONCATENATE(".",K1848)),IF(M1848="","",CONCATENATE(".",M1848)),IF(R1848="","",CONCATENATE(".",R1848)),IF(U1848="","","(*)"))</f>
        <v>.VNM.Hanoi.rat</v>
      </c>
      <c r="AY1848" s="170" t="str">
        <f aca="false">CONCATENATE(BM1848,".",BN1848)</f>
        <v>JX120573.Vietnam-105</v>
      </c>
      <c r="AZ1848" s="171" t="str">
        <f aca="false">IF(AV1848="",IF(ISNUMBER(FIND(".",A1848)),LEFT(A1848,FIND(".",A1848)-1),A1848),AV1848)</f>
        <v>JX120573</v>
      </c>
      <c r="BA1848" s="171" t="str">
        <f aca="false">IF(ISNUMBER(FIND("-",AZ1848)),LEFT(AZ1848,FIND("-",AZ1848)-1),AZ1848)</f>
        <v>JX120573</v>
      </c>
      <c r="BB1848" s="170" t="str">
        <f aca="false"> MEGAname &amp; "="</f>
        <v>JX120573=</v>
      </c>
      <c r="BC1848" s="170" t="str">
        <f aca="false">Clear &amp; IF(span ,"Span","out")</f>
        <v>JX120573=out</v>
      </c>
      <c r="BD1848" s="170" t="str">
        <f aca="false">Clear &amp; IF(span, IF(B1848=".","Selected",B1848),"out")</f>
        <v>JX120573=out</v>
      </c>
      <c r="BE1848" s="170" t="str">
        <f aca="false">Clear &amp; Strain</f>
        <v>JX120573=Vietnam-105</v>
      </c>
      <c r="BF1848" s="170" t="str">
        <f aca="false">CONCATENATE(A1848,"=",F1848,". ",AX1848,IF(AB1848="","",CONCATENATE(".",AB1848)))</f>
        <v>JX120573=Vietnam-105. .VNM.Hanoi.rat</v>
      </c>
      <c r="BG1848" s="170" t="str">
        <f aca="false">CONCATENATE(A1848,"=",F1848,". ",AX1848)</f>
        <v>JX120573=Vietnam-105. .VNM.Hanoi.rat</v>
      </c>
      <c r="BH1848" s="170" t="str">
        <f aca="false">CONCATENATE(A1848,"=",AX1848)</f>
        <v>JX120573=.VNM.Hanoi.rat</v>
      </c>
      <c r="BI1848" s="170" t="str">
        <f aca="false">CONCATENATE(A1848,"=",ComForSubtype,D1848)</f>
        <v>JX120573=</v>
      </c>
      <c r="BJ1848" s="170" t="str">
        <f aca="false">CONCATENATE(A1848,"=",E1848)</f>
        <v>JX120573=</v>
      </c>
      <c r="BK1848" s="170" t="str">
        <f aca="false">CONCATENATE(A1848,"=",C1848)</f>
        <v>JX120573=</v>
      </c>
      <c r="BL1848" s="170" t="str">
        <f aca="false">CONCATENATE(D1848,"=")</f>
        <v>=</v>
      </c>
      <c r="BM1848" s="223" t="str">
        <f aca="false">IF(BA1848="XX","",BA1848)</f>
        <v>JX120573</v>
      </c>
      <c r="BN1848" s="224" t="str">
        <f aca="false">CONCATENATE(IF(F1848="","",F1848),IF(G1848="","",CONCATENATE(" / ",G1848)))</f>
        <v>Vietnam-105</v>
      </c>
      <c r="BO1848" s="225" t="str">
        <f aca="false">AX1848</f>
        <v>.VNM.Hanoi.rat</v>
      </c>
      <c r="BP1848" s="226" t="str">
        <f aca="false">IF(V1848="","",V1848)</f>
        <v>CG</v>
      </c>
      <c r="BQ1848" s="226" t="str">
        <f aca="false">IF(W1848="","",CONCATENATE(W1848,IF(LEFT(AO1848,1)="s","+","")))</f>
        <v/>
      </c>
      <c r="BR1848" s="226" t="str">
        <f aca="false">IF(X1848="","",CONCATENATE(X1848,IF(LEFT(AQ1848,1)="s","+","")))</f>
        <v/>
      </c>
      <c r="BS1848" s="226" t="str">
        <f aca="false">IF(Y1848="","",CONCATENATE(Y1848,IF(LEFT(AR1848,1)="s","+","")))</f>
        <v/>
      </c>
      <c r="BT1848" s="226" t="str">
        <f aca="false">IF(Z1848="","",CONCATENATE(Z1848,IF(LEFT(AS1848,1)="s","+","")))</f>
        <v/>
      </c>
      <c r="BU1848" s="227" t="str">
        <f aca="false">IF(AA1848="","",CONCATENATE(AA1848,IF(LEFT(AT1848,1)="s","+","")))</f>
        <v/>
      </c>
      <c r="BV1848" s="212"/>
      <c r="BW1848" s="177" t="s">
        <v>338</v>
      </c>
      <c r="BX1848" s="170" t="str">
        <f aca="false">IF(BW1848&lt;&gt;"",IF(ISNUMBER(FIND("=",BW1848)),LEFT(BW1848,FIND("=",BW1848)-1),BW1848),BW1848)</f>
        <v>xx</v>
      </c>
      <c r="BY1848" s="170" t="str">
        <f aca="false">IF(BW1848&lt;&gt;"",IF(ISNUMBER(FIND("=",BW1848)),RIGHT(BW1848,LEN(BW1848)-FIND("=",BW1848)),""),"")</f>
        <v>Non_select</v>
      </c>
      <c r="BZ1848" s="170" t="str">
        <f aca="false">IF(BX1848&lt;&gt;"",IF(ISNUMBER(FIND(".",BX1848)),LEFT(BX1848,FIND(".",BX1848)-1),BX1848),BX1848)</f>
        <v>xx</v>
      </c>
      <c r="CA1848" s="170" t="str">
        <f aca="false">IF(BX1848&lt;&gt;"",IF(ISNUMBER(FIND(".",BX1848)),RIGHT(BX1848,LEN(BX1848)-FIND(".",BX1848)),""),"")</f>
        <v/>
      </c>
      <c r="CB1848" s="212"/>
      <c r="CC1848" s="170" t="str">
        <f aca="false">A1848</f>
        <v>JX120573</v>
      </c>
      <c r="CD1848" s="178" t="s">
        <v>339</v>
      </c>
      <c r="CE1848" s="178" t="s">
        <v>340</v>
      </c>
      <c r="CF1848" s="178" t="s">
        <v>341</v>
      </c>
      <c r="CG1848" s="212"/>
      <c r="CH1848" s="212"/>
      <c r="CI1848" s="212"/>
      <c r="CJ1848" s="212"/>
      <c r="CK1848" s="178"/>
      <c r="CL1848" s="212"/>
      <c r="CM1848" s="212"/>
      <c r="CN1848" s="212"/>
      <c r="CO1848" s="212"/>
      <c r="CP1848" s="212"/>
      <c r="CQ1848" s="212"/>
      <c r="CR1848" s="170" t="n">
        <f aca="false">C1848</f>
        <v>0</v>
      </c>
      <c r="CS1848" s="229" t="n">
        <f aca="false">D1848</f>
        <v>0</v>
      </c>
      <c r="CT1848" s="170" t="str">
        <f aca="false">CONCATENATE(CD1848," strain ",CM1848," ",CL1848,", partial cds")</f>
        <v>Hepatitis E virus strain  , partial cds</v>
      </c>
    </row>
    <row r="1849" s="146" customFormat="true" ht="11.9" hidden="true" customHeight="true" outlineLevel="0" collapsed="false">
      <c r="A1849" s="154" t="s">
        <v>4792</v>
      </c>
      <c r="B1849" s="147" t="s">
        <v>371</v>
      </c>
      <c r="C1849" s="148" t="n">
        <v>4</v>
      </c>
      <c r="D1849" s="209"/>
      <c r="E1849" s="209"/>
      <c r="F1849" s="210" t="s">
        <v>4793</v>
      </c>
      <c r="G1849" s="212"/>
      <c r="H1849" s="146" t="s">
        <v>378</v>
      </c>
      <c r="I1849" s="153" t="s">
        <v>379</v>
      </c>
      <c r="J1849" s="146" t="s">
        <v>337</v>
      </c>
      <c r="K1849" s="212"/>
      <c r="L1849" s="212"/>
      <c r="M1849" s="157" t="s">
        <v>380</v>
      </c>
      <c r="N1849" s="158" t="s">
        <v>400</v>
      </c>
      <c r="O1849" s="159" t="n">
        <v>2008</v>
      </c>
      <c r="P1849" s="160" t="s">
        <v>1904</v>
      </c>
      <c r="Q1849" s="160" t="n">
        <v>14</v>
      </c>
      <c r="R1849" s="212"/>
      <c r="S1849" s="232" t="n">
        <v>7252</v>
      </c>
      <c r="T1849" s="215"/>
      <c r="U1849" s="215"/>
      <c r="V1849" s="209"/>
      <c r="W1849" s="217"/>
      <c r="X1849" s="209"/>
      <c r="Y1849" s="209"/>
      <c r="Z1849" s="209"/>
      <c r="AA1849" s="216"/>
      <c r="AB1849" s="251" t="s">
        <v>278</v>
      </c>
      <c r="AC1849" s="163" t="s">
        <v>354</v>
      </c>
      <c r="AD1849" s="164" t="s">
        <v>354</v>
      </c>
      <c r="AE1849" s="164" t="s">
        <v>354</v>
      </c>
      <c r="AF1849" s="164" t="s">
        <v>354</v>
      </c>
      <c r="AG1849" s="166" t="s">
        <v>354</v>
      </c>
      <c r="AH1849" s="212"/>
      <c r="AI1849" s="212"/>
      <c r="AJ1849" s="219" t="n">
        <f aca="false">SeqEnd-SeqBeg+1</f>
        <v>1</v>
      </c>
      <c r="AK1849" s="220" t="n">
        <f aca="false">AND( SeqBeg&lt;=Beg  , End &lt;=SeqEnd )</f>
        <v>0</v>
      </c>
      <c r="AL1849" s="212"/>
      <c r="AM1849" s="212"/>
      <c r="AN1849" s="221"/>
      <c r="AO1849" s="147" t="s">
        <v>103</v>
      </c>
      <c r="AP1849" s="147" t="s">
        <v>103</v>
      </c>
      <c r="AQ1849" s="147" t="s">
        <v>103</v>
      </c>
      <c r="AR1849" s="147" t="s">
        <v>103</v>
      </c>
      <c r="AS1849" s="147" t="s">
        <v>103</v>
      </c>
      <c r="AT1849" s="147" t="s">
        <v>103</v>
      </c>
      <c r="AV1849" s="212"/>
      <c r="AW1849" s="222" t="str">
        <f aca="false">HYPERLINK(CONCATENATE("http://www.ncbi.nlm.nih.gov/nuccore/",BM1849),BM1849)</f>
        <v>AB602440</v>
      </c>
      <c r="AX1849" s="219" t="str">
        <f aca="false">CONCATENATE(D1849,IF(I1849="","",CONCATENATE(".",I1849)),IF(K1849="","",CONCATENATE(".",K1849)),IF(M1849="","",CONCATENATE(".",M1849)),IF(R1849="","",CONCATENATE(".",R1849)),IF(U1849="","","(*)"))</f>
        <v>.JPN.wb</v>
      </c>
      <c r="AY1849" s="170" t="str">
        <f aca="false">CONCATENATE(BM1849,".",BN1849)</f>
        <v>AB602440.wbJGF_08-1</v>
      </c>
      <c r="AZ1849" s="171" t="str">
        <f aca="false">IF(AV1849="",IF(ISNUMBER(FIND(".",A1849)),LEFT(A1849,FIND(".",A1849)-1),A1849),AV1849)</f>
        <v>AB602440</v>
      </c>
      <c r="BA1849" s="171" t="str">
        <f aca="false">IF(ISNUMBER(FIND("-",AZ1849)),LEFT(AZ1849,FIND("-",AZ1849)-1),AZ1849)</f>
        <v>AB602440</v>
      </c>
      <c r="BB1849" s="170" t="str">
        <f aca="false"> MEGAname &amp; "="</f>
        <v>AB602440=</v>
      </c>
      <c r="BC1849" s="170" t="str">
        <f aca="false">Clear &amp; IF(span ,"Span","out")</f>
        <v>AB602440=out</v>
      </c>
      <c r="BD1849" s="170" t="str">
        <f aca="false">Clear &amp; IF(span, IF(B1849=".","Selected",B1849),"out")</f>
        <v>AB602440=out</v>
      </c>
      <c r="BE1849" s="170" t="str">
        <f aca="false">Clear &amp; Strain</f>
        <v>AB602440=wbJGF_08-1</v>
      </c>
      <c r="BF1849" s="170" t="str">
        <f aca="false">CONCATENATE(A1849,"=",F1849,". ",AX1849,IF(AB1849="","",CONCATENATE(".",AB1849)))</f>
        <v>AB602440=wbJGF_08-1. .JPN.wb.CG</v>
      </c>
      <c r="BG1849" s="170" t="str">
        <f aca="false">CONCATENATE(A1849,"=",F1849,". ",AX1849)</f>
        <v>AB602440=wbJGF_08-1. .JPN.wb</v>
      </c>
      <c r="BH1849" s="170" t="str">
        <f aca="false">CONCATENATE(A1849,"=",AX1849)</f>
        <v>AB602440=.JPN.wb</v>
      </c>
      <c r="BI1849" s="170" t="str">
        <f aca="false">CONCATENATE(A1849,"=",ComForSubtype,D1849)</f>
        <v>AB602440=</v>
      </c>
      <c r="BJ1849" s="170" t="str">
        <f aca="false">CONCATENATE(A1849,"=",E1849)</f>
        <v>AB602440=</v>
      </c>
      <c r="BK1849" s="170" t="str">
        <f aca="false">CONCATENATE(A1849,"=",C1849)</f>
        <v>AB602440=4</v>
      </c>
      <c r="BL1849" s="170" t="str">
        <f aca="false">CONCATENATE(D1849,"=")</f>
        <v>=</v>
      </c>
      <c r="BM1849" s="223" t="str">
        <f aca="false">IF(BA1849="XX","",BA1849)</f>
        <v>AB602440</v>
      </c>
      <c r="BN1849" s="224" t="str">
        <f aca="false">CONCATENATE(IF(F1849="","",F1849),IF(G1849="","",CONCATENATE(" / ",G1849)))</f>
        <v>wbJGF_08-1</v>
      </c>
      <c r="BO1849" s="225" t="str">
        <f aca="false">AX1849</f>
        <v>.JPN.wb</v>
      </c>
      <c r="BP1849" s="226" t="str">
        <f aca="false">IF(V1849="","",V1849)</f>
        <v/>
      </c>
      <c r="BQ1849" s="226" t="str">
        <f aca="false">IF(W1849="","",CONCATENATE(W1849,IF(LEFT(AO1849,1)="s","+","")))</f>
        <v/>
      </c>
      <c r="BR1849" s="226" t="str">
        <f aca="false">IF(X1849="","",CONCATENATE(X1849,IF(LEFT(AQ1849,1)="s","+","")))</f>
        <v/>
      </c>
      <c r="BS1849" s="226" t="str">
        <f aca="false">IF(Y1849="","",CONCATENATE(Y1849,IF(LEFT(AR1849,1)="s","+","")))</f>
        <v/>
      </c>
      <c r="BT1849" s="226" t="str">
        <f aca="false">IF(Z1849="","",CONCATENATE(Z1849,IF(LEFT(AS1849,1)="s","+","")))</f>
        <v/>
      </c>
      <c r="BU1849" s="227" t="str">
        <f aca="false">IF(AA1849="","",CONCATENATE(AA1849,IF(LEFT(AT1849,1)="s","+","")))</f>
        <v/>
      </c>
      <c r="BV1849" s="212"/>
      <c r="BW1849" s="177" t="s">
        <v>338</v>
      </c>
      <c r="BX1849" s="170" t="str">
        <f aca="false">IF(BW1849&lt;&gt;"",IF(ISNUMBER(FIND("=",BW1849)),LEFT(BW1849,FIND("=",BW1849)-1),BW1849),BW1849)</f>
        <v>xx</v>
      </c>
      <c r="BY1849" s="170" t="str">
        <f aca="false">IF(BW1849&lt;&gt;"",IF(ISNUMBER(FIND("=",BW1849)),RIGHT(BW1849,LEN(BW1849)-FIND("=",BW1849)),""),"")</f>
        <v>Non_select</v>
      </c>
      <c r="BZ1849" s="170" t="str">
        <f aca="false">IF(BX1849&lt;&gt;"",IF(ISNUMBER(FIND(".",BX1849)),LEFT(BX1849,FIND(".",BX1849)-1),BX1849),BX1849)</f>
        <v>xx</v>
      </c>
      <c r="CA1849" s="170" t="str">
        <f aca="false">IF(BX1849&lt;&gt;"",IF(ISNUMBER(FIND(".",BX1849)),RIGHT(BX1849,LEN(BX1849)-FIND(".",BX1849)),""),"")</f>
        <v/>
      </c>
      <c r="CB1849" s="212"/>
      <c r="CC1849" s="170" t="str">
        <f aca="false">A1849</f>
        <v>AB602440</v>
      </c>
      <c r="CD1849" s="178" t="s">
        <v>339</v>
      </c>
      <c r="CE1849" s="178" t="s">
        <v>340</v>
      </c>
      <c r="CF1849" s="178" t="s">
        <v>341</v>
      </c>
      <c r="CG1849" s="212"/>
      <c r="CH1849" s="212"/>
      <c r="CI1849" s="212"/>
      <c r="CJ1849" s="212"/>
      <c r="CK1849" s="178"/>
      <c r="CL1849" s="212"/>
      <c r="CM1849" s="212"/>
      <c r="CN1849" s="212"/>
      <c r="CO1849" s="212"/>
      <c r="CP1849" s="212"/>
      <c r="CQ1849" s="212"/>
      <c r="CR1849" s="228" t="n">
        <f aca="false">C1849</f>
        <v>4</v>
      </c>
      <c r="CS1849" s="229" t="n">
        <f aca="false">D1849</f>
        <v>0</v>
      </c>
      <c r="CT1849" s="170" t="str">
        <f aca="false">CONCATENATE(CD1849," strain ",CM1849," ",CL1849,", partial cds")</f>
        <v>Hepatitis E virus strain  , partial cds</v>
      </c>
    </row>
    <row r="1850" s="146" customFormat="true" ht="11.9" hidden="true" customHeight="true" outlineLevel="0" collapsed="false">
      <c r="A1850" s="154" t="s">
        <v>4794</v>
      </c>
      <c r="B1850" s="147" t="s">
        <v>371</v>
      </c>
      <c r="C1850" s="148" t="s">
        <v>510</v>
      </c>
      <c r="D1850" s="209"/>
      <c r="E1850" s="209"/>
      <c r="F1850" s="154" t="s">
        <v>4795</v>
      </c>
      <c r="G1850" s="212"/>
      <c r="H1850" s="146" t="s">
        <v>378</v>
      </c>
      <c r="I1850" s="153" t="s">
        <v>379</v>
      </c>
      <c r="J1850" s="146" t="s">
        <v>337</v>
      </c>
      <c r="K1850" s="155" t="s">
        <v>4796</v>
      </c>
      <c r="L1850" s="231" t="s">
        <v>4796</v>
      </c>
      <c r="M1850" s="157" t="s">
        <v>380</v>
      </c>
      <c r="N1850" s="158" t="s">
        <v>400</v>
      </c>
      <c r="O1850" s="159" t="n">
        <v>2013</v>
      </c>
      <c r="P1850" s="160" t="s">
        <v>3404</v>
      </c>
      <c r="Q1850" s="160" t="n">
        <v>16</v>
      </c>
      <c r="R1850" s="212"/>
      <c r="S1850" s="232" t="n">
        <v>7263</v>
      </c>
      <c r="T1850" s="215"/>
      <c r="U1850" s="215"/>
      <c r="V1850" s="209"/>
      <c r="W1850" s="217"/>
      <c r="X1850" s="209"/>
      <c r="Y1850" s="209"/>
      <c r="Z1850" s="209"/>
      <c r="AA1850" s="216"/>
      <c r="AB1850" s="251" t="s">
        <v>278</v>
      </c>
      <c r="AC1850" s="163" t="s">
        <v>354</v>
      </c>
      <c r="AD1850" s="164" t="s">
        <v>354</v>
      </c>
      <c r="AE1850" s="164" t="s">
        <v>354</v>
      </c>
      <c r="AF1850" s="164" t="s">
        <v>354</v>
      </c>
      <c r="AG1850" s="166" t="s">
        <v>354</v>
      </c>
      <c r="AH1850" s="212"/>
      <c r="AI1850" s="212"/>
      <c r="AJ1850" s="219" t="n">
        <f aca="false">SeqEnd-SeqBeg+1</f>
        <v>1</v>
      </c>
      <c r="AK1850" s="220" t="n">
        <f aca="false">AND( SeqBeg&lt;=Beg  , End &lt;=SeqEnd )</f>
        <v>0</v>
      </c>
      <c r="AL1850" s="212"/>
      <c r="AM1850" s="212"/>
      <c r="AN1850" s="221"/>
      <c r="AO1850" s="147" t="s">
        <v>103</v>
      </c>
      <c r="AP1850" s="147" t="s">
        <v>103</v>
      </c>
      <c r="AQ1850" s="147" t="s">
        <v>103</v>
      </c>
      <c r="AR1850" s="147" t="s">
        <v>103</v>
      </c>
      <c r="AS1850" s="147" t="s">
        <v>103</v>
      </c>
      <c r="AT1850" s="147" t="s">
        <v>103</v>
      </c>
      <c r="AV1850" s="212"/>
      <c r="AW1850" s="222" t="str">
        <f aca="false">HYPERLINK(CONCATENATE("http://www.ncbi.nlm.nih.gov/nuccore/",BM1850),BM1850)</f>
        <v>AB856243</v>
      </c>
      <c r="AX1850" s="219" t="str">
        <f aca="false">CONCATENATE(D1850,IF(I1850="","",CONCATENATE(".",I1850)),IF(K1850="","",CONCATENATE(".",K1850)),IF(M1850="","",CONCATENATE(".",M1850)),IF(R1850="","",CONCATENATE(".",R1850)),IF(U1850="","","(*)"))</f>
        <v>.JPN.Nagano.wb</v>
      </c>
      <c r="AY1850" s="170" t="str">
        <f aca="false">CONCATENATE(BM1850,".",BN1850)</f>
        <v>AB856243.wbJNN_13</v>
      </c>
      <c r="AZ1850" s="171" t="str">
        <f aca="false">IF(AV1850="",IF(ISNUMBER(FIND(".",A1850)),LEFT(A1850,FIND(".",A1850)-1),A1850),AV1850)</f>
        <v>AB856243</v>
      </c>
      <c r="BA1850" s="171" t="str">
        <f aca="false">IF(ISNUMBER(FIND("-",AZ1850)),LEFT(AZ1850,FIND("-",AZ1850)-1),AZ1850)</f>
        <v>AB856243</v>
      </c>
      <c r="BB1850" s="170" t="str">
        <f aca="false"> MEGAname &amp; "="</f>
        <v>AB856243=</v>
      </c>
      <c r="BC1850" s="170" t="str">
        <f aca="false">Clear &amp; IF(span ,"Span","out")</f>
        <v>AB856243=out</v>
      </c>
      <c r="BD1850" s="170" t="str">
        <f aca="false">Clear &amp; IF(span, IF(B1850=".","Selected",B1850),"out")</f>
        <v>AB856243=out</v>
      </c>
      <c r="BE1850" s="170" t="str">
        <f aca="false">Clear &amp; Strain</f>
        <v>AB856243=wbJNN_13</v>
      </c>
      <c r="BF1850" s="170" t="str">
        <f aca="false">CONCATENATE(A1850,"=",F1850,". ",AX1850,IF(AB1850="","",CONCATENATE(".",AB1850)))</f>
        <v>AB856243=wbJNN_13. .JPN.Nagano.wb.CG</v>
      </c>
      <c r="BG1850" s="170" t="str">
        <f aca="false">CONCATENATE(A1850,"=",F1850,". ",AX1850)</f>
        <v>AB856243=wbJNN_13. .JPN.Nagano.wb</v>
      </c>
      <c r="BH1850" s="170" t="str">
        <f aca="false">CONCATENATE(A1850,"=",AX1850)</f>
        <v>AB856243=.JPN.Nagano.wb</v>
      </c>
      <c r="BI1850" s="170" t="str">
        <f aca="false">CONCATENATE(A1850,"=",ComForSubtype,D1850)</f>
        <v>AB856243=</v>
      </c>
      <c r="BJ1850" s="170" t="str">
        <f aca="false">CONCATENATE(A1850,"=",E1850)</f>
        <v>AB856243=</v>
      </c>
      <c r="BK1850" s="170" t="str">
        <f aca="false">CONCATENATE(A1850,"=",C1850)</f>
        <v>AB856243=?</v>
      </c>
      <c r="BL1850" s="170" t="str">
        <f aca="false">CONCATENATE(D1850,"=")</f>
        <v>=</v>
      </c>
      <c r="BM1850" s="223" t="str">
        <f aca="false">IF(BA1850="XX","",BA1850)</f>
        <v>AB856243</v>
      </c>
      <c r="BN1850" s="224" t="str">
        <f aca="false">CONCATENATE(IF(F1850="","",F1850),IF(G1850="","",CONCATENATE(" / ",G1850)))</f>
        <v>wbJNN_13</v>
      </c>
      <c r="BO1850" s="225" t="str">
        <f aca="false">AX1850</f>
        <v>.JPN.Nagano.wb</v>
      </c>
      <c r="BP1850" s="226" t="str">
        <f aca="false">IF(V1850="","",V1850)</f>
        <v/>
      </c>
      <c r="BQ1850" s="226" t="str">
        <f aca="false">IF(W1850="","",CONCATENATE(W1850,IF(LEFT(AO1850,1)="s","+","")))</f>
        <v/>
      </c>
      <c r="BR1850" s="226" t="str">
        <f aca="false">IF(X1850="","",CONCATENATE(X1850,IF(LEFT(AQ1850,1)="s","+","")))</f>
        <v/>
      </c>
      <c r="BS1850" s="226" t="str">
        <f aca="false">IF(Y1850="","",CONCATENATE(Y1850,IF(LEFT(AR1850,1)="s","+","")))</f>
        <v/>
      </c>
      <c r="BT1850" s="226" t="str">
        <f aca="false">IF(Z1850="","",CONCATENATE(Z1850,IF(LEFT(AS1850,1)="s","+","")))</f>
        <v/>
      </c>
      <c r="BU1850" s="227" t="str">
        <f aca="false">IF(AA1850="","",CONCATENATE(AA1850,IF(LEFT(AT1850,1)="s","+","")))</f>
        <v/>
      </c>
      <c r="BV1850" s="212"/>
      <c r="BW1850" s="177" t="s">
        <v>338</v>
      </c>
      <c r="BX1850" s="170" t="str">
        <f aca="false">IF(BW1850&lt;&gt;"",IF(ISNUMBER(FIND("=",BW1850)),LEFT(BW1850,FIND("=",BW1850)-1),BW1850),BW1850)</f>
        <v>xx</v>
      </c>
      <c r="BY1850" s="170" t="str">
        <f aca="false">IF(BW1850&lt;&gt;"",IF(ISNUMBER(FIND("=",BW1850)),RIGHT(BW1850,LEN(BW1850)-FIND("=",BW1850)),""),"")</f>
        <v>Non_select</v>
      </c>
      <c r="BZ1850" s="170" t="str">
        <f aca="false">IF(BX1850&lt;&gt;"",IF(ISNUMBER(FIND(".",BX1850)),LEFT(BX1850,FIND(".",BX1850)-1),BX1850),BX1850)</f>
        <v>xx</v>
      </c>
      <c r="CA1850" s="170" t="str">
        <f aca="false">IF(BX1850&lt;&gt;"",IF(ISNUMBER(FIND(".",BX1850)),RIGHT(BX1850,LEN(BX1850)-FIND(".",BX1850)),""),"")</f>
        <v/>
      </c>
      <c r="CB1850" s="212"/>
      <c r="CC1850" s="170" t="str">
        <f aca="false">A1850</f>
        <v>AB856243</v>
      </c>
      <c r="CD1850" s="178" t="s">
        <v>339</v>
      </c>
      <c r="CE1850" s="178" t="s">
        <v>340</v>
      </c>
      <c r="CF1850" s="178" t="s">
        <v>341</v>
      </c>
      <c r="CG1850" s="212"/>
      <c r="CH1850" s="212"/>
      <c r="CI1850" s="212"/>
      <c r="CJ1850" s="212"/>
      <c r="CK1850" s="178"/>
      <c r="CL1850" s="212"/>
      <c r="CM1850" s="170" t="str">
        <f aca="false">F1850</f>
        <v>wbJNN_13</v>
      </c>
      <c r="CN1850" s="212"/>
      <c r="CO1850" s="212"/>
      <c r="CP1850" s="170" t="str">
        <f aca="false">CONCATENATE(IF(Q1850="","",CONCATENATE(Q1850,"-")),IF(P1850="","",CONCATENATE(P1850,"-")),IF(O1850="","",O1850))</f>
        <v>16-Mar-2013</v>
      </c>
      <c r="CQ1850" s="212"/>
      <c r="CR1850" s="170" t="str">
        <f aca="false">C1850</f>
        <v>?</v>
      </c>
      <c r="CS1850" s="229" t="n">
        <f aca="false">D1850</f>
        <v>0</v>
      </c>
      <c r="CT1850" s="170" t="str">
        <f aca="false">CONCATENATE(CD1850," strain ",CM1850," ",CL1850,", partial cds")</f>
        <v>Hepatitis E virus strain wbJNN_13 , partial cds</v>
      </c>
    </row>
    <row r="1851" s="146" customFormat="true" ht="11.9" hidden="true" customHeight="true" outlineLevel="0" collapsed="false">
      <c r="A1851" s="154" t="s">
        <v>4797</v>
      </c>
      <c r="B1851" s="147" t="s">
        <v>371</v>
      </c>
      <c r="C1851" s="209"/>
      <c r="D1851" s="209"/>
      <c r="E1851" s="209"/>
      <c r="F1851" s="154" t="s">
        <v>4798</v>
      </c>
      <c r="G1851" s="212"/>
      <c r="H1851" s="146" t="s">
        <v>378</v>
      </c>
      <c r="I1851" s="236" t="s">
        <v>379</v>
      </c>
      <c r="J1851" s="235" t="s">
        <v>337</v>
      </c>
      <c r="K1851" s="212"/>
      <c r="L1851" s="212"/>
      <c r="M1851" s="157" t="s">
        <v>4624</v>
      </c>
      <c r="N1851" s="158" t="s">
        <v>362</v>
      </c>
      <c r="O1851" s="159" t="n">
        <v>2011</v>
      </c>
      <c r="P1851" s="212"/>
      <c r="Q1851" s="212"/>
      <c r="R1851" s="212"/>
      <c r="S1851" s="232" t="n">
        <v>1965</v>
      </c>
      <c r="T1851" s="215"/>
      <c r="U1851" s="215"/>
      <c r="V1851" s="209"/>
      <c r="W1851" s="217"/>
      <c r="X1851" s="209"/>
      <c r="Y1851" s="209"/>
      <c r="Z1851" s="209"/>
      <c r="AA1851" s="216"/>
      <c r="AB1851" s="251" t="s">
        <v>278</v>
      </c>
      <c r="AC1851" s="163" t="s">
        <v>354</v>
      </c>
      <c r="AD1851" s="164" t="s">
        <v>354</v>
      </c>
      <c r="AE1851" s="164" t="s">
        <v>354</v>
      </c>
      <c r="AF1851" s="164" t="s">
        <v>354</v>
      </c>
      <c r="AG1851" s="166" t="s">
        <v>354</v>
      </c>
      <c r="AH1851" s="212"/>
      <c r="AI1851" s="212"/>
      <c r="AJ1851" s="219" t="n">
        <f aca="false">SeqEnd-SeqBeg+1</f>
        <v>1</v>
      </c>
      <c r="AK1851" s="220" t="n">
        <f aca="false">AND( SeqBeg&lt;=Beg  , End &lt;=SeqEnd )</f>
        <v>0</v>
      </c>
      <c r="AL1851" s="212"/>
      <c r="AM1851" s="212"/>
      <c r="AN1851" s="221"/>
      <c r="AO1851" s="147" t="s">
        <v>103</v>
      </c>
      <c r="AP1851" s="147" t="s">
        <v>103</v>
      </c>
      <c r="AQ1851" s="147" t="s">
        <v>103</v>
      </c>
      <c r="AR1851" s="147" t="s">
        <v>103</v>
      </c>
      <c r="AS1851" s="147" t="s">
        <v>103</v>
      </c>
      <c r="AT1851" s="147" t="s">
        <v>103</v>
      </c>
      <c r="AV1851" s="212"/>
      <c r="AW1851" s="222" t="str">
        <f aca="false">HYPERLINK(CONCATENATE("http://www.ncbi.nlm.nih.gov/nuccore/",BM1851),BM1851)</f>
        <v>AB898198</v>
      </c>
      <c r="AX1851" s="219" t="str">
        <f aca="false">CONCATENATE(D1851,IF(I1851="","",CONCATENATE(".",I1851)),IF(K1851="","",CONCATENATE(".",K1851)),IF(M1851="","",CONCATENATE(".",M1851)),IF(R1851="","",CONCATENATE(".",R1851)),IF(U1851="","","(*)"))</f>
        <v>.JPN.ferret</v>
      </c>
      <c r="AY1851" s="170" t="str">
        <f aca="false">CONCATENATE(BM1851,".",BN1851)</f>
        <v>AB898198.YFS-2</v>
      </c>
      <c r="AZ1851" s="171" t="str">
        <f aca="false">IF(AV1851="",IF(ISNUMBER(FIND(".",A1851)),LEFT(A1851,FIND(".",A1851)-1),A1851),AV1851)</f>
        <v>AB898198</v>
      </c>
      <c r="BA1851" s="171" t="str">
        <f aca="false">IF(ISNUMBER(FIND("-",AZ1851)),LEFT(AZ1851,FIND("-",AZ1851)-1),AZ1851)</f>
        <v>AB898198</v>
      </c>
      <c r="BB1851" s="170" t="str">
        <f aca="false"> MEGAname &amp; "="</f>
        <v>AB898198=</v>
      </c>
      <c r="BC1851" s="170" t="str">
        <f aca="false">Clear &amp; IF(span ,"Span","out")</f>
        <v>AB898198=out</v>
      </c>
      <c r="BD1851" s="170" t="str">
        <f aca="false">Clear &amp; IF(span, IF(B1851=".","Selected",B1851),"out")</f>
        <v>AB898198=out</v>
      </c>
      <c r="BE1851" s="170" t="str">
        <f aca="false">Clear &amp; Strain</f>
        <v>AB898198=YFS-2</v>
      </c>
      <c r="BF1851" s="170" t="str">
        <f aca="false">CONCATENATE(A1851,"=",F1851,". ",AX1851,IF(AB1851="","",CONCATENATE(".",AB1851)))</f>
        <v>AB898198=YFS-2. .JPN.ferret.CG</v>
      </c>
      <c r="BG1851" s="170" t="str">
        <f aca="false">CONCATENATE(A1851,"=",F1851,". ",AX1851)</f>
        <v>AB898198=YFS-2. .JPN.ferret</v>
      </c>
      <c r="BH1851" s="170" t="str">
        <f aca="false">CONCATENATE(A1851,"=",AX1851)</f>
        <v>AB898198=.JPN.ferret</v>
      </c>
      <c r="BI1851" s="170" t="str">
        <f aca="false">CONCATENATE(A1851,"=",ComForSubtype,D1851)</f>
        <v>AB898198=</v>
      </c>
      <c r="BJ1851" s="170" t="str">
        <f aca="false">CONCATENATE(A1851,"=",E1851)</f>
        <v>AB898198=</v>
      </c>
      <c r="BK1851" s="170" t="str">
        <f aca="false">CONCATENATE(A1851,"=",C1851)</f>
        <v>AB898198=</v>
      </c>
      <c r="BL1851" s="170" t="str">
        <f aca="false">CONCATENATE(D1851,"=")</f>
        <v>=</v>
      </c>
      <c r="BM1851" s="223" t="str">
        <f aca="false">IF(BA1851="XX","",BA1851)</f>
        <v>AB898198</v>
      </c>
      <c r="BN1851" s="224" t="str">
        <f aca="false">CONCATENATE(IF(F1851="","",F1851),IF(G1851="","",CONCATENATE(" / ",G1851)))</f>
        <v>YFS-2</v>
      </c>
      <c r="BO1851" s="225" t="str">
        <f aca="false">AX1851</f>
        <v>.JPN.ferret</v>
      </c>
      <c r="BP1851" s="226" t="str">
        <f aca="false">IF(V1851="","",V1851)</f>
        <v/>
      </c>
      <c r="BQ1851" s="226" t="str">
        <f aca="false">IF(W1851="","",CONCATENATE(W1851,IF(LEFT(AO1851,1)="s","+","")))</f>
        <v/>
      </c>
      <c r="BR1851" s="226" t="str">
        <f aca="false">IF(X1851="","",CONCATENATE(X1851,IF(LEFT(AQ1851,1)="s","+","")))</f>
        <v/>
      </c>
      <c r="BS1851" s="226" t="str">
        <f aca="false">IF(Y1851="","",CONCATENATE(Y1851,IF(LEFT(AR1851,1)="s","+","")))</f>
        <v/>
      </c>
      <c r="BT1851" s="226" t="str">
        <f aca="false">IF(Z1851="","",CONCATENATE(Z1851,IF(LEFT(AS1851,1)="s","+","")))</f>
        <v/>
      </c>
      <c r="BU1851" s="227" t="str">
        <f aca="false">IF(AA1851="","",CONCATENATE(AA1851,IF(LEFT(AT1851,1)="s","+","")))</f>
        <v/>
      </c>
      <c r="BV1851" s="212"/>
      <c r="BW1851" s="177" t="s">
        <v>338</v>
      </c>
      <c r="BX1851" s="170" t="str">
        <f aca="false">IF(BW1851&lt;&gt;"",IF(ISNUMBER(FIND("=",BW1851)),LEFT(BW1851,FIND("=",BW1851)-1),BW1851),BW1851)</f>
        <v>xx</v>
      </c>
      <c r="BY1851" s="170" t="str">
        <f aca="false">IF(BW1851&lt;&gt;"",IF(ISNUMBER(FIND("=",BW1851)),RIGHT(BW1851,LEN(BW1851)-FIND("=",BW1851)),""),"")</f>
        <v>Non_select</v>
      </c>
      <c r="BZ1851" s="170" t="str">
        <f aca="false">IF(BX1851&lt;&gt;"",IF(ISNUMBER(FIND(".",BX1851)),LEFT(BX1851,FIND(".",BX1851)-1),BX1851),BX1851)</f>
        <v>xx</v>
      </c>
      <c r="CA1851" s="170" t="str">
        <f aca="false">IF(BX1851&lt;&gt;"",IF(ISNUMBER(FIND(".",BX1851)),RIGHT(BX1851,LEN(BX1851)-FIND(".",BX1851)),""),"")</f>
        <v/>
      </c>
      <c r="CB1851" s="212"/>
      <c r="CC1851" s="170" t="str">
        <f aca="false">A1851</f>
        <v>AB898198</v>
      </c>
      <c r="CD1851" s="178" t="s">
        <v>339</v>
      </c>
      <c r="CE1851" s="178" t="s">
        <v>340</v>
      </c>
      <c r="CF1851" s="178" t="s">
        <v>341</v>
      </c>
      <c r="CG1851" s="212"/>
      <c r="CH1851" s="212"/>
      <c r="CI1851" s="212"/>
      <c r="CJ1851" s="212"/>
      <c r="CK1851" s="178"/>
      <c r="CL1851" s="212"/>
      <c r="CM1851" s="212"/>
      <c r="CN1851" s="212"/>
      <c r="CO1851" s="212"/>
      <c r="CP1851" s="212"/>
      <c r="CQ1851" s="212"/>
      <c r="CR1851" s="170" t="n">
        <f aca="false">C1851</f>
        <v>0</v>
      </c>
      <c r="CS1851" s="229" t="n">
        <f aca="false">D1851</f>
        <v>0</v>
      </c>
      <c r="CT1851" s="170" t="str">
        <f aca="false">CONCATENATE(CD1851," strain ",CM1851," ",CL1851,", partial cds")</f>
        <v>Hepatitis E virus strain  , partial cds</v>
      </c>
    </row>
    <row r="1852" s="146" customFormat="true" ht="11.9" hidden="true" customHeight="true" outlineLevel="0" collapsed="false">
      <c r="A1852" s="154" t="s">
        <v>4799</v>
      </c>
      <c r="B1852" s="164" t="s">
        <v>371</v>
      </c>
      <c r="C1852" s="209"/>
      <c r="D1852" s="209"/>
      <c r="E1852" s="209"/>
      <c r="F1852" s="291"/>
      <c r="G1852" s="212"/>
      <c r="H1852" s="146" t="s">
        <v>365</v>
      </c>
      <c r="I1852" s="236" t="s">
        <v>366</v>
      </c>
      <c r="J1852" s="235" t="s">
        <v>337</v>
      </c>
      <c r="K1852" s="212"/>
      <c r="L1852" s="212"/>
      <c r="M1852" s="157" t="s">
        <v>4346</v>
      </c>
      <c r="N1852" s="213"/>
      <c r="O1852" s="232" t="n">
        <v>2011</v>
      </c>
      <c r="P1852" s="232"/>
      <c r="Q1852" s="232"/>
      <c r="R1852" s="232"/>
      <c r="S1852" s="232" t="n">
        <v>7300</v>
      </c>
      <c r="T1852" s="215"/>
      <c r="U1852" s="215"/>
      <c r="V1852" s="158" t="s">
        <v>278</v>
      </c>
      <c r="W1852" s="217"/>
      <c r="X1852" s="209"/>
      <c r="Y1852" s="209"/>
      <c r="Z1852" s="209"/>
      <c r="AA1852" s="216"/>
      <c r="AB1852" s="217"/>
      <c r="AC1852" s="217"/>
      <c r="AD1852" s="209"/>
      <c r="AE1852" s="209"/>
      <c r="AF1852" s="209"/>
      <c r="AG1852" s="218"/>
      <c r="AH1852" s="212"/>
      <c r="AI1852" s="212"/>
      <c r="AJ1852" s="219" t="n">
        <f aca="false">SeqEnd-SeqBeg+1</f>
        <v>1</v>
      </c>
      <c r="AK1852" s="220" t="n">
        <f aca="false">AND( SeqBeg&lt;=Beg  , End &lt;=SeqEnd )</f>
        <v>0</v>
      </c>
      <c r="AL1852" s="212"/>
      <c r="AM1852" s="212"/>
      <c r="AN1852" s="221"/>
      <c r="AO1852" s="147" t="s">
        <v>103</v>
      </c>
      <c r="AP1852" s="147" t="s">
        <v>103</v>
      </c>
      <c r="AQ1852" s="147" t="s">
        <v>103</v>
      </c>
      <c r="AR1852" s="147" t="s">
        <v>103</v>
      </c>
      <c r="AS1852" s="147" t="s">
        <v>103</v>
      </c>
      <c r="AT1852" s="147" t="s">
        <v>103</v>
      </c>
      <c r="AV1852" s="212"/>
      <c r="AW1852" s="222" t="str">
        <f aca="false">HYPERLINK(CONCATENATE("http://www.ncbi.nlm.nih.gov/nuccore/",BM1852),BM1852)</f>
        <v>AB740220</v>
      </c>
      <c r="AX1852" s="219" t="str">
        <f aca="false">CONCATENATE(D1852,IF(I1852="","",CONCATENATE(".",I1852)),IF(K1852="","",CONCATENATE(".",K1852)),IF(M1852="","",CONCATENATE(".",M1852)),IF(R1852="","",CONCATENATE(".",R1852)),IF(U1852="","","(*)"))</f>
        <v>.CHN.rabbit</v>
      </c>
      <c r="AY1852" s="170" t="str">
        <f aca="false">CONCATENATE(BM1852,".",BN1852)</f>
        <v>AB740220.</v>
      </c>
      <c r="AZ1852" s="171" t="str">
        <f aca="false">IF(AV1852="",IF(ISNUMBER(FIND(".",A1852)),LEFT(A1852,FIND(".",A1852)-1),A1852),AV1852)</f>
        <v>AB740220</v>
      </c>
      <c r="BA1852" s="171" t="str">
        <f aca="false">IF(ISNUMBER(FIND("-",AZ1852)),LEFT(AZ1852,FIND("-",AZ1852)-1),AZ1852)</f>
        <v>AB740220</v>
      </c>
      <c r="BB1852" s="170" t="str">
        <f aca="false"> MEGAname &amp; "="</f>
        <v>AB740220=</v>
      </c>
      <c r="BC1852" s="170" t="str">
        <f aca="false">Clear &amp; IF(span ,"Span","out")</f>
        <v>AB740220=out</v>
      </c>
      <c r="BD1852" s="170" t="str">
        <f aca="false">Clear &amp; IF(span, IF(B1852=".","Selected",B1852),"out")</f>
        <v>AB740220=out</v>
      </c>
      <c r="BE1852" s="170" t="str">
        <f aca="false">Clear &amp; Strain</f>
        <v>AB740220=</v>
      </c>
      <c r="BF1852" s="170" t="str">
        <f aca="false">CONCATENATE(A1852,"=",F1852,". ",AX1852,IF(AB1852="","",CONCATENATE(".",AB1852)))</f>
        <v>AB740220=. .CHN.rabbit</v>
      </c>
      <c r="BG1852" s="170" t="str">
        <f aca="false">CONCATENATE(A1852,"=",F1852,". ",AX1852)</f>
        <v>AB740220=. .CHN.rabbit</v>
      </c>
      <c r="BH1852" s="170" t="str">
        <f aca="false">CONCATENATE(A1852,"=",AX1852)</f>
        <v>AB740220=.CHN.rabbit</v>
      </c>
      <c r="BI1852" s="170" t="str">
        <f aca="false">CONCATENATE(A1852,"=",ComForSubtype,D1852)</f>
        <v>AB740220=</v>
      </c>
      <c r="BJ1852" s="170" t="str">
        <f aca="false">CONCATENATE(A1852,"=",E1852)</f>
        <v>AB740220=</v>
      </c>
      <c r="BK1852" s="170" t="str">
        <f aca="false">CONCATENATE(A1852,"=",C1852)</f>
        <v>AB740220=</v>
      </c>
      <c r="BL1852" s="170" t="str">
        <f aca="false">CONCATENATE(D1852,"=")</f>
        <v>=</v>
      </c>
      <c r="BM1852" s="223" t="str">
        <f aca="false">IF(BA1852="XX","",BA1852)</f>
        <v>AB740220</v>
      </c>
      <c r="BN1852" s="224" t="str">
        <f aca="false">CONCATENATE(IF(F1852="","",F1852),IF(G1852="","",CONCATENATE(" / ",G1852)))</f>
        <v/>
      </c>
      <c r="BO1852" s="225" t="str">
        <f aca="false">AX1852</f>
        <v>.CHN.rabbit</v>
      </c>
      <c r="BP1852" s="226" t="str">
        <f aca="false">IF(V1852="","",V1852)</f>
        <v>CG</v>
      </c>
      <c r="BQ1852" s="226" t="str">
        <f aca="false">IF(W1852="","",CONCATENATE(W1852,IF(LEFT(AO1852,1)="s","+","")))</f>
        <v/>
      </c>
      <c r="BR1852" s="226" t="str">
        <f aca="false">IF(X1852="","",CONCATENATE(X1852,IF(LEFT(AQ1852,1)="s","+","")))</f>
        <v/>
      </c>
      <c r="BS1852" s="226" t="str">
        <f aca="false">IF(Y1852="","",CONCATENATE(Y1852,IF(LEFT(AR1852,1)="s","+","")))</f>
        <v/>
      </c>
      <c r="BT1852" s="226" t="str">
        <f aca="false">IF(Z1852="","",CONCATENATE(Z1852,IF(LEFT(AS1852,1)="s","+","")))</f>
        <v/>
      </c>
      <c r="BU1852" s="227" t="str">
        <f aca="false">IF(AA1852="","",CONCATENATE(AA1852,IF(LEFT(AT1852,1)="s","+","")))</f>
        <v/>
      </c>
      <c r="BV1852" s="212"/>
      <c r="BW1852" s="177" t="s">
        <v>338</v>
      </c>
      <c r="BX1852" s="170" t="str">
        <f aca="false">IF(BW1852&lt;&gt;"",IF(ISNUMBER(FIND("=",BW1852)),LEFT(BW1852,FIND("=",BW1852)-1),BW1852),BW1852)</f>
        <v>xx</v>
      </c>
      <c r="BY1852" s="170" t="str">
        <f aca="false">IF(BW1852&lt;&gt;"",IF(ISNUMBER(FIND("=",BW1852)),RIGHT(BW1852,LEN(BW1852)-FIND("=",BW1852)),""),"")</f>
        <v>Non_select</v>
      </c>
      <c r="BZ1852" s="170" t="str">
        <f aca="false">IF(BX1852&lt;&gt;"",IF(ISNUMBER(FIND(".",BX1852)),LEFT(BX1852,FIND(".",BX1852)-1),BX1852),BX1852)</f>
        <v>xx</v>
      </c>
      <c r="CA1852" s="170" t="str">
        <f aca="false">IF(BX1852&lt;&gt;"",IF(ISNUMBER(FIND(".",BX1852)),RIGHT(BX1852,LEN(BX1852)-FIND(".",BX1852)),""),"")</f>
        <v/>
      </c>
      <c r="CB1852" s="212"/>
      <c r="CC1852" s="170" t="str">
        <f aca="false">A1852</f>
        <v>AB740220</v>
      </c>
      <c r="CD1852" s="178" t="s">
        <v>339</v>
      </c>
      <c r="CE1852" s="178" t="s">
        <v>340</v>
      </c>
      <c r="CF1852" s="178" t="s">
        <v>341</v>
      </c>
      <c r="CG1852" s="212"/>
      <c r="CH1852" s="212"/>
      <c r="CI1852" s="212"/>
      <c r="CJ1852" s="212"/>
      <c r="CK1852" s="178"/>
      <c r="CL1852" s="212"/>
      <c r="CM1852" s="212"/>
      <c r="CN1852" s="212"/>
      <c r="CO1852" s="212"/>
      <c r="CP1852" s="212"/>
      <c r="CQ1852" s="212"/>
      <c r="CR1852" s="170" t="n">
        <f aca="false">C1852</f>
        <v>0</v>
      </c>
      <c r="CS1852" s="229" t="n">
        <f aca="false">D1852</f>
        <v>0</v>
      </c>
      <c r="CT1852" s="170" t="str">
        <f aca="false">CONCATENATE(CD1852," strain ",CM1852," ",CL1852,", partial cds")</f>
        <v>Hepatitis E virus strain  , partial cds</v>
      </c>
    </row>
    <row r="1853" s="146" customFormat="true" ht="11.9" hidden="true" customHeight="true" outlineLevel="0" collapsed="false">
      <c r="A1853" s="154" t="s">
        <v>4800</v>
      </c>
      <c r="B1853" s="164" t="s">
        <v>371</v>
      </c>
      <c r="C1853" s="209"/>
      <c r="D1853" s="209"/>
      <c r="E1853" s="209"/>
      <c r="F1853" s="291"/>
      <c r="G1853" s="212"/>
      <c r="H1853" s="146" t="s">
        <v>365</v>
      </c>
      <c r="I1853" s="153" t="s">
        <v>366</v>
      </c>
      <c r="J1853" s="146" t="s">
        <v>337</v>
      </c>
      <c r="K1853" s="212"/>
      <c r="L1853" s="212"/>
      <c r="M1853" s="157" t="s">
        <v>4346</v>
      </c>
      <c r="N1853" s="213"/>
      <c r="O1853" s="232" t="n">
        <v>2011</v>
      </c>
      <c r="P1853" s="232"/>
      <c r="Q1853" s="232"/>
      <c r="R1853" s="232"/>
      <c r="S1853" s="232" t="n">
        <v>7305</v>
      </c>
      <c r="T1853" s="215"/>
      <c r="U1853" s="215"/>
      <c r="V1853" s="158" t="s">
        <v>278</v>
      </c>
      <c r="W1853" s="217"/>
      <c r="X1853" s="209"/>
      <c r="Y1853" s="209"/>
      <c r="Z1853" s="209"/>
      <c r="AA1853" s="216"/>
      <c r="AB1853" s="217"/>
      <c r="AC1853" s="217"/>
      <c r="AD1853" s="209"/>
      <c r="AE1853" s="209"/>
      <c r="AF1853" s="209"/>
      <c r="AG1853" s="218"/>
      <c r="AH1853" s="212"/>
      <c r="AI1853" s="212"/>
      <c r="AJ1853" s="219" t="n">
        <f aca="false">SeqEnd-SeqBeg+1</f>
        <v>1</v>
      </c>
      <c r="AK1853" s="220" t="n">
        <f aca="false">AND( SeqBeg&lt;=Beg  , End &lt;=SeqEnd )</f>
        <v>0</v>
      </c>
      <c r="AL1853" s="212"/>
      <c r="AM1853" s="212"/>
      <c r="AN1853" s="221"/>
      <c r="AO1853" s="147" t="s">
        <v>103</v>
      </c>
      <c r="AP1853" s="147" t="s">
        <v>103</v>
      </c>
      <c r="AQ1853" s="147" t="s">
        <v>103</v>
      </c>
      <c r="AR1853" s="147" t="s">
        <v>103</v>
      </c>
      <c r="AS1853" s="147" t="s">
        <v>103</v>
      </c>
      <c r="AT1853" s="147" t="s">
        <v>103</v>
      </c>
      <c r="AV1853" s="212"/>
      <c r="AW1853" s="222" t="str">
        <f aca="false">HYPERLINK(CONCATENATE("http://www.ncbi.nlm.nih.gov/nuccore/",BM1853),BM1853)</f>
        <v>AB740221</v>
      </c>
      <c r="AX1853" s="219" t="str">
        <f aca="false">CONCATENATE(D1853,IF(I1853="","",CONCATENATE(".",I1853)),IF(K1853="","",CONCATENATE(".",K1853)),IF(M1853="","",CONCATENATE(".",M1853)),IF(R1852="","",CONCATENATE(".",R1852)),IF(U1853="","","(*)"))</f>
        <v>.CHN.rabbit</v>
      </c>
      <c r="AY1853" s="170" t="str">
        <f aca="false">CONCATENATE(BM1853,".",BN1853)</f>
        <v>AB740221.</v>
      </c>
      <c r="AZ1853" s="171" t="str">
        <f aca="false">IF(AV1853="",IF(ISNUMBER(FIND(".",A1853)),LEFT(A1853,FIND(".",A1853)-1),A1853),AV1853)</f>
        <v>AB740221</v>
      </c>
      <c r="BA1853" s="171" t="str">
        <f aca="false">IF(ISNUMBER(FIND("-",AZ1853)),LEFT(AZ1853,FIND("-",AZ1853)-1),AZ1853)</f>
        <v>AB740221</v>
      </c>
      <c r="BB1853" s="170" t="str">
        <f aca="false"> MEGAname &amp; "="</f>
        <v>AB740221=</v>
      </c>
      <c r="BC1853" s="170" t="str">
        <f aca="false">Clear &amp; IF(span ,"Span","out")</f>
        <v>AB740221=out</v>
      </c>
      <c r="BD1853" s="170" t="str">
        <f aca="false">Clear &amp; IF(span, IF(B1853=".","Selected",B1853),"out")</f>
        <v>AB740221=out</v>
      </c>
      <c r="BE1853" s="170" t="str">
        <f aca="false">Clear &amp; Strain</f>
        <v>AB740221=</v>
      </c>
      <c r="BF1853" s="170" t="str">
        <f aca="false">CONCATENATE(A1853,"=",F1853,". ",AX1853,IF(AB1853="","",CONCATENATE(".",AB1853)))</f>
        <v>AB740221=. .CHN.rabbit</v>
      </c>
      <c r="BG1853" s="170" t="str">
        <f aca="false">CONCATENATE(A1853,"=",F1853,". ",AX1853)</f>
        <v>AB740221=. .CHN.rabbit</v>
      </c>
      <c r="BH1853" s="170" t="str">
        <f aca="false">CONCATENATE(A1853,"=",AX1853)</f>
        <v>AB740221=.CHN.rabbit</v>
      </c>
      <c r="BI1853" s="170" t="str">
        <f aca="false">CONCATENATE(A1853,"=",ComForSubtype,D1853)</f>
        <v>AB740221=</v>
      </c>
      <c r="BJ1853" s="170" t="str">
        <f aca="false">CONCATENATE(A1853,"=",E1853)</f>
        <v>AB740221=</v>
      </c>
      <c r="BK1853" s="170" t="str">
        <f aca="false">CONCATENATE(A1853,"=",C1853)</f>
        <v>AB740221=</v>
      </c>
      <c r="BL1853" s="170" t="str">
        <f aca="false">CONCATENATE(D1853,"=")</f>
        <v>=</v>
      </c>
      <c r="BM1853" s="223" t="str">
        <f aca="false">IF(BA1853="XX","",BA1853)</f>
        <v>AB740221</v>
      </c>
      <c r="BN1853" s="224" t="str">
        <f aca="false">CONCATENATE(IF(F1853="","",F1853),IF(G1853="","",CONCATENATE(" / ",G1853)))</f>
        <v/>
      </c>
      <c r="BO1853" s="225" t="str">
        <f aca="false">AX1853</f>
        <v>.CHN.rabbit</v>
      </c>
      <c r="BP1853" s="226" t="str">
        <f aca="false">IF(V1853="","",V1853)</f>
        <v>CG</v>
      </c>
      <c r="BQ1853" s="226" t="str">
        <f aca="false">IF(W1853="","",CONCATENATE(W1853,IF(LEFT(AO1853,1)="s","+","")))</f>
        <v/>
      </c>
      <c r="BR1853" s="226" t="str">
        <f aca="false">IF(X1853="","",CONCATENATE(X1853,IF(LEFT(AQ1853,1)="s","+","")))</f>
        <v/>
      </c>
      <c r="BS1853" s="226" t="str">
        <f aca="false">IF(Y1853="","",CONCATENATE(Y1853,IF(LEFT(AR1853,1)="s","+","")))</f>
        <v/>
      </c>
      <c r="BT1853" s="226" t="str">
        <f aca="false">IF(Z1853="","",CONCATENATE(Z1853,IF(LEFT(AS1853,1)="s","+","")))</f>
        <v/>
      </c>
      <c r="BU1853" s="227" t="str">
        <f aca="false">IF(AA1853="","",CONCATENATE(AA1853,IF(LEFT(AT1853,1)="s","+","")))</f>
        <v/>
      </c>
      <c r="BV1853" s="212"/>
      <c r="BW1853" s="177" t="s">
        <v>338</v>
      </c>
      <c r="BX1853" s="170" t="str">
        <f aca="false">IF(BW1853&lt;&gt;"",IF(ISNUMBER(FIND("=",BW1853)),LEFT(BW1853,FIND("=",BW1853)-1),BW1853),BW1853)</f>
        <v>xx</v>
      </c>
      <c r="BY1853" s="170" t="str">
        <f aca="false">IF(BW1853&lt;&gt;"",IF(ISNUMBER(FIND("=",BW1853)),RIGHT(BW1853,LEN(BW1853)-FIND("=",BW1853)),""),"")</f>
        <v>Non_select</v>
      </c>
      <c r="BZ1853" s="170" t="str">
        <f aca="false">IF(BX1853&lt;&gt;"",IF(ISNUMBER(FIND(".",BX1853)),LEFT(BX1853,FIND(".",BX1853)-1),BX1853),BX1853)</f>
        <v>xx</v>
      </c>
      <c r="CA1853" s="170" t="str">
        <f aca="false">IF(BX1853&lt;&gt;"",IF(ISNUMBER(FIND(".",BX1853)),RIGHT(BX1853,LEN(BX1853)-FIND(".",BX1853)),""),"")</f>
        <v/>
      </c>
      <c r="CB1853" s="212"/>
      <c r="CC1853" s="170" t="str">
        <f aca="false">A1853</f>
        <v>AB740221</v>
      </c>
      <c r="CD1853" s="178" t="s">
        <v>339</v>
      </c>
      <c r="CE1853" s="178" t="s">
        <v>340</v>
      </c>
      <c r="CF1853" s="178" t="s">
        <v>341</v>
      </c>
      <c r="CG1853" s="212"/>
      <c r="CH1853" s="212"/>
      <c r="CI1853" s="212"/>
      <c r="CJ1853" s="212"/>
      <c r="CK1853" s="178"/>
      <c r="CL1853" s="212"/>
      <c r="CM1853" s="212"/>
      <c r="CN1853" s="212"/>
      <c r="CO1853" s="212"/>
      <c r="CP1853" s="212"/>
      <c r="CQ1853" s="212"/>
      <c r="CR1853" s="170" t="n">
        <f aca="false">C1853</f>
        <v>0</v>
      </c>
      <c r="CS1853" s="229" t="n">
        <f aca="false">D1853</f>
        <v>0</v>
      </c>
      <c r="CT1853" s="170" t="str">
        <f aca="false">CONCATENATE(CD1853," strain ",CM1853," ",CL1853,", partial cds")</f>
        <v>Hepatitis E virus strain  , partial cds</v>
      </c>
    </row>
    <row r="1854" customFormat="false" ht="11.9" hidden="true" customHeight="true" outlineLevel="0" collapsed="false">
      <c r="A1854" s="235" t="s">
        <v>4801</v>
      </c>
      <c r="B1854" s="164" t="s">
        <v>371</v>
      </c>
      <c r="C1854" s="209"/>
      <c r="D1854" s="209"/>
      <c r="E1854" s="209"/>
      <c r="F1854" s="291"/>
      <c r="G1854" s="212"/>
      <c r="H1854" s="146" t="s">
        <v>365</v>
      </c>
      <c r="I1854" s="153" t="s">
        <v>366</v>
      </c>
      <c r="J1854" s="146" t="s">
        <v>337</v>
      </c>
      <c r="K1854" s="212"/>
      <c r="L1854" s="212"/>
      <c r="M1854" s="157" t="s">
        <v>4346</v>
      </c>
      <c r="N1854" s="213"/>
      <c r="O1854" s="232" t="n">
        <v>2011</v>
      </c>
      <c r="P1854" s="232"/>
      <c r="Q1854" s="232"/>
      <c r="R1854" s="232"/>
      <c r="S1854" s="232" t="n">
        <v>7307</v>
      </c>
      <c r="T1854" s="215"/>
      <c r="U1854" s="215"/>
      <c r="V1854" s="158" t="s">
        <v>278</v>
      </c>
      <c r="W1854" s="217"/>
      <c r="X1854" s="209"/>
      <c r="Y1854" s="209"/>
      <c r="Z1854" s="209"/>
      <c r="AA1854" s="216"/>
      <c r="AB1854" s="217"/>
      <c r="AC1854" s="217"/>
      <c r="AD1854" s="209"/>
      <c r="AE1854" s="209"/>
      <c r="AF1854" s="209"/>
      <c r="AG1854" s="218"/>
      <c r="AH1854" s="212"/>
      <c r="AI1854" s="212"/>
      <c r="AJ1854" s="219" t="n">
        <f aca="false">SeqEnd-SeqBeg+1</f>
        <v>1</v>
      </c>
      <c r="AK1854" s="220" t="n">
        <f aca="false">AND( SeqBeg&lt;=Beg  , End &lt;=SeqEnd )</f>
        <v>0</v>
      </c>
      <c r="AL1854" s="237"/>
      <c r="AM1854" s="237"/>
      <c r="AN1854" s="221"/>
      <c r="AO1854" s="164" t="s">
        <v>103</v>
      </c>
      <c r="AP1854" s="164" t="s">
        <v>103</v>
      </c>
      <c r="AQ1854" s="164" t="s">
        <v>103</v>
      </c>
      <c r="AR1854" s="164" t="s">
        <v>103</v>
      </c>
      <c r="AS1854" s="164" t="s">
        <v>103</v>
      </c>
      <c r="AT1854" s="164" t="s">
        <v>103</v>
      </c>
      <c r="AU1854" s="237"/>
      <c r="AV1854" s="237"/>
      <c r="AW1854" s="222" t="str">
        <f aca="false">HYPERLINK(CONCATENATE("http://www.ncbi.nlm.nih.gov/nuccore/",BM1854),BM1854)</f>
        <v>AB740222</v>
      </c>
      <c r="AX1854" s="219" t="str">
        <f aca="false">CONCATENATE(D1854,IF(I1854="","",CONCATENATE(".",I1854)),IF(K1854="","",CONCATENATE(".",K1854)),IF(M1854="","",CONCATENATE(".",M1854)),IF(R1853="","",CONCATENATE(".",R1853)),IF(U1854="","","(*)"))</f>
        <v>.CHN.rabbit</v>
      </c>
      <c r="AY1854" s="238" t="str">
        <f aca="false">CONCATENATE(BM1854,".",BN1854)</f>
        <v>AB740222.</v>
      </c>
      <c r="AZ1854" s="239" t="str">
        <f aca="false">IF(AV1854="",IF(ISNUMBER(FIND(".",A1854)),LEFT(A1854,FIND(".",A1854)-1),A1854),AV1854)</f>
        <v>AB740222</v>
      </c>
      <c r="BA1854" s="239" t="str">
        <f aca="false">IF(ISNUMBER(FIND("-",AZ1854)),LEFT(AZ1854,FIND("-",AZ1854)-1),AZ1854)</f>
        <v>AB740222</v>
      </c>
      <c r="BB1854" s="170" t="str">
        <f aca="false"> MEGAname &amp; "="</f>
        <v>AB740222=</v>
      </c>
      <c r="BC1854" s="170" t="str">
        <f aca="false">Clear &amp; IF(span ,"Span","out")</f>
        <v>AB740222=out</v>
      </c>
      <c r="BD1854" s="170" t="str">
        <f aca="false">Clear &amp; IF(span, IF(B1854=".","Selected",B1854),"out")</f>
        <v>AB740222=out</v>
      </c>
      <c r="BE1854" s="170" t="str">
        <f aca="false">Clear &amp; Strain</f>
        <v>AB740222=</v>
      </c>
      <c r="BF1854" s="238" t="str">
        <f aca="false">CONCATENATE(A1854,"=",F1854,". ",AX1854,IF(AB1854="","",CONCATENATE(".",AB1854)))</f>
        <v>AB740222=. .CHN.rabbit</v>
      </c>
      <c r="BG1854" s="238" t="str">
        <f aca="false">CONCATENATE(A1854,"=",F1854,". ",AX1854)</f>
        <v>AB740222=. .CHN.rabbit</v>
      </c>
      <c r="BH1854" s="238" t="str">
        <f aca="false">CONCATENATE(A1854,"=",AX1854)</f>
        <v>AB740222=.CHN.rabbit</v>
      </c>
      <c r="BI1854" s="238" t="str">
        <f aca="false">CONCATENATE(A1854,"=",ComForSubtype,D1854)</f>
        <v>AB740222=</v>
      </c>
      <c r="BJ1854" s="238" t="str">
        <f aca="false">CONCATENATE(A1854,"=",E1854)</f>
        <v>AB740222=</v>
      </c>
      <c r="BK1854" s="238" t="str">
        <f aca="false">CONCATENATE(A1854,"=",C1854)</f>
        <v>AB740222=</v>
      </c>
      <c r="BL1854" s="238" t="str">
        <f aca="false">CONCATENATE(D1854,"=")</f>
        <v>=</v>
      </c>
      <c r="BM1854" s="223" t="str">
        <f aca="false">IF(BA1854="XX","",BA1854)</f>
        <v>AB740222</v>
      </c>
      <c r="BN1854" s="224" t="str">
        <f aca="false">CONCATENATE(IF(F1854="","",F1854),IF(G1854="","",CONCATENATE(" / ",G1854)))</f>
        <v/>
      </c>
      <c r="BO1854" s="225" t="str">
        <f aca="false">AX1854</f>
        <v>.CHN.rabbit</v>
      </c>
      <c r="BP1854" s="226" t="str">
        <f aca="false">IF(V1854="","",V1854)</f>
        <v>CG</v>
      </c>
      <c r="BQ1854" s="226" t="str">
        <f aca="false">IF(W1854="","",CONCATENATE(W1854,IF(LEFT(AO1854,1)="s","+","")))</f>
        <v/>
      </c>
      <c r="BR1854" s="226" t="str">
        <f aca="false">IF(X1854="","",CONCATENATE(X1854,IF(LEFT(AQ1854,1)="s","+","")))</f>
        <v/>
      </c>
      <c r="BS1854" s="226" t="str">
        <f aca="false">IF(Y1854="","",CONCATENATE(Y1854,IF(LEFT(AR1854,1)="s","+","")))</f>
        <v/>
      </c>
      <c r="BT1854" s="226" t="str">
        <f aca="false">IF(Z1854="","",CONCATENATE(Z1854,IF(LEFT(AS1854,1)="s","+","")))</f>
        <v/>
      </c>
      <c r="BU1854" s="227" t="str">
        <f aca="false">IF(AA1854="","",CONCATENATE(AA1854,IF(LEFT(AT1854,1)="s","+","")))</f>
        <v/>
      </c>
      <c r="BV1854" s="240"/>
      <c r="BW1854" s="240" t="s">
        <v>338</v>
      </c>
      <c r="BX1854" s="238" t="str">
        <f aca="false">IF(BW1854&lt;&gt;"",IF(ISNUMBER(FIND("=",BW1854)),LEFT(BW1854,FIND("=",BW1854)-1),BW1854),BW1854)</f>
        <v>xx</v>
      </c>
      <c r="BY1854" s="238" t="str">
        <f aca="false">IF(BW1854&lt;&gt;"",IF(ISNUMBER(FIND("=",BW1854)),RIGHT(BW1854,LEN(BW1854)-FIND("=",BW1854)),""),"")</f>
        <v>Non_select</v>
      </c>
      <c r="BZ1854" s="238" t="str">
        <f aca="false">IF(BX1854&lt;&gt;"",IF(ISNUMBER(FIND(".",BX1854)),LEFT(BX1854,FIND(".",BX1854)-1),BX1854),BX1854)</f>
        <v>xx</v>
      </c>
      <c r="CA1854" s="238" t="str">
        <f aca="false">IF(BX1854&lt;&gt;"",IF(ISNUMBER(FIND(".",BX1854)),RIGHT(BX1854,LEN(BX1854)-FIND(".",BX1854)),""),"")</f>
        <v/>
      </c>
      <c r="CB1854" s="240"/>
      <c r="CC1854" s="238" t="str">
        <f aca="false">A1854</f>
        <v>AB740222</v>
      </c>
      <c r="CD1854" s="241" t="s">
        <v>339</v>
      </c>
      <c r="CE1854" s="241" t="s">
        <v>340</v>
      </c>
      <c r="CF1854" s="241" t="s">
        <v>341</v>
      </c>
      <c r="CG1854" s="241"/>
      <c r="CH1854" s="241"/>
      <c r="CI1854" s="241"/>
      <c r="CJ1854" s="241"/>
      <c r="CK1854" s="241"/>
      <c r="CL1854" s="241"/>
      <c r="CM1854" s="238"/>
      <c r="CN1854" s="238"/>
      <c r="CO1854" s="238"/>
      <c r="CP1854" s="238"/>
      <c r="CQ1854" s="238"/>
      <c r="CR1854" s="238" t="n">
        <f aca="false">C1854</f>
        <v>0</v>
      </c>
      <c r="CS1854" s="242" t="n">
        <f aca="false">D1854</f>
        <v>0</v>
      </c>
      <c r="CT1854" s="170" t="str">
        <f aca="false">CONCATENATE(CD1854," strain ",CM1854," ",CL1854,", partial cds")</f>
        <v>Hepatitis E virus strain  , partial cds</v>
      </c>
    </row>
    <row r="1855" s="146" customFormat="true" ht="11.9" hidden="true" customHeight="true" outlineLevel="0" collapsed="false">
      <c r="A1855" s="154" t="s">
        <v>4802</v>
      </c>
      <c r="B1855" s="147" t="s">
        <v>371</v>
      </c>
      <c r="C1855" s="209"/>
      <c r="D1855" s="209"/>
      <c r="E1855" s="209"/>
      <c r="F1855" s="212"/>
      <c r="G1855" s="212"/>
      <c r="H1855" s="212"/>
      <c r="I1855" s="212"/>
      <c r="J1855" s="212"/>
      <c r="K1855" s="212"/>
      <c r="L1855" s="212"/>
      <c r="M1855" s="157" t="s">
        <v>4621</v>
      </c>
      <c r="N1855" s="213"/>
      <c r="O1855" s="212"/>
      <c r="P1855" s="212"/>
      <c r="Q1855" s="212"/>
      <c r="R1855" s="212"/>
      <c r="S1855" s="212"/>
      <c r="T1855" s="215"/>
      <c r="U1855" s="215"/>
      <c r="V1855" s="209"/>
      <c r="W1855" s="217"/>
      <c r="X1855" s="209"/>
      <c r="Y1855" s="209"/>
      <c r="Z1855" s="209"/>
      <c r="AA1855" s="216"/>
      <c r="AB1855" s="217"/>
      <c r="AC1855" s="217"/>
      <c r="AD1855" s="209"/>
      <c r="AE1855" s="209"/>
      <c r="AF1855" s="209"/>
      <c r="AG1855" s="218"/>
      <c r="AH1855" s="212"/>
      <c r="AI1855" s="212"/>
      <c r="AJ1855" s="219" t="n">
        <f aca="false">SeqEnd-SeqBeg+1</f>
        <v>1</v>
      </c>
      <c r="AK1855" s="220" t="n">
        <f aca="false">AND( SeqBeg&lt;=Beg  , End &lt;=SeqEnd )</f>
        <v>0</v>
      </c>
      <c r="AL1855" s="212"/>
      <c r="AM1855" s="212"/>
      <c r="AN1855" s="221"/>
      <c r="AO1855" s="147" t="s">
        <v>103</v>
      </c>
      <c r="AP1855" s="147" t="s">
        <v>103</v>
      </c>
      <c r="AQ1855" s="147" t="s">
        <v>103</v>
      </c>
      <c r="AR1855" s="147" t="s">
        <v>103</v>
      </c>
      <c r="AS1855" s="147" t="s">
        <v>103</v>
      </c>
      <c r="AT1855" s="147" t="s">
        <v>103</v>
      </c>
      <c r="AV1855" s="212"/>
      <c r="AW1855" s="222" t="str">
        <f aca="false">HYPERLINK(CONCATENATE("http://www.ncbi.nlm.nih.gov/nuccore/",BM1855),BM1855)</f>
        <v>AB847310</v>
      </c>
      <c r="AX1855" s="219" t="str">
        <f aca="false">CONCATENATE(D1855,IF(I1855="","",CONCATENATE(".",I1855)),IF(K1855="","",CONCATENATE(".",K1855)),IF(M1855="","",CONCATENATE(".",M1855)),IF(R1855="","",CONCATENATE(".",R1855)),IF(U1855="","","(*)"))</f>
        <v>.rat</v>
      </c>
      <c r="AY1855" s="170" t="str">
        <f aca="false">CONCATENATE(BM1855,".",BN1855)</f>
        <v>AB847310.</v>
      </c>
      <c r="AZ1855" s="171" t="str">
        <f aca="false">IF(AV1855="",IF(ISNUMBER(FIND(".",A1855)),LEFT(A1855,FIND(".",A1855)-1),A1855),AV1855)</f>
        <v>AB847310-406(rat)</v>
      </c>
      <c r="BA1855" s="171" t="str">
        <f aca="false">IF(ISNUMBER(FIND("-",AZ1855)),LEFT(AZ1855,FIND("-",AZ1855)-1),AZ1855)</f>
        <v>AB847310</v>
      </c>
      <c r="BB1855" s="170" t="str">
        <f aca="false"> MEGAname &amp; "="</f>
        <v>AB847310-406(rat)=</v>
      </c>
      <c r="BC1855" s="170" t="str">
        <f aca="false">Clear &amp; IF(span ,"Span","out")</f>
        <v>AB847310-406(rat)=out</v>
      </c>
      <c r="BD1855" s="170" t="str">
        <f aca="false">Clear &amp; IF(span, IF(B1855=".","Selected",B1855),"out")</f>
        <v>AB847310-406(rat)=out</v>
      </c>
      <c r="BE1855" s="170" t="str">
        <f aca="false">Clear &amp; Strain</f>
        <v>AB847310-406(rat)=</v>
      </c>
      <c r="BF1855" s="170" t="str">
        <f aca="false">CONCATENATE(A1855,"=",F1855,". ",AX1855,IF(AB1855="","",CONCATENATE(".",AB1855)))</f>
        <v>AB847310-406(rat)=. .rat</v>
      </c>
      <c r="BG1855" s="170" t="str">
        <f aca="false">CONCATENATE(A1855,"=",F1855,". ",AX1855)</f>
        <v>AB847310-406(rat)=. .rat</v>
      </c>
      <c r="BH1855" s="170" t="str">
        <f aca="false">CONCATENATE(A1855,"=",AX1855)</f>
        <v>AB847310-406(rat)=.rat</v>
      </c>
      <c r="BI1855" s="170" t="str">
        <f aca="false">CONCATENATE(A1855,"=",ComForSubtype,D1855)</f>
        <v>AB847310-406(rat)=</v>
      </c>
      <c r="BJ1855" s="170" t="str">
        <f aca="false">CONCATENATE(A1855,"=",E1855)</f>
        <v>AB847310-406(rat)=</v>
      </c>
      <c r="BK1855" s="170" t="str">
        <f aca="false">CONCATENATE(A1855,"=",C1855)</f>
        <v>AB847310-406(rat)=</v>
      </c>
      <c r="BL1855" s="170" t="str">
        <f aca="false">CONCATENATE(D1855,"=")</f>
        <v>=</v>
      </c>
      <c r="BM1855" s="223" t="str">
        <f aca="false">IF(BA1855="XX","",BA1855)</f>
        <v>AB847310</v>
      </c>
      <c r="BN1855" s="224" t="str">
        <f aca="false">CONCATENATE(IF(F1855="","",F1855),IF(G1855="","",CONCATENATE(" / ",G1855)))</f>
        <v/>
      </c>
      <c r="BO1855" s="225" t="str">
        <f aca="false">AX1855</f>
        <v>.rat</v>
      </c>
      <c r="BP1855" s="226" t="str">
        <f aca="false">IF(V1855="","",V1855)</f>
        <v/>
      </c>
      <c r="BQ1855" s="226" t="str">
        <f aca="false">IF(W1855="","",CONCATENATE(W1855,IF(LEFT(AO1855,1)="s","+","")))</f>
        <v/>
      </c>
      <c r="BR1855" s="226" t="str">
        <f aca="false">IF(X1855="","",CONCATENATE(X1855,IF(LEFT(AQ1855,1)="s","+","")))</f>
        <v/>
      </c>
      <c r="BS1855" s="226" t="str">
        <f aca="false">IF(Y1855="","",CONCATENATE(Y1855,IF(LEFT(AR1855,1)="s","+","")))</f>
        <v/>
      </c>
      <c r="BT1855" s="226" t="str">
        <f aca="false">IF(Z1855="","",CONCATENATE(Z1855,IF(LEFT(AS1855,1)="s","+","")))</f>
        <v/>
      </c>
      <c r="BU1855" s="227" t="str">
        <f aca="false">IF(AA1855="","",CONCATENATE(AA1855,IF(LEFT(AT1855,1)="s","+","")))</f>
        <v/>
      </c>
      <c r="BV1855" s="212"/>
      <c r="BW1855" s="177" t="s">
        <v>338</v>
      </c>
      <c r="BX1855" s="170" t="str">
        <f aca="false">IF(BW1855&lt;&gt;"",IF(ISNUMBER(FIND("=",BW1855)),LEFT(BW1855,FIND("=",BW1855)-1),BW1855),BW1855)</f>
        <v>xx</v>
      </c>
      <c r="BY1855" s="170" t="str">
        <f aca="false">IF(BW1855&lt;&gt;"",IF(ISNUMBER(FIND("=",BW1855)),RIGHT(BW1855,LEN(BW1855)-FIND("=",BW1855)),""),"")</f>
        <v>Non_select</v>
      </c>
      <c r="BZ1855" s="170" t="str">
        <f aca="false">IF(BX1855&lt;&gt;"",IF(ISNUMBER(FIND(".",BX1855)),LEFT(BX1855,FIND(".",BX1855)-1),BX1855),BX1855)</f>
        <v>xx</v>
      </c>
      <c r="CA1855" s="170" t="str">
        <f aca="false">IF(BX1855&lt;&gt;"",IF(ISNUMBER(FIND(".",BX1855)),RIGHT(BX1855,LEN(BX1855)-FIND(".",BX1855)),""),"")</f>
        <v/>
      </c>
      <c r="CB1855" s="212"/>
      <c r="CC1855" s="170" t="str">
        <f aca="false">A1855</f>
        <v>AB847310-406(rat)</v>
      </c>
      <c r="CD1855" s="178" t="s">
        <v>339</v>
      </c>
      <c r="CE1855" s="178" t="s">
        <v>340</v>
      </c>
      <c r="CF1855" s="178" t="s">
        <v>341</v>
      </c>
      <c r="CG1855" s="212"/>
      <c r="CH1855" s="212"/>
      <c r="CI1855" s="212"/>
      <c r="CJ1855" s="212"/>
      <c r="CK1855" s="178"/>
      <c r="CL1855" s="212"/>
      <c r="CM1855" s="212"/>
      <c r="CN1855" s="212"/>
      <c r="CO1855" s="212"/>
      <c r="CP1855" s="212"/>
      <c r="CQ1855" s="212"/>
      <c r="CR1855" s="170" t="n">
        <f aca="false">C1855</f>
        <v>0</v>
      </c>
      <c r="CS1855" s="229" t="n">
        <f aca="false">D1855</f>
        <v>0</v>
      </c>
      <c r="CT1855" s="170" t="str">
        <f aca="false">CONCATENATE(CD1855," strain ",CM1855," ",CL1855,", partial cds")</f>
        <v>Hepatitis E virus strain  , partial cds</v>
      </c>
    </row>
    <row r="1856" customFormat="false" ht="11.9" hidden="true" customHeight="true" outlineLevel="0" collapsed="false">
      <c r="A1856" s="154" t="s">
        <v>4803</v>
      </c>
      <c r="B1856" s="147" t="s">
        <v>371</v>
      </c>
      <c r="F1856" s="210"/>
      <c r="H1856" s="146" t="s">
        <v>649</v>
      </c>
      <c r="I1856" s="153" t="s">
        <v>650</v>
      </c>
      <c r="J1856" s="146" t="s">
        <v>395</v>
      </c>
      <c r="M1856" s="157" t="s">
        <v>367</v>
      </c>
      <c r="AJ1856" s="219" t="n">
        <f aca="false">SeqEnd-SeqBeg+1</f>
        <v>1</v>
      </c>
      <c r="AK1856" s="220" t="n">
        <f aca="false">AND( SeqBeg&lt;=Beg  , End &lt;=SeqEnd )</f>
        <v>0</v>
      </c>
      <c r="AN1856" s="221"/>
      <c r="AO1856" s="147" t="s">
        <v>103</v>
      </c>
      <c r="AP1856" s="147" t="s">
        <v>103</v>
      </c>
      <c r="AQ1856" s="147" t="s">
        <v>103</v>
      </c>
      <c r="AR1856" s="147" t="s">
        <v>103</v>
      </c>
      <c r="AS1856" s="147" t="s">
        <v>103</v>
      </c>
      <c r="AT1856" s="147" t="s">
        <v>103</v>
      </c>
      <c r="AU1856" s="146"/>
      <c r="AW1856" s="222" t="str">
        <f aca="false">HYPERLINK(CONCATENATE("http://www.ncbi.nlm.nih.gov/nuccore/",BM1856),BM1856)</f>
        <v>AF503511</v>
      </c>
      <c r="AX1856" s="219" t="str">
        <f aca="false">CONCATENATE(D1856,IF(I1856="","",CONCATENATE(".",I1856)),IF(K1856="","",CONCATENATE(".",K1856)),IF(M1856="","",CONCATENATE(".",M1856)),IF(R1856="","",CONCATENATE(".",R1856)),IF(U1856="","","(*)"))</f>
        <v>.GBR.pig</v>
      </c>
      <c r="AY1856" s="170" t="str">
        <f aca="false">CONCATENATE(BM1856,".",BN1856)</f>
        <v>AF503511.</v>
      </c>
      <c r="AZ1856" s="171" t="str">
        <f aca="false">IF(AV1856="",IF(ISNUMBER(FIND(".",A1856)),LEFT(A1856,FIND(".",A1856)-1),A1856),AV1856)</f>
        <v>AF503511</v>
      </c>
      <c r="BA1856" s="171" t="str">
        <f aca="false">IF(ISNUMBER(FIND("-",AZ1856)),LEFT(AZ1856,FIND("-",AZ1856)-1),AZ1856)</f>
        <v>AF503511</v>
      </c>
      <c r="BB1856" s="170" t="str">
        <f aca="false"> MEGAname &amp; "="</f>
        <v>AF503511=</v>
      </c>
      <c r="BC1856" s="170" t="str">
        <f aca="false">Clear &amp; IF(span ,"Span","out")</f>
        <v>AF503511=out</v>
      </c>
      <c r="BD1856" s="170" t="str">
        <f aca="false">Clear &amp; IF(span, IF(B1856=".","Selected",B1856),"out")</f>
        <v>AF503511=out</v>
      </c>
      <c r="BE1856" s="170" t="str">
        <f aca="false">Clear &amp; Strain</f>
        <v>AF503511=</v>
      </c>
      <c r="BF1856" s="170" t="str">
        <f aca="false">CONCATENATE(A1856,"=",F1856,". ",AX1856,IF(AB1856="","",CONCATENATE(".",AB1856)))</f>
        <v>AF503511=. .GBR.pig</v>
      </c>
      <c r="BG1856" s="170" t="str">
        <f aca="false">CONCATENATE(A1856,"=",F1856,". ",AX1856)</f>
        <v>AF503511=. .GBR.pig</v>
      </c>
      <c r="BH1856" s="170" t="str">
        <f aca="false">CONCATENATE(A1856,"=",AX1856)</f>
        <v>AF503511=.GBR.pig</v>
      </c>
      <c r="BI1856" s="170" t="str">
        <f aca="false">CONCATENATE(A1856,"=",ComForSubtype,D1856)</f>
        <v>AF503511=</v>
      </c>
      <c r="BJ1856" s="170" t="str">
        <f aca="false">CONCATENATE(A1856,"=",E1856)</f>
        <v>AF503511=</v>
      </c>
      <c r="BK1856" s="170" t="str">
        <f aca="false">CONCATENATE(A1856,"=",C1856)</f>
        <v>AF503511=</v>
      </c>
      <c r="BL1856" s="170" t="str">
        <f aca="false">CONCATENATE(D1856,"=")</f>
        <v>=</v>
      </c>
      <c r="BM1856" s="223" t="str">
        <f aca="false">IF(BA1856="XX","",BA1856)</f>
        <v>AF503511</v>
      </c>
      <c r="BN1856" s="224" t="str">
        <f aca="false">CONCATENATE(IF(F1856="","",F1856),IF(G1856="","",CONCATENATE(" / ",G1856)))</f>
        <v/>
      </c>
      <c r="BO1856" s="225" t="str">
        <f aca="false">AX1856</f>
        <v>.GBR.pig</v>
      </c>
      <c r="BP1856" s="226" t="str">
        <f aca="false">IF(V1856="","",V1856)</f>
        <v/>
      </c>
      <c r="BQ1856" s="226" t="str">
        <f aca="false">IF(W1856="","",CONCATENATE(W1856,IF(LEFT(AO1856,1)="s","+","")))</f>
        <v/>
      </c>
      <c r="BR1856" s="226" t="str">
        <f aca="false">IF(X1856="","",CONCATENATE(X1856,IF(LEFT(AQ1856,1)="s","+","")))</f>
        <v/>
      </c>
      <c r="BS1856" s="226" t="str">
        <f aca="false">IF(Y1856="","",CONCATENATE(Y1856,IF(LEFT(AR1856,1)="s","+","")))</f>
        <v/>
      </c>
      <c r="BT1856" s="226" t="str">
        <f aca="false">IF(Z1856="","",CONCATENATE(Z1856,IF(LEFT(AS1856,1)="s","+","")))</f>
        <v/>
      </c>
      <c r="BU1856" s="227" t="str">
        <f aca="false">IF(AA1856="","",CONCATENATE(AA1856,IF(LEFT(AT1856,1)="s","+","")))</f>
        <v/>
      </c>
      <c r="BW1856" s="177" t="s">
        <v>338</v>
      </c>
      <c r="BX1856" s="170" t="str">
        <f aca="false">IF(BW1856&lt;&gt;"",IF(ISNUMBER(FIND("=",BW1856)),LEFT(BW1856,FIND("=",BW1856)-1),BW1856),BW1856)</f>
        <v>xx</v>
      </c>
      <c r="BY1856" s="170" t="str">
        <f aca="false">IF(BW1856&lt;&gt;"",IF(ISNUMBER(FIND("=",BW1856)),RIGHT(BW1856,LEN(BW1856)-FIND("=",BW1856)),""),"")</f>
        <v>Non_select</v>
      </c>
      <c r="BZ1856" s="170" t="str">
        <f aca="false">IF(BX1856&lt;&gt;"",IF(ISNUMBER(FIND(".",BX1856)),LEFT(BX1856,FIND(".",BX1856)-1),BX1856),BX1856)</f>
        <v>xx</v>
      </c>
      <c r="CA1856" s="170" t="str">
        <f aca="false">IF(BX1856&lt;&gt;"",IF(ISNUMBER(FIND(".",BX1856)),RIGHT(BX1856,LEN(BX1856)-FIND(".",BX1856)),""),"")</f>
        <v/>
      </c>
      <c r="CC1856" s="170" t="str">
        <f aca="false">A1856</f>
        <v>AF503511</v>
      </c>
      <c r="CD1856" s="178" t="s">
        <v>339</v>
      </c>
      <c r="CE1856" s="178" t="s">
        <v>340</v>
      </c>
      <c r="CF1856" s="178" t="s">
        <v>341</v>
      </c>
      <c r="CK1856" s="178"/>
      <c r="CR1856" s="228" t="n">
        <f aca="false">C1856</f>
        <v>0</v>
      </c>
      <c r="CS1856" s="229" t="n">
        <f aca="false">D1856</f>
        <v>0</v>
      </c>
      <c r="CT1856" s="170" t="str">
        <f aca="false">CONCATENATE(CD1856," strain ",CM1856," ",CL1856,", partial cds")</f>
        <v>Hepatitis E virus strain  , partial cds</v>
      </c>
    </row>
    <row r="1857" customFormat="false" ht="11.9" hidden="true" customHeight="true" outlineLevel="0" collapsed="false">
      <c r="A1857" s="154" t="s">
        <v>4804</v>
      </c>
      <c r="B1857" s="147" t="s">
        <v>371</v>
      </c>
      <c r="F1857" s="210"/>
      <c r="H1857" s="146" t="s">
        <v>649</v>
      </c>
      <c r="I1857" s="153" t="s">
        <v>650</v>
      </c>
      <c r="J1857" s="146" t="s">
        <v>395</v>
      </c>
      <c r="M1857" s="157" t="s">
        <v>367</v>
      </c>
      <c r="AJ1857" s="219" t="n">
        <f aca="false">SeqEnd-SeqBeg+1</f>
        <v>1</v>
      </c>
      <c r="AK1857" s="220" t="n">
        <f aca="false">AND( SeqBeg&lt;=Beg  , End &lt;=SeqEnd )</f>
        <v>0</v>
      </c>
      <c r="AN1857" s="221"/>
      <c r="AO1857" s="147" t="s">
        <v>103</v>
      </c>
      <c r="AP1857" s="147" t="s">
        <v>103</v>
      </c>
      <c r="AQ1857" s="147" t="s">
        <v>103</v>
      </c>
      <c r="AR1857" s="147" t="s">
        <v>103</v>
      </c>
      <c r="AS1857" s="147" t="s">
        <v>103</v>
      </c>
      <c r="AT1857" s="147" t="s">
        <v>103</v>
      </c>
      <c r="AU1857" s="146"/>
      <c r="AW1857" s="222" t="str">
        <f aca="false">HYPERLINK(CONCATENATE("http://www.ncbi.nlm.nih.gov/nuccore/",BM1857),BM1857)</f>
        <v>AF503512</v>
      </c>
      <c r="AX1857" s="219" t="str">
        <f aca="false">CONCATENATE(D1857,IF(I1857="","",CONCATENATE(".",I1857)),IF(K1857="","",CONCATENATE(".",K1857)),IF(M1857="","",CONCATENATE(".",M1857)),IF(R1857="","",CONCATENATE(".",R1857)),IF(U1857="","","(*)"))</f>
        <v>.GBR.pig</v>
      </c>
      <c r="AY1857" s="170" t="str">
        <f aca="false">CONCATENATE(BM1857,".",BN1857)</f>
        <v>AF503512.</v>
      </c>
      <c r="AZ1857" s="171" t="str">
        <f aca="false">IF(AV1857="",IF(ISNUMBER(FIND(".",A1857)),LEFT(A1857,FIND(".",A1857)-1),A1857),AV1857)</f>
        <v>AF503512</v>
      </c>
      <c r="BA1857" s="171" t="str">
        <f aca="false">IF(ISNUMBER(FIND("-",AZ1857)),LEFT(AZ1857,FIND("-",AZ1857)-1),AZ1857)</f>
        <v>AF503512</v>
      </c>
      <c r="BB1857" s="170" t="str">
        <f aca="false"> MEGAname &amp; "="</f>
        <v>AF503512=</v>
      </c>
      <c r="BC1857" s="170" t="str">
        <f aca="false">Clear &amp; IF(span ,"Span","out")</f>
        <v>AF503512=out</v>
      </c>
      <c r="BD1857" s="170" t="str">
        <f aca="false">Clear &amp; IF(span, IF(B1857=".","Selected",B1857),"out")</f>
        <v>AF503512=out</v>
      </c>
      <c r="BE1857" s="170" t="str">
        <f aca="false">Clear &amp; Strain</f>
        <v>AF503512=</v>
      </c>
      <c r="BF1857" s="170" t="str">
        <f aca="false">CONCATENATE(A1857,"=",F1857,". ",AX1857,IF(AB1857="","",CONCATENATE(".",AB1857)))</f>
        <v>AF503512=. .GBR.pig</v>
      </c>
      <c r="BG1857" s="170" t="str">
        <f aca="false">CONCATENATE(A1857,"=",F1857,". ",AX1857)</f>
        <v>AF503512=. .GBR.pig</v>
      </c>
      <c r="BH1857" s="170" t="str">
        <f aca="false">CONCATENATE(A1857,"=",AX1857)</f>
        <v>AF503512=.GBR.pig</v>
      </c>
      <c r="BI1857" s="170" t="str">
        <f aca="false">CONCATENATE(A1857,"=",ComForSubtype,D1857)</f>
        <v>AF503512=</v>
      </c>
      <c r="BJ1857" s="170" t="str">
        <f aca="false">CONCATENATE(A1857,"=",E1857)</f>
        <v>AF503512=</v>
      </c>
      <c r="BK1857" s="170" t="str">
        <f aca="false">CONCATENATE(A1857,"=",C1857)</f>
        <v>AF503512=</v>
      </c>
      <c r="BL1857" s="170" t="str">
        <f aca="false">CONCATENATE(D1857,"=")</f>
        <v>=</v>
      </c>
      <c r="BM1857" s="223" t="str">
        <f aca="false">IF(BA1857="XX","",BA1857)</f>
        <v>AF503512</v>
      </c>
      <c r="BN1857" s="224" t="str">
        <f aca="false">CONCATENATE(IF(F1857="","",F1857),IF(G1857="","",CONCATENATE(" / ",G1857)))</f>
        <v/>
      </c>
      <c r="BO1857" s="225" t="str">
        <f aca="false">AX1857</f>
        <v>.GBR.pig</v>
      </c>
      <c r="BP1857" s="226" t="str">
        <f aca="false">IF(V1857="","",V1857)</f>
        <v/>
      </c>
      <c r="BQ1857" s="226" t="str">
        <f aca="false">IF(W1857="","",CONCATENATE(W1857,IF(LEFT(AO1857,1)="s","+","")))</f>
        <v/>
      </c>
      <c r="BR1857" s="226" t="str">
        <f aca="false">IF(X1857="","",CONCATENATE(X1857,IF(LEFT(AQ1857,1)="s","+","")))</f>
        <v/>
      </c>
      <c r="BS1857" s="226" t="str">
        <f aca="false">IF(Y1857="","",CONCATENATE(Y1857,IF(LEFT(AR1857,1)="s","+","")))</f>
        <v/>
      </c>
      <c r="BT1857" s="226" t="str">
        <f aca="false">IF(Z1857="","",CONCATENATE(Z1857,IF(LEFT(AS1857,1)="s","+","")))</f>
        <v/>
      </c>
      <c r="BU1857" s="227" t="str">
        <f aca="false">IF(AA1857="","",CONCATENATE(AA1857,IF(LEFT(AT1857,1)="s","+","")))</f>
        <v/>
      </c>
      <c r="BW1857" s="177" t="s">
        <v>338</v>
      </c>
      <c r="BX1857" s="170" t="str">
        <f aca="false">IF(BW1857&lt;&gt;"",IF(ISNUMBER(FIND("=",BW1857)),LEFT(BW1857,FIND("=",BW1857)-1),BW1857),BW1857)</f>
        <v>xx</v>
      </c>
      <c r="BY1857" s="170" t="str">
        <f aca="false">IF(BW1857&lt;&gt;"",IF(ISNUMBER(FIND("=",BW1857)),RIGHT(BW1857,LEN(BW1857)-FIND("=",BW1857)),""),"")</f>
        <v>Non_select</v>
      </c>
      <c r="BZ1857" s="170" t="str">
        <f aca="false">IF(BX1857&lt;&gt;"",IF(ISNUMBER(FIND(".",BX1857)),LEFT(BX1857,FIND(".",BX1857)-1),BX1857),BX1857)</f>
        <v>xx</v>
      </c>
      <c r="CA1857" s="170" t="str">
        <f aca="false">IF(BX1857&lt;&gt;"",IF(ISNUMBER(FIND(".",BX1857)),RIGHT(BX1857,LEN(BX1857)-FIND(".",BX1857)),""),"")</f>
        <v/>
      </c>
      <c r="CC1857" s="170" t="str">
        <f aca="false">A1857</f>
        <v>AF503512</v>
      </c>
      <c r="CD1857" s="178" t="s">
        <v>339</v>
      </c>
      <c r="CE1857" s="178" t="s">
        <v>340</v>
      </c>
      <c r="CF1857" s="178" t="s">
        <v>341</v>
      </c>
      <c r="CK1857" s="178"/>
      <c r="CR1857" s="228" t="n">
        <f aca="false">C1857</f>
        <v>0</v>
      </c>
      <c r="CS1857" s="229" t="n">
        <f aca="false">D1857</f>
        <v>0</v>
      </c>
      <c r="CT1857" s="170" t="str">
        <f aca="false">CONCATENATE(CD1857," strain ",CM1857," ",CL1857,", partial cds")</f>
        <v>Hepatitis E virus strain  , partial cds</v>
      </c>
    </row>
    <row r="1858" customFormat="false" ht="11.9" hidden="true" customHeight="true" outlineLevel="0" collapsed="false">
      <c r="A1858" s="1" t="s">
        <v>4805</v>
      </c>
      <c r="B1858" s="147" t="s">
        <v>371</v>
      </c>
      <c r="F1858" s="210"/>
      <c r="H1858" s="146" t="s">
        <v>649</v>
      </c>
      <c r="I1858" s="153" t="s">
        <v>650</v>
      </c>
      <c r="J1858" s="146" t="s">
        <v>395</v>
      </c>
      <c r="AJ1858" s="219" t="n">
        <f aca="false">SeqEnd-SeqBeg+1</f>
        <v>1</v>
      </c>
      <c r="AK1858" s="220" t="n">
        <f aca="false">AND( SeqBeg&lt;=Beg  , End &lt;=SeqEnd )</f>
        <v>0</v>
      </c>
      <c r="AN1858" s="221"/>
      <c r="AO1858" s="147" t="s">
        <v>103</v>
      </c>
      <c r="AP1858" s="147" t="s">
        <v>103</v>
      </c>
      <c r="AQ1858" s="147" t="s">
        <v>103</v>
      </c>
      <c r="AR1858" s="147" t="s">
        <v>103</v>
      </c>
      <c r="AS1858" s="147" t="s">
        <v>103</v>
      </c>
      <c r="AT1858" s="147" t="s">
        <v>103</v>
      </c>
      <c r="AU1858" s="146"/>
      <c r="AW1858" s="222" t="str">
        <f aca="false">HYPERLINK(CONCATENATE("http://www.ncbi.nlm.nih.gov/nuccore/",BM1858),BM1858)</f>
        <v>AJ315768</v>
      </c>
      <c r="AX1858" s="219" t="str">
        <f aca="false">CONCATENATE(D1858,IF(I1858="","",CONCATENATE(".",I1858)),IF(K1858="","",CONCATENATE(".",K1858)),IF(M1858="","",CONCATENATE(".",M1858)),IF(R1858="","",CONCATENATE(".",R1858)),IF(U1858="","","(*)"))</f>
        <v>.GBR</v>
      </c>
      <c r="AY1858" s="170" t="str">
        <f aca="false">CONCATENATE(BM1858,".",BN1858)</f>
        <v>AJ315768.</v>
      </c>
      <c r="AZ1858" s="171" t="str">
        <f aca="false">IF(AV1858="",IF(ISNUMBER(FIND(".",A1858)),LEFT(A1858,FIND(".",A1858)-1),A1858),AV1858)</f>
        <v>AJ315768</v>
      </c>
      <c r="BA1858" s="171" t="str">
        <f aca="false">IF(ISNUMBER(FIND("-",AZ1858)),LEFT(AZ1858,FIND("-",AZ1858)-1),AZ1858)</f>
        <v>AJ315768</v>
      </c>
      <c r="BB1858" s="170" t="str">
        <f aca="false"> MEGAname &amp; "="</f>
        <v>AJ315768=</v>
      </c>
      <c r="BC1858" s="170" t="str">
        <f aca="false">Clear &amp; IF(span ,"Span","out")</f>
        <v>AJ315768=out</v>
      </c>
      <c r="BD1858" s="170" t="str">
        <f aca="false">Clear &amp; IF(span, IF(B1858=".","Selected",B1858),"out")</f>
        <v>AJ315768=out</v>
      </c>
      <c r="BE1858" s="170" t="str">
        <f aca="false">Clear &amp; Strain</f>
        <v>AJ315768=</v>
      </c>
      <c r="BF1858" s="170" t="str">
        <f aca="false">CONCATENATE(A1858,"=",F1858,". ",AX1858,IF(AB1858="","",CONCATENATE(".",AB1858)))</f>
        <v>AJ315768=. .GBR</v>
      </c>
      <c r="BG1858" s="170" t="str">
        <f aca="false">CONCATENATE(A1858,"=",F1858,". ",AX1858)</f>
        <v>AJ315768=. .GBR</v>
      </c>
      <c r="BH1858" s="170" t="str">
        <f aca="false">CONCATENATE(A1858,"=",AX1858)</f>
        <v>AJ315768=.GBR</v>
      </c>
      <c r="BI1858" s="170" t="str">
        <f aca="false">CONCATENATE(A1858,"=",ComForSubtype,D1858)</f>
        <v>AJ315768=</v>
      </c>
      <c r="BJ1858" s="170" t="str">
        <f aca="false">CONCATENATE(A1858,"=",E1858)</f>
        <v>AJ315768=</v>
      </c>
      <c r="BK1858" s="170" t="str">
        <f aca="false">CONCATENATE(A1858,"=",C1858)</f>
        <v>AJ315768=</v>
      </c>
      <c r="BL1858" s="170" t="str">
        <f aca="false">CONCATENATE(D1858,"=")</f>
        <v>=</v>
      </c>
      <c r="BM1858" s="223" t="str">
        <f aca="false">IF(BA1858="XX","",BA1858)</f>
        <v>AJ315768</v>
      </c>
      <c r="BN1858" s="224" t="str">
        <f aca="false">CONCATENATE(IF(F1858="","",F1858),IF(G1858="","",CONCATENATE(" / ",G1858)))</f>
        <v/>
      </c>
      <c r="BO1858" s="225" t="str">
        <f aca="false">AX1858</f>
        <v>.GBR</v>
      </c>
      <c r="BP1858" s="226" t="str">
        <f aca="false">IF(V1858="","",V1858)</f>
        <v/>
      </c>
      <c r="BQ1858" s="226" t="str">
        <f aca="false">IF(W1858="","",CONCATENATE(W1858,IF(LEFT(AO1858,1)="s","+","")))</f>
        <v/>
      </c>
      <c r="BR1858" s="226" t="str">
        <f aca="false">IF(X1858="","",CONCATENATE(X1858,IF(LEFT(AQ1858,1)="s","+","")))</f>
        <v/>
      </c>
      <c r="BS1858" s="226" t="str">
        <f aca="false">IF(Y1858="","",CONCATENATE(Y1858,IF(LEFT(AR1858,1)="s","+","")))</f>
        <v/>
      </c>
      <c r="BT1858" s="226" t="str">
        <f aca="false">IF(Z1858="","",CONCATENATE(Z1858,IF(LEFT(AS1858,1)="s","+","")))</f>
        <v/>
      </c>
      <c r="BU1858" s="227" t="str">
        <f aca="false">IF(AA1858="","",CONCATENATE(AA1858,IF(LEFT(AT1858,1)="s","+","")))</f>
        <v/>
      </c>
      <c r="BW1858" s="177" t="s">
        <v>338</v>
      </c>
      <c r="BX1858" s="170" t="str">
        <f aca="false">IF(BW1858&lt;&gt;"",IF(ISNUMBER(FIND("=",BW1858)),LEFT(BW1858,FIND("=",BW1858)-1),BW1858),BW1858)</f>
        <v>xx</v>
      </c>
      <c r="BY1858" s="170" t="str">
        <f aca="false">IF(BW1858&lt;&gt;"",IF(ISNUMBER(FIND("=",BW1858)),RIGHT(BW1858,LEN(BW1858)-FIND("=",BW1858)),""),"")</f>
        <v>Non_select</v>
      </c>
      <c r="BZ1858" s="170" t="str">
        <f aca="false">IF(BX1858&lt;&gt;"",IF(ISNUMBER(FIND(".",BX1858)),LEFT(BX1858,FIND(".",BX1858)-1),BX1858),BX1858)</f>
        <v>xx</v>
      </c>
      <c r="CA1858" s="170" t="str">
        <f aca="false">IF(BX1858&lt;&gt;"",IF(ISNUMBER(FIND(".",BX1858)),RIGHT(BX1858,LEN(BX1858)-FIND(".",BX1858)),""),"")</f>
        <v/>
      </c>
      <c r="CC1858" s="170" t="str">
        <f aca="false">A1858</f>
        <v>AJ315768</v>
      </c>
      <c r="CD1858" s="178" t="s">
        <v>339</v>
      </c>
      <c r="CE1858" s="178" t="s">
        <v>340</v>
      </c>
      <c r="CF1858" s="178" t="s">
        <v>341</v>
      </c>
      <c r="CK1858" s="178"/>
      <c r="CR1858" s="228" t="n">
        <f aca="false">C1858</f>
        <v>0</v>
      </c>
      <c r="CS1858" s="229" t="n">
        <f aca="false">D1858</f>
        <v>0</v>
      </c>
      <c r="CT1858" s="170" t="str">
        <f aca="false">CONCATENATE(CD1858," strain ",CM1858," ",CL1858,", partial cds")</f>
        <v>Hepatitis E virus strain  , partial cds</v>
      </c>
    </row>
    <row r="1859" customFormat="false" ht="11.9" hidden="true" customHeight="true" outlineLevel="0" collapsed="false">
      <c r="A1859" s="1" t="s">
        <v>4806</v>
      </c>
      <c r="B1859" s="147" t="s">
        <v>371</v>
      </c>
      <c r="F1859" s="210"/>
      <c r="H1859" s="146" t="s">
        <v>649</v>
      </c>
      <c r="I1859" s="153" t="s">
        <v>650</v>
      </c>
      <c r="J1859" s="146" t="s">
        <v>395</v>
      </c>
      <c r="AJ1859" s="219" t="n">
        <f aca="false">SeqEnd-SeqBeg+1</f>
        <v>1</v>
      </c>
      <c r="AK1859" s="220" t="n">
        <f aca="false">AND( SeqBeg&lt;=Beg  , End &lt;=SeqEnd )</f>
        <v>0</v>
      </c>
      <c r="AN1859" s="221"/>
      <c r="AO1859" s="147" t="s">
        <v>103</v>
      </c>
      <c r="AP1859" s="147" t="s">
        <v>103</v>
      </c>
      <c r="AQ1859" s="147" t="s">
        <v>103</v>
      </c>
      <c r="AR1859" s="147" t="s">
        <v>103</v>
      </c>
      <c r="AS1859" s="147" t="s">
        <v>103</v>
      </c>
      <c r="AT1859" s="147" t="s">
        <v>103</v>
      </c>
      <c r="AU1859" s="146"/>
      <c r="AW1859" s="222" t="str">
        <f aca="false">HYPERLINK(CONCATENATE("http://www.ncbi.nlm.nih.gov/nuccore/",BM1859),BM1859)</f>
        <v>AJ315769</v>
      </c>
      <c r="AX1859" s="219" t="str">
        <f aca="false">CONCATENATE(D1859,IF(I1859="","",CONCATENATE(".",I1859)),IF(K1859="","",CONCATENATE(".",K1859)),IF(M1859="","",CONCATENATE(".",M1859)),IF(R1859="","",CONCATENATE(".",R1859)),IF(U1859="","","(*)"))</f>
        <v>.GBR</v>
      </c>
      <c r="AY1859" s="170" t="str">
        <f aca="false">CONCATENATE(BM1859,".",BN1859)</f>
        <v>AJ315769.</v>
      </c>
      <c r="AZ1859" s="171" t="str">
        <f aca="false">IF(AV1859="",IF(ISNUMBER(FIND(".",A1859)),LEFT(A1859,FIND(".",A1859)-1),A1859),AV1859)</f>
        <v>AJ315769</v>
      </c>
      <c r="BA1859" s="171" t="str">
        <f aca="false">IF(ISNUMBER(FIND("-",AZ1859)),LEFT(AZ1859,FIND("-",AZ1859)-1),AZ1859)</f>
        <v>AJ315769</v>
      </c>
      <c r="BB1859" s="170" t="str">
        <f aca="false"> MEGAname &amp; "="</f>
        <v>AJ315769=</v>
      </c>
      <c r="BC1859" s="170" t="str">
        <f aca="false">Clear &amp; IF(span ,"Span","out")</f>
        <v>AJ315769=out</v>
      </c>
      <c r="BD1859" s="170" t="str">
        <f aca="false">Clear &amp; IF(span, IF(B1859=".","Selected",B1859),"out")</f>
        <v>AJ315769=out</v>
      </c>
      <c r="BE1859" s="170" t="str">
        <f aca="false">Clear &amp; Strain</f>
        <v>AJ315769=</v>
      </c>
      <c r="BF1859" s="170" t="str">
        <f aca="false">CONCATENATE(A1859,"=",F1859,". ",AX1859,IF(AB1859="","",CONCATENATE(".",AB1859)))</f>
        <v>AJ315769=. .GBR</v>
      </c>
      <c r="BG1859" s="170" t="str">
        <f aca="false">CONCATENATE(A1859,"=",F1859,". ",AX1859)</f>
        <v>AJ315769=. .GBR</v>
      </c>
      <c r="BH1859" s="170" t="str">
        <f aca="false">CONCATENATE(A1859,"=",AX1859)</f>
        <v>AJ315769=.GBR</v>
      </c>
      <c r="BI1859" s="170" t="str">
        <f aca="false">CONCATENATE(A1859,"=",ComForSubtype,D1859)</f>
        <v>AJ315769=</v>
      </c>
      <c r="BJ1859" s="170" t="str">
        <f aca="false">CONCATENATE(A1859,"=",E1859)</f>
        <v>AJ315769=</v>
      </c>
      <c r="BK1859" s="170" t="str">
        <f aca="false">CONCATENATE(A1859,"=",C1859)</f>
        <v>AJ315769=</v>
      </c>
      <c r="BL1859" s="170" t="str">
        <f aca="false">CONCATENATE(D1859,"=")</f>
        <v>=</v>
      </c>
      <c r="BM1859" s="223" t="str">
        <f aca="false">IF(BA1859="XX","",BA1859)</f>
        <v>AJ315769</v>
      </c>
      <c r="BN1859" s="224" t="str">
        <f aca="false">CONCATENATE(IF(F1859="","",F1859),IF(G1859="","",CONCATENATE(" / ",G1859)))</f>
        <v/>
      </c>
      <c r="BO1859" s="225" t="str">
        <f aca="false">AX1859</f>
        <v>.GBR</v>
      </c>
      <c r="BP1859" s="226" t="str">
        <f aca="false">IF(V1859="","",V1859)</f>
        <v/>
      </c>
      <c r="BQ1859" s="226" t="str">
        <f aca="false">IF(W1859="","",CONCATENATE(W1859,IF(LEFT(AO1859,1)="s","+","")))</f>
        <v/>
      </c>
      <c r="BR1859" s="226" t="str">
        <f aca="false">IF(X1859="","",CONCATENATE(X1859,IF(LEFT(AQ1859,1)="s","+","")))</f>
        <v/>
      </c>
      <c r="BS1859" s="226" t="str">
        <f aca="false">IF(Y1859="","",CONCATENATE(Y1859,IF(LEFT(AR1859,1)="s","+","")))</f>
        <v/>
      </c>
      <c r="BT1859" s="226" t="str">
        <f aca="false">IF(Z1859="","",CONCATENATE(Z1859,IF(LEFT(AS1859,1)="s","+","")))</f>
        <v/>
      </c>
      <c r="BU1859" s="227" t="str">
        <f aca="false">IF(AA1859="","",CONCATENATE(AA1859,IF(LEFT(AT1859,1)="s","+","")))</f>
        <v/>
      </c>
      <c r="BW1859" s="177" t="s">
        <v>338</v>
      </c>
      <c r="BX1859" s="170" t="str">
        <f aca="false">IF(BW1859&lt;&gt;"",IF(ISNUMBER(FIND("=",BW1859)),LEFT(BW1859,FIND("=",BW1859)-1),BW1859),BW1859)</f>
        <v>xx</v>
      </c>
      <c r="BY1859" s="170" t="str">
        <f aca="false">IF(BW1859&lt;&gt;"",IF(ISNUMBER(FIND("=",BW1859)),RIGHT(BW1859,LEN(BW1859)-FIND("=",BW1859)),""),"")</f>
        <v>Non_select</v>
      </c>
      <c r="BZ1859" s="170" t="str">
        <f aca="false">IF(BX1859&lt;&gt;"",IF(ISNUMBER(FIND(".",BX1859)),LEFT(BX1859,FIND(".",BX1859)-1),BX1859),BX1859)</f>
        <v>xx</v>
      </c>
      <c r="CA1859" s="170" t="str">
        <f aca="false">IF(BX1859&lt;&gt;"",IF(ISNUMBER(FIND(".",BX1859)),RIGHT(BX1859,LEN(BX1859)-FIND(".",BX1859)),""),"")</f>
        <v/>
      </c>
      <c r="CC1859" s="170" t="str">
        <f aca="false">A1859</f>
        <v>AJ315769</v>
      </c>
      <c r="CD1859" s="178" t="s">
        <v>339</v>
      </c>
      <c r="CE1859" s="178" t="s">
        <v>340</v>
      </c>
      <c r="CF1859" s="178" t="s">
        <v>341</v>
      </c>
      <c r="CK1859" s="178"/>
      <c r="CR1859" s="228" t="n">
        <f aca="false">C1859</f>
        <v>0</v>
      </c>
      <c r="CS1859" s="229" t="n">
        <f aca="false">D1859</f>
        <v>0</v>
      </c>
      <c r="CT1859" s="170" t="str">
        <f aca="false">CONCATENATE(CD1859," strain ",CM1859," ",CL1859,", partial cds")</f>
        <v>Hepatitis E virus strain  , partial cds</v>
      </c>
    </row>
    <row r="1860" s="146" customFormat="true" ht="11.9" hidden="true" customHeight="true" outlineLevel="0" collapsed="false">
      <c r="A1860" s="154" t="s">
        <v>4807</v>
      </c>
      <c r="B1860" s="147" t="s">
        <v>371</v>
      </c>
      <c r="C1860" s="209"/>
      <c r="D1860" s="209"/>
      <c r="E1860" s="209"/>
      <c r="F1860" s="212"/>
      <c r="G1860" s="212"/>
      <c r="H1860" s="146" t="s">
        <v>2753</v>
      </c>
      <c r="I1860" s="236" t="s">
        <v>2754</v>
      </c>
      <c r="J1860" s="235" t="s">
        <v>395</v>
      </c>
      <c r="K1860" s="212"/>
      <c r="L1860" s="212"/>
      <c r="M1860" s="157" t="s">
        <v>4654</v>
      </c>
      <c r="N1860" s="213"/>
      <c r="O1860" s="212"/>
      <c r="P1860" s="212"/>
      <c r="Q1860" s="212"/>
      <c r="R1860" s="212"/>
      <c r="S1860" s="212"/>
      <c r="T1860" s="215"/>
      <c r="U1860" s="215"/>
      <c r="V1860" s="209"/>
      <c r="W1860" s="217"/>
      <c r="X1860" s="209"/>
      <c r="Y1860" s="209"/>
      <c r="Z1860" s="209"/>
      <c r="AA1860" s="216"/>
      <c r="AB1860" s="217"/>
      <c r="AC1860" s="217"/>
      <c r="AD1860" s="209"/>
      <c r="AE1860" s="209"/>
      <c r="AF1860" s="209"/>
      <c r="AG1860" s="218"/>
      <c r="AH1860" s="212"/>
      <c r="AI1860" s="212"/>
      <c r="AJ1860" s="219" t="n">
        <f aca="false">SeqEnd-SeqBeg+1</f>
        <v>1</v>
      </c>
      <c r="AK1860" s="220" t="n">
        <f aca="false">AND( SeqBeg&lt;=Beg  , End &lt;=SeqEnd )</f>
        <v>0</v>
      </c>
      <c r="AL1860" s="212"/>
      <c r="AM1860" s="212"/>
      <c r="AN1860" s="221"/>
      <c r="AO1860" s="147" t="s">
        <v>103</v>
      </c>
      <c r="AP1860" s="147" t="s">
        <v>103</v>
      </c>
      <c r="AQ1860" s="147" t="s">
        <v>103</v>
      </c>
      <c r="AR1860" s="147" t="s">
        <v>103</v>
      </c>
      <c r="AS1860" s="147" t="s">
        <v>103</v>
      </c>
      <c r="AT1860" s="147" t="s">
        <v>103</v>
      </c>
      <c r="AV1860" s="212"/>
      <c r="AW1860" s="222" t="str">
        <f aca="false">HYPERLINK(CONCATENATE("http://www.ncbi.nlm.nih.gov/nuccore/",BM1860),BM1860)</f>
        <v>AM943646</v>
      </c>
      <c r="AX1860" s="219" t="str">
        <f aca="false">CONCATENATE(D1860,IF(I1860="","",CONCATENATE(".",I1860)),IF(K1860="","",CONCATENATE(".",K1860)),IF(M1860="","",CONCATENATE(".",M1860)),IF(R1860="","",CONCATENATE(".",R1860)),IF(U1860="","","(*)"))</f>
        <v>.HUN.gallus</v>
      </c>
      <c r="AY1860" s="170" t="str">
        <f aca="false">CONCATENATE(BM1860,".",BN1860)</f>
        <v>AM943646.</v>
      </c>
      <c r="AZ1860" s="171" t="str">
        <f aca="false">IF(AV1860="",IF(ISNUMBER(FIND(".",A1860)),LEFT(A1860,FIND(".",A1860)-1),A1860),AV1860)</f>
        <v>AM943646</v>
      </c>
      <c r="BA1860" s="171" t="str">
        <f aca="false">IF(ISNUMBER(FIND("-",AZ1860)),LEFT(AZ1860,FIND("-",AZ1860)-1),AZ1860)</f>
        <v>AM943646</v>
      </c>
      <c r="BB1860" s="170" t="str">
        <f aca="false"> MEGAname &amp; "="</f>
        <v>AM943646=</v>
      </c>
      <c r="BC1860" s="170" t="str">
        <f aca="false">Clear &amp; IF(span ,"Span","out")</f>
        <v>AM943646=out</v>
      </c>
      <c r="BD1860" s="170" t="str">
        <f aca="false">Clear &amp; IF(span, IF(B1860=".","Selected",B1860),"out")</f>
        <v>AM943646=out</v>
      </c>
      <c r="BE1860" s="170" t="str">
        <f aca="false">Clear &amp; Strain</f>
        <v>AM943646=</v>
      </c>
      <c r="BF1860" s="170" t="str">
        <f aca="false">CONCATENATE(A1860,"=",F1860,". ",AX1860,IF(AB1860="","",CONCATENATE(".",AB1860)))</f>
        <v>AM943646=. .HUN.gallus</v>
      </c>
      <c r="BG1860" s="170" t="str">
        <f aca="false">CONCATENATE(A1860,"=",F1860,". ",AX1860)</f>
        <v>AM943646=. .HUN.gallus</v>
      </c>
      <c r="BH1860" s="170" t="str">
        <f aca="false">CONCATENATE(A1860,"=",AX1860)</f>
        <v>AM943646=.HUN.gallus</v>
      </c>
      <c r="BI1860" s="170" t="str">
        <f aca="false">CONCATENATE(A1860,"=",ComForSubtype,D1860)</f>
        <v>AM943646=</v>
      </c>
      <c r="BJ1860" s="170" t="str">
        <f aca="false">CONCATENATE(A1860,"=",E1860)</f>
        <v>AM943646=</v>
      </c>
      <c r="BK1860" s="170" t="str">
        <f aca="false">CONCATENATE(A1860,"=",C1860)</f>
        <v>AM943646=</v>
      </c>
      <c r="BL1860" s="170" t="str">
        <f aca="false">CONCATENATE(D1860,"=")</f>
        <v>=</v>
      </c>
      <c r="BM1860" s="223" t="str">
        <f aca="false">IF(BA1860="XX","",BA1860)</f>
        <v>AM943646</v>
      </c>
      <c r="BN1860" s="224" t="str">
        <f aca="false">CONCATENATE(IF(F1860="","",F1860),IF(G1860="","",CONCATENATE(" / ",G1860)))</f>
        <v/>
      </c>
      <c r="BO1860" s="225" t="str">
        <f aca="false">AX1860</f>
        <v>.HUN.gallus</v>
      </c>
      <c r="BP1860" s="226" t="str">
        <f aca="false">IF(V1860="","",V1860)</f>
        <v/>
      </c>
      <c r="BQ1860" s="226" t="str">
        <f aca="false">IF(W1860="","",CONCATENATE(W1860,IF(LEFT(AO1860,1)="s","+","")))</f>
        <v/>
      </c>
      <c r="BR1860" s="226" t="str">
        <f aca="false">IF(X1860="","",CONCATENATE(X1860,IF(LEFT(AQ1860,1)="s","+","")))</f>
        <v/>
      </c>
      <c r="BS1860" s="226" t="str">
        <f aca="false">IF(Y1860="","",CONCATENATE(Y1860,IF(LEFT(AR1860,1)="s","+","")))</f>
        <v/>
      </c>
      <c r="BT1860" s="226" t="str">
        <f aca="false">IF(Z1860="","",CONCATENATE(Z1860,IF(LEFT(AS1860,1)="s","+","")))</f>
        <v/>
      </c>
      <c r="BU1860" s="227" t="str">
        <f aca="false">IF(AA1860="","",CONCATENATE(AA1860,IF(LEFT(AT1860,1)="s","+","")))</f>
        <v/>
      </c>
      <c r="BV1860" s="212"/>
      <c r="BW1860" s="177" t="s">
        <v>338</v>
      </c>
      <c r="BX1860" s="170" t="str">
        <f aca="false">IF(BW1860&lt;&gt;"",IF(ISNUMBER(FIND("=",BW1860)),LEFT(BW1860,FIND("=",BW1860)-1),BW1860),BW1860)</f>
        <v>xx</v>
      </c>
      <c r="BY1860" s="170" t="str">
        <f aca="false">IF(BW1860&lt;&gt;"",IF(ISNUMBER(FIND("=",BW1860)),RIGHT(BW1860,LEN(BW1860)-FIND("=",BW1860)),""),"")</f>
        <v>Non_select</v>
      </c>
      <c r="BZ1860" s="170" t="str">
        <f aca="false">IF(BX1860&lt;&gt;"",IF(ISNUMBER(FIND(".",BX1860)),LEFT(BX1860,FIND(".",BX1860)-1),BX1860),BX1860)</f>
        <v>xx</v>
      </c>
      <c r="CA1860" s="170" t="str">
        <f aca="false">IF(BX1860&lt;&gt;"",IF(ISNUMBER(FIND(".",BX1860)),RIGHT(BX1860,LEN(BX1860)-FIND(".",BX1860)),""),"")</f>
        <v/>
      </c>
      <c r="CB1860" s="212"/>
      <c r="CC1860" s="170" t="str">
        <f aca="false">A1860</f>
        <v>AM943646</v>
      </c>
      <c r="CD1860" s="178" t="s">
        <v>339</v>
      </c>
      <c r="CE1860" s="178" t="s">
        <v>340</v>
      </c>
      <c r="CF1860" s="178" t="s">
        <v>341</v>
      </c>
      <c r="CG1860" s="212"/>
      <c r="CH1860" s="212"/>
      <c r="CI1860" s="212"/>
      <c r="CJ1860" s="212"/>
      <c r="CK1860" s="178"/>
      <c r="CL1860" s="212"/>
      <c r="CM1860" s="212"/>
      <c r="CN1860" s="212"/>
      <c r="CO1860" s="212"/>
      <c r="CP1860" s="212"/>
      <c r="CQ1860" s="212"/>
      <c r="CR1860" s="170" t="n">
        <f aca="false">C1860</f>
        <v>0</v>
      </c>
      <c r="CS1860" s="229" t="n">
        <f aca="false">D1860</f>
        <v>0</v>
      </c>
      <c r="CT1860" s="170" t="str">
        <f aca="false">CONCATENATE(CD1860," strain ",CM1860," ",CL1860,", partial cds")</f>
        <v>Hepatitis E virus strain  , partial cds</v>
      </c>
    </row>
    <row r="1861" s="146" customFormat="true" ht="11.9" hidden="true" customHeight="true" outlineLevel="0" collapsed="false">
      <c r="A1861" s="154" t="s">
        <v>4808</v>
      </c>
      <c r="B1861" s="147" t="s">
        <v>371</v>
      </c>
      <c r="C1861" s="209"/>
      <c r="D1861" s="209"/>
      <c r="E1861" s="209"/>
      <c r="F1861" s="291"/>
      <c r="G1861" s="212"/>
      <c r="H1861" s="146" t="s">
        <v>405</v>
      </c>
      <c r="I1861" s="153" t="s">
        <v>412</v>
      </c>
      <c r="J1861" s="146" t="s">
        <v>395</v>
      </c>
      <c r="K1861" s="212"/>
      <c r="L1861" s="212"/>
      <c r="M1861" s="157" t="s">
        <v>4654</v>
      </c>
      <c r="N1861" s="213"/>
      <c r="O1861" s="212"/>
      <c r="P1861" s="212"/>
      <c r="Q1861" s="212"/>
      <c r="R1861" s="212"/>
      <c r="S1861" s="212"/>
      <c r="T1861" s="215"/>
      <c r="U1861" s="215"/>
      <c r="V1861" s="209"/>
      <c r="W1861" s="217"/>
      <c r="X1861" s="209"/>
      <c r="Y1861" s="209"/>
      <c r="Z1861" s="209"/>
      <c r="AA1861" s="216"/>
      <c r="AB1861" s="217"/>
      <c r="AC1861" s="217"/>
      <c r="AD1861" s="209"/>
      <c r="AE1861" s="209"/>
      <c r="AF1861" s="209"/>
      <c r="AG1861" s="218"/>
      <c r="AH1861" s="212"/>
      <c r="AI1861" s="212"/>
      <c r="AJ1861" s="219" t="n">
        <f aca="false">SeqEnd-SeqBeg+1</f>
        <v>1</v>
      </c>
      <c r="AK1861" s="220" t="n">
        <f aca="false">AND( SeqBeg&lt;=Beg  , End &lt;=SeqEnd )</f>
        <v>0</v>
      </c>
      <c r="AL1861" s="212"/>
      <c r="AM1861" s="212"/>
      <c r="AN1861" s="221"/>
      <c r="AO1861" s="147" t="s">
        <v>103</v>
      </c>
      <c r="AP1861" s="147" t="s">
        <v>103</v>
      </c>
      <c r="AQ1861" s="147" t="s">
        <v>103</v>
      </c>
      <c r="AR1861" s="147" t="s">
        <v>103</v>
      </c>
      <c r="AS1861" s="147" t="s">
        <v>103</v>
      </c>
      <c r="AT1861" s="147" t="s">
        <v>103</v>
      </c>
      <c r="AV1861" s="212"/>
      <c r="AW1861" s="222" t="str">
        <f aca="false">HYPERLINK(CONCATENATE("http://www.ncbi.nlm.nih.gov/nuccore/",BM1861),BM1861)</f>
        <v>AM943651</v>
      </c>
      <c r="AX1861" s="219" t="str">
        <f aca="false">CONCATENATE(D1861,IF(I1861="","",CONCATENATE(".",I1861)),IF(K1861="","",CONCATENATE(".",K1861)),IF(M1861="","",CONCATENATE(".",M1861)),IF(R1861="","",CONCATENATE(".",R1861)),IF(U1861="","","(*)"))</f>
        <v>.DEU.gallus</v>
      </c>
      <c r="AY1861" s="170" t="str">
        <f aca="false">CONCATENATE(BM1861,".",BN1861)</f>
        <v>AM943651.</v>
      </c>
      <c r="AZ1861" s="171" t="str">
        <f aca="false">IF(AV1861="",IF(ISNUMBER(FIND(".",A1861)),LEFT(A1861,FIND(".",A1861)-1),A1861),AV1861)</f>
        <v>AM943651</v>
      </c>
      <c r="BA1861" s="171" t="str">
        <f aca="false">IF(ISNUMBER(FIND("-",AZ1861)),LEFT(AZ1861,FIND("-",AZ1861)-1),AZ1861)</f>
        <v>AM943651</v>
      </c>
      <c r="BB1861" s="170" t="str">
        <f aca="false"> MEGAname &amp; "="</f>
        <v>AM943651=</v>
      </c>
      <c r="BC1861" s="170" t="str">
        <f aca="false">Clear &amp; IF(span ,"Span","out")</f>
        <v>AM943651=out</v>
      </c>
      <c r="BD1861" s="170" t="str">
        <f aca="false">Clear &amp; IF(span, IF(B1861=".","Selected",B1861),"out")</f>
        <v>AM943651=out</v>
      </c>
      <c r="BE1861" s="170" t="str">
        <f aca="false">Clear &amp; Strain</f>
        <v>AM943651=</v>
      </c>
      <c r="BF1861" s="170" t="str">
        <f aca="false">CONCATENATE(A1861,"=",F1861,". ",AX1861,IF(AB1861="","",CONCATENATE(".",AB1861)))</f>
        <v>AM943651=. .DEU.gallus</v>
      </c>
      <c r="BG1861" s="170" t="str">
        <f aca="false">CONCATENATE(A1861,"=",F1861,". ",AX1861)</f>
        <v>AM943651=. .DEU.gallus</v>
      </c>
      <c r="BH1861" s="170" t="str">
        <f aca="false">CONCATENATE(A1861,"=",AX1861)</f>
        <v>AM943651=.DEU.gallus</v>
      </c>
      <c r="BI1861" s="170" t="str">
        <f aca="false">CONCATENATE(A1861,"=",ComForSubtype,D1861)</f>
        <v>AM943651=</v>
      </c>
      <c r="BJ1861" s="170" t="str">
        <f aca="false">CONCATENATE(A1861,"=",E1861)</f>
        <v>AM943651=</v>
      </c>
      <c r="BK1861" s="170" t="str">
        <f aca="false">CONCATENATE(A1861,"=",C1861)</f>
        <v>AM943651=</v>
      </c>
      <c r="BL1861" s="170" t="str">
        <f aca="false">CONCATENATE(D1861,"=")</f>
        <v>=</v>
      </c>
      <c r="BM1861" s="223" t="str">
        <f aca="false">IF(BA1861="XX","",BA1861)</f>
        <v>AM943651</v>
      </c>
      <c r="BN1861" s="224" t="str">
        <f aca="false">CONCATENATE(IF(F1861="","",F1861),IF(G1861="","",CONCATENATE(" / ",G1861)))</f>
        <v/>
      </c>
      <c r="BO1861" s="225" t="str">
        <f aca="false">AX1861</f>
        <v>.DEU.gallus</v>
      </c>
      <c r="BP1861" s="226" t="str">
        <f aca="false">IF(V1861="","",V1861)</f>
        <v/>
      </c>
      <c r="BQ1861" s="226" t="str">
        <f aca="false">IF(W1861="","",CONCATENATE(W1861,IF(LEFT(AO1861,1)="s","+","")))</f>
        <v/>
      </c>
      <c r="BR1861" s="226" t="str">
        <f aca="false">IF(X1861="","",CONCATENATE(X1861,IF(LEFT(AQ1861,1)="s","+","")))</f>
        <v/>
      </c>
      <c r="BS1861" s="226" t="str">
        <f aca="false">IF(Y1861="","",CONCATENATE(Y1861,IF(LEFT(AR1861,1)="s","+","")))</f>
        <v/>
      </c>
      <c r="BT1861" s="226" t="str">
        <f aca="false">IF(Z1861="","",CONCATENATE(Z1861,IF(LEFT(AS1861,1)="s","+","")))</f>
        <v/>
      </c>
      <c r="BU1861" s="227" t="str">
        <f aca="false">IF(AA1861="","",CONCATENATE(AA1861,IF(LEFT(AT1861,1)="s","+","")))</f>
        <v/>
      </c>
      <c r="BV1861" s="212"/>
      <c r="BW1861" s="177" t="s">
        <v>338</v>
      </c>
      <c r="BX1861" s="170" t="str">
        <f aca="false">IF(BW1861&lt;&gt;"",IF(ISNUMBER(FIND("=",BW1861)),LEFT(BW1861,FIND("=",BW1861)-1),BW1861),BW1861)</f>
        <v>xx</v>
      </c>
      <c r="BY1861" s="170" t="str">
        <f aca="false">IF(BW1861&lt;&gt;"",IF(ISNUMBER(FIND("=",BW1861)),RIGHT(BW1861,LEN(BW1861)-FIND("=",BW1861)),""),"")</f>
        <v>Non_select</v>
      </c>
      <c r="BZ1861" s="170" t="str">
        <f aca="false">IF(BX1861&lt;&gt;"",IF(ISNUMBER(FIND(".",BX1861)),LEFT(BX1861,FIND(".",BX1861)-1),BX1861),BX1861)</f>
        <v>xx</v>
      </c>
      <c r="CA1861" s="170" t="str">
        <f aca="false">IF(BX1861&lt;&gt;"",IF(ISNUMBER(FIND(".",BX1861)),RIGHT(BX1861,LEN(BX1861)-FIND(".",BX1861)),""),"")</f>
        <v/>
      </c>
      <c r="CB1861" s="212"/>
      <c r="CC1861" s="170" t="str">
        <f aca="false">A1861</f>
        <v>AM943651</v>
      </c>
      <c r="CD1861" s="178" t="s">
        <v>339</v>
      </c>
      <c r="CE1861" s="178" t="s">
        <v>340</v>
      </c>
      <c r="CF1861" s="178" t="s">
        <v>341</v>
      </c>
      <c r="CG1861" s="212"/>
      <c r="CH1861" s="212"/>
      <c r="CI1861" s="212"/>
      <c r="CJ1861" s="212"/>
      <c r="CK1861" s="178"/>
      <c r="CL1861" s="212"/>
      <c r="CM1861" s="212"/>
      <c r="CN1861" s="212"/>
      <c r="CO1861" s="212"/>
      <c r="CP1861" s="212"/>
      <c r="CQ1861" s="212"/>
      <c r="CR1861" s="170" t="n">
        <f aca="false">C1861</f>
        <v>0</v>
      </c>
      <c r="CS1861" s="229" t="n">
        <f aca="false">D1861</f>
        <v>0</v>
      </c>
      <c r="CT1861" s="170" t="str">
        <f aca="false">CONCATENATE(CD1861," strain ",CM1861," ",CL1861,", partial cds")</f>
        <v>Hepatitis E virus strain  , partial cds</v>
      </c>
    </row>
    <row r="1862" s="146" customFormat="true" ht="11.9" hidden="true" customHeight="true" outlineLevel="0" collapsed="false">
      <c r="A1862" s="154" t="s">
        <v>4809</v>
      </c>
      <c r="B1862" s="147" t="s">
        <v>371</v>
      </c>
      <c r="C1862" s="209"/>
      <c r="D1862" s="209"/>
      <c r="E1862" s="209"/>
      <c r="F1862" s="154"/>
      <c r="G1862" s="212"/>
      <c r="H1862" s="212"/>
      <c r="I1862" s="212"/>
      <c r="J1862" s="212"/>
      <c r="K1862" s="212"/>
      <c r="L1862" s="212"/>
      <c r="M1862" s="157" t="s">
        <v>4114</v>
      </c>
      <c r="N1862" s="213"/>
      <c r="O1862" s="212"/>
      <c r="P1862" s="212"/>
      <c r="Q1862" s="212"/>
      <c r="R1862" s="212"/>
      <c r="S1862" s="212"/>
      <c r="T1862" s="215"/>
      <c r="U1862" s="215"/>
      <c r="V1862" s="209"/>
      <c r="W1862" s="217"/>
      <c r="X1862" s="209"/>
      <c r="Y1862" s="209"/>
      <c r="Z1862" s="209"/>
      <c r="AA1862" s="216"/>
      <c r="AB1862" s="217"/>
      <c r="AC1862" s="217"/>
      <c r="AD1862" s="209"/>
      <c r="AE1862" s="209"/>
      <c r="AF1862" s="209"/>
      <c r="AG1862" s="218"/>
      <c r="AH1862" s="212"/>
      <c r="AI1862" s="212"/>
      <c r="AJ1862" s="219" t="n">
        <f aca="false">SeqEnd-SeqBeg+1</f>
        <v>1</v>
      </c>
      <c r="AK1862" s="220" t="n">
        <f aca="false">AND( SeqBeg&lt;=Beg  , End &lt;=SeqEnd )</f>
        <v>0</v>
      </c>
      <c r="AL1862" s="212"/>
      <c r="AM1862" s="212"/>
      <c r="AN1862" s="221"/>
      <c r="AO1862" s="147" t="s">
        <v>103</v>
      </c>
      <c r="AP1862" s="147" t="s">
        <v>103</v>
      </c>
      <c r="AQ1862" s="147" t="s">
        <v>103</v>
      </c>
      <c r="AR1862" s="147" t="s">
        <v>103</v>
      </c>
      <c r="AS1862" s="147" t="s">
        <v>103</v>
      </c>
      <c r="AT1862" s="147" t="s">
        <v>103</v>
      </c>
      <c r="AV1862" s="212"/>
      <c r="AW1862" s="222" t="str">
        <f aca="false">HYPERLINK(CONCATENATE("http://www.ncbi.nlm.nih.gov/nuccore/",BM1862),BM1862)</f>
        <v>AX181756</v>
      </c>
      <c r="AX1862" s="219" t="str">
        <f aca="false">CONCATENATE(D1862,IF(I1862="","",CONCATENATE(".",I1862)),IF(K1862="","",CONCATENATE(".",K1862)),IF(M1862="","",CONCATENATE(".",M1862)),IF(R1862="","",CONCATENATE(".",R1862)),IF(U1862="","","(*)"))</f>
        <v>.patent </v>
      </c>
      <c r="AY1862" s="170" t="str">
        <f aca="false">CONCATENATE(BM1862,".",BN1862)</f>
        <v>AX181756.</v>
      </c>
      <c r="AZ1862" s="171" t="str">
        <f aca="false">IF(AV1862="",IF(ISNUMBER(FIND(".",A1862)),LEFT(A1862,FIND(".",A1862)-1),A1862),AV1862)</f>
        <v>AX181756</v>
      </c>
      <c r="BA1862" s="171" t="str">
        <f aca="false">IF(ISNUMBER(FIND("-",AZ1862)),LEFT(AZ1862,FIND("-",AZ1862)-1),AZ1862)</f>
        <v>AX181756</v>
      </c>
      <c r="BB1862" s="170" t="str">
        <f aca="false"> MEGAname &amp; "="</f>
        <v>AX181756=</v>
      </c>
      <c r="BC1862" s="170" t="str">
        <f aca="false">Clear &amp; IF(span ,"Span","out")</f>
        <v>AX181756=out</v>
      </c>
      <c r="BD1862" s="170" t="str">
        <f aca="false">Clear &amp; IF(span, IF(B1862=".","Selected",B1862),"out")</f>
        <v>AX181756=out</v>
      </c>
      <c r="BE1862" s="170" t="str">
        <f aca="false">Clear &amp; Strain</f>
        <v>AX181756=</v>
      </c>
      <c r="BF1862" s="170" t="str">
        <f aca="false">CONCATENATE(A1862,"=",F1862,". ",AX1862,IF(AB1862="","",CONCATENATE(".",AB1862)))</f>
        <v>AX181756=. .patent </v>
      </c>
      <c r="BG1862" s="170" t="str">
        <f aca="false">CONCATENATE(A1862,"=",F1862,". ",AX1862)</f>
        <v>AX181756=. .patent </v>
      </c>
      <c r="BH1862" s="170" t="str">
        <f aca="false">CONCATENATE(A1862,"=",AX1862)</f>
        <v>AX181756=.patent </v>
      </c>
      <c r="BI1862" s="170" t="str">
        <f aca="false">CONCATENATE(A1862,"=",ComForSubtype,D1862)</f>
        <v>AX181756=</v>
      </c>
      <c r="BJ1862" s="170" t="str">
        <f aca="false">CONCATENATE(A1862,"=",E1862)</f>
        <v>AX181756=</v>
      </c>
      <c r="BK1862" s="170" t="str">
        <f aca="false">CONCATENATE(A1862,"=",C1862)</f>
        <v>AX181756=</v>
      </c>
      <c r="BL1862" s="170" t="str">
        <f aca="false">CONCATENATE(D1862,"=")</f>
        <v>=</v>
      </c>
      <c r="BM1862" s="223" t="str">
        <f aca="false">IF(BA1862="XX","",BA1862)</f>
        <v>AX181756</v>
      </c>
      <c r="BN1862" s="224" t="str">
        <f aca="false">CONCATENATE(IF(F1862="","",F1862),IF(G1862="","",CONCATENATE(" / ",G1862)))</f>
        <v/>
      </c>
      <c r="BO1862" s="225" t="str">
        <f aca="false">AX1862</f>
        <v>.patent </v>
      </c>
      <c r="BP1862" s="226" t="str">
        <f aca="false">IF(V1862="","",V1862)</f>
        <v/>
      </c>
      <c r="BQ1862" s="226" t="str">
        <f aca="false">IF(W1862="","",CONCATENATE(W1862,IF(LEFT(AO1862,1)="s","+","")))</f>
        <v/>
      </c>
      <c r="BR1862" s="226" t="str">
        <f aca="false">IF(X1862="","",CONCATENATE(X1862,IF(LEFT(AQ1862,1)="s","+","")))</f>
        <v/>
      </c>
      <c r="BS1862" s="226" t="str">
        <f aca="false">IF(Y1862="","",CONCATENATE(Y1862,IF(LEFT(AR1862,1)="s","+","")))</f>
        <v/>
      </c>
      <c r="BT1862" s="226" t="str">
        <f aca="false">IF(Z1862="","",CONCATENATE(Z1862,IF(LEFT(AS1862,1)="s","+","")))</f>
        <v/>
      </c>
      <c r="BU1862" s="227" t="str">
        <f aca="false">IF(AA1862="","",CONCATENATE(AA1862,IF(LEFT(AT1862,1)="s","+","")))</f>
        <v/>
      </c>
      <c r="BV1862" s="212"/>
      <c r="BW1862" s="177" t="s">
        <v>338</v>
      </c>
      <c r="BX1862" s="170" t="str">
        <f aca="false">IF(BW1862&lt;&gt;"",IF(ISNUMBER(FIND("=",BW1862)),LEFT(BW1862,FIND("=",BW1862)-1),BW1862),BW1862)</f>
        <v>xx</v>
      </c>
      <c r="BY1862" s="170" t="str">
        <f aca="false">IF(BW1862&lt;&gt;"",IF(ISNUMBER(FIND("=",BW1862)),RIGHT(BW1862,LEN(BW1862)-FIND("=",BW1862)),""),"")</f>
        <v>Non_select</v>
      </c>
      <c r="BZ1862" s="170" t="str">
        <f aca="false">IF(BX1862&lt;&gt;"",IF(ISNUMBER(FIND(".",BX1862)),LEFT(BX1862,FIND(".",BX1862)-1),BX1862),BX1862)</f>
        <v>xx</v>
      </c>
      <c r="CA1862" s="170" t="str">
        <f aca="false">IF(BX1862&lt;&gt;"",IF(ISNUMBER(FIND(".",BX1862)),RIGHT(BX1862,LEN(BX1862)-FIND(".",BX1862)),""),"")</f>
        <v/>
      </c>
      <c r="CB1862" s="212"/>
      <c r="CC1862" s="170" t="str">
        <f aca="false">A1862</f>
        <v>AX181756</v>
      </c>
      <c r="CD1862" s="178" t="s">
        <v>339</v>
      </c>
      <c r="CE1862" s="178" t="s">
        <v>340</v>
      </c>
      <c r="CF1862" s="178" t="s">
        <v>341</v>
      </c>
      <c r="CG1862" s="212"/>
      <c r="CH1862" s="212"/>
      <c r="CI1862" s="212"/>
      <c r="CJ1862" s="212"/>
      <c r="CK1862" s="178"/>
      <c r="CL1862" s="212"/>
      <c r="CM1862" s="212"/>
      <c r="CN1862" s="212"/>
      <c r="CO1862" s="212"/>
      <c r="CP1862" s="212"/>
      <c r="CQ1862" s="212"/>
      <c r="CR1862" s="170" t="n">
        <f aca="false">C1862</f>
        <v>0</v>
      </c>
      <c r="CS1862" s="229" t="n">
        <f aca="false">D1862</f>
        <v>0</v>
      </c>
      <c r="CT1862" s="170" t="str">
        <f aca="false">CONCATENATE(CD1862," strain ",CM1862," ",CL1862,", partial cds")</f>
        <v>Hepatitis E virus strain  , partial cds</v>
      </c>
    </row>
    <row r="1863" customFormat="false" ht="11.9" hidden="true" customHeight="true" outlineLevel="0" collapsed="false">
      <c r="A1863" s="235" t="s">
        <v>4810</v>
      </c>
      <c r="B1863" s="147" t="s">
        <v>371</v>
      </c>
      <c r="C1863" s="245"/>
      <c r="D1863" s="246"/>
      <c r="E1863" s="249"/>
      <c r="F1863" s="533"/>
      <c r="G1863" s="212"/>
      <c r="H1863" s="235"/>
      <c r="I1863" s="236"/>
      <c r="J1863" s="235"/>
      <c r="K1863" s="212"/>
      <c r="L1863" s="212"/>
      <c r="M1863" s="157" t="s">
        <v>4114</v>
      </c>
      <c r="N1863" s="213"/>
      <c r="O1863" s="212"/>
      <c r="P1863" s="159"/>
      <c r="Q1863" s="159"/>
      <c r="R1863" s="237"/>
      <c r="S1863" s="237"/>
      <c r="T1863" s="215"/>
      <c r="U1863" s="215"/>
      <c r="V1863" s="158" t="s">
        <v>278</v>
      </c>
      <c r="W1863" s="217"/>
      <c r="X1863" s="209"/>
      <c r="Y1863" s="209"/>
      <c r="Z1863" s="209"/>
      <c r="AA1863" s="216"/>
      <c r="AB1863" s="217"/>
      <c r="AC1863" s="217"/>
      <c r="AD1863" s="209"/>
      <c r="AE1863" s="209"/>
      <c r="AF1863" s="209"/>
      <c r="AG1863" s="218"/>
      <c r="AH1863" s="212"/>
      <c r="AI1863" s="212"/>
      <c r="AJ1863" s="219" t="n">
        <f aca="false">SeqEnd-SeqBeg+1</f>
        <v>1</v>
      </c>
      <c r="AK1863" s="220" t="n">
        <f aca="false">AND( SeqBeg&lt;=Beg  , End &lt;=SeqEnd )</f>
        <v>0</v>
      </c>
      <c r="AL1863" s="237"/>
      <c r="AM1863" s="237"/>
      <c r="AN1863" s="221"/>
      <c r="AO1863" s="164" t="s">
        <v>103</v>
      </c>
      <c r="AP1863" s="164" t="s">
        <v>103</v>
      </c>
      <c r="AQ1863" s="164" t="s">
        <v>103</v>
      </c>
      <c r="AR1863" s="164" t="s">
        <v>103</v>
      </c>
      <c r="AS1863" s="164" t="s">
        <v>103</v>
      </c>
      <c r="AT1863" s="164" t="s">
        <v>103</v>
      </c>
      <c r="AU1863" s="237"/>
      <c r="AV1863" s="237"/>
      <c r="AW1863" s="222" t="str">
        <f aca="false">HYPERLINK(CONCATENATE("http://www.ncbi.nlm.nih.gov/nuccore/",BM1863),BM1863)</f>
        <v>AX181807</v>
      </c>
      <c r="AX1863" s="219" t="str">
        <f aca="false">CONCATENATE(D1863,IF(I1863="","",CONCATENATE(".",I1863)),IF(K1863="","",CONCATENATE(".",K1863)),IF(M1863="","",CONCATENATE(".",M1863)),IF(R1863="","",CONCATENATE(".",R1863)),IF(U1863="","","(*)"))</f>
        <v>.patent </v>
      </c>
      <c r="AY1863" s="238" t="str">
        <f aca="false">CONCATENATE(BM1863,".",BN1863)</f>
        <v>AX181807.</v>
      </c>
      <c r="AZ1863" s="239" t="str">
        <f aca="false">IF(AV1863="",IF(ISNUMBER(FIND(".",A1863)),LEFT(A1863,FIND(".",A1863)-1),A1863),AV1863)</f>
        <v>AX181807</v>
      </c>
      <c r="BA1863" s="239" t="str">
        <f aca="false">IF(ISNUMBER(FIND("-",AZ1863)),LEFT(AZ1863,FIND("-",AZ1863)-1),AZ1863)</f>
        <v>AX181807</v>
      </c>
      <c r="BB1863" s="170" t="str">
        <f aca="false"> MEGAname &amp; "="</f>
        <v>AX181807=</v>
      </c>
      <c r="BC1863" s="170" t="str">
        <f aca="false">Clear &amp; IF(span ,"Span","out")</f>
        <v>AX181807=out</v>
      </c>
      <c r="BD1863" s="170" t="str">
        <f aca="false">Clear &amp; IF(span, IF(B1863=".","Selected",B1863),"out")</f>
        <v>AX181807=out</v>
      </c>
      <c r="BE1863" s="170" t="str">
        <f aca="false">Clear &amp; Strain</f>
        <v>AX181807=</v>
      </c>
      <c r="BF1863" s="238" t="str">
        <f aca="false">CONCATENATE(A1863,"=",F1863,". ",AX1863,IF(AB1863="","",CONCATENATE(".",AB1863)))</f>
        <v>AX181807=. .patent </v>
      </c>
      <c r="BG1863" s="238" t="str">
        <f aca="false">CONCATENATE(A1863,"=",F1863,". ",AX1863)</f>
        <v>AX181807=. .patent </v>
      </c>
      <c r="BH1863" s="238" t="str">
        <f aca="false">CONCATENATE(A1863,"=",AX1863)</f>
        <v>AX181807=.patent </v>
      </c>
      <c r="BI1863" s="238" t="str">
        <f aca="false">CONCATENATE(A1863,"=",ComForSubtype,D1863)</f>
        <v>AX181807=</v>
      </c>
      <c r="BJ1863" s="238" t="str">
        <f aca="false">CONCATENATE(A1863,"=",E1863)</f>
        <v>AX181807=</v>
      </c>
      <c r="BK1863" s="238" t="str">
        <f aca="false">CONCATENATE(A1863,"=",C1863)</f>
        <v>AX181807=</v>
      </c>
      <c r="BL1863" s="238" t="str">
        <f aca="false">CONCATENATE(D1863,"=")</f>
        <v>=</v>
      </c>
      <c r="BM1863" s="223" t="str">
        <f aca="false">IF(BA1863="XX","",BA1863)</f>
        <v>AX181807</v>
      </c>
      <c r="BN1863" s="224" t="str">
        <f aca="false">CONCATENATE(IF(F1863="","",F1863),IF(G1863="","",CONCATENATE(" / ",G1863)))</f>
        <v/>
      </c>
      <c r="BO1863" s="225" t="str">
        <f aca="false">AX1863</f>
        <v>.patent </v>
      </c>
      <c r="BP1863" s="226" t="str">
        <f aca="false">IF(V1863="","",V1863)</f>
        <v>CG</v>
      </c>
      <c r="BQ1863" s="226" t="str">
        <f aca="false">IF(W1863="","",CONCATENATE(W1863,IF(LEFT(AO1863,1)="s","+","")))</f>
        <v/>
      </c>
      <c r="BR1863" s="226" t="str">
        <f aca="false">IF(X1863="","",CONCATENATE(X1863,IF(LEFT(AQ1863,1)="s","+","")))</f>
        <v/>
      </c>
      <c r="BS1863" s="226" t="str">
        <f aca="false">IF(Y1863="","",CONCATENATE(Y1863,IF(LEFT(AR1863,1)="s","+","")))</f>
        <v/>
      </c>
      <c r="BT1863" s="226" t="str">
        <f aca="false">IF(Z1863="","",CONCATENATE(Z1863,IF(LEFT(AS1863,1)="s","+","")))</f>
        <v/>
      </c>
      <c r="BU1863" s="227" t="str">
        <f aca="false">IF(AA1863="","",CONCATENATE(AA1863,IF(LEFT(AT1863,1)="s","+","")))</f>
        <v/>
      </c>
      <c r="BV1863" s="240"/>
      <c r="BW1863" s="240" t="s">
        <v>338</v>
      </c>
      <c r="BX1863" s="238" t="str">
        <f aca="false">IF(BW1863&lt;&gt;"",IF(ISNUMBER(FIND("=",BW1863)),LEFT(BW1863,FIND("=",BW1863)-1),BW1863),BW1863)</f>
        <v>xx</v>
      </c>
      <c r="BY1863" s="238" t="str">
        <f aca="false">IF(BW1863&lt;&gt;"",IF(ISNUMBER(FIND("=",BW1863)),RIGHT(BW1863,LEN(BW1863)-FIND("=",BW1863)),""),"")</f>
        <v>Non_select</v>
      </c>
      <c r="BZ1863" s="238" t="str">
        <f aca="false">IF(BX1863&lt;&gt;"",IF(ISNUMBER(FIND(".",BX1863)),LEFT(BX1863,FIND(".",BX1863)-1),BX1863),BX1863)</f>
        <v>xx</v>
      </c>
      <c r="CA1863" s="238" t="str">
        <f aca="false">IF(BX1863&lt;&gt;"",IF(ISNUMBER(FIND(".",BX1863)),RIGHT(BX1863,LEN(BX1863)-FIND(".",BX1863)),""),"")</f>
        <v/>
      </c>
      <c r="CB1863" s="240"/>
      <c r="CC1863" s="238" t="str">
        <f aca="false">A1863</f>
        <v>AX181807</v>
      </c>
      <c r="CD1863" s="241" t="s">
        <v>339</v>
      </c>
      <c r="CE1863" s="241" t="s">
        <v>340</v>
      </c>
      <c r="CF1863" s="241" t="s">
        <v>341</v>
      </c>
      <c r="CG1863" s="241"/>
      <c r="CH1863" s="241"/>
      <c r="CI1863" s="241"/>
      <c r="CJ1863" s="241"/>
      <c r="CK1863" s="241"/>
      <c r="CL1863" s="241"/>
      <c r="CM1863" s="238"/>
      <c r="CN1863" s="238"/>
      <c r="CO1863" s="238"/>
      <c r="CP1863" s="238"/>
      <c r="CQ1863" s="238"/>
      <c r="CR1863" s="238" t="n">
        <f aca="false">C1863</f>
        <v>0</v>
      </c>
      <c r="CS1863" s="242" t="n">
        <f aca="false">D1863</f>
        <v>0</v>
      </c>
      <c r="CT1863" s="170" t="str">
        <f aca="false">CONCATENATE(CD1863," strain ",CM1863," ",CL1863,", partial cds")</f>
        <v>Hepatitis E virus strain  , partial cds</v>
      </c>
    </row>
    <row r="1864" s="146" customFormat="true" ht="11.9" hidden="true" customHeight="true" outlineLevel="0" collapsed="false">
      <c r="A1864" s="154" t="s">
        <v>4811</v>
      </c>
      <c r="B1864" s="147" t="s">
        <v>371</v>
      </c>
      <c r="C1864" s="209"/>
      <c r="D1864" s="209"/>
      <c r="E1864" s="209"/>
      <c r="F1864" s="212"/>
      <c r="G1864" s="212"/>
      <c r="H1864" s="212"/>
      <c r="I1864" s="212"/>
      <c r="J1864" s="212"/>
      <c r="K1864" s="212"/>
      <c r="L1864" s="212"/>
      <c r="M1864" s="157" t="s">
        <v>4114</v>
      </c>
      <c r="N1864" s="213"/>
      <c r="O1864" s="212"/>
      <c r="P1864" s="212"/>
      <c r="Q1864" s="212"/>
      <c r="R1864" s="212"/>
      <c r="S1864" s="212"/>
      <c r="T1864" s="215"/>
      <c r="U1864" s="215"/>
      <c r="V1864" s="158" t="s">
        <v>278</v>
      </c>
      <c r="W1864" s="217"/>
      <c r="X1864" s="209"/>
      <c r="Y1864" s="209"/>
      <c r="Z1864" s="209"/>
      <c r="AA1864" s="216"/>
      <c r="AB1864" s="217"/>
      <c r="AC1864" s="217"/>
      <c r="AD1864" s="209"/>
      <c r="AE1864" s="209"/>
      <c r="AF1864" s="209"/>
      <c r="AG1864" s="218"/>
      <c r="AH1864" s="212"/>
      <c r="AI1864" s="212"/>
      <c r="AJ1864" s="219" t="n">
        <f aca="false">SeqEnd-SeqBeg+1</f>
        <v>1</v>
      </c>
      <c r="AK1864" s="220" t="n">
        <f aca="false">AND( SeqBeg&lt;=Beg  , End &lt;=SeqEnd )</f>
        <v>0</v>
      </c>
      <c r="AL1864" s="212"/>
      <c r="AM1864" s="212"/>
      <c r="AN1864" s="221"/>
      <c r="AO1864" s="147" t="s">
        <v>103</v>
      </c>
      <c r="AP1864" s="147" t="s">
        <v>103</v>
      </c>
      <c r="AQ1864" s="147" t="s">
        <v>103</v>
      </c>
      <c r="AR1864" s="147" t="s">
        <v>103</v>
      </c>
      <c r="AS1864" s="147" t="s">
        <v>103</v>
      </c>
      <c r="AT1864" s="147" t="s">
        <v>103</v>
      </c>
      <c r="AV1864" s="212"/>
      <c r="AW1864" s="222" t="str">
        <f aca="false">HYPERLINK(CONCATENATE("http://www.ncbi.nlm.nih.gov/nuccore/",BM1864),BM1864)</f>
        <v>AX181808</v>
      </c>
      <c r="AX1864" s="219" t="str">
        <f aca="false">CONCATENATE(D1864,IF(I1864="","",CONCATENATE(".",I1864)),IF(K1864="","",CONCATENATE(".",K1864)),IF(M1864="","",CONCATENATE(".",M1864)),IF(R1864="","",CONCATENATE(".",R1864)),IF(U1864="","","(*)"))</f>
        <v>.patent </v>
      </c>
      <c r="AY1864" s="170" t="str">
        <f aca="false">CONCATENATE(BM1864,".",BN1864)</f>
        <v>AX181808.</v>
      </c>
      <c r="AZ1864" s="171" t="str">
        <f aca="false">IF(AV1864="",IF(ISNUMBER(FIND(".",A1864)),LEFT(A1864,FIND(".",A1864)-1),A1864),AV1864)</f>
        <v>AX181808</v>
      </c>
      <c r="BA1864" s="171" t="str">
        <f aca="false">IF(ISNUMBER(FIND("-",AZ1864)),LEFT(AZ1864,FIND("-",AZ1864)-1),AZ1864)</f>
        <v>AX181808</v>
      </c>
      <c r="BB1864" s="170" t="str">
        <f aca="false"> MEGAname &amp; "="</f>
        <v>AX181808=</v>
      </c>
      <c r="BC1864" s="170" t="str">
        <f aca="false">Clear &amp; IF(span ,"Span","out")</f>
        <v>AX181808=out</v>
      </c>
      <c r="BD1864" s="170" t="str">
        <f aca="false">Clear &amp; IF(span, IF(B1864=".","Selected",B1864),"out")</f>
        <v>AX181808=out</v>
      </c>
      <c r="BE1864" s="170" t="str">
        <f aca="false">Clear &amp; Strain</f>
        <v>AX181808=</v>
      </c>
      <c r="BF1864" s="170" t="str">
        <f aca="false">CONCATENATE(A1864,"=",F1864,". ",AX1864,IF(AB1864="","",CONCATENATE(".",AB1864)))</f>
        <v>AX181808=. .patent </v>
      </c>
      <c r="BG1864" s="170" t="str">
        <f aca="false">CONCATENATE(A1864,"=",F1864,". ",AX1864)</f>
        <v>AX181808=. .patent </v>
      </c>
      <c r="BH1864" s="170" t="str">
        <f aca="false">CONCATENATE(A1864,"=",AX1864)</f>
        <v>AX181808=.patent </v>
      </c>
      <c r="BI1864" s="170" t="str">
        <f aca="false">CONCATENATE(A1864,"=",ComForSubtype,D1864)</f>
        <v>AX181808=</v>
      </c>
      <c r="BJ1864" s="170" t="str">
        <f aca="false">CONCATENATE(A1864,"=",E1864)</f>
        <v>AX181808=</v>
      </c>
      <c r="BK1864" s="170" t="str">
        <f aca="false">CONCATENATE(A1864,"=",C1864)</f>
        <v>AX181808=</v>
      </c>
      <c r="BL1864" s="170" t="str">
        <f aca="false">CONCATENATE(D1864,"=")</f>
        <v>=</v>
      </c>
      <c r="BM1864" s="223" t="str">
        <f aca="false">IF(BA1864="XX","",BA1864)</f>
        <v>AX181808</v>
      </c>
      <c r="BN1864" s="224" t="str">
        <f aca="false">CONCATENATE(IF(F1864="","",F1864),IF(G1864="","",CONCATENATE(" / ",G1864)))</f>
        <v/>
      </c>
      <c r="BO1864" s="225" t="str">
        <f aca="false">AX1864</f>
        <v>.patent </v>
      </c>
      <c r="BP1864" s="226" t="str">
        <f aca="false">IF(V1864="","",V1864)</f>
        <v>CG</v>
      </c>
      <c r="BQ1864" s="226" t="str">
        <f aca="false">IF(W1864="","",CONCATENATE(W1864,IF(LEFT(AO1864,1)="s","+","")))</f>
        <v/>
      </c>
      <c r="BR1864" s="226" t="str">
        <f aca="false">IF(X1864="","",CONCATENATE(X1864,IF(LEFT(AQ1864,1)="s","+","")))</f>
        <v/>
      </c>
      <c r="BS1864" s="226" t="str">
        <f aca="false">IF(Y1864="","",CONCATENATE(Y1864,IF(LEFT(AR1864,1)="s","+","")))</f>
        <v/>
      </c>
      <c r="BT1864" s="226" t="str">
        <f aca="false">IF(Z1864="","",CONCATENATE(Z1864,IF(LEFT(AS1864,1)="s","+","")))</f>
        <v/>
      </c>
      <c r="BU1864" s="227" t="str">
        <f aca="false">IF(AA1864="","",CONCATENATE(AA1864,IF(LEFT(AT1864,1)="s","+","")))</f>
        <v/>
      </c>
      <c r="BV1864" s="212"/>
      <c r="BW1864" s="177" t="s">
        <v>338</v>
      </c>
      <c r="BX1864" s="170" t="str">
        <f aca="false">IF(BW1864&lt;&gt;"",IF(ISNUMBER(FIND("=",BW1864)),LEFT(BW1864,FIND("=",BW1864)-1),BW1864),BW1864)</f>
        <v>xx</v>
      </c>
      <c r="BY1864" s="170" t="str">
        <f aca="false">IF(BW1864&lt;&gt;"",IF(ISNUMBER(FIND("=",BW1864)),RIGHT(BW1864,LEN(BW1864)-FIND("=",BW1864)),""),"")</f>
        <v>Non_select</v>
      </c>
      <c r="BZ1864" s="170" t="str">
        <f aca="false">IF(BX1864&lt;&gt;"",IF(ISNUMBER(FIND(".",BX1864)),LEFT(BX1864,FIND(".",BX1864)-1),BX1864),BX1864)</f>
        <v>xx</v>
      </c>
      <c r="CA1864" s="170" t="str">
        <f aca="false">IF(BX1864&lt;&gt;"",IF(ISNUMBER(FIND(".",BX1864)),RIGHT(BX1864,LEN(BX1864)-FIND(".",BX1864)),""),"")</f>
        <v/>
      </c>
      <c r="CB1864" s="212"/>
      <c r="CC1864" s="170" t="str">
        <f aca="false">A1864</f>
        <v>AX181808</v>
      </c>
      <c r="CD1864" s="178" t="s">
        <v>339</v>
      </c>
      <c r="CE1864" s="178" t="s">
        <v>340</v>
      </c>
      <c r="CF1864" s="178" t="s">
        <v>341</v>
      </c>
      <c r="CG1864" s="212"/>
      <c r="CH1864" s="212"/>
      <c r="CI1864" s="212"/>
      <c r="CJ1864" s="212"/>
      <c r="CK1864" s="178"/>
      <c r="CL1864" s="212"/>
      <c r="CM1864" s="212"/>
      <c r="CN1864" s="212"/>
      <c r="CO1864" s="212"/>
      <c r="CP1864" s="212"/>
      <c r="CQ1864" s="212"/>
      <c r="CR1864" s="170" t="n">
        <f aca="false">C1864</f>
        <v>0</v>
      </c>
      <c r="CS1864" s="229" t="n">
        <f aca="false">D1864</f>
        <v>0</v>
      </c>
      <c r="CT1864" s="170" t="str">
        <f aca="false">CONCATENATE(CD1864," strain ",CM1864," ",CL1864,", partial cds")</f>
        <v>Hepatitis E virus strain  , partial cds</v>
      </c>
    </row>
    <row r="1865" s="146" customFormat="true" ht="11.9" hidden="true" customHeight="true" outlineLevel="0" collapsed="false">
      <c r="A1865" s="154" t="s">
        <v>4812</v>
      </c>
      <c r="B1865" s="147" t="s">
        <v>371</v>
      </c>
      <c r="C1865" s="209"/>
      <c r="D1865" s="209"/>
      <c r="E1865" s="209"/>
      <c r="F1865" s="154"/>
      <c r="G1865" s="212"/>
      <c r="H1865" s="212"/>
      <c r="I1865" s="212"/>
      <c r="J1865" s="212"/>
      <c r="K1865" s="212"/>
      <c r="L1865" s="212"/>
      <c r="M1865" s="157" t="s">
        <v>4114</v>
      </c>
      <c r="N1865" s="213"/>
      <c r="O1865" s="212"/>
      <c r="P1865" s="212"/>
      <c r="Q1865" s="212"/>
      <c r="R1865" s="212"/>
      <c r="S1865" s="212"/>
      <c r="T1865" s="215"/>
      <c r="U1865" s="215"/>
      <c r="V1865" s="209"/>
      <c r="W1865" s="217"/>
      <c r="X1865" s="209"/>
      <c r="Y1865" s="209"/>
      <c r="Z1865" s="209"/>
      <c r="AA1865" s="216"/>
      <c r="AB1865" s="217"/>
      <c r="AC1865" s="217"/>
      <c r="AD1865" s="209"/>
      <c r="AE1865" s="209"/>
      <c r="AF1865" s="209"/>
      <c r="AG1865" s="218"/>
      <c r="AH1865" s="212"/>
      <c r="AI1865" s="212"/>
      <c r="AJ1865" s="219" t="n">
        <f aca="false">SeqEnd-SeqBeg+1</f>
        <v>1</v>
      </c>
      <c r="AK1865" s="220" t="n">
        <f aca="false">AND( SeqBeg&lt;=Beg  , End &lt;=SeqEnd )</f>
        <v>0</v>
      </c>
      <c r="AL1865" s="212"/>
      <c r="AM1865" s="212"/>
      <c r="AN1865" s="221"/>
      <c r="AO1865" s="147" t="s">
        <v>103</v>
      </c>
      <c r="AP1865" s="147" t="s">
        <v>103</v>
      </c>
      <c r="AQ1865" s="147" t="s">
        <v>103</v>
      </c>
      <c r="AR1865" s="147" t="s">
        <v>103</v>
      </c>
      <c r="AS1865" s="147" t="s">
        <v>103</v>
      </c>
      <c r="AT1865" s="147" t="s">
        <v>103</v>
      </c>
      <c r="AV1865" s="212"/>
      <c r="AW1865" s="222" t="str">
        <f aca="false">HYPERLINK(CONCATENATE("http://www.ncbi.nlm.nih.gov/nuccore/",BM1865),BM1865)</f>
        <v>AX181820</v>
      </c>
      <c r="AX1865" s="219" t="str">
        <f aca="false">CONCATENATE(D1865,IF(I1865="","",CONCATENATE(".",I1865)),IF(K1865="","",CONCATENATE(".",K1865)),IF(M1865="","",CONCATENATE(".",M1865)),IF(R1865="","",CONCATENATE(".",R1865)),IF(U1865="","","(*)"))</f>
        <v>.patent </v>
      </c>
      <c r="AY1865" s="170" t="str">
        <f aca="false">CONCATENATE(BM1865,".",BN1865)</f>
        <v>AX181820.</v>
      </c>
      <c r="AZ1865" s="171" t="str">
        <f aca="false">IF(AV1865="",IF(ISNUMBER(FIND(".",A1865)),LEFT(A1865,FIND(".",A1865)-1),A1865),AV1865)</f>
        <v>AX181820</v>
      </c>
      <c r="BA1865" s="171" t="str">
        <f aca="false">IF(ISNUMBER(FIND("-",AZ1865)),LEFT(AZ1865,FIND("-",AZ1865)-1),AZ1865)</f>
        <v>AX181820</v>
      </c>
      <c r="BB1865" s="170" t="str">
        <f aca="false"> MEGAname &amp; "="</f>
        <v>AX181820=</v>
      </c>
      <c r="BC1865" s="170" t="str">
        <f aca="false">Clear &amp; IF(span ,"Span","out")</f>
        <v>AX181820=out</v>
      </c>
      <c r="BD1865" s="170" t="str">
        <f aca="false">Clear &amp; IF(span, IF(B1865=".","Selected",B1865),"out")</f>
        <v>AX181820=out</v>
      </c>
      <c r="BE1865" s="170" t="str">
        <f aca="false">Clear &amp; Strain</f>
        <v>AX181820=</v>
      </c>
      <c r="BF1865" s="170" t="str">
        <f aca="false">CONCATENATE(A1865,"=",F1865,". ",AX1865,IF(AB1865="","",CONCATENATE(".",AB1865)))</f>
        <v>AX181820=. .patent </v>
      </c>
      <c r="BG1865" s="170" t="str">
        <f aca="false">CONCATENATE(A1865,"=",F1865,". ",AX1865)</f>
        <v>AX181820=. .patent </v>
      </c>
      <c r="BH1865" s="170" t="str">
        <f aca="false">CONCATENATE(A1865,"=",AX1865)</f>
        <v>AX181820=.patent </v>
      </c>
      <c r="BI1865" s="170" t="str">
        <f aca="false">CONCATENATE(A1865,"=",ComForSubtype,D1865)</f>
        <v>AX181820=</v>
      </c>
      <c r="BJ1865" s="170" t="str">
        <f aca="false">CONCATENATE(A1865,"=",E1865)</f>
        <v>AX181820=</v>
      </c>
      <c r="BK1865" s="170" t="str">
        <f aca="false">CONCATENATE(A1865,"=",C1865)</f>
        <v>AX181820=</v>
      </c>
      <c r="BL1865" s="170" t="str">
        <f aca="false">CONCATENATE(D1865,"=")</f>
        <v>=</v>
      </c>
      <c r="BM1865" s="223" t="str">
        <f aca="false">IF(BA1865="XX","",BA1865)</f>
        <v>AX181820</v>
      </c>
      <c r="BN1865" s="224" t="str">
        <f aca="false">CONCATENATE(IF(F1865="","",F1865),IF(G1865="","",CONCATENATE(" / ",G1865)))</f>
        <v/>
      </c>
      <c r="BO1865" s="225" t="str">
        <f aca="false">AX1865</f>
        <v>.patent </v>
      </c>
      <c r="BP1865" s="226" t="str">
        <f aca="false">IF(V1865="","",V1865)</f>
        <v/>
      </c>
      <c r="BQ1865" s="226" t="str">
        <f aca="false">IF(W1865="","",CONCATENATE(W1865,IF(LEFT(AO1865,1)="s","+","")))</f>
        <v/>
      </c>
      <c r="BR1865" s="226" t="str">
        <f aca="false">IF(X1865="","",CONCATENATE(X1865,IF(LEFT(AQ1865,1)="s","+","")))</f>
        <v/>
      </c>
      <c r="BS1865" s="226" t="str">
        <f aca="false">IF(Y1865="","",CONCATENATE(Y1865,IF(LEFT(AR1865,1)="s","+","")))</f>
        <v/>
      </c>
      <c r="BT1865" s="226" t="str">
        <f aca="false">IF(Z1865="","",CONCATENATE(Z1865,IF(LEFT(AS1865,1)="s","+","")))</f>
        <v/>
      </c>
      <c r="BU1865" s="227" t="str">
        <f aca="false">IF(AA1865="","",CONCATENATE(AA1865,IF(LEFT(AT1865,1)="s","+","")))</f>
        <v/>
      </c>
      <c r="BV1865" s="212"/>
      <c r="BW1865" s="177" t="s">
        <v>338</v>
      </c>
      <c r="BX1865" s="170" t="str">
        <f aca="false">IF(BW1865&lt;&gt;"",IF(ISNUMBER(FIND("=",BW1865)),LEFT(BW1865,FIND("=",BW1865)-1),BW1865),BW1865)</f>
        <v>xx</v>
      </c>
      <c r="BY1865" s="170" t="str">
        <f aca="false">IF(BW1865&lt;&gt;"",IF(ISNUMBER(FIND("=",BW1865)),RIGHT(BW1865,LEN(BW1865)-FIND("=",BW1865)),""),"")</f>
        <v>Non_select</v>
      </c>
      <c r="BZ1865" s="170" t="str">
        <f aca="false">IF(BX1865&lt;&gt;"",IF(ISNUMBER(FIND(".",BX1865)),LEFT(BX1865,FIND(".",BX1865)-1),BX1865),BX1865)</f>
        <v>xx</v>
      </c>
      <c r="CA1865" s="170" t="str">
        <f aca="false">IF(BX1865&lt;&gt;"",IF(ISNUMBER(FIND(".",BX1865)),RIGHT(BX1865,LEN(BX1865)-FIND(".",BX1865)),""),"")</f>
        <v/>
      </c>
      <c r="CB1865" s="212"/>
      <c r="CC1865" s="170" t="str">
        <f aca="false">A1865</f>
        <v>AX181820</v>
      </c>
      <c r="CD1865" s="178" t="s">
        <v>339</v>
      </c>
      <c r="CE1865" s="178" t="s">
        <v>340</v>
      </c>
      <c r="CF1865" s="178" t="s">
        <v>341</v>
      </c>
      <c r="CG1865" s="212"/>
      <c r="CH1865" s="212"/>
      <c r="CI1865" s="212"/>
      <c r="CJ1865" s="212"/>
      <c r="CK1865" s="178"/>
      <c r="CL1865" s="212"/>
      <c r="CM1865" s="212"/>
      <c r="CN1865" s="212"/>
      <c r="CO1865" s="212"/>
      <c r="CP1865" s="212"/>
      <c r="CQ1865" s="212"/>
      <c r="CR1865" s="170" t="n">
        <f aca="false">C1865</f>
        <v>0</v>
      </c>
      <c r="CS1865" s="229" t="n">
        <f aca="false">D1865</f>
        <v>0</v>
      </c>
      <c r="CT1865" s="170" t="str">
        <f aca="false">CONCATENATE(CD1865," strain ",CM1865," ",CL1865,", partial cds")</f>
        <v>Hepatitis E virus strain  , partial cds</v>
      </c>
    </row>
    <row r="1866" s="146" customFormat="true" ht="11.9" hidden="true" customHeight="true" outlineLevel="0" collapsed="false">
      <c r="A1866" s="154" t="s">
        <v>4813</v>
      </c>
      <c r="B1866" s="147" t="s">
        <v>371</v>
      </c>
      <c r="C1866" s="209"/>
      <c r="D1866" s="209"/>
      <c r="E1866" s="209"/>
      <c r="F1866" s="154"/>
      <c r="G1866" s="212"/>
      <c r="H1866" s="212"/>
      <c r="I1866" s="212"/>
      <c r="J1866" s="212"/>
      <c r="K1866" s="212"/>
      <c r="L1866" s="212"/>
      <c r="M1866" s="157" t="s">
        <v>4114</v>
      </c>
      <c r="N1866" s="213"/>
      <c r="O1866" s="212"/>
      <c r="P1866" s="212"/>
      <c r="Q1866" s="212"/>
      <c r="R1866" s="212"/>
      <c r="S1866" s="212"/>
      <c r="T1866" s="215"/>
      <c r="U1866" s="215"/>
      <c r="V1866" s="209"/>
      <c r="W1866" s="217"/>
      <c r="X1866" s="209"/>
      <c r="Y1866" s="209"/>
      <c r="Z1866" s="209"/>
      <c r="AA1866" s="216"/>
      <c r="AB1866" s="217"/>
      <c r="AC1866" s="217"/>
      <c r="AD1866" s="209"/>
      <c r="AE1866" s="209"/>
      <c r="AF1866" s="209"/>
      <c r="AG1866" s="218"/>
      <c r="AH1866" s="212"/>
      <c r="AI1866" s="212"/>
      <c r="AJ1866" s="219" t="n">
        <f aca="false">SeqEnd-SeqBeg+1</f>
        <v>1</v>
      </c>
      <c r="AK1866" s="220" t="n">
        <f aca="false">AND( SeqBeg&lt;=Beg  , End &lt;=SeqEnd )</f>
        <v>0</v>
      </c>
      <c r="AL1866" s="212"/>
      <c r="AM1866" s="212"/>
      <c r="AN1866" s="221"/>
      <c r="AO1866" s="147" t="s">
        <v>103</v>
      </c>
      <c r="AP1866" s="147" t="s">
        <v>103</v>
      </c>
      <c r="AQ1866" s="147" t="s">
        <v>103</v>
      </c>
      <c r="AR1866" s="147" t="s">
        <v>103</v>
      </c>
      <c r="AS1866" s="147" t="s">
        <v>103</v>
      </c>
      <c r="AT1866" s="147" t="s">
        <v>103</v>
      </c>
      <c r="AV1866" s="212"/>
      <c r="AW1866" s="222" t="str">
        <f aca="false">HYPERLINK(CONCATENATE("http://www.ncbi.nlm.nih.gov/nuccore/",BM1866),BM1866)</f>
        <v>AX181847</v>
      </c>
      <c r="AX1866" s="219" t="str">
        <f aca="false">CONCATENATE(D1866,IF(I1866="","",CONCATENATE(".",I1866)),IF(K1866="","",CONCATENATE(".",K1866)),IF(M1866="","",CONCATENATE(".",M1866)),IF(R1866="","",CONCATENATE(".",R1866)),IF(U1866="","","(*)"))</f>
        <v>.patent </v>
      </c>
      <c r="AY1866" s="170" t="str">
        <f aca="false">CONCATENATE(BM1866,".",BN1866)</f>
        <v>AX181847.</v>
      </c>
      <c r="AZ1866" s="171" t="str">
        <f aca="false">IF(AV1866="",IF(ISNUMBER(FIND(".",A1866)),LEFT(A1866,FIND(".",A1866)-1),A1866),AV1866)</f>
        <v>AX181847</v>
      </c>
      <c r="BA1866" s="171" t="str">
        <f aca="false">IF(ISNUMBER(FIND("-",AZ1866)),LEFT(AZ1866,FIND("-",AZ1866)-1),AZ1866)</f>
        <v>AX181847</v>
      </c>
      <c r="BB1866" s="170" t="str">
        <f aca="false"> MEGAname &amp; "="</f>
        <v>AX181847=</v>
      </c>
      <c r="BC1866" s="170" t="str">
        <f aca="false">Clear &amp; IF(span ,"Span","out")</f>
        <v>AX181847=out</v>
      </c>
      <c r="BD1866" s="170" t="str">
        <f aca="false">Clear &amp; IF(span, IF(B1866=".","Selected",B1866),"out")</f>
        <v>AX181847=out</v>
      </c>
      <c r="BE1866" s="170" t="str">
        <f aca="false">Clear &amp; Strain</f>
        <v>AX181847=</v>
      </c>
      <c r="BF1866" s="170" t="str">
        <f aca="false">CONCATENATE(A1866,"=",F1866,". ",AX1866,IF(AB1866="","",CONCATENATE(".",AB1866)))</f>
        <v>AX181847=. .patent </v>
      </c>
      <c r="BG1866" s="170" t="str">
        <f aca="false">CONCATENATE(A1866,"=",F1866,". ",AX1866)</f>
        <v>AX181847=. .patent </v>
      </c>
      <c r="BH1866" s="170" t="str">
        <f aca="false">CONCATENATE(A1866,"=",AX1866)</f>
        <v>AX181847=.patent </v>
      </c>
      <c r="BI1866" s="170" t="str">
        <f aca="false">CONCATENATE(A1866,"=",ComForSubtype,D1866)</f>
        <v>AX181847=</v>
      </c>
      <c r="BJ1866" s="170" t="str">
        <f aca="false">CONCATENATE(A1866,"=",E1866)</f>
        <v>AX181847=</v>
      </c>
      <c r="BK1866" s="170" t="str">
        <f aca="false">CONCATENATE(A1866,"=",C1866)</f>
        <v>AX181847=</v>
      </c>
      <c r="BL1866" s="170" t="str">
        <f aca="false">CONCATENATE(D1866,"=")</f>
        <v>=</v>
      </c>
      <c r="BM1866" s="223" t="str">
        <f aca="false">IF(BA1866="XX","",BA1866)</f>
        <v>AX181847</v>
      </c>
      <c r="BN1866" s="224" t="str">
        <f aca="false">CONCATENATE(IF(F1866="","",F1866),IF(G1866="","",CONCATENATE(" / ",G1866)))</f>
        <v/>
      </c>
      <c r="BO1866" s="225" t="str">
        <f aca="false">AX1866</f>
        <v>.patent </v>
      </c>
      <c r="BP1866" s="226" t="str">
        <f aca="false">IF(V1866="","",V1866)</f>
        <v/>
      </c>
      <c r="BQ1866" s="226" t="str">
        <f aca="false">IF(W1866="","",CONCATENATE(W1866,IF(LEFT(AO1866,1)="s","+","")))</f>
        <v/>
      </c>
      <c r="BR1866" s="226" t="str">
        <f aca="false">IF(X1866="","",CONCATENATE(X1866,IF(LEFT(AQ1866,1)="s","+","")))</f>
        <v/>
      </c>
      <c r="BS1866" s="226" t="str">
        <f aca="false">IF(Y1866="","",CONCATENATE(Y1866,IF(LEFT(AR1866,1)="s","+","")))</f>
        <v/>
      </c>
      <c r="BT1866" s="226" t="str">
        <f aca="false">IF(Z1866="","",CONCATENATE(Z1866,IF(LEFT(AS1866,1)="s","+","")))</f>
        <v/>
      </c>
      <c r="BU1866" s="227" t="str">
        <f aca="false">IF(AA1866="","",CONCATENATE(AA1866,IF(LEFT(AT1866,1)="s","+","")))</f>
        <v/>
      </c>
      <c r="BV1866" s="212"/>
      <c r="BW1866" s="177" t="s">
        <v>338</v>
      </c>
      <c r="BX1866" s="170" t="str">
        <f aca="false">IF(BW1866&lt;&gt;"",IF(ISNUMBER(FIND("=",BW1866)),LEFT(BW1866,FIND("=",BW1866)-1),BW1866),BW1866)</f>
        <v>xx</v>
      </c>
      <c r="BY1866" s="170" t="str">
        <f aca="false">IF(BW1866&lt;&gt;"",IF(ISNUMBER(FIND("=",BW1866)),RIGHT(BW1866,LEN(BW1866)-FIND("=",BW1866)),""),"")</f>
        <v>Non_select</v>
      </c>
      <c r="BZ1866" s="170" t="str">
        <f aca="false">IF(BX1866&lt;&gt;"",IF(ISNUMBER(FIND(".",BX1866)),LEFT(BX1866,FIND(".",BX1866)-1),BX1866),BX1866)</f>
        <v>xx</v>
      </c>
      <c r="CA1866" s="170" t="str">
        <f aca="false">IF(BX1866&lt;&gt;"",IF(ISNUMBER(FIND(".",BX1866)),RIGHT(BX1866,LEN(BX1866)-FIND(".",BX1866)),""),"")</f>
        <v/>
      </c>
      <c r="CB1866" s="212"/>
      <c r="CC1866" s="170" t="str">
        <f aca="false">A1866</f>
        <v>AX181847</v>
      </c>
      <c r="CD1866" s="178" t="s">
        <v>339</v>
      </c>
      <c r="CE1866" s="178" t="s">
        <v>340</v>
      </c>
      <c r="CF1866" s="178" t="s">
        <v>341</v>
      </c>
      <c r="CG1866" s="212"/>
      <c r="CH1866" s="212"/>
      <c r="CI1866" s="212"/>
      <c r="CJ1866" s="212"/>
      <c r="CK1866" s="178"/>
      <c r="CL1866" s="212"/>
      <c r="CM1866" s="212"/>
      <c r="CN1866" s="212"/>
      <c r="CO1866" s="212"/>
      <c r="CP1866" s="212"/>
      <c r="CQ1866" s="212"/>
      <c r="CR1866" s="170" t="n">
        <f aca="false">C1866</f>
        <v>0</v>
      </c>
      <c r="CS1866" s="229" t="n">
        <f aca="false">D1866</f>
        <v>0</v>
      </c>
      <c r="CT1866" s="170" t="str">
        <f aca="false">CONCATENATE(CD1866," strain ",CM1866," ",CL1866,", partial cds")</f>
        <v>Hepatitis E virus strain  , partial cds</v>
      </c>
    </row>
    <row r="1867" s="146" customFormat="true" ht="11.9" hidden="true" customHeight="true" outlineLevel="0" collapsed="false">
      <c r="A1867" s="154" t="s">
        <v>4814</v>
      </c>
      <c r="B1867" s="147" t="s">
        <v>371</v>
      </c>
      <c r="C1867" s="209"/>
      <c r="D1867" s="209"/>
      <c r="E1867" s="209"/>
      <c r="F1867" s="212"/>
      <c r="G1867" s="212"/>
      <c r="H1867" s="212"/>
      <c r="I1867" s="212"/>
      <c r="J1867" s="212"/>
      <c r="K1867" s="212"/>
      <c r="L1867" s="212"/>
      <c r="M1867" s="157" t="s">
        <v>4114</v>
      </c>
      <c r="N1867" s="213"/>
      <c r="O1867" s="212"/>
      <c r="P1867" s="212"/>
      <c r="Q1867" s="212"/>
      <c r="R1867" s="212"/>
      <c r="S1867" s="212"/>
      <c r="T1867" s="215"/>
      <c r="U1867" s="215"/>
      <c r="V1867" s="158" t="s">
        <v>278</v>
      </c>
      <c r="W1867" s="217"/>
      <c r="X1867" s="209"/>
      <c r="Y1867" s="209"/>
      <c r="Z1867" s="209"/>
      <c r="AA1867" s="216"/>
      <c r="AB1867" s="217"/>
      <c r="AC1867" s="217"/>
      <c r="AD1867" s="209"/>
      <c r="AE1867" s="209"/>
      <c r="AF1867" s="209"/>
      <c r="AG1867" s="218"/>
      <c r="AH1867" s="212"/>
      <c r="AI1867" s="212"/>
      <c r="AJ1867" s="219" t="n">
        <f aca="false">SeqEnd-SeqBeg+1</f>
        <v>1</v>
      </c>
      <c r="AK1867" s="220" t="n">
        <f aca="false">AND( SeqBeg&lt;=Beg  , End &lt;=SeqEnd )</f>
        <v>0</v>
      </c>
      <c r="AL1867" s="212"/>
      <c r="AM1867" s="212"/>
      <c r="AN1867" s="221"/>
      <c r="AO1867" s="147" t="s">
        <v>103</v>
      </c>
      <c r="AP1867" s="147" t="s">
        <v>103</v>
      </c>
      <c r="AQ1867" s="147" t="s">
        <v>103</v>
      </c>
      <c r="AR1867" s="147" t="s">
        <v>103</v>
      </c>
      <c r="AS1867" s="147" t="s">
        <v>103</v>
      </c>
      <c r="AT1867" s="147" t="s">
        <v>103</v>
      </c>
      <c r="AV1867" s="212"/>
      <c r="AW1867" s="222" t="str">
        <f aca="false">HYPERLINK(CONCATENATE("http://www.ncbi.nlm.nih.gov/nuccore/",BM1867),BM1867)</f>
        <v>AX181882</v>
      </c>
      <c r="AX1867" s="219" t="str">
        <f aca="false">CONCATENATE(D1867,IF(I1867="","",CONCATENATE(".",I1867)),IF(K1867="","",CONCATENATE(".",K1867)),IF(M1867="","",CONCATENATE(".",M1867)),IF(R1867="","",CONCATENATE(".",R1867)),IF(U1867="","","(*)"))</f>
        <v>.patent </v>
      </c>
      <c r="AY1867" s="170" t="str">
        <f aca="false">CONCATENATE(BM1867,".",BN1867)</f>
        <v>AX181882.</v>
      </c>
      <c r="AZ1867" s="171" t="str">
        <f aca="false">IF(AV1867="",IF(ISNUMBER(FIND(".",A1867)),LEFT(A1867,FIND(".",A1867)-1),A1867),AV1867)</f>
        <v>AX181882</v>
      </c>
      <c r="BA1867" s="171" t="str">
        <f aca="false">IF(ISNUMBER(FIND("-",AZ1867)),LEFT(AZ1867,FIND("-",AZ1867)-1),AZ1867)</f>
        <v>AX181882</v>
      </c>
      <c r="BB1867" s="170" t="str">
        <f aca="false"> MEGAname &amp; "="</f>
        <v>AX181882=</v>
      </c>
      <c r="BC1867" s="170" t="str">
        <f aca="false">Clear &amp; IF(span ,"Span","out")</f>
        <v>AX181882=out</v>
      </c>
      <c r="BD1867" s="170" t="str">
        <f aca="false">Clear &amp; IF(span, IF(B1867=".","Selected",B1867),"out")</f>
        <v>AX181882=out</v>
      </c>
      <c r="BE1867" s="170" t="str">
        <f aca="false">Clear &amp; Strain</f>
        <v>AX181882=</v>
      </c>
      <c r="BF1867" s="170" t="str">
        <f aca="false">CONCATENATE(A1867,"=",F1867,". ",AX1867,IF(AB1867="","",CONCATENATE(".",AB1867)))</f>
        <v>AX181882=. .patent </v>
      </c>
      <c r="BG1867" s="170" t="str">
        <f aca="false">CONCATENATE(A1867,"=",F1867,". ",AX1867)</f>
        <v>AX181882=. .patent </v>
      </c>
      <c r="BH1867" s="170" t="str">
        <f aca="false">CONCATENATE(A1867,"=",AX1867)</f>
        <v>AX181882=.patent </v>
      </c>
      <c r="BI1867" s="170" t="str">
        <f aca="false">CONCATENATE(A1867,"=",ComForSubtype,D1867)</f>
        <v>AX181882=</v>
      </c>
      <c r="BJ1867" s="170" t="str">
        <f aca="false">CONCATENATE(A1867,"=",E1867)</f>
        <v>AX181882=</v>
      </c>
      <c r="BK1867" s="170" t="str">
        <f aca="false">CONCATENATE(A1867,"=",C1867)</f>
        <v>AX181882=</v>
      </c>
      <c r="BL1867" s="170" t="str">
        <f aca="false">CONCATENATE(D1867,"=")</f>
        <v>=</v>
      </c>
      <c r="BM1867" s="223" t="str">
        <f aca="false">IF(BA1867="XX","",BA1867)</f>
        <v>AX181882</v>
      </c>
      <c r="BN1867" s="224" t="str">
        <f aca="false">CONCATENATE(IF(F1867="","",F1867),IF(G1867="","",CONCATENATE(" / ",G1867)))</f>
        <v/>
      </c>
      <c r="BO1867" s="225" t="str">
        <f aca="false">AX1867</f>
        <v>.patent </v>
      </c>
      <c r="BP1867" s="226" t="str">
        <f aca="false">IF(V1867="","",V1867)</f>
        <v>CG</v>
      </c>
      <c r="BQ1867" s="226" t="str">
        <f aca="false">IF(W1867="","",CONCATENATE(W1867,IF(LEFT(AO1867,1)="s","+","")))</f>
        <v/>
      </c>
      <c r="BR1867" s="226" t="str">
        <f aca="false">IF(X1867="","",CONCATENATE(X1867,IF(LEFT(AQ1867,1)="s","+","")))</f>
        <v/>
      </c>
      <c r="BS1867" s="226" t="str">
        <f aca="false">IF(Y1867="","",CONCATENATE(Y1867,IF(LEFT(AR1867,1)="s","+","")))</f>
        <v/>
      </c>
      <c r="BT1867" s="226" t="str">
        <f aca="false">IF(Z1867="","",CONCATENATE(Z1867,IF(LEFT(AS1867,1)="s","+","")))</f>
        <v/>
      </c>
      <c r="BU1867" s="227" t="str">
        <f aca="false">IF(AA1867="","",CONCATENATE(AA1867,IF(LEFT(AT1867,1)="s","+","")))</f>
        <v/>
      </c>
      <c r="BV1867" s="212"/>
      <c r="BW1867" s="177" t="s">
        <v>338</v>
      </c>
      <c r="BX1867" s="170" t="str">
        <f aca="false">IF(BW1867&lt;&gt;"",IF(ISNUMBER(FIND("=",BW1867)),LEFT(BW1867,FIND("=",BW1867)-1),BW1867),BW1867)</f>
        <v>xx</v>
      </c>
      <c r="BY1867" s="170" t="str">
        <f aca="false">IF(BW1867&lt;&gt;"",IF(ISNUMBER(FIND("=",BW1867)),RIGHT(BW1867,LEN(BW1867)-FIND("=",BW1867)),""),"")</f>
        <v>Non_select</v>
      </c>
      <c r="BZ1867" s="170" t="str">
        <f aca="false">IF(BX1867&lt;&gt;"",IF(ISNUMBER(FIND(".",BX1867)),LEFT(BX1867,FIND(".",BX1867)-1),BX1867),BX1867)</f>
        <v>xx</v>
      </c>
      <c r="CA1867" s="170" t="str">
        <f aca="false">IF(BX1867&lt;&gt;"",IF(ISNUMBER(FIND(".",BX1867)),RIGHT(BX1867,LEN(BX1867)-FIND(".",BX1867)),""),"")</f>
        <v/>
      </c>
      <c r="CB1867" s="212"/>
      <c r="CC1867" s="170" t="str">
        <f aca="false">A1867</f>
        <v>AX181882</v>
      </c>
      <c r="CD1867" s="178" t="s">
        <v>339</v>
      </c>
      <c r="CE1867" s="178" t="s">
        <v>340</v>
      </c>
      <c r="CF1867" s="178" t="s">
        <v>341</v>
      </c>
      <c r="CG1867" s="212"/>
      <c r="CH1867" s="212"/>
      <c r="CI1867" s="212"/>
      <c r="CJ1867" s="212"/>
      <c r="CK1867" s="178"/>
      <c r="CL1867" s="212"/>
      <c r="CM1867" s="212"/>
      <c r="CN1867" s="212"/>
      <c r="CO1867" s="212"/>
      <c r="CP1867" s="212"/>
      <c r="CQ1867" s="212"/>
      <c r="CR1867" s="170" t="n">
        <f aca="false">C1867</f>
        <v>0</v>
      </c>
      <c r="CS1867" s="229" t="n">
        <f aca="false">D1867</f>
        <v>0</v>
      </c>
      <c r="CT1867" s="170" t="str">
        <f aca="false">CONCATENATE(CD1867," strain ",CM1867," ",CL1867,", partial cds")</f>
        <v>Hepatitis E virus strain  , partial cds</v>
      </c>
    </row>
    <row r="1868" customFormat="false" ht="11.9" hidden="true" customHeight="true" outlineLevel="0" collapsed="false">
      <c r="A1868" s="235" t="s">
        <v>4815</v>
      </c>
      <c r="B1868" s="147" t="s">
        <v>371</v>
      </c>
      <c r="C1868" s="209"/>
      <c r="D1868" s="209"/>
      <c r="E1868" s="209"/>
      <c r="F1868" s="212"/>
      <c r="G1868" s="212"/>
      <c r="H1868" s="212"/>
      <c r="I1868" s="212"/>
      <c r="J1868" s="212"/>
      <c r="K1868" s="212"/>
      <c r="L1868" s="212"/>
      <c r="M1868" s="157" t="s">
        <v>4114</v>
      </c>
      <c r="N1868" s="213"/>
      <c r="O1868" s="212"/>
      <c r="P1868" s="159"/>
      <c r="Q1868" s="159"/>
      <c r="R1868" s="237"/>
      <c r="S1868" s="237"/>
      <c r="T1868" s="215"/>
      <c r="U1868" s="215"/>
      <c r="V1868" s="158" t="s">
        <v>278</v>
      </c>
      <c r="W1868" s="217"/>
      <c r="X1868" s="209"/>
      <c r="Y1868" s="209"/>
      <c r="Z1868" s="209"/>
      <c r="AA1868" s="216"/>
      <c r="AB1868" s="217"/>
      <c r="AC1868" s="217"/>
      <c r="AD1868" s="209"/>
      <c r="AE1868" s="209"/>
      <c r="AF1868" s="209"/>
      <c r="AG1868" s="218"/>
      <c r="AH1868" s="212"/>
      <c r="AI1868" s="212"/>
      <c r="AJ1868" s="219" t="n">
        <f aca="false">SeqEnd-SeqBeg+1</f>
        <v>1</v>
      </c>
      <c r="AK1868" s="220" t="n">
        <f aca="false">AND( SeqBeg&lt;=Beg  , End &lt;=SeqEnd )</f>
        <v>0</v>
      </c>
      <c r="AL1868" s="237"/>
      <c r="AM1868" s="237"/>
      <c r="AN1868" s="221"/>
      <c r="AO1868" s="164" t="s">
        <v>103</v>
      </c>
      <c r="AP1868" s="164" t="s">
        <v>103</v>
      </c>
      <c r="AQ1868" s="164" t="s">
        <v>103</v>
      </c>
      <c r="AR1868" s="164" t="s">
        <v>103</v>
      </c>
      <c r="AS1868" s="164" t="s">
        <v>103</v>
      </c>
      <c r="AT1868" s="164" t="s">
        <v>103</v>
      </c>
      <c r="AU1868" s="237"/>
      <c r="AV1868" s="237"/>
      <c r="AW1868" s="222" t="str">
        <f aca="false">HYPERLINK(CONCATENATE("http://www.ncbi.nlm.nih.gov/nuccore/",BM1868),BM1868)</f>
        <v>AX181883</v>
      </c>
      <c r="AX1868" s="219" t="str">
        <f aca="false">CONCATENATE(D1868,IF(I1868="","",CONCATENATE(".",I1868)),IF(K1868="","",CONCATENATE(".",K1868)),IF(M1868="","",CONCATENATE(".",M1868)),IF(R1868="","",CONCATENATE(".",R1868)),IF(U1868="","","(*)"))</f>
        <v>.patent </v>
      </c>
      <c r="AY1868" s="238" t="str">
        <f aca="false">CONCATENATE(BM1868,".",BN1868)</f>
        <v>AX181883.</v>
      </c>
      <c r="AZ1868" s="239" t="str">
        <f aca="false">IF(AV1868="",IF(ISNUMBER(FIND(".",A1868)),LEFT(A1868,FIND(".",A1868)-1),A1868),AV1868)</f>
        <v>AX181883</v>
      </c>
      <c r="BA1868" s="239" t="str">
        <f aca="false">IF(ISNUMBER(FIND("-",AZ1868)),LEFT(AZ1868,FIND("-",AZ1868)-1),AZ1868)</f>
        <v>AX181883</v>
      </c>
      <c r="BB1868" s="170" t="str">
        <f aca="false"> MEGAname &amp; "="</f>
        <v>AX181883=</v>
      </c>
      <c r="BC1868" s="170" t="str">
        <f aca="false">Clear &amp; IF(span ,"Span","out")</f>
        <v>AX181883=out</v>
      </c>
      <c r="BD1868" s="170" t="str">
        <f aca="false">Clear &amp; IF(span, IF(B1868=".","Selected",B1868),"out")</f>
        <v>AX181883=out</v>
      </c>
      <c r="BE1868" s="170" t="str">
        <f aca="false">Clear &amp; Strain</f>
        <v>AX181883=</v>
      </c>
      <c r="BF1868" s="238" t="str">
        <f aca="false">CONCATENATE(A1868,"=",F1868,". ",AX1868,IF(AB1868="","",CONCATENATE(".",AB1868)))</f>
        <v>AX181883=. .patent </v>
      </c>
      <c r="BG1868" s="238" t="str">
        <f aca="false">CONCATENATE(A1868,"=",F1868,". ",AX1868)</f>
        <v>AX181883=. .patent </v>
      </c>
      <c r="BH1868" s="238" t="str">
        <f aca="false">CONCATENATE(A1868,"=",AX1868)</f>
        <v>AX181883=.patent </v>
      </c>
      <c r="BI1868" s="238" t="str">
        <f aca="false">CONCATENATE(A1868,"=",ComForSubtype,D1868)</f>
        <v>AX181883=</v>
      </c>
      <c r="BJ1868" s="238" t="str">
        <f aca="false">CONCATENATE(A1868,"=",E1868)</f>
        <v>AX181883=</v>
      </c>
      <c r="BK1868" s="238" t="str">
        <f aca="false">CONCATENATE(A1868,"=",C1868)</f>
        <v>AX181883=</v>
      </c>
      <c r="BL1868" s="238" t="str">
        <f aca="false">CONCATENATE(D1868,"=")</f>
        <v>=</v>
      </c>
      <c r="BM1868" s="223" t="str">
        <f aca="false">IF(BA1868="XX","",BA1868)</f>
        <v>AX181883</v>
      </c>
      <c r="BN1868" s="224" t="str">
        <f aca="false">CONCATENATE(IF(F1868="","",F1868),IF(G1868="","",CONCATENATE(" / ",G1868)))</f>
        <v/>
      </c>
      <c r="BO1868" s="225" t="str">
        <f aca="false">AX1868</f>
        <v>.patent </v>
      </c>
      <c r="BP1868" s="226" t="str">
        <f aca="false">IF(V1868="","",V1868)</f>
        <v>CG</v>
      </c>
      <c r="BQ1868" s="226" t="str">
        <f aca="false">IF(W1868="","",CONCATENATE(W1868,IF(LEFT(AO1868,1)="s","+","")))</f>
        <v/>
      </c>
      <c r="BR1868" s="226" t="str">
        <f aca="false">IF(X1868="","",CONCATENATE(X1868,IF(LEFT(AQ1868,1)="s","+","")))</f>
        <v/>
      </c>
      <c r="BS1868" s="226" t="str">
        <f aca="false">IF(Y1868="","",CONCATENATE(Y1868,IF(LEFT(AR1868,1)="s","+","")))</f>
        <v/>
      </c>
      <c r="BT1868" s="226" t="str">
        <f aca="false">IF(Z1868="","",CONCATENATE(Z1868,IF(LEFT(AS1868,1)="s","+","")))</f>
        <v/>
      </c>
      <c r="BU1868" s="227" t="str">
        <f aca="false">IF(AA1868="","",CONCATENATE(AA1868,IF(LEFT(AT1868,1)="s","+","")))</f>
        <v/>
      </c>
      <c r="BV1868" s="240"/>
      <c r="BW1868" s="240" t="s">
        <v>338</v>
      </c>
      <c r="BX1868" s="238" t="str">
        <f aca="false">IF(BW1868&lt;&gt;"",IF(ISNUMBER(FIND("=",BW1868)),LEFT(BW1868,FIND("=",BW1868)-1),BW1868),BW1868)</f>
        <v>xx</v>
      </c>
      <c r="BY1868" s="238" t="str">
        <f aca="false">IF(BW1868&lt;&gt;"",IF(ISNUMBER(FIND("=",BW1868)),RIGHT(BW1868,LEN(BW1868)-FIND("=",BW1868)),""),"")</f>
        <v>Non_select</v>
      </c>
      <c r="BZ1868" s="238" t="str">
        <f aca="false">IF(BX1868&lt;&gt;"",IF(ISNUMBER(FIND(".",BX1868)),LEFT(BX1868,FIND(".",BX1868)-1),BX1868),BX1868)</f>
        <v>xx</v>
      </c>
      <c r="CA1868" s="238" t="str">
        <f aca="false">IF(BX1868&lt;&gt;"",IF(ISNUMBER(FIND(".",BX1868)),RIGHT(BX1868,LEN(BX1868)-FIND(".",BX1868)),""),"")</f>
        <v/>
      </c>
      <c r="CB1868" s="240"/>
      <c r="CC1868" s="238" t="str">
        <f aca="false">A1868</f>
        <v>AX181883</v>
      </c>
      <c r="CD1868" s="241" t="s">
        <v>339</v>
      </c>
      <c r="CE1868" s="241" t="s">
        <v>340</v>
      </c>
      <c r="CF1868" s="241" t="s">
        <v>341</v>
      </c>
      <c r="CG1868" s="241"/>
      <c r="CH1868" s="241"/>
      <c r="CI1868" s="241"/>
      <c r="CJ1868" s="241"/>
      <c r="CK1868" s="241"/>
      <c r="CL1868" s="241"/>
      <c r="CM1868" s="238"/>
      <c r="CN1868" s="238"/>
      <c r="CO1868" s="238"/>
      <c r="CP1868" s="238"/>
      <c r="CQ1868" s="238"/>
      <c r="CR1868" s="238" t="n">
        <f aca="false">C1868</f>
        <v>0</v>
      </c>
      <c r="CS1868" s="242" t="n">
        <f aca="false">D1868</f>
        <v>0</v>
      </c>
      <c r="CT1868" s="170" t="str">
        <f aca="false">CONCATENATE(CD1868," strain ",CM1868," ",CL1868,", partial cds")</f>
        <v>Hepatitis E virus strain  , partial cds</v>
      </c>
    </row>
    <row r="1869" s="146" customFormat="true" ht="11.9" hidden="true" customHeight="true" outlineLevel="0" collapsed="false">
      <c r="A1869" s="154" t="s">
        <v>4816</v>
      </c>
      <c r="B1869" s="147" t="s">
        <v>371</v>
      </c>
      <c r="C1869" s="209"/>
      <c r="D1869" s="209"/>
      <c r="E1869" s="209"/>
      <c r="F1869" s="154"/>
      <c r="G1869" s="212"/>
      <c r="H1869" s="212"/>
      <c r="I1869" s="212"/>
      <c r="J1869" s="212"/>
      <c r="K1869" s="212"/>
      <c r="L1869" s="212"/>
      <c r="M1869" s="157" t="s">
        <v>4114</v>
      </c>
      <c r="N1869" s="213"/>
      <c r="O1869" s="212"/>
      <c r="P1869" s="212"/>
      <c r="Q1869" s="212"/>
      <c r="R1869" s="212"/>
      <c r="S1869" s="212"/>
      <c r="T1869" s="215"/>
      <c r="U1869" s="215"/>
      <c r="V1869" s="209"/>
      <c r="W1869" s="217"/>
      <c r="X1869" s="209"/>
      <c r="Y1869" s="209"/>
      <c r="Z1869" s="209"/>
      <c r="AA1869" s="216"/>
      <c r="AB1869" s="217"/>
      <c r="AC1869" s="217"/>
      <c r="AD1869" s="209"/>
      <c r="AE1869" s="209"/>
      <c r="AF1869" s="209"/>
      <c r="AG1869" s="218"/>
      <c r="AH1869" s="212"/>
      <c r="AI1869" s="212"/>
      <c r="AJ1869" s="219" t="n">
        <f aca="false">SeqEnd-SeqBeg+1</f>
        <v>1</v>
      </c>
      <c r="AK1869" s="220" t="n">
        <f aca="false">AND( SeqBeg&lt;=Beg  , End &lt;=SeqEnd )</f>
        <v>0</v>
      </c>
      <c r="AL1869" s="212"/>
      <c r="AM1869" s="212"/>
      <c r="AN1869" s="221"/>
      <c r="AO1869" s="147" t="s">
        <v>103</v>
      </c>
      <c r="AP1869" s="147" t="s">
        <v>103</v>
      </c>
      <c r="AQ1869" s="147" t="s">
        <v>103</v>
      </c>
      <c r="AR1869" s="147" t="s">
        <v>103</v>
      </c>
      <c r="AS1869" s="147" t="s">
        <v>103</v>
      </c>
      <c r="AT1869" s="147" t="s">
        <v>103</v>
      </c>
      <c r="AV1869" s="212"/>
      <c r="AW1869" s="222" t="str">
        <f aca="false">HYPERLINK(CONCATENATE("http://www.ncbi.nlm.nih.gov/nuccore/",BM1869),BM1869)</f>
        <v>AX181910</v>
      </c>
      <c r="AX1869" s="219" t="str">
        <f aca="false">CONCATENATE(D1869,IF(I1869="","",CONCATENATE(".",I1869)),IF(K1869="","",CONCATENATE(".",K1869)),IF(M1869="","",CONCATENATE(".",M1869)),IF(R1869="","",CONCATENATE(".",R1869)),IF(U1869="","","(*)"))</f>
        <v>.patent </v>
      </c>
      <c r="AY1869" s="170" t="str">
        <f aca="false">CONCATENATE(BM1869,".",BN1869)</f>
        <v>AX181910.</v>
      </c>
      <c r="AZ1869" s="171" t="str">
        <f aca="false">IF(AV1869="",IF(ISNUMBER(FIND(".",A1869)),LEFT(A1869,FIND(".",A1869)-1),A1869),AV1869)</f>
        <v>AX181910</v>
      </c>
      <c r="BA1869" s="171" t="str">
        <f aca="false">IF(ISNUMBER(FIND("-",AZ1869)),LEFT(AZ1869,FIND("-",AZ1869)-1),AZ1869)</f>
        <v>AX181910</v>
      </c>
      <c r="BB1869" s="170" t="str">
        <f aca="false"> MEGAname &amp; "="</f>
        <v>AX181910=</v>
      </c>
      <c r="BC1869" s="170" t="str">
        <f aca="false">Clear &amp; IF(span ,"Span","out")</f>
        <v>AX181910=out</v>
      </c>
      <c r="BD1869" s="170" t="str">
        <f aca="false">Clear &amp; IF(span, IF(B1869=".","Selected",B1869),"out")</f>
        <v>AX181910=out</v>
      </c>
      <c r="BE1869" s="170" t="str">
        <f aca="false">Clear &amp; Strain</f>
        <v>AX181910=</v>
      </c>
      <c r="BF1869" s="170" t="str">
        <f aca="false">CONCATENATE(A1869,"=",F1869,". ",AX1869,IF(AB1869="","",CONCATENATE(".",AB1869)))</f>
        <v>AX181910=. .patent </v>
      </c>
      <c r="BG1869" s="170" t="str">
        <f aca="false">CONCATENATE(A1869,"=",F1869,". ",AX1869)</f>
        <v>AX181910=. .patent </v>
      </c>
      <c r="BH1869" s="170" t="str">
        <f aca="false">CONCATENATE(A1869,"=",AX1869)</f>
        <v>AX181910=.patent </v>
      </c>
      <c r="BI1869" s="170" t="str">
        <f aca="false">CONCATENATE(A1869,"=",ComForSubtype,D1869)</f>
        <v>AX181910=</v>
      </c>
      <c r="BJ1869" s="170" t="str">
        <f aca="false">CONCATENATE(A1869,"=",E1869)</f>
        <v>AX181910=</v>
      </c>
      <c r="BK1869" s="170" t="str">
        <f aca="false">CONCATENATE(A1869,"=",C1869)</f>
        <v>AX181910=</v>
      </c>
      <c r="BL1869" s="170" t="str">
        <f aca="false">CONCATENATE(D1869,"=")</f>
        <v>=</v>
      </c>
      <c r="BM1869" s="223" t="str">
        <f aca="false">IF(BA1869="XX","",BA1869)</f>
        <v>AX181910</v>
      </c>
      <c r="BN1869" s="224" t="str">
        <f aca="false">CONCATENATE(IF(F1869="","",F1869),IF(G1869="","",CONCATENATE(" / ",G1869)))</f>
        <v/>
      </c>
      <c r="BO1869" s="225" t="str">
        <f aca="false">AX1869</f>
        <v>.patent </v>
      </c>
      <c r="BP1869" s="226" t="str">
        <f aca="false">IF(V1869="","",V1869)</f>
        <v/>
      </c>
      <c r="BQ1869" s="226" t="str">
        <f aca="false">IF(W1869="","",CONCATENATE(W1869,IF(LEFT(AO1869,1)="s","+","")))</f>
        <v/>
      </c>
      <c r="BR1869" s="226" t="str">
        <f aca="false">IF(X1869="","",CONCATENATE(X1869,IF(LEFT(AQ1869,1)="s","+","")))</f>
        <v/>
      </c>
      <c r="BS1869" s="226" t="str">
        <f aca="false">IF(Y1869="","",CONCATENATE(Y1869,IF(LEFT(AR1869,1)="s","+","")))</f>
        <v/>
      </c>
      <c r="BT1869" s="226" t="str">
        <f aca="false">IF(Z1869="","",CONCATENATE(Z1869,IF(LEFT(AS1869,1)="s","+","")))</f>
        <v/>
      </c>
      <c r="BU1869" s="227" t="str">
        <f aca="false">IF(AA1869="","",CONCATENATE(AA1869,IF(LEFT(AT1869,1)="s","+","")))</f>
        <v/>
      </c>
      <c r="BV1869" s="212"/>
      <c r="BW1869" s="177" t="s">
        <v>338</v>
      </c>
      <c r="BX1869" s="170" t="str">
        <f aca="false">IF(BW1869&lt;&gt;"",IF(ISNUMBER(FIND("=",BW1869)),LEFT(BW1869,FIND("=",BW1869)-1),BW1869),BW1869)</f>
        <v>xx</v>
      </c>
      <c r="BY1869" s="170" t="str">
        <f aca="false">IF(BW1869&lt;&gt;"",IF(ISNUMBER(FIND("=",BW1869)),RIGHT(BW1869,LEN(BW1869)-FIND("=",BW1869)),""),"")</f>
        <v>Non_select</v>
      </c>
      <c r="BZ1869" s="170" t="str">
        <f aca="false">IF(BX1869&lt;&gt;"",IF(ISNUMBER(FIND(".",BX1869)),LEFT(BX1869,FIND(".",BX1869)-1),BX1869),BX1869)</f>
        <v>xx</v>
      </c>
      <c r="CA1869" s="170" t="str">
        <f aca="false">IF(BX1869&lt;&gt;"",IF(ISNUMBER(FIND(".",BX1869)),RIGHT(BX1869,LEN(BX1869)-FIND(".",BX1869)),""),"")</f>
        <v/>
      </c>
      <c r="CB1869" s="212"/>
      <c r="CC1869" s="170" t="str">
        <f aca="false">A1869</f>
        <v>AX181910</v>
      </c>
      <c r="CD1869" s="178" t="s">
        <v>339</v>
      </c>
      <c r="CE1869" s="178" t="s">
        <v>340</v>
      </c>
      <c r="CF1869" s="178" t="s">
        <v>341</v>
      </c>
      <c r="CG1869" s="212"/>
      <c r="CH1869" s="212"/>
      <c r="CI1869" s="212"/>
      <c r="CJ1869" s="212"/>
      <c r="CK1869" s="178"/>
      <c r="CL1869" s="212"/>
      <c r="CM1869" s="212"/>
      <c r="CN1869" s="212"/>
      <c r="CO1869" s="212"/>
      <c r="CP1869" s="212"/>
      <c r="CQ1869" s="212"/>
      <c r="CR1869" s="170" t="n">
        <f aca="false">C1869</f>
        <v>0</v>
      </c>
      <c r="CS1869" s="229" t="n">
        <f aca="false">D1869</f>
        <v>0</v>
      </c>
      <c r="CT1869" s="170" t="str">
        <f aca="false">CONCATENATE(CD1869," strain ",CM1869," ",CL1869,", partial cds")</f>
        <v>Hepatitis E virus strain  , partial cds</v>
      </c>
    </row>
    <row r="1870" s="146" customFormat="true" ht="11.9" hidden="true" customHeight="true" outlineLevel="0" collapsed="false">
      <c r="A1870" s="154" t="s">
        <v>4817</v>
      </c>
      <c r="B1870" s="147" t="s">
        <v>371</v>
      </c>
      <c r="C1870" s="209"/>
      <c r="D1870" s="209"/>
      <c r="E1870" s="209"/>
      <c r="F1870" s="212"/>
      <c r="G1870" s="212"/>
      <c r="H1870" s="212"/>
      <c r="I1870" s="212"/>
      <c r="J1870" s="212"/>
      <c r="K1870" s="212"/>
      <c r="L1870" s="212"/>
      <c r="M1870" s="157" t="s">
        <v>479</v>
      </c>
      <c r="N1870" s="213"/>
      <c r="O1870" s="212"/>
      <c r="P1870" s="212"/>
      <c r="Q1870" s="212"/>
      <c r="R1870" s="212"/>
      <c r="S1870" s="212"/>
      <c r="T1870" s="215"/>
      <c r="U1870" s="215"/>
      <c r="V1870" s="209"/>
      <c r="W1870" s="217"/>
      <c r="X1870" s="209"/>
      <c r="Y1870" s="209"/>
      <c r="Z1870" s="209"/>
      <c r="AA1870" s="216"/>
      <c r="AB1870" s="217"/>
      <c r="AC1870" s="217"/>
      <c r="AD1870" s="209"/>
      <c r="AE1870" s="209"/>
      <c r="AF1870" s="209"/>
      <c r="AG1870" s="218"/>
      <c r="AH1870" s="212"/>
      <c r="AI1870" s="212"/>
      <c r="AJ1870" s="219" t="n">
        <f aca="false">SeqEnd-SeqBeg+1</f>
        <v>1</v>
      </c>
      <c r="AK1870" s="220" t="n">
        <f aca="false">AND( SeqBeg&lt;=Beg  , End &lt;=SeqEnd )</f>
        <v>0</v>
      </c>
      <c r="AL1870" s="212"/>
      <c r="AM1870" s="212"/>
      <c r="AN1870" s="221"/>
      <c r="AO1870" s="147" t="s">
        <v>103</v>
      </c>
      <c r="AP1870" s="147" t="s">
        <v>103</v>
      </c>
      <c r="AQ1870" s="147" t="s">
        <v>103</v>
      </c>
      <c r="AR1870" s="147" t="s">
        <v>103</v>
      </c>
      <c r="AS1870" s="147" t="s">
        <v>103</v>
      </c>
      <c r="AT1870" s="147" t="s">
        <v>103</v>
      </c>
      <c r="AV1870" s="212"/>
      <c r="AW1870" s="222" t="str">
        <f aca="false">HYPERLINK(CONCATENATE("http://www.ncbi.nlm.nih.gov/nuccore/",BM1870),BM1870)</f>
        <v>AX181911</v>
      </c>
      <c r="AX1870" s="219" t="str">
        <f aca="false">CONCATENATE(D1870,IF(I1870="","",CONCATENATE(".",I1870)),IF(K1870="","",CONCATENATE(".",K1870)),IF(M1870="","",CONCATENATE(".",M1870)),IF(R1870="","",CONCATENATE(".",R1870)),IF(U1870="","","(*)"))</f>
        <v>.patent</v>
      </c>
      <c r="AY1870" s="170" t="str">
        <f aca="false">CONCATENATE(BM1870,".",BN1870)</f>
        <v>AX181911.</v>
      </c>
      <c r="AZ1870" s="171" t="str">
        <f aca="false">IF(AV1870="",IF(ISNUMBER(FIND(".",A1870)),LEFT(A1870,FIND(".",A1870)-1),A1870),AV1870)</f>
        <v>AX181911</v>
      </c>
      <c r="BA1870" s="171" t="str">
        <f aca="false">IF(ISNUMBER(FIND("-",AZ1870)),LEFT(AZ1870,FIND("-",AZ1870)-1),AZ1870)</f>
        <v>AX181911</v>
      </c>
      <c r="BB1870" s="170" t="str">
        <f aca="false"> MEGAname &amp; "="</f>
        <v>AX181911=</v>
      </c>
      <c r="BC1870" s="170" t="str">
        <f aca="false">Clear &amp; IF(span ,"Span","out")</f>
        <v>AX181911=out</v>
      </c>
      <c r="BD1870" s="170" t="str">
        <f aca="false">Clear &amp; IF(span, IF(B1870=".","Selected",B1870),"out")</f>
        <v>AX181911=out</v>
      </c>
      <c r="BE1870" s="170" t="str">
        <f aca="false">Clear &amp; Strain</f>
        <v>AX181911=</v>
      </c>
      <c r="BF1870" s="170" t="str">
        <f aca="false">CONCATENATE(A1870,"=",F1870,". ",AX1870,IF(AB1870="","",CONCATENATE(".",AB1870)))</f>
        <v>AX181911=. .patent</v>
      </c>
      <c r="BG1870" s="170" t="str">
        <f aca="false">CONCATENATE(A1870,"=",F1870,". ",AX1870)</f>
        <v>AX181911=. .patent</v>
      </c>
      <c r="BH1870" s="170" t="str">
        <f aca="false">CONCATENATE(A1870,"=",AX1870)</f>
        <v>AX181911=.patent</v>
      </c>
      <c r="BI1870" s="170" t="str">
        <f aca="false">CONCATENATE(A1870,"=",ComForSubtype,D1870)</f>
        <v>AX181911=</v>
      </c>
      <c r="BJ1870" s="170" t="str">
        <f aca="false">CONCATENATE(A1870,"=",E1870)</f>
        <v>AX181911=</v>
      </c>
      <c r="BK1870" s="170" t="str">
        <f aca="false">CONCATENATE(A1870,"=",C1870)</f>
        <v>AX181911=</v>
      </c>
      <c r="BL1870" s="170" t="str">
        <f aca="false">CONCATENATE(D1870,"=")</f>
        <v>=</v>
      </c>
      <c r="BM1870" s="223" t="str">
        <f aca="false">IF(BA1870="XX","",BA1870)</f>
        <v>AX181911</v>
      </c>
      <c r="BN1870" s="224" t="str">
        <f aca="false">CONCATENATE(IF(F1870="","",F1870),IF(G1870="","",CONCATENATE(" / ",G1870)))</f>
        <v/>
      </c>
      <c r="BO1870" s="225" t="str">
        <f aca="false">AX1870</f>
        <v>.patent</v>
      </c>
      <c r="BP1870" s="226" t="str">
        <f aca="false">IF(V1870="","",V1870)</f>
        <v/>
      </c>
      <c r="BQ1870" s="226" t="str">
        <f aca="false">IF(W1870="","",CONCATENATE(W1870,IF(LEFT(AO1870,1)="s","+","")))</f>
        <v/>
      </c>
      <c r="BR1870" s="226" t="str">
        <f aca="false">IF(X1870="","",CONCATENATE(X1870,IF(LEFT(AQ1870,1)="s","+","")))</f>
        <v/>
      </c>
      <c r="BS1870" s="226" t="str">
        <f aca="false">IF(Y1870="","",CONCATENATE(Y1870,IF(LEFT(AR1870,1)="s","+","")))</f>
        <v/>
      </c>
      <c r="BT1870" s="226" t="str">
        <f aca="false">IF(Z1870="","",CONCATENATE(Z1870,IF(LEFT(AS1870,1)="s","+","")))</f>
        <v/>
      </c>
      <c r="BU1870" s="227" t="str">
        <f aca="false">IF(AA1870="","",CONCATENATE(AA1870,IF(LEFT(AT1870,1)="s","+","")))</f>
        <v/>
      </c>
      <c r="BV1870" s="212"/>
      <c r="BW1870" s="177" t="s">
        <v>338</v>
      </c>
      <c r="BX1870" s="170" t="str">
        <f aca="false">IF(BW1870&lt;&gt;"",IF(ISNUMBER(FIND("=",BW1870)),LEFT(BW1870,FIND("=",BW1870)-1),BW1870),BW1870)</f>
        <v>xx</v>
      </c>
      <c r="BY1870" s="170" t="str">
        <f aca="false">IF(BW1870&lt;&gt;"",IF(ISNUMBER(FIND("=",BW1870)),RIGHT(BW1870,LEN(BW1870)-FIND("=",BW1870)),""),"")</f>
        <v>Non_select</v>
      </c>
      <c r="BZ1870" s="170" t="str">
        <f aca="false">IF(BX1870&lt;&gt;"",IF(ISNUMBER(FIND(".",BX1870)),LEFT(BX1870,FIND(".",BX1870)-1),BX1870),BX1870)</f>
        <v>xx</v>
      </c>
      <c r="CA1870" s="170" t="str">
        <f aca="false">IF(BX1870&lt;&gt;"",IF(ISNUMBER(FIND(".",BX1870)),RIGHT(BX1870,LEN(BX1870)-FIND(".",BX1870)),""),"")</f>
        <v/>
      </c>
      <c r="CB1870" s="212"/>
      <c r="CC1870" s="170" t="str">
        <f aca="false">A1870</f>
        <v>AX181911</v>
      </c>
      <c r="CD1870" s="178" t="s">
        <v>339</v>
      </c>
      <c r="CE1870" s="178" t="s">
        <v>340</v>
      </c>
      <c r="CF1870" s="178" t="s">
        <v>341</v>
      </c>
      <c r="CG1870" s="212"/>
      <c r="CH1870" s="212"/>
      <c r="CI1870" s="212"/>
      <c r="CJ1870" s="212"/>
      <c r="CK1870" s="178"/>
      <c r="CL1870" s="212"/>
      <c r="CM1870" s="212"/>
      <c r="CN1870" s="212"/>
      <c r="CO1870" s="212"/>
      <c r="CP1870" s="212"/>
      <c r="CQ1870" s="212"/>
      <c r="CR1870" s="170" t="n">
        <f aca="false">C1870</f>
        <v>0</v>
      </c>
      <c r="CS1870" s="229" t="n">
        <f aca="false">D1870</f>
        <v>0</v>
      </c>
      <c r="CT1870" s="170" t="str">
        <f aca="false">CONCATENATE(CD1870," strain ",CM1870," ",CL1870,", partial cds")</f>
        <v>Hepatitis E virus strain  , partial cds</v>
      </c>
    </row>
    <row r="1871" s="146" customFormat="true" ht="11.9" hidden="true" customHeight="true" outlineLevel="0" collapsed="false">
      <c r="A1871" s="154" t="s">
        <v>4818</v>
      </c>
      <c r="B1871" s="147" t="s">
        <v>371</v>
      </c>
      <c r="C1871" s="209"/>
      <c r="D1871" s="209"/>
      <c r="E1871" s="209"/>
      <c r="F1871" s="154"/>
      <c r="G1871" s="212"/>
      <c r="H1871" s="212"/>
      <c r="I1871" s="212"/>
      <c r="J1871" s="212"/>
      <c r="K1871" s="212"/>
      <c r="L1871" s="212"/>
      <c r="M1871" s="157" t="s">
        <v>4114</v>
      </c>
      <c r="N1871" s="213"/>
      <c r="O1871" s="212"/>
      <c r="P1871" s="212"/>
      <c r="Q1871" s="212"/>
      <c r="R1871" s="212"/>
      <c r="S1871" s="212"/>
      <c r="T1871" s="215"/>
      <c r="U1871" s="215"/>
      <c r="V1871" s="209"/>
      <c r="W1871" s="217"/>
      <c r="X1871" s="209"/>
      <c r="Y1871" s="209"/>
      <c r="Z1871" s="209"/>
      <c r="AA1871" s="216"/>
      <c r="AB1871" s="217"/>
      <c r="AC1871" s="217"/>
      <c r="AD1871" s="209"/>
      <c r="AE1871" s="209"/>
      <c r="AF1871" s="209"/>
      <c r="AG1871" s="218"/>
      <c r="AH1871" s="212"/>
      <c r="AI1871" s="212"/>
      <c r="AJ1871" s="219" t="n">
        <f aca="false">SeqEnd-SeqBeg+1</f>
        <v>1</v>
      </c>
      <c r="AK1871" s="220" t="n">
        <f aca="false">AND( SeqBeg&lt;=Beg  , End &lt;=SeqEnd )</f>
        <v>0</v>
      </c>
      <c r="AL1871" s="212"/>
      <c r="AM1871" s="212"/>
      <c r="AN1871" s="221"/>
      <c r="AO1871" s="147" t="s">
        <v>103</v>
      </c>
      <c r="AP1871" s="147" t="s">
        <v>103</v>
      </c>
      <c r="AQ1871" s="147" t="s">
        <v>103</v>
      </c>
      <c r="AR1871" s="147" t="s">
        <v>103</v>
      </c>
      <c r="AS1871" s="147" t="s">
        <v>103</v>
      </c>
      <c r="AT1871" s="147" t="s">
        <v>103</v>
      </c>
      <c r="AV1871" s="212"/>
      <c r="AW1871" s="222" t="str">
        <f aca="false">HYPERLINK(CONCATENATE("http://www.ncbi.nlm.nih.gov/nuccore/",BM1871),BM1871)</f>
        <v>AX181913</v>
      </c>
      <c r="AX1871" s="219" t="str">
        <f aca="false">CONCATENATE(D1871,IF(I1871="","",CONCATENATE(".",I1871)),IF(K1871="","",CONCATENATE(".",K1871)),IF(M1871="","",CONCATENATE(".",M1871)),IF(R1871="","",CONCATENATE(".",R1871)),IF(U1871="","","(*)"))</f>
        <v>.patent </v>
      </c>
      <c r="AY1871" s="170" t="str">
        <f aca="false">CONCATENATE(BM1871,".",BN1871)</f>
        <v>AX181913.</v>
      </c>
      <c r="AZ1871" s="171" t="str">
        <f aca="false">IF(AV1871="",IF(ISNUMBER(FIND(".",A1871)),LEFT(A1871,FIND(".",A1871)-1),A1871),AV1871)</f>
        <v>AX181913</v>
      </c>
      <c r="BA1871" s="171" t="str">
        <f aca="false">IF(ISNUMBER(FIND("-",AZ1871)),LEFT(AZ1871,FIND("-",AZ1871)-1),AZ1871)</f>
        <v>AX181913</v>
      </c>
      <c r="BB1871" s="170" t="str">
        <f aca="false"> MEGAname &amp; "="</f>
        <v>AX181913=</v>
      </c>
      <c r="BC1871" s="170" t="str">
        <f aca="false">Clear &amp; IF(span ,"Span","out")</f>
        <v>AX181913=out</v>
      </c>
      <c r="BD1871" s="170" t="str">
        <f aca="false">Clear &amp; IF(span, IF(B1871=".","Selected",B1871),"out")</f>
        <v>AX181913=out</v>
      </c>
      <c r="BE1871" s="170" t="str">
        <f aca="false">Clear &amp; Strain</f>
        <v>AX181913=</v>
      </c>
      <c r="BF1871" s="170" t="str">
        <f aca="false">CONCATENATE(A1871,"=",F1871,". ",AX1871,IF(AB1871="","",CONCATENATE(".",AB1871)))</f>
        <v>AX181913=. .patent </v>
      </c>
      <c r="BG1871" s="170" t="str">
        <f aca="false">CONCATENATE(A1871,"=",F1871,". ",AX1871)</f>
        <v>AX181913=. .patent </v>
      </c>
      <c r="BH1871" s="170" t="str">
        <f aca="false">CONCATENATE(A1871,"=",AX1871)</f>
        <v>AX181913=.patent </v>
      </c>
      <c r="BI1871" s="170" t="str">
        <f aca="false">CONCATENATE(A1871,"=",ComForSubtype,D1871)</f>
        <v>AX181913=</v>
      </c>
      <c r="BJ1871" s="170" t="str">
        <f aca="false">CONCATENATE(A1871,"=",E1871)</f>
        <v>AX181913=</v>
      </c>
      <c r="BK1871" s="170" t="str">
        <f aca="false">CONCATENATE(A1871,"=",C1871)</f>
        <v>AX181913=</v>
      </c>
      <c r="BL1871" s="170" t="str">
        <f aca="false">CONCATENATE(D1871,"=")</f>
        <v>=</v>
      </c>
      <c r="BM1871" s="223" t="str">
        <f aca="false">IF(BA1871="XX","",BA1871)</f>
        <v>AX181913</v>
      </c>
      <c r="BN1871" s="224" t="str">
        <f aca="false">CONCATENATE(IF(F1871="","",F1871),IF(G1871="","",CONCATENATE(" / ",G1871)))</f>
        <v/>
      </c>
      <c r="BO1871" s="225" t="str">
        <f aca="false">AX1871</f>
        <v>.patent </v>
      </c>
      <c r="BP1871" s="226" t="str">
        <f aca="false">IF(V1871="","",V1871)</f>
        <v/>
      </c>
      <c r="BQ1871" s="226" t="str">
        <f aca="false">IF(W1871="","",CONCATENATE(W1871,IF(LEFT(AO1871,1)="s","+","")))</f>
        <v/>
      </c>
      <c r="BR1871" s="226" t="str">
        <f aca="false">IF(X1871="","",CONCATENATE(X1871,IF(LEFT(AQ1871,1)="s","+","")))</f>
        <v/>
      </c>
      <c r="BS1871" s="226" t="str">
        <f aca="false">IF(Y1871="","",CONCATENATE(Y1871,IF(LEFT(AR1871,1)="s","+","")))</f>
        <v/>
      </c>
      <c r="BT1871" s="226" t="str">
        <f aca="false">IF(Z1871="","",CONCATENATE(Z1871,IF(LEFT(AS1871,1)="s","+","")))</f>
        <v/>
      </c>
      <c r="BU1871" s="227" t="str">
        <f aca="false">IF(AA1871="","",CONCATENATE(AA1871,IF(LEFT(AT1871,1)="s","+","")))</f>
        <v/>
      </c>
      <c r="BV1871" s="212"/>
      <c r="BW1871" s="177" t="s">
        <v>338</v>
      </c>
      <c r="BX1871" s="170" t="str">
        <f aca="false">IF(BW1871&lt;&gt;"",IF(ISNUMBER(FIND("=",BW1871)),LEFT(BW1871,FIND("=",BW1871)-1),BW1871),BW1871)</f>
        <v>xx</v>
      </c>
      <c r="BY1871" s="170" t="str">
        <f aca="false">IF(BW1871&lt;&gt;"",IF(ISNUMBER(FIND("=",BW1871)),RIGHT(BW1871,LEN(BW1871)-FIND("=",BW1871)),""),"")</f>
        <v>Non_select</v>
      </c>
      <c r="BZ1871" s="170" t="str">
        <f aca="false">IF(BX1871&lt;&gt;"",IF(ISNUMBER(FIND(".",BX1871)),LEFT(BX1871,FIND(".",BX1871)-1),BX1871),BX1871)</f>
        <v>xx</v>
      </c>
      <c r="CA1871" s="170" t="str">
        <f aca="false">IF(BX1871&lt;&gt;"",IF(ISNUMBER(FIND(".",BX1871)),RIGHT(BX1871,LEN(BX1871)-FIND(".",BX1871)),""),"")</f>
        <v/>
      </c>
      <c r="CB1871" s="212"/>
      <c r="CC1871" s="170" t="str">
        <f aca="false">A1871</f>
        <v>AX181913</v>
      </c>
      <c r="CD1871" s="178" t="s">
        <v>339</v>
      </c>
      <c r="CE1871" s="178" t="s">
        <v>340</v>
      </c>
      <c r="CF1871" s="178" t="s">
        <v>341</v>
      </c>
      <c r="CG1871" s="212"/>
      <c r="CH1871" s="212"/>
      <c r="CI1871" s="212"/>
      <c r="CJ1871" s="212"/>
      <c r="CK1871" s="178"/>
      <c r="CL1871" s="212"/>
      <c r="CM1871" s="212"/>
      <c r="CN1871" s="212"/>
      <c r="CO1871" s="212"/>
      <c r="CP1871" s="212"/>
      <c r="CQ1871" s="212"/>
      <c r="CR1871" s="170" t="n">
        <f aca="false">C1871</f>
        <v>0</v>
      </c>
      <c r="CS1871" s="229" t="n">
        <f aca="false">D1871</f>
        <v>0</v>
      </c>
      <c r="CT1871" s="170" t="str">
        <f aca="false">CONCATENATE(CD1871," strain ",CM1871," ",CL1871,", partial cds")</f>
        <v>Hepatitis E virus strain  , partial cds</v>
      </c>
    </row>
    <row r="1872" s="146" customFormat="true" ht="11.9" hidden="true" customHeight="true" outlineLevel="0" collapsed="false">
      <c r="A1872" s="154" t="s">
        <v>4819</v>
      </c>
      <c r="B1872" s="147" t="s">
        <v>371</v>
      </c>
      <c r="C1872" s="209"/>
      <c r="D1872" s="209"/>
      <c r="E1872" s="209"/>
      <c r="F1872" s="212"/>
      <c r="G1872" s="212"/>
      <c r="H1872" s="212"/>
      <c r="I1872" s="212"/>
      <c r="J1872" s="212"/>
      <c r="K1872" s="212"/>
      <c r="L1872" s="212"/>
      <c r="M1872" s="157" t="s">
        <v>479</v>
      </c>
      <c r="N1872" s="213"/>
      <c r="O1872" s="212"/>
      <c r="P1872" s="212"/>
      <c r="Q1872" s="212"/>
      <c r="R1872" s="212"/>
      <c r="S1872" s="212"/>
      <c r="T1872" s="215"/>
      <c r="U1872" s="215"/>
      <c r="V1872" s="209"/>
      <c r="W1872" s="217"/>
      <c r="X1872" s="209"/>
      <c r="Y1872" s="209"/>
      <c r="Z1872" s="209"/>
      <c r="AA1872" s="216"/>
      <c r="AB1872" s="217"/>
      <c r="AC1872" s="217"/>
      <c r="AD1872" s="209"/>
      <c r="AE1872" s="209"/>
      <c r="AF1872" s="209"/>
      <c r="AG1872" s="218"/>
      <c r="AH1872" s="212"/>
      <c r="AI1872" s="212"/>
      <c r="AJ1872" s="219" t="n">
        <f aca="false">SeqEnd-SeqBeg+1</f>
        <v>1</v>
      </c>
      <c r="AK1872" s="220" t="n">
        <f aca="false">AND( SeqBeg&lt;=Beg  , End &lt;=SeqEnd )</f>
        <v>0</v>
      </c>
      <c r="AL1872" s="212"/>
      <c r="AM1872" s="212"/>
      <c r="AN1872" s="221"/>
      <c r="AO1872" s="147" t="s">
        <v>103</v>
      </c>
      <c r="AP1872" s="147" t="s">
        <v>103</v>
      </c>
      <c r="AQ1872" s="147" t="s">
        <v>103</v>
      </c>
      <c r="AR1872" s="147" t="s">
        <v>103</v>
      </c>
      <c r="AS1872" s="147" t="s">
        <v>103</v>
      </c>
      <c r="AT1872" s="147" t="s">
        <v>103</v>
      </c>
      <c r="AV1872" s="212"/>
      <c r="AW1872" s="222" t="str">
        <f aca="false">HYPERLINK(CONCATENATE("http://www.ncbi.nlm.nih.gov/nuccore/",BM1872),BM1872)</f>
        <v>AX181914</v>
      </c>
      <c r="AX1872" s="219" t="str">
        <f aca="false">CONCATENATE(D1872,IF(I1872="","",CONCATENATE(".",I1872)),IF(K1872="","",CONCATENATE(".",K1872)),IF(M1872="","",CONCATENATE(".",M1872)),IF(R1872="","",CONCATENATE(".",R1872)),IF(U1872="","","(*)"))</f>
        <v>.patent</v>
      </c>
      <c r="AY1872" s="170" t="str">
        <f aca="false">CONCATENATE(BM1872,".",BN1872)</f>
        <v>AX181914.</v>
      </c>
      <c r="AZ1872" s="171" t="str">
        <f aca="false">IF(AV1872="",IF(ISNUMBER(FIND(".",A1872)),LEFT(A1872,FIND(".",A1872)-1),A1872),AV1872)</f>
        <v>AX181914</v>
      </c>
      <c r="BA1872" s="171" t="str">
        <f aca="false">IF(ISNUMBER(FIND("-",AZ1872)),LEFT(AZ1872,FIND("-",AZ1872)-1),AZ1872)</f>
        <v>AX181914</v>
      </c>
      <c r="BB1872" s="170" t="str">
        <f aca="false"> MEGAname &amp; "="</f>
        <v>AX181914=</v>
      </c>
      <c r="BC1872" s="170" t="str">
        <f aca="false">Clear &amp; IF(span ,"Span","out")</f>
        <v>AX181914=out</v>
      </c>
      <c r="BD1872" s="170" t="str">
        <f aca="false">Clear &amp; IF(span, IF(B1872=".","Selected",B1872),"out")</f>
        <v>AX181914=out</v>
      </c>
      <c r="BE1872" s="170" t="str">
        <f aca="false">Clear &amp; Strain</f>
        <v>AX181914=</v>
      </c>
      <c r="BF1872" s="170" t="str">
        <f aca="false">CONCATENATE(A1872,"=",F1872,". ",AX1872,IF(AB1872="","",CONCATENATE(".",AB1872)))</f>
        <v>AX181914=. .patent</v>
      </c>
      <c r="BG1872" s="170" t="str">
        <f aca="false">CONCATENATE(A1872,"=",F1872,". ",AX1872)</f>
        <v>AX181914=. .patent</v>
      </c>
      <c r="BH1872" s="170" t="str">
        <f aca="false">CONCATENATE(A1872,"=",AX1872)</f>
        <v>AX181914=.patent</v>
      </c>
      <c r="BI1872" s="170" t="str">
        <f aca="false">CONCATENATE(A1872,"=",ComForSubtype,D1872)</f>
        <v>AX181914=</v>
      </c>
      <c r="BJ1872" s="170" t="str">
        <f aca="false">CONCATENATE(A1872,"=",E1872)</f>
        <v>AX181914=</v>
      </c>
      <c r="BK1872" s="170" t="str">
        <f aca="false">CONCATENATE(A1872,"=",C1872)</f>
        <v>AX181914=</v>
      </c>
      <c r="BL1872" s="170" t="str">
        <f aca="false">CONCATENATE(D1872,"=")</f>
        <v>=</v>
      </c>
      <c r="BM1872" s="223" t="str">
        <f aca="false">IF(BA1872="XX","",BA1872)</f>
        <v>AX181914</v>
      </c>
      <c r="BN1872" s="224" t="str">
        <f aca="false">CONCATENATE(IF(F1872="","",F1872),IF(G1872="","",CONCATENATE(" / ",G1872)))</f>
        <v/>
      </c>
      <c r="BO1872" s="225" t="str">
        <f aca="false">AX1872</f>
        <v>.patent</v>
      </c>
      <c r="BP1872" s="226" t="str">
        <f aca="false">IF(V1872="","",V1872)</f>
        <v/>
      </c>
      <c r="BQ1872" s="226" t="str">
        <f aca="false">IF(W1872="","",CONCATENATE(W1872,IF(LEFT(AO1872,1)="s","+","")))</f>
        <v/>
      </c>
      <c r="BR1872" s="226" t="str">
        <f aca="false">IF(X1872="","",CONCATENATE(X1872,IF(LEFT(AQ1872,1)="s","+","")))</f>
        <v/>
      </c>
      <c r="BS1872" s="226" t="str">
        <f aca="false">IF(Y1872="","",CONCATENATE(Y1872,IF(LEFT(AR1872,1)="s","+","")))</f>
        <v/>
      </c>
      <c r="BT1872" s="226" t="str">
        <f aca="false">IF(Z1872="","",CONCATENATE(Z1872,IF(LEFT(AS1872,1)="s","+","")))</f>
        <v/>
      </c>
      <c r="BU1872" s="227" t="str">
        <f aca="false">IF(AA1872="","",CONCATENATE(AA1872,IF(LEFT(AT1872,1)="s","+","")))</f>
        <v/>
      </c>
      <c r="BV1872" s="212"/>
      <c r="BW1872" s="177" t="s">
        <v>338</v>
      </c>
      <c r="BX1872" s="170" t="str">
        <f aca="false">IF(BW1872&lt;&gt;"",IF(ISNUMBER(FIND("=",BW1872)),LEFT(BW1872,FIND("=",BW1872)-1),BW1872),BW1872)</f>
        <v>xx</v>
      </c>
      <c r="BY1872" s="170" t="str">
        <f aca="false">IF(BW1872&lt;&gt;"",IF(ISNUMBER(FIND("=",BW1872)),RIGHT(BW1872,LEN(BW1872)-FIND("=",BW1872)),""),"")</f>
        <v>Non_select</v>
      </c>
      <c r="BZ1872" s="170" t="str">
        <f aca="false">IF(BX1872&lt;&gt;"",IF(ISNUMBER(FIND(".",BX1872)),LEFT(BX1872,FIND(".",BX1872)-1),BX1872),BX1872)</f>
        <v>xx</v>
      </c>
      <c r="CA1872" s="170" t="str">
        <f aca="false">IF(BX1872&lt;&gt;"",IF(ISNUMBER(FIND(".",BX1872)),RIGHT(BX1872,LEN(BX1872)-FIND(".",BX1872)),""),"")</f>
        <v/>
      </c>
      <c r="CB1872" s="212"/>
      <c r="CC1872" s="170" t="str">
        <f aca="false">A1872</f>
        <v>AX181914</v>
      </c>
      <c r="CD1872" s="178" t="s">
        <v>339</v>
      </c>
      <c r="CE1872" s="178" t="s">
        <v>340</v>
      </c>
      <c r="CF1872" s="178" t="s">
        <v>341</v>
      </c>
      <c r="CG1872" s="212"/>
      <c r="CH1872" s="212"/>
      <c r="CI1872" s="212"/>
      <c r="CJ1872" s="212"/>
      <c r="CK1872" s="178"/>
      <c r="CL1872" s="212"/>
      <c r="CM1872" s="212"/>
      <c r="CN1872" s="212"/>
      <c r="CO1872" s="212"/>
      <c r="CP1872" s="212"/>
      <c r="CQ1872" s="212"/>
      <c r="CR1872" s="170" t="n">
        <f aca="false">C1872</f>
        <v>0</v>
      </c>
      <c r="CS1872" s="229" t="n">
        <f aca="false">D1872</f>
        <v>0</v>
      </c>
      <c r="CT1872" s="170" t="str">
        <f aca="false">CONCATENATE(CD1872," strain ",CM1872," ",CL1872,", partial cds")</f>
        <v>Hepatitis E virus strain  , partial cds</v>
      </c>
    </row>
    <row r="1873" s="146" customFormat="true" ht="11.9" hidden="true" customHeight="true" outlineLevel="0" collapsed="false">
      <c r="A1873" s="154" t="s">
        <v>4820</v>
      </c>
      <c r="B1873" s="147" t="s">
        <v>371</v>
      </c>
      <c r="C1873" s="209"/>
      <c r="D1873" s="209"/>
      <c r="E1873" s="209"/>
      <c r="F1873" s="212"/>
      <c r="G1873" s="212"/>
      <c r="H1873" s="212"/>
      <c r="I1873" s="212"/>
      <c r="J1873" s="212"/>
      <c r="K1873" s="212"/>
      <c r="L1873" s="212"/>
      <c r="M1873" s="157" t="s">
        <v>4114</v>
      </c>
      <c r="N1873" s="213"/>
      <c r="O1873" s="212"/>
      <c r="P1873" s="212"/>
      <c r="Q1873" s="212"/>
      <c r="R1873" s="212"/>
      <c r="S1873" s="212"/>
      <c r="T1873" s="215"/>
      <c r="U1873" s="215"/>
      <c r="V1873" s="158" t="s">
        <v>278</v>
      </c>
      <c r="W1873" s="217"/>
      <c r="X1873" s="209"/>
      <c r="Y1873" s="209"/>
      <c r="Z1873" s="209"/>
      <c r="AA1873" s="216"/>
      <c r="AB1873" s="217"/>
      <c r="AC1873" s="217"/>
      <c r="AD1873" s="209"/>
      <c r="AE1873" s="209"/>
      <c r="AF1873" s="209"/>
      <c r="AG1873" s="218"/>
      <c r="AH1873" s="212"/>
      <c r="AI1873" s="212"/>
      <c r="AJ1873" s="219" t="n">
        <f aca="false">SeqEnd-SeqBeg+1</f>
        <v>1</v>
      </c>
      <c r="AK1873" s="220" t="n">
        <f aca="false">AND( SeqBeg&lt;=Beg  , End &lt;=SeqEnd )</f>
        <v>0</v>
      </c>
      <c r="AL1873" s="212"/>
      <c r="AM1873" s="212"/>
      <c r="AN1873" s="221"/>
      <c r="AO1873" s="147" t="s">
        <v>103</v>
      </c>
      <c r="AP1873" s="147" t="s">
        <v>103</v>
      </c>
      <c r="AQ1873" s="147" t="s">
        <v>103</v>
      </c>
      <c r="AR1873" s="147" t="s">
        <v>103</v>
      </c>
      <c r="AS1873" s="147" t="s">
        <v>103</v>
      </c>
      <c r="AT1873" s="147" t="s">
        <v>103</v>
      </c>
      <c r="AV1873" s="212"/>
      <c r="AW1873" s="222" t="str">
        <f aca="false">HYPERLINK(CONCATENATE("http://www.ncbi.nlm.nih.gov/nuccore/",BM1873),BM1873)</f>
        <v>AX211244</v>
      </c>
      <c r="AX1873" s="219" t="str">
        <f aca="false">CONCATENATE(D1873,IF(I1873="","",CONCATENATE(".",I1873)),IF(K1873="","",CONCATENATE(".",K1873)),IF(M1873="","",CONCATENATE(".",M1873)),IF(R1873="","",CONCATENATE(".",R1873)),IF(U1873="","","(*)"))</f>
        <v>.patent </v>
      </c>
      <c r="AY1873" s="170" t="str">
        <f aca="false">CONCATENATE(BM1873,".",BN1873)</f>
        <v>AX211244.</v>
      </c>
      <c r="AZ1873" s="171" t="str">
        <f aca="false">IF(AV1873="",IF(ISNUMBER(FIND(".",A1873)),LEFT(A1873,FIND(".",A1873)-1),A1873),AV1873)</f>
        <v>AX211244</v>
      </c>
      <c r="BA1873" s="171" t="str">
        <f aca="false">IF(ISNUMBER(FIND("-",AZ1873)),LEFT(AZ1873,FIND("-",AZ1873)-1),AZ1873)</f>
        <v>AX211244</v>
      </c>
      <c r="BB1873" s="170" t="str">
        <f aca="false"> MEGAname &amp; "="</f>
        <v>AX211244=</v>
      </c>
      <c r="BC1873" s="170" t="str">
        <f aca="false">Clear &amp; IF(span ,"Span","out")</f>
        <v>AX211244=out</v>
      </c>
      <c r="BD1873" s="170" t="str">
        <f aca="false">Clear &amp; IF(span, IF(B1873=".","Selected",B1873),"out")</f>
        <v>AX211244=out</v>
      </c>
      <c r="BE1873" s="170" t="str">
        <f aca="false">Clear &amp; Strain</f>
        <v>AX211244=</v>
      </c>
      <c r="BF1873" s="170" t="str">
        <f aca="false">CONCATENATE(A1873,"=",F1873,". ",AX1873,IF(AB1873="","",CONCATENATE(".",AB1873)))</f>
        <v>AX211244=. .patent </v>
      </c>
      <c r="BG1873" s="170" t="str">
        <f aca="false">CONCATENATE(A1873,"=",F1873,". ",AX1873)</f>
        <v>AX211244=. .patent </v>
      </c>
      <c r="BH1873" s="170" t="str">
        <f aca="false">CONCATENATE(A1873,"=",AX1873)</f>
        <v>AX211244=.patent </v>
      </c>
      <c r="BI1873" s="170" t="str">
        <f aca="false">CONCATENATE(A1873,"=",ComForSubtype,D1873)</f>
        <v>AX211244=</v>
      </c>
      <c r="BJ1873" s="170" t="str">
        <f aca="false">CONCATENATE(A1873,"=",E1873)</f>
        <v>AX211244=</v>
      </c>
      <c r="BK1873" s="170" t="str">
        <f aca="false">CONCATENATE(A1873,"=",C1873)</f>
        <v>AX211244=</v>
      </c>
      <c r="BL1873" s="170" t="str">
        <f aca="false">CONCATENATE(D1873,"=")</f>
        <v>=</v>
      </c>
      <c r="BM1873" s="223" t="str">
        <f aca="false">IF(BA1873="XX","",BA1873)</f>
        <v>AX211244</v>
      </c>
      <c r="BN1873" s="224" t="str">
        <f aca="false">CONCATENATE(IF(F1873="","",F1873),IF(G1873="","",CONCATENATE(" / ",G1873)))</f>
        <v/>
      </c>
      <c r="BO1873" s="225" t="str">
        <f aca="false">AX1873</f>
        <v>.patent </v>
      </c>
      <c r="BP1873" s="226" t="str">
        <f aca="false">IF(V1873="","",V1873)</f>
        <v>CG</v>
      </c>
      <c r="BQ1873" s="226" t="str">
        <f aca="false">IF(W1873="","",CONCATENATE(W1873,IF(LEFT(AO1873,1)="s","+","")))</f>
        <v/>
      </c>
      <c r="BR1873" s="226" t="str">
        <f aca="false">IF(X1873="","",CONCATENATE(X1873,IF(LEFT(AQ1873,1)="s","+","")))</f>
        <v/>
      </c>
      <c r="BS1873" s="226" t="str">
        <f aca="false">IF(Y1873="","",CONCATENATE(Y1873,IF(LEFT(AR1873,1)="s","+","")))</f>
        <v/>
      </c>
      <c r="BT1873" s="226" t="str">
        <f aca="false">IF(Z1873="","",CONCATENATE(Z1873,IF(LEFT(AS1873,1)="s","+","")))</f>
        <v/>
      </c>
      <c r="BU1873" s="227" t="str">
        <f aca="false">IF(AA1873="","",CONCATENATE(AA1873,IF(LEFT(AT1873,1)="s","+","")))</f>
        <v/>
      </c>
      <c r="BV1873" s="212"/>
      <c r="BW1873" s="177" t="s">
        <v>338</v>
      </c>
      <c r="BX1873" s="170" t="str">
        <f aca="false">IF(BW1873&lt;&gt;"",IF(ISNUMBER(FIND("=",BW1873)),LEFT(BW1873,FIND("=",BW1873)-1),BW1873),BW1873)</f>
        <v>xx</v>
      </c>
      <c r="BY1873" s="170" t="str">
        <f aca="false">IF(BW1873&lt;&gt;"",IF(ISNUMBER(FIND("=",BW1873)),RIGHT(BW1873,LEN(BW1873)-FIND("=",BW1873)),""),"")</f>
        <v>Non_select</v>
      </c>
      <c r="BZ1873" s="170" t="str">
        <f aca="false">IF(BX1873&lt;&gt;"",IF(ISNUMBER(FIND(".",BX1873)),LEFT(BX1873,FIND(".",BX1873)-1),BX1873),BX1873)</f>
        <v>xx</v>
      </c>
      <c r="CA1873" s="170" t="str">
        <f aca="false">IF(BX1873&lt;&gt;"",IF(ISNUMBER(FIND(".",BX1873)),RIGHT(BX1873,LEN(BX1873)-FIND(".",BX1873)),""),"")</f>
        <v/>
      </c>
      <c r="CB1873" s="212"/>
      <c r="CC1873" s="170" t="str">
        <f aca="false">A1873</f>
        <v>AX211244</v>
      </c>
      <c r="CD1873" s="178" t="s">
        <v>339</v>
      </c>
      <c r="CE1873" s="178" t="s">
        <v>340</v>
      </c>
      <c r="CF1873" s="178" t="s">
        <v>341</v>
      </c>
      <c r="CG1873" s="212"/>
      <c r="CH1873" s="212"/>
      <c r="CI1873" s="212"/>
      <c r="CJ1873" s="212"/>
      <c r="CK1873" s="178"/>
      <c r="CL1873" s="212"/>
      <c r="CM1873" s="212"/>
      <c r="CN1873" s="212"/>
      <c r="CO1873" s="212"/>
      <c r="CP1873" s="212"/>
      <c r="CQ1873" s="212"/>
      <c r="CR1873" s="170" t="n">
        <f aca="false">C1873</f>
        <v>0</v>
      </c>
      <c r="CS1873" s="229" t="n">
        <f aca="false">D1873</f>
        <v>0</v>
      </c>
      <c r="CT1873" s="170" t="str">
        <f aca="false">CONCATENATE(CD1873," strain ",CM1873," ",CL1873,", partial cds")</f>
        <v>Hepatitis E virus strain  , partial cds</v>
      </c>
    </row>
    <row r="1874" s="146" customFormat="true" ht="11.9" hidden="true" customHeight="true" outlineLevel="0" collapsed="false">
      <c r="A1874" s="154" t="s">
        <v>4821</v>
      </c>
      <c r="B1874" s="147" t="s">
        <v>371</v>
      </c>
      <c r="C1874" s="209"/>
      <c r="D1874" s="209"/>
      <c r="E1874" s="209"/>
      <c r="F1874" s="212"/>
      <c r="G1874" s="212"/>
      <c r="H1874" s="212"/>
      <c r="I1874" s="212"/>
      <c r="J1874" s="212"/>
      <c r="K1874" s="212"/>
      <c r="L1874" s="212"/>
      <c r="M1874" s="157" t="s">
        <v>4114</v>
      </c>
      <c r="N1874" s="213"/>
      <c r="O1874" s="212"/>
      <c r="P1874" s="212"/>
      <c r="Q1874" s="212"/>
      <c r="R1874" s="212"/>
      <c r="S1874" s="212"/>
      <c r="T1874" s="215"/>
      <c r="U1874" s="215"/>
      <c r="V1874" s="158" t="s">
        <v>278</v>
      </c>
      <c r="W1874" s="217"/>
      <c r="X1874" s="209"/>
      <c r="Y1874" s="209"/>
      <c r="Z1874" s="209"/>
      <c r="AA1874" s="216"/>
      <c r="AB1874" s="217"/>
      <c r="AC1874" s="217"/>
      <c r="AD1874" s="209"/>
      <c r="AE1874" s="209"/>
      <c r="AF1874" s="209"/>
      <c r="AG1874" s="218"/>
      <c r="AH1874" s="212"/>
      <c r="AI1874" s="212"/>
      <c r="AJ1874" s="219" t="n">
        <f aca="false">SeqEnd-SeqBeg+1</f>
        <v>1</v>
      </c>
      <c r="AK1874" s="220" t="n">
        <f aca="false">AND( SeqBeg&lt;=Beg  , End &lt;=SeqEnd )</f>
        <v>0</v>
      </c>
      <c r="AL1874" s="212"/>
      <c r="AM1874" s="212"/>
      <c r="AN1874" s="221"/>
      <c r="AO1874" s="147" t="s">
        <v>103</v>
      </c>
      <c r="AP1874" s="147" t="s">
        <v>103</v>
      </c>
      <c r="AQ1874" s="147" t="s">
        <v>103</v>
      </c>
      <c r="AR1874" s="147" t="s">
        <v>103</v>
      </c>
      <c r="AS1874" s="147" t="s">
        <v>103</v>
      </c>
      <c r="AT1874" s="147" t="s">
        <v>103</v>
      </c>
      <c r="AV1874" s="212"/>
      <c r="AW1874" s="222" t="str">
        <f aca="false">HYPERLINK(CONCATENATE("http://www.ncbi.nlm.nih.gov/nuccore/",BM1874),BM1874)</f>
        <v>AX211247</v>
      </c>
      <c r="AX1874" s="219" t="str">
        <f aca="false">CONCATENATE(D1874,IF(I1874="","",CONCATENATE(".",I1874)),IF(K1874="","",CONCATENATE(".",K1874)),IF(M1874="","",CONCATENATE(".",M1874)),IF(R1874="","",CONCATENATE(".",R1874)),IF(U1874="","","(*)"))</f>
        <v>.patent </v>
      </c>
      <c r="AY1874" s="170" t="str">
        <f aca="false">CONCATENATE(BM1874,".",BN1874)</f>
        <v>AX211247.</v>
      </c>
      <c r="AZ1874" s="171" t="str">
        <f aca="false">IF(AV1874="",IF(ISNUMBER(FIND(".",A1874)),LEFT(A1874,FIND(".",A1874)-1),A1874),AV1874)</f>
        <v>AX211247</v>
      </c>
      <c r="BA1874" s="171" t="str">
        <f aca="false">IF(ISNUMBER(FIND("-",AZ1874)),LEFT(AZ1874,FIND("-",AZ1874)-1),AZ1874)</f>
        <v>AX211247</v>
      </c>
      <c r="BB1874" s="170" t="str">
        <f aca="false"> MEGAname &amp; "="</f>
        <v>AX211247=</v>
      </c>
      <c r="BC1874" s="170" t="str">
        <f aca="false">Clear &amp; IF(span ,"Span","out")</f>
        <v>AX211247=out</v>
      </c>
      <c r="BD1874" s="170" t="str">
        <f aca="false">Clear &amp; IF(span, IF(B1874=".","Selected",B1874),"out")</f>
        <v>AX211247=out</v>
      </c>
      <c r="BE1874" s="170" t="str">
        <f aca="false">Clear &amp; Strain</f>
        <v>AX211247=</v>
      </c>
      <c r="BF1874" s="170" t="str">
        <f aca="false">CONCATENATE(A1874,"=",F1874,". ",AX1874,IF(AB1874="","",CONCATENATE(".",AB1874)))</f>
        <v>AX211247=. .patent </v>
      </c>
      <c r="BG1874" s="170" t="str">
        <f aca="false">CONCATENATE(A1874,"=",F1874,". ",AX1874)</f>
        <v>AX211247=. .patent </v>
      </c>
      <c r="BH1874" s="170" t="str">
        <f aca="false">CONCATENATE(A1874,"=",AX1874)</f>
        <v>AX211247=.patent </v>
      </c>
      <c r="BI1874" s="170" t="str">
        <f aca="false">CONCATENATE(A1874,"=",ComForSubtype,D1874)</f>
        <v>AX211247=</v>
      </c>
      <c r="BJ1874" s="170" t="str">
        <f aca="false">CONCATENATE(A1874,"=",E1874)</f>
        <v>AX211247=</v>
      </c>
      <c r="BK1874" s="170" t="str">
        <f aca="false">CONCATENATE(A1874,"=",C1874)</f>
        <v>AX211247=</v>
      </c>
      <c r="BL1874" s="170" t="str">
        <f aca="false">CONCATENATE(D1874,"=")</f>
        <v>=</v>
      </c>
      <c r="BM1874" s="223" t="str">
        <f aca="false">IF(BA1874="XX","",BA1874)</f>
        <v>AX211247</v>
      </c>
      <c r="BN1874" s="224" t="str">
        <f aca="false">CONCATENATE(IF(F1874="","",F1874),IF(G1874="","",CONCATENATE(" / ",G1874)))</f>
        <v/>
      </c>
      <c r="BO1874" s="225" t="str">
        <f aca="false">AX1874</f>
        <v>.patent </v>
      </c>
      <c r="BP1874" s="226" t="str">
        <f aca="false">IF(V1874="","",V1874)</f>
        <v>CG</v>
      </c>
      <c r="BQ1874" s="226" t="str">
        <f aca="false">IF(W1874="","",CONCATENATE(W1874,IF(LEFT(AO1874,1)="s","+","")))</f>
        <v/>
      </c>
      <c r="BR1874" s="226" t="str">
        <f aca="false">IF(X1874="","",CONCATENATE(X1874,IF(LEFT(AQ1874,1)="s","+","")))</f>
        <v/>
      </c>
      <c r="BS1874" s="226" t="str">
        <f aca="false">IF(Y1874="","",CONCATENATE(Y1874,IF(LEFT(AR1874,1)="s","+","")))</f>
        <v/>
      </c>
      <c r="BT1874" s="226" t="str">
        <f aca="false">IF(Z1874="","",CONCATENATE(Z1874,IF(LEFT(AS1874,1)="s","+","")))</f>
        <v/>
      </c>
      <c r="BU1874" s="227" t="str">
        <f aca="false">IF(AA1874="","",CONCATENATE(AA1874,IF(LEFT(AT1874,1)="s","+","")))</f>
        <v/>
      </c>
      <c r="BV1874" s="212"/>
      <c r="BW1874" s="177" t="s">
        <v>338</v>
      </c>
      <c r="BX1874" s="170" t="str">
        <f aca="false">IF(BW1874&lt;&gt;"",IF(ISNUMBER(FIND("=",BW1874)),LEFT(BW1874,FIND("=",BW1874)-1),BW1874),BW1874)</f>
        <v>xx</v>
      </c>
      <c r="BY1874" s="170" t="str">
        <f aca="false">IF(BW1874&lt;&gt;"",IF(ISNUMBER(FIND("=",BW1874)),RIGHT(BW1874,LEN(BW1874)-FIND("=",BW1874)),""),"")</f>
        <v>Non_select</v>
      </c>
      <c r="BZ1874" s="170" t="str">
        <f aca="false">IF(BX1874&lt;&gt;"",IF(ISNUMBER(FIND(".",BX1874)),LEFT(BX1874,FIND(".",BX1874)-1),BX1874),BX1874)</f>
        <v>xx</v>
      </c>
      <c r="CA1874" s="170" t="str">
        <f aca="false">IF(BX1874&lt;&gt;"",IF(ISNUMBER(FIND(".",BX1874)),RIGHT(BX1874,LEN(BX1874)-FIND(".",BX1874)),""),"")</f>
        <v/>
      </c>
      <c r="CB1874" s="212"/>
      <c r="CC1874" s="170" t="str">
        <f aca="false">A1874</f>
        <v>AX211247</v>
      </c>
      <c r="CD1874" s="178" t="s">
        <v>339</v>
      </c>
      <c r="CE1874" s="178" t="s">
        <v>340</v>
      </c>
      <c r="CF1874" s="178" t="s">
        <v>341</v>
      </c>
      <c r="CG1874" s="212"/>
      <c r="CH1874" s="212"/>
      <c r="CI1874" s="212"/>
      <c r="CJ1874" s="212"/>
      <c r="CK1874" s="178"/>
      <c r="CL1874" s="212"/>
      <c r="CM1874" s="212"/>
      <c r="CN1874" s="212"/>
      <c r="CO1874" s="212"/>
      <c r="CP1874" s="212"/>
      <c r="CQ1874" s="212"/>
      <c r="CR1874" s="170" t="n">
        <f aca="false">C1874</f>
        <v>0</v>
      </c>
      <c r="CS1874" s="229" t="n">
        <f aca="false">D1874</f>
        <v>0</v>
      </c>
      <c r="CT1874" s="170" t="str">
        <f aca="false">CONCATENATE(CD1874," strain ",CM1874," ",CL1874,", partial cds")</f>
        <v>Hepatitis E virus strain  , partial cds</v>
      </c>
    </row>
    <row r="1875" customFormat="false" ht="11.9" hidden="true" customHeight="true" outlineLevel="0" collapsed="false">
      <c r="A1875" s="235" t="s">
        <v>4822</v>
      </c>
      <c r="B1875" s="147" t="s">
        <v>371</v>
      </c>
      <c r="C1875" s="209"/>
      <c r="D1875" s="209"/>
      <c r="E1875" s="209"/>
      <c r="F1875" s="212"/>
      <c r="G1875" s="212"/>
      <c r="H1875" s="212"/>
      <c r="I1875" s="212"/>
      <c r="J1875" s="212"/>
      <c r="K1875" s="212"/>
      <c r="L1875" s="212"/>
      <c r="M1875" s="157" t="s">
        <v>479</v>
      </c>
      <c r="N1875" s="213"/>
      <c r="O1875" s="212"/>
      <c r="P1875" s="159"/>
      <c r="Q1875" s="159"/>
      <c r="R1875" s="237"/>
      <c r="S1875" s="237"/>
      <c r="T1875" s="215"/>
      <c r="U1875" s="215"/>
      <c r="V1875" s="209"/>
      <c r="W1875" s="217"/>
      <c r="X1875" s="209"/>
      <c r="Y1875" s="209"/>
      <c r="Z1875" s="209"/>
      <c r="AA1875" s="216"/>
      <c r="AB1875" s="217"/>
      <c r="AC1875" s="217"/>
      <c r="AD1875" s="209"/>
      <c r="AE1875" s="209"/>
      <c r="AF1875" s="209"/>
      <c r="AG1875" s="218"/>
      <c r="AH1875" s="212"/>
      <c r="AI1875" s="212"/>
      <c r="AJ1875" s="219" t="n">
        <f aca="false">SeqEnd-SeqBeg+1</f>
        <v>1</v>
      </c>
      <c r="AK1875" s="220" t="n">
        <f aca="false">AND( SeqBeg&lt;=Beg  , End &lt;=SeqEnd )</f>
        <v>0</v>
      </c>
      <c r="AL1875" s="237"/>
      <c r="AM1875" s="237"/>
      <c r="AN1875" s="221"/>
      <c r="AO1875" s="164" t="s">
        <v>103</v>
      </c>
      <c r="AP1875" s="164" t="s">
        <v>103</v>
      </c>
      <c r="AQ1875" s="164" t="s">
        <v>103</v>
      </c>
      <c r="AR1875" s="164" t="s">
        <v>103</v>
      </c>
      <c r="AS1875" s="164" t="s">
        <v>103</v>
      </c>
      <c r="AT1875" s="164" t="s">
        <v>103</v>
      </c>
      <c r="AU1875" s="237"/>
      <c r="AV1875" s="237"/>
      <c r="AW1875" s="222" t="str">
        <f aca="false">HYPERLINK(CONCATENATE("http://www.ncbi.nlm.nih.gov/nuccore/",BM1875),BM1875)</f>
        <v>AX556468</v>
      </c>
      <c r="AX1875" s="219" t="str">
        <f aca="false">CONCATENATE(D1875,IF(I1875="","",CONCATENATE(".",I1875)),IF(K1875="","",CONCATENATE(".",K1875)),IF(M1875="","",CONCATENATE(".",M1875)),IF(R1875="","",CONCATENATE(".",R1875)),IF(U1875="","","(*)"))</f>
        <v>.patent</v>
      </c>
      <c r="AY1875" s="238" t="str">
        <f aca="false">CONCATENATE(BM1875,".",BN1875)</f>
        <v>AX556468.</v>
      </c>
      <c r="AZ1875" s="239" t="str">
        <f aca="false">IF(AV1875="",IF(ISNUMBER(FIND(".",A1875)),LEFT(A1875,FIND(".",A1875)-1),A1875),AV1875)</f>
        <v>AX556468</v>
      </c>
      <c r="BA1875" s="239" t="str">
        <f aca="false">IF(ISNUMBER(FIND("-",AZ1875)),LEFT(AZ1875,FIND("-",AZ1875)-1),AZ1875)</f>
        <v>AX556468</v>
      </c>
      <c r="BB1875" s="170" t="str">
        <f aca="false"> MEGAname &amp; "="</f>
        <v>AX556468=</v>
      </c>
      <c r="BC1875" s="170" t="str">
        <f aca="false">Clear &amp; IF(span ,"Span","out")</f>
        <v>AX556468=out</v>
      </c>
      <c r="BD1875" s="170" t="str">
        <f aca="false">Clear &amp; IF(span, IF(B1875=".","Selected",B1875),"out")</f>
        <v>AX556468=out</v>
      </c>
      <c r="BE1875" s="170" t="str">
        <f aca="false">Clear &amp; Strain</f>
        <v>AX556468=</v>
      </c>
      <c r="BF1875" s="238" t="str">
        <f aca="false">CONCATENATE(A1875,"=",F1875,". ",AX1875,IF(AB1875="","",CONCATENATE(".",AB1875)))</f>
        <v>AX556468=. .patent</v>
      </c>
      <c r="BG1875" s="238" t="str">
        <f aca="false">CONCATENATE(A1875,"=",F1875,". ",AX1875)</f>
        <v>AX556468=. .patent</v>
      </c>
      <c r="BH1875" s="238" t="str">
        <f aca="false">CONCATENATE(A1875,"=",AX1875)</f>
        <v>AX556468=.patent</v>
      </c>
      <c r="BI1875" s="238" t="str">
        <f aca="false">CONCATENATE(A1875,"=",ComForSubtype,D1875)</f>
        <v>AX556468=</v>
      </c>
      <c r="BJ1875" s="238" t="str">
        <f aca="false">CONCATENATE(A1875,"=",E1875)</f>
        <v>AX556468=</v>
      </c>
      <c r="BK1875" s="238" t="str">
        <f aca="false">CONCATENATE(A1875,"=",C1875)</f>
        <v>AX556468=</v>
      </c>
      <c r="BL1875" s="238" t="str">
        <f aca="false">CONCATENATE(D1875,"=")</f>
        <v>=</v>
      </c>
      <c r="BM1875" s="223" t="str">
        <f aca="false">IF(BA1875="XX","",BA1875)</f>
        <v>AX556468</v>
      </c>
      <c r="BN1875" s="224" t="str">
        <f aca="false">CONCATENATE(IF(F1875="","",F1875),IF(G1875="","",CONCATENATE(" / ",G1875)))</f>
        <v/>
      </c>
      <c r="BO1875" s="225" t="str">
        <f aca="false">AX1875</f>
        <v>.patent</v>
      </c>
      <c r="BP1875" s="226" t="str">
        <f aca="false">IF(V1875="","",V1875)</f>
        <v/>
      </c>
      <c r="BQ1875" s="226" t="str">
        <f aca="false">IF(W1875="","",CONCATENATE(W1875,IF(LEFT(AO1875,1)="s","+","")))</f>
        <v/>
      </c>
      <c r="BR1875" s="226" t="str">
        <f aca="false">IF(X1875="","",CONCATENATE(X1875,IF(LEFT(AQ1875,1)="s","+","")))</f>
        <v/>
      </c>
      <c r="BS1875" s="226" t="str">
        <f aca="false">IF(Y1875="","",CONCATENATE(Y1875,IF(LEFT(AR1875,1)="s","+","")))</f>
        <v/>
      </c>
      <c r="BT1875" s="226" t="str">
        <f aca="false">IF(Z1875="","",CONCATENATE(Z1875,IF(LEFT(AS1875,1)="s","+","")))</f>
        <v/>
      </c>
      <c r="BU1875" s="227" t="str">
        <f aca="false">IF(AA1875="","",CONCATENATE(AA1875,IF(LEFT(AT1875,1)="s","+","")))</f>
        <v/>
      </c>
      <c r="BV1875" s="240"/>
      <c r="BW1875" s="240" t="s">
        <v>338</v>
      </c>
      <c r="BX1875" s="238" t="str">
        <f aca="false">IF(BW1875&lt;&gt;"",IF(ISNUMBER(FIND("=",BW1875)),LEFT(BW1875,FIND("=",BW1875)-1),BW1875),BW1875)</f>
        <v>xx</v>
      </c>
      <c r="BY1875" s="238" t="str">
        <f aca="false">IF(BW1875&lt;&gt;"",IF(ISNUMBER(FIND("=",BW1875)),RIGHT(BW1875,LEN(BW1875)-FIND("=",BW1875)),""),"")</f>
        <v>Non_select</v>
      </c>
      <c r="BZ1875" s="238" t="str">
        <f aca="false">IF(BX1875&lt;&gt;"",IF(ISNUMBER(FIND(".",BX1875)),LEFT(BX1875,FIND(".",BX1875)-1),BX1875),BX1875)</f>
        <v>xx</v>
      </c>
      <c r="CA1875" s="238" t="str">
        <f aca="false">IF(BX1875&lt;&gt;"",IF(ISNUMBER(FIND(".",BX1875)),RIGHT(BX1875,LEN(BX1875)-FIND(".",BX1875)),""),"")</f>
        <v/>
      </c>
      <c r="CB1875" s="240"/>
      <c r="CC1875" s="238" t="str">
        <f aca="false">A1875</f>
        <v>AX556468</v>
      </c>
      <c r="CD1875" s="241" t="s">
        <v>339</v>
      </c>
      <c r="CE1875" s="241" t="s">
        <v>340</v>
      </c>
      <c r="CF1875" s="241" t="s">
        <v>341</v>
      </c>
      <c r="CG1875" s="241"/>
      <c r="CH1875" s="241"/>
      <c r="CI1875" s="241"/>
      <c r="CJ1875" s="241"/>
      <c r="CK1875" s="241"/>
      <c r="CL1875" s="241"/>
      <c r="CM1875" s="238"/>
      <c r="CN1875" s="238"/>
      <c r="CO1875" s="238"/>
      <c r="CP1875" s="238"/>
      <c r="CQ1875" s="238"/>
      <c r="CR1875" s="238" t="n">
        <f aca="false">C1875</f>
        <v>0</v>
      </c>
      <c r="CS1875" s="242" t="n">
        <f aca="false">D1875</f>
        <v>0</v>
      </c>
      <c r="CT1875" s="170" t="str">
        <f aca="false">CONCATENATE(CD1875," strain ",CM1875," ",CL1875,", partial cds")</f>
        <v>Hepatitis E virus strain  , partial cds</v>
      </c>
    </row>
    <row r="1876" s="146" customFormat="true" ht="11.9" hidden="true" customHeight="true" outlineLevel="0" collapsed="false">
      <c r="A1876" s="154" t="s">
        <v>4823</v>
      </c>
      <c r="B1876" s="147" t="s">
        <v>371</v>
      </c>
      <c r="C1876" s="209"/>
      <c r="D1876" s="209"/>
      <c r="E1876" s="209"/>
      <c r="F1876" s="212"/>
      <c r="G1876" s="212"/>
      <c r="H1876" s="212"/>
      <c r="I1876" s="212"/>
      <c r="J1876" s="212"/>
      <c r="K1876" s="212"/>
      <c r="L1876" s="212"/>
      <c r="M1876" s="157" t="s">
        <v>4824</v>
      </c>
      <c r="N1876" s="213"/>
      <c r="O1876" s="212"/>
      <c r="P1876" s="212"/>
      <c r="Q1876" s="212"/>
      <c r="R1876" s="212"/>
      <c r="S1876" s="212"/>
      <c r="T1876" s="215"/>
      <c r="U1876" s="215"/>
      <c r="V1876" s="209"/>
      <c r="W1876" s="217"/>
      <c r="X1876" s="209"/>
      <c r="Y1876" s="209"/>
      <c r="Z1876" s="209"/>
      <c r="AA1876" s="216"/>
      <c r="AB1876" s="217"/>
      <c r="AC1876" s="217"/>
      <c r="AD1876" s="209"/>
      <c r="AE1876" s="209"/>
      <c r="AF1876" s="209"/>
      <c r="AG1876" s="218"/>
      <c r="AH1876" s="212"/>
      <c r="AI1876" s="212"/>
      <c r="AJ1876" s="219" t="n">
        <f aca="false">SeqEnd-SeqBeg+1</f>
        <v>1</v>
      </c>
      <c r="AK1876" s="220" t="n">
        <f aca="false">AND( SeqBeg&lt;=Beg  , End &lt;=SeqEnd )</f>
        <v>0</v>
      </c>
      <c r="AL1876" s="212"/>
      <c r="AM1876" s="212"/>
      <c r="AN1876" s="221"/>
      <c r="AO1876" s="147" t="s">
        <v>103</v>
      </c>
      <c r="AP1876" s="147" t="s">
        <v>103</v>
      </c>
      <c r="AQ1876" s="147" t="s">
        <v>103</v>
      </c>
      <c r="AR1876" s="147" t="s">
        <v>103</v>
      </c>
      <c r="AS1876" s="147" t="s">
        <v>103</v>
      </c>
      <c r="AT1876" s="147" t="s">
        <v>103</v>
      </c>
      <c r="AV1876" s="212"/>
      <c r="AW1876" s="222" t="str">
        <f aca="false">HYPERLINK(CONCATENATE("http://www.ncbi.nlm.nih.gov/nuccore/",BM1876),BM1876)</f>
        <v>AX556472</v>
      </c>
      <c r="AX1876" s="219" t="str">
        <f aca="false">CONCATENATE(D1876,IF(I1876="","",CONCATENATE(".",I1876)),IF(K1876="","",CONCATENATE(".",K1876)),IF(M1876="","",CONCATENATE(".",M1876)),IF(R1876="","",CONCATENATE(".",R1876)),IF(U1876="","","(*)"))</f>
        <v>.avian</v>
      </c>
      <c r="AY1876" s="170" t="str">
        <f aca="false">CONCATENATE(BM1876,".",BN1876)</f>
        <v>AX556472.</v>
      </c>
      <c r="AZ1876" s="171" t="str">
        <f aca="false">IF(AV1876="",IF(ISNUMBER(FIND(".",A1876)),LEFT(A1876,FIND(".",A1876)-1),A1876),AV1876)</f>
        <v>AX556472</v>
      </c>
      <c r="BA1876" s="171" t="str">
        <f aca="false">IF(ISNUMBER(FIND("-",AZ1876)),LEFT(AZ1876,FIND("-",AZ1876)-1),AZ1876)</f>
        <v>AX556472</v>
      </c>
      <c r="BB1876" s="170" t="str">
        <f aca="false"> MEGAname &amp; "="</f>
        <v>AX556472=</v>
      </c>
      <c r="BC1876" s="170" t="str">
        <f aca="false">Clear &amp; IF(span ,"Span","out")</f>
        <v>AX556472=out</v>
      </c>
      <c r="BD1876" s="170" t="str">
        <f aca="false">Clear &amp; IF(span, IF(B1876=".","Selected",B1876),"out")</f>
        <v>AX556472=out</v>
      </c>
      <c r="BE1876" s="170" t="str">
        <f aca="false">Clear &amp; Strain</f>
        <v>AX556472=</v>
      </c>
      <c r="BF1876" s="170" t="str">
        <f aca="false">CONCATENATE(A1876,"=",F1876,". ",AX1876,IF(AB1876="","",CONCATENATE(".",AB1876)))</f>
        <v>AX556472=. .avian</v>
      </c>
      <c r="BG1876" s="170" t="str">
        <f aca="false">CONCATENATE(A1876,"=",F1876,". ",AX1876)</f>
        <v>AX556472=. .avian</v>
      </c>
      <c r="BH1876" s="170" t="str">
        <f aca="false">CONCATENATE(A1876,"=",AX1876)</f>
        <v>AX556472=.avian</v>
      </c>
      <c r="BI1876" s="170" t="str">
        <f aca="false">CONCATENATE(A1876,"=",ComForSubtype,D1876)</f>
        <v>AX556472=</v>
      </c>
      <c r="BJ1876" s="170" t="str">
        <f aca="false">CONCATENATE(A1876,"=",E1876)</f>
        <v>AX556472=</v>
      </c>
      <c r="BK1876" s="170" t="str">
        <f aca="false">CONCATENATE(A1876,"=",C1876)</f>
        <v>AX556472=</v>
      </c>
      <c r="BL1876" s="170" t="str">
        <f aca="false">CONCATENATE(D1876,"=")</f>
        <v>=</v>
      </c>
      <c r="BM1876" s="223" t="str">
        <f aca="false">IF(BA1876="XX","",BA1876)</f>
        <v>AX556472</v>
      </c>
      <c r="BN1876" s="224" t="str">
        <f aca="false">CONCATENATE(IF(F1876="","",F1876),IF(G1876="","",CONCATENATE(" / ",G1876)))</f>
        <v/>
      </c>
      <c r="BO1876" s="225" t="str">
        <f aca="false">AX1876</f>
        <v>.avian</v>
      </c>
      <c r="BP1876" s="226" t="str">
        <f aca="false">IF(V1876="","",V1876)</f>
        <v/>
      </c>
      <c r="BQ1876" s="226" t="str">
        <f aca="false">IF(W1876="","",CONCATENATE(W1876,IF(LEFT(AO1876,1)="s","+","")))</f>
        <v/>
      </c>
      <c r="BR1876" s="226" t="str">
        <f aca="false">IF(X1876="","",CONCATENATE(X1876,IF(LEFT(AQ1876,1)="s","+","")))</f>
        <v/>
      </c>
      <c r="BS1876" s="226" t="str">
        <f aca="false">IF(Y1876="","",CONCATENATE(Y1876,IF(LEFT(AR1876,1)="s","+","")))</f>
        <v/>
      </c>
      <c r="BT1876" s="226" t="str">
        <f aca="false">IF(Z1876="","",CONCATENATE(Z1876,IF(LEFT(AS1876,1)="s","+","")))</f>
        <v/>
      </c>
      <c r="BU1876" s="227" t="str">
        <f aca="false">IF(AA1876="","",CONCATENATE(AA1876,IF(LEFT(AT1876,1)="s","+","")))</f>
        <v/>
      </c>
      <c r="BV1876" s="212"/>
      <c r="BW1876" s="177" t="s">
        <v>338</v>
      </c>
      <c r="BX1876" s="170" t="str">
        <f aca="false">IF(BW1876&lt;&gt;"",IF(ISNUMBER(FIND("=",BW1876)),LEFT(BW1876,FIND("=",BW1876)-1),BW1876),BW1876)</f>
        <v>xx</v>
      </c>
      <c r="BY1876" s="170" t="str">
        <f aca="false">IF(BW1876&lt;&gt;"",IF(ISNUMBER(FIND("=",BW1876)),RIGHT(BW1876,LEN(BW1876)-FIND("=",BW1876)),""),"")</f>
        <v>Non_select</v>
      </c>
      <c r="BZ1876" s="170" t="str">
        <f aca="false">IF(BX1876&lt;&gt;"",IF(ISNUMBER(FIND(".",BX1876)),LEFT(BX1876,FIND(".",BX1876)-1),BX1876),BX1876)</f>
        <v>xx</v>
      </c>
      <c r="CA1876" s="170" t="str">
        <f aca="false">IF(BX1876&lt;&gt;"",IF(ISNUMBER(FIND(".",BX1876)),RIGHT(BX1876,LEN(BX1876)-FIND(".",BX1876)),""),"")</f>
        <v/>
      </c>
      <c r="CB1876" s="212"/>
      <c r="CC1876" s="170" t="str">
        <f aca="false">A1876</f>
        <v>AX556472</v>
      </c>
      <c r="CD1876" s="178" t="s">
        <v>339</v>
      </c>
      <c r="CE1876" s="178" t="s">
        <v>340</v>
      </c>
      <c r="CF1876" s="178" t="s">
        <v>341</v>
      </c>
      <c r="CG1876" s="212"/>
      <c r="CH1876" s="212"/>
      <c r="CI1876" s="212"/>
      <c r="CJ1876" s="212"/>
      <c r="CK1876" s="178"/>
      <c r="CL1876" s="212"/>
      <c r="CM1876" s="212"/>
      <c r="CN1876" s="212"/>
      <c r="CO1876" s="212"/>
      <c r="CP1876" s="212"/>
      <c r="CQ1876" s="212"/>
      <c r="CR1876" s="170" t="n">
        <f aca="false">C1876</f>
        <v>0</v>
      </c>
      <c r="CS1876" s="229" t="n">
        <f aca="false">D1876</f>
        <v>0</v>
      </c>
      <c r="CT1876" s="170" t="str">
        <f aca="false">CONCATENATE(CD1876," strain ",CM1876," ",CL1876,", partial cds")</f>
        <v>Hepatitis E virus strain  , partial cds</v>
      </c>
    </row>
    <row r="1877" s="146" customFormat="true" ht="11.9" hidden="true" customHeight="true" outlineLevel="0" collapsed="false">
      <c r="A1877" s="154" t="s">
        <v>4825</v>
      </c>
      <c r="B1877" s="147" t="s">
        <v>371</v>
      </c>
      <c r="C1877" s="209"/>
      <c r="D1877" s="209"/>
      <c r="E1877" s="209"/>
      <c r="F1877" s="212"/>
      <c r="G1877" s="212"/>
      <c r="H1877" s="212"/>
      <c r="I1877" s="212"/>
      <c r="J1877" s="212"/>
      <c r="K1877" s="212"/>
      <c r="L1877" s="212"/>
      <c r="M1877" s="157" t="s">
        <v>4824</v>
      </c>
      <c r="N1877" s="213"/>
      <c r="O1877" s="212"/>
      <c r="P1877" s="212"/>
      <c r="Q1877" s="212"/>
      <c r="R1877" s="212"/>
      <c r="S1877" s="212"/>
      <c r="T1877" s="215"/>
      <c r="U1877" s="215"/>
      <c r="V1877" s="209"/>
      <c r="W1877" s="217"/>
      <c r="X1877" s="209"/>
      <c r="Y1877" s="209"/>
      <c r="Z1877" s="209"/>
      <c r="AA1877" s="216"/>
      <c r="AB1877" s="217"/>
      <c r="AC1877" s="217"/>
      <c r="AD1877" s="209"/>
      <c r="AE1877" s="209"/>
      <c r="AF1877" s="209"/>
      <c r="AG1877" s="218"/>
      <c r="AH1877" s="212"/>
      <c r="AI1877" s="212"/>
      <c r="AJ1877" s="219" t="n">
        <f aca="false">SeqEnd-SeqBeg+1</f>
        <v>1</v>
      </c>
      <c r="AK1877" s="220" t="n">
        <f aca="false">AND( SeqBeg&lt;=Beg  , End &lt;=SeqEnd )</f>
        <v>0</v>
      </c>
      <c r="AL1877" s="212"/>
      <c r="AM1877" s="212"/>
      <c r="AN1877" s="221"/>
      <c r="AO1877" s="147" t="s">
        <v>103</v>
      </c>
      <c r="AP1877" s="147" t="s">
        <v>103</v>
      </c>
      <c r="AQ1877" s="147" t="s">
        <v>103</v>
      </c>
      <c r="AR1877" s="147" t="s">
        <v>103</v>
      </c>
      <c r="AS1877" s="147" t="s">
        <v>103</v>
      </c>
      <c r="AT1877" s="147" t="s">
        <v>103</v>
      </c>
      <c r="AV1877" s="212"/>
      <c r="AW1877" s="222" t="str">
        <f aca="false">HYPERLINK(CONCATENATE("http://www.ncbi.nlm.nih.gov/nuccore/",BM1877),BM1877)</f>
        <v>AX556474</v>
      </c>
      <c r="AX1877" s="219" t="str">
        <f aca="false">CONCATENATE(D1877,IF(I1877="","",CONCATENATE(".",I1877)),IF(K1877="","",CONCATENATE(".",K1877)),IF(M1877="","",CONCATENATE(".",M1877)),IF(R1877="","",CONCATENATE(".",R1877)),IF(U1877="","","(*)"))</f>
        <v>.avian</v>
      </c>
      <c r="AY1877" s="170" t="str">
        <f aca="false">CONCATENATE(BM1877,".",BN1877)</f>
        <v>AX556474.</v>
      </c>
      <c r="AZ1877" s="171" t="str">
        <f aca="false">IF(AV1877="",IF(ISNUMBER(FIND(".",A1877)),LEFT(A1877,FIND(".",A1877)-1),A1877),AV1877)</f>
        <v>AX556474</v>
      </c>
      <c r="BA1877" s="171" t="str">
        <f aca="false">IF(ISNUMBER(FIND("-",AZ1877)),LEFT(AZ1877,FIND("-",AZ1877)-1),AZ1877)</f>
        <v>AX556474</v>
      </c>
      <c r="BB1877" s="170" t="str">
        <f aca="false"> MEGAname &amp; "="</f>
        <v>AX556474=</v>
      </c>
      <c r="BC1877" s="170" t="str">
        <f aca="false">Clear &amp; IF(span ,"Span","out")</f>
        <v>AX556474=out</v>
      </c>
      <c r="BD1877" s="170" t="str">
        <f aca="false">Clear &amp; IF(span, IF(B1877=".","Selected",B1877),"out")</f>
        <v>AX556474=out</v>
      </c>
      <c r="BE1877" s="170" t="str">
        <f aca="false">Clear &amp; Strain</f>
        <v>AX556474=</v>
      </c>
      <c r="BF1877" s="170" t="str">
        <f aca="false">CONCATENATE(A1877,"=",F1877,". ",AX1877,IF(AB1877="","",CONCATENATE(".",AB1877)))</f>
        <v>AX556474=. .avian</v>
      </c>
      <c r="BG1877" s="170" t="str">
        <f aca="false">CONCATENATE(A1877,"=",F1877,". ",AX1877)</f>
        <v>AX556474=. .avian</v>
      </c>
      <c r="BH1877" s="170" t="str">
        <f aca="false">CONCATENATE(A1877,"=",AX1877)</f>
        <v>AX556474=.avian</v>
      </c>
      <c r="BI1877" s="170" t="str">
        <f aca="false">CONCATENATE(A1877,"=",ComForSubtype,D1877)</f>
        <v>AX556474=</v>
      </c>
      <c r="BJ1877" s="170" t="str">
        <f aca="false">CONCATENATE(A1877,"=",E1877)</f>
        <v>AX556474=</v>
      </c>
      <c r="BK1877" s="170" t="str">
        <f aca="false">CONCATENATE(A1877,"=",C1877)</f>
        <v>AX556474=</v>
      </c>
      <c r="BL1877" s="170" t="str">
        <f aca="false">CONCATENATE(D1877,"=")</f>
        <v>=</v>
      </c>
      <c r="BM1877" s="223" t="str">
        <f aca="false">IF(BA1877="XX","",BA1877)</f>
        <v>AX556474</v>
      </c>
      <c r="BN1877" s="224" t="str">
        <f aca="false">CONCATENATE(IF(F1877="","",F1877),IF(G1877="","",CONCATENATE(" / ",G1877)))</f>
        <v/>
      </c>
      <c r="BO1877" s="225" t="str">
        <f aca="false">AX1877</f>
        <v>.avian</v>
      </c>
      <c r="BP1877" s="226" t="str">
        <f aca="false">IF(V1877="","",V1877)</f>
        <v/>
      </c>
      <c r="BQ1877" s="226" t="str">
        <f aca="false">IF(W1877="","",CONCATENATE(W1877,IF(LEFT(AO1877,1)="s","+","")))</f>
        <v/>
      </c>
      <c r="BR1877" s="226" t="str">
        <f aca="false">IF(X1877="","",CONCATENATE(X1877,IF(LEFT(AQ1877,1)="s","+","")))</f>
        <v/>
      </c>
      <c r="BS1877" s="226" t="str">
        <f aca="false">IF(Y1877="","",CONCATENATE(Y1877,IF(LEFT(AR1877,1)="s","+","")))</f>
        <v/>
      </c>
      <c r="BT1877" s="226" t="str">
        <f aca="false">IF(Z1877="","",CONCATENATE(Z1877,IF(LEFT(AS1877,1)="s","+","")))</f>
        <v/>
      </c>
      <c r="BU1877" s="227" t="str">
        <f aca="false">IF(AA1877="","",CONCATENATE(AA1877,IF(LEFT(AT1877,1)="s","+","")))</f>
        <v/>
      </c>
      <c r="BV1877" s="212"/>
      <c r="BW1877" s="177" t="s">
        <v>338</v>
      </c>
      <c r="BX1877" s="170" t="str">
        <f aca="false">IF(BW1877&lt;&gt;"",IF(ISNUMBER(FIND("=",BW1877)),LEFT(BW1877,FIND("=",BW1877)-1),BW1877),BW1877)</f>
        <v>xx</v>
      </c>
      <c r="BY1877" s="170" t="str">
        <f aca="false">IF(BW1877&lt;&gt;"",IF(ISNUMBER(FIND("=",BW1877)),RIGHT(BW1877,LEN(BW1877)-FIND("=",BW1877)),""),"")</f>
        <v>Non_select</v>
      </c>
      <c r="BZ1877" s="170" t="str">
        <f aca="false">IF(BX1877&lt;&gt;"",IF(ISNUMBER(FIND(".",BX1877)),LEFT(BX1877,FIND(".",BX1877)-1),BX1877),BX1877)</f>
        <v>xx</v>
      </c>
      <c r="CA1877" s="170" t="str">
        <f aca="false">IF(BX1877&lt;&gt;"",IF(ISNUMBER(FIND(".",BX1877)),RIGHT(BX1877,LEN(BX1877)-FIND(".",BX1877)),""),"")</f>
        <v/>
      </c>
      <c r="CB1877" s="212"/>
      <c r="CC1877" s="170" t="str">
        <f aca="false">A1877</f>
        <v>AX556474</v>
      </c>
      <c r="CD1877" s="178" t="s">
        <v>339</v>
      </c>
      <c r="CE1877" s="178" t="s">
        <v>340</v>
      </c>
      <c r="CF1877" s="178" t="s">
        <v>341</v>
      </c>
      <c r="CG1877" s="212"/>
      <c r="CH1877" s="212"/>
      <c r="CI1877" s="212"/>
      <c r="CJ1877" s="212"/>
      <c r="CK1877" s="178"/>
      <c r="CL1877" s="212"/>
      <c r="CM1877" s="212"/>
      <c r="CN1877" s="212"/>
      <c r="CO1877" s="212"/>
      <c r="CP1877" s="212"/>
      <c r="CQ1877" s="212"/>
      <c r="CR1877" s="170" t="n">
        <f aca="false">C1877</f>
        <v>0</v>
      </c>
      <c r="CS1877" s="229" t="n">
        <f aca="false">D1877</f>
        <v>0</v>
      </c>
      <c r="CT1877" s="170" t="str">
        <f aca="false">CONCATENATE(CD1877," strain ",CM1877," ",CL1877,", partial cds")</f>
        <v>Hepatitis E virus strain  , partial cds</v>
      </c>
    </row>
    <row r="1878" s="146" customFormat="true" ht="11.9" hidden="true" customHeight="true" outlineLevel="0" collapsed="false">
      <c r="A1878" s="154" t="s">
        <v>4826</v>
      </c>
      <c r="B1878" s="147" t="s">
        <v>371</v>
      </c>
      <c r="C1878" s="209"/>
      <c r="D1878" s="209"/>
      <c r="E1878" s="209"/>
      <c r="F1878" s="212"/>
      <c r="G1878" s="212"/>
      <c r="H1878" s="212"/>
      <c r="I1878" s="212"/>
      <c r="J1878" s="212"/>
      <c r="K1878" s="212"/>
      <c r="L1878" s="212"/>
      <c r="M1878" s="157" t="s">
        <v>4724</v>
      </c>
      <c r="N1878" s="213"/>
      <c r="O1878" s="212"/>
      <c r="P1878" s="212"/>
      <c r="Q1878" s="212"/>
      <c r="R1878" s="212"/>
      <c r="S1878" s="212"/>
      <c r="T1878" s="215"/>
      <c r="U1878" s="215"/>
      <c r="V1878" s="209"/>
      <c r="W1878" s="217"/>
      <c r="X1878" s="209"/>
      <c r="Y1878" s="209"/>
      <c r="Z1878" s="209"/>
      <c r="AA1878" s="216"/>
      <c r="AB1878" s="217"/>
      <c r="AC1878" s="217"/>
      <c r="AD1878" s="209"/>
      <c r="AE1878" s="209"/>
      <c r="AF1878" s="209"/>
      <c r="AG1878" s="218"/>
      <c r="AH1878" s="212"/>
      <c r="AI1878" s="212"/>
      <c r="AJ1878" s="219" t="n">
        <f aca="false">SeqEnd-SeqBeg+1</f>
        <v>1</v>
      </c>
      <c r="AK1878" s="220" t="n">
        <f aca="false">AND( SeqBeg&lt;=Beg  , End &lt;=SeqEnd )</f>
        <v>0</v>
      </c>
      <c r="AL1878" s="212"/>
      <c r="AM1878" s="212"/>
      <c r="AN1878" s="221"/>
      <c r="AO1878" s="147" t="s">
        <v>103</v>
      </c>
      <c r="AP1878" s="147" t="s">
        <v>103</v>
      </c>
      <c r="AQ1878" s="147" t="s">
        <v>103</v>
      </c>
      <c r="AR1878" s="147" t="s">
        <v>103</v>
      </c>
      <c r="AS1878" s="147" t="s">
        <v>103</v>
      </c>
      <c r="AT1878" s="147" t="s">
        <v>103</v>
      </c>
      <c r="AV1878" s="212"/>
      <c r="AW1878" s="222" t="str">
        <f aca="false">HYPERLINK(CONCATENATE("http://www.ncbi.nlm.nih.gov/nuccore/",BM1878),BM1878)</f>
        <v>AY043166</v>
      </c>
      <c r="AX1878" s="219" t="str">
        <f aca="false">CONCATENATE(D1878,IF(I1878="","",CONCATENATE(".",I1878)),IF(K1878="","",CONCATENATE(".",K1878)),IF(M1878="","",CONCATENATE(".",M1878)),IF(R1878="","",CONCATENATE(".",R1878)),IF(U1878="","","(*)"))</f>
        <v>.chicken</v>
      </c>
      <c r="AY1878" s="170" t="str">
        <f aca="false">CONCATENATE(BM1878,".",BN1878)</f>
        <v>AY043166.</v>
      </c>
      <c r="AZ1878" s="171" t="str">
        <f aca="false">IF(AV1878="",IF(ISNUMBER(FIND(".",A1878)),LEFT(A1878,FIND(".",A1878)-1),A1878),AV1878)</f>
        <v>AY043166</v>
      </c>
      <c r="BA1878" s="171" t="str">
        <f aca="false">IF(ISNUMBER(FIND("-",AZ1878)),LEFT(AZ1878,FIND("-",AZ1878)-1),AZ1878)</f>
        <v>AY043166</v>
      </c>
      <c r="BB1878" s="170" t="str">
        <f aca="false"> MEGAname &amp; "="</f>
        <v>AY043166=</v>
      </c>
      <c r="BC1878" s="170" t="str">
        <f aca="false">Clear &amp; IF(span ,"Span","out")</f>
        <v>AY043166=out</v>
      </c>
      <c r="BD1878" s="170" t="str">
        <f aca="false">Clear &amp; IF(span, IF(B1878=".","Selected",B1878),"out")</f>
        <v>AY043166=out</v>
      </c>
      <c r="BE1878" s="170" t="str">
        <f aca="false">Clear &amp; Strain</f>
        <v>AY043166=</v>
      </c>
      <c r="BF1878" s="170" t="str">
        <f aca="false">CONCATENATE(A1878,"=",F1878,". ",AX1878,IF(AB1878="","",CONCATENATE(".",AB1878)))</f>
        <v>AY043166=. .chicken</v>
      </c>
      <c r="BG1878" s="170" t="str">
        <f aca="false">CONCATENATE(A1878,"=",F1878,". ",AX1878)</f>
        <v>AY043166=. .chicken</v>
      </c>
      <c r="BH1878" s="170" t="str">
        <f aca="false">CONCATENATE(A1878,"=",AX1878)</f>
        <v>AY043166=.chicken</v>
      </c>
      <c r="BI1878" s="170" t="str">
        <f aca="false">CONCATENATE(A1878,"=",ComForSubtype,D1878)</f>
        <v>AY043166=</v>
      </c>
      <c r="BJ1878" s="170" t="str">
        <f aca="false">CONCATENATE(A1878,"=",E1878)</f>
        <v>AY043166=</v>
      </c>
      <c r="BK1878" s="170" t="str">
        <f aca="false">CONCATENATE(A1878,"=",C1878)</f>
        <v>AY043166=</v>
      </c>
      <c r="BL1878" s="170" t="str">
        <f aca="false">CONCATENATE(D1878,"=")</f>
        <v>=</v>
      </c>
      <c r="BM1878" s="223" t="str">
        <f aca="false">IF(BA1878="XX","",BA1878)</f>
        <v>AY043166</v>
      </c>
      <c r="BN1878" s="224" t="str">
        <f aca="false">CONCATENATE(IF(F1878="","",F1878),IF(G1878="","",CONCATENATE(" / ",G1878)))</f>
        <v/>
      </c>
      <c r="BO1878" s="225" t="str">
        <f aca="false">AX1878</f>
        <v>.chicken</v>
      </c>
      <c r="BP1878" s="226" t="str">
        <f aca="false">IF(V1878="","",V1878)</f>
        <v/>
      </c>
      <c r="BQ1878" s="226" t="str">
        <f aca="false">IF(W1878="","",CONCATENATE(W1878,IF(LEFT(AO1878,1)="s","+","")))</f>
        <v/>
      </c>
      <c r="BR1878" s="226" t="str">
        <f aca="false">IF(X1878="","",CONCATENATE(X1878,IF(LEFT(AQ1878,1)="s","+","")))</f>
        <v/>
      </c>
      <c r="BS1878" s="226" t="str">
        <f aca="false">IF(Y1878="","",CONCATENATE(Y1878,IF(LEFT(AR1878,1)="s","+","")))</f>
        <v/>
      </c>
      <c r="BT1878" s="226" t="str">
        <f aca="false">IF(Z1878="","",CONCATENATE(Z1878,IF(LEFT(AS1878,1)="s","+","")))</f>
        <v/>
      </c>
      <c r="BU1878" s="227" t="str">
        <f aca="false">IF(AA1878="","",CONCATENATE(AA1878,IF(LEFT(AT1878,1)="s","+","")))</f>
        <v/>
      </c>
      <c r="BV1878" s="212"/>
      <c r="BW1878" s="177" t="s">
        <v>338</v>
      </c>
      <c r="BX1878" s="170" t="str">
        <f aca="false">IF(BW1878&lt;&gt;"",IF(ISNUMBER(FIND("=",BW1878)),LEFT(BW1878,FIND("=",BW1878)-1),BW1878),BW1878)</f>
        <v>xx</v>
      </c>
      <c r="BY1878" s="170" t="str">
        <f aca="false">IF(BW1878&lt;&gt;"",IF(ISNUMBER(FIND("=",BW1878)),RIGHT(BW1878,LEN(BW1878)-FIND("=",BW1878)),""),"")</f>
        <v>Non_select</v>
      </c>
      <c r="BZ1878" s="170" t="str">
        <f aca="false">IF(BX1878&lt;&gt;"",IF(ISNUMBER(FIND(".",BX1878)),LEFT(BX1878,FIND(".",BX1878)-1),BX1878),BX1878)</f>
        <v>xx</v>
      </c>
      <c r="CA1878" s="170" t="str">
        <f aca="false">IF(BX1878&lt;&gt;"",IF(ISNUMBER(FIND(".",BX1878)),RIGHT(BX1878,LEN(BX1878)-FIND(".",BX1878)),""),"")</f>
        <v/>
      </c>
      <c r="CB1878" s="212"/>
      <c r="CC1878" s="170" t="str">
        <f aca="false">A1878</f>
        <v>AY043166</v>
      </c>
      <c r="CD1878" s="178" t="s">
        <v>339</v>
      </c>
      <c r="CE1878" s="178" t="s">
        <v>340</v>
      </c>
      <c r="CF1878" s="178" t="s">
        <v>341</v>
      </c>
      <c r="CG1878" s="212"/>
      <c r="CH1878" s="212"/>
      <c r="CI1878" s="212"/>
      <c r="CJ1878" s="212"/>
      <c r="CK1878" s="178"/>
      <c r="CL1878" s="212"/>
      <c r="CM1878" s="212"/>
      <c r="CN1878" s="212"/>
      <c r="CO1878" s="212"/>
      <c r="CP1878" s="212"/>
      <c r="CQ1878" s="212"/>
      <c r="CR1878" s="170" t="n">
        <f aca="false">C1878</f>
        <v>0</v>
      </c>
      <c r="CS1878" s="229" t="n">
        <f aca="false">D1878</f>
        <v>0</v>
      </c>
      <c r="CT1878" s="170" t="str">
        <f aca="false">CONCATENATE(CD1878," strain ",CM1878," ",CL1878,", partial cds")</f>
        <v>Hepatitis E virus strain  , partial cds</v>
      </c>
    </row>
    <row r="1879" customFormat="false" ht="11.9" hidden="true" customHeight="true" outlineLevel="0" collapsed="false">
      <c r="A1879" s="154" t="s">
        <v>4827</v>
      </c>
      <c r="B1879" s="147" t="s">
        <v>371</v>
      </c>
      <c r="F1879" s="210"/>
      <c r="H1879" s="146" t="s">
        <v>649</v>
      </c>
      <c r="I1879" s="153" t="s">
        <v>650</v>
      </c>
      <c r="J1879" s="146" t="s">
        <v>395</v>
      </c>
      <c r="M1879" s="157" t="s">
        <v>367</v>
      </c>
      <c r="AJ1879" s="219" t="n">
        <f aca="false">SeqEnd-SeqBeg+1</f>
        <v>1</v>
      </c>
      <c r="AK1879" s="220" t="n">
        <f aca="false">AND( SeqBeg&lt;=Beg  , End &lt;=SeqEnd )</f>
        <v>0</v>
      </c>
      <c r="AN1879" s="221"/>
      <c r="AO1879" s="147" t="s">
        <v>103</v>
      </c>
      <c r="AP1879" s="147" t="s">
        <v>103</v>
      </c>
      <c r="AQ1879" s="147" t="s">
        <v>103</v>
      </c>
      <c r="AR1879" s="147" t="s">
        <v>103</v>
      </c>
      <c r="AS1879" s="147" t="s">
        <v>103</v>
      </c>
      <c r="AT1879" s="147" t="s">
        <v>103</v>
      </c>
      <c r="AU1879" s="146"/>
      <c r="AW1879" s="222" t="str">
        <f aca="false">HYPERLINK(CONCATENATE("http://www.ncbi.nlm.nih.gov/nuccore/",BM1879),BM1879)</f>
        <v>AY362357</v>
      </c>
      <c r="AX1879" s="219" t="str">
        <f aca="false">CONCATENATE(D1879,IF(I1879="","",CONCATENATE(".",I1879)),IF(K1879="","",CONCATENATE(".",K1879)),IF(M1879="","",CONCATENATE(".",M1879)),IF(R1879="","",CONCATENATE(".",R1879)),IF(U1879="","","(*)"))</f>
        <v>.GBR.pig</v>
      </c>
      <c r="AY1879" s="170" t="str">
        <f aca="false">CONCATENATE(BM1879,".",BN1879)</f>
        <v>AY362357.</v>
      </c>
      <c r="AZ1879" s="171" t="str">
        <f aca="false">IF(AV1879="",IF(ISNUMBER(FIND(".",A1879)),LEFT(A1879,FIND(".",A1879)-1),A1879),AV1879)</f>
        <v>AY362357</v>
      </c>
      <c r="BA1879" s="171" t="str">
        <f aca="false">IF(ISNUMBER(FIND("-",AZ1879)),LEFT(AZ1879,FIND("-",AZ1879)-1),AZ1879)</f>
        <v>AY362357</v>
      </c>
      <c r="BB1879" s="170" t="str">
        <f aca="false"> MEGAname &amp; "="</f>
        <v>AY362357=</v>
      </c>
      <c r="BC1879" s="170" t="str">
        <f aca="false">Clear &amp; IF(span ,"Span","out")</f>
        <v>AY362357=out</v>
      </c>
      <c r="BD1879" s="170" t="str">
        <f aca="false">Clear &amp; IF(span, IF(B1879=".","Selected",B1879),"out")</f>
        <v>AY362357=out</v>
      </c>
      <c r="BE1879" s="170" t="str">
        <f aca="false">Clear &amp; Strain</f>
        <v>AY362357=</v>
      </c>
      <c r="BF1879" s="170" t="str">
        <f aca="false">CONCATENATE(A1879,"=",F1879,". ",AX1879,IF(AB1879="","",CONCATENATE(".",AB1879)))</f>
        <v>AY362357=. .GBR.pig</v>
      </c>
      <c r="BG1879" s="170" t="str">
        <f aca="false">CONCATENATE(A1879,"=",F1879,". ",AX1879)</f>
        <v>AY362357=. .GBR.pig</v>
      </c>
      <c r="BH1879" s="170" t="str">
        <f aca="false">CONCATENATE(A1879,"=",AX1879)</f>
        <v>AY362357=.GBR.pig</v>
      </c>
      <c r="BI1879" s="170" t="str">
        <f aca="false">CONCATENATE(A1879,"=",ComForSubtype,D1879)</f>
        <v>AY362357=</v>
      </c>
      <c r="BJ1879" s="170" t="str">
        <f aca="false">CONCATENATE(A1879,"=",E1879)</f>
        <v>AY362357=</v>
      </c>
      <c r="BK1879" s="170" t="str">
        <f aca="false">CONCATENATE(A1879,"=",C1879)</f>
        <v>AY362357=</v>
      </c>
      <c r="BL1879" s="170" t="str">
        <f aca="false">CONCATENATE(D1879,"=")</f>
        <v>=</v>
      </c>
      <c r="BM1879" s="223" t="str">
        <f aca="false">IF(BA1879="XX","",BA1879)</f>
        <v>AY362357</v>
      </c>
      <c r="BN1879" s="224" t="str">
        <f aca="false">CONCATENATE(IF(F1879="","",F1879),IF(G1879="","",CONCATENATE(" / ",G1879)))</f>
        <v/>
      </c>
      <c r="BO1879" s="225" t="str">
        <f aca="false">AX1879</f>
        <v>.GBR.pig</v>
      </c>
      <c r="BP1879" s="226" t="str">
        <f aca="false">IF(V1879="","",V1879)</f>
        <v/>
      </c>
      <c r="BQ1879" s="226" t="str">
        <f aca="false">IF(W1879="","",CONCATENATE(W1879,IF(LEFT(AO1879,1)="s","+","")))</f>
        <v/>
      </c>
      <c r="BR1879" s="226" t="str">
        <f aca="false">IF(X1879="","",CONCATENATE(X1879,IF(LEFT(AQ1879,1)="s","+","")))</f>
        <v/>
      </c>
      <c r="BS1879" s="226" t="str">
        <f aca="false">IF(Y1879="","",CONCATENATE(Y1879,IF(LEFT(AR1879,1)="s","+","")))</f>
        <v/>
      </c>
      <c r="BT1879" s="226" t="str">
        <f aca="false">IF(Z1879="","",CONCATENATE(Z1879,IF(LEFT(AS1879,1)="s","+","")))</f>
        <v/>
      </c>
      <c r="BU1879" s="227" t="str">
        <f aca="false">IF(AA1879="","",CONCATENATE(AA1879,IF(LEFT(AT1879,1)="s","+","")))</f>
        <v/>
      </c>
      <c r="BW1879" s="177" t="s">
        <v>338</v>
      </c>
      <c r="BX1879" s="170" t="str">
        <f aca="false">IF(BW1879&lt;&gt;"",IF(ISNUMBER(FIND("=",BW1879)),LEFT(BW1879,FIND("=",BW1879)-1),BW1879),BW1879)</f>
        <v>xx</v>
      </c>
      <c r="BY1879" s="170" t="str">
        <f aca="false">IF(BW1879&lt;&gt;"",IF(ISNUMBER(FIND("=",BW1879)),RIGHT(BW1879,LEN(BW1879)-FIND("=",BW1879)),""),"")</f>
        <v>Non_select</v>
      </c>
      <c r="BZ1879" s="170" t="str">
        <f aca="false">IF(BX1879&lt;&gt;"",IF(ISNUMBER(FIND(".",BX1879)),LEFT(BX1879,FIND(".",BX1879)-1),BX1879),BX1879)</f>
        <v>xx</v>
      </c>
      <c r="CA1879" s="170" t="str">
        <f aca="false">IF(BX1879&lt;&gt;"",IF(ISNUMBER(FIND(".",BX1879)),RIGHT(BX1879,LEN(BX1879)-FIND(".",BX1879)),""),"")</f>
        <v/>
      </c>
      <c r="CC1879" s="170" t="str">
        <f aca="false">A1879</f>
        <v>AY362357</v>
      </c>
      <c r="CD1879" s="178" t="s">
        <v>339</v>
      </c>
      <c r="CE1879" s="178" t="s">
        <v>340</v>
      </c>
      <c r="CF1879" s="178" t="s">
        <v>341</v>
      </c>
      <c r="CK1879" s="178"/>
      <c r="CR1879" s="228" t="n">
        <f aca="false">C1879</f>
        <v>0</v>
      </c>
      <c r="CS1879" s="229" t="n">
        <f aca="false">D1879</f>
        <v>0</v>
      </c>
      <c r="CT1879" s="170" t="str">
        <f aca="false">CONCATENATE(CD1879," strain ",CM1879," ",CL1879,", partial cds")</f>
        <v>Hepatitis E virus strain  , partial cds</v>
      </c>
    </row>
    <row r="1880" customFormat="false" ht="11.9" hidden="true" customHeight="true" outlineLevel="0" collapsed="false">
      <c r="A1880" s="235" t="s">
        <v>4828</v>
      </c>
      <c r="B1880" s="147" t="s">
        <v>371</v>
      </c>
      <c r="C1880" s="209"/>
      <c r="D1880" s="209"/>
      <c r="E1880" s="209"/>
      <c r="F1880" s="291"/>
      <c r="G1880" s="212"/>
      <c r="H1880" s="146" t="s">
        <v>3608</v>
      </c>
      <c r="I1880" s="153" t="s">
        <v>3608</v>
      </c>
      <c r="J1880" s="146" t="s">
        <v>425</v>
      </c>
      <c r="K1880" s="212"/>
      <c r="L1880" s="212"/>
      <c r="M1880" s="157" t="s">
        <v>4824</v>
      </c>
      <c r="N1880" s="213"/>
      <c r="O1880" s="212"/>
      <c r="P1880" s="159"/>
      <c r="Q1880" s="159"/>
      <c r="R1880" s="237"/>
      <c r="S1880" s="237"/>
      <c r="T1880" s="215"/>
      <c r="U1880" s="215"/>
      <c r="V1880" s="209"/>
      <c r="W1880" s="217"/>
      <c r="X1880" s="209"/>
      <c r="Y1880" s="209"/>
      <c r="Z1880" s="209"/>
      <c r="AB1880" s="217"/>
      <c r="AC1880" s="217"/>
      <c r="AD1880" s="209"/>
      <c r="AE1880" s="209"/>
      <c r="AF1880" s="209"/>
      <c r="AG1880" s="218"/>
      <c r="AH1880" s="212"/>
      <c r="AI1880" s="212"/>
      <c r="AJ1880" s="219" t="n">
        <f aca="false">SeqEnd-SeqBeg+1</f>
        <v>1</v>
      </c>
      <c r="AK1880" s="220" t="n">
        <f aca="false">AND( SeqBeg&lt;=Beg  , End &lt;=SeqEnd )</f>
        <v>0</v>
      </c>
      <c r="AL1880" s="237"/>
      <c r="AM1880" s="237"/>
      <c r="AN1880" s="221"/>
      <c r="AO1880" s="164" t="s">
        <v>103</v>
      </c>
      <c r="AP1880" s="164" t="s">
        <v>103</v>
      </c>
      <c r="AQ1880" s="164" t="s">
        <v>103</v>
      </c>
      <c r="AR1880" s="164" t="s">
        <v>103</v>
      </c>
      <c r="AS1880" s="164" t="s">
        <v>103</v>
      </c>
      <c r="AT1880" s="164" t="s">
        <v>103</v>
      </c>
      <c r="AU1880" s="237"/>
      <c r="AV1880" s="237"/>
      <c r="AW1880" s="222" t="str">
        <f aca="false">HYPERLINK(CONCATENATE("http://www.ncbi.nlm.nih.gov/nuccore/",BM1880),BM1880)</f>
        <v>AY535004</v>
      </c>
      <c r="AX1880" s="219" t="str">
        <f aca="false">CONCATENATE(D1880,IF(I1880="","",CONCATENATE(".",I1880)),IF(K1880="","",CONCATENATE(".",K1880)),IF(M1880="","",CONCATENATE(".",M1880)),IF(R1880="","",CONCATENATE(".",R1880)),IF(U1880="","","(*)"))</f>
        <v>.USA.avian</v>
      </c>
      <c r="AY1880" s="238" t="str">
        <f aca="false">CONCATENATE(BM1880,".",BN1880)</f>
        <v>AY535004.</v>
      </c>
      <c r="AZ1880" s="239" t="str">
        <f aca="false">IF(AV1880="",IF(ISNUMBER(FIND(".",A1880)),LEFT(A1880,FIND(".",A1880)-1),A1880),AV1880)</f>
        <v>AY535004</v>
      </c>
      <c r="BA1880" s="239" t="str">
        <f aca="false">IF(ISNUMBER(FIND("-",AZ1880)),LEFT(AZ1880,FIND("-",AZ1880)-1),AZ1880)</f>
        <v>AY535004</v>
      </c>
      <c r="BB1880" s="170" t="str">
        <f aca="false"> MEGAname &amp; "="</f>
        <v>AY535004=</v>
      </c>
      <c r="BC1880" s="170" t="str">
        <f aca="false">Clear &amp; IF(span ,"Span","out")</f>
        <v>AY535004=out</v>
      </c>
      <c r="BD1880" s="170" t="str">
        <f aca="false">Clear &amp; IF(span, IF(B1880=".","Selected",B1880),"out")</f>
        <v>AY535004=out</v>
      </c>
      <c r="BE1880" s="170" t="str">
        <f aca="false">Clear &amp; Strain</f>
        <v>AY535004=</v>
      </c>
      <c r="BF1880" s="238" t="str">
        <f aca="false">CONCATENATE(A1880,"=",F1880,". ",AX1880,IF(AB1880="","",CONCATENATE(".",AB1880)))</f>
        <v>AY535004=. .USA.avian</v>
      </c>
      <c r="BG1880" s="238" t="str">
        <f aca="false">CONCATENATE(A1880,"=",F1880,". ",AX1880)</f>
        <v>AY535004=. .USA.avian</v>
      </c>
      <c r="BH1880" s="238" t="str">
        <f aca="false">CONCATENATE(A1880,"=",AX1880)</f>
        <v>AY535004=.USA.avian</v>
      </c>
      <c r="BI1880" s="238" t="str">
        <f aca="false">CONCATENATE(A1880,"=",ComForSubtype,D1880)</f>
        <v>AY535004=</v>
      </c>
      <c r="BJ1880" s="238" t="str">
        <f aca="false">CONCATENATE(A1880,"=",E1880)</f>
        <v>AY535004=</v>
      </c>
      <c r="BK1880" s="238" t="str">
        <f aca="false">CONCATENATE(A1880,"=",C1880)</f>
        <v>AY535004=</v>
      </c>
      <c r="BL1880" s="238" t="str">
        <f aca="false">CONCATENATE(D1880,"=")</f>
        <v>=</v>
      </c>
      <c r="BM1880" s="223" t="str">
        <f aca="false">IF(BA1880="XX","",BA1880)</f>
        <v>AY535004</v>
      </c>
      <c r="BN1880" s="224" t="str">
        <f aca="false">CONCATENATE(IF(F1880="","",F1880),IF(G1880="","",CONCATENATE(" / ",G1880)))</f>
        <v/>
      </c>
      <c r="BO1880" s="225" t="str">
        <f aca="false">AX1880</f>
        <v>.USA.avian</v>
      </c>
      <c r="BP1880" s="226" t="str">
        <f aca="false">IF(V1880="","",V1880)</f>
        <v/>
      </c>
      <c r="BQ1880" s="226" t="str">
        <f aca="false">IF(W1880="","",CONCATENATE(W1880,IF(LEFT(AO1880,1)="s","+","")))</f>
        <v/>
      </c>
      <c r="BR1880" s="226" t="str">
        <f aca="false">IF(X1880="","",CONCATENATE(X1880,IF(LEFT(AQ1880,1)="s","+","")))</f>
        <v/>
      </c>
      <c r="BS1880" s="226" t="str">
        <f aca="false">IF(Y1880="","",CONCATENATE(Y1880,IF(LEFT(AR1880,1)="s","+","")))</f>
        <v/>
      </c>
      <c r="BT1880" s="226" t="str">
        <f aca="false">IF(Z1880="","",CONCATENATE(Z1880,IF(LEFT(AS1880,1)="s","+","")))</f>
        <v/>
      </c>
      <c r="BU1880" s="227" t="str">
        <f aca="false">IF(AA1880="","",CONCATENATE(AA1880,IF(LEFT(AT1880,1)="s","+","")))</f>
        <v/>
      </c>
      <c r="BV1880" s="240"/>
      <c r="BW1880" s="240" t="s">
        <v>338</v>
      </c>
      <c r="BX1880" s="238" t="str">
        <f aca="false">IF(BW1880&lt;&gt;"",IF(ISNUMBER(FIND("=",BW1880)),LEFT(BW1880,FIND("=",BW1880)-1),BW1880),BW1880)</f>
        <v>xx</v>
      </c>
      <c r="BY1880" s="238" t="str">
        <f aca="false">IF(BW1880&lt;&gt;"",IF(ISNUMBER(FIND("=",BW1880)),RIGHT(BW1880,LEN(BW1880)-FIND("=",BW1880)),""),"")</f>
        <v>Non_select</v>
      </c>
      <c r="BZ1880" s="238" t="str">
        <f aca="false">IF(BX1880&lt;&gt;"",IF(ISNUMBER(FIND(".",BX1880)),LEFT(BX1880,FIND(".",BX1880)-1),BX1880),BX1880)</f>
        <v>xx</v>
      </c>
      <c r="CA1880" s="238" t="str">
        <f aca="false">IF(BX1880&lt;&gt;"",IF(ISNUMBER(FIND(".",BX1880)),RIGHT(BX1880,LEN(BX1880)-FIND(".",BX1880)),""),"")</f>
        <v/>
      </c>
      <c r="CB1880" s="240"/>
      <c r="CC1880" s="238" t="str">
        <f aca="false">A1880</f>
        <v>AY535004</v>
      </c>
      <c r="CD1880" s="241" t="s">
        <v>339</v>
      </c>
      <c r="CE1880" s="241" t="s">
        <v>340</v>
      </c>
      <c r="CF1880" s="241" t="s">
        <v>341</v>
      </c>
      <c r="CG1880" s="241"/>
      <c r="CH1880" s="241"/>
      <c r="CI1880" s="241"/>
      <c r="CJ1880" s="241"/>
      <c r="CK1880" s="241"/>
      <c r="CL1880" s="241"/>
      <c r="CM1880" s="238"/>
      <c r="CN1880" s="238"/>
      <c r="CO1880" s="238"/>
      <c r="CP1880" s="238"/>
      <c r="CQ1880" s="238"/>
      <c r="CR1880" s="238" t="n">
        <f aca="false">C1880</f>
        <v>0</v>
      </c>
      <c r="CS1880" s="242" t="n">
        <f aca="false">D1880</f>
        <v>0</v>
      </c>
      <c r="CT1880" s="170" t="str">
        <f aca="false">CONCATENATE(CD1880," strain ",CM1880," ",CL1880,", partial cds")</f>
        <v>Hepatitis E virus strain  , partial cds</v>
      </c>
    </row>
    <row r="1881" s="146" customFormat="true" ht="11.9" hidden="true" customHeight="true" outlineLevel="0" collapsed="false">
      <c r="A1881" s="154" t="s">
        <v>4829</v>
      </c>
      <c r="B1881" s="147" t="s">
        <v>371</v>
      </c>
      <c r="C1881" s="209"/>
      <c r="D1881" s="209"/>
      <c r="E1881" s="209"/>
      <c r="F1881" s="291"/>
      <c r="G1881" s="221" t="s">
        <v>4830</v>
      </c>
      <c r="H1881" s="146" t="s">
        <v>3608</v>
      </c>
      <c r="I1881" s="153" t="s">
        <v>3608</v>
      </c>
      <c r="J1881" s="146" t="s">
        <v>425</v>
      </c>
      <c r="K1881" s="212"/>
      <c r="L1881" s="212"/>
      <c r="M1881" s="157" t="s">
        <v>586</v>
      </c>
      <c r="N1881" s="213"/>
      <c r="O1881" s="212"/>
      <c r="P1881" s="212"/>
      <c r="Q1881" s="212"/>
      <c r="R1881" s="212"/>
      <c r="S1881" s="212"/>
      <c r="T1881" s="215"/>
      <c r="U1881" s="215"/>
      <c r="V1881" s="158" t="s">
        <v>278</v>
      </c>
      <c r="W1881" s="217"/>
      <c r="X1881" s="209"/>
      <c r="Y1881" s="209"/>
      <c r="Z1881" s="209"/>
      <c r="AA1881" s="216"/>
      <c r="AB1881" s="217"/>
      <c r="AC1881" s="217"/>
      <c r="AD1881" s="209"/>
      <c r="AE1881" s="209"/>
      <c r="AF1881" s="209"/>
      <c r="AG1881" s="218"/>
      <c r="AH1881" s="212"/>
      <c r="AI1881" s="212"/>
      <c r="AJ1881" s="219" t="n">
        <f aca="false">SeqEnd-SeqBeg+1</f>
        <v>1</v>
      </c>
      <c r="AK1881" s="220" t="n">
        <f aca="false">AND( SeqBeg&lt;=Beg  , End &lt;=SeqEnd )</f>
        <v>0</v>
      </c>
      <c r="AL1881" s="212"/>
      <c r="AM1881" s="212"/>
      <c r="AN1881" s="221"/>
      <c r="AO1881" s="147" t="s">
        <v>103</v>
      </c>
      <c r="AP1881" s="147" t="s">
        <v>103</v>
      </c>
      <c r="AQ1881" s="147" t="s">
        <v>103</v>
      </c>
      <c r="AR1881" s="147" t="s">
        <v>103</v>
      </c>
      <c r="AS1881" s="147" t="s">
        <v>103</v>
      </c>
      <c r="AT1881" s="147" t="s">
        <v>103</v>
      </c>
      <c r="AV1881" s="212"/>
      <c r="AW1881" s="222" t="str">
        <f aca="false">HYPERLINK(CONCATENATE("http://www.ncbi.nlm.nih.gov/nuccore/",BM1881),BM1881)</f>
        <v>AY575858</v>
      </c>
      <c r="AX1881" s="219" t="str">
        <f aca="false">CONCATENATE(D1881,IF(I1881="","",CONCATENATE(".",I1881)),IF(K1881="","",CONCATENATE(".",K1881)),IF(M1881="","",CONCATENATE(".",M1881)),IF(R1881="","",CONCATENATE(".",R1881)),IF(U1881="","","(*)"))</f>
        <v>.USA.clon</v>
      </c>
      <c r="AY1881" s="170" t="str">
        <f aca="false">CONCATENATE(BM1881,".",BN1881)</f>
        <v>AY575858. / pSHEV-2</v>
      </c>
      <c r="AZ1881" s="171" t="str">
        <f aca="false">IF(AV1881="",IF(ISNUMBER(FIND(".",A1881)),LEFT(A1881,FIND(".",A1881)-1),A1881),AV1881)</f>
        <v>AY575858</v>
      </c>
      <c r="BA1881" s="171" t="str">
        <f aca="false">IF(ISNUMBER(FIND("-",AZ1881)),LEFT(AZ1881,FIND("-",AZ1881)-1),AZ1881)</f>
        <v>AY575858</v>
      </c>
      <c r="BB1881" s="170" t="str">
        <f aca="false"> MEGAname &amp; "="</f>
        <v>AY575858=</v>
      </c>
      <c r="BC1881" s="170" t="str">
        <f aca="false">Clear &amp; IF(span ,"Span","out")</f>
        <v>AY575858=out</v>
      </c>
      <c r="BD1881" s="170" t="str">
        <f aca="false">Clear &amp; IF(span, IF(B1881=".","Selected",B1881),"out")</f>
        <v>AY575858=out</v>
      </c>
      <c r="BE1881" s="170" t="str">
        <f aca="false">Clear &amp; Strain</f>
        <v>AY575858=</v>
      </c>
      <c r="BF1881" s="170" t="str">
        <f aca="false">CONCATENATE(A1881,"=",F1881,". ",AX1881,IF(AB1881="","",CONCATENATE(".",AB1881)))</f>
        <v>AY575858=. .USA.clon</v>
      </c>
      <c r="BG1881" s="170" t="str">
        <f aca="false">CONCATENATE(A1881,"=",F1881,". ",AX1881)</f>
        <v>AY575858=. .USA.clon</v>
      </c>
      <c r="BH1881" s="170" t="str">
        <f aca="false">CONCATENATE(A1881,"=",AX1881)</f>
        <v>AY575858=.USA.clon</v>
      </c>
      <c r="BI1881" s="170" t="str">
        <f aca="false">CONCATENATE(A1881,"=",ComForSubtype,D1881)</f>
        <v>AY575858=</v>
      </c>
      <c r="BJ1881" s="170" t="str">
        <f aca="false">CONCATENATE(A1881,"=",E1881)</f>
        <v>AY575858=</v>
      </c>
      <c r="BK1881" s="170" t="str">
        <f aca="false">CONCATENATE(A1881,"=",C1881)</f>
        <v>AY575858=</v>
      </c>
      <c r="BL1881" s="170" t="str">
        <f aca="false">CONCATENATE(D1881,"=")</f>
        <v>=</v>
      </c>
      <c r="BM1881" s="223" t="str">
        <f aca="false">IF(BA1881="XX","",BA1881)</f>
        <v>AY575858</v>
      </c>
      <c r="BN1881" s="224" t="str">
        <f aca="false">CONCATENATE(IF(F1881="","",F1881),IF(G1881="","",CONCATENATE(" / ",G1881)))</f>
        <v> / pSHEV-2</v>
      </c>
      <c r="BO1881" s="225" t="str">
        <f aca="false">AX1881</f>
        <v>.USA.clon</v>
      </c>
      <c r="BP1881" s="226" t="str">
        <f aca="false">IF(V1881="","",V1881)</f>
        <v>CG</v>
      </c>
      <c r="BQ1881" s="226" t="str">
        <f aca="false">IF(W1881="","",CONCATENATE(W1881,IF(LEFT(AO1881,1)="s","+","")))</f>
        <v/>
      </c>
      <c r="BR1881" s="226" t="str">
        <f aca="false">IF(X1881="","",CONCATENATE(X1881,IF(LEFT(AQ1881,1)="s","+","")))</f>
        <v/>
      </c>
      <c r="BS1881" s="226" t="str">
        <f aca="false">IF(Y1881="","",CONCATENATE(Y1881,IF(LEFT(AR1881,1)="s","+","")))</f>
        <v/>
      </c>
      <c r="BT1881" s="226" t="str">
        <f aca="false">IF(Z1881="","",CONCATENATE(Z1881,IF(LEFT(AS1881,1)="s","+","")))</f>
        <v/>
      </c>
      <c r="BU1881" s="227" t="str">
        <f aca="false">IF(AA1881="","",CONCATENATE(AA1881,IF(LEFT(AT1881,1)="s","+","")))</f>
        <v/>
      </c>
      <c r="BV1881" s="212"/>
      <c r="BW1881" s="177" t="s">
        <v>338</v>
      </c>
      <c r="BX1881" s="170" t="str">
        <f aca="false">IF(BW1881&lt;&gt;"",IF(ISNUMBER(FIND("=",BW1881)),LEFT(BW1881,FIND("=",BW1881)-1),BW1881),BW1881)</f>
        <v>xx</v>
      </c>
      <c r="BY1881" s="170" t="str">
        <f aca="false">IF(BW1881&lt;&gt;"",IF(ISNUMBER(FIND("=",BW1881)),RIGHT(BW1881,LEN(BW1881)-FIND("=",BW1881)),""),"")</f>
        <v>Non_select</v>
      </c>
      <c r="BZ1881" s="170" t="str">
        <f aca="false">IF(BX1881&lt;&gt;"",IF(ISNUMBER(FIND(".",BX1881)),LEFT(BX1881,FIND(".",BX1881)-1),BX1881),BX1881)</f>
        <v>xx</v>
      </c>
      <c r="CA1881" s="170" t="str">
        <f aca="false">IF(BX1881&lt;&gt;"",IF(ISNUMBER(FIND(".",BX1881)),RIGHT(BX1881,LEN(BX1881)-FIND(".",BX1881)),""),"")</f>
        <v/>
      </c>
      <c r="CB1881" s="212"/>
      <c r="CC1881" s="170" t="str">
        <f aca="false">A1881</f>
        <v>AY575858</v>
      </c>
      <c r="CD1881" s="178" t="s">
        <v>339</v>
      </c>
      <c r="CE1881" s="178" t="s">
        <v>340</v>
      </c>
      <c r="CF1881" s="178" t="s">
        <v>341</v>
      </c>
      <c r="CG1881" s="212"/>
      <c r="CH1881" s="212"/>
      <c r="CI1881" s="212"/>
      <c r="CJ1881" s="212"/>
      <c r="CK1881" s="178"/>
      <c r="CL1881" s="212"/>
      <c r="CM1881" s="212"/>
      <c r="CN1881" s="212"/>
      <c r="CO1881" s="212"/>
      <c r="CP1881" s="212"/>
      <c r="CQ1881" s="212"/>
      <c r="CR1881" s="170" t="n">
        <f aca="false">C1881</f>
        <v>0</v>
      </c>
      <c r="CS1881" s="229" t="n">
        <f aca="false">D1881</f>
        <v>0</v>
      </c>
      <c r="CT1881" s="170" t="str">
        <f aca="false">CONCATENATE(CD1881," strain ",CM1881," ",CL1881,", partial cds")</f>
        <v>Hepatitis E virus strain  , partial cds</v>
      </c>
    </row>
    <row r="1882" customFormat="false" ht="11.9" hidden="true" customHeight="true" outlineLevel="0" collapsed="false">
      <c r="A1882" s="154" t="s">
        <v>4831</v>
      </c>
      <c r="B1882" s="147" t="s">
        <v>371</v>
      </c>
      <c r="F1882" s="210"/>
      <c r="H1882" s="146" t="s">
        <v>649</v>
      </c>
      <c r="I1882" s="153" t="s">
        <v>650</v>
      </c>
      <c r="J1882" s="146" t="s">
        <v>395</v>
      </c>
      <c r="M1882" s="157" t="s">
        <v>367</v>
      </c>
      <c r="AJ1882" s="219" t="n">
        <f aca="false">SeqEnd-SeqBeg+1</f>
        <v>1</v>
      </c>
      <c r="AK1882" s="220" t="n">
        <f aca="false">AND( SeqBeg&lt;=Beg  , End &lt;=SeqEnd )</f>
        <v>0</v>
      </c>
      <c r="AN1882" s="221"/>
      <c r="AO1882" s="147" t="s">
        <v>103</v>
      </c>
      <c r="AP1882" s="147" t="s">
        <v>103</v>
      </c>
      <c r="AQ1882" s="147" t="s">
        <v>103</v>
      </c>
      <c r="AR1882" s="147" t="s">
        <v>103</v>
      </c>
      <c r="AS1882" s="147" t="s">
        <v>103</v>
      </c>
      <c r="AT1882" s="147" t="s">
        <v>103</v>
      </c>
      <c r="AU1882" s="146"/>
      <c r="AW1882" s="222" t="str">
        <f aca="false">HYPERLINK(CONCATENATE("http://www.ncbi.nlm.nih.gov/nuccore/",BM1882),BM1882)</f>
        <v>AY582797</v>
      </c>
      <c r="AX1882" s="219" t="str">
        <f aca="false">CONCATENATE(D1882,IF(I1882="","",CONCATENATE(".",I1882)),IF(K1882="","",CONCATENATE(".",K1882)),IF(M1882="","",CONCATENATE(".",M1882)),IF(R1882="","",CONCATENATE(".",R1882)),IF(U1882="","","(*)"))</f>
        <v>.GBR.pig</v>
      </c>
      <c r="AY1882" s="170" t="str">
        <f aca="false">CONCATENATE(BM1882,".",BN1882)</f>
        <v>AY582797.</v>
      </c>
      <c r="AZ1882" s="171" t="str">
        <f aca="false">IF(AV1882="",IF(ISNUMBER(FIND(".",A1882)),LEFT(A1882,FIND(".",A1882)-1),A1882),AV1882)</f>
        <v>AY582797</v>
      </c>
      <c r="BA1882" s="171" t="str">
        <f aca="false">IF(ISNUMBER(FIND("-",AZ1882)),LEFT(AZ1882,FIND("-",AZ1882)-1),AZ1882)</f>
        <v>AY582797</v>
      </c>
      <c r="BB1882" s="170" t="str">
        <f aca="false"> MEGAname &amp; "="</f>
        <v>AY582797=</v>
      </c>
      <c r="BC1882" s="170" t="str">
        <f aca="false">Clear &amp; IF(span ,"Span","out")</f>
        <v>AY582797=out</v>
      </c>
      <c r="BD1882" s="170" t="str">
        <f aca="false">Clear &amp; IF(span, IF(B1882=".","Selected",B1882),"out")</f>
        <v>AY582797=out</v>
      </c>
      <c r="BE1882" s="170" t="str">
        <f aca="false">Clear &amp; Strain</f>
        <v>AY582797=</v>
      </c>
      <c r="BF1882" s="170" t="str">
        <f aca="false">CONCATENATE(A1882,"=",F1882,". ",AX1882,IF(AB1882="","",CONCATENATE(".",AB1882)))</f>
        <v>AY582797=. .GBR.pig</v>
      </c>
      <c r="BG1882" s="170" t="str">
        <f aca="false">CONCATENATE(A1882,"=",F1882,". ",AX1882)</f>
        <v>AY582797=. .GBR.pig</v>
      </c>
      <c r="BH1882" s="170" t="str">
        <f aca="false">CONCATENATE(A1882,"=",AX1882)</f>
        <v>AY582797=.GBR.pig</v>
      </c>
      <c r="BI1882" s="170" t="str">
        <f aca="false">CONCATENATE(A1882,"=",ComForSubtype,D1882)</f>
        <v>AY582797=</v>
      </c>
      <c r="BJ1882" s="170" t="str">
        <f aca="false">CONCATENATE(A1882,"=",E1882)</f>
        <v>AY582797=</v>
      </c>
      <c r="BK1882" s="170" t="str">
        <f aca="false">CONCATENATE(A1882,"=",C1882)</f>
        <v>AY582797=</v>
      </c>
      <c r="BL1882" s="170" t="str">
        <f aca="false">CONCATENATE(D1882,"=")</f>
        <v>=</v>
      </c>
      <c r="BM1882" s="223" t="str">
        <f aca="false">IF(BA1882="XX","",BA1882)</f>
        <v>AY582797</v>
      </c>
      <c r="BN1882" s="224" t="str">
        <f aca="false">CONCATENATE(IF(F1882="","",F1882),IF(G1882="","",CONCATENATE(" / ",G1882)))</f>
        <v/>
      </c>
      <c r="BO1882" s="225" t="str">
        <f aca="false">AX1882</f>
        <v>.GBR.pig</v>
      </c>
      <c r="BP1882" s="226" t="str">
        <f aca="false">IF(V1882="","",V1882)</f>
        <v/>
      </c>
      <c r="BQ1882" s="226" t="str">
        <f aca="false">IF(W1882="","",CONCATENATE(W1882,IF(LEFT(AO1882,1)="s","+","")))</f>
        <v/>
      </c>
      <c r="BR1882" s="226" t="str">
        <f aca="false">IF(X1882="","",CONCATENATE(X1882,IF(LEFT(AQ1882,1)="s","+","")))</f>
        <v/>
      </c>
      <c r="BS1882" s="226" t="str">
        <f aca="false">IF(Y1882="","",CONCATENATE(Y1882,IF(LEFT(AR1882,1)="s","+","")))</f>
        <v/>
      </c>
      <c r="BT1882" s="226" t="str">
        <f aca="false">IF(Z1882="","",CONCATENATE(Z1882,IF(LEFT(AS1882,1)="s","+","")))</f>
        <v/>
      </c>
      <c r="BU1882" s="227" t="str">
        <f aca="false">IF(AA1882="","",CONCATENATE(AA1882,IF(LEFT(AT1882,1)="s","+","")))</f>
        <v/>
      </c>
      <c r="BW1882" s="177" t="s">
        <v>338</v>
      </c>
      <c r="BX1882" s="170" t="str">
        <f aca="false">IF(BW1882&lt;&gt;"",IF(ISNUMBER(FIND("=",BW1882)),LEFT(BW1882,FIND("=",BW1882)-1),BW1882),BW1882)</f>
        <v>xx</v>
      </c>
      <c r="BY1882" s="170" t="str">
        <f aca="false">IF(BW1882&lt;&gt;"",IF(ISNUMBER(FIND("=",BW1882)),RIGHT(BW1882,LEN(BW1882)-FIND("=",BW1882)),""),"")</f>
        <v>Non_select</v>
      </c>
      <c r="BZ1882" s="170" t="str">
        <f aca="false">IF(BX1882&lt;&gt;"",IF(ISNUMBER(FIND(".",BX1882)),LEFT(BX1882,FIND(".",BX1882)-1),BX1882),BX1882)</f>
        <v>xx</v>
      </c>
      <c r="CA1882" s="170" t="str">
        <f aca="false">IF(BX1882&lt;&gt;"",IF(ISNUMBER(FIND(".",BX1882)),RIGHT(BX1882,LEN(BX1882)-FIND(".",BX1882)),""),"")</f>
        <v/>
      </c>
      <c r="CC1882" s="170" t="str">
        <f aca="false">A1882</f>
        <v>AY582797</v>
      </c>
      <c r="CD1882" s="178" t="s">
        <v>339</v>
      </c>
      <c r="CE1882" s="178" t="s">
        <v>340</v>
      </c>
      <c r="CF1882" s="178" t="s">
        <v>341</v>
      </c>
      <c r="CK1882" s="178"/>
      <c r="CR1882" s="228" t="n">
        <f aca="false">C1882</f>
        <v>0</v>
      </c>
      <c r="CS1882" s="229" t="n">
        <f aca="false">D1882</f>
        <v>0</v>
      </c>
      <c r="CT1882" s="170" t="str">
        <f aca="false">CONCATENATE(CD1882," strain ",CM1882," ",CL1882,", partial cds")</f>
        <v>Hepatitis E virus strain  , partial cds</v>
      </c>
    </row>
    <row r="1883" customFormat="false" ht="11.9" hidden="true" customHeight="true" outlineLevel="0" collapsed="false">
      <c r="A1883" s="235" t="s">
        <v>4832</v>
      </c>
      <c r="B1883" s="147" t="s">
        <v>371</v>
      </c>
      <c r="C1883" s="209"/>
      <c r="D1883" s="209"/>
      <c r="E1883" s="209"/>
      <c r="F1883" s="154"/>
      <c r="G1883" s="212"/>
      <c r="H1883" s="212"/>
      <c r="I1883" s="212"/>
      <c r="J1883" s="212"/>
      <c r="K1883" s="212"/>
      <c r="L1883" s="212"/>
      <c r="M1883" s="157" t="s">
        <v>4114</v>
      </c>
      <c r="N1883" s="213"/>
      <c r="O1883" s="212"/>
      <c r="P1883" s="159"/>
      <c r="Q1883" s="159"/>
      <c r="R1883" s="237"/>
      <c r="S1883" s="237"/>
      <c r="T1883" s="215"/>
      <c r="U1883" s="215"/>
      <c r="V1883" s="209"/>
      <c r="W1883" s="217"/>
      <c r="X1883" s="209"/>
      <c r="Y1883" s="209"/>
      <c r="Z1883" s="209"/>
      <c r="AA1883" s="216"/>
      <c r="AB1883" s="217"/>
      <c r="AC1883" s="217"/>
      <c r="AD1883" s="209"/>
      <c r="AE1883" s="209"/>
      <c r="AF1883" s="209"/>
      <c r="AG1883" s="218"/>
      <c r="AH1883" s="212"/>
      <c r="AI1883" s="212"/>
      <c r="AJ1883" s="219" t="n">
        <f aca="false">SeqEnd-SeqBeg+1</f>
        <v>1</v>
      </c>
      <c r="AK1883" s="220" t="n">
        <f aca="false">AND( SeqBeg&lt;=Beg  , End &lt;=SeqEnd )</f>
        <v>0</v>
      </c>
      <c r="AL1883" s="237"/>
      <c r="AM1883" s="237"/>
      <c r="AN1883" s="221"/>
      <c r="AO1883" s="164" t="s">
        <v>103</v>
      </c>
      <c r="AP1883" s="164" t="s">
        <v>103</v>
      </c>
      <c r="AQ1883" s="164" t="s">
        <v>103</v>
      </c>
      <c r="AR1883" s="164" t="s">
        <v>103</v>
      </c>
      <c r="AS1883" s="164" t="s">
        <v>103</v>
      </c>
      <c r="AT1883" s="164" t="s">
        <v>103</v>
      </c>
      <c r="AU1883" s="237"/>
      <c r="AV1883" s="237"/>
      <c r="AW1883" s="222" t="str">
        <f aca="false">HYPERLINK(CONCATENATE("http://www.ncbi.nlm.nih.gov/nuccore/",BM1883),BM1883)</f>
        <v>BD378003</v>
      </c>
      <c r="AX1883" s="219" t="str">
        <f aca="false">CONCATENATE(D1883,IF(I1883="","",CONCATENATE(".",I1883)),IF(K1883="","",CONCATENATE(".",K1883)),IF(M1883="","",CONCATENATE(".",M1883)),IF(R1883="","",CONCATENATE(".",R1883)),IF(U1883="","","(*)"))</f>
        <v>.patent </v>
      </c>
      <c r="AY1883" s="238" t="str">
        <f aca="false">CONCATENATE(BM1883,".",BN1883)</f>
        <v>BD378003.</v>
      </c>
      <c r="AZ1883" s="239" t="str">
        <f aca="false">IF(AV1883="",IF(ISNUMBER(FIND(".",A1883)),LEFT(A1883,FIND(".",A1883)-1),A1883),AV1883)</f>
        <v>BD378003</v>
      </c>
      <c r="BA1883" s="239" t="str">
        <f aca="false">IF(ISNUMBER(FIND("-",AZ1883)),LEFT(AZ1883,FIND("-",AZ1883)-1),AZ1883)</f>
        <v>BD378003</v>
      </c>
      <c r="BB1883" s="170" t="str">
        <f aca="false"> MEGAname &amp; "="</f>
        <v>BD378003=</v>
      </c>
      <c r="BC1883" s="170" t="str">
        <f aca="false">Clear &amp; IF(span ,"Span","out")</f>
        <v>BD378003=out</v>
      </c>
      <c r="BD1883" s="170" t="str">
        <f aca="false">Clear &amp; IF(span, IF(B1883=".","Selected",B1883),"out")</f>
        <v>BD378003=out</v>
      </c>
      <c r="BE1883" s="170" t="str">
        <f aca="false">Clear &amp; Strain</f>
        <v>BD378003=</v>
      </c>
      <c r="BF1883" s="238" t="str">
        <f aca="false">CONCATENATE(A1883,"=",F1883,". ",AX1883,IF(AB1883="","",CONCATENATE(".",AB1883)))</f>
        <v>BD378003=. .patent </v>
      </c>
      <c r="BG1883" s="238" t="str">
        <f aca="false">CONCATENATE(A1883,"=",F1883,". ",AX1883)</f>
        <v>BD378003=. .patent </v>
      </c>
      <c r="BH1883" s="238" t="str">
        <f aca="false">CONCATENATE(A1883,"=",AX1883)</f>
        <v>BD378003=.patent </v>
      </c>
      <c r="BI1883" s="238" t="str">
        <f aca="false">CONCATENATE(A1883,"=",ComForSubtype,D1883)</f>
        <v>BD378003=</v>
      </c>
      <c r="BJ1883" s="238" t="str">
        <f aca="false">CONCATENATE(A1883,"=",E1883)</f>
        <v>BD378003=</v>
      </c>
      <c r="BK1883" s="238" t="str">
        <f aca="false">CONCATENATE(A1883,"=",C1883)</f>
        <v>BD378003=</v>
      </c>
      <c r="BL1883" s="238" t="str">
        <f aca="false">CONCATENATE(D1883,"=")</f>
        <v>=</v>
      </c>
      <c r="BM1883" s="223" t="str">
        <f aca="false">IF(BA1883="XX","",BA1883)</f>
        <v>BD378003</v>
      </c>
      <c r="BN1883" s="224" t="str">
        <f aca="false">CONCATENATE(IF(F1883="","",F1883),IF(G1883="","",CONCATENATE(" / ",G1883)))</f>
        <v/>
      </c>
      <c r="BO1883" s="225" t="str">
        <f aca="false">AX1883</f>
        <v>.patent </v>
      </c>
      <c r="BP1883" s="226" t="str">
        <f aca="false">IF(V1883="","",V1883)</f>
        <v/>
      </c>
      <c r="BQ1883" s="226" t="str">
        <f aca="false">IF(W1883="","",CONCATENATE(W1883,IF(LEFT(AO1883,1)="s","+","")))</f>
        <v/>
      </c>
      <c r="BR1883" s="226" t="str">
        <f aca="false">IF(X1883="","",CONCATENATE(X1883,IF(LEFT(AQ1883,1)="s","+","")))</f>
        <v/>
      </c>
      <c r="BS1883" s="226" t="str">
        <f aca="false">IF(Y1883="","",CONCATENATE(Y1883,IF(LEFT(AR1883,1)="s","+","")))</f>
        <v/>
      </c>
      <c r="BT1883" s="226" t="str">
        <f aca="false">IF(Z1883="","",CONCATENATE(Z1883,IF(LEFT(AS1883,1)="s","+","")))</f>
        <v/>
      </c>
      <c r="BU1883" s="227" t="str">
        <f aca="false">IF(AA1883="","",CONCATENATE(AA1883,IF(LEFT(AT1883,1)="s","+","")))</f>
        <v/>
      </c>
      <c r="BV1883" s="240"/>
      <c r="BW1883" s="240" t="s">
        <v>338</v>
      </c>
      <c r="BX1883" s="238" t="str">
        <f aca="false">IF(BW1883&lt;&gt;"",IF(ISNUMBER(FIND("=",BW1883)),LEFT(BW1883,FIND("=",BW1883)-1),BW1883),BW1883)</f>
        <v>xx</v>
      </c>
      <c r="BY1883" s="238" t="str">
        <f aca="false">IF(BW1883&lt;&gt;"",IF(ISNUMBER(FIND("=",BW1883)),RIGHT(BW1883,LEN(BW1883)-FIND("=",BW1883)),""),"")</f>
        <v>Non_select</v>
      </c>
      <c r="BZ1883" s="238" t="str">
        <f aca="false">IF(BX1883&lt;&gt;"",IF(ISNUMBER(FIND(".",BX1883)),LEFT(BX1883,FIND(".",BX1883)-1),BX1883),BX1883)</f>
        <v>xx</v>
      </c>
      <c r="CA1883" s="238" t="str">
        <f aca="false">IF(BX1883&lt;&gt;"",IF(ISNUMBER(FIND(".",BX1883)),RIGHT(BX1883,LEN(BX1883)-FIND(".",BX1883)),""),"")</f>
        <v/>
      </c>
      <c r="CB1883" s="240"/>
      <c r="CC1883" s="238" t="str">
        <f aca="false">A1883</f>
        <v>BD378003</v>
      </c>
      <c r="CD1883" s="241" t="s">
        <v>339</v>
      </c>
      <c r="CE1883" s="241" t="s">
        <v>340</v>
      </c>
      <c r="CF1883" s="241" t="s">
        <v>341</v>
      </c>
      <c r="CG1883" s="241"/>
      <c r="CH1883" s="241"/>
      <c r="CI1883" s="241"/>
      <c r="CJ1883" s="241"/>
      <c r="CK1883" s="241"/>
      <c r="CL1883" s="241"/>
      <c r="CM1883" s="238"/>
      <c r="CN1883" s="238"/>
      <c r="CO1883" s="238"/>
      <c r="CP1883" s="238"/>
      <c r="CQ1883" s="238"/>
      <c r="CR1883" s="238" t="n">
        <f aca="false">C1883</f>
        <v>0</v>
      </c>
      <c r="CS1883" s="242" t="n">
        <f aca="false">D1883</f>
        <v>0</v>
      </c>
      <c r="CT1883" s="170" t="str">
        <f aca="false">CONCATENATE(CD1883," strain ",CM1883," ",CL1883,", partial cds")</f>
        <v>Hepatitis E virus strain  , partial cds</v>
      </c>
    </row>
    <row r="1884" s="146" customFormat="true" ht="11.9" hidden="true" customHeight="true" outlineLevel="0" collapsed="false">
      <c r="A1884" s="154" t="s">
        <v>4833</v>
      </c>
      <c r="B1884" s="147" t="s">
        <v>371</v>
      </c>
      <c r="C1884" s="209"/>
      <c r="D1884" s="209"/>
      <c r="E1884" s="209"/>
      <c r="F1884" s="212"/>
      <c r="G1884" s="212"/>
      <c r="H1884" s="212"/>
      <c r="I1884" s="212"/>
      <c r="J1884" s="212"/>
      <c r="K1884" s="212"/>
      <c r="L1884" s="212"/>
      <c r="M1884" s="157" t="s">
        <v>4114</v>
      </c>
      <c r="N1884" s="213"/>
      <c r="O1884" s="212"/>
      <c r="P1884" s="212"/>
      <c r="Q1884" s="212"/>
      <c r="R1884" s="212"/>
      <c r="S1884" s="212"/>
      <c r="T1884" s="215"/>
      <c r="U1884" s="215"/>
      <c r="V1884" s="209"/>
      <c r="W1884" s="217"/>
      <c r="X1884" s="209"/>
      <c r="Y1884" s="209"/>
      <c r="Z1884" s="209"/>
      <c r="AA1884" s="216"/>
      <c r="AB1884" s="251" t="s">
        <v>278</v>
      </c>
      <c r="AC1884" s="163" t="s">
        <v>354</v>
      </c>
      <c r="AD1884" s="164" t="s">
        <v>354</v>
      </c>
      <c r="AE1884" s="164" t="s">
        <v>354</v>
      </c>
      <c r="AF1884" s="164" t="s">
        <v>354</v>
      </c>
      <c r="AG1884" s="166" t="s">
        <v>354</v>
      </c>
      <c r="AH1884" s="212"/>
      <c r="AI1884" s="212"/>
      <c r="AJ1884" s="219" t="n">
        <f aca="false">SeqEnd-SeqBeg+1</f>
        <v>1</v>
      </c>
      <c r="AK1884" s="220" t="n">
        <f aca="false">AND( SeqBeg&lt;=Beg  , End &lt;=SeqEnd )</f>
        <v>0</v>
      </c>
      <c r="AL1884" s="212"/>
      <c r="AM1884" s="212"/>
      <c r="AN1884" s="221"/>
      <c r="AO1884" s="147" t="s">
        <v>103</v>
      </c>
      <c r="AP1884" s="147" t="s">
        <v>103</v>
      </c>
      <c r="AQ1884" s="147" t="s">
        <v>103</v>
      </c>
      <c r="AR1884" s="147" t="s">
        <v>103</v>
      </c>
      <c r="AS1884" s="147" t="s">
        <v>103</v>
      </c>
      <c r="AT1884" s="147" t="s">
        <v>103</v>
      </c>
      <c r="AV1884" s="212"/>
      <c r="AW1884" s="222" t="str">
        <f aca="false">HYPERLINK(CONCATENATE("http://www.ncbi.nlm.nih.gov/nuccore/",BM1884),BM1884)</f>
        <v>BD378054</v>
      </c>
      <c r="AX1884" s="219" t="str">
        <f aca="false">CONCATENATE(D1884,IF(I1884="","",CONCATENATE(".",I1884)),IF(K1884="","",CONCATENATE(".",K1884)),IF(M1884="","",CONCATENATE(".",M1884)),IF(R1884="","",CONCATENATE(".",R1884)),IF(U1884="","","(*)"))</f>
        <v>.patent </v>
      </c>
      <c r="AY1884" s="170" t="str">
        <f aca="false">CONCATENATE(BM1884,".",BN1884)</f>
        <v>BD378054.</v>
      </c>
      <c r="AZ1884" s="171" t="str">
        <f aca="false">IF(AV1884="",IF(ISNUMBER(FIND(".",A1884)),LEFT(A1884,FIND(".",A1884)-1),A1884),AV1884)</f>
        <v>BD378054</v>
      </c>
      <c r="BA1884" s="171" t="str">
        <f aca="false">IF(ISNUMBER(FIND("-",AZ1884)),LEFT(AZ1884,FIND("-",AZ1884)-1),AZ1884)</f>
        <v>BD378054</v>
      </c>
      <c r="BB1884" s="170" t="str">
        <f aca="false"> MEGAname &amp; "="</f>
        <v>BD378054=</v>
      </c>
      <c r="BC1884" s="170" t="str">
        <f aca="false">Clear &amp; IF(span ,"Span","out")</f>
        <v>BD378054=out</v>
      </c>
      <c r="BD1884" s="170" t="str">
        <f aca="false">Clear &amp; IF(span, IF(B1884=".","Selected",B1884),"out")</f>
        <v>BD378054=out</v>
      </c>
      <c r="BE1884" s="170" t="str">
        <f aca="false">Clear &amp; Strain</f>
        <v>BD378054=</v>
      </c>
      <c r="BF1884" s="170" t="str">
        <f aca="false">CONCATENATE(A1884,"=",F1884,". ",AX1884,IF(AB1884="","",CONCATENATE(".",AB1884)))</f>
        <v>BD378054=. .patent .CG</v>
      </c>
      <c r="BG1884" s="170" t="str">
        <f aca="false">CONCATENATE(A1884,"=",F1884,". ",AX1884)</f>
        <v>BD378054=. .patent </v>
      </c>
      <c r="BH1884" s="170" t="str">
        <f aca="false">CONCATENATE(A1884,"=",AX1884)</f>
        <v>BD378054=.patent </v>
      </c>
      <c r="BI1884" s="170" t="str">
        <f aca="false">CONCATENATE(A1884,"=",ComForSubtype,D1884)</f>
        <v>BD378054=</v>
      </c>
      <c r="BJ1884" s="170" t="str">
        <f aca="false">CONCATENATE(A1884,"=",E1884)</f>
        <v>BD378054=</v>
      </c>
      <c r="BK1884" s="170" t="str">
        <f aca="false">CONCATENATE(A1884,"=",C1884)</f>
        <v>BD378054=</v>
      </c>
      <c r="BL1884" s="170" t="str">
        <f aca="false">CONCATENATE(D1884,"=")</f>
        <v>=</v>
      </c>
      <c r="BM1884" s="223" t="str">
        <f aca="false">IF(BA1884="XX","",BA1884)</f>
        <v>BD378054</v>
      </c>
      <c r="BN1884" s="224" t="str">
        <f aca="false">CONCATENATE(IF(F1884="","",F1884),IF(G1884="","",CONCATENATE(" / ",G1884)))</f>
        <v/>
      </c>
      <c r="BO1884" s="225" t="str">
        <f aca="false">AX1884</f>
        <v>.patent </v>
      </c>
      <c r="BP1884" s="226" t="str">
        <f aca="false">IF(V1884="","",V1884)</f>
        <v/>
      </c>
      <c r="BQ1884" s="226" t="str">
        <f aca="false">IF(W1884="","",CONCATENATE(W1884,IF(LEFT(AO1884,1)="s","+","")))</f>
        <v/>
      </c>
      <c r="BR1884" s="226" t="str">
        <f aca="false">IF(X1884="","",CONCATENATE(X1884,IF(LEFT(AQ1884,1)="s","+","")))</f>
        <v/>
      </c>
      <c r="BS1884" s="226" t="str">
        <f aca="false">IF(Y1884="","",CONCATENATE(Y1884,IF(LEFT(AR1884,1)="s","+","")))</f>
        <v/>
      </c>
      <c r="BT1884" s="226" t="str">
        <f aca="false">IF(Z1884="","",CONCATENATE(Z1884,IF(LEFT(AS1884,1)="s","+","")))</f>
        <v/>
      </c>
      <c r="BU1884" s="227" t="str">
        <f aca="false">IF(AA1884="","",CONCATENATE(AA1884,IF(LEFT(AT1884,1)="s","+","")))</f>
        <v/>
      </c>
      <c r="BV1884" s="212"/>
      <c r="BW1884" s="177" t="s">
        <v>338</v>
      </c>
      <c r="BX1884" s="170" t="str">
        <f aca="false">IF(BW1884&lt;&gt;"",IF(ISNUMBER(FIND("=",BW1884)),LEFT(BW1884,FIND("=",BW1884)-1),BW1884),BW1884)</f>
        <v>xx</v>
      </c>
      <c r="BY1884" s="170" t="str">
        <f aca="false">IF(BW1884&lt;&gt;"",IF(ISNUMBER(FIND("=",BW1884)),RIGHT(BW1884,LEN(BW1884)-FIND("=",BW1884)),""),"")</f>
        <v>Non_select</v>
      </c>
      <c r="BZ1884" s="170" t="str">
        <f aca="false">IF(BX1884&lt;&gt;"",IF(ISNUMBER(FIND(".",BX1884)),LEFT(BX1884,FIND(".",BX1884)-1),BX1884),BX1884)</f>
        <v>xx</v>
      </c>
      <c r="CA1884" s="170" t="str">
        <f aca="false">IF(BX1884&lt;&gt;"",IF(ISNUMBER(FIND(".",BX1884)),RIGHT(BX1884,LEN(BX1884)-FIND(".",BX1884)),""),"")</f>
        <v/>
      </c>
      <c r="CB1884" s="212"/>
      <c r="CC1884" s="170" t="str">
        <f aca="false">A1884</f>
        <v>BD378054</v>
      </c>
      <c r="CD1884" s="178" t="s">
        <v>339</v>
      </c>
      <c r="CE1884" s="178" t="s">
        <v>340</v>
      </c>
      <c r="CF1884" s="178" t="s">
        <v>341</v>
      </c>
      <c r="CG1884" s="212"/>
      <c r="CH1884" s="212"/>
      <c r="CI1884" s="212"/>
      <c r="CJ1884" s="212"/>
      <c r="CK1884" s="178"/>
      <c r="CL1884" s="212"/>
      <c r="CM1884" s="212"/>
      <c r="CN1884" s="212"/>
      <c r="CO1884" s="212"/>
      <c r="CP1884" s="212"/>
      <c r="CQ1884" s="212"/>
      <c r="CR1884" s="170" t="n">
        <f aca="false">C1884</f>
        <v>0</v>
      </c>
      <c r="CS1884" s="229" t="n">
        <f aca="false">D1884</f>
        <v>0</v>
      </c>
      <c r="CT1884" s="170" t="str">
        <f aca="false">CONCATENATE(CD1884," strain ",CM1884," ",CL1884,", partial cds")</f>
        <v>Hepatitis E virus strain  , partial cds</v>
      </c>
    </row>
    <row r="1885" s="146" customFormat="true" ht="11.9" hidden="true" customHeight="true" outlineLevel="0" collapsed="false">
      <c r="A1885" s="154" t="s">
        <v>4834</v>
      </c>
      <c r="B1885" s="147" t="s">
        <v>371</v>
      </c>
      <c r="C1885" s="209"/>
      <c r="D1885" s="209"/>
      <c r="E1885" s="209"/>
      <c r="F1885" s="212"/>
      <c r="G1885" s="212"/>
      <c r="H1885" s="212"/>
      <c r="I1885" s="212"/>
      <c r="J1885" s="212"/>
      <c r="K1885" s="212"/>
      <c r="L1885" s="212"/>
      <c r="M1885" s="157" t="s">
        <v>4114</v>
      </c>
      <c r="N1885" s="213"/>
      <c r="O1885" s="212"/>
      <c r="P1885" s="212"/>
      <c r="Q1885" s="212"/>
      <c r="R1885" s="212"/>
      <c r="S1885" s="212"/>
      <c r="T1885" s="215"/>
      <c r="U1885" s="215"/>
      <c r="V1885" s="209"/>
      <c r="W1885" s="217"/>
      <c r="X1885" s="209"/>
      <c r="Y1885" s="209"/>
      <c r="Z1885" s="209"/>
      <c r="AA1885" s="216"/>
      <c r="AB1885" s="251" t="s">
        <v>278</v>
      </c>
      <c r="AC1885" s="163" t="s">
        <v>354</v>
      </c>
      <c r="AD1885" s="164" t="s">
        <v>354</v>
      </c>
      <c r="AE1885" s="164" t="s">
        <v>354</v>
      </c>
      <c r="AF1885" s="164" t="s">
        <v>354</v>
      </c>
      <c r="AG1885" s="166" t="s">
        <v>354</v>
      </c>
      <c r="AH1885" s="212"/>
      <c r="AI1885" s="212"/>
      <c r="AJ1885" s="219" t="n">
        <f aca="false">SeqEnd-SeqBeg+1</f>
        <v>1</v>
      </c>
      <c r="AK1885" s="220" t="n">
        <f aca="false">AND( SeqBeg&lt;=Beg  , End &lt;=SeqEnd )</f>
        <v>0</v>
      </c>
      <c r="AL1885" s="212"/>
      <c r="AM1885" s="212"/>
      <c r="AN1885" s="221"/>
      <c r="AO1885" s="147" t="s">
        <v>103</v>
      </c>
      <c r="AP1885" s="147" t="s">
        <v>103</v>
      </c>
      <c r="AQ1885" s="147" t="s">
        <v>103</v>
      </c>
      <c r="AR1885" s="147" t="s">
        <v>103</v>
      </c>
      <c r="AS1885" s="147" t="s">
        <v>103</v>
      </c>
      <c r="AT1885" s="147" t="s">
        <v>103</v>
      </c>
      <c r="AV1885" s="212"/>
      <c r="AW1885" s="222" t="str">
        <f aca="false">HYPERLINK(CONCATENATE("http://www.ncbi.nlm.nih.gov/nuccore/",BM1885),BM1885)</f>
        <v>BD378055</v>
      </c>
      <c r="AX1885" s="219" t="str">
        <f aca="false">CONCATENATE(D1885,IF(I1885="","",CONCATENATE(".",I1885)),IF(K1885="","",CONCATENATE(".",K1885)),IF(M1885="","",CONCATENATE(".",M1885)),IF(R1885="","",CONCATENATE(".",R1885)),IF(U1885="","","(*)"))</f>
        <v>.patent </v>
      </c>
      <c r="AY1885" s="170" t="str">
        <f aca="false">CONCATENATE(BM1885,".",BN1885)</f>
        <v>BD378055.</v>
      </c>
      <c r="AZ1885" s="171" t="str">
        <f aca="false">IF(AV1885="",IF(ISNUMBER(FIND(".",A1885)),LEFT(A1885,FIND(".",A1885)-1),A1885),AV1885)</f>
        <v>BD378055</v>
      </c>
      <c r="BA1885" s="171" t="str">
        <f aca="false">IF(ISNUMBER(FIND("-",AZ1885)),LEFT(AZ1885,FIND("-",AZ1885)-1),AZ1885)</f>
        <v>BD378055</v>
      </c>
      <c r="BB1885" s="170" t="str">
        <f aca="false"> MEGAname &amp; "="</f>
        <v>BD378055=</v>
      </c>
      <c r="BC1885" s="170" t="str">
        <f aca="false">Clear &amp; IF(span ,"Span","out")</f>
        <v>BD378055=out</v>
      </c>
      <c r="BD1885" s="170" t="str">
        <f aca="false">Clear &amp; IF(span, IF(B1885=".","Selected",B1885),"out")</f>
        <v>BD378055=out</v>
      </c>
      <c r="BE1885" s="170" t="str">
        <f aca="false">Clear &amp; Strain</f>
        <v>BD378055=</v>
      </c>
      <c r="BF1885" s="170" t="str">
        <f aca="false">CONCATENATE(A1885,"=",F1885,". ",AX1885,IF(AB1885="","",CONCATENATE(".",AB1885)))</f>
        <v>BD378055=. .patent .CG</v>
      </c>
      <c r="BG1885" s="170" t="str">
        <f aca="false">CONCATENATE(A1885,"=",F1885,". ",AX1885)</f>
        <v>BD378055=. .patent </v>
      </c>
      <c r="BH1885" s="170" t="str">
        <f aca="false">CONCATENATE(A1885,"=",AX1885)</f>
        <v>BD378055=.patent </v>
      </c>
      <c r="BI1885" s="170" t="str">
        <f aca="false">CONCATENATE(A1885,"=",ComForSubtype,D1885)</f>
        <v>BD378055=</v>
      </c>
      <c r="BJ1885" s="170" t="str">
        <f aca="false">CONCATENATE(A1885,"=",E1885)</f>
        <v>BD378055=</v>
      </c>
      <c r="BK1885" s="170" t="str">
        <f aca="false">CONCATENATE(A1885,"=",C1885)</f>
        <v>BD378055=</v>
      </c>
      <c r="BL1885" s="170" t="str">
        <f aca="false">CONCATENATE(D1885,"=")</f>
        <v>=</v>
      </c>
      <c r="BM1885" s="223" t="str">
        <f aca="false">IF(BA1885="XX","",BA1885)</f>
        <v>BD378055</v>
      </c>
      <c r="BN1885" s="224" t="str">
        <f aca="false">CONCATENATE(IF(F1885="","",F1885),IF(G1885="","",CONCATENATE(" / ",G1885)))</f>
        <v/>
      </c>
      <c r="BO1885" s="225" t="str">
        <f aca="false">AX1885</f>
        <v>.patent </v>
      </c>
      <c r="BP1885" s="226" t="str">
        <f aca="false">IF(V1885="","",V1885)</f>
        <v/>
      </c>
      <c r="BQ1885" s="226" t="str">
        <f aca="false">IF(W1885="","",CONCATENATE(W1885,IF(LEFT(AO1885,1)="s","+","")))</f>
        <v/>
      </c>
      <c r="BR1885" s="226" t="str">
        <f aca="false">IF(X1885="","",CONCATENATE(X1885,IF(LEFT(AQ1885,1)="s","+","")))</f>
        <v/>
      </c>
      <c r="BS1885" s="226" t="str">
        <f aca="false">IF(Y1885="","",CONCATENATE(Y1885,IF(LEFT(AR1885,1)="s","+","")))</f>
        <v/>
      </c>
      <c r="BT1885" s="226" t="str">
        <f aca="false">IF(Z1885="","",CONCATENATE(Z1885,IF(LEFT(AS1885,1)="s","+","")))</f>
        <v/>
      </c>
      <c r="BU1885" s="227" t="str">
        <f aca="false">IF(AA1885="","",CONCATENATE(AA1885,IF(LEFT(AT1885,1)="s","+","")))</f>
        <v/>
      </c>
      <c r="BV1885" s="212"/>
      <c r="BW1885" s="177" t="s">
        <v>338</v>
      </c>
      <c r="BX1885" s="170" t="str">
        <f aca="false">IF(BW1885&lt;&gt;"",IF(ISNUMBER(FIND("=",BW1885)),LEFT(BW1885,FIND("=",BW1885)-1),BW1885),BW1885)</f>
        <v>xx</v>
      </c>
      <c r="BY1885" s="170" t="str">
        <f aca="false">IF(BW1885&lt;&gt;"",IF(ISNUMBER(FIND("=",BW1885)),RIGHT(BW1885,LEN(BW1885)-FIND("=",BW1885)),""),"")</f>
        <v>Non_select</v>
      </c>
      <c r="BZ1885" s="170" t="str">
        <f aca="false">IF(BX1885&lt;&gt;"",IF(ISNUMBER(FIND(".",BX1885)),LEFT(BX1885,FIND(".",BX1885)-1),BX1885),BX1885)</f>
        <v>xx</v>
      </c>
      <c r="CA1885" s="170" t="str">
        <f aca="false">IF(BX1885&lt;&gt;"",IF(ISNUMBER(FIND(".",BX1885)),RIGHT(BX1885,LEN(BX1885)-FIND(".",BX1885)),""),"")</f>
        <v/>
      </c>
      <c r="CB1885" s="212"/>
      <c r="CC1885" s="170" t="str">
        <f aca="false">A1885</f>
        <v>BD378055</v>
      </c>
      <c r="CD1885" s="178" t="s">
        <v>339</v>
      </c>
      <c r="CE1885" s="178" t="s">
        <v>340</v>
      </c>
      <c r="CF1885" s="178" t="s">
        <v>341</v>
      </c>
      <c r="CG1885" s="212"/>
      <c r="CH1885" s="212"/>
      <c r="CI1885" s="212"/>
      <c r="CJ1885" s="212"/>
      <c r="CK1885" s="178"/>
      <c r="CL1885" s="212"/>
      <c r="CM1885" s="212"/>
      <c r="CN1885" s="212"/>
      <c r="CO1885" s="212"/>
      <c r="CP1885" s="212"/>
      <c r="CQ1885" s="212"/>
      <c r="CR1885" s="170" t="n">
        <f aca="false">C1885</f>
        <v>0</v>
      </c>
      <c r="CS1885" s="229" t="n">
        <f aca="false">D1885</f>
        <v>0</v>
      </c>
      <c r="CT1885" s="170" t="str">
        <f aca="false">CONCATENATE(CD1885," strain ",CM1885," ",CL1885,", partial cds")</f>
        <v>Hepatitis E virus strain  , partial cds</v>
      </c>
    </row>
    <row r="1886" s="146" customFormat="true" ht="11.9" hidden="true" customHeight="true" outlineLevel="0" collapsed="false">
      <c r="A1886" s="154" t="s">
        <v>4835</v>
      </c>
      <c r="B1886" s="147" t="s">
        <v>371</v>
      </c>
      <c r="C1886" s="209"/>
      <c r="D1886" s="209"/>
      <c r="E1886" s="209"/>
      <c r="F1886" s="154"/>
      <c r="G1886" s="212"/>
      <c r="H1886" s="212"/>
      <c r="I1886" s="212"/>
      <c r="J1886" s="212"/>
      <c r="K1886" s="212"/>
      <c r="L1886" s="212"/>
      <c r="M1886" s="157" t="s">
        <v>4114</v>
      </c>
      <c r="N1886" s="213"/>
      <c r="O1886" s="212"/>
      <c r="P1886" s="212"/>
      <c r="Q1886" s="212"/>
      <c r="R1886" s="212"/>
      <c r="S1886" s="212"/>
      <c r="T1886" s="215"/>
      <c r="U1886" s="215"/>
      <c r="V1886" s="209"/>
      <c r="W1886" s="217"/>
      <c r="X1886" s="209"/>
      <c r="Y1886" s="209"/>
      <c r="Z1886" s="209"/>
      <c r="AA1886" s="216"/>
      <c r="AB1886" s="217"/>
      <c r="AC1886" s="217"/>
      <c r="AD1886" s="209"/>
      <c r="AE1886" s="209"/>
      <c r="AF1886" s="209"/>
      <c r="AG1886" s="218"/>
      <c r="AH1886" s="212"/>
      <c r="AI1886" s="212"/>
      <c r="AJ1886" s="219" t="n">
        <f aca="false">SeqEnd-SeqBeg+1</f>
        <v>1</v>
      </c>
      <c r="AK1886" s="220" t="n">
        <f aca="false">AND( SeqBeg&lt;=Beg  , End &lt;=SeqEnd )</f>
        <v>0</v>
      </c>
      <c r="AL1886" s="212"/>
      <c r="AM1886" s="212"/>
      <c r="AN1886" s="221"/>
      <c r="AO1886" s="147" t="s">
        <v>103</v>
      </c>
      <c r="AP1886" s="147" t="s">
        <v>103</v>
      </c>
      <c r="AQ1886" s="147" t="s">
        <v>103</v>
      </c>
      <c r="AR1886" s="147" t="s">
        <v>103</v>
      </c>
      <c r="AS1886" s="147" t="s">
        <v>103</v>
      </c>
      <c r="AT1886" s="147" t="s">
        <v>103</v>
      </c>
      <c r="AV1886" s="212"/>
      <c r="AW1886" s="222" t="str">
        <f aca="false">HYPERLINK(CONCATENATE("http://www.ncbi.nlm.nih.gov/nuccore/",BM1886),BM1886)</f>
        <v>BD378064</v>
      </c>
      <c r="AX1886" s="219" t="str">
        <f aca="false">CONCATENATE(D1886,IF(I1886="","",CONCATENATE(".",I1886)),IF(K1886="","",CONCATENATE(".",K1886)),IF(M1886="","",CONCATENATE(".",M1886)),IF(R1886="","",CONCATENATE(".",R1886)),IF(U1886="","","(*)"))</f>
        <v>.patent </v>
      </c>
      <c r="AY1886" s="170" t="str">
        <f aca="false">CONCATENATE(BM1886,".",BN1886)</f>
        <v>BD378064.</v>
      </c>
      <c r="AZ1886" s="171" t="str">
        <f aca="false">IF(AV1886="",IF(ISNUMBER(FIND(".",A1886)),LEFT(A1886,FIND(".",A1886)-1),A1886),AV1886)</f>
        <v>BD378064</v>
      </c>
      <c r="BA1886" s="171" t="str">
        <f aca="false">IF(ISNUMBER(FIND("-",AZ1886)),LEFT(AZ1886,FIND("-",AZ1886)-1),AZ1886)</f>
        <v>BD378064</v>
      </c>
      <c r="BB1886" s="170" t="str">
        <f aca="false"> MEGAname &amp; "="</f>
        <v>BD378064=</v>
      </c>
      <c r="BC1886" s="170" t="str">
        <f aca="false">Clear &amp; IF(span ,"Span","out")</f>
        <v>BD378064=out</v>
      </c>
      <c r="BD1886" s="170" t="str">
        <f aca="false">Clear &amp; IF(span, IF(B1886=".","Selected",B1886),"out")</f>
        <v>BD378064=out</v>
      </c>
      <c r="BE1886" s="170" t="str">
        <f aca="false">Clear &amp; Strain</f>
        <v>BD378064=</v>
      </c>
      <c r="BF1886" s="170" t="str">
        <f aca="false">CONCATENATE(A1886,"=",F1886,". ",AX1886,IF(AB1886="","",CONCATENATE(".",AB1886)))</f>
        <v>BD378064=. .patent </v>
      </c>
      <c r="BG1886" s="170" t="str">
        <f aca="false">CONCATENATE(A1886,"=",F1886,". ",AX1886)</f>
        <v>BD378064=. .patent </v>
      </c>
      <c r="BH1886" s="170" t="str">
        <f aca="false">CONCATENATE(A1886,"=",AX1886)</f>
        <v>BD378064=.patent </v>
      </c>
      <c r="BI1886" s="170" t="str">
        <f aca="false">CONCATENATE(A1886,"=",ComForSubtype,D1886)</f>
        <v>BD378064=</v>
      </c>
      <c r="BJ1886" s="170" t="str">
        <f aca="false">CONCATENATE(A1886,"=",E1886)</f>
        <v>BD378064=</v>
      </c>
      <c r="BK1886" s="170" t="str">
        <f aca="false">CONCATENATE(A1886,"=",C1886)</f>
        <v>BD378064=</v>
      </c>
      <c r="BL1886" s="170" t="str">
        <f aca="false">CONCATENATE(D1886,"=")</f>
        <v>=</v>
      </c>
      <c r="BM1886" s="223" t="str">
        <f aca="false">IF(BA1886="XX","",BA1886)</f>
        <v>BD378064</v>
      </c>
      <c r="BN1886" s="224" t="str">
        <f aca="false">CONCATENATE(IF(F1886="","",F1886),IF(G1886="","",CONCATENATE(" / ",G1886)))</f>
        <v/>
      </c>
      <c r="BO1886" s="225" t="str">
        <f aca="false">AX1886</f>
        <v>.patent </v>
      </c>
      <c r="BP1886" s="226" t="str">
        <f aca="false">IF(V1886="","",V1886)</f>
        <v/>
      </c>
      <c r="BQ1886" s="226" t="str">
        <f aca="false">IF(W1886="","",CONCATENATE(W1886,IF(LEFT(AO1886,1)="s","+","")))</f>
        <v/>
      </c>
      <c r="BR1886" s="226" t="str">
        <f aca="false">IF(X1886="","",CONCATENATE(X1886,IF(LEFT(AQ1886,1)="s","+","")))</f>
        <v/>
      </c>
      <c r="BS1886" s="226" t="str">
        <f aca="false">IF(Y1886="","",CONCATENATE(Y1886,IF(LEFT(AR1886,1)="s","+","")))</f>
        <v/>
      </c>
      <c r="BT1886" s="226" t="str">
        <f aca="false">IF(Z1886="","",CONCATENATE(Z1886,IF(LEFT(AS1886,1)="s","+","")))</f>
        <v/>
      </c>
      <c r="BU1886" s="227" t="str">
        <f aca="false">IF(AA1886="","",CONCATENATE(AA1886,IF(LEFT(AT1886,1)="s","+","")))</f>
        <v/>
      </c>
      <c r="BV1886" s="212"/>
      <c r="BW1886" s="177" t="s">
        <v>338</v>
      </c>
      <c r="BX1886" s="170" t="str">
        <f aca="false">IF(BW1886&lt;&gt;"",IF(ISNUMBER(FIND("=",BW1886)),LEFT(BW1886,FIND("=",BW1886)-1),BW1886),BW1886)</f>
        <v>xx</v>
      </c>
      <c r="BY1886" s="170" t="str">
        <f aca="false">IF(BW1886&lt;&gt;"",IF(ISNUMBER(FIND("=",BW1886)),RIGHT(BW1886,LEN(BW1886)-FIND("=",BW1886)),""),"")</f>
        <v>Non_select</v>
      </c>
      <c r="BZ1886" s="170" t="str">
        <f aca="false">IF(BX1886&lt;&gt;"",IF(ISNUMBER(FIND(".",BX1886)),LEFT(BX1886,FIND(".",BX1886)-1),BX1886),BX1886)</f>
        <v>xx</v>
      </c>
      <c r="CA1886" s="170" t="str">
        <f aca="false">IF(BX1886&lt;&gt;"",IF(ISNUMBER(FIND(".",BX1886)),RIGHT(BX1886,LEN(BX1886)-FIND(".",BX1886)),""),"")</f>
        <v/>
      </c>
      <c r="CB1886" s="212"/>
      <c r="CC1886" s="170" t="str">
        <f aca="false">A1886</f>
        <v>BD378064</v>
      </c>
      <c r="CD1886" s="178" t="s">
        <v>339</v>
      </c>
      <c r="CE1886" s="178" t="s">
        <v>340</v>
      </c>
      <c r="CF1886" s="178" t="s">
        <v>341</v>
      </c>
      <c r="CG1886" s="212"/>
      <c r="CH1886" s="212"/>
      <c r="CI1886" s="212"/>
      <c r="CJ1886" s="212"/>
      <c r="CK1886" s="178"/>
      <c r="CL1886" s="212"/>
      <c r="CM1886" s="212"/>
      <c r="CN1886" s="212"/>
      <c r="CO1886" s="212"/>
      <c r="CP1886" s="212"/>
      <c r="CQ1886" s="212"/>
      <c r="CR1886" s="170" t="n">
        <f aca="false">C1886</f>
        <v>0</v>
      </c>
      <c r="CS1886" s="229" t="n">
        <f aca="false">D1886</f>
        <v>0</v>
      </c>
      <c r="CT1886" s="170" t="str">
        <f aca="false">CONCATENATE(CD1886," strain ",CM1886," ",CL1886,", partial cds")</f>
        <v>Hepatitis E virus strain  , partial cds</v>
      </c>
    </row>
    <row r="1887" customFormat="false" ht="11.9" hidden="true" customHeight="true" outlineLevel="0" collapsed="false">
      <c r="A1887" s="235" t="s">
        <v>4836</v>
      </c>
      <c r="B1887" s="147" t="s">
        <v>371</v>
      </c>
      <c r="C1887" s="209"/>
      <c r="D1887" s="209"/>
      <c r="E1887" s="209"/>
      <c r="F1887" s="154"/>
      <c r="G1887" s="212"/>
      <c r="H1887" s="212"/>
      <c r="I1887" s="212"/>
      <c r="J1887" s="212"/>
      <c r="K1887" s="212"/>
      <c r="L1887" s="212"/>
      <c r="M1887" s="157" t="s">
        <v>4114</v>
      </c>
      <c r="N1887" s="213"/>
      <c r="O1887" s="212"/>
      <c r="P1887" s="159"/>
      <c r="Q1887" s="159"/>
      <c r="R1887" s="237"/>
      <c r="S1887" s="237"/>
      <c r="T1887" s="215"/>
      <c r="U1887" s="215"/>
      <c r="V1887" s="209"/>
      <c r="W1887" s="217"/>
      <c r="X1887" s="209"/>
      <c r="Y1887" s="209"/>
      <c r="Z1887" s="209"/>
      <c r="AA1887" s="216"/>
      <c r="AB1887" s="217"/>
      <c r="AC1887" s="217"/>
      <c r="AD1887" s="209"/>
      <c r="AE1887" s="209"/>
      <c r="AF1887" s="209"/>
      <c r="AG1887" s="218"/>
      <c r="AH1887" s="212"/>
      <c r="AI1887" s="212"/>
      <c r="AJ1887" s="219" t="n">
        <f aca="false">SeqEnd-SeqBeg+1</f>
        <v>1</v>
      </c>
      <c r="AK1887" s="220" t="n">
        <f aca="false">AND( SeqBeg&lt;=Beg  , End &lt;=SeqEnd )</f>
        <v>0</v>
      </c>
      <c r="AL1887" s="237"/>
      <c r="AM1887" s="237"/>
      <c r="AN1887" s="221"/>
      <c r="AO1887" s="164" t="s">
        <v>103</v>
      </c>
      <c r="AP1887" s="164" t="s">
        <v>103</v>
      </c>
      <c r="AQ1887" s="164" t="s">
        <v>103</v>
      </c>
      <c r="AR1887" s="164" t="s">
        <v>103</v>
      </c>
      <c r="AS1887" s="164" t="s">
        <v>103</v>
      </c>
      <c r="AT1887" s="164" t="s">
        <v>103</v>
      </c>
      <c r="AU1887" s="237"/>
      <c r="AV1887" s="237"/>
      <c r="AW1887" s="222" t="str">
        <f aca="false">HYPERLINK(CONCATENATE("http://www.ncbi.nlm.nih.gov/nuccore/",BM1887),BM1887)</f>
        <v>BD378091</v>
      </c>
      <c r="AX1887" s="219" t="str">
        <f aca="false">CONCATENATE(D1887,IF(I1887="","",CONCATENATE(".",I1887)),IF(K1887="","",CONCATENATE(".",K1887)),IF(M1887="","",CONCATENATE(".",M1887)),IF(R1887="","",CONCATENATE(".",R1887)),IF(U1887="","","(*)"))</f>
        <v>.patent </v>
      </c>
      <c r="AY1887" s="238" t="str">
        <f aca="false">CONCATENATE(BM1887,".",BN1887)</f>
        <v>BD378091.</v>
      </c>
      <c r="AZ1887" s="239" t="str">
        <f aca="false">IF(AV1887="",IF(ISNUMBER(FIND(".",A1887)),LEFT(A1887,FIND(".",A1887)-1),A1887),AV1887)</f>
        <v>BD378091</v>
      </c>
      <c r="BA1887" s="239" t="str">
        <f aca="false">IF(ISNUMBER(FIND("-",AZ1887)),LEFT(AZ1887,FIND("-",AZ1887)-1),AZ1887)</f>
        <v>BD378091</v>
      </c>
      <c r="BB1887" s="170" t="str">
        <f aca="false"> MEGAname &amp; "="</f>
        <v>BD378091=</v>
      </c>
      <c r="BC1887" s="170" t="str">
        <f aca="false">Clear &amp; IF(span ,"Span","out")</f>
        <v>BD378091=out</v>
      </c>
      <c r="BD1887" s="170" t="str">
        <f aca="false">Clear &amp; IF(span, IF(B1887=".","Selected",B1887),"out")</f>
        <v>BD378091=out</v>
      </c>
      <c r="BE1887" s="170" t="str">
        <f aca="false">Clear &amp; Strain</f>
        <v>BD378091=</v>
      </c>
      <c r="BF1887" s="238" t="str">
        <f aca="false">CONCATENATE(A1887,"=",F1887,". ",AX1887,IF(AB1887="","",CONCATENATE(".",AB1887)))</f>
        <v>BD378091=. .patent </v>
      </c>
      <c r="BG1887" s="238" t="str">
        <f aca="false">CONCATENATE(A1887,"=",F1887,". ",AX1887)</f>
        <v>BD378091=. .patent </v>
      </c>
      <c r="BH1887" s="238" t="str">
        <f aca="false">CONCATENATE(A1887,"=",AX1887)</f>
        <v>BD378091=.patent </v>
      </c>
      <c r="BI1887" s="238" t="str">
        <f aca="false">CONCATENATE(A1887,"=",ComForSubtype,D1887)</f>
        <v>BD378091=</v>
      </c>
      <c r="BJ1887" s="238" t="str">
        <f aca="false">CONCATENATE(A1887,"=",E1887)</f>
        <v>BD378091=</v>
      </c>
      <c r="BK1887" s="238" t="str">
        <f aca="false">CONCATENATE(A1887,"=",C1887)</f>
        <v>BD378091=</v>
      </c>
      <c r="BL1887" s="238" t="str">
        <f aca="false">CONCATENATE(D1887,"=")</f>
        <v>=</v>
      </c>
      <c r="BM1887" s="223" t="str">
        <f aca="false">IF(BA1887="XX","",BA1887)</f>
        <v>BD378091</v>
      </c>
      <c r="BN1887" s="224" t="str">
        <f aca="false">CONCATENATE(IF(F1887="","",F1887),IF(G1887="","",CONCATENATE(" / ",G1887)))</f>
        <v/>
      </c>
      <c r="BO1887" s="225" t="str">
        <f aca="false">AX1887</f>
        <v>.patent </v>
      </c>
      <c r="BP1887" s="226" t="str">
        <f aca="false">IF(V1887="","",V1887)</f>
        <v/>
      </c>
      <c r="BQ1887" s="226" t="str">
        <f aca="false">IF(W1887="","",CONCATENATE(W1887,IF(LEFT(AO1887,1)="s","+","")))</f>
        <v/>
      </c>
      <c r="BR1887" s="226" t="str">
        <f aca="false">IF(X1887="","",CONCATENATE(X1887,IF(LEFT(AQ1887,1)="s","+","")))</f>
        <v/>
      </c>
      <c r="BS1887" s="226" t="str">
        <f aca="false">IF(Y1887="","",CONCATENATE(Y1887,IF(LEFT(AR1887,1)="s","+","")))</f>
        <v/>
      </c>
      <c r="BT1887" s="226" t="str">
        <f aca="false">IF(Z1887="","",CONCATENATE(Z1887,IF(LEFT(AS1887,1)="s","+","")))</f>
        <v/>
      </c>
      <c r="BU1887" s="227" t="str">
        <f aca="false">IF(AA1887="","",CONCATENATE(AA1887,IF(LEFT(AT1887,1)="s","+","")))</f>
        <v/>
      </c>
      <c r="BV1887" s="240"/>
      <c r="BW1887" s="240" t="s">
        <v>338</v>
      </c>
      <c r="BX1887" s="238" t="str">
        <f aca="false">IF(BW1887&lt;&gt;"",IF(ISNUMBER(FIND("=",BW1887)),LEFT(BW1887,FIND("=",BW1887)-1),BW1887),BW1887)</f>
        <v>xx</v>
      </c>
      <c r="BY1887" s="238" t="str">
        <f aca="false">IF(BW1887&lt;&gt;"",IF(ISNUMBER(FIND("=",BW1887)),RIGHT(BW1887,LEN(BW1887)-FIND("=",BW1887)),""),"")</f>
        <v>Non_select</v>
      </c>
      <c r="BZ1887" s="238" t="str">
        <f aca="false">IF(BX1887&lt;&gt;"",IF(ISNUMBER(FIND(".",BX1887)),LEFT(BX1887,FIND(".",BX1887)-1),BX1887),BX1887)</f>
        <v>xx</v>
      </c>
      <c r="CA1887" s="238" t="str">
        <f aca="false">IF(BX1887&lt;&gt;"",IF(ISNUMBER(FIND(".",BX1887)),RIGHT(BX1887,LEN(BX1887)-FIND(".",BX1887)),""),"")</f>
        <v/>
      </c>
      <c r="CB1887" s="240"/>
      <c r="CC1887" s="238" t="str">
        <f aca="false">A1887</f>
        <v>BD378091</v>
      </c>
      <c r="CD1887" s="241" t="s">
        <v>339</v>
      </c>
      <c r="CE1887" s="241" t="s">
        <v>340</v>
      </c>
      <c r="CF1887" s="241" t="s">
        <v>341</v>
      </c>
      <c r="CG1887" s="241"/>
      <c r="CH1887" s="241"/>
      <c r="CI1887" s="241"/>
      <c r="CJ1887" s="241"/>
      <c r="CK1887" s="241"/>
      <c r="CL1887" s="241"/>
      <c r="CM1887" s="238"/>
      <c r="CN1887" s="238"/>
      <c r="CO1887" s="238"/>
      <c r="CP1887" s="238"/>
      <c r="CQ1887" s="238"/>
      <c r="CR1887" s="238" t="n">
        <f aca="false">C1887</f>
        <v>0</v>
      </c>
      <c r="CS1887" s="242" t="n">
        <f aca="false">D1887</f>
        <v>0</v>
      </c>
      <c r="CT1887" s="170" t="str">
        <f aca="false">CONCATENATE(CD1887," strain ",CM1887," ",CL1887,", partial cds")</f>
        <v>Hepatitis E virus strain  , partial cds</v>
      </c>
    </row>
    <row r="1888" s="146" customFormat="true" ht="11.9" hidden="true" customHeight="true" outlineLevel="0" collapsed="false">
      <c r="A1888" s="154" t="s">
        <v>4837</v>
      </c>
      <c r="B1888" s="147" t="s">
        <v>371</v>
      </c>
      <c r="C1888" s="209"/>
      <c r="D1888" s="209"/>
      <c r="E1888" s="209"/>
      <c r="F1888" s="212"/>
      <c r="G1888" s="212"/>
      <c r="H1888" s="212"/>
      <c r="I1888" s="212"/>
      <c r="J1888" s="212"/>
      <c r="K1888" s="212"/>
      <c r="L1888" s="212"/>
      <c r="M1888" s="157" t="s">
        <v>4114</v>
      </c>
      <c r="N1888" s="213"/>
      <c r="O1888" s="212"/>
      <c r="P1888" s="212"/>
      <c r="Q1888" s="212"/>
      <c r="R1888" s="212"/>
      <c r="S1888" s="212"/>
      <c r="T1888" s="215"/>
      <c r="U1888" s="215"/>
      <c r="V1888" s="209"/>
      <c r="W1888" s="217"/>
      <c r="X1888" s="209"/>
      <c r="Y1888" s="209"/>
      <c r="Z1888" s="209"/>
      <c r="AA1888" s="216"/>
      <c r="AB1888" s="251" t="s">
        <v>278</v>
      </c>
      <c r="AC1888" s="163" t="s">
        <v>354</v>
      </c>
      <c r="AD1888" s="164" t="s">
        <v>354</v>
      </c>
      <c r="AE1888" s="164" t="s">
        <v>354</v>
      </c>
      <c r="AF1888" s="164" t="s">
        <v>354</v>
      </c>
      <c r="AG1888" s="166" t="s">
        <v>354</v>
      </c>
      <c r="AH1888" s="212"/>
      <c r="AI1888" s="212"/>
      <c r="AJ1888" s="219" t="n">
        <f aca="false">SeqEnd-SeqBeg+1</f>
        <v>1</v>
      </c>
      <c r="AK1888" s="220" t="n">
        <f aca="false">AND( SeqBeg&lt;=Beg  , End &lt;=SeqEnd )</f>
        <v>0</v>
      </c>
      <c r="AL1888" s="212"/>
      <c r="AM1888" s="212"/>
      <c r="AN1888" s="221"/>
      <c r="AO1888" s="147" t="s">
        <v>103</v>
      </c>
      <c r="AP1888" s="147" t="s">
        <v>103</v>
      </c>
      <c r="AQ1888" s="147" t="s">
        <v>103</v>
      </c>
      <c r="AR1888" s="147" t="s">
        <v>103</v>
      </c>
      <c r="AS1888" s="147" t="s">
        <v>103</v>
      </c>
      <c r="AT1888" s="147" t="s">
        <v>103</v>
      </c>
      <c r="AV1888" s="212"/>
      <c r="AW1888" s="222" t="str">
        <f aca="false">HYPERLINK(CONCATENATE("http://www.ncbi.nlm.nih.gov/nuccore/",BM1888),BM1888)</f>
        <v>BD378126</v>
      </c>
      <c r="AX1888" s="219" t="str">
        <f aca="false">CONCATENATE(D1888,IF(I1888="","",CONCATENATE(".",I1888)),IF(K1888="","",CONCATENATE(".",K1888)),IF(M1888="","",CONCATENATE(".",M1888)),IF(R1888="","",CONCATENATE(".",R1888)),IF(U1888="","","(*)"))</f>
        <v>.patent </v>
      </c>
      <c r="AY1888" s="170" t="str">
        <f aca="false">CONCATENATE(BM1888,".",BN1888)</f>
        <v>BD378126.</v>
      </c>
      <c r="AZ1888" s="171" t="str">
        <f aca="false">IF(AV1888="",IF(ISNUMBER(FIND(".",A1888)),LEFT(A1888,FIND(".",A1888)-1),A1888),AV1888)</f>
        <v>BD378126</v>
      </c>
      <c r="BA1888" s="171" t="str">
        <f aca="false">IF(ISNUMBER(FIND("-",AZ1888)),LEFT(AZ1888,FIND("-",AZ1888)-1),AZ1888)</f>
        <v>BD378126</v>
      </c>
      <c r="BB1888" s="170" t="str">
        <f aca="false"> MEGAname &amp; "="</f>
        <v>BD378126=</v>
      </c>
      <c r="BC1888" s="170" t="str">
        <f aca="false">Clear &amp; IF(span ,"Span","out")</f>
        <v>BD378126=out</v>
      </c>
      <c r="BD1888" s="170" t="str">
        <f aca="false">Clear &amp; IF(span, IF(B1888=".","Selected",B1888),"out")</f>
        <v>BD378126=out</v>
      </c>
      <c r="BE1888" s="170" t="str">
        <f aca="false">Clear &amp; Strain</f>
        <v>BD378126=</v>
      </c>
      <c r="BF1888" s="170" t="str">
        <f aca="false">CONCATENATE(A1888,"=",F1888,". ",AX1888,IF(AB1888="","",CONCATENATE(".",AB1888)))</f>
        <v>BD378126=. .patent .CG</v>
      </c>
      <c r="BG1888" s="170" t="str">
        <f aca="false">CONCATENATE(A1888,"=",F1888,". ",AX1888)</f>
        <v>BD378126=. .patent </v>
      </c>
      <c r="BH1888" s="170" t="str">
        <f aca="false">CONCATENATE(A1888,"=",AX1888)</f>
        <v>BD378126=.patent </v>
      </c>
      <c r="BI1888" s="170" t="str">
        <f aca="false">CONCATENATE(A1888,"=",ComForSubtype,D1888)</f>
        <v>BD378126=</v>
      </c>
      <c r="BJ1888" s="170" t="str">
        <f aca="false">CONCATENATE(A1888,"=",E1888)</f>
        <v>BD378126=</v>
      </c>
      <c r="BK1888" s="170" t="str">
        <f aca="false">CONCATENATE(A1888,"=",C1888)</f>
        <v>BD378126=</v>
      </c>
      <c r="BL1888" s="170" t="str">
        <f aca="false">CONCATENATE(D1888,"=")</f>
        <v>=</v>
      </c>
      <c r="BM1888" s="223" t="str">
        <f aca="false">IF(BA1888="XX","",BA1888)</f>
        <v>BD378126</v>
      </c>
      <c r="BN1888" s="224" t="str">
        <f aca="false">CONCATENATE(IF(F1888="","",F1888),IF(G1888="","",CONCATENATE(" / ",G1888)))</f>
        <v/>
      </c>
      <c r="BO1888" s="225" t="str">
        <f aca="false">AX1888</f>
        <v>.patent </v>
      </c>
      <c r="BP1888" s="226" t="str">
        <f aca="false">IF(V1888="","",V1888)</f>
        <v/>
      </c>
      <c r="BQ1888" s="226" t="str">
        <f aca="false">IF(W1888="","",CONCATENATE(W1888,IF(LEFT(AO1888,1)="s","+","")))</f>
        <v/>
      </c>
      <c r="BR1888" s="226" t="str">
        <f aca="false">IF(X1888="","",CONCATENATE(X1888,IF(LEFT(AQ1888,1)="s","+","")))</f>
        <v/>
      </c>
      <c r="BS1888" s="226" t="str">
        <f aca="false">IF(Y1888="","",CONCATENATE(Y1888,IF(LEFT(AR1888,1)="s","+","")))</f>
        <v/>
      </c>
      <c r="BT1888" s="226" t="str">
        <f aca="false">IF(Z1888="","",CONCATENATE(Z1888,IF(LEFT(AS1888,1)="s","+","")))</f>
        <v/>
      </c>
      <c r="BU1888" s="227" t="str">
        <f aca="false">IF(AA1888="","",CONCATENATE(AA1888,IF(LEFT(AT1888,1)="s","+","")))</f>
        <v/>
      </c>
      <c r="BV1888" s="212"/>
      <c r="BW1888" s="177" t="s">
        <v>338</v>
      </c>
      <c r="BX1888" s="170" t="str">
        <f aca="false">IF(BW1888&lt;&gt;"",IF(ISNUMBER(FIND("=",BW1888)),LEFT(BW1888,FIND("=",BW1888)-1),BW1888),BW1888)</f>
        <v>xx</v>
      </c>
      <c r="BY1888" s="170" t="str">
        <f aca="false">IF(BW1888&lt;&gt;"",IF(ISNUMBER(FIND("=",BW1888)),RIGHT(BW1888,LEN(BW1888)-FIND("=",BW1888)),""),"")</f>
        <v>Non_select</v>
      </c>
      <c r="BZ1888" s="170" t="str">
        <f aca="false">IF(BX1888&lt;&gt;"",IF(ISNUMBER(FIND(".",BX1888)),LEFT(BX1888,FIND(".",BX1888)-1),BX1888),BX1888)</f>
        <v>xx</v>
      </c>
      <c r="CA1888" s="170" t="str">
        <f aca="false">IF(BX1888&lt;&gt;"",IF(ISNUMBER(FIND(".",BX1888)),RIGHT(BX1888,LEN(BX1888)-FIND(".",BX1888)),""),"")</f>
        <v/>
      </c>
      <c r="CB1888" s="212"/>
      <c r="CC1888" s="170" t="str">
        <f aca="false">A1888</f>
        <v>BD378126</v>
      </c>
      <c r="CD1888" s="178" t="s">
        <v>339</v>
      </c>
      <c r="CE1888" s="178" t="s">
        <v>340</v>
      </c>
      <c r="CF1888" s="178" t="s">
        <v>341</v>
      </c>
      <c r="CG1888" s="212"/>
      <c r="CH1888" s="212"/>
      <c r="CI1888" s="212"/>
      <c r="CJ1888" s="212"/>
      <c r="CK1888" s="178"/>
      <c r="CL1888" s="212"/>
      <c r="CM1888" s="212"/>
      <c r="CN1888" s="212"/>
      <c r="CO1888" s="212"/>
      <c r="CP1888" s="212"/>
      <c r="CQ1888" s="212"/>
      <c r="CR1888" s="170" t="n">
        <f aca="false">C1888</f>
        <v>0</v>
      </c>
      <c r="CS1888" s="229" t="n">
        <f aca="false">D1888</f>
        <v>0</v>
      </c>
      <c r="CT1888" s="170" t="str">
        <f aca="false">CONCATENATE(CD1888," strain ",CM1888," ",CL1888,", partial cds")</f>
        <v>Hepatitis E virus strain  , partial cds</v>
      </c>
    </row>
    <row r="1889" customFormat="false" ht="11.9" hidden="true" customHeight="true" outlineLevel="0" collapsed="false">
      <c r="A1889" s="235" t="s">
        <v>4838</v>
      </c>
      <c r="B1889" s="147" t="s">
        <v>371</v>
      </c>
      <c r="C1889" s="209"/>
      <c r="D1889" s="209"/>
      <c r="E1889" s="209"/>
      <c r="F1889" s="154"/>
      <c r="G1889" s="212"/>
      <c r="H1889" s="212"/>
      <c r="I1889" s="212"/>
      <c r="J1889" s="212"/>
      <c r="K1889" s="212"/>
      <c r="L1889" s="212"/>
      <c r="M1889" s="157" t="s">
        <v>4114</v>
      </c>
      <c r="N1889" s="213"/>
      <c r="O1889" s="212"/>
      <c r="P1889" s="159"/>
      <c r="Q1889" s="159"/>
      <c r="R1889" s="237"/>
      <c r="S1889" s="237"/>
      <c r="T1889" s="215"/>
      <c r="U1889" s="215"/>
      <c r="V1889" s="209"/>
      <c r="W1889" s="217"/>
      <c r="X1889" s="209"/>
      <c r="Y1889" s="209"/>
      <c r="Z1889" s="209"/>
      <c r="AA1889" s="216"/>
      <c r="AB1889" s="217"/>
      <c r="AC1889" s="217"/>
      <c r="AD1889" s="209"/>
      <c r="AE1889" s="209"/>
      <c r="AF1889" s="209"/>
      <c r="AG1889" s="218"/>
      <c r="AH1889" s="212"/>
      <c r="AI1889" s="212"/>
      <c r="AJ1889" s="219" t="n">
        <f aca="false">SeqEnd-SeqBeg+1</f>
        <v>1</v>
      </c>
      <c r="AK1889" s="220" t="n">
        <f aca="false">AND( SeqBeg&lt;=Beg  , End &lt;=SeqEnd )</f>
        <v>0</v>
      </c>
      <c r="AL1889" s="237"/>
      <c r="AM1889" s="237"/>
      <c r="AN1889" s="221"/>
      <c r="AO1889" s="164" t="s">
        <v>103</v>
      </c>
      <c r="AP1889" s="164" t="s">
        <v>103</v>
      </c>
      <c r="AQ1889" s="164" t="s">
        <v>103</v>
      </c>
      <c r="AR1889" s="164" t="s">
        <v>103</v>
      </c>
      <c r="AS1889" s="164" t="s">
        <v>103</v>
      </c>
      <c r="AT1889" s="164" t="s">
        <v>103</v>
      </c>
      <c r="AU1889" s="237"/>
      <c r="AV1889" s="237"/>
      <c r="AW1889" s="222" t="str">
        <f aca="false">HYPERLINK(CONCATENATE("http://www.ncbi.nlm.nih.gov/nuccore/",BM1889),BM1889)</f>
        <v>BD378139</v>
      </c>
      <c r="AX1889" s="219" t="str">
        <f aca="false">CONCATENATE(D1889,IF(I1889="","",CONCATENATE(".",I1889)),IF(K1889="","",CONCATENATE(".",K1889)),IF(M1889="","",CONCATENATE(".",M1889)),IF(R1889="","",CONCATENATE(".",R1889)),IF(U1889="","","(*)"))</f>
        <v>.patent </v>
      </c>
      <c r="AY1889" s="238" t="str">
        <f aca="false">CONCATENATE(BM1889,".",BN1889)</f>
        <v>BD378139.</v>
      </c>
      <c r="AZ1889" s="239" t="str">
        <f aca="false">IF(AV1889="",IF(ISNUMBER(FIND(".",A1889)),LEFT(A1889,FIND(".",A1889)-1),A1889),AV1889)</f>
        <v>BD378139</v>
      </c>
      <c r="BA1889" s="239" t="str">
        <f aca="false">IF(ISNUMBER(FIND("-",AZ1889)),LEFT(AZ1889,FIND("-",AZ1889)-1),AZ1889)</f>
        <v>BD378139</v>
      </c>
      <c r="BB1889" s="170" t="str">
        <f aca="false"> MEGAname &amp; "="</f>
        <v>BD378139=</v>
      </c>
      <c r="BC1889" s="170" t="str">
        <f aca="false">Clear &amp; IF(span ,"Span","out")</f>
        <v>BD378139=out</v>
      </c>
      <c r="BD1889" s="170" t="str">
        <f aca="false">Clear &amp; IF(span, IF(B1889=".","Selected",B1889),"out")</f>
        <v>BD378139=out</v>
      </c>
      <c r="BE1889" s="170" t="str">
        <f aca="false">Clear &amp; Strain</f>
        <v>BD378139=</v>
      </c>
      <c r="BF1889" s="238" t="str">
        <f aca="false">CONCATENATE(A1889,"=",F1889,". ",AX1889,IF(AB1889="","",CONCATENATE(".",AB1889)))</f>
        <v>BD378139=. .patent </v>
      </c>
      <c r="BG1889" s="238" t="str">
        <f aca="false">CONCATENATE(A1889,"=",F1889,". ",AX1889)</f>
        <v>BD378139=. .patent </v>
      </c>
      <c r="BH1889" s="238" t="str">
        <f aca="false">CONCATENATE(A1889,"=",AX1889)</f>
        <v>BD378139=.patent </v>
      </c>
      <c r="BI1889" s="238" t="str">
        <f aca="false">CONCATENATE(A1889,"=",ComForSubtype,D1889)</f>
        <v>BD378139=</v>
      </c>
      <c r="BJ1889" s="238" t="str">
        <f aca="false">CONCATENATE(A1889,"=",E1889)</f>
        <v>BD378139=</v>
      </c>
      <c r="BK1889" s="238" t="str">
        <f aca="false">CONCATENATE(A1889,"=",C1889)</f>
        <v>BD378139=</v>
      </c>
      <c r="BL1889" s="238" t="str">
        <f aca="false">CONCATENATE(D1889,"=")</f>
        <v>=</v>
      </c>
      <c r="BM1889" s="223" t="str">
        <f aca="false">IF(BA1889="XX","",BA1889)</f>
        <v>BD378139</v>
      </c>
      <c r="BN1889" s="224" t="str">
        <f aca="false">CONCATENATE(IF(F1889="","",F1889),IF(G1889="","",CONCATENATE(" / ",G1889)))</f>
        <v/>
      </c>
      <c r="BO1889" s="225" t="str">
        <f aca="false">AX1889</f>
        <v>.patent </v>
      </c>
      <c r="BP1889" s="226" t="str">
        <f aca="false">IF(V1889="","",V1889)</f>
        <v/>
      </c>
      <c r="BQ1889" s="226" t="str">
        <f aca="false">IF(W1889="","",CONCATENATE(W1889,IF(LEFT(AO1889,1)="s","+","")))</f>
        <v/>
      </c>
      <c r="BR1889" s="226" t="str">
        <f aca="false">IF(X1889="","",CONCATENATE(X1889,IF(LEFT(AQ1889,1)="s","+","")))</f>
        <v/>
      </c>
      <c r="BS1889" s="226" t="str">
        <f aca="false">IF(Y1889="","",CONCATENATE(Y1889,IF(LEFT(AR1889,1)="s","+","")))</f>
        <v/>
      </c>
      <c r="BT1889" s="226" t="str">
        <f aca="false">IF(Z1889="","",CONCATENATE(Z1889,IF(LEFT(AS1889,1)="s","+","")))</f>
        <v/>
      </c>
      <c r="BU1889" s="227" t="str">
        <f aca="false">IF(AA1889="","",CONCATENATE(AA1889,IF(LEFT(AT1889,1)="s","+","")))</f>
        <v/>
      </c>
      <c r="BV1889" s="240"/>
      <c r="BW1889" s="240" t="s">
        <v>338</v>
      </c>
      <c r="BX1889" s="238" t="str">
        <f aca="false">IF(BW1889&lt;&gt;"",IF(ISNUMBER(FIND("=",BW1889)),LEFT(BW1889,FIND("=",BW1889)-1),BW1889),BW1889)</f>
        <v>xx</v>
      </c>
      <c r="BY1889" s="238" t="str">
        <f aca="false">IF(BW1889&lt;&gt;"",IF(ISNUMBER(FIND("=",BW1889)),RIGHT(BW1889,LEN(BW1889)-FIND("=",BW1889)),""),"")</f>
        <v>Non_select</v>
      </c>
      <c r="BZ1889" s="238" t="str">
        <f aca="false">IF(BX1889&lt;&gt;"",IF(ISNUMBER(FIND(".",BX1889)),LEFT(BX1889,FIND(".",BX1889)-1),BX1889),BX1889)</f>
        <v>xx</v>
      </c>
      <c r="CA1889" s="238" t="str">
        <f aca="false">IF(BX1889&lt;&gt;"",IF(ISNUMBER(FIND(".",BX1889)),RIGHT(BX1889,LEN(BX1889)-FIND(".",BX1889)),""),"")</f>
        <v/>
      </c>
      <c r="CB1889" s="240"/>
      <c r="CC1889" s="238" t="str">
        <f aca="false">A1889</f>
        <v>BD378139</v>
      </c>
      <c r="CD1889" s="241" t="s">
        <v>339</v>
      </c>
      <c r="CE1889" s="241" t="s">
        <v>340</v>
      </c>
      <c r="CF1889" s="241" t="s">
        <v>341</v>
      </c>
      <c r="CG1889" s="241"/>
      <c r="CH1889" s="241"/>
      <c r="CI1889" s="241"/>
      <c r="CJ1889" s="241"/>
      <c r="CK1889" s="241"/>
      <c r="CL1889" s="241"/>
      <c r="CM1889" s="238"/>
      <c r="CN1889" s="238"/>
      <c r="CO1889" s="238"/>
      <c r="CP1889" s="238"/>
      <c r="CQ1889" s="238"/>
      <c r="CR1889" s="238" t="n">
        <f aca="false">C1889</f>
        <v>0</v>
      </c>
      <c r="CS1889" s="242" t="n">
        <f aca="false">D1889</f>
        <v>0</v>
      </c>
      <c r="CT1889" s="170" t="str">
        <f aca="false">CONCATENATE(CD1889," strain ",CM1889," ",CL1889,", partial cds")</f>
        <v>Hepatitis E virus strain  , partial cds</v>
      </c>
    </row>
    <row r="1890" s="146" customFormat="true" ht="11.9" hidden="true" customHeight="true" outlineLevel="0" collapsed="false">
      <c r="A1890" s="154" t="s">
        <v>4839</v>
      </c>
      <c r="B1890" s="147" t="s">
        <v>371</v>
      </c>
      <c r="C1890" s="209"/>
      <c r="D1890" s="209"/>
      <c r="E1890" s="209"/>
      <c r="F1890" s="212"/>
      <c r="G1890" s="212"/>
      <c r="H1890" s="212"/>
      <c r="I1890" s="212"/>
      <c r="J1890" s="212"/>
      <c r="K1890" s="212"/>
      <c r="L1890" s="212"/>
      <c r="M1890" s="157" t="s">
        <v>479</v>
      </c>
      <c r="N1890" s="213"/>
      <c r="O1890" s="212"/>
      <c r="P1890" s="212"/>
      <c r="Q1890" s="212"/>
      <c r="R1890" s="212"/>
      <c r="S1890" s="212"/>
      <c r="T1890" s="215"/>
      <c r="U1890" s="215"/>
      <c r="V1890" s="209"/>
      <c r="W1890" s="217"/>
      <c r="X1890" s="209"/>
      <c r="Y1890" s="209"/>
      <c r="Z1890" s="209"/>
      <c r="AA1890" s="216"/>
      <c r="AB1890" s="217"/>
      <c r="AC1890" s="217"/>
      <c r="AD1890" s="209"/>
      <c r="AE1890" s="209"/>
      <c r="AF1890" s="209"/>
      <c r="AG1890" s="218"/>
      <c r="AH1890" s="212"/>
      <c r="AI1890" s="212"/>
      <c r="AJ1890" s="219" t="n">
        <f aca="false">SeqEnd-SeqBeg+1</f>
        <v>1</v>
      </c>
      <c r="AK1890" s="220" t="n">
        <f aca="false">AND( SeqBeg&lt;=Beg  , End &lt;=SeqEnd )</f>
        <v>0</v>
      </c>
      <c r="AL1890" s="212"/>
      <c r="AM1890" s="212"/>
      <c r="AN1890" s="221"/>
      <c r="AO1890" s="147" t="s">
        <v>103</v>
      </c>
      <c r="AP1890" s="147" t="s">
        <v>103</v>
      </c>
      <c r="AQ1890" s="147" t="s">
        <v>103</v>
      </c>
      <c r="AR1890" s="147" t="s">
        <v>103</v>
      </c>
      <c r="AS1890" s="147" t="s">
        <v>103</v>
      </c>
      <c r="AT1890" s="147" t="s">
        <v>103</v>
      </c>
      <c r="AV1890" s="212"/>
      <c r="AW1890" s="222" t="str">
        <f aca="false">HYPERLINK(CONCATENATE("http://www.ncbi.nlm.nih.gov/nuccore/",BM1890),BM1890)</f>
        <v>BD378140</v>
      </c>
      <c r="AX1890" s="219" t="str">
        <f aca="false">CONCATENATE(D1890,IF(I1890="","",CONCATENATE(".",I1890)),IF(K1890="","",CONCATENATE(".",K1890)),IF(M1890="","",CONCATENATE(".",M1890)),IF(R1890="","",CONCATENATE(".",R1890)),IF(U1890="","","(*)"))</f>
        <v>.patent</v>
      </c>
      <c r="AY1890" s="170" t="str">
        <f aca="false">CONCATENATE(BM1890,".",BN1890)</f>
        <v>BD378140.</v>
      </c>
      <c r="AZ1890" s="171" t="str">
        <f aca="false">IF(AV1890="",IF(ISNUMBER(FIND(".",A1890)),LEFT(A1890,FIND(".",A1890)-1),A1890),AV1890)</f>
        <v>BD378140</v>
      </c>
      <c r="BA1890" s="171" t="str">
        <f aca="false">IF(ISNUMBER(FIND("-",AZ1890)),LEFT(AZ1890,FIND("-",AZ1890)-1),AZ1890)</f>
        <v>BD378140</v>
      </c>
      <c r="BB1890" s="170" t="str">
        <f aca="false"> MEGAname &amp; "="</f>
        <v>BD378140=</v>
      </c>
      <c r="BC1890" s="170" t="str">
        <f aca="false">Clear &amp; IF(span ,"Span","out")</f>
        <v>BD378140=out</v>
      </c>
      <c r="BD1890" s="170" t="str">
        <f aca="false">Clear &amp; IF(span, IF(B1890=".","Selected",B1890),"out")</f>
        <v>BD378140=out</v>
      </c>
      <c r="BE1890" s="170" t="str">
        <f aca="false">Clear &amp; Strain</f>
        <v>BD378140=</v>
      </c>
      <c r="BF1890" s="170" t="str">
        <f aca="false">CONCATENATE(A1890,"=",F1890,". ",AX1890,IF(AB1890="","",CONCATENATE(".",AB1890)))</f>
        <v>BD378140=. .patent</v>
      </c>
      <c r="BG1890" s="170" t="str">
        <f aca="false">CONCATENATE(A1890,"=",F1890,". ",AX1890)</f>
        <v>BD378140=. .patent</v>
      </c>
      <c r="BH1890" s="170" t="str">
        <f aca="false">CONCATENATE(A1890,"=",AX1890)</f>
        <v>BD378140=.patent</v>
      </c>
      <c r="BI1890" s="170" t="str">
        <f aca="false">CONCATENATE(A1890,"=",ComForSubtype,D1890)</f>
        <v>BD378140=</v>
      </c>
      <c r="BJ1890" s="170" t="str">
        <f aca="false">CONCATENATE(A1890,"=",E1890)</f>
        <v>BD378140=</v>
      </c>
      <c r="BK1890" s="170" t="str">
        <f aca="false">CONCATENATE(A1890,"=",C1890)</f>
        <v>BD378140=</v>
      </c>
      <c r="BL1890" s="170" t="str">
        <f aca="false">CONCATENATE(D1890,"=")</f>
        <v>=</v>
      </c>
      <c r="BM1890" s="223" t="str">
        <f aca="false">IF(BA1890="XX","",BA1890)</f>
        <v>BD378140</v>
      </c>
      <c r="BN1890" s="224" t="str">
        <f aca="false">CONCATENATE(IF(F1890="","",F1890),IF(G1890="","",CONCATENATE(" / ",G1890)))</f>
        <v/>
      </c>
      <c r="BO1890" s="225" t="str">
        <f aca="false">AX1890</f>
        <v>.patent</v>
      </c>
      <c r="BP1890" s="226" t="str">
        <f aca="false">IF(V1890="","",V1890)</f>
        <v/>
      </c>
      <c r="BQ1890" s="226" t="str">
        <f aca="false">IF(W1890="","",CONCATENATE(W1890,IF(LEFT(AO1890,1)="s","+","")))</f>
        <v/>
      </c>
      <c r="BR1890" s="226" t="str">
        <f aca="false">IF(X1890="","",CONCATENATE(X1890,IF(LEFT(AQ1890,1)="s","+","")))</f>
        <v/>
      </c>
      <c r="BS1890" s="226" t="str">
        <f aca="false">IF(Y1890="","",CONCATENATE(Y1890,IF(LEFT(AR1890,1)="s","+","")))</f>
        <v/>
      </c>
      <c r="BT1890" s="226" t="str">
        <f aca="false">IF(Z1890="","",CONCATENATE(Z1890,IF(LEFT(AS1890,1)="s","+","")))</f>
        <v/>
      </c>
      <c r="BU1890" s="227" t="str">
        <f aca="false">IF(AA1890="","",CONCATENATE(AA1890,IF(LEFT(AT1890,1)="s","+","")))</f>
        <v/>
      </c>
      <c r="BV1890" s="212"/>
      <c r="BW1890" s="177" t="s">
        <v>338</v>
      </c>
      <c r="BX1890" s="170" t="str">
        <f aca="false">IF(BW1890&lt;&gt;"",IF(ISNUMBER(FIND("=",BW1890)),LEFT(BW1890,FIND("=",BW1890)-1),BW1890),BW1890)</f>
        <v>xx</v>
      </c>
      <c r="BY1890" s="170" t="str">
        <f aca="false">IF(BW1890&lt;&gt;"",IF(ISNUMBER(FIND("=",BW1890)),RIGHT(BW1890,LEN(BW1890)-FIND("=",BW1890)),""),"")</f>
        <v>Non_select</v>
      </c>
      <c r="BZ1890" s="170" t="str">
        <f aca="false">IF(BX1890&lt;&gt;"",IF(ISNUMBER(FIND(".",BX1890)),LEFT(BX1890,FIND(".",BX1890)-1),BX1890),BX1890)</f>
        <v>xx</v>
      </c>
      <c r="CA1890" s="170" t="str">
        <f aca="false">IF(BX1890&lt;&gt;"",IF(ISNUMBER(FIND(".",BX1890)),RIGHT(BX1890,LEN(BX1890)-FIND(".",BX1890)),""),"")</f>
        <v/>
      </c>
      <c r="CB1890" s="212"/>
      <c r="CC1890" s="170" t="str">
        <f aca="false">A1890</f>
        <v>BD378140</v>
      </c>
      <c r="CD1890" s="178" t="s">
        <v>339</v>
      </c>
      <c r="CE1890" s="178" t="s">
        <v>340</v>
      </c>
      <c r="CF1890" s="178" t="s">
        <v>341</v>
      </c>
      <c r="CG1890" s="212"/>
      <c r="CH1890" s="212"/>
      <c r="CI1890" s="212"/>
      <c r="CJ1890" s="212"/>
      <c r="CK1890" s="178"/>
      <c r="CL1890" s="212"/>
      <c r="CM1890" s="212"/>
      <c r="CN1890" s="212"/>
      <c r="CO1890" s="212"/>
      <c r="CP1890" s="212"/>
      <c r="CQ1890" s="212"/>
      <c r="CR1890" s="170" t="n">
        <f aca="false">C1890</f>
        <v>0</v>
      </c>
      <c r="CS1890" s="229" t="n">
        <f aca="false">D1890</f>
        <v>0</v>
      </c>
      <c r="CT1890" s="170" t="str">
        <f aca="false">CONCATENATE(CD1890," strain ",CM1890," ",CL1890,", partial cds")</f>
        <v>Hepatitis E virus strain  , partial cds</v>
      </c>
    </row>
    <row r="1891" s="146" customFormat="true" ht="11.9" hidden="true" customHeight="true" outlineLevel="0" collapsed="false">
      <c r="A1891" s="154" t="s">
        <v>4840</v>
      </c>
      <c r="B1891" s="147" t="s">
        <v>371</v>
      </c>
      <c r="C1891" s="209"/>
      <c r="D1891" s="209"/>
      <c r="E1891" s="209"/>
      <c r="F1891" s="154"/>
      <c r="G1891" s="212"/>
      <c r="H1891" s="212"/>
      <c r="I1891" s="212"/>
      <c r="J1891" s="212"/>
      <c r="K1891" s="212"/>
      <c r="L1891" s="212"/>
      <c r="M1891" s="157" t="s">
        <v>4114</v>
      </c>
      <c r="N1891" s="213"/>
      <c r="O1891" s="212"/>
      <c r="P1891" s="212"/>
      <c r="Q1891" s="212"/>
      <c r="R1891" s="212"/>
      <c r="S1891" s="212"/>
      <c r="T1891" s="215"/>
      <c r="U1891" s="215"/>
      <c r="V1891" s="209"/>
      <c r="W1891" s="217"/>
      <c r="X1891" s="209"/>
      <c r="Y1891" s="209"/>
      <c r="Z1891" s="209"/>
      <c r="AA1891" s="216"/>
      <c r="AB1891" s="217"/>
      <c r="AC1891" s="217"/>
      <c r="AD1891" s="209"/>
      <c r="AE1891" s="209"/>
      <c r="AF1891" s="209"/>
      <c r="AG1891" s="218"/>
      <c r="AH1891" s="212"/>
      <c r="AI1891" s="212"/>
      <c r="AJ1891" s="219" t="n">
        <f aca="false">SeqEnd-SeqBeg+1</f>
        <v>1</v>
      </c>
      <c r="AK1891" s="220" t="n">
        <f aca="false">AND( SeqBeg&lt;=Beg  , End &lt;=SeqEnd )</f>
        <v>0</v>
      </c>
      <c r="AL1891" s="212"/>
      <c r="AM1891" s="212"/>
      <c r="AN1891" s="221"/>
      <c r="AO1891" s="147" t="s">
        <v>103</v>
      </c>
      <c r="AP1891" s="147" t="s">
        <v>103</v>
      </c>
      <c r="AQ1891" s="147" t="s">
        <v>103</v>
      </c>
      <c r="AR1891" s="147" t="s">
        <v>103</v>
      </c>
      <c r="AS1891" s="147" t="s">
        <v>103</v>
      </c>
      <c r="AT1891" s="147" t="s">
        <v>103</v>
      </c>
      <c r="AV1891" s="212"/>
      <c r="AW1891" s="222" t="str">
        <f aca="false">HYPERLINK(CONCATENATE("http://www.ncbi.nlm.nih.gov/nuccore/",BM1891),BM1891)</f>
        <v>BD378142</v>
      </c>
      <c r="AX1891" s="219" t="str">
        <f aca="false">CONCATENATE(D1891,IF(I1891="","",CONCATENATE(".",I1891)),IF(K1891="","",CONCATENATE(".",K1891)),IF(M1891="","",CONCATENATE(".",M1891)),IF(R1891="","",CONCATENATE(".",R1891)),IF(U1891="","","(*)"))</f>
        <v>.patent </v>
      </c>
      <c r="AY1891" s="170" t="str">
        <f aca="false">CONCATENATE(BM1891,".",BN1891)</f>
        <v>BD378142.</v>
      </c>
      <c r="AZ1891" s="171" t="str">
        <f aca="false">IF(AV1891="",IF(ISNUMBER(FIND(".",A1891)),LEFT(A1891,FIND(".",A1891)-1),A1891),AV1891)</f>
        <v>BD378142</v>
      </c>
      <c r="BA1891" s="171" t="str">
        <f aca="false">IF(ISNUMBER(FIND("-",AZ1891)),LEFT(AZ1891,FIND("-",AZ1891)-1),AZ1891)</f>
        <v>BD378142</v>
      </c>
      <c r="BB1891" s="170" t="str">
        <f aca="false"> MEGAname &amp; "="</f>
        <v>BD378142=</v>
      </c>
      <c r="BC1891" s="170" t="str">
        <f aca="false">Clear &amp; IF(span ,"Span","out")</f>
        <v>BD378142=out</v>
      </c>
      <c r="BD1891" s="170" t="str">
        <f aca="false">Clear &amp; IF(span, IF(B1891=".","Selected",B1891),"out")</f>
        <v>BD378142=out</v>
      </c>
      <c r="BE1891" s="170" t="str">
        <f aca="false">Clear &amp; Strain</f>
        <v>BD378142=</v>
      </c>
      <c r="BF1891" s="170" t="str">
        <f aca="false">CONCATENATE(A1891,"=",F1891,". ",AX1891,IF(AB1891="","",CONCATENATE(".",AB1891)))</f>
        <v>BD378142=. .patent </v>
      </c>
      <c r="BG1891" s="170" t="str">
        <f aca="false">CONCATENATE(A1891,"=",F1891,". ",AX1891)</f>
        <v>BD378142=. .patent </v>
      </c>
      <c r="BH1891" s="170" t="str">
        <f aca="false">CONCATENATE(A1891,"=",AX1891)</f>
        <v>BD378142=.patent </v>
      </c>
      <c r="BI1891" s="170" t="str">
        <f aca="false">CONCATENATE(A1891,"=",ComForSubtype,D1891)</f>
        <v>BD378142=</v>
      </c>
      <c r="BJ1891" s="170" t="str">
        <f aca="false">CONCATENATE(A1891,"=",E1891)</f>
        <v>BD378142=</v>
      </c>
      <c r="BK1891" s="170" t="str">
        <f aca="false">CONCATENATE(A1891,"=",C1891)</f>
        <v>BD378142=</v>
      </c>
      <c r="BL1891" s="170" t="str">
        <f aca="false">CONCATENATE(D1891,"=")</f>
        <v>=</v>
      </c>
      <c r="BM1891" s="223" t="str">
        <f aca="false">IF(BA1891="XX","",BA1891)</f>
        <v>BD378142</v>
      </c>
      <c r="BN1891" s="224" t="str">
        <f aca="false">CONCATENATE(IF(F1891="","",F1891),IF(G1891="","",CONCATENATE(" / ",G1891)))</f>
        <v/>
      </c>
      <c r="BO1891" s="225" t="str">
        <f aca="false">AX1891</f>
        <v>.patent </v>
      </c>
      <c r="BP1891" s="226" t="str">
        <f aca="false">IF(V1891="","",V1891)</f>
        <v/>
      </c>
      <c r="BQ1891" s="226" t="str">
        <f aca="false">IF(W1891="","",CONCATENATE(W1891,IF(LEFT(AO1891,1)="s","+","")))</f>
        <v/>
      </c>
      <c r="BR1891" s="226" t="str">
        <f aca="false">IF(X1891="","",CONCATENATE(X1891,IF(LEFT(AQ1891,1)="s","+","")))</f>
        <v/>
      </c>
      <c r="BS1891" s="226" t="str">
        <f aca="false">IF(Y1891="","",CONCATENATE(Y1891,IF(LEFT(AR1891,1)="s","+","")))</f>
        <v/>
      </c>
      <c r="BT1891" s="226" t="str">
        <f aca="false">IF(Z1891="","",CONCATENATE(Z1891,IF(LEFT(AS1891,1)="s","+","")))</f>
        <v/>
      </c>
      <c r="BU1891" s="227" t="str">
        <f aca="false">IF(AA1891="","",CONCATENATE(AA1891,IF(LEFT(AT1891,1)="s","+","")))</f>
        <v/>
      </c>
      <c r="BV1891" s="212"/>
      <c r="BW1891" s="177" t="s">
        <v>338</v>
      </c>
      <c r="BX1891" s="170" t="str">
        <f aca="false">IF(BW1891&lt;&gt;"",IF(ISNUMBER(FIND("=",BW1891)),LEFT(BW1891,FIND("=",BW1891)-1),BW1891),BW1891)</f>
        <v>xx</v>
      </c>
      <c r="BY1891" s="170" t="str">
        <f aca="false">IF(BW1891&lt;&gt;"",IF(ISNUMBER(FIND("=",BW1891)),RIGHT(BW1891,LEN(BW1891)-FIND("=",BW1891)),""),"")</f>
        <v>Non_select</v>
      </c>
      <c r="BZ1891" s="170" t="str">
        <f aca="false">IF(BX1891&lt;&gt;"",IF(ISNUMBER(FIND(".",BX1891)),LEFT(BX1891,FIND(".",BX1891)-1),BX1891),BX1891)</f>
        <v>xx</v>
      </c>
      <c r="CA1891" s="170" t="str">
        <f aca="false">IF(BX1891&lt;&gt;"",IF(ISNUMBER(FIND(".",BX1891)),RIGHT(BX1891,LEN(BX1891)-FIND(".",BX1891)),""),"")</f>
        <v/>
      </c>
      <c r="CB1891" s="212"/>
      <c r="CC1891" s="170" t="str">
        <f aca="false">A1891</f>
        <v>BD378142</v>
      </c>
      <c r="CD1891" s="178" t="s">
        <v>339</v>
      </c>
      <c r="CE1891" s="178" t="s">
        <v>340</v>
      </c>
      <c r="CF1891" s="178" t="s">
        <v>341</v>
      </c>
      <c r="CG1891" s="212"/>
      <c r="CH1891" s="212"/>
      <c r="CI1891" s="212"/>
      <c r="CJ1891" s="212"/>
      <c r="CK1891" s="178"/>
      <c r="CL1891" s="212"/>
      <c r="CM1891" s="212"/>
      <c r="CN1891" s="212"/>
      <c r="CO1891" s="212"/>
      <c r="CP1891" s="212"/>
      <c r="CQ1891" s="212"/>
      <c r="CR1891" s="170" t="n">
        <f aca="false">C1891</f>
        <v>0</v>
      </c>
      <c r="CS1891" s="229" t="n">
        <f aca="false">D1891</f>
        <v>0</v>
      </c>
      <c r="CT1891" s="170" t="str">
        <f aca="false">CONCATENATE(CD1891," strain ",CM1891," ",CL1891,", partial cds")</f>
        <v>Hepatitis E virus strain  , partial cds</v>
      </c>
    </row>
    <row r="1892" s="146" customFormat="true" ht="11.9" hidden="true" customHeight="true" outlineLevel="0" collapsed="false">
      <c r="A1892" s="154" t="s">
        <v>4841</v>
      </c>
      <c r="B1892" s="147" t="s">
        <v>371</v>
      </c>
      <c r="C1892" s="209"/>
      <c r="D1892" s="209"/>
      <c r="E1892" s="209"/>
      <c r="F1892" s="212"/>
      <c r="G1892" s="212"/>
      <c r="H1892" s="212"/>
      <c r="I1892" s="212"/>
      <c r="J1892" s="212"/>
      <c r="K1892" s="212"/>
      <c r="L1892" s="212"/>
      <c r="M1892" s="157" t="s">
        <v>479</v>
      </c>
      <c r="N1892" s="213"/>
      <c r="O1892" s="212"/>
      <c r="P1892" s="212"/>
      <c r="Q1892" s="212"/>
      <c r="R1892" s="212"/>
      <c r="S1892" s="212"/>
      <c r="T1892" s="215"/>
      <c r="U1892" s="215"/>
      <c r="V1892" s="209"/>
      <c r="W1892" s="217"/>
      <c r="X1892" s="209"/>
      <c r="Y1892" s="209"/>
      <c r="Z1892" s="209"/>
      <c r="AA1892" s="216"/>
      <c r="AB1892" s="217"/>
      <c r="AC1892" s="217"/>
      <c r="AD1892" s="209"/>
      <c r="AE1892" s="209"/>
      <c r="AF1892" s="209"/>
      <c r="AG1892" s="218"/>
      <c r="AH1892" s="212"/>
      <c r="AI1892" s="212"/>
      <c r="AJ1892" s="219" t="n">
        <f aca="false">SeqEnd-SeqBeg+1</f>
        <v>1</v>
      </c>
      <c r="AK1892" s="220" t="n">
        <f aca="false">AND( SeqBeg&lt;=Beg  , End &lt;=SeqEnd )</f>
        <v>0</v>
      </c>
      <c r="AL1892" s="212"/>
      <c r="AM1892" s="212"/>
      <c r="AN1892" s="221"/>
      <c r="AO1892" s="147" t="s">
        <v>103</v>
      </c>
      <c r="AP1892" s="147" t="s">
        <v>103</v>
      </c>
      <c r="AQ1892" s="147" t="s">
        <v>103</v>
      </c>
      <c r="AR1892" s="147" t="s">
        <v>103</v>
      </c>
      <c r="AS1892" s="147" t="s">
        <v>103</v>
      </c>
      <c r="AT1892" s="147" t="s">
        <v>103</v>
      </c>
      <c r="AV1892" s="212"/>
      <c r="AW1892" s="222" t="str">
        <f aca="false">HYPERLINK(CONCATENATE("http://www.ncbi.nlm.nih.gov/nuccore/",BM1892),BM1892)</f>
        <v>BD378143</v>
      </c>
      <c r="AX1892" s="219" t="str">
        <f aca="false">CONCATENATE(D1892,IF(I1892="","",CONCATENATE(".",I1892)),IF(K1892="","",CONCATENATE(".",K1892)),IF(M1892="","",CONCATENATE(".",M1892)),IF(R1892="","",CONCATENATE(".",R1892)),IF(U1892="","","(*)"))</f>
        <v>.patent</v>
      </c>
      <c r="AY1892" s="170" t="str">
        <f aca="false">CONCATENATE(BM1892,".",BN1892)</f>
        <v>BD378143.</v>
      </c>
      <c r="AZ1892" s="171" t="str">
        <f aca="false">IF(AV1892="",IF(ISNUMBER(FIND(".",A1892)),LEFT(A1892,FIND(".",A1892)-1),A1892),AV1892)</f>
        <v>BD378143</v>
      </c>
      <c r="BA1892" s="171" t="str">
        <f aca="false">IF(ISNUMBER(FIND("-",AZ1892)),LEFT(AZ1892,FIND("-",AZ1892)-1),AZ1892)</f>
        <v>BD378143</v>
      </c>
      <c r="BB1892" s="170" t="str">
        <f aca="false"> MEGAname &amp; "="</f>
        <v>BD378143=</v>
      </c>
      <c r="BC1892" s="170" t="str">
        <f aca="false">Clear &amp; IF(span ,"Span","out")</f>
        <v>BD378143=out</v>
      </c>
      <c r="BD1892" s="170" t="str">
        <f aca="false">Clear &amp; IF(span, IF(B1892=".","Selected",B1892),"out")</f>
        <v>BD378143=out</v>
      </c>
      <c r="BE1892" s="170" t="str">
        <f aca="false">Clear &amp; Strain</f>
        <v>BD378143=</v>
      </c>
      <c r="BF1892" s="170" t="str">
        <f aca="false">CONCATENATE(A1892,"=",F1892,". ",AX1892,IF(AB1892="","",CONCATENATE(".",AB1892)))</f>
        <v>BD378143=. .patent</v>
      </c>
      <c r="BG1892" s="170" t="str">
        <f aca="false">CONCATENATE(A1892,"=",F1892,". ",AX1892)</f>
        <v>BD378143=. .patent</v>
      </c>
      <c r="BH1892" s="170" t="str">
        <f aca="false">CONCATENATE(A1892,"=",AX1892)</f>
        <v>BD378143=.patent</v>
      </c>
      <c r="BI1892" s="170" t="str">
        <f aca="false">CONCATENATE(A1892,"=",ComForSubtype,D1892)</f>
        <v>BD378143=</v>
      </c>
      <c r="BJ1892" s="170" t="str">
        <f aca="false">CONCATENATE(A1892,"=",E1892)</f>
        <v>BD378143=</v>
      </c>
      <c r="BK1892" s="170" t="str">
        <f aca="false">CONCATENATE(A1892,"=",C1892)</f>
        <v>BD378143=</v>
      </c>
      <c r="BL1892" s="170" t="str">
        <f aca="false">CONCATENATE(D1892,"=")</f>
        <v>=</v>
      </c>
      <c r="BM1892" s="223" t="str">
        <f aca="false">IF(BA1892="XX","",BA1892)</f>
        <v>BD378143</v>
      </c>
      <c r="BN1892" s="224" t="str">
        <f aca="false">CONCATENATE(IF(F1892="","",F1892),IF(G1892="","",CONCATENATE(" / ",G1892)))</f>
        <v/>
      </c>
      <c r="BO1892" s="225" t="str">
        <f aca="false">AX1892</f>
        <v>.patent</v>
      </c>
      <c r="BP1892" s="226" t="str">
        <f aca="false">IF(V1892="","",V1892)</f>
        <v/>
      </c>
      <c r="BQ1892" s="226" t="str">
        <f aca="false">IF(W1892="","",CONCATENATE(W1892,IF(LEFT(AO1892,1)="s","+","")))</f>
        <v/>
      </c>
      <c r="BR1892" s="226" t="str">
        <f aca="false">IF(X1892="","",CONCATENATE(X1892,IF(LEFT(AQ1892,1)="s","+","")))</f>
        <v/>
      </c>
      <c r="BS1892" s="226" t="str">
        <f aca="false">IF(Y1892="","",CONCATENATE(Y1892,IF(LEFT(AR1892,1)="s","+","")))</f>
        <v/>
      </c>
      <c r="BT1892" s="226" t="str">
        <f aca="false">IF(Z1892="","",CONCATENATE(Z1892,IF(LEFT(AS1892,1)="s","+","")))</f>
        <v/>
      </c>
      <c r="BU1892" s="227" t="str">
        <f aca="false">IF(AA1892="","",CONCATENATE(AA1892,IF(LEFT(AT1892,1)="s","+","")))</f>
        <v/>
      </c>
      <c r="BV1892" s="212"/>
      <c r="BW1892" s="177" t="s">
        <v>338</v>
      </c>
      <c r="BX1892" s="170" t="str">
        <f aca="false">IF(BW1892&lt;&gt;"",IF(ISNUMBER(FIND("=",BW1892)),LEFT(BW1892,FIND("=",BW1892)-1),BW1892),BW1892)</f>
        <v>xx</v>
      </c>
      <c r="BY1892" s="170" t="str">
        <f aca="false">IF(BW1892&lt;&gt;"",IF(ISNUMBER(FIND("=",BW1892)),RIGHT(BW1892,LEN(BW1892)-FIND("=",BW1892)),""),"")</f>
        <v>Non_select</v>
      </c>
      <c r="BZ1892" s="170" t="str">
        <f aca="false">IF(BX1892&lt;&gt;"",IF(ISNUMBER(FIND(".",BX1892)),LEFT(BX1892,FIND(".",BX1892)-1),BX1892),BX1892)</f>
        <v>xx</v>
      </c>
      <c r="CA1892" s="170" t="str">
        <f aca="false">IF(BX1892&lt;&gt;"",IF(ISNUMBER(FIND(".",BX1892)),RIGHT(BX1892,LEN(BX1892)-FIND(".",BX1892)),""),"")</f>
        <v/>
      </c>
      <c r="CB1892" s="212"/>
      <c r="CC1892" s="170" t="str">
        <f aca="false">A1892</f>
        <v>BD378143</v>
      </c>
      <c r="CD1892" s="178" t="s">
        <v>339</v>
      </c>
      <c r="CE1892" s="178" t="s">
        <v>340</v>
      </c>
      <c r="CF1892" s="178" t="s">
        <v>341</v>
      </c>
      <c r="CG1892" s="212"/>
      <c r="CH1892" s="212"/>
      <c r="CI1892" s="212"/>
      <c r="CJ1892" s="212"/>
      <c r="CK1892" s="178"/>
      <c r="CL1892" s="212"/>
      <c r="CM1892" s="212"/>
      <c r="CN1892" s="212"/>
      <c r="CO1892" s="212"/>
      <c r="CP1892" s="212"/>
      <c r="CQ1892" s="212"/>
      <c r="CR1892" s="170" t="n">
        <f aca="false">C1892</f>
        <v>0</v>
      </c>
      <c r="CS1892" s="229" t="n">
        <f aca="false">D1892</f>
        <v>0</v>
      </c>
      <c r="CT1892" s="170" t="str">
        <f aca="false">CONCATENATE(CD1892," strain ",CM1892," ",CL1892,", partial cds")</f>
        <v>Hepatitis E virus strain  , partial cds</v>
      </c>
    </row>
    <row r="1893" s="146" customFormat="true" ht="11.9" hidden="true" customHeight="true" outlineLevel="0" collapsed="false">
      <c r="A1893" s="154" t="s">
        <v>4842</v>
      </c>
      <c r="B1893" s="147" t="s">
        <v>371</v>
      </c>
      <c r="C1893" s="209"/>
      <c r="D1893" s="209"/>
      <c r="E1893" s="209"/>
      <c r="F1893" s="212"/>
      <c r="G1893" s="212"/>
      <c r="H1893" s="212"/>
      <c r="I1893" s="212"/>
      <c r="J1893" s="212"/>
      <c r="K1893" s="212"/>
      <c r="L1893" s="212"/>
      <c r="M1893" s="157" t="s">
        <v>479</v>
      </c>
      <c r="N1893" s="213"/>
      <c r="O1893" s="212"/>
      <c r="P1893" s="212"/>
      <c r="Q1893" s="212"/>
      <c r="R1893" s="212"/>
      <c r="S1893" s="212"/>
      <c r="T1893" s="215"/>
      <c r="U1893" s="215"/>
      <c r="V1893" s="209"/>
      <c r="W1893" s="217"/>
      <c r="X1893" s="209"/>
      <c r="Y1893" s="209"/>
      <c r="Z1893" s="209"/>
      <c r="AA1893" s="216"/>
      <c r="AB1893" s="217"/>
      <c r="AC1893" s="217"/>
      <c r="AD1893" s="209"/>
      <c r="AE1893" s="209"/>
      <c r="AF1893" s="209"/>
      <c r="AG1893" s="218"/>
      <c r="AH1893" s="212"/>
      <c r="AI1893" s="212"/>
      <c r="AJ1893" s="219" t="n">
        <f aca="false">SeqEnd-SeqBeg+1</f>
        <v>1</v>
      </c>
      <c r="AK1893" s="220" t="n">
        <f aca="false">AND( SeqBeg&lt;=Beg  , End &lt;=SeqEnd )</f>
        <v>0</v>
      </c>
      <c r="AL1893" s="212"/>
      <c r="AM1893" s="212"/>
      <c r="AN1893" s="221"/>
      <c r="AO1893" s="147" t="s">
        <v>103</v>
      </c>
      <c r="AP1893" s="147" t="s">
        <v>103</v>
      </c>
      <c r="AQ1893" s="147" t="s">
        <v>103</v>
      </c>
      <c r="AR1893" s="147" t="s">
        <v>103</v>
      </c>
      <c r="AS1893" s="147" t="s">
        <v>103</v>
      </c>
      <c r="AT1893" s="147" t="s">
        <v>103</v>
      </c>
      <c r="AV1893" s="212"/>
      <c r="AW1893" s="222" t="str">
        <f aca="false">HYPERLINK(CONCATENATE("http://www.ncbi.nlm.nih.gov/nuccore/",BM1893),BM1893)</f>
        <v>DD148680</v>
      </c>
      <c r="AX1893" s="219" t="str">
        <f aca="false">CONCATENATE(D1893,IF(I1893="","",CONCATENATE(".",I1893)),IF(K1893="","",CONCATENATE(".",K1893)),IF(M1893="","",CONCATENATE(".",M1893)),IF(R1893="","",CONCATENATE(".",R1893)),IF(U1893="","","(*)"))</f>
        <v>.patent</v>
      </c>
      <c r="AY1893" s="170" t="str">
        <f aca="false">CONCATENATE(BM1893,".",BN1893)</f>
        <v>DD148680.</v>
      </c>
      <c r="AZ1893" s="171" t="str">
        <f aca="false">IF(AV1893="",IF(ISNUMBER(FIND(".",A1893)),LEFT(A1893,FIND(".",A1893)-1),A1893),AV1893)</f>
        <v>DD148680</v>
      </c>
      <c r="BA1893" s="171" t="str">
        <f aca="false">IF(ISNUMBER(FIND("-",AZ1893)),LEFT(AZ1893,FIND("-",AZ1893)-1),AZ1893)</f>
        <v>DD148680</v>
      </c>
      <c r="BB1893" s="170" t="str">
        <f aca="false"> MEGAname &amp; "="</f>
        <v>DD148680=</v>
      </c>
      <c r="BC1893" s="170" t="str">
        <f aca="false">Clear &amp; IF(span ,"Span","out")</f>
        <v>DD148680=out</v>
      </c>
      <c r="BD1893" s="170" t="str">
        <f aca="false">Clear &amp; IF(span, IF(B1893=".","Selected",B1893),"out")</f>
        <v>DD148680=out</v>
      </c>
      <c r="BE1893" s="170" t="str">
        <f aca="false">Clear &amp; Strain</f>
        <v>DD148680=</v>
      </c>
      <c r="BF1893" s="170" t="str">
        <f aca="false">CONCATENATE(A1893,"=",F1893,". ",AX1893,IF(AB1893="","",CONCATENATE(".",AB1893)))</f>
        <v>DD148680=. .patent</v>
      </c>
      <c r="BG1893" s="170" t="str">
        <f aca="false">CONCATENATE(A1893,"=",F1893,". ",AX1893)</f>
        <v>DD148680=. .patent</v>
      </c>
      <c r="BH1893" s="170" t="str">
        <f aca="false">CONCATENATE(A1893,"=",AX1893)</f>
        <v>DD148680=.patent</v>
      </c>
      <c r="BI1893" s="170" t="str">
        <f aca="false">CONCATENATE(A1893,"=",ComForSubtype,D1893)</f>
        <v>DD148680=</v>
      </c>
      <c r="BJ1893" s="170" t="str">
        <f aca="false">CONCATENATE(A1893,"=",E1893)</f>
        <v>DD148680=</v>
      </c>
      <c r="BK1893" s="170" t="str">
        <f aca="false">CONCATENATE(A1893,"=",C1893)</f>
        <v>DD148680=</v>
      </c>
      <c r="BL1893" s="170" t="str">
        <f aca="false">CONCATENATE(D1893,"=")</f>
        <v>=</v>
      </c>
      <c r="BM1893" s="223" t="str">
        <f aca="false">IF(BA1893="XX","",BA1893)</f>
        <v>DD148680</v>
      </c>
      <c r="BN1893" s="224" t="str">
        <f aca="false">CONCATENATE(IF(F1893="","",F1893),IF(G1893="","",CONCATENATE(" / ",G1893)))</f>
        <v/>
      </c>
      <c r="BO1893" s="225" t="str">
        <f aca="false">AX1893</f>
        <v>.patent</v>
      </c>
      <c r="BP1893" s="226" t="str">
        <f aca="false">IF(V1893="","",V1893)</f>
        <v/>
      </c>
      <c r="BQ1893" s="226" t="str">
        <f aca="false">IF(W1893="","",CONCATENATE(W1893,IF(LEFT(AO1893,1)="s","+","")))</f>
        <v/>
      </c>
      <c r="BR1893" s="226" t="str">
        <f aca="false">IF(X1893="","",CONCATENATE(X1893,IF(LEFT(AQ1893,1)="s","+","")))</f>
        <v/>
      </c>
      <c r="BS1893" s="226" t="str">
        <f aca="false">IF(Y1893="","",CONCATENATE(Y1893,IF(LEFT(AR1893,1)="s","+","")))</f>
        <v/>
      </c>
      <c r="BT1893" s="226" t="str">
        <f aca="false">IF(Z1893="","",CONCATENATE(Z1893,IF(LEFT(AS1893,1)="s","+","")))</f>
        <v/>
      </c>
      <c r="BU1893" s="227" t="str">
        <f aca="false">IF(AA1893="","",CONCATENATE(AA1893,IF(LEFT(AT1893,1)="s","+","")))</f>
        <v/>
      </c>
      <c r="BV1893" s="212"/>
      <c r="BW1893" s="177" t="s">
        <v>338</v>
      </c>
      <c r="BX1893" s="170" t="str">
        <f aca="false">IF(BW1893&lt;&gt;"",IF(ISNUMBER(FIND("=",BW1893)),LEFT(BW1893,FIND("=",BW1893)-1),BW1893),BW1893)</f>
        <v>xx</v>
      </c>
      <c r="BY1893" s="170" t="str">
        <f aca="false">IF(BW1893&lt;&gt;"",IF(ISNUMBER(FIND("=",BW1893)),RIGHT(BW1893,LEN(BW1893)-FIND("=",BW1893)),""),"")</f>
        <v>Non_select</v>
      </c>
      <c r="BZ1893" s="170" t="str">
        <f aca="false">IF(BX1893&lt;&gt;"",IF(ISNUMBER(FIND(".",BX1893)),LEFT(BX1893,FIND(".",BX1893)-1),BX1893),BX1893)</f>
        <v>xx</v>
      </c>
      <c r="CA1893" s="170" t="str">
        <f aca="false">IF(BX1893&lt;&gt;"",IF(ISNUMBER(FIND(".",BX1893)),RIGHT(BX1893,LEN(BX1893)-FIND(".",BX1893)),""),"")</f>
        <v/>
      </c>
      <c r="CB1893" s="212"/>
      <c r="CC1893" s="170" t="str">
        <f aca="false">A1893</f>
        <v>DD148680</v>
      </c>
      <c r="CD1893" s="178" t="s">
        <v>339</v>
      </c>
      <c r="CE1893" s="178" t="s">
        <v>340</v>
      </c>
      <c r="CF1893" s="178" t="s">
        <v>341</v>
      </c>
      <c r="CG1893" s="212"/>
      <c r="CH1893" s="212"/>
      <c r="CI1893" s="212"/>
      <c r="CJ1893" s="212"/>
      <c r="CK1893" s="178"/>
      <c r="CL1893" s="212"/>
      <c r="CM1893" s="212"/>
      <c r="CN1893" s="212"/>
      <c r="CO1893" s="212"/>
      <c r="CP1893" s="212"/>
      <c r="CQ1893" s="212"/>
      <c r="CR1893" s="170" t="n">
        <f aca="false">C1893</f>
        <v>0</v>
      </c>
      <c r="CS1893" s="229" t="n">
        <f aca="false">D1893</f>
        <v>0</v>
      </c>
      <c r="CT1893" s="170" t="str">
        <f aca="false">CONCATENATE(CD1893," strain ",CM1893," ",CL1893,", partial cds")</f>
        <v>Hepatitis E virus strain  , partial cds</v>
      </c>
    </row>
    <row r="1894" s="146" customFormat="true" ht="11.9" hidden="true" customHeight="true" outlineLevel="0" collapsed="false">
      <c r="A1894" s="154" t="s">
        <v>4843</v>
      </c>
      <c r="B1894" s="147" t="s">
        <v>371</v>
      </c>
      <c r="C1894" s="209"/>
      <c r="D1894" s="209"/>
      <c r="E1894" s="209"/>
      <c r="F1894" s="212"/>
      <c r="G1894" s="212"/>
      <c r="H1894" s="212"/>
      <c r="I1894" s="212"/>
      <c r="J1894" s="212"/>
      <c r="K1894" s="212"/>
      <c r="L1894" s="212"/>
      <c r="M1894" s="157" t="s">
        <v>479</v>
      </c>
      <c r="N1894" s="213"/>
      <c r="O1894" s="212"/>
      <c r="P1894" s="212"/>
      <c r="Q1894" s="212"/>
      <c r="R1894" s="212"/>
      <c r="S1894" s="212"/>
      <c r="T1894" s="215"/>
      <c r="U1894" s="215"/>
      <c r="V1894" s="209"/>
      <c r="W1894" s="217"/>
      <c r="X1894" s="209"/>
      <c r="Y1894" s="209"/>
      <c r="Z1894" s="209"/>
      <c r="AA1894" s="216"/>
      <c r="AB1894" s="217"/>
      <c r="AC1894" s="217"/>
      <c r="AD1894" s="209"/>
      <c r="AE1894" s="209"/>
      <c r="AF1894" s="209"/>
      <c r="AG1894" s="218"/>
      <c r="AH1894" s="212"/>
      <c r="AI1894" s="212"/>
      <c r="AJ1894" s="219" t="n">
        <f aca="false">SeqEnd-SeqBeg+1</f>
        <v>1</v>
      </c>
      <c r="AK1894" s="220" t="n">
        <f aca="false">AND( SeqBeg&lt;=Beg  , End &lt;=SeqEnd )</f>
        <v>0</v>
      </c>
      <c r="AL1894" s="212"/>
      <c r="AM1894" s="212"/>
      <c r="AN1894" s="221"/>
      <c r="AO1894" s="147" t="s">
        <v>103</v>
      </c>
      <c r="AP1894" s="147" t="s">
        <v>103</v>
      </c>
      <c r="AQ1894" s="147" t="s">
        <v>103</v>
      </c>
      <c r="AR1894" s="147" t="s">
        <v>103</v>
      </c>
      <c r="AS1894" s="147" t="s">
        <v>103</v>
      </c>
      <c r="AT1894" s="147" t="s">
        <v>103</v>
      </c>
      <c r="AV1894" s="212"/>
      <c r="AW1894" s="222" t="str">
        <f aca="false">HYPERLINK(CONCATENATE("http://www.ncbi.nlm.nih.gov/nuccore/",BM1894),BM1894)</f>
        <v>DD148681</v>
      </c>
      <c r="AX1894" s="219" t="str">
        <f aca="false">CONCATENATE(D1894,IF(I1894="","",CONCATENATE(".",I1894)),IF(K1894="","",CONCATENATE(".",K1894)),IF(M1894="","",CONCATENATE(".",M1894)),IF(R1894="","",CONCATENATE(".",R1894)),IF(U1894="","","(*)"))</f>
        <v>.patent</v>
      </c>
      <c r="AY1894" s="170" t="str">
        <f aca="false">CONCATENATE(BM1894,".",BN1894)</f>
        <v>DD148681.</v>
      </c>
      <c r="AZ1894" s="171" t="str">
        <f aca="false">IF(AV1894="",IF(ISNUMBER(FIND(".",A1894)),LEFT(A1894,FIND(".",A1894)-1),A1894),AV1894)</f>
        <v>DD148681</v>
      </c>
      <c r="BA1894" s="171" t="str">
        <f aca="false">IF(ISNUMBER(FIND("-",AZ1894)),LEFT(AZ1894,FIND("-",AZ1894)-1),AZ1894)</f>
        <v>DD148681</v>
      </c>
      <c r="BB1894" s="170" t="str">
        <f aca="false"> MEGAname &amp; "="</f>
        <v>DD148681=</v>
      </c>
      <c r="BC1894" s="170" t="str">
        <f aca="false">Clear &amp; IF(span ,"Span","out")</f>
        <v>DD148681=out</v>
      </c>
      <c r="BD1894" s="170" t="str">
        <f aca="false">Clear &amp; IF(span, IF(B1894=".","Selected",B1894),"out")</f>
        <v>DD148681=out</v>
      </c>
      <c r="BE1894" s="170" t="str">
        <f aca="false">Clear &amp; Strain</f>
        <v>DD148681=</v>
      </c>
      <c r="BF1894" s="170" t="str">
        <f aca="false">CONCATENATE(A1894,"=",F1894,". ",AX1894,IF(AB1894="","",CONCATENATE(".",AB1894)))</f>
        <v>DD148681=. .patent</v>
      </c>
      <c r="BG1894" s="170" t="str">
        <f aca="false">CONCATENATE(A1894,"=",F1894,". ",AX1894)</f>
        <v>DD148681=. .patent</v>
      </c>
      <c r="BH1894" s="170" t="str">
        <f aca="false">CONCATENATE(A1894,"=",AX1894)</f>
        <v>DD148681=.patent</v>
      </c>
      <c r="BI1894" s="170" t="str">
        <f aca="false">CONCATENATE(A1894,"=",ComForSubtype,D1894)</f>
        <v>DD148681=</v>
      </c>
      <c r="BJ1894" s="170" t="str">
        <f aca="false">CONCATENATE(A1894,"=",E1894)</f>
        <v>DD148681=</v>
      </c>
      <c r="BK1894" s="170" t="str">
        <f aca="false">CONCATENATE(A1894,"=",C1894)</f>
        <v>DD148681=</v>
      </c>
      <c r="BL1894" s="170" t="str">
        <f aca="false">CONCATENATE(D1894,"=")</f>
        <v>=</v>
      </c>
      <c r="BM1894" s="223" t="str">
        <f aca="false">IF(BA1894="XX","",BA1894)</f>
        <v>DD148681</v>
      </c>
      <c r="BN1894" s="224" t="str">
        <f aca="false">CONCATENATE(IF(F1894="","",F1894),IF(G1894="","",CONCATENATE(" / ",G1894)))</f>
        <v/>
      </c>
      <c r="BO1894" s="225" t="str">
        <f aca="false">AX1894</f>
        <v>.patent</v>
      </c>
      <c r="BP1894" s="226" t="str">
        <f aca="false">IF(V1894="","",V1894)</f>
        <v/>
      </c>
      <c r="BQ1894" s="226" t="str">
        <f aca="false">IF(W1894="","",CONCATENATE(W1894,IF(LEFT(AO1894,1)="s","+","")))</f>
        <v/>
      </c>
      <c r="BR1894" s="226" t="str">
        <f aca="false">IF(X1894="","",CONCATENATE(X1894,IF(LEFT(AQ1894,1)="s","+","")))</f>
        <v/>
      </c>
      <c r="BS1894" s="226" t="str">
        <f aca="false">IF(Y1894="","",CONCATENATE(Y1894,IF(LEFT(AR1894,1)="s","+","")))</f>
        <v/>
      </c>
      <c r="BT1894" s="226" t="str">
        <f aca="false">IF(Z1894="","",CONCATENATE(Z1894,IF(LEFT(AS1894,1)="s","+","")))</f>
        <v/>
      </c>
      <c r="BU1894" s="227" t="str">
        <f aca="false">IF(AA1894="","",CONCATENATE(AA1894,IF(LEFT(AT1894,1)="s","+","")))</f>
        <v/>
      </c>
      <c r="BV1894" s="212"/>
      <c r="BW1894" s="177" t="s">
        <v>338</v>
      </c>
      <c r="BX1894" s="170" t="str">
        <f aca="false">IF(BW1894&lt;&gt;"",IF(ISNUMBER(FIND("=",BW1894)),LEFT(BW1894,FIND("=",BW1894)-1),BW1894),BW1894)</f>
        <v>xx</v>
      </c>
      <c r="BY1894" s="170" t="str">
        <f aca="false">IF(BW1894&lt;&gt;"",IF(ISNUMBER(FIND("=",BW1894)),RIGHT(BW1894,LEN(BW1894)-FIND("=",BW1894)),""),"")</f>
        <v>Non_select</v>
      </c>
      <c r="BZ1894" s="170" t="str">
        <f aca="false">IF(BX1894&lt;&gt;"",IF(ISNUMBER(FIND(".",BX1894)),LEFT(BX1894,FIND(".",BX1894)-1),BX1894),BX1894)</f>
        <v>xx</v>
      </c>
      <c r="CA1894" s="170" t="str">
        <f aca="false">IF(BX1894&lt;&gt;"",IF(ISNUMBER(FIND(".",BX1894)),RIGHT(BX1894,LEN(BX1894)-FIND(".",BX1894)),""),"")</f>
        <v/>
      </c>
      <c r="CB1894" s="212"/>
      <c r="CC1894" s="170" t="str">
        <f aca="false">A1894</f>
        <v>DD148681</v>
      </c>
      <c r="CD1894" s="178" t="s">
        <v>339</v>
      </c>
      <c r="CE1894" s="178" t="s">
        <v>340</v>
      </c>
      <c r="CF1894" s="178" t="s">
        <v>341</v>
      </c>
      <c r="CG1894" s="212"/>
      <c r="CH1894" s="212"/>
      <c r="CI1894" s="212"/>
      <c r="CJ1894" s="212"/>
      <c r="CK1894" s="178"/>
      <c r="CL1894" s="212"/>
      <c r="CM1894" s="212"/>
      <c r="CN1894" s="212"/>
      <c r="CO1894" s="212"/>
      <c r="CP1894" s="212"/>
      <c r="CQ1894" s="212"/>
      <c r="CR1894" s="170" t="n">
        <f aca="false">C1894</f>
        <v>0</v>
      </c>
      <c r="CS1894" s="229" t="n">
        <f aca="false">D1894</f>
        <v>0</v>
      </c>
      <c r="CT1894" s="170" t="str">
        <f aca="false">CONCATENATE(CD1894," strain ",CM1894," ",CL1894,", partial cds")</f>
        <v>Hepatitis E virus strain  , partial cds</v>
      </c>
    </row>
    <row r="1895" s="146" customFormat="true" ht="11.9" hidden="true" customHeight="true" outlineLevel="0" collapsed="false">
      <c r="A1895" s="154" t="s">
        <v>4844</v>
      </c>
      <c r="B1895" s="147" t="s">
        <v>371</v>
      </c>
      <c r="C1895" s="209"/>
      <c r="D1895" s="209"/>
      <c r="E1895" s="209"/>
      <c r="F1895" s="212"/>
      <c r="G1895" s="212"/>
      <c r="H1895" s="212"/>
      <c r="I1895" s="212"/>
      <c r="J1895" s="212"/>
      <c r="K1895" s="212"/>
      <c r="L1895" s="212"/>
      <c r="M1895" s="157" t="s">
        <v>479</v>
      </c>
      <c r="N1895" s="213"/>
      <c r="O1895" s="212"/>
      <c r="P1895" s="212"/>
      <c r="Q1895" s="212"/>
      <c r="R1895" s="212"/>
      <c r="S1895" s="212"/>
      <c r="T1895" s="215"/>
      <c r="U1895" s="215"/>
      <c r="V1895" s="209"/>
      <c r="W1895" s="217"/>
      <c r="X1895" s="209"/>
      <c r="Y1895" s="209"/>
      <c r="Z1895" s="209"/>
      <c r="AA1895" s="216"/>
      <c r="AB1895" s="217"/>
      <c r="AC1895" s="217"/>
      <c r="AD1895" s="209"/>
      <c r="AE1895" s="209"/>
      <c r="AF1895" s="209"/>
      <c r="AG1895" s="218"/>
      <c r="AH1895" s="212"/>
      <c r="AI1895" s="212"/>
      <c r="AJ1895" s="219" t="n">
        <f aca="false">SeqEnd-SeqBeg+1</f>
        <v>1</v>
      </c>
      <c r="AK1895" s="220" t="n">
        <f aca="false">AND( SeqBeg&lt;=Beg  , End &lt;=SeqEnd )</f>
        <v>0</v>
      </c>
      <c r="AL1895" s="212"/>
      <c r="AM1895" s="212"/>
      <c r="AN1895" s="221"/>
      <c r="AO1895" s="147" t="s">
        <v>103</v>
      </c>
      <c r="AP1895" s="147" t="s">
        <v>103</v>
      </c>
      <c r="AQ1895" s="147" t="s">
        <v>103</v>
      </c>
      <c r="AR1895" s="147" t="s">
        <v>103</v>
      </c>
      <c r="AS1895" s="147" t="s">
        <v>103</v>
      </c>
      <c r="AT1895" s="147" t="s">
        <v>103</v>
      </c>
      <c r="AV1895" s="212"/>
      <c r="AW1895" s="222" t="str">
        <f aca="false">HYPERLINK(CONCATENATE("http://www.ncbi.nlm.nih.gov/nuccore/",BM1895),BM1895)</f>
        <v>DD148682</v>
      </c>
      <c r="AX1895" s="219" t="str">
        <f aca="false">CONCATENATE(D1895,IF(I1895="","",CONCATENATE(".",I1895)),IF(K1895="","",CONCATENATE(".",K1895)),IF(M1895="","",CONCATENATE(".",M1895)),IF(R1895="","",CONCATENATE(".",R1895)),IF(U1895="","","(*)"))</f>
        <v>.patent</v>
      </c>
      <c r="AY1895" s="170" t="str">
        <f aca="false">CONCATENATE(BM1895,".",BN1895)</f>
        <v>DD148682.</v>
      </c>
      <c r="AZ1895" s="171" t="str">
        <f aca="false">IF(AV1895="",IF(ISNUMBER(FIND(".",A1895)),LEFT(A1895,FIND(".",A1895)-1),A1895),AV1895)</f>
        <v>DD148682</v>
      </c>
      <c r="BA1895" s="171" t="str">
        <f aca="false">IF(ISNUMBER(FIND("-",AZ1895)),LEFT(AZ1895,FIND("-",AZ1895)-1),AZ1895)</f>
        <v>DD148682</v>
      </c>
      <c r="BB1895" s="170" t="str">
        <f aca="false"> MEGAname &amp; "="</f>
        <v>DD148682=</v>
      </c>
      <c r="BC1895" s="170" t="str">
        <f aca="false">Clear &amp; IF(span ,"Span","out")</f>
        <v>DD148682=out</v>
      </c>
      <c r="BD1895" s="170" t="str">
        <f aca="false">Clear &amp; IF(span, IF(B1895=".","Selected",B1895),"out")</f>
        <v>DD148682=out</v>
      </c>
      <c r="BE1895" s="170" t="str">
        <f aca="false">Clear &amp; Strain</f>
        <v>DD148682=</v>
      </c>
      <c r="BF1895" s="170" t="str">
        <f aca="false">CONCATENATE(A1895,"=",F1895,". ",AX1895,IF(AB1895="","",CONCATENATE(".",AB1895)))</f>
        <v>DD148682=. .patent</v>
      </c>
      <c r="BG1895" s="170" t="str">
        <f aca="false">CONCATENATE(A1895,"=",F1895,". ",AX1895)</f>
        <v>DD148682=. .patent</v>
      </c>
      <c r="BH1895" s="170" t="str">
        <f aca="false">CONCATENATE(A1895,"=",AX1895)</f>
        <v>DD148682=.patent</v>
      </c>
      <c r="BI1895" s="170" t="str">
        <f aca="false">CONCATENATE(A1895,"=",ComForSubtype,D1895)</f>
        <v>DD148682=</v>
      </c>
      <c r="BJ1895" s="170" t="str">
        <f aca="false">CONCATENATE(A1895,"=",E1895)</f>
        <v>DD148682=</v>
      </c>
      <c r="BK1895" s="170" t="str">
        <f aca="false">CONCATENATE(A1895,"=",C1895)</f>
        <v>DD148682=</v>
      </c>
      <c r="BL1895" s="170" t="str">
        <f aca="false">CONCATENATE(D1895,"=")</f>
        <v>=</v>
      </c>
      <c r="BM1895" s="223" t="str">
        <f aca="false">IF(BA1895="XX","",BA1895)</f>
        <v>DD148682</v>
      </c>
      <c r="BN1895" s="224" t="str">
        <f aca="false">CONCATENATE(IF(F1895="","",F1895),IF(G1895="","",CONCATENATE(" / ",G1895)))</f>
        <v/>
      </c>
      <c r="BO1895" s="225" t="str">
        <f aca="false">AX1895</f>
        <v>.patent</v>
      </c>
      <c r="BP1895" s="226" t="str">
        <f aca="false">IF(V1895="","",V1895)</f>
        <v/>
      </c>
      <c r="BQ1895" s="226" t="str">
        <f aca="false">IF(W1895="","",CONCATENATE(W1895,IF(LEFT(AO1895,1)="s","+","")))</f>
        <v/>
      </c>
      <c r="BR1895" s="226" t="str">
        <f aca="false">IF(X1895="","",CONCATENATE(X1895,IF(LEFT(AQ1895,1)="s","+","")))</f>
        <v/>
      </c>
      <c r="BS1895" s="226" t="str">
        <f aca="false">IF(Y1895="","",CONCATENATE(Y1895,IF(LEFT(AR1895,1)="s","+","")))</f>
        <v/>
      </c>
      <c r="BT1895" s="226" t="str">
        <f aca="false">IF(Z1895="","",CONCATENATE(Z1895,IF(LEFT(AS1895,1)="s","+","")))</f>
        <v/>
      </c>
      <c r="BU1895" s="227" t="str">
        <f aca="false">IF(AA1895="","",CONCATENATE(AA1895,IF(LEFT(AT1895,1)="s","+","")))</f>
        <v/>
      </c>
      <c r="BV1895" s="212"/>
      <c r="BW1895" s="177" t="s">
        <v>338</v>
      </c>
      <c r="BX1895" s="170" t="str">
        <f aca="false">IF(BW1895&lt;&gt;"",IF(ISNUMBER(FIND("=",BW1895)),LEFT(BW1895,FIND("=",BW1895)-1),BW1895),BW1895)</f>
        <v>xx</v>
      </c>
      <c r="BY1895" s="170" t="str">
        <f aca="false">IF(BW1895&lt;&gt;"",IF(ISNUMBER(FIND("=",BW1895)),RIGHT(BW1895,LEN(BW1895)-FIND("=",BW1895)),""),"")</f>
        <v>Non_select</v>
      </c>
      <c r="BZ1895" s="170" t="str">
        <f aca="false">IF(BX1895&lt;&gt;"",IF(ISNUMBER(FIND(".",BX1895)),LEFT(BX1895,FIND(".",BX1895)-1),BX1895),BX1895)</f>
        <v>xx</v>
      </c>
      <c r="CA1895" s="170" t="str">
        <f aca="false">IF(BX1895&lt;&gt;"",IF(ISNUMBER(FIND(".",BX1895)),RIGHT(BX1895,LEN(BX1895)-FIND(".",BX1895)),""),"")</f>
        <v/>
      </c>
      <c r="CB1895" s="212"/>
      <c r="CC1895" s="170" t="str">
        <f aca="false">A1895</f>
        <v>DD148682</v>
      </c>
      <c r="CD1895" s="178" t="s">
        <v>339</v>
      </c>
      <c r="CE1895" s="178" t="s">
        <v>340</v>
      </c>
      <c r="CF1895" s="178" t="s">
        <v>341</v>
      </c>
      <c r="CG1895" s="212"/>
      <c r="CH1895" s="212"/>
      <c r="CI1895" s="212"/>
      <c r="CJ1895" s="212"/>
      <c r="CK1895" s="178"/>
      <c r="CL1895" s="212"/>
      <c r="CM1895" s="212"/>
      <c r="CN1895" s="212"/>
      <c r="CO1895" s="212"/>
      <c r="CP1895" s="212"/>
      <c r="CQ1895" s="212"/>
      <c r="CR1895" s="170" t="n">
        <f aca="false">C1895</f>
        <v>0</v>
      </c>
      <c r="CS1895" s="229" t="n">
        <f aca="false">D1895</f>
        <v>0</v>
      </c>
      <c r="CT1895" s="170" t="str">
        <f aca="false">CONCATENATE(CD1895," strain ",CM1895," ",CL1895,", partial cds")</f>
        <v>Hepatitis E virus strain  , partial cds</v>
      </c>
    </row>
    <row r="1896" s="146" customFormat="true" ht="11.9" hidden="true" customHeight="true" outlineLevel="0" collapsed="false">
      <c r="A1896" s="154" t="s">
        <v>4845</v>
      </c>
      <c r="B1896" s="147" t="s">
        <v>371</v>
      </c>
      <c r="C1896" s="209"/>
      <c r="D1896" s="209"/>
      <c r="E1896" s="209"/>
      <c r="F1896" s="212"/>
      <c r="G1896" s="212"/>
      <c r="H1896" s="212"/>
      <c r="I1896" s="212"/>
      <c r="J1896" s="212"/>
      <c r="K1896" s="212"/>
      <c r="L1896" s="212"/>
      <c r="M1896" s="157" t="s">
        <v>479</v>
      </c>
      <c r="N1896" s="213"/>
      <c r="O1896" s="212"/>
      <c r="P1896" s="212"/>
      <c r="Q1896" s="212"/>
      <c r="R1896" s="212"/>
      <c r="S1896" s="212"/>
      <c r="T1896" s="215"/>
      <c r="U1896" s="215"/>
      <c r="V1896" s="209"/>
      <c r="W1896" s="217"/>
      <c r="X1896" s="209"/>
      <c r="Y1896" s="209"/>
      <c r="Z1896" s="209"/>
      <c r="AA1896" s="216"/>
      <c r="AB1896" s="217"/>
      <c r="AC1896" s="217"/>
      <c r="AD1896" s="209"/>
      <c r="AE1896" s="209"/>
      <c r="AF1896" s="209"/>
      <c r="AG1896" s="218"/>
      <c r="AH1896" s="212"/>
      <c r="AI1896" s="212"/>
      <c r="AJ1896" s="219" t="n">
        <f aca="false">SeqEnd-SeqBeg+1</f>
        <v>1</v>
      </c>
      <c r="AK1896" s="220" t="n">
        <f aca="false">AND( SeqBeg&lt;=Beg  , End &lt;=SeqEnd )</f>
        <v>0</v>
      </c>
      <c r="AL1896" s="212"/>
      <c r="AM1896" s="212"/>
      <c r="AN1896" s="221"/>
      <c r="AO1896" s="147" t="s">
        <v>103</v>
      </c>
      <c r="AP1896" s="147" t="s">
        <v>103</v>
      </c>
      <c r="AQ1896" s="147" t="s">
        <v>103</v>
      </c>
      <c r="AR1896" s="147" t="s">
        <v>103</v>
      </c>
      <c r="AS1896" s="147" t="s">
        <v>103</v>
      </c>
      <c r="AT1896" s="147" t="s">
        <v>103</v>
      </c>
      <c r="AV1896" s="212"/>
      <c r="AW1896" s="222" t="str">
        <f aca="false">HYPERLINK(CONCATENATE("http://www.ncbi.nlm.nih.gov/nuccore/",BM1896),BM1896)</f>
        <v>DD496413</v>
      </c>
      <c r="AX1896" s="219" t="str">
        <f aca="false">CONCATENATE(D1896,IF(I1896="","",CONCATENATE(".",I1896)),IF(K1896="","",CONCATENATE(".",K1896)),IF(M1896="","",CONCATENATE(".",M1896)),IF(R1896="","",CONCATENATE(".",R1896)),IF(U1896="","","(*)"))</f>
        <v>.patent</v>
      </c>
      <c r="AY1896" s="170" t="str">
        <f aca="false">CONCATENATE(BM1896,".",BN1896)</f>
        <v>DD496413.</v>
      </c>
      <c r="AZ1896" s="171" t="str">
        <f aca="false">IF(AV1896="",IF(ISNUMBER(FIND(".",A1896)),LEFT(A1896,FIND(".",A1896)-1),A1896),AV1896)</f>
        <v>DD496413</v>
      </c>
      <c r="BA1896" s="171" t="str">
        <f aca="false">IF(ISNUMBER(FIND("-",AZ1896)),LEFT(AZ1896,FIND("-",AZ1896)-1),AZ1896)</f>
        <v>DD496413</v>
      </c>
      <c r="BB1896" s="170" t="str">
        <f aca="false"> MEGAname &amp; "="</f>
        <v>DD496413=</v>
      </c>
      <c r="BC1896" s="170" t="str">
        <f aca="false">Clear &amp; IF(span ,"Span","out")</f>
        <v>DD496413=out</v>
      </c>
      <c r="BD1896" s="170" t="str">
        <f aca="false">Clear &amp; IF(span, IF(B1896=".","Selected",B1896),"out")</f>
        <v>DD496413=out</v>
      </c>
      <c r="BE1896" s="170" t="str">
        <f aca="false">Clear &amp; Strain</f>
        <v>DD496413=</v>
      </c>
      <c r="BF1896" s="170" t="str">
        <f aca="false">CONCATENATE(A1896,"=",F1896,". ",AX1896,IF(AB1896="","",CONCATENATE(".",AB1896)))</f>
        <v>DD496413=. .patent</v>
      </c>
      <c r="BG1896" s="170" t="str">
        <f aca="false">CONCATENATE(A1896,"=",F1896,". ",AX1896)</f>
        <v>DD496413=. .patent</v>
      </c>
      <c r="BH1896" s="170" t="str">
        <f aca="false">CONCATENATE(A1896,"=",AX1896)</f>
        <v>DD496413=.patent</v>
      </c>
      <c r="BI1896" s="170" t="str">
        <f aca="false">CONCATENATE(A1896,"=",ComForSubtype,D1896)</f>
        <v>DD496413=</v>
      </c>
      <c r="BJ1896" s="170" t="str">
        <f aca="false">CONCATENATE(A1896,"=",E1896)</f>
        <v>DD496413=</v>
      </c>
      <c r="BK1896" s="170" t="str">
        <f aca="false">CONCATENATE(A1896,"=",C1896)</f>
        <v>DD496413=</v>
      </c>
      <c r="BL1896" s="170" t="str">
        <f aca="false">CONCATENATE(D1896,"=")</f>
        <v>=</v>
      </c>
      <c r="BM1896" s="223" t="str">
        <f aca="false">IF(BA1896="XX","",BA1896)</f>
        <v>DD496413</v>
      </c>
      <c r="BN1896" s="224" t="str">
        <f aca="false">CONCATENATE(IF(F1896="","",F1896),IF(G1896="","",CONCATENATE(" / ",G1896)))</f>
        <v/>
      </c>
      <c r="BO1896" s="225" t="str">
        <f aca="false">AX1896</f>
        <v>.patent</v>
      </c>
      <c r="BP1896" s="226" t="str">
        <f aca="false">IF(V1896="","",V1896)</f>
        <v/>
      </c>
      <c r="BQ1896" s="226" t="str">
        <f aca="false">IF(W1896="","",CONCATENATE(W1896,IF(LEFT(AO1896,1)="s","+","")))</f>
        <v/>
      </c>
      <c r="BR1896" s="226" t="str">
        <f aca="false">IF(X1896="","",CONCATENATE(X1896,IF(LEFT(AQ1896,1)="s","+","")))</f>
        <v/>
      </c>
      <c r="BS1896" s="226" t="str">
        <f aca="false">IF(Y1896="","",CONCATENATE(Y1896,IF(LEFT(AR1896,1)="s","+","")))</f>
        <v/>
      </c>
      <c r="BT1896" s="226" t="str">
        <f aca="false">IF(Z1896="","",CONCATENATE(Z1896,IF(LEFT(AS1896,1)="s","+","")))</f>
        <v/>
      </c>
      <c r="BU1896" s="227" t="str">
        <f aca="false">IF(AA1896="","",CONCATENATE(AA1896,IF(LEFT(AT1896,1)="s","+","")))</f>
        <v/>
      </c>
      <c r="BV1896" s="212"/>
      <c r="BW1896" s="177" t="s">
        <v>338</v>
      </c>
      <c r="BX1896" s="170" t="str">
        <f aca="false">IF(BW1896&lt;&gt;"",IF(ISNUMBER(FIND("=",BW1896)),LEFT(BW1896,FIND("=",BW1896)-1),BW1896),BW1896)</f>
        <v>xx</v>
      </c>
      <c r="BY1896" s="170" t="str">
        <f aca="false">IF(BW1896&lt;&gt;"",IF(ISNUMBER(FIND("=",BW1896)),RIGHT(BW1896,LEN(BW1896)-FIND("=",BW1896)),""),"")</f>
        <v>Non_select</v>
      </c>
      <c r="BZ1896" s="170" t="str">
        <f aca="false">IF(BX1896&lt;&gt;"",IF(ISNUMBER(FIND(".",BX1896)),LEFT(BX1896,FIND(".",BX1896)-1),BX1896),BX1896)</f>
        <v>xx</v>
      </c>
      <c r="CA1896" s="170" t="str">
        <f aca="false">IF(BX1896&lt;&gt;"",IF(ISNUMBER(FIND(".",BX1896)),RIGHT(BX1896,LEN(BX1896)-FIND(".",BX1896)),""),"")</f>
        <v/>
      </c>
      <c r="CB1896" s="212"/>
      <c r="CC1896" s="170" t="str">
        <f aca="false">A1896</f>
        <v>DD496413</v>
      </c>
      <c r="CD1896" s="178" t="s">
        <v>339</v>
      </c>
      <c r="CE1896" s="178" t="s">
        <v>340</v>
      </c>
      <c r="CF1896" s="178" t="s">
        <v>341</v>
      </c>
      <c r="CG1896" s="212"/>
      <c r="CH1896" s="212"/>
      <c r="CI1896" s="212"/>
      <c r="CJ1896" s="212"/>
      <c r="CK1896" s="178"/>
      <c r="CL1896" s="212"/>
      <c r="CM1896" s="212"/>
      <c r="CN1896" s="212"/>
      <c r="CO1896" s="212"/>
      <c r="CP1896" s="212"/>
      <c r="CQ1896" s="212"/>
      <c r="CR1896" s="170" t="n">
        <f aca="false">C1896</f>
        <v>0</v>
      </c>
      <c r="CS1896" s="229" t="n">
        <f aca="false">D1896</f>
        <v>0</v>
      </c>
      <c r="CT1896" s="170" t="str">
        <f aca="false">CONCATENATE(CD1896," strain ",CM1896," ",CL1896,", partial cds")</f>
        <v>Hepatitis E virus strain  , partial cds</v>
      </c>
    </row>
    <row r="1897" s="146" customFormat="true" ht="11.9" hidden="true" customHeight="true" outlineLevel="0" collapsed="false">
      <c r="A1897" s="154" t="s">
        <v>4846</v>
      </c>
      <c r="B1897" s="147" t="s">
        <v>371</v>
      </c>
      <c r="C1897" s="209"/>
      <c r="D1897" s="209"/>
      <c r="E1897" s="209"/>
      <c r="F1897" s="212"/>
      <c r="G1897" s="212"/>
      <c r="H1897" s="212"/>
      <c r="I1897" s="212"/>
      <c r="J1897" s="212"/>
      <c r="K1897" s="212"/>
      <c r="L1897" s="212"/>
      <c r="M1897" s="157" t="s">
        <v>479</v>
      </c>
      <c r="N1897" s="213"/>
      <c r="O1897" s="212"/>
      <c r="P1897" s="212"/>
      <c r="Q1897" s="212"/>
      <c r="R1897" s="212"/>
      <c r="S1897" s="212"/>
      <c r="T1897" s="215"/>
      <c r="U1897" s="215"/>
      <c r="V1897" s="209"/>
      <c r="W1897" s="217"/>
      <c r="X1897" s="209"/>
      <c r="Y1897" s="209"/>
      <c r="Z1897" s="209"/>
      <c r="AA1897" s="216"/>
      <c r="AB1897" s="217"/>
      <c r="AC1897" s="217"/>
      <c r="AD1897" s="209"/>
      <c r="AE1897" s="209"/>
      <c r="AF1897" s="209"/>
      <c r="AG1897" s="218"/>
      <c r="AH1897" s="212"/>
      <c r="AI1897" s="212"/>
      <c r="AJ1897" s="219" t="n">
        <f aca="false">SeqEnd-SeqBeg+1</f>
        <v>1</v>
      </c>
      <c r="AK1897" s="220" t="n">
        <f aca="false">AND( SeqBeg&lt;=Beg  , End &lt;=SeqEnd )</f>
        <v>0</v>
      </c>
      <c r="AL1897" s="212"/>
      <c r="AM1897" s="212"/>
      <c r="AN1897" s="221"/>
      <c r="AO1897" s="147" t="s">
        <v>103</v>
      </c>
      <c r="AP1897" s="147" t="s">
        <v>103</v>
      </c>
      <c r="AQ1897" s="147" t="s">
        <v>103</v>
      </c>
      <c r="AR1897" s="147" t="s">
        <v>103</v>
      </c>
      <c r="AS1897" s="147" t="s">
        <v>103</v>
      </c>
      <c r="AT1897" s="147" t="s">
        <v>103</v>
      </c>
      <c r="AV1897" s="212"/>
      <c r="AW1897" s="222" t="str">
        <f aca="false">HYPERLINK(CONCATENATE("http://www.ncbi.nlm.nih.gov/nuccore/",BM1897),BM1897)</f>
        <v>DD496414</v>
      </c>
      <c r="AX1897" s="219" t="str">
        <f aca="false">CONCATENATE(D1897,IF(I1897="","",CONCATENATE(".",I1897)),IF(K1897="","",CONCATENATE(".",K1897)),IF(M1897="","",CONCATENATE(".",M1897)),IF(R1897="","",CONCATENATE(".",R1897)),IF(U1897="","","(*)"))</f>
        <v>.patent</v>
      </c>
      <c r="AY1897" s="170" t="str">
        <f aca="false">CONCATENATE(BM1897,".",BN1897)</f>
        <v>DD496414.</v>
      </c>
      <c r="AZ1897" s="171" t="str">
        <f aca="false">IF(AV1897="",IF(ISNUMBER(FIND(".",A1897)),LEFT(A1897,FIND(".",A1897)-1),A1897),AV1897)</f>
        <v>DD496414</v>
      </c>
      <c r="BA1897" s="171" t="str">
        <f aca="false">IF(ISNUMBER(FIND("-",AZ1897)),LEFT(AZ1897,FIND("-",AZ1897)-1),AZ1897)</f>
        <v>DD496414</v>
      </c>
      <c r="BB1897" s="170" t="str">
        <f aca="false"> MEGAname &amp; "="</f>
        <v>DD496414=</v>
      </c>
      <c r="BC1897" s="170" t="str">
        <f aca="false">Clear &amp; IF(span ,"Span","out")</f>
        <v>DD496414=out</v>
      </c>
      <c r="BD1897" s="170" t="str">
        <f aca="false">Clear &amp; IF(span, IF(B1897=".","Selected",B1897),"out")</f>
        <v>DD496414=out</v>
      </c>
      <c r="BE1897" s="170" t="str">
        <f aca="false">Clear &amp; Strain</f>
        <v>DD496414=</v>
      </c>
      <c r="BF1897" s="170" t="str">
        <f aca="false">CONCATENATE(A1897,"=",F1897,". ",AX1897,IF(AB1897="","",CONCATENATE(".",AB1897)))</f>
        <v>DD496414=. .patent</v>
      </c>
      <c r="BG1897" s="170" t="str">
        <f aca="false">CONCATENATE(A1897,"=",F1897,". ",AX1897)</f>
        <v>DD496414=. .patent</v>
      </c>
      <c r="BH1897" s="170" t="str">
        <f aca="false">CONCATENATE(A1897,"=",AX1897)</f>
        <v>DD496414=.patent</v>
      </c>
      <c r="BI1897" s="170" t="str">
        <f aca="false">CONCATENATE(A1897,"=",ComForSubtype,D1897)</f>
        <v>DD496414=</v>
      </c>
      <c r="BJ1897" s="170" t="str">
        <f aca="false">CONCATENATE(A1897,"=",E1897)</f>
        <v>DD496414=</v>
      </c>
      <c r="BK1897" s="170" t="str">
        <f aca="false">CONCATENATE(A1897,"=",C1897)</f>
        <v>DD496414=</v>
      </c>
      <c r="BL1897" s="170" t="str">
        <f aca="false">CONCATENATE(D1897,"=")</f>
        <v>=</v>
      </c>
      <c r="BM1897" s="223" t="str">
        <f aca="false">IF(BA1897="XX","",BA1897)</f>
        <v>DD496414</v>
      </c>
      <c r="BN1897" s="224" t="str">
        <f aca="false">CONCATENATE(IF(F1897="","",F1897),IF(G1897="","",CONCATENATE(" / ",G1897)))</f>
        <v/>
      </c>
      <c r="BO1897" s="225" t="str">
        <f aca="false">AX1897</f>
        <v>.patent</v>
      </c>
      <c r="BP1897" s="226" t="str">
        <f aca="false">IF(V1897="","",V1897)</f>
        <v/>
      </c>
      <c r="BQ1897" s="226" t="str">
        <f aca="false">IF(W1897="","",CONCATENATE(W1897,IF(LEFT(AO1897,1)="s","+","")))</f>
        <v/>
      </c>
      <c r="BR1897" s="226" t="str">
        <f aca="false">IF(X1897="","",CONCATENATE(X1897,IF(LEFT(AQ1897,1)="s","+","")))</f>
        <v/>
      </c>
      <c r="BS1897" s="226" t="str">
        <f aca="false">IF(Y1897="","",CONCATENATE(Y1897,IF(LEFT(AR1897,1)="s","+","")))</f>
        <v/>
      </c>
      <c r="BT1897" s="226" t="str">
        <f aca="false">IF(Z1897="","",CONCATENATE(Z1897,IF(LEFT(AS1897,1)="s","+","")))</f>
        <v/>
      </c>
      <c r="BU1897" s="227" t="str">
        <f aca="false">IF(AA1897="","",CONCATENATE(AA1897,IF(LEFT(AT1897,1)="s","+","")))</f>
        <v/>
      </c>
      <c r="BV1897" s="212"/>
      <c r="BW1897" s="177" t="s">
        <v>338</v>
      </c>
      <c r="BX1897" s="170" t="str">
        <f aca="false">IF(BW1897&lt;&gt;"",IF(ISNUMBER(FIND("=",BW1897)),LEFT(BW1897,FIND("=",BW1897)-1),BW1897),BW1897)</f>
        <v>xx</v>
      </c>
      <c r="BY1897" s="170" t="str">
        <f aca="false">IF(BW1897&lt;&gt;"",IF(ISNUMBER(FIND("=",BW1897)),RIGHT(BW1897,LEN(BW1897)-FIND("=",BW1897)),""),"")</f>
        <v>Non_select</v>
      </c>
      <c r="BZ1897" s="170" t="str">
        <f aca="false">IF(BX1897&lt;&gt;"",IF(ISNUMBER(FIND(".",BX1897)),LEFT(BX1897,FIND(".",BX1897)-1),BX1897),BX1897)</f>
        <v>xx</v>
      </c>
      <c r="CA1897" s="170" t="str">
        <f aca="false">IF(BX1897&lt;&gt;"",IF(ISNUMBER(FIND(".",BX1897)),RIGHT(BX1897,LEN(BX1897)-FIND(".",BX1897)),""),"")</f>
        <v/>
      </c>
      <c r="CB1897" s="212"/>
      <c r="CC1897" s="170" t="str">
        <f aca="false">A1897</f>
        <v>DD496414</v>
      </c>
      <c r="CD1897" s="178" t="s">
        <v>339</v>
      </c>
      <c r="CE1897" s="178" t="s">
        <v>340</v>
      </c>
      <c r="CF1897" s="178" t="s">
        <v>341</v>
      </c>
      <c r="CG1897" s="212"/>
      <c r="CH1897" s="212"/>
      <c r="CI1897" s="212"/>
      <c r="CJ1897" s="212"/>
      <c r="CK1897" s="178"/>
      <c r="CL1897" s="212"/>
      <c r="CM1897" s="212"/>
      <c r="CN1897" s="212"/>
      <c r="CO1897" s="212"/>
      <c r="CP1897" s="212"/>
      <c r="CQ1897" s="212"/>
      <c r="CR1897" s="170" t="n">
        <f aca="false">C1897</f>
        <v>0</v>
      </c>
      <c r="CS1897" s="229" t="n">
        <f aca="false">D1897</f>
        <v>0</v>
      </c>
      <c r="CT1897" s="170" t="str">
        <f aca="false">CONCATENATE(CD1897," strain ",CM1897," ",CL1897,", partial cds")</f>
        <v>Hepatitis E virus strain  , partial cds</v>
      </c>
    </row>
    <row r="1898" s="146" customFormat="true" ht="11.9" hidden="true" customHeight="true" outlineLevel="0" collapsed="false">
      <c r="A1898" s="154" t="s">
        <v>4847</v>
      </c>
      <c r="B1898" s="147" t="s">
        <v>371</v>
      </c>
      <c r="C1898" s="209"/>
      <c r="D1898" s="209"/>
      <c r="E1898" s="209"/>
      <c r="F1898" s="212"/>
      <c r="G1898" s="212"/>
      <c r="H1898" s="212"/>
      <c r="I1898" s="212"/>
      <c r="J1898" s="212"/>
      <c r="K1898" s="212"/>
      <c r="L1898" s="212"/>
      <c r="M1898" s="157" t="s">
        <v>479</v>
      </c>
      <c r="N1898" s="213"/>
      <c r="O1898" s="212"/>
      <c r="P1898" s="212"/>
      <c r="Q1898" s="212"/>
      <c r="R1898" s="212"/>
      <c r="S1898" s="212"/>
      <c r="T1898" s="215"/>
      <c r="U1898" s="215"/>
      <c r="V1898" s="209"/>
      <c r="W1898" s="217"/>
      <c r="X1898" s="209"/>
      <c r="Y1898" s="209"/>
      <c r="Z1898" s="209"/>
      <c r="AA1898" s="216"/>
      <c r="AB1898" s="217"/>
      <c r="AC1898" s="217"/>
      <c r="AD1898" s="209"/>
      <c r="AE1898" s="209"/>
      <c r="AF1898" s="209"/>
      <c r="AG1898" s="218"/>
      <c r="AH1898" s="212"/>
      <c r="AI1898" s="212"/>
      <c r="AJ1898" s="219" t="n">
        <f aca="false">SeqEnd-SeqBeg+1</f>
        <v>1</v>
      </c>
      <c r="AK1898" s="220" t="n">
        <f aca="false">AND( SeqBeg&lt;=Beg  , End &lt;=SeqEnd )</f>
        <v>0</v>
      </c>
      <c r="AL1898" s="212"/>
      <c r="AM1898" s="212"/>
      <c r="AN1898" s="221"/>
      <c r="AO1898" s="147" t="s">
        <v>103</v>
      </c>
      <c r="AP1898" s="147" t="s">
        <v>103</v>
      </c>
      <c r="AQ1898" s="147" t="s">
        <v>103</v>
      </c>
      <c r="AR1898" s="147" t="s">
        <v>103</v>
      </c>
      <c r="AS1898" s="147" t="s">
        <v>103</v>
      </c>
      <c r="AT1898" s="147" t="s">
        <v>103</v>
      </c>
      <c r="AV1898" s="212"/>
      <c r="AW1898" s="222" t="str">
        <f aca="false">HYPERLINK(CONCATENATE("http://www.ncbi.nlm.nih.gov/nuccore/",BM1898),BM1898)</f>
        <v>DD496415</v>
      </c>
      <c r="AX1898" s="219" t="str">
        <f aca="false">CONCATENATE(D1898,IF(I1898="","",CONCATENATE(".",I1898)),IF(K1898="","",CONCATENATE(".",K1898)),IF(M1898="","",CONCATENATE(".",M1898)),IF(R1898="","",CONCATENATE(".",R1898)),IF(U1898="","","(*)"))</f>
        <v>.patent</v>
      </c>
      <c r="AY1898" s="170" t="str">
        <f aca="false">CONCATENATE(BM1898,".",BN1898)</f>
        <v>DD496415.</v>
      </c>
      <c r="AZ1898" s="171" t="str">
        <f aca="false">IF(AV1898="",IF(ISNUMBER(FIND(".",A1898)),LEFT(A1898,FIND(".",A1898)-1),A1898),AV1898)</f>
        <v>DD496415</v>
      </c>
      <c r="BA1898" s="171" t="str">
        <f aca="false">IF(ISNUMBER(FIND("-",AZ1898)),LEFT(AZ1898,FIND("-",AZ1898)-1),AZ1898)</f>
        <v>DD496415</v>
      </c>
      <c r="BB1898" s="170" t="str">
        <f aca="false"> MEGAname &amp; "="</f>
        <v>DD496415=</v>
      </c>
      <c r="BC1898" s="170" t="str">
        <f aca="false">Clear &amp; IF(span ,"Span","out")</f>
        <v>DD496415=out</v>
      </c>
      <c r="BD1898" s="170" t="str">
        <f aca="false">Clear &amp; IF(span, IF(B1898=".","Selected",B1898),"out")</f>
        <v>DD496415=out</v>
      </c>
      <c r="BE1898" s="170" t="str">
        <f aca="false">Clear &amp; Strain</f>
        <v>DD496415=</v>
      </c>
      <c r="BF1898" s="170" t="str">
        <f aca="false">CONCATENATE(A1898,"=",F1898,". ",AX1898,IF(AB1898="","",CONCATENATE(".",AB1898)))</f>
        <v>DD496415=. .patent</v>
      </c>
      <c r="BG1898" s="170" t="str">
        <f aca="false">CONCATENATE(A1898,"=",F1898,". ",AX1898)</f>
        <v>DD496415=. .patent</v>
      </c>
      <c r="BH1898" s="170" t="str">
        <f aca="false">CONCATENATE(A1898,"=",AX1898)</f>
        <v>DD496415=.patent</v>
      </c>
      <c r="BI1898" s="170" t="str">
        <f aca="false">CONCATENATE(A1898,"=",ComForSubtype,D1898)</f>
        <v>DD496415=</v>
      </c>
      <c r="BJ1898" s="170" t="str">
        <f aca="false">CONCATENATE(A1898,"=",E1898)</f>
        <v>DD496415=</v>
      </c>
      <c r="BK1898" s="170" t="str">
        <f aca="false">CONCATENATE(A1898,"=",C1898)</f>
        <v>DD496415=</v>
      </c>
      <c r="BL1898" s="170" t="str">
        <f aca="false">CONCATENATE(D1898,"=")</f>
        <v>=</v>
      </c>
      <c r="BM1898" s="223" t="str">
        <f aca="false">IF(BA1898="XX","",BA1898)</f>
        <v>DD496415</v>
      </c>
      <c r="BN1898" s="224" t="str">
        <f aca="false">CONCATENATE(IF(F1898="","",F1898),IF(G1898="","",CONCATENATE(" / ",G1898)))</f>
        <v/>
      </c>
      <c r="BO1898" s="225" t="str">
        <f aca="false">AX1898</f>
        <v>.patent</v>
      </c>
      <c r="BP1898" s="226" t="str">
        <f aca="false">IF(V1898="","",V1898)</f>
        <v/>
      </c>
      <c r="BQ1898" s="226" t="str">
        <f aca="false">IF(W1898="","",CONCATENATE(W1898,IF(LEFT(AO1898,1)="s","+","")))</f>
        <v/>
      </c>
      <c r="BR1898" s="226" t="str">
        <f aca="false">IF(X1898="","",CONCATENATE(X1898,IF(LEFT(AQ1898,1)="s","+","")))</f>
        <v/>
      </c>
      <c r="BS1898" s="226" t="str">
        <f aca="false">IF(Y1898="","",CONCATENATE(Y1898,IF(LEFT(AR1898,1)="s","+","")))</f>
        <v/>
      </c>
      <c r="BT1898" s="226" t="str">
        <f aca="false">IF(Z1898="","",CONCATENATE(Z1898,IF(LEFT(AS1898,1)="s","+","")))</f>
        <v/>
      </c>
      <c r="BU1898" s="227" t="str">
        <f aca="false">IF(AA1898="","",CONCATENATE(AA1898,IF(LEFT(AT1898,1)="s","+","")))</f>
        <v/>
      </c>
      <c r="BV1898" s="212"/>
      <c r="BW1898" s="177" t="s">
        <v>338</v>
      </c>
      <c r="BX1898" s="170" t="str">
        <f aca="false">IF(BW1898&lt;&gt;"",IF(ISNUMBER(FIND("=",BW1898)),LEFT(BW1898,FIND("=",BW1898)-1),BW1898),BW1898)</f>
        <v>xx</v>
      </c>
      <c r="BY1898" s="170" t="str">
        <f aca="false">IF(BW1898&lt;&gt;"",IF(ISNUMBER(FIND("=",BW1898)),RIGHT(BW1898,LEN(BW1898)-FIND("=",BW1898)),""),"")</f>
        <v>Non_select</v>
      </c>
      <c r="BZ1898" s="170" t="str">
        <f aca="false">IF(BX1898&lt;&gt;"",IF(ISNUMBER(FIND(".",BX1898)),LEFT(BX1898,FIND(".",BX1898)-1),BX1898),BX1898)</f>
        <v>xx</v>
      </c>
      <c r="CA1898" s="170" t="str">
        <f aca="false">IF(BX1898&lt;&gt;"",IF(ISNUMBER(FIND(".",BX1898)),RIGHT(BX1898,LEN(BX1898)-FIND(".",BX1898)),""),"")</f>
        <v/>
      </c>
      <c r="CB1898" s="212"/>
      <c r="CC1898" s="170" t="str">
        <f aca="false">A1898</f>
        <v>DD496415</v>
      </c>
      <c r="CD1898" s="178" t="s">
        <v>339</v>
      </c>
      <c r="CE1898" s="178" t="s">
        <v>340</v>
      </c>
      <c r="CF1898" s="178" t="s">
        <v>341</v>
      </c>
      <c r="CG1898" s="212"/>
      <c r="CH1898" s="212"/>
      <c r="CI1898" s="212"/>
      <c r="CJ1898" s="212"/>
      <c r="CK1898" s="178"/>
      <c r="CL1898" s="212"/>
      <c r="CM1898" s="212"/>
      <c r="CN1898" s="212"/>
      <c r="CO1898" s="212"/>
      <c r="CP1898" s="212"/>
      <c r="CQ1898" s="212"/>
      <c r="CR1898" s="170" t="n">
        <f aca="false">C1898</f>
        <v>0</v>
      </c>
      <c r="CS1898" s="229" t="n">
        <f aca="false">D1898</f>
        <v>0</v>
      </c>
      <c r="CT1898" s="170" t="str">
        <f aca="false">CONCATENATE(CD1898," strain ",CM1898," ",CL1898,", partial cds")</f>
        <v>Hepatitis E virus strain  , partial cds</v>
      </c>
    </row>
    <row r="1899" s="146" customFormat="true" ht="11.9" hidden="true" customHeight="true" outlineLevel="0" collapsed="false">
      <c r="A1899" s="154" t="s">
        <v>4848</v>
      </c>
      <c r="B1899" s="147" t="s">
        <v>371</v>
      </c>
      <c r="C1899" s="209"/>
      <c r="D1899" s="209"/>
      <c r="E1899" s="209"/>
      <c r="F1899" s="212"/>
      <c r="G1899" s="212"/>
      <c r="H1899" s="212"/>
      <c r="I1899" s="212"/>
      <c r="J1899" s="212"/>
      <c r="K1899" s="212"/>
      <c r="L1899" s="212"/>
      <c r="M1899" s="157" t="s">
        <v>479</v>
      </c>
      <c r="N1899" s="213"/>
      <c r="O1899" s="212"/>
      <c r="P1899" s="212"/>
      <c r="Q1899" s="212"/>
      <c r="R1899" s="212"/>
      <c r="S1899" s="212"/>
      <c r="T1899" s="215"/>
      <c r="U1899" s="215"/>
      <c r="V1899" s="209"/>
      <c r="W1899" s="217"/>
      <c r="X1899" s="209"/>
      <c r="Y1899" s="209"/>
      <c r="Z1899" s="209"/>
      <c r="AA1899" s="216"/>
      <c r="AB1899" s="217"/>
      <c r="AC1899" s="217"/>
      <c r="AD1899" s="209"/>
      <c r="AE1899" s="209"/>
      <c r="AF1899" s="209"/>
      <c r="AG1899" s="218"/>
      <c r="AH1899" s="212"/>
      <c r="AI1899" s="212"/>
      <c r="AJ1899" s="219" t="n">
        <f aca="false">SeqEnd-SeqBeg+1</f>
        <v>1</v>
      </c>
      <c r="AK1899" s="220" t="n">
        <f aca="false">AND( SeqBeg&lt;=Beg  , End &lt;=SeqEnd )</f>
        <v>0</v>
      </c>
      <c r="AL1899" s="212"/>
      <c r="AM1899" s="212"/>
      <c r="AN1899" s="221"/>
      <c r="AO1899" s="147" t="s">
        <v>103</v>
      </c>
      <c r="AP1899" s="147" t="s">
        <v>103</v>
      </c>
      <c r="AQ1899" s="147" t="s">
        <v>103</v>
      </c>
      <c r="AR1899" s="147" t="s">
        <v>103</v>
      </c>
      <c r="AS1899" s="147" t="s">
        <v>103</v>
      </c>
      <c r="AT1899" s="147" t="s">
        <v>103</v>
      </c>
      <c r="AV1899" s="212"/>
      <c r="AW1899" s="222" t="str">
        <f aca="false">HYPERLINK(CONCATENATE("http://www.ncbi.nlm.nih.gov/nuccore/",BM1899),BM1899)</f>
        <v>DJ392947</v>
      </c>
      <c r="AX1899" s="219" t="str">
        <f aca="false">CONCATENATE(D1899,IF(I1899="","",CONCATENATE(".",I1899)),IF(K1899="","",CONCATENATE(".",K1899)),IF(M1899="","",CONCATENATE(".",M1899)),IF(R1899="","",CONCATENATE(".",R1899)),IF(U1899="","","(*)"))</f>
        <v>.patent</v>
      </c>
      <c r="AY1899" s="170" t="str">
        <f aca="false">CONCATENATE(BM1899,".",BN1899)</f>
        <v>DJ392947.</v>
      </c>
      <c r="AZ1899" s="171" t="str">
        <f aca="false">IF(AV1899="",IF(ISNUMBER(FIND(".",A1899)),LEFT(A1899,FIND(".",A1899)-1),A1899),AV1899)</f>
        <v>DJ392947</v>
      </c>
      <c r="BA1899" s="171" t="str">
        <f aca="false">IF(ISNUMBER(FIND("-",AZ1899)),LEFT(AZ1899,FIND("-",AZ1899)-1),AZ1899)</f>
        <v>DJ392947</v>
      </c>
      <c r="BB1899" s="170" t="str">
        <f aca="false"> MEGAname &amp; "="</f>
        <v>DJ392947=</v>
      </c>
      <c r="BC1899" s="170" t="str">
        <f aca="false">Clear &amp; IF(span ,"Span","out")</f>
        <v>DJ392947=out</v>
      </c>
      <c r="BD1899" s="170" t="str">
        <f aca="false">Clear &amp; IF(span, IF(B1899=".","Selected",B1899),"out")</f>
        <v>DJ392947=out</v>
      </c>
      <c r="BE1899" s="170" t="str">
        <f aca="false">Clear &amp; Strain</f>
        <v>DJ392947=</v>
      </c>
      <c r="BF1899" s="170" t="str">
        <f aca="false">CONCATENATE(A1899,"=",F1899,". ",AX1899,IF(AB1899="","",CONCATENATE(".",AB1899)))</f>
        <v>DJ392947=. .patent</v>
      </c>
      <c r="BG1899" s="170" t="str">
        <f aca="false">CONCATENATE(A1899,"=",F1899,". ",AX1899)</f>
        <v>DJ392947=. .patent</v>
      </c>
      <c r="BH1899" s="170" t="str">
        <f aca="false">CONCATENATE(A1899,"=",AX1899)</f>
        <v>DJ392947=.patent</v>
      </c>
      <c r="BI1899" s="170" t="str">
        <f aca="false">CONCATENATE(A1899,"=",ComForSubtype,D1899)</f>
        <v>DJ392947=</v>
      </c>
      <c r="BJ1899" s="170" t="str">
        <f aca="false">CONCATENATE(A1899,"=",E1899)</f>
        <v>DJ392947=</v>
      </c>
      <c r="BK1899" s="170" t="str">
        <f aca="false">CONCATENATE(A1899,"=",C1899)</f>
        <v>DJ392947=</v>
      </c>
      <c r="BL1899" s="170" t="str">
        <f aca="false">CONCATENATE(D1899,"=")</f>
        <v>=</v>
      </c>
      <c r="BM1899" s="223" t="str">
        <f aca="false">IF(BA1899="XX","",BA1899)</f>
        <v>DJ392947</v>
      </c>
      <c r="BN1899" s="224" t="str">
        <f aca="false">CONCATENATE(IF(F1899="","",F1899),IF(G1899="","",CONCATENATE(" / ",G1899)))</f>
        <v/>
      </c>
      <c r="BO1899" s="225" t="str">
        <f aca="false">AX1899</f>
        <v>.patent</v>
      </c>
      <c r="BP1899" s="226" t="str">
        <f aca="false">IF(V1899="","",V1899)</f>
        <v/>
      </c>
      <c r="BQ1899" s="226" t="str">
        <f aca="false">IF(W1899="","",CONCATENATE(W1899,IF(LEFT(AO1899,1)="s","+","")))</f>
        <v/>
      </c>
      <c r="BR1899" s="226" t="str">
        <f aca="false">IF(X1899="","",CONCATENATE(X1899,IF(LEFT(AQ1899,1)="s","+","")))</f>
        <v/>
      </c>
      <c r="BS1899" s="226" t="str">
        <f aca="false">IF(Y1899="","",CONCATENATE(Y1899,IF(LEFT(AR1899,1)="s","+","")))</f>
        <v/>
      </c>
      <c r="BT1899" s="226" t="str">
        <f aca="false">IF(Z1899="","",CONCATENATE(Z1899,IF(LEFT(AS1899,1)="s","+","")))</f>
        <v/>
      </c>
      <c r="BU1899" s="227" t="str">
        <f aca="false">IF(AA1899="","",CONCATENATE(AA1899,IF(LEFT(AT1899,1)="s","+","")))</f>
        <v/>
      </c>
      <c r="BV1899" s="212"/>
      <c r="BW1899" s="177" t="s">
        <v>338</v>
      </c>
      <c r="BX1899" s="170" t="str">
        <f aca="false">IF(BW1899&lt;&gt;"",IF(ISNUMBER(FIND("=",BW1899)),LEFT(BW1899,FIND("=",BW1899)-1),BW1899),BW1899)</f>
        <v>xx</v>
      </c>
      <c r="BY1899" s="170" t="str">
        <f aca="false">IF(BW1899&lt;&gt;"",IF(ISNUMBER(FIND("=",BW1899)),RIGHT(BW1899,LEN(BW1899)-FIND("=",BW1899)),""),"")</f>
        <v>Non_select</v>
      </c>
      <c r="BZ1899" s="170" t="str">
        <f aca="false">IF(BX1899&lt;&gt;"",IF(ISNUMBER(FIND(".",BX1899)),LEFT(BX1899,FIND(".",BX1899)-1),BX1899),BX1899)</f>
        <v>xx</v>
      </c>
      <c r="CA1899" s="170" t="str">
        <f aca="false">IF(BX1899&lt;&gt;"",IF(ISNUMBER(FIND(".",BX1899)),RIGHT(BX1899,LEN(BX1899)-FIND(".",BX1899)),""),"")</f>
        <v/>
      </c>
      <c r="CB1899" s="212"/>
      <c r="CC1899" s="170" t="str">
        <f aca="false">A1899</f>
        <v>DJ392947</v>
      </c>
      <c r="CD1899" s="178" t="s">
        <v>339</v>
      </c>
      <c r="CE1899" s="178" t="s">
        <v>340</v>
      </c>
      <c r="CF1899" s="178" t="s">
        <v>341</v>
      </c>
      <c r="CG1899" s="212"/>
      <c r="CH1899" s="212"/>
      <c r="CI1899" s="212"/>
      <c r="CJ1899" s="212"/>
      <c r="CK1899" s="178"/>
      <c r="CL1899" s="212"/>
      <c r="CM1899" s="212"/>
      <c r="CN1899" s="212"/>
      <c r="CO1899" s="212"/>
      <c r="CP1899" s="212"/>
      <c r="CQ1899" s="212"/>
      <c r="CR1899" s="170" t="n">
        <f aca="false">C1899</f>
        <v>0</v>
      </c>
      <c r="CS1899" s="229" t="n">
        <f aca="false">D1899</f>
        <v>0</v>
      </c>
      <c r="CT1899" s="170" t="str">
        <f aca="false">CONCATENATE(CD1899," strain ",CM1899," ",CL1899,", partial cds")</f>
        <v>Hepatitis E virus strain  , partial cds</v>
      </c>
    </row>
    <row r="1900" customFormat="false" ht="11.9" hidden="true" customHeight="true" outlineLevel="0" collapsed="false">
      <c r="A1900" s="154" t="s">
        <v>4849</v>
      </c>
      <c r="B1900" s="147" t="s">
        <v>371</v>
      </c>
      <c r="C1900" s="209"/>
      <c r="D1900" s="209"/>
      <c r="E1900" s="209"/>
      <c r="F1900" s="212"/>
      <c r="G1900" s="212"/>
      <c r="H1900" s="212"/>
      <c r="I1900" s="212"/>
      <c r="J1900" s="212"/>
      <c r="K1900" s="212"/>
      <c r="L1900" s="212"/>
      <c r="M1900" s="157" t="s">
        <v>479</v>
      </c>
      <c r="N1900" s="213"/>
      <c r="O1900" s="212"/>
      <c r="P1900" s="212"/>
      <c r="Q1900" s="212"/>
      <c r="R1900" s="212"/>
      <c r="S1900" s="212"/>
      <c r="T1900" s="215"/>
      <c r="U1900" s="215"/>
      <c r="V1900" s="209"/>
      <c r="W1900" s="217"/>
      <c r="X1900" s="209"/>
      <c r="Y1900" s="209"/>
      <c r="Z1900" s="209"/>
      <c r="AB1900" s="217"/>
      <c r="AC1900" s="217"/>
      <c r="AD1900" s="209"/>
      <c r="AE1900" s="209"/>
      <c r="AF1900" s="209"/>
      <c r="AG1900" s="218"/>
      <c r="AH1900" s="212"/>
      <c r="AI1900" s="212"/>
      <c r="AJ1900" s="219" t="n">
        <f aca="false">SeqEnd-SeqBeg+1</f>
        <v>1</v>
      </c>
      <c r="AK1900" s="220" t="n">
        <f aca="false">AND( SeqBeg&lt;=Beg  , End &lt;=SeqEnd )</f>
        <v>0</v>
      </c>
      <c r="AL1900" s="212"/>
      <c r="AM1900" s="212"/>
      <c r="AN1900" s="221"/>
      <c r="AO1900" s="147" t="s">
        <v>103</v>
      </c>
      <c r="AP1900" s="147" t="s">
        <v>103</v>
      </c>
      <c r="AQ1900" s="147" t="s">
        <v>103</v>
      </c>
      <c r="AR1900" s="147" t="s">
        <v>103</v>
      </c>
      <c r="AS1900" s="147" t="s">
        <v>103</v>
      </c>
      <c r="AT1900" s="147" t="s">
        <v>103</v>
      </c>
      <c r="AU1900" s="146"/>
      <c r="AV1900" s="212"/>
      <c r="AW1900" s="222" t="str">
        <f aca="false">HYPERLINK(CONCATENATE("http://www.ncbi.nlm.nih.gov/nuccore/",BM1900),BM1900)</f>
        <v>DL127675</v>
      </c>
      <c r="AX1900" s="219" t="str">
        <f aca="false">CONCATENATE(D1900,IF(I1900="","",CONCATENATE(".",I1900)),IF(K1900="","",CONCATENATE(".",K1900)),IF(M1900="","",CONCATENATE(".",M1900)),IF(R1900="","",CONCATENATE(".",R1900)),IF(U1900="","","(*)"))</f>
        <v>.patent</v>
      </c>
      <c r="AY1900" s="170" t="str">
        <f aca="false">CONCATENATE(BM1900,".",BN1900)</f>
        <v>DL127675.</v>
      </c>
      <c r="AZ1900" s="171" t="str">
        <f aca="false">IF(AV1900="",IF(ISNUMBER(FIND(".",A1900)),LEFT(A1900,FIND(".",A1900)-1),A1900),AV1900)</f>
        <v>DL127675</v>
      </c>
      <c r="BA1900" s="171" t="str">
        <f aca="false">IF(ISNUMBER(FIND("-",AZ1900)),LEFT(AZ1900,FIND("-",AZ1900)-1),AZ1900)</f>
        <v>DL127675</v>
      </c>
      <c r="BB1900" s="170" t="str">
        <f aca="false"> MEGAname &amp; "="</f>
        <v>DL127675=</v>
      </c>
      <c r="BC1900" s="170" t="str">
        <f aca="false">Clear &amp; IF(span ,"Span","out")</f>
        <v>DL127675=out</v>
      </c>
      <c r="BD1900" s="170" t="str">
        <f aca="false">Clear &amp; IF(span, IF(B1900=".","Selected",B1900),"out")</f>
        <v>DL127675=out</v>
      </c>
      <c r="BE1900" s="170" t="str">
        <f aca="false">Clear &amp; Strain</f>
        <v>DL127675=</v>
      </c>
      <c r="BF1900" s="170" t="str">
        <f aca="false">CONCATENATE(A1900,"=",F1900,". ",AX1900,IF(AB1900="","",CONCATENATE(".",AB1900)))</f>
        <v>DL127675=. .patent</v>
      </c>
      <c r="BG1900" s="170" t="str">
        <f aca="false">CONCATENATE(A1900,"=",F1900,". ",AX1900)</f>
        <v>DL127675=. .patent</v>
      </c>
      <c r="BH1900" s="170" t="str">
        <f aca="false">CONCATENATE(A1900,"=",AX1900)</f>
        <v>DL127675=.patent</v>
      </c>
      <c r="BI1900" s="170" t="str">
        <f aca="false">CONCATENATE(A1900,"=",ComForSubtype,D1900)</f>
        <v>DL127675=</v>
      </c>
      <c r="BJ1900" s="170" t="str">
        <f aca="false">CONCATENATE(A1900,"=",E1900)</f>
        <v>DL127675=</v>
      </c>
      <c r="BK1900" s="170" t="str">
        <f aca="false">CONCATENATE(A1900,"=",C1900)</f>
        <v>DL127675=</v>
      </c>
      <c r="BL1900" s="170" t="str">
        <f aca="false">CONCATENATE(D1900,"=")</f>
        <v>=</v>
      </c>
      <c r="BM1900" s="223" t="str">
        <f aca="false">IF(BA1900="XX","",BA1900)</f>
        <v>DL127675</v>
      </c>
      <c r="BN1900" s="224" t="str">
        <f aca="false">CONCATENATE(IF(F1900="","",F1900),IF(G1900="","",CONCATENATE(" / ",G1900)))</f>
        <v/>
      </c>
      <c r="BO1900" s="225" t="str">
        <f aca="false">AX1900</f>
        <v>.patent</v>
      </c>
      <c r="BP1900" s="226" t="str">
        <f aca="false">IF(V1900="","",V1900)</f>
        <v/>
      </c>
      <c r="BQ1900" s="226" t="str">
        <f aca="false">IF(W1900="","",CONCATENATE(W1900,IF(LEFT(AO1900,1)="s","+","")))</f>
        <v/>
      </c>
      <c r="BR1900" s="226" t="str">
        <f aca="false">IF(X1900="","",CONCATENATE(X1900,IF(LEFT(AQ1900,1)="s","+","")))</f>
        <v/>
      </c>
      <c r="BS1900" s="226" t="str">
        <f aca="false">IF(Y1900="","",CONCATENATE(Y1900,IF(LEFT(AR1900,1)="s","+","")))</f>
        <v/>
      </c>
      <c r="BT1900" s="226" t="str">
        <f aca="false">IF(Z1900="","",CONCATENATE(Z1900,IF(LEFT(AS1900,1)="s","+","")))</f>
        <v/>
      </c>
      <c r="BU1900" s="227" t="str">
        <f aca="false">IF(AA1900="","",CONCATENATE(AA1900,IF(LEFT(AT1900,1)="s","+","")))</f>
        <v/>
      </c>
      <c r="BV1900" s="212"/>
      <c r="BW1900" s="177" t="s">
        <v>338</v>
      </c>
      <c r="BX1900" s="170" t="str">
        <f aca="false">IF(BW1900&lt;&gt;"",IF(ISNUMBER(FIND("=",BW1900)),LEFT(BW1900,FIND("=",BW1900)-1),BW1900),BW1900)</f>
        <v>xx</v>
      </c>
      <c r="BY1900" s="170" t="str">
        <f aca="false">IF(BW1900&lt;&gt;"",IF(ISNUMBER(FIND("=",BW1900)),RIGHT(BW1900,LEN(BW1900)-FIND("=",BW1900)),""),"")</f>
        <v>Non_select</v>
      </c>
      <c r="BZ1900" s="170" t="str">
        <f aca="false">IF(BX1900&lt;&gt;"",IF(ISNUMBER(FIND(".",BX1900)),LEFT(BX1900,FIND(".",BX1900)-1),BX1900),BX1900)</f>
        <v>xx</v>
      </c>
      <c r="CA1900" s="170" t="str">
        <f aca="false">IF(BX1900&lt;&gt;"",IF(ISNUMBER(FIND(".",BX1900)),RIGHT(BX1900,LEN(BX1900)-FIND(".",BX1900)),""),"")</f>
        <v/>
      </c>
      <c r="CB1900" s="212"/>
      <c r="CC1900" s="170" t="str">
        <f aca="false">A1900</f>
        <v>DL127675</v>
      </c>
      <c r="CD1900" s="178" t="s">
        <v>339</v>
      </c>
      <c r="CE1900" s="178" t="s">
        <v>340</v>
      </c>
      <c r="CF1900" s="178" t="s">
        <v>341</v>
      </c>
      <c r="CG1900" s="212"/>
      <c r="CH1900" s="212"/>
      <c r="CI1900" s="212"/>
      <c r="CJ1900" s="212"/>
      <c r="CK1900" s="178"/>
      <c r="CL1900" s="212"/>
      <c r="CM1900" s="212"/>
      <c r="CN1900" s="212"/>
      <c r="CO1900" s="212"/>
      <c r="CP1900" s="212"/>
      <c r="CQ1900" s="212"/>
      <c r="CR1900" s="170" t="n">
        <f aca="false">C1900</f>
        <v>0</v>
      </c>
      <c r="CS1900" s="229" t="n">
        <f aca="false">D1900</f>
        <v>0</v>
      </c>
      <c r="CT1900" s="170" t="str">
        <f aca="false">CONCATENATE(CD1900," strain ",CM1900," ",CL1900,", partial cds")</f>
        <v>Hepatitis E virus strain  , partial cds</v>
      </c>
    </row>
    <row r="1901" customFormat="false" ht="11.9" hidden="true" customHeight="true" outlineLevel="0" collapsed="false">
      <c r="A1901" s="154" t="s">
        <v>4850</v>
      </c>
      <c r="B1901" s="147" t="s">
        <v>371</v>
      </c>
      <c r="C1901" s="209"/>
      <c r="D1901" s="209"/>
      <c r="E1901" s="209"/>
      <c r="F1901" s="212"/>
      <c r="G1901" s="212"/>
      <c r="H1901" s="212"/>
      <c r="I1901" s="212"/>
      <c r="J1901" s="212"/>
      <c r="K1901" s="212"/>
      <c r="L1901" s="212"/>
      <c r="M1901" s="157" t="s">
        <v>479</v>
      </c>
      <c r="N1901" s="213"/>
      <c r="O1901" s="212"/>
      <c r="P1901" s="212"/>
      <c r="Q1901" s="212"/>
      <c r="R1901" s="212"/>
      <c r="S1901" s="212"/>
      <c r="T1901" s="215"/>
      <c r="U1901" s="215"/>
      <c r="V1901" s="209"/>
      <c r="W1901" s="217"/>
      <c r="X1901" s="209"/>
      <c r="Y1901" s="209"/>
      <c r="Z1901" s="209"/>
      <c r="AB1901" s="217"/>
      <c r="AC1901" s="217"/>
      <c r="AD1901" s="209"/>
      <c r="AE1901" s="209"/>
      <c r="AF1901" s="209"/>
      <c r="AG1901" s="218"/>
      <c r="AH1901" s="212"/>
      <c r="AI1901" s="212"/>
      <c r="AJ1901" s="219" t="n">
        <f aca="false">SeqEnd-SeqBeg+1</f>
        <v>1</v>
      </c>
      <c r="AK1901" s="220" t="n">
        <f aca="false">AND( SeqBeg&lt;=Beg  , End &lt;=SeqEnd )</f>
        <v>0</v>
      </c>
      <c r="AL1901" s="212"/>
      <c r="AM1901" s="212"/>
      <c r="AN1901" s="221"/>
      <c r="AO1901" s="147" t="s">
        <v>103</v>
      </c>
      <c r="AP1901" s="147" t="s">
        <v>103</v>
      </c>
      <c r="AQ1901" s="147" t="s">
        <v>103</v>
      </c>
      <c r="AR1901" s="147" t="s">
        <v>103</v>
      </c>
      <c r="AS1901" s="147" t="s">
        <v>103</v>
      </c>
      <c r="AT1901" s="147" t="s">
        <v>103</v>
      </c>
      <c r="AU1901" s="146"/>
      <c r="AV1901" s="212"/>
      <c r="AW1901" s="222" t="str">
        <f aca="false">HYPERLINK(CONCATENATE("http://www.ncbi.nlm.nih.gov/nuccore/",BM1901),BM1901)</f>
        <v>DL127676</v>
      </c>
      <c r="AX1901" s="219" t="str">
        <f aca="false">CONCATENATE(D1901,IF(I1901="","",CONCATENATE(".",I1901)),IF(K1901="","",CONCATENATE(".",K1901)),IF(M1901="","",CONCATENATE(".",M1901)),IF(R1901="","",CONCATENATE(".",R1901)),IF(U1901="","","(*)"))</f>
        <v>.patent</v>
      </c>
      <c r="AY1901" s="170" t="str">
        <f aca="false">CONCATENATE(BM1901,".",BN1901)</f>
        <v>DL127676.</v>
      </c>
      <c r="AZ1901" s="171" t="str">
        <f aca="false">IF(AV1901="",IF(ISNUMBER(FIND(".",A1901)),LEFT(A1901,FIND(".",A1901)-1),A1901),AV1901)</f>
        <v>DL127676</v>
      </c>
      <c r="BA1901" s="171" t="str">
        <f aca="false">IF(ISNUMBER(FIND("-",AZ1901)),LEFT(AZ1901,FIND("-",AZ1901)-1),AZ1901)</f>
        <v>DL127676</v>
      </c>
      <c r="BB1901" s="170" t="str">
        <f aca="false"> MEGAname &amp; "="</f>
        <v>DL127676=</v>
      </c>
      <c r="BC1901" s="170" t="str">
        <f aca="false">Clear &amp; IF(span ,"Span","out")</f>
        <v>DL127676=out</v>
      </c>
      <c r="BD1901" s="170" t="str">
        <f aca="false">Clear &amp; IF(span, IF(B1901=".","Selected",B1901),"out")</f>
        <v>DL127676=out</v>
      </c>
      <c r="BE1901" s="170" t="str">
        <f aca="false">Clear &amp; Strain</f>
        <v>DL127676=</v>
      </c>
      <c r="BF1901" s="170" t="str">
        <f aca="false">CONCATENATE(A1901,"=",F1901,". ",AX1901,IF(AB1901="","",CONCATENATE(".",AB1901)))</f>
        <v>DL127676=. .patent</v>
      </c>
      <c r="BG1901" s="170" t="str">
        <f aca="false">CONCATENATE(A1901,"=",F1901,". ",AX1901)</f>
        <v>DL127676=. .patent</v>
      </c>
      <c r="BH1901" s="170" t="str">
        <f aca="false">CONCATENATE(A1901,"=",AX1901)</f>
        <v>DL127676=.patent</v>
      </c>
      <c r="BI1901" s="170" t="str">
        <f aca="false">CONCATENATE(A1901,"=",ComForSubtype,D1901)</f>
        <v>DL127676=</v>
      </c>
      <c r="BJ1901" s="170" t="str">
        <f aca="false">CONCATENATE(A1901,"=",E1901)</f>
        <v>DL127676=</v>
      </c>
      <c r="BK1901" s="170" t="str">
        <f aca="false">CONCATENATE(A1901,"=",C1901)</f>
        <v>DL127676=</v>
      </c>
      <c r="BL1901" s="170" t="str">
        <f aca="false">CONCATENATE(D1901,"=")</f>
        <v>=</v>
      </c>
      <c r="BM1901" s="223" t="str">
        <f aca="false">IF(BA1901="XX","",BA1901)</f>
        <v>DL127676</v>
      </c>
      <c r="BN1901" s="224" t="str">
        <f aca="false">CONCATENATE(IF(F1901="","",F1901),IF(G1901="","",CONCATENATE(" / ",G1901)))</f>
        <v/>
      </c>
      <c r="BO1901" s="225" t="str">
        <f aca="false">AX1901</f>
        <v>.patent</v>
      </c>
      <c r="BP1901" s="226" t="str">
        <f aca="false">IF(V1901="","",V1901)</f>
        <v/>
      </c>
      <c r="BQ1901" s="226" t="str">
        <f aca="false">IF(W1901="","",CONCATENATE(W1901,IF(LEFT(AO1901,1)="s","+","")))</f>
        <v/>
      </c>
      <c r="BR1901" s="226" t="str">
        <f aca="false">IF(X1901="","",CONCATENATE(X1901,IF(LEFT(AQ1901,1)="s","+","")))</f>
        <v/>
      </c>
      <c r="BS1901" s="226" t="str">
        <f aca="false">IF(Y1901="","",CONCATENATE(Y1901,IF(LEFT(AR1901,1)="s","+","")))</f>
        <v/>
      </c>
      <c r="BT1901" s="226" t="str">
        <f aca="false">IF(Z1901="","",CONCATENATE(Z1901,IF(LEFT(AS1901,1)="s","+","")))</f>
        <v/>
      </c>
      <c r="BU1901" s="227" t="str">
        <f aca="false">IF(AA1901="","",CONCATENATE(AA1901,IF(LEFT(AT1901,1)="s","+","")))</f>
        <v/>
      </c>
      <c r="BV1901" s="212"/>
      <c r="BW1901" s="177" t="s">
        <v>338</v>
      </c>
      <c r="BX1901" s="170" t="str">
        <f aca="false">IF(BW1901&lt;&gt;"",IF(ISNUMBER(FIND("=",BW1901)),LEFT(BW1901,FIND("=",BW1901)-1),BW1901),BW1901)</f>
        <v>xx</v>
      </c>
      <c r="BY1901" s="170" t="str">
        <f aca="false">IF(BW1901&lt;&gt;"",IF(ISNUMBER(FIND("=",BW1901)),RIGHT(BW1901,LEN(BW1901)-FIND("=",BW1901)),""),"")</f>
        <v>Non_select</v>
      </c>
      <c r="BZ1901" s="170" t="str">
        <f aca="false">IF(BX1901&lt;&gt;"",IF(ISNUMBER(FIND(".",BX1901)),LEFT(BX1901,FIND(".",BX1901)-1),BX1901),BX1901)</f>
        <v>xx</v>
      </c>
      <c r="CA1901" s="170" t="str">
        <f aca="false">IF(BX1901&lt;&gt;"",IF(ISNUMBER(FIND(".",BX1901)),RIGHT(BX1901,LEN(BX1901)-FIND(".",BX1901)),""),"")</f>
        <v/>
      </c>
      <c r="CB1901" s="212"/>
      <c r="CC1901" s="170" t="str">
        <f aca="false">A1901</f>
        <v>DL127676</v>
      </c>
      <c r="CD1901" s="178" t="s">
        <v>339</v>
      </c>
      <c r="CE1901" s="178" t="s">
        <v>340</v>
      </c>
      <c r="CF1901" s="178" t="s">
        <v>341</v>
      </c>
      <c r="CG1901" s="212"/>
      <c r="CH1901" s="212"/>
      <c r="CI1901" s="212"/>
      <c r="CJ1901" s="212"/>
      <c r="CK1901" s="178"/>
      <c r="CL1901" s="212"/>
      <c r="CM1901" s="212"/>
      <c r="CN1901" s="212"/>
      <c r="CO1901" s="212"/>
      <c r="CP1901" s="212"/>
      <c r="CQ1901" s="212"/>
      <c r="CR1901" s="170" t="n">
        <f aca="false">C1901</f>
        <v>0</v>
      </c>
      <c r="CS1901" s="229" t="n">
        <f aca="false">D1901</f>
        <v>0</v>
      </c>
      <c r="CT1901" s="170" t="str">
        <f aca="false">CONCATENATE(CD1901," strain ",CM1901," ",CL1901,", partial cds")</f>
        <v>Hepatitis E virus strain  , partial cds</v>
      </c>
    </row>
    <row r="1902" customFormat="false" ht="11.9" hidden="true" customHeight="true" outlineLevel="0" collapsed="false">
      <c r="A1902" s="154" t="s">
        <v>4851</v>
      </c>
      <c r="B1902" s="147" t="s">
        <v>371</v>
      </c>
      <c r="C1902" s="209"/>
      <c r="D1902" s="209"/>
      <c r="E1902" s="209"/>
      <c r="F1902" s="291"/>
      <c r="G1902" s="212"/>
      <c r="H1902" s="146" t="s">
        <v>3608</v>
      </c>
      <c r="I1902" s="153" t="s">
        <v>3608</v>
      </c>
      <c r="J1902" s="146" t="s">
        <v>425</v>
      </c>
      <c r="K1902" s="212"/>
      <c r="L1902" s="212"/>
      <c r="M1902" s="157" t="s">
        <v>4824</v>
      </c>
      <c r="N1902" s="213"/>
      <c r="O1902" s="212"/>
      <c r="P1902" s="212"/>
      <c r="Q1902" s="212"/>
      <c r="R1902" s="212"/>
      <c r="S1902" s="212"/>
      <c r="T1902" s="215"/>
      <c r="U1902" s="215"/>
      <c r="V1902" s="209"/>
      <c r="W1902" s="217"/>
      <c r="X1902" s="209"/>
      <c r="Y1902" s="209"/>
      <c r="Z1902" s="209"/>
      <c r="AB1902" s="217"/>
      <c r="AC1902" s="217"/>
      <c r="AD1902" s="209"/>
      <c r="AE1902" s="209"/>
      <c r="AF1902" s="209"/>
      <c r="AG1902" s="218"/>
      <c r="AH1902" s="212"/>
      <c r="AI1902" s="212"/>
      <c r="AJ1902" s="219" t="n">
        <f aca="false">SeqEnd-SeqBeg+1</f>
        <v>1</v>
      </c>
      <c r="AK1902" s="220" t="n">
        <f aca="false">AND( SeqBeg&lt;=Beg  , End &lt;=SeqEnd )</f>
        <v>0</v>
      </c>
      <c r="AL1902" s="212"/>
      <c r="AM1902" s="212"/>
      <c r="AN1902" s="221"/>
      <c r="AO1902" s="147" t="s">
        <v>103</v>
      </c>
      <c r="AP1902" s="147" t="s">
        <v>103</v>
      </c>
      <c r="AQ1902" s="147" t="s">
        <v>103</v>
      </c>
      <c r="AR1902" s="147" t="s">
        <v>103</v>
      </c>
      <c r="AS1902" s="147" t="s">
        <v>103</v>
      </c>
      <c r="AT1902" s="147" t="s">
        <v>103</v>
      </c>
      <c r="AU1902" s="146"/>
      <c r="AV1902" s="212"/>
      <c r="AW1902" s="222" t="str">
        <f aca="false">HYPERLINK(CONCATENATE("http://www.ncbi.nlm.nih.gov/nuccore/",BM1902),BM1902)</f>
        <v>EF206691</v>
      </c>
      <c r="AX1902" s="219" t="str">
        <f aca="false">CONCATENATE(D1902,IF(I1902="","",CONCATENATE(".",I1902)),IF(K1902="","",CONCATENATE(".",K1902)),IF(M1902="","",CONCATENATE(".",M1902)),IF(R1902="","",CONCATENATE(".",R1902)),IF(U1902="","","(*)"))</f>
        <v>.USA.avian</v>
      </c>
      <c r="AY1902" s="170" t="str">
        <f aca="false">CONCATENATE(BM1902,".",BN1902)</f>
        <v>EF206691.</v>
      </c>
      <c r="AZ1902" s="171" t="str">
        <f aca="false">IF(AV1902="",IF(ISNUMBER(FIND(".",A1902)),LEFT(A1902,FIND(".",A1902)-1),A1902),AV1902)</f>
        <v>EF206691</v>
      </c>
      <c r="BA1902" s="171" t="str">
        <f aca="false">IF(ISNUMBER(FIND("-",AZ1902)),LEFT(AZ1902,FIND("-",AZ1902)-1),AZ1902)</f>
        <v>EF206691</v>
      </c>
      <c r="BB1902" s="170" t="str">
        <f aca="false"> MEGAname &amp; "="</f>
        <v>EF206691=</v>
      </c>
      <c r="BC1902" s="170" t="str">
        <f aca="false">Clear &amp; IF(span ,"Span","out")</f>
        <v>EF206691=out</v>
      </c>
      <c r="BD1902" s="170" t="str">
        <f aca="false">Clear &amp; IF(span, IF(B1902=".","Selected",B1902),"out")</f>
        <v>EF206691=out</v>
      </c>
      <c r="BE1902" s="170" t="str">
        <f aca="false">Clear &amp; Strain</f>
        <v>EF206691=</v>
      </c>
      <c r="BF1902" s="170" t="str">
        <f aca="false">CONCATENATE(A1902,"=",F1902,". ",AX1902,IF(AB1902="","",CONCATENATE(".",AB1902)))</f>
        <v>EF206691=. .USA.avian</v>
      </c>
      <c r="BG1902" s="170" t="str">
        <f aca="false">CONCATENATE(A1902,"=",F1902,". ",AX1902)</f>
        <v>EF206691=. .USA.avian</v>
      </c>
      <c r="BH1902" s="170" t="str">
        <f aca="false">CONCATENATE(A1902,"=",AX1902)</f>
        <v>EF206691=.USA.avian</v>
      </c>
      <c r="BI1902" s="170" t="str">
        <f aca="false">CONCATENATE(A1902,"=",ComForSubtype,D1902)</f>
        <v>EF206691=</v>
      </c>
      <c r="BJ1902" s="170" t="str">
        <f aca="false">CONCATENATE(A1902,"=",E1902)</f>
        <v>EF206691=</v>
      </c>
      <c r="BK1902" s="170" t="str">
        <f aca="false">CONCATENATE(A1902,"=",C1902)</f>
        <v>EF206691=</v>
      </c>
      <c r="BL1902" s="170" t="str">
        <f aca="false">CONCATENATE(D1902,"=")</f>
        <v>=</v>
      </c>
      <c r="BM1902" s="223" t="str">
        <f aca="false">IF(BA1902="XX","",BA1902)</f>
        <v>EF206691</v>
      </c>
      <c r="BN1902" s="224" t="str">
        <f aca="false">CONCATENATE(IF(F1902="","",F1902),IF(G1902="","",CONCATENATE(" / ",G1902)))</f>
        <v/>
      </c>
      <c r="BO1902" s="225" t="str">
        <f aca="false">AX1902</f>
        <v>.USA.avian</v>
      </c>
      <c r="BP1902" s="226" t="str">
        <f aca="false">IF(V1902="","",V1902)</f>
        <v/>
      </c>
      <c r="BQ1902" s="226" t="str">
        <f aca="false">IF(W1902="","",CONCATENATE(W1902,IF(LEFT(AO1902,1)="s","+","")))</f>
        <v/>
      </c>
      <c r="BR1902" s="226" t="str">
        <f aca="false">IF(X1902="","",CONCATENATE(X1902,IF(LEFT(AQ1902,1)="s","+","")))</f>
        <v/>
      </c>
      <c r="BS1902" s="226" t="str">
        <f aca="false">IF(Y1902="","",CONCATENATE(Y1902,IF(LEFT(AR1902,1)="s","+","")))</f>
        <v/>
      </c>
      <c r="BT1902" s="226" t="str">
        <f aca="false">IF(Z1902="","",CONCATENATE(Z1902,IF(LEFT(AS1902,1)="s","+","")))</f>
        <v/>
      </c>
      <c r="BU1902" s="227" t="str">
        <f aca="false">IF(AA1902="","",CONCATENATE(AA1902,IF(LEFT(AT1902,1)="s","+","")))</f>
        <v/>
      </c>
      <c r="BV1902" s="212"/>
      <c r="BW1902" s="177" t="s">
        <v>338</v>
      </c>
      <c r="BX1902" s="170" t="str">
        <f aca="false">IF(BW1902&lt;&gt;"",IF(ISNUMBER(FIND("=",BW1902)),LEFT(BW1902,FIND("=",BW1902)-1),BW1902),BW1902)</f>
        <v>xx</v>
      </c>
      <c r="BY1902" s="170" t="str">
        <f aca="false">IF(BW1902&lt;&gt;"",IF(ISNUMBER(FIND("=",BW1902)),RIGHT(BW1902,LEN(BW1902)-FIND("=",BW1902)),""),"")</f>
        <v>Non_select</v>
      </c>
      <c r="BZ1902" s="170" t="str">
        <f aca="false">IF(BX1902&lt;&gt;"",IF(ISNUMBER(FIND(".",BX1902)),LEFT(BX1902,FIND(".",BX1902)-1),BX1902),BX1902)</f>
        <v>xx</v>
      </c>
      <c r="CA1902" s="170" t="str">
        <f aca="false">IF(BX1902&lt;&gt;"",IF(ISNUMBER(FIND(".",BX1902)),RIGHT(BX1902,LEN(BX1902)-FIND(".",BX1902)),""),"")</f>
        <v/>
      </c>
      <c r="CB1902" s="212"/>
      <c r="CC1902" s="170" t="str">
        <f aca="false">A1902</f>
        <v>EF206691</v>
      </c>
      <c r="CD1902" s="178" t="s">
        <v>339</v>
      </c>
      <c r="CE1902" s="178" t="s">
        <v>340</v>
      </c>
      <c r="CF1902" s="178" t="s">
        <v>341</v>
      </c>
      <c r="CG1902" s="212"/>
      <c r="CH1902" s="212"/>
      <c r="CI1902" s="212"/>
      <c r="CJ1902" s="212"/>
      <c r="CK1902" s="178"/>
      <c r="CL1902" s="212"/>
      <c r="CM1902" s="212"/>
      <c r="CN1902" s="212"/>
      <c r="CO1902" s="212"/>
      <c r="CP1902" s="212"/>
      <c r="CQ1902" s="212"/>
      <c r="CR1902" s="170" t="n">
        <f aca="false">C1902</f>
        <v>0</v>
      </c>
      <c r="CS1902" s="229" t="n">
        <f aca="false">D1902</f>
        <v>0</v>
      </c>
      <c r="CT1902" s="170" t="str">
        <f aca="false">CONCATENATE(CD1902," strain ",CM1902," ",CL1902,", partial cds")</f>
        <v>Hepatitis E virus strain  , partial cds</v>
      </c>
    </row>
    <row r="1903" customFormat="false" ht="11.9" hidden="true" customHeight="true" outlineLevel="0" collapsed="false">
      <c r="A1903" s="154" t="s">
        <v>4852</v>
      </c>
      <c r="B1903" s="147" t="s">
        <v>371</v>
      </c>
      <c r="F1903" s="210"/>
      <c r="H1903" s="146" t="s">
        <v>649</v>
      </c>
      <c r="I1903" s="153" t="s">
        <v>650</v>
      </c>
      <c r="J1903" s="146" t="s">
        <v>395</v>
      </c>
      <c r="M1903" s="157" t="s">
        <v>367</v>
      </c>
      <c r="AJ1903" s="219" t="n">
        <f aca="false">SeqEnd-SeqBeg+1</f>
        <v>1</v>
      </c>
      <c r="AK1903" s="220" t="n">
        <f aca="false">AND( SeqBeg&lt;=Beg  , End &lt;=SeqEnd )</f>
        <v>0</v>
      </c>
      <c r="AN1903" s="221"/>
      <c r="AO1903" s="147" t="s">
        <v>103</v>
      </c>
      <c r="AP1903" s="147" t="s">
        <v>103</v>
      </c>
      <c r="AQ1903" s="147" t="s">
        <v>103</v>
      </c>
      <c r="AR1903" s="147" t="s">
        <v>103</v>
      </c>
      <c r="AS1903" s="147" t="s">
        <v>103</v>
      </c>
      <c r="AT1903" s="147" t="s">
        <v>103</v>
      </c>
      <c r="AU1903" s="146"/>
      <c r="AW1903" s="222" t="str">
        <f aca="false">HYPERLINK(CONCATENATE("http://www.ncbi.nlm.nih.gov/nuccore/",BM1903),BM1903)</f>
        <v>EU684324</v>
      </c>
      <c r="AX1903" s="219" t="str">
        <f aca="false">CONCATENATE(D1903,IF(I1903="","",CONCATENATE(".",I1903)),IF(K1903="","",CONCATENATE(".",K1903)),IF(M1903="","",CONCATENATE(".",M1903)),IF(R1903="","",CONCATENATE(".",R1903)),IF(U1903="","","(*)"))</f>
        <v>.GBR.pig</v>
      </c>
      <c r="AY1903" s="170" t="str">
        <f aca="false">CONCATENATE(BM1903,".",BN1903)</f>
        <v>EU684324.</v>
      </c>
      <c r="AZ1903" s="171" t="str">
        <f aca="false">IF(AV1903="",IF(ISNUMBER(FIND(".",A1903)),LEFT(A1903,FIND(".",A1903)-1),A1903),AV1903)</f>
        <v>EU684324</v>
      </c>
      <c r="BA1903" s="171" t="str">
        <f aca="false">IF(ISNUMBER(FIND("-",AZ1903)),LEFT(AZ1903,FIND("-",AZ1903)-1),AZ1903)</f>
        <v>EU684324</v>
      </c>
      <c r="BB1903" s="170" t="str">
        <f aca="false"> MEGAname &amp; "="</f>
        <v>EU684324=</v>
      </c>
      <c r="BC1903" s="170" t="str">
        <f aca="false">Clear &amp; IF(span ,"Span","out")</f>
        <v>EU684324=out</v>
      </c>
      <c r="BD1903" s="170" t="str">
        <f aca="false">Clear &amp; IF(span, IF(B1903=".","Selected",B1903),"out")</f>
        <v>EU684324=out</v>
      </c>
      <c r="BE1903" s="170" t="str">
        <f aca="false">Clear &amp; Strain</f>
        <v>EU684324=</v>
      </c>
      <c r="BF1903" s="170" t="str">
        <f aca="false">CONCATENATE(A1903,"=",F1903,". ",AX1903,IF(AB1903="","",CONCATENATE(".",AB1903)))</f>
        <v>EU684324=. .GBR.pig</v>
      </c>
      <c r="BG1903" s="170" t="str">
        <f aca="false">CONCATENATE(A1903,"=",F1903,". ",AX1903)</f>
        <v>EU684324=. .GBR.pig</v>
      </c>
      <c r="BH1903" s="170" t="str">
        <f aca="false">CONCATENATE(A1903,"=",AX1903)</f>
        <v>EU684324=.GBR.pig</v>
      </c>
      <c r="BI1903" s="170" t="str">
        <f aca="false">CONCATENATE(A1903,"=",ComForSubtype,D1903)</f>
        <v>EU684324=</v>
      </c>
      <c r="BJ1903" s="170" t="str">
        <f aca="false">CONCATENATE(A1903,"=",E1903)</f>
        <v>EU684324=</v>
      </c>
      <c r="BK1903" s="170" t="str">
        <f aca="false">CONCATENATE(A1903,"=",C1903)</f>
        <v>EU684324=</v>
      </c>
      <c r="BL1903" s="170" t="str">
        <f aca="false">CONCATENATE(D1903,"=")</f>
        <v>=</v>
      </c>
      <c r="BM1903" s="223" t="str">
        <f aca="false">IF(BA1903="XX","",BA1903)</f>
        <v>EU684324</v>
      </c>
      <c r="BN1903" s="224" t="str">
        <f aca="false">CONCATENATE(IF(F1903="","",F1903),IF(G1903="","",CONCATENATE(" / ",G1903)))</f>
        <v/>
      </c>
      <c r="BO1903" s="225" t="str">
        <f aca="false">AX1903</f>
        <v>.GBR.pig</v>
      </c>
      <c r="BP1903" s="226" t="str">
        <f aca="false">IF(V1903="","",V1903)</f>
        <v/>
      </c>
      <c r="BQ1903" s="226" t="str">
        <f aca="false">IF(W1903="","",CONCATENATE(W1903,IF(LEFT(AO1903,1)="s","+","")))</f>
        <v/>
      </c>
      <c r="BR1903" s="226" t="str">
        <f aca="false">IF(X1903="","",CONCATENATE(X1903,IF(LEFT(AQ1903,1)="s","+","")))</f>
        <v/>
      </c>
      <c r="BS1903" s="226" t="str">
        <f aca="false">IF(Y1903="","",CONCATENATE(Y1903,IF(LEFT(AR1903,1)="s","+","")))</f>
        <v/>
      </c>
      <c r="BT1903" s="226" t="str">
        <f aca="false">IF(Z1903="","",CONCATENATE(Z1903,IF(LEFT(AS1903,1)="s","+","")))</f>
        <v/>
      </c>
      <c r="BU1903" s="227" t="str">
        <f aca="false">IF(AA1903="","",CONCATENATE(AA1903,IF(LEFT(AT1903,1)="s","+","")))</f>
        <v/>
      </c>
      <c r="BW1903" s="177" t="s">
        <v>338</v>
      </c>
      <c r="BX1903" s="170" t="str">
        <f aca="false">IF(BW1903&lt;&gt;"",IF(ISNUMBER(FIND("=",BW1903)),LEFT(BW1903,FIND("=",BW1903)-1),BW1903),BW1903)</f>
        <v>xx</v>
      </c>
      <c r="BY1903" s="170" t="str">
        <f aca="false">IF(BW1903&lt;&gt;"",IF(ISNUMBER(FIND("=",BW1903)),RIGHT(BW1903,LEN(BW1903)-FIND("=",BW1903)),""),"")</f>
        <v>Non_select</v>
      </c>
      <c r="BZ1903" s="170" t="str">
        <f aca="false">IF(BX1903&lt;&gt;"",IF(ISNUMBER(FIND(".",BX1903)),LEFT(BX1903,FIND(".",BX1903)-1),BX1903),BX1903)</f>
        <v>xx</v>
      </c>
      <c r="CA1903" s="170" t="str">
        <f aca="false">IF(BX1903&lt;&gt;"",IF(ISNUMBER(FIND(".",BX1903)),RIGHT(BX1903,LEN(BX1903)-FIND(".",BX1903)),""),"")</f>
        <v/>
      </c>
      <c r="CC1903" s="170" t="str">
        <f aca="false">A1903</f>
        <v>EU684324</v>
      </c>
      <c r="CD1903" s="178" t="s">
        <v>339</v>
      </c>
      <c r="CE1903" s="178" t="s">
        <v>340</v>
      </c>
      <c r="CF1903" s="178" t="s">
        <v>341</v>
      </c>
      <c r="CK1903" s="178"/>
      <c r="CR1903" s="228" t="n">
        <f aca="false">C1903</f>
        <v>0</v>
      </c>
      <c r="CS1903" s="229" t="n">
        <f aca="false">D1903</f>
        <v>0</v>
      </c>
      <c r="CT1903" s="170" t="str">
        <f aca="false">CONCATENATE(CD1903," strain ",CM1903," ",CL1903,", partial cds")</f>
        <v>Hepatitis E virus strain  , partial cds</v>
      </c>
    </row>
    <row r="1904" customFormat="false" ht="11.9" hidden="true" customHeight="true" outlineLevel="0" collapsed="false">
      <c r="A1904" s="1" t="s">
        <v>4853</v>
      </c>
      <c r="B1904" s="147" t="s">
        <v>371</v>
      </c>
      <c r="F1904" s="210"/>
      <c r="H1904" s="146" t="s">
        <v>649</v>
      </c>
      <c r="I1904" s="153" t="s">
        <v>650</v>
      </c>
      <c r="J1904" s="146" t="s">
        <v>395</v>
      </c>
      <c r="AJ1904" s="219" t="n">
        <f aca="false">SeqEnd-SeqBeg+1</f>
        <v>1</v>
      </c>
      <c r="AK1904" s="220" t="n">
        <f aca="false">AND( SeqBeg&lt;=Beg  , End &lt;=SeqEnd )</f>
        <v>0</v>
      </c>
      <c r="AN1904" s="221"/>
      <c r="AO1904" s="147" t="s">
        <v>103</v>
      </c>
      <c r="AP1904" s="147" t="s">
        <v>103</v>
      </c>
      <c r="AQ1904" s="147" t="s">
        <v>103</v>
      </c>
      <c r="AR1904" s="147" t="s">
        <v>103</v>
      </c>
      <c r="AS1904" s="147" t="s">
        <v>103</v>
      </c>
      <c r="AT1904" s="147" t="s">
        <v>103</v>
      </c>
      <c r="AU1904" s="146"/>
      <c r="AW1904" s="222" t="str">
        <f aca="false">HYPERLINK(CONCATENATE("http://www.ncbi.nlm.nih.gov/nuccore/",BM1904),BM1904)</f>
        <v>EU684325</v>
      </c>
      <c r="AX1904" s="219" t="str">
        <f aca="false">CONCATENATE(D1904,IF(I1904="","",CONCATENATE(".",I1904)),IF(K1904="","",CONCATENATE(".",K1904)),IF(M1904="","",CONCATENATE(".",M1904)),IF(R1904="","",CONCATENATE(".",R1904)),IF(U1904="","","(*)"))</f>
        <v>.GBR</v>
      </c>
      <c r="AY1904" s="170" t="str">
        <f aca="false">CONCATENATE(BM1904,".",BN1904)</f>
        <v>EU684325.</v>
      </c>
      <c r="AZ1904" s="171" t="str">
        <f aca="false">IF(AV1904="",IF(ISNUMBER(FIND(".",A1904)),LEFT(A1904,FIND(".",A1904)-1),A1904),AV1904)</f>
        <v>EU684325</v>
      </c>
      <c r="BA1904" s="171" t="str">
        <f aca="false">IF(ISNUMBER(FIND("-",AZ1904)),LEFT(AZ1904,FIND("-",AZ1904)-1),AZ1904)</f>
        <v>EU684325</v>
      </c>
      <c r="BB1904" s="170" t="str">
        <f aca="false"> MEGAname &amp; "="</f>
        <v>EU684325=</v>
      </c>
      <c r="BC1904" s="170" t="str">
        <f aca="false">Clear &amp; IF(span ,"Span","out")</f>
        <v>EU684325=out</v>
      </c>
      <c r="BD1904" s="170" t="str">
        <f aca="false">Clear &amp; IF(span, IF(B1904=".","Selected",B1904),"out")</f>
        <v>EU684325=out</v>
      </c>
      <c r="BE1904" s="170" t="str">
        <f aca="false">Clear &amp; Strain</f>
        <v>EU684325=</v>
      </c>
      <c r="BF1904" s="170" t="str">
        <f aca="false">CONCATENATE(A1904,"=",F1904,". ",AX1904,IF(AB1904="","",CONCATENATE(".",AB1904)))</f>
        <v>EU684325=. .GBR</v>
      </c>
      <c r="BG1904" s="170" t="str">
        <f aca="false">CONCATENATE(A1904,"=",F1904,". ",AX1904)</f>
        <v>EU684325=. .GBR</v>
      </c>
      <c r="BH1904" s="170" t="str">
        <f aca="false">CONCATENATE(A1904,"=",AX1904)</f>
        <v>EU684325=.GBR</v>
      </c>
      <c r="BI1904" s="170" t="str">
        <f aca="false">CONCATENATE(A1904,"=",ComForSubtype,D1904)</f>
        <v>EU684325=</v>
      </c>
      <c r="BJ1904" s="170" t="str">
        <f aca="false">CONCATENATE(A1904,"=",E1904)</f>
        <v>EU684325=</v>
      </c>
      <c r="BK1904" s="170" t="str">
        <f aca="false">CONCATENATE(A1904,"=",C1904)</f>
        <v>EU684325=</v>
      </c>
      <c r="BL1904" s="170" t="str">
        <f aca="false">CONCATENATE(D1904,"=")</f>
        <v>=</v>
      </c>
      <c r="BM1904" s="223" t="str">
        <f aca="false">IF(BA1904="XX","",BA1904)</f>
        <v>EU684325</v>
      </c>
      <c r="BN1904" s="224" t="str">
        <f aca="false">CONCATENATE(IF(F1904="","",F1904),IF(G1904="","",CONCATENATE(" / ",G1904)))</f>
        <v/>
      </c>
      <c r="BO1904" s="225" t="str">
        <f aca="false">AX1904</f>
        <v>.GBR</v>
      </c>
      <c r="BP1904" s="226" t="str">
        <f aca="false">IF(V1904="","",V1904)</f>
        <v/>
      </c>
      <c r="BQ1904" s="226" t="str">
        <f aca="false">IF(W1904="","",CONCATENATE(W1904,IF(LEFT(AO1904,1)="s","+","")))</f>
        <v/>
      </c>
      <c r="BR1904" s="226" t="str">
        <f aca="false">IF(X1904="","",CONCATENATE(X1904,IF(LEFT(AQ1904,1)="s","+","")))</f>
        <v/>
      </c>
      <c r="BS1904" s="226" t="str">
        <f aca="false">IF(Y1904="","",CONCATENATE(Y1904,IF(LEFT(AR1904,1)="s","+","")))</f>
        <v/>
      </c>
      <c r="BT1904" s="226" t="str">
        <f aca="false">IF(Z1904="","",CONCATENATE(Z1904,IF(LEFT(AS1904,1)="s","+","")))</f>
        <v/>
      </c>
      <c r="BU1904" s="227" t="str">
        <f aca="false">IF(AA1904="","",CONCATENATE(AA1904,IF(LEFT(AT1904,1)="s","+","")))</f>
        <v/>
      </c>
      <c r="BW1904" s="177" t="s">
        <v>338</v>
      </c>
      <c r="BX1904" s="170" t="str">
        <f aca="false">IF(BW1904&lt;&gt;"",IF(ISNUMBER(FIND("=",BW1904)),LEFT(BW1904,FIND("=",BW1904)-1),BW1904),BW1904)</f>
        <v>xx</v>
      </c>
      <c r="BY1904" s="170" t="str">
        <f aca="false">IF(BW1904&lt;&gt;"",IF(ISNUMBER(FIND("=",BW1904)),RIGHT(BW1904,LEN(BW1904)-FIND("=",BW1904)),""),"")</f>
        <v>Non_select</v>
      </c>
      <c r="BZ1904" s="170" t="str">
        <f aca="false">IF(BX1904&lt;&gt;"",IF(ISNUMBER(FIND(".",BX1904)),LEFT(BX1904,FIND(".",BX1904)-1),BX1904),BX1904)</f>
        <v>xx</v>
      </c>
      <c r="CA1904" s="170" t="str">
        <f aca="false">IF(BX1904&lt;&gt;"",IF(ISNUMBER(FIND(".",BX1904)),RIGHT(BX1904,LEN(BX1904)-FIND(".",BX1904)),""),"")</f>
        <v/>
      </c>
      <c r="CC1904" s="170" t="str">
        <f aca="false">A1904</f>
        <v>EU684325</v>
      </c>
      <c r="CD1904" s="178" t="s">
        <v>339</v>
      </c>
      <c r="CE1904" s="178" t="s">
        <v>340</v>
      </c>
      <c r="CF1904" s="178" t="s">
        <v>341</v>
      </c>
      <c r="CK1904" s="178"/>
      <c r="CR1904" s="228" t="n">
        <f aca="false">C1904</f>
        <v>0</v>
      </c>
      <c r="CS1904" s="229" t="n">
        <f aca="false">D1904</f>
        <v>0</v>
      </c>
      <c r="CT1904" s="170" t="str">
        <f aca="false">CONCATENATE(CD1904," strain ",CM1904," ",CL1904,", partial cds")</f>
        <v>Hepatitis E virus strain  , partial cds</v>
      </c>
    </row>
    <row r="1905" customFormat="false" ht="11.9" hidden="true" customHeight="true" outlineLevel="0" collapsed="false">
      <c r="A1905" s="154" t="s">
        <v>4854</v>
      </c>
      <c r="B1905" s="147" t="s">
        <v>371</v>
      </c>
      <c r="F1905" s="210"/>
      <c r="H1905" s="146" t="s">
        <v>649</v>
      </c>
      <c r="I1905" s="153" t="s">
        <v>650</v>
      </c>
      <c r="J1905" s="146" t="s">
        <v>395</v>
      </c>
      <c r="M1905" s="157" t="s">
        <v>367</v>
      </c>
      <c r="AJ1905" s="219" t="n">
        <f aca="false">SeqEnd-SeqBeg+1</f>
        <v>1</v>
      </c>
      <c r="AK1905" s="220" t="n">
        <f aca="false">AND( SeqBeg&lt;=Beg  , End &lt;=SeqEnd )</f>
        <v>0</v>
      </c>
      <c r="AN1905" s="221"/>
      <c r="AO1905" s="147" t="s">
        <v>103</v>
      </c>
      <c r="AP1905" s="147" t="s">
        <v>103</v>
      </c>
      <c r="AQ1905" s="147" t="s">
        <v>103</v>
      </c>
      <c r="AR1905" s="147" t="s">
        <v>103</v>
      </c>
      <c r="AS1905" s="147" t="s">
        <v>103</v>
      </c>
      <c r="AT1905" s="147" t="s">
        <v>103</v>
      </c>
      <c r="AU1905" s="146"/>
      <c r="AW1905" s="222" t="str">
        <f aca="false">HYPERLINK(CONCATENATE("http://www.ncbi.nlm.nih.gov/nuccore/",BM1905),BM1905)</f>
        <v>EU684326</v>
      </c>
      <c r="AX1905" s="219" t="str">
        <f aca="false">CONCATENATE(D1905,IF(I1905="","",CONCATENATE(".",I1905)),IF(K1905="","",CONCATENATE(".",K1905)),IF(M1905="","",CONCATENATE(".",M1905)),IF(R1905="","",CONCATENATE(".",R1905)),IF(U1905="","","(*)"))</f>
        <v>.GBR.pig</v>
      </c>
      <c r="AY1905" s="170" t="str">
        <f aca="false">CONCATENATE(BM1905,".",BN1905)</f>
        <v>EU684326.</v>
      </c>
      <c r="AZ1905" s="171" t="str">
        <f aca="false">IF(AV1905="",IF(ISNUMBER(FIND(".",A1905)),LEFT(A1905,FIND(".",A1905)-1),A1905),AV1905)</f>
        <v>EU684326</v>
      </c>
      <c r="BA1905" s="171" t="str">
        <f aca="false">IF(ISNUMBER(FIND("-",AZ1905)),LEFT(AZ1905,FIND("-",AZ1905)-1),AZ1905)</f>
        <v>EU684326</v>
      </c>
      <c r="BB1905" s="170" t="str">
        <f aca="false"> MEGAname &amp; "="</f>
        <v>EU684326=</v>
      </c>
      <c r="BC1905" s="170" t="str">
        <f aca="false">Clear &amp; IF(span ,"Span","out")</f>
        <v>EU684326=out</v>
      </c>
      <c r="BD1905" s="170" t="str">
        <f aca="false">Clear &amp; IF(span, IF(B1905=".","Selected",B1905),"out")</f>
        <v>EU684326=out</v>
      </c>
      <c r="BE1905" s="170" t="str">
        <f aca="false">Clear &amp; Strain</f>
        <v>EU684326=</v>
      </c>
      <c r="BF1905" s="170" t="str">
        <f aca="false">CONCATENATE(A1905,"=",F1905,". ",AX1905,IF(AB1905="","",CONCATENATE(".",AB1905)))</f>
        <v>EU684326=. .GBR.pig</v>
      </c>
      <c r="BG1905" s="170" t="str">
        <f aca="false">CONCATENATE(A1905,"=",F1905,". ",AX1905)</f>
        <v>EU684326=. .GBR.pig</v>
      </c>
      <c r="BH1905" s="170" t="str">
        <f aca="false">CONCATENATE(A1905,"=",AX1905)</f>
        <v>EU684326=.GBR.pig</v>
      </c>
      <c r="BI1905" s="170" t="str">
        <f aca="false">CONCATENATE(A1905,"=",ComForSubtype,D1905)</f>
        <v>EU684326=</v>
      </c>
      <c r="BJ1905" s="170" t="str">
        <f aca="false">CONCATENATE(A1905,"=",E1905)</f>
        <v>EU684326=</v>
      </c>
      <c r="BK1905" s="170" t="str">
        <f aca="false">CONCATENATE(A1905,"=",C1905)</f>
        <v>EU684326=</v>
      </c>
      <c r="BL1905" s="170" t="str">
        <f aca="false">CONCATENATE(D1905,"=")</f>
        <v>=</v>
      </c>
      <c r="BM1905" s="223" t="str">
        <f aca="false">IF(BA1905="XX","",BA1905)</f>
        <v>EU684326</v>
      </c>
      <c r="BN1905" s="224" t="str">
        <f aca="false">CONCATENATE(IF(F1905="","",F1905),IF(G1905="","",CONCATENATE(" / ",G1905)))</f>
        <v/>
      </c>
      <c r="BO1905" s="225" t="str">
        <f aca="false">AX1905</f>
        <v>.GBR.pig</v>
      </c>
      <c r="BP1905" s="226" t="str">
        <f aca="false">IF(V1905="","",V1905)</f>
        <v/>
      </c>
      <c r="BQ1905" s="226" t="str">
        <f aca="false">IF(W1905="","",CONCATENATE(W1905,IF(LEFT(AO1905,1)="s","+","")))</f>
        <v/>
      </c>
      <c r="BR1905" s="226" t="str">
        <f aca="false">IF(X1905="","",CONCATENATE(X1905,IF(LEFT(AQ1905,1)="s","+","")))</f>
        <v/>
      </c>
      <c r="BS1905" s="226" t="str">
        <f aca="false">IF(Y1905="","",CONCATENATE(Y1905,IF(LEFT(AR1905,1)="s","+","")))</f>
        <v/>
      </c>
      <c r="BT1905" s="226" t="str">
        <f aca="false">IF(Z1905="","",CONCATENATE(Z1905,IF(LEFT(AS1905,1)="s","+","")))</f>
        <v/>
      </c>
      <c r="BU1905" s="227" t="str">
        <f aca="false">IF(AA1905="","",CONCATENATE(AA1905,IF(LEFT(AT1905,1)="s","+","")))</f>
        <v/>
      </c>
      <c r="BW1905" s="177" t="s">
        <v>338</v>
      </c>
      <c r="BX1905" s="170" t="str">
        <f aca="false">IF(BW1905&lt;&gt;"",IF(ISNUMBER(FIND("=",BW1905)),LEFT(BW1905,FIND("=",BW1905)-1),BW1905),BW1905)</f>
        <v>xx</v>
      </c>
      <c r="BY1905" s="170" t="str">
        <f aca="false">IF(BW1905&lt;&gt;"",IF(ISNUMBER(FIND("=",BW1905)),RIGHT(BW1905,LEN(BW1905)-FIND("=",BW1905)),""),"")</f>
        <v>Non_select</v>
      </c>
      <c r="BZ1905" s="170" t="str">
        <f aca="false">IF(BX1905&lt;&gt;"",IF(ISNUMBER(FIND(".",BX1905)),LEFT(BX1905,FIND(".",BX1905)-1),BX1905),BX1905)</f>
        <v>xx</v>
      </c>
      <c r="CA1905" s="170" t="str">
        <f aca="false">IF(BX1905&lt;&gt;"",IF(ISNUMBER(FIND(".",BX1905)),RIGHT(BX1905,LEN(BX1905)-FIND(".",BX1905)),""),"")</f>
        <v/>
      </c>
      <c r="CC1905" s="170" t="str">
        <f aca="false">A1905</f>
        <v>EU684326</v>
      </c>
      <c r="CD1905" s="178" t="s">
        <v>339</v>
      </c>
      <c r="CE1905" s="178" t="s">
        <v>340</v>
      </c>
      <c r="CF1905" s="178" t="s">
        <v>341</v>
      </c>
      <c r="CK1905" s="178"/>
      <c r="CR1905" s="228" t="n">
        <f aca="false">C1905</f>
        <v>0</v>
      </c>
      <c r="CS1905" s="229" t="n">
        <f aca="false">D1905</f>
        <v>0</v>
      </c>
      <c r="CT1905" s="170" t="str">
        <f aca="false">CONCATENATE(CD1905," strain ",CM1905," ",CL1905,", partial cds")</f>
        <v>Hepatitis E virus strain  , partial cds</v>
      </c>
    </row>
    <row r="1906" customFormat="false" ht="11.9" hidden="true" customHeight="true" outlineLevel="0" collapsed="false">
      <c r="A1906" s="1" t="s">
        <v>4855</v>
      </c>
      <c r="B1906" s="147" t="s">
        <v>371</v>
      </c>
      <c r="F1906" s="210"/>
      <c r="H1906" s="146" t="s">
        <v>649</v>
      </c>
      <c r="I1906" s="153" t="s">
        <v>650</v>
      </c>
      <c r="J1906" s="146" t="s">
        <v>395</v>
      </c>
      <c r="AJ1906" s="219" t="n">
        <f aca="false">SeqEnd-SeqBeg+1</f>
        <v>1</v>
      </c>
      <c r="AK1906" s="220" t="n">
        <f aca="false">AND( SeqBeg&lt;=Beg  , End &lt;=SeqEnd )</f>
        <v>0</v>
      </c>
      <c r="AN1906" s="221"/>
      <c r="AO1906" s="147" t="s">
        <v>103</v>
      </c>
      <c r="AP1906" s="147" t="s">
        <v>103</v>
      </c>
      <c r="AQ1906" s="147" t="s">
        <v>103</v>
      </c>
      <c r="AR1906" s="147" t="s">
        <v>103</v>
      </c>
      <c r="AS1906" s="147" t="s">
        <v>103</v>
      </c>
      <c r="AT1906" s="147" t="s">
        <v>103</v>
      </c>
      <c r="AU1906" s="146"/>
      <c r="AW1906" s="222" t="str">
        <f aca="false">HYPERLINK(CONCATENATE("http://www.ncbi.nlm.nih.gov/nuccore/",BM1906),BM1906)</f>
        <v>EU684327</v>
      </c>
      <c r="AX1906" s="219" t="str">
        <f aca="false">CONCATENATE(D1906,IF(I1906="","",CONCATENATE(".",I1906)),IF(K1906="","",CONCATENATE(".",K1906)),IF(M1906="","",CONCATENATE(".",M1906)),IF(R1906="","",CONCATENATE(".",R1906)),IF(U1906="","","(*)"))</f>
        <v>.GBR</v>
      </c>
      <c r="AY1906" s="170" t="str">
        <f aca="false">CONCATENATE(BM1906,".",BN1906)</f>
        <v>EU684327.</v>
      </c>
      <c r="AZ1906" s="171" t="str">
        <f aca="false">IF(AV1906="",IF(ISNUMBER(FIND(".",A1906)),LEFT(A1906,FIND(".",A1906)-1),A1906),AV1906)</f>
        <v>EU684327</v>
      </c>
      <c r="BA1906" s="171" t="str">
        <f aca="false">IF(ISNUMBER(FIND("-",AZ1906)),LEFT(AZ1906,FIND("-",AZ1906)-1),AZ1906)</f>
        <v>EU684327</v>
      </c>
      <c r="BB1906" s="170" t="str">
        <f aca="false"> MEGAname &amp; "="</f>
        <v>EU684327=</v>
      </c>
      <c r="BC1906" s="170" t="str">
        <f aca="false">Clear &amp; IF(span ,"Span","out")</f>
        <v>EU684327=out</v>
      </c>
      <c r="BD1906" s="170" t="str">
        <f aca="false">Clear &amp; IF(span, IF(B1906=".","Selected",B1906),"out")</f>
        <v>EU684327=out</v>
      </c>
      <c r="BE1906" s="170" t="str">
        <f aca="false">Clear &amp; Strain</f>
        <v>EU684327=</v>
      </c>
      <c r="BF1906" s="170" t="str">
        <f aca="false">CONCATENATE(A1906,"=",F1906,". ",AX1906,IF(AB1906="","",CONCATENATE(".",AB1906)))</f>
        <v>EU684327=. .GBR</v>
      </c>
      <c r="BG1906" s="170" t="str">
        <f aca="false">CONCATENATE(A1906,"=",F1906,". ",AX1906)</f>
        <v>EU684327=. .GBR</v>
      </c>
      <c r="BH1906" s="170" t="str">
        <f aca="false">CONCATENATE(A1906,"=",AX1906)</f>
        <v>EU684327=.GBR</v>
      </c>
      <c r="BI1906" s="170" t="str">
        <f aca="false">CONCATENATE(A1906,"=",ComForSubtype,D1906)</f>
        <v>EU684327=</v>
      </c>
      <c r="BJ1906" s="170" t="str">
        <f aca="false">CONCATENATE(A1906,"=",E1906)</f>
        <v>EU684327=</v>
      </c>
      <c r="BK1906" s="170" t="str">
        <f aca="false">CONCATENATE(A1906,"=",C1906)</f>
        <v>EU684327=</v>
      </c>
      <c r="BL1906" s="170" t="str">
        <f aca="false">CONCATENATE(D1906,"=")</f>
        <v>=</v>
      </c>
      <c r="BM1906" s="223" t="str">
        <f aca="false">IF(BA1906="XX","",BA1906)</f>
        <v>EU684327</v>
      </c>
      <c r="BN1906" s="224" t="str">
        <f aca="false">CONCATENATE(IF(F1906="","",F1906),IF(G1906="","",CONCATENATE(" / ",G1906)))</f>
        <v/>
      </c>
      <c r="BO1906" s="225" t="str">
        <f aca="false">AX1906</f>
        <v>.GBR</v>
      </c>
      <c r="BP1906" s="226" t="str">
        <f aca="false">IF(V1906="","",V1906)</f>
        <v/>
      </c>
      <c r="BQ1906" s="226" t="str">
        <f aca="false">IF(W1906="","",CONCATENATE(W1906,IF(LEFT(AO1906,1)="s","+","")))</f>
        <v/>
      </c>
      <c r="BR1906" s="226" t="str">
        <f aca="false">IF(X1906="","",CONCATENATE(X1906,IF(LEFT(AQ1906,1)="s","+","")))</f>
        <v/>
      </c>
      <c r="BS1906" s="226" t="str">
        <f aca="false">IF(Y1906="","",CONCATENATE(Y1906,IF(LEFT(AR1906,1)="s","+","")))</f>
        <v/>
      </c>
      <c r="BT1906" s="226" t="str">
        <f aca="false">IF(Z1906="","",CONCATENATE(Z1906,IF(LEFT(AS1906,1)="s","+","")))</f>
        <v/>
      </c>
      <c r="BU1906" s="227" t="str">
        <f aca="false">IF(AA1906="","",CONCATENATE(AA1906,IF(LEFT(AT1906,1)="s","+","")))</f>
        <v/>
      </c>
      <c r="BW1906" s="177" t="s">
        <v>338</v>
      </c>
      <c r="BX1906" s="170" t="str">
        <f aca="false">IF(BW1906&lt;&gt;"",IF(ISNUMBER(FIND("=",BW1906)),LEFT(BW1906,FIND("=",BW1906)-1),BW1906),BW1906)</f>
        <v>xx</v>
      </c>
      <c r="BY1906" s="170" t="str">
        <f aca="false">IF(BW1906&lt;&gt;"",IF(ISNUMBER(FIND("=",BW1906)),RIGHT(BW1906,LEN(BW1906)-FIND("=",BW1906)),""),"")</f>
        <v>Non_select</v>
      </c>
      <c r="BZ1906" s="170" t="str">
        <f aca="false">IF(BX1906&lt;&gt;"",IF(ISNUMBER(FIND(".",BX1906)),LEFT(BX1906,FIND(".",BX1906)-1),BX1906),BX1906)</f>
        <v>xx</v>
      </c>
      <c r="CA1906" s="170" t="str">
        <f aca="false">IF(BX1906&lt;&gt;"",IF(ISNUMBER(FIND(".",BX1906)),RIGHT(BX1906,LEN(BX1906)-FIND(".",BX1906)),""),"")</f>
        <v/>
      </c>
      <c r="CC1906" s="170" t="str">
        <f aca="false">A1906</f>
        <v>EU684327</v>
      </c>
      <c r="CD1906" s="178" t="s">
        <v>339</v>
      </c>
      <c r="CE1906" s="178" t="s">
        <v>340</v>
      </c>
      <c r="CF1906" s="178" t="s">
        <v>341</v>
      </c>
      <c r="CK1906" s="178"/>
      <c r="CR1906" s="228" t="n">
        <f aca="false">C1906</f>
        <v>0</v>
      </c>
      <c r="CS1906" s="229" t="n">
        <f aca="false">D1906</f>
        <v>0</v>
      </c>
      <c r="CT1906" s="170" t="str">
        <f aca="false">CONCATENATE(CD1906," strain ",CM1906," ",CL1906,", partial cds")</f>
        <v>Hepatitis E virus strain  , partial cds</v>
      </c>
    </row>
    <row r="1907" customFormat="false" ht="11.9" hidden="true" customHeight="true" outlineLevel="0" collapsed="false">
      <c r="A1907" s="154" t="s">
        <v>4856</v>
      </c>
      <c r="B1907" s="147" t="s">
        <v>371</v>
      </c>
      <c r="F1907" s="210"/>
      <c r="H1907" s="146" t="s">
        <v>649</v>
      </c>
      <c r="I1907" s="153" t="s">
        <v>650</v>
      </c>
      <c r="J1907" s="146" t="s">
        <v>395</v>
      </c>
      <c r="M1907" s="157" t="s">
        <v>367</v>
      </c>
      <c r="AJ1907" s="219" t="n">
        <f aca="false">SeqEnd-SeqBeg+1</f>
        <v>1</v>
      </c>
      <c r="AK1907" s="220" t="n">
        <f aca="false">AND( SeqBeg&lt;=Beg  , End &lt;=SeqEnd )</f>
        <v>0</v>
      </c>
      <c r="AN1907" s="221"/>
      <c r="AO1907" s="147" t="s">
        <v>103</v>
      </c>
      <c r="AP1907" s="147" t="s">
        <v>103</v>
      </c>
      <c r="AQ1907" s="147" t="s">
        <v>103</v>
      </c>
      <c r="AR1907" s="147" t="s">
        <v>103</v>
      </c>
      <c r="AS1907" s="147" t="s">
        <v>103</v>
      </c>
      <c r="AT1907" s="147" t="s">
        <v>103</v>
      </c>
      <c r="AU1907" s="146"/>
      <c r="AW1907" s="222" t="str">
        <f aca="false">HYPERLINK(CONCATENATE("http://www.ncbi.nlm.nih.gov/nuccore/",BM1907),BM1907)</f>
        <v>EU684328</v>
      </c>
      <c r="AX1907" s="219" t="str">
        <f aca="false">CONCATENATE(D1907,IF(I1907="","",CONCATENATE(".",I1907)),IF(K1907="","",CONCATENATE(".",K1907)),IF(M1907="","",CONCATENATE(".",M1907)),IF(R1907="","",CONCATENATE(".",R1907)),IF(U1907="","","(*)"))</f>
        <v>.GBR.pig</v>
      </c>
      <c r="AY1907" s="170" t="str">
        <f aca="false">CONCATENATE(BM1907,".",BN1907)</f>
        <v>EU684328.</v>
      </c>
      <c r="AZ1907" s="171" t="str">
        <f aca="false">IF(AV1907="",IF(ISNUMBER(FIND(".",A1907)),LEFT(A1907,FIND(".",A1907)-1),A1907),AV1907)</f>
        <v>EU684328</v>
      </c>
      <c r="BA1907" s="171" t="str">
        <f aca="false">IF(ISNUMBER(FIND("-",AZ1907)),LEFT(AZ1907,FIND("-",AZ1907)-1),AZ1907)</f>
        <v>EU684328</v>
      </c>
      <c r="BB1907" s="170" t="str">
        <f aca="false"> MEGAname &amp; "="</f>
        <v>EU684328=</v>
      </c>
      <c r="BC1907" s="170" t="str">
        <f aca="false">Clear &amp; IF(span ,"Span","out")</f>
        <v>EU684328=out</v>
      </c>
      <c r="BD1907" s="170" t="str">
        <f aca="false">Clear &amp; IF(span, IF(B1907=".","Selected",B1907),"out")</f>
        <v>EU684328=out</v>
      </c>
      <c r="BE1907" s="170" t="str">
        <f aca="false">Clear &amp; Strain</f>
        <v>EU684328=</v>
      </c>
      <c r="BF1907" s="170" t="str">
        <f aca="false">CONCATENATE(A1907,"=",F1907,". ",AX1907,IF(AB1907="","",CONCATENATE(".",AB1907)))</f>
        <v>EU684328=. .GBR.pig</v>
      </c>
      <c r="BG1907" s="170" t="str">
        <f aca="false">CONCATENATE(A1907,"=",F1907,". ",AX1907)</f>
        <v>EU684328=. .GBR.pig</v>
      </c>
      <c r="BH1907" s="170" t="str">
        <f aca="false">CONCATENATE(A1907,"=",AX1907)</f>
        <v>EU684328=.GBR.pig</v>
      </c>
      <c r="BI1907" s="170" t="str">
        <f aca="false">CONCATENATE(A1907,"=",ComForSubtype,D1907)</f>
        <v>EU684328=</v>
      </c>
      <c r="BJ1907" s="170" t="str">
        <f aca="false">CONCATENATE(A1907,"=",E1907)</f>
        <v>EU684328=</v>
      </c>
      <c r="BK1907" s="170" t="str">
        <f aca="false">CONCATENATE(A1907,"=",C1907)</f>
        <v>EU684328=</v>
      </c>
      <c r="BL1907" s="170" t="str">
        <f aca="false">CONCATENATE(D1907,"=")</f>
        <v>=</v>
      </c>
      <c r="BM1907" s="223" t="str">
        <f aca="false">IF(BA1907="XX","",BA1907)</f>
        <v>EU684328</v>
      </c>
      <c r="BN1907" s="224" t="str">
        <f aca="false">CONCATENATE(IF(F1907="","",F1907),IF(G1907="","",CONCATENATE(" / ",G1907)))</f>
        <v/>
      </c>
      <c r="BO1907" s="225" t="str">
        <f aca="false">AX1907</f>
        <v>.GBR.pig</v>
      </c>
      <c r="BP1907" s="226" t="str">
        <f aca="false">IF(V1907="","",V1907)</f>
        <v/>
      </c>
      <c r="BQ1907" s="226" t="str">
        <f aca="false">IF(W1907="","",CONCATENATE(W1907,IF(LEFT(AO1907,1)="s","+","")))</f>
        <v/>
      </c>
      <c r="BR1907" s="226" t="str">
        <f aca="false">IF(X1907="","",CONCATENATE(X1907,IF(LEFT(AQ1907,1)="s","+","")))</f>
        <v/>
      </c>
      <c r="BS1907" s="226" t="str">
        <f aca="false">IF(Y1907="","",CONCATENATE(Y1907,IF(LEFT(AR1907,1)="s","+","")))</f>
        <v/>
      </c>
      <c r="BT1907" s="226" t="str">
        <f aca="false">IF(Z1907="","",CONCATENATE(Z1907,IF(LEFT(AS1907,1)="s","+","")))</f>
        <v/>
      </c>
      <c r="BU1907" s="227" t="str">
        <f aca="false">IF(AA1907="","",CONCATENATE(AA1907,IF(LEFT(AT1907,1)="s","+","")))</f>
        <v/>
      </c>
      <c r="BW1907" s="177" t="s">
        <v>338</v>
      </c>
      <c r="BX1907" s="170" t="str">
        <f aca="false">IF(BW1907&lt;&gt;"",IF(ISNUMBER(FIND("=",BW1907)),LEFT(BW1907,FIND("=",BW1907)-1),BW1907),BW1907)</f>
        <v>xx</v>
      </c>
      <c r="BY1907" s="170" t="str">
        <f aca="false">IF(BW1907&lt;&gt;"",IF(ISNUMBER(FIND("=",BW1907)),RIGHT(BW1907,LEN(BW1907)-FIND("=",BW1907)),""),"")</f>
        <v>Non_select</v>
      </c>
      <c r="BZ1907" s="170" t="str">
        <f aca="false">IF(BX1907&lt;&gt;"",IF(ISNUMBER(FIND(".",BX1907)),LEFT(BX1907,FIND(".",BX1907)-1),BX1907),BX1907)</f>
        <v>xx</v>
      </c>
      <c r="CA1907" s="170" t="str">
        <f aca="false">IF(BX1907&lt;&gt;"",IF(ISNUMBER(FIND(".",BX1907)),RIGHT(BX1907,LEN(BX1907)-FIND(".",BX1907)),""),"")</f>
        <v/>
      </c>
      <c r="CC1907" s="170" t="str">
        <f aca="false">A1907</f>
        <v>EU684328</v>
      </c>
      <c r="CD1907" s="178" t="s">
        <v>339</v>
      </c>
      <c r="CE1907" s="178" t="s">
        <v>340</v>
      </c>
      <c r="CF1907" s="178" t="s">
        <v>341</v>
      </c>
      <c r="CK1907" s="178"/>
      <c r="CR1907" s="228" t="n">
        <f aca="false">C1907</f>
        <v>0</v>
      </c>
      <c r="CS1907" s="229" t="n">
        <f aca="false">D1907</f>
        <v>0</v>
      </c>
      <c r="CT1907" s="170" t="str">
        <f aca="false">CONCATENATE(CD1907," strain ",CM1907," ",CL1907,", partial cds")</f>
        <v>Hepatitis E virus strain  , partial cds</v>
      </c>
    </row>
    <row r="1908" customFormat="false" ht="11.9" hidden="true" customHeight="true" outlineLevel="0" collapsed="false">
      <c r="A1908" s="154" t="s">
        <v>4857</v>
      </c>
      <c r="B1908" s="147" t="s">
        <v>371</v>
      </c>
      <c r="F1908" s="210"/>
      <c r="H1908" s="146" t="s">
        <v>649</v>
      </c>
      <c r="I1908" s="153" t="s">
        <v>650</v>
      </c>
      <c r="J1908" s="146" t="s">
        <v>395</v>
      </c>
      <c r="M1908" s="157" t="s">
        <v>367</v>
      </c>
      <c r="AJ1908" s="219" t="n">
        <f aca="false">SeqEnd-SeqBeg+1</f>
        <v>1</v>
      </c>
      <c r="AK1908" s="220" t="n">
        <f aca="false">AND( SeqBeg&lt;=Beg  , End &lt;=SeqEnd )</f>
        <v>0</v>
      </c>
      <c r="AN1908" s="221"/>
      <c r="AO1908" s="147" t="s">
        <v>103</v>
      </c>
      <c r="AP1908" s="147" t="s">
        <v>103</v>
      </c>
      <c r="AQ1908" s="147" t="s">
        <v>103</v>
      </c>
      <c r="AR1908" s="147" t="s">
        <v>103</v>
      </c>
      <c r="AS1908" s="147" t="s">
        <v>103</v>
      </c>
      <c r="AT1908" s="147" t="s">
        <v>103</v>
      </c>
      <c r="AU1908" s="146"/>
      <c r="AW1908" s="222" t="str">
        <f aca="false">HYPERLINK(CONCATENATE("http://www.ncbi.nlm.nih.gov/nuccore/",BM1908),BM1908)</f>
        <v>EU684329</v>
      </c>
      <c r="AX1908" s="219" t="str">
        <f aca="false">CONCATENATE(D1908,IF(I1908="","",CONCATENATE(".",I1908)),IF(K1908="","",CONCATENATE(".",K1908)),IF(M1908="","",CONCATENATE(".",M1908)),IF(R1908="","",CONCATENATE(".",R1908)),IF(U1908="","","(*)"))</f>
        <v>.GBR.pig</v>
      </c>
      <c r="AY1908" s="170" t="str">
        <f aca="false">CONCATENATE(BM1908,".",BN1908)</f>
        <v>EU684329.</v>
      </c>
      <c r="AZ1908" s="171" t="str">
        <f aca="false">IF(AV1908="",IF(ISNUMBER(FIND(".",A1908)),LEFT(A1908,FIND(".",A1908)-1),A1908),AV1908)</f>
        <v>EU684329</v>
      </c>
      <c r="BA1908" s="171" t="str">
        <f aca="false">IF(ISNUMBER(FIND("-",AZ1908)),LEFT(AZ1908,FIND("-",AZ1908)-1),AZ1908)</f>
        <v>EU684329</v>
      </c>
      <c r="BB1908" s="170" t="str">
        <f aca="false"> MEGAname &amp; "="</f>
        <v>EU684329=</v>
      </c>
      <c r="BC1908" s="170" t="str">
        <f aca="false">Clear &amp; IF(span ,"Span","out")</f>
        <v>EU684329=out</v>
      </c>
      <c r="BD1908" s="170" t="str">
        <f aca="false">Clear &amp; IF(span, IF(B1908=".","Selected",B1908),"out")</f>
        <v>EU684329=out</v>
      </c>
      <c r="BE1908" s="170" t="str">
        <f aca="false">Clear &amp; Strain</f>
        <v>EU684329=</v>
      </c>
      <c r="BF1908" s="170" t="str">
        <f aca="false">CONCATENATE(A1908,"=",F1908,". ",AX1908,IF(AB1908="","",CONCATENATE(".",AB1908)))</f>
        <v>EU684329=. .GBR.pig</v>
      </c>
      <c r="BG1908" s="170" t="str">
        <f aca="false">CONCATENATE(A1908,"=",F1908,". ",AX1908)</f>
        <v>EU684329=. .GBR.pig</v>
      </c>
      <c r="BH1908" s="170" t="str">
        <f aca="false">CONCATENATE(A1908,"=",AX1908)</f>
        <v>EU684329=.GBR.pig</v>
      </c>
      <c r="BI1908" s="170" t="str">
        <f aca="false">CONCATENATE(A1908,"=",ComForSubtype,D1908)</f>
        <v>EU684329=</v>
      </c>
      <c r="BJ1908" s="170" t="str">
        <f aca="false">CONCATENATE(A1908,"=",E1908)</f>
        <v>EU684329=</v>
      </c>
      <c r="BK1908" s="170" t="str">
        <f aca="false">CONCATENATE(A1908,"=",C1908)</f>
        <v>EU684329=</v>
      </c>
      <c r="BL1908" s="170" t="str">
        <f aca="false">CONCATENATE(D1908,"=")</f>
        <v>=</v>
      </c>
      <c r="BM1908" s="223" t="str">
        <f aca="false">IF(BA1908="XX","",BA1908)</f>
        <v>EU684329</v>
      </c>
      <c r="BN1908" s="224" t="str">
        <f aca="false">CONCATENATE(IF(F1908="","",F1908),IF(G1908="","",CONCATENATE(" / ",G1908)))</f>
        <v/>
      </c>
      <c r="BO1908" s="225" t="str">
        <f aca="false">AX1908</f>
        <v>.GBR.pig</v>
      </c>
      <c r="BP1908" s="226" t="str">
        <f aca="false">IF(V1908="","",V1908)</f>
        <v/>
      </c>
      <c r="BQ1908" s="226" t="str">
        <f aca="false">IF(W1908="","",CONCATENATE(W1908,IF(LEFT(AO1908,1)="s","+","")))</f>
        <v/>
      </c>
      <c r="BR1908" s="226" t="str">
        <f aca="false">IF(X1908="","",CONCATENATE(X1908,IF(LEFT(AQ1908,1)="s","+","")))</f>
        <v/>
      </c>
      <c r="BS1908" s="226" t="str">
        <f aca="false">IF(Y1908="","",CONCATENATE(Y1908,IF(LEFT(AR1908,1)="s","+","")))</f>
        <v/>
      </c>
      <c r="BT1908" s="226" t="str">
        <f aca="false">IF(Z1908="","",CONCATENATE(Z1908,IF(LEFT(AS1908,1)="s","+","")))</f>
        <v/>
      </c>
      <c r="BU1908" s="227" t="str">
        <f aca="false">IF(AA1908="","",CONCATENATE(AA1908,IF(LEFT(AT1908,1)="s","+","")))</f>
        <v/>
      </c>
      <c r="BW1908" s="177" t="s">
        <v>338</v>
      </c>
      <c r="BX1908" s="170" t="str">
        <f aca="false">IF(BW1908&lt;&gt;"",IF(ISNUMBER(FIND("=",BW1908)),LEFT(BW1908,FIND("=",BW1908)-1),BW1908),BW1908)</f>
        <v>xx</v>
      </c>
      <c r="BY1908" s="170" t="str">
        <f aca="false">IF(BW1908&lt;&gt;"",IF(ISNUMBER(FIND("=",BW1908)),RIGHT(BW1908,LEN(BW1908)-FIND("=",BW1908)),""),"")</f>
        <v>Non_select</v>
      </c>
      <c r="BZ1908" s="170" t="str">
        <f aca="false">IF(BX1908&lt;&gt;"",IF(ISNUMBER(FIND(".",BX1908)),LEFT(BX1908,FIND(".",BX1908)-1),BX1908),BX1908)</f>
        <v>xx</v>
      </c>
      <c r="CA1908" s="170" t="str">
        <f aca="false">IF(BX1908&lt;&gt;"",IF(ISNUMBER(FIND(".",BX1908)),RIGHT(BX1908,LEN(BX1908)-FIND(".",BX1908)),""),"")</f>
        <v/>
      </c>
      <c r="CC1908" s="170" t="str">
        <f aca="false">A1908</f>
        <v>EU684329</v>
      </c>
      <c r="CD1908" s="178" t="s">
        <v>339</v>
      </c>
      <c r="CE1908" s="178" t="s">
        <v>340</v>
      </c>
      <c r="CF1908" s="178" t="s">
        <v>341</v>
      </c>
      <c r="CK1908" s="178"/>
      <c r="CR1908" s="228" t="n">
        <f aca="false">C1908</f>
        <v>0</v>
      </c>
      <c r="CS1908" s="229" t="n">
        <f aca="false">D1908</f>
        <v>0</v>
      </c>
      <c r="CT1908" s="170" t="str">
        <f aca="false">CONCATENATE(CD1908," strain ",CM1908," ",CL1908,", partial cds")</f>
        <v>Hepatitis E virus strain  , partial cds</v>
      </c>
    </row>
    <row r="1909" customFormat="false" ht="11.9" hidden="true" customHeight="true" outlineLevel="0" collapsed="false">
      <c r="A1909" s="154" t="s">
        <v>4858</v>
      </c>
      <c r="B1909" s="147" t="s">
        <v>371</v>
      </c>
      <c r="C1909" s="209"/>
      <c r="D1909" s="209"/>
      <c r="E1909" s="209"/>
      <c r="F1909" s="291"/>
      <c r="G1909" s="212"/>
      <c r="H1909" s="146" t="s">
        <v>405</v>
      </c>
      <c r="I1909" s="153" t="s">
        <v>412</v>
      </c>
      <c r="J1909" s="146" t="s">
        <v>395</v>
      </c>
      <c r="K1909" s="212"/>
      <c r="L1909" s="212"/>
      <c r="M1909" s="157" t="s">
        <v>4654</v>
      </c>
      <c r="N1909" s="213"/>
      <c r="O1909" s="212"/>
      <c r="P1909" s="212"/>
      <c r="Q1909" s="212"/>
      <c r="R1909" s="212"/>
      <c r="S1909" s="212"/>
      <c r="T1909" s="215"/>
      <c r="U1909" s="215"/>
      <c r="V1909" s="209"/>
      <c r="W1909" s="217"/>
      <c r="X1909" s="209"/>
      <c r="Y1909" s="209"/>
      <c r="Z1909" s="209"/>
      <c r="AB1909" s="217"/>
      <c r="AC1909" s="217"/>
      <c r="AD1909" s="209"/>
      <c r="AE1909" s="209"/>
      <c r="AF1909" s="209"/>
      <c r="AG1909" s="218"/>
      <c r="AH1909" s="212"/>
      <c r="AI1909" s="212"/>
      <c r="AJ1909" s="219" t="n">
        <f aca="false">SeqEnd-SeqBeg+1</f>
        <v>1</v>
      </c>
      <c r="AK1909" s="220" t="n">
        <f aca="false">AND( SeqBeg&lt;=Beg  , End &lt;=SeqEnd )</f>
        <v>0</v>
      </c>
      <c r="AL1909" s="212"/>
      <c r="AM1909" s="212"/>
      <c r="AN1909" s="221"/>
      <c r="AO1909" s="147" t="s">
        <v>103</v>
      </c>
      <c r="AP1909" s="147" t="s">
        <v>103</v>
      </c>
      <c r="AQ1909" s="147" t="s">
        <v>103</v>
      </c>
      <c r="AR1909" s="147" t="s">
        <v>103</v>
      </c>
      <c r="AS1909" s="147" t="s">
        <v>103</v>
      </c>
      <c r="AT1909" s="147" t="s">
        <v>103</v>
      </c>
      <c r="AU1909" s="146"/>
      <c r="AV1909" s="212"/>
      <c r="AW1909" s="222" t="str">
        <f aca="false">HYPERLINK(CONCATENATE("http://www.ncbi.nlm.nih.gov/nuccore/",BM1909),BM1909)</f>
        <v>FM872317</v>
      </c>
      <c r="AX1909" s="219" t="str">
        <f aca="false">CONCATENATE(D1909,IF(I1909="","",CONCATENATE(".",I1909)),IF(K1909="","",CONCATENATE(".",K1909)),IF(M1909="","",CONCATENATE(".",M1909)),IF(R1909="","",CONCATENATE(".",R1909)),IF(U1909="","","(*)"))</f>
        <v>.DEU.gallus</v>
      </c>
      <c r="AY1909" s="170" t="str">
        <f aca="false">CONCATENATE(BM1909,".",BN1909)</f>
        <v>FM872317.</v>
      </c>
      <c r="AZ1909" s="171" t="str">
        <f aca="false">IF(AV1909="",IF(ISNUMBER(FIND(".",A1909)),LEFT(A1909,FIND(".",A1909)-1),A1909),AV1909)</f>
        <v>FM872317</v>
      </c>
      <c r="BA1909" s="171" t="str">
        <f aca="false">IF(ISNUMBER(FIND("-",AZ1909)),LEFT(AZ1909,FIND("-",AZ1909)-1),AZ1909)</f>
        <v>FM872317</v>
      </c>
      <c r="BB1909" s="170" t="str">
        <f aca="false"> MEGAname &amp; "="</f>
        <v>FM872317=</v>
      </c>
      <c r="BC1909" s="170" t="str">
        <f aca="false">Clear &amp; IF(span ,"Span","out")</f>
        <v>FM872317=out</v>
      </c>
      <c r="BD1909" s="170" t="str">
        <f aca="false">Clear &amp; IF(span, IF(B1909=".","Selected",B1909),"out")</f>
        <v>FM872317=out</v>
      </c>
      <c r="BE1909" s="170" t="str">
        <f aca="false">Clear &amp; Strain</f>
        <v>FM872317=</v>
      </c>
      <c r="BF1909" s="170" t="str">
        <f aca="false">CONCATENATE(A1909,"=",F1909,". ",AX1909,IF(AB1909="","",CONCATENATE(".",AB1909)))</f>
        <v>FM872317=. .DEU.gallus</v>
      </c>
      <c r="BG1909" s="170" t="str">
        <f aca="false">CONCATENATE(A1909,"=",F1909,". ",AX1909)</f>
        <v>FM872317=. .DEU.gallus</v>
      </c>
      <c r="BH1909" s="170" t="str">
        <f aca="false">CONCATENATE(A1909,"=",AX1909)</f>
        <v>FM872317=.DEU.gallus</v>
      </c>
      <c r="BI1909" s="170" t="str">
        <f aca="false">CONCATENATE(A1909,"=",ComForSubtype,D1909)</f>
        <v>FM872317=</v>
      </c>
      <c r="BJ1909" s="170" t="str">
        <f aca="false">CONCATENATE(A1909,"=",E1909)</f>
        <v>FM872317=</v>
      </c>
      <c r="BK1909" s="170" t="str">
        <f aca="false">CONCATENATE(A1909,"=",C1909)</f>
        <v>FM872317=</v>
      </c>
      <c r="BL1909" s="170" t="str">
        <f aca="false">CONCATENATE(D1909,"=")</f>
        <v>=</v>
      </c>
      <c r="BM1909" s="223" t="str">
        <f aca="false">IF(BA1909="XX","",BA1909)</f>
        <v>FM872317</v>
      </c>
      <c r="BN1909" s="224" t="str">
        <f aca="false">CONCATENATE(IF(F1909="","",F1909),IF(G1909="","",CONCATENATE(" / ",G1909)))</f>
        <v/>
      </c>
      <c r="BO1909" s="225" t="str">
        <f aca="false">AX1909</f>
        <v>.DEU.gallus</v>
      </c>
      <c r="BP1909" s="226" t="str">
        <f aca="false">IF(V1909="","",V1909)</f>
        <v/>
      </c>
      <c r="BQ1909" s="226" t="str">
        <f aca="false">IF(W1909="","",CONCATENATE(W1909,IF(LEFT(AO1909,1)="s","+","")))</f>
        <v/>
      </c>
      <c r="BR1909" s="226" t="str">
        <f aca="false">IF(X1909="","",CONCATENATE(X1909,IF(LEFT(AQ1909,1)="s","+","")))</f>
        <v/>
      </c>
      <c r="BS1909" s="226" t="str">
        <f aca="false">IF(Y1909="","",CONCATENATE(Y1909,IF(LEFT(AR1909,1)="s","+","")))</f>
        <v/>
      </c>
      <c r="BT1909" s="226" t="str">
        <f aca="false">IF(Z1909="","",CONCATENATE(Z1909,IF(LEFT(AS1909,1)="s","+","")))</f>
        <v/>
      </c>
      <c r="BU1909" s="227" t="str">
        <f aca="false">IF(AA1909="","",CONCATENATE(AA1909,IF(LEFT(AT1909,1)="s","+","")))</f>
        <v/>
      </c>
      <c r="BV1909" s="212"/>
      <c r="BW1909" s="177" t="s">
        <v>338</v>
      </c>
      <c r="BX1909" s="170" t="str">
        <f aca="false">IF(BW1909&lt;&gt;"",IF(ISNUMBER(FIND("=",BW1909)),LEFT(BW1909,FIND("=",BW1909)-1),BW1909),BW1909)</f>
        <v>xx</v>
      </c>
      <c r="BY1909" s="170" t="str">
        <f aca="false">IF(BW1909&lt;&gt;"",IF(ISNUMBER(FIND("=",BW1909)),RIGHT(BW1909,LEN(BW1909)-FIND("=",BW1909)),""),"")</f>
        <v>Non_select</v>
      </c>
      <c r="BZ1909" s="170" t="str">
        <f aca="false">IF(BX1909&lt;&gt;"",IF(ISNUMBER(FIND(".",BX1909)),LEFT(BX1909,FIND(".",BX1909)-1),BX1909),BX1909)</f>
        <v>xx</v>
      </c>
      <c r="CA1909" s="170" t="str">
        <f aca="false">IF(BX1909&lt;&gt;"",IF(ISNUMBER(FIND(".",BX1909)),RIGHT(BX1909,LEN(BX1909)-FIND(".",BX1909)),""),"")</f>
        <v/>
      </c>
      <c r="CB1909" s="212"/>
      <c r="CC1909" s="170" t="str">
        <f aca="false">A1909</f>
        <v>FM872317</v>
      </c>
      <c r="CD1909" s="178" t="s">
        <v>339</v>
      </c>
      <c r="CE1909" s="178" t="s">
        <v>340</v>
      </c>
      <c r="CF1909" s="178" t="s">
        <v>341</v>
      </c>
      <c r="CG1909" s="212"/>
      <c r="CH1909" s="212"/>
      <c r="CI1909" s="212"/>
      <c r="CJ1909" s="212"/>
      <c r="CK1909" s="178"/>
      <c r="CL1909" s="212"/>
      <c r="CM1909" s="212"/>
      <c r="CN1909" s="212"/>
      <c r="CO1909" s="212"/>
      <c r="CP1909" s="212"/>
      <c r="CQ1909" s="212"/>
      <c r="CR1909" s="170" t="n">
        <f aca="false">C1909</f>
        <v>0</v>
      </c>
      <c r="CS1909" s="229" t="n">
        <f aca="false">D1909</f>
        <v>0</v>
      </c>
      <c r="CT1909" s="170" t="str">
        <f aca="false">CONCATENATE(CD1909," strain ",CM1909," ",CL1909,", partial cds")</f>
        <v>Hepatitis E virus strain  , partial cds</v>
      </c>
    </row>
    <row r="1910" customFormat="false" ht="11.9" hidden="true" customHeight="true" outlineLevel="0" collapsed="false">
      <c r="A1910" s="154" t="s">
        <v>4859</v>
      </c>
      <c r="B1910" s="147" t="s">
        <v>371</v>
      </c>
      <c r="C1910" s="209"/>
      <c r="D1910" s="209"/>
      <c r="E1910" s="209"/>
      <c r="F1910" s="291"/>
      <c r="G1910" s="212"/>
      <c r="H1910" s="146" t="s">
        <v>405</v>
      </c>
      <c r="I1910" s="153" t="s">
        <v>412</v>
      </c>
      <c r="J1910" s="146" t="s">
        <v>395</v>
      </c>
      <c r="K1910" s="212"/>
      <c r="L1910" s="212"/>
      <c r="M1910" s="157" t="s">
        <v>4654</v>
      </c>
      <c r="N1910" s="213"/>
      <c r="O1910" s="212"/>
      <c r="P1910" s="212"/>
      <c r="Q1910" s="212"/>
      <c r="R1910" s="212"/>
      <c r="S1910" s="212"/>
      <c r="T1910" s="215"/>
      <c r="U1910" s="215"/>
      <c r="V1910" s="209"/>
      <c r="W1910" s="217"/>
      <c r="X1910" s="209"/>
      <c r="Y1910" s="209"/>
      <c r="Z1910" s="209"/>
      <c r="AB1910" s="217"/>
      <c r="AC1910" s="217"/>
      <c r="AD1910" s="209"/>
      <c r="AE1910" s="209"/>
      <c r="AF1910" s="209"/>
      <c r="AG1910" s="218"/>
      <c r="AH1910" s="212"/>
      <c r="AI1910" s="212"/>
      <c r="AJ1910" s="219" t="n">
        <f aca="false">SeqEnd-SeqBeg+1</f>
        <v>1</v>
      </c>
      <c r="AK1910" s="220" t="n">
        <f aca="false">AND( SeqBeg&lt;=Beg  , End &lt;=SeqEnd )</f>
        <v>0</v>
      </c>
      <c r="AL1910" s="212"/>
      <c r="AM1910" s="212"/>
      <c r="AN1910" s="221"/>
      <c r="AO1910" s="147" t="s">
        <v>103</v>
      </c>
      <c r="AP1910" s="147" t="s">
        <v>103</v>
      </c>
      <c r="AQ1910" s="147" t="s">
        <v>103</v>
      </c>
      <c r="AR1910" s="147" t="s">
        <v>103</v>
      </c>
      <c r="AS1910" s="147" t="s">
        <v>103</v>
      </c>
      <c r="AT1910" s="147" t="s">
        <v>103</v>
      </c>
      <c r="AU1910" s="146"/>
      <c r="AV1910" s="212"/>
      <c r="AW1910" s="222" t="str">
        <f aca="false">HYPERLINK(CONCATENATE("http://www.ncbi.nlm.nih.gov/nuccore/",BM1910),BM1910)</f>
        <v>FM872327</v>
      </c>
      <c r="AX1910" s="219" t="str">
        <f aca="false">CONCATENATE(D1910,IF(I1910="","",CONCATENATE(".",I1910)),IF(K1910="","",CONCATENATE(".",K1910)),IF(M1910="","",CONCATENATE(".",M1910)),IF(R1910="","",CONCATENATE(".",R1910)),IF(U1910="","","(*)"))</f>
        <v>.DEU.gallus</v>
      </c>
      <c r="AY1910" s="170" t="str">
        <f aca="false">CONCATENATE(BM1910,".",BN1910)</f>
        <v>FM872327.</v>
      </c>
      <c r="AZ1910" s="171" t="str">
        <f aca="false">IF(AV1910="",IF(ISNUMBER(FIND(".",A1910)),LEFT(A1910,FIND(".",A1910)-1),A1910),AV1910)</f>
        <v>FM872327</v>
      </c>
      <c r="BA1910" s="171" t="str">
        <f aca="false">IF(ISNUMBER(FIND("-",AZ1910)),LEFT(AZ1910,FIND("-",AZ1910)-1),AZ1910)</f>
        <v>FM872327</v>
      </c>
      <c r="BB1910" s="170" t="str">
        <f aca="false"> MEGAname &amp; "="</f>
        <v>FM872327=</v>
      </c>
      <c r="BC1910" s="170" t="str">
        <f aca="false">Clear &amp; IF(span ,"Span","out")</f>
        <v>FM872327=out</v>
      </c>
      <c r="BD1910" s="170" t="str">
        <f aca="false">Clear &amp; IF(span, IF(B1910=".","Selected",B1910),"out")</f>
        <v>FM872327=out</v>
      </c>
      <c r="BE1910" s="170" t="str">
        <f aca="false">Clear &amp; Strain</f>
        <v>FM872327=</v>
      </c>
      <c r="BF1910" s="170" t="str">
        <f aca="false">CONCATENATE(A1910,"=",F1910,". ",AX1910,IF(AB1910="","",CONCATENATE(".",AB1910)))</f>
        <v>FM872327=. .DEU.gallus</v>
      </c>
      <c r="BG1910" s="170" t="str">
        <f aca="false">CONCATENATE(A1910,"=",F1910,". ",AX1910)</f>
        <v>FM872327=. .DEU.gallus</v>
      </c>
      <c r="BH1910" s="170" t="str">
        <f aca="false">CONCATENATE(A1910,"=",AX1910)</f>
        <v>FM872327=.DEU.gallus</v>
      </c>
      <c r="BI1910" s="170" t="str">
        <f aca="false">CONCATENATE(A1910,"=",ComForSubtype,D1910)</f>
        <v>FM872327=</v>
      </c>
      <c r="BJ1910" s="170" t="str">
        <f aca="false">CONCATENATE(A1910,"=",E1910)</f>
        <v>FM872327=</v>
      </c>
      <c r="BK1910" s="170" t="str">
        <f aca="false">CONCATENATE(A1910,"=",C1910)</f>
        <v>FM872327=</v>
      </c>
      <c r="BL1910" s="170" t="str">
        <f aca="false">CONCATENATE(D1910,"=")</f>
        <v>=</v>
      </c>
      <c r="BM1910" s="223" t="str">
        <f aca="false">IF(BA1910="XX","",BA1910)</f>
        <v>FM872327</v>
      </c>
      <c r="BN1910" s="224" t="str">
        <f aca="false">CONCATENATE(IF(F1910="","",F1910),IF(G1910="","",CONCATENATE(" / ",G1910)))</f>
        <v/>
      </c>
      <c r="BO1910" s="225" t="str">
        <f aca="false">AX1910</f>
        <v>.DEU.gallus</v>
      </c>
      <c r="BP1910" s="226" t="str">
        <f aca="false">IF(V1910="","",V1910)</f>
        <v/>
      </c>
      <c r="BQ1910" s="226" t="str">
        <f aca="false">IF(W1910="","",CONCATENATE(W1910,IF(LEFT(AO1910,1)="s","+","")))</f>
        <v/>
      </c>
      <c r="BR1910" s="226" t="str">
        <f aca="false">IF(X1910="","",CONCATENATE(X1910,IF(LEFT(AQ1910,1)="s","+","")))</f>
        <v/>
      </c>
      <c r="BS1910" s="226" t="str">
        <f aca="false">IF(Y1910="","",CONCATENATE(Y1910,IF(LEFT(AR1910,1)="s","+","")))</f>
        <v/>
      </c>
      <c r="BT1910" s="226" t="str">
        <f aca="false">IF(Z1910="","",CONCATENATE(Z1910,IF(LEFT(AS1910,1)="s","+","")))</f>
        <v/>
      </c>
      <c r="BU1910" s="227" t="str">
        <f aca="false">IF(AA1910="","",CONCATENATE(AA1910,IF(LEFT(AT1910,1)="s","+","")))</f>
        <v/>
      </c>
      <c r="BV1910" s="212"/>
      <c r="BW1910" s="177" t="s">
        <v>338</v>
      </c>
      <c r="BX1910" s="170" t="str">
        <f aca="false">IF(BW1910&lt;&gt;"",IF(ISNUMBER(FIND("=",BW1910)),LEFT(BW1910,FIND("=",BW1910)-1),BW1910),BW1910)</f>
        <v>xx</v>
      </c>
      <c r="BY1910" s="170" t="str">
        <f aca="false">IF(BW1910&lt;&gt;"",IF(ISNUMBER(FIND("=",BW1910)),RIGHT(BW1910,LEN(BW1910)-FIND("=",BW1910)),""),"")</f>
        <v>Non_select</v>
      </c>
      <c r="BZ1910" s="170" t="str">
        <f aca="false">IF(BX1910&lt;&gt;"",IF(ISNUMBER(FIND(".",BX1910)),LEFT(BX1910,FIND(".",BX1910)-1),BX1910),BX1910)</f>
        <v>xx</v>
      </c>
      <c r="CA1910" s="170" t="str">
        <f aca="false">IF(BX1910&lt;&gt;"",IF(ISNUMBER(FIND(".",BX1910)),RIGHT(BX1910,LEN(BX1910)-FIND(".",BX1910)),""),"")</f>
        <v/>
      </c>
      <c r="CB1910" s="212"/>
      <c r="CC1910" s="170" t="str">
        <f aca="false">A1910</f>
        <v>FM872327</v>
      </c>
      <c r="CD1910" s="178" t="s">
        <v>339</v>
      </c>
      <c r="CE1910" s="178" t="s">
        <v>340</v>
      </c>
      <c r="CF1910" s="178" t="s">
        <v>341</v>
      </c>
      <c r="CG1910" s="212"/>
      <c r="CH1910" s="212"/>
      <c r="CI1910" s="212"/>
      <c r="CJ1910" s="212"/>
      <c r="CK1910" s="178"/>
      <c r="CL1910" s="212"/>
      <c r="CM1910" s="212"/>
      <c r="CN1910" s="212"/>
      <c r="CO1910" s="212"/>
      <c r="CP1910" s="212"/>
      <c r="CQ1910" s="212"/>
      <c r="CR1910" s="170" t="n">
        <f aca="false">C1910</f>
        <v>0</v>
      </c>
      <c r="CS1910" s="229" t="n">
        <f aca="false">D1910</f>
        <v>0</v>
      </c>
      <c r="CT1910" s="170" t="str">
        <f aca="false">CONCATENATE(CD1910," strain ",CM1910," ",CL1910,", partial cds")</f>
        <v>Hepatitis E virus strain  , partial cds</v>
      </c>
    </row>
    <row r="1911" customFormat="false" ht="11.9" hidden="true" customHeight="true" outlineLevel="0" collapsed="false">
      <c r="A1911" s="154" t="s">
        <v>4860</v>
      </c>
      <c r="B1911" s="147" t="s">
        <v>371</v>
      </c>
      <c r="C1911" s="209"/>
      <c r="D1911" s="209"/>
      <c r="E1911" s="209"/>
      <c r="F1911" s="291"/>
      <c r="G1911" s="212"/>
      <c r="H1911" s="146" t="s">
        <v>405</v>
      </c>
      <c r="I1911" s="153" t="s">
        <v>412</v>
      </c>
      <c r="J1911" s="146" t="s">
        <v>395</v>
      </c>
      <c r="K1911" s="212"/>
      <c r="L1911" s="212"/>
      <c r="M1911" s="157" t="s">
        <v>4654</v>
      </c>
      <c r="N1911" s="213"/>
      <c r="O1911" s="212"/>
      <c r="P1911" s="212"/>
      <c r="Q1911" s="212"/>
      <c r="R1911" s="212"/>
      <c r="S1911" s="212"/>
      <c r="T1911" s="215"/>
      <c r="U1911" s="215"/>
      <c r="V1911" s="209"/>
      <c r="W1911" s="217"/>
      <c r="X1911" s="209"/>
      <c r="Y1911" s="209"/>
      <c r="Z1911" s="209"/>
      <c r="AB1911" s="217"/>
      <c r="AC1911" s="217"/>
      <c r="AD1911" s="209"/>
      <c r="AE1911" s="209"/>
      <c r="AF1911" s="209"/>
      <c r="AG1911" s="218"/>
      <c r="AH1911" s="212"/>
      <c r="AI1911" s="212"/>
      <c r="AJ1911" s="219" t="n">
        <f aca="false">SeqEnd-SeqBeg+1</f>
        <v>1</v>
      </c>
      <c r="AK1911" s="220" t="n">
        <f aca="false">AND( SeqBeg&lt;=Beg  , End &lt;=SeqEnd )</f>
        <v>0</v>
      </c>
      <c r="AL1911" s="212"/>
      <c r="AM1911" s="212"/>
      <c r="AN1911" s="221"/>
      <c r="AO1911" s="147" t="s">
        <v>103</v>
      </c>
      <c r="AP1911" s="147" t="s">
        <v>103</v>
      </c>
      <c r="AQ1911" s="147" t="s">
        <v>103</v>
      </c>
      <c r="AR1911" s="147" t="s">
        <v>103</v>
      </c>
      <c r="AS1911" s="147" t="s">
        <v>103</v>
      </c>
      <c r="AT1911" s="147" t="s">
        <v>103</v>
      </c>
      <c r="AU1911" s="146"/>
      <c r="AV1911" s="212"/>
      <c r="AW1911" s="222" t="str">
        <f aca="false">HYPERLINK(CONCATENATE("http://www.ncbi.nlm.nih.gov/nuccore/",BM1911),BM1911)</f>
        <v>FN557169</v>
      </c>
      <c r="AX1911" s="219" t="str">
        <f aca="false">CONCATENATE(D1911,IF(I1911="","",CONCATENATE(".",I1911)),IF(K1911="","",CONCATENATE(".",K1911)),IF(M1911="","",CONCATENATE(".",M1911)),IF(R1911="","",CONCATENATE(".",R1911)),IF(U1911="","","(*)"))</f>
        <v>.DEU.gallus</v>
      </c>
      <c r="AY1911" s="170" t="str">
        <f aca="false">CONCATENATE(BM1911,".",BN1911)</f>
        <v>FN557169.</v>
      </c>
      <c r="AZ1911" s="171" t="str">
        <f aca="false">IF(AV1911="",IF(ISNUMBER(FIND(".",A1911)),LEFT(A1911,FIND(".",A1911)-1),A1911),AV1911)</f>
        <v>FN557169</v>
      </c>
      <c r="BA1911" s="171" t="str">
        <f aca="false">IF(ISNUMBER(FIND("-",AZ1911)),LEFT(AZ1911,FIND("-",AZ1911)-1),AZ1911)</f>
        <v>FN557169</v>
      </c>
      <c r="BB1911" s="170" t="str">
        <f aca="false"> MEGAname &amp; "="</f>
        <v>FN557169=</v>
      </c>
      <c r="BC1911" s="170" t="str">
        <f aca="false">Clear &amp; IF(span ,"Span","out")</f>
        <v>FN557169=out</v>
      </c>
      <c r="BD1911" s="170" t="str">
        <f aca="false">Clear &amp; IF(span, IF(B1911=".","Selected",B1911),"out")</f>
        <v>FN557169=out</v>
      </c>
      <c r="BE1911" s="170" t="str">
        <f aca="false">Clear &amp; Strain</f>
        <v>FN557169=</v>
      </c>
      <c r="BF1911" s="170" t="str">
        <f aca="false">CONCATENATE(A1911,"=",F1911,". ",AX1911,IF(AB1911="","",CONCATENATE(".",AB1911)))</f>
        <v>FN557169=. .DEU.gallus</v>
      </c>
      <c r="BG1911" s="170" t="str">
        <f aca="false">CONCATENATE(A1911,"=",F1911,". ",AX1911)</f>
        <v>FN557169=. .DEU.gallus</v>
      </c>
      <c r="BH1911" s="170" t="str">
        <f aca="false">CONCATENATE(A1911,"=",AX1911)</f>
        <v>FN557169=.DEU.gallus</v>
      </c>
      <c r="BI1911" s="170" t="str">
        <f aca="false">CONCATENATE(A1911,"=",ComForSubtype,D1911)</f>
        <v>FN557169=</v>
      </c>
      <c r="BJ1911" s="170" t="str">
        <f aca="false">CONCATENATE(A1911,"=",E1911)</f>
        <v>FN557169=</v>
      </c>
      <c r="BK1911" s="170" t="str">
        <f aca="false">CONCATENATE(A1911,"=",C1911)</f>
        <v>FN557169=</v>
      </c>
      <c r="BL1911" s="170" t="str">
        <f aca="false">CONCATENATE(D1911,"=")</f>
        <v>=</v>
      </c>
      <c r="BM1911" s="223" t="str">
        <f aca="false">IF(BA1911="XX","",BA1911)</f>
        <v>FN557169</v>
      </c>
      <c r="BN1911" s="224" t="str">
        <f aca="false">CONCATENATE(IF(F1911="","",F1911),IF(G1911="","",CONCATENATE(" / ",G1911)))</f>
        <v/>
      </c>
      <c r="BO1911" s="225" t="str">
        <f aca="false">AX1911</f>
        <v>.DEU.gallus</v>
      </c>
      <c r="BP1911" s="226" t="str">
        <f aca="false">IF(V1911="","",V1911)</f>
        <v/>
      </c>
      <c r="BQ1911" s="226" t="str">
        <f aca="false">IF(W1911="","",CONCATENATE(W1911,IF(LEFT(AO1911,1)="s","+","")))</f>
        <v/>
      </c>
      <c r="BR1911" s="226" t="str">
        <f aca="false">IF(X1911="","",CONCATENATE(X1911,IF(LEFT(AQ1911,1)="s","+","")))</f>
        <v/>
      </c>
      <c r="BS1911" s="226" t="str">
        <f aca="false">IF(Y1911="","",CONCATENATE(Y1911,IF(LEFT(AR1911,1)="s","+","")))</f>
        <v/>
      </c>
      <c r="BT1911" s="226" t="str">
        <f aca="false">IF(Z1911="","",CONCATENATE(Z1911,IF(LEFT(AS1911,1)="s","+","")))</f>
        <v/>
      </c>
      <c r="BU1911" s="227" t="str">
        <f aca="false">IF(AA1911="","",CONCATENATE(AA1911,IF(LEFT(AT1911,1)="s","+","")))</f>
        <v/>
      </c>
      <c r="BV1911" s="212"/>
      <c r="BW1911" s="177" t="s">
        <v>338</v>
      </c>
      <c r="BX1911" s="170" t="str">
        <f aca="false">IF(BW1911&lt;&gt;"",IF(ISNUMBER(FIND("=",BW1911)),LEFT(BW1911,FIND("=",BW1911)-1),BW1911),BW1911)</f>
        <v>xx</v>
      </c>
      <c r="BY1911" s="170" t="str">
        <f aca="false">IF(BW1911&lt;&gt;"",IF(ISNUMBER(FIND("=",BW1911)),RIGHT(BW1911,LEN(BW1911)-FIND("=",BW1911)),""),"")</f>
        <v>Non_select</v>
      </c>
      <c r="BZ1911" s="170" t="str">
        <f aca="false">IF(BX1911&lt;&gt;"",IF(ISNUMBER(FIND(".",BX1911)),LEFT(BX1911,FIND(".",BX1911)-1),BX1911),BX1911)</f>
        <v>xx</v>
      </c>
      <c r="CA1911" s="170" t="str">
        <f aca="false">IF(BX1911&lt;&gt;"",IF(ISNUMBER(FIND(".",BX1911)),RIGHT(BX1911,LEN(BX1911)-FIND(".",BX1911)),""),"")</f>
        <v/>
      </c>
      <c r="CB1911" s="212"/>
      <c r="CC1911" s="170" t="str">
        <f aca="false">A1911</f>
        <v>FN557169</v>
      </c>
      <c r="CD1911" s="178" t="s">
        <v>339</v>
      </c>
      <c r="CE1911" s="178" t="s">
        <v>340</v>
      </c>
      <c r="CF1911" s="178" t="s">
        <v>341</v>
      </c>
      <c r="CG1911" s="212"/>
      <c r="CH1911" s="212"/>
      <c r="CI1911" s="212"/>
      <c r="CJ1911" s="212"/>
      <c r="CK1911" s="178"/>
      <c r="CL1911" s="212"/>
      <c r="CM1911" s="212"/>
      <c r="CN1911" s="212"/>
      <c r="CO1911" s="212"/>
      <c r="CP1911" s="212"/>
      <c r="CQ1911" s="212"/>
      <c r="CR1911" s="170" t="n">
        <f aca="false">C1911</f>
        <v>0</v>
      </c>
      <c r="CS1911" s="229" t="n">
        <f aca="false">D1911</f>
        <v>0</v>
      </c>
      <c r="CT1911" s="170" t="str">
        <f aca="false">CONCATENATE(CD1911," strain ",CM1911," ",CL1911,", partial cds")</f>
        <v>Hepatitis E virus strain  , partial cds</v>
      </c>
    </row>
    <row r="1912" customFormat="false" ht="11.9" hidden="true" customHeight="true" outlineLevel="0" collapsed="false">
      <c r="A1912" s="1" t="s">
        <v>4861</v>
      </c>
      <c r="B1912" s="147" t="s">
        <v>371</v>
      </c>
      <c r="F1912" s="210"/>
      <c r="H1912" s="146" t="s">
        <v>649</v>
      </c>
      <c r="I1912" s="153" t="s">
        <v>650</v>
      </c>
      <c r="J1912" s="146" t="s">
        <v>395</v>
      </c>
      <c r="AJ1912" s="219" t="n">
        <f aca="false">SeqEnd-SeqBeg+1</f>
        <v>1</v>
      </c>
      <c r="AK1912" s="220" t="n">
        <f aca="false">AND( SeqBeg&lt;=Beg  , End &lt;=SeqEnd )</f>
        <v>0</v>
      </c>
      <c r="AN1912" s="221"/>
      <c r="AO1912" s="147" t="s">
        <v>103</v>
      </c>
      <c r="AP1912" s="147" t="s">
        <v>103</v>
      </c>
      <c r="AQ1912" s="147" t="s">
        <v>103</v>
      </c>
      <c r="AR1912" s="147" t="s">
        <v>103</v>
      </c>
      <c r="AS1912" s="147" t="s">
        <v>103</v>
      </c>
      <c r="AT1912" s="147" t="s">
        <v>103</v>
      </c>
      <c r="AU1912" s="146"/>
      <c r="AW1912" s="222" t="str">
        <f aca="false">HYPERLINK(CONCATENATE("http://www.ncbi.nlm.nih.gov/nuccore/",BM1912),BM1912)</f>
        <v>FN869554</v>
      </c>
      <c r="AX1912" s="219" t="str">
        <f aca="false">CONCATENATE(D1912,IF(I1912="","",CONCATENATE(".",I1912)),IF(K1912="","",CONCATENATE(".",K1912)),IF(M1912="","",CONCATENATE(".",M1912)),IF(R1912="","",CONCATENATE(".",R1912)),IF(U1912="","","(*)"))</f>
        <v>.GBR</v>
      </c>
      <c r="AY1912" s="170" t="str">
        <f aca="false">CONCATENATE(BM1912,".",BN1912)</f>
        <v>FN869554.</v>
      </c>
      <c r="AZ1912" s="171" t="str">
        <f aca="false">IF(AV1912="",IF(ISNUMBER(FIND(".",A1912)),LEFT(A1912,FIND(".",A1912)-1),A1912),AV1912)</f>
        <v>FN869554</v>
      </c>
      <c r="BA1912" s="171" t="str">
        <f aca="false">IF(ISNUMBER(FIND("-",AZ1912)),LEFT(AZ1912,FIND("-",AZ1912)-1),AZ1912)</f>
        <v>FN869554</v>
      </c>
      <c r="BB1912" s="170" t="str">
        <f aca="false"> MEGAname &amp; "="</f>
        <v>FN869554=</v>
      </c>
      <c r="BC1912" s="170" t="str">
        <f aca="false">Clear &amp; IF(span ,"Span","out")</f>
        <v>FN869554=out</v>
      </c>
      <c r="BD1912" s="170" t="str">
        <f aca="false">Clear &amp; IF(span, IF(B1912=".","Selected",B1912),"out")</f>
        <v>FN869554=out</v>
      </c>
      <c r="BE1912" s="170" t="str">
        <f aca="false">Clear &amp; Strain</f>
        <v>FN869554=</v>
      </c>
      <c r="BF1912" s="170" t="str">
        <f aca="false">CONCATENATE(A1912,"=",F1912,". ",AX1912,IF(AB1912="","",CONCATENATE(".",AB1912)))</f>
        <v>FN869554=. .GBR</v>
      </c>
      <c r="BG1912" s="170" t="str">
        <f aca="false">CONCATENATE(A1912,"=",F1912,". ",AX1912)</f>
        <v>FN869554=. .GBR</v>
      </c>
      <c r="BH1912" s="170" t="str">
        <f aca="false">CONCATENATE(A1912,"=",AX1912)</f>
        <v>FN869554=.GBR</v>
      </c>
      <c r="BI1912" s="170" t="str">
        <f aca="false">CONCATENATE(A1912,"=",ComForSubtype,D1912)</f>
        <v>FN869554=</v>
      </c>
      <c r="BJ1912" s="170" t="str">
        <f aca="false">CONCATENATE(A1912,"=",E1912)</f>
        <v>FN869554=</v>
      </c>
      <c r="BK1912" s="170" t="str">
        <f aca="false">CONCATENATE(A1912,"=",C1912)</f>
        <v>FN869554=</v>
      </c>
      <c r="BL1912" s="170" t="str">
        <f aca="false">CONCATENATE(D1912,"=")</f>
        <v>=</v>
      </c>
      <c r="BM1912" s="223" t="str">
        <f aca="false">IF(BA1912="XX","",BA1912)</f>
        <v>FN869554</v>
      </c>
      <c r="BN1912" s="224" t="str">
        <f aca="false">CONCATENATE(IF(F1912="","",F1912),IF(G1912="","",CONCATENATE(" / ",G1912)))</f>
        <v/>
      </c>
      <c r="BO1912" s="225" t="str">
        <f aca="false">AX1912</f>
        <v>.GBR</v>
      </c>
      <c r="BP1912" s="226" t="str">
        <f aca="false">IF(V1912="","",V1912)</f>
        <v/>
      </c>
      <c r="BQ1912" s="226" t="str">
        <f aca="false">IF(W1912="","",CONCATENATE(W1912,IF(LEFT(AO1912,1)="s","+","")))</f>
        <v/>
      </c>
      <c r="BR1912" s="226" t="str">
        <f aca="false">IF(X1912="","",CONCATENATE(X1912,IF(LEFT(AQ1912,1)="s","+","")))</f>
        <v/>
      </c>
      <c r="BS1912" s="226" t="str">
        <f aca="false">IF(Y1912="","",CONCATENATE(Y1912,IF(LEFT(AR1912,1)="s","+","")))</f>
        <v/>
      </c>
      <c r="BT1912" s="226" t="str">
        <f aca="false">IF(Z1912="","",CONCATENATE(Z1912,IF(LEFT(AS1912,1)="s","+","")))</f>
        <v/>
      </c>
      <c r="BU1912" s="227" t="str">
        <f aca="false">IF(AA1912="","",CONCATENATE(AA1912,IF(LEFT(AT1912,1)="s","+","")))</f>
        <v/>
      </c>
      <c r="BW1912" s="177" t="s">
        <v>338</v>
      </c>
      <c r="BX1912" s="170" t="str">
        <f aca="false">IF(BW1912&lt;&gt;"",IF(ISNUMBER(FIND("=",BW1912)),LEFT(BW1912,FIND("=",BW1912)-1),BW1912),BW1912)</f>
        <v>xx</v>
      </c>
      <c r="BY1912" s="170" t="str">
        <f aca="false">IF(BW1912&lt;&gt;"",IF(ISNUMBER(FIND("=",BW1912)),RIGHT(BW1912,LEN(BW1912)-FIND("=",BW1912)),""),"")</f>
        <v>Non_select</v>
      </c>
      <c r="BZ1912" s="170" t="str">
        <f aca="false">IF(BX1912&lt;&gt;"",IF(ISNUMBER(FIND(".",BX1912)),LEFT(BX1912,FIND(".",BX1912)-1),BX1912),BX1912)</f>
        <v>xx</v>
      </c>
      <c r="CA1912" s="170" t="str">
        <f aca="false">IF(BX1912&lt;&gt;"",IF(ISNUMBER(FIND(".",BX1912)),RIGHT(BX1912,LEN(BX1912)-FIND(".",BX1912)),""),"")</f>
        <v/>
      </c>
      <c r="CC1912" s="170" t="str">
        <f aca="false">A1912</f>
        <v>FN869554</v>
      </c>
      <c r="CD1912" s="178" t="s">
        <v>339</v>
      </c>
      <c r="CE1912" s="178" t="s">
        <v>340</v>
      </c>
      <c r="CF1912" s="178" t="s">
        <v>341</v>
      </c>
      <c r="CK1912" s="178"/>
      <c r="CR1912" s="228" t="n">
        <f aca="false">C1912</f>
        <v>0</v>
      </c>
      <c r="CS1912" s="229" t="n">
        <f aca="false">D1912</f>
        <v>0</v>
      </c>
      <c r="CT1912" s="170" t="str">
        <f aca="false">CONCATENATE(CD1912," strain ",CM1912," ",CL1912,", partial cds")</f>
        <v>Hepatitis E virus strain  , partial cds</v>
      </c>
    </row>
    <row r="1913" customFormat="false" ht="11.9" hidden="true" customHeight="true" outlineLevel="0" collapsed="false">
      <c r="A1913" s="1" t="s">
        <v>4862</v>
      </c>
      <c r="B1913" s="147" t="s">
        <v>371</v>
      </c>
      <c r="F1913" s="210"/>
      <c r="H1913" s="146" t="s">
        <v>649</v>
      </c>
      <c r="I1913" s="153" t="s">
        <v>650</v>
      </c>
      <c r="J1913" s="146" t="s">
        <v>395</v>
      </c>
      <c r="AJ1913" s="219" t="n">
        <f aca="false">SeqEnd-SeqBeg+1</f>
        <v>1</v>
      </c>
      <c r="AK1913" s="220" t="n">
        <f aca="false">AND( SeqBeg&lt;=Beg  , End &lt;=SeqEnd )</f>
        <v>0</v>
      </c>
      <c r="AN1913" s="221"/>
      <c r="AO1913" s="147" t="s">
        <v>103</v>
      </c>
      <c r="AP1913" s="147" t="s">
        <v>103</v>
      </c>
      <c r="AQ1913" s="147" t="s">
        <v>103</v>
      </c>
      <c r="AR1913" s="147" t="s">
        <v>103</v>
      </c>
      <c r="AS1913" s="147" t="s">
        <v>103</v>
      </c>
      <c r="AT1913" s="147" t="s">
        <v>103</v>
      </c>
      <c r="AU1913" s="146"/>
      <c r="AW1913" s="222" t="str">
        <f aca="false">HYPERLINK(CONCATENATE("http://www.ncbi.nlm.nih.gov/nuccore/",BM1913),BM1913)</f>
        <v>FN869555</v>
      </c>
      <c r="AX1913" s="219" t="str">
        <f aca="false">CONCATENATE(D1913,IF(I1913="","",CONCATENATE(".",I1913)),IF(K1913="","",CONCATENATE(".",K1913)),IF(M1913="","",CONCATENATE(".",M1913)),IF(R1913="","",CONCATENATE(".",R1913)),IF(U1913="","","(*)"))</f>
        <v>.GBR</v>
      </c>
      <c r="AY1913" s="170" t="str">
        <f aca="false">CONCATENATE(BM1913,".",BN1913)</f>
        <v>FN869555.</v>
      </c>
      <c r="AZ1913" s="171" t="str">
        <f aca="false">IF(AV1913="",IF(ISNUMBER(FIND(".",A1913)),LEFT(A1913,FIND(".",A1913)-1),A1913),AV1913)</f>
        <v>FN869555</v>
      </c>
      <c r="BA1913" s="171" t="str">
        <f aca="false">IF(ISNUMBER(FIND("-",AZ1913)),LEFT(AZ1913,FIND("-",AZ1913)-1),AZ1913)</f>
        <v>FN869555</v>
      </c>
      <c r="BB1913" s="170" t="str">
        <f aca="false"> MEGAname &amp; "="</f>
        <v>FN869555=</v>
      </c>
      <c r="BC1913" s="170" t="str">
        <f aca="false">Clear &amp; IF(span ,"Span","out")</f>
        <v>FN869555=out</v>
      </c>
      <c r="BD1913" s="170" t="str">
        <f aca="false">Clear &amp; IF(span, IF(B1913=".","Selected",B1913),"out")</f>
        <v>FN869555=out</v>
      </c>
      <c r="BE1913" s="170" t="str">
        <f aca="false">Clear &amp; Strain</f>
        <v>FN869555=</v>
      </c>
      <c r="BF1913" s="170" t="str">
        <f aca="false">CONCATENATE(A1913,"=",F1913,". ",AX1913,IF(AB1913="","",CONCATENATE(".",AB1913)))</f>
        <v>FN869555=. .GBR</v>
      </c>
      <c r="BG1913" s="170" t="str">
        <f aca="false">CONCATENATE(A1913,"=",F1913,". ",AX1913)</f>
        <v>FN869555=. .GBR</v>
      </c>
      <c r="BH1913" s="170" t="str">
        <f aca="false">CONCATENATE(A1913,"=",AX1913)</f>
        <v>FN869555=.GBR</v>
      </c>
      <c r="BI1913" s="170" t="str">
        <f aca="false">CONCATENATE(A1913,"=",ComForSubtype,D1913)</f>
        <v>FN869555=</v>
      </c>
      <c r="BJ1913" s="170" t="str">
        <f aca="false">CONCATENATE(A1913,"=",E1913)</f>
        <v>FN869555=</v>
      </c>
      <c r="BK1913" s="170" t="str">
        <f aca="false">CONCATENATE(A1913,"=",C1913)</f>
        <v>FN869555=</v>
      </c>
      <c r="BL1913" s="170" t="str">
        <f aca="false">CONCATENATE(D1913,"=")</f>
        <v>=</v>
      </c>
      <c r="BM1913" s="223" t="str">
        <f aca="false">IF(BA1913="XX","",BA1913)</f>
        <v>FN869555</v>
      </c>
      <c r="BN1913" s="224" t="str">
        <f aca="false">CONCATENATE(IF(F1913="","",F1913),IF(G1913="","",CONCATENATE(" / ",G1913)))</f>
        <v/>
      </c>
      <c r="BO1913" s="225" t="str">
        <f aca="false">AX1913</f>
        <v>.GBR</v>
      </c>
      <c r="BP1913" s="226" t="str">
        <f aca="false">IF(V1913="","",V1913)</f>
        <v/>
      </c>
      <c r="BQ1913" s="226" t="str">
        <f aca="false">IF(W1913="","",CONCATENATE(W1913,IF(LEFT(AO1913,1)="s","+","")))</f>
        <v/>
      </c>
      <c r="BR1913" s="226" t="str">
        <f aca="false">IF(X1913="","",CONCATENATE(X1913,IF(LEFT(AQ1913,1)="s","+","")))</f>
        <v/>
      </c>
      <c r="BS1913" s="226" t="str">
        <f aca="false">IF(Y1913="","",CONCATENATE(Y1913,IF(LEFT(AR1913,1)="s","+","")))</f>
        <v/>
      </c>
      <c r="BT1913" s="226" t="str">
        <f aca="false">IF(Z1913="","",CONCATENATE(Z1913,IF(LEFT(AS1913,1)="s","+","")))</f>
        <v/>
      </c>
      <c r="BU1913" s="227" t="str">
        <f aca="false">IF(AA1913="","",CONCATENATE(AA1913,IF(LEFT(AT1913,1)="s","+","")))</f>
        <v/>
      </c>
      <c r="BW1913" s="177" t="s">
        <v>338</v>
      </c>
      <c r="BX1913" s="170" t="str">
        <f aca="false">IF(BW1913&lt;&gt;"",IF(ISNUMBER(FIND("=",BW1913)),LEFT(BW1913,FIND("=",BW1913)-1),BW1913),BW1913)</f>
        <v>xx</v>
      </c>
      <c r="BY1913" s="170" t="str">
        <f aca="false">IF(BW1913&lt;&gt;"",IF(ISNUMBER(FIND("=",BW1913)),RIGHT(BW1913,LEN(BW1913)-FIND("=",BW1913)),""),"")</f>
        <v>Non_select</v>
      </c>
      <c r="BZ1913" s="170" t="str">
        <f aca="false">IF(BX1913&lt;&gt;"",IF(ISNUMBER(FIND(".",BX1913)),LEFT(BX1913,FIND(".",BX1913)-1),BX1913),BX1913)</f>
        <v>xx</v>
      </c>
      <c r="CA1913" s="170" t="str">
        <f aca="false">IF(BX1913&lt;&gt;"",IF(ISNUMBER(FIND(".",BX1913)),RIGHT(BX1913,LEN(BX1913)-FIND(".",BX1913)),""),"")</f>
        <v/>
      </c>
      <c r="CC1913" s="170" t="str">
        <f aca="false">A1913</f>
        <v>FN869555</v>
      </c>
      <c r="CD1913" s="178" t="s">
        <v>339</v>
      </c>
      <c r="CE1913" s="178" t="s">
        <v>340</v>
      </c>
      <c r="CF1913" s="178" t="s">
        <v>341</v>
      </c>
      <c r="CK1913" s="178"/>
      <c r="CR1913" s="228" t="n">
        <f aca="false">C1913</f>
        <v>0</v>
      </c>
      <c r="CS1913" s="229" t="n">
        <f aca="false">D1913</f>
        <v>0</v>
      </c>
      <c r="CT1913" s="170" t="str">
        <f aca="false">CONCATENATE(CD1913," strain ",CM1913," ",CL1913,", partial cds")</f>
        <v>Hepatitis E virus strain  , partial cds</v>
      </c>
    </row>
    <row r="1914" customFormat="false" ht="11.9" hidden="true" customHeight="true" outlineLevel="0" collapsed="false">
      <c r="A1914" s="1" t="s">
        <v>4863</v>
      </c>
      <c r="B1914" s="147" t="s">
        <v>371</v>
      </c>
      <c r="F1914" s="210"/>
      <c r="H1914" s="146" t="s">
        <v>649</v>
      </c>
      <c r="I1914" s="153" t="s">
        <v>650</v>
      </c>
      <c r="J1914" s="146" t="s">
        <v>395</v>
      </c>
      <c r="AJ1914" s="219" t="n">
        <f aca="false">SeqEnd-SeqBeg+1</f>
        <v>1</v>
      </c>
      <c r="AK1914" s="220" t="n">
        <f aca="false">AND( SeqBeg&lt;=Beg  , End &lt;=SeqEnd )</f>
        <v>0</v>
      </c>
      <c r="AN1914" s="221"/>
      <c r="AO1914" s="147" t="s">
        <v>103</v>
      </c>
      <c r="AP1914" s="147" t="s">
        <v>103</v>
      </c>
      <c r="AQ1914" s="147" t="s">
        <v>103</v>
      </c>
      <c r="AR1914" s="147" t="s">
        <v>103</v>
      </c>
      <c r="AS1914" s="147" t="s">
        <v>103</v>
      </c>
      <c r="AT1914" s="147" t="s">
        <v>103</v>
      </c>
      <c r="AU1914" s="146"/>
      <c r="AW1914" s="222" t="str">
        <f aca="false">HYPERLINK(CONCATENATE("http://www.ncbi.nlm.nih.gov/nuccore/",BM1914),BM1914)</f>
        <v>FN869556</v>
      </c>
      <c r="AX1914" s="219" t="str">
        <f aca="false">CONCATENATE(D1914,IF(I1914="","",CONCATENATE(".",I1914)),IF(K1914="","",CONCATENATE(".",K1914)),IF(M1914="","",CONCATENATE(".",M1914)),IF(R1914="","",CONCATENATE(".",R1914)),IF(U1914="","","(*)"))</f>
        <v>.GBR</v>
      </c>
      <c r="AY1914" s="170" t="str">
        <f aca="false">CONCATENATE(BM1914,".",BN1914)</f>
        <v>FN869556.</v>
      </c>
      <c r="AZ1914" s="171" t="str">
        <f aca="false">IF(AV1914="",IF(ISNUMBER(FIND(".",A1914)),LEFT(A1914,FIND(".",A1914)-1),A1914),AV1914)</f>
        <v>FN869556</v>
      </c>
      <c r="BA1914" s="171" t="str">
        <f aca="false">IF(ISNUMBER(FIND("-",AZ1914)),LEFT(AZ1914,FIND("-",AZ1914)-1),AZ1914)</f>
        <v>FN869556</v>
      </c>
      <c r="BB1914" s="170" t="str">
        <f aca="false"> MEGAname &amp; "="</f>
        <v>FN869556=</v>
      </c>
      <c r="BC1914" s="170" t="str">
        <f aca="false">Clear &amp; IF(span ,"Span","out")</f>
        <v>FN869556=out</v>
      </c>
      <c r="BD1914" s="170" t="str">
        <f aca="false">Clear &amp; IF(span, IF(B1914=".","Selected",B1914),"out")</f>
        <v>FN869556=out</v>
      </c>
      <c r="BE1914" s="170" t="str">
        <f aca="false">Clear &amp; Strain</f>
        <v>FN869556=</v>
      </c>
      <c r="BF1914" s="170" t="str">
        <f aca="false">CONCATENATE(A1914,"=",F1914,". ",AX1914,IF(AB1914="","",CONCATENATE(".",AB1914)))</f>
        <v>FN869556=. .GBR</v>
      </c>
      <c r="BG1914" s="170" t="str">
        <f aca="false">CONCATENATE(A1914,"=",F1914,". ",AX1914)</f>
        <v>FN869556=. .GBR</v>
      </c>
      <c r="BH1914" s="170" t="str">
        <f aca="false">CONCATENATE(A1914,"=",AX1914)</f>
        <v>FN869556=.GBR</v>
      </c>
      <c r="BI1914" s="170" t="str">
        <f aca="false">CONCATENATE(A1914,"=",ComForSubtype,D1914)</f>
        <v>FN869556=</v>
      </c>
      <c r="BJ1914" s="170" t="str">
        <f aca="false">CONCATENATE(A1914,"=",E1914)</f>
        <v>FN869556=</v>
      </c>
      <c r="BK1914" s="170" t="str">
        <f aca="false">CONCATENATE(A1914,"=",C1914)</f>
        <v>FN869556=</v>
      </c>
      <c r="BL1914" s="170" t="str">
        <f aca="false">CONCATENATE(D1914,"=")</f>
        <v>=</v>
      </c>
      <c r="BM1914" s="223" t="str">
        <f aca="false">IF(BA1914="XX","",BA1914)</f>
        <v>FN869556</v>
      </c>
      <c r="BN1914" s="224" t="str">
        <f aca="false">CONCATENATE(IF(F1914="","",F1914),IF(G1914="","",CONCATENATE(" / ",G1914)))</f>
        <v/>
      </c>
      <c r="BO1914" s="225" t="str">
        <f aca="false">AX1914</f>
        <v>.GBR</v>
      </c>
      <c r="BP1914" s="226" t="str">
        <f aca="false">IF(V1914="","",V1914)</f>
        <v/>
      </c>
      <c r="BQ1914" s="226" t="str">
        <f aca="false">IF(W1914="","",CONCATENATE(W1914,IF(LEFT(AO1914,1)="s","+","")))</f>
        <v/>
      </c>
      <c r="BR1914" s="226" t="str">
        <f aca="false">IF(X1914="","",CONCATENATE(X1914,IF(LEFT(AQ1914,1)="s","+","")))</f>
        <v/>
      </c>
      <c r="BS1914" s="226" t="str">
        <f aca="false">IF(Y1914="","",CONCATENATE(Y1914,IF(LEFT(AR1914,1)="s","+","")))</f>
        <v/>
      </c>
      <c r="BT1914" s="226" t="str">
        <f aca="false">IF(Z1914="","",CONCATENATE(Z1914,IF(LEFT(AS1914,1)="s","+","")))</f>
        <v/>
      </c>
      <c r="BU1914" s="227" t="str">
        <f aca="false">IF(AA1914="","",CONCATENATE(AA1914,IF(LEFT(AT1914,1)="s","+","")))</f>
        <v/>
      </c>
      <c r="BW1914" s="177" t="s">
        <v>338</v>
      </c>
      <c r="BX1914" s="170" t="str">
        <f aca="false">IF(BW1914&lt;&gt;"",IF(ISNUMBER(FIND("=",BW1914)),LEFT(BW1914,FIND("=",BW1914)-1),BW1914),BW1914)</f>
        <v>xx</v>
      </c>
      <c r="BY1914" s="170" t="str">
        <f aca="false">IF(BW1914&lt;&gt;"",IF(ISNUMBER(FIND("=",BW1914)),RIGHT(BW1914,LEN(BW1914)-FIND("=",BW1914)),""),"")</f>
        <v>Non_select</v>
      </c>
      <c r="BZ1914" s="170" t="str">
        <f aca="false">IF(BX1914&lt;&gt;"",IF(ISNUMBER(FIND(".",BX1914)),LEFT(BX1914,FIND(".",BX1914)-1),BX1914),BX1914)</f>
        <v>xx</v>
      </c>
      <c r="CA1914" s="170" t="str">
        <f aca="false">IF(BX1914&lt;&gt;"",IF(ISNUMBER(FIND(".",BX1914)),RIGHT(BX1914,LEN(BX1914)-FIND(".",BX1914)),""),"")</f>
        <v/>
      </c>
      <c r="CC1914" s="170" t="str">
        <f aca="false">A1914</f>
        <v>FN869556</v>
      </c>
      <c r="CD1914" s="178" t="s">
        <v>339</v>
      </c>
      <c r="CE1914" s="178" t="s">
        <v>340</v>
      </c>
      <c r="CF1914" s="178" t="s">
        <v>341</v>
      </c>
      <c r="CK1914" s="178"/>
      <c r="CR1914" s="228" t="n">
        <f aca="false">C1914</f>
        <v>0</v>
      </c>
      <c r="CS1914" s="229" t="n">
        <f aca="false">D1914</f>
        <v>0</v>
      </c>
      <c r="CT1914" s="170" t="str">
        <f aca="false">CONCATENATE(CD1914," strain ",CM1914," ",CL1914,", partial cds")</f>
        <v>Hepatitis E virus strain  , partial cds</v>
      </c>
    </row>
    <row r="1915" customFormat="false" ht="11.9" hidden="true" customHeight="true" outlineLevel="0" collapsed="false">
      <c r="A1915" s="154" t="s">
        <v>4864</v>
      </c>
      <c r="B1915" s="147" t="s">
        <v>371</v>
      </c>
      <c r="C1915" s="209"/>
      <c r="D1915" s="209"/>
      <c r="E1915" s="209"/>
      <c r="F1915" s="212"/>
      <c r="G1915" s="212"/>
      <c r="H1915" s="146" t="s">
        <v>405</v>
      </c>
      <c r="I1915" s="212"/>
      <c r="J1915" s="212"/>
      <c r="K1915" s="212"/>
      <c r="L1915" s="212"/>
      <c r="M1915" s="157" t="s">
        <v>4621</v>
      </c>
      <c r="N1915" s="213"/>
      <c r="O1915" s="212"/>
      <c r="P1915" s="212"/>
      <c r="Q1915" s="212"/>
      <c r="R1915" s="146" t="s">
        <v>74</v>
      </c>
      <c r="T1915" s="215"/>
      <c r="U1915" s="215"/>
      <c r="V1915" s="209"/>
      <c r="W1915" s="217"/>
      <c r="X1915" s="209"/>
      <c r="Y1915" s="209"/>
      <c r="Z1915" s="209"/>
      <c r="AB1915" s="217"/>
      <c r="AC1915" s="217"/>
      <c r="AD1915" s="209"/>
      <c r="AE1915" s="209"/>
      <c r="AF1915" s="209"/>
      <c r="AG1915" s="218"/>
      <c r="AH1915" s="212"/>
      <c r="AI1915" s="212"/>
      <c r="AJ1915" s="219" t="n">
        <f aca="false">SeqEnd-SeqBeg+1</f>
        <v>1</v>
      </c>
      <c r="AK1915" s="220" t="n">
        <f aca="false">AND( SeqBeg&lt;=Beg  , End &lt;=SeqEnd )</f>
        <v>0</v>
      </c>
      <c r="AL1915" s="212"/>
      <c r="AM1915" s="212"/>
      <c r="AN1915" s="221"/>
      <c r="AO1915" s="147" t="s">
        <v>103</v>
      </c>
      <c r="AP1915" s="147" t="s">
        <v>103</v>
      </c>
      <c r="AQ1915" s="147" t="s">
        <v>103</v>
      </c>
      <c r="AR1915" s="147" t="s">
        <v>103</v>
      </c>
      <c r="AS1915" s="147" t="s">
        <v>103</v>
      </c>
      <c r="AT1915" s="147" t="s">
        <v>103</v>
      </c>
      <c r="AU1915" s="146"/>
      <c r="AV1915" s="212"/>
      <c r="AW1915" s="222" t="str">
        <f aca="false">HYPERLINK(CONCATENATE("http://www.ncbi.nlm.nih.gov/nuccore/",BM1915),BM1915)</f>
        <v>GQ504009</v>
      </c>
      <c r="AX1915" s="219" t="str">
        <f aca="false">CONCATENATE(D1915,IF(I1915="","",CONCATENATE(".",I1915)),IF(K1915="","",CONCATENATE(".",K1915)),IF(M1915="","",CONCATENATE(".",M1915)),IF(R1915="","",CONCATENATE(".",R1915)),IF(U1915="","","(*)"))</f>
        <v>.rat.FIRA</v>
      </c>
      <c r="AY1915" s="170" t="str">
        <f aca="false">CONCATENATE(BM1915,".",BN1915)</f>
        <v>GQ504009.</v>
      </c>
      <c r="AZ1915" s="171" t="str">
        <f aca="false">IF(AV1915="",IF(ISNUMBER(FIND(".",A1915)),LEFT(A1915,FIND(".",A1915)-1),A1915),AV1915)</f>
        <v>GQ504009</v>
      </c>
      <c r="BA1915" s="171" t="str">
        <f aca="false">IF(ISNUMBER(FIND("-",AZ1915)),LEFT(AZ1915,FIND("-",AZ1915)-1),AZ1915)</f>
        <v>GQ504009</v>
      </c>
      <c r="BB1915" s="170" t="str">
        <f aca="false"> MEGAname &amp; "="</f>
        <v>GQ504009=</v>
      </c>
      <c r="BC1915" s="170" t="str">
        <f aca="false">Clear &amp; IF(span ,"Span","out")</f>
        <v>GQ504009=out</v>
      </c>
      <c r="BD1915" s="170" t="str">
        <f aca="false">Clear &amp; IF(span, IF(B1915=".","Selected",B1915),"out")</f>
        <v>GQ504009=out</v>
      </c>
      <c r="BE1915" s="170" t="str">
        <f aca="false">Clear &amp; Strain</f>
        <v>GQ504009=</v>
      </c>
      <c r="BF1915" s="170" t="str">
        <f aca="false">CONCATENATE(A1915,"=",F1915,". ",AX1915,IF(AB1915="","",CONCATENATE(".",AB1915)))</f>
        <v>GQ504009=. .rat.FIRA</v>
      </c>
      <c r="BG1915" s="170" t="str">
        <f aca="false">CONCATENATE(A1915,"=",F1915,". ",AX1915)</f>
        <v>GQ504009=. .rat.FIRA</v>
      </c>
      <c r="BH1915" s="170" t="str">
        <f aca="false">CONCATENATE(A1915,"=",AX1915)</f>
        <v>GQ504009=.rat.FIRA</v>
      </c>
      <c r="BI1915" s="170" t="str">
        <f aca="false">CONCATENATE(A1915,"=",ComForSubtype,D1915)</f>
        <v>GQ504009=</v>
      </c>
      <c r="BJ1915" s="170" t="str">
        <f aca="false">CONCATENATE(A1915,"=",E1915)</f>
        <v>GQ504009=</v>
      </c>
      <c r="BK1915" s="170" t="str">
        <f aca="false">CONCATENATE(A1915,"=",C1915)</f>
        <v>GQ504009=</v>
      </c>
      <c r="BL1915" s="170" t="str">
        <f aca="false">CONCATENATE(D1915,"=")</f>
        <v>=</v>
      </c>
      <c r="BM1915" s="223" t="str">
        <f aca="false">IF(BA1915="XX","",BA1915)</f>
        <v>GQ504009</v>
      </c>
      <c r="BN1915" s="224" t="str">
        <f aca="false">CONCATENATE(IF(F1915="","",F1915),IF(G1915="","",CONCATENATE(" / ",G1915)))</f>
        <v/>
      </c>
      <c r="BO1915" s="225" t="str">
        <f aca="false">AX1915</f>
        <v>.rat.FIRA</v>
      </c>
      <c r="BP1915" s="226" t="str">
        <f aca="false">IF(V1915="","",V1915)</f>
        <v/>
      </c>
      <c r="BQ1915" s="226" t="str">
        <f aca="false">IF(W1915="","",CONCATENATE(W1915,IF(LEFT(AO1915,1)="s","+","")))</f>
        <v/>
      </c>
      <c r="BR1915" s="226" t="str">
        <f aca="false">IF(X1915="","",CONCATENATE(X1915,IF(LEFT(AQ1915,1)="s","+","")))</f>
        <v/>
      </c>
      <c r="BS1915" s="226" t="str">
        <f aca="false">IF(Y1915="","",CONCATENATE(Y1915,IF(LEFT(AR1915,1)="s","+","")))</f>
        <v/>
      </c>
      <c r="BT1915" s="226" t="str">
        <f aca="false">IF(Z1915="","",CONCATENATE(Z1915,IF(LEFT(AS1915,1)="s","+","")))</f>
        <v/>
      </c>
      <c r="BU1915" s="227" t="str">
        <f aca="false">IF(AA1915="","",CONCATENATE(AA1915,IF(LEFT(AT1915,1)="s","+","")))</f>
        <v/>
      </c>
      <c r="BV1915" s="212"/>
      <c r="BW1915" s="177" t="s">
        <v>338</v>
      </c>
      <c r="BX1915" s="170" t="str">
        <f aca="false">IF(BW1915&lt;&gt;"",IF(ISNUMBER(FIND("=",BW1915)),LEFT(BW1915,FIND("=",BW1915)-1),BW1915),BW1915)</f>
        <v>xx</v>
      </c>
      <c r="BY1915" s="170" t="str">
        <f aca="false">IF(BW1915&lt;&gt;"",IF(ISNUMBER(FIND("=",BW1915)),RIGHT(BW1915,LEN(BW1915)-FIND("=",BW1915)),""),"")</f>
        <v>Non_select</v>
      </c>
      <c r="BZ1915" s="170" t="str">
        <f aca="false">IF(BX1915&lt;&gt;"",IF(ISNUMBER(FIND(".",BX1915)),LEFT(BX1915,FIND(".",BX1915)-1),BX1915),BX1915)</f>
        <v>xx</v>
      </c>
      <c r="CA1915" s="170" t="str">
        <f aca="false">IF(BX1915&lt;&gt;"",IF(ISNUMBER(FIND(".",BX1915)),RIGHT(BX1915,LEN(BX1915)-FIND(".",BX1915)),""),"")</f>
        <v/>
      </c>
      <c r="CB1915" s="212"/>
      <c r="CC1915" s="170" t="str">
        <f aca="false">A1915</f>
        <v>GQ504009</v>
      </c>
      <c r="CD1915" s="178" t="s">
        <v>339</v>
      </c>
      <c r="CE1915" s="178" t="s">
        <v>340</v>
      </c>
      <c r="CF1915" s="178" t="s">
        <v>341</v>
      </c>
      <c r="CG1915" s="212"/>
      <c r="CH1915" s="212"/>
      <c r="CI1915" s="212"/>
      <c r="CJ1915" s="212"/>
      <c r="CK1915" s="178"/>
      <c r="CL1915" s="212"/>
      <c r="CM1915" s="212"/>
      <c r="CN1915" s="212"/>
      <c r="CO1915" s="212"/>
      <c r="CP1915" s="212"/>
      <c r="CQ1915" s="212"/>
      <c r="CR1915" s="170" t="n">
        <f aca="false">C1915</f>
        <v>0</v>
      </c>
      <c r="CS1915" s="229" t="n">
        <f aca="false">D1915</f>
        <v>0</v>
      </c>
      <c r="CT1915" s="170" t="str">
        <f aca="false">CONCATENATE(CD1915," strain ",CM1915," ",CL1915,", partial cds")</f>
        <v>Hepatitis E virus strain  , partial cds</v>
      </c>
    </row>
    <row r="1916" customFormat="false" ht="11.9" hidden="true" customHeight="true" outlineLevel="0" collapsed="false">
      <c r="A1916" s="154" t="s">
        <v>4865</v>
      </c>
      <c r="B1916" s="147" t="s">
        <v>371</v>
      </c>
      <c r="C1916" s="209"/>
      <c r="D1916" s="209"/>
      <c r="E1916" s="209"/>
      <c r="F1916" s="212"/>
      <c r="G1916" s="212"/>
      <c r="H1916" s="146" t="s">
        <v>405</v>
      </c>
      <c r="I1916" s="212"/>
      <c r="J1916" s="212"/>
      <c r="K1916" s="212"/>
      <c r="L1916" s="212"/>
      <c r="M1916" s="157" t="s">
        <v>4621</v>
      </c>
      <c r="N1916" s="213"/>
      <c r="O1916" s="212"/>
      <c r="P1916" s="212"/>
      <c r="Q1916" s="212"/>
      <c r="R1916" s="146" t="s">
        <v>74</v>
      </c>
      <c r="T1916" s="215"/>
      <c r="U1916" s="215"/>
      <c r="V1916" s="209"/>
      <c r="W1916" s="217"/>
      <c r="X1916" s="209"/>
      <c r="Y1916" s="209"/>
      <c r="Z1916" s="209"/>
      <c r="AB1916" s="217"/>
      <c r="AC1916" s="217"/>
      <c r="AD1916" s="209"/>
      <c r="AE1916" s="209"/>
      <c r="AF1916" s="209"/>
      <c r="AG1916" s="218"/>
      <c r="AH1916" s="212"/>
      <c r="AI1916" s="212"/>
      <c r="AJ1916" s="219" t="n">
        <f aca="false">SeqEnd-SeqBeg+1</f>
        <v>1</v>
      </c>
      <c r="AK1916" s="220" t="n">
        <f aca="false">AND( SeqBeg&lt;=Beg  , End &lt;=SeqEnd )</f>
        <v>0</v>
      </c>
      <c r="AL1916" s="212"/>
      <c r="AM1916" s="212"/>
      <c r="AN1916" s="221"/>
      <c r="AO1916" s="147" t="s">
        <v>103</v>
      </c>
      <c r="AP1916" s="147" t="s">
        <v>103</v>
      </c>
      <c r="AQ1916" s="147" t="s">
        <v>103</v>
      </c>
      <c r="AR1916" s="147" t="s">
        <v>103</v>
      </c>
      <c r="AS1916" s="147" t="s">
        <v>103</v>
      </c>
      <c r="AT1916" s="147" t="s">
        <v>103</v>
      </c>
      <c r="AU1916" s="146"/>
      <c r="AV1916" s="212"/>
      <c r="AW1916" s="222" t="str">
        <f aca="false">HYPERLINK(CONCATENATE("http://www.ncbi.nlm.nih.gov/nuccore/",BM1916),BM1916)</f>
        <v>GQ504010</v>
      </c>
      <c r="AX1916" s="219" t="str">
        <f aca="false">CONCATENATE(D1916,IF(I1916="","",CONCATENATE(".",I1916)),IF(K1916="","",CONCATENATE(".",K1916)),IF(M1916="","",CONCATENATE(".",M1916)),IF(R1916="","",CONCATENATE(".",R1916)),IF(U1916="","","(*)"))</f>
        <v>.rat.FIRA</v>
      </c>
      <c r="AY1916" s="170" t="str">
        <f aca="false">CONCATENATE(BM1916,".",BN1916)</f>
        <v>GQ504010.</v>
      </c>
      <c r="AZ1916" s="171" t="str">
        <f aca="false">IF(AV1916="",IF(ISNUMBER(FIND(".",A1916)),LEFT(A1916,FIND(".",A1916)-1),A1916),AV1916)</f>
        <v>GQ504010</v>
      </c>
      <c r="BA1916" s="171" t="str">
        <f aca="false">IF(ISNUMBER(FIND("-",AZ1916)),LEFT(AZ1916,FIND("-",AZ1916)-1),AZ1916)</f>
        <v>GQ504010</v>
      </c>
      <c r="BB1916" s="170" t="str">
        <f aca="false"> MEGAname &amp; "="</f>
        <v>GQ504010=</v>
      </c>
      <c r="BC1916" s="170" t="str">
        <f aca="false">Clear &amp; IF(span ,"Span","out")</f>
        <v>GQ504010=out</v>
      </c>
      <c r="BD1916" s="170" t="str">
        <f aca="false">Clear &amp; IF(span, IF(B1916=".","Selected",B1916),"out")</f>
        <v>GQ504010=out</v>
      </c>
      <c r="BE1916" s="170" t="str">
        <f aca="false">Clear &amp; Strain</f>
        <v>GQ504010=</v>
      </c>
      <c r="BF1916" s="170" t="str">
        <f aca="false">CONCATENATE(A1916,"=",F1916,". ",AX1916,IF(AB1916="","",CONCATENATE(".",AB1916)))</f>
        <v>GQ504010=. .rat.FIRA</v>
      </c>
      <c r="BG1916" s="170" t="str">
        <f aca="false">CONCATENATE(A1916,"=",F1916,". ",AX1916)</f>
        <v>GQ504010=. .rat.FIRA</v>
      </c>
      <c r="BH1916" s="170" t="str">
        <f aca="false">CONCATENATE(A1916,"=",AX1916)</f>
        <v>GQ504010=.rat.FIRA</v>
      </c>
      <c r="BI1916" s="170" t="str">
        <f aca="false">CONCATENATE(A1916,"=",ComForSubtype,D1916)</f>
        <v>GQ504010=</v>
      </c>
      <c r="BJ1916" s="170" t="str">
        <f aca="false">CONCATENATE(A1916,"=",E1916)</f>
        <v>GQ504010=</v>
      </c>
      <c r="BK1916" s="170" t="str">
        <f aca="false">CONCATENATE(A1916,"=",C1916)</f>
        <v>GQ504010=</v>
      </c>
      <c r="BL1916" s="170" t="str">
        <f aca="false">CONCATENATE(D1916,"=")</f>
        <v>=</v>
      </c>
      <c r="BM1916" s="223" t="str">
        <f aca="false">IF(BA1916="XX","",BA1916)</f>
        <v>GQ504010</v>
      </c>
      <c r="BN1916" s="224" t="str">
        <f aca="false">CONCATENATE(IF(F1916="","",F1916),IF(G1916="","",CONCATENATE(" / ",G1916)))</f>
        <v/>
      </c>
      <c r="BO1916" s="225" t="str">
        <f aca="false">AX1916</f>
        <v>.rat.FIRA</v>
      </c>
      <c r="BP1916" s="226" t="str">
        <f aca="false">IF(V1916="","",V1916)</f>
        <v/>
      </c>
      <c r="BQ1916" s="226" t="str">
        <f aca="false">IF(W1916="","",CONCATENATE(W1916,IF(LEFT(AO1916,1)="s","+","")))</f>
        <v/>
      </c>
      <c r="BR1916" s="226" t="str">
        <f aca="false">IF(X1916="","",CONCATENATE(X1916,IF(LEFT(AQ1916,1)="s","+","")))</f>
        <v/>
      </c>
      <c r="BS1916" s="226" t="str">
        <f aca="false">IF(Y1916="","",CONCATENATE(Y1916,IF(LEFT(AR1916,1)="s","+","")))</f>
        <v/>
      </c>
      <c r="BT1916" s="226" t="str">
        <f aca="false">IF(Z1916="","",CONCATENATE(Z1916,IF(LEFT(AS1916,1)="s","+","")))</f>
        <v/>
      </c>
      <c r="BU1916" s="227" t="str">
        <f aca="false">IF(AA1916="","",CONCATENATE(AA1916,IF(LEFT(AT1916,1)="s","+","")))</f>
        <v/>
      </c>
      <c r="BV1916" s="212"/>
      <c r="BW1916" s="177" t="s">
        <v>338</v>
      </c>
      <c r="BX1916" s="170" t="str">
        <f aca="false">IF(BW1916&lt;&gt;"",IF(ISNUMBER(FIND("=",BW1916)),LEFT(BW1916,FIND("=",BW1916)-1),BW1916),BW1916)</f>
        <v>xx</v>
      </c>
      <c r="BY1916" s="170" t="str">
        <f aca="false">IF(BW1916&lt;&gt;"",IF(ISNUMBER(FIND("=",BW1916)),RIGHT(BW1916,LEN(BW1916)-FIND("=",BW1916)),""),"")</f>
        <v>Non_select</v>
      </c>
      <c r="BZ1916" s="170" t="str">
        <f aca="false">IF(BX1916&lt;&gt;"",IF(ISNUMBER(FIND(".",BX1916)),LEFT(BX1916,FIND(".",BX1916)-1),BX1916),BX1916)</f>
        <v>xx</v>
      </c>
      <c r="CA1916" s="170" t="str">
        <f aca="false">IF(BX1916&lt;&gt;"",IF(ISNUMBER(FIND(".",BX1916)),RIGHT(BX1916,LEN(BX1916)-FIND(".",BX1916)),""),"")</f>
        <v/>
      </c>
      <c r="CB1916" s="212"/>
      <c r="CC1916" s="170" t="str">
        <f aca="false">A1916</f>
        <v>GQ504010</v>
      </c>
      <c r="CD1916" s="178" t="s">
        <v>339</v>
      </c>
      <c r="CE1916" s="178" t="s">
        <v>340</v>
      </c>
      <c r="CF1916" s="178" t="s">
        <v>341</v>
      </c>
      <c r="CG1916" s="212"/>
      <c r="CH1916" s="212"/>
      <c r="CI1916" s="212"/>
      <c r="CJ1916" s="212"/>
      <c r="CK1916" s="178"/>
      <c r="CL1916" s="212"/>
      <c r="CM1916" s="212"/>
      <c r="CN1916" s="212"/>
      <c r="CO1916" s="212"/>
      <c r="CP1916" s="212"/>
      <c r="CQ1916" s="212"/>
      <c r="CR1916" s="170" t="n">
        <f aca="false">C1916</f>
        <v>0</v>
      </c>
      <c r="CS1916" s="229" t="n">
        <f aca="false">D1916</f>
        <v>0</v>
      </c>
      <c r="CT1916" s="170" t="str">
        <f aca="false">CONCATENATE(CD1916," strain ",CM1916," ",CL1916,", partial cds")</f>
        <v>Hepatitis E virus strain  , partial cds</v>
      </c>
    </row>
    <row r="1917" customFormat="false" ht="11.9" hidden="true" customHeight="true" outlineLevel="0" collapsed="false">
      <c r="A1917" s="1" t="s">
        <v>4866</v>
      </c>
      <c r="B1917" s="147" t="s">
        <v>371</v>
      </c>
      <c r="F1917" s="210"/>
      <c r="H1917" s="146" t="s">
        <v>649</v>
      </c>
      <c r="I1917" s="153" t="s">
        <v>650</v>
      </c>
      <c r="J1917" s="146" t="s">
        <v>395</v>
      </c>
      <c r="AJ1917" s="219" t="n">
        <f aca="false">SeqEnd-SeqBeg+1</f>
        <v>1</v>
      </c>
      <c r="AK1917" s="220" t="n">
        <f aca="false">AND( SeqBeg&lt;=Beg  , End &lt;=SeqEnd )</f>
        <v>0</v>
      </c>
      <c r="AN1917" s="221"/>
      <c r="AO1917" s="147" t="s">
        <v>103</v>
      </c>
      <c r="AP1917" s="147" t="s">
        <v>103</v>
      </c>
      <c r="AQ1917" s="147" t="s">
        <v>103</v>
      </c>
      <c r="AR1917" s="147" t="s">
        <v>103</v>
      </c>
      <c r="AS1917" s="147" t="s">
        <v>103</v>
      </c>
      <c r="AT1917" s="147" t="s">
        <v>103</v>
      </c>
      <c r="AU1917" s="146"/>
      <c r="AW1917" s="222" t="str">
        <f aca="false">HYPERLINK(CONCATENATE("http://www.ncbi.nlm.nih.gov/nuccore/",BM1917),BM1917)</f>
        <v>GQ913689</v>
      </c>
      <c r="AX1917" s="219" t="str">
        <f aca="false">CONCATENATE(D1917,IF(I1917="","",CONCATENATE(".",I1917)),IF(K1917="","",CONCATENATE(".",K1917)),IF(M1917="","",CONCATENATE(".",M1917)),IF(R1917="","",CONCATENATE(".",R1917)),IF(U1917="","","(*)"))</f>
        <v>.GBR</v>
      </c>
      <c r="AY1917" s="170" t="str">
        <f aca="false">CONCATENATE(BM1917,".",BN1917)</f>
        <v>GQ913689.</v>
      </c>
      <c r="AZ1917" s="171" t="str">
        <f aca="false">IF(AV1917="",IF(ISNUMBER(FIND(".",A1917)),LEFT(A1917,FIND(".",A1917)-1),A1917),AV1917)</f>
        <v>GQ913689</v>
      </c>
      <c r="BA1917" s="171" t="str">
        <f aca="false">IF(ISNUMBER(FIND("-",AZ1917)),LEFT(AZ1917,FIND("-",AZ1917)-1),AZ1917)</f>
        <v>GQ913689</v>
      </c>
      <c r="BB1917" s="170" t="str">
        <f aca="false"> MEGAname &amp; "="</f>
        <v>GQ913689=</v>
      </c>
      <c r="BC1917" s="170" t="str">
        <f aca="false">Clear &amp; IF(span ,"Span","out")</f>
        <v>GQ913689=out</v>
      </c>
      <c r="BD1917" s="170" t="str">
        <f aca="false">Clear &amp; IF(span, IF(B1917=".","Selected",B1917),"out")</f>
        <v>GQ913689=out</v>
      </c>
      <c r="BE1917" s="170" t="str">
        <f aca="false">Clear &amp; Strain</f>
        <v>GQ913689=</v>
      </c>
      <c r="BF1917" s="170" t="str">
        <f aca="false">CONCATENATE(A1917,"=",F1917,". ",AX1917,IF(AB1917="","",CONCATENATE(".",AB1917)))</f>
        <v>GQ913689=. .GBR</v>
      </c>
      <c r="BG1917" s="170" t="str">
        <f aca="false">CONCATENATE(A1917,"=",F1917,". ",AX1917)</f>
        <v>GQ913689=. .GBR</v>
      </c>
      <c r="BH1917" s="170" t="str">
        <f aca="false">CONCATENATE(A1917,"=",AX1917)</f>
        <v>GQ913689=.GBR</v>
      </c>
      <c r="BI1917" s="170" t="str">
        <f aca="false">CONCATENATE(A1917,"=",ComForSubtype,D1917)</f>
        <v>GQ913689=</v>
      </c>
      <c r="BJ1917" s="170" t="str">
        <f aca="false">CONCATENATE(A1917,"=",E1917)</f>
        <v>GQ913689=</v>
      </c>
      <c r="BK1917" s="170" t="str">
        <f aca="false">CONCATENATE(A1917,"=",C1917)</f>
        <v>GQ913689=</v>
      </c>
      <c r="BL1917" s="170" t="str">
        <f aca="false">CONCATENATE(D1917,"=")</f>
        <v>=</v>
      </c>
      <c r="BM1917" s="223" t="str">
        <f aca="false">IF(BA1917="XX","",BA1917)</f>
        <v>GQ913689</v>
      </c>
      <c r="BN1917" s="224" t="str">
        <f aca="false">CONCATENATE(IF(F1917="","",F1917),IF(G1917="","",CONCATENATE(" / ",G1917)))</f>
        <v/>
      </c>
      <c r="BO1917" s="225" t="str">
        <f aca="false">AX1917</f>
        <v>.GBR</v>
      </c>
      <c r="BP1917" s="226" t="str">
        <f aca="false">IF(V1917="","",V1917)</f>
        <v/>
      </c>
      <c r="BQ1917" s="226" t="str">
        <f aca="false">IF(W1917="","",CONCATENATE(W1917,IF(LEFT(AO1917,1)="s","+","")))</f>
        <v/>
      </c>
      <c r="BR1917" s="226" t="str">
        <f aca="false">IF(X1917="","",CONCATENATE(X1917,IF(LEFT(AQ1917,1)="s","+","")))</f>
        <v/>
      </c>
      <c r="BS1917" s="226" t="str">
        <f aca="false">IF(Y1917="","",CONCATENATE(Y1917,IF(LEFT(AR1917,1)="s","+","")))</f>
        <v/>
      </c>
      <c r="BT1917" s="226" t="str">
        <f aca="false">IF(Z1917="","",CONCATENATE(Z1917,IF(LEFT(AS1917,1)="s","+","")))</f>
        <v/>
      </c>
      <c r="BU1917" s="227" t="str">
        <f aca="false">IF(AA1917="","",CONCATENATE(AA1917,IF(LEFT(AT1917,1)="s","+","")))</f>
        <v/>
      </c>
      <c r="BW1917" s="177" t="s">
        <v>338</v>
      </c>
      <c r="BX1917" s="170" t="str">
        <f aca="false">IF(BW1917&lt;&gt;"",IF(ISNUMBER(FIND("=",BW1917)),LEFT(BW1917,FIND("=",BW1917)-1),BW1917),BW1917)</f>
        <v>xx</v>
      </c>
      <c r="BY1917" s="170" t="str">
        <f aca="false">IF(BW1917&lt;&gt;"",IF(ISNUMBER(FIND("=",BW1917)),RIGHT(BW1917,LEN(BW1917)-FIND("=",BW1917)),""),"")</f>
        <v>Non_select</v>
      </c>
      <c r="BZ1917" s="170" t="str">
        <f aca="false">IF(BX1917&lt;&gt;"",IF(ISNUMBER(FIND(".",BX1917)),LEFT(BX1917,FIND(".",BX1917)-1),BX1917),BX1917)</f>
        <v>xx</v>
      </c>
      <c r="CA1917" s="170" t="str">
        <f aca="false">IF(BX1917&lt;&gt;"",IF(ISNUMBER(FIND(".",BX1917)),RIGHT(BX1917,LEN(BX1917)-FIND(".",BX1917)),""),"")</f>
        <v/>
      </c>
      <c r="CC1917" s="170" t="str">
        <f aca="false">A1917</f>
        <v>GQ913689</v>
      </c>
      <c r="CD1917" s="178" t="s">
        <v>339</v>
      </c>
      <c r="CE1917" s="178" t="s">
        <v>340</v>
      </c>
      <c r="CF1917" s="178" t="s">
        <v>341</v>
      </c>
      <c r="CK1917" s="178"/>
      <c r="CR1917" s="228" t="n">
        <f aca="false">C1917</f>
        <v>0</v>
      </c>
      <c r="CS1917" s="229" t="n">
        <f aca="false">D1917</f>
        <v>0</v>
      </c>
      <c r="CT1917" s="170" t="str">
        <f aca="false">CONCATENATE(CD1917," strain ",CM1917," ",CL1917,", partial cds")</f>
        <v>Hepatitis E virus strain  , partial cds</v>
      </c>
    </row>
    <row r="1918" customFormat="false" ht="11.9" hidden="true" customHeight="true" outlineLevel="0" collapsed="false">
      <c r="A1918" s="154" t="s">
        <v>4867</v>
      </c>
      <c r="B1918" s="528" t="s">
        <v>371</v>
      </c>
      <c r="C1918" s="209"/>
      <c r="D1918" s="209"/>
      <c r="E1918" s="209"/>
      <c r="F1918" s="212"/>
      <c r="G1918" s="212"/>
      <c r="H1918" s="212"/>
      <c r="I1918" s="212"/>
      <c r="J1918" s="212"/>
      <c r="K1918" s="212"/>
      <c r="L1918" s="212"/>
      <c r="M1918" s="157" t="s">
        <v>4621</v>
      </c>
      <c r="N1918" s="213"/>
      <c r="O1918" s="212"/>
      <c r="P1918" s="212"/>
      <c r="Q1918" s="212"/>
      <c r="R1918" s="212"/>
      <c r="S1918" s="212"/>
      <c r="T1918" s="215"/>
      <c r="U1918" s="215"/>
      <c r="V1918" s="209"/>
      <c r="W1918" s="217"/>
      <c r="X1918" s="209"/>
      <c r="Y1918" s="209"/>
      <c r="Z1918" s="209"/>
      <c r="AB1918" s="251" t="s">
        <v>278</v>
      </c>
      <c r="AC1918" s="163" t="s">
        <v>354</v>
      </c>
      <c r="AD1918" s="164" t="s">
        <v>354</v>
      </c>
      <c r="AE1918" s="164" t="s">
        <v>354</v>
      </c>
      <c r="AF1918" s="164" t="s">
        <v>354</v>
      </c>
      <c r="AG1918" s="166" t="s">
        <v>354</v>
      </c>
      <c r="AH1918" s="212"/>
      <c r="AI1918" s="212"/>
      <c r="AJ1918" s="219" t="n">
        <f aca="false">SeqEnd-SeqBeg+1</f>
        <v>1</v>
      </c>
      <c r="AK1918" s="220" t="n">
        <f aca="false">AND( SeqBeg&lt;=Beg  , End &lt;=SeqEnd )</f>
        <v>0</v>
      </c>
      <c r="AL1918" s="212"/>
      <c r="AM1918" s="212"/>
      <c r="AN1918" s="221"/>
      <c r="AO1918" s="147" t="s">
        <v>103</v>
      </c>
      <c r="AP1918" s="147" t="s">
        <v>103</v>
      </c>
      <c r="AQ1918" s="147" t="s">
        <v>103</v>
      </c>
      <c r="AR1918" s="147" t="s">
        <v>103</v>
      </c>
      <c r="AS1918" s="147" t="s">
        <v>103</v>
      </c>
      <c r="AT1918" s="147" t="s">
        <v>103</v>
      </c>
      <c r="AU1918" s="146"/>
      <c r="AV1918" s="212"/>
      <c r="AW1918" s="222" t="str">
        <f aca="false">HYPERLINK(CONCATENATE("http://www.ncbi.nlm.nih.gov/nuccore/",BM1918),BM1918)</f>
        <v>GU345043</v>
      </c>
      <c r="AX1918" s="219" t="str">
        <f aca="false">CONCATENATE(D1918,IF(I1918="","",CONCATENATE(".",I1918)),IF(K1918="","",CONCATENATE(".",K1918)),IF(M1918="","",CONCATENATE(".",M1918)),IF(R1918="","",CONCATENATE(".",R1918)),IF(U1918="","","(*)"))</f>
        <v>.rat</v>
      </c>
      <c r="AY1918" s="170" t="str">
        <f aca="false">CONCATENATE(BM1918,".",BN1918)</f>
        <v>GU345043.</v>
      </c>
      <c r="AZ1918" s="171" t="str">
        <f aca="false">IF(AV1918="",IF(ISNUMBER(FIND(".",A1918)),LEFT(A1918,FIND(".",A1918)-1),A1918),AV1918)</f>
        <v>GU345043</v>
      </c>
      <c r="BA1918" s="171" t="str">
        <f aca="false">IF(ISNUMBER(FIND("-",AZ1918)),LEFT(AZ1918,FIND("-",AZ1918)-1),AZ1918)</f>
        <v>GU345043</v>
      </c>
      <c r="BB1918" s="170" t="str">
        <f aca="false"> MEGAname &amp; "="</f>
        <v>GU345043=</v>
      </c>
      <c r="BC1918" s="170" t="str">
        <f aca="false">Clear &amp; IF(span ,"Span","out")</f>
        <v>GU345043=out</v>
      </c>
      <c r="BD1918" s="170" t="str">
        <f aca="false">Clear &amp; IF(span, IF(B1918=".","Selected",B1918),"out")</f>
        <v>GU345043=out</v>
      </c>
      <c r="BE1918" s="170" t="str">
        <f aca="false">Clear &amp; Strain</f>
        <v>GU345043=</v>
      </c>
      <c r="BF1918" s="170" t="str">
        <f aca="false">CONCATENATE(A1918,"=",F1918,". ",AX1918,IF(AB1918="","",CONCATENATE(".",AB1918)))</f>
        <v>GU345043=. .rat.CG</v>
      </c>
      <c r="BG1918" s="170" t="str">
        <f aca="false">CONCATENATE(A1918,"=",F1918,". ",AX1918)</f>
        <v>GU345043=. .rat</v>
      </c>
      <c r="BH1918" s="170" t="str">
        <f aca="false">CONCATENATE(A1918,"=",AX1918)</f>
        <v>GU345043=.rat</v>
      </c>
      <c r="BI1918" s="170" t="str">
        <f aca="false">CONCATENATE(A1918,"=",ComForSubtype,D1918)</f>
        <v>GU345043=</v>
      </c>
      <c r="BJ1918" s="170" t="str">
        <f aca="false">CONCATENATE(A1918,"=",E1918)</f>
        <v>GU345043=</v>
      </c>
      <c r="BK1918" s="170" t="str">
        <f aca="false">CONCATENATE(A1918,"=",C1918)</f>
        <v>GU345043=</v>
      </c>
      <c r="BL1918" s="170" t="str">
        <f aca="false">CONCATENATE(D1918,"=")</f>
        <v>=</v>
      </c>
      <c r="BM1918" s="223" t="str">
        <f aca="false">IF(BA1918="XX","",BA1918)</f>
        <v>GU345043</v>
      </c>
      <c r="BN1918" s="224" t="str">
        <f aca="false">CONCATENATE(IF(F1918="","",F1918),IF(G1918="","",CONCATENATE(" / ",G1918)))</f>
        <v/>
      </c>
      <c r="BO1918" s="225" t="str">
        <f aca="false">AX1918</f>
        <v>.rat</v>
      </c>
      <c r="BP1918" s="226" t="str">
        <f aca="false">IF(V1918="","",V1918)</f>
        <v/>
      </c>
      <c r="BQ1918" s="226" t="str">
        <f aca="false">IF(W1918="","",CONCATENATE(W1918,IF(LEFT(AO1918,1)="s","+","")))</f>
        <v/>
      </c>
      <c r="BR1918" s="226" t="str">
        <f aca="false">IF(X1918="","",CONCATENATE(X1918,IF(LEFT(AQ1918,1)="s","+","")))</f>
        <v/>
      </c>
      <c r="BS1918" s="226" t="str">
        <f aca="false">IF(Y1918="","",CONCATENATE(Y1918,IF(LEFT(AR1918,1)="s","+","")))</f>
        <v/>
      </c>
      <c r="BT1918" s="226" t="str">
        <f aca="false">IF(Z1918="","",CONCATENATE(Z1918,IF(LEFT(AS1918,1)="s","+","")))</f>
        <v/>
      </c>
      <c r="BU1918" s="227" t="str">
        <f aca="false">IF(AA1918="","",CONCATENATE(AA1918,IF(LEFT(AT1918,1)="s","+","")))</f>
        <v/>
      </c>
      <c r="BV1918" s="212"/>
      <c r="BW1918" s="177" t="s">
        <v>338</v>
      </c>
      <c r="BX1918" s="170" t="str">
        <f aca="false">IF(BW1918&lt;&gt;"",IF(ISNUMBER(FIND("=",BW1918)),LEFT(BW1918,FIND("=",BW1918)-1),BW1918),BW1918)</f>
        <v>xx</v>
      </c>
      <c r="BY1918" s="170" t="str">
        <f aca="false">IF(BW1918&lt;&gt;"",IF(ISNUMBER(FIND("=",BW1918)),RIGHT(BW1918,LEN(BW1918)-FIND("=",BW1918)),""),"")</f>
        <v>Non_select</v>
      </c>
      <c r="BZ1918" s="170" t="str">
        <f aca="false">IF(BX1918&lt;&gt;"",IF(ISNUMBER(FIND(".",BX1918)),LEFT(BX1918,FIND(".",BX1918)-1),BX1918),BX1918)</f>
        <v>xx</v>
      </c>
      <c r="CA1918" s="170" t="str">
        <f aca="false">IF(BX1918&lt;&gt;"",IF(ISNUMBER(FIND(".",BX1918)),RIGHT(BX1918,LEN(BX1918)-FIND(".",BX1918)),""),"")</f>
        <v/>
      </c>
      <c r="CB1918" s="212"/>
      <c r="CC1918" s="170" t="str">
        <f aca="false">A1918</f>
        <v>GU345043</v>
      </c>
      <c r="CD1918" s="178" t="s">
        <v>339</v>
      </c>
      <c r="CE1918" s="178" t="s">
        <v>340</v>
      </c>
      <c r="CF1918" s="178" t="s">
        <v>341</v>
      </c>
      <c r="CG1918" s="212"/>
      <c r="CH1918" s="212"/>
      <c r="CI1918" s="212"/>
      <c r="CJ1918" s="212"/>
      <c r="CK1918" s="178"/>
      <c r="CL1918" s="212"/>
      <c r="CM1918" s="212"/>
      <c r="CN1918" s="212"/>
      <c r="CO1918" s="212"/>
      <c r="CP1918" s="212"/>
      <c r="CQ1918" s="212"/>
      <c r="CR1918" s="170" t="n">
        <f aca="false">C1918</f>
        <v>0</v>
      </c>
      <c r="CS1918" s="229" t="n">
        <f aca="false">D1918</f>
        <v>0</v>
      </c>
      <c r="CT1918" s="170" t="str">
        <f aca="false">CONCATENATE(CD1918," strain ",CM1918," ",CL1918,", partial cds")</f>
        <v>Hepatitis E virus strain  , partial cds</v>
      </c>
    </row>
    <row r="1919" customFormat="false" ht="11.9" hidden="true" customHeight="true" outlineLevel="0" collapsed="false">
      <c r="A1919" s="154" t="s">
        <v>4868</v>
      </c>
      <c r="B1919" s="147" t="s">
        <v>371</v>
      </c>
      <c r="C1919" s="209"/>
      <c r="D1919" s="209"/>
      <c r="E1919" s="209"/>
      <c r="F1919" s="291"/>
      <c r="G1919" s="212"/>
      <c r="H1919" s="146" t="s">
        <v>365</v>
      </c>
      <c r="I1919" s="153" t="s">
        <v>366</v>
      </c>
      <c r="J1919" s="146" t="s">
        <v>337</v>
      </c>
      <c r="K1919" s="212"/>
      <c r="L1919" s="212"/>
      <c r="M1919" s="157" t="s">
        <v>4724</v>
      </c>
      <c r="N1919" s="213"/>
      <c r="O1919" s="212"/>
      <c r="P1919" s="212"/>
      <c r="Q1919" s="212"/>
      <c r="R1919" s="212"/>
      <c r="S1919" s="212"/>
      <c r="T1919" s="215"/>
      <c r="U1919" s="215"/>
      <c r="V1919" s="209"/>
      <c r="W1919" s="217"/>
      <c r="X1919" s="209"/>
      <c r="Y1919" s="209"/>
      <c r="Z1919" s="209"/>
      <c r="AB1919" s="217"/>
      <c r="AC1919" s="217"/>
      <c r="AD1919" s="209"/>
      <c r="AE1919" s="209"/>
      <c r="AF1919" s="209"/>
      <c r="AG1919" s="218"/>
      <c r="AH1919" s="212"/>
      <c r="AI1919" s="212"/>
      <c r="AJ1919" s="219" t="n">
        <f aca="false">SeqEnd-SeqBeg+1</f>
        <v>1</v>
      </c>
      <c r="AK1919" s="220" t="n">
        <f aca="false">AND( SeqBeg&lt;=Beg  , End &lt;=SeqEnd )</f>
        <v>0</v>
      </c>
      <c r="AL1919" s="212"/>
      <c r="AM1919" s="212"/>
      <c r="AN1919" s="221"/>
      <c r="AO1919" s="147" t="s">
        <v>103</v>
      </c>
      <c r="AP1919" s="147" t="s">
        <v>103</v>
      </c>
      <c r="AQ1919" s="147" t="s">
        <v>103</v>
      </c>
      <c r="AR1919" s="147" t="s">
        <v>103</v>
      </c>
      <c r="AS1919" s="147" t="s">
        <v>103</v>
      </c>
      <c r="AT1919" s="147" t="s">
        <v>103</v>
      </c>
      <c r="AU1919" s="146"/>
      <c r="AV1919" s="212"/>
      <c r="AW1919" s="222" t="str">
        <f aca="false">HYPERLINK(CONCATENATE("http://www.ncbi.nlm.nih.gov/nuccore/",BM1919),BM1919)</f>
        <v>GU954430</v>
      </c>
      <c r="AX1919" s="219" t="str">
        <f aca="false">CONCATENATE(D1919,IF(I1919="","",CONCATENATE(".",I1919)),IF(K1919="","",CONCATENATE(".",K1919)),IF(M1919="","",CONCATENATE(".",M1919)),IF(R1919="","",CONCATENATE(".",R1919)),IF(U1919="","","(*)"))</f>
        <v>.CHN.chicken</v>
      </c>
      <c r="AY1919" s="170" t="str">
        <f aca="false">CONCATENATE(BM1919,".",BN1919)</f>
        <v>GU954430.</v>
      </c>
      <c r="AZ1919" s="171" t="str">
        <f aca="false">IF(AV1919="",IF(ISNUMBER(FIND(".",A1919)),LEFT(A1919,FIND(".",A1919)-1),A1919),AV1919)</f>
        <v>GU954430</v>
      </c>
      <c r="BA1919" s="171" t="str">
        <f aca="false">IF(ISNUMBER(FIND("-",AZ1919)),LEFT(AZ1919,FIND("-",AZ1919)-1),AZ1919)</f>
        <v>GU954430</v>
      </c>
      <c r="BB1919" s="170" t="str">
        <f aca="false"> MEGAname &amp; "="</f>
        <v>GU954430=</v>
      </c>
      <c r="BC1919" s="170" t="str">
        <f aca="false">Clear &amp; IF(span ,"Span","out")</f>
        <v>GU954430=out</v>
      </c>
      <c r="BD1919" s="170" t="str">
        <f aca="false">Clear &amp; IF(span, IF(B1919=".","Selected",B1919),"out")</f>
        <v>GU954430=out</v>
      </c>
      <c r="BE1919" s="170" t="str">
        <f aca="false">Clear &amp; Strain</f>
        <v>GU954430=</v>
      </c>
      <c r="BF1919" s="170" t="str">
        <f aca="false">CONCATENATE(A1919,"=",F1919,". ",AX1919,IF(AB1919="","",CONCATENATE(".",AB1919)))</f>
        <v>GU954430=. .CHN.chicken</v>
      </c>
      <c r="BG1919" s="170" t="str">
        <f aca="false">CONCATENATE(A1919,"=",F1919,". ",AX1919)</f>
        <v>GU954430=. .CHN.chicken</v>
      </c>
      <c r="BH1919" s="170" t="str">
        <f aca="false">CONCATENATE(A1919,"=",AX1919)</f>
        <v>GU954430=.CHN.chicken</v>
      </c>
      <c r="BI1919" s="170" t="str">
        <f aca="false">CONCATENATE(A1919,"=",ComForSubtype,D1919)</f>
        <v>GU954430=</v>
      </c>
      <c r="BJ1919" s="170" t="str">
        <f aca="false">CONCATENATE(A1919,"=",E1919)</f>
        <v>GU954430=</v>
      </c>
      <c r="BK1919" s="170" t="str">
        <f aca="false">CONCATENATE(A1919,"=",C1919)</f>
        <v>GU954430=</v>
      </c>
      <c r="BL1919" s="170" t="str">
        <f aca="false">CONCATENATE(D1919,"=")</f>
        <v>=</v>
      </c>
      <c r="BM1919" s="223" t="str">
        <f aca="false">IF(BA1919="XX","",BA1919)</f>
        <v>GU954430</v>
      </c>
      <c r="BN1919" s="224" t="str">
        <f aca="false">CONCATENATE(IF(F1919="","",F1919),IF(G1919="","",CONCATENATE(" / ",G1919)))</f>
        <v/>
      </c>
      <c r="BO1919" s="225" t="str">
        <f aca="false">AX1919</f>
        <v>.CHN.chicken</v>
      </c>
      <c r="BP1919" s="226" t="str">
        <f aca="false">IF(V1919="","",V1919)</f>
        <v/>
      </c>
      <c r="BQ1919" s="226" t="str">
        <f aca="false">IF(W1919="","",CONCATENATE(W1919,IF(LEFT(AO1919,1)="s","+","")))</f>
        <v/>
      </c>
      <c r="BR1919" s="226" t="str">
        <f aca="false">IF(X1919="","",CONCATENATE(X1919,IF(LEFT(AQ1919,1)="s","+","")))</f>
        <v/>
      </c>
      <c r="BS1919" s="226" t="str">
        <f aca="false">IF(Y1919="","",CONCATENATE(Y1919,IF(LEFT(AR1919,1)="s","+","")))</f>
        <v/>
      </c>
      <c r="BT1919" s="226" t="str">
        <f aca="false">IF(Z1919="","",CONCATENATE(Z1919,IF(LEFT(AS1919,1)="s","+","")))</f>
        <v/>
      </c>
      <c r="BU1919" s="227" t="str">
        <f aca="false">IF(AA1919="","",CONCATENATE(AA1919,IF(LEFT(AT1919,1)="s","+","")))</f>
        <v/>
      </c>
      <c r="BV1919" s="212"/>
      <c r="BW1919" s="177" t="s">
        <v>338</v>
      </c>
      <c r="BX1919" s="170" t="str">
        <f aca="false">IF(BW1919&lt;&gt;"",IF(ISNUMBER(FIND("=",BW1919)),LEFT(BW1919,FIND("=",BW1919)-1),BW1919),BW1919)</f>
        <v>xx</v>
      </c>
      <c r="BY1919" s="170" t="str">
        <f aca="false">IF(BW1919&lt;&gt;"",IF(ISNUMBER(FIND("=",BW1919)),RIGHT(BW1919,LEN(BW1919)-FIND("=",BW1919)),""),"")</f>
        <v>Non_select</v>
      </c>
      <c r="BZ1919" s="170" t="str">
        <f aca="false">IF(BX1919&lt;&gt;"",IF(ISNUMBER(FIND(".",BX1919)),LEFT(BX1919,FIND(".",BX1919)-1),BX1919),BX1919)</f>
        <v>xx</v>
      </c>
      <c r="CA1919" s="170" t="str">
        <f aca="false">IF(BX1919&lt;&gt;"",IF(ISNUMBER(FIND(".",BX1919)),RIGHT(BX1919,LEN(BX1919)-FIND(".",BX1919)),""),"")</f>
        <v/>
      </c>
      <c r="CB1919" s="212"/>
      <c r="CC1919" s="170" t="str">
        <f aca="false">A1919</f>
        <v>GU954430</v>
      </c>
      <c r="CD1919" s="178" t="s">
        <v>339</v>
      </c>
      <c r="CE1919" s="178" t="s">
        <v>340</v>
      </c>
      <c r="CF1919" s="178" t="s">
        <v>341</v>
      </c>
      <c r="CG1919" s="212"/>
      <c r="CH1919" s="212"/>
      <c r="CI1919" s="212"/>
      <c r="CJ1919" s="212"/>
      <c r="CK1919" s="178"/>
      <c r="CL1919" s="212"/>
      <c r="CM1919" s="212"/>
      <c r="CN1919" s="212"/>
      <c r="CO1919" s="212"/>
      <c r="CP1919" s="212"/>
      <c r="CQ1919" s="212"/>
      <c r="CR1919" s="170" t="n">
        <f aca="false">C1919</f>
        <v>0</v>
      </c>
      <c r="CS1919" s="229" t="n">
        <f aca="false">D1919</f>
        <v>0</v>
      </c>
      <c r="CT1919" s="170" t="str">
        <f aca="false">CONCATENATE(CD1919," strain ",CM1919," ",CL1919,", partial cds")</f>
        <v>Hepatitis E virus strain  , partial cds</v>
      </c>
    </row>
    <row r="1920" customFormat="false" ht="11.9" hidden="true" customHeight="true" outlineLevel="0" collapsed="false">
      <c r="A1920" s="154" t="s">
        <v>4869</v>
      </c>
      <c r="B1920" s="147" t="s">
        <v>371</v>
      </c>
      <c r="C1920" s="209"/>
      <c r="D1920" s="209"/>
      <c r="E1920" s="209"/>
      <c r="F1920" s="212"/>
      <c r="G1920" s="212"/>
      <c r="H1920" s="212"/>
      <c r="I1920" s="212"/>
      <c r="J1920" s="212"/>
      <c r="K1920" s="212"/>
      <c r="L1920" s="212"/>
      <c r="M1920" s="157" t="s">
        <v>4114</v>
      </c>
      <c r="N1920" s="213"/>
      <c r="O1920" s="212"/>
      <c r="P1920" s="212"/>
      <c r="Q1920" s="212"/>
      <c r="R1920" s="212"/>
      <c r="S1920" s="212"/>
      <c r="T1920" s="215"/>
      <c r="U1920" s="215"/>
      <c r="V1920" s="158" t="s">
        <v>278</v>
      </c>
      <c r="W1920" s="217"/>
      <c r="X1920" s="209"/>
      <c r="Y1920" s="209"/>
      <c r="Z1920" s="209"/>
      <c r="AB1920" s="217"/>
      <c r="AC1920" s="217"/>
      <c r="AD1920" s="209"/>
      <c r="AE1920" s="209"/>
      <c r="AF1920" s="209"/>
      <c r="AG1920" s="218"/>
      <c r="AH1920" s="212"/>
      <c r="AI1920" s="212"/>
      <c r="AJ1920" s="219" t="n">
        <f aca="false">SeqEnd-SeqBeg+1</f>
        <v>1</v>
      </c>
      <c r="AK1920" s="220" t="n">
        <f aca="false">AND( SeqBeg&lt;=Beg  , End &lt;=SeqEnd )</f>
        <v>0</v>
      </c>
      <c r="AL1920" s="212"/>
      <c r="AM1920" s="212"/>
      <c r="AN1920" s="221"/>
      <c r="AO1920" s="147" t="s">
        <v>103</v>
      </c>
      <c r="AP1920" s="147" t="s">
        <v>103</v>
      </c>
      <c r="AQ1920" s="147" t="s">
        <v>103</v>
      </c>
      <c r="AR1920" s="147" t="s">
        <v>103</v>
      </c>
      <c r="AS1920" s="147" t="s">
        <v>103</v>
      </c>
      <c r="AT1920" s="147" t="s">
        <v>103</v>
      </c>
      <c r="AU1920" s="146"/>
      <c r="AV1920" s="212"/>
      <c r="AW1920" s="222" t="str">
        <f aca="false">HYPERLINK(CONCATENATE("http://www.ncbi.nlm.nih.gov/nuccore/",BM1920),BM1920)</f>
        <v>HI577563</v>
      </c>
      <c r="AX1920" s="219" t="str">
        <f aca="false">CONCATENATE(D1920,IF(I1920="","",CONCATENATE(".",I1920)),IF(K1920="","",CONCATENATE(".",K1920)),IF(M1920="","",CONCATENATE(".",M1920)),IF(R1920="","",CONCATENATE(".",R1920)),IF(U1920="","","(*)"))</f>
        <v>.patent </v>
      </c>
      <c r="AY1920" s="170" t="str">
        <f aca="false">CONCATENATE(BM1920,".",BN1920)</f>
        <v>HI577563.</v>
      </c>
      <c r="AZ1920" s="171" t="str">
        <f aca="false">IF(AV1920="",IF(ISNUMBER(FIND(".",A1920)),LEFT(A1920,FIND(".",A1920)-1),A1920),AV1920)</f>
        <v>HI577563</v>
      </c>
      <c r="BA1920" s="171" t="str">
        <f aca="false">IF(ISNUMBER(FIND("-",AZ1920)),LEFT(AZ1920,FIND("-",AZ1920)-1),AZ1920)</f>
        <v>HI577563</v>
      </c>
      <c r="BB1920" s="170" t="str">
        <f aca="false"> MEGAname &amp; "="</f>
        <v>HI577563=</v>
      </c>
      <c r="BC1920" s="170" t="str">
        <f aca="false">Clear &amp; IF(span ,"Span","out")</f>
        <v>HI577563=out</v>
      </c>
      <c r="BD1920" s="170" t="str">
        <f aca="false">Clear &amp; IF(span, IF(B1920=".","Selected",B1920),"out")</f>
        <v>HI577563=out</v>
      </c>
      <c r="BE1920" s="170" t="str">
        <f aca="false">Clear &amp; Strain</f>
        <v>HI577563=</v>
      </c>
      <c r="BF1920" s="170" t="str">
        <f aca="false">CONCATENATE(A1920,"=",F1920,". ",AX1920,IF(AB1920="","",CONCATENATE(".",AB1920)))</f>
        <v>HI577563=. .patent </v>
      </c>
      <c r="BG1920" s="170" t="str">
        <f aca="false">CONCATENATE(A1920,"=",F1920,". ",AX1920)</f>
        <v>HI577563=. .patent </v>
      </c>
      <c r="BH1920" s="170" t="str">
        <f aca="false">CONCATENATE(A1920,"=",AX1920)</f>
        <v>HI577563=.patent </v>
      </c>
      <c r="BI1920" s="170" t="str">
        <f aca="false">CONCATENATE(A1920,"=",ComForSubtype,D1920)</f>
        <v>HI577563=</v>
      </c>
      <c r="BJ1920" s="170" t="str">
        <f aca="false">CONCATENATE(A1920,"=",E1920)</f>
        <v>HI577563=</v>
      </c>
      <c r="BK1920" s="170" t="str">
        <f aca="false">CONCATENATE(A1920,"=",C1920)</f>
        <v>HI577563=</v>
      </c>
      <c r="BL1920" s="170" t="str">
        <f aca="false">CONCATENATE(D1920,"=")</f>
        <v>=</v>
      </c>
      <c r="BM1920" s="223" t="str">
        <f aca="false">IF(BA1920="XX","",BA1920)</f>
        <v>HI577563</v>
      </c>
      <c r="BN1920" s="224" t="str">
        <f aca="false">CONCATENATE(IF(F1920="","",F1920),IF(G1920="","",CONCATENATE(" / ",G1920)))</f>
        <v/>
      </c>
      <c r="BO1920" s="225" t="str">
        <f aca="false">AX1920</f>
        <v>.patent </v>
      </c>
      <c r="BP1920" s="226" t="str">
        <f aca="false">IF(V1920="","",V1920)</f>
        <v>CG</v>
      </c>
      <c r="BQ1920" s="226" t="str">
        <f aca="false">IF(W1920="","",CONCATENATE(W1920,IF(LEFT(AO1920,1)="s","+","")))</f>
        <v/>
      </c>
      <c r="BR1920" s="226" t="str">
        <f aca="false">IF(X1920="","",CONCATENATE(X1920,IF(LEFT(AQ1920,1)="s","+","")))</f>
        <v/>
      </c>
      <c r="BS1920" s="226" t="str">
        <f aca="false">IF(Y1920="","",CONCATENATE(Y1920,IF(LEFT(AR1920,1)="s","+","")))</f>
        <v/>
      </c>
      <c r="BT1920" s="226" t="str">
        <f aca="false">IF(Z1920="","",CONCATENATE(Z1920,IF(LEFT(AS1920,1)="s","+","")))</f>
        <v/>
      </c>
      <c r="BU1920" s="227" t="str">
        <f aca="false">IF(AA1920="","",CONCATENATE(AA1920,IF(LEFT(AT1920,1)="s","+","")))</f>
        <v/>
      </c>
      <c r="BV1920" s="212"/>
      <c r="BW1920" s="177" t="s">
        <v>338</v>
      </c>
      <c r="BX1920" s="170" t="str">
        <f aca="false">IF(BW1920&lt;&gt;"",IF(ISNUMBER(FIND("=",BW1920)),LEFT(BW1920,FIND("=",BW1920)-1),BW1920),BW1920)</f>
        <v>xx</v>
      </c>
      <c r="BY1920" s="170" t="str">
        <f aca="false">IF(BW1920&lt;&gt;"",IF(ISNUMBER(FIND("=",BW1920)),RIGHT(BW1920,LEN(BW1920)-FIND("=",BW1920)),""),"")</f>
        <v>Non_select</v>
      </c>
      <c r="BZ1920" s="170" t="str">
        <f aca="false">IF(BX1920&lt;&gt;"",IF(ISNUMBER(FIND(".",BX1920)),LEFT(BX1920,FIND(".",BX1920)-1),BX1920),BX1920)</f>
        <v>xx</v>
      </c>
      <c r="CA1920" s="170" t="str">
        <f aca="false">IF(BX1920&lt;&gt;"",IF(ISNUMBER(FIND(".",BX1920)),RIGHT(BX1920,LEN(BX1920)-FIND(".",BX1920)),""),"")</f>
        <v/>
      </c>
      <c r="CB1920" s="212"/>
      <c r="CC1920" s="170" t="str">
        <f aca="false">A1920</f>
        <v>HI577563</v>
      </c>
      <c r="CD1920" s="178" t="s">
        <v>339</v>
      </c>
      <c r="CE1920" s="178" t="s">
        <v>340</v>
      </c>
      <c r="CF1920" s="178" t="s">
        <v>341</v>
      </c>
      <c r="CG1920" s="212"/>
      <c r="CH1920" s="212"/>
      <c r="CI1920" s="212"/>
      <c r="CJ1920" s="212"/>
      <c r="CK1920" s="178"/>
      <c r="CL1920" s="212"/>
      <c r="CM1920" s="212"/>
      <c r="CN1920" s="212"/>
      <c r="CO1920" s="212"/>
      <c r="CP1920" s="212"/>
      <c r="CQ1920" s="212"/>
      <c r="CR1920" s="170" t="n">
        <f aca="false">C1920</f>
        <v>0</v>
      </c>
      <c r="CS1920" s="229" t="n">
        <f aca="false">D1920</f>
        <v>0</v>
      </c>
      <c r="CT1920" s="170" t="str">
        <f aca="false">CONCATENATE(CD1920," strain ",CM1920," ",CL1920,", partial cds")</f>
        <v>Hepatitis E virus strain  , partial cds</v>
      </c>
    </row>
    <row r="1921" customFormat="false" ht="11.9" hidden="true" customHeight="true" outlineLevel="0" collapsed="false">
      <c r="A1921" s="154" t="s">
        <v>4870</v>
      </c>
      <c r="B1921" s="147" t="s">
        <v>371</v>
      </c>
      <c r="C1921" s="148" t="n">
        <v>4</v>
      </c>
      <c r="D1921" s="209"/>
      <c r="E1921" s="209"/>
      <c r="F1921" s="291"/>
      <c r="G1921" s="212"/>
      <c r="H1921" s="146" t="s">
        <v>4284</v>
      </c>
      <c r="I1921" s="153" t="s">
        <v>366</v>
      </c>
      <c r="J1921" s="146" t="s">
        <v>337</v>
      </c>
      <c r="K1921" s="155" t="s">
        <v>4285</v>
      </c>
      <c r="L1921" s="231" t="s">
        <v>4285</v>
      </c>
      <c r="M1921" s="157" t="s">
        <v>4002</v>
      </c>
      <c r="N1921" s="213"/>
      <c r="O1921" s="212"/>
      <c r="P1921" s="212"/>
      <c r="Q1921" s="212"/>
      <c r="R1921" s="212"/>
      <c r="S1921" s="212"/>
      <c r="T1921" s="215"/>
      <c r="U1921" s="215"/>
      <c r="V1921" s="209"/>
      <c r="W1921" s="217"/>
      <c r="X1921" s="209"/>
      <c r="Y1921" s="209"/>
      <c r="Z1921" s="209"/>
      <c r="AB1921" s="251" t="s">
        <v>278</v>
      </c>
      <c r="AC1921" s="163" t="s">
        <v>354</v>
      </c>
      <c r="AD1921" s="164" t="s">
        <v>354</v>
      </c>
      <c r="AE1921" s="164" t="s">
        <v>354</v>
      </c>
      <c r="AF1921" s="164" t="s">
        <v>354</v>
      </c>
      <c r="AG1921" s="166" t="s">
        <v>354</v>
      </c>
      <c r="AH1921" s="212"/>
      <c r="AI1921" s="212"/>
      <c r="AJ1921" s="219" t="n">
        <f aca="false">SeqEnd-SeqBeg+1</f>
        <v>1</v>
      </c>
      <c r="AK1921" s="220" t="n">
        <f aca="false">AND( SeqBeg&lt;=Beg  , End &lt;=SeqEnd )</f>
        <v>0</v>
      </c>
      <c r="AL1921" s="212"/>
      <c r="AM1921" s="212"/>
      <c r="AN1921" s="221"/>
      <c r="AO1921" s="147" t="s">
        <v>103</v>
      </c>
      <c r="AP1921" s="147" t="s">
        <v>103</v>
      </c>
      <c r="AQ1921" s="147" t="s">
        <v>103</v>
      </c>
      <c r="AR1921" s="147" t="s">
        <v>103</v>
      </c>
      <c r="AS1921" s="147" t="s">
        <v>103</v>
      </c>
      <c r="AT1921" s="147" t="s">
        <v>103</v>
      </c>
      <c r="AU1921" s="146"/>
      <c r="AV1921" s="212"/>
      <c r="AW1921" s="222" t="str">
        <f aca="false">HYPERLINK(CONCATENATE("http://www.ncbi.nlm.nih.gov/nuccore/",BM1921),BM1921)</f>
        <v>HQ634346</v>
      </c>
      <c r="AX1921" s="219" t="str">
        <f aca="false">CONCATENATE(D1921,IF(I1921="","",CONCATENATE(".",I1921)),IF(K1921="","",CONCATENATE(".",K1921)),IF(M1921="","",CONCATENATE(".",M1921)),IF(R1921="","",CONCATENATE(".",R1921)),IF(U1921="","","(*)"))</f>
        <v>.CHN.TWN.cells</v>
      </c>
      <c r="AY1921" s="170" t="str">
        <f aca="false">CONCATENATE(BM1921,".",BN1921)</f>
        <v>HQ634346.</v>
      </c>
      <c r="AZ1921" s="171" t="str">
        <f aca="false">IF(AV1921="",IF(ISNUMBER(FIND(".",A1921)),LEFT(A1921,FIND(".",A1921)-1),A1921),AV1921)</f>
        <v>HQ634346</v>
      </c>
      <c r="BA1921" s="171" t="str">
        <f aca="false">IF(ISNUMBER(FIND("-",AZ1921)),LEFT(AZ1921,FIND("-",AZ1921)-1),AZ1921)</f>
        <v>HQ634346</v>
      </c>
      <c r="BB1921" s="170" t="str">
        <f aca="false"> MEGAname &amp; "="</f>
        <v>HQ634346=</v>
      </c>
      <c r="BC1921" s="170" t="str">
        <f aca="false">Clear &amp; IF(span ,"Span","out")</f>
        <v>HQ634346=out</v>
      </c>
      <c r="BD1921" s="170" t="str">
        <f aca="false">Clear &amp; IF(span, IF(B1921=".","Selected",B1921),"out")</f>
        <v>HQ634346=out</v>
      </c>
      <c r="BE1921" s="170" t="str">
        <f aca="false">Clear &amp; Strain</f>
        <v>HQ634346=</v>
      </c>
      <c r="BF1921" s="170" t="str">
        <f aca="false">CONCATENATE(A1921,"=",F1921,". ",AX1921,IF(AB1921="","",CONCATENATE(".",AB1921)))</f>
        <v>HQ634346=. .CHN.TWN.cells.CG</v>
      </c>
      <c r="BG1921" s="170" t="str">
        <f aca="false">CONCATENATE(A1921,"=",F1921,". ",AX1921)</f>
        <v>HQ634346=. .CHN.TWN.cells</v>
      </c>
      <c r="BH1921" s="170" t="str">
        <f aca="false">CONCATENATE(A1921,"=",AX1921)</f>
        <v>HQ634346=.CHN.TWN.cells</v>
      </c>
      <c r="BI1921" s="170" t="str">
        <f aca="false">CONCATENATE(A1921,"=",ComForSubtype,D1921)</f>
        <v>HQ634346=</v>
      </c>
      <c r="BJ1921" s="170" t="str">
        <f aca="false">CONCATENATE(A1921,"=",E1921)</f>
        <v>HQ634346=</v>
      </c>
      <c r="BK1921" s="170" t="str">
        <f aca="false">CONCATENATE(A1921,"=",C1921)</f>
        <v>HQ634346=4</v>
      </c>
      <c r="BL1921" s="170" t="str">
        <f aca="false">CONCATENATE(D1921,"=")</f>
        <v>=</v>
      </c>
      <c r="BM1921" s="223" t="str">
        <f aca="false">IF(BA1921="XX","",BA1921)</f>
        <v>HQ634346</v>
      </c>
      <c r="BN1921" s="224" t="str">
        <f aca="false">CONCATENATE(IF(F1921="","",F1921),IF(G1921="","",CONCATENATE(" / ",G1921)))</f>
        <v/>
      </c>
      <c r="BO1921" s="225" t="str">
        <f aca="false">AX1921</f>
        <v>.CHN.TWN.cells</v>
      </c>
      <c r="BP1921" s="226" t="str">
        <f aca="false">IF(V1921="","",V1921)</f>
        <v/>
      </c>
      <c r="BQ1921" s="226" t="str">
        <f aca="false">IF(W1921="","",CONCATENATE(W1921,IF(LEFT(AO1921,1)="s","+","")))</f>
        <v/>
      </c>
      <c r="BR1921" s="226" t="str">
        <f aca="false">IF(X1921="","",CONCATENATE(X1921,IF(LEFT(AQ1921,1)="s","+","")))</f>
        <v/>
      </c>
      <c r="BS1921" s="226" t="str">
        <f aca="false">IF(Y1921="","",CONCATENATE(Y1921,IF(LEFT(AR1921,1)="s","+","")))</f>
        <v/>
      </c>
      <c r="BT1921" s="226" t="str">
        <f aca="false">IF(Z1921="","",CONCATENATE(Z1921,IF(LEFT(AS1921,1)="s","+","")))</f>
        <v/>
      </c>
      <c r="BU1921" s="227" t="str">
        <f aca="false">IF(AA1921="","",CONCATENATE(AA1921,IF(LEFT(AT1921,1)="s","+","")))</f>
        <v/>
      </c>
      <c r="BV1921" s="212"/>
      <c r="BW1921" s="177" t="s">
        <v>338</v>
      </c>
      <c r="BX1921" s="170" t="str">
        <f aca="false">IF(BW1921&lt;&gt;"",IF(ISNUMBER(FIND("=",BW1921)),LEFT(BW1921,FIND("=",BW1921)-1),BW1921),BW1921)</f>
        <v>xx</v>
      </c>
      <c r="BY1921" s="170" t="str">
        <f aca="false">IF(BW1921&lt;&gt;"",IF(ISNUMBER(FIND("=",BW1921)),RIGHT(BW1921,LEN(BW1921)-FIND("=",BW1921)),""),"")</f>
        <v>Non_select</v>
      </c>
      <c r="BZ1921" s="170" t="str">
        <f aca="false">IF(BX1921&lt;&gt;"",IF(ISNUMBER(FIND(".",BX1921)),LEFT(BX1921,FIND(".",BX1921)-1),BX1921),BX1921)</f>
        <v>xx</v>
      </c>
      <c r="CA1921" s="170" t="str">
        <f aca="false">IF(BX1921&lt;&gt;"",IF(ISNUMBER(FIND(".",BX1921)),RIGHT(BX1921,LEN(BX1921)-FIND(".",BX1921)),""),"")</f>
        <v/>
      </c>
      <c r="CB1921" s="212"/>
      <c r="CC1921" s="170" t="str">
        <f aca="false">A1921</f>
        <v>HQ634346</v>
      </c>
      <c r="CD1921" s="178" t="s">
        <v>339</v>
      </c>
      <c r="CE1921" s="178" t="s">
        <v>340</v>
      </c>
      <c r="CF1921" s="178" t="s">
        <v>341</v>
      </c>
      <c r="CG1921" s="212"/>
      <c r="CH1921" s="212"/>
      <c r="CI1921" s="212"/>
      <c r="CJ1921" s="212"/>
      <c r="CK1921" s="178"/>
      <c r="CL1921" s="212"/>
      <c r="CM1921" s="212"/>
      <c r="CN1921" s="212"/>
      <c r="CO1921" s="212"/>
      <c r="CP1921" s="212"/>
      <c r="CQ1921" s="212"/>
      <c r="CR1921" s="228" t="n">
        <f aca="false">C1921</f>
        <v>4</v>
      </c>
      <c r="CS1921" s="229" t="n">
        <f aca="false">D1921</f>
        <v>0</v>
      </c>
      <c r="CT1921" s="170" t="str">
        <f aca="false">CONCATENATE(CD1921," strain ",CM1921," ",CL1921,", partial cds")</f>
        <v>Hepatitis E virus strain  , partial cds</v>
      </c>
    </row>
    <row r="1922" s="146" customFormat="true" ht="11.9" hidden="true" customHeight="true" outlineLevel="0" collapsed="false">
      <c r="A1922" s="154" t="s">
        <v>4871</v>
      </c>
      <c r="B1922" s="164" t="s">
        <v>371</v>
      </c>
      <c r="C1922" s="209"/>
      <c r="D1922" s="209"/>
      <c r="E1922" s="209"/>
      <c r="F1922" s="291"/>
      <c r="G1922" s="212"/>
      <c r="H1922" s="146" t="s">
        <v>3608</v>
      </c>
      <c r="I1922" s="153" t="s">
        <v>3608</v>
      </c>
      <c r="J1922" s="146" t="s">
        <v>425</v>
      </c>
      <c r="K1922" s="212"/>
      <c r="L1922" s="212"/>
      <c r="M1922" s="157" t="s">
        <v>4872</v>
      </c>
      <c r="N1922" s="213"/>
      <c r="O1922" s="212"/>
      <c r="P1922" s="212"/>
      <c r="Q1922" s="212"/>
      <c r="R1922" s="212"/>
      <c r="S1922" s="212"/>
      <c r="T1922" s="215"/>
      <c r="U1922" s="215"/>
      <c r="V1922" s="209"/>
      <c r="W1922" s="217"/>
      <c r="X1922" s="209"/>
      <c r="Y1922" s="209"/>
      <c r="Z1922" s="209"/>
      <c r="AA1922" s="216"/>
      <c r="AB1922" s="217"/>
      <c r="AC1922" s="217"/>
      <c r="AD1922" s="209"/>
      <c r="AE1922" s="209"/>
      <c r="AF1922" s="209"/>
      <c r="AG1922" s="218"/>
      <c r="AH1922" s="212"/>
      <c r="AI1922" s="212"/>
      <c r="AJ1922" s="219" t="n">
        <f aca="false">SeqEnd-SeqBeg+1</f>
        <v>1</v>
      </c>
      <c r="AK1922" s="220" t="n">
        <f aca="false">AND( SeqBeg&lt;=Beg  , End &lt;=SeqEnd )</f>
        <v>0</v>
      </c>
      <c r="AL1922" s="212"/>
      <c r="AM1922" s="212"/>
      <c r="AN1922" s="221"/>
      <c r="AO1922" s="147" t="s">
        <v>103</v>
      </c>
      <c r="AP1922" s="147" t="s">
        <v>103</v>
      </c>
      <c r="AQ1922" s="147" t="s">
        <v>103</v>
      </c>
      <c r="AR1922" s="147" t="s">
        <v>103</v>
      </c>
      <c r="AS1922" s="147" t="s">
        <v>103</v>
      </c>
      <c r="AT1922" s="147" t="s">
        <v>103</v>
      </c>
      <c r="AV1922" s="212"/>
      <c r="AW1922" s="222" t="str">
        <f aca="false">HYPERLINK(CONCATENATE("http://www.ncbi.nlm.nih.gov/nuccore/",BM1922),BM1922)</f>
        <v>HQ731075</v>
      </c>
      <c r="AX1922" s="219" t="str">
        <f aca="false">CONCATENATE(D1922,IF(I1922="","",CONCATENATE(".",I1922)),IF(K1922="","",CONCATENATE(".",K1922)),IF(M1922="","",CONCATENATE(".",M1922)),IF(R1922="","",CONCATENATE(".",R1922)),IF(U1922="","","(*)"))</f>
        <v>.USA.trout</v>
      </c>
      <c r="AY1922" s="170" t="str">
        <f aca="false">CONCATENATE(BM1922,".",BN1922)</f>
        <v>HQ731075.</v>
      </c>
      <c r="AZ1922" s="171" t="str">
        <f aca="false">IF(AV1922="",IF(ISNUMBER(FIND(".",A1922)),LEFT(A1922,FIND(".",A1922)-1),A1922),AV1922)</f>
        <v>HQ731075</v>
      </c>
      <c r="BA1922" s="171" t="str">
        <f aca="false">IF(ISNUMBER(FIND("-",AZ1922)),LEFT(AZ1922,FIND("-",AZ1922)-1),AZ1922)</f>
        <v>HQ731075</v>
      </c>
      <c r="BB1922" s="170" t="str">
        <f aca="false"> MEGAname &amp; "="</f>
        <v>HQ731075=</v>
      </c>
      <c r="BC1922" s="170" t="str">
        <f aca="false">Clear &amp; IF(span ,"Span","out")</f>
        <v>HQ731075=out</v>
      </c>
      <c r="BD1922" s="170" t="str">
        <f aca="false">Clear &amp; IF(span, IF(B1922=".","Selected",B1922),"out")</f>
        <v>HQ731075=out</v>
      </c>
      <c r="BE1922" s="170" t="str">
        <f aca="false">Clear &amp; Strain</f>
        <v>HQ731075=</v>
      </c>
      <c r="BF1922" s="170" t="str">
        <f aca="false">CONCATENATE(A1922,"=",F1922,". ",AX1922,IF(AB1922="","",CONCATENATE(".",AB1922)))</f>
        <v>HQ731075=. .USA.trout</v>
      </c>
      <c r="BG1922" s="170" t="str">
        <f aca="false">CONCATENATE(A1922,"=",F1922,". ",AX1922)</f>
        <v>HQ731075=. .USA.trout</v>
      </c>
      <c r="BH1922" s="170" t="str">
        <f aca="false">CONCATENATE(A1922,"=",AX1922)</f>
        <v>HQ731075=.USA.trout</v>
      </c>
      <c r="BI1922" s="170" t="str">
        <f aca="false">CONCATENATE(A1922,"=",ComForSubtype,D1922)</f>
        <v>HQ731075=</v>
      </c>
      <c r="BJ1922" s="170" t="str">
        <f aca="false">CONCATENATE(A1922,"=",E1922)</f>
        <v>HQ731075=</v>
      </c>
      <c r="BK1922" s="170" t="str">
        <f aca="false">CONCATENATE(A1922,"=",C1922)</f>
        <v>HQ731075=</v>
      </c>
      <c r="BL1922" s="170" t="str">
        <f aca="false">CONCATENATE(D1922,"=")</f>
        <v>=</v>
      </c>
      <c r="BM1922" s="223" t="str">
        <f aca="false">IF(BA1922="XX","",BA1922)</f>
        <v>HQ731075</v>
      </c>
      <c r="BN1922" s="224" t="str">
        <f aca="false">CONCATENATE(IF(F1922="","",F1922),IF(G1922="","",CONCATENATE(" / ",G1922)))</f>
        <v/>
      </c>
      <c r="BO1922" s="225" t="str">
        <f aca="false">AX1922</f>
        <v>.USA.trout</v>
      </c>
      <c r="BP1922" s="226" t="str">
        <f aca="false">IF(V1922="","",V1922)</f>
        <v/>
      </c>
      <c r="BQ1922" s="226" t="str">
        <f aca="false">IF(W1922="","",CONCATENATE(W1922,IF(LEFT(AO1922,1)="s","+","")))</f>
        <v/>
      </c>
      <c r="BR1922" s="226" t="str">
        <f aca="false">IF(X1922="","",CONCATENATE(X1922,IF(LEFT(AQ1922,1)="s","+","")))</f>
        <v/>
      </c>
      <c r="BS1922" s="226" t="str">
        <f aca="false">IF(Y1922="","",CONCATENATE(Y1922,IF(LEFT(AR1922,1)="s","+","")))</f>
        <v/>
      </c>
      <c r="BT1922" s="226" t="str">
        <f aca="false">IF(Z1922="","",CONCATENATE(Z1922,IF(LEFT(AS1922,1)="s","+","")))</f>
        <v/>
      </c>
      <c r="BU1922" s="227" t="str">
        <f aca="false">IF(AA1922="","",CONCATENATE(AA1922,IF(LEFT(AT1922,1)="s","+","")))</f>
        <v/>
      </c>
      <c r="BV1922" s="212"/>
      <c r="BW1922" s="177" t="s">
        <v>338</v>
      </c>
      <c r="BX1922" s="170" t="str">
        <f aca="false">IF(BW1922&lt;&gt;"",IF(ISNUMBER(FIND("=",BW1922)),LEFT(BW1922,FIND("=",BW1922)-1),BW1922),BW1922)</f>
        <v>xx</v>
      </c>
      <c r="BY1922" s="170" t="str">
        <f aca="false">IF(BW1922&lt;&gt;"",IF(ISNUMBER(FIND("=",BW1922)),RIGHT(BW1922,LEN(BW1922)-FIND("=",BW1922)),""),"")</f>
        <v>Non_select</v>
      </c>
      <c r="BZ1922" s="170" t="str">
        <f aca="false">IF(BX1922&lt;&gt;"",IF(ISNUMBER(FIND(".",BX1922)),LEFT(BX1922,FIND(".",BX1922)-1),BX1922),BX1922)</f>
        <v>xx</v>
      </c>
      <c r="CA1922" s="170" t="str">
        <f aca="false">IF(BX1922&lt;&gt;"",IF(ISNUMBER(FIND(".",BX1922)),RIGHT(BX1922,LEN(BX1922)-FIND(".",BX1922)),""),"")</f>
        <v/>
      </c>
      <c r="CB1922" s="212"/>
      <c r="CC1922" s="170" t="str">
        <f aca="false">A1922</f>
        <v>HQ731075</v>
      </c>
      <c r="CD1922" s="178" t="s">
        <v>339</v>
      </c>
      <c r="CE1922" s="178" t="s">
        <v>340</v>
      </c>
      <c r="CF1922" s="178" t="s">
        <v>341</v>
      </c>
      <c r="CG1922" s="212"/>
      <c r="CH1922" s="212"/>
      <c r="CI1922" s="212"/>
      <c r="CJ1922" s="212"/>
      <c r="CK1922" s="178"/>
      <c r="CL1922" s="212"/>
      <c r="CM1922" s="212"/>
      <c r="CN1922" s="212"/>
      <c r="CO1922" s="212"/>
      <c r="CP1922" s="212"/>
      <c r="CQ1922" s="212"/>
      <c r="CR1922" s="170" t="n">
        <f aca="false">C1922</f>
        <v>0</v>
      </c>
      <c r="CS1922" s="229" t="n">
        <f aca="false">D1922</f>
        <v>0</v>
      </c>
      <c r="CT1922" s="170" t="str">
        <f aca="false">CONCATENATE(CD1922," strain ",CM1922," ",CL1922,", partial cds")</f>
        <v>Hepatitis E virus strain  , partial cds</v>
      </c>
    </row>
    <row r="1923" s="146" customFormat="true" ht="11.9" hidden="true" customHeight="true" outlineLevel="0" collapsed="false">
      <c r="A1923" s="154" t="s">
        <v>4873</v>
      </c>
      <c r="B1923" s="147" t="s">
        <v>371</v>
      </c>
      <c r="C1923" s="209"/>
      <c r="D1923" s="209"/>
      <c r="E1923" s="209"/>
      <c r="F1923" s="212"/>
      <c r="G1923" s="212"/>
      <c r="H1923" s="212"/>
      <c r="I1923" s="212"/>
      <c r="J1923" s="212"/>
      <c r="K1923" s="212"/>
      <c r="L1923" s="212"/>
      <c r="M1923" s="157" t="s">
        <v>479</v>
      </c>
      <c r="N1923" s="213"/>
      <c r="O1923" s="212"/>
      <c r="P1923" s="212"/>
      <c r="Q1923" s="212"/>
      <c r="R1923" s="212"/>
      <c r="S1923" s="212"/>
      <c r="T1923" s="215"/>
      <c r="U1923" s="215"/>
      <c r="V1923" s="209"/>
      <c r="W1923" s="217"/>
      <c r="X1923" s="209"/>
      <c r="Y1923" s="209"/>
      <c r="Z1923" s="209"/>
      <c r="AA1923" s="216"/>
      <c r="AB1923" s="217"/>
      <c r="AC1923" s="217"/>
      <c r="AD1923" s="209"/>
      <c r="AE1923" s="209"/>
      <c r="AF1923" s="209"/>
      <c r="AG1923" s="218"/>
      <c r="AH1923" s="212"/>
      <c r="AI1923" s="212"/>
      <c r="AJ1923" s="219" t="n">
        <f aca="false">SeqEnd-SeqBeg+1</f>
        <v>1</v>
      </c>
      <c r="AK1923" s="220" t="n">
        <f aca="false">AND( SeqBeg&lt;=Beg  , End &lt;=SeqEnd )</f>
        <v>0</v>
      </c>
      <c r="AL1923" s="212"/>
      <c r="AM1923" s="212"/>
      <c r="AN1923" s="221"/>
      <c r="AO1923" s="147" t="s">
        <v>103</v>
      </c>
      <c r="AP1923" s="147" t="s">
        <v>103</v>
      </c>
      <c r="AQ1923" s="147" t="s">
        <v>103</v>
      </c>
      <c r="AR1923" s="147" t="s">
        <v>103</v>
      </c>
      <c r="AS1923" s="147" t="s">
        <v>103</v>
      </c>
      <c r="AT1923" s="147" t="s">
        <v>103</v>
      </c>
      <c r="AV1923" s="212"/>
      <c r="AW1923" s="222" t="str">
        <f aca="false">HYPERLINK(CONCATENATE("http://www.ncbi.nlm.nih.gov/nuccore/",BM1923),BM1923)</f>
        <v>HV187732</v>
      </c>
      <c r="AX1923" s="219" t="str">
        <f aca="false">CONCATENATE(D1923,IF(I1923="","",CONCATENATE(".",I1923)),IF(K1923="","",CONCATENATE(".",K1923)),IF(M1923="","",CONCATENATE(".",M1923)),IF(R1923="","",CONCATENATE(".",R1923)),IF(U1923="","","(*)"))</f>
        <v>.patent</v>
      </c>
      <c r="AY1923" s="170" t="str">
        <f aca="false">CONCATENATE(BM1923,".",BN1923)</f>
        <v>HV187732.</v>
      </c>
      <c r="AZ1923" s="171" t="str">
        <f aca="false">IF(AV1923="",IF(ISNUMBER(FIND(".",A1923)),LEFT(A1923,FIND(".",A1923)-1),A1923),AV1923)</f>
        <v>HV187732</v>
      </c>
      <c r="BA1923" s="171" t="str">
        <f aca="false">IF(ISNUMBER(FIND("-",AZ1923)),LEFT(AZ1923,FIND("-",AZ1923)-1),AZ1923)</f>
        <v>HV187732</v>
      </c>
      <c r="BB1923" s="170" t="str">
        <f aca="false"> MEGAname &amp; "="</f>
        <v>HV187732=</v>
      </c>
      <c r="BC1923" s="170" t="str">
        <f aca="false">Clear &amp; IF(span ,"Span","out")</f>
        <v>HV187732=out</v>
      </c>
      <c r="BD1923" s="170" t="str">
        <f aca="false">Clear &amp; IF(span, IF(B1923=".","Selected",B1923),"out")</f>
        <v>HV187732=out</v>
      </c>
      <c r="BE1923" s="170" t="str">
        <f aca="false">Clear &amp; Strain</f>
        <v>HV187732=</v>
      </c>
      <c r="BF1923" s="170" t="str">
        <f aca="false">CONCATENATE(A1923,"=",F1923,". ",AX1923,IF(AB1923="","",CONCATENATE(".",AB1923)))</f>
        <v>HV187732=. .patent</v>
      </c>
      <c r="BG1923" s="170" t="str">
        <f aca="false">CONCATENATE(A1923,"=",F1923,". ",AX1923)</f>
        <v>HV187732=. .patent</v>
      </c>
      <c r="BH1923" s="170" t="str">
        <f aca="false">CONCATENATE(A1923,"=",AX1923)</f>
        <v>HV187732=.patent</v>
      </c>
      <c r="BI1923" s="170" t="str">
        <f aca="false">CONCATENATE(A1923,"=",ComForSubtype,D1923)</f>
        <v>HV187732=</v>
      </c>
      <c r="BJ1923" s="170" t="str">
        <f aca="false">CONCATENATE(A1923,"=",E1923)</f>
        <v>HV187732=</v>
      </c>
      <c r="BK1923" s="170" t="str">
        <f aca="false">CONCATENATE(A1923,"=",C1923)</f>
        <v>HV187732=</v>
      </c>
      <c r="BL1923" s="170" t="str">
        <f aca="false">CONCATENATE(D1923,"=")</f>
        <v>=</v>
      </c>
      <c r="BM1923" s="223" t="str">
        <f aca="false">IF(BA1923="XX","",BA1923)</f>
        <v>HV187732</v>
      </c>
      <c r="BN1923" s="224" t="str">
        <f aca="false">CONCATENATE(IF(F1923="","",F1923),IF(G1923="","",CONCATENATE(" / ",G1923)))</f>
        <v/>
      </c>
      <c r="BO1923" s="225" t="str">
        <f aca="false">AX1923</f>
        <v>.patent</v>
      </c>
      <c r="BP1923" s="226" t="str">
        <f aca="false">IF(V1923="","",V1923)</f>
        <v/>
      </c>
      <c r="BQ1923" s="226" t="str">
        <f aca="false">IF(W1923="","",CONCATENATE(W1923,IF(LEFT(AO1923,1)="s","+","")))</f>
        <v/>
      </c>
      <c r="BR1923" s="226" t="str">
        <f aca="false">IF(X1923="","",CONCATENATE(X1923,IF(LEFT(AQ1923,1)="s","+","")))</f>
        <v/>
      </c>
      <c r="BS1923" s="226" t="str">
        <f aca="false">IF(Y1923="","",CONCATENATE(Y1923,IF(LEFT(AR1923,1)="s","+","")))</f>
        <v/>
      </c>
      <c r="BT1923" s="226" t="str">
        <f aca="false">IF(Z1923="","",CONCATENATE(Z1923,IF(LEFT(AS1923,1)="s","+","")))</f>
        <v/>
      </c>
      <c r="BU1923" s="227" t="str">
        <f aca="false">IF(AA1923="","",CONCATENATE(AA1923,IF(LEFT(AT1923,1)="s","+","")))</f>
        <v/>
      </c>
      <c r="BV1923" s="212"/>
      <c r="BW1923" s="177" t="s">
        <v>338</v>
      </c>
      <c r="BX1923" s="170" t="str">
        <f aca="false">IF(BW1923&lt;&gt;"",IF(ISNUMBER(FIND("=",BW1923)),LEFT(BW1923,FIND("=",BW1923)-1),BW1923),BW1923)</f>
        <v>xx</v>
      </c>
      <c r="BY1923" s="170" t="str">
        <f aca="false">IF(BW1923&lt;&gt;"",IF(ISNUMBER(FIND("=",BW1923)),RIGHT(BW1923,LEN(BW1923)-FIND("=",BW1923)),""),"")</f>
        <v>Non_select</v>
      </c>
      <c r="BZ1923" s="170" t="str">
        <f aca="false">IF(BX1923&lt;&gt;"",IF(ISNUMBER(FIND(".",BX1923)),LEFT(BX1923,FIND(".",BX1923)-1),BX1923),BX1923)</f>
        <v>xx</v>
      </c>
      <c r="CA1923" s="170" t="str">
        <f aca="false">IF(BX1923&lt;&gt;"",IF(ISNUMBER(FIND(".",BX1923)),RIGHT(BX1923,LEN(BX1923)-FIND(".",BX1923)),""),"")</f>
        <v/>
      </c>
      <c r="CB1923" s="212"/>
      <c r="CC1923" s="170" t="str">
        <f aca="false">A1923</f>
        <v>HV187732</v>
      </c>
      <c r="CD1923" s="178" t="s">
        <v>339</v>
      </c>
      <c r="CE1923" s="178" t="s">
        <v>340</v>
      </c>
      <c r="CF1923" s="178" t="s">
        <v>341</v>
      </c>
      <c r="CG1923" s="212"/>
      <c r="CH1923" s="212"/>
      <c r="CI1923" s="212"/>
      <c r="CJ1923" s="212"/>
      <c r="CK1923" s="178"/>
      <c r="CL1923" s="212"/>
      <c r="CM1923" s="212"/>
      <c r="CN1923" s="212"/>
      <c r="CO1923" s="212"/>
      <c r="CP1923" s="212"/>
      <c r="CQ1923" s="212"/>
      <c r="CR1923" s="170" t="n">
        <f aca="false">C1923</f>
        <v>0</v>
      </c>
      <c r="CS1923" s="229" t="n">
        <f aca="false">D1923</f>
        <v>0</v>
      </c>
      <c r="CT1923" s="170" t="str">
        <f aca="false">CONCATENATE(CD1923," strain ",CM1923," ",CL1923,", partial cds")</f>
        <v>Hepatitis E virus strain  , partial cds</v>
      </c>
    </row>
    <row r="1924" s="146" customFormat="true" ht="11.9" hidden="true" customHeight="true" outlineLevel="0" collapsed="false">
      <c r="A1924" s="154" t="s">
        <v>4874</v>
      </c>
      <c r="B1924" s="147" t="s">
        <v>371</v>
      </c>
      <c r="C1924" s="209"/>
      <c r="D1924" s="209"/>
      <c r="E1924" s="209"/>
      <c r="F1924" s="212"/>
      <c r="G1924" s="212"/>
      <c r="H1924" s="212"/>
      <c r="I1924" s="212"/>
      <c r="J1924" s="212"/>
      <c r="K1924" s="212"/>
      <c r="L1924" s="212"/>
      <c r="M1924" s="157" t="s">
        <v>479</v>
      </c>
      <c r="N1924" s="213"/>
      <c r="O1924" s="212"/>
      <c r="P1924" s="212"/>
      <c r="Q1924" s="212"/>
      <c r="R1924" s="212"/>
      <c r="S1924" s="212"/>
      <c r="T1924" s="215"/>
      <c r="U1924" s="215"/>
      <c r="V1924" s="209"/>
      <c r="W1924" s="217"/>
      <c r="X1924" s="209"/>
      <c r="Y1924" s="209"/>
      <c r="Z1924" s="209"/>
      <c r="AA1924" s="216"/>
      <c r="AB1924" s="217"/>
      <c r="AC1924" s="217"/>
      <c r="AD1924" s="209"/>
      <c r="AE1924" s="209"/>
      <c r="AF1924" s="209"/>
      <c r="AG1924" s="218"/>
      <c r="AH1924" s="212"/>
      <c r="AI1924" s="212"/>
      <c r="AJ1924" s="219" t="n">
        <f aca="false">SeqEnd-SeqBeg+1</f>
        <v>1</v>
      </c>
      <c r="AK1924" s="220" t="n">
        <f aca="false">AND( SeqBeg&lt;=Beg  , End &lt;=SeqEnd )</f>
        <v>0</v>
      </c>
      <c r="AL1924" s="212"/>
      <c r="AM1924" s="212"/>
      <c r="AN1924" s="221"/>
      <c r="AO1924" s="147" t="s">
        <v>103</v>
      </c>
      <c r="AP1924" s="147" t="s">
        <v>103</v>
      </c>
      <c r="AQ1924" s="147" t="s">
        <v>103</v>
      </c>
      <c r="AR1924" s="147" t="s">
        <v>103</v>
      </c>
      <c r="AS1924" s="147" t="s">
        <v>103</v>
      </c>
      <c r="AT1924" s="147" t="s">
        <v>103</v>
      </c>
      <c r="AV1924" s="212"/>
      <c r="AW1924" s="222" t="str">
        <f aca="false">HYPERLINK(CONCATENATE("http://www.ncbi.nlm.nih.gov/nuccore/",BM1924),BM1924)</f>
        <v>HV187733</v>
      </c>
      <c r="AX1924" s="219" t="str">
        <f aca="false">CONCATENATE(D1924,IF(I1924="","",CONCATENATE(".",I1924)),IF(K1924="","",CONCATENATE(".",K1924)),IF(M1924="","",CONCATENATE(".",M1924)),IF(R1924="","",CONCATENATE(".",R1924)),IF(U1924="","","(*)"))</f>
        <v>.patent</v>
      </c>
      <c r="AY1924" s="170" t="str">
        <f aca="false">CONCATENATE(BM1924,".",BN1924)</f>
        <v>HV187733.</v>
      </c>
      <c r="AZ1924" s="171" t="str">
        <f aca="false">IF(AV1924="",IF(ISNUMBER(FIND(".",A1924)),LEFT(A1924,FIND(".",A1924)-1),A1924),AV1924)</f>
        <v>HV187733</v>
      </c>
      <c r="BA1924" s="171" t="str">
        <f aca="false">IF(ISNUMBER(FIND("-",AZ1924)),LEFT(AZ1924,FIND("-",AZ1924)-1),AZ1924)</f>
        <v>HV187733</v>
      </c>
      <c r="BB1924" s="170" t="str">
        <f aca="false"> MEGAname &amp; "="</f>
        <v>HV187733=</v>
      </c>
      <c r="BC1924" s="170" t="str">
        <f aca="false">Clear &amp; IF(span ,"Span","out")</f>
        <v>HV187733=out</v>
      </c>
      <c r="BD1924" s="170" t="str">
        <f aca="false">Clear &amp; IF(span, IF(B1924=".","Selected",B1924),"out")</f>
        <v>HV187733=out</v>
      </c>
      <c r="BE1924" s="170" t="str">
        <f aca="false">Clear &amp; Strain</f>
        <v>HV187733=</v>
      </c>
      <c r="BF1924" s="170" t="str">
        <f aca="false">CONCATENATE(A1924,"=",F1924,". ",AX1924,IF(AB1924="","",CONCATENATE(".",AB1924)))</f>
        <v>HV187733=. .patent</v>
      </c>
      <c r="BG1924" s="170" t="str">
        <f aca="false">CONCATENATE(A1924,"=",F1924,". ",AX1924)</f>
        <v>HV187733=. .patent</v>
      </c>
      <c r="BH1924" s="170" t="str">
        <f aca="false">CONCATENATE(A1924,"=",AX1924)</f>
        <v>HV187733=.patent</v>
      </c>
      <c r="BI1924" s="170" t="str">
        <f aca="false">CONCATENATE(A1924,"=",ComForSubtype,D1924)</f>
        <v>HV187733=</v>
      </c>
      <c r="BJ1924" s="170" t="str">
        <f aca="false">CONCATENATE(A1924,"=",E1924)</f>
        <v>HV187733=</v>
      </c>
      <c r="BK1924" s="170" t="str">
        <f aca="false">CONCATENATE(A1924,"=",C1924)</f>
        <v>HV187733=</v>
      </c>
      <c r="BL1924" s="170" t="str">
        <f aca="false">CONCATENATE(D1924,"=")</f>
        <v>=</v>
      </c>
      <c r="BM1924" s="223" t="str">
        <f aca="false">IF(BA1924="XX","",BA1924)</f>
        <v>HV187733</v>
      </c>
      <c r="BN1924" s="224" t="str">
        <f aca="false">CONCATENATE(IF(F1924="","",F1924),IF(G1924="","",CONCATENATE(" / ",G1924)))</f>
        <v/>
      </c>
      <c r="BO1924" s="225" t="str">
        <f aca="false">AX1924</f>
        <v>.patent</v>
      </c>
      <c r="BP1924" s="226" t="str">
        <f aca="false">IF(V1924="","",V1924)</f>
        <v/>
      </c>
      <c r="BQ1924" s="226" t="str">
        <f aca="false">IF(W1924="","",CONCATENATE(W1924,IF(LEFT(AO1924,1)="s","+","")))</f>
        <v/>
      </c>
      <c r="BR1924" s="226" t="str">
        <f aca="false">IF(X1924="","",CONCATENATE(X1924,IF(LEFT(AQ1924,1)="s","+","")))</f>
        <v/>
      </c>
      <c r="BS1924" s="226" t="str">
        <f aca="false">IF(Y1924="","",CONCATENATE(Y1924,IF(LEFT(AR1924,1)="s","+","")))</f>
        <v/>
      </c>
      <c r="BT1924" s="226" t="str">
        <f aca="false">IF(Z1924="","",CONCATENATE(Z1924,IF(LEFT(AS1924,1)="s","+","")))</f>
        <v/>
      </c>
      <c r="BU1924" s="227" t="str">
        <f aca="false">IF(AA1924="","",CONCATENATE(AA1924,IF(LEFT(AT1924,1)="s","+","")))</f>
        <v/>
      </c>
      <c r="BV1924" s="212"/>
      <c r="BW1924" s="177" t="s">
        <v>338</v>
      </c>
      <c r="BX1924" s="170" t="str">
        <f aca="false">IF(BW1924&lt;&gt;"",IF(ISNUMBER(FIND("=",BW1924)),LEFT(BW1924,FIND("=",BW1924)-1),BW1924),BW1924)</f>
        <v>xx</v>
      </c>
      <c r="BY1924" s="170" t="str">
        <f aca="false">IF(BW1924&lt;&gt;"",IF(ISNUMBER(FIND("=",BW1924)),RIGHT(BW1924,LEN(BW1924)-FIND("=",BW1924)),""),"")</f>
        <v>Non_select</v>
      </c>
      <c r="BZ1924" s="170" t="str">
        <f aca="false">IF(BX1924&lt;&gt;"",IF(ISNUMBER(FIND(".",BX1924)),LEFT(BX1924,FIND(".",BX1924)-1),BX1924),BX1924)</f>
        <v>xx</v>
      </c>
      <c r="CA1924" s="170" t="str">
        <f aca="false">IF(BX1924&lt;&gt;"",IF(ISNUMBER(FIND(".",BX1924)),RIGHT(BX1924,LEN(BX1924)-FIND(".",BX1924)),""),"")</f>
        <v/>
      </c>
      <c r="CB1924" s="212"/>
      <c r="CC1924" s="170" t="str">
        <f aca="false">A1924</f>
        <v>HV187733</v>
      </c>
      <c r="CD1924" s="178" t="s">
        <v>339</v>
      </c>
      <c r="CE1924" s="178" t="s">
        <v>340</v>
      </c>
      <c r="CF1924" s="178" t="s">
        <v>341</v>
      </c>
      <c r="CG1924" s="212"/>
      <c r="CH1924" s="212"/>
      <c r="CI1924" s="212"/>
      <c r="CJ1924" s="212"/>
      <c r="CK1924" s="178"/>
      <c r="CL1924" s="212"/>
      <c r="CM1924" s="212"/>
      <c r="CN1924" s="212"/>
      <c r="CO1924" s="212"/>
      <c r="CP1924" s="212"/>
      <c r="CQ1924" s="212"/>
      <c r="CR1924" s="170" t="n">
        <f aca="false">C1924</f>
        <v>0</v>
      </c>
      <c r="CS1924" s="229" t="n">
        <f aca="false">D1924</f>
        <v>0</v>
      </c>
      <c r="CT1924" s="170" t="str">
        <f aca="false">CONCATENATE(CD1924," strain ",CM1924," ",CL1924,", partial cds")</f>
        <v>Hepatitis E virus strain  , partial cds</v>
      </c>
    </row>
    <row r="1925" s="146" customFormat="true" ht="11.9" hidden="true" customHeight="true" outlineLevel="0" collapsed="false">
      <c r="A1925" s="154" t="s">
        <v>4875</v>
      </c>
      <c r="B1925" s="147" t="s">
        <v>371</v>
      </c>
      <c r="C1925" s="209"/>
      <c r="D1925" s="209"/>
      <c r="E1925" s="209"/>
      <c r="F1925" s="212"/>
      <c r="G1925" s="212"/>
      <c r="H1925" s="212"/>
      <c r="I1925" s="212"/>
      <c r="J1925" s="212"/>
      <c r="K1925" s="212"/>
      <c r="L1925" s="212"/>
      <c r="M1925" s="157" t="s">
        <v>479</v>
      </c>
      <c r="N1925" s="213"/>
      <c r="O1925" s="212"/>
      <c r="P1925" s="212"/>
      <c r="Q1925" s="212"/>
      <c r="R1925" s="212"/>
      <c r="S1925" s="212"/>
      <c r="T1925" s="215"/>
      <c r="U1925" s="215"/>
      <c r="V1925" s="209"/>
      <c r="W1925" s="217"/>
      <c r="X1925" s="209"/>
      <c r="Y1925" s="209"/>
      <c r="Z1925" s="209"/>
      <c r="AA1925" s="216"/>
      <c r="AB1925" s="217"/>
      <c r="AC1925" s="217"/>
      <c r="AD1925" s="209"/>
      <c r="AE1925" s="209"/>
      <c r="AF1925" s="209"/>
      <c r="AG1925" s="218"/>
      <c r="AH1925" s="212"/>
      <c r="AI1925" s="212"/>
      <c r="AJ1925" s="219" t="n">
        <f aca="false">SeqEnd-SeqBeg+1</f>
        <v>1</v>
      </c>
      <c r="AK1925" s="220" t="n">
        <f aca="false">AND( SeqBeg&lt;=Beg  , End &lt;=SeqEnd )</f>
        <v>0</v>
      </c>
      <c r="AL1925" s="212"/>
      <c r="AM1925" s="212"/>
      <c r="AN1925" s="221"/>
      <c r="AO1925" s="147" t="s">
        <v>103</v>
      </c>
      <c r="AP1925" s="147" t="s">
        <v>103</v>
      </c>
      <c r="AQ1925" s="147" t="s">
        <v>103</v>
      </c>
      <c r="AR1925" s="147" t="s">
        <v>103</v>
      </c>
      <c r="AS1925" s="147" t="s">
        <v>103</v>
      </c>
      <c r="AT1925" s="147" t="s">
        <v>103</v>
      </c>
      <c r="AV1925" s="212"/>
      <c r="AW1925" s="222" t="str">
        <f aca="false">HYPERLINK(CONCATENATE("http://www.ncbi.nlm.nih.gov/nuccore/",BM1925),BM1925)</f>
        <v>HV187734</v>
      </c>
      <c r="AX1925" s="219" t="str">
        <f aca="false">CONCATENATE(D1925,IF(I1925="","",CONCATENATE(".",I1925)),IF(K1925="","",CONCATENATE(".",K1925)),IF(M1925="","",CONCATENATE(".",M1925)),IF(R1925="","",CONCATENATE(".",R1925)),IF(U1925="","","(*)"))</f>
        <v>.patent</v>
      </c>
      <c r="AY1925" s="170" t="str">
        <f aca="false">CONCATENATE(BM1925,".",BN1925)</f>
        <v>HV187734.</v>
      </c>
      <c r="AZ1925" s="171" t="str">
        <f aca="false">IF(AV1925="",IF(ISNUMBER(FIND(".",A1925)),LEFT(A1925,FIND(".",A1925)-1),A1925),AV1925)</f>
        <v>HV187734</v>
      </c>
      <c r="BA1925" s="171" t="str">
        <f aca="false">IF(ISNUMBER(FIND("-",AZ1925)),LEFT(AZ1925,FIND("-",AZ1925)-1),AZ1925)</f>
        <v>HV187734</v>
      </c>
      <c r="BB1925" s="170" t="str">
        <f aca="false"> MEGAname &amp; "="</f>
        <v>HV187734=</v>
      </c>
      <c r="BC1925" s="170" t="str">
        <f aca="false">Clear &amp; IF(span ,"Span","out")</f>
        <v>HV187734=out</v>
      </c>
      <c r="BD1925" s="170" t="str">
        <f aca="false">Clear &amp; IF(span, IF(B1925=".","Selected",B1925),"out")</f>
        <v>HV187734=out</v>
      </c>
      <c r="BE1925" s="170" t="str">
        <f aca="false">Clear &amp; Strain</f>
        <v>HV187734=</v>
      </c>
      <c r="BF1925" s="170" t="str">
        <f aca="false">CONCATENATE(A1925,"=",F1925,". ",AX1925,IF(AB1925="","",CONCATENATE(".",AB1925)))</f>
        <v>HV187734=. .patent</v>
      </c>
      <c r="BG1925" s="170" t="str">
        <f aca="false">CONCATENATE(A1925,"=",F1925,". ",AX1925)</f>
        <v>HV187734=. .patent</v>
      </c>
      <c r="BH1925" s="170" t="str">
        <f aca="false">CONCATENATE(A1925,"=",AX1925)</f>
        <v>HV187734=.patent</v>
      </c>
      <c r="BI1925" s="170" t="str">
        <f aca="false">CONCATENATE(A1925,"=",ComForSubtype,D1925)</f>
        <v>HV187734=</v>
      </c>
      <c r="BJ1925" s="170" t="str">
        <f aca="false">CONCATENATE(A1925,"=",E1925)</f>
        <v>HV187734=</v>
      </c>
      <c r="BK1925" s="170" t="str">
        <f aca="false">CONCATENATE(A1925,"=",C1925)</f>
        <v>HV187734=</v>
      </c>
      <c r="BL1925" s="170" t="str">
        <f aca="false">CONCATENATE(D1925,"=")</f>
        <v>=</v>
      </c>
      <c r="BM1925" s="223" t="str">
        <f aca="false">IF(BA1925="XX","",BA1925)</f>
        <v>HV187734</v>
      </c>
      <c r="BN1925" s="224" t="str">
        <f aca="false">CONCATENATE(IF(F1925="","",F1925),IF(G1925="","",CONCATENATE(" / ",G1925)))</f>
        <v/>
      </c>
      <c r="BO1925" s="225" t="str">
        <f aca="false">AX1925</f>
        <v>.patent</v>
      </c>
      <c r="BP1925" s="226" t="str">
        <f aca="false">IF(V1925="","",V1925)</f>
        <v/>
      </c>
      <c r="BQ1925" s="226" t="str">
        <f aca="false">IF(W1925="","",CONCATENATE(W1925,IF(LEFT(AO1925,1)="s","+","")))</f>
        <v/>
      </c>
      <c r="BR1925" s="226" t="str">
        <f aca="false">IF(X1925="","",CONCATENATE(X1925,IF(LEFT(AQ1925,1)="s","+","")))</f>
        <v/>
      </c>
      <c r="BS1925" s="226" t="str">
        <f aca="false">IF(Y1925="","",CONCATENATE(Y1925,IF(LEFT(AR1925,1)="s","+","")))</f>
        <v/>
      </c>
      <c r="BT1925" s="226" t="str">
        <f aca="false">IF(Z1925="","",CONCATENATE(Z1925,IF(LEFT(AS1925,1)="s","+","")))</f>
        <v/>
      </c>
      <c r="BU1925" s="227" t="str">
        <f aca="false">IF(AA1925="","",CONCATENATE(AA1925,IF(LEFT(AT1925,1)="s","+","")))</f>
        <v/>
      </c>
      <c r="BV1925" s="212"/>
      <c r="BW1925" s="177" t="s">
        <v>338</v>
      </c>
      <c r="BX1925" s="170" t="str">
        <f aca="false">IF(BW1925&lt;&gt;"",IF(ISNUMBER(FIND("=",BW1925)),LEFT(BW1925,FIND("=",BW1925)-1),BW1925),BW1925)</f>
        <v>xx</v>
      </c>
      <c r="BY1925" s="170" t="str">
        <f aca="false">IF(BW1925&lt;&gt;"",IF(ISNUMBER(FIND("=",BW1925)),RIGHT(BW1925,LEN(BW1925)-FIND("=",BW1925)),""),"")</f>
        <v>Non_select</v>
      </c>
      <c r="BZ1925" s="170" t="str">
        <f aca="false">IF(BX1925&lt;&gt;"",IF(ISNUMBER(FIND(".",BX1925)),LEFT(BX1925,FIND(".",BX1925)-1),BX1925),BX1925)</f>
        <v>xx</v>
      </c>
      <c r="CA1925" s="170" t="str">
        <f aca="false">IF(BX1925&lt;&gt;"",IF(ISNUMBER(FIND(".",BX1925)),RIGHT(BX1925,LEN(BX1925)-FIND(".",BX1925)),""),"")</f>
        <v/>
      </c>
      <c r="CB1925" s="212"/>
      <c r="CC1925" s="170" t="str">
        <f aca="false">A1925</f>
        <v>HV187734</v>
      </c>
      <c r="CD1925" s="178" t="s">
        <v>339</v>
      </c>
      <c r="CE1925" s="178" t="s">
        <v>340</v>
      </c>
      <c r="CF1925" s="178" t="s">
        <v>341</v>
      </c>
      <c r="CG1925" s="212"/>
      <c r="CH1925" s="212"/>
      <c r="CI1925" s="212"/>
      <c r="CJ1925" s="212"/>
      <c r="CK1925" s="178"/>
      <c r="CL1925" s="212"/>
      <c r="CM1925" s="212"/>
      <c r="CN1925" s="212"/>
      <c r="CO1925" s="212"/>
      <c r="CP1925" s="212"/>
      <c r="CQ1925" s="212"/>
      <c r="CR1925" s="170" t="n">
        <f aca="false">C1925</f>
        <v>0</v>
      </c>
      <c r="CS1925" s="229" t="n">
        <f aca="false">D1925</f>
        <v>0</v>
      </c>
      <c r="CT1925" s="170" t="str">
        <f aca="false">CONCATENATE(CD1925," strain ",CM1925," ",CL1925,", partial cds")</f>
        <v>Hepatitis E virus strain  , partial cds</v>
      </c>
    </row>
    <row r="1926" customFormat="false" ht="11.9" hidden="true" customHeight="true" outlineLevel="0" collapsed="false">
      <c r="A1926" s="235" t="s">
        <v>4876</v>
      </c>
      <c r="B1926" s="147" t="s">
        <v>371</v>
      </c>
      <c r="C1926" s="245"/>
      <c r="D1926" s="246"/>
      <c r="E1926" s="249"/>
      <c r="F1926" s="533"/>
      <c r="G1926" s="212"/>
      <c r="H1926" s="235"/>
      <c r="I1926" s="236"/>
      <c r="J1926" s="235"/>
      <c r="K1926" s="212"/>
      <c r="L1926" s="212"/>
      <c r="M1926" s="157" t="s">
        <v>479</v>
      </c>
      <c r="N1926" s="213"/>
      <c r="O1926" s="212"/>
      <c r="P1926" s="159"/>
      <c r="Q1926" s="159"/>
      <c r="R1926" s="237"/>
      <c r="S1926" s="237"/>
      <c r="T1926" s="215"/>
      <c r="U1926" s="215"/>
      <c r="V1926" s="209"/>
      <c r="W1926" s="217"/>
      <c r="X1926" s="209"/>
      <c r="Y1926" s="209"/>
      <c r="Z1926" s="209"/>
      <c r="AA1926" s="216"/>
      <c r="AB1926" s="217"/>
      <c r="AC1926" s="217"/>
      <c r="AD1926" s="209"/>
      <c r="AE1926" s="209"/>
      <c r="AF1926" s="209"/>
      <c r="AG1926" s="218"/>
      <c r="AH1926" s="212"/>
      <c r="AI1926" s="212"/>
      <c r="AJ1926" s="219" t="n">
        <f aca="false">SeqEnd-SeqBeg+1</f>
        <v>1</v>
      </c>
      <c r="AK1926" s="220" t="n">
        <f aca="false">AND( SeqBeg&lt;=Beg  , End &lt;=SeqEnd )</f>
        <v>0</v>
      </c>
      <c r="AL1926" s="237"/>
      <c r="AM1926" s="237"/>
      <c r="AN1926" s="221"/>
      <c r="AO1926" s="164" t="s">
        <v>103</v>
      </c>
      <c r="AP1926" s="164" t="s">
        <v>103</v>
      </c>
      <c r="AQ1926" s="164" t="s">
        <v>103</v>
      </c>
      <c r="AR1926" s="164" t="s">
        <v>103</v>
      </c>
      <c r="AS1926" s="164" t="s">
        <v>103</v>
      </c>
      <c r="AT1926" s="164" t="s">
        <v>103</v>
      </c>
      <c r="AU1926" s="237"/>
      <c r="AV1926" s="237"/>
      <c r="AW1926" s="222" t="str">
        <f aca="false">HYPERLINK(CONCATENATE("http://www.ncbi.nlm.nih.gov/nuccore/",BM1926),BM1926)</f>
        <v>HV187735</v>
      </c>
      <c r="AX1926" s="219" t="str">
        <f aca="false">CONCATENATE(D1926,IF(I1926="","",CONCATENATE(".",I1926)),IF(K1926="","",CONCATENATE(".",K1926)),IF(M1926="","",CONCATENATE(".",M1926)),IF(R1926="","",CONCATENATE(".",R1926)),IF(U1926="","","(*)"))</f>
        <v>.patent</v>
      </c>
      <c r="AY1926" s="238" t="str">
        <f aca="false">CONCATENATE(BM1926,".",BN1926)</f>
        <v>HV187735.</v>
      </c>
      <c r="AZ1926" s="239" t="str">
        <f aca="false">IF(AV1926="",IF(ISNUMBER(FIND(".",A1926)),LEFT(A1926,FIND(".",A1926)-1),A1926),AV1926)</f>
        <v>HV187735</v>
      </c>
      <c r="BA1926" s="239" t="str">
        <f aca="false">IF(ISNUMBER(FIND("-",AZ1926)),LEFT(AZ1926,FIND("-",AZ1926)-1),AZ1926)</f>
        <v>HV187735</v>
      </c>
      <c r="BB1926" s="170" t="str">
        <f aca="false"> MEGAname &amp; "="</f>
        <v>HV187735=</v>
      </c>
      <c r="BC1926" s="170" t="str">
        <f aca="false">Clear &amp; IF(span ,"Span","out")</f>
        <v>HV187735=out</v>
      </c>
      <c r="BD1926" s="170" t="str">
        <f aca="false">Clear &amp; IF(span, IF(B1926=".","Selected",B1926),"out")</f>
        <v>HV187735=out</v>
      </c>
      <c r="BE1926" s="170" t="str">
        <f aca="false">Clear &amp; Strain</f>
        <v>HV187735=</v>
      </c>
      <c r="BF1926" s="238" t="str">
        <f aca="false">CONCATENATE(A1926,"=",F1926,". ",AX1926,IF(AB1926="","",CONCATENATE(".",AB1926)))</f>
        <v>HV187735=. .patent</v>
      </c>
      <c r="BG1926" s="238" t="str">
        <f aca="false">CONCATENATE(A1926,"=",F1926,". ",AX1926)</f>
        <v>HV187735=. .patent</v>
      </c>
      <c r="BH1926" s="238" t="str">
        <f aca="false">CONCATENATE(A1926,"=",AX1926)</f>
        <v>HV187735=.patent</v>
      </c>
      <c r="BI1926" s="238" t="str">
        <f aca="false">CONCATENATE(A1926,"=",ComForSubtype,D1926)</f>
        <v>HV187735=</v>
      </c>
      <c r="BJ1926" s="238" t="str">
        <f aca="false">CONCATENATE(A1926,"=",E1926)</f>
        <v>HV187735=</v>
      </c>
      <c r="BK1926" s="238" t="str">
        <f aca="false">CONCATENATE(A1926,"=",C1926)</f>
        <v>HV187735=</v>
      </c>
      <c r="BL1926" s="238" t="str">
        <f aca="false">CONCATENATE(D1926,"=")</f>
        <v>=</v>
      </c>
      <c r="BM1926" s="223" t="str">
        <f aca="false">IF(BA1926="XX","",BA1926)</f>
        <v>HV187735</v>
      </c>
      <c r="BN1926" s="224" t="str">
        <f aca="false">CONCATENATE(IF(F1926="","",F1926),IF(G1926="","",CONCATENATE(" / ",G1926)))</f>
        <v/>
      </c>
      <c r="BO1926" s="225" t="str">
        <f aca="false">AX1926</f>
        <v>.patent</v>
      </c>
      <c r="BP1926" s="226" t="str">
        <f aca="false">IF(V1926="","",V1926)</f>
        <v/>
      </c>
      <c r="BQ1926" s="226" t="str">
        <f aca="false">IF(W1926="","",CONCATENATE(W1926,IF(LEFT(AO1926,1)="s","+","")))</f>
        <v/>
      </c>
      <c r="BR1926" s="226" t="str">
        <f aca="false">IF(X1926="","",CONCATENATE(X1926,IF(LEFT(AQ1926,1)="s","+","")))</f>
        <v/>
      </c>
      <c r="BS1926" s="226" t="str">
        <f aca="false">IF(Y1926="","",CONCATENATE(Y1926,IF(LEFT(AR1926,1)="s","+","")))</f>
        <v/>
      </c>
      <c r="BT1926" s="226" t="str">
        <f aca="false">IF(Z1926="","",CONCATENATE(Z1926,IF(LEFT(AS1926,1)="s","+","")))</f>
        <v/>
      </c>
      <c r="BU1926" s="227" t="str">
        <f aca="false">IF(AA1926="","",CONCATENATE(AA1926,IF(LEFT(AT1926,1)="s","+","")))</f>
        <v/>
      </c>
      <c r="BV1926" s="240"/>
      <c r="BW1926" s="240" t="s">
        <v>338</v>
      </c>
      <c r="BX1926" s="238" t="str">
        <f aca="false">IF(BW1926&lt;&gt;"",IF(ISNUMBER(FIND("=",BW1926)),LEFT(BW1926,FIND("=",BW1926)-1),BW1926),BW1926)</f>
        <v>xx</v>
      </c>
      <c r="BY1926" s="238" t="str">
        <f aca="false">IF(BW1926&lt;&gt;"",IF(ISNUMBER(FIND("=",BW1926)),RIGHT(BW1926,LEN(BW1926)-FIND("=",BW1926)),""),"")</f>
        <v>Non_select</v>
      </c>
      <c r="BZ1926" s="238" t="str">
        <f aca="false">IF(BX1926&lt;&gt;"",IF(ISNUMBER(FIND(".",BX1926)),LEFT(BX1926,FIND(".",BX1926)-1),BX1926),BX1926)</f>
        <v>xx</v>
      </c>
      <c r="CA1926" s="238" t="str">
        <f aca="false">IF(BX1926&lt;&gt;"",IF(ISNUMBER(FIND(".",BX1926)),RIGHT(BX1926,LEN(BX1926)-FIND(".",BX1926)),""),"")</f>
        <v/>
      </c>
      <c r="CB1926" s="240"/>
      <c r="CC1926" s="238" t="str">
        <f aca="false">A1926</f>
        <v>HV187735</v>
      </c>
      <c r="CD1926" s="241" t="s">
        <v>339</v>
      </c>
      <c r="CE1926" s="241" t="s">
        <v>340</v>
      </c>
      <c r="CF1926" s="241" t="s">
        <v>341</v>
      </c>
      <c r="CG1926" s="241"/>
      <c r="CH1926" s="241"/>
      <c r="CI1926" s="241"/>
      <c r="CJ1926" s="241"/>
      <c r="CK1926" s="241"/>
      <c r="CL1926" s="241"/>
      <c r="CM1926" s="238"/>
      <c r="CN1926" s="238"/>
      <c r="CO1926" s="238"/>
      <c r="CP1926" s="238"/>
      <c r="CQ1926" s="238"/>
      <c r="CR1926" s="238" t="n">
        <f aca="false">C1926</f>
        <v>0</v>
      </c>
      <c r="CS1926" s="242" t="n">
        <f aca="false">D1926</f>
        <v>0</v>
      </c>
      <c r="CT1926" s="170" t="str">
        <f aca="false">CONCATENATE(CD1926," strain ",CM1926," ",CL1926,", partial cds")</f>
        <v>Hepatitis E virus strain  , partial cds</v>
      </c>
    </row>
    <row r="1927" customFormat="false" ht="11.9" hidden="true" customHeight="true" outlineLevel="0" collapsed="false">
      <c r="A1927" s="235" t="s">
        <v>4877</v>
      </c>
      <c r="B1927" s="147" t="s">
        <v>371</v>
      </c>
      <c r="C1927" s="245"/>
      <c r="D1927" s="246"/>
      <c r="E1927" s="249"/>
      <c r="F1927" s="533"/>
      <c r="G1927" s="212"/>
      <c r="H1927" s="235"/>
      <c r="I1927" s="236"/>
      <c r="J1927" s="235"/>
      <c r="K1927" s="212"/>
      <c r="L1927" s="212"/>
      <c r="M1927" s="157" t="s">
        <v>479</v>
      </c>
      <c r="N1927" s="213"/>
      <c r="O1927" s="212"/>
      <c r="P1927" s="159"/>
      <c r="Q1927" s="159"/>
      <c r="R1927" s="237"/>
      <c r="S1927" s="237"/>
      <c r="T1927" s="215"/>
      <c r="U1927" s="215"/>
      <c r="V1927" s="209"/>
      <c r="W1927" s="217"/>
      <c r="X1927" s="209"/>
      <c r="Y1927" s="209"/>
      <c r="Z1927" s="209"/>
      <c r="AA1927" s="216"/>
      <c r="AB1927" s="217"/>
      <c r="AC1927" s="217"/>
      <c r="AD1927" s="209"/>
      <c r="AE1927" s="209"/>
      <c r="AF1927" s="209"/>
      <c r="AG1927" s="218"/>
      <c r="AH1927" s="212"/>
      <c r="AI1927" s="212"/>
      <c r="AJ1927" s="219" t="n">
        <f aca="false">SeqEnd-SeqBeg+1</f>
        <v>1</v>
      </c>
      <c r="AK1927" s="220" t="n">
        <f aca="false">AND( SeqBeg&lt;=Beg  , End &lt;=SeqEnd )</f>
        <v>0</v>
      </c>
      <c r="AL1927" s="237"/>
      <c r="AM1927" s="237"/>
      <c r="AN1927" s="221"/>
      <c r="AO1927" s="164" t="s">
        <v>103</v>
      </c>
      <c r="AP1927" s="164" t="s">
        <v>103</v>
      </c>
      <c r="AQ1927" s="164" t="s">
        <v>103</v>
      </c>
      <c r="AR1927" s="164" t="s">
        <v>103</v>
      </c>
      <c r="AS1927" s="164" t="s">
        <v>103</v>
      </c>
      <c r="AT1927" s="164" t="s">
        <v>103</v>
      </c>
      <c r="AU1927" s="237"/>
      <c r="AV1927" s="237"/>
      <c r="AW1927" s="222" t="str">
        <f aca="false">HYPERLINK(CONCATENATE("http://www.ncbi.nlm.nih.gov/nuccore/",BM1927),BM1927)</f>
        <v>HV188351</v>
      </c>
      <c r="AX1927" s="219" t="str">
        <f aca="false">CONCATENATE(D1927,IF(I1927="","",CONCATENATE(".",I1927)),IF(K1927="","",CONCATENATE(".",K1927)),IF(M1927="","",CONCATENATE(".",M1927)),IF(R1927="","",CONCATENATE(".",R1927)),IF(U1927="","","(*)"))</f>
        <v>.patent</v>
      </c>
      <c r="AY1927" s="238" t="str">
        <f aca="false">CONCATENATE(BM1927,".",BN1927)</f>
        <v>HV188351.</v>
      </c>
      <c r="AZ1927" s="239" t="str">
        <f aca="false">IF(AV1927="",IF(ISNUMBER(FIND(".",A1927)),LEFT(A1927,FIND(".",A1927)-1),A1927),AV1927)</f>
        <v>HV188351</v>
      </c>
      <c r="BA1927" s="239" t="str">
        <f aca="false">IF(ISNUMBER(FIND("-",AZ1927)),LEFT(AZ1927,FIND("-",AZ1927)-1),AZ1927)</f>
        <v>HV188351</v>
      </c>
      <c r="BB1927" s="170" t="str">
        <f aca="false"> MEGAname &amp; "="</f>
        <v>HV188351=</v>
      </c>
      <c r="BC1927" s="170" t="str">
        <f aca="false">Clear &amp; IF(span ,"Span","out")</f>
        <v>HV188351=out</v>
      </c>
      <c r="BD1927" s="170" t="str">
        <f aca="false">Clear &amp; IF(span, IF(B1927=".","Selected",B1927),"out")</f>
        <v>HV188351=out</v>
      </c>
      <c r="BE1927" s="170" t="str">
        <f aca="false">Clear &amp; Strain</f>
        <v>HV188351=</v>
      </c>
      <c r="BF1927" s="238" t="str">
        <f aca="false">CONCATENATE(A1927,"=",F1927,". ",AX1927,IF(AB1927="","",CONCATENATE(".",AB1927)))</f>
        <v>HV188351=. .patent</v>
      </c>
      <c r="BG1927" s="238" t="str">
        <f aca="false">CONCATENATE(A1927,"=",F1927,". ",AX1927)</f>
        <v>HV188351=. .patent</v>
      </c>
      <c r="BH1927" s="238" t="str">
        <f aca="false">CONCATENATE(A1927,"=",AX1927)</f>
        <v>HV188351=.patent</v>
      </c>
      <c r="BI1927" s="238" t="str">
        <f aca="false">CONCATENATE(A1927,"=",ComForSubtype,D1927)</f>
        <v>HV188351=</v>
      </c>
      <c r="BJ1927" s="238" t="str">
        <f aca="false">CONCATENATE(A1927,"=",E1927)</f>
        <v>HV188351=</v>
      </c>
      <c r="BK1927" s="238" t="str">
        <f aca="false">CONCATENATE(A1927,"=",C1927)</f>
        <v>HV188351=</v>
      </c>
      <c r="BL1927" s="238" t="str">
        <f aca="false">CONCATENATE(D1927,"=")</f>
        <v>=</v>
      </c>
      <c r="BM1927" s="223" t="str">
        <f aca="false">IF(BA1927="XX","",BA1927)</f>
        <v>HV188351</v>
      </c>
      <c r="BN1927" s="224" t="str">
        <f aca="false">CONCATENATE(IF(F1927="","",F1927),IF(G1927="","",CONCATENATE(" / ",G1927)))</f>
        <v/>
      </c>
      <c r="BO1927" s="225" t="str">
        <f aca="false">AX1927</f>
        <v>.patent</v>
      </c>
      <c r="BP1927" s="226" t="str">
        <f aca="false">IF(V1927="","",V1927)</f>
        <v/>
      </c>
      <c r="BQ1927" s="226" t="str">
        <f aca="false">IF(W1927="","",CONCATENATE(W1927,IF(LEFT(AO1927,1)="s","+","")))</f>
        <v/>
      </c>
      <c r="BR1927" s="226" t="str">
        <f aca="false">IF(X1927="","",CONCATENATE(X1927,IF(LEFT(AQ1927,1)="s","+","")))</f>
        <v/>
      </c>
      <c r="BS1927" s="226" t="str">
        <f aca="false">IF(Y1927="","",CONCATENATE(Y1927,IF(LEFT(AR1927,1)="s","+","")))</f>
        <v/>
      </c>
      <c r="BT1927" s="226" t="str">
        <f aca="false">IF(Z1927="","",CONCATENATE(Z1927,IF(LEFT(AS1927,1)="s","+","")))</f>
        <v/>
      </c>
      <c r="BU1927" s="227" t="str">
        <f aca="false">IF(AA1927="","",CONCATENATE(AA1927,IF(LEFT(AT1927,1)="s","+","")))</f>
        <v/>
      </c>
      <c r="BV1927" s="240"/>
      <c r="BW1927" s="240" t="s">
        <v>338</v>
      </c>
      <c r="BX1927" s="238" t="str">
        <f aca="false">IF(BW1927&lt;&gt;"",IF(ISNUMBER(FIND("=",BW1927)),LEFT(BW1927,FIND("=",BW1927)-1),BW1927),BW1927)</f>
        <v>xx</v>
      </c>
      <c r="BY1927" s="238" t="str">
        <f aca="false">IF(BW1927&lt;&gt;"",IF(ISNUMBER(FIND("=",BW1927)),RIGHT(BW1927,LEN(BW1927)-FIND("=",BW1927)),""),"")</f>
        <v>Non_select</v>
      </c>
      <c r="BZ1927" s="238" t="str">
        <f aca="false">IF(BX1927&lt;&gt;"",IF(ISNUMBER(FIND(".",BX1927)),LEFT(BX1927,FIND(".",BX1927)-1),BX1927),BX1927)</f>
        <v>xx</v>
      </c>
      <c r="CA1927" s="238" t="str">
        <f aca="false">IF(BX1927&lt;&gt;"",IF(ISNUMBER(FIND(".",BX1927)),RIGHT(BX1927,LEN(BX1927)-FIND(".",BX1927)),""),"")</f>
        <v/>
      </c>
      <c r="CB1927" s="240"/>
      <c r="CC1927" s="238" t="str">
        <f aca="false">A1927</f>
        <v>HV188351</v>
      </c>
      <c r="CD1927" s="241" t="s">
        <v>339</v>
      </c>
      <c r="CE1927" s="241" t="s">
        <v>340</v>
      </c>
      <c r="CF1927" s="241" t="s">
        <v>341</v>
      </c>
      <c r="CG1927" s="241"/>
      <c r="CH1927" s="241"/>
      <c r="CI1927" s="241"/>
      <c r="CJ1927" s="241"/>
      <c r="CK1927" s="241"/>
      <c r="CL1927" s="241"/>
      <c r="CM1927" s="238"/>
      <c r="CN1927" s="238"/>
      <c r="CO1927" s="238"/>
      <c r="CP1927" s="238"/>
      <c r="CQ1927" s="238"/>
      <c r="CR1927" s="238" t="n">
        <f aca="false">C1927</f>
        <v>0</v>
      </c>
      <c r="CS1927" s="242" t="n">
        <f aca="false">D1927</f>
        <v>0</v>
      </c>
      <c r="CT1927" s="170" t="str">
        <f aca="false">CONCATENATE(CD1927," strain ",CM1927," ",CL1927,", partial cds")</f>
        <v>Hepatitis E virus strain  , partial cds</v>
      </c>
    </row>
    <row r="1928" s="146" customFormat="true" ht="11.9" hidden="true" customHeight="true" outlineLevel="0" collapsed="false">
      <c r="A1928" s="154" t="s">
        <v>4878</v>
      </c>
      <c r="B1928" s="147" t="s">
        <v>371</v>
      </c>
      <c r="C1928" s="209"/>
      <c r="D1928" s="209"/>
      <c r="E1928" s="209"/>
      <c r="F1928" s="212"/>
      <c r="G1928" s="212"/>
      <c r="H1928" s="212"/>
      <c r="I1928" s="236"/>
      <c r="J1928" s="235"/>
      <c r="K1928" s="212"/>
      <c r="L1928" s="212"/>
      <c r="M1928" s="157" t="s">
        <v>479</v>
      </c>
      <c r="N1928" s="213"/>
      <c r="O1928" s="212"/>
      <c r="P1928" s="212"/>
      <c r="Q1928" s="212"/>
      <c r="R1928" s="212"/>
      <c r="S1928" s="212"/>
      <c r="T1928" s="215"/>
      <c r="U1928" s="215"/>
      <c r="V1928" s="209"/>
      <c r="W1928" s="217"/>
      <c r="X1928" s="209"/>
      <c r="Y1928" s="209"/>
      <c r="Z1928" s="209"/>
      <c r="AA1928" s="216"/>
      <c r="AB1928" s="217"/>
      <c r="AC1928" s="217"/>
      <c r="AD1928" s="209"/>
      <c r="AE1928" s="209"/>
      <c r="AF1928" s="209"/>
      <c r="AG1928" s="218"/>
      <c r="AH1928" s="212"/>
      <c r="AI1928" s="212"/>
      <c r="AJ1928" s="219" t="n">
        <f aca="false">SeqEnd-SeqBeg+1</f>
        <v>1</v>
      </c>
      <c r="AK1928" s="220" t="n">
        <f aca="false">AND( SeqBeg&lt;=Beg  , End &lt;=SeqEnd )</f>
        <v>0</v>
      </c>
      <c r="AL1928" s="212"/>
      <c r="AM1928" s="212"/>
      <c r="AN1928" s="221"/>
      <c r="AO1928" s="147" t="s">
        <v>103</v>
      </c>
      <c r="AP1928" s="147" t="s">
        <v>103</v>
      </c>
      <c r="AQ1928" s="147" t="s">
        <v>103</v>
      </c>
      <c r="AR1928" s="147" t="s">
        <v>103</v>
      </c>
      <c r="AS1928" s="147" t="s">
        <v>103</v>
      </c>
      <c r="AT1928" s="147" t="s">
        <v>103</v>
      </c>
      <c r="AV1928" s="212"/>
      <c r="AW1928" s="222" t="str">
        <f aca="false">HYPERLINK(CONCATENATE("http://www.ncbi.nlm.nih.gov/nuccore/",BM1928),BM1928)</f>
        <v>HV188352</v>
      </c>
      <c r="AX1928" s="219" t="str">
        <f aca="false">CONCATENATE(D1928,IF(I1928="","",CONCATENATE(".",I1928)),IF(K1928="","",CONCATENATE(".",K1928)),IF(M1928="","",CONCATENATE(".",M1928)),IF(R1928="","",CONCATENATE(".",R1928)),IF(U1928="","","(*)"))</f>
        <v>.patent</v>
      </c>
      <c r="AY1928" s="170" t="str">
        <f aca="false">CONCATENATE(BM1928,".",BN1928)</f>
        <v>HV188352.</v>
      </c>
      <c r="AZ1928" s="171" t="str">
        <f aca="false">IF(AV1928="",IF(ISNUMBER(FIND(".",A1928)),LEFT(A1928,FIND(".",A1928)-1),A1928),AV1928)</f>
        <v>HV188352</v>
      </c>
      <c r="BA1928" s="171" t="str">
        <f aca="false">IF(ISNUMBER(FIND("-",AZ1928)),LEFT(AZ1928,FIND("-",AZ1928)-1),AZ1928)</f>
        <v>HV188352</v>
      </c>
      <c r="BB1928" s="170" t="str">
        <f aca="false"> MEGAname &amp; "="</f>
        <v>HV188352=</v>
      </c>
      <c r="BC1928" s="170" t="str">
        <f aca="false">Clear &amp; IF(span ,"Span","out")</f>
        <v>HV188352=out</v>
      </c>
      <c r="BD1928" s="170" t="str">
        <f aca="false">Clear &amp; IF(span, IF(B1928=".","Selected",B1928),"out")</f>
        <v>HV188352=out</v>
      </c>
      <c r="BE1928" s="170" t="str">
        <f aca="false">Clear &amp; Strain</f>
        <v>HV188352=</v>
      </c>
      <c r="BF1928" s="170" t="str">
        <f aca="false">CONCATENATE(A1928,"=",F1928,". ",AX1928,IF(AB1928="","",CONCATENATE(".",AB1928)))</f>
        <v>HV188352=. .patent</v>
      </c>
      <c r="BG1928" s="170" t="str">
        <f aca="false">CONCATENATE(A1928,"=",F1928,". ",AX1928)</f>
        <v>HV188352=. .patent</v>
      </c>
      <c r="BH1928" s="170" t="str">
        <f aca="false">CONCATENATE(A1928,"=",AX1928)</f>
        <v>HV188352=.patent</v>
      </c>
      <c r="BI1928" s="170" t="str">
        <f aca="false">CONCATENATE(A1928,"=",ComForSubtype,D1928)</f>
        <v>HV188352=</v>
      </c>
      <c r="BJ1928" s="170" t="str">
        <f aca="false">CONCATENATE(A1928,"=",E1928)</f>
        <v>HV188352=</v>
      </c>
      <c r="BK1928" s="170" t="str">
        <f aca="false">CONCATENATE(A1928,"=",C1928)</f>
        <v>HV188352=</v>
      </c>
      <c r="BL1928" s="170" t="str">
        <f aca="false">CONCATENATE(D1928,"=")</f>
        <v>=</v>
      </c>
      <c r="BM1928" s="223" t="str">
        <f aca="false">IF(BA1928="XX","",BA1928)</f>
        <v>HV188352</v>
      </c>
      <c r="BN1928" s="224" t="str">
        <f aca="false">CONCATENATE(IF(F1928="","",F1928),IF(G1928="","",CONCATENATE(" / ",G1928)))</f>
        <v/>
      </c>
      <c r="BO1928" s="225" t="str">
        <f aca="false">AX1928</f>
        <v>.patent</v>
      </c>
      <c r="BP1928" s="226" t="str">
        <f aca="false">IF(V1928="","",V1928)</f>
        <v/>
      </c>
      <c r="BQ1928" s="226" t="str">
        <f aca="false">IF(W1928="","",CONCATENATE(W1928,IF(LEFT(AO1928,1)="s","+","")))</f>
        <v/>
      </c>
      <c r="BR1928" s="226" t="str">
        <f aca="false">IF(X1928="","",CONCATENATE(X1928,IF(LEFT(AQ1928,1)="s","+","")))</f>
        <v/>
      </c>
      <c r="BS1928" s="226" t="str">
        <f aca="false">IF(Y1928="","",CONCATENATE(Y1928,IF(LEFT(AR1928,1)="s","+","")))</f>
        <v/>
      </c>
      <c r="BT1928" s="226" t="str">
        <f aca="false">IF(Z1928="","",CONCATENATE(Z1928,IF(LEFT(AS1928,1)="s","+","")))</f>
        <v/>
      </c>
      <c r="BU1928" s="227" t="str">
        <f aca="false">IF(AA1928="","",CONCATENATE(AA1928,IF(LEFT(AT1928,1)="s","+","")))</f>
        <v/>
      </c>
      <c r="BV1928" s="212"/>
      <c r="BW1928" s="177" t="s">
        <v>338</v>
      </c>
      <c r="BX1928" s="170" t="str">
        <f aca="false">IF(BW1928&lt;&gt;"",IF(ISNUMBER(FIND("=",BW1928)),LEFT(BW1928,FIND("=",BW1928)-1),BW1928),BW1928)</f>
        <v>xx</v>
      </c>
      <c r="BY1928" s="170" t="str">
        <f aca="false">IF(BW1928&lt;&gt;"",IF(ISNUMBER(FIND("=",BW1928)),RIGHT(BW1928,LEN(BW1928)-FIND("=",BW1928)),""),"")</f>
        <v>Non_select</v>
      </c>
      <c r="BZ1928" s="170" t="str">
        <f aca="false">IF(BX1928&lt;&gt;"",IF(ISNUMBER(FIND(".",BX1928)),LEFT(BX1928,FIND(".",BX1928)-1),BX1928),BX1928)</f>
        <v>xx</v>
      </c>
      <c r="CA1928" s="170" t="str">
        <f aca="false">IF(BX1928&lt;&gt;"",IF(ISNUMBER(FIND(".",BX1928)),RIGHT(BX1928,LEN(BX1928)-FIND(".",BX1928)),""),"")</f>
        <v/>
      </c>
      <c r="CB1928" s="212"/>
      <c r="CC1928" s="170" t="str">
        <f aca="false">A1928</f>
        <v>HV188352</v>
      </c>
      <c r="CD1928" s="178" t="s">
        <v>339</v>
      </c>
      <c r="CE1928" s="178" t="s">
        <v>340</v>
      </c>
      <c r="CF1928" s="178" t="s">
        <v>341</v>
      </c>
      <c r="CG1928" s="212"/>
      <c r="CH1928" s="212"/>
      <c r="CI1928" s="212"/>
      <c r="CJ1928" s="212"/>
      <c r="CK1928" s="178"/>
      <c r="CL1928" s="212"/>
      <c r="CM1928" s="212"/>
      <c r="CN1928" s="212"/>
      <c r="CO1928" s="212"/>
      <c r="CP1928" s="212"/>
      <c r="CQ1928" s="212"/>
      <c r="CR1928" s="170" t="n">
        <f aca="false">C1928</f>
        <v>0</v>
      </c>
      <c r="CS1928" s="229" t="n">
        <f aca="false">D1928</f>
        <v>0</v>
      </c>
      <c r="CT1928" s="170" t="str">
        <f aca="false">CONCATENATE(CD1928," strain ",CM1928," ",CL1928,", partial cds")</f>
        <v>Hepatitis E virus strain  , partial cds</v>
      </c>
    </row>
    <row r="1929" s="146" customFormat="true" ht="11.9" hidden="true" customHeight="true" outlineLevel="0" collapsed="false">
      <c r="A1929" s="154" t="s">
        <v>4879</v>
      </c>
      <c r="B1929" s="147" t="s">
        <v>371</v>
      </c>
      <c r="C1929" s="209"/>
      <c r="D1929" s="209"/>
      <c r="E1929" s="209"/>
      <c r="F1929" s="212"/>
      <c r="G1929" s="212"/>
      <c r="H1929" s="212"/>
      <c r="I1929" s="236"/>
      <c r="J1929" s="235"/>
      <c r="K1929" s="212"/>
      <c r="L1929" s="212"/>
      <c r="M1929" s="157" t="s">
        <v>479</v>
      </c>
      <c r="N1929" s="213"/>
      <c r="O1929" s="212"/>
      <c r="P1929" s="212"/>
      <c r="Q1929" s="212"/>
      <c r="R1929" s="212"/>
      <c r="S1929" s="212"/>
      <c r="T1929" s="215"/>
      <c r="U1929" s="215"/>
      <c r="V1929" s="209"/>
      <c r="W1929" s="217"/>
      <c r="X1929" s="209"/>
      <c r="Y1929" s="209"/>
      <c r="Z1929" s="209"/>
      <c r="AA1929" s="216"/>
      <c r="AB1929" s="217"/>
      <c r="AC1929" s="217"/>
      <c r="AD1929" s="209"/>
      <c r="AE1929" s="209"/>
      <c r="AF1929" s="209"/>
      <c r="AG1929" s="218"/>
      <c r="AH1929" s="212"/>
      <c r="AI1929" s="212"/>
      <c r="AJ1929" s="219" t="n">
        <f aca="false">SeqEnd-SeqBeg+1</f>
        <v>1</v>
      </c>
      <c r="AK1929" s="220" t="n">
        <f aca="false">AND( SeqBeg&lt;=Beg  , End &lt;=SeqEnd )</f>
        <v>0</v>
      </c>
      <c r="AL1929" s="212"/>
      <c r="AM1929" s="212"/>
      <c r="AN1929" s="221"/>
      <c r="AO1929" s="147" t="s">
        <v>103</v>
      </c>
      <c r="AP1929" s="147" t="s">
        <v>103</v>
      </c>
      <c r="AQ1929" s="147" t="s">
        <v>103</v>
      </c>
      <c r="AR1929" s="147" t="s">
        <v>103</v>
      </c>
      <c r="AS1929" s="147" t="s">
        <v>103</v>
      </c>
      <c r="AT1929" s="147" t="s">
        <v>103</v>
      </c>
      <c r="AV1929" s="212"/>
      <c r="AW1929" s="222" t="str">
        <f aca="false">HYPERLINK(CONCATENATE("http://www.ncbi.nlm.nih.gov/nuccore/",BM1929),BM1929)</f>
        <v>HV188353</v>
      </c>
      <c r="AX1929" s="219" t="str">
        <f aca="false">CONCATENATE(D1929,IF(I1929="","",CONCATENATE(".",I1929)),IF(K1929="","",CONCATENATE(".",K1929)),IF(M1929="","",CONCATENATE(".",M1929)),IF(R1929="","",CONCATENATE(".",R1929)),IF(U1929="","","(*)"))</f>
        <v>.patent</v>
      </c>
      <c r="AY1929" s="170" t="str">
        <f aca="false">CONCATENATE(BM1929,".",BN1929)</f>
        <v>HV188353.</v>
      </c>
      <c r="AZ1929" s="171" t="str">
        <f aca="false">IF(AV1929="",IF(ISNUMBER(FIND(".",A1929)),LEFT(A1929,FIND(".",A1929)-1),A1929),AV1929)</f>
        <v>HV188353</v>
      </c>
      <c r="BA1929" s="171" t="str">
        <f aca="false">IF(ISNUMBER(FIND("-",AZ1929)),LEFT(AZ1929,FIND("-",AZ1929)-1),AZ1929)</f>
        <v>HV188353</v>
      </c>
      <c r="BB1929" s="170" t="str">
        <f aca="false"> MEGAname &amp; "="</f>
        <v>HV188353=</v>
      </c>
      <c r="BC1929" s="170" t="str">
        <f aca="false">Clear &amp; IF(span ,"Span","out")</f>
        <v>HV188353=out</v>
      </c>
      <c r="BD1929" s="170" t="str">
        <f aca="false">Clear &amp; IF(span, IF(B1929=".","Selected",B1929),"out")</f>
        <v>HV188353=out</v>
      </c>
      <c r="BE1929" s="170" t="str">
        <f aca="false">Clear &amp; Strain</f>
        <v>HV188353=</v>
      </c>
      <c r="BF1929" s="170" t="str">
        <f aca="false">CONCATENATE(A1929,"=",F1929,". ",AX1929,IF(AB1929="","",CONCATENATE(".",AB1929)))</f>
        <v>HV188353=. .patent</v>
      </c>
      <c r="BG1929" s="170" t="str">
        <f aca="false">CONCATENATE(A1929,"=",F1929,". ",AX1929)</f>
        <v>HV188353=. .patent</v>
      </c>
      <c r="BH1929" s="170" t="str">
        <f aca="false">CONCATENATE(A1929,"=",AX1929)</f>
        <v>HV188353=.patent</v>
      </c>
      <c r="BI1929" s="170" t="str">
        <f aca="false">CONCATENATE(A1929,"=",ComForSubtype,D1929)</f>
        <v>HV188353=</v>
      </c>
      <c r="BJ1929" s="170" t="str">
        <f aca="false">CONCATENATE(A1929,"=",E1929)</f>
        <v>HV188353=</v>
      </c>
      <c r="BK1929" s="170" t="str">
        <f aca="false">CONCATENATE(A1929,"=",C1929)</f>
        <v>HV188353=</v>
      </c>
      <c r="BL1929" s="170" t="str">
        <f aca="false">CONCATENATE(D1929,"=")</f>
        <v>=</v>
      </c>
      <c r="BM1929" s="223" t="str">
        <f aca="false">IF(BA1929="XX","",BA1929)</f>
        <v>HV188353</v>
      </c>
      <c r="BN1929" s="224" t="str">
        <f aca="false">CONCATENATE(IF(F1929="","",F1929),IF(G1929="","",CONCATENATE(" / ",G1929)))</f>
        <v/>
      </c>
      <c r="BO1929" s="225" t="str">
        <f aca="false">AX1929</f>
        <v>.patent</v>
      </c>
      <c r="BP1929" s="226" t="str">
        <f aca="false">IF(V1929="","",V1929)</f>
        <v/>
      </c>
      <c r="BQ1929" s="226" t="str">
        <f aca="false">IF(W1929="","",CONCATENATE(W1929,IF(LEFT(AO1929,1)="s","+","")))</f>
        <v/>
      </c>
      <c r="BR1929" s="226" t="str">
        <f aca="false">IF(X1929="","",CONCATENATE(X1929,IF(LEFT(AQ1929,1)="s","+","")))</f>
        <v/>
      </c>
      <c r="BS1929" s="226" t="str">
        <f aca="false">IF(Y1929="","",CONCATENATE(Y1929,IF(LEFT(AR1929,1)="s","+","")))</f>
        <v/>
      </c>
      <c r="BT1929" s="226" t="str">
        <f aca="false">IF(Z1929="","",CONCATENATE(Z1929,IF(LEFT(AS1929,1)="s","+","")))</f>
        <v/>
      </c>
      <c r="BU1929" s="227" t="str">
        <f aca="false">IF(AA1929="","",CONCATENATE(AA1929,IF(LEFT(AT1929,1)="s","+","")))</f>
        <v/>
      </c>
      <c r="BV1929" s="212"/>
      <c r="BW1929" s="177" t="s">
        <v>338</v>
      </c>
      <c r="BX1929" s="170" t="str">
        <f aca="false">IF(BW1929&lt;&gt;"",IF(ISNUMBER(FIND("=",BW1929)),LEFT(BW1929,FIND("=",BW1929)-1),BW1929),BW1929)</f>
        <v>xx</v>
      </c>
      <c r="BY1929" s="170" t="str">
        <f aca="false">IF(BW1929&lt;&gt;"",IF(ISNUMBER(FIND("=",BW1929)),RIGHT(BW1929,LEN(BW1929)-FIND("=",BW1929)),""),"")</f>
        <v>Non_select</v>
      </c>
      <c r="BZ1929" s="170" t="str">
        <f aca="false">IF(BX1929&lt;&gt;"",IF(ISNUMBER(FIND(".",BX1929)),LEFT(BX1929,FIND(".",BX1929)-1),BX1929),BX1929)</f>
        <v>xx</v>
      </c>
      <c r="CA1929" s="170" t="str">
        <f aca="false">IF(BX1929&lt;&gt;"",IF(ISNUMBER(FIND(".",BX1929)),RIGHT(BX1929,LEN(BX1929)-FIND(".",BX1929)),""),"")</f>
        <v/>
      </c>
      <c r="CB1929" s="212"/>
      <c r="CC1929" s="170" t="str">
        <f aca="false">A1929</f>
        <v>HV188353</v>
      </c>
      <c r="CD1929" s="178" t="s">
        <v>339</v>
      </c>
      <c r="CE1929" s="178" t="s">
        <v>340</v>
      </c>
      <c r="CF1929" s="178" t="s">
        <v>341</v>
      </c>
      <c r="CG1929" s="212"/>
      <c r="CH1929" s="212"/>
      <c r="CI1929" s="212"/>
      <c r="CJ1929" s="212"/>
      <c r="CK1929" s="178"/>
      <c r="CL1929" s="212"/>
      <c r="CM1929" s="212"/>
      <c r="CN1929" s="212"/>
      <c r="CO1929" s="212"/>
      <c r="CP1929" s="212"/>
      <c r="CQ1929" s="212"/>
      <c r="CR1929" s="170" t="n">
        <f aca="false">C1929</f>
        <v>0</v>
      </c>
      <c r="CS1929" s="229" t="n">
        <f aca="false">D1929</f>
        <v>0</v>
      </c>
      <c r="CT1929" s="170" t="str">
        <f aca="false">CONCATENATE(CD1929," strain ",CM1929," ",CL1929,", partial cds")</f>
        <v>Hepatitis E virus strain  , partial cds</v>
      </c>
    </row>
    <row r="1930" s="146" customFormat="true" ht="11.9" hidden="true" customHeight="true" outlineLevel="0" collapsed="false">
      <c r="A1930" s="154" t="s">
        <v>4880</v>
      </c>
      <c r="B1930" s="147" t="s">
        <v>371</v>
      </c>
      <c r="C1930" s="209"/>
      <c r="D1930" s="209"/>
      <c r="E1930" s="209"/>
      <c r="F1930" s="212"/>
      <c r="G1930" s="212"/>
      <c r="H1930" s="212"/>
      <c r="I1930" s="212"/>
      <c r="J1930" s="212"/>
      <c r="K1930" s="212"/>
      <c r="L1930" s="212"/>
      <c r="M1930" s="157" t="s">
        <v>479</v>
      </c>
      <c r="N1930" s="213"/>
      <c r="O1930" s="212"/>
      <c r="P1930" s="212"/>
      <c r="Q1930" s="212"/>
      <c r="R1930" s="212"/>
      <c r="S1930" s="212"/>
      <c r="T1930" s="215"/>
      <c r="U1930" s="215"/>
      <c r="V1930" s="209"/>
      <c r="W1930" s="217"/>
      <c r="X1930" s="209"/>
      <c r="Y1930" s="209"/>
      <c r="Z1930" s="209"/>
      <c r="AA1930" s="216"/>
      <c r="AB1930" s="217"/>
      <c r="AC1930" s="217"/>
      <c r="AD1930" s="209"/>
      <c r="AE1930" s="209"/>
      <c r="AF1930" s="209"/>
      <c r="AG1930" s="218"/>
      <c r="AH1930" s="212"/>
      <c r="AI1930" s="212"/>
      <c r="AJ1930" s="219" t="n">
        <f aca="false">SeqEnd-SeqBeg+1</f>
        <v>1</v>
      </c>
      <c r="AK1930" s="220" t="n">
        <f aca="false">AND( SeqBeg&lt;=Beg  , End &lt;=SeqEnd )</f>
        <v>0</v>
      </c>
      <c r="AL1930" s="212"/>
      <c r="AM1930" s="212"/>
      <c r="AN1930" s="221"/>
      <c r="AO1930" s="147" t="s">
        <v>103</v>
      </c>
      <c r="AP1930" s="147" t="s">
        <v>103</v>
      </c>
      <c r="AQ1930" s="147" t="s">
        <v>103</v>
      </c>
      <c r="AR1930" s="147" t="s">
        <v>103</v>
      </c>
      <c r="AS1930" s="147" t="s">
        <v>103</v>
      </c>
      <c r="AT1930" s="147" t="s">
        <v>103</v>
      </c>
      <c r="AV1930" s="212"/>
      <c r="AW1930" s="222" t="str">
        <f aca="false">HYPERLINK(CONCATENATE("http://www.ncbi.nlm.nih.gov/nuccore/",BM1930),BM1930)</f>
        <v>HV188354</v>
      </c>
      <c r="AX1930" s="219" t="str">
        <f aca="false">CONCATENATE(D1930,IF(I1930="","",CONCATENATE(".",I1930)),IF(K1930="","",CONCATENATE(".",K1930)),IF(M1930="","",CONCATENATE(".",M1930)),IF(R1930="","",CONCATENATE(".",R1930)),IF(U1930="","","(*)"))</f>
        <v>.patent</v>
      </c>
      <c r="AY1930" s="170" t="str">
        <f aca="false">CONCATENATE(BM1930,".",BN1930)</f>
        <v>HV188354.</v>
      </c>
      <c r="AZ1930" s="171" t="str">
        <f aca="false">IF(AV1930="",IF(ISNUMBER(FIND(".",A1930)),LEFT(A1930,FIND(".",A1930)-1),A1930),AV1930)</f>
        <v>HV188354</v>
      </c>
      <c r="BA1930" s="171" t="str">
        <f aca="false">IF(ISNUMBER(FIND("-",AZ1930)),LEFT(AZ1930,FIND("-",AZ1930)-1),AZ1930)</f>
        <v>HV188354</v>
      </c>
      <c r="BB1930" s="170" t="str">
        <f aca="false"> MEGAname &amp; "="</f>
        <v>HV188354=</v>
      </c>
      <c r="BC1930" s="170" t="str">
        <f aca="false">Clear &amp; IF(span ,"Span","out")</f>
        <v>HV188354=out</v>
      </c>
      <c r="BD1930" s="170" t="str">
        <f aca="false">Clear &amp; IF(span, IF(B1930=".","Selected",B1930),"out")</f>
        <v>HV188354=out</v>
      </c>
      <c r="BE1930" s="170" t="str">
        <f aca="false">Clear &amp; Strain</f>
        <v>HV188354=</v>
      </c>
      <c r="BF1930" s="170" t="str">
        <f aca="false">CONCATENATE(A1930,"=",F1930,". ",AX1930,IF(AB1930="","",CONCATENATE(".",AB1930)))</f>
        <v>HV188354=. .patent</v>
      </c>
      <c r="BG1930" s="170" t="str">
        <f aca="false">CONCATENATE(A1930,"=",F1930,". ",AX1930)</f>
        <v>HV188354=. .patent</v>
      </c>
      <c r="BH1930" s="170" t="str">
        <f aca="false">CONCATENATE(A1930,"=",AX1930)</f>
        <v>HV188354=.patent</v>
      </c>
      <c r="BI1930" s="170" t="str">
        <f aca="false">CONCATENATE(A1930,"=",ComForSubtype,D1930)</f>
        <v>HV188354=</v>
      </c>
      <c r="BJ1930" s="170" t="str">
        <f aca="false">CONCATENATE(A1930,"=",E1930)</f>
        <v>HV188354=</v>
      </c>
      <c r="BK1930" s="170" t="str">
        <f aca="false">CONCATENATE(A1930,"=",C1930)</f>
        <v>HV188354=</v>
      </c>
      <c r="BL1930" s="170" t="str">
        <f aca="false">CONCATENATE(D1930,"=")</f>
        <v>=</v>
      </c>
      <c r="BM1930" s="223" t="str">
        <f aca="false">IF(BA1930="XX","",BA1930)</f>
        <v>HV188354</v>
      </c>
      <c r="BN1930" s="224" t="str">
        <f aca="false">CONCATENATE(IF(F1930="","",F1930),IF(G1930="","",CONCATENATE(" / ",G1930)))</f>
        <v/>
      </c>
      <c r="BO1930" s="225" t="str">
        <f aca="false">AX1930</f>
        <v>.patent</v>
      </c>
      <c r="BP1930" s="226" t="str">
        <f aca="false">IF(V1930="","",V1930)</f>
        <v/>
      </c>
      <c r="BQ1930" s="226" t="str">
        <f aca="false">IF(W1930="","",CONCATENATE(W1930,IF(LEFT(AO1930,1)="s","+","")))</f>
        <v/>
      </c>
      <c r="BR1930" s="226" t="str">
        <f aca="false">IF(X1930="","",CONCATENATE(X1930,IF(LEFT(AQ1930,1)="s","+","")))</f>
        <v/>
      </c>
      <c r="BS1930" s="226" t="str">
        <f aca="false">IF(Y1930="","",CONCATENATE(Y1930,IF(LEFT(AR1930,1)="s","+","")))</f>
        <v/>
      </c>
      <c r="BT1930" s="226" t="str">
        <f aca="false">IF(Z1930="","",CONCATENATE(Z1930,IF(LEFT(AS1930,1)="s","+","")))</f>
        <v/>
      </c>
      <c r="BU1930" s="227" t="str">
        <f aca="false">IF(AA1930="","",CONCATENATE(AA1930,IF(LEFT(AT1930,1)="s","+","")))</f>
        <v/>
      </c>
      <c r="BV1930" s="212"/>
      <c r="BW1930" s="177" t="s">
        <v>338</v>
      </c>
      <c r="BX1930" s="170" t="str">
        <f aca="false">IF(BW1930&lt;&gt;"",IF(ISNUMBER(FIND("=",BW1930)),LEFT(BW1930,FIND("=",BW1930)-1),BW1930),BW1930)</f>
        <v>xx</v>
      </c>
      <c r="BY1930" s="170" t="str">
        <f aca="false">IF(BW1930&lt;&gt;"",IF(ISNUMBER(FIND("=",BW1930)),RIGHT(BW1930,LEN(BW1930)-FIND("=",BW1930)),""),"")</f>
        <v>Non_select</v>
      </c>
      <c r="BZ1930" s="170" t="str">
        <f aca="false">IF(BX1930&lt;&gt;"",IF(ISNUMBER(FIND(".",BX1930)),LEFT(BX1930,FIND(".",BX1930)-1),BX1930),BX1930)</f>
        <v>xx</v>
      </c>
      <c r="CA1930" s="170" t="str">
        <f aca="false">IF(BX1930&lt;&gt;"",IF(ISNUMBER(FIND(".",BX1930)),RIGHT(BX1930,LEN(BX1930)-FIND(".",BX1930)),""),"")</f>
        <v/>
      </c>
      <c r="CB1930" s="212"/>
      <c r="CC1930" s="170" t="str">
        <f aca="false">A1930</f>
        <v>HV188354</v>
      </c>
      <c r="CD1930" s="178" t="s">
        <v>339</v>
      </c>
      <c r="CE1930" s="178" t="s">
        <v>340</v>
      </c>
      <c r="CF1930" s="178" t="s">
        <v>341</v>
      </c>
      <c r="CG1930" s="212"/>
      <c r="CH1930" s="212"/>
      <c r="CI1930" s="212"/>
      <c r="CJ1930" s="212"/>
      <c r="CK1930" s="178"/>
      <c r="CL1930" s="212"/>
      <c r="CM1930" s="212"/>
      <c r="CN1930" s="212"/>
      <c r="CO1930" s="212"/>
      <c r="CP1930" s="212"/>
      <c r="CQ1930" s="212"/>
      <c r="CR1930" s="170" t="n">
        <f aca="false">C1930</f>
        <v>0</v>
      </c>
      <c r="CS1930" s="229" t="n">
        <f aca="false">D1930</f>
        <v>0</v>
      </c>
      <c r="CT1930" s="170" t="str">
        <f aca="false">CONCATENATE(CD1930," strain ",CM1930," ",CL1930,", partial cds")</f>
        <v>Hepatitis E virus strain  , partial cds</v>
      </c>
    </row>
    <row r="1931" s="146" customFormat="true" ht="11.9" hidden="true" customHeight="true" outlineLevel="0" collapsed="false">
      <c r="A1931" s="154" t="s">
        <v>4881</v>
      </c>
      <c r="B1931" s="147" t="s">
        <v>371</v>
      </c>
      <c r="C1931" s="209"/>
      <c r="D1931" s="209"/>
      <c r="E1931" s="209"/>
      <c r="F1931" s="212"/>
      <c r="G1931" s="212"/>
      <c r="H1931" s="212"/>
      <c r="I1931" s="212"/>
      <c r="J1931" s="212"/>
      <c r="K1931" s="212"/>
      <c r="L1931" s="212"/>
      <c r="M1931" s="157" t="s">
        <v>479</v>
      </c>
      <c r="N1931" s="213"/>
      <c r="O1931" s="212"/>
      <c r="P1931" s="212"/>
      <c r="Q1931" s="212"/>
      <c r="R1931" s="212"/>
      <c r="S1931" s="212"/>
      <c r="T1931" s="215"/>
      <c r="U1931" s="215"/>
      <c r="V1931" s="209"/>
      <c r="W1931" s="217"/>
      <c r="X1931" s="209"/>
      <c r="Y1931" s="209"/>
      <c r="Z1931" s="209"/>
      <c r="AA1931" s="216"/>
      <c r="AB1931" s="217"/>
      <c r="AC1931" s="217"/>
      <c r="AD1931" s="209"/>
      <c r="AE1931" s="209"/>
      <c r="AF1931" s="209"/>
      <c r="AG1931" s="218"/>
      <c r="AH1931" s="212"/>
      <c r="AI1931" s="212"/>
      <c r="AJ1931" s="219" t="n">
        <f aca="false">SeqEnd-SeqBeg+1</f>
        <v>1</v>
      </c>
      <c r="AK1931" s="220" t="n">
        <f aca="false">AND( SeqBeg&lt;=Beg  , End &lt;=SeqEnd )</f>
        <v>0</v>
      </c>
      <c r="AL1931" s="212"/>
      <c r="AM1931" s="212"/>
      <c r="AN1931" s="221"/>
      <c r="AO1931" s="147" t="s">
        <v>103</v>
      </c>
      <c r="AP1931" s="147" t="s">
        <v>103</v>
      </c>
      <c r="AQ1931" s="147" t="s">
        <v>103</v>
      </c>
      <c r="AR1931" s="147" t="s">
        <v>103</v>
      </c>
      <c r="AS1931" s="147" t="s">
        <v>103</v>
      </c>
      <c r="AT1931" s="147" t="s">
        <v>103</v>
      </c>
      <c r="AV1931" s="212"/>
      <c r="AW1931" s="222" t="str">
        <f aca="false">HYPERLINK(CONCATENATE("http://www.ncbi.nlm.nih.gov/nuccore/",BM1931),BM1931)</f>
        <v>HV188359</v>
      </c>
      <c r="AX1931" s="219" t="str">
        <f aca="false">CONCATENATE(D1931,IF(I1931="","",CONCATENATE(".",I1931)),IF(K1931="","",CONCATENATE(".",K1931)),IF(M1931="","",CONCATENATE(".",M1931)),IF(R1931="","",CONCATENATE(".",R1931)),IF(U1931="","","(*)"))</f>
        <v>.patent</v>
      </c>
      <c r="AY1931" s="170" t="str">
        <f aca="false">CONCATENATE(BM1931,".",BN1931)</f>
        <v>HV188359.</v>
      </c>
      <c r="AZ1931" s="171" t="str">
        <f aca="false">IF(AV1931="",IF(ISNUMBER(FIND(".",A1931)),LEFT(A1931,FIND(".",A1931)-1),A1931),AV1931)</f>
        <v>HV188359</v>
      </c>
      <c r="BA1931" s="171" t="str">
        <f aca="false">IF(ISNUMBER(FIND("-",AZ1931)),LEFT(AZ1931,FIND("-",AZ1931)-1),AZ1931)</f>
        <v>HV188359</v>
      </c>
      <c r="BB1931" s="170" t="str">
        <f aca="false"> MEGAname &amp; "="</f>
        <v>HV188359=</v>
      </c>
      <c r="BC1931" s="170" t="str">
        <f aca="false">Clear &amp; IF(span ,"Span","out")</f>
        <v>HV188359=out</v>
      </c>
      <c r="BD1931" s="170" t="str">
        <f aca="false">Clear &amp; IF(span, IF(B1931=".","Selected",B1931),"out")</f>
        <v>HV188359=out</v>
      </c>
      <c r="BE1931" s="170" t="str">
        <f aca="false">Clear &amp; Strain</f>
        <v>HV188359=</v>
      </c>
      <c r="BF1931" s="170" t="str">
        <f aca="false">CONCATENATE(A1931,"=",F1931,". ",AX1931,IF(AB1931="","",CONCATENATE(".",AB1931)))</f>
        <v>HV188359=. .patent</v>
      </c>
      <c r="BG1931" s="170" t="str">
        <f aca="false">CONCATENATE(A1931,"=",F1931,". ",AX1931)</f>
        <v>HV188359=. .patent</v>
      </c>
      <c r="BH1931" s="170" t="str">
        <f aca="false">CONCATENATE(A1931,"=",AX1931)</f>
        <v>HV188359=.patent</v>
      </c>
      <c r="BI1931" s="170" t="str">
        <f aca="false">CONCATENATE(A1931,"=",ComForSubtype,D1931)</f>
        <v>HV188359=</v>
      </c>
      <c r="BJ1931" s="170" t="str">
        <f aca="false">CONCATENATE(A1931,"=",E1931)</f>
        <v>HV188359=</v>
      </c>
      <c r="BK1931" s="170" t="str">
        <f aca="false">CONCATENATE(A1931,"=",C1931)</f>
        <v>HV188359=</v>
      </c>
      <c r="BL1931" s="170" t="str">
        <f aca="false">CONCATENATE(D1931,"=")</f>
        <v>=</v>
      </c>
      <c r="BM1931" s="223" t="str">
        <f aca="false">IF(BA1931="XX","",BA1931)</f>
        <v>HV188359</v>
      </c>
      <c r="BN1931" s="224" t="str">
        <f aca="false">CONCATENATE(IF(F1931="","",F1931),IF(G1931="","",CONCATENATE(" / ",G1931)))</f>
        <v/>
      </c>
      <c r="BO1931" s="225" t="str">
        <f aca="false">AX1931</f>
        <v>.patent</v>
      </c>
      <c r="BP1931" s="226" t="str">
        <f aca="false">IF(V1931="","",V1931)</f>
        <v/>
      </c>
      <c r="BQ1931" s="226" t="str">
        <f aca="false">IF(W1931="","",CONCATENATE(W1931,IF(LEFT(AO1931,1)="s","+","")))</f>
        <v/>
      </c>
      <c r="BR1931" s="226" t="str">
        <f aca="false">IF(X1931="","",CONCATENATE(X1931,IF(LEFT(AQ1931,1)="s","+","")))</f>
        <v/>
      </c>
      <c r="BS1931" s="226" t="str">
        <f aca="false">IF(Y1931="","",CONCATENATE(Y1931,IF(LEFT(AR1931,1)="s","+","")))</f>
        <v/>
      </c>
      <c r="BT1931" s="226" t="str">
        <f aca="false">IF(Z1931="","",CONCATENATE(Z1931,IF(LEFT(AS1931,1)="s","+","")))</f>
        <v/>
      </c>
      <c r="BU1931" s="227" t="str">
        <f aca="false">IF(AA1931="","",CONCATENATE(AA1931,IF(LEFT(AT1931,1)="s","+","")))</f>
        <v/>
      </c>
      <c r="BV1931" s="212"/>
      <c r="BW1931" s="177" t="s">
        <v>338</v>
      </c>
      <c r="BX1931" s="170" t="str">
        <f aca="false">IF(BW1931&lt;&gt;"",IF(ISNUMBER(FIND("=",BW1931)),LEFT(BW1931,FIND("=",BW1931)-1),BW1931),BW1931)</f>
        <v>xx</v>
      </c>
      <c r="BY1931" s="170" t="str">
        <f aca="false">IF(BW1931&lt;&gt;"",IF(ISNUMBER(FIND("=",BW1931)),RIGHT(BW1931,LEN(BW1931)-FIND("=",BW1931)),""),"")</f>
        <v>Non_select</v>
      </c>
      <c r="BZ1931" s="170" t="str">
        <f aca="false">IF(BX1931&lt;&gt;"",IF(ISNUMBER(FIND(".",BX1931)),LEFT(BX1931,FIND(".",BX1931)-1),BX1931),BX1931)</f>
        <v>xx</v>
      </c>
      <c r="CA1931" s="170" t="str">
        <f aca="false">IF(BX1931&lt;&gt;"",IF(ISNUMBER(FIND(".",BX1931)),RIGHT(BX1931,LEN(BX1931)-FIND(".",BX1931)),""),"")</f>
        <v/>
      </c>
      <c r="CB1931" s="212"/>
      <c r="CC1931" s="170" t="str">
        <f aca="false">A1931</f>
        <v>HV188359</v>
      </c>
      <c r="CD1931" s="178" t="s">
        <v>339</v>
      </c>
      <c r="CE1931" s="178" t="s">
        <v>340</v>
      </c>
      <c r="CF1931" s="178" t="s">
        <v>341</v>
      </c>
      <c r="CG1931" s="212"/>
      <c r="CH1931" s="212"/>
      <c r="CI1931" s="212"/>
      <c r="CJ1931" s="212"/>
      <c r="CK1931" s="178"/>
      <c r="CL1931" s="212"/>
      <c r="CM1931" s="212"/>
      <c r="CN1931" s="212"/>
      <c r="CO1931" s="212"/>
      <c r="CP1931" s="212"/>
      <c r="CQ1931" s="212"/>
      <c r="CR1931" s="170" t="n">
        <f aca="false">C1931</f>
        <v>0</v>
      </c>
      <c r="CS1931" s="229" t="n">
        <f aca="false">D1931</f>
        <v>0</v>
      </c>
      <c r="CT1931" s="170" t="str">
        <f aca="false">CONCATENATE(CD1931," strain ",CM1931," ",CL1931,", partial cds")</f>
        <v>Hepatitis E virus strain  , partial cds</v>
      </c>
    </row>
    <row r="1932" s="146" customFormat="true" ht="11.9" hidden="true" customHeight="true" outlineLevel="0" collapsed="false">
      <c r="A1932" s="154" t="s">
        <v>4882</v>
      </c>
      <c r="B1932" s="147" t="s">
        <v>371</v>
      </c>
      <c r="C1932" s="209"/>
      <c r="D1932" s="209"/>
      <c r="E1932" s="209"/>
      <c r="F1932" s="212"/>
      <c r="G1932" s="212"/>
      <c r="H1932" s="212"/>
      <c r="I1932" s="212"/>
      <c r="J1932" s="212"/>
      <c r="K1932" s="212"/>
      <c r="L1932" s="212"/>
      <c r="M1932" s="157" t="s">
        <v>479</v>
      </c>
      <c r="N1932" s="213"/>
      <c r="O1932" s="212"/>
      <c r="P1932" s="212"/>
      <c r="Q1932" s="212"/>
      <c r="R1932" s="212"/>
      <c r="S1932" s="212"/>
      <c r="T1932" s="215"/>
      <c r="U1932" s="215"/>
      <c r="V1932" s="209"/>
      <c r="W1932" s="217"/>
      <c r="X1932" s="209"/>
      <c r="Y1932" s="209"/>
      <c r="Z1932" s="209"/>
      <c r="AA1932" s="216"/>
      <c r="AB1932" s="217"/>
      <c r="AC1932" s="217"/>
      <c r="AD1932" s="209"/>
      <c r="AE1932" s="209"/>
      <c r="AF1932" s="209"/>
      <c r="AG1932" s="218"/>
      <c r="AH1932" s="212"/>
      <c r="AI1932" s="212"/>
      <c r="AJ1932" s="219" t="n">
        <f aca="false">SeqEnd-SeqBeg+1</f>
        <v>1</v>
      </c>
      <c r="AK1932" s="220" t="n">
        <f aca="false">AND( SeqBeg&lt;=Beg  , End &lt;=SeqEnd )</f>
        <v>0</v>
      </c>
      <c r="AL1932" s="212"/>
      <c r="AM1932" s="212"/>
      <c r="AN1932" s="221"/>
      <c r="AO1932" s="147" t="s">
        <v>103</v>
      </c>
      <c r="AP1932" s="147" t="s">
        <v>103</v>
      </c>
      <c r="AQ1932" s="147" t="s">
        <v>103</v>
      </c>
      <c r="AR1932" s="147" t="s">
        <v>103</v>
      </c>
      <c r="AS1932" s="147" t="s">
        <v>103</v>
      </c>
      <c r="AT1932" s="147" t="s">
        <v>103</v>
      </c>
      <c r="AV1932" s="212"/>
      <c r="AW1932" s="222" t="str">
        <f aca="false">HYPERLINK(CONCATENATE("http://www.ncbi.nlm.nih.gov/nuccore/",BM1932),BM1932)</f>
        <v>HV188360</v>
      </c>
      <c r="AX1932" s="219" t="str">
        <f aca="false">CONCATENATE(D1932,IF(I1932="","",CONCATENATE(".",I1932)),IF(K1932="","",CONCATENATE(".",K1932)),IF(M1932="","",CONCATENATE(".",M1932)),IF(R1932="","",CONCATENATE(".",R1932)),IF(U1932="","","(*)"))</f>
        <v>.patent</v>
      </c>
      <c r="AY1932" s="170" t="str">
        <f aca="false">CONCATENATE(BM1932,".",BN1932)</f>
        <v>HV188360.</v>
      </c>
      <c r="AZ1932" s="171" t="str">
        <f aca="false">IF(AV1932="",IF(ISNUMBER(FIND(".",A1932)),LEFT(A1932,FIND(".",A1932)-1),A1932),AV1932)</f>
        <v>HV188360</v>
      </c>
      <c r="BA1932" s="171" t="str">
        <f aca="false">IF(ISNUMBER(FIND("-",AZ1932)),LEFT(AZ1932,FIND("-",AZ1932)-1),AZ1932)</f>
        <v>HV188360</v>
      </c>
      <c r="BB1932" s="170" t="str">
        <f aca="false"> MEGAname &amp; "="</f>
        <v>HV188360=</v>
      </c>
      <c r="BC1932" s="170" t="str">
        <f aca="false">Clear &amp; IF(span ,"Span","out")</f>
        <v>HV188360=out</v>
      </c>
      <c r="BD1932" s="170" t="str">
        <f aca="false">Clear &amp; IF(span, IF(B1932=".","Selected",B1932),"out")</f>
        <v>HV188360=out</v>
      </c>
      <c r="BE1932" s="170" t="str">
        <f aca="false">Clear &amp; Strain</f>
        <v>HV188360=</v>
      </c>
      <c r="BF1932" s="170" t="str">
        <f aca="false">CONCATENATE(A1932,"=",F1932,". ",AX1932,IF(AB1932="","",CONCATENATE(".",AB1932)))</f>
        <v>HV188360=. .patent</v>
      </c>
      <c r="BG1932" s="170" t="str">
        <f aca="false">CONCATENATE(A1932,"=",F1932,". ",AX1932)</f>
        <v>HV188360=. .patent</v>
      </c>
      <c r="BH1932" s="170" t="str">
        <f aca="false">CONCATENATE(A1932,"=",AX1932)</f>
        <v>HV188360=.patent</v>
      </c>
      <c r="BI1932" s="170" t="str">
        <f aca="false">CONCATENATE(A1932,"=",ComForSubtype,D1932)</f>
        <v>HV188360=</v>
      </c>
      <c r="BJ1932" s="170" t="str">
        <f aca="false">CONCATENATE(A1932,"=",E1932)</f>
        <v>HV188360=</v>
      </c>
      <c r="BK1932" s="170" t="str">
        <f aca="false">CONCATENATE(A1932,"=",C1932)</f>
        <v>HV188360=</v>
      </c>
      <c r="BL1932" s="170" t="str">
        <f aca="false">CONCATENATE(D1932,"=")</f>
        <v>=</v>
      </c>
      <c r="BM1932" s="223" t="str">
        <f aca="false">IF(BA1932="XX","",BA1932)</f>
        <v>HV188360</v>
      </c>
      <c r="BN1932" s="224" t="str">
        <f aca="false">CONCATENATE(IF(F1932="","",F1932),IF(G1932="","",CONCATENATE(" / ",G1932)))</f>
        <v/>
      </c>
      <c r="BO1932" s="225" t="str">
        <f aca="false">AX1932</f>
        <v>.patent</v>
      </c>
      <c r="BP1932" s="226" t="str">
        <f aca="false">IF(V1932="","",V1932)</f>
        <v/>
      </c>
      <c r="BQ1932" s="226" t="str">
        <f aca="false">IF(W1932="","",CONCATENATE(W1932,IF(LEFT(AO1932,1)="s","+","")))</f>
        <v/>
      </c>
      <c r="BR1932" s="226" t="str">
        <f aca="false">IF(X1932="","",CONCATENATE(X1932,IF(LEFT(AQ1932,1)="s","+","")))</f>
        <v/>
      </c>
      <c r="BS1932" s="226" t="str">
        <f aca="false">IF(Y1932="","",CONCATENATE(Y1932,IF(LEFT(AR1932,1)="s","+","")))</f>
        <v/>
      </c>
      <c r="BT1932" s="226" t="str">
        <f aca="false">IF(Z1932="","",CONCATENATE(Z1932,IF(LEFT(AS1932,1)="s","+","")))</f>
        <v/>
      </c>
      <c r="BU1932" s="227" t="str">
        <f aca="false">IF(AA1932="","",CONCATENATE(AA1932,IF(LEFT(AT1932,1)="s","+","")))</f>
        <v/>
      </c>
      <c r="BV1932" s="212"/>
      <c r="BW1932" s="177" t="s">
        <v>338</v>
      </c>
      <c r="BX1932" s="170" t="str">
        <f aca="false">IF(BW1932&lt;&gt;"",IF(ISNUMBER(FIND("=",BW1932)),LEFT(BW1932,FIND("=",BW1932)-1),BW1932),BW1932)</f>
        <v>xx</v>
      </c>
      <c r="BY1932" s="170" t="str">
        <f aca="false">IF(BW1932&lt;&gt;"",IF(ISNUMBER(FIND("=",BW1932)),RIGHT(BW1932,LEN(BW1932)-FIND("=",BW1932)),""),"")</f>
        <v>Non_select</v>
      </c>
      <c r="BZ1932" s="170" t="str">
        <f aca="false">IF(BX1932&lt;&gt;"",IF(ISNUMBER(FIND(".",BX1932)),LEFT(BX1932,FIND(".",BX1932)-1),BX1932),BX1932)</f>
        <v>xx</v>
      </c>
      <c r="CA1932" s="170" t="str">
        <f aca="false">IF(BX1932&lt;&gt;"",IF(ISNUMBER(FIND(".",BX1932)),RIGHT(BX1932,LEN(BX1932)-FIND(".",BX1932)),""),"")</f>
        <v/>
      </c>
      <c r="CB1932" s="212"/>
      <c r="CC1932" s="170" t="str">
        <f aca="false">A1932</f>
        <v>HV188360</v>
      </c>
      <c r="CD1932" s="178" t="s">
        <v>339</v>
      </c>
      <c r="CE1932" s="178" t="s">
        <v>340</v>
      </c>
      <c r="CF1932" s="178" t="s">
        <v>341</v>
      </c>
      <c r="CG1932" s="212"/>
      <c r="CH1932" s="212"/>
      <c r="CI1932" s="212"/>
      <c r="CJ1932" s="212"/>
      <c r="CK1932" s="178"/>
      <c r="CL1932" s="212"/>
      <c r="CM1932" s="212"/>
      <c r="CN1932" s="212"/>
      <c r="CO1932" s="212"/>
      <c r="CP1932" s="212"/>
      <c r="CQ1932" s="212"/>
      <c r="CR1932" s="170" t="n">
        <f aca="false">C1932</f>
        <v>0</v>
      </c>
      <c r="CS1932" s="229" t="n">
        <f aca="false">D1932</f>
        <v>0</v>
      </c>
      <c r="CT1932" s="170" t="str">
        <f aca="false">CONCATENATE(CD1932," strain ",CM1932," ",CL1932,", partial cds")</f>
        <v>Hepatitis E virus strain  , partial cds</v>
      </c>
    </row>
    <row r="1933" s="146" customFormat="true" ht="11.9" hidden="true" customHeight="true" outlineLevel="0" collapsed="false">
      <c r="A1933" s="154" t="s">
        <v>4883</v>
      </c>
      <c r="B1933" s="147" t="s">
        <v>371</v>
      </c>
      <c r="C1933" s="209"/>
      <c r="D1933" s="209"/>
      <c r="E1933" s="209"/>
      <c r="F1933" s="212"/>
      <c r="G1933" s="212"/>
      <c r="H1933" s="212"/>
      <c r="I1933" s="212"/>
      <c r="J1933" s="212"/>
      <c r="K1933" s="212"/>
      <c r="L1933" s="212"/>
      <c r="M1933" s="157" t="s">
        <v>479</v>
      </c>
      <c r="N1933" s="213"/>
      <c r="O1933" s="212"/>
      <c r="P1933" s="212"/>
      <c r="Q1933" s="212"/>
      <c r="R1933" s="212"/>
      <c r="S1933" s="212"/>
      <c r="T1933" s="215"/>
      <c r="U1933" s="215"/>
      <c r="V1933" s="209"/>
      <c r="W1933" s="217"/>
      <c r="X1933" s="209"/>
      <c r="Y1933" s="209"/>
      <c r="Z1933" s="209"/>
      <c r="AA1933" s="216"/>
      <c r="AB1933" s="217"/>
      <c r="AC1933" s="217"/>
      <c r="AD1933" s="209"/>
      <c r="AE1933" s="209"/>
      <c r="AF1933" s="209"/>
      <c r="AG1933" s="218"/>
      <c r="AH1933" s="212"/>
      <c r="AI1933" s="212"/>
      <c r="AJ1933" s="219" t="n">
        <f aca="false">SeqEnd-SeqBeg+1</f>
        <v>1</v>
      </c>
      <c r="AK1933" s="220" t="n">
        <f aca="false">AND( SeqBeg&lt;=Beg  , End &lt;=SeqEnd )</f>
        <v>0</v>
      </c>
      <c r="AL1933" s="212"/>
      <c r="AM1933" s="212"/>
      <c r="AN1933" s="221"/>
      <c r="AO1933" s="147" t="s">
        <v>103</v>
      </c>
      <c r="AP1933" s="147" t="s">
        <v>103</v>
      </c>
      <c r="AQ1933" s="147" t="s">
        <v>103</v>
      </c>
      <c r="AR1933" s="147" t="s">
        <v>103</v>
      </c>
      <c r="AS1933" s="147" t="s">
        <v>103</v>
      </c>
      <c r="AT1933" s="147" t="s">
        <v>103</v>
      </c>
      <c r="AV1933" s="212"/>
      <c r="AW1933" s="222" t="str">
        <f aca="false">HYPERLINK(CONCATENATE("http://www.ncbi.nlm.nih.gov/nuccore/",BM1933),BM1933)</f>
        <v>HV539325</v>
      </c>
      <c r="AX1933" s="219" t="str">
        <f aca="false">CONCATENATE(D1933,IF(I1933="","",CONCATENATE(".",I1933)),IF(K1933="","",CONCATENATE(".",K1933)),IF(M1933="","",CONCATENATE(".",M1933)),IF(R1933="","",CONCATENATE(".",R1933)),IF(U1933="","","(*)"))</f>
        <v>.patent</v>
      </c>
      <c r="AY1933" s="170" t="str">
        <f aca="false">CONCATENATE(BM1933,".",BN1933)</f>
        <v>HV539325.</v>
      </c>
      <c r="AZ1933" s="171" t="str">
        <f aca="false">IF(AV1933="",IF(ISNUMBER(FIND(".",A1933)),LEFT(A1933,FIND(".",A1933)-1),A1933),AV1933)</f>
        <v>HV539325</v>
      </c>
      <c r="BA1933" s="171" t="str">
        <f aca="false">IF(ISNUMBER(FIND("-",AZ1933)),LEFT(AZ1933,FIND("-",AZ1933)-1),AZ1933)</f>
        <v>HV539325</v>
      </c>
      <c r="BB1933" s="170" t="str">
        <f aca="false"> MEGAname &amp; "="</f>
        <v>HV539325=</v>
      </c>
      <c r="BC1933" s="170" t="str">
        <f aca="false">Clear &amp; IF(span ,"Span","out")</f>
        <v>HV539325=out</v>
      </c>
      <c r="BD1933" s="170" t="str">
        <f aca="false">Clear &amp; IF(span, IF(B1933=".","Selected",B1933),"out")</f>
        <v>HV539325=out</v>
      </c>
      <c r="BE1933" s="170" t="str">
        <f aca="false">Clear &amp; Strain</f>
        <v>HV539325=</v>
      </c>
      <c r="BF1933" s="170" t="str">
        <f aca="false">CONCATENATE(A1933,"=",F1933,". ",AX1933,IF(AB1933="","",CONCATENATE(".",AB1933)))</f>
        <v>HV539325=. .patent</v>
      </c>
      <c r="BG1933" s="170" t="str">
        <f aca="false">CONCATENATE(A1933,"=",F1933,". ",AX1933)</f>
        <v>HV539325=. .patent</v>
      </c>
      <c r="BH1933" s="170" t="str">
        <f aca="false">CONCATENATE(A1933,"=",AX1933)</f>
        <v>HV539325=.patent</v>
      </c>
      <c r="BI1933" s="170" t="str">
        <f aca="false">CONCATENATE(A1933,"=",ComForSubtype,D1933)</f>
        <v>HV539325=</v>
      </c>
      <c r="BJ1933" s="170" t="str">
        <f aca="false">CONCATENATE(A1933,"=",E1933)</f>
        <v>HV539325=</v>
      </c>
      <c r="BK1933" s="170" t="str">
        <f aca="false">CONCATENATE(A1933,"=",C1933)</f>
        <v>HV539325=</v>
      </c>
      <c r="BL1933" s="170" t="str">
        <f aca="false">CONCATENATE(D1933,"=")</f>
        <v>=</v>
      </c>
      <c r="BM1933" s="223" t="str">
        <f aca="false">IF(BA1933="XX","",BA1933)</f>
        <v>HV539325</v>
      </c>
      <c r="BN1933" s="224" t="str">
        <f aca="false">CONCATENATE(IF(F1933="","",F1933),IF(G1933="","",CONCATENATE(" / ",G1933)))</f>
        <v/>
      </c>
      <c r="BO1933" s="225" t="str">
        <f aca="false">AX1933</f>
        <v>.patent</v>
      </c>
      <c r="BP1933" s="226" t="str">
        <f aca="false">IF(V1933="","",V1933)</f>
        <v/>
      </c>
      <c r="BQ1933" s="226" t="str">
        <f aca="false">IF(W1933="","",CONCATENATE(W1933,IF(LEFT(AO1933,1)="s","+","")))</f>
        <v/>
      </c>
      <c r="BR1933" s="226" t="str">
        <f aca="false">IF(X1933="","",CONCATENATE(X1933,IF(LEFT(AQ1933,1)="s","+","")))</f>
        <v/>
      </c>
      <c r="BS1933" s="226" t="str">
        <f aca="false">IF(Y1933="","",CONCATENATE(Y1933,IF(LEFT(AR1933,1)="s","+","")))</f>
        <v/>
      </c>
      <c r="BT1933" s="226" t="str">
        <f aca="false">IF(Z1933="","",CONCATENATE(Z1933,IF(LEFT(AS1933,1)="s","+","")))</f>
        <v/>
      </c>
      <c r="BU1933" s="227" t="str">
        <f aca="false">IF(AA1933="","",CONCATENATE(AA1933,IF(LEFT(AT1933,1)="s","+","")))</f>
        <v/>
      </c>
      <c r="BV1933" s="212"/>
      <c r="BW1933" s="177" t="s">
        <v>338</v>
      </c>
      <c r="BX1933" s="170" t="str">
        <f aca="false">IF(BW1933&lt;&gt;"",IF(ISNUMBER(FIND("=",BW1933)),LEFT(BW1933,FIND("=",BW1933)-1),BW1933),BW1933)</f>
        <v>xx</v>
      </c>
      <c r="BY1933" s="170" t="str">
        <f aca="false">IF(BW1933&lt;&gt;"",IF(ISNUMBER(FIND("=",BW1933)),RIGHT(BW1933,LEN(BW1933)-FIND("=",BW1933)),""),"")</f>
        <v>Non_select</v>
      </c>
      <c r="BZ1933" s="170" t="str">
        <f aca="false">IF(BX1933&lt;&gt;"",IF(ISNUMBER(FIND(".",BX1933)),LEFT(BX1933,FIND(".",BX1933)-1),BX1933),BX1933)</f>
        <v>xx</v>
      </c>
      <c r="CA1933" s="170" t="str">
        <f aca="false">IF(BX1933&lt;&gt;"",IF(ISNUMBER(FIND(".",BX1933)),RIGHT(BX1933,LEN(BX1933)-FIND(".",BX1933)),""),"")</f>
        <v/>
      </c>
      <c r="CB1933" s="212"/>
      <c r="CC1933" s="170" t="str">
        <f aca="false">A1933</f>
        <v>HV539325</v>
      </c>
      <c r="CD1933" s="178" t="s">
        <v>339</v>
      </c>
      <c r="CE1933" s="178" t="s">
        <v>340</v>
      </c>
      <c r="CF1933" s="178" t="s">
        <v>341</v>
      </c>
      <c r="CG1933" s="212"/>
      <c r="CH1933" s="212"/>
      <c r="CI1933" s="212"/>
      <c r="CJ1933" s="212"/>
      <c r="CK1933" s="178"/>
      <c r="CL1933" s="212"/>
      <c r="CM1933" s="212"/>
      <c r="CN1933" s="212"/>
      <c r="CO1933" s="212"/>
      <c r="CP1933" s="212"/>
      <c r="CQ1933" s="212"/>
      <c r="CR1933" s="170" t="n">
        <f aca="false">C1933</f>
        <v>0</v>
      </c>
      <c r="CS1933" s="229" t="n">
        <f aca="false">D1933</f>
        <v>0</v>
      </c>
      <c r="CT1933" s="170" t="str">
        <f aca="false">CONCATENATE(CD1933," strain ",CM1933," ",CL1933,", partial cds")</f>
        <v>Hepatitis E virus strain  , partial cds</v>
      </c>
    </row>
    <row r="1934" s="146" customFormat="true" ht="11.9" hidden="true" customHeight="true" outlineLevel="0" collapsed="false">
      <c r="A1934" s="154" t="s">
        <v>4884</v>
      </c>
      <c r="B1934" s="147" t="s">
        <v>371</v>
      </c>
      <c r="C1934" s="209"/>
      <c r="D1934" s="209"/>
      <c r="E1934" s="209"/>
      <c r="F1934" s="212"/>
      <c r="G1934" s="212"/>
      <c r="H1934" s="212"/>
      <c r="I1934" s="212"/>
      <c r="J1934" s="212"/>
      <c r="K1934" s="212"/>
      <c r="L1934" s="212"/>
      <c r="M1934" s="157" t="s">
        <v>479</v>
      </c>
      <c r="N1934" s="213"/>
      <c r="O1934" s="212"/>
      <c r="P1934" s="212"/>
      <c r="Q1934" s="212"/>
      <c r="R1934" s="212"/>
      <c r="S1934" s="212"/>
      <c r="T1934" s="215"/>
      <c r="U1934" s="215"/>
      <c r="V1934" s="209"/>
      <c r="W1934" s="217"/>
      <c r="X1934" s="209"/>
      <c r="Y1934" s="209"/>
      <c r="Z1934" s="209"/>
      <c r="AA1934" s="216"/>
      <c r="AB1934" s="217"/>
      <c r="AC1934" s="217"/>
      <c r="AD1934" s="209"/>
      <c r="AE1934" s="209"/>
      <c r="AF1934" s="209"/>
      <c r="AG1934" s="218"/>
      <c r="AH1934" s="212"/>
      <c r="AI1934" s="212"/>
      <c r="AJ1934" s="219" t="n">
        <f aca="false">SeqEnd-SeqBeg+1</f>
        <v>1</v>
      </c>
      <c r="AK1934" s="220" t="n">
        <f aca="false">AND( SeqBeg&lt;=Beg  , End &lt;=SeqEnd )</f>
        <v>0</v>
      </c>
      <c r="AL1934" s="212"/>
      <c r="AM1934" s="212"/>
      <c r="AN1934" s="221"/>
      <c r="AO1934" s="147" t="s">
        <v>103</v>
      </c>
      <c r="AP1934" s="147" t="s">
        <v>103</v>
      </c>
      <c r="AQ1934" s="147" t="s">
        <v>103</v>
      </c>
      <c r="AR1934" s="147" t="s">
        <v>103</v>
      </c>
      <c r="AS1934" s="147" t="s">
        <v>103</v>
      </c>
      <c r="AT1934" s="147" t="s">
        <v>103</v>
      </c>
      <c r="AV1934" s="212"/>
      <c r="AW1934" s="222" t="str">
        <f aca="false">HYPERLINK(CONCATENATE("http://www.ncbi.nlm.nih.gov/nuccore/",BM1934),BM1934)</f>
        <v>HV539326</v>
      </c>
      <c r="AX1934" s="219" t="str">
        <f aca="false">CONCATENATE(D1934,IF(I1934="","",CONCATENATE(".",I1934)),IF(K1934="","",CONCATENATE(".",K1934)),IF(M1934="","",CONCATENATE(".",M1934)),IF(R1934="","",CONCATENATE(".",R1934)),IF(U1934="","","(*)"))</f>
        <v>.patent</v>
      </c>
      <c r="AY1934" s="170" t="str">
        <f aca="false">CONCATENATE(BM1934,".",BN1934)</f>
        <v>HV539326.</v>
      </c>
      <c r="AZ1934" s="171" t="str">
        <f aca="false">IF(AV1934="",IF(ISNUMBER(FIND(".",A1934)),LEFT(A1934,FIND(".",A1934)-1),A1934),AV1934)</f>
        <v>HV539326</v>
      </c>
      <c r="BA1934" s="171" t="str">
        <f aca="false">IF(ISNUMBER(FIND("-",AZ1934)),LEFT(AZ1934,FIND("-",AZ1934)-1),AZ1934)</f>
        <v>HV539326</v>
      </c>
      <c r="BB1934" s="170" t="str">
        <f aca="false"> MEGAname &amp; "="</f>
        <v>HV539326=</v>
      </c>
      <c r="BC1934" s="170" t="str">
        <f aca="false">Clear &amp; IF(span ,"Span","out")</f>
        <v>HV539326=out</v>
      </c>
      <c r="BD1934" s="170" t="str">
        <f aca="false">Clear &amp; IF(span, IF(B1934=".","Selected",B1934),"out")</f>
        <v>HV539326=out</v>
      </c>
      <c r="BE1934" s="170" t="str">
        <f aca="false">Clear &amp; Strain</f>
        <v>HV539326=</v>
      </c>
      <c r="BF1934" s="170" t="str">
        <f aca="false">CONCATENATE(A1934,"=",F1934,". ",AX1934,IF(AB1934="","",CONCATENATE(".",AB1934)))</f>
        <v>HV539326=. .patent</v>
      </c>
      <c r="BG1934" s="170" t="str">
        <f aca="false">CONCATENATE(A1934,"=",F1934,". ",AX1934)</f>
        <v>HV539326=. .patent</v>
      </c>
      <c r="BH1934" s="170" t="str">
        <f aca="false">CONCATENATE(A1934,"=",AX1934)</f>
        <v>HV539326=.patent</v>
      </c>
      <c r="BI1934" s="170" t="str">
        <f aca="false">CONCATENATE(A1934,"=",ComForSubtype,D1934)</f>
        <v>HV539326=</v>
      </c>
      <c r="BJ1934" s="170" t="str">
        <f aca="false">CONCATENATE(A1934,"=",E1934)</f>
        <v>HV539326=</v>
      </c>
      <c r="BK1934" s="170" t="str">
        <f aca="false">CONCATENATE(A1934,"=",C1934)</f>
        <v>HV539326=</v>
      </c>
      <c r="BL1934" s="170" t="str">
        <f aca="false">CONCATENATE(D1934,"=")</f>
        <v>=</v>
      </c>
      <c r="BM1934" s="223" t="str">
        <f aca="false">IF(BA1934="XX","",BA1934)</f>
        <v>HV539326</v>
      </c>
      <c r="BN1934" s="224" t="str">
        <f aca="false">CONCATENATE(IF(F1934="","",F1934),IF(G1934="","",CONCATENATE(" / ",G1934)))</f>
        <v/>
      </c>
      <c r="BO1934" s="225" t="str">
        <f aca="false">AX1934</f>
        <v>.patent</v>
      </c>
      <c r="BP1934" s="226" t="str">
        <f aca="false">IF(V1934="","",V1934)</f>
        <v/>
      </c>
      <c r="BQ1934" s="226" t="str">
        <f aca="false">IF(W1934="","",CONCATENATE(W1934,IF(LEFT(AO1934,1)="s","+","")))</f>
        <v/>
      </c>
      <c r="BR1934" s="226" t="str">
        <f aca="false">IF(X1934="","",CONCATENATE(X1934,IF(LEFT(AQ1934,1)="s","+","")))</f>
        <v/>
      </c>
      <c r="BS1934" s="226" t="str">
        <f aca="false">IF(Y1934="","",CONCATENATE(Y1934,IF(LEFT(AR1934,1)="s","+","")))</f>
        <v/>
      </c>
      <c r="BT1934" s="226" t="str">
        <f aca="false">IF(Z1934="","",CONCATENATE(Z1934,IF(LEFT(AS1934,1)="s","+","")))</f>
        <v/>
      </c>
      <c r="BU1934" s="227" t="str">
        <f aca="false">IF(AA1934="","",CONCATENATE(AA1934,IF(LEFT(AT1934,1)="s","+","")))</f>
        <v/>
      </c>
      <c r="BV1934" s="212"/>
      <c r="BW1934" s="177" t="s">
        <v>338</v>
      </c>
      <c r="BX1934" s="170" t="str">
        <f aca="false">IF(BW1934&lt;&gt;"",IF(ISNUMBER(FIND("=",BW1934)),LEFT(BW1934,FIND("=",BW1934)-1),BW1934),BW1934)</f>
        <v>xx</v>
      </c>
      <c r="BY1934" s="170" t="str">
        <f aca="false">IF(BW1934&lt;&gt;"",IF(ISNUMBER(FIND("=",BW1934)),RIGHT(BW1934,LEN(BW1934)-FIND("=",BW1934)),""),"")</f>
        <v>Non_select</v>
      </c>
      <c r="BZ1934" s="170" t="str">
        <f aca="false">IF(BX1934&lt;&gt;"",IF(ISNUMBER(FIND(".",BX1934)),LEFT(BX1934,FIND(".",BX1934)-1),BX1934),BX1934)</f>
        <v>xx</v>
      </c>
      <c r="CA1934" s="170" t="str">
        <f aca="false">IF(BX1934&lt;&gt;"",IF(ISNUMBER(FIND(".",BX1934)),RIGHT(BX1934,LEN(BX1934)-FIND(".",BX1934)),""),"")</f>
        <v/>
      </c>
      <c r="CB1934" s="212"/>
      <c r="CC1934" s="170" t="str">
        <f aca="false">A1934</f>
        <v>HV539326</v>
      </c>
      <c r="CD1934" s="178" t="s">
        <v>339</v>
      </c>
      <c r="CE1934" s="178" t="s">
        <v>340</v>
      </c>
      <c r="CF1934" s="178" t="s">
        <v>341</v>
      </c>
      <c r="CG1934" s="212"/>
      <c r="CH1934" s="212"/>
      <c r="CI1934" s="212"/>
      <c r="CJ1934" s="212"/>
      <c r="CK1934" s="178"/>
      <c r="CL1934" s="212"/>
      <c r="CM1934" s="212"/>
      <c r="CN1934" s="212"/>
      <c r="CO1934" s="212"/>
      <c r="CP1934" s="212"/>
      <c r="CQ1934" s="212"/>
      <c r="CR1934" s="170" t="n">
        <f aca="false">C1934</f>
        <v>0</v>
      </c>
      <c r="CS1934" s="229" t="n">
        <f aca="false">D1934</f>
        <v>0</v>
      </c>
      <c r="CT1934" s="170" t="str">
        <f aca="false">CONCATENATE(CD1934," strain ",CM1934," ",CL1934,", partial cds")</f>
        <v>Hepatitis E virus strain  , partial cds</v>
      </c>
    </row>
    <row r="1935" s="146" customFormat="true" ht="11.9" hidden="true" customHeight="true" outlineLevel="0" collapsed="false">
      <c r="A1935" s="154" t="s">
        <v>4885</v>
      </c>
      <c r="B1935" s="147" t="s">
        <v>371</v>
      </c>
      <c r="C1935" s="209"/>
      <c r="D1935" s="209"/>
      <c r="E1935" s="209"/>
      <c r="F1935" s="212"/>
      <c r="G1935" s="212"/>
      <c r="H1935" s="212"/>
      <c r="I1935" s="212"/>
      <c r="J1935" s="212"/>
      <c r="K1935" s="212"/>
      <c r="L1935" s="212"/>
      <c r="M1935" s="157" t="s">
        <v>479</v>
      </c>
      <c r="N1935" s="213"/>
      <c r="O1935" s="212"/>
      <c r="P1935" s="212"/>
      <c r="Q1935" s="212"/>
      <c r="R1935" s="212"/>
      <c r="S1935" s="212"/>
      <c r="T1935" s="215"/>
      <c r="U1935" s="215"/>
      <c r="V1935" s="209"/>
      <c r="W1935" s="217"/>
      <c r="X1935" s="209"/>
      <c r="Y1935" s="209"/>
      <c r="Z1935" s="209"/>
      <c r="AA1935" s="216"/>
      <c r="AB1935" s="217"/>
      <c r="AC1935" s="217"/>
      <c r="AD1935" s="209"/>
      <c r="AE1935" s="209"/>
      <c r="AF1935" s="209"/>
      <c r="AG1935" s="218"/>
      <c r="AH1935" s="212"/>
      <c r="AI1935" s="212"/>
      <c r="AJ1935" s="219" t="n">
        <f aca="false">SeqEnd-SeqBeg+1</f>
        <v>1</v>
      </c>
      <c r="AK1935" s="220" t="n">
        <f aca="false">AND( SeqBeg&lt;=Beg  , End &lt;=SeqEnd )</f>
        <v>0</v>
      </c>
      <c r="AL1935" s="212"/>
      <c r="AM1935" s="212"/>
      <c r="AN1935" s="221"/>
      <c r="AO1935" s="147" t="s">
        <v>103</v>
      </c>
      <c r="AP1935" s="147" t="s">
        <v>103</v>
      </c>
      <c r="AQ1935" s="147" t="s">
        <v>103</v>
      </c>
      <c r="AR1935" s="147" t="s">
        <v>103</v>
      </c>
      <c r="AS1935" s="147" t="s">
        <v>103</v>
      </c>
      <c r="AT1935" s="147" t="s">
        <v>103</v>
      </c>
      <c r="AV1935" s="212"/>
      <c r="AW1935" s="222" t="str">
        <f aca="false">HYPERLINK(CONCATENATE("http://www.ncbi.nlm.nih.gov/nuccore/",BM1935),BM1935)</f>
        <v>HV775940</v>
      </c>
      <c r="AX1935" s="219" t="str">
        <f aca="false">CONCATENATE(D1935,IF(I1935="","",CONCATENATE(".",I1935)),IF(K1935="","",CONCATENATE(".",K1935)),IF(M1935="","",CONCATENATE(".",M1935)),IF(R1935="","",CONCATENATE(".",R1935)),IF(U1935="","","(*)"))</f>
        <v>.patent</v>
      </c>
      <c r="AY1935" s="170" t="str">
        <f aca="false">CONCATENATE(BM1935,".",BN1935)</f>
        <v>HV775940.</v>
      </c>
      <c r="AZ1935" s="171" t="str">
        <f aca="false">IF(AV1935="",IF(ISNUMBER(FIND(".",A1935)),LEFT(A1935,FIND(".",A1935)-1),A1935),AV1935)</f>
        <v>HV775940</v>
      </c>
      <c r="BA1935" s="171" t="str">
        <f aca="false">IF(ISNUMBER(FIND("-",AZ1935)),LEFT(AZ1935,FIND("-",AZ1935)-1),AZ1935)</f>
        <v>HV775940</v>
      </c>
      <c r="BB1935" s="170" t="str">
        <f aca="false"> MEGAname &amp; "="</f>
        <v>HV775940=</v>
      </c>
      <c r="BC1935" s="170" t="str">
        <f aca="false">Clear &amp; IF(span ,"Span","out")</f>
        <v>HV775940=out</v>
      </c>
      <c r="BD1935" s="170" t="str">
        <f aca="false">Clear &amp; IF(span, IF(B1935=".","Selected",B1935),"out")</f>
        <v>HV775940=out</v>
      </c>
      <c r="BE1935" s="170" t="str">
        <f aca="false">Clear &amp; Strain</f>
        <v>HV775940=</v>
      </c>
      <c r="BF1935" s="170" t="str">
        <f aca="false">CONCATENATE(A1935,"=",F1935,". ",AX1935,IF(AB1935="","",CONCATENATE(".",AB1935)))</f>
        <v>HV775940=. .patent</v>
      </c>
      <c r="BG1935" s="170" t="str">
        <f aca="false">CONCATENATE(A1935,"=",F1935,". ",AX1935)</f>
        <v>HV775940=. .patent</v>
      </c>
      <c r="BH1935" s="170" t="str">
        <f aca="false">CONCATENATE(A1935,"=",AX1935)</f>
        <v>HV775940=.patent</v>
      </c>
      <c r="BI1935" s="170" t="str">
        <f aca="false">CONCATENATE(A1935,"=",ComForSubtype,D1935)</f>
        <v>HV775940=</v>
      </c>
      <c r="BJ1935" s="170" t="str">
        <f aca="false">CONCATENATE(A1935,"=",E1935)</f>
        <v>HV775940=</v>
      </c>
      <c r="BK1935" s="170" t="str">
        <f aca="false">CONCATENATE(A1935,"=",C1935)</f>
        <v>HV775940=</v>
      </c>
      <c r="BL1935" s="170" t="str">
        <f aca="false">CONCATENATE(D1935,"=")</f>
        <v>=</v>
      </c>
      <c r="BM1935" s="223" t="str">
        <f aca="false">IF(BA1935="XX","",BA1935)</f>
        <v>HV775940</v>
      </c>
      <c r="BN1935" s="224" t="str">
        <f aca="false">CONCATENATE(IF(F1935="","",F1935),IF(G1935="","",CONCATENATE(" / ",G1935)))</f>
        <v/>
      </c>
      <c r="BO1935" s="225" t="str">
        <f aca="false">AX1935</f>
        <v>.patent</v>
      </c>
      <c r="BP1935" s="226" t="str">
        <f aca="false">IF(V1935="","",V1935)</f>
        <v/>
      </c>
      <c r="BQ1935" s="226" t="str">
        <f aca="false">IF(W1935="","",CONCATENATE(W1935,IF(LEFT(AO1935,1)="s","+","")))</f>
        <v/>
      </c>
      <c r="BR1935" s="226" t="str">
        <f aca="false">IF(X1935="","",CONCATENATE(X1935,IF(LEFT(AQ1935,1)="s","+","")))</f>
        <v/>
      </c>
      <c r="BS1935" s="226" t="str">
        <f aca="false">IF(Y1935="","",CONCATENATE(Y1935,IF(LEFT(AR1935,1)="s","+","")))</f>
        <v/>
      </c>
      <c r="BT1935" s="226" t="str">
        <f aca="false">IF(Z1935="","",CONCATENATE(Z1935,IF(LEFT(AS1935,1)="s","+","")))</f>
        <v/>
      </c>
      <c r="BU1935" s="227" t="str">
        <f aca="false">IF(AA1935="","",CONCATENATE(AA1935,IF(LEFT(AT1935,1)="s","+","")))</f>
        <v/>
      </c>
      <c r="BV1935" s="212"/>
      <c r="BW1935" s="177" t="s">
        <v>338</v>
      </c>
      <c r="BX1935" s="170" t="str">
        <f aca="false">IF(BW1935&lt;&gt;"",IF(ISNUMBER(FIND("=",BW1935)),LEFT(BW1935,FIND("=",BW1935)-1),BW1935),BW1935)</f>
        <v>xx</v>
      </c>
      <c r="BY1935" s="170" t="str">
        <f aca="false">IF(BW1935&lt;&gt;"",IF(ISNUMBER(FIND("=",BW1935)),RIGHT(BW1935,LEN(BW1935)-FIND("=",BW1935)),""),"")</f>
        <v>Non_select</v>
      </c>
      <c r="BZ1935" s="170" t="str">
        <f aca="false">IF(BX1935&lt;&gt;"",IF(ISNUMBER(FIND(".",BX1935)),LEFT(BX1935,FIND(".",BX1935)-1),BX1935),BX1935)</f>
        <v>xx</v>
      </c>
      <c r="CA1935" s="170" t="str">
        <f aca="false">IF(BX1935&lt;&gt;"",IF(ISNUMBER(FIND(".",BX1935)),RIGHT(BX1935,LEN(BX1935)-FIND(".",BX1935)),""),"")</f>
        <v/>
      </c>
      <c r="CB1935" s="212"/>
      <c r="CC1935" s="170" t="str">
        <f aca="false">A1935</f>
        <v>HV775940</v>
      </c>
      <c r="CD1935" s="178" t="s">
        <v>339</v>
      </c>
      <c r="CE1935" s="178" t="s">
        <v>340</v>
      </c>
      <c r="CF1935" s="178" t="s">
        <v>341</v>
      </c>
      <c r="CG1935" s="212"/>
      <c r="CH1935" s="212"/>
      <c r="CI1935" s="212"/>
      <c r="CJ1935" s="212"/>
      <c r="CK1935" s="178"/>
      <c r="CL1935" s="212"/>
      <c r="CM1935" s="212"/>
      <c r="CN1935" s="212"/>
      <c r="CO1935" s="212"/>
      <c r="CP1935" s="212"/>
      <c r="CQ1935" s="212"/>
      <c r="CR1935" s="170" t="n">
        <f aca="false">C1935</f>
        <v>0</v>
      </c>
      <c r="CS1935" s="229" t="n">
        <f aca="false">D1935</f>
        <v>0</v>
      </c>
      <c r="CT1935" s="170" t="str">
        <f aca="false">CONCATENATE(CD1935," strain ",CM1935," ",CL1935,", partial cds")</f>
        <v>Hepatitis E virus strain  , partial cds</v>
      </c>
    </row>
    <row r="1936" s="146" customFormat="true" ht="11.9" hidden="true" customHeight="true" outlineLevel="0" collapsed="false">
      <c r="A1936" s="154" t="s">
        <v>4886</v>
      </c>
      <c r="B1936" s="147" t="s">
        <v>371</v>
      </c>
      <c r="C1936" s="209"/>
      <c r="D1936" s="209"/>
      <c r="E1936" s="209"/>
      <c r="F1936" s="154"/>
      <c r="G1936" s="212"/>
      <c r="H1936" s="212"/>
      <c r="I1936" s="212"/>
      <c r="K1936" s="212"/>
      <c r="L1936" s="212"/>
      <c r="M1936" s="157" t="s">
        <v>479</v>
      </c>
      <c r="N1936" s="213"/>
      <c r="O1936" s="212"/>
      <c r="P1936" s="212"/>
      <c r="Q1936" s="212"/>
      <c r="R1936" s="212"/>
      <c r="S1936" s="212"/>
      <c r="T1936" s="215"/>
      <c r="U1936" s="215"/>
      <c r="V1936" s="209"/>
      <c r="W1936" s="217"/>
      <c r="X1936" s="209"/>
      <c r="Y1936" s="209"/>
      <c r="Z1936" s="209"/>
      <c r="AA1936" s="216"/>
      <c r="AB1936" s="251" t="s">
        <v>278</v>
      </c>
      <c r="AC1936" s="163" t="s">
        <v>354</v>
      </c>
      <c r="AD1936" s="164" t="s">
        <v>354</v>
      </c>
      <c r="AE1936" s="164" t="s">
        <v>354</v>
      </c>
      <c r="AF1936" s="164" t="s">
        <v>354</v>
      </c>
      <c r="AG1936" s="166" t="s">
        <v>354</v>
      </c>
      <c r="AH1936" s="212"/>
      <c r="AI1936" s="212"/>
      <c r="AJ1936" s="219" t="n">
        <f aca="false">SeqEnd-SeqBeg+1</f>
        <v>1</v>
      </c>
      <c r="AK1936" s="220" t="n">
        <f aca="false">AND( SeqBeg&lt;=Beg  , End &lt;=SeqEnd )</f>
        <v>0</v>
      </c>
      <c r="AL1936" s="212"/>
      <c r="AM1936" s="212"/>
      <c r="AN1936" s="221"/>
      <c r="AO1936" s="147" t="s">
        <v>103</v>
      </c>
      <c r="AP1936" s="147" t="s">
        <v>103</v>
      </c>
      <c r="AQ1936" s="147" t="s">
        <v>103</v>
      </c>
      <c r="AR1936" s="147" t="s">
        <v>103</v>
      </c>
      <c r="AS1936" s="147" t="s">
        <v>103</v>
      </c>
      <c r="AT1936" s="147" t="s">
        <v>103</v>
      </c>
      <c r="AV1936" s="212"/>
      <c r="AW1936" s="222" t="str">
        <f aca="false">HYPERLINK(CONCATENATE("http://www.ncbi.nlm.nih.gov/nuccore/",BM1936),BM1936)</f>
        <v>HW532736</v>
      </c>
      <c r="AX1936" s="219" t="str">
        <f aca="false">CONCATENATE(D1936,IF(I1936="","",CONCATENATE(".",I1936)),IF(K1936="","",CONCATENATE(".",K1936)),IF(M1936="","",CONCATENATE(".",M1936)),IF(R1936="","",CONCATENATE(".",R1936)),IF(U1936="","","(*)"))</f>
        <v>.patent</v>
      </c>
      <c r="AY1936" s="170" t="str">
        <f aca="false">CONCATENATE(BM1936,".",BN1936)</f>
        <v>HW532736.</v>
      </c>
      <c r="AZ1936" s="171" t="str">
        <f aca="false">IF(AV1936="",IF(ISNUMBER(FIND(".",A1936)),LEFT(A1936,FIND(".",A1936)-1),A1936),AV1936)</f>
        <v>HW532736</v>
      </c>
      <c r="BA1936" s="171" t="str">
        <f aca="false">IF(ISNUMBER(FIND("-",AZ1936)),LEFT(AZ1936,FIND("-",AZ1936)-1),AZ1936)</f>
        <v>HW532736</v>
      </c>
      <c r="BB1936" s="170" t="str">
        <f aca="false"> MEGAname &amp; "="</f>
        <v>HW532736=</v>
      </c>
      <c r="BC1936" s="170" t="str">
        <f aca="false">Clear &amp; IF(span ,"Span","out")</f>
        <v>HW532736=out</v>
      </c>
      <c r="BD1936" s="170" t="str">
        <f aca="false">Clear &amp; IF(span, IF(B1936=".","Selected",B1936),"out")</f>
        <v>HW532736=out</v>
      </c>
      <c r="BE1936" s="170" t="str">
        <f aca="false">Clear &amp; Strain</f>
        <v>HW532736=</v>
      </c>
      <c r="BF1936" s="170" t="str">
        <f aca="false">CONCATENATE(A1936,"=",F1936,". ",AX1936,IF(AB1936="","",CONCATENATE(".",AB1936)))</f>
        <v>HW532736=. .patent.CG</v>
      </c>
      <c r="BG1936" s="170" t="str">
        <f aca="false">CONCATENATE(A1936,"=",F1936,". ",AX1936)</f>
        <v>HW532736=. .patent</v>
      </c>
      <c r="BH1936" s="170" t="str">
        <f aca="false">CONCATENATE(A1936,"=",AX1936)</f>
        <v>HW532736=.patent</v>
      </c>
      <c r="BI1936" s="170" t="str">
        <f aca="false">CONCATENATE(A1936,"=",ComForSubtype,D1936)</f>
        <v>HW532736=</v>
      </c>
      <c r="BJ1936" s="170" t="str">
        <f aca="false">CONCATENATE(A1936,"=",E1936)</f>
        <v>HW532736=</v>
      </c>
      <c r="BK1936" s="170" t="str">
        <f aca="false">CONCATENATE(A1936,"=",C1936)</f>
        <v>HW532736=</v>
      </c>
      <c r="BL1936" s="170" t="str">
        <f aca="false">CONCATENATE(D1936,"=")</f>
        <v>=</v>
      </c>
      <c r="BM1936" s="223" t="str">
        <f aca="false">IF(BA1936="XX","",BA1936)</f>
        <v>HW532736</v>
      </c>
      <c r="BN1936" s="224" t="str">
        <f aca="false">CONCATENATE(IF(F1936="","",F1936),IF(G1936="","",CONCATENATE(" / ",G1936)))</f>
        <v/>
      </c>
      <c r="BO1936" s="225" t="str">
        <f aca="false">AX1936</f>
        <v>.patent</v>
      </c>
      <c r="BP1936" s="226" t="str">
        <f aca="false">IF(V1936="","",V1936)</f>
        <v/>
      </c>
      <c r="BQ1936" s="226" t="str">
        <f aca="false">IF(W1936="","",CONCATENATE(W1936,IF(LEFT(AO1936,1)="s","+","")))</f>
        <v/>
      </c>
      <c r="BR1936" s="226" t="str">
        <f aca="false">IF(X1936="","",CONCATENATE(X1936,IF(LEFT(AQ1936,1)="s","+","")))</f>
        <v/>
      </c>
      <c r="BS1936" s="226" t="str">
        <f aca="false">IF(Y1936="","",CONCATENATE(Y1936,IF(LEFT(AR1936,1)="s","+","")))</f>
        <v/>
      </c>
      <c r="BT1936" s="226" t="str">
        <f aca="false">IF(Z1936="","",CONCATENATE(Z1936,IF(LEFT(AS1936,1)="s","+","")))</f>
        <v/>
      </c>
      <c r="BU1936" s="227" t="str">
        <f aca="false">IF(AA1936="","",CONCATENATE(AA1936,IF(LEFT(AT1936,1)="s","+","")))</f>
        <v/>
      </c>
      <c r="BV1936" s="212"/>
      <c r="BW1936" s="177" t="s">
        <v>338</v>
      </c>
      <c r="BX1936" s="170" t="str">
        <f aca="false">IF(BW1936&lt;&gt;"",IF(ISNUMBER(FIND("=",BW1936)),LEFT(BW1936,FIND("=",BW1936)-1),BW1936),BW1936)</f>
        <v>xx</v>
      </c>
      <c r="BY1936" s="170" t="str">
        <f aca="false">IF(BW1936&lt;&gt;"",IF(ISNUMBER(FIND("=",BW1936)),RIGHT(BW1936,LEN(BW1936)-FIND("=",BW1936)),""),"")</f>
        <v>Non_select</v>
      </c>
      <c r="BZ1936" s="170" t="str">
        <f aca="false">IF(BX1936&lt;&gt;"",IF(ISNUMBER(FIND(".",BX1936)),LEFT(BX1936,FIND(".",BX1936)-1),BX1936),BX1936)</f>
        <v>xx</v>
      </c>
      <c r="CA1936" s="170" t="str">
        <f aca="false">IF(BX1936&lt;&gt;"",IF(ISNUMBER(FIND(".",BX1936)),RIGHT(BX1936,LEN(BX1936)-FIND(".",BX1936)),""),"")</f>
        <v/>
      </c>
      <c r="CB1936" s="212"/>
      <c r="CC1936" s="170" t="str">
        <f aca="false">A1936</f>
        <v>HW532736</v>
      </c>
      <c r="CD1936" s="178" t="s">
        <v>339</v>
      </c>
      <c r="CE1936" s="178" t="s">
        <v>340</v>
      </c>
      <c r="CF1936" s="178" t="s">
        <v>341</v>
      </c>
      <c r="CG1936" s="212"/>
      <c r="CH1936" s="212"/>
      <c r="CI1936" s="212"/>
      <c r="CJ1936" s="212"/>
      <c r="CK1936" s="178"/>
      <c r="CL1936" s="212"/>
      <c r="CM1936" s="212"/>
      <c r="CN1936" s="212"/>
      <c r="CO1936" s="212"/>
      <c r="CP1936" s="212"/>
      <c r="CQ1936" s="212"/>
      <c r="CR1936" s="170" t="n">
        <f aca="false">C1936</f>
        <v>0</v>
      </c>
      <c r="CS1936" s="229" t="n">
        <f aca="false">D1936</f>
        <v>0</v>
      </c>
      <c r="CT1936" s="170" t="str">
        <f aca="false">CONCATENATE(CD1936," strain ",CM1936," ",CL1936,", partial cds")</f>
        <v>Hepatitis E virus strain  , partial cds</v>
      </c>
    </row>
    <row r="1937" s="146" customFormat="true" ht="11.9" hidden="true" customHeight="true" outlineLevel="0" collapsed="false">
      <c r="A1937" s="154" t="s">
        <v>4887</v>
      </c>
      <c r="B1937" s="147" t="s">
        <v>371</v>
      </c>
      <c r="C1937" s="209"/>
      <c r="D1937" s="209"/>
      <c r="E1937" s="209"/>
      <c r="F1937" s="154"/>
      <c r="G1937" s="212"/>
      <c r="H1937" s="212"/>
      <c r="I1937" s="212"/>
      <c r="J1937" s="212"/>
      <c r="K1937" s="212"/>
      <c r="L1937" s="212"/>
      <c r="M1937" s="157" t="s">
        <v>479</v>
      </c>
      <c r="N1937" s="213"/>
      <c r="O1937" s="212"/>
      <c r="P1937" s="212"/>
      <c r="Q1937" s="212"/>
      <c r="R1937" s="212"/>
      <c r="S1937" s="212"/>
      <c r="T1937" s="215"/>
      <c r="U1937" s="215"/>
      <c r="V1937" s="209"/>
      <c r="W1937" s="217"/>
      <c r="X1937" s="209"/>
      <c r="Y1937" s="209"/>
      <c r="Z1937" s="209"/>
      <c r="AA1937" s="216"/>
      <c r="AB1937" s="251" t="s">
        <v>278</v>
      </c>
      <c r="AC1937" s="163" t="s">
        <v>354</v>
      </c>
      <c r="AD1937" s="164" t="s">
        <v>354</v>
      </c>
      <c r="AE1937" s="164" t="s">
        <v>354</v>
      </c>
      <c r="AF1937" s="164" t="s">
        <v>354</v>
      </c>
      <c r="AG1937" s="166" t="s">
        <v>354</v>
      </c>
      <c r="AH1937" s="212"/>
      <c r="AI1937" s="212"/>
      <c r="AJ1937" s="219" t="n">
        <f aca="false">SeqEnd-SeqBeg+1</f>
        <v>1</v>
      </c>
      <c r="AK1937" s="220" t="n">
        <f aca="false">AND( SeqBeg&lt;=Beg  , End &lt;=SeqEnd )</f>
        <v>0</v>
      </c>
      <c r="AL1937" s="212"/>
      <c r="AM1937" s="212"/>
      <c r="AN1937" s="221"/>
      <c r="AO1937" s="147" t="s">
        <v>103</v>
      </c>
      <c r="AP1937" s="147" t="s">
        <v>103</v>
      </c>
      <c r="AQ1937" s="147" t="s">
        <v>103</v>
      </c>
      <c r="AR1937" s="147" t="s">
        <v>103</v>
      </c>
      <c r="AS1937" s="147" t="s">
        <v>103</v>
      </c>
      <c r="AT1937" s="147" t="s">
        <v>103</v>
      </c>
      <c r="AV1937" s="212"/>
      <c r="AW1937" s="222" t="str">
        <f aca="false">HYPERLINK(CONCATENATE("http://www.ncbi.nlm.nih.gov/nuccore/",BM1937),BM1937)</f>
        <v>HW532737</v>
      </c>
      <c r="AX1937" s="219" t="str">
        <f aca="false">CONCATENATE(D1937,IF(I1937="","",CONCATENATE(".",I1937)),IF(K1937="","",CONCATENATE(".",K1937)),IF(M1937="","",CONCATENATE(".",M1937)),IF(R1937="","",CONCATENATE(".",R1937)),IF(U1937="","","(*)"))</f>
        <v>.patent</v>
      </c>
      <c r="AY1937" s="170" t="str">
        <f aca="false">CONCATENATE(BM1937,".",BN1937)</f>
        <v>HW532737.</v>
      </c>
      <c r="AZ1937" s="171" t="str">
        <f aca="false">IF(AV1937="",IF(ISNUMBER(FIND(".",A1937)),LEFT(A1937,FIND(".",A1937)-1),A1937),AV1937)</f>
        <v>HW532737</v>
      </c>
      <c r="BA1937" s="171" t="str">
        <f aca="false">IF(ISNUMBER(FIND("-",AZ1937)),LEFT(AZ1937,FIND("-",AZ1937)-1),AZ1937)</f>
        <v>HW532737</v>
      </c>
      <c r="BB1937" s="170" t="str">
        <f aca="false"> MEGAname &amp; "="</f>
        <v>HW532737=</v>
      </c>
      <c r="BC1937" s="170" t="str">
        <f aca="false">Clear &amp; IF(span ,"Span","out")</f>
        <v>HW532737=out</v>
      </c>
      <c r="BD1937" s="170" t="str">
        <f aca="false">Clear &amp; IF(span, IF(B1937=".","Selected",B1937),"out")</f>
        <v>HW532737=out</v>
      </c>
      <c r="BE1937" s="170" t="str">
        <f aca="false">Clear &amp; Strain</f>
        <v>HW532737=</v>
      </c>
      <c r="BF1937" s="170" t="str">
        <f aca="false">CONCATENATE(A1937,"=",F1937,". ",AX1937,IF(AB1937="","",CONCATENATE(".",AB1937)))</f>
        <v>HW532737=. .patent.CG</v>
      </c>
      <c r="BG1937" s="170" t="str">
        <f aca="false">CONCATENATE(A1937,"=",F1937,". ",AX1937)</f>
        <v>HW532737=. .patent</v>
      </c>
      <c r="BH1937" s="170" t="str">
        <f aca="false">CONCATENATE(A1937,"=",AX1937)</f>
        <v>HW532737=.patent</v>
      </c>
      <c r="BI1937" s="170" t="str">
        <f aca="false">CONCATENATE(A1937,"=",ComForSubtype,D1937)</f>
        <v>HW532737=</v>
      </c>
      <c r="BJ1937" s="170" t="str">
        <f aca="false">CONCATENATE(A1937,"=",E1937)</f>
        <v>HW532737=</v>
      </c>
      <c r="BK1937" s="170" t="str">
        <f aca="false">CONCATENATE(A1937,"=",C1937)</f>
        <v>HW532737=</v>
      </c>
      <c r="BL1937" s="170" t="str">
        <f aca="false">CONCATENATE(D1937,"=")</f>
        <v>=</v>
      </c>
      <c r="BM1937" s="223" t="str">
        <f aca="false">IF(BA1937="XX","",BA1937)</f>
        <v>HW532737</v>
      </c>
      <c r="BN1937" s="224" t="str">
        <f aca="false">CONCATENATE(IF(F1937="","",F1937),IF(G1937="","",CONCATENATE(" / ",G1937)))</f>
        <v/>
      </c>
      <c r="BO1937" s="225" t="str">
        <f aca="false">AX1937</f>
        <v>.patent</v>
      </c>
      <c r="BP1937" s="226" t="str">
        <f aca="false">IF(V1937="","",V1937)</f>
        <v/>
      </c>
      <c r="BQ1937" s="226" t="str">
        <f aca="false">IF(W1937="","",CONCATENATE(W1937,IF(LEFT(AO1937,1)="s","+","")))</f>
        <v/>
      </c>
      <c r="BR1937" s="226" t="str">
        <f aca="false">IF(X1937="","",CONCATENATE(X1937,IF(LEFT(AQ1937,1)="s","+","")))</f>
        <v/>
      </c>
      <c r="BS1937" s="226" t="str">
        <f aca="false">IF(Y1937="","",CONCATENATE(Y1937,IF(LEFT(AR1937,1)="s","+","")))</f>
        <v/>
      </c>
      <c r="BT1937" s="226" t="str">
        <f aca="false">IF(Z1937="","",CONCATENATE(Z1937,IF(LEFT(AS1937,1)="s","+","")))</f>
        <v/>
      </c>
      <c r="BU1937" s="227" t="str">
        <f aca="false">IF(AA1937="","",CONCATENATE(AA1937,IF(LEFT(AT1937,1)="s","+","")))</f>
        <v/>
      </c>
      <c r="BV1937" s="212"/>
      <c r="BW1937" s="177" t="s">
        <v>338</v>
      </c>
      <c r="BX1937" s="170" t="str">
        <f aca="false">IF(BW1937&lt;&gt;"",IF(ISNUMBER(FIND("=",BW1937)),LEFT(BW1937,FIND("=",BW1937)-1),BW1937),BW1937)</f>
        <v>xx</v>
      </c>
      <c r="BY1937" s="170" t="str">
        <f aca="false">IF(BW1937&lt;&gt;"",IF(ISNUMBER(FIND("=",BW1937)),RIGHT(BW1937,LEN(BW1937)-FIND("=",BW1937)),""),"")</f>
        <v>Non_select</v>
      </c>
      <c r="BZ1937" s="170" t="str">
        <f aca="false">IF(BX1937&lt;&gt;"",IF(ISNUMBER(FIND(".",BX1937)),LEFT(BX1937,FIND(".",BX1937)-1),BX1937),BX1937)</f>
        <v>xx</v>
      </c>
      <c r="CA1937" s="170" t="str">
        <f aca="false">IF(BX1937&lt;&gt;"",IF(ISNUMBER(FIND(".",BX1937)),RIGHT(BX1937,LEN(BX1937)-FIND(".",BX1937)),""),"")</f>
        <v/>
      </c>
      <c r="CB1937" s="212"/>
      <c r="CC1937" s="170" t="str">
        <f aca="false">A1937</f>
        <v>HW532737</v>
      </c>
      <c r="CD1937" s="178" t="s">
        <v>339</v>
      </c>
      <c r="CE1937" s="178" t="s">
        <v>340</v>
      </c>
      <c r="CF1937" s="178" t="s">
        <v>341</v>
      </c>
      <c r="CG1937" s="212"/>
      <c r="CH1937" s="212"/>
      <c r="CI1937" s="212"/>
      <c r="CJ1937" s="212"/>
      <c r="CK1937" s="178"/>
      <c r="CL1937" s="212"/>
      <c r="CM1937" s="212"/>
      <c r="CN1937" s="212"/>
      <c r="CO1937" s="212"/>
      <c r="CP1937" s="212"/>
      <c r="CQ1937" s="212"/>
      <c r="CR1937" s="170" t="n">
        <f aca="false">C1937</f>
        <v>0</v>
      </c>
      <c r="CS1937" s="229" t="n">
        <f aca="false">D1937</f>
        <v>0</v>
      </c>
      <c r="CT1937" s="170" t="str">
        <f aca="false">CONCATENATE(CD1937," strain ",CM1937," ",CL1937,", partial cds")</f>
        <v>Hepatitis E virus strain  , partial cds</v>
      </c>
    </row>
    <row r="1938" s="146" customFormat="true" ht="11.9" hidden="true" customHeight="true" outlineLevel="0" collapsed="false">
      <c r="A1938" s="154" t="s">
        <v>4888</v>
      </c>
      <c r="B1938" s="147" t="s">
        <v>371</v>
      </c>
      <c r="C1938" s="209"/>
      <c r="D1938" s="209"/>
      <c r="E1938" s="209"/>
      <c r="F1938" s="212"/>
      <c r="G1938" s="212"/>
      <c r="H1938" s="212"/>
      <c r="I1938" s="212"/>
      <c r="J1938" s="212"/>
      <c r="K1938" s="212"/>
      <c r="L1938" s="212"/>
      <c r="M1938" s="157" t="s">
        <v>479</v>
      </c>
      <c r="N1938" s="213"/>
      <c r="O1938" s="212"/>
      <c r="P1938" s="212"/>
      <c r="Q1938" s="212"/>
      <c r="R1938" s="212"/>
      <c r="S1938" s="212"/>
      <c r="T1938" s="215"/>
      <c r="U1938" s="215"/>
      <c r="V1938" s="209"/>
      <c r="W1938" s="217"/>
      <c r="X1938" s="209"/>
      <c r="Y1938" s="209"/>
      <c r="Z1938" s="209"/>
      <c r="AA1938" s="216"/>
      <c r="AB1938" s="217"/>
      <c r="AC1938" s="217"/>
      <c r="AD1938" s="209"/>
      <c r="AE1938" s="209"/>
      <c r="AF1938" s="209"/>
      <c r="AG1938" s="218"/>
      <c r="AH1938" s="212"/>
      <c r="AI1938" s="212"/>
      <c r="AJ1938" s="219" t="n">
        <f aca="false">SeqEnd-SeqBeg+1</f>
        <v>1</v>
      </c>
      <c r="AK1938" s="220" t="n">
        <f aca="false">AND( SeqBeg&lt;=Beg  , End &lt;=SeqEnd )</f>
        <v>0</v>
      </c>
      <c r="AL1938" s="212"/>
      <c r="AM1938" s="212"/>
      <c r="AN1938" s="221"/>
      <c r="AO1938" s="147" t="s">
        <v>103</v>
      </c>
      <c r="AP1938" s="147" t="s">
        <v>103</v>
      </c>
      <c r="AQ1938" s="147" t="s">
        <v>103</v>
      </c>
      <c r="AR1938" s="147" t="s">
        <v>103</v>
      </c>
      <c r="AS1938" s="147" t="s">
        <v>103</v>
      </c>
      <c r="AT1938" s="147" t="s">
        <v>103</v>
      </c>
      <c r="AV1938" s="212"/>
      <c r="AW1938" s="222" t="str">
        <f aca="false">HYPERLINK(CONCATENATE("http://www.ncbi.nlm.nih.gov/nuccore/",BM1938),BM1938)</f>
        <v>JA070676</v>
      </c>
      <c r="AX1938" s="219" t="str">
        <f aca="false">CONCATENATE(D1938,IF(I1938="","",CONCATENATE(".",I1938)),IF(K1938="","",CONCATENATE(".",K1938)),IF(M1938="","",CONCATENATE(".",M1938)),IF(R1938="","",CONCATENATE(".",R1938)),IF(U1938="","","(*)"))</f>
        <v>.patent</v>
      </c>
      <c r="AY1938" s="170" t="str">
        <f aca="false">CONCATENATE(BM1938,".",BN1938)</f>
        <v>JA070676.</v>
      </c>
      <c r="AZ1938" s="171" t="str">
        <f aca="false">IF(AV1938="",IF(ISNUMBER(FIND(".",A1938)),LEFT(A1938,FIND(".",A1938)-1),A1938),AV1938)</f>
        <v>JA070676</v>
      </c>
      <c r="BA1938" s="171" t="str">
        <f aca="false">IF(ISNUMBER(FIND("-",AZ1938)),LEFT(AZ1938,FIND("-",AZ1938)-1),AZ1938)</f>
        <v>JA070676</v>
      </c>
      <c r="BB1938" s="170" t="str">
        <f aca="false"> MEGAname &amp; "="</f>
        <v>JA070676=</v>
      </c>
      <c r="BC1938" s="170" t="str">
        <f aca="false">Clear &amp; IF(span ,"Span","out")</f>
        <v>JA070676=out</v>
      </c>
      <c r="BD1938" s="170" t="str">
        <f aca="false">Clear &amp; IF(span, IF(B1938=".","Selected",B1938),"out")</f>
        <v>JA070676=out</v>
      </c>
      <c r="BE1938" s="170" t="str">
        <f aca="false">Clear &amp; Strain</f>
        <v>JA070676=</v>
      </c>
      <c r="BF1938" s="170" t="str">
        <f aca="false">CONCATENATE(A1938,"=",F1938,". ",AX1938,IF(AB1938="","",CONCATENATE(".",AB1938)))</f>
        <v>JA070676=. .patent</v>
      </c>
      <c r="BG1938" s="170" t="str">
        <f aca="false">CONCATENATE(A1938,"=",F1938,". ",AX1938)</f>
        <v>JA070676=. .patent</v>
      </c>
      <c r="BH1938" s="170" t="str">
        <f aca="false">CONCATENATE(A1938,"=",AX1938)</f>
        <v>JA070676=.patent</v>
      </c>
      <c r="BI1938" s="170" t="str">
        <f aca="false">CONCATENATE(A1938,"=",ComForSubtype,D1938)</f>
        <v>JA070676=</v>
      </c>
      <c r="BJ1938" s="170" t="str">
        <f aca="false">CONCATENATE(A1938,"=",E1938)</f>
        <v>JA070676=</v>
      </c>
      <c r="BK1938" s="170" t="str">
        <f aca="false">CONCATENATE(A1938,"=",C1938)</f>
        <v>JA070676=</v>
      </c>
      <c r="BL1938" s="170" t="str">
        <f aca="false">CONCATENATE(D1938,"=")</f>
        <v>=</v>
      </c>
      <c r="BM1938" s="223" t="str">
        <f aca="false">IF(BA1938="XX","",BA1938)</f>
        <v>JA070676</v>
      </c>
      <c r="BN1938" s="224" t="str">
        <f aca="false">CONCATENATE(IF(F1938="","",F1938),IF(G1938="","",CONCATENATE(" / ",G1938)))</f>
        <v/>
      </c>
      <c r="BO1938" s="225" t="str">
        <f aca="false">AX1938</f>
        <v>.patent</v>
      </c>
      <c r="BP1938" s="226" t="str">
        <f aca="false">IF(V1938="","",V1938)</f>
        <v/>
      </c>
      <c r="BQ1938" s="226" t="str">
        <f aca="false">IF(W1938="","",CONCATENATE(W1938,IF(LEFT(AO1938,1)="s","+","")))</f>
        <v/>
      </c>
      <c r="BR1938" s="226" t="str">
        <f aca="false">IF(X1938="","",CONCATENATE(X1938,IF(LEFT(AQ1938,1)="s","+","")))</f>
        <v/>
      </c>
      <c r="BS1938" s="226" t="str">
        <f aca="false">IF(Y1938="","",CONCATENATE(Y1938,IF(LEFT(AR1938,1)="s","+","")))</f>
        <v/>
      </c>
      <c r="BT1938" s="226" t="str">
        <f aca="false">IF(Z1938="","",CONCATENATE(Z1938,IF(LEFT(AS1938,1)="s","+","")))</f>
        <v/>
      </c>
      <c r="BU1938" s="227" t="str">
        <f aca="false">IF(AA1938="","",CONCATENATE(AA1938,IF(LEFT(AT1938,1)="s","+","")))</f>
        <v/>
      </c>
      <c r="BV1938" s="212"/>
      <c r="BW1938" s="177" t="s">
        <v>338</v>
      </c>
      <c r="BX1938" s="170" t="str">
        <f aca="false">IF(BW1938&lt;&gt;"",IF(ISNUMBER(FIND("=",BW1938)),LEFT(BW1938,FIND("=",BW1938)-1),BW1938),BW1938)</f>
        <v>xx</v>
      </c>
      <c r="BY1938" s="170" t="str">
        <f aca="false">IF(BW1938&lt;&gt;"",IF(ISNUMBER(FIND("=",BW1938)),RIGHT(BW1938,LEN(BW1938)-FIND("=",BW1938)),""),"")</f>
        <v>Non_select</v>
      </c>
      <c r="BZ1938" s="170" t="str">
        <f aca="false">IF(BX1938&lt;&gt;"",IF(ISNUMBER(FIND(".",BX1938)),LEFT(BX1938,FIND(".",BX1938)-1),BX1938),BX1938)</f>
        <v>xx</v>
      </c>
      <c r="CA1938" s="170" t="str">
        <f aca="false">IF(BX1938&lt;&gt;"",IF(ISNUMBER(FIND(".",BX1938)),RIGHT(BX1938,LEN(BX1938)-FIND(".",BX1938)),""),"")</f>
        <v/>
      </c>
      <c r="CB1938" s="212"/>
      <c r="CC1938" s="170" t="str">
        <f aca="false">A1938</f>
        <v>JA070676</v>
      </c>
      <c r="CD1938" s="178" t="s">
        <v>339</v>
      </c>
      <c r="CE1938" s="178" t="s">
        <v>340</v>
      </c>
      <c r="CF1938" s="178" t="s">
        <v>341</v>
      </c>
      <c r="CG1938" s="212"/>
      <c r="CH1938" s="212"/>
      <c r="CI1938" s="212"/>
      <c r="CJ1938" s="212"/>
      <c r="CK1938" s="178"/>
      <c r="CL1938" s="212"/>
      <c r="CM1938" s="212"/>
      <c r="CN1938" s="212"/>
      <c r="CO1938" s="212"/>
      <c r="CP1938" s="212"/>
      <c r="CQ1938" s="212"/>
      <c r="CR1938" s="170" t="n">
        <f aca="false">C1938</f>
        <v>0</v>
      </c>
      <c r="CS1938" s="229" t="n">
        <f aca="false">D1938</f>
        <v>0</v>
      </c>
      <c r="CT1938" s="170" t="str">
        <f aca="false">CONCATENATE(CD1938," strain ",CM1938," ",CL1938,", partial cds")</f>
        <v>Hepatitis E virus strain  , partial cds</v>
      </c>
    </row>
    <row r="1939" s="146" customFormat="true" ht="11.9" hidden="true" customHeight="true" outlineLevel="0" collapsed="false">
      <c r="A1939" s="154" t="s">
        <v>4889</v>
      </c>
      <c r="B1939" s="147" t="s">
        <v>371</v>
      </c>
      <c r="C1939" s="209"/>
      <c r="D1939" s="209"/>
      <c r="E1939" s="209"/>
      <c r="F1939" s="212"/>
      <c r="G1939" s="212"/>
      <c r="H1939" s="212"/>
      <c r="I1939" s="212"/>
      <c r="J1939" s="212"/>
      <c r="K1939" s="212"/>
      <c r="L1939" s="212"/>
      <c r="M1939" s="157" t="s">
        <v>479</v>
      </c>
      <c r="N1939" s="213"/>
      <c r="O1939" s="212"/>
      <c r="P1939" s="212"/>
      <c r="Q1939" s="212"/>
      <c r="R1939" s="212"/>
      <c r="S1939" s="212"/>
      <c r="T1939" s="215"/>
      <c r="U1939" s="215"/>
      <c r="V1939" s="209"/>
      <c r="W1939" s="217"/>
      <c r="X1939" s="209"/>
      <c r="Y1939" s="209"/>
      <c r="Z1939" s="209"/>
      <c r="AA1939" s="216"/>
      <c r="AB1939" s="217"/>
      <c r="AC1939" s="217"/>
      <c r="AD1939" s="209"/>
      <c r="AE1939" s="209"/>
      <c r="AF1939" s="209"/>
      <c r="AG1939" s="218"/>
      <c r="AH1939" s="212"/>
      <c r="AI1939" s="212"/>
      <c r="AJ1939" s="219" t="n">
        <f aca="false">SeqEnd-SeqBeg+1</f>
        <v>1</v>
      </c>
      <c r="AK1939" s="220" t="n">
        <f aca="false">AND( SeqBeg&lt;=Beg  , End &lt;=SeqEnd )</f>
        <v>0</v>
      </c>
      <c r="AL1939" s="212"/>
      <c r="AM1939" s="212"/>
      <c r="AN1939" s="221"/>
      <c r="AO1939" s="147" t="s">
        <v>103</v>
      </c>
      <c r="AP1939" s="147" t="s">
        <v>103</v>
      </c>
      <c r="AQ1939" s="147" t="s">
        <v>103</v>
      </c>
      <c r="AR1939" s="147" t="s">
        <v>103</v>
      </c>
      <c r="AS1939" s="147" t="s">
        <v>103</v>
      </c>
      <c r="AT1939" s="147" t="s">
        <v>103</v>
      </c>
      <c r="AV1939" s="212"/>
      <c r="AW1939" s="222" t="str">
        <f aca="false">HYPERLINK(CONCATENATE("http://www.ncbi.nlm.nih.gov/nuccore/",BM1939),BM1939)</f>
        <v>JA070677</v>
      </c>
      <c r="AX1939" s="219" t="str">
        <f aca="false">CONCATENATE(D1939,IF(I1939="","",CONCATENATE(".",I1939)),IF(K1939="","",CONCATENATE(".",K1939)),IF(M1939="","",CONCATENATE(".",M1939)),IF(R1939="","",CONCATENATE(".",R1939)),IF(U1939="","","(*)"))</f>
        <v>.patent</v>
      </c>
      <c r="AY1939" s="170" t="str">
        <f aca="false">CONCATENATE(BM1939,".",BN1939)</f>
        <v>JA070677.</v>
      </c>
      <c r="AZ1939" s="171" t="str">
        <f aca="false">IF(AV1939="",IF(ISNUMBER(FIND(".",A1939)),LEFT(A1939,FIND(".",A1939)-1),A1939),AV1939)</f>
        <v>JA070677</v>
      </c>
      <c r="BA1939" s="171" t="str">
        <f aca="false">IF(ISNUMBER(FIND("-",AZ1939)),LEFT(AZ1939,FIND("-",AZ1939)-1),AZ1939)</f>
        <v>JA070677</v>
      </c>
      <c r="BB1939" s="170" t="str">
        <f aca="false"> MEGAname &amp; "="</f>
        <v>JA070677=</v>
      </c>
      <c r="BC1939" s="170" t="str">
        <f aca="false">Clear &amp; IF(span ,"Span","out")</f>
        <v>JA070677=out</v>
      </c>
      <c r="BD1939" s="170" t="str">
        <f aca="false">Clear &amp; IF(span, IF(B1939=".","Selected",B1939),"out")</f>
        <v>JA070677=out</v>
      </c>
      <c r="BE1939" s="170" t="str">
        <f aca="false">Clear &amp; Strain</f>
        <v>JA070677=</v>
      </c>
      <c r="BF1939" s="170" t="str">
        <f aca="false">CONCATENATE(A1939,"=",F1939,". ",AX1939,IF(AB1939="","",CONCATENATE(".",AB1939)))</f>
        <v>JA070677=. .patent</v>
      </c>
      <c r="BG1939" s="170" t="str">
        <f aca="false">CONCATENATE(A1939,"=",F1939,". ",AX1939)</f>
        <v>JA070677=. .patent</v>
      </c>
      <c r="BH1939" s="170" t="str">
        <f aca="false">CONCATENATE(A1939,"=",AX1939)</f>
        <v>JA070677=.patent</v>
      </c>
      <c r="BI1939" s="170" t="str">
        <f aca="false">CONCATENATE(A1939,"=",ComForSubtype,D1939)</f>
        <v>JA070677=</v>
      </c>
      <c r="BJ1939" s="170" t="str">
        <f aca="false">CONCATENATE(A1939,"=",E1939)</f>
        <v>JA070677=</v>
      </c>
      <c r="BK1939" s="170" t="str">
        <f aca="false">CONCATENATE(A1939,"=",C1939)</f>
        <v>JA070677=</v>
      </c>
      <c r="BL1939" s="170" t="str">
        <f aca="false">CONCATENATE(D1939,"=")</f>
        <v>=</v>
      </c>
      <c r="BM1939" s="223" t="str">
        <f aca="false">IF(BA1939="XX","",BA1939)</f>
        <v>JA070677</v>
      </c>
      <c r="BN1939" s="224" t="str">
        <f aca="false">CONCATENATE(IF(F1939="","",F1939),IF(G1939="","",CONCATENATE(" / ",G1939)))</f>
        <v/>
      </c>
      <c r="BO1939" s="225" t="str">
        <f aca="false">AX1939</f>
        <v>.patent</v>
      </c>
      <c r="BP1939" s="226" t="str">
        <f aca="false">IF(V1939="","",V1939)</f>
        <v/>
      </c>
      <c r="BQ1939" s="226" t="str">
        <f aca="false">IF(W1939="","",CONCATENATE(W1939,IF(LEFT(AO1939,1)="s","+","")))</f>
        <v/>
      </c>
      <c r="BR1939" s="226" t="str">
        <f aca="false">IF(X1939="","",CONCATENATE(X1939,IF(LEFT(AQ1939,1)="s","+","")))</f>
        <v/>
      </c>
      <c r="BS1939" s="226" t="str">
        <f aca="false">IF(Y1939="","",CONCATENATE(Y1939,IF(LEFT(AR1939,1)="s","+","")))</f>
        <v/>
      </c>
      <c r="BT1939" s="226" t="str">
        <f aca="false">IF(Z1939="","",CONCATENATE(Z1939,IF(LEFT(AS1939,1)="s","+","")))</f>
        <v/>
      </c>
      <c r="BU1939" s="227" t="str">
        <f aca="false">IF(AA1939="","",CONCATENATE(AA1939,IF(LEFT(AT1939,1)="s","+","")))</f>
        <v/>
      </c>
      <c r="BV1939" s="212"/>
      <c r="BW1939" s="177" t="s">
        <v>338</v>
      </c>
      <c r="BX1939" s="170" t="str">
        <f aca="false">IF(BW1939&lt;&gt;"",IF(ISNUMBER(FIND("=",BW1939)),LEFT(BW1939,FIND("=",BW1939)-1),BW1939),BW1939)</f>
        <v>xx</v>
      </c>
      <c r="BY1939" s="170" t="str">
        <f aca="false">IF(BW1939&lt;&gt;"",IF(ISNUMBER(FIND("=",BW1939)),RIGHT(BW1939,LEN(BW1939)-FIND("=",BW1939)),""),"")</f>
        <v>Non_select</v>
      </c>
      <c r="BZ1939" s="170" t="str">
        <f aca="false">IF(BX1939&lt;&gt;"",IF(ISNUMBER(FIND(".",BX1939)),LEFT(BX1939,FIND(".",BX1939)-1),BX1939),BX1939)</f>
        <v>xx</v>
      </c>
      <c r="CA1939" s="170" t="str">
        <f aca="false">IF(BX1939&lt;&gt;"",IF(ISNUMBER(FIND(".",BX1939)),RIGHT(BX1939,LEN(BX1939)-FIND(".",BX1939)),""),"")</f>
        <v/>
      </c>
      <c r="CB1939" s="212"/>
      <c r="CC1939" s="170" t="str">
        <f aca="false">A1939</f>
        <v>JA070677</v>
      </c>
      <c r="CD1939" s="178" t="s">
        <v>339</v>
      </c>
      <c r="CE1939" s="178" t="s">
        <v>340</v>
      </c>
      <c r="CF1939" s="178" t="s">
        <v>341</v>
      </c>
      <c r="CG1939" s="212"/>
      <c r="CH1939" s="212"/>
      <c r="CI1939" s="212"/>
      <c r="CJ1939" s="212"/>
      <c r="CK1939" s="178"/>
      <c r="CL1939" s="212"/>
      <c r="CM1939" s="212"/>
      <c r="CN1939" s="212"/>
      <c r="CO1939" s="212"/>
      <c r="CP1939" s="212"/>
      <c r="CQ1939" s="212"/>
      <c r="CR1939" s="170" t="n">
        <f aca="false">C1939</f>
        <v>0</v>
      </c>
      <c r="CS1939" s="229" t="n">
        <f aca="false">D1939</f>
        <v>0</v>
      </c>
      <c r="CT1939" s="170" t="str">
        <f aca="false">CONCATENATE(CD1939," strain ",CM1939," ",CL1939,", partial cds")</f>
        <v>Hepatitis E virus strain  , partial cds</v>
      </c>
    </row>
    <row r="1940" s="146" customFormat="true" ht="11.9" hidden="true" customHeight="true" outlineLevel="0" collapsed="false">
      <c r="A1940" s="154" t="s">
        <v>4890</v>
      </c>
      <c r="B1940" s="147" t="s">
        <v>371</v>
      </c>
      <c r="C1940" s="209"/>
      <c r="D1940" s="209"/>
      <c r="E1940" s="209"/>
      <c r="F1940" s="212"/>
      <c r="G1940" s="212"/>
      <c r="H1940" s="212"/>
      <c r="I1940" s="212"/>
      <c r="J1940" s="212"/>
      <c r="K1940" s="212"/>
      <c r="L1940" s="212"/>
      <c r="M1940" s="157" t="s">
        <v>479</v>
      </c>
      <c r="N1940" s="213"/>
      <c r="O1940" s="212"/>
      <c r="P1940" s="212"/>
      <c r="Q1940" s="212"/>
      <c r="R1940" s="212"/>
      <c r="S1940" s="212"/>
      <c r="T1940" s="215"/>
      <c r="U1940" s="215"/>
      <c r="V1940" s="209"/>
      <c r="W1940" s="217"/>
      <c r="X1940" s="209"/>
      <c r="Y1940" s="209"/>
      <c r="Z1940" s="209"/>
      <c r="AA1940" s="216"/>
      <c r="AB1940" s="217"/>
      <c r="AC1940" s="217"/>
      <c r="AD1940" s="209"/>
      <c r="AE1940" s="209"/>
      <c r="AF1940" s="209"/>
      <c r="AG1940" s="218"/>
      <c r="AH1940" s="212"/>
      <c r="AI1940" s="212"/>
      <c r="AJ1940" s="219" t="n">
        <f aca="false">SeqEnd-SeqBeg+1</f>
        <v>1</v>
      </c>
      <c r="AK1940" s="220" t="n">
        <f aca="false">AND( SeqBeg&lt;=Beg  , End &lt;=SeqEnd )</f>
        <v>0</v>
      </c>
      <c r="AL1940" s="212"/>
      <c r="AM1940" s="212"/>
      <c r="AN1940" s="221"/>
      <c r="AO1940" s="147" t="s">
        <v>103</v>
      </c>
      <c r="AP1940" s="147" t="s">
        <v>103</v>
      </c>
      <c r="AQ1940" s="147" t="s">
        <v>103</v>
      </c>
      <c r="AR1940" s="147" t="s">
        <v>103</v>
      </c>
      <c r="AS1940" s="147" t="s">
        <v>103</v>
      </c>
      <c r="AT1940" s="147" t="s">
        <v>103</v>
      </c>
      <c r="AV1940" s="212"/>
      <c r="AW1940" s="222" t="str">
        <f aca="false">HYPERLINK(CONCATENATE("http://www.ncbi.nlm.nih.gov/nuccore/",BM1940),BM1940)</f>
        <v>JA378816</v>
      </c>
      <c r="AX1940" s="219" t="str">
        <f aca="false">CONCATENATE(D1940,IF(I1940="","",CONCATENATE(".",I1940)),IF(K1940="","",CONCATENATE(".",K1940)),IF(M1940="","",CONCATENATE(".",M1940)),IF(R1940="","",CONCATENATE(".",R1940)),IF(U1940="","","(*)"))</f>
        <v>.patent</v>
      </c>
      <c r="AY1940" s="170" t="str">
        <f aca="false">CONCATENATE(BM1940,".",BN1940)</f>
        <v>JA378816.</v>
      </c>
      <c r="AZ1940" s="171" t="str">
        <f aca="false">IF(AV1940="",IF(ISNUMBER(FIND(".",A1940)),LEFT(A1940,FIND(".",A1940)-1),A1940),AV1940)</f>
        <v>JA378816</v>
      </c>
      <c r="BA1940" s="171" t="str">
        <f aca="false">IF(ISNUMBER(FIND("-",AZ1940)),LEFT(AZ1940,FIND("-",AZ1940)-1),AZ1940)</f>
        <v>JA378816</v>
      </c>
      <c r="BB1940" s="170" t="str">
        <f aca="false"> MEGAname &amp; "="</f>
        <v>JA378816=</v>
      </c>
      <c r="BC1940" s="170" t="str">
        <f aca="false">Clear &amp; IF(span ,"Span","out")</f>
        <v>JA378816=out</v>
      </c>
      <c r="BD1940" s="170" t="str">
        <f aca="false">Clear &amp; IF(span, IF(B1940=".","Selected",B1940),"out")</f>
        <v>JA378816=out</v>
      </c>
      <c r="BE1940" s="170" t="str">
        <f aca="false">Clear &amp; Strain</f>
        <v>JA378816=</v>
      </c>
      <c r="BF1940" s="170" t="str">
        <f aca="false">CONCATENATE(A1940,"=",F1940,". ",AX1940,IF(AB1940="","",CONCATENATE(".",AB1940)))</f>
        <v>JA378816=. .patent</v>
      </c>
      <c r="BG1940" s="170" t="str">
        <f aca="false">CONCATENATE(A1940,"=",F1940,". ",AX1940)</f>
        <v>JA378816=. .patent</v>
      </c>
      <c r="BH1940" s="170" t="str">
        <f aca="false">CONCATENATE(A1940,"=",AX1940)</f>
        <v>JA378816=.patent</v>
      </c>
      <c r="BI1940" s="170" t="str">
        <f aca="false">CONCATENATE(A1940,"=",ComForSubtype,D1940)</f>
        <v>JA378816=</v>
      </c>
      <c r="BJ1940" s="170" t="str">
        <f aca="false">CONCATENATE(A1940,"=",E1940)</f>
        <v>JA378816=</v>
      </c>
      <c r="BK1940" s="170" t="str">
        <f aca="false">CONCATENATE(A1940,"=",C1940)</f>
        <v>JA378816=</v>
      </c>
      <c r="BL1940" s="170" t="str">
        <f aca="false">CONCATENATE(D1940,"=")</f>
        <v>=</v>
      </c>
      <c r="BM1940" s="223" t="str">
        <f aca="false">IF(BA1940="XX","",BA1940)</f>
        <v>JA378816</v>
      </c>
      <c r="BN1940" s="224" t="str">
        <f aca="false">CONCATENATE(IF(F1940="","",F1940),IF(G1940="","",CONCATENATE(" / ",G1940)))</f>
        <v/>
      </c>
      <c r="BO1940" s="225" t="str">
        <f aca="false">AX1940</f>
        <v>.patent</v>
      </c>
      <c r="BP1940" s="226" t="str">
        <f aca="false">IF(V1940="","",V1940)</f>
        <v/>
      </c>
      <c r="BQ1940" s="226" t="str">
        <f aca="false">IF(W1940="","",CONCATENATE(W1940,IF(LEFT(AO1940,1)="s","+","")))</f>
        <v/>
      </c>
      <c r="BR1940" s="226" t="str">
        <f aca="false">IF(X1940="","",CONCATENATE(X1940,IF(LEFT(AQ1940,1)="s","+","")))</f>
        <v/>
      </c>
      <c r="BS1940" s="226" t="str">
        <f aca="false">IF(Y1940="","",CONCATENATE(Y1940,IF(LEFT(AR1940,1)="s","+","")))</f>
        <v/>
      </c>
      <c r="BT1940" s="226" t="str">
        <f aca="false">IF(Z1940="","",CONCATENATE(Z1940,IF(LEFT(AS1940,1)="s","+","")))</f>
        <v/>
      </c>
      <c r="BU1940" s="227" t="str">
        <f aca="false">IF(AA1940="","",CONCATENATE(AA1940,IF(LEFT(AT1940,1)="s","+","")))</f>
        <v/>
      </c>
      <c r="BV1940" s="212"/>
      <c r="BW1940" s="177" t="s">
        <v>338</v>
      </c>
      <c r="BX1940" s="170" t="str">
        <f aca="false">IF(BW1940&lt;&gt;"",IF(ISNUMBER(FIND("=",BW1940)),LEFT(BW1940,FIND("=",BW1940)-1),BW1940),BW1940)</f>
        <v>xx</v>
      </c>
      <c r="BY1940" s="170" t="str">
        <f aca="false">IF(BW1940&lt;&gt;"",IF(ISNUMBER(FIND("=",BW1940)),RIGHT(BW1940,LEN(BW1940)-FIND("=",BW1940)),""),"")</f>
        <v>Non_select</v>
      </c>
      <c r="BZ1940" s="170" t="str">
        <f aca="false">IF(BX1940&lt;&gt;"",IF(ISNUMBER(FIND(".",BX1940)),LEFT(BX1940,FIND(".",BX1940)-1),BX1940),BX1940)</f>
        <v>xx</v>
      </c>
      <c r="CA1940" s="170" t="str">
        <f aca="false">IF(BX1940&lt;&gt;"",IF(ISNUMBER(FIND(".",BX1940)),RIGHT(BX1940,LEN(BX1940)-FIND(".",BX1940)),""),"")</f>
        <v/>
      </c>
      <c r="CB1940" s="212"/>
      <c r="CC1940" s="170" t="str">
        <f aca="false">A1940</f>
        <v>JA378816</v>
      </c>
      <c r="CD1940" s="178" t="s">
        <v>339</v>
      </c>
      <c r="CE1940" s="178" t="s">
        <v>340</v>
      </c>
      <c r="CF1940" s="178" t="s">
        <v>341</v>
      </c>
      <c r="CG1940" s="212"/>
      <c r="CH1940" s="212"/>
      <c r="CI1940" s="212"/>
      <c r="CJ1940" s="212"/>
      <c r="CK1940" s="178"/>
      <c r="CL1940" s="212"/>
      <c r="CM1940" s="212"/>
      <c r="CN1940" s="212"/>
      <c r="CO1940" s="212"/>
      <c r="CP1940" s="212"/>
      <c r="CQ1940" s="212"/>
      <c r="CR1940" s="170" t="n">
        <f aca="false">C1940</f>
        <v>0</v>
      </c>
      <c r="CS1940" s="229" t="n">
        <f aca="false">D1940</f>
        <v>0</v>
      </c>
      <c r="CT1940" s="170" t="str">
        <f aca="false">CONCATENATE(CD1940," strain ",CM1940," ",CL1940,", partial cds")</f>
        <v>Hepatitis E virus strain  , partial cds</v>
      </c>
    </row>
    <row r="1941" s="146" customFormat="true" ht="11.9" hidden="true" customHeight="true" outlineLevel="0" collapsed="false">
      <c r="A1941" s="154" t="s">
        <v>4891</v>
      </c>
      <c r="B1941" s="147" t="s">
        <v>371</v>
      </c>
      <c r="C1941" s="209"/>
      <c r="D1941" s="209"/>
      <c r="E1941" s="209"/>
      <c r="F1941" s="212"/>
      <c r="G1941" s="212"/>
      <c r="H1941" s="212"/>
      <c r="I1941" s="212"/>
      <c r="J1941" s="212"/>
      <c r="K1941" s="212"/>
      <c r="L1941" s="212"/>
      <c r="M1941" s="157" t="s">
        <v>479</v>
      </c>
      <c r="N1941" s="213"/>
      <c r="O1941" s="212"/>
      <c r="P1941" s="212"/>
      <c r="Q1941" s="212"/>
      <c r="R1941" s="212"/>
      <c r="S1941" s="212"/>
      <c r="T1941" s="215"/>
      <c r="U1941" s="215"/>
      <c r="V1941" s="209"/>
      <c r="W1941" s="217"/>
      <c r="X1941" s="209"/>
      <c r="Y1941" s="209"/>
      <c r="Z1941" s="209"/>
      <c r="AA1941" s="216"/>
      <c r="AB1941" s="217"/>
      <c r="AC1941" s="217"/>
      <c r="AD1941" s="209"/>
      <c r="AE1941" s="209"/>
      <c r="AF1941" s="209"/>
      <c r="AG1941" s="218"/>
      <c r="AH1941" s="212"/>
      <c r="AI1941" s="212"/>
      <c r="AJ1941" s="219" t="n">
        <f aca="false">SeqEnd-SeqBeg+1</f>
        <v>1</v>
      </c>
      <c r="AK1941" s="220" t="n">
        <f aca="false">AND( SeqBeg&lt;=Beg  , End &lt;=SeqEnd )</f>
        <v>0</v>
      </c>
      <c r="AL1941" s="212"/>
      <c r="AM1941" s="212"/>
      <c r="AN1941" s="221"/>
      <c r="AO1941" s="147" t="s">
        <v>103</v>
      </c>
      <c r="AP1941" s="147" t="s">
        <v>103</v>
      </c>
      <c r="AQ1941" s="147" t="s">
        <v>103</v>
      </c>
      <c r="AR1941" s="147" t="s">
        <v>103</v>
      </c>
      <c r="AS1941" s="147" t="s">
        <v>103</v>
      </c>
      <c r="AT1941" s="147" t="s">
        <v>103</v>
      </c>
      <c r="AV1941" s="212"/>
      <c r="AW1941" s="222" t="str">
        <f aca="false">HYPERLINK(CONCATENATE("http://www.ncbi.nlm.nih.gov/nuccore/",BM1941),BM1941)</f>
        <v>JA378817</v>
      </c>
      <c r="AX1941" s="219" t="str">
        <f aca="false">CONCATENATE(D1941,IF(I1941="","",CONCATENATE(".",I1941)),IF(K1941="","",CONCATENATE(".",K1941)),IF(M1941="","",CONCATENATE(".",M1941)),IF(R1941="","",CONCATENATE(".",R1941)),IF(U1941="","","(*)"))</f>
        <v>.patent</v>
      </c>
      <c r="AY1941" s="170" t="str">
        <f aca="false">CONCATENATE(BM1941,".",BN1941)</f>
        <v>JA378817.</v>
      </c>
      <c r="AZ1941" s="171" t="str">
        <f aca="false">IF(AV1941="",IF(ISNUMBER(FIND(".",A1941)),LEFT(A1941,FIND(".",A1941)-1),A1941),AV1941)</f>
        <v>JA378817</v>
      </c>
      <c r="BA1941" s="171" t="str">
        <f aca="false">IF(ISNUMBER(FIND("-",AZ1941)),LEFT(AZ1941,FIND("-",AZ1941)-1),AZ1941)</f>
        <v>JA378817</v>
      </c>
      <c r="BB1941" s="170" t="str">
        <f aca="false"> MEGAname &amp; "="</f>
        <v>JA378817=</v>
      </c>
      <c r="BC1941" s="170" t="str">
        <f aca="false">Clear &amp; IF(span ,"Span","out")</f>
        <v>JA378817=out</v>
      </c>
      <c r="BD1941" s="170" t="str">
        <f aca="false">Clear &amp; IF(span, IF(B1941=".","Selected",B1941),"out")</f>
        <v>JA378817=out</v>
      </c>
      <c r="BE1941" s="170" t="str">
        <f aca="false">Clear &amp; Strain</f>
        <v>JA378817=</v>
      </c>
      <c r="BF1941" s="170" t="str">
        <f aca="false">CONCATENATE(A1941,"=",F1941,". ",AX1941,IF(AB1941="","",CONCATENATE(".",AB1941)))</f>
        <v>JA378817=. .patent</v>
      </c>
      <c r="BG1941" s="170" t="str">
        <f aca="false">CONCATENATE(A1941,"=",F1941,". ",AX1941)</f>
        <v>JA378817=. .patent</v>
      </c>
      <c r="BH1941" s="170" t="str">
        <f aca="false">CONCATENATE(A1941,"=",AX1941)</f>
        <v>JA378817=.patent</v>
      </c>
      <c r="BI1941" s="170" t="str">
        <f aca="false">CONCATENATE(A1941,"=",ComForSubtype,D1941)</f>
        <v>JA378817=</v>
      </c>
      <c r="BJ1941" s="170" t="str">
        <f aca="false">CONCATENATE(A1941,"=",E1941)</f>
        <v>JA378817=</v>
      </c>
      <c r="BK1941" s="170" t="str">
        <f aca="false">CONCATENATE(A1941,"=",C1941)</f>
        <v>JA378817=</v>
      </c>
      <c r="BL1941" s="170" t="str">
        <f aca="false">CONCATENATE(D1941,"=")</f>
        <v>=</v>
      </c>
      <c r="BM1941" s="223" t="str">
        <f aca="false">IF(BA1941="XX","",BA1941)</f>
        <v>JA378817</v>
      </c>
      <c r="BN1941" s="224" t="str">
        <f aca="false">CONCATENATE(IF(F1941="","",F1941),IF(G1941="","",CONCATENATE(" / ",G1941)))</f>
        <v/>
      </c>
      <c r="BO1941" s="225" t="str">
        <f aca="false">AX1941</f>
        <v>.patent</v>
      </c>
      <c r="BP1941" s="226" t="str">
        <f aca="false">IF(V1941="","",V1941)</f>
        <v/>
      </c>
      <c r="BQ1941" s="226" t="str">
        <f aca="false">IF(W1941="","",CONCATENATE(W1941,IF(LEFT(AO1941,1)="s","+","")))</f>
        <v/>
      </c>
      <c r="BR1941" s="226" t="str">
        <f aca="false">IF(X1941="","",CONCATENATE(X1941,IF(LEFT(AQ1941,1)="s","+","")))</f>
        <v/>
      </c>
      <c r="BS1941" s="226" t="str">
        <f aca="false">IF(Y1941="","",CONCATENATE(Y1941,IF(LEFT(AR1941,1)="s","+","")))</f>
        <v/>
      </c>
      <c r="BT1941" s="226" t="str">
        <f aca="false">IF(Z1941="","",CONCATENATE(Z1941,IF(LEFT(AS1941,1)="s","+","")))</f>
        <v/>
      </c>
      <c r="BU1941" s="227" t="str">
        <f aca="false">IF(AA1941="","",CONCATENATE(AA1941,IF(LEFT(AT1941,1)="s","+","")))</f>
        <v/>
      </c>
      <c r="BV1941" s="212"/>
      <c r="BW1941" s="177" t="s">
        <v>338</v>
      </c>
      <c r="BX1941" s="170" t="str">
        <f aca="false">IF(BW1941&lt;&gt;"",IF(ISNUMBER(FIND("=",BW1941)),LEFT(BW1941,FIND("=",BW1941)-1),BW1941),BW1941)</f>
        <v>xx</v>
      </c>
      <c r="BY1941" s="170" t="str">
        <f aca="false">IF(BW1941&lt;&gt;"",IF(ISNUMBER(FIND("=",BW1941)),RIGHT(BW1941,LEN(BW1941)-FIND("=",BW1941)),""),"")</f>
        <v>Non_select</v>
      </c>
      <c r="BZ1941" s="170" t="str">
        <f aca="false">IF(BX1941&lt;&gt;"",IF(ISNUMBER(FIND(".",BX1941)),LEFT(BX1941,FIND(".",BX1941)-1),BX1941),BX1941)</f>
        <v>xx</v>
      </c>
      <c r="CA1941" s="170" t="str">
        <f aca="false">IF(BX1941&lt;&gt;"",IF(ISNUMBER(FIND(".",BX1941)),RIGHT(BX1941,LEN(BX1941)-FIND(".",BX1941)),""),"")</f>
        <v/>
      </c>
      <c r="CB1941" s="212"/>
      <c r="CC1941" s="170" t="str">
        <f aca="false">A1941</f>
        <v>JA378817</v>
      </c>
      <c r="CD1941" s="178" t="s">
        <v>339</v>
      </c>
      <c r="CE1941" s="178" t="s">
        <v>340</v>
      </c>
      <c r="CF1941" s="178" t="s">
        <v>341</v>
      </c>
      <c r="CG1941" s="212"/>
      <c r="CH1941" s="212"/>
      <c r="CI1941" s="212"/>
      <c r="CJ1941" s="212"/>
      <c r="CK1941" s="178"/>
      <c r="CL1941" s="212"/>
      <c r="CM1941" s="212"/>
      <c r="CN1941" s="212"/>
      <c r="CO1941" s="212"/>
      <c r="CP1941" s="212"/>
      <c r="CQ1941" s="212"/>
      <c r="CR1941" s="170" t="n">
        <f aca="false">C1941</f>
        <v>0</v>
      </c>
      <c r="CS1941" s="229" t="n">
        <f aca="false">D1941</f>
        <v>0</v>
      </c>
      <c r="CT1941" s="170" t="str">
        <f aca="false">CONCATENATE(CD1941," strain ",CM1941," ",CL1941,", partial cds")</f>
        <v>Hepatitis E virus strain  , partial cds</v>
      </c>
    </row>
    <row r="1942" s="146" customFormat="true" ht="11.9" hidden="true" customHeight="true" outlineLevel="0" collapsed="false">
      <c r="A1942" s="154" t="s">
        <v>4892</v>
      </c>
      <c r="B1942" s="147" t="s">
        <v>371</v>
      </c>
      <c r="C1942" s="209"/>
      <c r="D1942" s="209"/>
      <c r="E1942" s="209"/>
      <c r="F1942" s="154"/>
      <c r="G1942" s="212"/>
      <c r="H1942" s="212"/>
      <c r="I1942" s="212"/>
      <c r="J1942" s="212"/>
      <c r="K1942" s="212"/>
      <c r="L1942" s="212"/>
      <c r="M1942" s="157" t="s">
        <v>479</v>
      </c>
      <c r="N1942" s="213"/>
      <c r="O1942" s="212"/>
      <c r="P1942" s="212"/>
      <c r="Q1942" s="212"/>
      <c r="R1942" s="212"/>
      <c r="S1942" s="212"/>
      <c r="T1942" s="215"/>
      <c r="U1942" s="215"/>
      <c r="V1942" s="209"/>
      <c r="W1942" s="217"/>
      <c r="X1942" s="209"/>
      <c r="Y1942" s="209"/>
      <c r="Z1942" s="209"/>
      <c r="AA1942" s="216"/>
      <c r="AB1942" s="217"/>
      <c r="AC1942" s="217"/>
      <c r="AD1942" s="209"/>
      <c r="AE1942" s="209"/>
      <c r="AF1942" s="209"/>
      <c r="AG1942" s="218"/>
      <c r="AH1942" s="212"/>
      <c r="AI1942" s="212"/>
      <c r="AJ1942" s="219" t="n">
        <f aca="false">SeqEnd-SeqBeg+1</f>
        <v>1</v>
      </c>
      <c r="AK1942" s="220" t="n">
        <f aca="false">AND( SeqBeg&lt;=Beg  , End &lt;=SeqEnd )</f>
        <v>0</v>
      </c>
      <c r="AL1942" s="212"/>
      <c r="AM1942" s="212"/>
      <c r="AN1942" s="221"/>
      <c r="AO1942" s="147" t="s">
        <v>103</v>
      </c>
      <c r="AP1942" s="147" t="s">
        <v>103</v>
      </c>
      <c r="AQ1942" s="147" t="s">
        <v>103</v>
      </c>
      <c r="AR1942" s="147" t="s">
        <v>103</v>
      </c>
      <c r="AS1942" s="147" t="s">
        <v>103</v>
      </c>
      <c r="AT1942" s="147" t="s">
        <v>103</v>
      </c>
      <c r="AV1942" s="212"/>
      <c r="AW1942" s="222" t="str">
        <f aca="false">HYPERLINK(CONCATENATE("http://www.ncbi.nlm.nih.gov/nuccore/",BM1942),BM1942)</f>
        <v>JC087002</v>
      </c>
      <c r="AX1942" s="219" t="str">
        <f aca="false">CONCATENATE(D1942,IF(I1942="","",CONCATENATE(".",I1942)),IF(K1942="","",CONCATENATE(".",K1942)),IF(M1942="","",CONCATENATE(".",M1942)),IF(R1942="","",CONCATENATE(".",R1942)),IF(U1942="","","(*)"))</f>
        <v>.patent</v>
      </c>
      <c r="AY1942" s="170" t="str">
        <f aca="false">CONCATENATE(BM1942,".",BN1942)</f>
        <v>JC087002.</v>
      </c>
      <c r="AZ1942" s="171" t="str">
        <f aca="false">IF(AV1942="",IF(ISNUMBER(FIND(".",A1942)),LEFT(A1942,FIND(".",A1942)-1),A1942),AV1942)</f>
        <v>JC087002</v>
      </c>
      <c r="BA1942" s="171" t="str">
        <f aca="false">IF(ISNUMBER(FIND("-",AZ1942)),LEFT(AZ1942,FIND("-",AZ1942)-1),AZ1942)</f>
        <v>JC087002</v>
      </c>
      <c r="BB1942" s="170" t="str">
        <f aca="false"> MEGAname &amp; "="</f>
        <v>JC087002=</v>
      </c>
      <c r="BC1942" s="170" t="str">
        <f aca="false">Clear &amp; IF(span ,"Span","out")</f>
        <v>JC087002=out</v>
      </c>
      <c r="BD1942" s="170" t="str">
        <f aca="false">Clear &amp; IF(span, IF(B1942=".","Selected",B1942),"out")</f>
        <v>JC087002=out</v>
      </c>
      <c r="BE1942" s="170" t="str">
        <f aca="false">Clear &amp; Strain</f>
        <v>JC087002=</v>
      </c>
      <c r="BF1942" s="170" t="str">
        <f aca="false">CONCATENATE(A1942,"=",F1942,". ",AX1942,IF(AB1942="","",CONCATENATE(".",AB1942)))</f>
        <v>JC087002=. .patent</v>
      </c>
      <c r="BG1942" s="170" t="str">
        <f aca="false">CONCATENATE(A1942,"=",F1942,". ",AX1942)</f>
        <v>JC087002=. .patent</v>
      </c>
      <c r="BH1942" s="170" t="str">
        <f aca="false">CONCATENATE(A1942,"=",AX1942)</f>
        <v>JC087002=.patent</v>
      </c>
      <c r="BI1942" s="170" t="str">
        <f aca="false">CONCATENATE(A1942,"=",ComForSubtype,D1942)</f>
        <v>JC087002=</v>
      </c>
      <c r="BJ1942" s="170" t="str">
        <f aca="false">CONCATENATE(A1942,"=",E1942)</f>
        <v>JC087002=</v>
      </c>
      <c r="BK1942" s="170" t="str">
        <f aca="false">CONCATENATE(A1942,"=",C1942)</f>
        <v>JC087002=</v>
      </c>
      <c r="BL1942" s="170" t="str">
        <f aca="false">CONCATENATE(D1942,"=")</f>
        <v>=</v>
      </c>
      <c r="BM1942" s="223" t="str">
        <f aca="false">IF(BA1942="XX","",BA1942)</f>
        <v>JC087002</v>
      </c>
      <c r="BN1942" s="224" t="str">
        <f aca="false">CONCATENATE(IF(F1942="","",F1942),IF(G1942="","",CONCATENATE(" / ",G1942)))</f>
        <v/>
      </c>
      <c r="BO1942" s="225" t="str">
        <f aca="false">AX1942</f>
        <v>.patent</v>
      </c>
      <c r="BP1942" s="226" t="str">
        <f aca="false">IF(V1942="","",V1942)</f>
        <v/>
      </c>
      <c r="BQ1942" s="226" t="str">
        <f aca="false">IF(W1942="","",CONCATENATE(W1942,IF(LEFT(AO1942,1)="s","+","")))</f>
        <v/>
      </c>
      <c r="BR1942" s="226" t="str">
        <f aca="false">IF(X1942="","",CONCATENATE(X1942,IF(LEFT(AQ1942,1)="s","+","")))</f>
        <v/>
      </c>
      <c r="BS1942" s="226" t="str">
        <f aca="false">IF(Y1942="","",CONCATENATE(Y1942,IF(LEFT(AR1942,1)="s","+","")))</f>
        <v/>
      </c>
      <c r="BT1942" s="226" t="str">
        <f aca="false">IF(Z1942="","",CONCATENATE(Z1942,IF(LEFT(AS1942,1)="s","+","")))</f>
        <v/>
      </c>
      <c r="BU1942" s="227" t="str">
        <f aca="false">IF(AA1942="","",CONCATENATE(AA1942,IF(LEFT(AT1942,1)="s","+","")))</f>
        <v/>
      </c>
      <c r="BV1942" s="212"/>
      <c r="BW1942" s="177" t="s">
        <v>338</v>
      </c>
      <c r="BX1942" s="170" t="str">
        <f aca="false">IF(BW1942&lt;&gt;"",IF(ISNUMBER(FIND("=",BW1942)),LEFT(BW1942,FIND("=",BW1942)-1),BW1942),BW1942)</f>
        <v>xx</v>
      </c>
      <c r="BY1942" s="170" t="str">
        <f aca="false">IF(BW1942&lt;&gt;"",IF(ISNUMBER(FIND("=",BW1942)),RIGHT(BW1942,LEN(BW1942)-FIND("=",BW1942)),""),"")</f>
        <v>Non_select</v>
      </c>
      <c r="BZ1942" s="170" t="str">
        <f aca="false">IF(BX1942&lt;&gt;"",IF(ISNUMBER(FIND(".",BX1942)),LEFT(BX1942,FIND(".",BX1942)-1),BX1942),BX1942)</f>
        <v>xx</v>
      </c>
      <c r="CA1942" s="170" t="str">
        <f aca="false">IF(BX1942&lt;&gt;"",IF(ISNUMBER(FIND(".",BX1942)),RIGHT(BX1942,LEN(BX1942)-FIND(".",BX1942)),""),"")</f>
        <v/>
      </c>
      <c r="CB1942" s="212"/>
      <c r="CC1942" s="170" t="str">
        <f aca="false">A1942</f>
        <v>JC087002</v>
      </c>
      <c r="CD1942" s="178" t="s">
        <v>339</v>
      </c>
      <c r="CE1942" s="178" t="s">
        <v>340</v>
      </c>
      <c r="CF1942" s="178" t="s">
        <v>341</v>
      </c>
      <c r="CG1942" s="212"/>
      <c r="CH1942" s="212"/>
      <c r="CI1942" s="212"/>
      <c r="CJ1942" s="212"/>
      <c r="CK1942" s="178"/>
      <c r="CL1942" s="212"/>
      <c r="CM1942" s="212"/>
      <c r="CN1942" s="212"/>
      <c r="CO1942" s="212"/>
      <c r="CP1942" s="212"/>
      <c r="CQ1942" s="212"/>
      <c r="CR1942" s="170" t="n">
        <f aca="false">C1942</f>
        <v>0</v>
      </c>
      <c r="CS1942" s="229" t="n">
        <f aca="false">D1942</f>
        <v>0</v>
      </c>
      <c r="CT1942" s="170" t="str">
        <f aca="false">CONCATENATE(CD1942," strain ",CM1942," ",CL1942,", partial cds")</f>
        <v>Hepatitis E virus strain  , partial cds</v>
      </c>
    </row>
    <row r="1943" s="146" customFormat="true" ht="11.9" hidden="true" customHeight="true" outlineLevel="0" collapsed="false">
      <c r="A1943" s="154" t="s">
        <v>4893</v>
      </c>
      <c r="B1943" s="147" t="s">
        <v>371</v>
      </c>
      <c r="C1943" s="148" t="n">
        <v>3</v>
      </c>
      <c r="D1943" s="209"/>
      <c r="E1943" s="209"/>
      <c r="F1943" s="154"/>
      <c r="G1943" s="212"/>
      <c r="H1943" s="212"/>
      <c r="I1943" s="212"/>
      <c r="J1943" s="212"/>
      <c r="K1943" s="212"/>
      <c r="L1943" s="212"/>
      <c r="M1943" s="157" t="s">
        <v>479</v>
      </c>
      <c r="N1943" s="213"/>
      <c r="O1943" s="212"/>
      <c r="P1943" s="212"/>
      <c r="Q1943" s="212"/>
      <c r="R1943" s="212"/>
      <c r="S1943" s="212"/>
      <c r="T1943" s="215"/>
      <c r="U1943" s="215"/>
      <c r="V1943" s="209"/>
      <c r="W1943" s="217"/>
      <c r="X1943" s="209"/>
      <c r="Y1943" s="209"/>
      <c r="Z1943" s="209"/>
      <c r="AA1943" s="216"/>
      <c r="AB1943" s="217"/>
      <c r="AC1943" s="217"/>
      <c r="AD1943" s="209"/>
      <c r="AE1943" s="209"/>
      <c r="AF1943" s="209"/>
      <c r="AG1943" s="218"/>
      <c r="AH1943" s="212"/>
      <c r="AI1943" s="212"/>
      <c r="AJ1943" s="219" t="n">
        <f aca="false">SeqEnd-SeqBeg+1</f>
        <v>1</v>
      </c>
      <c r="AK1943" s="220" t="n">
        <f aca="false">AND( SeqBeg&lt;=Beg  , End &lt;=SeqEnd )</f>
        <v>0</v>
      </c>
      <c r="AL1943" s="212"/>
      <c r="AM1943" s="212"/>
      <c r="AN1943" s="221"/>
      <c r="AO1943" s="147" t="s">
        <v>103</v>
      </c>
      <c r="AP1943" s="147" t="s">
        <v>103</v>
      </c>
      <c r="AQ1943" s="147" t="s">
        <v>103</v>
      </c>
      <c r="AR1943" s="147" t="s">
        <v>103</v>
      </c>
      <c r="AS1943" s="147" t="s">
        <v>103</v>
      </c>
      <c r="AT1943" s="147" t="s">
        <v>103</v>
      </c>
      <c r="AV1943" s="212"/>
      <c r="AW1943" s="222" t="str">
        <f aca="false">HYPERLINK(CONCATENATE("http://www.ncbi.nlm.nih.gov/nuccore/",BM1943),BM1943)</f>
        <v>JC087006</v>
      </c>
      <c r="AX1943" s="219" t="str">
        <f aca="false">CONCATENATE(D1943,IF(I1943="","",CONCATENATE(".",I1943)),IF(K1943="","",CONCATENATE(".",K1943)),IF(M1943="","",CONCATENATE(".",M1943)),IF(R1943="","",CONCATENATE(".",R1943)),IF(U1943="","","(*)"))</f>
        <v>.patent</v>
      </c>
      <c r="AY1943" s="170" t="str">
        <f aca="false">CONCATENATE(BM1943,".",BN1943)</f>
        <v>JC087006.</v>
      </c>
      <c r="AZ1943" s="171" t="str">
        <f aca="false">IF(AV1943="",IF(ISNUMBER(FIND(".",A1943)),LEFT(A1943,FIND(".",A1943)-1),A1943),AV1943)</f>
        <v>JC087006</v>
      </c>
      <c r="BA1943" s="171" t="str">
        <f aca="false">IF(ISNUMBER(FIND("-",AZ1943)),LEFT(AZ1943,FIND("-",AZ1943)-1),AZ1943)</f>
        <v>JC087006</v>
      </c>
      <c r="BB1943" s="170" t="str">
        <f aca="false"> MEGAname &amp; "="</f>
        <v>JC087006=</v>
      </c>
      <c r="BC1943" s="170" t="str">
        <f aca="false">Clear &amp; IF(span ,"Span","out")</f>
        <v>JC087006=out</v>
      </c>
      <c r="BD1943" s="170" t="str">
        <f aca="false">Clear &amp; IF(span, IF(B1943=".","Selected",B1943),"out")</f>
        <v>JC087006=out</v>
      </c>
      <c r="BE1943" s="170" t="str">
        <f aca="false">Clear &amp; Strain</f>
        <v>JC087006=</v>
      </c>
      <c r="BF1943" s="170" t="str">
        <f aca="false">CONCATENATE(A1943,"=",F1943,". ",AX1943,IF(AB1943="","",CONCATENATE(".",AB1943)))</f>
        <v>JC087006=. .patent</v>
      </c>
      <c r="BG1943" s="170" t="str">
        <f aca="false">CONCATENATE(A1943,"=",F1943,". ",AX1943)</f>
        <v>JC087006=. .patent</v>
      </c>
      <c r="BH1943" s="170" t="str">
        <f aca="false">CONCATENATE(A1943,"=",AX1943)</f>
        <v>JC087006=.patent</v>
      </c>
      <c r="BI1943" s="170" t="str">
        <f aca="false">CONCATENATE(A1943,"=",ComForSubtype,D1943)</f>
        <v>JC087006=</v>
      </c>
      <c r="BJ1943" s="170" t="str">
        <f aca="false">CONCATENATE(A1943,"=",E1943)</f>
        <v>JC087006=</v>
      </c>
      <c r="BK1943" s="170" t="str">
        <f aca="false">CONCATENATE(A1943,"=",C1943)</f>
        <v>JC087006=3</v>
      </c>
      <c r="BL1943" s="170" t="str">
        <f aca="false">CONCATENATE(D1943,"=")</f>
        <v>=</v>
      </c>
      <c r="BM1943" s="223" t="str">
        <f aca="false">IF(BA1943="XX","",BA1943)</f>
        <v>JC087006</v>
      </c>
      <c r="BN1943" s="224" t="str">
        <f aca="false">CONCATENATE(IF(F1943="","",F1943),IF(G1943="","",CONCATENATE(" / ",G1943)))</f>
        <v/>
      </c>
      <c r="BO1943" s="225" t="str">
        <f aca="false">AX1943</f>
        <v>.patent</v>
      </c>
      <c r="BP1943" s="226" t="str">
        <f aca="false">IF(V1943="","",V1943)</f>
        <v/>
      </c>
      <c r="BQ1943" s="226" t="str">
        <f aca="false">IF(W1943="","",CONCATENATE(W1943,IF(LEFT(AO1943,1)="s","+","")))</f>
        <v/>
      </c>
      <c r="BR1943" s="226" t="str">
        <f aca="false">IF(X1943="","",CONCATENATE(X1943,IF(LEFT(AQ1943,1)="s","+","")))</f>
        <v/>
      </c>
      <c r="BS1943" s="226" t="str">
        <f aca="false">IF(Y1943="","",CONCATENATE(Y1943,IF(LEFT(AR1943,1)="s","+","")))</f>
        <v/>
      </c>
      <c r="BT1943" s="226" t="str">
        <f aca="false">IF(Z1943="","",CONCATENATE(Z1943,IF(LEFT(AS1943,1)="s","+","")))</f>
        <v/>
      </c>
      <c r="BU1943" s="227" t="str">
        <f aca="false">IF(AA1943="","",CONCATENATE(AA1943,IF(LEFT(AT1943,1)="s","+","")))</f>
        <v/>
      </c>
      <c r="BV1943" s="212"/>
      <c r="BW1943" s="177" t="s">
        <v>338</v>
      </c>
      <c r="BX1943" s="170" t="str">
        <f aca="false">IF(BW1943&lt;&gt;"",IF(ISNUMBER(FIND("=",BW1943)),LEFT(BW1943,FIND("=",BW1943)-1),BW1943),BW1943)</f>
        <v>xx</v>
      </c>
      <c r="BY1943" s="170" t="str">
        <f aca="false">IF(BW1943&lt;&gt;"",IF(ISNUMBER(FIND("=",BW1943)),RIGHT(BW1943,LEN(BW1943)-FIND("=",BW1943)),""),"")</f>
        <v>Non_select</v>
      </c>
      <c r="BZ1943" s="170" t="str">
        <f aca="false">IF(BX1943&lt;&gt;"",IF(ISNUMBER(FIND(".",BX1943)),LEFT(BX1943,FIND(".",BX1943)-1),BX1943),BX1943)</f>
        <v>xx</v>
      </c>
      <c r="CA1943" s="170" t="str">
        <f aca="false">IF(BX1943&lt;&gt;"",IF(ISNUMBER(FIND(".",BX1943)),RIGHT(BX1943,LEN(BX1943)-FIND(".",BX1943)),""),"")</f>
        <v/>
      </c>
      <c r="CB1943" s="212"/>
      <c r="CC1943" s="170" t="str">
        <f aca="false">A1943</f>
        <v>JC087006</v>
      </c>
      <c r="CD1943" s="178" t="s">
        <v>339</v>
      </c>
      <c r="CE1943" s="178" t="s">
        <v>340</v>
      </c>
      <c r="CF1943" s="178" t="s">
        <v>341</v>
      </c>
      <c r="CG1943" s="212"/>
      <c r="CH1943" s="212"/>
      <c r="CI1943" s="212"/>
      <c r="CJ1943" s="212"/>
      <c r="CK1943" s="178"/>
      <c r="CL1943" s="212"/>
      <c r="CM1943" s="212"/>
      <c r="CN1943" s="212"/>
      <c r="CO1943" s="212"/>
      <c r="CP1943" s="212"/>
      <c r="CQ1943" s="212"/>
      <c r="CR1943" s="228" t="n">
        <f aca="false">C1943</f>
        <v>3</v>
      </c>
      <c r="CS1943" s="229" t="n">
        <f aca="false">D1943</f>
        <v>0</v>
      </c>
      <c r="CT1943" s="170" t="str">
        <f aca="false">CONCATENATE(CD1943," strain ",CM1943," ",CL1943,", partial cds")</f>
        <v>Hepatitis E virus strain  , partial cds</v>
      </c>
    </row>
    <row r="1944" s="146" customFormat="true" ht="11.9" hidden="true" customHeight="true" outlineLevel="0" collapsed="false">
      <c r="A1944" s="154" t="s">
        <v>4894</v>
      </c>
      <c r="B1944" s="147" t="s">
        <v>371</v>
      </c>
      <c r="C1944" s="209"/>
      <c r="D1944" s="209"/>
      <c r="E1944" s="209"/>
      <c r="F1944" s="291"/>
      <c r="G1944" s="212"/>
      <c r="H1944" s="146" t="s">
        <v>3608</v>
      </c>
      <c r="I1944" s="153" t="s">
        <v>3608</v>
      </c>
      <c r="J1944" s="146" t="s">
        <v>425</v>
      </c>
      <c r="K1944" s="212"/>
      <c r="L1944" s="212"/>
      <c r="M1944" s="157" t="s">
        <v>4621</v>
      </c>
      <c r="N1944" s="213"/>
      <c r="O1944" s="212"/>
      <c r="P1944" s="212"/>
      <c r="Q1944" s="212"/>
      <c r="R1944" s="212"/>
      <c r="S1944" s="212"/>
      <c r="T1944" s="215"/>
      <c r="U1944" s="215"/>
      <c r="V1944" s="209"/>
      <c r="W1944" s="217"/>
      <c r="X1944" s="209"/>
      <c r="Y1944" s="209"/>
      <c r="Z1944" s="209"/>
      <c r="AA1944" s="216"/>
      <c r="AB1944" s="217"/>
      <c r="AC1944" s="217"/>
      <c r="AD1944" s="209"/>
      <c r="AE1944" s="209"/>
      <c r="AF1944" s="209"/>
      <c r="AG1944" s="218"/>
      <c r="AH1944" s="212"/>
      <c r="AI1944" s="212"/>
      <c r="AJ1944" s="219" t="n">
        <f aca="false">SeqEnd-SeqBeg+1</f>
        <v>1</v>
      </c>
      <c r="AK1944" s="220" t="n">
        <f aca="false">AND( SeqBeg&lt;=Beg  , End &lt;=SeqEnd )</f>
        <v>0</v>
      </c>
      <c r="AL1944" s="212"/>
      <c r="AM1944" s="212"/>
      <c r="AN1944" s="221"/>
      <c r="AO1944" s="147" t="s">
        <v>103</v>
      </c>
      <c r="AP1944" s="147" t="s">
        <v>103</v>
      </c>
      <c r="AQ1944" s="147" t="s">
        <v>103</v>
      </c>
      <c r="AR1944" s="147" t="s">
        <v>103</v>
      </c>
      <c r="AS1944" s="147" t="s">
        <v>103</v>
      </c>
      <c r="AT1944" s="147" t="s">
        <v>103</v>
      </c>
      <c r="AV1944" s="212"/>
      <c r="AW1944" s="222" t="str">
        <f aca="false">HYPERLINK(CONCATENATE("http://www.ncbi.nlm.nih.gov/nuccore/",BM1944),BM1944)</f>
        <v>JF516246</v>
      </c>
      <c r="AX1944" s="219" t="str">
        <f aca="false">CONCATENATE(D1944,IF(I1944="","",CONCATENATE(".",I1944)),IF(K1944="","",CONCATENATE(".",K1944)),IF(M1944="","",CONCATENATE(".",M1944)),IF(R1944="","",CONCATENATE(".",R1944)),IF(U1944="","","(*)"))</f>
        <v>.USA.rat</v>
      </c>
      <c r="AY1944" s="170" t="str">
        <f aca="false">CONCATENATE(BM1944,".",BN1944)</f>
        <v>JF516246.</v>
      </c>
      <c r="AZ1944" s="171" t="str">
        <f aca="false">IF(AV1944="",IF(ISNUMBER(FIND(".",A1944)),LEFT(A1944,FIND(".",A1944)-1),A1944),AV1944)</f>
        <v>JF516246</v>
      </c>
      <c r="BA1944" s="171" t="str">
        <f aca="false">IF(ISNUMBER(FIND("-",AZ1944)),LEFT(AZ1944,FIND("-",AZ1944)-1),AZ1944)</f>
        <v>JF516246</v>
      </c>
      <c r="BB1944" s="170" t="str">
        <f aca="false"> MEGAname &amp; "="</f>
        <v>JF516246=</v>
      </c>
      <c r="BC1944" s="170" t="str">
        <f aca="false">Clear &amp; IF(span ,"Span","out")</f>
        <v>JF516246=out</v>
      </c>
      <c r="BD1944" s="170" t="str">
        <f aca="false">Clear &amp; IF(span, IF(B1944=".","Selected",B1944),"out")</f>
        <v>JF516246=out</v>
      </c>
      <c r="BE1944" s="170" t="str">
        <f aca="false">Clear &amp; Strain</f>
        <v>JF516246=</v>
      </c>
      <c r="BF1944" s="170" t="str">
        <f aca="false">CONCATENATE(A1944,"=",F1944,". ",AX1944,IF(AB1944="","",CONCATENATE(".",AB1944)))</f>
        <v>JF516246=. .USA.rat</v>
      </c>
      <c r="BG1944" s="170" t="str">
        <f aca="false">CONCATENATE(A1944,"=",F1944,". ",AX1944)</f>
        <v>JF516246=. .USA.rat</v>
      </c>
      <c r="BH1944" s="170" t="str">
        <f aca="false">CONCATENATE(A1944,"=",AX1944)</f>
        <v>JF516246=.USA.rat</v>
      </c>
      <c r="BI1944" s="170" t="str">
        <f aca="false">CONCATENATE(A1944,"=",ComForSubtype,D1944)</f>
        <v>JF516246=</v>
      </c>
      <c r="BJ1944" s="170" t="str">
        <f aca="false">CONCATENATE(A1944,"=",E1944)</f>
        <v>JF516246=</v>
      </c>
      <c r="BK1944" s="170" t="str">
        <f aca="false">CONCATENATE(A1944,"=",C1944)</f>
        <v>JF516246=</v>
      </c>
      <c r="BL1944" s="170" t="str">
        <f aca="false">CONCATENATE(D1944,"=")</f>
        <v>=</v>
      </c>
      <c r="BM1944" s="223" t="str">
        <f aca="false">IF(BA1944="XX","",BA1944)</f>
        <v>JF516246</v>
      </c>
      <c r="BN1944" s="224" t="str">
        <f aca="false">CONCATENATE(IF(F1944="","",F1944),IF(G1944="","",CONCATENATE(" / ",G1944)))</f>
        <v/>
      </c>
      <c r="BO1944" s="225" t="str">
        <f aca="false">AX1944</f>
        <v>.USA.rat</v>
      </c>
      <c r="BP1944" s="226" t="str">
        <f aca="false">IF(V1944="","",V1944)</f>
        <v/>
      </c>
      <c r="BQ1944" s="226" t="str">
        <f aca="false">IF(W1944="","",CONCATENATE(W1944,IF(LEFT(AO1944,1)="s","+","")))</f>
        <v/>
      </c>
      <c r="BR1944" s="226" t="str">
        <f aca="false">IF(X1944="","",CONCATENATE(X1944,IF(LEFT(AQ1944,1)="s","+","")))</f>
        <v/>
      </c>
      <c r="BS1944" s="226" t="str">
        <f aca="false">IF(Y1944="","",CONCATENATE(Y1944,IF(LEFT(AR1944,1)="s","+","")))</f>
        <v/>
      </c>
      <c r="BT1944" s="226" t="str">
        <f aca="false">IF(Z1944="","",CONCATENATE(Z1944,IF(LEFT(AS1944,1)="s","+","")))</f>
        <v/>
      </c>
      <c r="BU1944" s="227" t="str">
        <f aca="false">IF(AA1944="","",CONCATENATE(AA1944,IF(LEFT(AT1944,1)="s","+","")))</f>
        <v/>
      </c>
      <c r="BV1944" s="212"/>
      <c r="BW1944" s="177" t="s">
        <v>338</v>
      </c>
      <c r="BX1944" s="170" t="str">
        <f aca="false">IF(BW1944&lt;&gt;"",IF(ISNUMBER(FIND("=",BW1944)),LEFT(BW1944,FIND("=",BW1944)-1),BW1944),BW1944)</f>
        <v>xx</v>
      </c>
      <c r="BY1944" s="170" t="str">
        <f aca="false">IF(BW1944&lt;&gt;"",IF(ISNUMBER(FIND("=",BW1944)),RIGHT(BW1944,LEN(BW1944)-FIND("=",BW1944)),""),"")</f>
        <v>Non_select</v>
      </c>
      <c r="BZ1944" s="170" t="str">
        <f aca="false">IF(BX1944&lt;&gt;"",IF(ISNUMBER(FIND(".",BX1944)),LEFT(BX1944,FIND(".",BX1944)-1),BX1944),BX1944)</f>
        <v>xx</v>
      </c>
      <c r="CA1944" s="170" t="str">
        <f aca="false">IF(BX1944&lt;&gt;"",IF(ISNUMBER(FIND(".",BX1944)),RIGHT(BX1944,LEN(BX1944)-FIND(".",BX1944)),""),"")</f>
        <v/>
      </c>
      <c r="CB1944" s="212"/>
      <c r="CC1944" s="170" t="str">
        <f aca="false">A1944</f>
        <v>JF516246</v>
      </c>
      <c r="CD1944" s="178" t="s">
        <v>339</v>
      </c>
      <c r="CE1944" s="178" t="s">
        <v>340</v>
      </c>
      <c r="CF1944" s="178" t="s">
        <v>341</v>
      </c>
      <c r="CG1944" s="212"/>
      <c r="CH1944" s="212"/>
      <c r="CI1944" s="212"/>
      <c r="CJ1944" s="212"/>
      <c r="CK1944" s="178"/>
      <c r="CL1944" s="212"/>
      <c r="CM1944" s="212"/>
      <c r="CN1944" s="212"/>
      <c r="CO1944" s="212"/>
      <c r="CP1944" s="212"/>
      <c r="CQ1944" s="212"/>
      <c r="CR1944" s="170" t="n">
        <f aca="false">C1944</f>
        <v>0</v>
      </c>
      <c r="CS1944" s="229" t="n">
        <f aca="false">D1944</f>
        <v>0</v>
      </c>
      <c r="CT1944" s="170" t="str">
        <f aca="false">CONCATENATE(CD1944," strain ",CM1944," ",CL1944,", partial cds")</f>
        <v>Hepatitis E virus strain  , partial cds</v>
      </c>
    </row>
    <row r="1945" s="146" customFormat="true" ht="11.9" hidden="true" customHeight="true" outlineLevel="0" collapsed="false">
      <c r="A1945" s="154" t="s">
        <v>4895</v>
      </c>
      <c r="B1945" s="147" t="s">
        <v>371</v>
      </c>
      <c r="C1945" s="209"/>
      <c r="D1945" s="209"/>
      <c r="E1945" s="209"/>
      <c r="F1945" s="291"/>
      <c r="G1945" s="212"/>
      <c r="H1945" s="146" t="s">
        <v>4790</v>
      </c>
      <c r="I1945" s="236" t="s">
        <v>4452</v>
      </c>
      <c r="J1945" s="235" t="s">
        <v>337</v>
      </c>
      <c r="K1945" s="212"/>
      <c r="L1945" s="212"/>
      <c r="M1945" s="157" t="s">
        <v>4621</v>
      </c>
      <c r="N1945" s="213"/>
      <c r="O1945" s="212"/>
      <c r="P1945" s="212"/>
      <c r="Q1945" s="212"/>
      <c r="R1945" s="212"/>
      <c r="S1945" s="212"/>
      <c r="T1945" s="215"/>
      <c r="U1945" s="215"/>
      <c r="V1945" s="209"/>
      <c r="W1945" s="217"/>
      <c r="X1945" s="209"/>
      <c r="Y1945" s="209"/>
      <c r="Z1945" s="209"/>
      <c r="AA1945" s="216"/>
      <c r="AB1945" s="217"/>
      <c r="AC1945" s="217"/>
      <c r="AD1945" s="209"/>
      <c r="AE1945" s="209"/>
      <c r="AF1945" s="209"/>
      <c r="AG1945" s="218"/>
      <c r="AH1945" s="212"/>
      <c r="AI1945" s="212"/>
      <c r="AJ1945" s="219" t="n">
        <f aca="false">SeqEnd-SeqBeg+1</f>
        <v>1</v>
      </c>
      <c r="AK1945" s="220" t="n">
        <f aca="false">AND( SeqBeg&lt;=Beg  , End &lt;=SeqEnd )</f>
        <v>0</v>
      </c>
      <c r="AL1945" s="212"/>
      <c r="AM1945" s="212"/>
      <c r="AN1945" s="221"/>
      <c r="AO1945" s="147" t="s">
        <v>103</v>
      </c>
      <c r="AP1945" s="147" t="s">
        <v>103</v>
      </c>
      <c r="AQ1945" s="147" t="s">
        <v>103</v>
      </c>
      <c r="AR1945" s="147" t="s">
        <v>103</v>
      </c>
      <c r="AS1945" s="147" t="s">
        <v>103</v>
      </c>
      <c r="AT1945" s="147" t="s">
        <v>103</v>
      </c>
      <c r="AV1945" s="212"/>
      <c r="AW1945" s="222" t="str">
        <f aca="false">HYPERLINK(CONCATENATE("http://www.ncbi.nlm.nih.gov/nuccore/",BM1945),BM1945)</f>
        <v>JN040433</v>
      </c>
      <c r="AX1945" s="219" t="str">
        <f aca="false">CONCATENATE(D1945,IF(I1945="","",CONCATENATE(".",I1945)),IF(K1945="","",CONCATENATE(".",K1945)),IF(M1945="","",CONCATENATE(".",M1945)),IF(R1945="","",CONCATENATE(".",R1945)),IF(U1945="","","(*)"))</f>
        <v>.VNM.rat</v>
      </c>
      <c r="AY1945" s="170" t="str">
        <f aca="false">CONCATENATE(BM1945,".",BN1945)</f>
        <v>JN040433.</v>
      </c>
      <c r="AZ1945" s="171" t="str">
        <f aca="false">IF(AV1945="",IF(ISNUMBER(FIND(".",A1945)),LEFT(A1945,FIND(".",A1945)-1),A1945),AV1945)</f>
        <v>JN040433</v>
      </c>
      <c r="BA1945" s="171" t="str">
        <f aca="false">IF(ISNUMBER(FIND("-",AZ1945)),LEFT(AZ1945,FIND("-",AZ1945)-1),AZ1945)</f>
        <v>JN040433</v>
      </c>
      <c r="BB1945" s="170" t="str">
        <f aca="false"> MEGAname &amp; "="</f>
        <v>JN040433=</v>
      </c>
      <c r="BC1945" s="170" t="str">
        <f aca="false">Clear &amp; IF(span ,"Span","out")</f>
        <v>JN040433=out</v>
      </c>
      <c r="BD1945" s="170" t="str">
        <f aca="false">Clear &amp; IF(span, IF(B1945=".","Selected",B1945),"out")</f>
        <v>JN040433=out</v>
      </c>
      <c r="BE1945" s="170" t="str">
        <f aca="false">Clear &amp; Strain</f>
        <v>JN040433=</v>
      </c>
      <c r="BF1945" s="170" t="str">
        <f aca="false">CONCATENATE(A1945,"=",F1945,". ",AX1945,IF(AB1945="","",CONCATENATE(".",AB1945)))</f>
        <v>JN040433=. .VNM.rat</v>
      </c>
      <c r="BG1945" s="170" t="str">
        <f aca="false">CONCATENATE(A1945,"=",F1945,". ",AX1945)</f>
        <v>JN040433=. .VNM.rat</v>
      </c>
      <c r="BH1945" s="170" t="str">
        <f aca="false">CONCATENATE(A1945,"=",AX1945)</f>
        <v>JN040433=.VNM.rat</v>
      </c>
      <c r="BI1945" s="170" t="str">
        <f aca="false">CONCATENATE(A1945,"=",ComForSubtype,D1945)</f>
        <v>JN040433=</v>
      </c>
      <c r="BJ1945" s="170" t="str">
        <f aca="false">CONCATENATE(A1945,"=",E1945)</f>
        <v>JN040433=</v>
      </c>
      <c r="BK1945" s="170" t="str">
        <f aca="false">CONCATENATE(A1945,"=",C1945)</f>
        <v>JN040433=</v>
      </c>
      <c r="BL1945" s="170" t="str">
        <f aca="false">CONCATENATE(D1945,"=")</f>
        <v>=</v>
      </c>
      <c r="BM1945" s="223" t="str">
        <f aca="false">IF(BA1945="XX","",BA1945)</f>
        <v>JN040433</v>
      </c>
      <c r="BN1945" s="224" t="str">
        <f aca="false">CONCATENATE(IF(F1945="","",F1945),IF(G1945="","",CONCATENATE(" / ",G1945)))</f>
        <v/>
      </c>
      <c r="BO1945" s="225" t="str">
        <f aca="false">AX1945</f>
        <v>.VNM.rat</v>
      </c>
      <c r="BP1945" s="226" t="str">
        <f aca="false">IF(V1945="","",V1945)</f>
        <v/>
      </c>
      <c r="BQ1945" s="226" t="str">
        <f aca="false">IF(W1945="","",CONCATENATE(W1945,IF(LEFT(AO1945,1)="s","+","")))</f>
        <v/>
      </c>
      <c r="BR1945" s="226" t="str">
        <f aca="false">IF(X1945="","",CONCATENATE(X1945,IF(LEFT(AQ1945,1)="s","+","")))</f>
        <v/>
      </c>
      <c r="BS1945" s="226" t="str">
        <f aca="false">IF(Y1945="","",CONCATENATE(Y1945,IF(LEFT(AR1945,1)="s","+","")))</f>
        <v/>
      </c>
      <c r="BT1945" s="226" t="str">
        <f aca="false">IF(Z1945="","",CONCATENATE(Z1945,IF(LEFT(AS1945,1)="s","+","")))</f>
        <v/>
      </c>
      <c r="BU1945" s="227" t="str">
        <f aca="false">IF(AA1945="","",CONCATENATE(AA1945,IF(LEFT(AT1945,1)="s","+","")))</f>
        <v/>
      </c>
      <c r="BV1945" s="212"/>
      <c r="BW1945" s="177" t="s">
        <v>338</v>
      </c>
      <c r="BX1945" s="170" t="str">
        <f aca="false">IF(BW1945&lt;&gt;"",IF(ISNUMBER(FIND("=",BW1945)),LEFT(BW1945,FIND("=",BW1945)-1),BW1945),BW1945)</f>
        <v>xx</v>
      </c>
      <c r="BY1945" s="170" t="str">
        <f aca="false">IF(BW1945&lt;&gt;"",IF(ISNUMBER(FIND("=",BW1945)),RIGHT(BW1945,LEN(BW1945)-FIND("=",BW1945)),""),"")</f>
        <v>Non_select</v>
      </c>
      <c r="BZ1945" s="170" t="str">
        <f aca="false">IF(BX1945&lt;&gt;"",IF(ISNUMBER(FIND(".",BX1945)),LEFT(BX1945,FIND(".",BX1945)-1),BX1945),BX1945)</f>
        <v>xx</v>
      </c>
      <c r="CA1945" s="170" t="str">
        <f aca="false">IF(BX1945&lt;&gt;"",IF(ISNUMBER(FIND(".",BX1945)),RIGHT(BX1945,LEN(BX1945)-FIND(".",BX1945)),""),"")</f>
        <v/>
      </c>
      <c r="CB1945" s="212"/>
      <c r="CC1945" s="170" t="str">
        <f aca="false">A1945</f>
        <v>JN040433</v>
      </c>
      <c r="CD1945" s="178" t="s">
        <v>339</v>
      </c>
      <c r="CE1945" s="178" t="s">
        <v>340</v>
      </c>
      <c r="CF1945" s="178" t="s">
        <v>341</v>
      </c>
      <c r="CG1945" s="212"/>
      <c r="CH1945" s="212"/>
      <c r="CI1945" s="212"/>
      <c r="CJ1945" s="212"/>
      <c r="CK1945" s="178"/>
      <c r="CL1945" s="212"/>
      <c r="CM1945" s="212"/>
      <c r="CN1945" s="212"/>
      <c r="CO1945" s="212"/>
      <c r="CP1945" s="212"/>
      <c r="CQ1945" s="212"/>
      <c r="CR1945" s="170" t="n">
        <f aca="false">C1945</f>
        <v>0</v>
      </c>
      <c r="CS1945" s="229" t="n">
        <f aca="false">D1945</f>
        <v>0</v>
      </c>
      <c r="CT1945" s="170" t="str">
        <f aca="false">CONCATENATE(CD1945," strain ",CM1945," ",CL1945,", partial cds")</f>
        <v>Hepatitis E virus strain  , partial cds</v>
      </c>
    </row>
    <row r="1946" s="146" customFormat="true" ht="11.9" hidden="true" customHeight="true" outlineLevel="0" collapsed="false">
      <c r="A1946" s="154" t="s">
        <v>4896</v>
      </c>
      <c r="B1946" s="147" t="s">
        <v>371</v>
      </c>
      <c r="C1946" s="209"/>
      <c r="D1946" s="209"/>
      <c r="E1946" s="209"/>
      <c r="F1946" s="291"/>
      <c r="G1946" s="212"/>
      <c r="H1946" s="146" t="s">
        <v>405</v>
      </c>
      <c r="I1946" s="153" t="s">
        <v>412</v>
      </c>
      <c r="J1946" s="146" t="s">
        <v>395</v>
      </c>
      <c r="K1946" s="212"/>
      <c r="L1946" s="212"/>
      <c r="M1946" s="157" t="s">
        <v>4621</v>
      </c>
      <c r="N1946" s="213"/>
      <c r="O1946" s="212"/>
      <c r="P1946" s="212"/>
      <c r="Q1946" s="212"/>
      <c r="R1946" s="146" t="s">
        <v>74</v>
      </c>
      <c r="T1946" s="215"/>
      <c r="U1946" s="215"/>
      <c r="V1946" s="209"/>
      <c r="W1946" s="217"/>
      <c r="X1946" s="209"/>
      <c r="Y1946" s="209"/>
      <c r="Z1946" s="209"/>
      <c r="AA1946" s="216"/>
      <c r="AB1946" s="217"/>
      <c r="AC1946" s="217"/>
      <c r="AD1946" s="209"/>
      <c r="AE1946" s="209"/>
      <c r="AF1946" s="209"/>
      <c r="AG1946" s="218"/>
      <c r="AH1946" s="212"/>
      <c r="AI1946" s="212"/>
      <c r="AJ1946" s="219" t="n">
        <f aca="false">SeqEnd-SeqBeg+1</f>
        <v>1</v>
      </c>
      <c r="AK1946" s="220" t="n">
        <f aca="false">AND( SeqBeg&lt;=Beg  , End &lt;=SeqEnd )</f>
        <v>0</v>
      </c>
      <c r="AL1946" s="212"/>
      <c r="AM1946" s="212"/>
      <c r="AN1946" s="221"/>
      <c r="AO1946" s="147" t="s">
        <v>103</v>
      </c>
      <c r="AP1946" s="147" t="s">
        <v>103</v>
      </c>
      <c r="AQ1946" s="147" t="s">
        <v>103</v>
      </c>
      <c r="AR1946" s="147" t="s">
        <v>103</v>
      </c>
      <c r="AS1946" s="147" t="s">
        <v>103</v>
      </c>
      <c r="AT1946" s="147" t="s">
        <v>103</v>
      </c>
      <c r="AV1946" s="212"/>
      <c r="AW1946" s="222" t="str">
        <f aca="false">HYPERLINK(CONCATENATE("http://www.ncbi.nlm.nih.gov/nuccore/",BM1946),BM1946)</f>
        <v>JN167530</v>
      </c>
      <c r="AX1946" s="219" t="str">
        <f aca="false">CONCATENATE(D1946,IF(I1946="","",CONCATENATE(".",I1946)),IF(K1946="","",CONCATENATE(".",K1946)),IF(M1946="","",CONCATENATE(".",M1946)),IF(R1946="","",CONCATENATE(".",R1946)),IF(U1946="","","(*)"))</f>
        <v>.DEU.rat.FIRA</v>
      </c>
      <c r="AY1946" s="170" t="str">
        <f aca="false">CONCATENATE(BM1946,".",BN1946)</f>
        <v>JN167530.</v>
      </c>
      <c r="AZ1946" s="171" t="str">
        <f aca="false">IF(AV1946="",IF(ISNUMBER(FIND(".",A1946)),LEFT(A1946,FIND(".",A1946)-1),A1946),AV1946)</f>
        <v>JN167530</v>
      </c>
      <c r="BA1946" s="171" t="str">
        <f aca="false">IF(ISNUMBER(FIND("-",AZ1946)),LEFT(AZ1946,FIND("-",AZ1946)-1),AZ1946)</f>
        <v>JN167530</v>
      </c>
      <c r="BB1946" s="170" t="str">
        <f aca="false"> MEGAname &amp; "="</f>
        <v>JN167530=</v>
      </c>
      <c r="BC1946" s="170" t="str">
        <f aca="false">Clear &amp; IF(span ,"Span","out")</f>
        <v>JN167530=out</v>
      </c>
      <c r="BD1946" s="170" t="str">
        <f aca="false">Clear &amp; IF(span, IF(B1946=".","Selected",B1946),"out")</f>
        <v>JN167530=out</v>
      </c>
      <c r="BE1946" s="170" t="str">
        <f aca="false">Clear &amp; Strain</f>
        <v>JN167530=</v>
      </c>
      <c r="BF1946" s="170" t="str">
        <f aca="false">CONCATENATE(A1946,"=",F1946,". ",AX1946,IF(AB1946="","",CONCATENATE(".",AB1946)))</f>
        <v>JN167530=. .DEU.rat.FIRA</v>
      </c>
      <c r="BG1946" s="170" t="str">
        <f aca="false">CONCATENATE(A1946,"=",F1946,". ",AX1946)</f>
        <v>JN167530=. .DEU.rat.FIRA</v>
      </c>
      <c r="BH1946" s="170" t="str">
        <f aca="false">CONCATENATE(A1946,"=",AX1946)</f>
        <v>JN167530=.DEU.rat.FIRA</v>
      </c>
      <c r="BI1946" s="170" t="str">
        <f aca="false">CONCATENATE(A1946,"=",ComForSubtype,D1946)</f>
        <v>JN167530=</v>
      </c>
      <c r="BJ1946" s="170" t="str">
        <f aca="false">CONCATENATE(A1946,"=",E1946)</f>
        <v>JN167530=</v>
      </c>
      <c r="BK1946" s="170" t="str">
        <f aca="false">CONCATENATE(A1946,"=",C1946)</f>
        <v>JN167530=</v>
      </c>
      <c r="BL1946" s="170" t="str">
        <f aca="false">CONCATENATE(D1946,"=")</f>
        <v>=</v>
      </c>
      <c r="BM1946" s="223" t="str">
        <f aca="false">IF(BA1946="XX","",BA1946)</f>
        <v>JN167530</v>
      </c>
      <c r="BN1946" s="224" t="str">
        <f aca="false">CONCATENATE(IF(F1946="","",F1946),IF(G1946="","",CONCATENATE(" / ",G1946)))</f>
        <v/>
      </c>
      <c r="BO1946" s="225" t="str">
        <f aca="false">AX1946</f>
        <v>.DEU.rat.FIRA</v>
      </c>
      <c r="BP1946" s="226" t="str">
        <f aca="false">IF(V1946="","",V1946)</f>
        <v/>
      </c>
      <c r="BQ1946" s="226" t="str">
        <f aca="false">IF(W1946="","",CONCATENATE(W1946,IF(LEFT(AO1946,1)="s","+","")))</f>
        <v/>
      </c>
      <c r="BR1946" s="226" t="str">
        <f aca="false">IF(X1946="","",CONCATENATE(X1946,IF(LEFT(AQ1946,1)="s","+","")))</f>
        <v/>
      </c>
      <c r="BS1946" s="226" t="str">
        <f aca="false">IF(Y1946="","",CONCATENATE(Y1946,IF(LEFT(AR1946,1)="s","+","")))</f>
        <v/>
      </c>
      <c r="BT1946" s="226" t="str">
        <f aca="false">IF(Z1946="","",CONCATENATE(Z1946,IF(LEFT(AS1946,1)="s","+","")))</f>
        <v/>
      </c>
      <c r="BU1946" s="227" t="str">
        <f aca="false">IF(AA1946="","",CONCATENATE(AA1946,IF(LEFT(AT1946,1)="s","+","")))</f>
        <v/>
      </c>
      <c r="BV1946" s="212"/>
      <c r="BW1946" s="177" t="s">
        <v>338</v>
      </c>
      <c r="BX1946" s="170" t="str">
        <f aca="false">IF(BW1946&lt;&gt;"",IF(ISNUMBER(FIND("=",BW1946)),LEFT(BW1946,FIND("=",BW1946)-1),BW1946),BW1946)</f>
        <v>xx</v>
      </c>
      <c r="BY1946" s="170" t="str">
        <f aca="false">IF(BW1946&lt;&gt;"",IF(ISNUMBER(FIND("=",BW1946)),RIGHT(BW1946,LEN(BW1946)-FIND("=",BW1946)),""),"")</f>
        <v>Non_select</v>
      </c>
      <c r="BZ1946" s="170" t="str">
        <f aca="false">IF(BX1946&lt;&gt;"",IF(ISNUMBER(FIND(".",BX1946)),LEFT(BX1946,FIND(".",BX1946)-1),BX1946),BX1946)</f>
        <v>xx</v>
      </c>
      <c r="CA1946" s="170" t="str">
        <f aca="false">IF(BX1946&lt;&gt;"",IF(ISNUMBER(FIND(".",BX1946)),RIGHT(BX1946,LEN(BX1946)-FIND(".",BX1946)),""),"")</f>
        <v/>
      </c>
      <c r="CB1946" s="212"/>
      <c r="CC1946" s="170" t="str">
        <f aca="false">A1946</f>
        <v>JN167530</v>
      </c>
      <c r="CD1946" s="178" t="s">
        <v>339</v>
      </c>
      <c r="CE1946" s="178" t="s">
        <v>340</v>
      </c>
      <c r="CF1946" s="178" t="s">
        <v>341</v>
      </c>
      <c r="CG1946" s="212"/>
      <c r="CH1946" s="212"/>
      <c r="CI1946" s="212"/>
      <c r="CJ1946" s="212"/>
      <c r="CK1946" s="178"/>
      <c r="CL1946" s="212"/>
      <c r="CM1946" s="212"/>
      <c r="CN1946" s="212"/>
      <c r="CO1946" s="212"/>
      <c r="CP1946" s="212"/>
      <c r="CQ1946" s="212"/>
      <c r="CR1946" s="170" t="n">
        <f aca="false">C1946</f>
        <v>0</v>
      </c>
      <c r="CS1946" s="229" t="n">
        <f aca="false">D1946</f>
        <v>0</v>
      </c>
      <c r="CT1946" s="170" t="str">
        <f aca="false">CONCATENATE(CD1946," strain ",CM1946," ",CL1946,", partial cds")</f>
        <v>Hepatitis E virus strain  , partial cds</v>
      </c>
    </row>
    <row r="1947" s="146" customFormat="true" ht="11.9" hidden="true" customHeight="true" outlineLevel="0" collapsed="false">
      <c r="A1947" s="154" t="s">
        <v>4897</v>
      </c>
      <c r="B1947" s="147" t="s">
        <v>371</v>
      </c>
      <c r="C1947" s="209"/>
      <c r="D1947" s="209"/>
      <c r="E1947" s="209"/>
      <c r="F1947" s="291"/>
      <c r="G1947" s="212"/>
      <c r="H1947" s="146" t="s">
        <v>405</v>
      </c>
      <c r="I1947" s="153" t="s">
        <v>412</v>
      </c>
      <c r="J1947" s="146" t="s">
        <v>395</v>
      </c>
      <c r="K1947" s="212"/>
      <c r="L1947" s="212"/>
      <c r="M1947" s="157" t="s">
        <v>4621</v>
      </c>
      <c r="N1947" s="213"/>
      <c r="O1947" s="212"/>
      <c r="P1947" s="212"/>
      <c r="Q1947" s="212"/>
      <c r="R1947" s="146" t="s">
        <v>74</v>
      </c>
      <c r="T1947" s="215"/>
      <c r="U1947" s="215"/>
      <c r="V1947" s="209"/>
      <c r="W1947" s="217"/>
      <c r="X1947" s="209"/>
      <c r="Y1947" s="209"/>
      <c r="Z1947" s="209"/>
      <c r="AA1947" s="216"/>
      <c r="AB1947" s="217"/>
      <c r="AC1947" s="217"/>
      <c r="AD1947" s="209"/>
      <c r="AE1947" s="209"/>
      <c r="AF1947" s="209"/>
      <c r="AG1947" s="218"/>
      <c r="AH1947" s="212"/>
      <c r="AI1947" s="212"/>
      <c r="AJ1947" s="219" t="n">
        <f aca="false">SeqEnd-SeqBeg+1</f>
        <v>1</v>
      </c>
      <c r="AK1947" s="220" t="n">
        <f aca="false">AND( SeqBeg&lt;=Beg  , End &lt;=SeqEnd )</f>
        <v>0</v>
      </c>
      <c r="AL1947" s="212"/>
      <c r="AM1947" s="212"/>
      <c r="AN1947" s="221"/>
      <c r="AO1947" s="147" t="s">
        <v>103</v>
      </c>
      <c r="AP1947" s="147" t="s">
        <v>103</v>
      </c>
      <c r="AQ1947" s="147" t="s">
        <v>103</v>
      </c>
      <c r="AR1947" s="147" t="s">
        <v>103</v>
      </c>
      <c r="AS1947" s="147" t="s">
        <v>103</v>
      </c>
      <c r="AT1947" s="147" t="s">
        <v>103</v>
      </c>
      <c r="AV1947" s="212"/>
      <c r="AW1947" s="222" t="str">
        <f aca="false">HYPERLINK(CONCATENATE("http://www.ncbi.nlm.nih.gov/nuccore/",BM1947),BM1947)</f>
        <v>JN167531</v>
      </c>
      <c r="AX1947" s="219" t="str">
        <f aca="false">CONCATENATE(D1947,IF(I1947="","",CONCATENATE(".",I1947)),IF(K1947="","",CONCATENATE(".",K1947)),IF(M1947="","",CONCATENATE(".",M1947)),IF(R1947="","",CONCATENATE(".",R1947)),IF(U1947="","","(*)"))</f>
        <v>.DEU.rat.FIRA</v>
      </c>
      <c r="AY1947" s="170" t="str">
        <f aca="false">CONCATENATE(BM1947,".",BN1947)</f>
        <v>JN167531.</v>
      </c>
      <c r="AZ1947" s="171" t="str">
        <f aca="false">IF(AV1947="",IF(ISNUMBER(FIND(".",A1947)),LEFT(A1947,FIND(".",A1947)-1),A1947),AV1947)</f>
        <v>JN167531</v>
      </c>
      <c r="BA1947" s="171" t="str">
        <f aca="false">IF(ISNUMBER(FIND("-",AZ1947)),LEFT(AZ1947,FIND("-",AZ1947)-1),AZ1947)</f>
        <v>JN167531</v>
      </c>
      <c r="BB1947" s="170" t="str">
        <f aca="false"> MEGAname &amp; "="</f>
        <v>JN167531=</v>
      </c>
      <c r="BC1947" s="170" t="str">
        <f aca="false">Clear &amp; IF(span ,"Span","out")</f>
        <v>JN167531=out</v>
      </c>
      <c r="BD1947" s="170" t="str">
        <f aca="false">Clear &amp; IF(span, IF(B1947=".","Selected",B1947),"out")</f>
        <v>JN167531=out</v>
      </c>
      <c r="BE1947" s="170" t="str">
        <f aca="false">Clear &amp; Strain</f>
        <v>JN167531=</v>
      </c>
      <c r="BF1947" s="170" t="str">
        <f aca="false">CONCATENATE(A1947,"=",F1947,". ",AX1947,IF(AB1947="","",CONCATENATE(".",AB1947)))</f>
        <v>JN167531=. .DEU.rat.FIRA</v>
      </c>
      <c r="BG1947" s="170" t="str">
        <f aca="false">CONCATENATE(A1947,"=",F1947,". ",AX1947)</f>
        <v>JN167531=. .DEU.rat.FIRA</v>
      </c>
      <c r="BH1947" s="170" t="str">
        <f aca="false">CONCATENATE(A1947,"=",AX1947)</f>
        <v>JN167531=.DEU.rat.FIRA</v>
      </c>
      <c r="BI1947" s="170" t="str">
        <f aca="false">CONCATENATE(A1947,"=",ComForSubtype,D1947)</f>
        <v>JN167531=</v>
      </c>
      <c r="BJ1947" s="170" t="str">
        <f aca="false">CONCATENATE(A1947,"=",E1947)</f>
        <v>JN167531=</v>
      </c>
      <c r="BK1947" s="170" t="str">
        <f aca="false">CONCATENATE(A1947,"=",C1947)</f>
        <v>JN167531=</v>
      </c>
      <c r="BL1947" s="170" t="str">
        <f aca="false">CONCATENATE(D1947,"=")</f>
        <v>=</v>
      </c>
      <c r="BM1947" s="223" t="str">
        <f aca="false">IF(BA1947="XX","",BA1947)</f>
        <v>JN167531</v>
      </c>
      <c r="BN1947" s="224" t="str">
        <f aca="false">CONCATENATE(IF(F1947="","",F1947),IF(G1947="","",CONCATENATE(" / ",G1947)))</f>
        <v/>
      </c>
      <c r="BO1947" s="225" t="str">
        <f aca="false">AX1947</f>
        <v>.DEU.rat.FIRA</v>
      </c>
      <c r="BP1947" s="226" t="str">
        <f aca="false">IF(V1947="","",V1947)</f>
        <v/>
      </c>
      <c r="BQ1947" s="226" t="str">
        <f aca="false">IF(W1947="","",CONCATENATE(W1947,IF(LEFT(AO1947,1)="s","+","")))</f>
        <v/>
      </c>
      <c r="BR1947" s="226" t="str">
        <f aca="false">IF(X1947="","",CONCATENATE(X1947,IF(LEFT(AQ1947,1)="s","+","")))</f>
        <v/>
      </c>
      <c r="BS1947" s="226" t="str">
        <f aca="false">IF(Y1947="","",CONCATENATE(Y1947,IF(LEFT(AR1947,1)="s","+","")))</f>
        <v/>
      </c>
      <c r="BT1947" s="226" t="str">
        <f aca="false">IF(Z1947="","",CONCATENATE(Z1947,IF(LEFT(AS1947,1)="s","+","")))</f>
        <v/>
      </c>
      <c r="BU1947" s="227" t="str">
        <f aca="false">IF(AA1947="","",CONCATENATE(AA1947,IF(LEFT(AT1947,1)="s","+","")))</f>
        <v/>
      </c>
      <c r="BV1947" s="212"/>
      <c r="BW1947" s="177" t="s">
        <v>338</v>
      </c>
      <c r="BX1947" s="170" t="str">
        <f aca="false">IF(BW1947&lt;&gt;"",IF(ISNUMBER(FIND("=",BW1947)),LEFT(BW1947,FIND("=",BW1947)-1),BW1947),BW1947)</f>
        <v>xx</v>
      </c>
      <c r="BY1947" s="170" t="str">
        <f aca="false">IF(BW1947&lt;&gt;"",IF(ISNUMBER(FIND("=",BW1947)),RIGHT(BW1947,LEN(BW1947)-FIND("=",BW1947)),""),"")</f>
        <v>Non_select</v>
      </c>
      <c r="BZ1947" s="170" t="str">
        <f aca="false">IF(BX1947&lt;&gt;"",IF(ISNUMBER(FIND(".",BX1947)),LEFT(BX1947,FIND(".",BX1947)-1),BX1947),BX1947)</f>
        <v>xx</v>
      </c>
      <c r="CA1947" s="170" t="str">
        <f aca="false">IF(BX1947&lt;&gt;"",IF(ISNUMBER(FIND(".",BX1947)),RIGHT(BX1947,LEN(BX1947)-FIND(".",BX1947)),""),"")</f>
        <v/>
      </c>
      <c r="CB1947" s="212"/>
      <c r="CC1947" s="170" t="str">
        <f aca="false">A1947</f>
        <v>JN167531</v>
      </c>
      <c r="CD1947" s="178" t="s">
        <v>339</v>
      </c>
      <c r="CE1947" s="178" t="s">
        <v>340</v>
      </c>
      <c r="CF1947" s="178" t="s">
        <v>341</v>
      </c>
      <c r="CG1947" s="212"/>
      <c r="CH1947" s="212"/>
      <c r="CI1947" s="212"/>
      <c r="CJ1947" s="212"/>
      <c r="CK1947" s="178"/>
      <c r="CL1947" s="212"/>
      <c r="CM1947" s="212"/>
      <c r="CN1947" s="212"/>
      <c r="CO1947" s="212"/>
      <c r="CP1947" s="212"/>
      <c r="CQ1947" s="212"/>
      <c r="CR1947" s="170" t="n">
        <f aca="false">C1947</f>
        <v>0</v>
      </c>
      <c r="CS1947" s="229" t="n">
        <f aca="false">D1947</f>
        <v>0</v>
      </c>
      <c r="CT1947" s="170" t="str">
        <f aca="false">CONCATENATE(CD1947," strain ",CM1947," ",CL1947,", partial cds")</f>
        <v>Hepatitis E virus strain  , partial cds</v>
      </c>
    </row>
    <row r="1948" customFormat="false" ht="11.9" hidden="true" customHeight="true" outlineLevel="0" collapsed="false">
      <c r="A1948" s="235" t="s">
        <v>4898</v>
      </c>
      <c r="B1948" s="147" t="s">
        <v>371</v>
      </c>
      <c r="C1948" s="209"/>
      <c r="D1948" s="209"/>
      <c r="E1948" s="209"/>
      <c r="F1948" s="291"/>
      <c r="G1948" s="212"/>
      <c r="H1948" s="146" t="s">
        <v>405</v>
      </c>
      <c r="I1948" s="153" t="s">
        <v>412</v>
      </c>
      <c r="J1948" s="146" t="s">
        <v>395</v>
      </c>
      <c r="K1948" s="212"/>
      <c r="L1948" s="212"/>
      <c r="M1948" s="157" t="s">
        <v>4621</v>
      </c>
      <c r="N1948" s="213"/>
      <c r="O1948" s="212"/>
      <c r="P1948" s="159"/>
      <c r="Q1948" s="159"/>
      <c r="R1948" s="237" t="s">
        <v>74</v>
      </c>
      <c r="S1948" s="237"/>
      <c r="T1948" s="215"/>
      <c r="U1948" s="215"/>
      <c r="V1948" s="209"/>
      <c r="W1948" s="217"/>
      <c r="X1948" s="209"/>
      <c r="Y1948" s="209"/>
      <c r="Z1948" s="209"/>
      <c r="AA1948" s="216"/>
      <c r="AB1948" s="217"/>
      <c r="AC1948" s="217"/>
      <c r="AD1948" s="209"/>
      <c r="AE1948" s="209"/>
      <c r="AF1948" s="209"/>
      <c r="AG1948" s="218"/>
      <c r="AH1948" s="212"/>
      <c r="AI1948" s="212"/>
      <c r="AJ1948" s="219" t="n">
        <f aca="false">SeqEnd-SeqBeg+1</f>
        <v>1</v>
      </c>
      <c r="AK1948" s="220" t="n">
        <f aca="false">AND( SeqBeg&lt;=Beg  , End &lt;=SeqEnd )</f>
        <v>0</v>
      </c>
      <c r="AL1948" s="237"/>
      <c r="AM1948" s="237"/>
      <c r="AN1948" s="221"/>
      <c r="AO1948" s="164" t="s">
        <v>103</v>
      </c>
      <c r="AP1948" s="164" t="s">
        <v>103</v>
      </c>
      <c r="AQ1948" s="164" t="s">
        <v>103</v>
      </c>
      <c r="AR1948" s="164" t="s">
        <v>103</v>
      </c>
      <c r="AS1948" s="164" t="s">
        <v>103</v>
      </c>
      <c r="AT1948" s="164" t="s">
        <v>103</v>
      </c>
      <c r="AU1948" s="237"/>
      <c r="AV1948" s="237"/>
      <c r="AW1948" s="222" t="str">
        <f aca="false">HYPERLINK(CONCATENATE("http://www.ncbi.nlm.nih.gov/nuccore/",BM1948),BM1948)</f>
        <v>JN167532</v>
      </c>
      <c r="AX1948" s="219" t="str">
        <f aca="false">CONCATENATE(D1948,IF(I1948="","",CONCATENATE(".",I1948)),IF(K1948="","",CONCATENATE(".",K1948)),IF(M1948="","",CONCATENATE(".",M1948)),IF(R1948="","",CONCATENATE(".",R1948)),IF(U1948="","","(*)"))</f>
        <v>.DEU.rat.FIRA</v>
      </c>
      <c r="AY1948" s="238" t="str">
        <f aca="false">CONCATENATE(BM1948,".",BN1948)</f>
        <v>JN167532.</v>
      </c>
      <c r="AZ1948" s="239" t="str">
        <f aca="false">IF(AV1948="",IF(ISNUMBER(FIND(".",A1948)),LEFT(A1948,FIND(".",A1948)-1),A1948),AV1948)</f>
        <v>JN167532</v>
      </c>
      <c r="BA1948" s="239" t="str">
        <f aca="false">IF(ISNUMBER(FIND("-",AZ1948)),LEFT(AZ1948,FIND("-",AZ1948)-1),AZ1948)</f>
        <v>JN167532</v>
      </c>
      <c r="BB1948" s="170" t="str">
        <f aca="false"> MEGAname &amp; "="</f>
        <v>JN167532=</v>
      </c>
      <c r="BC1948" s="170" t="str">
        <f aca="false">Clear &amp; IF(span ,"Span","out")</f>
        <v>JN167532=out</v>
      </c>
      <c r="BD1948" s="170" t="str">
        <f aca="false">Clear &amp; IF(span, IF(B1948=".","Selected",B1948),"out")</f>
        <v>JN167532=out</v>
      </c>
      <c r="BE1948" s="170" t="str">
        <f aca="false">Clear &amp; Strain</f>
        <v>JN167532=</v>
      </c>
      <c r="BF1948" s="238" t="str">
        <f aca="false">CONCATENATE(A1948,"=",F1948,". ",AX1948,IF(AB1948="","",CONCATENATE(".",AB1948)))</f>
        <v>JN167532=. .DEU.rat.FIRA</v>
      </c>
      <c r="BG1948" s="238" t="str">
        <f aca="false">CONCATENATE(A1948,"=",F1948,". ",AX1948)</f>
        <v>JN167532=. .DEU.rat.FIRA</v>
      </c>
      <c r="BH1948" s="238" t="str">
        <f aca="false">CONCATENATE(A1948,"=",AX1948)</f>
        <v>JN167532=.DEU.rat.FIRA</v>
      </c>
      <c r="BI1948" s="238" t="str">
        <f aca="false">CONCATENATE(A1948,"=",ComForSubtype,D1948)</f>
        <v>JN167532=</v>
      </c>
      <c r="BJ1948" s="238" t="str">
        <f aca="false">CONCATENATE(A1948,"=",E1948)</f>
        <v>JN167532=</v>
      </c>
      <c r="BK1948" s="238" t="str">
        <f aca="false">CONCATENATE(A1948,"=",C1948)</f>
        <v>JN167532=</v>
      </c>
      <c r="BL1948" s="238" t="str">
        <f aca="false">CONCATENATE(D1948,"=")</f>
        <v>=</v>
      </c>
      <c r="BM1948" s="223" t="str">
        <f aca="false">IF(BA1948="XX","",BA1948)</f>
        <v>JN167532</v>
      </c>
      <c r="BN1948" s="224" t="str">
        <f aca="false">CONCATENATE(IF(F1948="","",F1948),IF(G1948="","",CONCATENATE(" / ",G1948)))</f>
        <v/>
      </c>
      <c r="BO1948" s="225" t="str">
        <f aca="false">AX1948</f>
        <v>.DEU.rat.FIRA</v>
      </c>
      <c r="BP1948" s="226" t="str">
        <f aca="false">IF(V1948="","",V1948)</f>
        <v/>
      </c>
      <c r="BQ1948" s="226" t="str">
        <f aca="false">IF(W1948="","",CONCATENATE(W1948,IF(LEFT(AO1948,1)="s","+","")))</f>
        <v/>
      </c>
      <c r="BR1948" s="226" t="str">
        <f aca="false">IF(X1948="","",CONCATENATE(X1948,IF(LEFT(AQ1948,1)="s","+","")))</f>
        <v/>
      </c>
      <c r="BS1948" s="226" t="str">
        <f aca="false">IF(Y1948="","",CONCATENATE(Y1948,IF(LEFT(AR1948,1)="s","+","")))</f>
        <v/>
      </c>
      <c r="BT1948" s="226" t="str">
        <f aca="false">IF(Z1948="","",CONCATENATE(Z1948,IF(LEFT(AS1948,1)="s","+","")))</f>
        <v/>
      </c>
      <c r="BU1948" s="227" t="str">
        <f aca="false">IF(AA1948="","",CONCATENATE(AA1948,IF(LEFT(AT1948,1)="s","+","")))</f>
        <v/>
      </c>
      <c r="BV1948" s="240"/>
      <c r="BW1948" s="240" t="s">
        <v>338</v>
      </c>
      <c r="BX1948" s="238" t="str">
        <f aca="false">IF(BW1948&lt;&gt;"",IF(ISNUMBER(FIND("=",BW1948)),LEFT(BW1948,FIND("=",BW1948)-1),BW1948),BW1948)</f>
        <v>xx</v>
      </c>
      <c r="BY1948" s="238" t="str">
        <f aca="false">IF(BW1948&lt;&gt;"",IF(ISNUMBER(FIND("=",BW1948)),RIGHT(BW1948,LEN(BW1948)-FIND("=",BW1948)),""),"")</f>
        <v>Non_select</v>
      </c>
      <c r="BZ1948" s="238" t="str">
        <f aca="false">IF(BX1948&lt;&gt;"",IF(ISNUMBER(FIND(".",BX1948)),LEFT(BX1948,FIND(".",BX1948)-1),BX1948),BX1948)</f>
        <v>xx</v>
      </c>
      <c r="CA1948" s="238" t="str">
        <f aca="false">IF(BX1948&lt;&gt;"",IF(ISNUMBER(FIND(".",BX1948)),RIGHT(BX1948,LEN(BX1948)-FIND(".",BX1948)),""),"")</f>
        <v/>
      </c>
      <c r="CB1948" s="240"/>
      <c r="CC1948" s="238" t="str">
        <f aca="false">A1948</f>
        <v>JN167532</v>
      </c>
      <c r="CD1948" s="241" t="s">
        <v>339</v>
      </c>
      <c r="CE1948" s="241" t="s">
        <v>340</v>
      </c>
      <c r="CF1948" s="241" t="s">
        <v>341</v>
      </c>
      <c r="CG1948" s="241"/>
      <c r="CH1948" s="241"/>
      <c r="CI1948" s="241"/>
      <c r="CJ1948" s="241"/>
      <c r="CK1948" s="241"/>
      <c r="CL1948" s="241"/>
      <c r="CM1948" s="238"/>
      <c r="CN1948" s="238"/>
      <c r="CO1948" s="238"/>
      <c r="CP1948" s="238"/>
      <c r="CQ1948" s="238"/>
      <c r="CR1948" s="238" t="n">
        <f aca="false">C1948</f>
        <v>0</v>
      </c>
      <c r="CS1948" s="242" t="n">
        <f aca="false">D1948</f>
        <v>0</v>
      </c>
      <c r="CT1948" s="170" t="str">
        <f aca="false">CONCATENATE(CD1948," strain ",CM1948," ",CL1948,", partial cds")</f>
        <v>Hepatitis E virus strain  , partial cds</v>
      </c>
    </row>
    <row r="1949" s="146" customFormat="true" ht="11.9" hidden="true" customHeight="true" outlineLevel="0" collapsed="false">
      <c r="A1949" s="154" t="s">
        <v>4899</v>
      </c>
      <c r="B1949" s="147" t="s">
        <v>371</v>
      </c>
      <c r="C1949" s="209"/>
      <c r="D1949" s="209"/>
      <c r="E1949" s="209"/>
      <c r="F1949" s="291"/>
      <c r="G1949" s="212"/>
      <c r="H1949" s="146" t="s">
        <v>405</v>
      </c>
      <c r="I1949" s="153" t="s">
        <v>412</v>
      </c>
      <c r="J1949" s="146" t="s">
        <v>395</v>
      </c>
      <c r="K1949" s="212"/>
      <c r="L1949" s="212"/>
      <c r="M1949" s="157" t="s">
        <v>4621</v>
      </c>
      <c r="N1949" s="213"/>
      <c r="O1949" s="212"/>
      <c r="P1949" s="212"/>
      <c r="Q1949" s="212"/>
      <c r="R1949" s="146" t="s">
        <v>74</v>
      </c>
      <c r="T1949" s="215"/>
      <c r="U1949" s="215"/>
      <c r="V1949" s="209"/>
      <c r="W1949" s="217"/>
      <c r="X1949" s="209"/>
      <c r="Y1949" s="209"/>
      <c r="Z1949" s="209"/>
      <c r="AA1949" s="216"/>
      <c r="AB1949" s="217"/>
      <c r="AC1949" s="217"/>
      <c r="AD1949" s="209"/>
      <c r="AE1949" s="209"/>
      <c r="AF1949" s="209"/>
      <c r="AG1949" s="218"/>
      <c r="AH1949" s="212"/>
      <c r="AI1949" s="212"/>
      <c r="AJ1949" s="219" t="n">
        <f aca="false">SeqEnd-SeqBeg+1</f>
        <v>1</v>
      </c>
      <c r="AK1949" s="220" t="n">
        <f aca="false">AND( SeqBeg&lt;=Beg  , End &lt;=SeqEnd )</f>
        <v>0</v>
      </c>
      <c r="AL1949" s="212"/>
      <c r="AM1949" s="212"/>
      <c r="AN1949" s="221"/>
      <c r="AO1949" s="147" t="s">
        <v>103</v>
      </c>
      <c r="AP1949" s="147" t="s">
        <v>103</v>
      </c>
      <c r="AQ1949" s="147" t="s">
        <v>103</v>
      </c>
      <c r="AR1949" s="147" t="s">
        <v>103</v>
      </c>
      <c r="AS1949" s="147" t="s">
        <v>103</v>
      </c>
      <c r="AT1949" s="147" t="s">
        <v>103</v>
      </c>
      <c r="AV1949" s="212"/>
      <c r="AW1949" s="222" t="str">
        <f aca="false">HYPERLINK(CONCATENATE("http://www.ncbi.nlm.nih.gov/nuccore/",BM1949),BM1949)</f>
        <v>JN167533</v>
      </c>
      <c r="AX1949" s="219" t="str">
        <f aca="false">CONCATENATE(D1949,IF(I1949="","",CONCATENATE(".",I1949)),IF(K1949="","",CONCATENATE(".",K1949)),IF(M1949="","",CONCATENATE(".",M1949)),IF(R1949="","",CONCATENATE(".",R1949)),IF(U1949="","","(*)"))</f>
        <v>.DEU.rat.FIRA</v>
      </c>
      <c r="AY1949" s="170" t="str">
        <f aca="false">CONCATENATE(BM1949,".",BN1949)</f>
        <v>JN167533.</v>
      </c>
      <c r="AZ1949" s="171" t="str">
        <f aca="false">IF(AV1949="",IF(ISNUMBER(FIND(".",A1949)),LEFT(A1949,FIND(".",A1949)-1),A1949),AV1949)</f>
        <v>JN167533</v>
      </c>
      <c r="BA1949" s="171" t="str">
        <f aca="false">IF(ISNUMBER(FIND("-",AZ1949)),LEFT(AZ1949,FIND("-",AZ1949)-1),AZ1949)</f>
        <v>JN167533</v>
      </c>
      <c r="BB1949" s="170" t="str">
        <f aca="false"> MEGAname &amp; "="</f>
        <v>JN167533=</v>
      </c>
      <c r="BC1949" s="170" t="str">
        <f aca="false">Clear &amp; IF(span ,"Span","out")</f>
        <v>JN167533=out</v>
      </c>
      <c r="BD1949" s="170" t="str">
        <f aca="false">Clear &amp; IF(span, IF(B1949=".","Selected",B1949),"out")</f>
        <v>JN167533=out</v>
      </c>
      <c r="BE1949" s="170" t="str">
        <f aca="false">Clear &amp; Strain</f>
        <v>JN167533=</v>
      </c>
      <c r="BF1949" s="170" t="str">
        <f aca="false">CONCATENATE(A1949,"=",F1949,". ",AX1949,IF(AB1949="","",CONCATENATE(".",AB1949)))</f>
        <v>JN167533=. .DEU.rat.FIRA</v>
      </c>
      <c r="BG1949" s="170" t="str">
        <f aca="false">CONCATENATE(A1949,"=",F1949,". ",AX1949)</f>
        <v>JN167533=. .DEU.rat.FIRA</v>
      </c>
      <c r="BH1949" s="170" t="str">
        <f aca="false">CONCATENATE(A1949,"=",AX1949)</f>
        <v>JN167533=.DEU.rat.FIRA</v>
      </c>
      <c r="BI1949" s="170" t="str">
        <f aca="false">CONCATENATE(A1949,"=",ComForSubtype,D1949)</f>
        <v>JN167533=</v>
      </c>
      <c r="BJ1949" s="170" t="str">
        <f aca="false">CONCATENATE(A1949,"=",E1949)</f>
        <v>JN167533=</v>
      </c>
      <c r="BK1949" s="170" t="str">
        <f aca="false">CONCATENATE(A1949,"=",C1949)</f>
        <v>JN167533=</v>
      </c>
      <c r="BL1949" s="170" t="str">
        <f aca="false">CONCATENATE(D1949,"=")</f>
        <v>=</v>
      </c>
      <c r="BM1949" s="223" t="str">
        <f aca="false">IF(BA1949="XX","",BA1949)</f>
        <v>JN167533</v>
      </c>
      <c r="BN1949" s="224" t="str">
        <f aca="false">CONCATENATE(IF(F1949="","",F1949),IF(G1949="","",CONCATENATE(" / ",G1949)))</f>
        <v/>
      </c>
      <c r="BO1949" s="225" t="str">
        <f aca="false">AX1949</f>
        <v>.DEU.rat.FIRA</v>
      </c>
      <c r="BP1949" s="226" t="str">
        <f aca="false">IF(V1949="","",V1949)</f>
        <v/>
      </c>
      <c r="BQ1949" s="226" t="str">
        <f aca="false">IF(W1949="","",CONCATENATE(W1949,IF(LEFT(AO1949,1)="s","+","")))</f>
        <v/>
      </c>
      <c r="BR1949" s="226" t="str">
        <f aca="false">IF(X1949="","",CONCATENATE(X1949,IF(LEFT(AQ1949,1)="s","+","")))</f>
        <v/>
      </c>
      <c r="BS1949" s="226" t="str">
        <f aca="false">IF(Y1949="","",CONCATENATE(Y1949,IF(LEFT(AR1949,1)="s","+","")))</f>
        <v/>
      </c>
      <c r="BT1949" s="226" t="str">
        <f aca="false">IF(Z1949="","",CONCATENATE(Z1949,IF(LEFT(AS1949,1)="s","+","")))</f>
        <v/>
      </c>
      <c r="BU1949" s="227" t="str">
        <f aca="false">IF(AA1949="","",CONCATENATE(AA1949,IF(LEFT(AT1949,1)="s","+","")))</f>
        <v/>
      </c>
      <c r="BV1949" s="212"/>
      <c r="BW1949" s="177" t="s">
        <v>338</v>
      </c>
      <c r="BX1949" s="170" t="str">
        <f aca="false">IF(BW1949&lt;&gt;"",IF(ISNUMBER(FIND("=",BW1949)),LEFT(BW1949,FIND("=",BW1949)-1),BW1949),BW1949)</f>
        <v>xx</v>
      </c>
      <c r="BY1949" s="170" t="str">
        <f aca="false">IF(BW1949&lt;&gt;"",IF(ISNUMBER(FIND("=",BW1949)),RIGHT(BW1949,LEN(BW1949)-FIND("=",BW1949)),""),"")</f>
        <v>Non_select</v>
      </c>
      <c r="BZ1949" s="170" t="str">
        <f aca="false">IF(BX1949&lt;&gt;"",IF(ISNUMBER(FIND(".",BX1949)),LEFT(BX1949,FIND(".",BX1949)-1),BX1949),BX1949)</f>
        <v>xx</v>
      </c>
      <c r="CA1949" s="170" t="str">
        <f aca="false">IF(BX1949&lt;&gt;"",IF(ISNUMBER(FIND(".",BX1949)),RIGHT(BX1949,LEN(BX1949)-FIND(".",BX1949)),""),"")</f>
        <v/>
      </c>
      <c r="CB1949" s="212"/>
      <c r="CC1949" s="170" t="str">
        <f aca="false">A1949</f>
        <v>JN167533</v>
      </c>
      <c r="CD1949" s="178" t="s">
        <v>339</v>
      </c>
      <c r="CE1949" s="178" t="s">
        <v>340</v>
      </c>
      <c r="CF1949" s="178" t="s">
        <v>341</v>
      </c>
      <c r="CG1949" s="212"/>
      <c r="CH1949" s="212"/>
      <c r="CI1949" s="212"/>
      <c r="CJ1949" s="212"/>
      <c r="CK1949" s="178"/>
      <c r="CL1949" s="212"/>
      <c r="CM1949" s="212"/>
      <c r="CN1949" s="212"/>
      <c r="CO1949" s="212"/>
      <c r="CP1949" s="212"/>
      <c r="CQ1949" s="212"/>
      <c r="CR1949" s="170" t="n">
        <f aca="false">C1949</f>
        <v>0</v>
      </c>
      <c r="CS1949" s="229" t="n">
        <f aca="false">D1949</f>
        <v>0</v>
      </c>
      <c r="CT1949" s="170" t="str">
        <f aca="false">CONCATENATE(CD1949," strain ",CM1949," ",CL1949,", partial cds")</f>
        <v>Hepatitis E virus strain  , partial cds</v>
      </c>
    </row>
    <row r="1950" s="146" customFormat="true" ht="11.9" hidden="true" customHeight="true" outlineLevel="0" collapsed="false">
      <c r="A1950" s="154" t="s">
        <v>4900</v>
      </c>
      <c r="B1950" s="147" t="s">
        <v>371</v>
      </c>
      <c r="C1950" s="209"/>
      <c r="D1950" s="209"/>
      <c r="E1950" s="209"/>
      <c r="F1950" s="291"/>
      <c r="G1950" s="212"/>
      <c r="H1950" s="146" t="s">
        <v>405</v>
      </c>
      <c r="I1950" s="153" t="s">
        <v>412</v>
      </c>
      <c r="J1950" s="146" t="s">
        <v>395</v>
      </c>
      <c r="K1950" s="212"/>
      <c r="L1950" s="212"/>
      <c r="M1950" s="157" t="s">
        <v>4621</v>
      </c>
      <c r="N1950" s="213"/>
      <c r="O1950" s="212"/>
      <c r="P1950" s="212"/>
      <c r="Q1950" s="212"/>
      <c r="R1950" s="146" t="s">
        <v>74</v>
      </c>
      <c r="T1950" s="215"/>
      <c r="U1950" s="215"/>
      <c r="V1950" s="209"/>
      <c r="W1950" s="217"/>
      <c r="X1950" s="209"/>
      <c r="Y1950" s="209"/>
      <c r="Z1950" s="209"/>
      <c r="AA1950" s="216"/>
      <c r="AB1950" s="217"/>
      <c r="AC1950" s="217"/>
      <c r="AD1950" s="209"/>
      <c r="AE1950" s="209"/>
      <c r="AF1950" s="209"/>
      <c r="AG1950" s="218"/>
      <c r="AH1950" s="212"/>
      <c r="AI1950" s="212"/>
      <c r="AJ1950" s="219" t="n">
        <f aca="false">SeqEnd-SeqBeg+1</f>
        <v>1</v>
      </c>
      <c r="AK1950" s="220" t="n">
        <f aca="false">AND( SeqBeg&lt;=Beg  , End &lt;=SeqEnd )</f>
        <v>0</v>
      </c>
      <c r="AL1950" s="212"/>
      <c r="AM1950" s="212"/>
      <c r="AN1950" s="221"/>
      <c r="AO1950" s="147" t="s">
        <v>103</v>
      </c>
      <c r="AP1950" s="147" t="s">
        <v>103</v>
      </c>
      <c r="AQ1950" s="147" t="s">
        <v>103</v>
      </c>
      <c r="AR1950" s="147" t="s">
        <v>103</v>
      </c>
      <c r="AS1950" s="147" t="s">
        <v>103</v>
      </c>
      <c r="AT1950" s="147" t="s">
        <v>103</v>
      </c>
      <c r="AV1950" s="212"/>
      <c r="AW1950" s="222" t="str">
        <f aca="false">HYPERLINK(CONCATENATE("http://www.ncbi.nlm.nih.gov/nuccore/",BM1950),BM1950)</f>
        <v>JN167534</v>
      </c>
      <c r="AX1950" s="219" t="str">
        <f aca="false">CONCATENATE(D1950,IF(I1950="","",CONCATENATE(".",I1950)),IF(K1950="","",CONCATENATE(".",K1950)),IF(M1950="","",CONCATENATE(".",M1950)),IF(R1950="","",CONCATENATE(".",R1950)),IF(U1950="","","(*)"))</f>
        <v>.DEU.rat.FIRA</v>
      </c>
      <c r="AY1950" s="170" t="str">
        <f aca="false">CONCATENATE(BM1950,".",BN1950)</f>
        <v>JN167534.</v>
      </c>
      <c r="AZ1950" s="171" t="str">
        <f aca="false">IF(AV1950="",IF(ISNUMBER(FIND(".",A1950)),LEFT(A1950,FIND(".",A1950)-1),A1950),AV1950)</f>
        <v>JN167534</v>
      </c>
      <c r="BA1950" s="171" t="str">
        <f aca="false">IF(ISNUMBER(FIND("-",AZ1950)),LEFT(AZ1950,FIND("-",AZ1950)-1),AZ1950)</f>
        <v>JN167534</v>
      </c>
      <c r="BB1950" s="170" t="str">
        <f aca="false"> MEGAname &amp; "="</f>
        <v>JN167534=</v>
      </c>
      <c r="BC1950" s="170" t="str">
        <f aca="false">Clear &amp; IF(span ,"Span","out")</f>
        <v>JN167534=out</v>
      </c>
      <c r="BD1950" s="170" t="str">
        <f aca="false">Clear &amp; IF(span, IF(B1950=".","Selected",B1950),"out")</f>
        <v>JN167534=out</v>
      </c>
      <c r="BE1950" s="170" t="str">
        <f aca="false">Clear &amp; Strain</f>
        <v>JN167534=</v>
      </c>
      <c r="BF1950" s="170" t="str">
        <f aca="false">CONCATENATE(A1950,"=",F1950,". ",AX1950,IF(AB1950="","",CONCATENATE(".",AB1950)))</f>
        <v>JN167534=. .DEU.rat.FIRA</v>
      </c>
      <c r="BG1950" s="170" t="str">
        <f aca="false">CONCATENATE(A1950,"=",F1950,". ",AX1950)</f>
        <v>JN167534=. .DEU.rat.FIRA</v>
      </c>
      <c r="BH1950" s="170" t="str">
        <f aca="false">CONCATENATE(A1950,"=",AX1950)</f>
        <v>JN167534=.DEU.rat.FIRA</v>
      </c>
      <c r="BI1950" s="170" t="str">
        <f aca="false">CONCATENATE(A1950,"=",ComForSubtype,D1950)</f>
        <v>JN167534=</v>
      </c>
      <c r="BJ1950" s="170" t="str">
        <f aca="false">CONCATENATE(A1950,"=",E1950)</f>
        <v>JN167534=</v>
      </c>
      <c r="BK1950" s="170" t="str">
        <f aca="false">CONCATENATE(A1950,"=",C1950)</f>
        <v>JN167534=</v>
      </c>
      <c r="BL1950" s="170" t="str">
        <f aca="false">CONCATENATE(D1950,"=")</f>
        <v>=</v>
      </c>
      <c r="BM1950" s="223" t="str">
        <f aca="false">IF(BA1950="XX","",BA1950)</f>
        <v>JN167534</v>
      </c>
      <c r="BN1950" s="224" t="str">
        <f aca="false">CONCATENATE(IF(F1950="","",F1950),IF(G1950="","",CONCATENATE(" / ",G1950)))</f>
        <v/>
      </c>
      <c r="BO1950" s="225" t="str">
        <f aca="false">AX1950</f>
        <v>.DEU.rat.FIRA</v>
      </c>
      <c r="BP1950" s="226" t="str">
        <f aca="false">IF(V1950="","",V1950)</f>
        <v/>
      </c>
      <c r="BQ1950" s="226" t="str">
        <f aca="false">IF(W1950="","",CONCATENATE(W1950,IF(LEFT(AO1950,1)="s","+","")))</f>
        <v/>
      </c>
      <c r="BR1950" s="226" t="str">
        <f aca="false">IF(X1950="","",CONCATENATE(X1950,IF(LEFT(AQ1950,1)="s","+","")))</f>
        <v/>
      </c>
      <c r="BS1950" s="226" t="str">
        <f aca="false">IF(Y1950="","",CONCATENATE(Y1950,IF(LEFT(AR1950,1)="s","+","")))</f>
        <v/>
      </c>
      <c r="BT1950" s="226" t="str">
        <f aca="false">IF(Z1950="","",CONCATENATE(Z1950,IF(LEFT(AS1950,1)="s","+","")))</f>
        <v/>
      </c>
      <c r="BU1950" s="227" t="str">
        <f aca="false">IF(AA1950="","",CONCATENATE(AA1950,IF(LEFT(AT1950,1)="s","+","")))</f>
        <v/>
      </c>
      <c r="BV1950" s="212"/>
      <c r="BW1950" s="177" t="s">
        <v>338</v>
      </c>
      <c r="BX1950" s="170" t="str">
        <f aca="false">IF(BW1950&lt;&gt;"",IF(ISNUMBER(FIND("=",BW1950)),LEFT(BW1950,FIND("=",BW1950)-1),BW1950),BW1950)</f>
        <v>xx</v>
      </c>
      <c r="BY1950" s="170" t="str">
        <f aca="false">IF(BW1950&lt;&gt;"",IF(ISNUMBER(FIND("=",BW1950)),RIGHT(BW1950,LEN(BW1950)-FIND("=",BW1950)),""),"")</f>
        <v>Non_select</v>
      </c>
      <c r="BZ1950" s="170" t="str">
        <f aca="false">IF(BX1950&lt;&gt;"",IF(ISNUMBER(FIND(".",BX1950)),LEFT(BX1950,FIND(".",BX1950)-1),BX1950),BX1950)</f>
        <v>xx</v>
      </c>
      <c r="CA1950" s="170" t="str">
        <f aca="false">IF(BX1950&lt;&gt;"",IF(ISNUMBER(FIND(".",BX1950)),RIGHT(BX1950,LEN(BX1950)-FIND(".",BX1950)),""),"")</f>
        <v/>
      </c>
      <c r="CB1950" s="212"/>
      <c r="CC1950" s="170" t="str">
        <f aca="false">A1950</f>
        <v>JN167534</v>
      </c>
      <c r="CD1950" s="178" t="s">
        <v>339</v>
      </c>
      <c r="CE1950" s="178" t="s">
        <v>340</v>
      </c>
      <c r="CF1950" s="178" t="s">
        <v>341</v>
      </c>
      <c r="CG1950" s="212"/>
      <c r="CH1950" s="212"/>
      <c r="CI1950" s="212"/>
      <c r="CJ1950" s="212"/>
      <c r="CK1950" s="178"/>
      <c r="CL1950" s="212"/>
      <c r="CM1950" s="212"/>
      <c r="CN1950" s="212"/>
      <c r="CO1950" s="212"/>
      <c r="CP1950" s="212"/>
      <c r="CQ1950" s="212"/>
      <c r="CR1950" s="170" t="n">
        <f aca="false">C1950</f>
        <v>0</v>
      </c>
      <c r="CS1950" s="229" t="n">
        <f aca="false">D1950</f>
        <v>0</v>
      </c>
      <c r="CT1950" s="170" t="str">
        <f aca="false">CONCATENATE(CD1950," strain ",CM1950," ",CL1950,", partial cds")</f>
        <v>Hepatitis E virus strain  , partial cds</v>
      </c>
    </row>
    <row r="1951" s="146" customFormat="true" ht="11.9" hidden="true" customHeight="true" outlineLevel="0" collapsed="false">
      <c r="A1951" s="154" t="s">
        <v>4901</v>
      </c>
      <c r="B1951" s="147" t="s">
        <v>371</v>
      </c>
      <c r="C1951" s="209"/>
      <c r="D1951" s="209"/>
      <c r="E1951" s="209"/>
      <c r="F1951" s="291"/>
      <c r="G1951" s="212"/>
      <c r="H1951" s="146" t="s">
        <v>405</v>
      </c>
      <c r="I1951" s="153" t="s">
        <v>412</v>
      </c>
      <c r="J1951" s="146" t="s">
        <v>395</v>
      </c>
      <c r="K1951" s="212"/>
      <c r="L1951" s="212"/>
      <c r="M1951" s="157" t="s">
        <v>4621</v>
      </c>
      <c r="N1951" s="213"/>
      <c r="O1951" s="212"/>
      <c r="P1951" s="212"/>
      <c r="Q1951" s="212"/>
      <c r="R1951" s="146" t="s">
        <v>74</v>
      </c>
      <c r="T1951" s="215"/>
      <c r="U1951" s="215"/>
      <c r="V1951" s="209"/>
      <c r="W1951" s="217"/>
      <c r="X1951" s="209"/>
      <c r="Y1951" s="209"/>
      <c r="Z1951" s="209"/>
      <c r="AA1951" s="216"/>
      <c r="AB1951" s="217"/>
      <c r="AC1951" s="217"/>
      <c r="AD1951" s="209"/>
      <c r="AE1951" s="209"/>
      <c r="AF1951" s="209"/>
      <c r="AG1951" s="218"/>
      <c r="AH1951" s="212"/>
      <c r="AI1951" s="212"/>
      <c r="AJ1951" s="219" t="n">
        <f aca="false">SeqEnd-SeqBeg+1</f>
        <v>1</v>
      </c>
      <c r="AK1951" s="220" t="n">
        <f aca="false">AND( SeqBeg&lt;=Beg  , End &lt;=SeqEnd )</f>
        <v>0</v>
      </c>
      <c r="AL1951" s="212"/>
      <c r="AM1951" s="212"/>
      <c r="AN1951" s="221"/>
      <c r="AO1951" s="147" t="s">
        <v>103</v>
      </c>
      <c r="AP1951" s="147" t="s">
        <v>103</v>
      </c>
      <c r="AQ1951" s="147" t="s">
        <v>103</v>
      </c>
      <c r="AR1951" s="147" t="s">
        <v>103</v>
      </c>
      <c r="AS1951" s="147" t="s">
        <v>103</v>
      </c>
      <c r="AT1951" s="147" t="s">
        <v>103</v>
      </c>
      <c r="AV1951" s="212"/>
      <c r="AW1951" s="222" t="str">
        <f aca="false">HYPERLINK(CONCATENATE("http://www.ncbi.nlm.nih.gov/nuccore/",BM1951),BM1951)</f>
        <v>JN167535</v>
      </c>
      <c r="AX1951" s="219" t="str">
        <f aca="false">CONCATENATE(D1951,IF(I1951="","",CONCATENATE(".",I1951)),IF(K1951="","",CONCATENATE(".",K1951)),IF(M1951="","",CONCATENATE(".",M1951)),IF(R1951="","",CONCATENATE(".",R1951)),IF(U1951="","","(*)"))</f>
        <v>.DEU.rat.FIRA</v>
      </c>
      <c r="AY1951" s="170" t="str">
        <f aca="false">CONCATENATE(BM1951,".",BN1951)</f>
        <v>JN167535.</v>
      </c>
      <c r="AZ1951" s="171" t="str">
        <f aca="false">IF(AV1951="",IF(ISNUMBER(FIND(".",A1951)),LEFT(A1951,FIND(".",A1951)-1),A1951),AV1951)</f>
        <v>JN167535</v>
      </c>
      <c r="BA1951" s="171" t="str">
        <f aca="false">IF(ISNUMBER(FIND("-",AZ1951)),LEFT(AZ1951,FIND("-",AZ1951)-1),AZ1951)</f>
        <v>JN167535</v>
      </c>
      <c r="BB1951" s="170" t="str">
        <f aca="false"> MEGAname &amp; "="</f>
        <v>JN167535=</v>
      </c>
      <c r="BC1951" s="170" t="str">
        <f aca="false">Clear &amp; IF(span ,"Span","out")</f>
        <v>JN167535=out</v>
      </c>
      <c r="BD1951" s="170" t="str">
        <f aca="false">Clear &amp; IF(span, IF(B1951=".","Selected",B1951),"out")</f>
        <v>JN167535=out</v>
      </c>
      <c r="BE1951" s="170" t="str">
        <f aca="false">Clear &amp; Strain</f>
        <v>JN167535=</v>
      </c>
      <c r="BF1951" s="170" t="str">
        <f aca="false">CONCATENATE(A1951,"=",F1951,". ",AX1951,IF(AB1951="","",CONCATENATE(".",AB1951)))</f>
        <v>JN167535=. .DEU.rat.FIRA</v>
      </c>
      <c r="BG1951" s="170" t="str">
        <f aca="false">CONCATENATE(A1951,"=",F1951,". ",AX1951)</f>
        <v>JN167535=. .DEU.rat.FIRA</v>
      </c>
      <c r="BH1951" s="170" t="str">
        <f aca="false">CONCATENATE(A1951,"=",AX1951)</f>
        <v>JN167535=.DEU.rat.FIRA</v>
      </c>
      <c r="BI1951" s="170" t="str">
        <f aca="false">CONCATENATE(A1951,"=",ComForSubtype,D1951)</f>
        <v>JN167535=</v>
      </c>
      <c r="BJ1951" s="170" t="str">
        <f aca="false">CONCATENATE(A1951,"=",E1951)</f>
        <v>JN167535=</v>
      </c>
      <c r="BK1951" s="170" t="str">
        <f aca="false">CONCATENATE(A1951,"=",C1951)</f>
        <v>JN167535=</v>
      </c>
      <c r="BL1951" s="170" t="str">
        <f aca="false">CONCATENATE(D1951,"=")</f>
        <v>=</v>
      </c>
      <c r="BM1951" s="223" t="str">
        <f aca="false">IF(BA1951="XX","",BA1951)</f>
        <v>JN167535</v>
      </c>
      <c r="BN1951" s="224" t="str">
        <f aca="false">CONCATENATE(IF(F1951="","",F1951),IF(G1951="","",CONCATENATE(" / ",G1951)))</f>
        <v/>
      </c>
      <c r="BO1951" s="225" t="str">
        <f aca="false">AX1951</f>
        <v>.DEU.rat.FIRA</v>
      </c>
      <c r="BP1951" s="226" t="str">
        <f aca="false">IF(V1951="","",V1951)</f>
        <v/>
      </c>
      <c r="BQ1951" s="226" t="str">
        <f aca="false">IF(W1951="","",CONCATENATE(W1951,IF(LEFT(AO1951,1)="s","+","")))</f>
        <v/>
      </c>
      <c r="BR1951" s="226" t="str">
        <f aca="false">IF(X1951="","",CONCATENATE(X1951,IF(LEFT(AQ1951,1)="s","+","")))</f>
        <v/>
      </c>
      <c r="BS1951" s="226" t="str">
        <f aca="false">IF(Y1951="","",CONCATENATE(Y1951,IF(LEFT(AR1951,1)="s","+","")))</f>
        <v/>
      </c>
      <c r="BT1951" s="226" t="str">
        <f aca="false">IF(Z1951="","",CONCATENATE(Z1951,IF(LEFT(AS1951,1)="s","+","")))</f>
        <v/>
      </c>
      <c r="BU1951" s="227" t="str">
        <f aca="false">IF(AA1951="","",CONCATENATE(AA1951,IF(LEFT(AT1951,1)="s","+","")))</f>
        <v/>
      </c>
      <c r="BV1951" s="212"/>
      <c r="BW1951" s="177" t="s">
        <v>338</v>
      </c>
      <c r="BX1951" s="170" t="str">
        <f aca="false">IF(BW1951&lt;&gt;"",IF(ISNUMBER(FIND("=",BW1951)),LEFT(BW1951,FIND("=",BW1951)-1),BW1951),BW1951)</f>
        <v>xx</v>
      </c>
      <c r="BY1951" s="170" t="str">
        <f aca="false">IF(BW1951&lt;&gt;"",IF(ISNUMBER(FIND("=",BW1951)),RIGHT(BW1951,LEN(BW1951)-FIND("=",BW1951)),""),"")</f>
        <v>Non_select</v>
      </c>
      <c r="BZ1951" s="170" t="str">
        <f aca="false">IF(BX1951&lt;&gt;"",IF(ISNUMBER(FIND(".",BX1951)),LEFT(BX1951,FIND(".",BX1951)-1),BX1951),BX1951)</f>
        <v>xx</v>
      </c>
      <c r="CA1951" s="170" t="str">
        <f aca="false">IF(BX1951&lt;&gt;"",IF(ISNUMBER(FIND(".",BX1951)),RIGHT(BX1951,LEN(BX1951)-FIND(".",BX1951)),""),"")</f>
        <v/>
      </c>
      <c r="CB1951" s="212"/>
      <c r="CC1951" s="170" t="str">
        <f aca="false">A1951</f>
        <v>JN167535</v>
      </c>
      <c r="CD1951" s="178" t="s">
        <v>339</v>
      </c>
      <c r="CE1951" s="178" t="s">
        <v>340</v>
      </c>
      <c r="CF1951" s="178" t="s">
        <v>341</v>
      </c>
      <c r="CG1951" s="212"/>
      <c r="CH1951" s="212"/>
      <c r="CI1951" s="212"/>
      <c r="CJ1951" s="212"/>
      <c r="CK1951" s="178"/>
      <c r="CL1951" s="212"/>
      <c r="CM1951" s="212"/>
      <c r="CN1951" s="212"/>
      <c r="CO1951" s="212"/>
      <c r="CP1951" s="212"/>
      <c r="CQ1951" s="212"/>
      <c r="CR1951" s="170" t="n">
        <f aca="false">C1951</f>
        <v>0</v>
      </c>
      <c r="CS1951" s="229" t="n">
        <f aca="false">D1951</f>
        <v>0</v>
      </c>
      <c r="CT1951" s="170" t="str">
        <f aca="false">CONCATENATE(CD1951," strain ",CM1951," ",CL1951,", partial cds")</f>
        <v>Hepatitis E virus strain  , partial cds</v>
      </c>
    </row>
    <row r="1952" s="146" customFormat="true" ht="11.9" hidden="true" customHeight="true" outlineLevel="0" collapsed="false">
      <c r="A1952" s="154" t="s">
        <v>4902</v>
      </c>
      <c r="B1952" s="147" t="s">
        <v>371</v>
      </c>
      <c r="C1952" s="209"/>
      <c r="D1952" s="209"/>
      <c r="E1952" s="209"/>
      <c r="F1952" s="291"/>
      <c r="G1952" s="212"/>
      <c r="H1952" s="146" t="s">
        <v>405</v>
      </c>
      <c r="I1952" s="153" t="s">
        <v>412</v>
      </c>
      <c r="J1952" s="146" t="s">
        <v>395</v>
      </c>
      <c r="K1952" s="212"/>
      <c r="L1952" s="212"/>
      <c r="M1952" s="157" t="s">
        <v>4621</v>
      </c>
      <c r="N1952" s="213"/>
      <c r="O1952" s="212"/>
      <c r="P1952" s="212"/>
      <c r="Q1952" s="212"/>
      <c r="R1952" s="146" t="s">
        <v>74</v>
      </c>
      <c r="T1952" s="215"/>
      <c r="U1952" s="215"/>
      <c r="V1952" s="209"/>
      <c r="W1952" s="217"/>
      <c r="X1952" s="209"/>
      <c r="Y1952" s="209"/>
      <c r="Z1952" s="209"/>
      <c r="AA1952" s="216"/>
      <c r="AB1952" s="217"/>
      <c r="AC1952" s="217"/>
      <c r="AD1952" s="209"/>
      <c r="AE1952" s="209"/>
      <c r="AF1952" s="209"/>
      <c r="AG1952" s="218"/>
      <c r="AH1952" s="212"/>
      <c r="AI1952" s="212"/>
      <c r="AJ1952" s="219" t="n">
        <f aca="false">SeqEnd-SeqBeg+1</f>
        <v>1</v>
      </c>
      <c r="AK1952" s="220" t="n">
        <f aca="false">AND( SeqBeg&lt;=Beg  , End &lt;=SeqEnd )</f>
        <v>0</v>
      </c>
      <c r="AL1952" s="212"/>
      <c r="AM1952" s="212"/>
      <c r="AN1952" s="221"/>
      <c r="AO1952" s="147" t="s">
        <v>103</v>
      </c>
      <c r="AP1952" s="147" t="s">
        <v>103</v>
      </c>
      <c r="AQ1952" s="147" t="s">
        <v>103</v>
      </c>
      <c r="AR1952" s="147" t="s">
        <v>103</v>
      </c>
      <c r="AS1952" s="147" t="s">
        <v>103</v>
      </c>
      <c r="AT1952" s="147" t="s">
        <v>103</v>
      </c>
      <c r="AV1952" s="212"/>
      <c r="AW1952" s="222" t="str">
        <f aca="false">HYPERLINK(CONCATENATE("http://www.ncbi.nlm.nih.gov/nuccore/",BM1952),BM1952)</f>
        <v>JN167536</v>
      </c>
      <c r="AX1952" s="219" t="str">
        <f aca="false">CONCATENATE(D1952,IF(I1952="","",CONCATENATE(".",I1952)),IF(K1952="","",CONCATENATE(".",K1952)),IF(M1952="","",CONCATENATE(".",M1952)),IF(R1952="","",CONCATENATE(".",R1952)),IF(U1952="","","(*)"))</f>
        <v>.DEU.rat.FIRA</v>
      </c>
      <c r="AY1952" s="170" t="str">
        <f aca="false">CONCATENATE(BM1952,".",BN1952)</f>
        <v>JN167536.</v>
      </c>
      <c r="AZ1952" s="171" t="str">
        <f aca="false">IF(AV1952="",IF(ISNUMBER(FIND(".",A1952)),LEFT(A1952,FIND(".",A1952)-1),A1952),AV1952)</f>
        <v>JN167536</v>
      </c>
      <c r="BA1952" s="171" t="str">
        <f aca="false">IF(ISNUMBER(FIND("-",AZ1952)),LEFT(AZ1952,FIND("-",AZ1952)-1),AZ1952)</f>
        <v>JN167536</v>
      </c>
      <c r="BB1952" s="170" t="str">
        <f aca="false"> MEGAname &amp; "="</f>
        <v>JN167536=</v>
      </c>
      <c r="BC1952" s="170" t="str">
        <f aca="false">Clear &amp; IF(span ,"Span","out")</f>
        <v>JN167536=out</v>
      </c>
      <c r="BD1952" s="170" t="str">
        <f aca="false">Clear &amp; IF(span, IF(B1952=".","Selected",B1952),"out")</f>
        <v>JN167536=out</v>
      </c>
      <c r="BE1952" s="170" t="str">
        <f aca="false">Clear &amp; Strain</f>
        <v>JN167536=</v>
      </c>
      <c r="BF1952" s="170" t="str">
        <f aca="false">CONCATENATE(A1952,"=",F1952,". ",AX1952,IF(AB1952="","",CONCATENATE(".",AB1952)))</f>
        <v>JN167536=. .DEU.rat.FIRA</v>
      </c>
      <c r="BG1952" s="170" t="str">
        <f aca="false">CONCATENATE(A1952,"=",F1952,". ",AX1952)</f>
        <v>JN167536=. .DEU.rat.FIRA</v>
      </c>
      <c r="BH1952" s="170" t="str">
        <f aca="false">CONCATENATE(A1952,"=",AX1952)</f>
        <v>JN167536=.DEU.rat.FIRA</v>
      </c>
      <c r="BI1952" s="170" t="str">
        <f aca="false">CONCATENATE(A1952,"=",ComForSubtype,D1952)</f>
        <v>JN167536=</v>
      </c>
      <c r="BJ1952" s="170" t="str">
        <f aca="false">CONCATENATE(A1952,"=",E1952)</f>
        <v>JN167536=</v>
      </c>
      <c r="BK1952" s="170" t="str">
        <f aca="false">CONCATENATE(A1952,"=",C1952)</f>
        <v>JN167536=</v>
      </c>
      <c r="BL1952" s="170" t="str">
        <f aca="false">CONCATENATE(D1952,"=")</f>
        <v>=</v>
      </c>
      <c r="BM1952" s="223" t="str">
        <f aca="false">IF(BA1952="XX","",BA1952)</f>
        <v>JN167536</v>
      </c>
      <c r="BN1952" s="224" t="str">
        <f aca="false">CONCATENATE(IF(F1952="","",F1952),IF(G1952="","",CONCATENATE(" / ",G1952)))</f>
        <v/>
      </c>
      <c r="BO1952" s="225" t="str">
        <f aca="false">AX1952</f>
        <v>.DEU.rat.FIRA</v>
      </c>
      <c r="BP1952" s="226" t="str">
        <f aca="false">IF(V1952="","",V1952)</f>
        <v/>
      </c>
      <c r="BQ1952" s="226" t="str">
        <f aca="false">IF(W1952="","",CONCATENATE(W1952,IF(LEFT(AO1952,1)="s","+","")))</f>
        <v/>
      </c>
      <c r="BR1952" s="226" t="str">
        <f aca="false">IF(X1952="","",CONCATENATE(X1952,IF(LEFT(AQ1952,1)="s","+","")))</f>
        <v/>
      </c>
      <c r="BS1952" s="226" t="str">
        <f aca="false">IF(Y1952="","",CONCATENATE(Y1952,IF(LEFT(AR1952,1)="s","+","")))</f>
        <v/>
      </c>
      <c r="BT1952" s="226" t="str">
        <f aca="false">IF(Z1952="","",CONCATENATE(Z1952,IF(LEFT(AS1952,1)="s","+","")))</f>
        <v/>
      </c>
      <c r="BU1952" s="227" t="str">
        <f aca="false">IF(AA1952="","",CONCATENATE(AA1952,IF(LEFT(AT1952,1)="s","+","")))</f>
        <v/>
      </c>
      <c r="BV1952" s="212"/>
      <c r="BW1952" s="177" t="s">
        <v>338</v>
      </c>
      <c r="BX1952" s="170" t="str">
        <f aca="false">IF(BW1952&lt;&gt;"",IF(ISNUMBER(FIND("=",BW1952)),LEFT(BW1952,FIND("=",BW1952)-1),BW1952),BW1952)</f>
        <v>xx</v>
      </c>
      <c r="BY1952" s="170" t="str">
        <f aca="false">IF(BW1952&lt;&gt;"",IF(ISNUMBER(FIND("=",BW1952)),RIGHT(BW1952,LEN(BW1952)-FIND("=",BW1952)),""),"")</f>
        <v>Non_select</v>
      </c>
      <c r="BZ1952" s="170" t="str">
        <f aca="false">IF(BX1952&lt;&gt;"",IF(ISNUMBER(FIND(".",BX1952)),LEFT(BX1952,FIND(".",BX1952)-1),BX1952),BX1952)</f>
        <v>xx</v>
      </c>
      <c r="CA1952" s="170" t="str">
        <f aca="false">IF(BX1952&lt;&gt;"",IF(ISNUMBER(FIND(".",BX1952)),RIGHT(BX1952,LEN(BX1952)-FIND(".",BX1952)),""),"")</f>
        <v/>
      </c>
      <c r="CB1952" s="212"/>
      <c r="CC1952" s="170" t="str">
        <f aca="false">A1952</f>
        <v>JN167536</v>
      </c>
      <c r="CD1952" s="178" t="s">
        <v>339</v>
      </c>
      <c r="CE1952" s="178" t="s">
        <v>340</v>
      </c>
      <c r="CF1952" s="178" t="s">
        <v>341</v>
      </c>
      <c r="CG1952" s="212"/>
      <c r="CH1952" s="212"/>
      <c r="CI1952" s="212"/>
      <c r="CJ1952" s="212"/>
      <c r="CK1952" s="178"/>
      <c r="CL1952" s="212"/>
      <c r="CM1952" s="212"/>
      <c r="CN1952" s="212"/>
      <c r="CO1952" s="212"/>
      <c r="CP1952" s="212"/>
      <c r="CQ1952" s="212"/>
      <c r="CR1952" s="170" t="n">
        <f aca="false">C1952</f>
        <v>0</v>
      </c>
      <c r="CS1952" s="229" t="n">
        <f aca="false">D1952</f>
        <v>0</v>
      </c>
      <c r="CT1952" s="170" t="str">
        <f aca="false">CONCATENATE(CD1952," strain ",CM1952," ",CL1952,", partial cds")</f>
        <v>Hepatitis E virus strain  , partial cds</v>
      </c>
    </row>
    <row r="1953" s="146" customFormat="true" ht="11.9" hidden="true" customHeight="true" outlineLevel="0" collapsed="false">
      <c r="A1953" s="154" t="s">
        <v>4903</v>
      </c>
      <c r="B1953" s="147" t="s">
        <v>371</v>
      </c>
      <c r="C1953" s="209"/>
      <c r="D1953" s="209"/>
      <c r="E1953" s="209"/>
      <c r="F1953" s="291"/>
      <c r="G1953" s="212"/>
      <c r="H1953" s="146" t="s">
        <v>405</v>
      </c>
      <c r="I1953" s="153" t="s">
        <v>412</v>
      </c>
      <c r="J1953" s="146" t="s">
        <v>395</v>
      </c>
      <c r="K1953" s="212"/>
      <c r="L1953" s="212"/>
      <c r="M1953" s="157" t="s">
        <v>4621</v>
      </c>
      <c r="N1953" s="213"/>
      <c r="O1953" s="212"/>
      <c r="P1953" s="212"/>
      <c r="Q1953" s="212"/>
      <c r="R1953" s="212"/>
      <c r="S1953" s="212"/>
      <c r="T1953" s="215"/>
      <c r="U1953" s="215"/>
      <c r="V1953" s="158" t="s">
        <v>278</v>
      </c>
      <c r="W1953" s="217"/>
      <c r="X1953" s="209"/>
      <c r="Y1953" s="209"/>
      <c r="Z1953" s="209"/>
      <c r="AA1953" s="216"/>
      <c r="AB1953" s="217"/>
      <c r="AC1953" s="217"/>
      <c r="AD1953" s="209"/>
      <c r="AE1953" s="209"/>
      <c r="AF1953" s="209"/>
      <c r="AG1953" s="218"/>
      <c r="AH1953" s="212"/>
      <c r="AI1953" s="212"/>
      <c r="AJ1953" s="219" t="n">
        <f aca="false">SeqEnd-SeqBeg+1</f>
        <v>1</v>
      </c>
      <c r="AK1953" s="220" t="n">
        <f aca="false">AND( SeqBeg&lt;=Beg  , End &lt;=SeqEnd )</f>
        <v>0</v>
      </c>
      <c r="AL1953" s="212"/>
      <c r="AM1953" s="212"/>
      <c r="AN1953" s="221"/>
      <c r="AO1953" s="147" t="s">
        <v>103</v>
      </c>
      <c r="AP1953" s="147" t="s">
        <v>103</v>
      </c>
      <c r="AQ1953" s="147" t="s">
        <v>103</v>
      </c>
      <c r="AR1953" s="147" t="s">
        <v>103</v>
      </c>
      <c r="AS1953" s="147" t="s">
        <v>103</v>
      </c>
      <c r="AT1953" s="147" t="s">
        <v>103</v>
      </c>
      <c r="AV1953" s="212"/>
      <c r="AW1953" s="222" t="str">
        <f aca="false">HYPERLINK(CONCATENATE("http://www.ncbi.nlm.nih.gov/nuccore/",BM1953),BM1953)</f>
        <v>JN167537</v>
      </c>
      <c r="AX1953" s="219" t="str">
        <f aca="false">CONCATENATE(D1953,IF(I1953="","",CONCATENATE(".",I1953)),IF(K1953="","",CONCATENATE(".",K1953)),IF(M1953="","",CONCATENATE(".",M1953)),IF(R1953="","",CONCATENATE(".",R1953)),IF(U1953="","","(*)"))</f>
        <v>.DEU.rat</v>
      </c>
      <c r="AY1953" s="170" t="str">
        <f aca="false">CONCATENATE(BM1953,".",BN1953)</f>
        <v>JN167537.</v>
      </c>
      <c r="AZ1953" s="171" t="str">
        <f aca="false">IF(AV1953="",IF(ISNUMBER(FIND(".",A1953)),LEFT(A1953,FIND(".",A1953)-1),A1953),AV1953)</f>
        <v>JN167537</v>
      </c>
      <c r="BA1953" s="171" t="str">
        <f aca="false">IF(ISNUMBER(FIND("-",AZ1953)),LEFT(AZ1953,FIND("-",AZ1953)-1),AZ1953)</f>
        <v>JN167537</v>
      </c>
      <c r="BB1953" s="170" t="str">
        <f aca="false"> MEGAname &amp; "="</f>
        <v>JN167537=</v>
      </c>
      <c r="BC1953" s="170" t="str">
        <f aca="false">Clear &amp; IF(span ,"Span","out")</f>
        <v>JN167537=out</v>
      </c>
      <c r="BD1953" s="170" t="str">
        <f aca="false">Clear &amp; IF(span, IF(B1953=".","Selected",B1953),"out")</f>
        <v>JN167537=out</v>
      </c>
      <c r="BE1953" s="170" t="str">
        <f aca="false">Clear &amp; Strain</f>
        <v>JN167537=</v>
      </c>
      <c r="BF1953" s="170" t="str">
        <f aca="false">CONCATENATE(A1953,"=",F1953,". ",AX1953,IF(AB1953="","",CONCATENATE(".",AB1953)))</f>
        <v>JN167537=. .DEU.rat</v>
      </c>
      <c r="BG1953" s="170" t="str">
        <f aca="false">CONCATENATE(A1953,"=",F1953,". ",AX1953)</f>
        <v>JN167537=. .DEU.rat</v>
      </c>
      <c r="BH1953" s="170" t="str">
        <f aca="false">CONCATENATE(A1953,"=",AX1953)</f>
        <v>JN167537=.DEU.rat</v>
      </c>
      <c r="BI1953" s="170" t="str">
        <f aca="false">CONCATENATE(A1953,"=",ComForSubtype,D1953)</f>
        <v>JN167537=</v>
      </c>
      <c r="BJ1953" s="170" t="str">
        <f aca="false">CONCATENATE(A1953,"=",E1953)</f>
        <v>JN167537=</v>
      </c>
      <c r="BK1953" s="170" t="str">
        <f aca="false">CONCATENATE(A1953,"=",C1953)</f>
        <v>JN167537=</v>
      </c>
      <c r="BL1953" s="170" t="str">
        <f aca="false">CONCATENATE(D1953,"=")</f>
        <v>=</v>
      </c>
      <c r="BM1953" s="223" t="str">
        <f aca="false">IF(BA1953="XX","",BA1953)</f>
        <v>JN167537</v>
      </c>
      <c r="BN1953" s="224" t="str">
        <f aca="false">CONCATENATE(IF(F1953="","",F1953),IF(G1953="","",CONCATENATE(" / ",G1953)))</f>
        <v/>
      </c>
      <c r="BO1953" s="225" t="str">
        <f aca="false">AX1953</f>
        <v>.DEU.rat</v>
      </c>
      <c r="BP1953" s="226" t="str">
        <f aca="false">IF(V1953="","",V1953)</f>
        <v>CG</v>
      </c>
      <c r="BQ1953" s="226" t="str">
        <f aca="false">IF(W1953="","",CONCATENATE(W1953,IF(LEFT(AO1953,1)="s","+","")))</f>
        <v/>
      </c>
      <c r="BR1953" s="226" t="str">
        <f aca="false">IF(X1953="","",CONCATENATE(X1953,IF(LEFT(AQ1953,1)="s","+","")))</f>
        <v/>
      </c>
      <c r="BS1953" s="226" t="str">
        <f aca="false">IF(Y1953="","",CONCATENATE(Y1953,IF(LEFT(AR1953,1)="s","+","")))</f>
        <v/>
      </c>
      <c r="BT1953" s="226" t="str">
        <f aca="false">IF(Z1953="","",CONCATENATE(Z1953,IF(LEFT(AS1953,1)="s","+","")))</f>
        <v/>
      </c>
      <c r="BU1953" s="227" t="str">
        <f aca="false">IF(AA1953="","",CONCATENATE(AA1953,IF(LEFT(AT1953,1)="s","+","")))</f>
        <v/>
      </c>
      <c r="BV1953" s="212"/>
      <c r="BW1953" s="177" t="s">
        <v>338</v>
      </c>
      <c r="BX1953" s="170" t="str">
        <f aca="false">IF(BW1953&lt;&gt;"",IF(ISNUMBER(FIND("=",BW1953)),LEFT(BW1953,FIND("=",BW1953)-1),BW1953),BW1953)</f>
        <v>xx</v>
      </c>
      <c r="BY1953" s="170" t="str">
        <f aca="false">IF(BW1953&lt;&gt;"",IF(ISNUMBER(FIND("=",BW1953)),RIGHT(BW1953,LEN(BW1953)-FIND("=",BW1953)),""),"")</f>
        <v>Non_select</v>
      </c>
      <c r="BZ1953" s="170" t="str">
        <f aca="false">IF(BX1953&lt;&gt;"",IF(ISNUMBER(FIND(".",BX1953)),LEFT(BX1953,FIND(".",BX1953)-1),BX1953),BX1953)</f>
        <v>xx</v>
      </c>
      <c r="CA1953" s="170" t="str">
        <f aca="false">IF(BX1953&lt;&gt;"",IF(ISNUMBER(FIND(".",BX1953)),RIGHT(BX1953,LEN(BX1953)-FIND(".",BX1953)),""),"")</f>
        <v/>
      </c>
      <c r="CB1953" s="212"/>
      <c r="CC1953" s="170" t="str">
        <f aca="false">A1953</f>
        <v>JN167537</v>
      </c>
      <c r="CD1953" s="178" t="s">
        <v>339</v>
      </c>
      <c r="CE1953" s="178" t="s">
        <v>340</v>
      </c>
      <c r="CF1953" s="178" t="s">
        <v>341</v>
      </c>
      <c r="CG1953" s="212"/>
      <c r="CH1953" s="212"/>
      <c r="CI1953" s="212"/>
      <c r="CJ1953" s="212"/>
      <c r="CK1953" s="178"/>
      <c r="CL1953" s="212"/>
      <c r="CM1953" s="212"/>
      <c r="CN1953" s="212"/>
      <c r="CO1953" s="212"/>
      <c r="CP1953" s="212"/>
      <c r="CQ1953" s="212"/>
      <c r="CR1953" s="170" t="n">
        <f aca="false">C1953</f>
        <v>0</v>
      </c>
      <c r="CS1953" s="229" t="n">
        <f aca="false">D1953</f>
        <v>0</v>
      </c>
      <c r="CT1953" s="170" t="str">
        <f aca="false">CONCATENATE(CD1953," strain ",CM1953," ",CL1953,", partial cds")</f>
        <v>Hepatitis E virus strain  , partial cds</v>
      </c>
    </row>
    <row r="1954" s="146" customFormat="true" ht="11.9" hidden="true" customHeight="true" outlineLevel="0" collapsed="false">
      <c r="A1954" s="154" t="s">
        <v>4904</v>
      </c>
      <c r="B1954" s="147" t="s">
        <v>371</v>
      </c>
      <c r="C1954" s="209"/>
      <c r="D1954" s="209"/>
      <c r="E1954" s="209"/>
      <c r="F1954" s="291"/>
      <c r="G1954" s="212"/>
      <c r="H1954" s="146" t="s">
        <v>405</v>
      </c>
      <c r="I1954" s="153" t="s">
        <v>412</v>
      </c>
      <c r="J1954" s="146" t="s">
        <v>395</v>
      </c>
      <c r="K1954" s="212"/>
      <c r="L1954" s="212"/>
      <c r="M1954" s="157" t="s">
        <v>4621</v>
      </c>
      <c r="N1954" s="213"/>
      <c r="O1954" s="212"/>
      <c r="P1954" s="212"/>
      <c r="Q1954" s="212"/>
      <c r="R1954" s="212"/>
      <c r="S1954" s="212"/>
      <c r="T1954" s="215"/>
      <c r="U1954" s="215"/>
      <c r="V1954" s="158" t="s">
        <v>278</v>
      </c>
      <c r="W1954" s="217"/>
      <c r="X1954" s="209"/>
      <c r="Y1954" s="209"/>
      <c r="Z1954" s="209"/>
      <c r="AA1954" s="216"/>
      <c r="AB1954" s="217"/>
      <c r="AC1954" s="217"/>
      <c r="AD1954" s="209"/>
      <c r="AE1954" s="209"/>
      <c r="AF1954" s="209"/>
      <c r="AG1954" s="218"/>
      <c r="AH1954" s="212"/>
      <c r="AI1954" s="212"/>
      <c r="AJ1954" s="219" t="n">
        <f aca="false">SeqEnd-SeqBeg+1</f>
        <v>1</v>
      </c>
      <c r="AK1954" s="220" t="n">
        <f aca="false">AND( SeqBeg&lt;=Beg  , End &lt;=SeqEnd )</f>
        <v>0</v>
      </c>
      <c r="AL1954" s="212"/>
      <c r="AM1954" s="212"/>
      <c r="AN1954" s="221"/>
      <c r="AO1954" s="147" t="s">
        <v>103</v>
      </c>
      <c r="AP1954" s="147" t="s">
        <v>103</v>
      </c>
      <c r="AQ1954" s="147" t="s">
        <v>103</v>
      </c>
      <c r="AR1954" s="147" t="s">
        <v>103</v>
      </c>
      <c r="AS1954" s="147" t="s">
        <v>103</v>
      </c>
      <c r="AT1954" s="147" t="s">
        <v>103</v>
      </c>
      <c r="AV1954" s="212"/>
      <c r="AW1954" s="222" t="str">
        <f aca="false">HYPERLINK(CONCATENATE("http://www.ncbi.nlm.nih.gov/nuccore/",BM1954),BM1954)</f>
        <v>JN167538</v>
      </c>
      <c r="AX1954" s="219" t="str">
        <f aca="false">CONCATENATE(D1954,IF(I1954="","",CONCATENATE(".",I1954)),IF(K1954="","",CONCATENATE(".",K1954)),IF(M1954="","",CONCATENATE(".",M1954)),IF(R1954="","",CONCATENATE(".",R1954)),IF(U1954="","","(*)"))</f>
        <v>.DEU.rat</v>
      </c>
      <c r="AY1954" s="170" t="str">
        <f aca="false">CONCATENATE(BM1954,".",BN1954)</f>
        <v>JN167538.</v>
      </c>
      <c r="AZ1954" s="171" t="str">
        <f aca="false">IF(AV1954="",IF(ISNUMBER(FIND(".",A1954)),LEFT(A1954,FIND(".",A1954)-1),A1954),AV1954)</f>
        <v>JN167538</v>
      </c>
      <c r="BA1954" s="171" t="str">
        <f aca="false">IF(ISNUMBER(FIND("-",AZ1954)),LEFT(AZ1954,FIND("-",AZ1954)-1),AZ1954)</f>
        <v>JN167538</v>
      </c>
      <c r="BB1954" s="170" t="str">
        <f aca="false"> MEGAname &amp; "="</f>
        <v>JN167538=</v>
      </c>
      <c r="BC1954" s="170" t="str">
        <f aca="false">Clear &amp; IF(span ,"Span","out")</f>
        <v>JN167538=out</v>
      </c>
      <c r="BD1954" s="170" t="str">
        <f aca="false">Clear &amp; IF(span, IF(B1954=".","Selected",B1954),"out")</f>
        <v>JN167538=out</v>
      </c>
      <c r="BE1954" s="170" t="str">
        <f aca="false">Clear &amp; Strain</f>
        <v>JN167538=</v>
      </c>
      <c r="BF1954" s="170" t="str">
        <f aca="false">CONCATENATE(A1954,"=",F1954,". ",AX1954,IF(AB1954="","",CONCATENATE(".",AB1954)))</f>
        <v>JN167538=. .DEU.rat</v>
      </c>
      <c r="BG1954" s="170" t="str">
        <f aca="false">CONCATENATE(A1954,"=",F1954,". ",AX1954)</f>
        <v>JN167538=. .DEU.rat</v>
      </c>
      <c r="BH1954" s="170" t="str">
        <f aca="false">CONCATENATE(A1954,"=",AX1954)</f>
        <v>JN167538=.DEU.rat</v>
      </c>
      <c r="BI1954" s="170" t="str">
        <f aca="false">CONCATENATE(A1954,"=",ComForSubtype,D1954)</f>
        <v>JN167538=</v>
      </c>
      <c r="BJ1954" s="170" t="str">
        <f aca="false">CONCATENATE(A1954,"=",E1954)</f>
        <v>JN167538=</v>
      </c>
      <c r="BK1954" s="170" t="str">
        <f aca="false">CONCATENATE(A1954,"=",C1954)</f>
        <v>JN167538=</v>
      </c>
      <c r="BL1954" s="170" t="str">
        <f aca="false">CONCATENATE(D1954,"=")</f>
        <v>=</v>
      </c>
      <c r="BM1954" s="223" t="str">
        <f aca="false">IF(BA1954="XX","",BA1954)</f>
        <v>JN167538</v>
      </c>
      <c r="BN1954" s="224" t="str">
        <f aca="false">CONCATENATE(IF(F1954="","",F1954),IF(G1954="","",CONCATENATE(" / ",G1954)))</f>
        <v/>
      </c>
      <c r="BO1954" s="225" t="str">
        <f aca="false">AX1954</f>
        <v>.DEU.rat</v>
      </c>
      <c r="BP1954" s="226" t="str">
        <f aca="false">IF(V1954="","",V1954)</f>
        <v>CG</v>
      </c>
      <c r="BQ1954" s="226" t="str">
        <f aca="false">IF(W1954="","",CONCATENATE(W1954,IF(LEFT(AO1954,1)="s","+","")))</f>
        <v/>
      </c>
      <c r="BR1954" s="226" t="str">
        <f aca="false">IF(X1954="","",CONCATENATE(X1954,IF(LEFT(AQ1954,1)="s","+","")))</f>
        <v/>
      </c>
      <c r="BS1954" s="226" t="str">
        <f aca="false">IF(Y1954="","",CONCATENATE(Y1954,IF(LEFT(AR1954,1)="s","+","")))</f>
        <v/>
      </c>
      <c r="BT1954" s="226" t="str">
        <f aca="false">IF(Z1954="","",CONCATENATE(Z1954,IF(LEFT(AS1954,1)="s","+","")))</f>
        <v/>
      </c>
      <c r="BU1954" s="227" t="str">
        <f aca="false">IF(AA1954="","",CONCATENATE(AA1954,IF(LEFT(AT1954,1)="s","+","")))</f>
        <v/>
      </c>
      <c r="BV1954" s="212"/>
      <c r="BW1954" s="177" t="s">
        <v>338</v>
      </c>
      <c r="BX1954" s="170" t="str">
        <f aca="false">IF(BW1954&lt;&gt;"",IF(ISNUMBER(FIND("=",BW1954)),LEFT(BW1954,FIND("=",BW1954)-1),BW1954),BW1954)</f>
        <v>xx</v>
      </c>
      <c r="BY1954" s="170" t="str">
        <f aca="false">IF(BW1954&lt;&gt;"",IF(ISNUMBER(FIND("=",BW1954)),RIGHT(BW1954,LEN(BW1954)-FIND("=",BW1954)),""),"")</f>
        <v>Non_select</v>
      </c>
      <c r="BZ1954" s="170" t="str">
        <f aca="false">IF(BX1954&lt;&gt;"",IF(ISNUMBER(FIND(".",BX1954)),LEFT(BX1954,FIND(".",BX1954)-1),BX1954),BX1954)</f>
        <v>xx</v>
      </c>
      <c r="CA1954" s="170" t="str">
        <f aca="false">IF(BX1954&lt;&gt;"",IF(ISNUMBER(FIND(".",BX1954)),RIGHT(BX1954,LEN(BX1954)-FIND(".",BX1954)),""),"")</f>
        <v/>
      </c>
      <c r="CB1954" s="212"/>
      <c r="CC1954" s="170" t="str">
        <f aca="false">A1954</f>
        <v>JN167538</v>
      </c>
      <c r="CD1954" s="178" t="s">
        <v>339</v>
      </c>
      <c r="CE1954" s="178" t="s">
        <v>340</v>
      </c>
      <c r="CF1954" s="178" t="s">
        <v>341</v>
      </c>
      <c r="CG1954" s="212"/>
      <c r="CH1954" s="212"/>
      <c r="CI1954" s="212"/>
      <c r="CJ1954" s="212"/>
      <c r="CK1954" s="178"/>
      <c r="CL1954" s="212"/>
      <c r="CM1954" s="212"/>
      <c r="CN1954" s="212"/>
      <c r="CO1954" s="212"/>
      <c r="CP1954" s="212"/>
      <c r="CQ1954" s="212"/>
      <c r="CR1954" s="170" t="n">
        <f aca="false">C1954</f>
        <v>0</v>
      </c>
      <c r="CS1954" s="229" t="n">
        <f aca="false">D1954</f>
        <v>0</v>
      </c>
      <c r="CT1954" s="170" t="str">
        <f aca="false">CONCATENATE(CD1954," strain ",CM1954," ",CL1954,", partial cds")</f>
        <v>Hepatitis E virus strain  , partial cds</v>
      </c>
    </row>
    <row r="1955" customFormat="false" ht="11.9" hidden="true" customHeight="true" outlineLevel="0" collapsed="false">
      <c r="A1955" s="235" t="s">
        <v>4905</v>
      </c>
      <c r="B1955" s="147" t="s">
        <v>371</v>
      </c>
      <c r="C1955" s="245"/>
      <c r="D1955" s="246"/>
      <c r="E1955" s="249"/>
      <c r="F1955" s="533"/>
      <c r="G1955" s="212"/>
      <c r="H1955" s="235" t="s">
        <v>537</v>
      </c>
      <c r="I1955" s="236" t="s">
        <v>538</v>
      </c>
      <c r="J1955" s="235" t="s">
        <v>395</v>
      </c>
      <c r="K1955" s="212"/>
      <c r="L1955" s="212"/>
      <c r="M1955" s="157" t="s">
        <v>4624</v>
      </c>
      <c r="N1955" s="213"/>
      <c r="O1955" s="159" t="n">
        <v>2010</v>
      </c>
      <c r="P1955" s="159"/>
      <c r="Q1955" s="159"/>
      <c r="R1955" s="237"/>
      <c r="S1955" s="237"/>
      <c r="T1955" s="215"/>
      <c r="U1955" s="215"/>
      <c r="V1955" s="209"/>
      <c r="W1955" s="217"/>
      <c r="X1955" s="209"/>
      <c r="Y1955" s="209"/>
      <c r="Z1955" s="209"/>
      <c r="AA1955" s="216"/>
      <c r="AB1955" s="251" t="s">
        <v>278</v>
      </c>
      <c r="AC1955" s="163" t="s">
        <v>354</v>
      </c>
      <c r="AD1955" s="164" t="s">
        <v>354</v>
      </c>
      <c r="AE1955" s="164" t="s">
        <v>354</v>
      </c>
      <c r="AF1955" s="164" t="s">
        <v>354</v>
      </c>
      <c r="AG1955" s="166" t="s">
        <v>354</v>
      </c>
      <c r="AH1955" s="212"/>
      <c r="AI1955" s="212"/>
      <c r="AJ1955" s="219" t="n">
        <f aca="false">SeqEnd-SeqBeg+1</f>
        <v>1</v>
      </c>
      <c r="AK1955" s="220" t="n">
        <f aca="false">AND( SeqBeg&lt;=Beg  , End &lt;=SeqEnd )</f>
        <v>0</v>
      </c>
      <c r="AL1955" s="237"/>
      <c r="AM1955" s="237"/>
      <c r="AN1955" s="221"/>
      <c r="AO1955" s="164" t="s">
        <v>103</v>
      </c>
      <c r="AP1955" s="164" t="s">
        <v>103</v>
      </c>
      <c r="AQ1955" s="164" t="s">
        <v>103</v>
      </c>
      <c r="AR1955" s="164" t="s">
        <v>103</v>
      </c>
      <c r="AS1955" s="164" t="s">
        <v>103</v>
      </c>
      <c r="AT1955" s="164" t="s">
        <v>103</v>
      </c>
      <c r="AU1955" s="237"/>
      <c r="AV1955" s="237"/>
      <c r="AW1955" s="222" t="str">
        <f aca="false">HYPERLINK(CONCATENATE("http://www.ncbi.nlm.nih.gov/nuccore/",BM1955),BM1955)</f>
        <v>JN998607</v>
      </c>
      <c r="AX1955" s="219" t="str">
        <f aca="false">CONCATENATE(D1955,IF(I1955="","",CONCATENATE(".",I1955)),IF(K1955="","",CONCATENATE(".",K1955)),IF(M1955="","",CONCATENATE(".",M1955)),IF(R1955="","",CONCATENATE(".",R1955)),IF(U1955="","","(*)"))</f>
        <v>.NLD.ferret</v>
      </c>
      <c r="AY1955" s="238" t="str">
        <f aca="false">CONCATENATE(BM1955,".",BN1955)</f>
        <v>JN998607.</v>
      </c>
      <c r="AZ1955" s="239" t="str">
        <f aca="false">IF(AV1955="",IF(ISNUMBER(FIND(".",A1955)),LEFT(A1955,FIND(".",A1955)-1),A1955),AV1955)</f>
        <v>JN998607</v>
      </c>
      <c r="BA1955" s="239" t="str">
        <f aca="false">IF(ISNUMBER(FIND("-",AZ1955)),LEFT(AZ1955,FIND("-",AZ1955)-1),AZ1955)</f>
        <v>JN998607</v>
      </c>
      <c r="BB1955" s="170" t="str">
        <f aca="false"> MEGAname &amp; "="</f>
        <v>JN998607=</v>
      </c>
      <c r="BC1955" s="170" t="str">
        <f aca="false">Clear &amp; IF(span ,"Span","out")</f>
        <v>JN998607=out</v>
      </c>
      <c r="BD1955" s="170" t="str">
        <f aca="false">Clear &amp; IF(span, IF(B1955=".","Selected",B1955),"out")</f>
        <v>JN998607=out</v>
      </c>
      <c r="BE1955" s="170" t="str">
        <f aca="false">Clear &amp; Strain</f>
        <v>JN998607=</v>
      </c>
      <c r="BF1955" s="238" t="str">
        <f aca="false">CONCATENATE(A1955,"=",F1955,". ",AX1955,IF(AB1955="","",CONCATENATE(".",AB1955)))</f>
        <v>JN998607=. .NLD.ferret.CG</v>
      </c>
      <c r="BG1955" s="238" t="str">
        <f aca="false">CONCATENATE(A1955,"=",F1955,". ",AX1955)</f>
        <v>JN998607=. .NLD.ferret</v>
      </c>
      <c r="BH1955" s="238" t="str">
        <f aca="false">CONCATENATE(A1955,"=",AX1955)</f>
        <v>JN998607=.NLD.ferret</v>
      </c>
      <c r="BI1955" s="238" t="str">
        <f aca="false">CONCATENATE(A1955,"=",ComForSubtype,D1955)</f>
        <v>JN998607=</v>
      </c>
      <c r="BJ1955" s="238" t="str">
        <f aca="false">CONCATENATE(A1955,"=",E1955)</f>
        <v>JN998607=</v>
      </c>
      <c r="BK1955" s="238" t="str">
        <f aca="false">CONCATENATE(A1955,"=",C1955)</f>
        <v>JN998607=</v>
      </c>
      <c r="BL1955" s="238" t="str">
        <f aca="false">CONCATENATE(D1955,"=")</f>
        <v>=</v>
      </c>
      <c r="BM1955" s="223" t="str">
        <f aca="false">IF(BA1955="XX","",BA1955)</f>
        <v>JN998607</v>
      </c>
      <c r="BN1955" s="224" t="str">
        <f aca="false">CONCATENATE(IF(F1955="","",F1955),IF(G1955="","",CONCATENATE(" / ",G1955)))</f>
        <v/>
      </c>
      <c r="BO1955" s="225" t="str">
        <f aca="false">AX1955</f>
        <v>.NLD.ferret</v>
      </c>
      <c r="BP1955" s="226" t="str">
        <f aca="false">IF(V1955="","",V1955)</f>
        <v/>
      </c>
      <c r="BQ1955" s="226" t="str">
        <f aca="false">IF(W1955="","",CONCATENATE(W1955,IF(LEFT(AO1955,1)="s","+","")))</f>
        <v/>
      </c>
      <c r="BR1955" s="226" t="str">
        <f aca="false">IF(X1955="","",CONCATENATE(X1955,IF(LEFT(AQ1955,1)="s","+","")))</f>
        <v/>
      </c>
      <c r="BS1955" s="226" t="str">
        <f aca="false">IF(Y1955="","",CONCATENATE(Y1955,IF(LEFT(AR1955,1)="s","+","")))</f>
        <v/>
      </c>
      <c r="BT1955" s="226" t="str">
        <f aca="false">IF(Z1955="","",CONCATENATE(Z1955,IF(LEFT(AS1955,1)="s","+","")))</f>
        <v/>
      </c>
      <c r="BU1955" s="227" t="str">
        <f aca="false">IF(AA1955="","",CONCATENATE(AA1955,IF(LEFT(AT1955,1)="s","+","")))</f>
        <v/>
      </c>
      <c r="BV1955" s="240"/>
      <c r="BW1955" s="240" t="s">
        <v>338</v>
      </c>
      <c r="BX1955" s="238" t="str">
        <f aca="false">IF(BW1955&lt;&gt;"",IF(ISNUMBER(FIND("=",BW1955)),LEFT(BW1955,FIND("=",BW1955)-1),BW1955),BW1955)</f>
        <v>xx</v>
      </c>
      <c r="BY1955" s="238" t="str">
        <f aca="false">IF(BW1955&lt;&gt;"",IF(ISNUMBER(FIND("=",BW1955)),RIGHT(BW1955,LEN(BW1955)-FIND("=",BW1955)),""),"")</f>
        <v>Non_select</v>
      </c>
      <c r="BZ1955" s="238" t="str">
        <f aca="false">IF(BX1955&lt;&gt;"",IF(ISNUMBER(FIND(".",BX1955)),LEFT(BX1955,FIND(".",BX1955)-1),BX1955),BX1955)</f>
        <v>xx</v>
      </c>
      <c r="CA1955" s="238" t="str">
        <f aca="false">IF(BX1955&lt;&gt;"",IF(ISNUMBER(FIND(".",BX1955)),RIGHT(BX1955,LEN(BX1955)-FIND(".",BX1955)),""),"")</f>
        <v/>
      </c>
      <c r="CB1955" s="240"/>
      <c r="CC1955" s="238" t="str">
        <f aca="false">A1955</f>
        <v>JN998607</v>
      </c>
      <c r="CD1955" s="241" t="s">
        <v>339</v>
      </c>
      <c r="CE1955" s="241" t="s">
        <v>340</v>
      </c>
      <c r="CF1955" s="241" t="s">
        <v>341</v>
      </c>
      <c r="CG1955" s="241"/>
      <c r="CH1955" s="241"/>
      <c r="CI1955" s="241"/>
      <c r="CJ1955" s="241"/>
      <c r="CK1955" s="241"/>
      <c r="CL1955" s="241"/>
      <c r="CM1955" s="238"/>
      <c r="CN1955" s="238"/>
      <c r="CO1955" s="238"/>
      <c r="CP1955" s="238"/>
      <c r="CQ1955" s="238"/>
      <c r="CR1955" s="238" t="n">
        <f aca="false">C1955</f>
        <v>0</v>
      </c>
      <c r="CS1955" s="242" t="n">
        <f aca="false">D1955</f>
        <v>0</v>
      </c>
      <c r="CT1955" s="170" t="str">
        <f aca="false">CONCATENATE(CD1955," strain ",CM1955," ",CL1955,", partial cds")</f>
        <v>Hepatitis E virus strain  , partial cds</v>
      </c>
    </row>
    <row r="1956" s="146" customFormat="true" ht="11.9" hidden="true" customHeight="true" outlineLevel="0" collapsed="false">
      <c r="A1956" s="154" t="s">
        <v>4906</v>
      </c>
      <c r="B1956" s="147" t="s">
        <v>371</v>
      </c>
      <c r="C1956" s="209"/>
      <c r="D1956" s="209"/>
      <c r="E1956" s="209"/>
      <c r="F1956" s="291"/>
      <c r="G1956" s="212"/>
      <c r="H1956" s="146" t="s">
        <v>4907</v>
      </c>
      <c r="I1956" s="153" t="s">
        <v>4908</v>
      </c>
      <c r="J1956" s="154" t="s">
        <v>360</v>
      </c>
      <c r="K1956" s="212"/>
      <c r="L1956" s="212"/>
      <c r="M1956" s="157" t="s">
        <v>4627</v>
      </c>
      <c r="N1956" s="213"/>
      <c r="O1956" s="212"/>
      <c r="P1956" s="212"/>
      <c r="Q1956" s="212"/>
      <c r="R1956" s="212"/>
      <c r="S1956" s="212"/>
      <c r="T1956" s="215"/>
      <c r="U1956" s="215"/>
      <c r="V1956" s="209"/>
      <c r="W1956" s="217"/>
      <c r="X1956" s="209"/>
      <c r="Y1956" s="209"/>
      <c r="Z1956" s="209"/>
      <c r="AA1956" s="216"/>
      <c r="AB1956" s="217"/>
      <c r="AC1956" s="217"/>
      <c r="AD1956" s="209"/>
      <c r="AE1956" s="209"/>
      <c r="AF1956" s="209"/>
      <c r="AG1956" s="218"/>
      <c r="AH1956" s="212"/>
      <c r="AI1956" s="212"/>
      <c r="AJ1956" s="219" t="n">
        <f aca="false">SeqEnd-SeqBeg+1</f>
        <v>1</v>
      </c>
      <c r="AK1956" s="220" t="n">
        <f aca="false">AND( SeqBeg&lt;=Beg  , End &lt;=SeqEnd )</f>
        <v>0</v>
      </c>
      <c r="AL1956" s="212"/>
      <c r="AM1956" s="212"/>
      <c r="AN1956" s="221"/>
      <c r="AO1956" s="147" t="s">
        <v>103</v>
      </c>
      <c r="AP1956" s="147" t="s">
        <v>103</v>
      </c>
      <c r="AQ1956" s="147" t="s">
        <v>103</v>
      </c>
      <c r="AR1956" s="147" t="s">
        <v>103</v>
      </c>
      <c r="AS1956" s="147" t="s">
        <v>103</v>
      </c>
      <c r="AT1956" s="147" t="s">
        <v>103</v>
      </c>
      <c r="AV1956" s="212"/>
      <c r="AW1956" s="222" t="str">
        <f aca="false">HYPERLINK(CONCATENATE("http://www.ncbi.nlm.nih.gov/nuccore/",BM1956),BM1956)</f>
        <v>JQ001744</v>
      </c>
      <c r="AX1956" s="219" t="str">
        <f aca="false">CONCATENATE(D1956,IF(I1956="","",CONCATENATE(".",I1956)),IF(K1956="","",CONCATENATE(".",K1956)),IF(M1956="","",CONCATENATE(".",M1956)),IF(R1956="","",CONCATENATE(".",R1956)),IF(U1956="","","(*)"))</f>
        <v>.GHA.bat</v>
      </c>
      <c r="AY1956" s="170" t="str">
        <f aca="false">CONCATENATE(BM1956,".",BN1956)</f>
        <v>JQ001744.</v>
      </c>
      <c r="AZ1956" s="171" t="str">
        <f aca="false">IF(AV1956="",IF(ISNUMBER(FIND(".",A1956)),LEFT(A1956,FIND(".",A1956)-1),A1956),AV1956)</f>
        <v>JQ001744</v>
      </c>
      <c r="BA1956" s="171" t="str">
        <f aca="false">IF(ISNUMBER(FIND("-",AZ1956)),LEFT(AZ1956,FIND("-",AZ1956)-1),AZ1956)</f>
        <v>JQ001744</v>
      </c>
      <c r="BB1956" s="170" t="str">
        <f aca="false"> MEGAname &amp; "="</f>
        <v>JQ001744=</v>
      </c>
      <c r="BC1956" s="170" t="str">
        <f aca="false">Clear &amp; IF(span ,"Span","out")</f>
        <v>JQ001744=out</v>
      </c>
      <c r="BD1956" s="170" t="str">
        <f aca="false">Clear &amp; IF(span, IF(B1956=".","Selected",B1956),"out")</f>
        <v>JQ001744=out</v>
      </c>
      <c r="BE1956" s="170" t="str">
        <f aca="false">Clear &amp; Strain</f>
        <v>JQ001744=</v>
      </c>
      <c r="BF1956" s="170" t="str">
        <f aca="false">CONCATENATE(A1956,"=",F1956,". ",AX1956,IF(AB1956="","",CONCATENATE(".",AB1956)))</f>
        <v>JQ001744=. .GHA.bat</v>
      </c>
      <c r="BG1956" s="170" t="str">
        <f aca="false">CONCATENATE(A1956,"=",F1956,". ",AX1956)</f>
        <v>JQ001744=. .GHA.bat</v>
      </c>
      <c r="BH1956" s="170" t="str">
        <f aca="false">CONCATENATE(A1956,"=",AX1956)</f>
        <v>JQ001744=.GHA.bat</v>
      </c>
      <c r="BI1956" s="170" t="str">
        <f aca="false">CONCATENATE(A1956,"=",ComForSubtype,D1956)</f>
        <v>JQ001744=</v>
      </c>
      <c r="BJ1956" s="170" t="str">
        <f aca="false">CONCATENATE(A1956,"=",E1956)</f>
        <v>JQ001744=</v>
      </c>
      <c r="BK1956" s="170" t="str">
        <f aca="false">CONCATENATE(A1956,"=",C1956)</f>
        <v>JQ001744=</v>
      </c>
      <c r="BL1956" s="170" t="str">
        <f aca="false">CONCATENATE(D1956,"=")</f>
        <v>=</v>
      </c>
      <c r="BM1956" s="223" t="str">
        <f aca="false">IF(BA1956="XX","",BA1956)</f>
        <v>JQ001744</v>
      </c>
      <c r="BN1956" s="224" t="str">
        <f aca="false">CONCATENATE(IF(F1956="","",F1956),IF(G1956="","",CONCATENATE(" / ",G1956)))</f>
        <v/>
      </c>
      <c r="BO1956" s="225" t="str">
        <f aca="false">AX1956</f>
        <v>.GHA.bat</v>
      </c>
      <c r="BP1956" s="226" t="str">
        <f aca="false">IF(V1956="","",V1956)</f>
        <v/>
      </c>
      <c r="BQ1956" s="226" t="str">
        <f aca="false">IF(W1956="","",CONCATENATE(W1956,IF(LEFT(AO1956,1)="s","+","")))</f>
        <v/>
      </c>
      <c r="BR1956" s="226" t="str">
        <f aca="false">IF(X1956="","",CONCATENATE(X1956,IF(LEFT(AQ1956,1)="s","+","")))</f>
        <v/>
      </c>
      <c r="BS1956" s="226" t="str">
        <f aca="false">IF(Y1956="","",CONCATENATE(Y1956,IF(LEFT(AR1956,1)="s","+","")))</f>
        <v/>
      </c>
      <c r="BT1956" s="226" t="str">
        <f aca="false">IF(Z1956="","",CONCATENATE(Z1956,IF(LEFT(AS1956,1)="s","+","")))</f>
        <v/>
      </c>
      <c r="BU1956" s="227" t="str">
        <f aca="false">IF(AA1956="","",CONCATENATE(AA1956,IF(LEFT(AT1956,1)="s","+","")))</f>
        <v/>
      </c>
      <c r="BV1956" s="212"/>
      <c r="BW1956" s="177" t="s">
        <v>338</v>
      </c>
      <c r="BX1956" s="170" t="str">
        <f aca="false">IF(BW1956&lt;&gt;"",IF(ISNUMBER(FIND("=",BW1956)),LEFT(BW1956,FIND("=",BW1956)-1),BW1956),BW1956)</f>
        <v>xx</v>
      </c>
      <c r="BY1956" s="170" t="str">
        <f aca="false">IF(BW1956&lt;&gt;"",IF(ISNUMBER(FIND("=",BW1956)),RIGHT(BW1956,LEN(BW1956)-FIND("=",BW1956)),""),"")</f>
        <v>Non_select</v>
      </c>
      <c r="BZ1956" s="170" t="str">
        <f aca="false">IF(BX1956&lt;&gt;"",IF(ISNUMBER(FIND(".",BX1956)),LEFT(BX1956,FIND(".",BX1956)-1),BX1956),BX1956)</f>
        <v>xx</v>
      </c>
      <c r="CA1956" s="170" t="str">
        <f aca="false">IF(BX1956&lt;&gt;"",IF(ISNUMBER(FIND(".",BX1956)),RIGHT(BX1956,LEN(BX1956)-FIND(".",BX1956)),""),"")</f>
        <v/>
      </c>
      <c r="CB1956" s="212"/>
      <c r="CC1956" s="170" t="str">
        <f aca="false">A1956</f>
        <v>JQ001744</v>
      </c>
      <c r="CD1956" s="178" t="s">
        <v>339</v>
      </c>
      <c r="CE1956" s="178" t="s">
        <v>340</v>
      </c>
      <c r="CF1956" s="178" t="s">
        <v>341</v>
      </c>
      <c r="CG1956" s="212"/>
      <c r="CH1956" s="212"/>
      <c r="CI1956" s="212"/>
      <c r="CJ1956" s="212"/>
      <c r="CK1956" s="178"/>
      <c r="CL1956" s="212"/>
      <c r="CM1956" s="212"/>
      <c r="CN1956" s="212"/>
      <c r="CO1956" s="212"/>
      <c r="CP1956" s="212"/>
      <c r="CQ1956" s="212"/>
      <c r="CR1956" s="170" t="n">
        <f aca="false">C1956</f>
        <v>0</v>
      </c>
      <c r="CS1956" s="229" t="n">
        <f aca="false">D1956</f>
        <v>0</v>
      </c>
      <c r="CT1956" s="170" t="str">
        <f aca="false">CONCATENATE(CD1956," strain ",CM1956," ",CL1956,", partial cds")</f>
        <v>Hepatitis E virus strain  , partial cds</v>
      </c>
    </row>
    <row r="1957" s="146" customFormat="true" ht="11.9" hidden="true" customHeight="true" outlineLevel="0" collapsed="false">
      <c r="A1957" s="154" t="s">
        <v>4909</v>
      </c>
      <c r="B1957" s="147" t="s">
        <v>371</v>
      </c>
      <c r="C1957" s="209"/>
      <c r="D1957" s="209"/>
      <c r="E1957" s="209"/>
      <c r="F1957" s="291"/>
      <c r="G1957" s="212"/>
      <c r="H1957" s="146" t="s">
        <v>4910</v>
      </c>
      <c r="I1957" s="153" t="s">
        <v>4911</v>
      </c>
      <c r="J1957" s="154" t="s">
        <v>425</v>
      </c>
      <c r="K1957" s="212"/>
      <c r="L1957" s="212"/>
      <c r="M1957" s="157" t="s">
        <v>4627</v>
      </c>
      <c r="N1957" s="213"/>
      <c r="O1957" s="159" t="n">
        <v>2009</v>
      </c>
      <c r="P1957" s="212"/>
      <c r="Q1957" s="212"/>
      <c r="R1957" s="212"/>
      <c r="S1957" s="212"/>
      <c r="T1957" s="215"/>
      <c r="U1957" s="215"/>
      <c r="V1957" s="209"/>
      <c r="W1957" s="217"/>
      <c r="X1957" s="209"/>
      <c r="Y1957" s="209"/>
      <c r="Z1957" s="209"/>
      <c r="AA1957" s="216"/>
      <c r="AB1957" s="217"/>
      <c r="AC1957" s="217"/>
      <c r="AD1957" s="209"/>
      <c r="AE1957" s="209"/>
      <c r="AF1957" s="209"/>
      <c r="AG1957" s="218"/>
      <c r="AH1957" s="212"/>
      <c r="AI1957" s="212"/>
      <c r="AJ1957" s="219" t="n">
        <f aca="false">SeqEnd-SeqBeg+1</f>
        <v>1</v>
      </c>
      <c r="AK1957" s="220" t="n">
        <f aca="false">AND( SeqBeg&lt;=Beg  , End &lt;=SeqEnd )</f>
        <v>0</v>
      </c>
      <c r="AL1957" s="212"/>
      <c r="AM1957" s="212"/>
      <c r="AN1957" s="221"/>
      <c r="AO1957" s="147" t="s">
        <v>103</v>
      </c>
      <c r="AP1957" s="147" t="s">
        <v>103</v>
      </c>
      <c r="AQ1957" s="147" t="s">
        <v>103</v>
      </c>
      <c r="AR1957" s="147" t="s">
        <v>103</v>
      </c>
      <c r="AS1957" s="147" t="s">
        <v>103</v>
      </c>
      <c r="AT1957" s="147" t="s">
        <v>103</v>
      </c>
      <c r="AV1957" s="212"/>
      <c r="AW1957" s="222" t="str">
        <f aca="false">HYPERLINK(CONCATENATE("http://www.ncbi.nlm.nih.gov/nuccore/",BM1957),BM1957)</f>
        <v>JQ001745</v>
      </c>
      <c r="AX1957" s="219" t="str">
        <f aca="false">CONCATENATE(D1957,IF(I1957="","",CONCATENATE(".",I1957)),IF(K1957="","",CONCATENATE(".",K1957)),IF(M1957="","",CONCATENATE(".",M1957)),IF(R1957="","",CONCATENATE(".",R1957)),IF(U1957="","","(*)"))</f>
        <v>.PAN.bat</v>
      </c>
      <c r="AY1957" s="170" t="str">
        <f aca="false">CONCATENATE(BM1957,".",BN1957)</f>
        <v>JQ001745.</v>
      </c>
      <c r="AZ1957" s="171" t="str">
        <f aca="false">IF(AV1957="",IF(ISNUMBER(FIND(".",A1957)),LEFT(A1957,FIND(".",A1957)-1),A1957),AV1957)</f>
        <v>JQ001745</v>
      </c>
      <c r="BA1957" s="171" t="str">
        <f aca="false">IF(ISNUMBER(FIND("-",AZ1957)),LEFT(AZ1957,FIND("-",AZ1957)-1),AZ1957)</f>
        <v>JQ001745</v>
      </c>
      <c r="BB1957" s="170" t="str">
        <f aca="false"> MEGAname &amp; "="</f>
        <v>JQ001745=</v>
      </c>
      <c r="BC1957" s="170" t="str">
        <f aca="false">Clear &amp; IF(span ,"Span","out")</f>
        <v>JQ001745=out</v>
      </c>
      <c r="BD1957" s="170" t="str">
        <f aca="false">Clear &amp; IF(span, IF(B1957=".","Selected",B1957),"out")</f>
        <v>JQ001745=out</v>
      </c>
      <c r="BE1957" s="170" t="str">
        <f aca="false">Clear &amp; Strain</f>
        <v>JQ001745=</v>
      </c>
      <c r="BF1957" s="170" t="str">
        <f aca="false">CONCATENATE(A1957,"=",F1957,". ",AX1957,IF(AB1957="","",CONCATENATE(".",AB1957)))</f>
        <v>JQ001745=. .PAN.bat</v>
      </c>
      <c r="BG1957" s="170" t="str">
        <f aca="false">CONCATENATE(A1957,"=",F1957,". ",AX1957)</f>
        <v>JQ001745=. .PAN.bat</v>
      </c>
      <c r="BH1957" s="170" t="str">
        <f aca="false">CONCATENATE(A1957,"=",AX1957)</f>
        <v>JQ001745=.PAN.bat</v>
      </c>
      <c r="BI1957" s="170" t="str">
        <f aca="false">CONCATENATE(A1957,"=",ComForSubtype,D1957)</f>
        <v>JQ001745=</v>
      </c>
      <c r="BJ1957" s="170" t="str">
        <f aca="false">CONCATENATE(A1957,"=",E1957)</f>
        <v>JQ001745=</v>
      </c>
      <c r="BK1957" s="170" t="str">
        <f aca="false">CONCATENATE(A1957,"=",C1957)</f>
        <v>JQ001745=</v>
      </c>
      <c r="BL1957" s="170" t="str">
        <f aca="false">CONCATENATE(D1957,"=")</f>
        <v>=</v>
      </c>
      <c r="BM1957" s="223" t="str">
        <f aca="false">IF(BA1957="XX","",BA1957)</f>
        <v>JQ001745</v>
      </c>
      <c r="BN1957" s="224" t="str">
        <f aca="false">CONCATENATE(IF(F1957="","",F1957),IF(G1957="","",CONCATENATE(" / ",G1957)))</f>
        <v/>
      </c>
      <c r="BO1957" s="225" t="str">
        <f aca="false">AX1957</f>
        <v>.PAN.bat</v>
      </c>
      <c r="BP1957" s="226" t="str">
        <f aca="false">IF(V1957="","",V1957)</f>
        <v/>
      </c>
      <c r="BQ1957" s="226" t="str">
        <f aca="false">IF(W1957="","",CONCATENATE(W1957,IF(LEFT(AO1957,1)="s","+","")))</f>
        <v/>
      </c>
      <c r="BR1957" s="226" t="str">
        <f aca="false">IF(X1957="","",CONCATENATE(X1957,IF(LEFT(AQ1957,1)="s","+","")))</f>
        <v/>
      </c>
      <c r="BS1957" s="226" t="str">
        <f aca="false">IF(Y1957="","",CONCATENATE(Y1957,IF(LEFT(AR1957,1)="s","+","")))</f>
        <v/>
      </c>
      <c r="BT1957" s="226" t="str">
        <f aca="false">IF(Z1957="","",CONCATENATE(Z1957,IF(LEFT(AS1957,1)="s","+","")))</f>
        <v/>
      </c>
      <c r="BU1957" s="227" t="str">
        <f aca="false">IF(AA1957="","",CONCATENATE(AA1957,IF(LEFT(AT1957,1)="s","+","")))</f>
        <v/>
      </c>
      <c r="BV1957" s="212"/>
      <c r="BW1957" s="177" t="s">
        <v>338</v>
      </c>
      <c r="BX1957" s="170" t="str">
        <f aca="false">IF(BW1957&lt;&gt;"",IF(ISNUMBER(FIND("=",BW1957)),LEFT(BW1957,FIND("=",BW1957)-1),BW1957),BW1957)</f>
        <v>xx</v>
      </c>
      <c r="BY1957" s="170" t="str">
        <f aca="false">IF(BW1957&lt;&gt;"",IF(ISNUMBER(FIND("=",BW1957)),RIGHT(BW1957,LEN(BW1957)-FIND("=",BW1957)),""),"")</f>
        <v>Non_select</v>
      </c>
      <c r="BZ1957" s="170" t="str">
        <f aca="false">IF(BX1957&lt;&gt;"",IF(ISNUMBER(FIND(".",BX1957)),LEFT(BX1957,FIND(".",BX1957)-1),BX1957),BX1957)</f>
        <v>xx</v>
      </c>
      <c r="CA1957" s="170" t="str">
        <f aca="false">IF(BX1957&lt;&gt;"",IF(ISNUMBER(FIND(".",BX1957)),RIGHT(BX1957,LEN(BX1957)-FIND(".",BX1957)),""),"")</f>
        <v/>
      </c>
      <c r="CB1957" s="212"/>
      <c r="CC1957" s="170" t="str">
        <f aca="false">A1957</f>
        <v>JQ001745</v>
      </c>
      <c r="CD1957" s="178" t="s">
        <v>339</v>
      </c>
      <c r="CE1957" s="178" t="s">
        <v>340</v>
      </c>
      <c r="CF1957" s="178" t="s">
        <v>341</v>
      </c>
      <c r="CG1957" s="212"/>
      <c r="CH1957" s="212"/>
      <c r="CI1957" s="212"/>
      <c r="CJ1957" s="212"/>
      <c r="CK1957" s="178"/>
      <c r="CL1957" s="212"/>
      <c r="CM1957" s="212"/>
      <c r="CN1957" s="212"/>
      <c r="CO1957" s="212"/>
      <c r="CP1957" s="212"/>
      <c r="CQ1957" s="212"/>
      <c r="CR1957" s="170" t="n">
        <f aca="false">C1957</f>
        <v>0</v>
      </c>
      <c r="CS1957" s="229" t="n">
        <f aca="false">D1957</f>
        <v>0</v>
      </c>
      <c r="CT1957" s="170" t="str">
        <f aca="false">CONCATENATE(CD1957," strain ",CM1957," ",CL1957,", partial cds")</f>
        <v>Hepatitis E virus strain  , partial cds</v>
      </c>
    </row>
    <row r="1958" s="146" customFormat="true" ht="11.9" hidden="true" customHeight="true" outlineLevel="0" collapsed="false">
      <c r="A1958" s="154" t="s">
        <v>4912</v>
      </c>
      <c r="B1958" s="147" t="s">
        <v>371</v>
      </c>
      <c r="C1958" s="209"/>
      <c r="D1958" s="209"/>
      <c r="E1958" s="209"/>
      <c r="F1958" s="291"/>
      <c r="G1958" s="212"/>
      <c r="H1958" s="146" t="s">
        <v>405</v>
      </c>
      <c r="I1958" s="153" t="s">
        <v>412</v>
      </c>
      <c r="J1958" s="146" t="s">
        <v>395</v>
      </c>
      <c r="K1958" s="212"/>
      <c r="L1958" s="212"/>
      <c r="M1958" s="157" t="s">
        <v>4627</v>
      </c>
      <c r="N1958" s="213"/>
      <c r="O1958" s="159" t="n">
        <v>2009</v>
      </c>
      <c r="P1958" s="212"/>
      <c r="Q1958" s="212"/>
      <c r="R1958" s="146" t="s">
        <v>86</v>
      </c>
      <c r="T1958" s="215"/>
      <c r="U1958" s="215"/>
      <c r="V1958" s="209"/>
      <c r="W1958" s="217"/>
      <c r="X1958" s="209"/>
      <c r="Y1958" s="209"/>
      <c r="Z1958" s="209"/>
      <c r="AA1958" s="216"/>
      <c r="AB1958" s="217"/>
      <c r="AC1958" s="217"/>
      <c r="AD1958" s="209"/>
      <c r="AE1958" s="209"/>
      <c r="AF1958" s="209"/>
      <c r="AG1958" s="218"/>
      <c r="AH1958" s="212"/>
      <c r="AI1958" s="212"/>
      <c r="AJ1958" s="219" t="n">
        <f aca="false">SeqEnd-SeqBeg+1</f>
        <v>1</v>
      </c>
      <c r="AK1958" s="220" t="n">
        <f aca="false">AND( SeqBeg&lt;=Beg  , End &lt;=SeqEnd )</f>
        <v>0</v>
      </c>
      <c r="AL1958" s="212"/>
      <c r="AM1958" s="212"/>
      <c r="AN1958" s="221"/>
      <c r="AO1958" s="147" t="s">
        <v>103</v>
      </c>
      <c r="AP1958" s="147" t="s">
        <v>103</v>
      </c>
      <c r="AQ1958" s="147" t="s">
        <v>103</v>
      </c>
      <c r="AR1958" s="147" t="s">
        <v>103</v>
      </c>
      <c r="AS1958" s="147" t="s">
        <v>103</v>
      </c>
      <c r="AT1958" s="147" t="s">
        <v>103</v>
      </c>
      <c r="AV1958" s="212"/>
      <c r="AW1958" s="222" t="str">
        <f aca="false">HYPERLINK(CONCATENATE("http://www.ncbi.nlm.nih.gov/nuccore/",BM1958),BM1958)</f>
        <v>JQ001746</v>
      </c>
      <c r="AX1958" s="219" t="str">
        <f aca="false">CONCATENATE(D1958,IF(I1958="","",CONCATENATE(".",I1958)),IF(K1958="","",CONCATENATE(".",K1958)),IF(M1958="","",CONCATENATE(".",M1958)),IF(R1958="","",CONCATENATE(".",R1958)),IF(U1958="","","(*)"))</f>
        <v>.DEU.bat.UBMC</v>
      </c>
      <c r="AY1958" s="170" t="str">
        <f aca="false">CONCATENATE(BM1958,".",BN1958)</f>
        <v>JQ001746.</v>
      </c>
      <c r="AZ1958" s="171" t="str">
        <f aca="false">IF(AV1958="",IF(ISNUMBER(FIND(".",A1958)),LEFT(A1958,FIND(".",A1958)-1),A1958),AV1958)</f>
        <v>JQ001746</v>
      </c>
      <c r="BA1958" s="171" t="str">
        <f aca="false">IF(ISNUMBER(FIND("-",AZ1958)),LEFT(AZ1958,FIND("-",AZ1958)-1),AZ1958)</f>
        <v>JQ001746</v>
      </c>
      <c r="BB1958" s="170" t="str">
        <f aca="false"> MEGAname &amp; "="</f>
        <v>JQ001746=</v>
      </c>
      <c r="BC1958" s="170" t="str">
        <f aca="false">Clear &amp; IF(span ,"Span","out")</f>
        <v>JQ001746=out</v>
      </c>
      <c r="BD1958" s="170" t="str">
        <f aca="false">Clear &amp; IF(span, IF(B1958=".","Selected",B1958),"out")</f>
        <v>JQ001746=out</v>
      </c>
      <c r="BE1958" s="170" t="str">
        <f aca="false">Clear &amp; Strain</f>
        <v>JQ001746=</v>
      </c>
      <c r="BF1958" s="170" t="str">
        <f aca="false">CONCATENATE(A1958,"=",F1958,". ",AX1958,IF(AB1958="","",CONCATENATE(".",AB1958)))</f>
        <v>JQ001746=. .DEU.bat.UBMC</v>
      </c>
      <c r="BG1958" s="170" t="str">
        <f aca="false">CONCATENATE(A1958,"=",F1958,". ",AX1958)</f>
        <v>JQ001746=. .DEU.bat.UBMC</v>
      </c>
      <c r="BH1958" s="170" t="str">
        <f aca="false">CONCATENATE(A1958,"=",AX1958)</f>
        <v>JQ001746=.DEU.bat.UBMC</v>
      </c>
      <c r="BI1958" s="170" t="str">
        <f aca="false">CONCATENATE(A1958,"=",ComForSubtype,D1958)</f>
        <v>JQ001746=</v>
      </c>
      <c r="BJ1958" s="170" t="str">
        <f aca="false">CONCATENATE(A1958,"=",E1958)</f>
        <v>JQ001746=</v>
      </c>
      <c r="BK1958" s="170" t="str">
        <f aca="false">CONCATENATE(A1958,"=",C1958)</f>
        <v>JQ001746=</v>
      </c>
      <c r="BL1958" s="170" t="str">
        <f aca="false">CONCATENATE(D1958,"=")</f>
        <v>=</v>
      </c>
      <c r="BM1958" s="223" t="str">
        <f aca="false">IF(BA1958="XX","",BA1958)</f>
        <v>JQ001746</v>
      </c>
      <c r="BN1958" s="224" t="str">
        <f aca="false">CONCATENATE(IF(F1958="","",F1958),IF(G1958="","",CONCATENATE(" / ",G1958)))</f>
        <v/>
      </c>
      <c r="BO1958" s="225" t="str">
        <f aca="false">AX1958</f>
        <v>.DEU.bat.UBMC</v>
      </c>
      <c r="BP1958" s="226" t="str">
        <f aca="false">IF(V1958="","",V1958)</f>
        <v/>
      </c>
      <c r="BQ1958" s="226" t="str">
        <f aca="false">IF(W1958="","",CONCATENATE(W1958,IF(LEFT(AO1958,1)="s","+","")))</f>
        <v/>
      </c>
      <c r="BR1958" s="226" t="str">
        <f aca="false">IF(X1958="","",CONCATENATE(X1958,IF(LEFT(AQ1958,1)="s","+","")))</f>
        <v/>
      </c>
      <c r="BS1958" s="226" t="str">
        <f aca="false">IF(Y1958="","",CONCATENATE(Y1958,IF(LEFT(AR1958,1)="s","+","")))</f>
        <v/>
      </c>
      <c r="BT1958" s="226" t="str">
        <f aca="false">IF(Z1958="","",CONCATENATE(Z1958,IF(LEFT(AS1958,1)="s","+","")))</f>
        <v/>
      </c>
      <c r="BU1958" s="227" t="str">
        <f aca="false">IF(AA1958="","",CONCATENATE(AA1958,IF(LEFT(AT1958,1)="s","+","")))</f>
        <v/>
      </c>
      <c r="BV1958" s="212"/>
      <c r="BW1958" s="177" t="s">
        <v>338</v>
      </c>
      <c r="BX1958" s="170" t="str">
        <f aca="false">IF(BW1958&lt;&gt;"",IF(ISNUMBER(FIND("=",BW1958)),LEFT(BW1958,FIND("=",BW1958)-1),BW1958),BW1958)</f>
        <v>xx</v>
      </c>
      <c r="BY1958" s="170" t="str">
        <f aca="false">IF(BW1958&lt;&gt;"",IF(ISNUMBER(FIND("=",BW1958)),RIGHT(BW1958,LEN(BW1958)-FIND("=",BW1958)),""),"")</f>
        <v>Non_select</v>
      </c>
      <c r="BZ1958" s="170" t="str">
        <f aca="false">IF(BX1958&lt;&gt;"",IF(ISNUMBER(FIND(".",BX1958)),LEFT(BX1958,FIND(".",BX1958)-1),BX1958),BX1958)</f>
        <v>xx</v>
      </c>
      <c r="CA1958" s="170" t="str">
        <f aca="false">IF(BX1958&lt;&gt;"",IF(ISNUMBER(FIND(".",BX1958)),RIGHT(BX1958,LEN(BX1958)-FIND(".",BX1958)),""),"")</f>
        <v/>
      </c>
      <c r="CB1958" s="212"/>
      <c r="CC1958" s="170" t="str">
        <f aca="false">A1958</f>
        <v>JQ001746</v>
      </c>
      <c r="CD1958" s="178" t="s">
        <v>339</v>
      </c>
      <c r="CE1958" s="178" t="s">
        <v>340</v>
      </c>
      <c r="CF1958" s="178" t="s">
        <v>341</v>
      </c>
      <c r="CG1958" s="212"/>
      <c r="CH1958" s="212"/>
      <c r="CI1958" s="212"/>
      <c r="CJ1958" s="212"/>
      <c r="CK1958" s="178"/>
      <c r="CL1958" s="212"/>
      <c r="CM1958" s="212"/>
      <c r="CN1958" s="212"/>
      <c r="CO1958" s="212"/>
      <c r="CP1958" s="212"/>
      <c r="CQ1958" s="212"/>
      <c r="CR1958" s="170" t="n">
        <f aca="false">C1958</f>
        <v>0</v>
      </c>
      <c r="CS1958" s="229" t="n">
        <f aca="false">D1958</f>
        <v>0</v>
      </c>
      <c r="CT1958" s="170" t="str">
        <f aca="false">CONCATENATE(CD1958," strain ",CM1958," ",CL1958,", partial cds")</f>
        <v>Hepatitis E virus strain  , partial cds</v>
      </c>
    </row>
    <row r="1959" s="146" customFormat="true" ht="11.9" hidden="true" customHeight="true" outlineLevel="0" collapsed="false">
      <c r="A1959" s="154" t="s">
        <v>4913</v>
      </c>
      <c r="B1959" s="147" t="s">
        <v>371</v>
      </c>
      <c r="C1959" s="209"/>
      <c r="D1959" s="209"/>
      <c r="E1959" s="209"/>
      <c r="F1959" s="291"/>
      <c r="G1959" s="212"/>
      <c r="H1959" s="146" t="s">
        <v>405</v>
      </c>
      <c r="I1959" s="153" t="s">
        <v>412</v>
      </c>
      <c r="J1959" s="146" t="s">
        <v>395</v>
      </c>
      <c r="K1959" s="212"/>
      <c r="L1959" s="212"/>
      <c r="M1959" s="157" t="s">
        <v>4627</v>
      </c>
      <c r="N1959" s="213"/>
      <c r="O1959" s="159" t="n">
        <v>2009</v>
      </c>
      <c r="P1959" s="212"/>
      <c r="Q1959" s="212"/>
      <c r="R1959" s="146" t="s">
        <v>86</v>
      </c>
      <c r="T1959" s="215"/>
      <c r="U1959" s="215"/>
      <c r="V1959" s="209"/>
      <c r="W1959" s="217"/>
      <c r="X1959" s="209"/>
      <c r="Y1959" s="209"/>
      <c r="Z1959" s="209"/>
      <c r="AA1959" s="216"/>
      <c r="AB1959" s="217"/>
      <c r="AC1959" s="217"/>
      <c r="AD1959" s="209"/>
      <c r="AE1959" s="209"/>
      <c r="AF1959" s="209"/>
      <c r="AG1959" s="218"/>
      <c r="AH1959" s="212"/>
      <c r="AI1959" s="212"/>
      <c r="AJ1959" s="219" t="n">
        <f aca="false">SeqEnd-SeqBeg+1</f>
        <v>1</v>
      </c>
      <c r="AK1959" s="220" t="n">
        <f aca="false">AND( SeqBeg&lt;=Beg  , End &lt;=SeqEnd )</f>
        <v>0</v>
      </c>
      <c r="AL1959" s="212"/>
      <c r="AM1959" s="212"/>
      <c r="AN1959" s="221"/>
      <c r="AO1959" s="147" t="s">
        <v>103</v>
      </c>
      <c r="AP1959" s="147" t="s">
        <v>103</v>
      </c>
      <c r="AQ1959" s="147" t="s">
        <v>103</v>
      </c>
      <c r="AR1959" s="147" t="s">
        <v>103</v>
      </c>
      <c r="AS1959" s="147" t="s">
        <v>103</v>
      </c>
      <c r="AT1959" s="147" t="s">
        <v>103</v>
      </c>
      <c r="AV1959" s="212"/>
      <c r="AW1959" s="222" t="str">
        <f aca="false">HYPERLINK(CONCATENATE("http://www.ncbi.nlm.nih.gov/nuccore/",BM1959),BM1959)</f>
        <v>JQ001747</v>
      </c>
      <c r="AX1959" s="219" t="str">
        <f aca="false">CONCATENATE(D1959,IF(I1959="","",CONCATENATE(".",I1959)),IF(K1959="","",CONCATENATE(".",K1959)),IF(M1959="","",CONCATENATE(".",M1959)),IF(R1959="","",CONCATENATE(".",R1959)),IF(U1959="","","(*)"))</f>
        <v>.DEU.bat.UBMC</v>
      </c>
      <c r="AY1959" s="170" t="str">
        <f aca="false">CONCATENATE(BM1959,".",BN1959)</f>
        <v>JQ001747.</v>
      </c>
      <c r="AZ1959" s="171" t="str">
        <f aca="false">IF(AV1959="",IF(ISNUMBER(FIND(".",A1959)),LEFT(A1959,FIND(".",A1959)-1),A1959),AV1959)</f>
        <v>JQ001747</v>
      </c>
      <c r="BA1959" s="171" t="str">
        <f aca="false">IF(ISNUMBER(FIND("-",AZ1959)),LEFT(AZ1959,FIND("-",AZ1959)-1),AZ1959)</f>
        <v>JQ001747</v>
      </c>
      <c r="BB1959" s="170" t="str">
        <f aca="false"> MEGAname &amp; "="</f>
        <v>JQ001747=</v>
      </c>
      <c r="BC1959" s="170" t="str">
        <f aca="false">Clear &amp; IF(span ,"Span","out")</f>
        <v>JQ001747=out</v>
      </c>
      <c r="BD1959" s="170" t="str">
        <f aca="false">Clear &amp; IF(span, IF(B1959=".","Selected",B1959),"out")</f>
        <v>JQ001747=out</v>
      </c>
      <c r="BE1959" s="170" t="str">
        <f aca="false">Clear &amp; Strain</f>
        <v>JQ001747=</v>
      </c>
      <c r="BF1959" s="170" t="str">
        <f aca="false">CONCATENATE(A1959,"=",F1959,". ",AX1959,IF(AB1959="","",CONCATENATE(".",AB1959)))</f>
        <v>JQ001747=. .DEU.bat.UBMC</v>
      </c>
      <c r="BG1959" s="170" t="str">
        <f aca="false">CONCATENATE(A1959,"=",F1959,". ",AX1959)</f>
        <v>JQ001747=. .DEU.bat.UBMC</v>
      </c>
      <c r="BH1959" s="170" t="str">
        <f aca="false">CONCATENATE(A1959,"=",AX1959)</f>
        <v>JQ001747=.DEU.bat.UBMC</v>
      </c>
      <c r="BI1959" s="170" t="str">
        <f aca="false">CONCATENATE(A1959,"=",ComForSubtype,D1959)</f>
        <v>JQ001747=</v>
      </c>
      <c r="BJ1959" s="170" t="str">
        <f aca="false">CONCATENATE(A1959,"=",E1959)</f>
        <v>JQ001747=</v>
      </c>
      <c r="BK1959" s="170" t="str">
        <f aca="false">CONCATENATE(A1959,"=",C1959)</f>
        <v>JQ001747=</v>
      </c>
      <c r="BL1959" s="170" t="str">
        <f aca="false">CONCATENATE(D1959,"=")</f>
        <v>=</v>
      </c>
      <c r="BM1959" s="223" t="str">
        <f aca="false">IF(BA1959="XX","",BA1959)</f>
        <v>JQ001747</v>
      </c>
      <c r="BN1959" s="224" t="str">
        <f aca="false">CONCATENATE(IF(F1959="","",F1959),IF(G1959="","",CONCATENATE(" / ",G1959)))</f>
        <v/>
      </c>
      <c r="BO1959" s="225" t="str">
        <f aca="false">AX1959</f>
        <v>.DEU.bat.UBMC</v>
      </c>
      <c r="BP1959" s="226" t="str">
        <f aca="false">IF(V1959="","",V1959)</f>
        <v/>
      </c>
      <c r="BQ1959" s="226" t="str">
        <f aca="false">IF(W1959="","",CONCATENATE(W1959,IF(LEFT(AO1959,1)="s","+","")))</f>
        <v/>
      </c>
      <c r="BR1959" s="226" t="str">
        <f aca="false">IF(X1959="","",CONCATENATE(X1959,IF(LEFT(AQ1959,1)="s","+","")))</f>
        <v/>
      </c>
      <c r="BS1959" s="226" t="str">
        <f aca="false">IF(Y1959="","",CONCATENATE(Y1959,IF(LEFT(AR1959,1)="s","+","")))</f>
        <v/>
      </c>
      <c r="BT1959" s="226" t="str">
        <f aca="false">IF(Z1959="","",CONCATENATE(Z1959,IF(LEFT(AS1959,1)="s","+","")))</f>
        <v/>
      </c>
      <c r="BU1959" s="227" t="str">
        <f aca="false">IF(AA1959="","",CONCATENATE(AA1959,IF(LEFT(AT1959,1)="s","+","")))</f>
        <v/>
      </c>
      <c r="BV1959" s="212"/>
      <c r="BW1959" s="177" t="s">
        <v>338</v>
      </c>
      <c r="BX1959" s="170" t="str">
        <f aca="false">IF(BW1959&lt;&gt;"",IF(ISNUMBER(FIND("=",BW1959)),LEFT(BW1959,FIND("=",BW1959)-1),BW1959),BW1959)</f>
        <v>xx</v>
      </c>
      <c r="BY1959" s="170" t="str">
        <f aca="false">IF(BW1959&lt;&gt;"",IF(ISNUMBER(FIND("=",BW1959)),RIGHT(BW1959,LEN(BW1959)-FIND("=",BW1959)),""),"")</f>
        <v>Non_select</v>
      </c>
      <c r="BZ1959" s="170" t="str">
        <f aca="false">IF(BX1959&lt;&gt;"",IF(ISNUMBER(FIND(".",BX1959)),LEFT(BX1959,FIND(".",BX1959)-1),BX1959),BX1959)</f>
        <v>xx</v>
      </c>
      <c r="CA1959" s="170" t="str">
        <f aca="false">IF(BX1959&lt;&gt;"",IF(ISNUMBER(FIND(".",BX1959)),RIGHT(BX1959,LEN(BX1959)-FIND(".",BX1959)),""),"")</f>
        <v/>
      </c>
      <c r="CB1959" s="212"/>
      <c r="CC1959" s="170" t="str">
        <f aca="false">A1959</f>
        <v>JQ001747</v>
      </c>
      <c r="CD1959" s="178" t="s">
        <v>339</v>
      </c>
      <c r="CE1959" s="178" t="s">
        <v>340</v>
      </c>
      <c r="CF1959" s="178" t="s">
        <v>341</v>
      </c>
      <c r="CG1959" s="212"/>
      <c r="CH1959" s="212"/>
      <c r="CI1959" s="212"/>
      <c r="CJ1959" s="212"/>
      <c r="CK1959" s="178"/>
      <c r="CL1959" s="212"/>
      <c r="CM1959" s="212"/>
      <c r="CN1959" s="212"/>
      <c r="CO1959" s="212"/>
      <c r="CP1959" s="212"/>
      <c r="CQ1959" s="212"/>
      <c r="CR1959" s="170" t="n">
        <f aca="false">C1959</f>
        <v>0</v>
      </c>
      <c r="CS1959" s="229" t="n">
        <f aca="false">D1959</f>
        <v>0</v>
      </c>
      <c r="CT1959" s="170" t="str">
        <f aca="false">CONCATENATE(CD1959," strain ",CM1959," ",CL1959,", partial cds")</f>
        <v>Hepatitis E virus strain  , partial cds</v>
      </c>
    </row>
    <row r="1960" s="146" customFormat="true" ht="11.9" hidden="true" customHeight="true" outlineLevel="0" collapsed="false">
      <c r="A1960" s="154" t="s">
        <v>4914</v>
      </c>
      <c r="B1960" s="147" t="s">
        <v>371</v>
      </c>
      <c r="C1960" s="209"/>
      <c r="D1960" s="209"/>
      <c r="E1960" s="209"/>
      <c r="F1960" s="291"/>
      <c r="G1960" s="212"/>
      <c r="H1960" s="146" t="s">
        <v>405</v>
      </c>
      <c r="I1960" s="153" t="s">
        <v>412</v>
      </c>
      <c r="J1960" s="146" t="s">
        <v>395</v>
      </c>
      <c r="K1960" s="212"/>
      <c r="L1960" s="212"/>
      <c r="M1960" s="157" t="s">
        <v>4627</v>
      </c>
      <c r="N1960" s="213"/>
      <c r="O1960" s="159" t="n">
        <v>2008</v>
      </c>
      <c r="P1960" s="212"/>
      <c r="Q1960" s="212"/>
      <c r="R1960" s="146" t="s">
        <v>86</v>
      </c>
      <c r="T1960" s="215"/>
      <c r="U1960" s="215"/>
      <c r="V1960" s="209"/>
      <c r="W1960" s="217"/>
      <c r="X1960" s="209"/>
      <c r="Y1960" s="209"/>
      <c r="Z1960" s="209"/>
      <c r="AA1960" s="216"/>
      <c r="AB1960" s="217"/>
      <c r="AC1960" s="217"/>
      <c r="AD1960" s="209"/>
      <c r="AE1960" s="209"/>
      <c r="AF1960" s="209"/>
      <c r="AG1960" s="218"/>
      <c r="AH1960" s="212"/>
      <c r="AI1960" s="212"/>
      <c r="AJ1960" s="219" t="n">
        <f aca="false">SeqEnd-SeqBeg+1</f>
        <v>1</v>
      </c>
      <c r="AK1960" s="220" t="n">
        <f aca="false">AND( SeqBeg&lt;=Beg  , End &lt;=SeqEnd )</f>
        <v>0</v>
      </c>
      <c r="AL1960" s="212"/>
      <c r="AM1960" s="212"/>
      <c r="AN1960" s="221"/>
      <c r="AO1960" s="147" t="s">
        <v>103</v>
      </c>
      <c r="AP1960" s="147" t="s">
        <v>103</v>
      </c>
      <c r="AQ1960" s="147" t="s">
        <v>103</v>
      </c>
      <c r="AR1960" s="147" t="s">
        <v>103</v>
      </c>
      <c r="AS1960" s="147" t="s">
        <v>103</v>
      </c>
      <c r="AT1960" s="147" t="s">
        <v>103</v>
      </c>
      <c r="AV1960" s="212"/>
      <c r="AW1960" s="222" t="str">
        <f aca="false">HYPERLINK(CONCATENATE("http://www.ncbi.nlm.nih.gov/nuccore/",BM1960),BM1960)</f>
        <v>JQ001748</v>
      </c>
      <c r="AX1960" s="219" t="str">
        <f aca="false">CONCATENATE(D1960,IF(I1960="","",CONCATENATE(".",I1960)),IF(K1960="","",CONCATENATE(".",K1960)),IF(M1960="","",CONCATENATE(".",M1960)),IF(R1960="","",CONCATENATE(".",R1960)),IF(U1960="","","(*)"))</f>
        <v>.DEU.bat.UBMC</v>
      </c>
      <c r="AY1960" s="170" t="str">
        <f aca="false">CONCATENATE(BM1960,".",BN1960)</f>
        <v>JQ001748.</v>
      </c>
      <c r="AZ1960" s="171" t="str">
        <f aca="false">IF(AV1960="",IF(ISNUMBER(FIND(".",A1960)),LEFT(A1960,FIND(".",A1960)-1),A1960),AV1960)</f>
        <v>JQ001748</v>
      </c>
      <c r="BA1960" s="171" t="str">
        <f aca="false">IF(ISNUMBER(FIND("-",AZ1960)),LEFT(AZ1960,FIND("-",AZ1960)-1),AZ1960)</f>
        <v>JQ001748</v>
      </c>
      <c r="BB1960" s="170" t="str">
        <f aca="false"> MEGAname &amp; "="</f>
        <v>JQ001748=</v>
      </c>
      <c r="BC1960" s="170" t="str">
        <f aca="false">Clear &amp; IF(span ,"Span","out")</f>
        <v>JQ001748=out</v>
      </c>
      <c r="BD1960" s="170" t="str">
        <f aca="false">Clear &amp; IF(span, IF(B1960=".","Selected",B1960),"out")</f>
        <v>JQ001748=out</v>
      </c>
      <c r="BE1960" s="170" t="str">
        <f aca="false">Clear &amp; Strain</f>
        <v>JQ001748=</v>
      </c>
      <c r="BF1960" s="170" t="str">
        <f aca="false">CONCATENATE(A1960,"=",F1960,". ",AX1960,IF(AB1960="","",CONCATENATE(".",AB1960)))</f>
        <v>JQ001748=. .DEU.bat.UBMC</v>
      </c>
      <c r="BG1960" s="170" t="str">
        <f aca="false">CONCATENATE(A1960,"=",F1960,". ",AX1960)</f>
        <v>JQ001748=. .DEU.bat.UBMC</v>
      </c>
      <c r="BH1960" s="170" t="str">
        <f aca="false">CONCATENATE(A1960,"=",AX1960)</f>
        <v>JQ001748=.DEU.bat.UBMC</v>
      </c>
      <c r="BI1960" s="170" t="str">
        <f aca="false">CONCATENATE(A1960,"=",ComForSubtype,D1960)</f>
        <v>JQ001748=</v>
      </c>
      <c r="BJ1960" s="170" t="str">
        <f aca="false">CONCATENATE(A1960,"=",E1960)</f>
        <v>JQ001748=</v>
      </c>
      <c r="BK1960" s="170" t="str">
        <f aca="false">CONCATENATE(A1960,"=",C1960)</f>
        <v>JQ001748=</v>
      </c>
      <c r="BL1960" s="170" t="str">
        <f aca="false">CONCATENATE(D1960,"=")</f>
        <v>=</v>
      </c>
      <c r="BM1960" s="223" t="str">
        <f aca="false">IF(BA1960="XX","",BA1960)</f>
        <v>JQ001748</v>
      </c>
      <c r="BN1960" s="224" t="str">
        <f aca="false">CONCATENATE(IF(F1960="","",F1960),IF(G1960="","",CONCATENATE(" / ",G1960)))</f>
        <v/>
      </c>
      <c r="BO1960" s="225" t="str">
        <f aca="false">AX1960</f>
        <v>.DEU.bat.UBMC</v>
      </c>
      <c r="BP1960" s="226" t="str">
        <f aca="false">IF(V1960="","",V1960)</f>
        <v/>
      </c>
      <c r="BQ1960" s="226" t="str">
        <f aca="false">IF(W1960="","",CONCATENATE(W1960,IF(LEFT(AO1960,1)="s","+","")))</f>
        <v/>
      </c>
      <c r="BR1960" s="226" t="str">
        <f aca="false">IF(X1960="","",CONCATENATE(X1960,IF(LEFT(AQ1960,1)="s","+","")))</f>
        <v/>
      </c>
      <c r="BS1960" s="226" t="str">
        <f aca="false">IF(Y1960="","",CONCATENATE(Y1960,IF(LEFT(AR1960,1)="s","+","")))</f>
        <v/>
      </c>
      <c r="BT1960" s="226" t="str">
        <f aca="false">IF(Z1960="","",CONCATENATE(Z1960,IF(LEFT(AS1960,1)="s","+","")))</f>
        <v/>
      </c>
      <c r="BU1960" s="227" t="str">
        <f aca="false">IF(AA1960="","",CONCATENATE(AA1960,IF(LEFT(AT1960,1)="s","+","")))</f>
        <v/>
      </c>
      <c r="BV1960" s="212"/>
      <c r="BW1960" s="177" t="s">
        <v>338</v>
      </c>
      <c r="BX1960" s="170" t="str">
        <f aca="false">IF(BW1960&lt;&gt;"",IF(ISNUMBER(FIND("=",BW1960)),LEFT(BW1960,FIND("=",BW1960)-1),BW1960),BW1960)</f>
        <v>xx</v>
      </c>
      <c r="BY1960" s="170" t="str">
        <f aca="false">IF(BW1960&lt;&gt;"",IF(ISNUMBER(FIND("=",BW1960)),RIGHT(BW1960,LEN(BW1960)-FIND("=",BW1960)),""),"")</f>
        <v>Non_select</v>
      </c>
      <c r="BZ1960" s="170" t="str">
        <f aca="false">IF(BX1960&lt;&gt;"",IF(ISNUMBER(FIND(".",BX1960)),LEFT(BX1960,FIND(".",BX1960)-1),BX1960),BX1960)</f>
        <v>xx</v>
      </c>
      <c r="CA1960" s="170" t="str">
        <f aca="false">IF(BX1960&lt;&gt;"",IF(ISNUMBER(FIND(".",BX1960)),RIGHT(BX1960,LEN(BX1960)-FIND(".",BX1960)),""),"")</f>
        <v/>
      </c>
      <c r="CB1960" s="212"/>
      <c r="CC1960" s="170" t="str">
        <f aca="false">A1960</f>
        <v>JQ001748</v>
      </c>
      <c r="CD1960" s="178" t="s">
        <v>339</v>
      </c>
      <c r="CE1960" s="178" t="s">
        <v>340</v>
      </c>
      <c r="CF1960" s="178" t="s">
        <v>341</v>
      </c>
      <c r="CG1960" s="212"/>
      <c r="CH1960" s="212"/>
      <c r="CI1960" s="212"/>
      <c r="CJ1960" s="212"/>
      <c r="CK1960" s="178"/>
      <c r="CL1960" s="212"/>
      <c r="CM1960" s="212"/>
      <c r="CN1960" s="212"/>
      <c r="CO1960" s="212"/>
      <c r="CP1960" s="212"/>
      <c r="CQ1960" s="212"/>
      <c r="CR1960" s="170" t="n">
        <f aca="false">C1960</f>
        <v>0</v>
      </c>
      <c r="CS1960" s="229" t="n">
        <f aca="false">D1960</f>
        <v>0</v>
      </c>
      <c r="CT1960" s="170" t="str">
        <f aca="false">CONCATENATE(CD1960," strain ",CM1960," ",CL1960,", partial cds")</f>
        <v>Hepatitis E virus strain  , partial cds</v>
      </c>
    </row>
    <row r="1961" s="146" customFormat="true" ht="11.9" hidden="true" customHeight="true" outlineLevel="0" collapsed="false">
      <c r="A1961" s="154" t="s">
        <v>4915</v>
      </c>
      <c r="B1961" s="147" t="s">
        <v>371</v>
      </c>
      <c r="C1961" s="209"/>
      <c r="D1961" s="209"/>
      <c r="E1961" s="209"/>
      <c r="F1961" s="212"/>
      <c r="G1961" s="212"/>
      <c r="H1961" s="212"/>
      <c r="I1961" s="212"/>
      <c r="J1961" s="212"/>
      <c r="K1961" s="212"/>
      <c r="L1961" s="212"/>
      <c r="M1961" s="157" t="s">
        <v>4346</v>
      </c>
      <c r="N1961" s="213"/>
      <c r="O1961" s="212"/>
      <c r="P1961" s="212"/>
      <c r="Q1961" s="212"/>
      <c r="R1961" s="212"/>
      <c r="S1961" s="212"/>
      <c r="T1961" s="215"/>
      <c r="U1961" s="215"/>
      <c r="V1961" s="209"/>
      <c r="W1961" s="217"/>
      <c r="X1961" s="209"/>
      <c r="Y1961" s="209"/>
      <c r="Z1961" s="209"/>
      <c r="AA1961" s="216"/>
      <c r="AB1961" s="217"/>
      <c r="AC1961" s="217"/>
      <c r="AD1961" s="209"/>
      <c r="AE1961" s="209"/>
      <c r="AF1961" s="209"/>
      <c r="AG1961" s="218"/>
      <c r="AH1961" s="212"/>
      <c r="AI1961" s="212"/>
      <c r="AJ1961" s="219" t="n">
        <f aca="false">SeqEnd-SeqBeg+1</f>
        <v>1</v>
      </c>
      <c r="AK1961" s="220" t="n">
        <f aca="false">AND( SeqBeg&lt;=Beg  , End &lt;=SeqEnd )</f>
        <v>0</v>
      </c>
      <c r="AL1961" s="212"/>
      <c r="AM1961" s="212"/>
      <c r="AN1961" s="221"/>
      <c r="AO1961" s="147" t="s">
        <v>103</v>
      </c>
      <c r="AP1961" s="147" t="s">
        <v>103</v>
      </c>
      <c r="AQ1961" s="147" t="s">
        <v>103</v>
      </c>
      <c r="AR1961" s="147" t="s">
        <v>103</v>
      </c>
      <c r="AS1961" s="147" t="s">
        <v>103</v>
      </c>
      <c r="AT1961" s="147" t="s">
        <v>103</v>
      </c>
      <c r="AV1961" s="212"/>
      <c r="AW1961" s="222" t="str">
        <f aca="false">HYPERLINK(CONCATENATE("http://www.ncbi.nlm.nih.gov/nuccore/",BM1961),BM1961)</f>
        <v>JQ013789</v>
      </c>
      <c r="AX1961" s="219" t="str">
        <f aca="false">CONCATENATE(D1961,IF(I1961="","",CONCATENATE(".",I1961)),IF(K1961="","",CONCATENATE(".",K1961)),IF(M1961="","",CONCATENATE(".",M1961)),IF(R1961="","",CONCATENATE(".",R1961)),IF(U1961="","","(*)"))</f>
        <v>.rabbit</v>
      </c>
      <c r="AY1961" s="170" t="str">
        <f aca="false">CONCATENATE(BM1961,".",BN1961)</f>
        <v>JQ013789.</v>
      </c>
      <c r="AZ1961" s="171" t="str">
        <f aca="false">IF(AV1961="",IF(ISNUMBER(FIND(".",A1961)),LEFT(A1961,FIND(".",A1961)-1),A1961),AV1961)</f>
        <v>JQ013789</v>
      </c>
      <c r="BA1961" s="171" t="str">
        <f aca="false">IF(ISNUMBER(FIND("-",AZ1961)),LEFT(AZ1961,FIND("-",AZ1961)-1),AZ1961)</f>
        <v>JQ013789</v>
      </c>
      <c r="BB1961" s="170" t="str">
        <f aca="false"> MEGAname &amp; "="</f>
        <v>JQ013789=</v>
      </c>
      <c r="BC1961" s="170" t="str">
        <f aca="false">Clear &amp; IF(span ,"Span","out")</f>
        <v>JQ013789=out</v>
      </c>
      <c r="BD1961" s="170" t="str">
        <f aca="false">Clear &amp; IF(span, IF(B1961=".","Selected",B1961),"out")</f>
        <v>JQ013789=out</v>
      </c>
      <c r="BE1961" s="170" t="str">
        <f aca="false">Clear &amp; Strain</f>
        <v>JQ013789=</v>
      </c>
      <c r="BF1961" s="170" t="str">
        <f aca="false">CONCATENATE(A1961,"=",F1961,". ",AX1961,IF(AB1961="","",CONCATENATE(".",AB1961)))</f>
        <v>JQ013789=. .rabbit</v>
      </c>
      <c r="BG1961" s="170" t="str">
        <f aca="false">CONCATENATE(A1961,"=",F1961,". ",AX1961)</f>
        <v>JQ013789=. .rabbit</v>
      </c>
      <c r="BH1961" s="170" t="str">
        <f aca="false">CONCATENATE(A1961,"=",AX1961)</f>
        <v>JQ013789=.rabbit</v>
      </c>
      <c r="BI1961" s="170" t="str">
        <f aca="false">CONCATENATE(A1961,"=",ComForSubtype,D1961)</f>
        <v>JQ013789=</v>
      </c>
      <c r="BJ1961" s="170" t="str">
        <f aca="false">CONCATENATE(A1961,"=",E1961)</f>
        <v>JQ013789=</v>
      </c>
      <c r="BK1961" s="170" t="str">
        <f aca="false">CONCATENATE(A1961,"=",C1961)</f>
        <v>JQ013789=</v>
      </c>
      <c r="BL1961" s="170" t="str">
        <f aca="false">CONCATENATE(D1961,"=")</f>
        <v>=</v>
      </c>
      <c r="BM1961" s="223" t="str">
        <f aca="false">IF(BA1961="XX","",BA1961)</f>
        <v>JQ013789</v>
      </c>
      <c r="BN1961" s="224" t="str">
        <f aca="false">CONCATENATE(IF(F1961="","",F1961),IF(G1961="","",CONCATENATE(" / ",G1961)))</f>
        <v/>
      </c>
      <c r="BO1961" s="225" t="str">
        <f aca="false">AX1961</f>
        <v>.rabbit</v>
      </c>
      <c r="BP1961" s="226" t="str">
        <f aca="false">IF(V1961="","",V1961)</f>
        <v/>
      </c>
      <c r="BQ1961" s="226" t="str">
        <f aca="false">IF(W1961="","",CONCATENATE(W1961,IF(LEFT(AO1961,1)="s","+","")))</f>
        <v/>
      </c>
      <c r="BR1961" s="226" t="str">
        <f aca="false">IF(X1961="","",CONCATENATE(X1961,IF(LEFT(AQ1961,1)="s","+","")))</f>
        <v/>
      </c>
      <c r="BS1961" s="226" t="str">
        <f aca="false">IF(Y1961="","",CONCATENATE(Y1961,IF(LEFT(AR1961,1)="s","+","")))</f>
        <v/>
      </c>
      <c r="BT1961" s="226" t="str">
        <f aca="false">IF(Z1961="","",CONCATENATE(Z1961,IF(LEFT(AS1961,1)="s","+","")))</f>
        <v/>
      </c>
      <c r="BU1961" s="227" t="str">
        <f aca="false">IF(AA1961="","",CONCATENATE(AA1961,IF(LEFT(AT1961,1)="s","+","")))</f>
        <v/>
      </c>
      <c r="BV1961" s="212"/>
      <c r="BW1961" s="177" t="s">
        <v>338</v>
      </c>
      <c r="BX1961" s="170" t="str">
        <f aca="false">IF(BW1961&lt;&gt;"",IF(ISNUMBER(FIND("=",BW1961)),LEFT(BW1961,FIND("=",BW1961)-1),BW1961),BW1961)</f>
        <v>xx</v>
      </c>
      <c r="BY1961" s="170" t="str">
        <f aca="false">IF(BW1961&lt;&gt;"",IF(ISNUMBER(FIND("=",BW1961)),RIGHT(BW1961,LEN(BW1961)-FIND("=",BW1961)),""),"")</f>
        <v>Non_select</v>
      </c>
      <c r="BZ1961" s="170" t="str">
        <f aca="false">IF(BX1961&lt;&gt;"",IF(ISNUMBER(FIND(".",BX1961)),LEFT(BX1961,FIND(".",BX1961)-1),BX1961),BX1961)</f>
        <v>xx</v>
      </c>
      <c r="CA1961" s="170" t="str">
        <f aca="false">IF(BX1961&lt;&gt;"",IF(ISNUMBER(FIND(".",BX1961)),RIGHT(BX1961,LEN(BX1961)-FIND(".",BX1961)),""),"")</f>
        <v/>
      </c>
      <c r="CB1961" s="212"/>
      <c r="CC1961" s="170" t="str">
        <f aca="false">A1961</f>
        <v>JQ013789</v>
      </c>
      <c r="CD1961" s="178" t="s">
        <v>339</v>
      </c>
      <c r="CE1961" s="178" t="s">
        <v>340</v>
      </c>
      <c r="CF1961" s="178" t="s">
        <v>341</v>
      </c>
      <c r="CG1961" s="212"/>
      <c r="CH1961" s="212"/>
      <c r="CI1961" s="212"/>
      <c r="CJ1961" s="212"/>
      <c r="CK1961" s="178"/>
      <c r="CL1961" s="212"/>
      <c r="CM1961" s="212"/>
      <c r="CN1961" s="212"/>
      <c r="CO1961" s="212"/>
      <c r="CP1961" s="212"/>
      <c r="CQ1961" s="212"/>
      <c r="CR1961" s="170" t="n">
        <f aca="false">C1961</f>
        <v>0</v>
      </c>
      <c r="CS1961" s="229" t="n">
        <f aca="false">D1961</f>
        <v>0</v>
      </c>
      <c r="CT1961" s="170" t="str">
        <f aca="false">CONCATENATE(CD1961," strain ",CM1961," ",CL1961,", partial cds")</f>
        <v>Hepatitis E virus strain  , partial cds</v>
      </c>
    </row>
    <row r="1962" s="146" customFormat="true" ht="11.9" hidden="true" customHeight="true" outlineLevel="0" collapsed="false">
      <c r="A1962" s="154" t="s">
        <v>4916</v>
      </c>
      <c r="B1962" s="147" t="s">
        <v>371</v>
      </c>
      <c r="C1962" s="209"/>
      <c r="D1962" s="209"/>
      <c r="E1962" s="209"/>
      <c r="F1962" s="212"/>
      <c r="G1962" s="212"/>
      <c r="H1962" s="212"/>
      <c r="I1962" s="212"/>
      <c r="J1962" s="212"/>
      <c r="K1962" s="212"/>
      <c r="L1962" s="212"/>
      <c r="M1962" s="157" t="s">
        <v>4346</v>
      </c>
      <c r="N1962" s="213"/>
      <c r="O1962" s="212"/>
      <c r="P1962" s="212"/>
      <c r="Q1962" s="212"/>
      <c r="R1962" s="212"/>
      <c r="S1962" s="212"/>
      <c r="T1962" s="215"/>
      <c r="U1962" s="215"/>
      <c r="V1962" s="209"/>
      <c r="W1962" s="217"/>
      <c r="X1962" s="209"/>
      <c r="Y1962" s="209"/>
      <c r="Z1962" s="209"/>
      <c r="AA1962" s="216"/>
      <c r="AB1962" s="217"/>
      <c r="AC1962" s="217"/>
      <c r="AD1962" s="209"/>
      <c r="AE1962" s="209"/>
      <c r="AF1962" s="209"/>
      <c r="AG1962" s="218"/>
      <c r="AH1962" s="212"/>
      <c r="AI1962" s="212"/>
      <c r="AJ1962" s="219" t="n">
        <f aca="false">SeqEnd-SeqBeg+1</f>
        <v>1</v>
      </c>
      <c r="AK1962" s="220" t="n">
        <f aca="false">AND( SeqBeg&lt;=Beg  , End &lt;=SeqEnd )</f>
        <v>0</v>
      </c>
      <c r="AL1962" s="212"/>
      <c r="AM1962" s="212"/>
      <c r="AN1962" s="221"/>
      <c r="AO1962" s="147" t="s">
        <v>103</v>
      </c>
      <c r="AP1962" s="147" t="s">
        <v>103</v>
      </c>
      <c r="AQ1962" s="147" t="s">
        <v>103</v>
      </c>
      <c r="AR1962" s="147" t="s">
        <v>103</v>
      </c>
      <c r="AS1962" s="147" t="s">
        <v>103</v>
      </c>
      <c r="AT1962" s="147" t="s">
        <v>103</v>
      </c>
      <c r="AV1962" s="212"/>
      <c r="AW1962" s="222" t="str">
        <f aca="false">HYPERLINK(CONCATENATE("http://www.ncbi.nlm.nih.gov/nuccore/",BM1962),BM1962)</f>
        <v>JQ013790</v>
      </c>
      <c r="AX1962" s="219" t="str">
        <f aca="false">CONCATENATE(D1962,IF(I1962="","",CONCATENATE(".",I1962)),IF(K1962="","",CONCATENATE(".",K1962)),IF(M1962="","",CONCATENATE(".",M1962)),IF(R1962="","",CONCATENATE(".",R1962)),IF(U1962="","","(*)"))</f>
        <v>.rabbit</v>
      </c>
      <c r="AY1962" s="170" t="str">
        <f aca="false">CONCATENATE(BM1962,".",BN1962)</f>
        <v>JQ013790.</v>
      </c>
      <c r="AZ1962" s="171" t="str">
        <f aca="false">IF(AV1962="",IF(ISNUMBER(FIND(".",A1962)),LEFT(A1962,FIND(".",A1962)-1),A1962),AV1962)</f>
        <v>JQ013790</v>
      </c>
      <c r="BA1962" s="171" t="str">
        <f aca="false">IF(ISNUMBER(FIND("-",AZ1962)),LEFT(AZ1962,FIND("-",AZ1962)-1),AZ1962)</f>
        <v>JQ013790</v>
      </c>
      <c r="BB1962" s="170" t="str">
        <f aca="false"> MEGAname &amp; "="</f>
        <v>JQ013790=</v>
      </c>
      <c r="BC1962" s="170" t="str">
        <f aca="false">Clear &amp; IF(span ,"Span","out")</f>
        <v>JQ013790=out</v>
      </c>
      <c r="BD1962" s="170" t="str">
        <f aca="false">Clear &amp; IF(span, IF(B1962=".","Selected",B1962),"out")</f>
        <v>JQ013790=out</v>
      </c>
      <c r="BE1962" s="170" t="str">
        <f aca="false">Clear &amp; Strain</f>
        <v>JQ013790=</v>
      </c>
      <c r="BF1962" s="170" t="str">
        <f aca="false">CONCATENATE(A1962,"=",F1962,". ",AX1962,IF(AB1962="","",CONCATENATE(".",AB1962)))</f>
        <v>JQ013790=. .rabbit</v>
      </c>
      <c r="BG1962" s="170" t="str">
        <f aca="false">CONCATENATE(A1962,"=",F1962,". ",AX1962)</f>
        <v>JQ013790=. .rabbit</v>
      </c>
      <c r="BH1962" s="170" t="str">
        <f aca="false">CONCATENATE(A1962,"=",AX1962)</f>
        <v>JQ013790=.rabbit</v>
      </c>
      <c r="BI1962" s="170" t="str">
        <f aca="false">CONCATENATE(A1962,"=",ComForSubtype,D1962)</f>
        <v>JQ013790=</v>
      </c>
      <c r="BJ1962" s="170" t="str">
        <f aca="false">CONCATENATE(A1962,"=",E1962)</f>
        <v>JQ013790=</v>
      </c>
      <c r="BK1962" s="170" t="str">
        <f aca="false">CONCATENATE(A1962,"=",C1962)</f>
        <v>JQ013790=</v>
      </c>
      <c r="BL1962" s="170" t="str">
        <f aca="false">CONCATENATE(D1962,"=")</f>
        <v>=</v>
      </c>
      <c r="BM1962" s="223" t="str">
        <f aca="false">IF(BA1962="XX","",BA1962)</f>
        <v>JQ013790</v>
      </c>
      <c r="BN1962" s="224" t="str">
        <f aca="false">CONCATENATE(IF(F1962="","",F1962),IF(G1962="","",CONCATENATE(" / ",G1962)))</f>
        <v/>
      </c>
      <c r="BO1962" s="225" t="str">
        <f aca="false">AX1962</f>
        <v>.rabbit</v>
      </c>
      <c r="BP1962" s="226" t="str">
        <f aca="false">IF(V1962="","",V1962)</f>
        <v/>
      </c>
      <c r="BQ1962" s="226" t="str">
        <f aca="false">IF(W1962="","",CONCATENATE(W1962,IF(LEFT(AO1962,1)="s","+","")))</f>
        <v/>
      </c>
      <c r="BR1962" s="226" t="str">
        <f aca="false">IF(X1962="","",CONCATENATE(X1962,IF(LEFT(AQ1962,1)="s","+","")))</f>
        <v/>
      </c>
      <c r="BS1962" s="226" t="str">
        <f aca="false">IF(Y1962="","",CONCATENATE(Y1962,IF(LEFT(AR1962,1)="s","+","")))</f>
        <v/>
      </c>
      <c r="BT1962" s="226" t="str">
        <f aca="false">IF(Z1962="","",CONCATENATE(Z1962,IF(LEFT(AS1962,1)="s","+","")))</f>
        <v/>
      </c>
      <c r="BU1962" s="227" t="str">
        <f aca="false">IF(AA1962="","",CONCATENATE(AA1962,IF(LEFT(AT1962,1)="s","+","")))</f>
        <v/>
      </c>
      <c r="BV1962" s="212"/>
      <c r="BW1962" s="177" t="s">
        <v>338</v>
      </c>
      <c r="BX1962" s="170" t="str">
        <f aca="false">IF(BW1962&lt;&gt;"",IF(ISNUMBER(FIND("=",BW1962)),LEFT(BW1962,FIND("=",BW1962)-1),BW1962),BW1962)</f>
        <v>xx</v>
      </c>
      <c r="BY1962" s="170" t="str">
        <f aca="false">IF(BW1962&lt;&gt;"",IF(ISNUMBER(FIND("=",BW1962)),RIGHT(BW1962,LEN(BW1962)-FIND("=",BW1962)),""),"")</f>
        <v>Non_select</v>
      </c>
      <c r="BZ1962" s="170" t="str">
        <f aca="false">IF(BX1962&lt;&gt;"",IF(ISNUMBER(FIND(".",BX1962)),LEFT(BX1962,FIND(".",BX1962)-1),BX1962),BX1962)</f>
        <v>xx</v>
      </c>
      <c r="CA1962" s="170" t="str">
        <f aca="false">IF(BX1962&lt;&gt;"",IF(ISNUMBER(FIND(".",BX1962)),RIGHT(BX1962,LEN(BX1962)-FIND(".",BX1962)),""),"")</f>
        <v/>
      </c>
      <c r="CB1962" s="212"/>
      <c r="CC1962" s="170" t="str">
        <f aca="false">A1962</f>
        <v>JQ013790</v>
      </c>
      <c r="CD1962" s="178" t="s">
        <v>339</v>
      </c>
      <c r="CE1962" s="178" t="s">
        <v>340</v>
      </c>
      <c r="CF1962" s="178" t="s">
        <v>341</v>
      </c>
      <c r="CG1962" s="212"/>
      <c r="CH1962" s="212"/>
      <c r="CI1962" s="212"/>
      <c r="CJ1962" s="212"/>
      <c r="CK1962" s="178"/>
      <c r="CL1962" s="212"/>
      <c r="CM1962" s="212"/>
      <c r="CN1962" s="212"/>
      <c r="CO1962" s="212"/>
      <c r="CP1962" s="212"/>
      <c r="CQ1962" s="212"/>
      <c r="CR1962" s="170" t="n">
        <f aca="false">C1962</f>
        <v>0</v>
      </c>
      <c r="CS1962" s="229" t="n">
        <f aca="false">D1962</f>
        <v>0</v>
      </c>
      <c r="CT1962" s="170" t="str">
        <f aca="false">CONCATENATE(CD1962," strain ",CM1962," ",CL1962,", partial cds")</f>
        <v>Hepatitis E virus strain  , partial cds</v>
      </c>
    </row>
    <row r="1963" s="146" customFormat="true" ht="11.9" hidden="true" customHeight="true" outlineLevel="0" collapsed="false">
      <c r="A1963" s="154" t="s">
        <v>4917</v>
      </c>
      <c r="B1963" s="147" t="s">
        <v>371</v>
      </c>
      <c r="C1963" s="209"/>
      <c r="D1963" s="209"/>
      <c r="E1963" s="209"/>
      <c r="F1963" s="291"/>
      <c r="G1963" s="212"/>
      <c r="H1963" s="146" t="s">
        <v>758</v>
      </c>
      <c r="I1963" s="153" t="s">
        <v>759</v>
      </c>
      <c r="J1963" s="146" t="s">
        <v>395</v>
      </c>
      <c r="K1963" s="212"/>
      <c r="L1963" s="212"/>
      <c r="M1963" s="157" t="s">
        <v>4346</v>
      </c>
      <c r="N1963" s="213"/>
      <c r="O1963" s="159" t="n">
        <v>2007</v>
      </c>
      <c r="P1963" s="212"/>
      <c r="Q1963" s="212"/>
      <c r="R1963" s="212"/>
      <c r="S1963" s="212"/>
      <c r="T1963" s="215"/>
      <c r="U1963" s="215"/>
      <c r="V1963" s="209"/>
      <c r="W1963" s="217"/>
      <c r="X1963" s="209"/>
      <c r="Y1963" s="209"/>
      <c r="Z1963" s="209"/>
      <c r="AA1963" s="216"/>
      <c r="AB1963" s="251" t="s">
        <v>278</v>
      </c>
      <c r="AC1963" s="163" t="s">
        <v>354</v>
      </c>
      <c r="AD1963" s="164" t="s">
        <v>354</v>
      </c>
      <c r="AE1963" s="164" t="s">
        <v>354</v>
      </c>
      <c r="AF1963" s="164" t="s">
        <v>354</v>
      </c>
      <c r="AG1963" s="166" t="s">
        <v>354</v>
      </c>
      <c r="AH1963" s="212"/>
      <c r="AI1963" s="212"/>
      <c r="AJ1963" s="219" t="n">
        <f aca="false">SeqEnd-SeqBeg+1</f>
        <v>1</v>
      </c>
      <c r="AK1963" s="220" t="n">
        <f aca="false">AND( SeqBeg&lt;=Beg  , End &lt;=SeqEnd )</f>
        <v>0</v>
      </c>
      <c r="AL1963" s="212"/>
      <c r="AM1963" s="212"/>
      <c r="AN1963" s="221"/>
      <c r="AO1963" s="147" t="s">
        <v>103</v>
      </c>
      <c r="AP1963" s="147" t="s">
        <v>103</v>
      </c>
      <c r="AQ1963" s="147" t="s">
        <v>103</v>
      </c>
      <c r="AR1963" s="147" t="s">
        <v>103</v>
      </c>
      <c r="AS1963" s="147" t="s">
        <v>103</v>
      </c>
      <c r="AT1963" s="147" t="s">
        <v>103</v>
      </c>
      <c r="AV1963" s="212"/>
      <c r="AW1963" s="222" t="str">
        <f aca="false">HYPERLINK(CONCATENATE("http://www.ncbi.nlm.nih.gov/nuccore/",BM1963),BM1963)</f>
        <v>JQ013791</v>
      </c>
      <c r="AX1963" s="219" t="str">
        <f aca="false">CONCATENATE(D1963,IF(I1963="","",CONCATENATE(".",I1963)),IF(K1963="","",CONCATENATE(".",K1963)),IF(M1963="","",CONCATENATE(".",M1963)),IF(R1963="","",CONCATENATE(".",R1963)),IF(U1963="","","(*)"))</f>
        <v>.FRA.rabbit</v>
      </c>
      <c r="AY1963" s="170" t="str">
        <f aca="false">CONCATENATE(BM1963,".",BN1963)</f>
        <v>JQ013791.</v>
      </c>
      <c r="AZ1963" s="171" t="str">
        <f aca="false">IF(AV1963="",IF(ISNUMBER(FIND(".",A1963)),LEFT(A1963,FIND(".",A1963)-1),A1963),AV1963)</f>
        <v>JQ013791</v>
      </c>
      <c r="BA1963" s="171" t="str">
        <f aca="false">IF(ISNUMBER(FIND("-",AZ1963)),LEFT(AZ1963,FIND("-",AZ1963)-1),AZ1963)</f>
        <v>JQ013791</v>
      </c>
      <c r="BB1963" s="170" t="str">
        <f aca="false"> MEGAname &amp; "="</f>
        <v>JQ013791=</v>
      </c>
      <c r="BC1963" s="170" t="str">
        <f aca="false">Clear &amp; IF(span ,"Span","out")</f>
        <v>JQ013791=out</v>
      </c>
      <c r="BD1963" s="170" t="str">
        <f aca="false">Clear &amp; IF(span, IF(B1963=".","Selected",B1963),"out")</f>
        <v>JQ013791=out</v>
      </c>
      <c r="BE1963" s="170" t="str">
        <f aca="false">Clear &amp; Strain</f>
        <v>JQ013791=</v>
      </c>
      <c r="BF1963" s="170" t="str">
        <f aca="false">CONCATENATE(A1963,"=",F1963,". ",AX1963,IF(AB1963="","",CONCATENATE(".",AB1963)))</f>
        <v>JQ013791=. .FRA.rabbit.CG</v>
      </c>
      <c r="BG1963" s="170" t="str">
        <f aca="false">CONCATENATE(A1963,"=",F1963,". ",AX1963)</f>
        <v>JQ013791=. .FRA.rabbit</v>
      </c>
      <c r="BH1963" s="170" t="str">
        <f aca="false">CONCATENATE(A1963,"=",AX1963)</f>
        <v>JQ013791=.FRA.rabbit</v>
      </c>
      <c r="BI1963" s="170" t="str">
        <f aca="false">CONCATENATE(A1963,"=",ComForSubtype,D1963)</f>
        <v>JQ013791=</v>
      </c>
      <c r="BJ1963" s="170" t="str">
        <f aca="false">CONCATENATE(A1963,"=",E1963)</f>
        <v>JQ013791=</v>
      </c>
      <c r="BK1963" s="170" t="str">
        <f aca="false">CONCATENATE(A1963,"=",C1963)</f>
        <v>JQ013791=</v>
      </c>
      <c r="BL1963" s="170" t="str">
        <f aca="false">CONCATENATE(D1963,"=")</f>
        <v>=</v>
      </c>
      <c r="BM1963" s="223" t="str">
        <f aca="false">IF(BA1963="XX","",BA1963)</f>
        <v>JQ013791</v>
      </c>
      <c r="BN1963" s="224" t="str">
        <f aca="false">CONCATENATE(IF(F1963="","",F1963),IF(G1963="","",CONCATENATE(" / ",G1963)))</f>
        <v/>
      </c>
      <c r="BO1963" s="225" t="str">
        <f aca="false">AX1963</f>
        <v>.FRA.rabbit</v>
      </c>
      <c r="BP1963" s="226" t="str">
        <f aca="false">IF(V1963="","",V1963)</f>
        <v/>
      </c>
      <c r="BQ1963" s="226" t="str">
        <f aca="false">IF(W1963="","",CONCATENATE(W1963,IF(LEFT(AO1963,1)="s","+","")))</f>
        <v/>
      </c>
      <c r="BR1963" s="226" t="str">
        <f aca="false">IF(X1963="","",CONCATENATE(X1963,IF(LEFT(AQ1963,1)="s","+","")))</f>
        <v/>
      </c>
      <c r="BS1963" s="226" t="str">
        <f aca="false">IF(Y1963="","",CONCATENATE(Y1963,IF(LEFT(AR1963,1)="s","+","")))</f>
        <v/>
      </c>
      <c r="BT1963" s="226" t="str">
        <f aca="false">IF(Z1963="","",CONCATENATE(Z1963,IF(LEFT(AS1963,1)="s","+","")))</f>
        <v/>
      </c>
      <c r="BU1963" s="227" t="str">
        <f aca="false">IF(AA1963="","",CONCATENATE(AA1963,IF(LEFT(AT1963,1)="s","+","")))</f>
        <v/>
      </c>
      <c r="BV1963" s="212"/>
      <c r="BW1963" s="177" t="s">
        <v>338</v>
      </c>
      <c r="BX1963" s="170" t="str">
        <f aca="false">IF(BW1963&lt;&gt;"",IF(ISNUMBER(FIND("=",BW1963)),LEFT(BW1963,FIND("=",BW1963)-1),BW1963),BW1963)</f>
        <v>xx</v>
      </c>
      <c r="BY1963" s="170" t="str">
        <f aca="false">IF(BW1963&lt;&gt;"",IF(ISNUMBER(FIND("=",BW1963)),RIGHT(BW1963,LEN(BW1963)-FIND("=",BW1963)),""),"")</f>
        <v>Non_select</v>
      </c>
      <c r="BZ1963" s="170" t="str">
        <f aca="false">IF(BX1963&lt;&gt;"",IF(ISNUMBER(FIND(".",BX1963)),LEFT(BX1963,FIND(".",BX1963)-1),BX1963),BX1963)</f>
        <v>xx</v>
      </c>
      <c r="CA1963" s="170" t="str">
        <f aca="false">IF(BX1963&lt;&gt;"",IF(ISNUMBER(FIND(".",BX1963)),RIGHT(BX1963,LEN(BX1963)-FIND(".",BX1963)),""),"")</f>
        <v/>
      </c>
      <c r="CB1963" s="212"/>
      <c r="CC1963" s="170" t="str">
        <f aca="false">A1963</f>
        <v>JQ013791</v>
      </c>
      <c r="CD1963" s="178" t="s">
        <v>339</v>
      </c>
      <c r="CE1963" s="178" t="s">
        <v>340</v>
      </c>
      <c r="CF1963" s="178" t="s">
        <v>341</v>
      </c>
      <c r="CG1963" s="212"/>
      <c r="CH1963" s="212"/>
      <c r="CI1963" s="212"/>
      <c r="CJ1963" s="212"/>
      <c r="CK1963" s="178"/>
      <c r="CL1963" s="212"/>
      <c r="CM1963" s="212"/>
      <c r="CN1963" s="212"/>
      <c r="CO1963" s="212"/>
      <c r="CP1963" s="212"/>
      <c r="CQ1963" s="212"/>
      <c r="CR1963" s="170" t="n">
        <f aca="false">C1963</f>
        <v>0</v>
      </c>
      <c r="CS1963" s="229" t="n">
        <f aca="false">D1963</f>
        <v>0</v>
      </c>
      <c r="CT1963" s="170" t="str">
        <f aca="false">CONCATENATE(CD1963," strain ",CM1963," ",CL1963,", partial cds")</f>
        <v>Hepatitis E virus strain  , partial cds</v>
      </c>
    </row>
    <row r="1964" s="146" customFormat="true" ht="11.9" hidden="true" customHeight="true" outlineLevel="0" collapsed="false">
      <c r="A1964" s="154" t="s">
        <v>4918</v>
      </c>
      <c r="B1964" s="147" t="s">
        <v>371</v>
      </c>
      <c r="C1964" s="209"/>
      <c r="D1964" s="209"/>
      <c r="E1964" s="209"/>
      <c r="F1964" s="291"/>
      <c r="G1964" s="212"/>
      <c r="H1964" s="146" t="s">
        <v>758</v>
      </c>
      <c r="I1964" s="153" t="s">
        <v>759</v>
      </c>
      <c r="J1964" s="146" t="s">
        <v>395</v>
      </c>
      <c r="K1964" s="212"/>
      <c r="L1964" s="212"/>
      <c r="M1964" s="157" t="s">
        <v>4346</v>
      </c>
      <c r="N1964" s="213"/>
      <c r="O1964" s="159" t="n">
        <v>2007</v>
      </c>
      <c r="P1964" s="212"/>
      <c r="Q1964" s="212"/>
      <c r="R1964" s="212"/>
      <c r="S1964" s="212"/>
      <c r="T1964" s="215"/>
      <c r="U1964" s="215"/>
      <c r="V1964" s="209"/>
      <c r="W1964" s="217"/>
      <c r="X1964" s="209"/>
      <c r="Y1964" s="209"/>
      <c r="Z1964" s="209"/>
      <c r="AA1964" s="216"/>
      <c r="AB1964" s="251" t="s">
        <v>278</v>
      </c>
      <c r="AC1964" s="163" t="s">
        <v>354</v>
      </c>
      <c r="AD1964" s="164" t="s">
        <v>354</v>
      </c>
      <c r="AE1964" s="164" t="s">
        <v>354</v>
      </c>
      <c r="AF1964" s="164" t="s">
        <v>354</v>
      </c>
      <c r="AG1964" s="166" t="s">
        <v>354</v>
      </c>
      <c r="AH1964" s="212"/>
      <c r="AI1964" s="212"/>
      <c r="AJ1964" s="219" t="n">
        <f aca="false">SeqEnd-SeqBeg+1</f>
        <v>1</v>
      </c>
      <c r="AK1964" s="220" t="n">
        <f aca="false">AND( SeqBeg&lt;=Beg  , End &lt;=SeqEnd )</f>
        <v>0</v>
      </c>
      <c r="AL1964" s="212"/>
      <c r="AM1964" s="212"/>
      <c r="AN1964" s="221"/>
      <c r="AO1964" s="147" t="s">
        <v>103</v>
      </c>
      <c r="AP1964" s="147" t="s">
        <v>103</v>
      </c>
      <c r="AQ1964" s="147" t="s">
        <v>103</v>
      </c>
      <c r="AR1964" s="147" t="s">
        <v>103</v>
      </c>
      <c r="AS1964" s="147" t="s">
        <v>103</v>
      </c>
      <c r="AT1964" s="147" t="s">
        <v>103</v>
      </c>
      <c r="AV1964" s="212"/>
      <c r="AW1964" s="222" t="str">
        <f aca="false">HYPERLINK(CONCATENATE("http://www.ncbi.nlm.nih.gov/nuccore/",BM1964),BM1964)</f>
        <v>JQ013792</v>
      </c>
      <c r="AX1964" s="219" t="str">
        <f aca="false">CONCATENATE(D1964,IF(I1964="","",CONCATENATE(".",I1964)),IF(K1964="","",CONCATENATE(".",K1964)),IF(M1964="","",CONCATENATE(".",M1964)),IF(R1964="","",CONCATENATE(".",R1964)),IF(U1964="","","(*)"))</f>
        <v>.FRA.rabbit</v>
      </c>
      <c r="AY1964" s="170" t="str">
        <f aca="false">CONCATENATE(BM1964,".",BN1964)</f>
        <v>JQ013792.</v>
      </c>
      <c r="AZ1964" s="171" t="str">
        <f aca="false">IF(AV1964="",IF(ISNUMBER(FIND(".",A1964)),LEFT(A1964,FIND(".",A1964)-1),A1964),AV1964)</f>
        <v>JQ013792</v>
      </c>
      <c r="BA1964" s="171" t="str">
        <f aca="false">IF(ISNUMBER(FIND("-",AZ1964)),LEFT(AZ1964,FIND("-",AZ1964)-1),AZ1964)</f>
        <v>JQ013792</v>
      </c>
      <c r="BB1964" s="170" t="str">
        <f aca="false"> MEGAname &amp; "="</f>
        <v>JQ013792=</v>
      </c>
      <c r="BC1964" s="170" t="str">
        <f aca="false">Clear &amp; IF(span ,"Span","out")</f>
        <v>JQ013792=out</v>
      </c>
      <c r="BD1964" s="170" t="str">
        <f aca="false">Clear &amp; IF(span, IF(B1964=".","Selected",B1964),"out")</f>
        <v>JQ013792=out</v>
      </c>
      <c r="BE1964" s="170" t="str">
        <f aca="false">Clear &amp; Strain</f>
        <v>JQ013792=</v>
      </c>
      <c r="BF1964" s="170" t="str">
        <f aca="false">CONCATENATE(A1964,"=",F1964,". ",AX1964,IF(AB1964="","",CONCATENATE(".",AB1964)))</f>
        <v>JQ013792=. .FRA.rabbit.CG</v>
      </c>
      <c r="BG1964" s="170" t="str">
        <f aca="false">CONCATENATE(A1964,"=",F1964,". ",AX1964)</f>
        <v>JQ013792=. .FRA.rabbit</v>
      </c>
      <c r="BH1964" s="170" t="str">
        <f aca="false">CONCATENATE(A1964,"=",AX1964)</f>
        <v>JQ013792=.FRA.rabbit</v>
      </c>
      <c r="BI1964" s="170" t="str">
        <f aca="false">CONCATENATE(A1964,"=",ComForSubtype,D1964)</f>
        <v>JQ013792=</v>
      </c>
      <c r="BJ1964" s="170" t="str">
        <f aca="false">CONCATENATE(A1964,"=",E1964)</f>
        <v>JQ013792=</v>
      </c>
      <c r="BK1964" s="170" t="str">
        <f aca="false">CONCATENATE(A1964,"=",C1964)</f>
        <v>JQ013792=</v>
      </c>
      <c r="BL1964" s="170" t="str">
        <f aca="false">CONCATENATE(D1964,"=")</f>
        <v>=</v>
      </c>
      <c r="BM1964" s="223" t="str">
        <f aca="false">IF(BA1964="XX","",BA1964)</f>
        <v>JQ013792</v>
      </c>
      <c r="BN1964" s="224" t="str">
        <f aca="false">CONCATENATE(IF(F1964="","",F1964),IF(G1964="","",CONCATENATE(" / ",G1964)))</f>
        <v/>
      </c>
      <c r="BO1964" s="225" t="str">
        <f aca="false">AX1964</f>
        <v>.FRA.rabbit</v>
      </c>
      <c r="BP1964" s="226" t="str">
        <f aca="false">IF(V1964="","",V1964)</f>
        <v/>
      </c>
      <c r="BQ1964" s="226" t="str">
        <f aca="false">IF(W1964="","",CONCATENATE(W1964,IF(LEFT(AO1964,1)="s","+","")))</f>
        <v/>
      </c>
      <c r="BR1964" s="226" t="str">
        <f aca="false">IF(X1964="","",CONCATENATE(X1964,IF(LEFT(AQ1964,1)="s","+","")))</f>
        <v/>
      </c>
      <c r="BS1964" s="226" t="str">
        <f aca="false">IF(Y1964="","",CONCATENATE(Y1964,IF(LEFT(AR1964,1)="s","+","")))</f>
        <v/>
      </c>
      <c r="BT1964" s="226" t="str">
        <f aca="false">IF(Z1964="","",CONCATENATE(Z1964,IF(LEFT(AS1964,1)="s","+","")))</f>
        <v/>
      </c>
      <c r="BU1964" s="227" t="str">
        <f aca="false">IF(AA1964="","",CONCATENATE(AA1964,IF(LEFT(AT1964,1)="s","+","")))</f>
        <v/>
      </c>
      <c r="BV1964" s="212"/>
      <c r="BW1964" s="177" t="s">
        <v>338</v>
      </c>
      <c r="BX1964" s="170" t="str">
        <f aca="false">IF(BW1964&lt;&gt;"",IF(ISNUMBER(FIND("=",BW1964)),LEFT(BW1964,FIND("=",BW1964)-1),BW1964),BW1964)</f>
        <v>xx</v>
      </c>
      <c r="BY1964" s="170" t="str">
        <f aca="false">IF(BW1964&lt;&gt;"",IF(ISNUMBER(FIND("=",BW1964)),RIGHT(BW1964,LEN(BW1964)-FIND("=",BW1964)),""),"")</f>
        <v>Non_select</v>
      </c>
      <c r="BZ1964" s="170" t="str">
        <f aca="false">IF(BX1964&lt;&gt;"",IF(ISNUMBER(FIND(".",BX1964)),LEFT(BX1964,FIND(".",BX1964)-1),BX1964),BX1964)</f>
        <v>xx</v>
      </c>
      <c r="CA1964" s="170" t="str">
        <f aca="false">IF(BX1964&lt;&gt;"",IF(ISNUMBER(FIND(".",BX1964)),RIGHT(BX1964,LEN(BX1964)-FIND(".",BX1964)),""),"")</f>
        <v/>
      </c>
      <c r="CB1964" s="212"/>
      <c r="CC1964" s="170" t="str">
        <f aca="false">A1964</f>
        <v>JQ013792</v>
      </c>
      <c r="CD1964" s="178" t="s">
        <v>339</v>
      </c>
      <c r="CE1964" s="178" t="s">
        <v>340</v>
      </c>
      <c r="CF1964" s="178" t="s">
        <v>341</v>
      </c>
      <c r="CG1964" s="212"/>
      <c r="CH1964" s="212"/>
      <c r="CI1964" s="212"/>
      <c r="CJ1964" s="212"/>
      <c r="CK1964" s="178"/>
      <c r="CL1964" s="212"/>
      <c r="CM1964" s="212"/>
      <c r="CN1964" s="212"/>
      <c r="CO1964" s="212"/>
      <c r="CP1964" s="212"/>
      <c r="CQ1964" s="212"/>
      <c r="CR1964" s="170" t="n">
        <f aca="false">C1964</f>
        <v>0</v>
      </c>
      <c r="CS1964" s="229" t="n">
        <f aca="false">D1964</f>
        <v>0</v>
      </c>
      <c r="CT1964" s="170" t="str">
        <f aca="false">CONCATENATE(CD1964," strain ",CM1964," ",CL1964,", partial cds")</f>
        <v>Hepatitis E virus strain  , partial cds</v>
      </c>
    </row>
    <row r="1965" s="146" customFormat="true" ht="11.9" hidden="true" customHeight="true" outlineLevel="0" collapsed="false">
      <c r="A1965" s="154" t="s">
        <v>4919</v>
      </c>
      <c r="B1965" s="147" t="s">
        <v>371</v>
      </c>
      <c r="C1965" s="209"/>
      <c r="D1965" s="209"/>
      <c r="E1965" s="209"/>
      <c r="F1965" s="291"/>
      <c r="G1965" s="212"/>
      <c r="H1965" s="146" t="s">
        <v>405</v>
      </c>
      <c r="I1965" s="153" t="s">
        <v>412</v>
      </c>
      <c r="J1965" s="146" t="s">
        <v>395</v>
      </c>
      <c r="K1965" s="212"/>
      <c r="L1965" s="212"/>
      <c r="M1965" s="157" t="s">
        <v>4627</v>
      </c>
      <c r="N1965" s="213"/>
      <c r="O1965" s="159" t="n">
        <v>2010</v>
      </c>
      <c r="P1965" s="212"/>
      <c r="Q1965" s="212"/>
      <c r="R1965" s="146" t="s">
        <v>86</v>
      </c>
      <c r="T1965" s="215"/>
      <c r="U1965" s="215"/>
      <c r="V1965" s="209"/>
      <c r="W1965" s="217"/>
      <c r="X1965" s="209"/>
      <c r="Y1965" s="209"/>
      <c r="Z1965" s="209"/>
      <c r="AA1965" s="216"/>
      <c r="AB1965" s="217"/>
      <c r="AC1965" s="217"/>
      <c r="AD1965" s="209"/>
      <c r="AE1965" s="209"/>
      <c r="AF1965" s="209"/>
      <c r="AG1965" s="218"/>
      <c r="AH1965" s="212"/>
      <c r="AI1965" s="212"/>
      <c r="AJ1965" s="219" t="n">
        <f aca="false">SeqEnd-SeqBeg+1</f>
        <v>1</v>
      </c>
      <c r="AK1965" s="220" t="n">
        <f aca="false">AND( SeqBeg&lt;=Beg  , End &lt;=SeqEnd )</f>
        <v>0</v>
      </c>
      <c r="AL1965" s="212"/>
      <c r="AM1965" s="212"/>
      <c r="AN1965" s="221"/>
      <c r="AO1965" s="147" t="s">
        <v>103</v>
      </c>
      <c r="AP1965" s="147" t="s">
        <v>103</v>
      </c>
      <c r="AQ1965" s="147" t="s">
        <v>103</v>
      </c>
      <c r="AR1965" s="147" t="s">
        <v>103</v>
      </c>
      <c r="AS1965" s="147" t="s">
        <v>103</v>
      </c>
      <c r="AT1965" s="147" t="s">
        <v>103</v>
      </c>
      <c r="AV1965" s="212"/>
      <c r="AW1965" s="222" t="str">
        <f aca="false">HYPERLINK(CONCATENATE("http://www.ncbi.nlm.nih.gov/nuccore/",BM1965),BM1965)</f>
        <v>JQ071861</v>
      </c>
      <c r="AX1965" s="219" t="str">
        <f aca="false">CONCATENATE(D1965,IF(I1965="","",CONCATENATE(".",I1965)),IF(K1965="","",CONCATENATE(".",K1965)),IF(M1965="","",CONCATENATE(".",M1965)),IF(R1965="","",CONCATENATE(".",R1965)),IF(U1965="","","(*)"))</f>
        <v>.DEU.bat.UBMC</v>
      </c>
      <c r="AY1965" s="170" t="str">
        <f aca="false">CONCATENATE(BM1965,".",BN1965)</f>
        <v>JQ071861.</v>
      </c>
      <c r="AZ1965" s="171" t="str">
        <f aca="false">IF(AV1965="",IF(ISNUMBER(FIND(".",A1965)),LEFT(A1965,FIND(".",A1965)-1),A1965),AV1965)</f>
        <v>JQ071861</v>
      </c>
      <c r="BA1965" s="171" t="str">
        <f aca="false">IF(ISNUMBER(FIND("-",AZ1965)),LEFT(AZ1965,FIND("-",AZ1965)-1),AZ1965)</f>
        <v>JQ071861</v>
      </c>
      <c r="BB1965" s="170" t="str">
        <f aca="false"> MEGAname &amp; "="</f>
        <v>JQ071861=</v>
      </c>
      <c r="BC1965" s="170" t="str">
        <f aca="false">Clear &amp; IF(span ,"Span","out")</f>
        <v>JQ071861=out</v>
      </c>
      <c r="BD1965" s="170" t="str">
        <f aca="false">Clear &amp; IF(span, IF(B1965=".","Selected",B1965),"out")</f>
        <v>JQ071861=out</v>
      </c>
      <c r="BE1965" s="170" t="str">
        <f aca="false">Clear &amp; Strain</f>
        <v>JQ071861=</v>
      </c>
      <c r="BF1965" s="170" t="str">
        <f aca="false">CONCATENATE(A1965,"=",F1965,". ",AX1965,IF(AB1965="","",CONCATENATE(".",AB1965)))</f>
        <v>JQ071861=. .DEU.bat.UBMC</v>
      </c>
      <c r="BG1965" s="170" t="str">
        <f aca="false">CONCATENATE(A1965,"=",F1965,". ",AX1965)</f>
        <v>JQ071861=. .DEU.bat.UBMC</v>
      </c>
      <c r="BH1965" s="170" t="str">
        <f aca="false">CONCATENATE(A1965,"=",AX1965)</f>
        <v>JQ071861=.DEU.bat.UBMC</v>
      </c>
      <c r="BI1965" s="170" t="str">
        <f aca="false">CONCATENATE(A1965,"=",ComForSubtype,D1965)</f>
        <v>JQ071861=</v>
      </c>
      <c r="BJ1965" s="170" t="str">
        <f aca="false">CONCATENATE(A1965,"=",E1965)</f>
        <v>JQ071861=</v>
      </c>
      <c r="BK1965" s="170" t="str">
        <f aca="false">CONCATENATE(A1965,"=",C1965)</f>
        <v>JQ071861=</v>
      </c>
      <c r="BL1965" s="170" t="str">
        <f aca="false">CONCATENATE(D1965,"=")</f>
        <v>=</v>
      </c>
      <c r="BM1965" s="223" t="str">
        <f aca="false">IF(BA1965="XX","",BA1965)</f>
        <v>JQ071861</v>
      </c>
      <c r="BN1965" s="224" t="str">
        <f aca="false">CONCATENATE(IF(F1965="","",F1965),IF(G1965="","",CONCATENATE(" / ",G1965)))</f>
        <v/>
      </c>
      <c r="BO1965" s="225" t="str">
        <f aca="false">AX1965</f>
        <v>.DEU.bat.UBMC</v>
      </c>
      <c r="BP1965" s="226" t="str">
        <f aca="false">IF(V1965="","",V1965)</f>
        <v/>
      </c>
      <c r="BQ1965" s="226" t="str">
        <f aca="false">IF(W1965="","",CONCATENATE(W1965,IF(LEFT(AO1965,1)="s","+","")))</f>
        <v/>
      </c>
      <c r="BR1965" s="226" t="str">
        <f aca="false">IF(X1965="","",CONCATENATE(X1965,IF(LEFT(AQ1965,1)="s","+","")))</f>
        <v/>
      </c>
      <c r="BS1965" s="226" t="str">
        <f aca="false">IF(Y1965="","",CONCATENATE(Y1965,IF(LEFT(AR1965,1)="s","+","")))</f>
        <v/>
      </c>
      <c r="BT1965" s="226" t="str">
        <f aca="false">IF(Z1965="","",CONCATENATE(Z1965,IF(LEFT(AS1965,1)="s","+","")))</f>
        <v/>
      </c>
      <c r="BU1965" s="227" t="str">
        <f aca="false">IF(AA1965="","",CONCATENATE(AA1965,IF(LEFT(AT1965,1)="s","+","")))</f>
        <v/>
      </c>
      <c r="BV1965" s="212"/>
      <c r="BW1965" s="177" t="s">
        <v>338</v>
      </c>
      <c r="BX1965" s="170" t="str">
        <f aca="false">IF(BW1965&lt;&gt;"",IF(ISNUMBER(FIND("=",BW1965)),LEFT(BW1965,FIND("=",BW1965)-1),BW1965),BW1965)</f>
        <v>xx</v>
      </c>
      <c r="BY1965" s="170" t="str">
        <f aca="false">IF(BW1965&lt;&gt;"",IF(ISNUMBER(FIND("=",BW1965)),RIGHT(BW1965,LEN(BW1965)-FIND("=",BW1965)),""),"")</f>
        <v>Non_select</v>
      </c>
      <c r="BZ1965" s="170" t="str">
        <f aca="false">IF(BX1965&lt;&gt;"",IF(ISNUMBER(FIND(".",BX1965)),LEFT(BX1965,FIND(".",BX1965)-1),BX1965),BX1965)</f>
        <v>xx</v>
      </c>
      <c r="CA1965" s="170" t="str">
        <f aca="false">IF(BX1965&lt;&gt;"",IF(ISNUMBER(FIND(".",BX1965)),RIGHT(BX1965,LEN(BX1965)-FIND(".",BX1965)),""),"")</f>
        <v/>
      </c>
      <c r="CB1965" s="212"/>
      <c r="CC1965" s="170" t="str">
        <f aca="false">A1965</f>
        <v>JQ071861</v>
      </c>
      <c r="CD1965" s="178" t="s">
        <v>339</v>
      </c>
      <c r="CE1965" s="178" t="s">
        <v>340</v>
      </c>
      <c r="CF1965" s="178" t="s">
        <v>341</v>
      </c>
      <c r="CG1965" s="212"/>
      <c r="CH1965" s="212"/>
      <c r="CI1965" s="212"/>
      <c r="CJ1965" s="212"/>
      <c r="CK1965" s="178"/>
      <c r="CL1965" s="212"/>
      <c r="CM1965" s="212"/>
      <c r="CN1965" s="212"/>
      <c r="CO1965" s="212"/>
      <c r="CP1965" s="212"/>
      <c r="CQ1965" s="212"/>
      <c r="CR1965" s="170" t="n">
        <f aca="false">C1965</f>
        <v>0</v>
      </c>
      <c r="CS1965" s="229" t="n">
        <f aca="false">D1965</f>
        <v>0</v>
      </c>
      <c r="CT1965" s="170" t="str">
        <f aca="false">CONCATENATE(CD1965," strain ",CM1965," ",CL1965,", partial cds")</f>
        <v>Hepatitis E virus strain  , partial cds</v>
      </c>
    </row>
    <row r="1966" customFormat="false" ht="11.9" hidden="true" customHeight="true" outlineLevel="0" collapsed="false">
      <c r="A1966" s="1" t="s">
        <v>4920</v>
      </c>
      <c r="B1966" s="147" t="s">
        <v>371</v>
      </c>
      <c r="F1966" s="210"/>
      <c r="H1966" s="146" t="s">
        <v>649</v>
      </c>
      <c r="I1966" s="153" t="s">
        <v>650</v>
      </c>
      <c r="J1966" s="146" t="s">
        <v>395</v>
      </c>
      <c r="AJ1966" s="219" t="n">
        <f aca="false">SeqEnd-SeqBeg+1</f>
        <v>1</v>
      </c>
      <c r="AK1966" s="220" t="n">
        <f aca="false">AND( SeqBeg&lt;=Beg  , End &lt;=SeqEnd )</f>
        <v>0</v>
      </c>
      <c r="AN1966" s="221"/>
      <c r="AO1966" s="147" t="s">
        <v>103</v>
      </c>
      <c r="AP1966" s="147" t="s">
        <v>103</v>
      </c>
      <c r="AQ1966" s="147" t="s">
        <v>103</v>
      </c>
      <c r="AR1966" s="147" t="s">
        <v>103</v>
      </c>
      <c r="AS1966" s="147" t="s">
        <v>103</v>
      </c>
      <c r="AT1966" s="147" t="s">
        <v>103</v>
      </c>
      <c r="AU1966" s="146"/>
      <c r="AW1966" s="222" t="str">
        <f aca="false">HYPERLINK(CONCATENATE("http://www.ncbi.nlm.nih.gov/nuccore/",BM1966),BM1966)</f>
        <v>JQ679015</v>
      </c>
      <c r="AX1966" s="219" t="str">
        <f aca="false">CONCATENATE(D1966,IF(I1966="","",CONCATENATE(".",I1966)),IF(K1966="","",CONCATENATE(".",K1966)),IF(M1966="","",CONCATENATE(".",M1966)),IF(R1966="","",CONCATENATE(".",R1966)),IF(U1966="","","(*)"))</f>
        <v>.GBR</v>
      </c>
      <c r="AY1966" s="170" t="str">
        <f aca="false">CONCATENATE(BM1966,".",BN1966)</f>
        <v>JQ679015.</v>
      </c>
      <c r="AZ1966" s="171" t="str">
        <f aca="false">IF(AV1966="",IF(ISNUMBER(FIND(".",A1966)),LEFT(A1966,FIND(".",A1966)-1),A1966),AV1966)</f>
        <v>JQ679015</v>
      </c>
      <c r="BA1966" s="171" t="str">
        <f aca="false">IF(ISNUMBER(FIND("-",AZ1966)),LEFT(AZ1966,FIND("-",AZ1966)-1),AZ1966)</f>
        <v>JQ679015</v>
      </c>
      <c r="BB1966" s="170" t="str">
        <f aca="false"> MEGAname &amp; "="</f>
        <v>JQ679015=</v>
      </c>
      <c r="BC1966" s="170" t="str">
        <f aca="false">Clear &amp; IF(span ,"Span","out")</f>
        <v>JQ679015=out</v>
      </c>
      <c r="BD1966" s="170" t="str">
        <f aca="false">Clear &amp; IF(span, IF(B1966=".","Selected",B1966),"out")</f>
        <v>JQ679015=out</v>
      </c>
      <c r="BE1966" s="170" t="str">
        <f aca="false">Clear &amp; Strain</f>
        <v>JQ679015=</v>
      </c>
      <c r="BF1966" s="170" t="str">
        <f aca="false">CONCATENATE(A1966,"=",F1966,". ",AX1966,IF(AB1966="","",CONCATENATE(".",AB1966)))</f>
        <v>JQ679015=. .GBR</v>
      </c>
      <c r="BG1966" s="170" t="str">
        <f aca="false">CONCATENATE(A1966,"=",F1966,". ",AX1966)</f>
        <v>JQ679015=. .GBR</v>
      </c>
      <c r="BH1966" s="170" t="str">
        <f aca="false">CONCATENATE(A1966,"=",AX1966)</f>
        <v>JQ679015=.GBR</v>
      </c>
      <c r="BI1966" s="170" t="str">
        <f aca="false">CONCATENATE(A1966,"=",ComForSubtype,D1966)</f>
        <v>JQ679015=</v>
      </c>
      <c r="BJ1966" s="170" t="str">
        <f aca="false">CONCATENATE(A1966,"=",E1966)</f>
        <v>JQ679015=</v>
      </c>
      <c r="BK1966" s="170" t="str">
        <f aca="false">CONCATENATE(A1966,"=",C1966)</f>
        <v>JQ679015=</v>
      </c>
      <c r="BL1966" s="170" t="str">
        <f aca="false">CONCATENATE(D1966,"=")</f>
        <v>=</v>
      </c>
      <c r="BM1966" s="223" t="str">
        <f aca="false">IF(BA1966="XX","",BA1966)</f>
        <v>JQ679015</v>
      </c>
      <c r="BN1966" s="224" t="str">
        <f aca="false">CONCATENATE(IF(F1966="","",F1966),IF(G1966="","",CONCATENATE(" / ",G1966)))</f>
        <v/>
      </c>
      <c r="BO1966" s="225" t="str">
        <f aca="false">AX1966</f>
        <v>.GBR</v>
      </c>
      <c r="BP1966" s="226" t="str">
        <f aca="false">IF(V1966="","",V1966)</f>
        <v/>
      </c>
      <c r="BQ1966" s="226" t="str">
        <f aca="false">IF(W1966="","",CONCATENATE(W1966,IF(LEFT(AO1966,1)="s","+","")))</f>
        <v/>
      </c>
      <c r="BR1966" s="226" t="str">
        <f aca="false">IF(X1966="","",CONCATENATE(X1966,IF(LEFT(AQ1966,1)="s","+","")))</f>
        <v/>
      </c>
      <c r="BS1966" s="226" t="str">
        <f aca="false">IF(Y1966="","",CONCATENATE(Y1966,IF(LEFT(AR1966,1)="s","+","")))</f>
        <v/>
      </c>
      <c r="BT1966" s="226" t="str">
        <f aca="false">IF(Z1966="","",CONCATENATE(Z1966,IF(LEFT(AS1966,1)="s","+","")))</f>
        <v/>
      </c>
      <c r="BU1966" s="227" t="str">
        <f aca="false">IF(AA1966="","",CONCATENATE(AA1966,IF(LEFT(AT1966,1)="s","+","")))</f>
        <v/>
      </c>
      <c r="BW1966" s="177" t="s">
        <v>338</v>
      </c>
      <c r="BX1966" s="170" t="str">
        <f aca="false">IF(BW1966&lt;&gt;"",IF(ISNUMBER(FIND("=",BW1966)),LEFT(BW1966,FIND("=",BW1966)-1),BW1966),BW1966)</f>
        <v>xx</v>
      </c>
      <c r="BY1966" s="170" t="str">
        <f aca="false">IF(BW1966&lt;&gt;"",IF(ISNUMBER(FIND("=",BW1966)),RIGHT(BW1966,LEN(BW1966)-FIND("=",BW1966)),""),"")</f>
        <v>Non_select</v>
      </c>
      <c r="BZ1966" s="170" t="str">
        <f aca="false">IF(BX1966&lt;&gt;"",IF(ISNUMBER(FIND(".",BX1966)),LEFT(BX1966,FIND(".",BX1966)-1),BX1966),BX1966)</f>
        <v>xx</v>
      </c>
      <c r="CA1966" s="170" t="str">
        <f aca="false">IF(BX1966&lt;&gt;"",IF(ISNUMBER(FIND(".",BX1966)),RIGHT(BX1966,LEN(BX1966)-FIND(".",BX1966)),""),"")</f>
        <v/>
      </c>
      <c r="CC1966" s="170" t="str">
        <f aca="false">A1966</f>
        <v>JQ679015</v>
      </c>
      <c r="CD1966" s="178" t="s">
        <v>339</v>
      </c>
      <c r="CE1966" s="178" t="s">
        <v>340</v>
      </c>
      <c r="CF1966" s="178" t="s">
        <v>341</v>
      </c>
      <c r="CK1966" s="178"/>
      <c r="CR1966" s="228" t="n">
        <f aca="false">C1966</f>
        <v>0</v>
      </c>
      <c r="CS1966" s="229" t="n">
        <f aca="false">D1966</f>
        <v>0</v>
      </c>
      <c r="CT1966" s="170" t="str">
        <f aca="false">CONCATENATE(CD1966," strain ",CM1966," ",CL1966,", partial cds")</f>
        <v>Hepatitis E virus strain  , partial cds</v>
      </c>
    </row>
    <row r="1967" customFormat="false" ht="11.9" hidden="true" customHeight="true" outlineLevel="0" collapsed="false">
      <c r="A1967" s="1" t="s">
        <v>4921</v>
      </c>
      <c r="B1967" s="147" t="s">
        <v>371</v>
      </c>
      <c r="F1967" s="210"/>
      <c r="H1967" s="146" t="s">
        <v>649</v>
      </c>
      <c r="I1967" s="153" t="s">
        <v>650</v>
      </c>
      <c r="J1967" s="146" t="s">
        <v>395</v>
      </c>
      <c r="AJ1967" s="219" t="n">
        <f aca="false">SeqEnd-SeqBeg+1</f>
        <v>1</v>
      </c>
      <c r="AK1967" s="220" t="n">
        <f aca="false">AND( SeqBeg&lt;=Beg  , End &lt;=SeqEnd )</f>
        <v>0</v>
      </c>
      <c r="AN1967" s="221"/>
      <c r="AO1967" s="147" t="s">
        <v>103</v>
      </c>
      <c r="AP1967" s="147" t="s">
        <v>103</v>
      </c>
      <c r="AQ1967" s="147" t="s">
        <v>103</v>
      </c>
      <c r="AR1967" s="147" t="s">
        <v>103</v>
      </c>
      <c r="AS1967" s="147" t="s">
        <v>103</v>
      </c>
      <c r="AT1967" s="147" t="s">
        <v>103</v>
      </c>
      <c r="AU1967" s="146"/>
      <c r="AW1967" s="222" t="str">
        <f aca="false">HYPERLINK(CONCATENATE("http://www.ncbi.nlm.nih.gov/nuccore/",BM1967),BM1967)</f>
        <v>JQ679016</v>
      </c>
      <c r="AX1967" s="219" t="str">
        <f aca="false">CONCATENATE(D1967,IF(I1967="","",CONCATENATE(".",I1967)),IF(K1967="","",CONCATENATE(".",K1967)),IF(M1967="","",CONCATENATE(".",M1967)),IF(R1967="","",CONCATENATE(".",R1967)),IF(U1967="","","(*)"))</f>
        <v>.GBR</v>
      </c>
      <c r="AY1967" s="170" t="str">
        <f aca="false">CONCATENATE(BM1967,".",BN1967)</f>
        <v>JQ679016.</v>
      </c>
      <c r="AZ1967" s="171" t="str">
        <f aca="false">IF(AV1967="",IF(ISNUMBER(FIND(".",A1967)),LEFT(A1967,FIND(".",A1967)-1),A1967),AV1967)</f>
        <v>JQ679016</v>
      </c>
      <c r="BA1967" s="171" t="str">
        <f aca="false">IF(ISNUMBER(FIND("-",AZ1967)),LEFT(AZ1967,FIND("-",AZ1967)-1),AZ1967)</f>
        <v>JQ679016</v>
      </c>
      <c r="BB1967" s="170" t="str">
        <f aca="false"> MEGAname &amp; "="</f>
        <v>JQ679016=</v>
      </c>
      <c r="BC1967" s="170" t="str">
        <f aca="false">Clear &amp; IF(span ,"Span","out")</f>
        <v>JQ679016=out</v>
      </c>
      <c r="BD1967" s="170" t="str">
        <f aca="false">Clear &amp; IF(span, IF(B1967=".","Selected",B1967),"out")</f>
        <v>JQ679016=out</v>
      </c>
      <c r="BE1967" s="170" t="str">
        <f aca="false">Clear &amp; Strain</f>
        <v>JQ679016=</v>
      </c>
      <c r="BF1967" s="170" t="str">
        <f aca="false">CONCATENATE(A1967,"=",F1967,". ",AX1967,IF(AB1967="","",CONCATENATE(".",AB1967)))</f>
        <v>JQ679016=. .GBR</v>
      </c>
      <c r="BG1967" s="170" t="str">
        <f aca="false">CONCATENATE(A1967,"=",F1967,". ",AX1967)</f>
        <v>JQ679016=. .GBR</v>
      </c>
      <c r="BH1967" s="170" t="str">
        <f aca="false">CONCATENATE(A1967,"=",AX1967)</f>
        <v>JQ679016=.GBR</v>
      </c>
      <c r="BI1967" s="170" t="str">
        <f aca="false">CONCATENATE(A1967,"=",ComForSubtype,D1967)</f>
        <v>JQ679016=</v>
      </c>
      <c r="BJ1967" s="170" t="str">
        <f aca="false">CONCATENATE(A1967,"=",E1967)</f>
        <v>JQ679016=</v>
      </c>
      <c r="BK1967" s="170" t="str">
        <f aca="false">CONCATENATE(A1967,"=",C1967)</f>
        <v>JQ679016=</v>
      </c>
      <c r="BL1967" s="170" t="str">
        <f aca="false">CONCATENATE(D1967,"=")</f>
        <v>=</v>
      </c>
      <c r="BM1967" s="223" t="str">
        <f aca="false">IF(BA1967="XX","",BA1967)</f>
        <v>JQ679016</v>
      </c>
      <c r="BN1967" s="224" t="str">
        <f aca="false">CONCATENATE(IF(F1967="","",F1967),IF(G1967="","",CONCATENATE(" / ",G1967)))</f>
        <v/>
      </c>
      <c r="BO1967" s="225" t="str">
        <f aca="false">AX1967</f>
        <v>.GBR</v>
      </c>
      <c r="BP1967" s="226" t="str">
        <f aca="false">IF(V1967="","",V1967)</f>
        <v/>
      </c>
      <c r="BQ1967" s="226" t="str">
        <f aca="false">IF(W1967="","",CONCATENATE(W1967,IF(LEFT(AO1967,1)="s","+","")))</f>
        <v/>
      </c>
      <c r="BR1967" s="226" t="str">
        <f aca="false">IF(X1967="","",CONCATENATE(X1967,IF(LEFT(AQ1967,1)="s","+","")))</f>
        <v/>
      </c>
      <c r="BS1967" s="226" t="str">
        <f aca="false">IF(Y1967="","",CONCATENATE(Y1967,IF(LEFT(AR1967,1)="s","+","")))</f>
        <v/>
      </c>
      <c r="BT1967" s="226" t="str">
        <f aca="false">IF(Z1967="","",CONCATENATE(Z1967,IF(LEFT(AS1967,1)="s","+","")))</f>
        <v/>
      </c>
      <c r="BU1967" s="227" t="str">
        <f aca="false">IF(AA1967="","",CONCATENATE(AA1967,IF(LEFT(AT1967,1)="s","+","")))</f>
        <v/>
      </c>
      <c r="BW1967" s="177" t="s">
        <v>338</v>
      </c>
      <c r="BX1967" s="170" t="str">
        <f aca="false">IF(BW1967&lt;&gt;"",IF(ISNUMBER(FIND("=",BW1967)),LEFT(BW1967,FIND("=",BW1967)-1),BW1967),BW1967)</f>
        <v>xx</v>
      </c>
      <c r="BY1967" s="170" t="str">
        <f aca="false">IF(BW1967&lt;&gt;"",IF(ISNUMBER(FIND("=",BW1967)),RIGHT(BW1967,LEN(BW1967)-FIND("=",BW1967)),""),"")</f>
        <v>Non_select</v>
      </c>
      <c r="BZ1967" s="170" t="str">
        <f aca="false">IF(BX1967&lt;&gt;"",IF(ISNUMBER(FIND(".",BX1967)),LEFT(BX1967,FIND(".",BX1967)-1),BX1967),BX1967)</f>
        <v>xx</v>
      </c>
      <c r="CA1967" s="170" t="str">
        <f aca="false">IF(BX1967&lt;&gt;"",IF(ISNUMBER(FIND(".",BX1967)),RIGHT(BX1967,LEN(BX1967)-FIND(".",BX1967)),""),"")</f>
        <v/>
      </c>
      <c r="CC1967" s="170" t="str">
        <f aca="false">A1967</f>
        <v>JQ679016</v>
      </c>
      <c r="CD1967" s="178" t="s">
        <v>339</v>
      </c>
      <c r="CE1967" s="178" t="s">
        <v>340</v>
      </c>
      <c r="CF1967" s="178" t="s">
        <v>341</v>
      </c>
      <c r="CK1967" s="178"/>
      <c r="CR1967" s="228" t="n">
        <f aca="false">C1967</f>
        <v>0</v>
      </c>
      <c r="CS1967" s="229" t="n">
        <f aca="false">D1967</f>
        <v>0</v>
      </c>
      <c r="CT1967" s="170" t="str">
        <f aca="false">CONCATENATE(CD1967," strain ",CM1967," ",CL1967,", partial cds")</f>
        <v>Hepatitis E virus strain  , partial cds</v>
      </c>
    </row>
    <row r="1968" customFormat="false" ht="11.9" hidden="true" customHeight="true" outlineLevel="0" collapsed="false">
      <c r="A1968" s="1" t="s">
        <v>4922</v>
      </c>
      <c r="B1968" s="147" t="s">
        <v>371</v>
      </c>
      <c r="F1968" s="210"/>
      <c r="H1968" s="146" t="s">
        <v>649</v>
      </c>
      <c r="I1968" s="153" t="s">
        <v>650</v>
      </c>
      <c r="J1968" s="146" t="s">
        <v>395</v>
      </c>
      <c r="AJ1968" s="219" t="n">
        <f aca="false">SeqEnd-SeqBeg+1</f>
        <v>1</v>
      </c>
      <c r="AK1968" s="220" t="n">
        <f aca="false">AND( SeqBeg&lt;=Beg  , End &lt;=SeqEnd )</f>
        <v>0</v>
      </c>
      <c r="AN1968" s="221"/>
      <c r="AO1968" s="147" t="s">
        <v>103</v>
      </c>
      <c r="AP1968" s="147" t="s">
        <v>103</v>
      </c>
      <c r="AQ1968" s="147" t="s">
        <v>103</v>
      </c>
      <c r="AR1968" s="147" t="s">
        <v>103</v>
      </c>
      <c r="AS1968" s="147" t="s">
        <v>103</v>
      </c>
      <c r="AT1968" s="147" t="s">
        <v>103</v>
      </c>
      <c r="AU1968" s="146"/>
      <c r="AW1968" s="222" t="str">
        <f aca="false">HYPERLINK(CONCATENATE("http://www.ncbi.nlm.nih.gov/nuccore/",BM1968),BM1968)</f>
        <v>JQ679017</v>
      </c>
      <c r="AX1968" s="219" t="str">
        <f aca="false">CONCATENATE(D1968,IF(I1968="","",CONCATENATE(".",I1968)),IF(K1968="","",CONCATENATE(".",K1968)),IF(M1968="","",CONCATENATE(".",M1968)),IF(R1968="","",CONCATENATE(".",R1968)),IF(U1968="","","(*)"))</f>
        <v>.GBR</v>
      </c>
      <c r="AY1968" s="170" t="str">
        <f aca="false">CONCATENATE(BM1968,".",BN1968)</f>
        <v>JQ679017.</v>
      </c>
      <c r="AZ1968" s="171" t="str">
        <f aca="false">IF(AV1968="",IF(ISNUMBER(FIND(".",A1968)),LEFT(A1968,FIND(".",A1968)-1),A1968),AV1968)</f>
        <v>JQ679017</v>
      </c>
      <c r="BA1968" s="171" t="str">
        <f aca="false">IF(ISNUMBER(FIND("-",AZ1968)),LEFT(AZ1968,FIND("-",AZ1968)-1),AZ1968)</f>
        <v>JQ679017</v>
      </c>
      <c r="BB1968" s="170" t="str">
        <f aca="false"> MEGAname &amp; "="</f>
        <v>JQ679017=</v>
      </c>
      <c r="BC1968" s="170" t="str">
        <f aca="false">Clear &amp; IF(span ,"Span","out")</f>
        <v>JQ679017=out</v>
      </c>
      <c r="BD1968" s="170" t="str">
        <f aca="false">Clear &amp; IF(span, IF(B1968=".","Selected",B1968),"out")</f>
        <v>JQ679017=out</v>
      </c>
      <c r="BE1968" s="170" t="str">
        <f aca="false">Clear &amp; Strain</f>
        <v>JQ679017=</v>
      </c>
      <c r="BF1968" s="170" t="str">
        <f aca="false">CONCATENATE(A1968,"=",F1968,". ",AX1968,IF(AB1968="","",CONCATENATE(".",AB1968)))</f>
        <v>JQ679017=. .GBR</v>
      </c>
      <c r="BG1968" s="170" t="str">
        <f aca="false">CONCATENATE(A1968,"=",F1968,". ",AX1968)</f>
        <v>JQ679017=. .GBR</v>
      </c>
      <c r="BH1968" s="170" t="str">
        <f aca="false">CONCATENATE(A1968,"=",AX1968)</f>
        <v>JQ679017=.GBR</v>
      </c>
      <c r="BI1968" s="170" t="str">
        <f aca="false">CONCATENATE(A1968,"=",ComForSubtype,D1968)</f>
        <v>JQ679017=</v>
      </c>
      <c r="BJ1968" s="170" t="str">
        <f aca="false">CONCATENATE(A1968,"=",E1968)</f>
        <v>JQ679017=</v>
      </c>
      <c r="BK1968" s="170" t="str">
        <f aca="false">CONCATENATE(A1968,"=",C1968)</f>
        <v>JQ679017=</v>
      </c>
      <c r="BL1968" s="170" t="str">
        <f aca="false">CONCATENATE(D1968,"=")</f>
        <v>=</v>
      </c>
      <c r="BM1968" s="223" t="str">
        <f aca="false">IF(BA1968="XX","",BA1968)</f>
        <v>JQ679017</v>
      </c>
      <c r="BN1968" s="224" t="str">
        <f aca="false">CONCATENATE(IF(F1968="","",F1968),IF(G1968="","",CONCATENATE(" / ",G1968)))</f>
        <v/>
      </c>
      <c r="BO1968" s="225" t="str">
        <f aca="false">AX1968</f>
        <v>.GBR</v>
      </c>
      <c r="BP1968" s="226" t="str">
        <f aca="false">IF(V1968="","",V1968)</f>
        <v/>
      </c>
      <c r="BQ1968" s="226" t="str">
        <f aca="false">IF(W1968="","",CONCATENATE(W1968,IF(LEFT(AO1968,1)="s","+","")))</f>
        <v/>
      </c>
      <c r="BR1968" s="226" t="str">
        <f aca="false">IF(X1968="","",CONCATENATE(X1968,IF(LEFT(AQ1968,1)="s","+","")))</f>
        <v/>
      </c>
      <c r="BS1968" s="226" t="str">
        <f aca="false">IF(Y1968="","",CONCATENATE(Y1968,IF(LEFT(AR1968,1)="s","+","")))</f>
        <v/>
      </c>
      <c r="BT1968" s="226" t="str">
        <f aca="false">IF(Z1968="","",CONCATENATE(Z1968,IF(LEFT(AS1968,1)="s","+","")))</f>
        <v/>
      </c>
      <c r="BU1968" s="227" t="str">
        <f aca="false">IF(AA1968="","",CONCATENATE(AA1968,IF(LEFT(AT1968,1)="s","+","")))</f>
        <v/>
      </c>
      <c r="BW1968" s="177" t="s">
        <v>338</v>
      </c>
      <c r="BX1968" s="170" t="str">
        <f aca="false">IF(BW1968&lt;&gt;"",IF(ISNUMBER(FIND("=",BW1968)),LEFT(BW1968,FIND("=",BW1968)-1),BW1968),BW1968)</f>
        <v>xx</v>
      </c>
      <c r="BY1968" s="170" t="str">
        <f aca="false">IF(BW1968&lt;&gt;"",IF(ISNUMBER(FIND("=",BW1968)),RIGHT(BW1968,LEN(BW1968)-FIND("=",BW1968)),""),"")</f>
        <v>Non_select</v>
      </c>
      <c r="BZ1968" s="170" t="str">
        <f aca="false">IF(BX1968&lt;&gt;"",IF(ISNUMBER(FIND(".",BX1968)),LEFT(BX1968,FIND(".",BX1968)-1),BX1968),BX1968)</f>
        <v>xx</v>
      </c>
      <c r="CA1968" s="170" t="str">
        <f aca="false">IF(BX1968&lt;&gt;"",IF(ISNUMBER(FIND(".",BX1968)),RIGHT(BX1968,LEN(BX1968)-FIND(".",BX1968)),""),"")</f>
        <v/>
      </c>
      <c r="CC1968" s="170" t="str">
        <f aca="false">A1968</f>
        <v>JQ679017</v>
      </c>
      <c r="CD1968" s="178" t="s">
        <v>339</v>
      </c>
      <c r="CE1968" s="178" t="s">
        <v>340</v>
      </c>
      <c r="CF1968" s="178" t="s">
        <v>341</v>
      </c>
      <c r="CK1968" s="178"/>
      <c r="CR1968" s="228" t="n">
        <f aca="false">C1968</f>
        <v>0</v>
      </c>
      <c r="CS1968" s="229" t="n">
        <f aca="false">D1968</f>
        <v>0</v>
      </c>
      <c r="CT1968" s="170" t="str">
        <f aca="false">CONCATENATE(CD1968," strain ",CM1968," ",CL1968,", partial cds")</f>
        <v>Hepatitis E virus strain  , partial cds</v>
      </c>
    </row>
    <row r="1969" customFormat="false" ht="11.9" hidden="true" customHeight="true" outlineLevel="0" collapsed="false">
      <c r="A1969" s="1" t="s">
        <v>4923</v>
      </c>
      <c r="B1969" s="147" t="s">
        <v>371</v>
      </c>
      <c r="F1969" s="210"/>
      <c r="H1969" s="146" t="s">
        <v>649</v>
      </c>
      <c r="I1969" s="153" t="s">
        <v>650</v>
      </c>
      <c r="J1969" s="146" t="s">
        <v>395</v>
      </c>
      <c r="AJ1969" s="219" t="n">
        <f aca="false">SeqEnd-SeqBeg+1</f>
        <v>1</v>
      </c>
      <c r="AK1969" s="220" t="n">
        <f aca="false">AND( SeqBeg&lt;=Beg  , End &lt;=SeqEnd )</f>
        <v>0</v>
      </c>
      <c r="AN1969" s="221"/>
      <c r="AO1969" s="147" t="s">
        <v>103</v>
      </c>
      <c r="AP1969" s="147" t="s">
        <v>103</v>
      </c>
      <c r="AQ1969" s="147" t="s">
        <v>103</v>
      </c>
      <c r="AR1969" s="147" t="s">
        <v>103</v>
      </c>
      <c r="AS1969" s="147" t="s">
        <v>103</v>
      </c>
      <c r="AT1969" s="147" t="s">
        <v>103</v>
      </c>
      <c r="AU1969" s="146"/>
      <c r="AW1969" s="222" t="str">
        <f aca="false">HYPERLINK(CONCATENATE("http://www.ncbi.nlm.nih.gov/nuccore/",BM1969),BM1969)</f>
        <v>JQ679018</v>
      </c>
      <c r="AX1969" s="219" t="str">
        <f aca="false">CONCATENATE(D1969,IF(I1969="","",CONCATENATE(".",I1969)),IF(K1969="","",CONCATENATE(".",K1969)),IF(M1969="","",CONCATENATE(".",M1969)),IF(R1969="","",CONCATENATE(".",R1969)),IF(U1969="","","(*)"))</f>
        <v>.GBR</v>
      </c>
      <c r="AY1969" s="170" t="str">
        <f aca="false">CONCATENATE(BM1969,".",BN1969)</f>
        <v>JQ679018.</v>
      </c>
      <c r="AZ1969" s="171" t="str">
        <f aca="false">IF(AV1969="",IF(ISNUMBER(FIND(".",A1969)),LEFT(A1969,FIND(".",A1969)-1),A1969),AV1969)</f>
        <v>JQ679018</v>
      </c>
      <c r="BA1969" s="171" t="str">
        <f aca="false">IF(ISNUMBER(FIND("-",AZ1969)),LEFT(AZ1969,FIND("-",AZ1969)-1),AZ1969)</f>
        <v>JQ679018</v>
      </c>
      <c r="BB1969" s="170" t="str">
        <f aca="false"> MEGAname &amp; "="</f>
        <v>JQ679018=</v>
      </c>
      <c r="BC1969" s="170" t="str">
        <f aca="false">Clear &amp; IF(span ,"Span","out")</f>
        <v>JQ679018=out</v>
      </c>
      <c r="BD1969" s="170" t="str">
        <f aca="false">Clear &amp; IF(span, IF(B1969=".","Selected",B1969),"out")</f>
        <v>JQ679018=out</v>
      </c>
      <c r="BE1969" s="170" t="str">
        <f aca="false">Clear &amp; Strain</f>
        <v>JQ679018=</v>
      </c>
      <c r="BF1969" s="170" t="str">
        <f aca="false">CONCATENATE(A1969,"=",F1969,". ",AX1969,IF(AB1969="","",CONCATENATE(".",AB1969)))</f>
        <v>JQ679018=. .GBR</v>
      </c>
      <c r="BG1969" s="170" t="str">
        <f aca="false">CONCATENATE(A1969,"=",F1969,". ",AX1969)</f>
        <v>JQ679018=. .GBR</v>
      </c>
      <c r="BH1969" s="170" t="str">
        <f aca="false">CONCATENATE(A1969,"=",AX1969)</f>
        <v>JQ679018=.GBR</v>
      </c>
      <c r="BI1969" s="170" t="str">
        <f aca="false">CONCATENATE(A1969,"=",ComForSubtype,D1969)</f>
        <v>JQ679018=</v>
      </c>
      <c r="BJ1969" s="170" t="str">
        <f aca="false">CONCATENATE(A1969,"=",E1969)</f>
        <v>JQ679018=</v>
      </c>
      <c r="BK1969" s="170" t="str">
        <f aca="false">CONCATENATE(A1969,"=",C1969)</f>
        <v>JQ679018=</v>
      </c>
      <c r="BL1969" s="170" t="str">
        <f aca="false">CONCATENATE(D1969,"=")</f>
        <v>=</v>
      </c>
      <c r="BM1969" s="223" t="str">
        <f aca="false">IF(BA1969="XX","",BA1969)</f>
        <v>JQ679018</v>
      </c>
      <c r="BN1969" s="224" t="str">
        <f aca="false">CONCATENATE(IF(F1969="","",F1969),IF(G1969="","",CONCATENATE(" / ",G1969)))</f>
        <v/>
      </c>
      <c r="BO1969" s="225" t="str">
        <f aca="false">AX1969</f>
        <v>.GBR</v>
      </c>
      <c r="BP1969" s="226" t="str">
        <f aca="false">IF(V1969="","",V1969)</f>
        <v/>
      </c>
      <c r="BQ1969" s="226" t="str">
        <f aca="false">IF(W1969="","",CONCATENATE(W1969,IF(LEFT(AO1969,1)="s","+","")))</f>
        <v/>
      </c>
      <c r="BR1969" s="226" t="str">
        <f aca="false">IF(X1969="","",CONCATENATE(X1969,IF(LEFT(AQ1969,1)="s","+","")))</f>
        <v/>
      </c>
      <c r="BS1969" s="226" t="str">
        <f aca="false">IF(Y1969="","",CONCATENATE(Y1969,IF(LEFT(AR1969,1)="s","+","")))</f>
        <v/>
      </c>
      <c r="BT1969" s="226" t="str">
        <f aca="false">IF(Z1969="","",CONCATENATE(Z1969,IF(LEFT(AS1969,1)="s","+","")))</f>
        <v/>
      </c>
      <c r="BU1969" s="227" t="str">
        <f aca="false">IF(AA1969="","",CONCATENATE(AA1969,IF(LEFT(AT1969,1)="s","+","")))</f>
        <v/>
      </c>
      <c r="BW1969" s="177" t="s">
        <v>338</v>
      </c>
      <c r="BX1969" s="170" t="str">
        <f aca="false">IF(BW1969&lt;&gt;"",IF(ISNUMBER(FIND("=",BW1969)),LEFT(BW1969,FIND("=",BW1969)-1),BW1969),BW1969)</f>
        <v>xx</v>
      </c>
      <c r="BY1969" s="170" t="str">
        <f aca="false">IF(BW1969&lt;&gt;"",IF(ISNUMBER(FIND("=",BW1969)),RIGHT(BW1969,LEN(BW1969)-FIND("=",BW1969)),""),"")</f>
        <v>Non_select</v>
      </c>
      <c r="BZ1969" s="170" t="str">
        <f aca="false">IF(BX1969&lt;&gt;"",IF(ISNUMBER(FIND(".",BX1969)),LEFT(BX1969,FIND(".",BX1969)-1),BX1969),BX1969)</f>
        <v>xx</v>
      </c>
      <c r="CA1969" s="170" t="str">
        <f aca="false">IF(BX1969&lt;&gt;"",IF(ISNUMBER(FIND(".",BX1969)),RIGHT(BX1969,LEN(BX1969)-FIND(".",BX1969)),""),"")</f>
        <v/>
      </c>
      <c r="CC1969" s="170" t="str">
        <f aca="false">A1969</f>
        <v>JQ679018</v>
      </c>
      <c r="CD1969" s="178" t="s">
        <v>339</v>
      </c>
      <c r="CE1969" s="178" t="s">
        <v>340</v>
      </c>
      <c r="CF1969" s="178" t="s">
        <v>341</v>
      </c>
      <c r="CK1969" s="178"/>
      <c r="CR1969" s="228" t="n">
        <f aca="false">C1969</f>
        <v>0</v>
      </c>
      <c r="CS1969" s="229" t="n">
        <f aca="false">D1969</f>
        <v>0</v>
      </c>
      <c r="CT1969" s="170" t="str">
        <f aca="false">CONCATENATE(CD1969," strain ",CM1969," ",CL1969,", partial cds")</f>
        <v>Hepatitis E virus strain  , partial cds</v>
      </c>
    </row>
    <row r="1970" customFormat="false" ht="11.9" hidden="true" customHeight="true" outlineLevel="0" collapsed="false">
      <c r="A1970" s="1" t="s">
        <v>4924</v>
      </c>
      <c r="B1970" s="147" t="s">
        <v>371</v>
      </c>
      <c r="F1970" s="210"/>
      <c r="H1970" s="146" t="s">
        <v>649</v>
      </c>
      <c r="I1970" s="153" t="s">
        <v>650</v>
      </c>
      <c r="J1970" s="146" t="s">
        <v>395</v>
      </c>
      <c r="AJ1970" s="219" t="n">
        <f aca="false">SeqEnd-SeqBeg+1</f>
        <v>1</v>
      </c>
      <c r="AK1970" s="220" t="n">
        <f aca="false">AND( SeqBeg&lt;=Beg  , End &lt;=SeqEnd )</f>
        <v>0</v>
      </c>
      <c r="AN1970" s="221"/>
      <c r="AO1970" s="147" t="s">
        <v>103</v>
      </c>
      <c r="AP1970" s="147" t="s">
        <v>103</v>
      </c>
      <c r="AQ1970" s="147" t="s">
        <v>103</v>
      </c>
      <c r="AR1970" s="147" t="s">
        <v>103</v>
      </c>
      <c r="AS1970" s="147" t="s">
        <v>103</v>
      </c>
      <c r="AT1970" s="147" t="s">
        <v>103</v>
      </c>
      <c r="AU1970" s="146"/>
      <c r="AW1970" s="222" t="str">
        <f aca="false">HYPERLINK(CONCATENATE("http://www.ncbi.nlm.nih.gov/nuccore/",BM1970),BM1970)</f>
        <v>JQ679019</v>
      </c>
      <c r="AX1970" s="219" t="str">
        <f aca="false">CONCATENATE(D1970,IF(I1970="","",CONCATENATE(".",I1970)),IF(K1970="","",CONCATENATE(".",K1970)),IF(M1970="","",CONCATENATE(".",M1970)),IF(R1970="","",CONCATENATE(".",R1970)),IF(U1970="","","(*)"))</f>
        <v>.GBR</v>
      </c>
      <c r="AY1970" s="170" t="str">
        <f aca="false">CONCATENATE(BM1970,".",BN1970)</f>
        <v>JQ679019.</v>
      </c>
      <c r="AZ1970" s="171" t="str">
        <f aca="false">IF(AV1970="",IF(ISNUMBER(FIND(".",A1970)),LEFT(A1970,FIND(".",A1970)-1),A1970),AV1970)</f>
        <v>JQ679019</v>
      </c>
      <c r="BA1970" s="171" t="str">
        <f aca="false">IF(ISNUMBER(FIND("-",AZ1970)),LEFT(AZ1970,FIND("-",AZ1970)-1),AZ1970)</f>
        <v>JQ679019</v>
      </c>
      <c r="BB1970" s="170" t="str">
        <f aca="false"> MEGAname &amp; "="</f>
        <v>JQ679019=</v>
      </c>
      <c r="BC1970" s="170" t="str">
        <f aca="false">Clear &amp; IF(span ,"Span","out")</f>
        <v>JQ679019=out</v>
      </c>
      <c r="BD1970" s="170" t="str">
        <f aca="false">Clear &amp; IF(span, IF(B1970=".","Selected",B1970),"out")</f>
        <v>JQ679019=out</v>
      </c>
      <c r="BE1970" s="170" t="str">
        <f aca="false">Clear &amp; Strain</f>
        <v>JQ679019=</v>
      </c>
      <c r="BF1970" s="170" t="str">
        <f aca="false">CONCATENATE(A1970,"=",F1970,". ",AX1970,IF(AB1970="","",CONCATENATE(".",AB1970)))</f>
        <v>JQ679019=. .GBR</v>
      </c>
      <c r="BG1970" s="170" t="str">
        <f aca="false">CONCATENATE(A1970,"=",F1970,". ",AX1970)</f>
        <v>JQ679019=. .GBR</v>
      </c>
      <c r="BH1970" s="170" t="str">
        <f aca="false">CONCATENATE(A1970,"=",AX1970)</f>
        <v>JQ679019=.GBR</v>
      </c>
      <c r="BI1970" s="170" t="str">
        <f aca="false">CONCATENATE(A1970,"=",ComForSubtype,D1970)</f>
        <v>JQ679019=</v>
      </c>
      <c r="BJ1970" s="170" t="str">
        <f aca="false">CONCATENATE(A1970,"=",E1970)</f>
        <v>JQ679019=</v>
      </c>
      <c r="BK1970" s="170" t="str">
        <f aca="false">CONCATENATE(A1970,"=",C1970)</f>
        <v>JQ679019=</v>
      </c>
      <c r="BL1970" s="170" t="str">
        <f aca="false">CONCATENATE(D1970,"=")</f>
        <v>=</v>
      </c>
      <c r="BM1970" s="223" t="str">
        <f aca="false">IF(BA1970="XX","",BA1970)</f>
        <v>JQ679019</v>
      </c>
      <c r="BN1970" s="224" t="str">
        <f aca="false">CONCATENATE(IF(F1970="","",F1970),IF(G1970="","",CONCATENATE(" / ",G1970)))</f>
        <v/>
      </c>
      <c r="BO1970" s="225" t="str">
        <f aca="false">AX1970</f>
        <v>.GBR</v>
      </c>
      <c r="BP1970" s="226" t="str">
        <f aca="false">IF(V1970="","",V1970)</f>
        <v/>
      </c>
      <c r="BQ1970" s="226" t="str">
        <f aca="false">IF(W1970="","",CONCATENATE(W1970,IF(LEFT(AO1970,1)="s","+","")))</f>
        <v/>
      </c>
      <c r="BR1970" s="226" t="str">
        <f aca="false">IF(X1970="","",CONCATENATE(X1970,IF(LEFT(AQ1970,1)="s","+","")))</f>
        <v/>
      </c>
      <c r="BS1970" s="226" t="str">
        <f aca="false">IF(Y1970="","",CONCATENATE(Y1970,IF(LEFT(AR1970,1)="s","+","")))</f>
        <v/>
      </c>
      <c r="BT1970" s="226" t="str">
        <f aca="false">IF(Z1970="","",CONCATENATE(Z1970,IF(LEFT(AS1970,1)="s","+","")))</f>
        <v/>
      </c>
      <c r="BU1970" s="227" t="str">
        <f aca="false">IF(AA1970="","",CONCATENATE(AA1970,IF(LEFT(AT1970,1)="s","+","")))</f>
        <v/>
      </c>
      <c r="BW1970" s="177" t="s">
        <v>338</v>
      </c>
      <c r="BX1970" s="170" t="str">
        <f aca="false">IF(BW1970&lt;&gt;"",IF(ISNUMBER(FIND("=",BW1970)),LEFT(BW1970,FIND("=",BW1970)-1),BW1970),BW1970)</f>
        <v>xx</v>
      </c>
      <c r="BY1970" s="170" t="str">
        <f aca="false">IF(BW1970&lt;&gt;"",IF(ISNUMBER(FIND("=",BW1970)),RIGHT(BW1970,LEN(BW1970)-FIND("=",BW1970)),""),"")</f>
        <v>Non_select</v>
      </c>
      <c r="BZ1970" s="170" t="str">
        <f aca="false">IF(BX1970&lt;&gt;"",IF(ISNUMBER(FIND(".",BX1970)),LEFT(BX1970,FIND(".",BX1970)-1),BX1970),BX1970)</f>
        <v>xx</v>
      </c>
      <c r="CA1970" s="170" t="str">
        <f aca="false">IF(BX1970&lt;&gt;"",IF(ISNUMBER(FIND(".",BX1970)),RIGHT(BX1970,LEN(BX1970)-FIND(".",BX1970)),""),"")</f>
        <v/>
      </c>
      <c r="CC1970" s="170" t="str">
        <f aca="false">A1970</f>
        <v>JQ679019</v>
      </c>
      <c r="CD1970" s="178" t="s">
        <v>339</v>
      </c>
      <c r="CE1970" s="178" t="s">
        <v>340</v>
      </c>
      <c r="CF1970" s="178" t="s">
        <v>341</v>
      </c>
      <c r="CK1970" s="178"/>
      <c r="CR1970" s="228" t="n">
        <f aca="false">C1970</f>
        <v>0</v>
      </c>
      <c r="CS1970" s="229" t="n">
        <f aca="false">D1970</f>
        <v>0</v>
      </c>
      <c r="CT1970" s="170" t="str">
        <f aca="false">CONCATENATE(CD1970," strain ",CM1970," ",CL1970,", partial cds")</f>
        <v>Hepatitis E virus strain  , partial cds</v>
      </c>
    </row>
    <row r="1971" customFormat="false" ht="11.9" hidden="true" customHeight="true" outlineLevel="0" collapsed="false">
      <c r="A1971" s="1" t="s">
        <v>4925</v>
      </c>
      <c r="B1971" s="147" t="s">
        <v>371</v>
      </c>
      <c r="F1971" s="210"/>
      <c r="H1971" s="146" t="s">
        <v>649</v>
      </c>
      <c r="I1971" s="153" t="s">
        <v>650</v>
      </c>
      <c r="J1971" s="146" t="s">
        <v>395</v>
      </c>
      <c r="AJ1971" s="219" t="n">
        <f aca="false">SeqEnd-SeqBeg+1</f>
        <v>1</v>
      </c>
      <c r="AK1971" s="220" t="n">
        <f aca="false">AND( SeqBeg&lt;=Beg  , End &lt;=SeqEnd )</f>
        <v>0</v>
      </c>
      <c r="AN1971" s="221"/>
      <c r="AO1971" s="147" t="s">
        <v>103</v>
      </c>
      <c r="AP1971" s="147" t="s">
        <v>103</v>
      </c>
      <c r="AQ1971" s="147" t="s">
        <v>103</v>
      </c>
      <c r="AR1971" s="147" t="s">
        <v>103</v>
      </c>
      <c r="AS1971" s="147" t="s">
        <v>103</v>
      </c>
      <c r="AT1971" s="147" t="s">
        <v>103</v>
      </c>
      <c r="AU1971" s="146"/>
      <c r="AW1971" s="222" t="str">
        <f aca="false">HYPERLINK(CONCATENATE("http://www.ncbi.nlm.nih.gov/nuccore/",BM1971),BM1971)</f>
        <v>JQ679020</v>
      </c>
      <c r="AX1971" s="219" t="str">
        <f aca="false">CONCATENATE(D1971,IF(I1971="","",CONCATENATE(".",I1971)),IF(K1971="","",CONCATENATE(".",K1971)),IF(M1971="","",CONCATENATE(".",M1971)),IF(R1971="","",CONCATENATE(".",R1971)),IF(U1971="","","(*)"))</f>
        <v>.GBR</v>
      </c>
      <c r="AY1971" s="170" t="str">
        <f aca="false">CONCATENATE(BM1971,".",BN1971)</f>
        <v>JQ679020.</v>
      </c>
      <c r="AZ1971" s="171" t="str">
        <f aca="false">IF(AV1971="",IF(ISNUMBER(FIND(".",A1971)),LEFT(A1971,FIND(".",A1971)-1),A1971),AV1971)</f>
        <v>JQ679020</v>
      </c>
      <c r="BA1971" s="171" t="str">
        <f aca="false">IF(ISNUMBER(FIND("-",AZ1971)),LEFT(AZ1971,FIND("-",AZ1971)-1),AZ1971)</f>
        <v>JQ679020</v>
      </c>
      <c r="BB1971" s="170" t="str">
        <f aca="false"> MEGAname &amp; "="</f>
        <v>JQ679020=</v>
      </c>
      <c r="BC1971" s="170" t="str">
        <f aca="false">Clear &amp; IF(span ,"Span","out")</f>
        <v>JQ679020=out</v>
      </c>
      <c r="BD1971" s="170" t="str">
        <f aca="false">Clear &amp; IF(span, IF(B1971=".","Selected",B1971),"out")</f>
        <v>JQ679020=out</v>
      </c>
      <c r="BE1971" s="170" t="str">
        <f aca="false">Clear &amp; Strain</f>
        <v>JQ679020=</v>
      </c>
      <c r="BF1971" s="170" t="str">
        <f aca="false">CONCATENATE(A1971,"=",F1971,". ",AX1971,IF(AB1971="","",CONCATENATE(".",AB1971)))</f>
        <v>JQ679020=. .GBR</v>
      </c>
      <c r="BG1971" s="170" t="str">
        <f aca="false">CONCATENATE(A1971,"=",F1971,". ",AX1971)</f>
        <v>JQ679020=. .GBR</v>
      </c>
      <c r="BH1971" s="170" t="str">
        <f aca="false">CONCATENATE(A1971,"=",AX1971)</f>
        <v>JQ679020=.GBR</v>
      </c>
      <c r="BI1971" s="170" t="str">
        <f aca="false">CONCATENATE(A1971,"=",ComForSubtype,D1971)</f>
        <v>JQ679020=</v>
      </c>
      <c r="BJ1971" s="170" t="str">
        <f aca="false">CONCATENATE(A1971,"=",E1971)</f>
        <v>JQ679020=</v>
      </c>
      <c r="BK1971" s="170" t="str">
        <f aca="false">CONCATENATE(A1971,"=",C1971)</f>
        <v>JQ679020=</v>
      </c>
      <c r="BL1971" s="170" t="str">
        <f aca="false">CONCATENATE(D1971,"=")</f>
        <v>=</v>
      </c>
      <c r="BM1971" s="223" t="str">
        <f aca="false">IF(BA1971="XX","",BA1971)</f>
        <v>JQ679020</v>
      </c>
      <c r="BN1971" s="224" t="str">
        <f aca="false">CONCATENATE(IF(F1971="","",F1971),IF(G1971="","",CONCATENATE(" / ",G1971)))</f>
        <v/>
      </c>
      <c r="BO1971" s="225" t="str">
        <f aca="false">AX1971</f>
        <v>.GBR</v>
      </c>
      <c r="BP1971" s="226" t="str">
        <f aca="false">IF(V1971="","",V1971)</f>
        <v/>
      </c>
      <c r="BQ1971" s="226" t="str">
        <f aca="false">IF(W1971="","",CONCATENATE(W1971,IF(LEFT(AO1971,1)="s","+","")))</f>
        <v/>
      </c>
      <c r="BR1971" s="226" t="str">
        <f aca="false">IF(X1971="","",CONCATENATE(X1971,IF(LEFT(AQ1971,1)="s","+","")))</f>
        <v/>
      </c>
      <c r="BS1971" s="226" t="str">
        <f aca="false">IF(Y1971="","",CONCATENATE(Y1971,IF(LEFT(AR1971,1)="s","+","")))</f>
        <v/>
      </c>
      <c r="BT1971" s="226" t="str">
        <f aca="false">IF(Z1971="","",CONCATENATE(Z1971,IF(LEFT(AS1971,1)="s","+","")))</f>
        <v/>
      </c>
      <c r="BU1971" s="227" t="str">
        <f aca="false">IF(AA1971="","",CONCATENATE(AA1971,IF(LEFT(AT1971,1)="s","+","")))</f>
        <v/>
      </c>
      <c r="BW1971" s="177" t="s">
        <v>338</v>
      </c>
      <c r="BX1971" s="170" t="str">
        <f aca="false">IF(BW1971&lt;&gt;"",IF(ISNUMBER(FIND("=",BW1971)),LEFT(BW1971,FIND("=",BW1971)-1),BW1971),BW1971)</f>
        <v>xx</v>
      </c>
      <c r="BY1971" s="170" t="str">
        <f aca="false">IF(BW1971&lt;&gt;"",IF(ISNUMBER(FIND("=",BW1971)),RIGHT(BW1971,LEN(BW1971)-FIND("=",BW1971)),""),"")</f>
        <v>Non_select</v>
      </c>
      <c r="BZ1971" s="170" t="str">
        <f aca="false">IF(BX1971&lt;&gt;"",IF(ISNUMBER(FIND(".",BX1971)),LEFT(BX1971,FIND(".",BX1971)-1),BX1971),BX1971)</f>
        <v>xx</v>
      </c>
      <c r="CA1971" s="170" t="str">
        <f aca="false">IF(BX1971&lt;&gt;"",IF(ISNUMBER(FIND(".",BX1971)),RIGHT(BX1971,LEN(BX1971)-FIND(".",BX1971)),""),"")</f>
        <v/>
      </c>
      <c r="CC1971" s="170" t="str">
        <f aca="false">A1971</f>
        <v>JQ679020</v>
      </c>
      <c r="CD1971" s="178" t="s">
        <v>339</v>
      </c>
      <c r="CE1971" s="178" t="s">
        <v>340</v>
      </c>
      <c r="CF1971" s="178" t="s">
        <v>341</v>
      </c>
      <c r="CK1971" s="178"/>
      <c r="CR1971" s="228" t="n">
        <f aca="false">C1971</f>
        <v>0</v>
      </c>
      <c r="CS1971" s="229" t="n">
        <f aca="false">D1971</f>
        <v>0</v>
      </c>
      <c r="CT1971" s="170" t="str">
        <f aca="false">CONCATENATE(CD1971," strain ",CM1971," ",CL1971,", partial cds")</f>
        <v>Hepatitis E virus strain  , partial cds</v>
      </c>
    </row>
    <row r="1972" customFormat="false" ht="11.9" hidden="true" customHeight="true" outlineLevel="0" collapsed="false">
      <c r="A1972" s="1" t="s">
        <v>4926</v>
      </c>
      <c r="B1972" s="147" t="s">
        <v>371</v>
      </c>
      <c r="F1972" s="210"/>
      <c r="H1972" s="146" t="s">
        <v>649</v>
      </c>
      <c r="I1972" s="153" t="s">
        <v>650</v>
      </c>
      <c r="J1972" s="146" t="s">
        <v>395</v>
      </c>
      <c r="AJ1972" s="219" t="n">
        <f aca="false">SeqEnd-SeqBeg+1</f>
        <v>1</v>
      </c>
      <c r="AK1972" s="220" t="n">
        <f aca="false">AND( SeqBeg&lt;=Beg  , End &lt;=SeqEnd )</f>
        <v>0</v>
      </c>
      <c r="AN1972" s="221"/>
      <c r="AO1972" s="147" t="s">
        <v>103</v>
      </c>
      <c r="AP1972" s="147" t="s">
        <v>103</v>
      </c>
      <c r="AQ1972" s="147" t="s">
        <v>103</v>
      </c>
      <c r="AR1972" s="147" t="s">
        <v>103</v>
      </c>
      <c r="AS1972" s="147" t="s">
        <v>103</v>
      </c>
      <c r="AT1972" s="147" t="s">
        <v>103</v>
      </c>
      <c r="AU1972" s="146"/>
      <c r="AW1972" s="222" t="str">
        <f aca="false">HYPERLINK(CONCATENATE("http://www.ncbi.nlm.nih.gov/nuccore/",BM1972),BM1972)</f>
        <v>JQ679021</v>
      </c>
      <c r="AX1972" s="219" t="str">
        <f aca="false">CONCATENATE(D1972,IF(I1972="","",CONCATENATE(".",I1972)),IF(K1972="","",CONCATENATE(".",K1972)),IF(M1972="","",CONCATENATE(".",M1972)),IF(R1972="","",CONCATENATE(".",R1972)),IF(U1972="","","(*)"))</f>
        <v>.GBR</v>
      </c>
      <c r="AY1972" s="170" t="str">
        <f aca="false">CONCATENATE(BM1972,".",BN1972)</f>
        <v>JQ679021.</v>
      </c>
      <c r="AZ1972" s="171" t="str">
        <f aca="false">IF(AV1972="",IF(ISNUMBER(FIND(".",A1972)),LEFT(A1972,FIND(".",A1972)-1),A1972),AV1972)</f>
        <v>JQ679021</v>
      </c>
      <c r="BA1972" s="171" t="str">
        <f aca="false">IF(ISNUMBER(FIND("-",AZ1972)),LEFT(AZ1972,FIND("-",AZ1972)-1),AZ1972)</f>
        <v>JQ679021</v>
      </c>
      <c r="BB1972" s="170" t="str">
        <f aca="false"> MEGAname &amp; "="</f>
        <v>JQ679021=</v>
      </c>
      <c r="BC1972" s="170" t="str">
        <f aca="false">Clear &amp; IF(span ,"Span","out")</f>
        <v>JQ679021=out</v>
      </c>
      <c r="BD1972" s="170" t="str">
        <f aca="false">Clear &amp; IF(span, IF(B1972=".","Selected",B1972),"out")</f>
        <v>JQ679021=out</v>
      </c>
      <c r="BE1972" s="170" t="str">
        <f aca="false">Clear &amp; Strain</f>
        <v>JQ679021=</v>
      </c>
      <c r="BF1972" s="170" t="str">
        <f aca="false">CONCATENATE(A1972,"=",F1972,". ",AX1972,IF(AB1972="","",CONCATENATE(".",AB1972)))</f>
        <v>JQ679021=. .GBR</v>
      </c>
      <c r="BG1972" s="170" t="str">
        <f aca="false">CONCATENATE(A1972,"=",F1972,". ",AX1972)</f>
        <v>JQ679021=. .GBR</v>
      </c>
      <c r="BH1972" s="170" t="str">
        <f aca="false">CONCATENATE(A1972,"=",AX1972)</f>
        <v>JQ679021=.GBR</v>
      </c>
      <c r="BI1972" s="170" t="str">
        <f aca="false">CONCATENATE(A1972,"=",ComForSubtype,D1972)</f>
        <v>JQ679021=</v>
      </c>
      <c r="BJ1972" s="170" t="str">
        <f aca="false">CONCATENATE(A1972,"=",E1972)</f>
        <v>JQ679021=</v>
      </c>
      <c r="BK1972" s="170" t="str">
        <f aca="false">CONCATENATE(A1972,"=",C1972)</f>
        <v>JQ679021=</v>
      </c>
      <c r="BL1972" s="170" t="str">
        <f aca="false">CONCATENATE(D1972,"=")</f>
        <v>=</v>
      </c>
      <c r="BM1972" s="223" t="str">
        <f aca="false">IF(BA1972="XX","",BA1972)</f>
        <v>JQ679021</v>
      </c>
      <c r="BN1972" s="224" t="str">
        <f aca="false">CONCATENATE(IF(F1972="","",F1972),IF(G1972="","",CONCATENATE(" / ",G1972)))</f>
        <v/>
      </c>
      <c r="BO1972" s="225" t="str">
        <f aca="false">AX1972</f>
        <v>.GBR</v>
      </c>
      <c r="BP1972" s="226" t="str">
        <f aca="false">IF(V1972="","",V1972)</f>
        <v/>
      </c>
      <c r="BQ1972" s="226" t="str">
        <f aca="false">IF(W1972="","",CONCATENATE(W1972,IF(LEFT(AO1972,1)="s","+","")))</f>
        <v/>
      </c>
      <c r="BR1972" s="226" t="str">
        <f aca="false">IF(X1972="","",CONCATENATE(X1972,IF(LEFT(AQ1972,1)="s","+","")))</f>
        <v/>
      </c>
      <c r="BS1972" s="226" t="str">
        <f aca="false">IF(Y1972="","",CONCATENATE(Y1972,IF(LEFT(AR1972,1)="s","+","")))</f>
        <v/>
      </c>
      <c r="BT1972" s="226" t="str">
        <f aca="false">IF(Z1972="","",CONCATENATE(Z1972,IF(LEFT(AS1972,1)="s","+","")))</f>
        <v/>
      </c>
      <c r="BU1972" s="227" t="str">
        <f aca="false">IF(AA1972="","",CONCATENATE(AA1972,IF(LEFT(AT1972,1)="s","+","")))</f>
        <v/>
      </c>
      <c r="BW1972" s="177" t="s">
        <v>338</v>
      </c>
      <c r="BX1972" s="170" t="str">
        <f aca="false">IF(BW1972&lt;&gt;"",IF(ISNUMBER(FIND("=",BW1972)),LEFT(BW1972,FIND("=",BW1972)-1),BW1972),BW1972)</f>
        <v>xx</v>
      </c>
      <c r="BY1972" s="170" t="str">
        <f aca="false">IF(BW1972&lt;&gt;"",IF(ISNUMBER(FIND("=",BW1972)),RIGHT(BW1972,LEN(BW1972)-FIND("=",BW1972)),""),"")</f>
        <v>Non_select</v>
      </c>
      <c r="BZ1972" s="170" t="str">
        <f aca="false">IF(BX1972&lt;&gt;"",IF(ISNUMBER(FIND(".",BX1972)),LEFT(BX1972,FIND(".",BX1972)-1),BX1972),BX1972)</f>
        <v>xx</v>
      </c>
      <c r="CA1972" s="170" t="str">
        <f aca="false">IF(BX1972&lt;&gt;"",IF(ISNUMBER(FIND(".",BX1972)),RIGHT(BX1972,LEN(BX1972)-FIND(".",BX1972)),""),"")</f>
        <v/>
      </c>
      <c r="CC1972" s="170" t="str">
        <f aca="false">A1972</f>
        <v>JQ679021</v>
      </c>
      <c r="CD1972" s="178" t="s">
        <v>339</v>
      </c>
      <c r="CE1972" s="178" t="s">
        <v>340</v>
      </c>
      <c r="CF1972" s="178" t="s">
        <v>341</v>
      </c>
      <c r="CK1972" s="178"/>
      <c r="CR1972" s="228" t="n">
        <f aca="false">C1972</f>
        <v>0</v>
      </c>
      <c r="CS1972" s="229" t="n">
        <f aca="false">D1972</f>
        <v>0</v>
      </c>
      <c r="CT1972" s="170" t="str">
        <f aca="false">CONCATENATE(CD1972," strain ",CM1972," ",CL1972,", partial cds")</f>
        <v>Hepatitis E virus strain  , partial cds</v>
      </c>
    </row>
    <row r="1973" customFormat="false" ht="11.9" hidden="true" customHeight="true" outlineLevel="0" collapsed="false">
      <c r="A1973" s="1" t="s">
        <v>4927</v>
      </c>
      <c r="B1973" s="147" t="s">
        <v>371</v>
      </c>
      <c r="F1973" s="210"/>
      <c r="H1973" s="146" t="s">
        <v>649</v>
      </c>
      <c r="I1973" s="153" t="s">
        <v>650</v>
      </c>
      <c r="J1973" s="146" t="s">
        <v>395</v>
      </c>
      <c r="AJ1973" s="219" t="n">
        <f aca="false">SeqEnd-SeqBeg+1</f>
        <v>1</v>
      </c>
      <c r="AK1973" s="220" t="n">
        <f aca="false">AND( SeqBeg&lt;=Beg  , End &lt;=SeqEnd )</f>
        <v>0</v>
      </c>
      <c r="AN1973" s="221"/>
      <c r="AO1973" s="147" t="s">
        <v>103</v>
      </c>
      <c r="AP1973" s="147" t="s">
        <v>103</v>
      </c>
      <c r="AQ1973" s="147" t="s">
        <v>103</v>
      </c>
      <c r="AR1973" s="147" t="s">
        <v>103</v>
      </c>
      <c r="AS1973" s="147" t="s">
        <v>103</v>
      </c>
      <c r="AT1973" s="147" t="s">
        <v>103</v>
      </c>
      <c r="AU1973" s="146"/>
      <c r="AW1973" s="222" t="str">
        <f aca="false">HYPERLINK(CONCATENATE("http://www.ncbi.nlm.nih.gov/nuccore/",BM1973),BM1973)</f>
        <v>JQ679022</v>
      </c>
      <c r="AX1973" s="219" t="str">
        <f aca="false">CONCATENATE(D1973,IF(I1973="","",CONCATENATE(".",I1973)),IF(K1973="","",CONCATENATE(".",K1973)),IF(M1973="","",CONCATENATE(".",M1973)),IF(R1973="","",CONCATENATE(".",R1973)),IF(U1973="","","(*)"))</f>
        <v>.GBR</v>
      </c>
      <c r="AY1973" s="170" t="str">
        <f aca="false">CONCATENATE(BM1973,".",BN1973)</f>
        <v>JQ679022.</v>
      </c>
      <c r="AZ1973" s="171" t="str">
        <f aca="false">IF(AV1973="",IF(ISNUMBER(FIND(".",A1973)),LEFT(A1973,FIND(".",A1973)-1),A1973),AV1973)</f>
        <v>JQ679022</v>
      </c>
      <c r="BA1973" s="171" t="str">
        <f aca="false">IF(ISNUMBER(FIND("-",AZ1973)),LEFT(AZ1973,FIND("-",AZ1973)-1),AZ1973)</f>
        <v>JQ679022</v>
      </c>
      <c r="BB1973" s="170" t="str">
        <f aca="false"> MEGAname &amp; "="</f>
        <v>JQ679022=</v>
      </c>
      <c r="BC1973" s="170" t="str">
        <f aca="false">Clear &amp; IF(span ,"Span","out")</f>
        <v>JQ679022=out</v>
      </c>
      <c r="BD1973" s="170" t="str">
        <f aca="false">Clear &amp; IF(span, IF(B1973=".","Selected",B1973),"out")</f>
        <v>JQ679022=out</v>
      </c>
      <c r="BE1973" s="170" t="str">
        <f aca="false">Clear &amp; Strain</f>
        <v>JQ679022=</v>
      </c>
      <c r="BF1973" s="170" t="str">
        <f aca="false">CONCATENATE(A1973,"=",F1973,". ",AX1973,IF(AB1973="","",CONCATENATE(".",AB1973)))</f>
        <v>JQ679022=. .GBR</v>
      </c>
      <c r="BG1973" s="170" t="str">
        <f aca="false">CONCATENATE(A1973,"=",F1973,". ",AX1973)</f>
        <v>JQ679022=. .GBR</v>
      </c>
      <c r="BH1973" s="170" t="str">
        <f aca="false">CONCATENATE(A1973,"=",AX1973)</f>
        <v>JQ679022=.GBR</v>
      </c>
      <c r="BI1973" s="170" t="str">
        <f aca="false">CONCATENATE(A1973,"=",ComForSubtype,D1973)</f>
        <v>JQ679022=</v>
      </c>
      <c r="BJ1973" s="170" t="str">
        <f aca="false">CONCATENATE(A1973,"=",E1973)</f>
        <v>JQ679022=</v>
      </c>
      <c r="BK1973" s="170" t="str">
        <f aca="false">CONCATENATE(A1973,"=",C1973)</f>
        <v>JQ679022=</v>
      </c>
      <c r="BL1973" s="170" t="str">
        <f aca="false">CONCATENATE(D1973,"=")</f>
        <v>=</v>
      </c>
      <c r="BM1973" s="223" t="str">
        <f aca="false">IF(BA1973="XX","",BA1973)</f>
        <v>JQ679022</v>
      </c>
      <c r="BN1973" s="224" t="str">
        <f aca="false">CONCATENATE(IF(F1973="","",F1973),IF(G1973="","",CONCATENATE(" / ",G1973)))</f>
        <v/>
      </c>
      <c r="BO1973" s="225" t="str">
        <f aca="false">AX1973</f>
        <v>.GBR</v>
      </c>
      <c r="BP1973" s="226" t="str">
        <f aca="false">IF(V1973="","",V1973)</f>
        <v/>
      </c>
      <c r="BQ1973" s="226" t="str">
        <f aca="false">IF(W1973="","",CONCATENATE(W1973,IF(LEFT(AO1973,1)="s","+","")))</f>
        <v/>
      </c>
      <c r="BR1973" s="226" t="str">
        <f aca="false">IF(X1973="","",CONCATENATE(X1973,IF(LEFT(AQ1973,1)="s","+","")))</f>
        <v/>
      </c>
      <c r="BS1973" s="226" t="str">
        <f aca="false">IF(Y1973="","",CONCATENATE(Y1973,IF(LEFT(AR1973,1)="s","+","")))</f>
        <v/>
      </c>
      <c r="BT1973" s="226" t="str">
        <f aca="false">IF(Z1973="","",CONCATENATE(Z1973,IF(LEFT(AS1973,1)="s","+","")))</f>
        <v/>
      </c>
      <c r="BU1973" s="227" t="str">
        <f aca="false">IF(AA1973="","",CONCATENATE(AA1973,IF(LEFT(AT1973,1)="s","+","")))</f>
        <v/>
      </c>
      <c r="BW1973" s="177" t="s">
        <v>338</v>
      </c>
      <c r="BX1973" s="170" t="str">
        <f aca="false">IF(BW1973&lt;&gt;"",IF(ISNUMBER(FIND("=",BW1973)),LEFT(BW1973,FIND("=",BW1973)-1),BW1973),BW1973)</f>
        <v>xx</v>
      </c>
      <c r="BY1973" s="170" t="str">
        <f aca="false">IF(BW1973&lt;&gt;"",IF(ISNUMBER(FIND("=",BW1973)),RIGHT(BW1973,LEN(BW1973)-FIND("=",BW1973)),""),"")</f>
        <v>Non_select</v>
      </c>
      <c r="BZ1973" s="170" t="str">
        <f aca="false">IF(BX1973&lt;&gt;"",IF(ISNUMBER(FIND(".",BX1973)),LEFT(BX1973,FIND(".",BX1973)-1),BX1973),BX1973)</f>
        <v>xx</v>
      </c>
      <c r="CA1973" s="170" t="str">
        <f aca="false">IF(BX1973&lt;&gt;"",IF(ISNUMBER(FIND(".",BX1973)),RIGHT(BX1973,LEN(BX1973)-FIND(".",BX1973)),""),"")</f>
        <v/>
      </c>
      <c r="CC1973" s="170" t="str">
        <f aca="false">A1973</f>
        <v>JQ679022</v>
      </c>
      <c r="CD1973" s="178" t="s">
        <v>339</v>
      </c>
      <c r="CE1973" s="178" t="s">
        <v>340</v>
      </c>
      <c r="CF1973" s="178" t="s">
        <v>341</v>
      </c>
      <c r="CK1973" s="178"/>
      <c r="CR1973" s="228" t="n">
        <f aca="false">C1973</f>
        <v>0</v>
      </c>
      <c r="CS1973" s="229" t="n">
        <f aca="false">D1973</f>
        <v>0</v>
      </c>
      <c r="CT1973" s="170" t="str">
        <f aca="false">CONCATENATE(CD1973," strain ",CM1973," ",CL1973,", partial cds")</f>
        <v>Hepatitis E virus strain  , partial cds</v>
      </c>
    </row>
    <row r="1974" customFormat="false" ht="11.9" hidden="true" customHeight="true" outlineLevel="0" collapsed="false">
      <c r="A1974" s="1" t="s">
        <v>4928</v>
      </c>
      <c r="B1974" s="147" t="s">
        <v>371</v>
      </c>
      <c r="F1974" s="210"/>
      <c r="H1974" s="146" t="s">
        <v>649</v>
      </c>
      <c r="I1974" s="153" t="s">
        <v>650</v>
      </c>
      <c r="J1974" s="146" t="s">
        <v>395</v>
      </c>
      <c r="AJ1974" s="219" t="n">
        <f aca="false">SeqEnd-SeqBeg+1</f>
        <v>1</v>
      </c>
      <c r="AK1974" s="220" t="n">
        <f aca="false">AND( SeqBeg&lt;=Beg  , End &lt;=SeqEnd )</f>
        <v>0</v>
      </c>
      <c r="AN1974" s="221"/>
      <c r="AO1974" s="147" t="s">
        <v>103</v>
      </c>
      <c r="AP1974" s="147" t="s">
        <v>103</v>
      </c>
      <c r="AQ1974" s="147" t="s">
        <v>103</v>
      </c>
      <c r="AR1974" s="147" t="s">
        <v>103</v>
      </c>
      <c r="AS1974" s="147" t="s">
        <v>103</v>
      </c>
      <c r="AT1974" s="147" t="s">
        <v>103</v>
      </c>
      <c r="AU1974" s="146"/>
      <c r="AW1974" s="222" t="str">
        <f aca="false">HYPERLINK(CONCATENATE("http://www.ncbi.nlm.nih.gov/nuccore/",BM1974),BM1974)</f>
        <v>JQ679023</v>
      </c>
      <c r="AX1974" s="219" t="str">
        <f aca="false">CONCATENATE(D1974,IF(I1974="","",CONCATENATE(".",I1974)),IF(K1974="","",CONCATENATE(".",K1974)),IF(M1974="","",CONCATENATE(".",M1974)),IF(R1974="","",CONCATENATE(".",R1974)),IF(U1974="","","(*)"))</f>
        <v>.GBR</v>
      </c>
      <c r="AY1974" s="170" t="str">
        <f aca="false">CONCATENATE(BM1974,".",BN1974)</f>
        <v>JQ679023.</v>
      </c>
      <c r="AZ1974" s="171" t="str">
        <f aca="false">IF(AV1974="",IF(ISNUMBER(FIND(".",A1974)),LEFT(A1974,FIND(".",A1974)-1),A1974),AV1974)</f>
        <v>JQ679023</v>
      </c>
      <c r="BA1974" s="171" t="str">
        <f aca="false">IF(ISNUMBER(FIND("-",AZ1974)),LEFT(AZ1974,FIND("-",AZ1974)-1),AZ1974)</f>
        <v>JQ679023</v>
      </c>
      <c r="BB1974" s="170" t="str">
        <f aca="false"> MEGAname &amp; "="</f>
        <v>JQ679023=</v>
      </c>
      <c r="BC1974" s="170" t="str">
        <f aca="false">Clear &amp; IF(span ,"Span","out")</f>
        <v>JQ679023=out</v>
      </c>
      <c r="BD1974" s="170" t="str">
        <f aca="false">Clear &amp; IF(span, IF(B1974=".","Selected",B1974),"out")</f>
        <v>JQ679023=out</v>
      </c>
      <c r="BE1974" s="170" t="str">
        <f aca="false">Clear &amp; Strain</f>
        <v>JQ679023=</v>
      </c>
      <c r="BF1974" s="170" t="str">
        <f aca="false">CONCATENATE(A1974,"=",F1974,". ",AX1974,IF(AB1974="","",CONCATENATE(".",AB1974)))</f>
        <v>JQ679023=. .GBR</v>
      </c>
      <c r="BG1974" s="170" t="str">
        <f aca="false">CONCATENATE(A1974,"=",F1974,". ",AX1974)</f>
        <v>JQ679023=. .GBR</v>
      </c>
      <c r="BH1974" s="170" t="str">
        <f aca="false">CONCATENATE(A1974,"=",AX1974)</f>
        <v>JQ679023=.GBR</v>
      </c>
      <c r="BI1974" s="170" t="str">
        <f aca="false">CONCATENATE(A1974,"=",ComForSubtype,D1974)</f>
        <v>JQ679023=</v>
      </c>
      <c r="BJ1974" s="170" t="str">
        <f aca="false">CONCATENATE(A1974,"=",E1974)</f>
        <v>JQ679023=</v>
      </c>
      <c r="BK1974" s="170" t="str">
        <f aca="false">CONCATENATE(A1974,"=",C1974)</f>
        <v>JQ679023=</v>
      </c>
      <c r="BL1974" s="170" t="str">
        <f aca="false">CONCATENATE(D1974,"=")</f>
        <v>=</v>
      </c>
      <c r="BM1974" s="223" t="str">
        <f aca="false">IF(BA1974="XX","",BA1974)</f>
        <v>JQ679023</v>
      </c>
      <c r="BN1974" s="224" t="str">
        <f aca="false">CONCATENATE(IF(F1974="","",F1974),IF(G1974="","",CONCATENATE(" / ",G1974)))</f>
        <v/>
      </c>
      <c r="BO1974" s="225" t="str">
        <f aca="false">AX1974</f>
        <v>.GBR</v>
      </c>
      <c r="BP1974" s="226" t="str">
        <f aca="false">IF(V1974="","",V1974)</f>
        <v/>
      </c>
      <c r="BQ1974" s="226" t="str">
        <f aca="false">IF(W1974="","",CONCATENATE(W1974,IF(LEFT(AO1974,1)="s","+","")))</f>
        <v/>
      </c>
      <c r="BR1974" s="226" t="str">
        <f aca="false">IF(X1974="","",CONCATENATE(X1974,IF(LEFT(AQ1974,1)="s","+","")))</f>
        <v/>
      </c>
      <c r="BS1974" s="226" t="str">
        <f aca="false">IF(Y1974="","",CONCATENATE(Y1974,IF(LEFT(AR1974,1)="s","+","")))</f>
        <v/>
      </c>
      <c r="BT1974" s="226" t="str">
        <f aca="false">IF(Z1974="","",CONCATENATE(Z1974,IF(LEFT(AS1974,1)="s","+","")))</f>
        <v/>
      </c>
      <c r="BU1974" s="227" t="str">
        <f aca="false">IF(AA1974="","",CONCATENATE(AA1974,IF(LEFT(AT1974,1)="s","+","")))</f>
        <v/>
      </c>
      <c r="BW1974" s="177" t="s">
        <v>338</v>
      </c>
      <c r="BX1974" s="170" t="str">
        <f aca="false">IF(BW1974&lt;&gt;"",IF(ISNUMBER(FIND("=",BW1974)),LEFT(BW1974,FIND("=",BW1974)-1),BW1974),BW1974)</f>
        <v>xx</v>
      </c>
      <c r="BY1974" s="170" t="str">
        <f aca="false">IF(BW1974&lt;&gt;"",IF(ISNUMBER(FIND("=",BW1974)),RIGHT(BW1974,LEN(BW1974)-FIND("=",BW1974)),""),"")</f>
        <v>Non_select</v>
      </c>
      <c r="BZ1974" s="170" t="str">
        <f aca="false">IF(BX1974&lt;&gt;"",IF(ISNUMBER(FIND(".",BX1974)),LEFT(BX1974,FIND(".",BX1974)-1),BX1974),BX1974)</f>
        <v>xx</v>
      </c>
      <c r="CA1974" s="170" t="str">
        <f aca="false">IF(BX1974&lt;&gt;"",IF(ISNUMBER(FIND(".",BX1974)),RIGHT(BX1974,LEN(BX1974)-FIND(".",BX1974)),""),"")</f>
        <v/>
      </c>
      <c r="CC1974" s="170" t="str">
        <f aca="false">A1974</f>
        <v>JQ679023</v>
      </c>
      <c r="CD1974" s="178" t="s">
        <v>339</v>
      </c>
      <c r="CE1974" s="178" t="s">
        <v>340</v>
      </c>
      <c r="CF1974" s="178" t="s">
        <v>341</v>
      </c>
      <c r="CK1974" s="178"/>
      <c r="CR1974" s="228" t="n">
        <f aca="false">C1974</f>
        <v>0</v>
      </c>
      <c r="CS1974" s="229" t="n">
        <f aca="false">D1974</f>
        <v>0</v>
      </c>
      <c r="CT1974" s="170" t="str">
        <f aca="false">CONCATENATE(CD1974," strain ",CM1974," ",CL1974,", partial cds")</f>
        <v>Hepatitis E virus strain  , partial cds</v>
      </c>
    </row>
    <row r="1975" customFormat="false" ht="11.9" hidden="true" customHeight="true" outlineLevel="0" collapsed="false">
      <c r="A1975" s="1" t="s">
        <v>4929</v>
      </c>
      <c r="B1975" s="147" t="s">
        <v>371</v>
      </c>
      <c r="F1975" s="210"/>
      <c r="H1975" s="146" t="s">
        <v>649</v>
      </c>
      <c r="I1975" s="153" t="s">
        <v>650</v>
      </c>
      <c r="J1975" s="146" t="s">
        <v>395</v>
      </c>
      <c r="AJ1975" s="219" t="n">
        <f aca="false">SeqEnd-SeqBeg+1</f>
        <v>1</v>
      </c>
      <c r="AK1975" s="220" t="n">
        <f aca="false">AND( SeqBeg&lt;=Beg  , End &lt;=SeqEnd )</f>
        <v>0</v>
      </c>
      <c r="AN1975" s="221"/>
      <c r="AO1975" s="147" t="s">
        <v>103</v>
      </c>
      <c r="AP1975" s="147" t="s">
        <v>103</v>
      </c>
      <c r="AQ1975" s="147" t="s">
        <v>103</v>
      </c>
      <c r="AR1975" s="147" t="s">
        <v>103</v>
      </c>
      <c r="AS1975" s="147" t="s">
        <v>103</v>
      </c>
      <c r="AT1975" s="147" t="s">
        <v>103</v>
      </c>
      <c r="AU1975" s="146"/>
      <c r="AW1975" s="222" t="str">
        <f aca="false">HYPERLINK(CONCATENATE("http://www.ncbi.nlm.nih.gov/nuccore/",BM1975),BM1975)</f>
        <v>JQ679024</v>
      </c>
      <c r="AX1975" s="219" t="str">
        <f aca="false">CONCATENATE(D1975,IF(I1975="","",CONCATENATE(".",I1975)),IF(K1975="","",CONCATENATE(".",K1975)),IF(M1975="","",CONCATENATE(".",M1975)),IF(R1975="","",CONCATENATE(".",R1975)),IF(U1975="","","(*)"))</f>
        <v>.GBR</v>
      </c>
      <c r="AY1975" s="170" t="str">
        <f aca="false">CONCATENATE(BM1975,".",BN1975)</f>
        <v>JQ679024.</v>
      </c>
      <c r="AZ1975" s="171" t="str">
        <f aca="false">IF(AV1975="",IF(ISNUMBER(FIND(".",A1975)),LEFT(A1975,FIND(".",A1975)-1),A1975),AV1975)</f>
        <v>JQ679024</v>
      </c>
      <c r="BA1975" s="171" t="str">
        <f aca="false">IF(ISNUMBER(FIND("-",AZ1975)),LEFT(AZ1975,FIND("-",AZ1975)-1),AZ1975)</f>
        <v>JQ679024</v>
      </c>
      <c r="BB1975" s="170" t="str">
        <f aca="false"> MEGAname &amp; "="</f>
        <v>JQ679024=</v>
      </c>
      <c r="BC1975" s="170" t="str">
        <f aca="false">Clear &amp; IF(span ,"Span","out")</f>
        <v>JQ679024=out</v>
      </c>
      <c r="BD1975" s="170" t="str">
        <f aca="false">Clear &amp; IF(span, IF(B1975=".","Selected",B1975),"out")</f>
        <v>JQ679024=out</v>
      </c>
      <c r="BE1975" s="170" t="str">
        <f aca="false">Clear &amp; Strain</f>
        <v>JQ679024=</v>
      </c>
      <c r="BF1975" s="170" t="str">
        <f aca="false">CONCATENATE(A1975,"=",F1975,". ",AX1975,IF(AB1975="","",CONCATENATE(".",AB1975)))</f>
        <v>JQ679024=. .GBR</v>
      </c>
      <c r="BG1975" s="170" t="str">
        <f aca="false">CONCATENATE(A1975,"=",F1975,". ",AX1975)</f>
        <v>JQ679024=. .GBR</v>
      </c>
      <c r="BH1975" s="170" t="str">
        <f aca="false">CONCATENATE(A1975,"=",AX1975)</f>
        <v>JQ679024=.GBR</v>
      </c>
      <c r="BI1975" s="170" t="str">
        <f aca="false">CONCATENATE(A1975,"=",ComForSubtype,D1975)</f>
        <v>JQ679024=</v>
      </c>
      <c r="BJ1975" s="170" t="str">
        <f aca="false">CONCATENATE(A1975,"=",E1975)</f>
        <v>JQ679024=</v>
      </c>
      <c r="BK1975" s="170" t="str">
        <f aca="false">CONCATENATE(A1975,"=",C1975)</f>
        <v>JQ679024=</v>
      </c>
      <c r="BL1975" s="170" t="str">
        <f aca="false">CONCATENATE(D1975,"=")</f>
        <v>=</v>
      </c>
      <c r="BM1975" s="223" t="str">
        <f aca="false">IF(BA1975="XX","",BA1975)</f>
        <v>JQ679024</v>
      </c>
      <c r="BN1975" s="224" t="str">
        <f aca="false">CONCATENATE(IF(F1975="","",F1975),IF(G1975="","",CONCATENATE(" / ",G1975)))</f>
        <v/>
      </c>
      <c r="BO1975" s="225" t="str">
        <f aca="false">AX1975</f>
        <v>.GBR</v>
      </c>
      <c r="BP1975" s="226" t="str">
        <f aca="false">IF(V1975="","",V1975)</f>
        <v/>
      </c>
      <c r="BQ1975" s="226" t="str">
        <f aca="false">IF(W1975="","",CONCATENATE(W1975,IF(LEFT(AO1975,1)="s","+","")))</f>
        <v/>
      </c>
      <c r="BR1975" s="226" t="str">
        <f aca="false">IF(X1975="","",CONCATENATE(X1975,IF(LEFT(AQ1975,1)="s","+","")))</f>
        <v/>
      </c>
      <c r="BS1975" s="226" t="str">
        <f aca="false">IF(Y1975="","",CONCATENATE(Y1975,IF(LEFT(AR1975,1)="s","+","")))</f>
        <v/>
      </c>
      <c r="BT1975" s="226" t="str">
        <f aca="false">IF(Z1975="","",CONCATENATE(Z1975,IF(LEFT(AS1975,1)="s","+","")))</f>
        <v/>
      </c>
      <c r="BU1975" s="227" t="str">
        <f aca="false">IF(AA1975="","",CONCATENATE(AA1975,IF(LEFT(AT1975,1)="s","+","")))</f>
        <v/>
      </c>
      <c r="BW1975" s="177" t="s">
        <v>338</v>
      </c>
      <c r="BX1975" s="170" t="str">
        <f aca="false">IF(BW1975&lt;&gt;"",IF(ISNUMBER(FIND("=",BW1975)),LEFT(BW1975,FIND("=",BW1975)-1),BW1975),BW1975)</f>
        <v>xx</v>
      </c>
      <c r="BY1975" s="170" t="str">
        <f aca="false">IF(BW1975&lt;&gt;"",IF(ISNUMBER(FIND("=",BW1975)),RIGHT(BW1975,LEN(BW1975)-FIND("=",BW1975)),""),"")</f>
        <v>Non_select</v>
      </c>
      <c r="BZ1975" s="170" t="str">
        <f aca="false">IF(BX1975&lt;&gt;"",IF(ISNUMBER(FIND(".",BX1975)),LEFT(BX1975,FIND(".",BX1975)-1),BX1975),BX1975)</f>
        <v>xx</v>
      </c>
      <c r="CA1975" s="170" t="str">
        <f aca="false">IF(BX1975&lt;&gt;"",IF(ISNUMBER(FIND(".",BX1975)),RIGHT(BX1975,LEN(BX1975)-FIND(".",BX1975)),""),"")</f>
        <v/>
      </c>
      <c r="CC1975" s="170" t="str">
        <f aca="false">A1975</f>
        <v>JQ679024</v>
      </c>
      <c r="CD1975" s="178" t="s">
        <v>339</v>
      </c>
      <c r="CE1975" s="178" t="s">
        <v>340</v>
      </c>
      <c r="CF1975" s="178" t="s">
        <v>341</v>
      </c>
      <c r="CK1975" s="178"/>
      <c r="CR1975" s="228" t="n">
        <f aca="false">C1975</f>
        <v>0</v>
      </c>
      <c r="CS1975" s="229" t="n">
        <f aca="false">D1975</f>
        <v>0</v>
      </c>
      <c r="CT1975" s="170" t="str">
        <f aca="false">CONCATENATE(CD1975," strain ",CM1975," ",CL1975,", partial cds")</f>
        <v>Hepatitis E virus strain  , partial cds</v>
      </c>
    </row>
    <row r="1976" customFormat="false" ht="11.9" hidden="true" customHeight="true" outlineLevel="0" collapsed="false">
      <c r="A1976" s="1" t="s">
        <v>4930</v>
      </c>
      <c r="B1976" s="147" t="s">
        <v>371</v>
      </c>
      <c r="F1976" s="210"/>
      <c r="H1976" s="146" t="s">
        <v>649</v>
      </c>
      <c r="I1976" s="153" t="s">
        <v>650</v>
      </c>
      <c r="J1976" s="146" t="s">
        <v>395</v>
      </c>
      <c r="AJ1976" s="219" t="n">
        <f aca="false">SeqEnd-SeqBeg+1</f>
        <v>1</v>
      </c>
      <c r="AK1976" s="220" t="n">
        <f aca="false">AND( SeqBeg&lt;=Beg  , End &lt;=SeqEnd )</f>
        <v>0</v>
      </c>
      <c r="AN1976" s="221"/>
      <c r="AO1976" s="147" t="s">
        <v>103</v>
      </c>
      <c r="AP1976" s="147" t="s">
        <v>103</v>
      </c>
      <c r="AQ1976" s="147" t="s">
        <v>103</v>
      </c>
      <c r="AR1976" s="147" t="s">
        <v>103</v>
      </c>
      <c r="AS1976" s="147" t="s">
        <v>103</v>
      </c>
      <c r="AT1976" s="147" t="s">
        <v>103</v>
      </c>
      <c r="AU1976" s="146"/>
      <c r="AW1976" s="222" t="str">
        <f aca="false">HYPERLINK(CONCATENATE("http://www.ncbi.nlm.nih.gov/nuccore/",BM1976),BM1976)</f>
        <v>JQ679025</v>
      </c>
      <c r="AX1976" s="219" t="str">
        <f aca="false">CONCATENATE(D1976,IF(I1976="","",CONCATENATE(".",I1976)),IF(K1976="","",CONCATENATE(".",K1976)),IF(M1976="","",CONCATENATE(".",M1976)),IF(R1976="","",CONCATENATE(".",R1976)),IF(U1976="","","(*)"))</f>
        <v>.GBR</v>
      </c>
      <c r="AY1976" s="170" t="str">
        <f aca="false">CONCATENATE(BM1976,".",BN1976)</f>
        <v>JQ679025.</v>
      </c>
      <c r="AZ1976" s="171" t="str">
        <f aca="false">IF(AV1976="",IF(ISNUMBER(FIND(".",A1976)),LEFT(A1976,FIND(".",A1976)-1),A1976),AV1976)</f>
        <v>JQ679025</v>
      </c>
      <c r="BA1976" s="171" t="str">
        <f aca="false">IF(ISNUMBER(FIND("-",AZ1976)),LEFT(AZ1976,FIND("-",AZ1976)-1),AZ1976)</f>
        <v>JQ679025</v>
      </c>
      <c r="BB1976" s="170" t="str">
        <f aca="false"> MEGAname &amp; "="</f>
        <v>JQ679025=</v>
      </c>
      <c r="BC1976" s="170" t="str">
        <f aca="false">Clear &amp; IF(span ,"Span","out")</f>
        <v>JQ679025=out</v>
      </c>
      <c r="BD1976" s="170" t="str">
        <f aca="false">Clear &amp; IF(span, IF(B1976=".","Selected",B1976),"out")</f>
        <v>JQ679025=out</v>
      </c>
      <c r="BE1976" s="170" t="str">
        <f aca="false">Clear &amp; Strain</f>
        <v>JQ679025=</v>
      </c>
      <c r="BF1976" s="170" t="str">
        <f aca="false">CONCATENATE(A1976,"=",F1976,". ",AX1976,IF(AB1976="","",CONCATENATE(".",AB1976)))</f>
        <v>JQ679025=. .GBR</v>
      </c>
      <c r="BG1976" s="170" t="str">
        <f aca="false">CONCATENATE(A1976,"=",F1976,". ",AX1976)</f>
        <v>JQ679025=. .GBR</v>
      </c>
      <c r="BH1976" s="170" t="str">
        <f aca="false">CONCATENATE(A1976,"=",AX1976)</f>
        <v>JQ679025=.GBR</v>
      </c>
      <c r="BI1976" s="170" t="str">
        <f aca="false">CONCATENATE(A1976,"=",ComForSubtype,D1976)</f>
        <v>JQ679025=</v>
      </c>
      <c r="BJ1976" s="170" t="str">
        <f aca="false">CONCATENATE(A1976,"=",E1976)</f>
        <v>JQ679025=</v>
      </c>
      <c r="BK1976" s="170" t="str">
        <f aca="false">CONCATENATE(A1976,"=",C1976)</f>
        <v>JQ679025=</v>
      </c>
      <c r="BL1976" s="170" t="str">
        <f aca="false">CONCATENATE(D1976,"=")</f>
        <v>=</v>
      </c>
      <c r="BM1976" s="223" t="str">
        <f aca="false">IF(BA1976="XX","",BA1976)</f>
        <v>JQ679025</v>
      </c>
      <c r="BN1976" s="224" t="str">
        <f aca="false">CONCATENATE(IF(F1976="","",F1976),IF(G1976="","",CONCATENATE(" / ",G1976)))</f>
        <v/>
      </c>
      <c r="BO1976" s="225" t="str">
        <f aca="false">AX1976</f>
        <v>.GBR</v>
      </c>
      <c r="BP1976" s="226" t="str">
        <f aca="false">IF(V1976="","",V1976)</f>
        <v/>
      </c>
      <c r="BQ1976" s="226" t="str">
        <f aca="false">IF(W1976="","",CONCATENATE(W1976,IF(LEFT(AO1976,1)="s","+","")))</f>
        <v/>
      </c>
      <c r="BR1976" s="226" t="str">
        <f aca="false">IF(X1976="","",CONCATENATE(X1976,IF(LEFT(AQ1976,1)="s","+","")))</f>
        <v/>
      </c>
      <c r="BS1976" s="226" t="str">
        <f aca="false">IF(Y1976="","",CONCATENATE(Y1976,IF(LEFT(AR1976,1)="s","+","")))</f>
        <v/>
      </c>
      <c r="BT1976" s="226" t="str">
        <f aca="false">IF(Z1976="","",CONCATENATE(Z1976,IF(LEFT(AS1976,1)="s","+","")))</f>
        <v/>
      </c>
      <c r="BU1976" s="227" t="str">
        <f aca="false">IF(AA1976="","",CONCATENATE(AA1976,IF(LEFT(AT1976,1)="s","+","")))</f>
        <v/>
      </c>
      <c r="BW1976" s="177" t="s">
        <v>338</v>
      </c>
      <c r="BX1976" s="170" t="str">
        <f aca="false">IF(BW1976&lt;&gt;"",IF(ISNUMBER(FIND("=",BW1976)),LEFT(BW1976,FIND("=",BW1976)-1),BW1976),BW1976)</f>
        <v>xx</v>
      </c>
      <c r="BY1976" s="170" t="str">
        <f aca="false">IF(BW1976&lt;&gt;"",IF(ISNUMBER(FIND("=",BW1976)),RIGHT(BW1976,LEN(BW1976)-FIND("=",BW1976)),""),"")</f>
        <v>Non_select</v>
      </c>
      <c r="BZ1976" s="170" t="str">
        <f aca="false">IF(BX1976&lt;&gt;"",IF(ISNUMBER(FIND(".",BX1976)),LEFT(BX1976,FIND(".",BX1976)-1),BX1976),BX1976)</f>
        <v>xx</v>
      </c>
      <c r="CA1976" s="170" t="str">
        <f aca="false">IF(BX1976&lt;&gt;"",IF(ISNUMBER(FIND(".",BX1976)),RIGHT(BX1976,LEN(BX1976)-FIND(".",BX1976)),""),"")</f>
        <v/>
      </c>
      <c r="CC1976" s="170" t="str">
        <f aca="false">A1976</f>
        <v>JQ679025</v>
      </c>
      <c r="CD1976" s="178" t="s">
        <v>339</v>
      </c>
      <c r="CE1976" s="178" t="s">
        <v>340</v>
      </c>
      <c r="CF1976" s="178" t="s">
        <v>341</v>
      </c>
      <c r="CK1976" s="178"/>
      <c r="CR1976" s="228" t="n">
        <f aca="false">C1976</f>
        <v>0</v>
      </c>
      <c r="CS1976" s="229" t="n">
        <f aca="false">D1976</f>
        <v>0</v>
      </c>
      <c r="CT1976" s="170" t="str">
        <f aca="false">CONCATENATE(CD1976," strain ",CM1976," ",CL1976,", partial cds")</f>
        <v>Hepatitis E virus strain  , partial cds</v>
      </c>
    </row>
    <row r="1977" s="146" customFormat="true" ht="11.9" hidden="true" customHeight="true" outlineLevel="0" collapsed="false">
      <c r="A1977" s="154" t="s">
        <v>4931</v>
      </c>
      <c r="B1977" s="147" t="s">
        <v>371</v>
      </c>
      <c r="C1977" s="209"/>
      <c r="D1977" s="209"/>
      <c r="E1977" s="209"/>
      <c r="F1977" s="291"/>
      <c r="G1977" s="237"/>
      <c r="H1977" s="146" t="s">
        <v>365</v>
      </c>
      <c r="I1977" s="153" t="s">
        <v>366</v>
      </c>
      <c r="J1977" s="146" t="s">
        <v>337</v>
      </c>
      <c r="K1977" s="212"/>
      <c r="L1977" s="212"/>
      <c r="M1977" s="157" t="s">
        <v>4346</v>
      </c>
      <c r="N1977" s="213"/>
      <c r="O1977" s="212"/>
      <c r="P1977" s="212"/>
      <c r="Q1977" s="212"/>
      <c r="R1977" s="212"/>
      <c r="S1977" s="212"/>
      <c r="T1977" s="215"/>
      <c r="U1977" s="215"/>
      <c r="V1977" s="158" t="s">
        <v>278</v>
      </c>
      <c r="W1977" s="217"/>
      <c r="X1977" s="209"/>
      <c r="Y1977" s="209"/>
      <c r="Z1977" s="209"/>
      <c r="AA1977" s="216"/>
      <c r="AB1977" s="217"/>
      <c r="AC1977" s="217"/>
      <c r="AD1977" s="209"/>
      <c r="AE1977" s="209"/>
      <c r="AF1977" s="209"/>
      <c r="AG1977" s="218"/>
      <c r="AH1977" s="212"/>
      <c r="AI1977" s="212"/>
      <c r="AJ1977" s="219" t="n">
        <f aca="false">SeqEnd-SeqBeg+1</f>
        <v>1</v>
      </c>
      <c r="AK1977" s="220" t="n">
        <f aca="false">AND( SeqBeg&lt;=Beg  , End &lt;=SeqEnd )</f>
        <v>0</v>
      </c>
      <c r="AL1977" s="212"/>
      <c r="AM1977" s="212"/>
      <c r="AN1977" s="221"/>
      <c r="AO1977" s="147" t="s">
        <v>103</v>
      </c>
      <c r="AP1977" s="147" t="s">
        <v>103</v>
      </c>
      <c r="AQ1977" s="147" t="s">
        <v>103</v>
      </c>
      <c r="AR1977" s="147" t="s">
        <v>103</v>
      </c>
      <c r="AS1977" s="147" t="s">
        <v>103</v>
      </c>
      <c r="AT1977" s="147" t="s">
        <v>103</v>
      </c>
      <c r="AV1977" s="212"/>
      <c r="AW1977" s="222" t="str">
        <f aca="false">HYPERLINK(CONCATENATE("http://www.ncbi.nlm.nih.gov/nuccore/",BM1977),BM1977)</f>
        <v>JQ768461</v>
      </c>
      <c r="AX1977" s="219" t="str">
        <f aca="false">CONCATENATE(D1977,IF(I1977="","",CONCATENATE(".",I1977)),IF(K1977="","",CONCATENATE(".",K1977)),IF(M1977="","",CONCATENATE(".",M1977)),IF(R1977="","",CONCATENATE(".",R1977)),IF(U1977="","","(*)"))</f>
        <v>.CHN.rabbit</v>
      </c>
      <c r="AY1977" s="170" t="str">
        <f aca="false">CONCATENATE(BM1977,".",BN1977)</f>
        <v>JQ768461.</v>
      </c>
      <c r="AZ1977" s="171" t="str">
        <f aca="false">IF(AV1977="",IF(ISNUMBER(FIND(".",A1977)),LEFT(A1977,FIND(".",A1977)-1),A1977),AV1977)</f>
        <v>JQ768461</v>
      </c>
      <c r="BA1977" s="171" t="str">
        <f aca="false">IF(ISNUMBER(FIND("-",AZ1977)),LEFT(AZ1977,FIND("-",AZ1977)-1),AZ1977)</f>
        <v>JQ768461</v>
      </c>
      <c r="BB1977" s="170" t="str">
        <f aca="false"> MEGAname &amp; "="</f>
        <v>JQ768461=</v>
      </c>
      <c r="BC1977" s="170" t="str">
        <f aca="false">Clear &amp; IF(span ,"Span","out")</f>
        <v>JQ768461=out</v>
      </c>
      <c r="BD1977" s="170" t="str">
        <f aca="false">Clear &amp; IF(span, IF(B1977=".","Selected",B1977),"out")</f>
        <v>JQ768461=out</v>
      </c>
      <c r="BE1977" s="170" t="str">
        <f aca="false">Clear &amp; Strain</f>
        <v>JQ768461=</v>
      </c>
      <c r="BF1977" s="170" t="str">
        <f aca="false">CONCATENATE(A1977,"=",F1977,". ",AX1977,IF(AB1977="","",CONCATENATE(".",AB1977)))</f>
        <v>JQ768461=. .CHN.rabbit</v>
      </c>
      <c r="BG1977" s="170" t="str">
        <f aca="false">CONCATENATE(A1977,"=",F1977,". ",AX1977)</f>
        <v>JQ768461=. .CHN.rabbit</v>
      </c>
      <c r="BH1977" s="170" t="str">
        <f aca="false">CONCATENATE(A1977,"=",AX1977)</f>
        <v>JQ768461=.CHN.rabbit</v>
      </c>
      <c r="BI1977" s="170" t="str">
        <f aca="false">CONCATENATE(A1977,"=",ComForSubtype,D1977)</f>
        <v>JQ768461=</v>
      </c>
      <c r="BJ1977" s="170" t="str">
        <f aca="false">CONCATENATE(A1977,"=",E1977)</f>
        <v>JQ768461=</v>
      </c>
      <c r="BK1977" s="170" t="str">
        <f aca="false">CONCATENATE(A1977,"=",C1977)</f>
        <v>JQ768461=</v>
      </c>
      <c r="BL1977" s="170" t="str">
        <f aca="false">CONCATENATE(D1977,"=")</f>
        <v>=</v>
      </c>
      <c r="BM1977" s="223" t="str">
        <f aca="false">IF(BA1977="XX","",BA1977)</f>
        <v>JQ768461</v>
      </c>
      <c r="BN1977" s="224" t="str">
        <f aca="false">CONCATENATE(IF(F1977="","",F1977),IF(G1977="","",CONCATENATE(" / ",G1977)))</f>
        <v/>
      </c>
      <c r="BO1977" s="225" t="str">
        <f aca="false">AX1977</f>
        <v>.CHN.rabbit</v>
      </c>
      <c r="BP1977" s="226" t="str">
        <f aca="false">IF(V1977="","",V1977)</f>
        <v>CG</v>
      </c>
      <c r="BQ1977" s="226" t="str">
        <f aca="false">IF(W1977="","",CONCATENATE(W1977,IF(LEFT(AO1977,1)="s","+","")))</f>
        <v/>
      </c>
      <c r="BR1977" s="226" t="str">
        <f aca="false">IF(X1977="","",CONCATENATE(X1977,IF(LEFT(AQ1977,1)="s","+","")))</f>
        <v/>
      </c>
      <c r="BS1977" s="226" t="str">
        <f aca="false">IF(Y1977="","",CONCATENATE(Y1977,IF(LEFT(AR1977,1)="s","+","")))</f>
        <v/>
      </c>
      <c r="BT1977" s="226" t="str">
        <f aca="false">IF(Z1977="","",CONCATENATE(Z1977,IF(LEFT(AS1977,1)="s","+","")))</f>
        <v/>
      </c>
      <c r="BU1977" s="227" t="str">
        <f aca="false">IF(AA1977="","",CONCATENATE(AA1977,IF(LEFT(AT1977,1)="s","+","")))</f>
        <v/>
      </c>
      <c r="BV1977" s="212"/>
      <c r="BW1977" s="177" t="s">
        <v>338</v>
      </c>
      <c r="BX1977" s="170" t="str">
        <f aca="false">IF(BW1977&lt;&gt;"",IF(ISNUMBER(FIND("=",BW1977)),LEFT(BW1977,FIND("=",BW1977)-1),BW1977),BW1977)</f>
        <v>xx</v>
      </c>
      <c r="BY1977" s="170" t="str">
        <f aca="false">IF(BW1977&lt;&gt;"",IF(ISNUMBER(FIND("=",BW1977)),RIGHT(BW1977,LEN(BW1977)-FIND("=",BW1977)),""),"")</f>
        <v>Non_select</v>
      </c>
      <c r="BZ1977" s="170" t="str">
        <f aca="false">IF(BX1977&lt;&gt;"",IF(ISNUMBER(FIND(".",BX1977)),LEFT(BX1977,FIND(".",BX1977)-1),BX1977),BX1977)</f>
        <v>xx</v>
      </c>
      <c r="CA1977" s="170" t="str">
        <f aca="false">IF(BX1977&lt;&gt;"",IF(ISNUMBER(FIND(".",BX1977)),RIGHT(BX1977,LEN(BX1977)-FIND(".",BX1977)),""),"")</f>
        <v/>
      </c>
      <c r="CB1977" s="212"/>
      <c r="CC1977" s="170" t="str">
        <f aca="false">A1977</f>
        <v>JQ768461</v>
      </c>
      <c r="CD1977" s="178" t="s">
        <v>339</v>
      </c>
      <c r="CE1977" s="178" t="s">
        <v>340</v>
      </c>
      <c r="CF1977" s="178" t="s">
        <v>341</v>
      </c>
      <c r="CG1977" s="212"/>
      <c r="CH1977" s="212"/>
      <c r="CI1977" s="212"/>
      <c r="CJ1977" s="212"/>
      <c r="CK1977" s="178"/>
      <c r="CL1977" s="212"/>
      <c r="CM1977" s="212"/>
      <c r="CN1977" s="212"/>
      <c r="CO1977" s="212"/>
      <c r="CP1977" s="212"/>
      <c r="CQ1977" s="212"/>
      <c r="CR1977" s="170" t="n">
        <f aca="false">C1977</f>
        <v>0</v>
      </c>
      <c r="CS1977" s="229" t="n">
        <f aca="false">D1977</f>
        <v>0</v>
      </c>
      <c r="CT1977" s="170" t="str">
        <f aca="false">CONCATENATE(CD1977," strain ",CM1977," ",CL1977,", partial cds")</f>
        <v>Hepatitis E virus strain  , partial cds</v>
      </c>
    </row>
    <row r="1978" customFormat="false" ht="11.9" hidden="true" customHeight="true" outlineLevel="0" collapsed="false">
      <c r="A1978" s="154" t="s">
        <v>4932</v>
      </c>
      <c r="B1978" s="147" t="s">
        <v>371</v>
      </c>
      <c r="C1978" s="148" t="n">
        <v>4</v>
      </c>
      <c r="D1978" s="209"/>
      <c r="E1978" s="209"/>
      <c r="F1978" s="291"/>
      <c r="G1978" s="212"/>
      <c r="H1978" s="146" t="s">
        <v>365</v>
      </c>
      <c r="I1978" s="153" t="s">
        <v>366</v>
      </c>
      <c r="J1978" s="146" t="s">
        <v>337</v>
      </c>
      <c r="K1978" s="212"/>
      <c r="L1978" s="212"/>
      <c r="N1978" s="213"/>
      <c r="O1978" s="212"/>
      <c r="P1978" s="212"/>
      <c r="Q1978" s="212"/>
      <c r="R1978" s="212"/>
      <c r="S1978" s="212"/>
      <c r="T1978" s="215"/>
      <c r="U1978" s="215"/>
      <c r="V1978" s="158" t="s">
        <v>278</v>
      </c>
      <c r="W1978" s="217"/>
      <c r="X1978" s="209"/>
      <c r="Y1978" s="209"/>
      <c r="Z1978" s="209"/>
      <c r="AA1978" s="216"/>
      <c r="AB1978" s="217"/>
      <c r="AC1978" s="217"/>
      <c r="AD1978" s="209"/>
      <c r="AE1978" s="209"/>
      <c r="AF1978" s="209"/>
      <c r="AG1978" s="218"/>
      <c r="AH1978" s="212"/>
      <c r="AI1978" s="212"/>
      <c r="AJ1978" s="219" t="n">
        <f aca="false">SeqEnd-SeqBeg+1</f>
        <v>1</v>
      </c>
      <c r="AK1978" s="220" t="n">
        <f aca="false">AND( SeqBeg&lt;=Beg  , End &lt;=SeqEnd )</f>
        <v>0</v>
      </c>
      <c r="AL1978" s="212"/>
      <c r="AM1978" s="212"/>
      <c r="AN1978" s="221"/>
      <c r="AO1978" s="147" t="s">
        <v>103</v>
      </c>
      <c r="AP1978" s="147" t="s">
        <v>103</v>
      </c>
      <c r="AQ1978" s="147" t="s">
        <v>103</v>
      </c>
      <c r="AR1978" s="147" t="s">
        <v>103</v>
      </c>
      <c r="AS1978" s="147" t="s">
        <v>103</v>
      </c>
      <c r="AT1978" s="147" t="s">
        <v>103</v>
      </c>
      <c r="AU1978" s="146"/>
      <c r="AV1978" s="212"/>
      <c r="AW1978" s="222" t="str">
        <f aca="false">HYPERLINK(CONCATENATE("http://www.ncbi.nlm.nih.gov/nuccore/",BM1978),BM1978)</f>
        <v>JQ993308</v>
      </c>
      <c r="AX1978" s="219" t="str">
        <f aca="false">CONCATENATE(D1978,IF(I1978="","",CONCATENATE(".",I1978)),IF(K1978="","",CONCATENATE(".",K1978)),IF(M1978="","",CONCATENATE(".",M1978)),IF(R1978="","",CONCATENATE(".",R1978)),IF(U1978="","","(*)"))</f>
        <v>.CHN</v>
      </c>
      <c r="AY1978" s="170" t="str">
        <f aca="false">CONCATENATE(BM1978,".",BN1978)</f>
        <v>JQ993308.</v>
      </c>
      <c r="AZ1978" s="171" t="str">
        <f aca="false">IF(AV1978="",IF(ISNUMBER(FIND(".",A1978)),LEFT(A1978,FIND(".",A1978)-1),A1978),AV1978)</f>
        <v>JQ993308</v>
      </c>
      <c r="BA1978" s="171" t="str">
        <f aca="false">IF(ISNUMBER(FIND("-",AZ1978)),LEFT(AZ1978,FIND("-",AZ1978)-1),AZ1978)</f>
        <v>JQ993308</v>
      </c>
      <c r="BB1978" s="170" t="str">
        <f aca="false"> MEGAname &amp; "="</f>
        <v>JQ993308=</v>
      </c>
      <c r="BC1978" s="170" t="str">
        <f aca="false">Clear &amp; IF(span ,"Span","out")</f>
        <v>JQ993308=out</v>
      </c>
      <c r="BD1978" s="170" t="str">
        <f aca="false">Clear &amp; IF(span, IF(B1978=".","Selected",B1978),"out")</f>
        <v>JQ993308=out</v>
      </c>
      <c r="BE1978" s="170" t="str">
        <f aca="false">Clear &amp; Strain</f>
        <v>JQ993308=</v>
      </c>
      <c r="BF1978" s="170" t="str">
        <f aca="false">CONCATENATE(A1978,"=",F1978,". ",AX1978,IF(AB1978="","",CONCATENATE(".",AB1978)))</f>
        <v>JQ993308=. .CHN</v>
      </c>
      <c r="BG1978" s="170" t="str">
        <f aca="false">CONCATENATE(A1978,"=",F1978,". ",AX1978)</f>
        <v>JQ993308=. .CHN</v>
      </c>
      <c r="BH1978" s="170" t="str">
        <f aca="false">CONCATENATE(A1978,"=",AX1978)</f>
        <v>JQ993308=.CHN</v>
      </c>
      <c r="BI1978" s="170" t="str">
        <f aca="false">CONCATENATE(A1978,"=",ComForSubtype,D1978)</f>
        <v>JQ993308=</v>
      </c>
      <c r="BJ1978" s="170" t="str">
        <f aca="false">CONCATENATE(A1978,"=",E1978)</f>
        <v>JQ993308=</v>
      </c>
      <c r="BK1978" s="170" t="str">
        <f aca="false">CONCATENATE(A1978,"=",C1978)</f>
        <v>JQ993308=4</v>
      </c>
      <c r="BL1978" s="170" t="str">
        <f aca="false">CONCATENATE(D1978,"=")</f>
        <v>=</v>
      </c>
      <c r="BM1978" s="223" t="str">
        <f aca="false">IF(BA1978="XX","",BA1978)</f>
        <v>JQ993308</v>
      </c>
      <c r="BN1978" s="224" t="str">
        <f aca="false">CONCATENATE(IF(F1978="","",F1978),IF(G1978="","",CONCATENATE(" / ",G1978)))</f>
        <v/>
      </c>
      <c r="BO1978" s="225" t="str">
        <f aca="false">AX1978</f>
        <v>.CHN</v>
      </c>
      <c r="BP1978" s="226" t="str">
        <f aca="false">IF(V1978="","",V1978)</f>
        <v>CG</v>
      </c>
      <c r="BQ1978" s="226" t="str">
        <f aca="false">IF(W1978="","",CONCATENATE(W1978,IF(LEFT(AO1978,1)="s","+","")))</f>
        <v/>
      </c>
      <c r="BR1978" s="226" t="str">
        <f aca="false">IF(X1978="","",CONCATENATE(X1978,IF(LEFT(AQ1978,1)="s","+","")))</f>
        <v/>
      </c>
      <c r="BS1978" s="226" t="str">
        <f aca="false">IF(Y1978="","",CONCATENATE(Y1978,IF(LEFT(AR1978,1)="s","+","")))</f>
        <v/>
      </c>
      <c r="BT1978" s="226" t="str">
        <f aca="false">IF(Z1978="","",CONCATENATE(Z1978,IF(LEFT(AS1978,1)="s","+","")))</f>
        <v/>
      </c>
      <c r="BU1978" s="227" t="str">
        <f aca="false">IF(AA1978="","",CONCATENATE(AA1978,IF(LEFT(AT1978,1)="s","+","")))</f>
        <v/>
      </c>
      <c r="BV1978" s="212"/>
      <c r="BW1978" s="177" t="s">
        <v>338</v>
      </c>
      <c r="BX1978" s="170" t="str">
        <f aca="false">IF(BW1978&lt;&gt;"",IF(ISNUMBER(FIND("=",BW1978)),LEFT(BW1978,FIND("=",BW1978)-1),BW1978),BW1978)</f>
        <v>xx</v>
      </c>
      <c r="BY1978" s="170" t="str">
        <f aca="false">IF(BW1978&lt;&gt;"",IF(ISNUMBER(FIND("=",BW1978)),RIGHT(BW1978,LEN(BW1978)-FIND("=",BW1978)),""),"")</f>
        <v>Non_select</v>
      </c>
      <c r="BZ1978" s="170" t="str">
        <f aca="false">IF(BX1978&lt;&gt;"",IF(ISNUMBER(FIND(".",BX1978)),LEFT(BX1978,FIND(".",BX1978)-1),BX1978),BX1978)</f>
        <v>xx</v>
      </c>
      <c r="CA1978" s="170" t="str">
        <f aca="false">IF(BX1978&lt;&gt;"",IF(ISNUMBER(FIND(".",BX1978)),RIGHT(BX1978,LEN(BX1978)-FIND(".",BX1978)),""),"")</f>
        <v/>
      </c>
      <c r="CB1978" s="212"/>
      <c r="CC1978" s="170" t="str">
        <f aca="false">A1978</f>
        <v>JQ993308</v>
      </c>
      <c r="CD1978" s="178" t="s">
        <v>339</v>
      </c>
      <c r="CE1978" s="178" t="s">
        <v>340</v>
      </c>
      <c r="CF1978" s="178" t="s">
        <v>341</v>
      </c>
      <c r="CG1978" s="212"/>
      <c r="CH1978" s="212"/>
      <c r="CI1978" s="212"/>
      <c r="CJ1978" s="212"/>
      <c r="CK1978" s="178"/>
      <c r="CL1978" s="212"/>
      <c r="CM1978" s="212"/>
      <c r="CN1978" s="212"/>
      <c r="CO1978" s="212"/>
      <c r="CP1978" s="212"/>
      <c r="CQ1978" s="212"/>
      <c r="CR1978" s="228" t="n">
        <f aca="false">C1978</f>
        <v>4</v>
      </c>
      <c r="CS1978" s="229" t="n">
        <f aca="false">D1978</f>
        <v>0</v>
      </c>
      <c r="CT1978" s="170" t="str">
        <f aca="false">CONCATENATE(CD1978," strain ",CM1978," ",CL1978,", partial cds")</f>
        <v>Hepatitis E virus strain  , partial cds</v>
      </c>
    </row>
    <row r="1979" customFormat="false" ht="11.9" hidden="true" customHeight="true" outlineLevel="0" collapsed="false">
      <c r="A1979" s="1" t="s">
        <v>4933</v>
      </c>
      <c r="B1979" s="147" t="s">
        <v>371</v>
      </c>
      <c r="F1979" s="210"/>
      <c r="H1979" s="146" t="s">
        <v>649</v>
      </c>
      <c r="I1979" s="153" t="s">
        <v>650</v>
      </c>
      <c r="J1979" s="146" t="s">
        <v>395</v>
      </c>
      <c r="AJ1979" s="219" t="n">
        <f aca="false">SeqEnd-SeqBeg+1</f>
        <v>1</v>
      </c>
      <c r="AK1979" s="220" t="n">
        <f aca="false">AND( SeqBeg&lt;=Beg  , End &lt;=SeqEnd )</f>
        <v>0</v>
      </c>
      <c r="AN1979" s="221"/>
      <c r="AO1979" s="147" t="s">
        <v>103</v>
      </c>
      <c r="AP1979" s="147" t="s">
        <v>103</v>
      </c>
      <c r="AQ1979" s="147" t="s">
        <v>103</v>
      </c>
      <c r="AR1979" s="147" t="s">
        <v>103</v>
      </c>
      <c r="AS1979" s="147" t="s">
        <v>103</v>
      </c>
      <c r="AT1979" s="147" t="s">
        <v>103</v>
      </c>
      <c r="AU1979" s="146"/>
      <c r="AW1979" s="222" t="str">
        <f aca="false">HYPERLINK(CONCATENATE("http://www.ncbi.nlm.nih.gov/nuccore/",BM1979),BM1979)</f>
        <v>JX270834</v>
      </c>
      <c r="AX1979" s="219" t="str">
        <f aca="false">CONCATENATE(D1979,IF(I1979="","",CONCATENATE(".",I1979)),IF(K1979="","",CONCATENATE(".",K1979)),IF(M1979="","",CONCATENATE(".",M1979)),IF(R1979="","",CONCATENATE(".",R1979)),IF(U1979="","","(*)"))</f>
        <v>.GBR</v>
      </c>
      <c r="AY1979" s="170" t="str">
        <f aca="false">CONCATENATE(BM1979,".",BN1979)</f>
        <v>JX270834.</v>
      </c>
      <c r="AZ1979" s="171" t="str">
        <f aca="false">IF(AV1979="",IF(ISNUMBER(FIND(".",A1979)),LEFT(A1979,FIND(".",A1979)-1),A1979),AV1979)</f>
        <v>JX270834</v>
      </c>
      <c r="BA1979" s="171" t="str">
        <f aca="false">IF(ISNUMBER(FIND("-",AZ1979)),LEFT(AZ1979,FIND("-",AZ1979)-1),AZ1979)</f>
        <v>JX270834</v>
      </c>
      <c r="BB1979" s="170" t="str">
        <f aca="false"> MEGAname &amp; "="</f>
        <v>JX270834=</v>
      </c>
      <c r="BC1979" s="170" t="str">
        <f aca="false">Clear &amp; IF(span ,"Span","out")</f>
        <v>JX270834=out</v>
      </c>
      <c r="BD1979" s="170" t="str">
        <f aca="false">Clear &amp; IF(span, IF(B1979=".","Selected",B1979),"out")</f>
        <v>JX270834=out</v>
      </c>
      <c r="BE1979" s="170" t="str">
        <f aca="false">Clear &amp; Strain</f>
        <v>JX270834=</v>
      </c>
      <c r="BF1979" s="170" t="str">
        <f aca="false">CONCATENATE(A1979,"=",F1979,". ",AX1979,IF(AB1979="","",CONCATENATE(".",AB1979)))</f>
        <v>JX270834=. .GBR</v>
      </c>
      <c r="BG1979" s="170" t="str">
        <f aca="false">CONCATENATE(A1979,"=",F1979,". ",AX1979)</f>
        <v>JX270834=. .GBR</v>
      </c>
      <c r="BH1979" s="170" t="str">
        <f aca="false">CONCATENATE(A1979,"=",AX1979)</f>
        <v>JX270834=.GBR</v>
      </c>
      <c r="BI1979" s="170" t="str">
        <f aca="false">CONCATENATE(A1979,"=",ComForSubtype,D1979)</f>
        <v>JX270834=</v>
      </c>
      <c r="BJ1979" s="170" t="str">
        <f aca="false">CONCATENATE(A1979,"=",E1979)</f>
        <v>JX270834=</v>
      </c>
      <c r="BK1979" s="170" t="str">
        <f aca="false">CONCATENATE(A1979,"=",C1979)</f>
        <v>JX270834=</v>
      </c>
      <c r="BL1979" s="170" t="str">
        <f aca="false">CONCATENATE(D1979,"=")</f>
        <v>=</v>
      </c>
      <c r="BM1979" s="223" t="str">
        <f aca="false">IF(BA1979="XX","",BA1979)</f>
        <v>JX270834</v>
      </c>
      <c r="BN1979" s="224" t="str">
        <f aca="false">CONCATENATE(IF(F1979="","",F1979),IF(G1979="","",CONCATENATE(" / ",G1979)))</f>
        <v/>
      </c>
      <c r="BO1979" s="225" t="str">
        <f aca="false">AX1979</f>
        <v>.GBR</v>
      </c>
      <c r="BP1979" s="226" t="str">
        <f aca="false">IF(V1979="","",V1979)</f>
        <v/>
      </c>
      <c r="BQ1979" s="226" t="str">
        <f aca="false">IF(W1979="","",CONCATENATE(W1979,IF(LEFT(AO1979,1)="s","+","")))</f>
        <v/>
      </c>
      <c r="BR1979" s="226" t="str">
        <f aca="false">IF(X1979="","",CONCATENATE(X1979,IF(LEFT(AQ1979,1)="s","+","")))</f>
        <v/>
      </c>
      <c r="BS1979" s="226" t="str">
        <f aca="false">IF(Y1979="","",CONCATENATE(Y1979,IF(LEFT(AR1979,1)="s","+","")))</f>
        <v/>
      </c>
      <c r="BT1979" s="226" t="str">
        <f aca="false">IF(Z1979="","",CONCATENATE(Z1979,IF(LEFT(AS1979,1)="s","+","")))</f>
        <v/>
      </c>
      <c r="BU1979" s="227" t="str">
        <f aca="false">IF(AA1979="","",CONCATENATE(AA1979,IF(LEFT(AT1979,1)="s","+","")))</f>
        <v/>
      </c>
      <c r="BW1979" s="177" t="s">
        <v>338</v>
      </c>
      <c r="BX1979" s="170" t="str">
        <f aca="false">IF(BW1979&lt;&gt;"",IF(ISNUMBER(FIND("=",BW1979)),LEFT(BW1979,FIND("=",BW1979)-1),BW1979),BW1979)</f>
        <v>xx</v>
      </c>
      <c r="BY1979" s="170" t="str">
        <f aca="false">IF(BW1979&lt;&gt;"",IF(ISNUMBER(FIND("=",BW1979)),RIGHT(BW1979,LEN(BW1979)-FIND("=",BW1979)),""),"")</f>
        <v>Non_select</v>
      </c>
      <c r="BZ1979" s="170" t="str">
        <f aca="false">IF(BX1979&lt;&gt;"",IF(ISNUMBER(FIND(".",BX1979)),LEFT(BX1979,FIND(".",BX1979)-1),BX1979),BX1979)</f>
        <v>xx</v>
      </c>
      <c r="CA1979" s="170" t="str">
        <f aca="false">IF(BX1979&lt;&gt;"",IF(ISNUMBER(FIND(".",BX1979)),RIGHT(BX1979,LEN(BX1979)-FIND(".",BX1979)),""),"")</f>
        <v/>
      </c>
      <c r="CC1979" s="170" t="str">
        <f aca="false">A1979</f>
        <v>JX270834</v>
      </c>
      <c r="CD1979" s="178" t="s">
        <v>339</v>
      </c>
      <c r="CE1979" s="178" t="s">
        <v>340</v>
      </c>
      <c r="CF1979" s="178" t="s">
        <v>341</v>
      </c>
      <c r="CK1979" s="178"/>
      <c r="CR1979" s="228" t="n">
        <f aca="false">C1979</f>
        <v>0</v>
      </c>
      <c r="CS1979" s="229" t="n">
        <f aca="false">D1979</f>
        <v>0</v>
      </c>
      <c r="CT1979" s="170" t="str">
        <f aca="false">CONCATENATE(CD1979," strain ",CM1979," ",CL1979,", partial cds")</f>
        <v>Hepatitis E virus strain  , partial cds</v>
      </c>
    </row>
    <row r="1980" customFormat="false" ht="11.9" hidden="true" customHeight="true" outlineLevel="0" collapsed="false">
      <c r="A1980" s="1" t="s">
        <v>4934</v>
      </c>
      <c r="B1980" s="147" t="s">
        <v>371</v>
      </c>
      <c r="F1980" s="210"/>
      <c r="H1980" s="146" t="s">
        <v>649</v>
      </c>
      <c r="I1980" s="153" t="s">
        <v>650</v>
      </c>
      <c r="J1980" s="146" t="s">
        <v>395</v>
      </c>
      <c r="AJ1980" s="219" t="n">
        <f aca="false">SeqEnd-SeqBeg+1</f>
        <v>1</v>
      </c>
      <c r="AK1980" s="220" t="n">
        <f aca="false">AND( SeqBeg&lt;=Beg  , End &lt;=SeqEnd )</f>
        <v>0</v>
      </c>
      <c r="AN1980" s="221"/>
      <c r="AO1980" s="147" t="s">
        <v>103</v>
      </c>
      <c r="AP1980" s="147" t="s">
        <v>103</v>
      </c>
      <c r="AQ1980" s="147" t="s">
        <v>103</v>
      </c>
      <c r="AR1980" s="147" t="s">
        <v>103</v>
      </c>
      <c r="AS1980" s="147" t="s">
        <v>103</v>
      </c>
      <c r="AT1980" s="147" t="s">
        <v>103</v>
      </c>
      <c r="AU1980" s="146"/>
      <c r="AW1980" s="222" t="str">
        <f aca="false">HYPERLINK(CONCATENATE("http://www.ncbi.nlm.nih.gov/nuccore/",BM1980),BM1980)</f>
        <v>JX270835</v>
      </c>
      <c r="AX1980" s="219" t="str">
        <f aca="false">CONCATENATE(D1980,IF(I1980="","",CONCATENATE(".",I1980)),IF(K1980="","",CONCATENATE(".",K1980)),IF(M1980="","",CONCATENATE(".",M1980)),IF(R1980="","",CONCATENATE(".",R1980)),IF(U1980="","","(*)"))</f>
        <v>.GBR</v>
      </c>
      <c r="AY1980" s="170" t="str">
        <f aca="false">CONCATENATE(BM1980,".",BN1980)</f>
        <v>JX270835.</v>
      </c>
      <c r="AZ1980" s="171" t="str">
        <f aca="false">IF(AV1980="",IF(ISNUMBER(FIND(".",A1980)),LEFT(A1980,FIND(".",A1980)-1),A1980),AV1980)</f>
        <v>JX270835</v>
      </c>
      <c r="BA1980" s="171" t="str">
        <f aca="false">IF(ISNUMBER(FIND("-",AZ1980)),LEFT(AZ1980,FIND("-",AZ1980)-1),AZ1980)</f>
        <v>JX270835</v>
      </c>
      <c r="BB1980" s="170" t="str">
        <f aca="false"> MEGAname &amp; "="</f>
        <v>JX270835=</v>
      </c>
      <c r="BC1980" s="170" t="str">
        <f aca="false">Clear &amp; IF(span ,"Span","out")</f>
        <v>JX270835=out</v>
      </c>
      <c r="BD1980" s="170" t="str">
        <f aca="false">Clear &amp; IF(span, IF(B1980=".","Selected",B1980),"out")</f>
        <v>JX270835=out</v>
      </c>
      <c r="BE1980" s="170" t="str">
        <f aca="false">Clear &amp; Strain</f>
        <v>JX270835=</v>
      </c>
      <c r="BF1980" s="170" t="str">
        <f aca="false">CONCATENATE(A1980,"=",F1980,". ",AX1980,IF(AB1980="","",CONCATENATE(".",AB1980)))</f>
        <v>JX270835=. .GBR</v>
      </c>
      <c r="BG1980" s="170" t="str">
        <f aca="false">CONCATENATE(A1980,"=",F1980,". ",AX1980)</f>
        <v>JX270835=. .GBR</v>
      </c>
      <c r="BH1980" s="170" t="str">
        <f aca="false">CONCATENATE(A1980,"=",AX1980)</f>
        <v>JX270835=.GBR</v>
      </c>
      <c r="BI1980" s="170" t="str">
        <f aca="false">CONCATENATE(A1980,"=",ComForSubtype,D1980)</f>
        <v>JX270835=</v>
      </c>
      <c r="BJ1980" s="170" t="str">
        <f aca="false">CONCATENATE(A1980,"=",E1980)</f>
        <v>JX270835=</v>
      </c>
      <c r="BK1980" s="170" t="str">
        <f aca="false">CONCATENATE(A1980,"=",C1980)</f>
        <v>JX270835=</v>
      </c>
      <c r="BL1980" s="170" t="str">
        <f aca="false">CONCATENATE(D1980,"=")</f>
        <v>=</v>
      </c>
      <c r="BM1980" s="223" t="str">
        <f aca="false">IF(BA1980="XX","",BA1980)</f>
        <v>JX270835</v>
      </c>
      <c r="BN1980" s="224" t="str">
        <f aca="false">CONCATENATE(IF(F1980="","",F1980),IF(G1980="","",CONCATENATE(" / ",G1980)))</f>
        <v/>
      </c>
      <c r="BO1980" s="225" t="str">
        <f aca="false">AX1980</f>
        <v>.GBR</v>
      </c>
      <c r="BP1980" s="226" t="str">
        <f aca="false">IF(V1980="","",V1980)</f>
        <v/>
      </c>
      <c r="BQ1980" s="226" t="str">
        <f aca="false">IF(W1980="","",CONCATENATE(W1980,IF(LEFT(AO1980,1)="s","+","")))</f>
        <v/>
      </c>
      <c r="BR1980" s="226" t="str">
        <f aca="false">IF(X1980="","",CONCATENATE(X1980,IF(LEFT(AQ1980,1)="s","+","")))</f>
        <v/>
      </c>
      <c r="BS1980" s="226" t="str">
        <f aca="false">IF(Y1980="","",CONCATENATE(Y1980,IF(LEFT(AR1980,1)="s","+","")))</f>
        <v/>
      </c>
      <c r="BT1980" s="226" t="str">
        <f aca="false">IF(Z1980="","",CONCATENATE(Z1980,IF(LEFT(AS1980,1)="s","+","")))</f>
        <v/>
      </c>
      <c r="BU1980" s="227" t="str">
        <f aca="false">IF(AA1980="","",CONCATENATE(AA1980,IF(LEFT(AT1980,1)="s","+","")))</f>
        <v/>
      </c>
      <c r="BW1980" s="177" t="s">
        <v>338</v>
      </c>
      <c r="BX1980" s="170" t="str">
        <f aca="false">IF(BW1980&lt;&gt;"",IF(ISNUMBER(FIND("=",BW1980)),LEFT(BW1980,FIND("=",BW1980)-1),BW1980),BW1980)</f>
        <v>xx</v>
      </c>
      <c r="BY1980" s="170" t="str">
        <f aca="false">IF(BW1980&lt;&gt;"",IF(ISNUMBER(FIND("=",BW1980)),RIGHT(BW1980,LEN(BW1980)-FIND("=",BW1980)),""),"")</f>
        <v>Non_select</v>
      </c>
      <c r="BZ1980" s="170" t="str">
        <f aca="false">IF(BX1980&lt;&gt;"",IF(ISNUMBER(FIND(".",BX1980)),LEFT(BX1980,FIND(".",BX1980)-1),BX1980),BX1980)</f>
        <v>xx</v>
      </c>
      <c r="CA1980" s="170" t="str">
        <f aca="false">IF(BX1980&lt;&gt;"",IF(ISNUMBER(FIND(".",BX1980)),RIGHT(BX1980,LEN(BX1980)-FIND(".",BX1980)),""),"")</f>
        <v/>
      </c>
      <c r="CC1980" s="170" t="str">
        <f aca="false">A1980</f>
        <v>JX270835</v>
      </c>
      <c r="CD1980" s="178" t="s">
        <v>339</v>
      </c>
      <c r="CE1980" s="178" t="s">
        <v>340</v>
      </c>
      <c r="CF1980" s="178" t="s">
        <v>341</v>
      </c>
      <c r="CK1980" s="178"/>
      <c r="CR1980" s="228" t="n">
        <f aca="false">C1980</f>
        <v>0</v>
      </c>
      <c r="CS1980" s="229" t="n">
        <f aca="false">D1980</f>
        <v>0</v>
      </c>
      <c r="CT1980" s="170" t="str">
        <f aca="false">CONCATENATE(CD1980," strain ",CM1980," ",CL1980,", partial cds")</f>
        <v>Hepatitis E virus strain  , partial cds</v>
      </c>
    </row>
    <row r="1981" customFormat="false" ht="11.9" hidden="true" customHeight="true" outlineLevel="0" collapsed="false">
      <c r="A1981" s="1" t="s">
        <v>4935</v>
      </c>
      <c r="B1981" s="147" t="s">
        <v>371</v>
      </c>
      <c r="F1981" s="210"/>
      <c r="H1981" s="146" t="s">
        <v>649</v>
      </c>
      <c r="I1981" s="153" t="s">
        <v>650</v>
      </c>
      <c r="J1981" s="146" t="s">
        <v>395</v>
      </c>
      <c r="AJ1981" s="219" t="n">
        <f aca="false">SeqEnd-SeqBeg+1</f>
        <v>1</v>
      </c>
      <c r="AK1981" s="220" t="n">
        <f aca="false">AND( SeqBeg&lt;=Beg  , End &lt;=SeqEnd )</f>
        <v>0</v>
      </c>
      <c r="AN1981" s="221"/>
      <c r="AO1981" s="147" t="s">
        <v>103</v>
      </c>
      <c r="AP1981" s="147" t="s">
        <v>103</v>
      </c>
      <c r="AQ1981" s="147" t="s">
        <v>103</v>
      </c>
      <c r="AR1981" s="147" t="s">
        <v>103</v>
      </c>
      <c r="AS1981" s="147" t="s">
        <v>103</v>
      </c>
      <c r="AT1981" s="147" t="s">
        <v>103</v>
      </c>
      <c r="AU1981" s="146"/>
      <c r="AW1981" s="222" t="str">
        <f aca="false">HYPERLINK(CONCATENATE("http://www.ncbi.nlm.nih.gov/nuccore/",BM1981),BM1981)</f>
        <v>JX270836</v>
      </c>
      <c r="AX1981" s="219" t="str">
        <f aca="false">CONCATENATE(D1981,IF(I1981="","",CONCATENATE(".",I1981)),IF(K1981="","",CONCATENATE(".",K1981)),IF(M1981="","",CONCATENATE(".",M1981)),IF(R1981="","",CONCATENATE(".",R1981)),IF(U1981="","","(*)"))</f>
        <v>.GBR</v>
      </c>
      <c r="AY1981" s="170" t="str">
        <f aca="false">CONCATENATE(BM1981,".",BN1981)</f>
        <v>JX270836.</v>
      </c>
      <c r="AZ1981" s="171" t="str">
        <f aca="false">IF(AV1981="",IF(ISNUMBER(FIND(".",A1981)),LEFT(A1981,FIND(".",A1981)-1),A1981),AV1981)</f>
        <v>JX270836</v>
      </c>
      <c r="BA1981" s="171" t="str">
        <f aca="false">IF(ISNUMBER(FIND("-",AZ1981)),LEFT(AZ1981,FIND("-",AZ1981)-1),AZ1981)</f>
        <v>JX270836</v>
      </c>
      <c r="BB1981" s="170" t="str">
        <f aca="false"> MEGAname &amp; "="</f>
        <v>JX270836=</v>
      </c>
      <c r="BC1981" s="170" t="str">
        <f aca="false">Clear &amp; IF(span ,"Span","out")</f>
        <v>JX270836=out</v>
      </c>
      <c r="BD1981" s="170" t="str">
        <f aca="false">Clear &amp; IF(span, IF(B1981=".","Selected",B1981),"out")</f>
        <v>JX270836=out</v>
      </c>
      <c r="BE1981" s="170" t="str">
        <f aca="false">Clear &amp; Strain</f>
        <v>JX270836=</v>
      </c>
      <c r="BF1981" s="170" t="str">
        <f aca="false">CONCATENATE(A1981,"=",F1981,". ",AX1981,IF(AB1981="","",CONCATENATE(".",AB1981)))</f>
        <v>JX270836=. .GBR</v>
      </c>
      <c r="BG1981" s="170" t="str">
        <f aca="false">CONCATENATE(A1981,"=",F1981,". ",AX1981)</f>
        <v>JX270836=. .GBR</v>
      </c>
      <c r="BH1981" s="170" t="str">
        <f aca="false">CONCATENATE(A1981,"=",AX1981)</f>
        <v>JX270836=.GBR</v>
      </c>
      <c r="BI1981" s="170" t="str">
        <f aca="false">CONCATENATE(A1981,"=",ComForSubtype,D1981)</f>
        <v>JX270836=</v>
      </c>
      <c r="BJ1981" s="170" t="str">
        <f aca="false">CONCATENATE(A1981,"=",E1981)</f>
        <v>JX270836=</v>
      </c>
      <c r="BK1981" s="170" t="str">
        <f aca="false">CONCATENATE(A1981,"=",C1981)</f>
        <v>JX270836=</v>
      </c>
      <c r="BL1981" s="170" t="str">
        <f aca="false">CONCATENATE(D1981,"=")</f>
        <v>=</v>
      </c>
      <c r="BM1981" s="223" t="str">
        <f aca="false">IF(BA1981="XX","",BA1981)</f>
        <v>JX270836</v>
      </c>
      <c r="BN1981" s="224" t="str">
        <f aca="false">CONCATENATE(IF(F1981="","",F1981),IF(G1981="","",CONCATENATE(" / ",G1981)))</f>
        <v/>
      </c>
      <c r="BO1981" s="225" t="str">
        <f aca="false">AX1981</f>
        <v>.GBR</v>
      </c>
      <c r="BP1981" s="226" t="str">
        <f aca="false">IF(V1981="","",V1981)</f>
        <v/>
      </c>
      <c r="BQ1981" s="226" t="str">
        <f aca="false">IF(W1981="","",CONCATENATE(W1981,IF(LEFT(AO1981,1)="s","+","")))</f>
        <v/>
      </c>
      <c r="BR1981" s="226" t="str">
        <f aca="false">IF(X1981="","",CONCATENATE(X1981,IF(LEFT(AQ1981,1)="s","+","")))</f>
        <v/>
      </c>
      <c r="BS1981" s="226" t="str">
        <f aca="false">IF(Y1981="","",CONCATENATE(Y1981,IF(LEFT(AR1981,1)="s","+","")))</f>
        <v/>
      </c>
      <c r="BT1981" s="226" t="str">
        <f aca="false">IF(Z1981="","",CONCATENATE(Z1981,IF(LEFT(AS1981,1)="s","+","")))</f>
        <v/>
      </c>
      <c r="BU1981" s="227" t="str">
        <f aca="false">IF(AA1981="","",CONCATENATE(AA1981,IF(LEFT(AT1981,1)="s","+","")))</f>
        <v/>
      </c>
      <c r="BW1981" s="177" t="s">
        <v>338</v>
      </c>
      <c r="BX1981" s="170" t="str">
        <f aca="false">IF(BW1981&lt;&gt;"",IF(ISNUMBER(FIND("=",BW1981)),LEFT(BW1981,FIND("=",BW1981)-1),BW1981),BW1981)</f>
        <v>xx</v>
      </c>
      <c r="BY1981" s="170" t="str">
        <f aca="false">IF(BW1981&lt;&gt;"",IF(ISNUMBER(FIND("=",BW1981)),RIGHT(BW1981,LEN(BW1981)-FIND("=",BW1981)),""),"")</f>
        <v>Non_select</v>
      </c>
      <c r="BZ1981" s="170" t="str">
        <f aca="false">IF(BX1981&lt;&gt;"",IF(ISNUMBER(FIND(".",BX1981)),LEFT(BX1981,FIND(".",BX1981)-1),BX1981),BX1981)</f>
        <v>xx</v>
      </c>
      <c r="CA1981" s="170" t="str">
        <f aca="false">IF(BX1981&lt;&gt;"",IF(ISNUMBER(FIND(".",BX1981)),RIGHT(BX1981,LEN(BX1981)-FIND(".",BX1981)),""),"")</f>
        <v/>
      </c>
      <c r="CC1981" s="170" t="str">
        <f aca="false">A1981</f>
        <v>JX270836</v>
      </c>
      <c r="CD1981" s="178" t="s">
        <v>339</v>
      </c>
      <c r="CE1981" s="178" t="s">
        <v>340</v>
      </c>
      <c r="CF1981" s="178" t="s">
        <v>341</v>
      </c>
      <c r="CK1981" s="178"/>
      <c r="CR1981" s="228" t="n">
        <f aca="false">C1981</f>
        <v>0</v>
      </c>
      <c r="CS1981" s="229" t="n">
        <f aca="false">D1981</f>
        <v>0</v>
      </c>
      <c r="CT1981" s="170" t="str">
        <f aca="false">CONCATENATE(CD1981," strain ",CM1981," ",CL1981,", partial cds")</f>
        <v>Hepatitis E virus strain  , partial cds</v>
      </c>
    </row>
    <row r="1982" customFormat="false" ht="11.9" hidden="true" customHeight="true" outlineLevel="0" collapsed="false">
      <c r="A1982" s="1" t="s">
        <v>4936</v>
      </c>
      <c r="B1982" s="147" t="s">
        <v>371</v>
      </c>
      <c r="F1982" s="210"/>
      <c r="H1982" s="146" t="s">
        <v>649</v>
      </c>
      <c r="I1982" s="153" t="s">
        <v>650</v>
      </c>
      <c r="J1982" s="146" t="s">
        <v>395</v>
      </c>
      <c r="AJ1982" s="219" t="n">
        <f aca="false">SeqEnd-SeqBeg+1</f>
        <v>1</v>
      </c>
      <c r="AK1982" s="220" t="n">
        <f aca="false">AND( SeqBeg&lt;=Beg  , End &lt;=SeqEnd )</f>
        <v>0</v>
      </c>
      <c r="AN1982" s="221"/>
      <c r="AO1982" s="147" t="s">
        <v>103</v>
      </c>
      <c r="AP1982" s="147" t="s">
        <v>103</v>
      </c>
      <c r="AQ1982" s="147" t="s">
        <v>103</v>
      </c>
      <c r="AR1982" s="147" t="s">
        <v>103</v>
      </c>
      <c r="AS1982" s="147" t="s">
        <v>103</v>
      </c>
      <c r="AT1982" s="147" t="s">
        <v>103</v>
      </c>
      <c r="AU1982" s="146"/>
      <c r="AW1982" s="222" t="str">
        <f aca="false">HYPERLINK(CONCATENATE("http://www.ncbi.nlm.nih.gov/nuccore/",BM1982),BM1982)</f>
        <v>JX270837</v>
      </c>
      <c r="AX1982" s="219" t="str">
        <f aca="false">CONCATENATE(D1982,IF(I1982="","",CONCATENATE(".",I1982)),IF(K1982="","",CONCATENATE(".",K1982)),IF(M1982="","",CONCATENATE(".",M1982)),IF(R1982="","",CONCATENATE(".",R1982)),IF(U1982="","","(*)"))</f>
        <v>.GBR</v>
      </c>
      <c r="AY1982" s="170" t="str">
        <f aca="false">CONCATENATE(BM1982,".",BN1982)</f>
        <v>JX270837.</v>
      </c>
      <c r="AZ1982" s="171" t="str">
        <f aca="false">IF(AV1982="",IF(ISNUMBER(FIND(".",A1982)),LEFT(A1982,FIND(".",A1982)-1),A1982),AV1982)</f>
        <v>JX270837</v>
      </c>
      <c r="BA1982" s="171" t="str">
        <f aca="false">IF(ISNUMBER(FIND("-",AZ1982)),LEFT(AZ1982,FIND("-",AZ1982)-1),AZ1982)</f>
        <v>JX270837</v>
      </c>
      <c r="BB1982" s="170" t="str">
        <f aca="false"> MEGAname &amp; "="</f>
        <v>JX270837=</v>
      </c>
      <c r="BC1982" s="170" t="str">
        <f aca="false">Clear &amp; IF(span ,"Span","out")</f>
        <v>JX270837=out</v>
      </c>
      <c r="BD1982" s="170" t="str">
        <f aca="false">Clear &amp; IF(span, IF(B1982=".","Selected",B1982),"out")</f>
        <v>JX270837=out</v>
      </c>
      <c r="BE1982" s="170" t="str">
        <f aca="false">Clear &amp; Strain</f>
        <v>JX270837=</v>
      </c>
      <c r="BF1982" s="170" t="str">
        <f aca="false">CONCATENATE(A1982,"=",F1982,". ",AX1982,IF(AB1982="","",CONCATENATE(".",AB1982)))</f>
        <v>JX270837=. .GBR</v>
      </c>
      <c r="BG1982" s="170" t="str">
        <f aca="false">CONCATENATE(A1982,"=",F1982,". ",AX1982)</f>
        <v>JX270837=. .GBR</v>
      </c>
      <c r="BH1982" s="170" t="str">
        <f aca="false">CONCATENATE(A1982,"=",AX1982)</f>
        <v>JX270837=.GBR</v>
      </c>
      <c r="BI1982" s="170" t="str">
        <f aca="false">CONCATENATE(A1982,"=",ComForSubtype,D1982)</f>
        <v>JX270837=</v>
      </c>
      <c r="BJ1982" s="170" t="str">
        <f aca="false">CONCATENATE(A1982,"=",E1982)</f>
        <v>JX270837=</v>
      </c>
      <c r="BK1982" s="170" t="str">
        <f aca="false">CONCATENATE(A1982,"=",C1982)</f>
        <v>JX270837=</v>
      </c>
      <c r="BL1982" s="170" t="str">
        <f aca="false">CONCATENATE(D1982,"=")</f>
        <v>=</v>
      </c>
      <c r="BM1982" s="223" t="str">
        <f aca="false">IF(BA1982="XX","",BA1982)</f>
        <v>JX270837</v>
      </c>
      <c r="BN1982" s="224" t="str">
        <f aca="false">CONCATENATE(IF(F1982="","",F1982),IF(G1982="","",CONCATENATE(" / ",G1982)))</f>
        <v/>
      </c>
      <c r="BO1982" s="225" t="str">
        <f aca="false">AX1982</f>
        <v>.GBR</v>
      </c>
      <c r="BP1982" s="226" t="str">
        <f aca="false">IF(V1982="","",V1982)</f>
        <v/>
      </c>
      <c r="BQ1982" s="226" t="str">
        <f aca="false">IF(W1982="","",CONCATENATE(W1982,IF(LEFT(AO1982,1)="s","+","")))</f>
        <v/>
      </c>
      <c r="BR1982" s="226" t="str">
        <f aca="false">IF(X1982="","",CONCATENATE(X1982,IF(LEFT(AQ1982,1)="s","+","")))</f>
        <v/>
      </c>
      <c r="BS1982" s="226" t="str">
        <f aca="false">IF(Y1982="","",CONCATENATE(Y1982,IF(LEFT(AR1982,1)="s","+","")))</f>
        <v/>
      </c>
      <c r="BT1982" s="226" t="str">
        <f aca="false">IF(Z1982="","",CONCATENATE(Z1982,IF(LEFT(AS1982,1)="s","+","")))</f>
        <v/>
      </c>
      <c r="BU1982" s="227" t="str">
        <f aca="false">IF(AA1982="","",CONCATENATE(AA1982,IF(LEFT(AT1982,1)="s","+","")))</f>
        <v/>
      </c>
      <c r="BW1982" s="177" t="s">
        <v>338</v>
      </c>
      <c r="BX1982" s="170" t="str">
        <f aca="false">IF(BW1982&lt;&gt;"",IF(ISNUMBER(FIND("=",BW1982)),LEFT(BW1982,FIND("=",BW1982)-1),BW1982),BW1982)</f>
        <v>xx</v>
      </c>
      <c r="BY1982" s="170" t="str">
        <f aca="false">IF(BW1982&lt;&gt;"",IF(ISNUMBER(FIND("=",BW1982)),RIGHT(BW1982,LEN(BW1982)-FIND("=",BW1982)),""),"")</f>
        <v>Non_select</v>
      </c>
      <c r="BZ1982" s="170" t="str">
        <f aca="false">IF(BX1982&lt;&gt;"",IF(ISNUMBER(FIND(".",BX1982)),LEFT(BX1982,FIND(".",BX1982)-1),BX1982),BX1982)</f>
        <v>xx</v>
      </c>
      <c r="CA1982" s="170" t="str">
        <f aca="false">IF(BX1982&lt;&gt;"",IF(ISNUMBER(FIND(".",BX1982)),RIGHT(BX1982,LEN(BX1982)-FIND(".",BX1982)),""),"")</f>
        <v/>
      </c>
      <c r="CC1982" s="170" t="str">
        <f aca="false">A1982</f>
        <v>JX270837</v>
      </c>
      <c r="CD1982" s="178" t="s">
        <v>339</v>
      </c>
      <c r="CE1982" s="178" t="s">
        <v>340</v>
      </c>
      <c r="CF1982" s="178" t="s">
        <v>341</v>
      </c>
      <c r="CK1982" s="178"/>
      <c r="CR1982" s="228" t="n">
        <f aca="false">C1982</f>
        <v>0</v>
      </c>
      <c r="CS1982" s="229" t="n">
        <f aca="false">D1982</f>
        <v>0</v>
      </c>
      <c r="CT1982" s="170" t="str">
        <f aca="false">CONCATENATE(CD1982," strain ",CM1982," ",CL1982,", partial cds")</f>
        <v>Hepatitis E virus strain  , partial cds</v>
      </c>
    </row>
    <row r="1983" customFormat="false" ht="11.9" hidden="true" customHeight="true" outlineLevel="0" collapsed="false">
      <c r="A1983" s="1" t="s">
        <v>4937</v>
      </c>
      <c r="B1983" s="147" t="s">
        <v>371</v>
      </c>
      <c r="F1983" s="210"/>
      <c r="H1983" s="146" t="s">
        <v>649</v>
      </c>
      <c r="I1983" s="153" t="s">
        <v>650</v>
      </c>
      <c r="J1983" s="146" t="s">
        <v>395</v>
      </c>
      <c r="AJ1983" s="219" t="n">
        <f aca="false">SeqEnd-SeqBeg+1</f>
        <v>1</v>
      </c>
      <c r="AK1983" s="220" t="n">
        <f aca="false">AND( SeqBeg&lt;=Beg  , End &lt;=SeqEnd )</f>
        <v>0</v>
      </c>
      <c r="AN1983" s="221"/>
      <c r="AO1983" s="147" t="s">
        <v>103</v>
      </c>
      <c r="AP1983" s="147" t="s">
        <v>103</v>
      </c>
      <c r="AQ1983" s="147" t="s">
        <v>103</v>
      </c>
      <c r="AR1983" s="147" t="s">
        <v>103</v>
      </c>
      <c r="AS1983" s="147" t="s">
        <v>103</v>
      </c>
      <c r="AT1983" s="147" t="s">
        <v>103</v>
      </c>
      <c r="AU1983" s="146"/>
      <c r="AW1983" s="222" t="str">
        <f aca="false">HYPERLINK(CONCATENATE("http://www.ncbi.nlm.nih.gov/nuccore/",BM1983),BM1983)</f>
        <v>JX270838</v>
      </c>
      <c r="AX1983" s="219" t="str">
        <f aca="false">CONCATENATE(D1983,IF(I1983="","",CONCATENATE(".",I1983)),IF(K1983="","",CONCATENATE(".",K1983)),IF(M1983="","",CONCATENATE(".",M1983)),IF(R1983="","",CONCATENATE(".",R1983)),IF(U1983="","","(*)"))</f>
        <v>.GBR</v>
      </c>
      <c r="AY1983" s="170" t="str">
        <f aca="false">CONCATENATE(BM1983,".",BN1983)</f>
        <v>JX270838.</v>
      </c>
      <c r="AZ1983" s="171" t="str">
        <f aca="false">IF(AV1983="",IF(ISNUMBER(FIND(".",A1983)),LEFT(A1983,FIND(".",A1983)-1),A1983),AV1983)</f>
        <v>JX270838</v>
      </c>
      <c r="BA1983" s="171" t="str">
        <f aca="false">IF(ISNUMBER(FIND("-",AZ1983)),LEFT(AZ1983,FIND("-",AZ1983)-1),AZ1983)</f>
        <v>JX270838</v>
      </c>
      <c r="BB1983" s="170" t="str">
        <f aca="false"> MEGAname &amp; "="</f>
        <v>JX270838=</v>
      </c>
      <c r="BC1983" s="170" t="str">
        <f aca="false">Clear &amp; IF(span ,"Span","out")</f>
        <v>JX270838=out</v>
      </c>
      <c r="BD1983" s="170" t="str">
        <f aca="false">Clear &amp; IF(span, IF(B1983=".","Selected",B1983),"out")</f>
        <v>JX270838=out</v>
      </c>
      <c r="BE1983" s="170" t="str">
        <f aca="false">Clear &amp; Strain</f>
        <v>JX270838=</v>
      </c>
      <c r="BF1983" s="170" t="str">
        <f aca="false">CONCATENATE(A1983,"=",F1983,". ",AX1983,IF(AB1983="","",CONCATENATE(".",AB1983)))</f>
        <v>JX270838=. .GBR</v>
      </c>
      <c r="BG1983" s="170" t="str">
        <f aca="false">CONCATENATE(A1983,"=",F1983,". ",AX1983)</f>
        <v>JX270838=. .GBR</v>
      </c>
      <c r="BH1983" s="170" t="str">
        <f aca="false">CONCATENATE(A1983,"=",AX1983)</f>
        <v>JX270838=.GBR</v>
      </c>
      <c r="BI1983" s="170" t="str">
        <f aca="false">CONCATENATE(A1983,"=",ComForSubtype,D1983)</f>
        <v>JX270838=</v>
      </c>
      <c r="BJ1983" s="170" t="str">
        <f aca="false">CONCATENATE(A1983,"=",E1983)</f>
        <v>JX270838=</v>
      </c>
      <c r="BK1983" s="170" t="str">
        <f aca="false">CONCATENATE(A1983,"=",C1983)</f>
        <v>JX270838=</v>
      </c>
      <c r="BL1983" s="170" t="str">
        <f aca="false">CONCATENATE(D1983,"=")</f>
        <v>=</v>
      </c>
      <c r="BM1983" s="223" t="str">
        <f aca="false">IF(BA1983="XX","",BA1983)</f>
        <v>JX270838</v>
      </c>
      <c r="BN1983" s="224" t="str">
        <f aca="false">CONCATENATE(IF(F1983="","",F1983),IF(G1983="","",CONCATENATE(" / ",G1983)))</f>
        <v/>
      </c>
      <c r="BO1983" s="225" t="str">
        <f aca="false">AX1983</f>
        <v>.GBR</v>
      </c>
      <c r="BP1983" s="226" t="str">
        <f aca="false">IF(V1983="","",V1983)</f>
        <v/>
      </c>
      <c r="BQ1983" s="226" t="str">
        <f aca="false">IF(W1983="","",CONCATENATE(W1983,IF(LEFT(AO1983,1)="s","+","")))</f>
        <v/>
      </c>
      <c r="BR1983" s="226" t="str">
        <f aca="false">IF(X1983="","",CONCATENATE(X1983,IF(LEFT(AQ1983,1)="s","+","")))</f>
        <v/>
      </c>
      <c r="BS1983" s="226" t="str">
        <f aca="false">IF(Y1983="","",CONCATENATE(Y1983,IF(LEFT(AR1983,1)="s","+","")))</f>
        <v/>
      </c>
      <c r="BT1983" s="226" t="str">
        <f aca="false">IF(Z1983="","",CONCATENATE(Z1983,IF(LEFT(AS1983,1)="s","+","")))</f>
        <v/>
      </c>
      <c r="BU1983" s="227" t="str">
        <f aca="false">IF(AA1983="","",CONCATENATE(AA1983,IF(LEFT(AT1983,1)="s","+","")))</f>
        <v/>
      </c>
      <c r="BW1983" s="177" t="s">
        <v>338</v>
      </c>
      <c r="BX1983" s="170" t="str">
        <f aca="false">IF(BW1983&lt;&gt;"",IF(ISNUMBER(FIND("=",BW1983)),LEFT(BW1983,FIND("=",BW1983)-1),BW1983),BW1983)</f>
        <v>xx</v>
      </c>
      <c r="BY1983" s="170" t="str">
        <f aca="false">IF(BW1983&lt;&gt;"",IF(ISNUMBER(FIND("=",BW1983)),RIGHT(BW1983,LEN(BW1983)-FIND("=",BW1983)),""),"")</f>
        <v>Non_select</v>
      </c>
      <c r="BZ1983" s="170" t="str">
        <f aca="false">IF(BX1983&lt;&gt;"",IF(ISNUMBER(FIND(".",BX1983)),LEFT(BX1983,FIND(".",BX1983)-1),BX1983),BX1983)</f>
        <v>xx</v>
      </c>
      <c r="CA1983" s="170" t="str">
        <f aca="false">IF(BX1983&lt;&gt;"",IF(ISNUMBER(FIND(".",BX1983)),RIGHT(BX1983,LEN(BX1983)-FIND(".",BX1983)),""),"")</f>
        <v/>
      </c>
      <c r="CC1983" s="170" t="str">
        <f aca="false">A1983</f>
        <v>JX270838</v>
      </c>
      <c r="CD1983" s="178" t="s">
        <v>339</v>
      </c>
      <c r="CE1983" s="178" t="s">
        <v>340</v>
      </c>
      <c r="CF1983" s="178" t="s">
        <v>341</v>
      </c>
      <c r="CK1983" s="178"/>
      <c r="CR1983" s="228" t="n">
        <f aca="false">C1983</f>
        <v>0</v>
      </c>
      <c r="CS1983" s="229" t="n">
        <f aca="false">D1983</f>
        <v>0</v>
      </c>
      <c r="CT1983" s="170" t="str">
        <f aca="false">CONCATENATE(CD1983," strain ",CM1983," ",CL1983,", partial cds")</f>
        <v>Hepatitis E virus strain  , partial cds</v>
      </c>
    </row>
    <row r="1984" customFormat="false" ht="11.9" hidden="true" customHeight="true" outlineLevel="0" collapsed="false">
      <c r="A1984" s="1" t="s">
        <v>4938</v>
      </c>
      <c r="B1984" s="147" t="s">
        <v>371</v>
      </c>
      <c r="F1984" s="210"/>
      <c r="H1984" s="146" t="s">
        <v>649</v>
      </c>
      <c r="I1984" s="153" t="s">
        <v>650</v>
      </c>
      <c r="J1984" s="146" t="s">
        <v>395</v>
      </c>
      <c r="AJ1984" s="219" t="n">
        <f aca="false">SeqEnd-SeqBeg+1</f>
        <v>1</v>
      </c>
      <c r="AK1984" s="220" t="n">
        <f aca="false">AND( SeqBeg&lt;=Beg  , End &lt;=SeqEnd )</f>
        <v>0</v>
      </c>
      <c r="AN1984" s="221"/>
      <c r="AO1984" s="147" t="s">
        <v>103</v>
      </c>
      <c r="AP1984" s="147" t="s">
        <v>103</v>
      </c>
      <c r="AQ1984" s="147" t="s">
        <v>103</v>
      </c>
      <c r="AR1984" s="147" t="s">
        <v>103</v>
      </c>
      <c r="AS1984" s="147" t="s">
        <v>103</v>
      </c>
      <c r="AT1984" s="147" t="s">
        <v>103</v>
      </c>
      <c r="AU1984" s="146"/>
      <c r="AW1984" s="222" t="str">
        <f aca="false">HYPERLINK(CONCATENATE("http://www.ncbi.nlm.nih.gov/nuccore/",BM1984),BM1984)</f>
        <v>JX270839</v>
      </c>
      <c r="AX1984" s="219" t="str">
        <f aca="false">CONCATENATE(D1984,IF(I1984="","",CONCATENATE(".",I1984)),IF(K1984="","",CONCATENATE(".",K1984)),IF(M1984="","",CONCATENATE(".",M1984)),IF(R1984="","",CONCATENATE(".",R1984)),IF(U1984="","","(*)"))</f>
        <v>.GBR</v>
      </c>
      <c r="AY1984" s="170" t="str">
        <f aca="false">CONCATENATE(BM1984,".",BN1984)</f>
        <v>JX270839.</v>
      </c>
      <c r="AZ1984" s="171" t="str">
        <f aca="false">IF(AV1984="",IF(ISNUMBER(FIND(".",A1984)),LEFT(A1984,FIND(".",A1984)-1),A1984),AV1984)</f>
        <v>JX270839</v>
      </c>
      <c r="BA1984" s="171" t="str">
        <f aca="false">IF(ISNUMBER(FIND("-",AZ1984)),LEFT(AZ1984,FIND("-",AZ1984)-1),AZ1984)</f>
        <v>JX270839</v>
      </c>
      <c r="BB1984" s="170" t="str">
        <f aca="false"> MEGAname &amp; "="</f>
        <v>JX270839=</v>
      </c>
      <c r="BC1984" s="170" t="str">
        <f aca="false">Clear &amp; IF(span ,"Span","out")</f>
        <v>JX270839=out</v>
      </c>
      <c r="BD1984" s="170" t="str">
        <f aca="false">Clear &amp; IF(span, IF(B1984=".","Selected",B1984),"out")</f>
        <v>JX270839=out</v>
      </c>
      <c r="BE1984" s="170" t="str">
        <f aca="false">Clear &amp; Strain</f>
        <v>JX270839=</v>
      </c>
      <c r="BF1984" s="170" t="str">
        <f aca="false">CONCATENATE(A1984,"=",F1984,". ",AX1984,IF(AB1984="","",CONCATENATE(".",AB1984)))</f>
        <v>JX270839=. .GBR</v>
      </c>
      <c r="BG1984" s="170" t="str">
        <f aca="false">CONCATENATE(A1984,"=",F1984,". ",AX1984)</f>
        <v>JX270839=. .GBR</v>
      </c>
      <c r="BH1984" s="170" t="str">
        <f aca="false">CONCATENATE(A1984,"=",AX1984)</f>
        <v>JX270839=.GBR</v>
      </c>
      <c r="BI1984" s="170" t="str">
        <f aca="false">CONCATENATE(A1984,"=",ComForSubtype,D1984)</f>
        <v>JX270839=</v>
      </c>
      <c r="BJ1984" s="170" t="str">
        <f aca="false">CONCATENATE(A1984,"=",E1984)</f>
        <v>JX270839=</v>
      </c>
      <c r="BK1984" s="170" t="str">
        <f aca="false">CONCATENATE(A1984,"=",C1984)</f>
        <v>JX270839=</v>
      </c>
      <c r="BL1984" s="170" t="str">
        <f aca="false">CONCATENATE(D1984,"=")</f>
        <v>=</v>
      </c>
      <c r="BM1984" s="223" t="str">
        <f aca="false">IF(BA1984="XX","",BA1984)</f>
        <v>JX270839</v>
      </c>
      <c r="BN1984" s="224" t="str">
        <f aca="false">CONCATENATE(IF(F1984="","",F1984),IF(G1984="","",CONCATENATE(" / ",G1984)))</f>
        <v/>
      </c>
      <c r="BO1984" s="225" t="str">
        <f aca="false">AX1984</f>
        <v>.GBR</v>
      </c>
      <c r="BP1984" s="226" t="str">
        <f aca="false">IF(V1984="","",V1984)</f>
        <v/>
      </c>
      <c r="BQ1984" s="226" t="str">
        <f aca="false">IF(W1984="","",CONCATENATE(W1984,IF(LEFT(AO1984,1)="s","+","")))</f>
        <v/>
      </c>
      <c r="BR1984" s="226" t="str">
        <f aca="false">IF(X1984="","",CONCATENATE(X1984,IF(LEFT(AQ1984,1)="s","+","")))</f>
        <v/>
      </c>
      <c r="BS1984" s="226" t="str">
        <f aca="false">IF(Y1984="","",CONCATENATE(Y1984,IF(LEFT(AR1984,1)="s","+","")))</f>
        <v/>
      </c>
      <c r="BT1984" s="226" t="str">
        <f aca="false">IF(Z1984="","",CONCATENATE(Z1984,IF(LEFT(AS1984,1)="s","+","")))</f>
        <v/>
      </c>
      <c r="BU1984" s="227" t="str">
        <f aca="false">IF(AA1984="","",CONCATENATE(AA1984,IF(LEFT(AT1984,1)="s","+","")))</f>
        <v/>
      </c>
      <c r="BW1984" s="177" t="s">
        <v>338</v>
      </c>
      <c r="BX1984" s="170" t="str">
        <f aca="false">IF(BW1984&lt;&gt;"",IF(ISNUMBER(FIND("=",BW1984)),LEFT(BW1984,FIND("=",BW1984)-1),BW1984),BW1984)</f>
        <v>xx</v>
      </c>
      <c r="BY1984" s="170" t="str">
        <f aca="false">IF(BW1984&lt;&gt;"",IF(ISNUMBER(FIND("=",BW1984)),RIGHT(BW1984,LEN(BW1984)-FIND("=",BW1984)),""),"")</f>
        <v>Non_select</v>
      </c>
      <c r="BZ1984" s="170" t="str">
        <f aca="false">IF(BX1984&lt;&gt;"",IF(ISNUMBER(FIND(".",BX1984)),LEFT(BX1984,FIND(".",BX1984)-1),BX1984),BX1984)</f>
        <v>xx</v>
      </c>
      <c r="CA1984" s="170" t="str">
        <f aca="false">IF(BX1984&lt;&gt;"",IF(ISNUMBER(FIND(".",BX1984)),RIGHT(BX1984,LEN(BX1984)-FIND(".",BX1984)),""),"")</f>
        <v/>
      </c>
      <c r="CC1984" s="170" t="str">
        <f aca="false">A1984</f>
        <v>JX270839</v>
      </c>
      <c r="CD1984" s="178" t="s">
        <v>339</v>
      </c>
      <c r="CE1984" s="178" t="s">
        <v>340</v>
      </c>
      <c r="CF1984" s="178" t="s">
        <v>341</v>
      </c>
      <c r="CK1984" s="178"/>
      <c r="CR1984" s="228" t="n">
        <f aca="false">C1984</f>
        <v>0</v>
      </c>
      <c r="CS1984" s="229" t="n">
        <f aca="false">D1984</f>
        <v>0</v>
      </c>
      <c r="CT1984" s="170" t="str">
        <f aca="false">CONCATENATE(CD1984," strain ",CM1984," ",CL1984,", partial cds")</f>
        <v>Hepatitis E virus strain  , partial cds</v>
      </c>
    </row>
    <row r="1985" customFormat="false" ht="11.9" hidden="true" customHeight="true" outlineLevel="0" collapsed="false">
      <c r="A1985" s="1" t="s">
        <v>4939</v>
      </c>
      <c r="B1985" s="147" t="s">
        <v>371</v>
      </c>
      <c r="F1985" s="210"/>
      <c r="H1985" s="146" t="s">
        <v>649</v>
      </c>
      <c r="I1985" s="153" t="s">
        <v>650</v>
      </c>
      <c r="J1985" s="146" t="s">
        <v>395</v>
      </c>
      <c r="AJ1985" s="219" t="n">
        <f aca="false">SeqEnd-SeqBeg+1</f>
        <v>1</v>
      </c>
      <c r="AK1985" s="220" t="n">
        <f aca="false">AND( SeqBeg&lt;=Beg  , End &lt;=SeqEnd )</f>
        <v>0</v>
      </c>
      <c r="AN1985" s="221"/>
      <c r="AO1985" s="147" t="s">
        <v>103</v>
      </c>
      <c r="AP1985" s="147" t="s">
        <v>103</v>
      </c>
      <c r="AQ1985" s="147" t="s">
        <v>103</v>
      </c>
      <c r="AR1985" s="147" t="s">
        <v>103</v>
      </c>
      <c r="AS1985" s="147" t="s">
        <v>103</v>
      </c>
      <c r="AT1985" s="147" t="s">
        <v>103</v>
      </c>
      <c r="AU1985" s="146"/>
      <c r="AW1985" s="222" t="str">
        <f aca="false">HYPERLINK(CONCATENATE("http://www.ncbi.nlm.nih.gov/nuccore/",BM1985),BM1985)</f>
        <v>JX270840</v>
      </c>
      <c r="AX1985" s="219" t="str">
        <f aca="false">CONCATENATE(D1985,IF(I1985="","",CONCATENATE(".",I1985)),IF(K1985="","",CONCATENATE(".",K1985)),IF(M1985="","",CONCATENATE(".",M1985)),IF(R1985="","",CONCATENATE(".",R1985)),IF(U1985="","","(*)"))</f>
        <v>.GBR</v>
      </c>
      <c r="AY1985" s="170" t="str">
        <f aca="false">CONCATENATE(BM1985,".",BN1985)</f>
        <v>JX270840.</v>
      </c>
      <c r="AZ1985" s="171" t="str">
        <f aca="false">IF(AV1985="",IF(ISNUMBER(FIND(".",A1985)),LEFT(A1985,FIND(".",A1985)-1),A1985),AV1985)</f>
        <v>JX270840</v>
      </c>
      <c r="BA1985" s="171" t="str">
        <f aca="false">IF(ISNUMBER(FIND("-",AZ1985)),LEFT(AZ1985,FIND("-",AZ1985)-1),AZ1985)</f>
        <v>JX270840</v>
      </c>
      <c r="BB1985" s="170" t="str">
        <f aca="false"> MEGAname &amp; "="</f>
        <v>JX270840=</v>
      </c>
      <c r="BC1985" s="170" t="str">
        <f aca="false">Clear &amp; IF(span ,"Span","out")</f>
        <v>JX270840=out</v>
      </c>
      <c r="BD1985" s="170" t="str">
        <f aca="false">Clear &amp; IF(span, IF(B1985=".","Selected",B1985),"out")</f>
        <v>JX270840=out</v>
      </c>
      <c r="BE1985" s="170" t="str">
        <f aca="false">Clear &amp; Strain</f>
        <v>JX270840=</v>
      </c>
      <c r="BF1985" s="170" t="str">
        <f aca="false">CONCATENATE(A1985,"=",F1985,". ",AX1985,IF(AB1985="","",CONCATENATE(".",AB1985)))</f>
        <v>JX270840=. .GBR</v>
      </c>
      <c r="BG1985" s="170" t="str">
        <f aca="false">CONCATENATE(A1985,"=",F1985,". ",AX1985)</f>
        <v>JX270840=. .GBR</v>
      </c>
      <c r="BH1985" s="170" t="str">
        <f aca="false">CONCATENATE(A1985,"=",AX1985)</f>
        <v>JX270840=.GBR</v>
      </c>
      <c r="BI1985" s="170" t="str">
        <f aca="false">CONCATENATE(A1985,"=",ComForSubtype,D1985)</f>
        <v>JX270840=</v>
      </c>
      <c r="BJ1985" s="170" t="str">
        <f aca="false">CONCATENATE(A1985,"=",E1985)</f>
        <v>JX270840=</v>
      </c>
      <c r="BK1985" s="170" t="str">
        <f aca="false">CONCATENATE(A1985,"=",C1985)</f>
        <v>JX270840=</v>
      </c>
      <c r="BL1985" s="170" t="str">
        <f aca="false">CONCATENATE(D1985,"=")</f>
        <v>=</v>
      </c>
      <c r="BM1985" s="223" t="str">
        <f aca="false">IF(BA1985="XX","",BA1985)</f>
        <v>JX270840</v>
      </c>
      <c r="BN1985" s="224" t="str">
        <f aca="false">CONCATENATE(IF(F1985="","",F1985),IF(G1985="","",CONCATENATE(" / ",G1985)))</f>
        <v/>
      </c>
      <c r="BO1985" s="225" t="str">
        <f aca="false">AX1985</f>
        <v>.GBR</v>
      </c>
      <c r="BP1985" s="226" t="str">
        <f aca="false">IF(V1985="","",V1985)</f>
        <v/>
      </c>
      <c r="BQ1985" s="226" t="str">
        <f aca="false">IF(W1985="","",CONCATENATE(W1985,IF(LEFT(AO1985,1)="s","+","")))</f>
        <v/>
      </c>
      <c r="BR1985" s="226" t="str">
        <f aca="false">IF(X1985="","",CONCATENATE(X1985,IF(LEFT(AQ1985,1)="s","+","")))</f>
        <v/>
      </c>
      <c r="BS1985" s="226" t="str">
        <f aca="false">IF(Y1985="","",CONCATENATE(Y1985,IF(LEFT(AR1985,1)="s","+","")))</f>
        <v/>
      </c>
      <c r="BT1985" s="226" t="str">
        <f aca="false">IF(Z1985="","",CONCATENATE(Z1985,IF(LEFT(AS1985,1)="s","+","")))</f>
        <v/>
      </c>
      <c r="BU1985" s="227" t="str">
        <f aca="false">IF(AA1985="","",CONCATENATE(AA1985,IF(LEFT(AT1985,1)="s","+","")))</f>
        <v/>
      </c>
      <c r="BW1985" s="177" t="s">
        <v>338</v>
      </c>
      <c r="BX1985" s="170" t="str">
        <f aca="false">IF(BW1985&lt;&gt;"",IF(ISNUMBER(FIND("=",BW1985)),LEFT(BW1985,FIND("=",BW1985)-1),BW1985),BW1985)</f>
        <v>xx</v>
      </c>
      <c r="BY1985" s="170" t="str">
        <f aca="false">IF(BW1985&lt;&gt;"",IF(ISNUMBER(FIND("=",BW1985)),RIGHT(BW1985,LEN(BW1985)-FIND("=",BW1985)),""),"")</f>
        <v>Non_select</v>
      </c>
      <c r="BZ1985" s="170" t="str">
        <f aca="false">IF(BX1985&lt;&gt;"",IF(ISNUMBER(FIND(".",BX1985)),LEFT(BX1985,FIND(".",BX1985)-1),BX1985),BX1985)</f>
        <v>xx</v>
      </c>
      <c r="CA1985" s="170" t="str">
        <f aca="false">IF(BX1985&lt;&gt;"",IF(ISNUMBER(FIND(".",BX1985)),RIGHT(BX1985,LEN(BX1985)-FIND(".",BX1985)),""),"")</f>
        <v/>
      </c>
      <c r="CC1985" s="170" t="str">
        <f aca="false">A1985</f>
        <v>JX270840</v>
      </c>
      <c r="CD1985" s="178" t="s">
        <v>339</v>
      </c>
      <c r="CE1985" s="178" t="s">
        <v>340</v>
      </c>
      <c r="CF1985" s="178" t="s">
        <v>341</v>
      </c>
      <c r="CK1985" s="178"/>
      <c r="CR1985" s="228" t="n">
        <f aca="false">C1985</f>
        <v>0</v>
      </c>
      <c r="CS1985" s="229" t="n">
        <f aca="false">D1985</f>
        <v>0</v>
      </c>
      <c r="CT1985" s="170" t="str">
        <f aca="false">CONCATENATE(CD1985," strain ",CM1985," ",CL1985,", partial cds")</f>
        <v>Hepatitis E virus strain  , partial cds</v>
      </c>
    </row>
    <row r="1986" customFormat="false" ht="11.9" hidden="true" customHeight="true" outlineLevel="0" collapsed="false">
      <c r="A1986" s="1" t="s">
        <v>4940</v>
      </c>
      <c r="B1986" s="147" t="s">
        <v>371</v>
      </c>
      <c r="F1986" s="210"/>
      <c r="H1986" s="146" t="s">
        <v>649</v>
      </c>
      <c r="I1986" s="153" t="s">
        <v>650</v>
      </c>
      <c r="J1986" s="146" t="s">
        <v>395</v>
      </c>
      <c r="AJ1986" s="219" t="n">
        <f aca="false">SeqEnd-SeqBeg+1</f>
        <v>1</v>
      </c>
      <c r="AK1986" s="220" t="n">
        <f aca="false">AND( SeqBeg&lt;=Beg  , End &lt;=SeqEnd )</f>
        <v>0</v>
      </c>
      <c r="AN1986" s="221"/>
      <c r="AO1986" s="147" t="s">
        <v>103</v>
      </c>
      <c r="AP1986" s="147" t="s">
        <v>103</v>
      </c>
      <c r="AQ1986" s="147" t="s">
        <v>103</v>
      </c>
      <c r="AR1986" s="147" t="s">
        <v>103</v>
      </c>
      <c r="AS1986" s="147" t="s">
        <v>103</v>
      </c>
      <c r="AT1986" s="147" t="s">
        <v>103</v>
      </c>
      <c r="AU1986" s="146"/>
      <c r="AW1986" s="222" t="str">
        <f aca="false">HYPERLINK(CONCATENATE("http://www.ncbi.nlm.nih.gov/nuccore/",BM1986),BM1986)</f>
        <v>JX270841</v>
      </c>
      <c r="AX1986" s="219" t="str">
        <f aca="false">CONCATENATE(D1986,IF(I1986="","",CONCATENATE(".",I1986)),IF(K1986="","",CONCATENATE(".",K1986)),IF(M1986="","",CONCATENATE(".",M1986)),IF(R1986="","",CONCATENATE(".",R1986)),IF(U1986="","","(*)"))</f>
        <v>.GBR</v>
      </c>
      <c r="AY1986" s="170" t="str">
        <f aca="false">CONCATENATE(BM1986,".",BN1986)</f>
        <v>JX270841.</v>
      </c>
      <c r="AZ1986" s="171" t="str">
        <f aca="false">IF(AV1986="",IF(ISNUMBER(FIND(".",A1986)),LEFT(A1986,FIND(".",A1986)-1),A1986),AV1986)</f>
        <v>JX270841</v>
      </c>
      <c r="BA1986" s="171" t="str">
        <f aca="false">IF(ISNUMBER(FIND("-",AZ1986)),LEFT(AZ1986,FIND("-",AZ1986)-1),AZ1986)</f>
        <v>JX270841</v>
      </c>
      <c r="BB1986" s="170" t="str">
        <f aca="false"> MEGAname &amp; "="</f>
        <v>JX270841=</v>
      </c>
      <c r="BC1986" s="170" t="str">
        <f aca="false">Clear &amp; IF(span ,"Span","out")</f>
        <v>JX270841=out</v>
      </c>
      <c r="BD1986" s="170" t="str">
        <f aca="false">Clear &amp; IF(span, IF(B1986=".","Selected",B1986),"out")</f>
        <v>JX270841=out</v>
      </c>
      <c r="BE1986" s="170" t="str">
        <f aca="false">Clear &amp; Strain</f>
        <v>JX270841=</v>
      </c>
      <c r="BF1986" s="170" t="str">
        <f aca="false">CONCATENATE(A1986,"=",F1986,". ",AX1986,IF(AB1986="","",CONCATENATE(".",AB1986)))</f>
        <v>JX270841=. .GBR</v>
      </c>
      <c r="BG1986" s="170" t="str">
        <f aca="false">CONCATENATE(A1986,"=",F1986,". ",AX1986)</f>
        <v>JX270841=. .GBR</v>
      </c>
      <c r="BH1986" s="170" t="str">
        <f aca="false">CONCATENATE(A1986,"=",AX1986)</f>
        <v>JX270841=.GBR</v>
      </c>
      <c r="BI1986" s="170" t="str">
        <f aca="false">CONCATENATE(A1986,"=",ComForSubtype,D1986)</f>
        <v>JX270841=</v>
      </c>
      <c r="BJ1986" s="170" t="str">
        <f aca="false">CONCATENATE(A1986,"=",E1986)</f>
        <v>JX270841=</v>
      </c>
      <c r="BK1986" s="170" t="str">
        <f aca="false">CONCATENATE(A1986,"=",C1986)</f>
        <v>JX270841=</v>
      </c>
      <c r="BL1986" s="170" t="str">
        <f aca="false">CONCATENATE(D1986,"=")</f>
        <v>=</v>
      </c>
      <c r="BM1986" s="223" t="str">
        <f aca="false">IF(BA1986="XX","",BA1986)</f>
        <v>JX270841</v>
      </c>
      <c r="BN1986" s="224" t="str">
        <f aca="false">CONCATENATE(IF(F1986="","",F1986),IF(G1986="","",CONCATENATE(" / ",G1986)))</f>
        <v/>
      </c>
      <c r="BO1986" s="225" t="str">
        <f aca="false">AX1986</f>
        <v>.GBR</v>
      </c>
      <c r="BP1986" s="226" t="str">
        <f aca="false">IF(V1986="","",V1986)</f>
        <v/>
      </c>
      <c r="BQ1986" s="226" t="str">
        <f aca="false">IF(W1986="","",CONCATENATE(W1986,IF(LEFT(AO1986,1)="s","+","")))</f>
        <v/>
      </c>
      <c r="BR1986" s="226" t="str">
        <f aca="false">IF(X1986="","",CONCATENATE(X1986,IF(LEFT(AQ1986,1)="s","+","")))</f>
        <v/>
      </c>
      <c r="BS1986" s="226" t="str">
        <f aca="false">IF(Y1986="","",CONCATENATE(Y1986,IF(LEFT(AR1986,1)="s","+","")))</f>
        <v/>
      </c>
      <c r="BT1986" s="226" t="str">
        <f aca="false">IF(Z1986="","",CONCATENATE(Z1986,IF(LEFT(AS1986,1)="s","+","")))</f>
        <v/>
      </c>
      <c r="BU1986" s="227" t="str">
        <f aca="false">IF(AA1986="","",CONCATENATE(AA1986,IF(LEFT(AT1986,1)="s","+","")))</f>
        <v/>
      </c>
      <c r="BW1986" s="177" t="s">
        <v>338</v>
      </c>
      <c r="BX1986" s="170" t="str">
        <f aca="false">IF(BW1986&lt;&gt;"",IF(ISNUMBER(FIND("=",BW1986)),LEFT(BW1986,FIND("=",BW1986)-1),BW1986),BW1986)</f>
        <v>xx</v>
      </c>
      <c r="BY1986" s="170" t="str">
        <f aca="false">IF(BW1986&lt;&gt;"",IF(ISNUMBER(FIND("=",BW1986)),RIGHT(BW1986,LEN(BW1986)-FIND("=",BW1986)),""),"")</f>
        <v>Non_select</v>
      </c>
      <c r="BZ1986" s="170" t="str">
        <f aca="false">IF(BX1986&lt;&gt;"",IF(ISNUMBER(FIND(".",BX1986)),LEFT(BX1986,FIND(".",BX1986)-1),BX1986),BX1986)</f>
        <v>xx</v>
      </c>
      <c r="CA1986" s="170" t="str">
        <f aca="false">IF(BX1986&lt;&gt;"",IF(ISNUMBER(FIND(".",BX1986)),RIGHT(BX1986,LEN(BX1986)-FIND(".",BX1986)),""),"")</f>
        <v/>
      </c>
      <c r="CC1986" s="170" t="str">
        <f aca="false">A1986</f>
        <v>JX270841</v>
      </c>
      <c r="CD1986" s="178" t="s">
        <v>339</v>
      </c>
      <c r="CE1986" s="178" t="s">
        <v>340</v>
      </c>
      <c r="CF1986" s="178" t="s">
        <v>341</v>
      </c>
      <c r="CK1986" s="178"/>
      <c r="CR1986" s="228" t="n">
        <f aca="false">C1986</f>
        <v>0</v>
      </c>
      <c r="CS1986" s="229" t="n">
        <f aca="false">D1986</f>
        <v>0</v>
      </c>
      <c r="CT1986" s="170" t="str">
        <f aca="false">CONCATENATE(CD1986," strain ",CM1986," ",CL1986,", partial cds")</f>
        <v>Hepatitis E virus strain  , partial cds</v>
      </c>
    </row>
    <row r="1987" customFormat="false" ht="11.9" hidden="true" customHeight="true" outlineLevel="0" collapsed="false">
      <c r="A1987" s="1" t="s">
        <v>4941</v>
      </c>
      <c r="B1987" s="147" t="s">
        <v>371</v>
      </c>
      <c r="F1987" s="210"/>
      <c r="H1987" s="146" t="s">
        <v>649</v>
      </c>
      <c r="I1987" s="153" t="s">
        <v>650</v>
      </c>
      <c r="J1987" s="146" t="s">
        <v>395</v>
      </c>
      <c r="AJ1987" s="219" t="n">
        <f aca="false">SeqEnd-SeqBeg+1</f>
        <v>1</v>
      </c>
      <c r="AK1987" s="220" t="n">
        <f aca="false">AND( SeqBeg&lt;=Beg  , End &lt;=SeqEnd )</f>
        <v>0</v>
      </c>
      <c r="AN1987" s="221"/>
      <c r="AO1987" s="147" t="s">
        <v>103</v>
      </c>
      <c r="AP1987" s="147" t="s">
        <v>103</v>
      </c>
      <c r="AQ1987" s="147" t="s">
        <v>103</v>
      </c>
      <c r="AR1987" s="147" t="s">
        <v>103</v>
      </c>
      <c r="AS1987" s="147" t="s">
        <v>103</v>
      </c>
      <c r="AT1987" s="147" t="s">
        <v>103</v>
      </c>
      <c r="AU1987" s="146"/>
      <c r="AW1987" s="222" t="str">
        <f aca="false">HYPERLINK(CONCATENATE("http://www.ncbi.nlm.nih.gov/nuccore/",BM1987),BM1987)</f>
        <v>JX270842</v>
      </c>
      <c r="AX1987" s="219" t="str">
        <f aca="false">CONCATENATE(D1987,IF(I1987="","",CONCATENATE(".",I1987)),IF(K1987="","",CONCATENATE(".",K1987)),IF(M1987="","",CONCATENATE(".",M1987)),IF(R1987="","",CONCATENATE(".",R1987)),IF(U1987="","","(*)"))</f>
        <v>.GBR</v>
      </c>
      <c r="AY1987" s="170" t="str">
        <f aca="false">CONCATENATE(BM1987,".",BN1987)</f>
        <v>JX270842.</v>
      </c>
      <c r="AZ1987" s="171" t="str">
        <f aca="false">IF(AV1987="",IF(ISNUMBER(FIND(".",A1987)),LEFT(A1987,FIND(".",A1987)-1),A1987),AV1987)</f>
        <v>JX270842</v>
      </c>
      <c r="BA1987" s="171" t="str">
        <f aca="false">IF(ISNUMBER(FIND("-",AZ1987)),LEFT(AZ1987,FIND("-",AZ1987)-1),AZ1987)</f>
        <v>JX270842</v>
      </c>
      <c r="BB1987" s="170" t="str">
        <f aca="false"> MEGAname &amp; "="</f>
        <v>JX270842=</v>
      </c>
      <c r="BC1987" s="170" t="str">
        <f aca="false">Clear &amp; IF(span ,"Span","out")</f>
        <v>JX270842=out</v>
      </c>
      <c r="BD1987" s="170" t="str">
        <f aca="false">Clear &amp; IF(span, IF(B1987=".","Selected",B1987),"out")</f>
        <v>JX270842=out</v>
      </c>
      <c r="BE1987" s="170" t="str">
        <f aca="false">Clear &amp; Strain</f>
        <v>JX270842=</v>
      </c>
      <c r="BF1987" s="170" t="str">
        <f aca="false">CONCATENATE(A1987,"=",F1987,". ",AX1987,IF(AB1987="","",CONCATENATE(".",AB1987)))</f>
        <v>JX270842=. .GBR</v>
      </c>
      <c r="BG1987" s="170" t="str">
        <f aca="false">CONCATENATE(A1987,"=",F1987,". ",AX1987)</f>
        <v>JX270842=. .GBR</v>
      </c>
      <c r="BH1987" s="170" t="str">
        <f aca="false">CONCATENATE(A1987,"=",AX1987)</f>
        <v>JX270842=.GBR</v>
      </c>
      <c r="BI1987" s="170" t="str">
        <f aca="false">CONCATENATE(A1987,"=",ComForSubtype,D1987)</f>
        <v>JX270842=</v>
      </c>
      <c r="BJ1987" s="170" t="str">
        <f aca="false">CONCATENATE(A1987,"=",E1987)</f>
        <v>JX270842=</v>
      </c>
      <c r="BK1987" s="170" t="str">
        <f aca="false">CONCATENATE(A1987,"=",C1987)</f>
        <v>JX270842=</v>
      </c>
      <c r="BL1987" s="170" t="str">
        <f aca="false">CONCATENATE(D1987,"=")</f>
        <v>=</v>
      </c>
      <c r="BM1987" s="223" t="str">
        <f aca="false">IF(BA1987="XX","",BA1987)</f>
        <v>JX270842</v>
      </c>
      <c r="BN1987" s="224" t="str">
        <f aca="false">CONCATENATE(IF(F1987="","",F1987),IF(G1987="","",CONCATENATE(" / ",G1987)))</f>
        <v/>
      </c>
      <c r="BO1987" s="225" t="str">
        <f aca="false">AX1987</f>
        <v>.GBR</v>
      </c>
      <c r="BP1987" s="226" t="str">
        <f aca="false">IF(V1987="","",V1987)</f>
        <v/>
      </c>
      <c r="BQ1987" s="226" t="str">
        <f aca="false">IF(W1987="","",CONCATENATE(W1987,IF(LEFT(AO1987,1)="s","+","")))</f>
        <v/>
      </c>
      <c r="BR1987" s="226" t="str">
        <f aca="false">IF(X1987="","",CONCATENATE(X1987,IF(LEFT(AQ1987,1)="s","+","")))</f>
        <v/>
      </c>
      <c r="BS1987" s="226" t="str">
        <f aca="false">IF(Y1987="","",CONCATENATE(Y1987,IF(LEFT(AR1987,1)="s","+","")))</f>
        <v/>
      </c>
      <c r="BT1987" s="226" t="str">
        <f aca="false">IF(Z1987="","",CONCATENATE(Z1987,IF(LEFT(AS1987,1)="s","+","")))</f>
        <v/>
      </c>
      <c r="BU1987" s="227" t="str">
        <f aca="false">IF(AA1987="","",CONCATENATE(AA1987,IF(LEFT(AT1987,1)="s","+","")))</f>
        <v/>
      </c>
      <c r="BW1987" s="177" t="s">
        <v>338</v>
      </c>
      <c r="BX1987" s="170" t="str">
        <f aca="false">IF(BW1987&lt;&gt;"",IF(ISNUMBER(FIND("=",BW1987)),LEFT(BW1987,FIND("=",BW1987)-1),BW1987),BW1987)</f>
        <v>xx</v>
      </c>
      <c r="BY1987" s="170" t="str">
        <f aca="false">IF(BW1987&lt;&gt;"",IF(ISNUMBER(FIND("=",BW1987)),RIGHT(BW1987,LEN(BW1987)-FIND("=",BW1987)),""),"")</f>
        <v>Non_select</v>
      </c>
      <c r="BZ1987" s="170" t="str">
        <f aca="false">IF(BX1987&lt;&gt;"",IF(ISNUMBER(FIND(".",BX1987)),LEFT(BX1987,FIND(".",BX1987)-1),BX1987),BX1987)</f>
        <v>xx</v>
      </c>
      <c r="CA1987" s="170" t="str">
        <f aca="false">IF(BX1987&lt;&gt;"",IF(ISNUMBER(FIND(".",BX1987)),RIGHT(BX1987,LEN(BX1987)-FIND(".",BX1987)),""),"")</f>
        <v/>
      </c>
      <c r="CC1987" s="170" t="str">
        <f aca="false">A1987</f>
        <v>JX270842</v>
      </c>
      <c r="CD1987" s="178" t="s">
        <v>339</v>
      </c>
      <c r="CE1987" s="178" t="s">
        <v>340</v>
      </c>
      <c r="CF1987" s="178" t="s">
        <v>341</v>
      </c>
      <c r="CK1987" s="178"/>
      <c r="CR1987" s="228" t="n">
        <f aca="false">C1987</f>
        <v>0</v>
      </c>
      <c r="CS1987" s="229" t="n">
        <f aca="false">D1987</f>
        <v>0</v>
      </c>
      <c r="CT1987" s="170" t="str">
        <f aca="false">CONCATENATE(CD1987," strain ",CM1987," ",CL1987,", partial cds")</f>
        <v>Hepatitis E virus strain  , partial cds</v>
      </c>
    </row>
    <row r="1988" customFormat="false" ht="11.9" hidden="true" customHeight="true" outlineLevel="0" collapsed="false">
      <c r="A1988" s="1" t="s">
        <v>4942</v>
      </c>
      <c r="B1988" s="147" t="s">
        <v>371</v>
      </c>
      <c r="F1988" s="210"/>
      <c r="H1988" s="146" t="s">
        <v>649</v>
      </c>
      <c r="I1988" s="153" t="s">
        <v>650</v>
      </c>
      <c r="J1988" s="146" t="s">
        <v>395</v>
      </c>
      <c r="AJ1988" s="219" t="n">
        <f aca="false">SeqEnd-SeqBeg+1</f>
        <v>1</v>
      </c>
      <c r="AK1988" s="220" t="n">
        <f aca="false">AND( SeqBeg&lt;=Beg  , End &lt;=SeqEnd )</f>
        <v>0</v>
      </c>
      <c r="AN1988" s="221"/>
      <c r="AO1988" s="147" t="s">
        <v>103</v>
      </c>
      <c r="AP1988" s="147" t="s">
        <v>103</v>
      </c>
      <c r="AQ1988" s="147" t="s">
        <v>103</v>
      </c>
      <c r="AR1988" s="147" t="s">
        <v>103</v>
      </c>
      <c r="AS1988" s="147" t="s">
        <v>103</v>
      </c>
      <c r="AT1988" s="147" t="s">
        <v>103</v>
      </c>
      <c r="AU1988" s="146"/>
      <c r="AW1988" s="222" t="str">
        <f aca="false">HYPERLINK(CONCATENATE("http://www.ncbi.nlm.nih.gov/nuccore/",BM1988),BM1988)</f>
        <v>JX270843</v>
      </c>
      <c r="AX1988" s="219" t="str">
        <f aca="false">CONCATENATE(D1988,IF(I1988="","",CONCATENATE(".",I1988)),IF(K1988="","",CONCATENATE(".",K1988)),IF(M1988="","",CONCATENATE(".",M1988)),IF(R1988="","",CONCATENATE(".",R1988)),IF(U1988="","","(*)"))</f>
        <v>.GBR</v>
      </c>
      <c r="AY1988" s="170" t="str">
        <f aca="false">CONCATENATE(BM1988,".",BN1988)</f>
        <v>JX270843.</v>
      </c>
      <c r="AZ1988" s="171" t="str">
        <f aca="false">IF(AV1988="",IF(ISNUMBER(FIND(".",A1988)),LEFT(A1988,FIND(".",A1988)-1),A1988),AV1988)</f>
        <v>JX270843</v>
      </c>
      <c r="BA1988" s="171" t="str">
        <f aca="false">IF(ISNUMBER(FIND("-",AZ1988)),LEFT(AZ1988,FIND("-",AZ1988)-1),AZ1988)</f>
        <v>JX270843</v>
      </c>
      <c r="BB1988" s="170" t="str">
        <f aca="false"> MEGAname &amp; "="</f>
        <v>JX270843=</v>
      </c>
      <c r="BC1988" s="170" t="str">
        <f aca="false">Clear &amp; IF(span ,"Span","out")</f>
        <v>JX270843=out</v>
      </c>
      <c r="BD1988" s="170" t="str">
        <f aca="false">Clear &amp; IF(span, IF(B1988=".","Selected",B1988),"out")</f>
        <v>JX270843=out</v>
      </c>
      <c r="BE1988" s="170" t="str">
        <f aca="false">Clear &amp; Strain</f>
        <v>JX270843=</v>
      </c>
      <c r="BF1988" s="170" t="str">
        <f aca="false">CONCATENATE(A1988,"=",F1988,". ",AX1988,IF(AB1988="","",CONCATENATE(".",AB1988)))</f>
        <v>JX270843=. .GBR</v>
      </c>
      <c r="BG1988" s="170" t="str">
        <f aca="false">CONCATENATE(A1988,"=",F1988,". ",AX1988)</f>
        <v>JX270843=. .GBR</v>
      </c>
      <c r="BH1988" s="170" t="str">
        <f aca="false">CONCATENATE(A1988,"=",AX1988)</f>
        <v>JX270843=.GBR</v>
      </c>
      <c r="BI1988" s="170" t="str">
        <f aca="false">CONCATENATE(A1988,"=",ComForSubtype,D1988)</f>
        <v>JX270843=</v>
      </c>
      <c r="BJ1988" s="170" t="str">
        <f aca="false">CONCATENATE(A1988,"=",E1988)</f>
        <v>JX270843=</v>
      </c>
      <c r="BK1988" s="170" t="str">
        <f aca="false">CONCATENATE(A1988,"=",C1988)</f>
        <v>JX270843=</v>
      </c>
      <c r="BL1988" s="170" t="str">
        <f aca="false">CONCATENATE(D1988,"=")</f>
        <v>=</v>
      </c>
      <c r="BM1988" s="223" t="str">
        <f aca="false">IF(BA1988="XX","",BA1988)</f>
        <v>JX270843</v>
      </c>
      <c r="BN1988" s="224" t="str">
        <f aca="false">CONCATENATE(IF(F1988="","",F1988),IF(G1988="","",CONCATENATE(" / ",G1988)))</f>
        <v/>
      </c>
      <c r="BO1988" s="225" t="str">
        <f aca="false">AX1988</f>
        <v>.GBR</v>
      </c>
      <c r="BP1988" s="226" t="str">
        <f aca="false">IF(V1988="","",V1988)</f>
        <v/>
      </c>
      <c r="BQ1988" s="226" t="str">
        <f aca="false">IF(W1988="","",CONCATENATE(W1988,IF(LEFT(AO1988,1)="s","+","")))</f>
        <v/>
      </c>
      <c r="BR1988" s="226" t="str">
        <f aca="false">IF(X1988="","",CONCATENATE(X1988,IF(LEFT(AQ1988,1)="s","+","")))</f>
        <v/>
      </c>
      <c r="BS1988" s="226" t="str">
        <f aca="false">IF(Y1988="","",CONCATENATE(Y1988,IF(LEFT(AR1988,1)="s","+","")))</f>
        <v/>
      </c>
      <c r="BT1988" s="226" t="str">
        <f aca="false">IF(Z1988="","",CONCATENATE(Z1988,IF(LEFT(AS1988,1)="s","+","")))</f>
        <v/>
      </c>
      <c r="BU1988" s="227" t="str">
        <f aca="false">IF(AA1988="","",CONCATENATE(AA1988,IF(LEFT(AT1988,1)="s","+","")))</f>
        <v/>
      </c>
      <c r="BW1988" s="177" t="s">
        <v>338</v>
      </c>
      <c r="BX1988" s="170" t="str">
        <f aca="false">IF(BW1988&lt;&gt;"",IF(ISNUMBER(FIND("=",BW1988)),LEFT(BW1988,FIND("=",BW1988)-1),BW1988),BW1988)</f>
        <v>xx</v>
      </c>
      <c r="BY1988" s="170" t="str">
        <f aca="false">IF(BW1988&lt;&gt;"",IF(ISNUMBER(FIND("=",BW1988)),RIGHT(BW1988,LEN(BW1988)-FIND("=",BW1988)),""),"")</f>
        <v>Non_select</v>
      </c>
      <c r="BZ1988" s="170" t="str">
        <f aca="false">IF(BX1988&lt;&gt;"",IF(ISNUMBER(FIND(".",BX1988)),LEFT(BX1988,FIND(".",BX1988)-1),BX1988),BX1988)</f>
        <v>xx</v>
      </c>
      <c r="CA1988" s="170" t="str">
        <f aca="false">IF(BX1988&lt;&gt;"",IF(ISNUMBER(FIND(".",BX1988)),RIGHT(BX1988,LEN(BX1988)-FIND(".",BX1988)),""),"")</f>
        <v/>
      </c>
      <c r="CC1988" s="170" t="str">
        <f aca="false">A1988</f>
        <v>JX270843</v>
      </c>
      <c r="CD1988" s="178" t="s">
        <v>339</v>
      </c>
      <c r="CE1988" s="178" t="s">
        <v>340</v>
      </c>
      <c r="CF1988" s="178" t="s">
        <v>341</v>
      </c>
      <c r="CK1988" s="178"/>
      <c r="CR1988" s="228" t="n">
        <f aca="false">C1988</f>
        <v>0</v>
      </c>
      <c r="CS1988" s="229" t="n">
        <f aca="false">D1988</f>
        <v>0</v>
      </c>
      <c r="CT1988" s="170" t="str">
        <f aca="false">CONCATENATE(CD1988," strain ",CM1988," ",CL1988,", partial cds")</f>
        <v>Hepatitis E virus strain  , partial cds</v>
      </c>
    </row>
    <row r="1989" customFormat="false" ht="11.9" hidden="true" customHeight="true" outlineLevel="0" collapsed="false">
      <c r="A1989" s="1" t="s">
        <v>4943</v>
      </c>
      <c r="B1989" s="147" t="s">
        <v>371</v>
      </c>
      <c r="F1989" s="210"/>
      <c r="H1989" s="146" t="s">
        <v>649</v>
      </c>
      <c r="I1989" s="153" t="s">
        <v>650</v>
      </c>
      <c r="J1989" s="146" t="s">
        <v>395</v>
      </c>
      <c r="AJ1989" s="219" t="n">
        <f aca="false">SeqEnd-SeqBeg+1</f>
        <v>1</v>
      </c>
      <c r="AK1989" s="220" t="n">
        <f aca="false">AND( SeqBeg&lt;=Beg  , End &lt;=SeqEnd )</f>
        <v>0</v>
      </c>
      <c r="AN1989" s="221"/>
      <c r="AO1989" s="147" t="s">
        <v>103</v>
      </c>
      <c r="AP1989" s="147" t="s">
        <v>103</v>
      </c>
      <c r="AQ1989" s="147" t="s">
        <v>103</v>
      </c>
      <c r="AR1989" s="147" t="s">
        <v>103</v>
      </c>
      <c r="AS1989" s="147" t="s">
        <v>103</v>
      </c>
      <c r="AT1989" s="147" t="s">
        <v>103</v>
      </c>
      <c r="AU1989" s="146"/>
      <c r="AW1989" s="222" t="str">
        <f aca="false">HYPERLINK(CONCATENATE("http://www.ncbi.nlm.nih.gov/nuccore/",BM1989),BM1989)</f>
        <v>JX270844</v>
      </c>
      <c r="AX1989" s="219" t="str">
        <f aca="false">CONCATENATE(D1989,IF(I1989="","",CONCATENATE(".",I1989)),IF(K1989="","",CONCATENATE(".",K1989)),IF(M1989="","",CONCATENATE(".",M1989)),IF(R1989="","",CONCATENATE(".",R1989)),IF(U1989="","","(*)"))</f>
        <v>.GBR</v>
      </c>
      <c r="AY1989" s="170" t="str">
        <f aca="false">CONCATENATE(BM1989,".",BN1989)</f>
        <v>JX270844.</v>
      </c>
      <c r="AZ1989" s="171" t="str">
        <f aca="false">IF(AV1989="",IF(ISNUMBER(FIND(".",A1989)),LEFT(A1989,FIND(".",A1989)-1),A1989),AV1989)</f>
        <v>JX270844</v>
      </c>
      <c r="BA1989" s="171" t="str">
        <f aca="false">IF(ISNUMBER(FIND("-",AZ1989)),LEFT(AZ1989,FIND("-",AZ1989)-1),AZ1989)</f>
        <v>JX270844</v>
      </c>
      <c r="BB1989" s="170" t="str">
        <f aca="false"> MEGAname &amp; "="</f>
        <v>JX270844=</v>
      </c>
      <c r="BC1989" s="170" t="str">
        <f aca="false">Clear &amp; IF(span ,"Span","out")</f>
        <v>JX270844=out</v>
      </c>
      <c r="BD1989" s="170" t="str">
        <f aca="false">Clear &amp; IF(span, IF(B1989=".","Selected",B1989),"out")</f>
        <v>JX270844=out</v>
      </c>
      <c r="BE1989" s="170" t="str">
        <f aca="false">Clear &amp; Strain</f>
        <v>JX270844=</v>
      </c>
      <c r="BF1989" s="170" t="str">
        <f aca="false">CONCATENATE(A1989,"=",F1989,". ",AX1989,IF(AB1989="","",CONCATENATE(".",AB1989)))</f>
        <v>JX270844=. .GBR</v>
      </c>
      <c r="BG1989" s="170" t="str">
        <f aca="false">CONCATENATE(A1989,"=",F1989,". ",AX1989)</f>
        <v>JX270844=. .GBR</v>
      </c>
      <c r="BH1989" s="170" t="str">
        <f aca="false">CONCATENATE(A1989,"=",AX1989)</f>
        <v>JX270844=.GBR</v>
      </c>
      <c r="BI1989" s="170" t="str">
        <f aca="false">CONCATENATE(A1989,"=",ComForSubtype,D1989)</f>
        <v>JX270844=</v>
      </c>
      <c r="BJ1989" s="170" t="str">
        <f aca="false">CONCATENATE(A1989,"=",E1989)</f>
        <v>JX270844=</v>
      </c>
      <c r="BK1989" s="170" t="str">
        <f aca="false">CONCATENATE(A1989,"=",C1989)</f>
        <v>JX270844=</v>
      </c>
      <c r="BL1989" s="170" t="str">
        <f aca="false">CONCATENATE(D1989,"=")</f>
        <v>=</v>
      </c>
      <c r="BM1989" s="223" t="str">
        <f aca="false">IF(BA1989="XX","",BA1989)</f>
        <v>JX270844</v>
      </c>
      <c r="BN1989" s="224" t="str">
        <f aca="false">CONCATENATE(IF(F1989="","",F1989),IF(G1989="","",CONCATENATE(" / ",G1989)))</f>
        <v/>
      </c>
      <c r="BO1989" s="225" t="str">
        <f aca="false">AX1989</f>
        <v>.GBR</v>
      </c>
      <c r="BP1989" s="226" t="str">
        <f aca="false">IF(V1989="","",V1989)</f>
        <v/>
      </c>
      <c r="BQ1989" s="226" t="str">
        <f aca="false">IF(W1989="","",CONCATENATE(W1989,IF(LEFT(AO1989,1)="s","+","")))</f>
        <v/>
      </c>
      <c r="BR1989" s="226" t="str">
        <f aca="false">IF(X1989="","",CONCATENATE(X1989,IF(LEFT(AQ1989,1)="s","+","")))</f>
        <v/>
      </c>
      <c r="BS1989" s="226" t="str">
        <f aca="false">IF(Y1989="","",CONCATENATE(Y1989,IF(LEFT(AR1989,1)="s","+","")))</f>
        <v/>
      </c>
      <c r="BT1989" s="226" t="str">
        <f aca="false">IF(Z1989="","",CONCATENATE(Z1989,IF(LEFT(AS1989,1)="s","+","")))</f>
        <v/>
      </c>
      <c r="BU1989" s="227" t="str">
        <f aca="false">IF(AA1989="","",CONCATENATE(AA1989,IF(LEFT(AT1989,1)="s","+","")))</f>
        <v/>
      </c>
      <c r="BW1989" s="177" t="s">
        <v>338</v>
      </c>
      <c r="BX1989" s="170" t="str">
        <f aca="false">IF(BW1989&lt;&gt;"",IF(ISNUMBER(FIND("=",BW1989)),LEFT(BW1989,FIND("=",BW1989)-1),BW1989),BW1989)</f>
        <v>xx</v>
      </c>
      <c r="BY1989" s="170" t="str">
        <f aca="false">IF(BW1989&lt;&gt;"",IF(ISNUMBER(FIND("=",BW1989)),RIGHT(BW1989,LEN(BW1989)-FIND("=",BW1989)),""),"")</f>
        <v>Non_select</v>
      </c>
      <c r="BZ1989" s="170" t="str">
        <f aca="false">IF(BX1989&lt;&gt;"",IF(ISNUMBER(FIND(".",BX1989)),LEFT(BX1989,FIND(".",BX1989)-1),BX1989),BX1989)</f>
        <v>xx</v>
      </c>
      <c r="CA1989" s="170" t="str">
        <f aca="false">IF(BX1989&lt;&gt;"",IF(ISNUMBER(FIND(".",BX1989)),RIGHT(BX1989,LEN(BX1989)-FIND(".",BX1989)),""),"")</f>
        <v/>
      </c>
      <c r="CC1989" s="170" t="str">
        <f aca="false">A1989</f>
        <v>JX270844</v>
      </c>
      <c r="CD1989" s="178" t="s">
        <v>339</v>
      </c>
      <c r="CE1989" s="178" t="s">
        <v>340</v>
      </c>
      <c r="CF1989" s="178" t="s">
        <v>341</v>
      </c>
      <c r="CK1989" s="178"/>
      <c r="CR1989" s="228" t="n">
        <f aca="false">C1989</f>
        <v>0</v>
      </c>
      <c r="CS1989" s="229" t="n">
        <f aca="false">D1989</f>
        <v>0</v>
      </c>
      <c r="CT1989" s="170" t="str">
        <f aca="false">CONCATENATE(CD1989," strain ",CM1989," ",CL1989,", partial cds")</f>
        <v>Hepatitis E virus strain  , partial cds</v>
      </c>
    </row>
    <row r="1990" customFormat="false" ht="11.9" hidden="true" customHeight="true" outlineLevel="0" collapsed="false">
      <c r="A1990" s="1" t="s">
        <v>4944</v>
      </c>
      <c r="B1990" s="147" t="s">
        <v>371</v>
      </c>
      <c r="F1990" s="210"/>
      <c r="H1990" s="146" t="s">
        <v>649</v>
      </c>
      <c r="I1990" s="153" t="s">
        <v>650</v>
      </c>
      <c r="J1990" s="146" t="s">
        <v>395</v>
      </c>
      <c r="AJ1990" s="219" t="n">
        <f aca="false">SeqEnd-SeqBeg+1</f>
        <v>1</v>
      </c>
      <c r="AK1990" s="220" t="n">
        <f aca="false">AND( SeqBeg&lt;=Beg  , End &lt;=SeqEnd )</f>
        <v>0</v>
      </c>
      <c r="AN1990" s="221"/>
      <c r="AO1990" s="147" t="s">
        <v>103</v>
      </c>
      <c r="AP1990" s="147" t="s">
        <v>103</v>
      </c>
      <c r="AQ1990" s="147" t="s">
        <v>103</v>
      </c>
      <c r="AR1990" s="147" t="s">
        <v>103</v>
      </c>
      <c r="AS1990" s="147" t="s">
        <v>103</v>
      </c>
      <c r="AT1990" s="147" t="s">
        <v>103</v>
      </c>
      <c r="AU1990" s="146"/>
      <c r="AW1990" s="222" t="str">
        <f aca="false">HYPERLINK(CONCATENATE("http://www.ncbi.nlm.nih.gov/nuccore/",BM1990),BM1990)</f>
        <v>JX270845</v>
      </c>
      <c r="AX1990" s="219" t="str">
        <f aca="false">CONCATENATE(D1990,IF(I1990="","",CONCATENATE(".",I1990)),IF(K1990="","",CONCATENATE(".",K1990)),IF(M1990="","",CONCATENATE(".",M1990)),IF(R1990="","",CONCATENATE(".",R1990)),IF(U1990="","","(*)"))</f>
        <v>.GBR</v>
      </c>
      <c r="AY1990" s="170" t="str">
        <f aca="false">CONCATENATE(BM1990,".",BN1990)</f>
        <v>JX270845.</v>
      </c>
      <c r="AZ1990" s="171" t="str">
        <f aca="false">IF(AV1990="",IF(ISNUMBER(FIND(".",A1990)),LEFT(A1990,FIND(".",A1990)-1),A1990),AV1990)</f>
        <v>JX270845</v>
      </c>
      <c r="BA1990" s="171" t="str">
        <f aca="false">IF(ISNUMBER(FIND("-",AZ1990)),LEFT(AZ1990,FIND("-",AZ1990)-1),AZ1990)</f>
        <v>JX270845</v>
      </c>
      <c r="BB1990" s="170" t="str">
        <f aca="false"> MEGAname &amp; "="</f>
        <v>JX270845=</v>
      </c>
      <c r="BC1990" s="170" t="str">
        <f aca="false">Clear &amp; IF(span ,"Span","out")</f>
        <v>JX270845=out</v>
      </c>
      <c r="BD1990" s="170" t="str">
        <f aca="false">Clear &amp; IF(span, IF(B1990=".","Selected",B1990),"out")</f>
        <v>JX270845=out</v>
      </c>
      <c r="BE1990" s="170" t="str">
        <f aca="false">Clear &amp; Strain</f>
        <v>JX270845=</v>
      </c>
      <c r="BF1990" s="170" t="str">
        <f aca="false">CONCATENATE(A1990,"=",F1990,". ",AX1990,IF(AB1990="","",CONCATENATE(".",AB1990)))</f>
        <v>JX270845=. .GBR</v>
      </c>
      <c r="BG1990" s="170" t="str">
        <f aca="false">CONCATENATE(A1990,"=",F1990,". ",AX1990)</f>
        <v>JX270845=. .GBR</v>
      </c>
      <c r="BH1990" s="170" t="str">
        <f aca="false">CONCATENATE(A1990,"=",AX1990)</f>
        <v>JX270845=.GBR</v>
      </c>
      <c r="BI1990" s="170" t="str">
        <f aca="false">CONCATENATE(A1990,"=",ComForSubtype,D1990)</f>
        <v>JX270845=</v>
      </c>
      <c r="BJ1990" s="170" t="str">
        <f aca="false">CONCATENATE(A1990,"=",E1990)</f>
        <v>JX270845=</v>
      </c>
      <c r="BK1990" s="170" t="str">
        <f aca="false">CONCATENATE(A1990,"=",C1990)</f>
        <v>JX270845=</v>
      </c>
      <c r="BL1990" s="170" t="str">
        <f aca="false">CONCATENATE(D1990,"=")</f>
        <v>=</v>
      </c>
      <c r="BM1990" s="223" t="str">
        <f aca="false">IF(BA1990="XX","",BA1990)</f>
        <v>JX270845</v>
      </c>
      <c r="BN1990" s="224" t="str">
        <f aca="false">CONCATENATE(IF(F1990="","",F1990),IF(G1990="","",CONCATENATE(" / ",G1990)))</f>
        <v/>
      </c>
      <c r="BO1990" s="225" t="str">
        <f aca="false">AX1990</f>
        <v>.GBR</v>
      </c>
      <c r="BP1990" s="226" t="str">
        <f aca="false">IF(V1990="","",V1990)</f>
        <v/>
      </c>
      <c r="BQ1990" s="226" t="str">
        <f aca="false">IF(W1990="","",CONCATENATE(W1990,IF(LEFT(AO1990,1)="s","+","")))</f>
        <v/>
      </c>
      <c r="BR1990" s="226" t="str">
        <f aca="false">IF(X1990="","",CONCATENATE(X1990,IF(LEFT(AQ1990,1)="s","+","")))</f>
        <v/>
      </c>
      <c r="BS1990" s="226" t="str">
        <f aca="false">IF(Y1990="","",CONCATENATE(Y1990,IF(LEFT(AR1990,1)="s","+","")))</f>
        <v/>
      </c>
      <c r="BT1990" s="226" t="str">
        <f aca="false">IF(Z1990="","",CONCATENATE(Z1990,IF(LEFT(AS1990,1)="s","+","")))</f>
        <v/>
      </c>
      <c r="BU1990" s="227" t="str">
        <f aca="false">IF(AA1990="","",CONCATENATE(AA1990,IF(LEFT(AT1990,1)="s","+","")))</f>
        <v/>
      </c>
      <c r="BW1990" s="177" t="s">
        <v>338</v>
      </c>
      <c r="BX1990" s="170" t="str">
        <f aca="false">IF(BW1990&lt;&gt;"",IF(ISNUMBER(FIND("=",BW1990)),LEFT(BW1990,FIND("=",BW1990)-1),BW1990),BW1990)</f>
        <v>xx</v>
      </c>
      <c r="BY1990" s="170" t="str">
        <f aca="false">IF(BW1990&lt;&gt;"",IF(ISNUMBER(FIND("=",BW1990)),RIGHT(BW1990,LEN(BW1990)-FIND("=",BW1990)),""),"")</f>
        <v>Non_select</v>
      </c>
      <c r="BZ1990" s="170" t="str">
        <f aca="false">IF(BX1990&lt;&gt;"",IF(ISNUMBER(FIND(".",BX1990)),LEFT(BX1990,FIND(".",BX1990)-1),BX1990),BX1990)</f>
        <v>xx</v>
      </c>
      <c r="CA1990" s="170" t="str">
        <f aca="false">IF(BX1990&lt;&gt;"",IF(ISNUMBER(FIND(".",BX1990)),RIGHT(BX1990,LEN(BX1990)-FIND(".",BX1990)),""),"")</f>
        <v/>
      </c>
      <c r="CC1990" s="170" t="str">
        <f aca="false">A1990</f>
        <v>JX270845</v>
      </c>
      <c r="CD1990" s="178" t="s">
        <v>339</v>
      </c>
      <c r="CE1990" s="178" t="s">
        <v>340</v>
      </c>
      <c r="CF1990" s="178" t="s">
        <v>341</v>
      </c>
      <c r="CK1990" s="178"/>
      <c r="CR1990" s="228" t="n">
        <f aca="false">C1990</f>
        <v>0</v>
      </c>
      <c r="CS1990" s="229" t="n">
        <f aca="false">D1990</f>
        <v>0</v>
      </c>
      <c r="CT1990" s="170" t="str">
        <f aca="false">CONCATENATE(CD1990," strain ",CM1990," ",CL1990,", partial cds")</f>
        <v>Hepatitis E virus strain  , partial cds</v>
      </c>
    </row>
    <row r="1991" customFormat="false" ht="11.9" hidden="true" customHeight="true" outlineLevel="0" collapsed="false">
      <c r="A1991" s="1" t="s">
        <v>4945</v>
      </c>
      <c r="B1991" s="147" t="s">
        <v>371</v>
      </c>
      <c r="F1991" s="210"/>
      <c r="H1991" s="146" t="s">
        <v>649</v>
      </c>
      <c r="I1991" s="153" t="s">
        <v>650</v>
      </c>
      <c r="J1991" s="146" t="s">
        <v>395</v>
      </c>
      <c r="AJ1991" s="219" t="n">
        <f aca="false">SeqEnd-SeqBeg+1</f>
        <v>1</v>
      </c>
      <c r="AK1991" s="220" t="n">
        <f aca="false">AND( SeqBeg&lt;=Beg  , End &lt;=SeqEnd )</f>
        <v>0</v>
      </c>
      <c r="AN1991" s="221"/>
      <c r="AO1991" s="147" t="s">
        <v>103</v>
      </c>
      <c r="AP1991" s="147" t="s">
        <v>103</v>
      </c>
      <c r="AQ1991" s="147" t="s">
        <v>103</v>
      </c>
      <c r="AR1991" s="147" t="s">
        <v>103</v>
      </c>
      <c r="AS1991" s="147" t="s">
        <v>103</v>
      </c>
      <c r="AT1991" s="147" t="s">
        <v>103</v>
      </c>
      <c r="AU1991" s="146"/>
      <c r="AW1991" s="222" t="str">
        <f aca="false">HYPERLINK(CONCATENATE("http://www.ncbi.nlm.nih.gov/nuccore/",BM1991),BM1991)</f>
        <v>JX270846</v>
      </c>
      <c r="AX1991" s="219" t="str">
        <f aca="false">CONCATENATE(D1991,IF(I1991="","",CONCATENATE(".",I1991)),IF(K1991="","",CONCATENATE(".",K1991)),IF(M1991="","",CONCATENATE(".",M1991)),IF(R1991="","",CONCATENATE(".",R1991)),IF(U1991="","","(*)"))</f>
        <v>.GBR</v>
      </c>
      <c r="AY1991" s="170" t="str">
        <f aca="false">CONCATENATE(BM1991,".",BN1991)</f>
        <v>JX270846.</v>
      </c>
      <c r="AZ1991" s="171" t="str">
        <f aca="false">IF(AV1991="",IF(ISNUMBER(FIND(".",A1991)),LEFT(A1991,FIND(".",A1991)-1),A1991),AV1991)</f>
        <v>JX270846</v>
      </c>
      <c r="BA1991" s="171" t="str">
        <f aca="false">IF(ISNUMBER(FIND("-",AZ1991)),LEFT(AZ1991,FIND("-",AZ1991)-1),AZ1991)</f>
        <v>JX270846</v>
      </c>
      <c r="BB1991" s="170" t="str">
        <f aca="false"> MEGAname &amp; "="</f>
        <v>JX270846=</v>
      </c>
      <c r="BC1991" s="170" t="str">
        <f aca="false">Clear &amp; IF(span ,"Span","out")</f>
        <v>JX270846=out</v>
      </c>
      <c r="BD1991" s="170" t="str">
        <f aca="false">Clear &amp; IF(span, IF(B1991=".","Selected",B1991),"out")</f>
        <v>JX270846=out</v>
      </c>
      <c r="BE1991" s="170" t="str">
        <f aca="false">Clear &amp; Strain</f>
        <v>JX270846=</v>
      </c>
      <c r="BF1991" s="170" t="str">
        <f aca="false">CONCATENATE(A1991,"=",F1991,". ",AX1991,IF(AB1991="","",CONCATENATE(".",AB1991)))</f>
        <v>JX270846=. .GBR</v>
      </c>
      <c r="BG1991" s="170" t="str">
        <f aca="false">CONCATENATE(A1991,"=",F1991,". ",AX1991)</f>
        <v>JX270846=. .GBR</v>
      </c>
      <c r="BH1991" s="170" t="str">
        <f aca="false">CONCATENATE(A1991,"=",AX1991)</f>
        <v>JX270846=.GBR</v>
      </c>
      <c r="BI1991" s="170" t="str">
        <f aca="false">CONCATENATE(A1991,"=",ComForSubtype,D1991)</f>
        <v>JX270846=</v>
      </c>
      <c r="BJ1991" s="170" t="str">
        <f aca="false">CONCATENATE(A1991,"=",E1991)</f>
        <v>JX270846=</v>
      </c>
      <c r="BK1991" s="170" t="str">
        <f aca="false">CONCATENATE(A1991,"=",C1991)</f>
        <v>JX270846=</v>
      </c>
      <c r="BL1991" s="170" t="str">
        <f aca="false">CONCATENATE(D1991,"=")</f>
        <v>=</v>
      </c>
      <c r="BM1991" s="223" t="str">
        <f aca="false">IF(BA1991="XX","",BA1991)</f>
        <v>JX270846</v>
      </c>
      <c r="BN1991" s="224" t="str">
        <f aca="false">CONCATENATE(IF(F1991="","",F1991),IF(G1991="","",CONCATENATE(" / ",G1991)))</f>
        <v/>
      </c>
      <c r="BO1991" s="225" t="str">
        <f aca="false">AX1991</f>
        <v>.GBR</v>
      </c>
      <c r="BP1991" s="226" t="str">
        <f aca="false">IF(V1991="","",V1991)</f>
        <v/>
      </c>
      <c r="BQ1991" s="226" t="str">
        <f aca="false">IF(W1991="","",CONCATENATE(W1991,IF(LEFT(AO1991,1)="s","+","")))</f>
        <v/>
      </c>
      <c r="BR1991" s="226" t="str">
        <f aca="false">IF(X1991="","",CONCATENATE(X1991,IF(LEFT(AQ1991,1)="s","+","")))</f>
        <v/>
      </c>
      <c r="BS1991" s="226" t="str">
        <f aca="false">IF(Y1991="","",CONCATENATE(Y1991,IF(LEFT(AR1991,1)="s","+","")))</f>
        <v/>
      </c>
      <c r="BT1991" s="226" t="str">
        <f aca="false">IF(Z1991="","",CONCATENATE(Z1991,IF(LEFT(AS1991,1)="s","+","")))</f>
        <v/>
      </c>
      <c r="BU1991" s="227" t="str">
        <f aca="false">IF(AA1991="","",CONCATENATE(AA1991,IF(LEFT(AT1991,1)="s","+","")))</f>
        <v/>
      </c>
      <c r="BW1991" s="177" t="s">
        <v>338</v>
      </c>
      <c r="BX1991" s="170" t="str">
        <f aca="false">IF(BW1991&lt;&gt;"",IF(ISNUMBER(FIND("=",BW1991)),LEFT(BW1991,FIND("=",BW1991)-1),BW1991),BW1991)</f>
        <v>xx</v>
      </c>
      <c r="BY1991" s="170" t="str">
        <f aca="false">IF(BW1991&lt;&gt;"",IF(ISNUMBER(FIND("=",BW1991)),RIGHT(BW1991,LEN(BW1991)-FIND("=",BW1991)),""),"")</f>
        <v>Non_select</v>
      </c>
      <c r="BZ1991" s="170" t="str">
        <f aca="false">IF(BX1991&lt;&gt;"",IF(ISNUMBER(FIND(".",BX1991)),LEFT(BX1991,FIND(".",BX1991)-1),BX1991),BX1991)</f>
        <v>xx</v>
      </c>
      <c r="CA1991" s="170" t="str">
        <f aca="false">IF(BX1991&lt;&gt;"",IF(ISNUMBER(FIND(".",BX1991)),RIGHT(BX1991,LEN(BX1991)-FIND(".",BX1991)),""),"")</f>
        <v/>
      </c>
      <c r="CC1991" s="170" t="str">
        <f aca="false">A1991</f>
        <v>JX270846</v>
      </c>
      <c r="CD1991" s="178" t="s">
        <v>339</v>
      </c>
      <c r="CE1991" s="178" t="s">
        <v>340</v>
      </c>
      <c r="CF1991" s="178" t="s">
        <v>341</v>
      </c>
      <c r="CK1991" s="178"/>
      <c r="CR1991" s="228" t="n">
        <f aca="false">C1991</f>
        <v>0</v>
      </c>
      <c r="CS1991" s="229" t="n">
        <f aca="false">D1991</f>
        <v>0</v>
      </c>
      <c r="CT1991" s="170" t="str">
        <f aca="false">CONCATENATE(CD1991," strain ",CM1991," ",CL1991,", partial cds")</f>
        <v>Hepatitis E virus strain  , partial cds</v>
      </c>
    </row>
    <row r="1992" customFormat="false" ht="11.9" hidden="true" customHeight="true" outlineLevel="0" collapsed="false">
      <c r="A1992" s="1" t="s">
        <v>4946</v>
      </c>
      <c r="B1992" s="147" t="s">
        <v>371</v>
      </c>
      <c r="F1992" s="210"/>
      <c r="H1992" s="146" t="s">
        <v>649</v>
      </c>
      <c r="I1992" s="153" t="s">
        <v>650</v>
      </c>
      <c r="J1992" s="146" t="s">
        <v>395</v>
      </c>
      <c r="AJ1992" s="219" t="n">
        <f aca="false">SeqEnd-SeqBeg+1</f>
        <v>1</v>
      </c>
      <c r="AK1992" s="220" t="n">
        <f aca="false">AND( SeqBeg&lt;=Beg  , End &lt;=SeqEnd )</f>
        <v>0</v>
      </c>
      <c r="AN1992" s="221"/>
      <c r="AO1992" s="147" t="s">
        <v>103</v>
      </c>
      <c r="AP1992" s="147" t="s">
        <v>103</v>
      </c>
      <c r="AQ1992" s="147" t="s">
        <v>103</v>
      </c>
      <c r="AR1992" s="147" t="s">
        <v>103</v>
      </c>
      <c r="AS1992" s="147" t="s">
        <v>103</v>
      </c>
      <c r="AT1992" s="147" t="s">
        <v>103</v>
      </c>
      <c r="AU1992" s="146"/>
      <c r="AW1992" s="222" t="str">
        <f aca="false">HYPERLINK(CONCATENATE("http://www.ncbi.nlm.nih.gov/nuccore/",BM1992),BM1992)</f>
        <v>JX270847</v>
      </c>
      <c r="AX1992" s="219" t="str">
        <f aca="false">CONCATENATE(D1992,IF(I1992="","",CONCATENATE(".",I1992)),IF(K1992="","",CONCATENATE(".",K1992)),IF(M1992="","",CONCATENATE(".",M1992)),IF(R1992="","",CONCATENATE(".",R1992)),IF(U1992="","","(*)"))</f>
        <v>.GBR</v>
      </c>
      <c r="AY1992" s="170" t="str">
        <f aca="false">CONCATENATE(BM1992,".",BN1992)</f>
        <v>JX270847.</v>
      </c>
      <c r="AZ1992" s="171" t="str">
        <f aca="false">IF(AV1992="",IF(ISNUMBER(FIND(".",A1992)),LEFT(A1992,FIND(".",A1992)-1),A1992),AV1992)</f>
        <v>JX270847</v>
      </c>
      <c r="BA1992" s="171" t="str">
        <f aca="false">IF(ISNUMBER(FIND("-",AZ1992)),LEFT(AZ1992,FIND("-",AZ1992)-1),AZ1992)</f>
        <v>JX270847</v>
      </c>
      <c r="BB1992" s="170" t="str">
        <f aca="false"> MEGAname &amp; "="</f>
        <v>JX270847=</v>
      </c>
      <c r="BC1992" s="170" t="str">
        <f aca="false">Clear &amp; IF(span ,"Span","out")</f>
        <v>JX270847=out</v>
      </c>
      <c r="BD1992" s="170" t="str">
        <f aca="false">Clear &amp; IF(span, IF(B1992=".","Selected",B1992),"out")</f>
        <v>JX270847=out</v>
      </c>
      <c r="BE1992" s="170" t="str">
        <f aca="false">Clear &amp; Strain</f>
        <v>JX270847=</v>
      </c>
      <c r="BF1992" s="170" t="str">
        <f aca="false">CONCATENATE(A1992,"=",F1992,". ",AX1992,IF(AB1992="","",CONCATENATE(".",AB1992)))</f>
        <v>JX270847=. .GBR</v>
      </c>
      <c r="BG1992" s="170" t="str">
        <f aca="false">CONCATENATE(A1992,"=",F1992,". ",AX1992)</f>
        <v>JX270847=. .GBR</v>
      </c>
      <c r="BH1992" s="170" t="str">
        <f aca="false">CONCATENATE(A1992,"=",AX1992)</f>
        <v>JX270847=.GBR</v>
      </c>
      <c r="BI1992" s="170" t="str">
        <f aca="false">CONCATENATE(A1992,"=",ComForSubtype,D1992)</f>
        <v>JX270847=</v>
      </c>
      <c r="BJ1992" s="170" t="str">
        <f aca="false">CONCATENATE(A1992,"=",E1992)</f>
        <v>JX270847=</v>
      </c>
      <c r="BK1992" s="170" t="str">
        <f aca="false">CONCATENATE(A1992,"=",C1992)</f>
        <v>JX270847=</v>
      </c>
      <c r="BL1992" s="170" t="str">
        <f aca="false">CONCATENATE(D1992,"=")</f>
        <v>=</v>
      </c>
      <c r="BM1992" s="223" t="str">
        <f aca="false">IF(BA1992="XX","",BA1992)</f>
        <v>JX270847</v>
      </c>
      <c r="BN1992" s="224" t="str">
        <f aca="false">CONCATENATE(IF(F1992="","",F1992),IF(G1992="","",CONCATENATE(" / ",G1992)))</f>
        <v/>
      </c>
      <c r="BO1992" s="225" t="str">
        <f aca="false">AX1992</f>
        <v>.GBR</v>
      </c>
      <c r="BP1992" s="226" t="str">
        <f aca="false">IF(V1992="","",V1992)</f>
        <v/>
      </c>
      <c r="BQ1992" s="226" t="str">
        <f aca="false">IF(W1992="","",CONCATENATE(W1992,IF(LEFT(AO1992,1)="s","+","")))</f>
        <v/>
      </c>
      <c r="BR1992" s="226" t="str">
        <f aca="false">IF(X1992="","",CONCATENATE(X1992,IF(LEFT(AQ1992,1)="s","+","")))</f>
        <v/>
      </c>
      <c r="BS1992" s="226" t="str">
        <f aca="false">IF(Y1992="","",CONCATENATE(Y1992,IF(LEFT(AR1992,1)="s","+","")))</f>
        <v/>
      </c>
      <c r="BT1992" s="226" t="str">
        <f aca="false">IF(Z1992="","",CONCATENATE(Z1992,IF(LEFT(AS1992,1)="s","+","")))</f>
        <v/>
      </c>
      <c r="BU1992" s="227" t="str">
        <f aca="false">IF(AA1992="","",CONCATENATE(AA1992,IF(LEFT(AT1992,1)="s","+","")))</f>
        <v/>
      </c>
      <c r="BW1992" s="177" t="s">
        <v>338</v>
      </c>
      <c r="BX1992" s="170" t="str">
        <f aca="false">IF(BW1992&lt;&gt;"",IF(ISNUMBER(FIND("=",BW1992)),LEFT(BW1992,FIND("=",BW1992)-1),BW1992),BW1992)</f>
        <v>xx</v>
      </c>
      <c r="BY1992" s="170" t="str">
        <f aca="false">IF(BW1992&lt;&gt;"",IF(ISNUMBER(FIND("=",BW1992)),RIGHT(BW1992,LEN(BW1992)-FIND("=",BW1992)),""),"")</f>
        <v>Non_select</v>
      </c>
      <c r="BZ1992" s="170" t="str">
        <f aca="false">IF(BX1992&lt;&gt;"",IF(ISNUMBER(FIND(".",BX1992)),LEFT(BX1992,FIND(".",BX1992)-1),BX1992),BX1992)</f>
        <v>xx</v>
      </c>
      <c r="CA1992" s="170" t="str">
        <f aca="false">IF(BX1992&lt;&gt;"",IF(ISNUMBER(FIND(".",BX1992)),RIGHT(BX1992,LEN(BX1992)-FIND(".",BX1992)),""),"")</f>
        <v/>
      </c>
      <c r="CC1992" s="170" t="str">
        <f aca="false">A1992</f>
        <v>JX270847</v>
      </c>
      <c r="CD1992" s="178" t="s">
        <v>339</v>
      </c>
      <c r="CE1992" s="178" t="s">
        <v>340</v>
      </c>
      <c r="CF1992" s="178" t="s">
        <v>341</v>
      </c>
      <c r="CK1992" s="178"/>
      <c r="CR1992" s="228" t="n">
        <f aca="false">C1992</f>
        <v>0</v>
      </c>
      <c r="CS1992" s="229" t="n">
        <f aca="false">D1992</f>
        <v>0</v>
      </c>
      <c r="CT1992" s="170" t="str">
        <f aca="false">CONCATENATE(CD1992," strain ",CM1992," ",CL1992,", partial cds")</f>
        <v>Hepatitis E virus strain  , partial cds</v>
      </c>
    </row>
    <row r="1993" customFormat="false" ht="11.9" hidden="true" customHeight="true" outlineLevel="0" collapsed="false">
      <c r="A1993" s="1" t="s">
        <v>4947</v>
      </c>
      <c r="B1993" s="147" t="s">
        <v>371</v>
      </c>
      <c r="F1993" s="210"/>
      <c r="H1993" s="146" t="s">
        <v>649</v>
      </c>
      <c r="I1993" s="153" t="s">
        <v>650</v>
      </c>
      <c r="J1993" s="146" t="s">
        <v>395</v>
      </c>
      <c r="AJ1993" s="219" t="n">
        <f aca="false">SeqEnd-SeqBeg+1</f>
        <v>1</v>
      </c>
      <c r="AK1993" s="220" t="n">
        <f aca="false">AND( SeqBeg&lt;=Beg  , End &lt;=SeqEnd )</f>
        <v>0</v>
      </c>
      <c r="AN1993" s="221"/>
      <c r="AO1993" s="147" t="s">
        <v>103</v>
      </c>
      <c r="AP1993" s="147" t="s">
        <v>103</v>
      </c>
      <c r="AQ1993" s="147" t="s">
        <v>103</v>
      </c>
      <c r="AR1993" s="147" t="s">
        <v>103</v>
      </c>
      <c r="AS1993" s="147" t="s">
        <v>103</v>
      </c>
      <c r="AT1993" s="147" t="s">
        <v>103</v>
      </c>
      <c r="AU1993" s="146"/>
      <c r="AW1993" s="222" t="str">
        <f aca="false">HYPERLINK(CONCATENATE("http://www.ncbi.nlm.nih.gov/nuccore/",BM1993),BM1993)</f>
        <v>JX270848</v>
      </c>
      <c r="AX1993" s="219" t="str">
        <f aca="false">CONCATENATE(D1993,IF(I1993="","",CONCATENATE(".",I1993)),IF(K1993="","",CONCATENATE(".",K1993)),IF(M1993="","",CONCATENATE(".",M1993)),IF(R1993="","",CONCATENATE(".",R1993)),IF(U1993="","","(*)"))</f>
        <v>.GBR</v>
      </c>
      <c r="AY1993" s="170" t="str">
        <f aca="false">CONCATENATE(BM1993,".",BN1993)</f>
        <v>JX270848.</v>
      </c>
      <c r="AZ1993" s="171" t="str">
        <f aca="false">IF(AV1993="",IF(ISNUMBER(FIND(".",A1993)),LEFT(A1993,FIND(".",A1993)-1),A1993),AV1993)</f>
        <v>JX270848</v>
      </c>
      <c r="BA1993" s="171" t="str">
        <f aca="false">IF(ISNUMBER(FIND("-",AZ1993)),LEFT(AZ1993,FIND("-",AZ1993)-1),AZ1993)</f>
        <v>JX270848</v>
      </c>
      <c r="BB1993" s="170" t="str">
        <f aca="false"> MEGAname &amp; "="</f>
        <v>JX270848=</v>
      </c>
      <c r="BC1993" s="170" t="str">
        <f aca="false">Clear &amp; IF(span ,"Span","out")</f>
        <v>JX270848=out</v>
      </c>
      <c r="BD1993" s="170" t="str">
        <f aca="false">Clear &amp; IF(span, IF(B1993=".","Selected",B1993),"out")</f>
        <v>JX270848=out</v>
      </c>
      <c r="BE1993" s="170" t="str">
        <f aca="false">Clear &amp; Strain</f>
        <v>JX270848=</v>
      </c>
      <c r="BF1993" s="170" t="str">
        <f aca="false">CONCATENATE(A1993,"=",F1993,". ",AX1993,IF(AB1993="","",CONCATENATE(".",AB1993)))</f>
        <v>JX270848=. .GBR</v>
      </c>
      <c r="BG1993" s="170" t="str">
        <f aca="false">CONCATENATE(A1993,"=",F1993,". ",AX1993)</f>
        <v>JX270848=. .GBR</v>
      </c>
      <c r="BH1993" s="170" t="str">
        <f aca="false">CONCATENATE(A1993,"=",AX1993)</f>
        <v>JX270848=.GBR</v>
      </c>
      <c r="BI1993" s="170" t="str">
        <f aca="false">CONCATENATE(A1993,"=",ComForSubtype,D1993)</f>
        <v>JX270848=</v>
      </c>
      <c r="BJ1993" s="170" t="str">
        <f aca="false">CONCATENATE(A1993,"=",E1993)</f>
        <v>JX270848=</v>
      </c>
      <c r="BK1993" s="170" t="str">
        <f aca="false">CONCATENATE(A1993,"=",C1993)</f>
        <v>JX270848=</v>
      </c>
      <c r="BL1993" s="170" t="str">
        <f aca="false">CONCATENATE(D1993,"=")</f>
        <v>=</v>
      </c>
      <c r="BM1993" s="223" t="str">
        <f aca="false">IF(BA1993="XX","",BA1993)</f>
        <v>JX270848</v>
      </c>
      <c r="BN1993" s="224" t="str">
        <f aca="false">CONCATENATE(IF(F1993="","",F1993),IF(G1993="","",CONCATENATE(" / ",G1993)))</f>
        <v/>
      </c>
      <c r="BO1993" s="225" t="str">
        <f aca="false">AX1993</f>
        <v>.GBR</v>
      </c>
      <c r="BP1993" s="226" t="str">
        <f aca="false">IF(V1993="","",V1993)</f>
        <v/>
      </c>
      <c r="BQ1993" s="226" t="str">
        <f aca="false">IF(W1993="","",CONCATENATE(W1993,IF(LEFT(AO1993,1)="s","+","")))</f>
        <v/>
      </c>
      <c r="BR1993" s="226" t="str">
        <f aca="false">IF(X1993="","",CONCATENATE(X1993,IF(LEFT(AQ1993,1)="s","+","")))</f>
        <v/>
      </c>
      <c r="BS1993" s="226" t="str">
        <f aca="false">IF(Y1993="","",CONCATENATE(Y1993,IF(LEFT(AR1993,1)="s","+","")))</f>
        <v/>
      </c>
      <c r="BT1993" s="226" t="str">
        <f aca="false">IF(Z1993="","",CONCATENATE(Z1993,IF(LEFT(AS1993,1)="s","+","")))</f>
        <v/>
      </c>
      <c r="BU1993" s="227" t="str">
        <f aca="false">IF(AA1993="","",CONCATENATE(AA1993,IF(LEFT(AT1993,1)="s","+","")))</f>
        <v/>
      </c>
      <c r="BW1993" s="177" t="s">
        <v>338</v>
      </c>
      <c r="BX1993" s="170" t="str">
        <f aca="false">IF(BW1993&lt;&gt;"",IF(ISNUMBER(FIND("=",BW1993)),LEFT(BW1993,FIND("=",BW1993)-1),BW1993),BW1993)</f>
        <v>xx</v>
      </c>
      <c r="BY1993" s="170" t="str">
        <f aca="false">IF(BW1993&lt;&gt;"",IF(ISNUMBER(FIND("=",BW1993)),RIGHT(BW1993,LEN(BW1993)-FIND("=",BW1993)),""),"")</f>
        <v>Non_select</v>
      </c>
      <c r="BZ1993" s="170" t="str">
        <f aca="false">IF(BX1993&lt;&gt;"",IF(ISNUMBER(FIND(".",BX1993)),LEFT(BX1993,FIND(".",BX1993)-1),BX1993),BX1993)</f>
        <v>xx</v>
      </c>
      <c r="CA1993" s="170" t="str">
        <f aca="false">IF(BX1993&lt;&gt;"",IF(ISNUMBER(FIND(".",BX1993)),RIGHT(BX1993,LEN(BX1993)-FIND(".",BX1993)),""),"")</f>
        <v/>
      </c>
      <c r="CC1993" s="170" t="str">
        <f aca="false">A1993</f>
        <v>JX270848</v>
      </c>
      <c r="CD1993" s="178" t="s">
        <v>339</v>
      </c>
      <c r="CE1993" s="178" t="s">
        <v>340</v>
      </c>
      <c r="CF1993" s="178" t="s">
        <v>341</v>
      </c>
      <c r="CK1993" s="178"/>
      <c r="CR1993" s="228" t="n">
        <f aca="false">C1993</f>
        <v>0</v>
      </c>
      <c r="CS1993" s="229" t="n">
        <f aca="false">D1993</f>
        <v>0</v>
      </c>
      <c r="CT1993" s="170" t="str">
        <f aca="false">CONCATENATE(CD1993," strain ",CM1993," ",CL1993,", partial cds")</f>
        <v>Hepatitis E virus strain  , partial cds</v>
      </c>
    </row>
    <row r="1994" customFormat="false" ht="11.9" hidden="true" customHeight="true" outlineLevel="0" collapsed="false">
      <c r="A1994" s="1" t="s">
        <v>4948</v>
      </c>
      <c r="B1994" s="147" t="s">
        <v>371</v>
      </c>
      <c r="F1994" s="210"/>
      <c r="H1994" s="146" t="s">
        <v>649</v>
      </c>
      <c r="I1994" s="153" t="s">
        <v>650</v>
      </c>
      <c r="J1994" s="146" t="s">
        <v>395</v>
      </c>
      <c r="AJ1994" s="219" t="n">
        <f aca="false">SeqEnd-SeqBeg+1</f>
        <v>1</v>
      </c>
      <c r="AK1994" s="220" t="n">
        <f aca="false">AND( SeqBeg&lt;=Beg  , End &lt;=SeqEnd )</f>
        <v>0</v>
      </c>
      <c r="AN1994" s="221"/>
      <c r="AO1994" s="147" t="s">
        <v>103</v>
      </c>
      <c r="AP1994" s="147" t="s">
        <v>103</v>
      </c>
      <c r="AQ1994" s="147" t="s">
        <v>103</v>
      </c>
      <c r="AR1994" s="147" t="s">
        <v>103</v>
      </c>
      <c r="AS1994" s="147" t="s">
        <v>103</v>
      </c>
      <c r="AT1994" s="147" t="s">
        <v>103</v>
      </c>
      <c r="AU1994" s="146"/>
      <c r="AW1994" s="222" t="str">
        <f aca="false">HYPERLINK(CONCATENATE("http://www.ncbi.nlm.nih.gov/nuccore/",BM1994),BM1994)</f>
        <v>JX270849</v>
      </c>
      <c r="AX1994" s="219" t="str">
        <f aca="false">CONCATENATE(D1994,IF(I1994="","",CONCATENATE(".",I1994)),IF(K1994="","",CONCATENATE(".",K1994)),IF(M1994="","",CONCATENATE(".",M1994)),IF(R1994="","",CONCATENATE(".",R1994)),IF(U1994="","","(*)"))</f>
        <v>.GBR</v>
      </c>
      <c r="AY1994" s="170" t="str">
        <f aca="false">CONCATENATE(BM1994,".",BN1994)</f>
        <v>JX270849.</v>
      </c>
      <c r="AZ1994" s="171" t="str">
        <f aca="false">IF(AV1994="",IF(ISNUMBER(FIND(".",A1994)),LEFT(A1994,FIND(".",A1994)-1),A1994),AV1994)</f>
        <v>JX270849</v>
      </c>
      <c r="BA1994" s="171" t="str">
        <f aca="false">IF(ISNUMBER(FIND("-",AZ1994)),LEFT(AZ1994,FIND("-",AZ1994)-1),AZ1994)</f>
        <v>JX270849</v>
      </c>
      <c r="BB1994" s="170" t="str">
        <f aca="false"> MEGAname &amp; "="</f>
        <v>JX270849=</v>
      </c>
      <c r="BC1994" s="170" t="str">
        <f aca="false">Clear &amp; IF(span ,"Span","out")</f>
        <v>JX270849=out</v>
      </c>
      <c r="BD1994" s="170" t="str">
        <f aca="false">Clear &amp; IF(span, IF(B1994=".","Selected",B1994),"out")</f>
        <v>JX270849=out</v>
      </c>
      <c r="BE1994" s="170" t="str">
        <f aca="false">Clear &amp; Strain</f>
        <v>JX270849=</v>
      </c>
      <c r="BF1994" s="170" t="str">
        <f aca="false">CONCATENATE(A1994,"=",F1994,". ",AX1994,IF(AB1994="","",CONCATENATE(".",AB1994)))</f>
        <v>JX270849=. .GBR</v>
      </c>
      <c r="BG1994" s="170" t="str">
        <f aca="false">CONCATENATE(A1994,"=",F1994,". ",AX1994)</f>
        <v>JX270849=. .GBR</v>
      </c>
      <c r="BH1994" s="170" t="str">
        <f aca="false">CONCATENATE(A1994,"=",AX1994)</f>
        <v>JX270849=.GBR</v>
      </c>
      <c r="BI1994" s="170" t="str">
        <f aca="false">CONCATENATE(A1994,"=",ComForSubtype,D1994)</f>
        <v>JX270849=</v>
      </c>
      <c r="BJ1994" s="170" t="str">
        <f aca="false">CONCATENATE(A1994,"=",E1994)</f>
        <v>JX270849=</v>
      </c>
      <c r="BK1994" s="170" t="str">
        <f aca="false">CONCATENATE(A1994,"=",C1994)</f>
        <v>JX270849=</v>
      </c>
      <c r="BL1994" s="170" t="str">
        <f aca="false">CONCATENATE(D1994,"=")</f>
        <v>=</v>
      </c>
      <c r="BM1994" s="223" t="str">
        <f aca="false">IF(BA1994="XX","",BA1994)</f>
        <v>JX270849</v>
      </c>
      <c r="BN1994" s="224" t="str">
        <f aca="false">CONCATENATE(IF(F1994="","",F1994),IF(G1994="","",CONCATENATE(" / ",G1994)))</f>
        <v/>
      </c>
      <c r="BO1994" s="225" t="str">
        <f aca="false">AX1994</f>
        <v>.GBR</v>
      </c>
      <c r="BP1994" s="226" t="str">
        <f aca="false">IF(V1994="","",V1994)</f>
        <v/>
      </c>
      <c r="BQ1994" s="226" t="str">
        <f aca="false">IF(W1994="","",CONCATENATE(W1994,IF(LEFT(AO1994,1)="s","+","")))</f>
        <v/>
      </c>
      <c r="BR1994" s="226" t="str">
        <f aca="false">IF(X1994="","",CONCATENATE(X1994,IF(LEFT(AQ1994,1)="s","+","")))</f>
        <v/>
      </c>
      <c r="BS1994" s="226" t="str">
        <f aca="false">IF(Y1994="","",CONCATENATE(Y1994,IF(LEFT(AR1994,1)="s","+","")))</f>
        <v/>
      </c>
      <c r="BT1994" s="226" t="str">
        <f aca="false">IF(Z1994="","",CONCATENATE(Z1994,IF(LEFT(AS1994,1)="s","+","")))</f>
        <v/>
      </c>
      <c r="BU1994" s="227" t="str">
        <f aca="false">IF(AA1994="","",CONCATENATE(AA1994,IF(LEFT(AT1994,1)="s","+","")))</f>
        <v/>
      </c>
      <c r="BW1994" s="177" t="s">
        <v>338</v>
      </c>
      <c r="BX1994" s="170" t="str">
        <f aca="false">IF(BW1994&lt;&gt;"",IF(ISNUMBER(FIND("=",BW1994)),LEFT(BW1994,FIND("=",BW1994)-1),BW1994),BW1994)</f>
        <v>xx</v>
      </c>
      <c r="BY1994" s="170" t="str">
        <f aca="false">IF(BW1994&lt;&gt;"",IF(ISNUMBER(FIND("=",BW1994)),RIGHT(BW1994,LEN(BW1994)-FIND("=",BW1994)),""),"")</f>
        <v>Non_select</v>
      </c>
      <c r="BZ1994" s="170" t="str">
        <f aca="false">IF(BX1994&lt;&gt;"",IF(ISNUMBER(FIND(".",BX1994)),LEFT(BX1994,FIND(".",BX1994)-1),BX1994),BX1994)</f>
        <v>xx</v>
      </c>
      <c r="CA1994" s="170" t="str">
        <f aca="false">IF(BX1994&lt;&gt;"",IF(ISNUMBER(FIND(".",BX1994)),RIGHT(BX1994,LEN(BX1994)-FIND(".",BX1994)),""),"")</f>
        <v/>
      </c>
      <c r="CC1994" s="170" t="str">
        <f aca="false">A1994</f>
        <v>JX270849</v>
      </c>
      <c r="CD1994" s="178" t="s">
        <v>339</v>
      </c>
      <c r="CE1994" s="178" t="s">
        <v>340</v>
      </c>
      <c r="CF1994" s="178" t="s">
        <v>341</v>
      </c>
      <c r="CK1994" s="178"/>
      <c r="CR1994" s="228" t="n">
        <f aca="false">C1994</f>
        <v>0</v>
      </c>
      <c r="CS1994" s="229" t="n">
        <f aca="false">D1994</f>
        <v>0</v>
      </c>
      <c r="CT1994" s="170" t="str">
        <f aca="false">CONCATENATE(CD1994," strain ",CM1994," ",CL1994,", partial cds")</f>
        <v>Hepatitis E virus strain  , partial cds</v>
      </c>
    </row>
    <row r="1995" customFormat="false" ht="11.9" hidden="true" customHeight="true" outlineLevel="0" collapsed="false">
      <c r="A1995" s="1" t="s">
        <v>4949</v>
      </c>
      <c r="B1995" s="147" t="s">
        <v>371</v>
      </c>
      <c r="F1995" s="210"/>
      <c r="H1995" s="146" t="s">
        <v>649</v>
      </c>
      <c r="I1995" s="153" t="s">
        <v>650</v>
      </c>
      <c r="J1995" s="146" t="s">
        <v>395</v>
      </c>
      <c r="AJ1995" s="219" t="n">
        <f aca="false">SeqEnd-SeqBeg+1</f>
        <v>1</v>
      </c>
      <c r="AK1995" s="220" t="n">
        <f aca="false">AND( SeqBeg&lt;=Beg  , End &lt;=SeqEnd )</f>
        <v>0</v>
      </c>
      <c r="AN1995" s="221"/>
      <c r="AO1995" s="147" t="s">
        <v>103</v>
      </c>
      <c r="AP1995" s="147" t="s">
        <v>103</v>
      </c>
      <c r="AQ1995" s="147" t="s">
        <v>103</v>
      </c>
      <c r="AR1995" s="147" t="s">
        <v>103</v>
      </c>
      <c r="AS1995" s="147" t="s">
        <v>103</v>
      </c>
      <c r="AT1995" s="147" t="s">
        <v>103</v>
      </c>
      <c r="AU1995" s="146"/>
      <c r="AW1995" s="222" t="str">
        <f aca="false">HYPERLINK(CONCATENATE("http://www.ncbi.nlm.nih.gov/nuccore/",BM1995),BM1995)</f>
        <v>JX270850</v>
      </c>
      <c r="AX1995" s="219" t="str">
        <f aca="false">CONCATENATE(D1995,IF(I1995="","",CONCATENATE(".",I1995)),IF(K1995="","",CONCATENATE(".",K1995)),IF(M1995="","",CONCATENATE(".",M1995)),IF(R1995="","",CONCATENATE(".",R1995)),IF(U1995="","","(*)"))</f>
        <v>.GBR</v>
      </c>
      <c r="AY1995" s="170" t="str">
        <f aca="false">CONCATENATE(BM1995,".",BN1995)</f>
        <v>JX270850.</v>
      </c>
      <c r="AZ1995" s="171" t="str">
        <f aca="false">IF(AV1995="",IF(ISNUMBER(FIND(".",A1995)),LEFT(A1995,FIND(".",A1995)-1),A1995),AV1995)</f>
        <v>JX270850</v>
      </c>
      <c r="BA1995" s="171" t="str">
        <f aca="false">IF(ISNUMBER(FIND("-",AZ1995)),LEFT(AZ1995,FIND("-",AZ1995)-1),AZ1995)</f>
        <v>JX270850</v>
      </c>
      <c r="BB1995" s="170" t="str">
        <f aca="false"> MEGAname &amp; "="</f>
        <v>JX270850=</v>
      </c>
      <c r="BC1995" s="170" t="str">
        <f aca="false">Clear &amp; IF(span ,"Span","out")</f>
        <v>JX270850=out</v>
      </c>
      <c r="BD1995" s="170" t="str">
        <f aca="false">Clear &amp; IF(span, IF(B1995=".","Selected",B1995),"out")</f>
        <v>JX270850=out</v>
      </c>
      <c r="BE1995" s="170" t="str">
        <f aca="false">Clear &amp; Strain</f>
        <v>JX270850=</v>
      </c>
      <c r="BF1995" s="170" t="str">
        <f aca="false">CONCATENATE(A1995,"=",F1995,". ",AX1995,IF(AB1995="","",CONCATENATE(".",AB1995)))</f>
        <v>JX270850=. .GBR</v>
      </c>
      <c r="BG1995" s="170" t="str">
        <f aca="false">CONCATENATE(A1995,"=",F1995,". ",AX1995)</f>
        <v>JX270850=. .GBR</v>
      </c>
      <c r="BH1995" s="170" t="str">
        <f aca="false">CONCATENATE(A1995,"=",AX1995)</f>
        <v>JX270850=.GBR</v>
      </c>
      <c r="BI1995" s="170" t="str">
        <f aca="false">CONCATENATE(A1995,"=",ComForSubtype,D1995)</f>
        <v>JX270850=</v>
      </c>
      <c r="BJ1995" s="170" t="str">
        <f aca="false">CONCATENATE(A1995,"=",E1995)</f>
        <v>JX270850=</v>
      </c>
      <c r="BK1995" s="170" t="str">
        <f aca="false">CONCATENATE(A1995,"=",C1995)</f>
        <v>JX270850=</v>
      </c>
      <c r="BL1995" s="170" t="str">
        <f aca="false">CONCATENATE(D1995,"=")</f>
        <v>=</v>
      </c>
      <c r="BM1995" s="223" t="str">
        <f aca="false">IF(BA1995="XX","",BA1995)</f>
        <v>JX270850</v>
      </c>
      <c r="BN1995" s="224" t="str">
        <f aca="false">CONCATENATE(IF(F1995="","",F1995),IF(G1995="","",CONCATENATE(" / ",G1995)))</f>
        <v/>
      </c>
      <c r="BO1995" s="225" t="str">
        <f aca="false">AX1995</f>
        <v>.GBR</v>
      </c>
      <c r="BP1995" s="226" t="str">
        <f aca="false">IF(V1995="","",V1995)</f>
        <v/>
      </c>
      <c r="BQ1995" s="226" t="str">
        <f aca="false">IF(W1995="","",CONCATENATE(W1995,IF(LEFT(AO1995,1)="s","+","")))</f>
        <v/>
      </c>
      <c r="BR1995" s="226" t="str">
        <f aca="false">IF(X1995="","",CONCATENATE(X1995,IF(LEFT(AQ1995,1)="s","+","")))</f>
        <v/>
      </c>
      <c r="BS1995" s="226" t="str">
        <f aca="false">IF(Y1995="","",CONCATENATE(Y1995,IF(LEFT(AR1995,1)="s","+","")))</f>
        <v/>
      </c>
      <c r="BT1995" s="226" t="str">
        <f aca="false">IF(Z1995="","",CONCATENATE(Z1995,IF(LEFT(AS1995,1)="s","+","")))</f>
        <v/>
      </c>
      <c r="BU1995" s="227" t="str">
        <f aca="false">IF(AA1995="","",CONCATENATE(AA1995,IF(LEFT(AT1995,1)="s","+","")))</f>
        <v/>
      </c>
      <c r="BW1995" s="177" t="s">
        <v>338</v>
      </c>
      <c r="BX1995" s="170" t="str">
        <f aca="false">IF(BW1995&lt;&gt;"",IF(ISNUMBER(FIND("=",BW1995)),LEFT(BW1995,FIND("=",BW1995)-1),BW1995),BW1995)</f>
        <v>xx</v>
      </c>
      <c r="BY1995" s="170" t="str">
        <f aca="false">IF(BW1995&lt;&gt;"",IF(ISNUMBER(FIND("=",BW1995)),RIGHT(BW1995,LEN(BW1995)-FIND("=",BW1995)),""),"")</f>
        <v>Non_select</v>
      </c>
      <c r="BZ1995" s="170" t="str">
        <f aca="false">IF(BX1995&lt;&gt;"",IF(ISNUMBER(FIND(".",BX1995)),LEFT(BX1995,FIND(".",BX1995)-1),BX1995),BX1995)</f>
        <v>xx</v>
      </c>
      <c r="CA1995" s="170" t="str">
        <f aca="false">IF(BX1995&lt;&gt;"",IF(ISNUMBER(FIND(".",BX1995)),RIGHT(BX1995,LEN(BX1995)-FIND(".",BX1995)),""),"")</f>
        <v/>
      </c>
      <c r="CC1995" s="170" t="str">
        <f aca="false">A1995</f>
        <v>JX270850</v>
      </c>
      <c r="CD1995" s="178" t="s">
        <v>339</v>
      </c>
      <c r="CE1995" s="178" t="s">
        <v>340</v>
      </c>
      <c r="CF1995" s="178" t="s">
        <v>341</v>
      </c>
      <c r="CK1995" s="178"/>
      <c r="CR1995" s="228" t="n">
        <f aca="false">C1995</f>
        <v>0</v>
      </c>
      <c r="CS1995" s="229" t="n">
        <f aca="false">D1995</f>
        <v>0</v>
      </c>
      <c r="CT1995" s="170" t="str">
        <f aca="false">CONCATENATE(CD1995," strain ",CM1995," ",CL1995,", partial cds")</f>
        <v>Hepatitis E virus strain  , partial cds</v>
      </c>
    </row>
    <row r="1996" customFormat="false" ht="11.9" hidden="true" customHeight="true" outlineLevel="0" collapsed="false">
      <c r="A1996" s="1" t="s">
        <v>4950</v>
      </c>
      <c r="B1996" s="147" t="s">
        <v>371</v>
      </c>
      <c r="F1996" s="210"/>
      <c r="H1996" s="146" t="s">
        <v>649</v>
      </c>
      <c r="I1996" s="153" t="s">
        <v>650</v>
      </c>
      <c r="J1996" s="146" t="s">
        <v>395</v>
      </c>
      <c r="AJ1996" s="219" t="n">
        <f aca="false">SeqEnd-SeqBeg+1</f>
        <v>1</v>
      </c>
      <c r="AK1996" s="220" t="n">
        <f aca="false">AND( SeqBeg&lt;=Beg  , End &lt;=SeqEnd )</f>
        <v>0</v>
      </c>
      <c r="AN1996" s="221"/>
      <c r="AO1996" s="147" t="s">
        <v>103</v>
      </c>
      <c r="AP1996" s="147" t="s">
        <v>103</v>
      </c>
      <c r="AQ1996" s="147" t="s">
        <v>103</v>
      </c>
      <c r="AR1996" s="147" t="s">
        <v>103</v>
      </c>
      <c r="AS1996" s="147" t="s">
        <v>103</v>
      </c>
      <c r="AT1996" s="147" t="s">
        <v>103</v>
      </c>
      <c r="AU1996" s="146"/>
      <c r="AW1996" s="222" t="str">
        <f aca="false">HYPERLINK(CONCATENATE("http://www.ncbi.nlm.nih.gov/nuccore/",BM1996),BM1996)</f>
        <v>JX270851</v>
      </c>
      <c r="AX1996" s="219" t="str">
        <f aca="false">CONCATENATE(D1996,IF(I1996="","",CONCATENATE(".",I1996)),IF(K1996="","",CONCATENATE(".",K1996)),IF(M1996="","",CONCATENATE(".",M1996)),IF(R1996="","",CONCATENATE(".",R1996)),IF(U1996="","","(*)"))</f>
        <v>.GBR</v>
      </c>
      <c r="AY1996" s="170" t="str">
        <f aca="false">CONCATENATE(BM1996,".",BN1996)</f>
        <v>JX270851.</v>
      </c>
      <c r="AZ1996" s="171" t="str">
        <f aca="false">IF(AV1996="",IF(ISNUMBER(FIND(".",A1996)),LEFT(A1996,FIND(".",A1996)-1),A1996),AV1996)</f>
        <v>JX270851</v>
      </c>
      <c r="BA1996" s="171" t="str">
        <f aca="false">IF(ISNUMBER(FIND("-",AZ1996)),LEFT(AZ1996,FIND("-",AZ1996)-1),AZ1996)</f>
        <v>JX270851</v>
      </c>
      <c r="BB1996" s="170" t="str">
        <f aca="false"> MEGAname &amp; "="</f>
        <v>JX270851=</v>
      </c>
      <c r="BC1996" s="170" t="str">
        <f aca="false">Clear &amp; IF(span ,"Span","out")</f>
        <v>JX270851=out</v>
      </c>
      <c r="BD1996" s="170" t="str">
        <f aca="false">Clear &amp; IF(span, IF(B1996=".","Selected",B1996),"out")</f>
        <v>JX270851=out</v>
      </c>
      <c r="BE1996" s="170" t="str">
        <f aca="false">Clear &amp; Strain</f>
        <v>JX270851=</v>
      </c>
      <c r="BF1996" s="170" t="str">
        <f aca="false">CONCATENATE(A1996,"=",F1996,". ",AX1996,IF(AB1996="","",CONCATENATE(".",AB1996)))</f>
        <v>JX270851=. .GBR</v>
      </c>
      <c r="BG1996" s="170" t="str">
        <f aca="false">CONCATENATE(A1996,"=",F1996,". ",AX1996)</f>
        <v>JX270851=. .GBR</v>
      </c>
      <c r="BH1996" s="170" t="str">
        <f aca="false">CONCATENATE(A1996,"=",AX1996)</f>
        <v>JX270851=.GBR</v>
      </c>
      <c r="BI1996" s="170" t="str">
        <f aca="false">CONCATENATE(A1996,"=",ComForSubtype,D1996)</f>
        <v>JX270851=</v>
      </c>
      <c r="BJ1996" s="170" t="str">
        <f aca="false">CONCATENATE(A1996,"=",E1996)</f>
        <v>JX270851=</v>
      </c>
      <c r="BK1996" s="170" t="str">
        <f aca="false">CONCATENATE(A1996,"=",C1996)</f>
        <v>JX270851=</v>
      </c>
      <c r="BL1996" s="170" t="str">
        <f aca="false">CONCATENATE(D1996,"=")</f>
        <v>=</v>
      </c>
      <c r="BM1996" s="223" t="str">
        <f aca="false">IF(BA1996="XX","",BA1996)</f>
        <v>JX270851</v>
      </c>
      <c r="BN1996" s="224" t="str">
        <f aca="false">CONCATENATE(IF(F1996="","",F1996),IF(G1996="","",CONCATENATE(" / ",G1996)))</f>
        <v/>
      </c>
      <c r="BO1996" s="225" t="str">
        <f aca="false">AX1996</f>
        <v>.GBR</v>
      </c>
      <c r="BP1996" s="226" t="str">
        <f aca="false">IF(V1996="","",V1996)</f>
        <v/>
      </c>
      <c r="BQ1996" s="226" t="str">
        <f aca="false">IF(W1996="","",CONCATENATE(W1996,IF(LEFT(AO1996,1)="s","+","")))</f>
        <v/>
      </c>
      <c r="BR1996" s="226" t="str">
        <f aca="false">IF(X1996="","",CONCATENATE(X1996,IF(LEFT(AQ1996,1)="s","+","")))</f>
        <v/>
      </c>
      <c r="BS1996" s="226" t="str">
        <f aca="false">IF(Y1996="","",CONCATENATE(Y1996,IF(LEFT(AR1996,1)="s","+","")))</f>
        <v/>
      </c>
      <c r="BT1996" s="226" t="str">
        <f aca="false">IF(Z1996="","",CONCATENATE(Z1996,IF(LEFT(AS1996,1)="s","+","")))</f>
        <v/>
      </c>
      <c r="BU1996" s="227" t="str">
        <f aca="false">IF(AA1996="","",CONCATENATE(AA1996,IF(LEFT(AT1996,1)="s","+","")))</f>
        <v/>
      </c>
      <c r="BW1996" s="177" t="s">
        <v>338</v>
      </c>
      <c r="BX1996" s="170" t="str">
        <f aca="false">IF(BW1996&lt;&gt;"",IF(ISNUMBER(FIND("=",BW1996)),LEFT(BW1996,FIND("=",BW1996)-1),BW1996),BW1996)</f>
        <v>xx</v>
      </c>
      <c r="BY1996" s="170" t="str">
        <f aca="false">IF(BW1996&lt;&gt;"",IF(ISNUMBER(FIND("=",BW1996)),RIGHT(BW1996,LEN(BW1996)-FIND("=",BW1996)),""),"")</f>
        <v>Non_select</v>
      </c>
      <c r="BZ1996" s="170" t="str">
        <f aca="false">IF(BX1996&lt;&gt;"",IF(ISNUMBER(FIND(".",BX1996)),LEFT(BX1996,FIND(".",BX1996)-1),BX1996),BX1996)</f>
        <v>xx</v>
      </c>
      <c r="CA1996" s="170" t="str">
        <f aca="false">IF(BX1996&lt;&gt;"",IF(ISNUMBER(FIND(".",BX1996)),RIGHT(BX1996,LEN(BX1996)-FIND(".",BX1996)),""),"")</f>
        <v/>
      </c>
      <c r="CC1996" s="170" t="str">
        <f aca="false">A1996</f>
        <v>JX270851</v>
      </c>
      <c r="CD1996" s="178" t="s">
        <v>339</v>
      </c>
      <c r="CE1996" s="178" t="s">
        <v>340</v>
      </c>
      <c r="CF1996" s="178" t="s">
        <v>341</v>
      </c>
      <c r="CK1996" s="178"/>
      <c r="CR1996" s="228" t="n">
        <f aca="false">C1996</f>
        <v>0</v>
      </c>
      <c r="CS1996" s="229" t="n">
        <f aca="false">D1996</f>
        <v>0</v>
      </c>
      <c r="CT1996" s="170" t="str">
        <f aca="false">CONCATENATE(CD1996," strain ",CM1996," ",CL1996,", partial cds")</f>
        <v>Hepatitis E virus strain  , partial cds</v>
      </c>
    </row>
    <row r="1997" customFormat="false" ht="11.9" hidden="true" customHeight="true" outlineLevel="0" collapsed="false">
      <c r="A1997" s="1" t="s">
        <v>4951</v>
      </c>
      <c r="B1997" s="147" t="s">
        <v>371</v>
      </c>
      <c r="F1997" s="210"/>
      <c r="H1997" s="146" t="s">
        <v>649</v>
      </c>
      <c r="I1997" s="153" t="s">
        <v>650</v>
      </c>
      <c r="J1997" s="146" t="s">
        <v>395</v>
      </c>
      <c r="AJ1997" s="219" t="n">
        <f aca="false">SeqEnd-SeqBeg+1</f>
        <v>1</v>
      </c>
      <c r="AK1997" s="220" t="n">
        <f aca="false">AND( SeqBeg&lt;=Beg  , End &lt;=SeqEnd )</f>
        <v>0</v>
      </c>
      <c r="AN1997" s="221"/>
      <c r="AO1997" s="147" t="s">
        <v>103</v>
      </c>
      <c r="AP1997" s="147" t="s">
        <v>103</v>
      </c>
      <c r="AQ1997" s="147" t="s">
        <v>103</v>
      </c>
      <c r="AR1997" s="147" t="s">
        <v>103</v>
      </c>
      <c r="AS1997" s="147" t="s">
        <v>103</v>
      </c>
      <c r="AT1997" s="147" t="s">
        <v>103</v>
      </c>
      <c r="AU1997" s="146"/>
      <c r="AW1997" s="222" t="str">
        <f aca="false">HYPERLINK(CONCATENATE("http://www.ncbi.nlm.nih.gov/nuccore/",BM1997),BM1997)</f>
        <v>JX270852</v>
      </c>
      <c r="AX1997" s="219" t="str">
        <f aca="false">CONCATENATE(D1997,IF(I1997="","",CONCATENATE(".",I1997)),IF(K1997="","",CONCATENATE(".",K1997)),IF(M1997="","",CONCATENATE(".",M1997)),IF(R1997="","",CONCATENATE(".",R1997)),IF(U1997="","","(*)"))</f>
        <v>.GBR</v>
      </c>
      <c r="AY1997" s="170" t="str">
        <f aca="false">CONCATENATE(BM1997,".",BN1997)</f>
        <v>JX270852.</v>
      </c>
      <c r="AZ1997" s="171" t="str">
        <f aca="false">IF(AV1997="",IF(ISNUMBER(FIND(".",A1997)),LEFT(A1997,FIND(".",A1997)-1),A1997),AV1997)</f>
        <v>JX270852</v>
      </c>
      <c r="BA1997" s="171" t="str">
        <f aca="false">IF(ISNUMBER(FIND("-",AZ1997)),LEFT(AZ1997,FIND("-",AZ1997)-1),AZ1997)</f>
        <v>JX270852</v>
      </c>
      <c r="BB1997" s="170" t="str">
        <f aca="false"> MEGAname &amp; "="</f>
        <v>JX270852=</v>
      </c>
      <c r="BC1997" s="170" t="str">
        <f aca="false">Clear &amp; IF(span ,"Span","out")</f>
        <v>JX270852=out</v>
      </c>
      <c r="BD1997" s="170" t="str">
        <f aca="false">Clear &amp; IF(span, IF(B1997=".","Selected",B1997),"out")</f>
        <v>JX270852=out</v>
      </c>
      <c r="BE1997" s="170" t="str">
        <f aca="false">Clear &amp; Strain</f>
        <v>JX270852=</v>
      </c>
      <c r="BF1997" s="170" t="str">
        <f aca="false">CONCATENATE(A1997,"=",F1997,". ",AX1997,IF(AB1997="","",CONCATENATE(".",AB1997)))</f>
        <v>JX270852=. .GBR</v>
      </c>
      <c r="BG1997" s="170" t="str">
        <f aca="false">CONCATENATE(A1997,"=",F1997,". ",AX1997)</f>
        <v>JX270852=. .GBR</v>
      </c>
      <c r="BH1997" s="170" t="str">
        <f aca="false">CONCATENATE(A1997,"=",AX1997)</f>
        <v>JX270852=.GBR</v>
      </c>
      <c r="BI1997" s="170" t="str">
        <f aca="false">CONCATENATE(A1997,"=",ComForSubtype,D1997)</f>
        <v>JX270852=</v>
      </c>
      <c r="BJ1997" s="170" t="str">
        <f aca="false">CONCATENATE(A1997,"=",E1997)</f>
        <v>JX270852=</v>
      </c>
      <c r="BK1997" s="170" t="str">
        <f aca="false">CONCATENATE(A1997,"=",C1997)</f>
        <v>JX270852=</v>
      </c>
      <c r="BL1997" s="170" t="str">
        <f aca="false">CONCATENATE(D1997,"=")</f>
        <v>=</v>
      </c>
      <c r="BM1997" s="223" t="str">
        <f aca="false">IF(BA1997="XX","",BA1997)</f>
        <v>JX270852</v>
      </c>
      <c r="BN1997" s="224" t="str">
        <f aca="false">CONCATENATE(IF(F1997="","",F1997),IF(G1997="","",CONCATENATE(" / ",G1997)))</f>
        <v/>
      </c>
      <c r="BO1997" s="225" t="str">
        <f aca="false">AX1997</f>
        <v>.GBR</v>
      </c>
      <c r="BP1997" s="226" t="str">
        <f aca="false">IF(V1997="","",V1997)</f>
        <v/>
      </c>
      <c r="BQ1997" s="226" t="str">
        <f aca="false">IF(W1997="","",CONCATENATE(W1997,IF(LEFT(AO1997,1)="s","+","")))</f>
        <v/>
      </c>
      <c r="BR1997" s="226" t="str">
        <f aca="false">IF(X1997="","",CONCATENATE(X1997,IF(LEFT(AQ1997,1)="s","+","")))</f>
        <v/>
      </c>
      <c r="BS1997" s="226" t="str">
        <f aca="false">IF(Y1997="","",CONCATENATE(Y1997,IF(LEFT(AR1997,1)="s","+","")))</f>
        <v/>
      </c>
      <c r="BT1997" s="226" t="str">
        <f aca="false">IF(Z1997="","",CONCATENATE(Z1997,IF(LEFT(AS1997,1)="s","+","")))</f>
        <v/>
      </c>
      <c r="BU1997" s="227" t="str">
        <f aca="false">IF(AA1997="","",CONCATENATE(AA1997,IF(LEFT(AT1997,1)="s","+","")))</f>
        <v/>
      </c>
      <c r="BW1997" s="177" t="s">
        <v>338</v>
      </c>
      <c r="BX1997" s="170" t="str">
        <f aca="false">IF(BW1997&lt;&gt;"",IF(ISNUMBER(FIND("=",BW1997)),LEFT(BW1997,FIND("=",BW1997)-1),BW1997),BW1997)</f>
        <v>xx</v>
      </c>
      <c r="BY1997" s="170" t="str">
        <f aca="false">IF(BW1997&lt;&gt;"",IF(ISNUMBER(FIND("=",BW1997)),RIGHT(BW1997,LEN(BW1997)-FIND("=",BW1997)),""),"")</f>
        <v>Non_select</v>
      </c>
      <c r="BZ1997" s="170" t="str">
        <f aca="false">IF(BX1997&lt;&gt;"",IF(ISNUMBER(FIND(".",BX1997)),LEFT(BX1997,FIND(".",BX1997)-1),BX1997),BX1997)</f>
        <v>xx</v>
      </c>
      <c r="CA1997" s="170" t="str">
        <f aca="false">IF(BX1997&lt;&gt;"",IF(ISNUMBER(FIND(".",BX1997)),RIGHT(BX1997,LEN(BX1997)-FIND(".",BX1997)),""),"")</f>
        <v/>
      </c>
      <c r="CC1997" s="170" t="str">
        <f aca="false">A1997</f>
        <v>JX270852</v>
      </c>
      <c r="CD1997" s="178" t="s">
        <v>339</v>
      </c>
      <c r="CE1997" s="178" t="s">
        <v>340</v>
      </c>
      <c r="CF1997" s="178" t="s">
        <v>341</v>
      </c>
      <c r="CK1997" s="178"/>
      <c r="CR1997" s="228" t="n">
        <f aca="false">C1997</f>
        <v>0</v>
      </c>
      <c r="CS1997" s="229" t="n">
        <f aca="false">D1997</f>
        <v>0</v>
      </c>
      <c r="CT1997" s="170" t="str">
        <f aca="false">CONCATENATE(CD1997," strain ",CM1997," ",CL1997,", partial cds")</f>
        <v>Hepatitis E virus strain  , partial cds</v>
      </c>
    </row>
    <row r="1998" customFormat="false" ht="11.9" hidden="true" customHeight="true" outlineLevel="0" collapsed="false">
      <c r="A1998" s="1" t="s">
        <v>4952</v>
      </c>
      <c r="B1998" s="147" t="s">
        <v>371</v>
      </c>
      <c r="F1998" s="210"/>
      <c r="H1998" s="146" t="s">
        <v>649</v>
      </c>
      <c r="I1998" s="153" t="s">
        <v>650</v>
      </c>
      <c r="J1998" s="146" t="s">
        <v>395</v>
      </c>
      <c r="AJ1998" s="219" t="n">
        <f aca="false">SeqEnd-SeqBeg+1</f>
        <v>1</v>
      </c>
      <c r="AK1998" s="220" t="n">
        <f aca="false">AND( SeqBeg&lt;=Beg  , End &lt;=SeqEnd )</f>
        <v>0</v>
      </c>
      <c r="AN1998" s="221"/>
      <c r="AO1998" s="147" t="s">
        <v>103</v>
      </c>
      <c r="AP1998" s="147" t="s">
        <v>103</v>
      </c>
      <c r="AQ1998" s="147" t="s">
        <v>103</v>
      </c>
      <c r="AR1998" s="147" t="s">
        <v>103</v>
      </c>
      <c r="AS1998" s="147" t="s">
        <v>103</v>
      </c>
      <c r="AT1998" s="147" t="s">
        <v>103</v>
      </c>
      <c r="AU1998" s="146"/>
      <c r="AW1998" s="222" t="str">
        <f aca="false">HYPERLINK(CONCATENATE("http://www.ncbi.nlm.nih.gov/nuccore/",BM1998),BM1998)</f>
        <v>JX270853</v>
      </c>
      <c r="AX1998" s="219" t="str">
        <f aca="false">CONCATENATE(D1998,IF(I1998="","",CONCATENATE(".",I1998)),IF(K1998="","",CONCATENATE(".",K1998)),IF(M1998="","",CONCATENATE(".",M1998)),IF(R1998="","",CONCATENATE(".",R1998)),IF(U1998="","","(*)"))</f>
        <v>.GBR</v>
      </c>
      <c r="AY1998" s="170" t="str">
        <f aca="false">CONCATENATE(BM1998,".",BN1998)</f>
        <v>JX270853.</v>
      </c>
      <c r="AZ1998" s="171" t="str">
        <f aca="false">IF(AV1998="",IF(ISNUMBER(FIND(".",A1998)),LEFT(A1998,FIND(".",A1998)-1),A1998),AV1998)</f>
        <v>JX270853</v>
      </c>
      <c r="BA1998" s="171" t="str">
        <f aca="false">IF(ISNUMBER(FIND("-",AZ1998)),LEFT(AZ1998,FIND("-",AZ1998)-1),AZ1998)</f>
        <v>JX270853</v>
      </c>
      <c r="BB1998" s="170" t="str">
        <f aca="false"> MEGAname &amp; "="</f>
        <v>JX270853=</v>
      </c>
      <c r="BC1998" s="170" t="str">
        <f aca="false">Clear &amp; IF(span ,"Span","out")</f>
        <v>JX270853=out</v>
      </c>
      <c r="BD1998" s="170" t="str">
        <f aca="false">Clear &amp; IF(span, IF(B1998=".","Selected",B1998),"out")</f>
        <v>JX270853=out</v>
      </c>
      <c r="BE1998" s="170" t="str">
        <f aca="false">Clear &amp; Strain</f>
        <v>JX270853=</v>
      </c>
      <c r="BF1998" s="170" t="str">
        <f aca="false">CONCATENATE(A1998,"=",F1998,". ",AX1998,IF(AB1998="","",CONCATENATE(".",AB1998)))</f>
        <v>JX270853=. .GBR</v>
      </c>
      <c r="BG1998" s="170" t="str">
        <f aca="false">CONCATENATE(A1998,"=",F1998,". ",AX1998)</f>
        <v>JX270853=. .GBR</v>
      </c>
      <c r="BH1998" s="170" t="str">
        <f aca="false">CONCATENATE(A1998,"=",AX1998)</f>
        <v>JX270853=.GBR</v>
      </c>
      <c r="BI1998" s="170" t="str">
        <f aca="false">CONCATENATE(A1998,"=",ComForSubtype,D1998)</f>
        <v>JX270853=</v>
      </c>
      <c r="BJ1998" s="170" t="str">
        <f aca="false">CONCATENATE(A1998,"=",E1998)</f>
        <v>JX270853=</v>
      </c>
      <c r="BK1998" s="170" t="str">
        <f aca="false">CONCATENATE(A1998,"=",C1998)</f>
        <v>JX270853=</v>
      </c>
      <c r="BL1998" s="170" t="str">
        <f aca="false">CONCATENATE(D1998,"=")</f>
        <v>=</v>
      </c>
      <c r="BM1998" s="223" t="str">
        <f aca="false">IF(BA1998="XX","",BA1998)</f>
        <v>JX270853</v>
      </c>
      <c r="BN1998" s="224" t="str">
        <f aca="false">CONCATENATE(IF(F1998="","",F1998),IF(G1998="","",CONCATENATE(" / ",G1998)))</f>
        <v/>
      </c>
      <c r="BO1998" s="225" t="str">
        <f aca="false">AX1998</f>
        <v>.GBR</v>
      </c>
      <c r="BP1998" s="226" t="str">
        <f aca="false">IF(V1998="","",V1998)</f>
        <v/>
      </c>
      <c r="BQ1998" s="226" t="str">
        <f aca="false">IF(W1998="","",CONCATENATE(W1998,IF(LEFT(AO1998,1)="s","+","")))</f>
        <v/>
      </c>
      <c r="BR1998" s="226" t="str">
        <f aca="false">IF(X1998="","",CONCATENATE(X1998,IF(LEFT(AQ1998,1)="s","+","")))</f>
        <v/>
      </c>
      <c r="BS1998" s="226" t="str">
        <f aca="false">IF(Y1998="","",CONCATENATE(Y1998,IF(LEFT(AR1998,1)="s","+","")))</f>
        <v/>
      </c>
      <c r="BT1998" s="226" t="str">
        <f aca="false">IF(Z1998="","",CONCATENATE(Z1998,IF(LEFT(AS1998,1)="s","+","")))</f>
        <v/>
      </c>
      <c r="BU1998" s="227" t="str">
        <f aca="false">IF(AA1998="","",CONCATENATE(AA1998,IF(LEFT(AT1998,1)="s","+","")))</f>
        <v/>
      </c>
      <c r="BW1998" s="177" t="s">
        <v>338</v>
      </c>
      <c r="BX1998" s="170" t="str">
        <f aca="false">IF(BW1998&lt;&gt;"",IF(ISNUMBER(FIND("=",BW1998)),LEFT(BW1998,FIND("=",BW1998)-1),BW1998),BW1998)</f>
        <v>xx</v>
      </c>
      <c r="BY1998" s="170" t="str">
        <f aca="false">IF(BW1998&lt;&gt;"",IF(ISNUMBER(FIND("=",BW1998)),RIGHT(BW1998,LEN(BW1998)-FIND("=",BW1998)),""),"")</f>
        <v>Non_select</v>
      </c>
      <c r="BZ1998" s="170" t="str">
        <f aca="false">IF(BX1998&lt;&gt;"",IF(ISNUMBER(FIND(".",BX1998)),LEFT(BX1998,FIND(".",BX1998)-1),BX1998),BX1998)</f>
        <v>xx</v>
      </c>
      <c r="CA1998" s="170" t="str">
        <f aca="false">IF(BX1998&lt;&gt;"",IF(ISNUMBER(FIND(".",BX1998)),RIGHT(BX1998,LEN(BX1998)-FIND(".",BX1998)),""),"")</f>
        <v/>
      </c>
      <c r="CC1998" s="170" t="str">
        <f aca="false">A1998</f>
        <v>JX270853</v>
      </c>
      <c r="CD1998" s="178" t="s">
        <v>339</v>
      </c>
      <c r="CE1998" s="178" t="s">
        <v>340</v>
      </c>
      <c r="CF1998" s="178" t="s">
        <v>341</v>
      </c>
      <c r="CK1998" s="178"/>
      <c r="CR1998" s="228" t="n">
        <f aca="false">C1998</f>
        <v>0</v>
      </c>
      <c r="CS1998" s="229" t="n">
        <f aca="false">D1998</f>
        <v>0</v>
      </c>
      <c r="CT1998" s="170" t="str">
        <f aca="false">CONCATENATE(CD1998," strain ",CM1998," ",CL1998,", partial cds")</f>
        <v>Hepatitis E virus strain  , partial cds</v>
      </c>
    </row>
    <row r="1999" customFormat="false" ht="11.9" hidden="true" customHeight="true" outlineLevel="0" collapsed="false">
      <c r="A1999" s="1" t="s">
        <v>4953</v>
      </c>
      <c r="B1999" s="147" t="s">
        <v>371</v>
      </c>
      <c r="F1999" s="210"/>
      <c r="H1999" s="146" t="s">
        <v>649</v>
      </c>
      <c r="I1999" s="153" t="s">
        <v>650</v>
      </c>
      <c r="J1999" s="146" t="s">
        <v>395</v>
      </c>
      <c r="AJ1999" s="219" t="n">
        <f aca="false">SeqEnd-SeqBeg+1</f>
        <v>1</v>
      </c>
      <c r="AK1999" s="220" t="n">
        <f aca="false">AND( SeqBeg&lt;=Beg  , End &lt;=SeqEnd )</f>
        <v>0</v>
      </c>
      <c r="AN1999" s="221"/>
      <c r="AO1999" s="147" t="s">
        <v>103</v>
      </c>
      <c r="AP1999" s="147" t="s">
        <v>103</v>
      </c>
      <c r="AQ1999" s="147" t="s">
        <v>103</v>
      </c>
      <c r="AR1999" s="147" t="s">
        <v>103</v>
      </c>
      <c r="AS1999" s="147" t="s">
        <v>103</v>
      </c>
      <c r="AT1999" s="147" t="s">
        <v>103</v>
      </c>
      <c r="AU1999" s="146"/>
      <c r="AW1999" s="222" t="str">
        <f aca="false">HYPERLINK(CONCATENATE("http://www.ncbi.nlm.nih.gov/nuccore/",BM1999),BM1999)</f>
        <v>JX270854</v>
      </c>
      <c r="AX1999" s="219" t="str">
        <f aca="false">CONCATENATE(D1999,IF(I1999="","",CONCATENATE(".",I1999)),IF(K1999="","",CONCATENATE(".",K1999)),IF(M1999="","",CONCATENATE(".",M1999)),IF(R1999="","",CONCATENATE(".",R1999)),IF(U1999="","","(*)"))</f>
        <v>.GBR</v>
      </c>
      <c r="AY1999" s="170" t="str">
        <f aca="false">CONCATENATE(BM1999,".",BN1999)</f>
        <v>JX270854.</v>
      </c>
      <c r="AZ1999" s="171" t="str">
        <f aca="false">IF(AV1999="",IF(ISNUMBER(FIND(".",A1999)),LEFT(A1999,FIND(".",A1999)-1),A1999),AV1999)</f>
        <v>JX270854</v>
      </c>
      <c r="BA1999" s="171" t="str">
        <f aca="false">IF(ISNUMBER(FIND("-",AZ1999)),LEFT(AZ1999,FIND("-",AZ1999)-1),AZ1999)</f>
        <v>JX270854</v>
      </c>
      <c r="BB1999" s="170" t="str">
        <f aca="false"> MEGAname &amp; "="</f>
        <v>JX270854=</v>
      </c>
      <c r="BC1999" s="170" t="str">
        <f aca="false">Clear &amp; IF(span ,"Span","out")</f>
        <v>JX270854=out</v>
      </c>
      <c r="BD1999" s="170" t="str">
        <f aca="false">Clear &amp; IF(span, IF(B1999=".","Selected",B1999),"out")</f>
        <v>JX270854=out</v>
      </c>
      <c r="BE1999" s="170" t="str">
        <f aca="false">Clear &amp; Strain</f>
        <v>JX270854=</v>
      </c>
      <c r="BF1999" s="170" t="str">
        <f aca="false">CONCATENATE(A1999,"=",F1999,". ",AX1999,IF(AB1999="","",CONCATENATE(".",AB1999)))</f>
        <v>JX270854=. .GBR</v>
      </c>
      <c r="BG1999" s="170" t="str">
        <f aca="false">CONCATENATE(A1999,"=",F1999,". ",AX1999)</f>
        <v>JX270854=. .GBR</v>
      </c>
      <c r="BH1999" s="170" t="str">
        <f aca="false">CONCATENATE(A1999,"=",AX1999)</f>
        <v>JX270854=.GBR</v>
      </c>
      <c r="BI1999" s="170" t="str">
        <f aca="false">CONCATENATE(A1999,"=",ComForSubtype,D1999)</f>
        <v>JX270854=</v>
      </c>
      <c r="BJ1999" s="170" t="str">
        <f aca="false">CONCATENATE(A1999,"=",E1999)</f>
        <v>JX270854=</v>
      </c>
      <c r="BK1999" s="170" t="str">
        <f aca="false">CONCATENATE(A1999,"=",C1999)</f>
        <v>JX270854=</v>
      </c>
      <c r="BL1999" s="170" t="str">
        <f aca="false">CONCATENATE(D1999,"=")</f>
        <v>=</v>
      </c>
      <c r="BM1999" s="223" t="str">
        <f aca="false">IF(BA1999="XX","",BA1999)</f>
        <v>JX270854</v>
      </c>
      <c r="BN1999" s="224" t="str">
        <f aca="false">CONCATENATE(IF(F1999="","",F1999),IF(G1999="","",CONCATENATE(" / ",G1999)))</f>
        <v/>
      </c>
      <c r="BO1999" s="225" t="str">
        <f aca="false">AX1999</f>
        <v>.GBR</v>
      </c>
      <c r="BP1999" s="226" t="str">
        <f aca="false">IF(V1999="","",V1999)</f>
        <v/>
      </c>
      <c r="BQ1999" s="226" t="str">
        <f aca="false">IF(W1999="","",CONCATENATE(W1999,IF(LEFT(AO1999,1)="s","+","")))</f>
        <v/>
      </c>
      <c r="BR1999" s="226" t="str">
        <f aca="false">IF(X1999="","",CONCATENATE(X1999,IF(LEFT(AQ1999,1)="s","+","")))</f>
        <v/>
      </c>
      <c r="BS1999" s="226" t="str">
        <f aca="false">IF(Y1999="","",CONCATENATE(Y1999,IF(LEFT(AR1999,1)="s","+","")))</f>
        <v/>
      </c>
      <c r="BT1999" s="226" t="str">
        <f aca="false">IF(Z1999="","",CONCATENATE(Z1999,IF(LEFT(AS1999,1)="s","+","")))</f>
        <v/>
      </c>
      <c r="BU1999" s="227" t="str">
        <f aca="false">IF(AA1999="","",CONCATENATE(AA1999,IF(LEFT(AT1999,1)="s","+","")))</f>
        <v/>
      </c>
      <c r="BW1999" s="177" t="s">
        <v>338</v>
      </c>
      <c r="BX1999" s="170" t="str">
        <f aca="false">IF(BW1999&lt;&gt;"",IF(ISNUMBER(FIND("=",BW1999)),LEFT(BW1999,FIND("=",BW1999)-1),BW1999),BW1999)</f>
        <v>xx</v>
      </c>
      <c r="BY1999" s="170" t="str">
        <f aca="false">IF(BW1999&lt;&gt;"",IF(ISNUMBER(FIND("=",BW1999)),RIGHT(BW1999,LEN(BW1999)-FIND("=",BW1999)),""),"")</f>
        <v>Non_select</v>
      </c>
      <c r="BZ1999" s="170" t="str">
        <f aca="false">IF(BX1999&lt;&gt;"",IF(ISNUMBER(FIND(".",BX1999)),LEFT(BX1999,FIND(".",BX1999)-1),BX1999),BX1999)</f>
        <v>xx</v>
      </c>
      <c r="CA1999" s="170" t="str">
        <f aca="false">IF(BX1999&lt;&gt;"",IF(ISNUMBER(FIND(".",BX1999)),RIGHT(BX1999,LEN(BX1999)-FIND(".",BX1999)),""),"")</f>
        <v/>
      </c>
      <c r="CC1999" s="170" t="str">
        <f aca="false">A1999</f>
        <v>JX270854</v>
      </c>
      <c r="CD1999" s="178" t="s">
        <v>339</v>
      </c>
      <c r="CE1999" s="178" t="s">
        <v>340</v>
      </c>
      <c r="CF1999" s="178" t="s">
        <v>341</v>
      </c>
      <c r="CK1999" s="178"/>
      <c r="CR1999" s="228" t="n">
        <f aca="false">C1999</f>
        <v>0</v>
      </c>
      <c r="CS1999" s="229" t="n">
        <f aca="false">D1999</f>
        <v>0</v>
      </c>
      <c r="CT1999" s="170" t="str">
        <f aca="false">CONCATENATE(CD1999," strain ",CM1999," ",CL1999,", partial cds")</f>
        <v>Hepatitis E virus strain  , partial cds</v>
      </c>
    </row>
    <row r="2000" customFormat="false" ht="11.9" hidden="true" customHeight="true" outlineLevel="0" collapsed="false">
      <c r="A2000" s="1" t="s">
        <v>4954</v>
      </c>
      <c r="B2000" s="147" t="s">
        <v>371</v>
      </c>
      <c r="F2000" s="210"/>
      <c r="H2000" s="146" t="s">
        <v>649</v>
      </c>
      <c r="I2000" s="153" t="s">
        <v>650</v>
      </c>
      <c r="J2000" s="146" t="s">
        <v>395</v>
      </c>
      <c r="AJ2000" s="219" t="n">
        <f aca="false">SeqEnd-SeqBeg+1</f>
        <v>1</v>
      </c>
      <c r="AK2000" s="220" t="n">
        <f aca="false">AND( SeqBeg&lt;=Beg  , End &lt;=SeqEnd )</f>
        <v>0</v>
      </c>
      <c r="AN2000" s="221"/>
      <c r="AO2000" s="147" t="s">
        <v>103</v>
      </c>
      <c r="AP2000" s="147" t="s">
        <v>103</v>
      </c>
      <c r="AQ2000" s="147" t="s">
        <v>103</v>
      </c>
      <c r="AR2000" s="147" t="s">
        <v>103</v>
      </c>
      <c r="AS2000" s="147" t="s">
        <v>103</v>
      </c>
      <c r="AT2000" s="147" t="s">
        <v>103</v>
      </c>
      <c r="AU2000" s="146"/>
      <c r="AW2000" s="222" t="str">
        <f aca="false">HYPERLINK(CONCATENATE("http://www.ncbi.nlm.nih.gov/nuccore/",BM2000),BM2000)</f>
        <v>JX270855</v>
      </c>
      <c r="AX2000" s="219" t="str">
        <f aca="false">CONCATENATE(D2000,IF(I2000="","",CONCATENATE(".",I2000)),IF(K2000="","",CONCATENATE(".",K2000)),IF(M2000="","",CONCATENATE(".",M2000)),IF(R2000="","",CONCATENATE(".",R2000)),IF(U2000="","","(*)"))</f>
        <v>.GBR</v>
      </c>
      <c r="AY2000" s="170" t="str">
        <f aca="false">CONCATENATE(BM2000,".",BN2000)</f>
        <v>JX270855.</v>
      </c>
      <c r="AZ2000" s="171" t="str">
        <f aca="false">IF(AV2000="",IF(ISNUMBER(FIND(".",A2000)),LEFT(A2000,FIND(".",A2000)-1),A2000),AV2000)</f>
        <v>JX270855</v>
      </c>
      <c r="BA2000" s="171" t="str">
        <f aca="false">IF(ISNUMBER(FIND("-",AZ2000)),LEFT(AZ2000,FIND("-",AZ2000)-1),AZ2000)</f>
        <v>JX270855</v>
      </c>
      <c r="BB2000" s="170" t="str">
        <f aca="false"> MEGAname &amp; "="</f>
        <v>JX270855=</v>
      </c>
      <c r="BC2000" s="170" t="str">
        <f aca="false">Clear &amp; IF(span ,"Span","out")</f>
        <v>JX270855=out</v>
      </c>
      <c r="BD2000" s="170" t="str">
        <f aca="false">Clear &amp; IF(span, IF(B2000=".","Selected",B2000),"out")</f>
        <v>JX270855=out</v>
      </c>
      <c r="BE2000" s="170" t="str">
        <f aca="false">Clear &amp; Strain</f>
        <v>JX270855=</v>
      </c>
      <c r="BF2000" s="170" t="str">
        <f aca="false">CONCATENATE(A2000,"=",F2000,". ",AX2000,IF(AB2000="","",CONCATENATE(".",AB2000)))</f>
        <v>JX270855=. .GBR</v>
      </c>
      <c r="BG2000" s="170" t="str">
        <f aca="false">CONCATENATE(A2000,"=",F2000,". ",AX2000)</f>
        <v>JX270855=. .GBR</v>
      </c>
      <c r="BH2000" s="170" t="str">
        <f aca="false">CONCATENATE(A2000,"=",AX2000)</f>
        <v>JX270855=.GBR</v>
      </c>
      <c r="BI2000" s="170" t="str">
        <f aca="false">CONCATENATE(A2000,"=",ComForSubtype,D2000)</f>
        <v>JX270855=</v>
      </c>
      <c r="BJ2000" s="170" t="str">
        <f aca="false">CONCATENATE(A2000,"=",E2000)</f>
        <v>JX270855=</v>
      </c>
      <c r="BK2000" s="170" t="str">
        <f aca="false">CONCATENATE(A2000,"=",C2000)</f>
        <v>JX270855=</v>
      </c>
      <c r="BL2000" s="170" t="str">
        <f aca="false">CONCATENATE(D2000,"=")</f>
        <v>=</v>
      </c>
      <c r="BM2000" s="223" t="str">
        <f aca="false">IF(BA2000="XX","",BA2000)</f>
        <v>JX270855</v>
      </c>
      <c r="BN2000" s="224" t="str">
        <f aca="false">CONCATENATE(IF(F2000="","",F2000),IF(G2000="","",CONCATENATE(" / ",G2000)))</f>
        <v/>
      </c>
      <c r="BO2000" s="225" t="str">
        <f aca="false">AX2000</f>
        <v>.GBR</v>
      </c>
      <c r="BP2000" s="226" t="str">
        <f aca="false">IF(V2000="","",V2000)</f>
        <v/>
      </c>
      <c r="BQ2000" s="226" t="str">
        <f aca="false">IF(W2000="","",CONCATENATE(W2000,IF(LEFT(AO2000,1)="s","+","")))</f>
        <v/>
      </c>
      <c r="BR2000" s="226" t="str">
        <f aca="false">IF(X2000="","",CONCATENATE(X2000,IF(LEFT(AQ2000,1)="s","+","")))</f>
        <v/>
      </c>
      <c r="BS2000" s="226" t="str">
        <f aca="false">IF(Y2000="","",CONCATENATE(Y2000,IF(LEFT(AR2000,1)="s","+","")))</f>
        <v/>
      </c>
      <c r="BT2000" s="226" t="str">
        <f aca="false">IF(Z2000="","",CONCATENATE(Z2000,IF(LEFT(AS2000,1)="s","+","")))</f>
        <v/>
      </c>
      <c r="BU2000" s="227" t="str">
        <f aca="false">IF(AA2000="","",CONCATENATE(AA2000,IF(LEFT(AT2000,1)="s","+","")))</f>
        <v/>
      </c>
      <c r="BW2000" s="177" t="s">
        <v>338</v>
      </c>
      <c r="BX2000" s="170" t="str">
        <f aca="false">IF(BW2000&lt;&gt;"",IF(ISNUMBER(FIND("=",BW2000)),LEFT(BW2000,FIND("=",BW2000)-1),BW2000),BW2000)</f>
        <v>xx</v>
      </c>
      <c r="BY2000" s="170" t="str">
        <f aca="false">IF(BW2000&lt;&gt;"",IF(ISNUMBER(FIND("=",BW2000)),RIGHT(BW2000,LEN(BW2000)-FIND("=",BW2000)),""),"")</f>
        <v>Non_select</v>
      </c>
      <c r="BZ2000" s="170" t="str">
        <f aca="false">IF(BX2000&lt;&gt;"",IF(ISNUMBER(FIND(".",BX2000)),LEFT(BX2000,FIND(".",BX2000)-1),BX2000),BX2000)</f>
        <v>xx</v>
      </c>
      <c r="CA2000" s="170" t="str">
        <f aca="false">IF(BX2000&lt;&gt;"",IF(ISNUMBER(FIND(".",BX2000)),RIGHT(BX2000,LEN(BX2000)-FIND(".",BX2000)),""),"")</f>
        <v/>
      </c>
      <c r="CC2000" s="170" t="str">
        <f aca="false">A2000</f>
        <v>JX270855</v>
      </c>
      <c r="CD2000" s="178" t="s">
        <v>339</v>
      </c>
      <c r="CE2000" s="178" t="s">
        <v>340</v>
      </c>
      <c r="CF2000" s="178" t="s">
        <v>341</v>
      </c>
      <c r="CK2000" s="178"/>
      <c r="CR2000" s="228" t="n">
        <f aca="false">C2000</f>
        <v>0</v>
      </c>
      <c r="CS2000" s="229" t="n">
        <f aca="false">D2000</f>
        <v>0</v>
      </c>
      <c r="CT2000" s="170" t="str">
        <f aca="false">CONCATENATE(CD2000," strain ",CM2000," ",CL2000,", partial cds")</f>
        <v>Hepatitis E virus strain  , partial cds</v>
      </c>
    </row>
    <row r="2001" customFormat="false" ht="11.9" hidden="true" customHeight="true" outlineLevel="0" collapsed="false">
      <c r="A2001" s="1" t="s">
        <v>4955</v>
      </c>
      <c r="B2001" s="147" t="s">
        <v>371</v>
      </c>
      <c r="F2001" s="210"/>
      <c r="H2001" s="146" t="s">
        <v>649</v>
      </c>
      <c r="I2001" s="153" t="s">
        <v>650</v>
      </c>
      <c r="J2001" s="146" t="s">
        <v>395</v>
      </c>
      <c r="AJ2001" s="219" t="n">
        <f aca="false">SeqEnd-SeqBeg+1</f>
        <v>1</v>
      </c>
      <c r="AK2001" s="220" t="n">
        <f aca="false">AND( SeqBeg&lt;=Beg  , End &lt;=SeqEnd )</f>
        <v>0</v>
      </c>
      <c r="AN2001" s="221"/>
      <c r="AO2001" s="147" t="s">
        <v>103</v>
      </c>
      <c r="AP2001" s="147" t="s">
        <v>103</v>
      </c>
      <c r="AQ2001" s="147" t="s">
        <v>103</v>
      </c>
      <c r="AR2001" s="147" t="s">
        <v>103</v>
      </c>
      <c r="AS2001" s="147" t="s">
        <v>103</v>
      </c>
      <c r="AT2001" s="147" t="s">
        <v>103</v>
      </c>
      <c r="AU2001" s="146"/>
      <c r="AW2001" s="222" t="str">
        <f aca="false">HYPERLINK(CONCATENATE("http://www.ncbi.nlm.nih.gov/nuccore/",BM2001),BM2001)</f>
        <v>JX270856</v>
      </c>
      <c r="AX2001" s="219" t="str">
        <f aca="false">CONCATENATE(D2001,IF(I2001="","",CONCATENATE(".",I2001)),IF(K2001="","",CONCATENATE(".",K2001)),IF(M2001="","",CONCATENATE(".",M2001)),IF(R2001="","",CONCATENATE(".",R2001)),IF(U2001="","","(*)"))</f>
        <v>.GBR</v>
      </c>
      <c r="AY2001" s="170" t="str">
        <f aca="false">CONCATENATE(BM2001,".",BN2001)</f>
        <v>JX270856.</v>
      </c>
      <c r="AZ2001" s="171" t="str">
        <f aca="false">IF(AV2001="",IF(ISNUMBER(FIND(".",A2001)),LEFT(A2001,FIND(".",A2001)-1),A2001),AV2001)</f>
        <v>JX270856</v>
      </c>
      <c r="BA2001" s="171" t="str">
        <f aca="false">IF(ISNUMBER(FIND("-",AZ2001)),LEFT(AZ2001,FIND("-",AZ2001)-1),AZ2001)</f>
        <v>JX270856</v>
      </c>
      <c r="BB2001" s="170" t="str">
        <f aca="false"> MEGAname &amp; "="</f>
        <v>JX270856=</v>
      </c>
      <c r="BC2001" s="170" t="str">
        <f aca="false">Clear &amp; IF(span ,"Span","out")</f>
        <v>JX270856=out</v>
      </c>
      <c r="BD2001" s="170" t="str">
        <f aca="false">Clear &amp; IF(span, IF(B2001=".","Selected",B2001),"out")</f>
        <v>JX270856=out</v>
      </c>
      <c r="BE2001" s="170" t="str">
        <f aca="false">Clear &amp; Strain</f>
        <v>JX270856=</v>
      </c>
      <c r="BF2001" s="170" t="str">
        <f aca="false">CONCATENATE(A2001,"=",F2001,". ",AX2001,IF(AB2001="","",CONCATENATE(".",AB2001)))</f>
        <v>JX270856=. .GBR</v>
      </c>
      <c r="BG2001" s="170" t="str">
        <f aca="false">CONCATENATE(A2001,"=",F2001,". ",AX2001)</f>
        <v>JX270856=. .GBR</v>
      </c>
      <c r="BH2001" s="170" t="str">
        <f aca="false">CONCATENATE(A2001,"=",AX2001)</f>
        <v>JX270856=.GBR</v>
      </c>
      <c r="BI2001" s="170" t="str">
        <f aca="false">CONCATENATE(A2001,"=",ComForSubtype,D2001)</f>
        <v>JX270856=</v>
      </c>
      <c r="BJ2001" s="170" t="str">
        <f aca="false">CONCATENATE(A2001,"=",E2001)</f>
        <v>JX270856=</v>
      </c>
      <c r="BK2001" s="170" t="str">
        <f aca="false">CONCATENATE(A2001,"=",C2001)</f>
        <v>JX270856=</v>
      </c>
      <c r="BL2001" s="170" t="str">
        <f aca="false">CONCATENATE(D2001,"=")</f>
        <v>=</v>
      </c>
      <c r="BM2001" s="223" t="str">
        <f aca="false">IF(BA2001="XX","",BA2001)</f>
        <v>JX270856</v>
      </c>
      <c r="BN2001" s="224" t="str">
        <f aca="false">CONCATENATE(IF(F2001="","",F2001),IF(G2001="","",CONCATENATE(" / ",G2001)))</f>
        <v/>
      </c>
      <c r="BO2001" s="225" t="str">
        <f aca="false">AX2001</f>
        <v>.GBR</v>
      </c>
      <c r="BP2001" s="226" t="str">
        <f aca="false">IF(V2001="","",V2001)</f>
        <v/>
      </c>
      <c r="BQ2001" s="226" t="str">
        <f aca="false">IF(W2001="","",CONCATENATE(W2001,IF(LEFT(AO2001,1)="s","+","")))</f>
        <v/>
      </c>
      <c r="BR2001" s="226" t="str">
        <f aca="false">IF(X2001="","",CONCATENATE(X2001,IF(LEFT(AQ2001,1)="s","+","")))</f>
        <v/>
      </c>
      <c r="BS2001" s="226" t="str">
        <f aca="false">IF(Y2001="","",CONCATENATE(Y2001,IF(LEFT(AR2001,1)="s","+","")))</f>
        <v/>
      </c>
      <c r="BT2001" s="226" t="str">
        <f aca="false">IF(Z2001="","",CONCATENATE(Z2001,IF(LEFT(AS2001,1)="s","+","")))</f>
        <v/>
      </c>
      <c r="BU2001" s="227" t="str">
        <f aca="false">IF(AA2001="","",CONCATENATE(AA2001,IF(LEFT(AT2001,1)="s","+","")))</f>
        <v/>
      </c>
      <c r="BW2001" s="177" t="s">
        <v>338</v>
      </c>
      <c r="BX2001" s="170" t="str">
        <f aca="false">IF(BW2001&lt;&gt;"",IF(ISNUMBER(FIND("=",BW2001)),LEFT(BW2001,FIND("=",BW2001)-1),BW2001),BW2001)</f>
        <v>xx</v>
      </c>
      <c r="BY2001" s="170" t="str">
        <f aca="false">IF(BW2001&lt;&gt;"",IF(ISNUMBER(FIND("=",BW2001)),RIGHT(BW2001,LEN(BW2001)-FIND("=",BW2001)),""),"")</f>
        <v>Non_select</v>
      </c>
      <c r="BZ2001" s="170" t="str">
        <f aca="false">IF(BX2001&lt;&gt;"",IF(ISNUMBER(FIND(".",BX2001)),LEFT(BX2001,FIND(".",BX2001)-1),BX2001),BX2001)</f>
        <v>xx</v>
      </c>
      <c r="CA2001" s="170" t="str">
        <f aca="false">IF(BX2001&lt;&gt;"",IF(ISNUMBER(FIND(".",BX2001)),RIGHT(BX2001,LEN(BX2001)-FIND(".",BX2001)),""),"")</f>
        <v/>
      </c>
      <c r="CC2001" s="170" t="str">
        <f aca="false">A2001</f>
        <v>JX270856</v>
      </c>
      <c r="CD2001" s="178" t="s">
        <v>339</v>
      </c>
      <c r="CE2001" s="178" t="s">
        <v>340</v>
      </c>
      <c r="CF2001" s="178" t="s">
        <v>341</v>
      </c>
      <c r="CK2001" s="178"/>
      <c r="CR2001" s="228" t="n">
        <f aca="false">C2001</f>
        <v>0</v>
      </c>
      <c r="CS2001" s="229" t="n">
        <f aca="false">D2001</f>
        <v>0</v>
      </c>
      <c r="CT2001" s="170" t="str">
        <f aca="false">CONCATENATE(CD2001," strain ",CM2001," ",CL2001,", partial cds")</f>
        <v>Hepatitis E virus strain  , partial cds</v>
      </c>
    </row>
    <row r="2002" customFormat="false" ht="11.9" hidden="true" customHeight="true" outlineLevel="0" collapsed="false">
      <c r="A2002" s="1" t="s">
        <v>4956</v>
      </c>
      <c r="B2002" s="147" t="s">
        <v>371</v>
      </c>
      <c r="F2002" s="210"/>
      <c r="H2002" s="146" t="s">
        <v>649</v>
      </c>
      <c r="I2002" s="153" t="s">
        <v>650</v>
      </c>
      <c r="J2002" s="146" t="s">
        <v>395</v>
      </c>
      <c r="AJ2002" s="219" t="n">
        <f aca="false">SeqEnd-SeqBeg+1</f>
        <v>1</v>
      </c>
      <c r="AK2002" s="220" t="n">
        <f aca="false">AND( SeqBeg&lt;=Beg  , End &lt;=SeqEnd )</f>
        <v>0</v>
      </c>
      <c r="AN2002" s="221"/>
      <c r="AO2002" s="147" t="s">
        <v>103</v>
      </c>
      <c r="AP2002" s="147" t="s">
        <v>103</v>
      </c>
      <c r="AQ2002" s="147" t="s">
        <v>103</v>
      </c>
      <c r="AR2002" s="147" t="s">
        <v>103</v>
      </c>
      <c r="AS2002" s="147" t="s">
        <v>103</v>
      </c>
      <c r="AT2002" s="147" t="s">
        <v>103</v>
      </c>
      <c r="AU2002" s="146"/>
      <c r="AW2002" s="222" t="str">
        <f aca="false">HYPERLINK(CONCATENATE("http://www.ncbi.nlm.nih.gov/nuccore/",BM2002),BM2002)</f>
        <v>JX270857</v>
      </c>
      <c r="AX2002" s="219" t="str">
        <f aca="false">CONCATENATE(D2002,IF(I2002="","",CONCATENATE(".",I2002)),IF(K2002="","",CONCATENATE(".",K2002)),IF(M2002="","",CONCATENATE(".",M2002)),IF(R2002="","",CONCATENATE(".",R2002)),IF(U2002="","","(*)"))</f>
        <v>.GBR</v>
      </c>
      <c r="AY2002" s="170" t="str">
        <f aca="false">CONCATENATE(BM2002,".",BN2002)</f>
        <v>JX270857.</v>
      </c>
      <c r="AZ2002" s="171" t="str">
        <f aca="false">IF(AV2002="",IF(ISNUMBER(FIND(".",A2002)),LEFT(A2002,FIND(".",A2002)-1),A2002),AV2002)</f>
        <v>JX270857</v>
      </c>
      <c r="BA2002" s="171" t="str">
        <f aca="false">IF(ISNUMBER(FIND("-",AZ2002)),LEFT(AZ2002,FIND("-",AZ2002)-1),AZ2002)</f>
        <v>JX270857</v>
      </c>
      <c r="BB2002" s="170" t="str">
        <f aca="false"> MEGAname &amp; "="</f>
        <v>JX270857=</v>
      </c>
      <c r="BC2002" s="170" t="str">
        <f aca="false">Clear &amp; IF(span ,"Span","out")</f>
        <v>JX270857=out</v>
      </c>
      <c r="BD2002" s="170" t="str">
        <f aca="false">Clear &amp; IF(span, IF(B2002=".","Selected",B2002),"out")</f>
        <v>JX270857=out</v>
      </c>
      <c r="BE2002" s="170" t="str">
        <f aca="false">Clear &amp; Strain</f>
        <v>JX270857=</v>
      </c>
      <c r="BF2002" s="170" t="str">
        <f aca="false">CONCATENATE(A2002,"=",F2002,". ",AX2002,IF(AB2002="","",CONCATENATE(".",AB2002)))</f>
        <v>JX270857=. .GBR</v>
      </c>
      <c r="BG2002" s="170" t="str">
        <f aca="false">CONCATENATE(A2002,"=",F2002,". ",AX2002)</f>
        <v>JX270857=. .GBR</v>
      </c>
      <c r="BH2002" s="170" t="str">
        <f aca="false">CONCATENATE(A2002,"=",AX2002)</f>
        <v>JX270857=.GBR</v>
      </c>
      <c r="BI2002" s="170" t="str">
        <f aca="false">CONCATENATE(A2002,"=",ComForSubtype,D2002)</f>
        <v>JX270857=</v>
      </c>
      <c r="BJ2002" s="170" t="str">
        <f aca="false">CONCATENATE(A2002,"=",E2002)</f>
        <v>JX270857=</v>
      </c>
      <c r="BK2002" s="170" t="str">
        <f aca="false">CONCATENATE(A2002,"=",C2002)</f>
        <v>JX270857=</v>
      </c>
      <c r="BL2002" s="170" t="str">
        <f aca="false">CONCATENATE(D2002,"=")</f>
        <v>=</v>
      </c>
      <c r="BM2002" s="223" t="str">
        <f aca="false">IF(BA2002="XX","",BA2002)</f>
        <v>JX270857</v>
      </c>
      <c r="BN2002" s="224" t="str">
        <f aca="false">CONCATENATE(IF(F2002="","",F2002),IF(G2002="","",CONCATENATE(" / ",G2002)))</f>
        <v/>
      </c>
      <c r="BO2002" s="225" t="str">
        <f aca="false">AX2002</f>
        <v>.GBR</v>
      </c>
      <c r="BP2002" s="226" t="str">
        <f aca="false">IF(V2002="","",V2002)</f>
        <v/>
      </c>
      <c r="BQ2002" s="226" t="str">
        <f aca="false">IF(W2002="","",CONCATENATE(W2002,IF(LEFT(AO2002,1)="s","+","")))</f>
        <v/>
      </c>
      <c r="BR2002" s="226" t="str">
        <f aca="false">IF(X2002="","",CONCATENATE(X2002,IF(LEFT(AQ2002,1)="s","+","")))</f>
        <v/>
      </c>
      <c r="BS2002" s="226" t="str">
        <f aca="false">IF(Y2002="","",CONCATENATE(Y2002,IF(LEFT(AR2002,1)="s","+","")))</f>
        <v/>
      </c>
      <c r="BT2002" s="226" t="str">
        <f aca="false">IF(Z2002="","",CONCATENATE(Z2002,IF(LEFT(AS2002,1)="s","+","")))</f>
        <v/>
      </c>
      <c r="BU2002" s="227" t="str">
        <f aca="false">IF(AA2002="","",CONCATENATE(AA2002,IF(LEFT(AT2002,1)="s","+","")))</f>
        <v/>
      </c>
      <c r="BW2002" s="177" t="s">
        <v>338</v>
      </c>
      <c r="BX2002" s="170" t="str">
        <f aca="false">IF(BW2002&lt;&gt;"",IF(ISNUMBER(FIND("=",BW2002)),LEFT(BW2002,FIND("=",BW2002)-1),BW2002),BW2002)</f>
        <v>xx</v>
      </c>
      <c r="BY2002" s="170" t="str">
        <f aca="false">IF(BW2002&lt;&gt;"",IF(ISNUMBER(FIND("=",BW2002)),RIGHT(BW2002,LEN(BW2002)-FIND("=",BW2002)),""),"")</f>
        <v>Non_select</v>
      </c>
      <c r="BZ2002" s="170" t="str">
        <f aca="false">IF(BX2002&lt;&gt;"",IF(ISNUMBER(FIND(".",BX2002)),LEFT(BX2002,FIND(".",BX2002)-1),BX2002),BX2002)</f>
        <v>xx</v>
      </c>
      <c r="CA2002" s="170" t="str">
        <f aca="false">IF(BX2002&lt;&gt;"",IF(ISNUMBER(FIND(".",BX2002)),RIGHT(BX2002,LEN(BX2002)-FIND(".",BX2002)),""),"")</f>
        <v/>
      </c>
      <c r="CC2002" s="170" t="str">
        <f aca="false">A2002</f>
        <v>JX270857</v>
      </c>
      <c r="CD2002" s="178" t="s">
        <v>339</v>
      </c>
      <c r="CE2002" s="178" t="s">
        <v>340</v>
      </c>
      <c r="CF2002" s="178" t="s">
        <v>341</v>
      </c>
      <c r="CK2002" s="178"/>
      <c r="CR2002" s="228" t="n">
        <f aca="false">C2002</f>
        <v>0</v>
      </c>
      <c r="CS2002" s="229" t="n">
        <f aca="false">D2002</f>
        <v>0</v>
      </c>
      <c r="CT2002" s="170" t="str">
        <f aca="false">CONCATENATE(CD2002," strain ",CM2002," ",CL2002,", partial cds")</f>
        <v>Hepatitis E virus strain  , partial cds</v>
      </c>
    </row>
    <row r="2003" customFormat="false" ht="11.9" hidden="true" customHeight="true" outlineLevel="0" collapsed="false">
      <c r="A2003" s="1" t="s">
        <v>4957</v>
      </c>
      <c r="B2003" s="147" t="s">
        <v>371</v>
      </c>
      <c r="F2003" s="210"/>
      <c r="H2003" s="146" t="s">
        <v>649</v>
      </c>
      <c r="I2003" s="153" t="s">
        <v>650</v>
      </c>
      <c r="J2003" s="146" t="s">
        <v>395</v>
      </c>
      <c r="AJ2003" s="219" t="n">
        <f aca="false">SeqEnd-SeqBeg+1</f>
        <v>1</v>
      </c>
      <c r="AK2003" s="220" t="n">
        <f aca="false">AND( SeqBeg&lt;=Beg  , End &lt;=SeqEnd )</f>
        <v>0</v>
      </c>
      <c r="AN2003" s="221"/>
      <c r="AO2003" s="147" t="s">
        <v>103</v>
      </c>
      <c r="AP2003" s="147" t="s">
        <v>103</v>
      </c>
      <c r="AQ2003" s="147" t="s">
        <v>103</v>
      </c>
      <c r="AR2003" s="147" t="s">
        <v>103</v>
      </c>
      <c r="AS2003" s="147" t="s">
        <v>103</v>
      </c>
      <c r="AT2003" s="147" t="s">
        <v>103</v>
      </c>
      <c r="AU2003" s="146"/>
      <c r="AW2003" s="222" t="str">
        <f aca="false">HYPERLINK(CONCATENATE("http://www.ncbi.nlm.nih.gov/nuccore/",BM2003),BM2003)</f>
        <v>JX270858</v>
      </c>
      <c r="AX2003" s="219" t="str">
        <f aca="false">CONCATENATE(D2003,IF(I2003="","",CONCATENATE(".",I2003)),IF(K2003="","",CONCATENATE(".",K2003)),IF(M2003="","",CONCATENATE(".",M2003)),IF(R2003="","",CONCATENATE(".",R2003)),IF(U2003="","","(*)"))</f>
        <v>.GBR</v>
      </c>
      <c r="AY2003" s="170" t="str">
        <f aca="false">CONCATENATE(BM2003,".",BN2003)</f>
        <v>JX270858.</v>
      </c>
      <c r="AZ2003" s="171" t="str">
        <f aca="false">IF(AV2003="",IF(ISNUMBER(FIND(".",A2003)),LEFT(A2003,FIND(".",A2003)-1),A2003),AV2003)</f>
        <v>JX270858</v>
      </c>
      <c r="BA2003" s="171" t="str">
        <f aca="false">IF(ISNUMBER(FIND("-",AZ2003)),LEFT(AZ2003,FIND("-",AZ2003)-1),AZ2003)</f>
        <v>JX270858</v>
      </c>
      <c r="BB2003" s="170" t="str">
        <f aca="false"> MEGAname &amp; "="</f>
        <v>JX270858=</v>
      </c>
      <c r="BC2003" s="170" t="str">
        <f aca="false">Clear &amp; IF(span ,"Span","out")</f>
        <v>JX270858=out</v>
      </c>
      <c r="BD2003" s="170" t="str">
        <f aca="false">Clear &amp; IF(span, IF(B2003=".","Selected",B2003),"out")</f>
        <v>JX270858=out</v>
      </c>
      <c r="BE2003" s="170" t="str">
        <f aca="false">Clear &amp; Strain</f>
        <v>JX270858=</v>
      </c>
      <c r="BF2003" s="170" t="str">
        <f aca="false">CONCATENATE(A2003,"=",F2003,". ",AX2003,IF(AB2003="","",CONCATENATE(".",AB2003)))</f>
        <v>JX270858=. .GBR</v>
      </c>
      <c r="BG2003" s="170" t="str">
        <f aca="false">CONCATENATE(A2003,"=",F2003,". ",AX2003)</f>
        <v>JX270858=. .GBR</v>
      </c>
      <c r="BH2003" s="170" t="str">
        <f aca="false">CONCATENATE(A2003,"=",AX2003)</f>
        <v>JX270858=.GBR</v>
      </c>
      <c r="BI2003" s="170" t="str">
        <f aca="false">CONCATENATE(A2003,"=",ComForSubtype,D2003)</f>
        <v>JX270858=</v>
      </c>
      <c r="BJ2003" s="170" t="str">
        <f aca="false">CONCATENATE(A2003,"=",E2003)</f>
        <v>JX270858=</v>
      </c>
      <c r="BK2003" s="170" t="str">
        <f aca="false">CONCATENATE(A2003,"=",C2003)</f>
        <v>JX270858=</v>
      </c>
      <c r="BL2003" s="170" t="str">
        <f aca="false">CONCATENATE(D2003,"=")</f>
        <v>=</v>
      </c>
      <c r="BM2003" s="223" t="str">
        <f aca="false">IF(BA2003="XX","",BA2003)</f>
        <v>JX270858</v>
      </c>
      <c r="BN2003" s="224" t="str">
        <f aca="false">CONCATENATE(IF(F2003="","",F2003),IF(G2003="","",CONCATENATE(" / ",G2003)))</f>
        <v/>
      </c>
      <c r="BO2003" s="225" t="str">
        <f aca="false">AX2003</f>
        <v>.GBR</v>
      </c>
      <c r="BP2003" s="226" t="str">
        <f aca="false">IF(V2003="","",V2003)</f>
        <v/>
      </c>
      <c r="BQ2003" s="226" t="str">
        <f aca="false">IF(W2003="","",CONCATENATE(W2003,IF(LEFT(AO2003,1)="s","+","")))</f>
        <v/>
      </c>
      <c r="BR2003" s="226" t="str">
        <f aca="false">IF(X2003="","",CONCATENATE(X2003,IF(LEFT(AQ2003,1)="s","+","")))</f>
        <v/>
      </c>
      <c r="BS2003" s="226" t="str">
        <f aca="false">IF(Y2003="","",CONCATENATE(Y2003,IF(LEFT(AR2003,1)="s","+","")))</f>
        <v/>
      </c>
      <c r="BT2003" s="226" t="str">
        <f aca="false">IF(Z2003="","",CONCATENATE(Z2003,IF(LEFT(AS2003,1)="s","+","")))</f>
        <v/>
      </c>
      <c r="BU2003" s="227" t="str">
        <f aca="false">IF(AA2003="","",CONCATENATE(AA2003,IF(LEFT(AT2003,1)="s","+","")))</f>
        <v/>
      </c>
      <c r="BW2003" s="177" t="s">
        <v>338</v>
      </c>
      <c r="BX2003" s="170" t="str">
        <f aca="false">IF(BW2003&lt;&gt;"",IF(ISNUMBER(FIND("=",BW2003)),LEFT(BW2003,FIND("=",BW2003)-1),BW2003),BW2003)</f>
        <v>xx</v>
      </c>
      <c r="BY2003" s="170" t="str">
        <f aca="false">IF(BW2003&lt;&gt;"",IF(ISNUMBER(FIND("=",BW2003)),RIGHT(BW2003,LEN(BW2003)-FIND("=",BW2003)),""),"")</f>
        <v>Non_select</v>
      </c>
      <c r="BZ2003" s="170" t="str">
        <f aca="false">IF(BX2003&lt;&gt;"",IF(ISNUMBER(FIND(".",BX2003)),LEFT(BX2003,FIND(".",BX2003)-1),BX2003),BX2003)</f>
        <v>xx</v>
      </c>
      <c r="CA2003" s="170" t="str">
        <f aca="false">IF(BX2003&lt;&gt;"",IF(ISNUMBER(FIND(".",BX2003)),RIGHT(BX2003,LEN(BX2003)-FIND(".",BX2003)),""),"")</f>
        <v/>
      </c>
      <c r="CC2003" s="170" t="str">
        <f aca="false">A2003</f>
        <v>JX270858</v>
      </c>
      <c r="CD2003" s="178" t="s">
        <v>339</v>
      </c>
      <c r="CE2003" s="178" t="s">
        <v>340</v>
      </c>
      <c r="CF2003" s="178" t="s">
        <v>341</v>
      </c>
      <c r="CK2003" s="178"/>
      <c r="CR2003" s="228" t="n">
        <f aca="false">C2003</f>
        <v>0</v>
      </c>
      <c r="CS2003" s="229" t="n">
        <f aca="false">D2003</f>
        <v>0</v>
      </c>
      <c r="CT2003" s="170" t="str">
        <f aca="false">CONCATENATE(CD2003," strain ",CM2003," ",CL2003,", partial cds")</f>
        <v>Hepatitis E virus strain  , partial cds</v>
      </c>
    </row>
    <row r="2004" customFormat="false" ht="11.9" hidden="true" customHeight="true" outlineLevel="0" collapsed="false">
      <c r="A2004" s="1" t="s">
        <v>4958</v>
      </c>
      <c r="B2004" s="147" t="s">
        <v>371</v>
      </c>
      <c r="F2004" s="210"/>
      <c r="H2004" s="146" t="s">
        <v>649</v>
      </c>
      <c r="I2004" s="153" t="s">
        <v>650</v>
      </c>
      <c r="J2004" s="146" t="s">
        <v>395</v>
      </c>
      <c r="AJ2004" s="219" t="n">
        <f aca="false">SeqEnd-SeqBeg+1</f>
        <v>1</v>
      </c>
      <c r="AK2004" s="220" t="n">
        <f aca="false">AND( SeqBeg&lt;=Beg  , End &lt;=SeqEnd )</f>
        <v>0</v>
      </c>
      <c r="AN2004" s="221"/>
      <c r="AO2004" s="147" t="s">
        <v>103</v>
      </c>
      <c r="AP2004" s="147" t="s">
        <v>103</v>
      </c>
      <c r="AQ2004" s="147" t="s">
        <v>103</v>
      </c>
      <c r="AR2004" s="147" t="s">
        <v>103</v>
      </c>
      <c r="AS2004" s="147" t="s">
        <v>103</v>
      </c>
      <c r="AT2004" s="147" t="s">
        <v>103</v>
      </c>
      <c r="AU2004" s="146"/>
      <c r="AW2004" s="222" t="str">
        <f aca="false">HYPERLINK(CONCATENATE("http://www.ncbi.nlm.nih.gov/nuccore/",BM2004),BM2004)</f>
        <v>JX270859</v>
      </c>
      <c r="AX2004" s="219" t="str">
        <f aca="false">CONCATENATE(D2004,IF(I2004="","",CONCATENATE(".",I2004)),IF(K2004="","",CONCATENATE(".",K2004)),IF(M2004="","",CONCATENATE(".",M2004)),IF(R2004="","",CONCATENATE(".",R2004)),IF(U2004="","","(*)"))</f>
        <v>.GBR</v>
      </c>
      <c r="AY2004" s="170" t="str">
        <f aca="false">CONCATENATE(BM2004,".",BN2004)</f>
        <v>JX270859.</v>
      </c>
      <c r="AZ2004" s="171" t="str">
        <f aca="false">IF(AV2004="",IF(ISNUMBER(FIND(".",A2004)),LEFT(A2004,FIND(".",A2004)-1),A2004),AV2004)</f>
        <v>JX270859</v>
      </c>
      <c r="BA2004" s="171" t="str">
        <f aca="false">IF(ISNUMBER(FIND("-",AZ2004)),LEFT(AZ2004,FIND("-",AZ2004)-1),AZ2004)</f>
        <v>JX270859</v>
      </c>
      <c r="BB2004" s="170" t="str">
        <f aca="false"> MEGAname &amp; "="</f>
        <v>JX270859=</v>
      </c>
      <c r="BC2004" s="170" t="str">
        <f aca="false">Clear &amp; IF(span ,"Span","out")</f>
        <v>JX270859=out</v>
      </c>
      <c r="BD2004" s="170" t="str">
        <f aca="false">Clear &amp; IF(span, IF(B2004=".","Selected",B2004),"out")</f>
        <v>JX270859=out</v>
      </c>
      <c r="BE2004" s="170" t="str">
        <f aca="false">Clear &amp; Strain</f>
        <v>JX270859=</v>
      </c>
      <c r="BF2004" s="170" t="str">
        <f aca="false">CONCATENATE(A2004,"=",F2004,". ",AX2004,IF(AB2004="","",CONCATENATE(".",AB2004)))</f>
        <v>JX270859=. .GBR</v>
      </c>
      <c r="BG2004" s="170" t="str">
        <f aca="false">CONCATENATE(A2004,"=",F2004,". ",AX2004)</f>
        <v>JX270859=. .GBR</v>
      </c>
      <c r="BH2004" s="170" t="str">
        <f aca="false">CONCATENATE(A2004,"=",AX2004)</f>
        <v>JX270859=.GBR</v>
      </c>
      <c r="BI2004" s="170" t="str">
        <f aca="false">CONCATENATE(A2004,"=",ComForSubtype,D2004)</f>
        <v>JX270859=</v>
      </c>
      <c r="BJ2004" s="170" t="str">
        <f aca="false">CONCATENATE(A2004,"=",E2004)</f>
        <v>JX270859=</v>
      </c>
      <c r="BK2004" s="170" t="str">
        <f aca="false">CONCATENATE(A2004,"=",C2004)</f>
        <v>JX270859=</v>
      </c>
      <c r="BL2004" s="170" t="str">
        <f aca="false">CONCATENATE(D2004,"=")</f>
        <v>=</v>
      </c>
      <c r="BM2004" s="223" t="str">
        <f aca="false">IF(BA2004="XX","",BA2004)</f>
        <v>JX270859</v>
      </c>
      <c r="BN2004" s="224" t="str">
        <f aca="false">CONCATENATE(IF(F2004="","",F2004),IF(G2004="","",CONCATENATE(" / ",G2004)))</f>
        <v/>
      </c>
      <c r="BO2004" s="225" t="str">
        <f aca="false">AX2004</f>
        <v>.GBR</v>
      </c>
      <c r="BP2004" s="226" t="str">
        <f aca="false">IF(V2004="","",V2004)</f>
        <v/>
      </c>
      <c r="BQ2004" s="226" t="str">
        <f aca="false">IF(W2004="","",CONCATENATE(W2004,IF(LEFT(AO2004,1)="s","+","")))</f>
        <v/>
      </c>
      <c r="BR2004" s="226" t="str">
        <f aca="false">IF(X2004="","",CONCATENATE(X2004,IF(LEFT(AQ2004,1)="s","+","")))</f>
        <v/>
      </c>
      <c r="BS2004" s="226" t="str">
        <f aca="false">IF(Y2004="","",CONCATENATE(Y2004,IF(LEFT(AR2004,1)="s","+","")))</f>
        <v/>
      </c>
      <c r="BT2004" s="226" t="str">
        <f aca="false">IF(Z2004="","",CONCATENATE(Z2004,IF(LEFT(AS2004,1)="s","+","")))</f>
        <v/>
      </c>
      <c r="BU2004" s="227" t="str">
        <f aca="false">IF(AA2004="","",CONCATENATE(AA2004,IF(LEFT(AT2004,1)="s","+","")))</f>
        <v/>
      </c>
      <c r="BW2004" s="177" t="s">
        <v>338</v>
      </c>
      <c r="BX2004" s="170" t="str">
        <f aca="false">IF(BW2004&lt;&gt;"",IF(ISNUMBER(FIND("=",BW2004)),LEFT(BW2004,FIND("=",BW2004)-1),BW2004),BW2004)</f>
        <v>xx</v>
      </c>
      <c r="BY2004" s="170" t="str">
        <f aca="false">IF(BW2004&lt;&gt;"",IF(ISNUMBER(FIND("=",BW2004)),RIGHT(BW2004,LEN(BW2004)-FIND("=",BW2004)),""),"")</f>
        <v>Non_select</v>
      </c>
      <c r="BZ2004" s="170" t="str">
        <f aca="false">IF(BX2004&lt;&gt;"",IF(ISNUMBER(FIND(".",BX2004)),LEFT(BX2004,FIND(".",BX2004)-1),BX2004),BX2004)</f>
        <v>xx</v>
      </c>
      <c r="CA2004" s="170" t="str">
        <f aca="false">IF(BX2004&lt;&gt;"",IF(ISNUMBER(FIND(".",BX2004)),RIGHT(BX2004,LEN(BX2004)-FIND(".",BX2004)),""),"")</f>
        <v/>
      </c>
      <c r="CC2004" s="170" t="str">
        <f aca="false">A2004</f>
        <v>JX270859</v>
      </c>
      <c r="CD2004" s="178" t="s">
        <v>339</v>
      </c>
      <c r="CE2004" s="178" t="s">
        <v>340</v>
      </c>
      <c r="CF2004" s="178" t="s">
        <v>341</v>
      </c>
      <c r="CK2004" s="178"/>
      <c r="CR2004" s="228" t="n">
        <f aca="false">C2004</f>
        <v>0</v>
      </c>
      <c r="CS2004" s="229" t="n">
        <f aca="false">D2004</f>
        <v>0</v>
      </c>
      <c r="CT2004" s="170" t="str">
        <f aca="false">CONCATENATE(CD2004," strain ",CM2004," ",CL2004,", partial cds")</f>
        <v>Hepatitis E virus strain  , partial cds</v>
      </c>
    </row>
    <row r="2005" customFormat="false" ht="11.9" hidden="true" customHeight="true" outlineLevel="0" collapsed="false">
      <c r="A2005" s="1" t="s">
        <v>4959</v>
      </c>
      <c r="B2005" s="147" t="s">
        <v>371</v>
      </c>
      <c r="F2005" s="210"/>
      <c r="H2005" s="146" t="s">
        <v>649</v>
      </c>
      <c r="I2005" s="153" t="s">
        <v>650</v>
      </c>
      <c r="J2005" s="146" t="s">
        <v>395</v>
      </c>
      <c r="AJ2005" s="219" t="n">
        <f aca="false">SeqEnd-SeqBeg+1</f>
        <v>1</v>
      </c>
      <c r="AK2005" s="220" t="n">
        <f aca="false">AND( SeqBeg&lt;=Beg  , End &lt;=SeqEnd )</f>
        <v>0</v>
      </c>
      <c r="AN2005" s="221"/>
      <c r="AO2005" s="147" t="s">
        <v>103</v>
      </c>
      <c r="AP2005" s="147" t="s">
        <v>103</v>
      </c>
      <c r="AQ2005" s="147" t="s">
        <v>103</v>
      </c>
      <c r="AR2005" s="147" t="s">
        <v>103</v>
      </c>
      <c r="AS2005" s="147" t="s">
        <v>103</v>
      </c>
      <c r="AT2005" s="147" t="s">
        <v>103</v>
      </c>
      <c r="AU2005" s="146"/>
      <c r="AW2005" s="222" t="str">
        <f aca="false">HYPERLINK(CONCATENATE("http://www.ncbi.nlm.nih.gov/nuccore/",BM2005),BM2005)</f>
        <v>JX270860</v>
      </c>
      <c r="AX2005" s="219" t="str">
        <f aca="false">CONCATENATE(D2005,IF(I2005="","",CONCATENATE(".",I2005)),IF(K2005="","",CONCATENATE(".",K2005)),IF(M2005="","",CONCATENATE(".",M2005)),IF(R2005="","",CONCATENATE(".",R2005)),IF(U2005="","","(*)"))</f>
        <v>.GBR</v>
      </c>
      <c r="AY2005" s="170" t="str">
        <f aca="false">CONCATENATE(BM2005,".",BN2005)</f>
        <v>JX270860.</v>
      </c>
      <c r="AZ2005" s="171" t="str">
        <f aca="false">IF(AV2005="",IF(ISNUMBER(FIND(".",A2005)),LEFT(A2005,FIND(".",A2005)-1),A2005),AV2005)</f>
        <v>JX270860</v>
      </c>
      <c r="BA2005" s="171" t="str">
        <f aca="false">IF(ISNUMBER(FIND("-",AZ2005)),LEFT(AZ2005,FIND("-",AZ2005)-1),AZ2005)</f>
        <v>JX270860</v>
      </c>
      <c r="BB2005" s="170" t="str">
        <f aca="false"> MEGAname &amp; "="</f>
        <v>JX270860=</v>
      </c>
      <c r="BC2005" s="170" t="str">
        <f aca="false">Clear &amp; IF(span ,"Span","out")</f>
        <v>JX270860=out</v>
      </c>
      <c r="BD2005" s="170" t="str">
        <f aca="false">Clear &amp; IF(span, IF(B2005=".","Selected",B2005),"out")</f>
        <v>JX270860=out</v>
      </c>
      <c r="BE2005" s="170" t="str">
        <f aca="false">Clear &amp; Strain</f>
        <v>JX270860=</v>
      </c>
      <c r="BF2005" s="170" t="str">
        <f aca="false">CONCATENATE(A2005,"=",F2005,". ",AX2005,IF(AB2005="","",CONCATENATE(".",AB2005)))</f>
        <v>JX270860=. .GBR</v>
      </c>
      <c r="BG2005" s="170" t="str">
        <f aca="false">CONCATENATE(A2005,"=",F2005,". ",AX2005)</f>
        <v>JX270860=. .GBR</v>
      </c>
      <c r="BH2005" s="170" t="str">
        <f aca="false">CONCATENATE(A2005,"=",AX2005)</f>
        <v>JX270860=.GBR</v>
      </c>
      <c r="BI2005" s="170" t="str">
        <f aca="false">CONCATENATE(A2005,"=",ComForSubtype,D2005)</f>
        <v>JX270860=</v>
      </c>
      <c r="BJ2005" s="170" t="str">
        <f aca="false">CONCATENATE(A2005,"=",E2005)</f>
        <v>JX270860=</v>
      </c>
      <c r="BK2005" s="170" t="str">
        <f aca="false">CONCATENATE(A2005,"=",C2005)</f>
        <v>JX270860=</v>
      </c>
      <c r="BL2005" s="170" t="str">
        <f aca="false">CONCATENATE(D2005,"=")</f>
        <v>=</v>
      </c>
      <c r="BM2005" s="223" t="str">
        <f aca="false">IF(BA2005="XX","",BA2005)</f>
        <v>JX270860</v>
      </c>
      <c r="BN2005" s="224" t="str">
        <f aca="false">CONCATENATE(IF(F2005="","",F2005),IF(G2005="","",CONCATENATE(" / ",G2005)))</f>
        <v/>
      </c>
      <c r="BO2005" s="225" t="str">
        <f aca="false">AX2005</f>
        <v>.GBR</v>
      </c>
      <c r="BP2005" s="226" t="str">
        <f aca="false">IF(V2005="","",V2005)</f>
        <v/>
      </c>
      <c r="BQ2005" s="226" t="str">
        <f aca="false">IF(W2005="","",CONCATENATE(W2005,IF(LEFT(AO2005,1)="s","+","")))</f>
        <v/>
      </c>
      <c r="BR2005" s="226" t="str">
        <f aca="false">IF(X2005="","",CONCATENATE(X2005,IF(LEFT(AQ2005,1)="s","+","")))</f>
        <v/>
      </c>
      <c r="BS2005" s="226" t="str">
        <f aca="false">IF(Y2005="","",CONCATENATE(Y2005,IF(LEFT(AR2005,1)="s","+","")))</f>
        <v/>
      </c>
      <c r="BT2005" s="226" t="str">
        <f aca="false">IF(Z2005="","",CONCATENATE(Z2005,IF(LEFT(AS2005,1)="s","+","")))</f>
        <v/>
      </c>
      <c r="BU2005" s="227" t="str">
        <f aca="false">IF(AA2005="","",CONCATENATE(AA2005,IF(LEFT(AT2005,1)="s","+","")))</f>
        <v/>
      </c>
      <c r="BW2005" s="177" t="s">
        <v>338</v>
      </c>
      <c r="BX2005" s="170" t="str">
        <f aca="false">IF(BW2005&lt;&gt;"",IF(ISNUMBER(FIND("=",BW2005)),LEFT(BW2005,FIND("=",BW2005)-1),BW2005),BW2005)</f>
        <v>xx</v>
      </c>
      <c r="BY2005" s="170" t="str">
        <f aca="false">IF(BW2005&lt;&gt;"",IF(ISNUMBER(FIND("=",BW2005)),RIGHT(BW2005,LEN(BW2005)-FIND("=",BW2005)),""),"")</f>
        <v>Non_select</v>
      </c>
      <c r="BZ2005" s="170" t="str">
        <f aca="false">IF(BX2005&lt;&gt;"",IF(ISNUMBER(FIND(".",BX2005)),LEFT(BX2005,FIND(".",BX2005)-1),BX2005),BX2005)</f>
        <v>xx</v>
      </c>
      <c r="CA2005" s="170" t="str">
        <f aca="false">IF(BX2005&lt;&gt;"",IF(ISNUMBER(FIND(".",BX2005)),RIGHT(BX2005,LEN(BX2005)-FIND(".",BX2005)),""),"")</f>
        <v/>
      </c>
      <c r="CC2005" s="170" t="str">
        <f aca="false">A2005</f>
        <v>JX270860</v>
      </c>
      <c r="CD2005" s="178" t="s">
        <v>339</v>
      </c>
      <c r="CE2005" s="178" t="s">
        <v>340</v>
      </c>
      <c r="CF2005" s="178" t="s">
        <v>341</v>
      </c>
      <c r="CK2005" s="178"/>
      <c r="CR2005" s="228" t="n">
        <f aca="false">C2005</f>
        <v>0</v>
      </c>
      <c r="CS2005" s="229" t="n">
        <f aca="false">D2005</f>
        <v>0</v>
      </c>
      <c r="CT2005" s="170" t="str">
        <f aca="false">CONCATENATE(CD2005," strain ",CM2005," ",CL2005,", partial cds")</f>
        <v>Hepatitis E virus strain  , partial cds</v>
      </c>
    </row>
    <row r="2006" customFormat="false" ht="11.9" hidden="true" customHeight="true" outlineLevel="0" collapsed="false">
      <c r="A2006" s="1" t="s">
        <v>4960</v>
      </c>
      <c r="B2006" s="147" t="s">
        <v>371</v>
      </c>
      <c r="F2006" s="210"/>
      <c r="H2006" s="146" t="s">
        <v>649</v>
      </c>
      <c r="I2006" s="153" t="s">
        <v>650</v>
      </c>
      <c r="J2006" s="146" t="s">
        <v>395</v>
      </c>
      <c r="AJ2006" s="219" t="n">
        <f aca="false">SeqEnd-SeqBeg+1</f>
        <v>1</v>
      </c>
      <c r="AK2006" s="220" t="n">
        <f aca="false">AND( SeqBeg&lt;=Beg  , End &lt;=SeqEnd )</f>
        <v>0</v>
      </c>
      <c r="AN2006" s="221"/>
      <c r="AO2006" s="147" t="s">
        <v>103</v>
      </c>
      <c r="AP2006" s="147" t="s">
        <v>103</v>
      </c>
      <c r="AQ2006" s="147" t="s">
        <v>103</v>
      </c>
      <c r="AR2006" s="147" t="s">
        <v>103</v>
      </c>
      <c r="AS2006" s="147" t="s">
        <v>103</v>
      </c>
      <c r="AT2006" s="147" t="s">
        <v>103</v>
      </c>
      <c r="AU2006" s="146"/>
      <c r="AW2006" s="222" t="str">
        <f aca="false">HYPERLINK(CONCATENATE("http://www.ncbi.nlm.nih.gov/nuccore/",BM2006),BM2006)</f>
        <v>JX270861</v>
      </c>
      <c r="AX2006" s="219" t="str">
        <f aca="false">CONCATENATE(D2006,IF(I2006="","",CONCATENATE(".",I2006)),IF(K2006="","",CONCATENATE(".",K2006)),IF(M2006="","",CONCATENATE(".",M2006)),IF(R2006="","",CONCATENATE(".",R2006)),IF(U2006="","","(*)"))</f>
        <v>.GBR</v>
      </c>
      <c r="AY2006" s="170" t="str">
        <f aca="false">CONCATENATE(BM2006,".",BN2006)</f>
        <v>JX270861.</v>
      </c>
      <c r="AZ2006" s="171" t="str">
        <f aca="false">IF(AV2006="",IF(ISNUMBER(FIND(".",A2006)),LEFT(A2006,FIND(".",A2006)-1),A2006),AV2006)</f>
        <v>JX270861</v>
      </c>
      <c r="BA2006" s="171" t="str">
        <f aca="false">IF(ISNUMBER(FIND("-",AZ2006)),LEFT(AZ2006,FIND("-",AZ2006)-1),AZ2006)</f>
        <v>JX270861</v>
      </c>
      <c r="BB2006" s="170" t="str">
        <f aca="false"> MEGAname &amp; "="</f>
        <v>JX270861=</v>
      </c>
      <c r="BC2006" s="170" t="str">
        <f aca="false">Clear &amp; IF(span ,"Span","out")</f>
        <v>JX270861=out</v>
      </c>
      <c r="BD2006" s="170" t="str">
        <f aca="false">Clear &amp; IF(span, IF(B2006=".","Selected",B2006),"out")</f>
        <v>JX270861=out</v>
      </c>
      <c r="BE2006" s="170" t="str">
        <f aca="false">Clear &amp; Strain</f>
        <v>JX270861=</v>
      </c>
      <c r="BF2006" s="170" t="str">
        <f aca="false">CONCATENATE(A2006,"=",F2006,". ",AX2006,IF(AB2006="","",CONCATENATE(".",AB2006)))</f>
        <v>JX270861=. .GBR</v>
      </c>
      <c r="BG2006" s="170" t="str">
        <f aca="false">CONCATENATE(A2006,"=",F2006,". ",AX2006)</f>
        <v>JX270861=. .GBR</v>
      </c>
      <c r="BH2006" s="170" t="str">
        <f aca="false">CONCATENATE(A2006,"=",AX2006)</f>
        <v>JX270861=.GBR</v>
      </c>
      <c r="BI2006" s="170" t="str">
        <f aca="false">CONCATENATE(A2006,"=",ComForSubtype,D2006)</f>
        <v>JX270861=</v>
      </c>
      <c r="BJ2006" s="170" t="str">
        <f aca="false">CONCATENATE(A2006,"=",E2006)</f>
        <v>JX270861=</v>
      </c>
      <c r="BK2006" s="170" t="str">
        <f aca="false">CONCATENATE(A2006,"=",C2006)</f>
        <v>JX270861=</v>
      </c>
      <c r="BL2006" s="170" t="str">
        <f aca="false">CONCATENATE(D2006,"=")</f>
        <v>=</v>
      </c>
      <c r="BM2006" s="223" t="str">
        <f aca="false">IF(BA2006="XX","",BA2006)</f>
        <v>JX270861</v>
      </c>
      <c r="BN2006" s="224" t="str">
        <f aca="false">CONCATENATE(IF(F2006="","",F2006),IF(G2006="","",CONCATENATE(" / ",G2006)))</f>
        <v/>
      </c>
      <c r="BO2006" s="225" t="str">
        <f aca="false">AX2006</f>
        <v>.GBR</v>
      </c>
      <c r="BP2006" s="226" t="str">
        <f aca="false">IF(V2006="","",V2006)</f>
        <v/>
      </c>
      <c r="BQ2006" s="226" t="str">
        <f aca="false">IF(W2006="","",CONCATENATE(W2006,IF(LEFT(AO2006,1)="s","+","")))</f>
        <v/>
      </c>
      <c r="BR2006" s="226" t="str">
        <f aca="false">IF(X2006="","",CONCATENATE(X2006,IF(LEFT(AQ2006,1)="s","+","")))</f>
        <v/>
      </c>
      <c r="BS2006" s="226" t="str">
        <f aca="false">IF(Y2006="","",CONCATENATE(Y2006,IF(LEFT(AR2006,1)="s","+","")))</f>
        <v/>
      </c>
      <c r="BT2006" s="226" t="str">
        <f aca="false">IF(Z2006="","",CONCATENATE(Z2006,IF(LEFT(AS2006,1)="s","+","")))</f>
        <v/>
      </c>
      <c r="BU2006" s="227" t="str">
        <f aca="false">IF(AA2006="","",CONCATENATE(AA2006,IF(LEFT(AT2006,1)="s","+","")))</f>
        <v/>
      </c>
      <c r="BW2006" s="177" t="s">
        <v>338</v>
      </c>
      <c r="BX2006" s="170" t="str">
        <f aca="false">IF(BW2006&lt;&gt;"",IF(ISNUMBER(FIND("=",BW2006)),LEFT(BW2006,FIND("=",BW2006)-1),BW2006),BW2006)</f>
        <v>xx</v>
      </c>
      <c r="BY2006" s="170" t="str">
        <f aca="false">IF(BW2006&lt;&gt;"",IF(ISNUMBER(FIND("=",BW2006)),RIGHT(BW2006,LEN(BW2006)-FIND("=",BW2006)),""),"")</f>
        <v>Non_select</v>
      </c>
      <c r="BZ2006" s="170" t="str">
        <f aca="false">IF(BX2006&lt;&gt;"",IF(ISNUMBER(FIND(".",BX2006)),LEFT(BX2006,FIND(".",BX2006)-1),BX2006),BX2006)</f>
        <v>xx</v>
      </c>
      <c r="CA2006" s="170" t="str">
        <f aca="false">IF(BX2006&lt;&gt;"",IF(ISNUMBER(FIND(".",BX2006)),RIGHT(BX2006,LEN(BX2006)-FIND(".",BX2006)),""),"")</f>
        <v/>
      </c>
      <c r="CC2006" s="170" t="str">
        <f aca="false">A2006</f>
        <v>JX270861</v>
      </c>
      <c r="CD2006" s="178" t="s">
        <v>339</v>
      </c>
      <c r="CE2006" s="178" t="s">
        <v>340</v>
      </c>
      <c r="CF2006" s="178" t="s">
        <v>341</v>
      </c>
      <c r="CK2006" s="178"/>
      <c r="CR2006" s="228" t="n">
        <f aca="false">C2006</f>
        <v>0</v>
      </c>
      <c r="CS2006" s="229" t="n">
        <f aca="false">D2006</f>
        <v>0</v>
      </c>
      <c r="CT2006" s="170" t="str">
        <f aca="false">CONCATENATE(CD2006," strain ",CM2006," ",CL2006,", partial cds")</f>
        <v>Hepatitis E virus strain  , partial cds</v>
      </c>
    </row>
    <row r="2007" customFormat="false" ht="11.9" hidden="true" customHeight="true" outlineLevel="0" collapsed="false">
      <c r="A2007" s="1" t="s">
        <v>4961</v>
      </c>
      <c r="B2007" s="147" t="s">
        <v>371</v>
      </c>
      <c r="F2007" s="210"/>
      <c r="H2007" s="146" t="s">
        <v>649</v>
      </c>
      <c r="I2007" s="153" t="s">
        <v>650</v>
      </c>
      <c r="J2007" s="146" t="s">
        <v>395</v>
      </c>
      <c r="AJ2007" s="219" t="n">
        <f aca="false">SeqEnd-SeqBeg+1</f>
        <v>1</v>
      </c>
      <c r="AK2007" s="220" t="n">
        <f aca="false">AND( SeqBeg&lt;=Beg  , End &lt;=SeqEnd )</f>
        <v>0</v>
      </c>
      <c r="AN2007" s="221"/>
      <c r="AO2007" s="147" t="s">
        <v>103</v>
      </c>
      <c r="AP2007" s="147" t="s">
        <v>103</v>
      </c>
      <c r="AQ2007" s="147" t="s">
        <v>103</v>
      </c>
      <c r="AR2007" s="147" t="s">
        <v>103</v>
      </c>
      <c r="AS2007" s="147" t="s">
        <v>103</v>
      </c>
      <c r="AT2007" s="147" t="s">
        <v>103</v>
      </c>
      <c r="AU2007" s="146"/>
      <c r="AW2007" s="222" t="str">
        <f aca="false">HYPERLINK(CONCATENATE("http://www.ncbi.nlm.nih.gov/nuccore/",BM2007),BM2007)</f>
        <v>JX270862</v>
      </c>
      <c r="AX2007" s="219" t="str">
        <f aca="false">CONCATENATE(D2007,IF(I2007="","",CONCATENATE(".",I2007)),IF(K2007="","",CONCATENATE(".",K2007)),IF(M2007="","",CONCATENATE(".",M2007)),IF(R2007="","",CONCATENATE(".",R2007)),IF(U2007="","","(*)"))</f>
        <v>.GBR</v>
      </c>
      <c r="AY2007" s="170" t="str">
        <f aca="false">CONCATENATE(BM2007,".",BN2007)</f>
        <v>JX270862.</v>
      </c>
      <c r="AZ2007" s="171" t="str">
        <f aca="false">IF(AV2007="",IF(ISNUMBER(FIND(".",A2007)),LEFT(A2007,FIND(".",A2007)-1),A2007),AV2007)</f>
        <v>JX270862</v>
      </c>
      <c r="BA2007" s="171" t="str">
        <f aca="false">IF(ISNUMBER(FIND("-",AZ2007)),LEFT(AZ2007,FIND("-",AZ2007)-1),AZ2007)</f>
        <v>JX270862</v>
      </c>
      <c r="BB2007" s="170" t="str">
        <f aca="false"> MEGAname &amp; "="</f>
        <v>JX270862=</v>
      </c>
      <c r="BC2007" s="170" t="str">
        <f aca="false">Clear &amp; IF(span ,"Span","out")</f>
        <v>JX270862=out</v>
      </c>
      <c r="BD2007" s="170" t="str">
        <f aca="false">Clear &amp; IF(span, IF(B2007=".","Selected",B2007),"out")</f>
        <v>JX270862=out</v>
      </c>
      <c r="BE2007" s="170" t="str">
        <f aca="false">Clear &amp; Strain</f>
        <v>JX270862=</v>
      </c>
      <c r="BF2007" s="170" t="str">
        <f aca="false">CONCATENATE(A2007,"=",F2007,". ",AX2007,IF(AB2007="","",CONCATENATE(".",AB2007)))</f>
        <v>JX270862=. .GBR</v>
      </c>
      <c r="BG2007" s="170" t="str">
        <f aca="false">CONCATENATE(A2007,"=",F2007,". ",AX2007)</f>
        <v>JX270862=. .GBR</v>
      </c>
      <c r="BH2007" s="170" t="str">
        <f aca="false">CONCATENATE(A2007,"=",AX2007)</f>
        <v>JX270862=.GBR</v>
      </c>
      <c r="BI2007" s="170" t="str">
        <f aca="false">CONCATENATE(A2007,"=",ComForSubtype,D2007)</f>
        <v>JX270862=</v>
      </c>
      <c r="BJ2007" s="170" t="str">
        <f aca="false">CONCATENATE(A2007,"=",E2007)</f>
        <v>JX270862=</v>
      </c>
      <c r="BK2007" s="170" t="str">
        <f aca="false">CONCATENATE(A2007,"=",C2007)</f>
        <v>JX270862=</v>
      </c>
      <c r="BL2007" s="170" t="str">
        <f aca="false">CONCATENATE(D2007,"=")</f>
        <v>=</v>
      </c>
      <c r="BM2007" s="223" t="str">
        <f aca="false">IF(BA2007="XX","",BA2007)</f>
        <v>JX270862</v>
      </c>
      <c r="BN2007" s="224" t="str">
        <f aca="false">CONCATENATE(IF(F2007="","",F2007),IF(G2007="","",CONCATENATE(" / ",G2007)))</f>
        <v/>
      </c>
      <c r="BO2007" s="225" t="str">
        <f aca="false">AX2007</f>
        <v>.GBR</v>
      </c>
      <c r="BP2007" s="226" t="str">
        <f aca="false">IF(V2007="","",V2007)</f>
        <v/>
      </c>
      <c r="BQ2007" s="226" t="str">
        <f aca="false">IF(W2007="","",CONCATENATE(W2007,IF(LEFT(AO2007,1)="s","+","")))</f>
        <v/>
      </c>
      <c r="BR2007" s="226" t="str">
        <f aca="false">IF(X2007="","",CONCATENATE(X2007,IF(LEFT(AQ2007,1)="s","+","")))</f>
        <v/>
      </c>
      <c r="BS2007" s="226" t="str">
        <f aca="false">IF(Y2007="","",CONCATENATE(Y2007,IF(LEFT(AR2007,1)="s","+","")))</f>
        <v/>
      </c>
      <c r="BT2007" s="226" t="str">
        <f aca="false">IF(Z2007="","",CONCATENATE(Z2007,IF(LEFT(AS2007,1)="s","+","")))</f>
        <v/>
      </c>
      <c r="BU2007" s="227" t="str">
        <f aca="false">IF(AA2007="","",CONCATENATE(AA2007,IF(LEFT(AT2007,1)="s","+","")))</f>
        <v/>
      </c>
      <c r="BW2007" s="177" t="s">
        <v>338</v>
      </c>
      <c r="BX2007" s="170" t="str">
        <f aca="false">IF(BW2007&lt;&gt;"",IF(ISNUMBER(FIND("=",BW2007)),LEFT(BW2007,FIND("=",BW2007)-1),BW2007),BW2007)</f>
        <v>xx</v>
      </c>
      <c r="BY2007" s="170" t="str">
        <f aca="false">IF(BW2007&lt;&gt;"",IF(ISNUMBER(FIND("=",BW2007)),RIGHT(BW2007,LEN(BW2007)-FIND("=",BW2007)),""),"")</f>
        <v>Non_select</v>
      </c>
      <c r="BZ2007" s="170" t="str">
        <f aca="false">IF(BX2007&lt;&gt;"",IF(ISNUMBER(FIND(".",BX2007)),LEFT(BX2007,FIND(".",BX2007)-1),BX2007),BX2007)</f>
        <v>xx</v>
      </c>
      <c r="CA2007" s="170" t="str">
        <f aca="false">IF(BX2007&lt;&gt;"",IF(ISNUMBER(FIND(".",BX2007)),RIGHT(BX2007,LEN(BX2007)-FIND(".",BX2007)),""),"")</f>
        <v/>
      </c>
      <c r="CC2007" s="170" t="str">
        <f aca="false">A2007</f>
        <v>JX270862</v>
      </c>
      <c r="CD2007" s="178" t="s">
        <v>339</v>
      </c>
      <c r="CE2007" s="178" t="s">
        <v>340</v>
      </c>
      <c r="CF2007" s="178" t="s">
        <v>341</v>
      </c>
      <c r="CK2007" s="178"/>
      <c r="CR2007" s="228" t="n">
        <f aca="false">C2007</f>
        <v>0</v>
      </c>
      <c r="CS2007" s="229" t="n">
        <f aca="false">D2007</f>
        <v>0</v>
      </c>
      <c r="CT2007" s="170" t="str">
        <f aca="false">CONCATENATE(CD2007," strain ",CM2007," ",CL2007,", partial cds")</f>
        <v>Hepatitis E virus strain  , partial cds</v>
      </c>
    </row>
    <row r="2008" customFormat="false" ht="11.9" hidden="true" customHeight="true" outlineLevel="0" collapsed="false">
      <c r="A2008" s="1" t="s">
        <v>4962</v>
      </c>
      <c r="B2008" s="147" t="s">
        <v>371</v>
      </c>
      <c r="F2008" s="210"/>
      <c r="H2008" s="146" t="s">
        <v>649</v>
      </c>
      <c r="I2008" s="153" t="s">
        <v>650</v>
      </c>
      <c r="J2008" s="146" t="s">
        <v>395</v>
      </c>
      <c r="AJ2008" s="219" t="n">
        <f aca="false">SeqEnd-SeqBeg+1</f>
        <v>1</v>
      </c>
      <c r="AK2008" s="220" t="n">
        <f aca="false">AND( SeqBeg&lt;=Beg  , End &lt;=SeqEnd )</f>
        <v>0</v>
      </c>
      <c r="AN2008" s="221"/>
      <c r="AO2008" s="147" t="s">
        <v>103</v>
      </c>
      <c r="AP2008" s="147" t="s">
        <v>103</v>
      </c>
      <c r="AQ2008" s="147" t="s">
        <v>103</v>
      </c>
      <c r="AR2008" s="147" t="s">
        <v>103</v>
      </c>
      <c r="AS2008" s="147" t="s">
        <v>103</v>
      </c>
      <c r="AT2008" s="147" t="s">
        <v>103</v>
      </c>
      <c r="AU2008" s="146"/>
      <c r="AW2008" s="222" t="str">
        <f aca="false">HYPERLINK(CONCATENATE("http://www.ncbi.nlm.nih.gov/nuccore/",BM2008),BM2008)</f>
        <v>JX270863</v>
      </c>
      <c r="AX2008" s="219" t="str">
        <f aca="false">CONCATENATE(D2008,IF(I2008="","",CONCATENATE(".",I2008)),IF(K2008="","",CONCATENATE(".",K2008)),IF(M2008="","",CONCATENATE(".",M2008)),IF(R2008="","",CONCATENATE(".",R2008)),IF(U2008="","","(*)"))</f>
        <v>.GBR</v>
      </c>
      <c r="AY2008" s="170" t="str">
        <f aca="false">CONCATENATE(BM2008,".",BN2008)</f>
        <v>JX270863.</v>
      </c>
      <c r="AZ2008" s="171" t="str">
        <f aca="false">IF(AV2008="",IF(ISNUMBER(FIND(".",A2008)),LEFT(A2008,FIND(".",A2008)-1),A2008),AV2008)</f>
        <v>JX270863</v>
      </c>
      <c r="BA2008" s="171" t="str">
        <f aca="false">IF(ISNUMBER(FIND("-",AZ2008)),LEFT(AZ2008,FIND("-",AZ2008)-1),AZ2008)</f>
        <v>JX270863</v>
      </c>
      <c r="BB2008" s="170" t="str">
        <f aca="false"> MEGAname &amp; "="</f>
        <v>JX270863=</v>
      </c>
      <c r="BC2008" s="170" t="str">
        <f aca="false">Clear &amp; IF(span ,"Span","out")</f>
        <v>JX270863=out</v>
      </c>
      <c r="BD2008" s="170" t="str">
        <f aca="false">Clear &amp; IF(span, IF(B2008=".","Selected",B2008),"out")</f>
        <v>JX270863=out</v>
      </c>
      <c r="BE2008" s="170" t="str">
        <f aca="false">Clear &amp; Strain</f>
        <v>JX270863=</v>
      </c>
      <c r="BF2008" s="170" t="str">
        <f aca="false">CONCATENATE(A2008,"=",F2008,". ",AX2008,IF(AB2008="","",CONCATENATE(".",AB2008)))</f>
        <v>JX270863=. .GBR</v>
      </c>
      <c r="BG2008" s="170" t="str">
        <f aca="false">CONCATENATE(A2008,"=",F2008,". ",AX2008)</f>
        <v>JX270863=. .GBR</v>
      </c>
      <c r="BH2008" s="170" t="str">
        <f aca="false">CONCATENATE(A2008,"=",AX2008)</f>
        <v>JX270863=.GBR</v>
      </c>
      <c r="BI2008" s="170" t="str">
        <f aca="false">CONCATENATE(A2008,"=",ComForSubtype,D2008)</f>
        <v>JX270863=</v>
      </c>
      <c r="BJ2008" s="170" t="str">
        <f aca="false">CONCATENATE(A2008,"=",E2008)</f>
        <v>JX270863=</v>
      </c>
      <c r="BK2008" s="170" t="str">
        <f aca="false">CONCATENATE(A2008,"=",C2008)</f>
        <v>JX270863=</v>
      </c>
      <c r="BL2008" s="170" t="str">
        <f aca="false">CONCATENATE(D2008,"=")</f>
        <v>=</v>
      </c>
      <c r="BM2008" s="223" t="str">
        <f aca="false">IF(BA2008="XX","",BA2008)</f>
        <v>JX270863</v>
      </c>
      <c r="BN2008" s="224" t="str">
        <f aca="false">CONCATENATE(IF(F2008="","",F2008),IF(G2008="","",CONCATENATE(" / ",G2008)))</f>
        <v/>
      </c>
      <c r="BO2008" s="225" t="str">
        <f aca="false">AX2008</f>
        <v>.GBR</v>
      </c>
      <c r="BP2008" s="226" t="str">
        <f aca="false">IF(V2008="","",V2008)</f>
        <v/>
      </c>
      <c r="BQ2008" s="226" t="str">
        <f aca="false">IF(W2008="","",CONCATENATE(W2008,IF(LEFT(AO2008,1)="s","+","")))</f>
        <v/>
      </c>
      <c r="BR2008" s="226" t="str">
        <f aca="false">IF(X2008="","",CONCATENATE(X2008,IF(LEFT(AQ2008,1)="s","+","")))</f>
        <v/>
      </c>
      <c r="BS2008" s="226" t="str">
        <f aca="false">IF(Y2008="","",CONCATENATE(Y2008,IF(LEFT(AR2008,1)="s","+","")))</f>
        <v/>
      </c>
      <c r="BT2008" s="226" t="str">
        <f aca="false">IF(Z2008="","",CONCATENATE(Z2008,IF(LEFT(AS2008,1)="s","+","")))</f>
        <v/>
      </c>
      <c r="BU2008" s="227" t="str">
        <f aca="false">IF(AA2008="","",CONCATENATE(AA2008,IF(LEFT(AT2008,1)="s","+","")))</f>
        <v/>
      </c>
      <c r="BW2008" s="177" t="s">
        <v>338</v>
      </c>
      <c r="BX2008" s="170" t="str">
        <f aca="false">IF(BW2008&lt;&gt;"",IF(ISNUMBER(FIND("=",BW2008)),LEFT(BW2008,FIND("=",BW2008)-1),BW2008),BW2008)</f>
        <v>xx</v>
      </c>
      <c r="BY2008" s="170" t="str">
        <f aca="false">IF(BW2008&lt;&gt;"",IF(ISNUMBER(FIND("=",BW2008)),RIGHT(BW2008,LEN(BW2008)-FIND("=",BW2008)),""),"")</f>
        <v>Non_select</v>
      </c>
      <c r="BZ2008" s="170" t="str">
        <f aca="false">IF(BX2008&lt;&gt;"",IF(ISNUMBER(FIND(".",BX2008)),LEFT(BX2008,FIND(".",BX2008)-1),BX2008),BX2008)</f>
        <v>xx</v>
      </c>
      <c r="CA2008" s="170" t="str">
        <f aca="false">IF(BX2008&lt;&gt;"",IF(ISNUMBER(FIND(".",BX2008)),RIGHT(BX2008,LEN(BX2008)-FIND(".",BX2008)),""),"")</f>
        <v/>
      </c>
      <c r="CC2008" s="170" t="str">
        <f aca="false">A2008</f>
        <v>JX270863</v>
      </c>
      <c r="CD2008" s="178" t="s">
        <v>339</v>
      </c>
      <c r="CE2008" s="178" t="s">
        <v>340</v>
      </c>
      <c r="CF2008" s="178" t="s">
        <v>341</v>
      </c>
      <c r="CK2008" s="178"/>
      <c r="CR2008" s="228" t="n">
        <f aca="false">C2008</f>
        <v>0</v>
      </c>
      <c r="CS2008" s="229" t="n">
        <f aca="false">D2008</f>
        <v>0</v>
      </c>
      <c r="CT2008" s="170" t="str">
        <f aca="false">CONCATENATE(CD2008," strain ",CM2008," ",CL2008,", partial cds")</f>
        <v>Hepatitis E virus strain  , partial cds</v>
      </c>
    </row>
    <row r="2009" customFormat="false" ht="11.9" hidden="true" customHeight="true" outlineLevel="0" collapsed="false">
      <c r="A2009" s="1" t="s">
        <v>4963</v>
      </c>
      <c r="B2009" s="147" t="s">
        <v>371</v>
      </c>
      <c r="F2009" s="210"/>
      <c r="H2009" s="146" t="s">
        <v>649</v>
      </c>
      <c r="I2009" s="153" t="s">
        <v>650</v>
      </c>
      <c r="J2009" s="146" t="s">
        <v>395</v>
      </c>
      <c r="AJ2009" s="219" t="n">
        <f aca="false">SeqEnd-SeqBeg+1</f>
        <v>1</v>
      </c>
      <c r="AK2009" s="220" t="n">
        <f aca="false">AND( SeqBeg&lt;=Beg  , End &lt;=SeqEnd )</f>
        <v>0</v>
      </c>
      <c r="AN2009" s="221"/>
      <c r="AO2009" s="147" t="s">
        <v>103</v>
      </c>
      <c r="AP2009" s="147" t="s">
        <v>103</v>
      </c>
      <c r="AQ2009" s="147" t="s">
        <v>103</v>
      </c>
      <c r="AR2009" s="147" t="s">
        <v>103</v>
      </c>
      <c r="AS2009" s="147" t="s">
        <v>103</v>
      </c>
      <c r="AT2009" s="147" t="s">
        <v>103</v>
      </c>
      <c r="AU2009" s="146"/>
      <c r="AW2009" s="222" t="str">
        <f aca="false">HYPERLINK(CONCATENATE("http://www.ncbi.nlm.nih.gov/nuccore/",BM2009),BM2009)</f>
        <v>JX270864</v>
      </c>
      <c r="AX2009" s="219" t="str">
        <f aca="false">CONCATENATE(D2009,IF(I2009="","",CONCATENATE(".",I2009)),IF(K2009="","",CONCATENATE(".",K2009)),IF(M2009="","",CONCATENATE(".",M2009)),IF(R2009="","",CONCATENATE(".",R2009)),IF(U2009="","","(*)"))</f>
        <v>.GBR</v>
      </c>
      <c r="AY2009" s="170" t="str">
        <f aca="false">CONCATENATE(BM2009,".",BN2009)</f>
        <v>JX270864.</v>
      </c>
      <c r="AZ2009" s="171" t="str">
        <f aca="false">IF(AV2009="",IF(ISNUMBER(FIND(".",A2009)),LEFT(A2009,FIND(".",A2009)-1),A2009),AV2009)</f>
        <v>JX270864</v>
      </c>
      <c r="BA2009" s="171" t="str">
        <f aca="false">IF(ISNUMBER(FIND("-",AZ2009)),LEFT(AZ2009,FIND("-",AZ2009)-1),AZ2009)</f>
        <v>JX270864</v>
      </c>
      <c r="BB2009" s="170" t="str">
        <f aca="false"> MEGAname &amp; "="</f>
        <v>JX270864=</v>
      </c>
      <c r="BC2009" s="170" t="str">
        <f aca="false">Clear &amp; IF(span ,"Span","out")</f>
        <v>JX270864=out</v>
      </c>
      <c r="BD2009" s="170" t="str">
        <f aca="false">Clear &amp; IF(span, IF(B2009=".","Selected",B2009),"out")</f>
        <v>JX270864=out</v>
      </c>
      <c r="BE2009" s="170" t="str">
        <f aca="false">Clear &amp; Strain</f>
        <v>JX270864=</v>
      </c>
      <c r="BF2009" s="170" t="str">
        <f aca="false">CONCATENATE(A2009,"=",F2009,". ",AX2009,IF(AB2009="","",CONCATENATE(".",AB2009)))</f>
        <v>JX270864=. .GBR</v>
      </c>
      <c r="BG2009" s="170" t="str">
        <f aca="false">CONCATENATE(A2009,"=",F2009,". ",AX2009)</f>
        <v>JX270864=. .GBR</v>
      </c>
      <c r="BH2009" s="170" t="str">
        <f aca="false">CONCATENATE(A2009,"=",AX2009)</f>
        <v>JX270864=.GBR</v>
      </c>
      <c r="BI2009" s="170" t="str">
        <f aca="false">CONCATENATE(A2009,"=",ComForSubtype,D2009)</f>
        <v>JX270864=</v>
      </c>
      <c r="BJ2009" s="170" t="str">
        <f aca="false">CONCATENATE(A2009,"=",E2009)</f>
        <v>JX270864=</v>
      </c>
      <c r="BK2009" s="170" t="str">
        <f aca="false">CONCATENATE(A2009,"=",C2009)</f>
        <v>JX270864=</v>
      </c>
      <c r="BL2009" s="170" t="str">
        <f aca="false">CONCATENATE(D2009,"=")</f>
        <v>=</v>
      </c>
      <c r="BM2009" s="223" t="str">
        <f aca="false">IF(BA2009="XX","",BA2009)</f>
        <v>JX270864</v>
      </c>
      <c r="BN2009" s="224" t="str">
        <f aca="false">CONCATENATE(IF(F2009="","",F2009),IF(G2009="","",CONCATENATE(" / ",G2009)))</f>
        <v/>
      </c>
      <c r="BO2009" s="225" t="str">
        <f aca="false">AX2009</f>
        <v>.GBR</v>
      </c>
      <c r="BP2009" s="226" t="str">
        <f aca="false">IF(V2009="","",V2009)</f>
        <v/>
      </c>
      <c r="BQ2009" s="226" t="str">
        <f aca="false">IF(W2009="","",CONCATENATE(W2009,IF(LEFT(AO2009,1)="s","+","")))</f>
        <v/>
      </c>
      <c r="BR2009" s="226" t="str">
        <f aca="false">IF(X2009="","",CONCATENATE(X2009,IF(LEFT(AQ2009,1)="s","+","")))</f>
        <v/>
      </c>
      <c r="BS2009" s="226" t="str">
        <f aca="false">IF(Y2009="","",CONCATENATE(Y2009,IF(LEFT(AR2009,1)="s","+","")))</f>
        <v/>
      </c>
      <c r="BT2009" s="226" t="str">
        <f aca="false">IF(Z2009="","",CONCATENATE(Z2009,IF(LEFT(AS2009,1)="s","+","")))</f>
        <v/>
      </c>
      <c r="BU2009" s="227" t="str">
        <f aca="false">IF(AA2009="","",CONCATENATE(AA2009,IF(LEFT(AT2009,1)="s","+","")))</f>
        <v/>
      </c>
      <c r="BW2009" s="177" t="s">
        <v>338</v>
      </c>
      <c r="BX2009" s="170" t="str">
        <f aca="false">IF(BW2009&lt;&gt;"",IF(ISNUMBER(FIND("=",BW2009)),LEFT(BW2009,FIND("=",BW2009)-1),BW2009),BW2009)</f>
        <v>xx</v>
      </c>
      <c r="BY2009" s="170" t="str">
        <f aca="false">IF(BW2009&lt;&gt;"",IF(ISNUMBER(FIND("=",BW2009)),RIGHT(BW2009,LEN(BW2009)-FIND("=",BW2009)),""),"")</f>
        <v>Non_select</v>
      </c>
      <c r="BZ2009" s="170" t="str">
        <f aca="false">IF(BX2009&lt;&gt;"",IF(ISNUMBER(FIND(".",BX2009)),LEFT(BX2009,FIND(".",BX2009)-1),BX2009),BX2009)</f>
        <v>xx</v>
      </c>
      <c r="CA2009" s="170" t="str">
        <f aca="false">IF(BX2009&lt;&gt;"",IF(ISNUMBER(FIND(".",BX2009)),RIGHT(BX2009,LEN(BX2009)-FIND(".",BX2009)),""),"")</f>
        <v/>
      </c>
      <c r="CC2009" s="170" t="str">
        <f aca="false">A2009</f>
        <v>JX270864</v>
      </c>
      <c r="CD2009" s="178" t="s">
        <v>339</v>
      </c>
      <c r="CE2009" s="178" t="s">
        <v>340</v>
      </c>
      <c r="CF2009" s="178" t="s">
        <v>341</v>
      </c>
      <c r="CK2009" s="178"/>
      <c r="CR2009" s="228" t="n">
        <f aca="false">C2009</f>
        <v>0</v>
      </c>
      <c r="CS2009" s="229" t="n">
        <f aca="false">D2009</f>
        <v>0</v>
      </c>
      <c r="CT2009" s="170" t="str">
        <f aca="false">CONCATENATE(CD2009," strain ",CM2009," ",CL2009,", partial cds")</f>
        <v>Hepatitis E virus strain  , partial cds</v>
      </c>
    </row>
    <row r="2010" customFormat="false" ht="11.9" hidden="true" customHeight="true" outlineLevel="0" collapsed="false">
      <c r="A2010" s="1" t="s">
        <v>4964</v>
      </c>
      <c r="B2010" s="147" t="s">
        <v>371</v>
      </c>
      <c r="F2010" s="210"/>
      <c r="H2010" s="146" t="s">
        <v>649</v>
      </c>
      <c r="I2010" s="153" t="s">
        <v>650</v>
      </c>
      <c r="J2010" s="146" t="s">
        <v>395</v>
      </c>
      <c r="AJ2010" s="219" t="n">
        <f aca="false">SeqEnd-SeqBeg+1</f>
        <v>1</v>
      </c>
      <c r="AK2010" s="220" t="n">
        <f aca="false">AND( SeqBeg&lt;=Beg  , End &lt;=SeqEnd )</f>
        <v>0</v>
      </c>
      <c r="AN2010" s="221"/>
      <c r="AO2010" s="147" t="s">
        <v>103</v>
      </c>
      <c r="AP2010" s="147" t="s">
        <v>103</v>
      </c>
      <c r="AQ2010" s="147" t="s">
        <v>103</v>
      </c>
      <c r="AR2010" s="147" t="s">
        <v>103</v>
      </c>
      <c r="AS2010" s="147" t="s">
        <v>103</v>
      </c>
      <c r="AT2010" s="147" t="s">
        <v>103</v>
      </c>
      <c r="AU2010" s="146"/>
      <c r="AW2010" s="222" t="str">
        <f aca="false">HYPERLINK(CONCATENATE("http://www.ncbi.nlm.nih.gov/nuccore/",BM2010),BM2010)</f>
        <v>JX270865</v>
      </c>
      <c r="AX2010" s="219" t="str">
        <f aca="false">CONCATENATE(D2010,IF(I2010="","",CONCATENATE(".",I2010)),IF(K2010="","",CONCATENATE(".",K2010)),IF(M2010="","",CONCATENATE(".",M2010)),IF(R2010="","",CONCATENATE(".",R2010)),IF(U2010="","","(*)"))</f>
        <v>.GBR</v>
      </c>
      <c r="AY2010" s="170" t="str">
        <f aca="false">CONCATENATE(BM2010,".",BN2010)</f>
        <v>JX270865.</v>
      </c>
      <c r="AZ2010" s="171" t="str">
        <f aca="false">IF(AV2010="",IF(ISNUMBER(FIND(".",A2010)),LEFT(A2010,FIND(".",A2010)-1),A2010),AV2010)</f>
        <v>JX270865</v>
      </c>
      <c r="BA2010" s="171" t="str">
        <f aca="false">IF(ISNUMBER(FIND("-",AZ2010)),LEFT(AZ2010,FIND("-",AZ2010)-1),AZ2010)</f>
        <v>JX270865</v>
      </c>
      <c r="BB2010" s="170" t="str">
        <f aca="false"> MEGAname &amp; "="</f>
        <v>JX270865=</v>
      </c>
      <c r="BC2010" s="170" t="str">
        <f aca="false">Clear &amp; IF(span ,"Span","out")</f>
        <v>JX270865=out</v>
      </c>
      <c r="BD2010" s="170" t="str">
        <f aca="false">Clear &amp; IF(span, IF(B2010=".","Selected",B2010),"out")</f>
        <v>JX270865=out</v>
      </c>
      <c r="BE2010" s="170" t="str">
        <f aca="false">Clear &amp; Strain</f>
        <v>JX270865=</v>
      </c>
      <c r="BF2010" s="170" t="str">
        <f aca="false">CONCATENATE(A2010,"=",F2010,". ",AX2010,IF(AB2010="","",CONCATENATE(".",AB2010)))</f>
        <v>JX270865=. .GBR</v>
      </c>
      <c r="BG2010" s="170" t="str">
        <f aca="false">CONCATENATE(A2010,"=",F2010,". ",AX2010)</f>
        <v>JX270865=. .GBR</v>
      </c>
      <c r="BH2010" s="170" t="str">
        <f aca="false">CONCATENATE(A2010,"=",AX2010)</f>
        <v>JX270865=.GBR</v>
      </c>
      <c r="BI2010" s="170" t="str">
        <f aca="false">CONCATENATE(A2010,"=",ComForSubtype,D2010)</f>
        <v>JX270865=</v>
      </c>
      <c r="BJ2010" s="170" t="str">
        <f aca="false">CONCATENATE(A2010,"=",E2010)</f>
        <v>JX270865=</v>
      </c>
      <c r="BK2010" s="170" t="str">
        <f aca="false">CONCATENATE(A2010,"=",C2010)</f>
        <v>JX270865=</v>
      </c>
      <c r="BL2010" s="170" t="str">
        <f aca="false">CONCATENATE(D2010,"=")</f>
        <v>=</v>
      </c>
      <c r="BM2010" s="223" t="str">
        <f aca="false">IF(BA2010="XX","",BA2010)</f>
        <v>JX270865</v>
      </c>
      <c r="BN2010" s="224" t="str">
        <f aca="false">CONCATENATE(IF(F2010="","",F2010),IF(G2010="","",CONCATENATE(" / ",G2010)))</f>
        <v/>
      </c>
      <c r="BO2010" s="225" t="str">
        <f aca="false">AX2010</f>
        <v>.GBR</v>
      </c>
      <c r="BP2010" s="226" t="str">
        <f aca="false">IF(V2010="","",V2010)</f>
        <v/>
      </c>
      <c r="BQ2010" s="226" t="str">
        <f aca="false">IF(W2010="","",CONCATENATE(W2010,IF(LEFT(AO2010,1)="s","+","")))</f>
        <v/>
      </c>
      <c r="BR2010" s="226" t="str">
        <f aca="false">IF(X2010="","",CONCATENATE(X2010,IF(LEFT(AQ2010,1)="s","+","")))</f>
        <v/>
      </c>
      <c r="BS2010" s="226" t="str">
        <f aca="false">IF(Y2010="","",CONCATENATE(Y2010,IF(LEFT(AR2010,1)="s","+","")))</f>
        <v/>
      </c>
      <c r="BT2010" s="226" t="str">
        <f aca="false">IF(Z2010="","",CONCATENATE(Z2010,IF(LEFT(AS2010,1)="s","+","")))</f>
        <v/>
      </c>
      <c r="BU2010" s="227" t="str">
        <f aca="false">IF(AA2010="","",CONCATENATE(AA2010,IF(LEFT(AT2010,1)="s","+","")))</f>
        <v/>
      </c>
      <c r="BW2010" s="177" t="s">
        <v>338</v>
      </c>
      <c r="BX2010" s="170" t="str">
        <f aca="false">IF(BW2010&lt;&gt;"",IF(ISNUMBER(FIND("=",BW2010)),LEFT(BW2010,FIND("=",BW2010)-1),BW2010),BW2010)</f>
        <v>xx</v>
      </c>
      <c r="BY2010" s="170" t="str">
        <f aca="false">IF(BW2010&lt;&gt;"",IF(ISNUMBER(FIND("=",BW2010)),RIGHT(BW2010,LEN(BW2010)-FIND("=",BW2010)),""),"")</f>
        <v>Non_select</v>
      </c>
      <c r="BZ2010" s="170" t="str">
        <f aca="false">IF(BX2010&lt;&gt;"",IF(ISNUMBER(FIND(".",BX2010)),LEFT(BX2010,FIND(".",BX2010)-1),BX2010),BX2010)</f>
        <v>xx</v>
      </c>
      <c r="CA2010" s="170" t="str">
        <f aca="false">IF(BX2010&lt;&gt;"",IF(ISNUMBER(FIND(".",BX2010)),RIGHT(BX2010,LEN(BX2010)-FIND(".",BX2010)),""),"")</f>
        <v/>
      </c>
      <c r="CC2010" s="170" t="str">
        <f aca="false">A2010</f>
        <v>JX270865</v>
      </c>
      <c r="CD2010" s="178" t="s">
        <v>339</v>
      </c>
      <c r="CE2010" s="178" t="s">
        <v>340</v>
      </c>
      <c r="CF2010" s="178" t="s">
        <v>341</v>
      </c>
      <c r="CK2010" s="178"/>
      <c r="CR2010" s="228" t="n">
        <f aca="false">C2010</f>
        <v>0</v>
      </c>
      <c r="CS2010" s="229" t="n">
        <f aca="false">D2010</f>
        <v>0</v>
      </c>
      <c r="CT2010" s="170" t="str">
        <f aca="false">CONCATENATE(CD2010," strain ",CM2010," ",CL2010,", partial cds")</f>
        <v>Hepatitis E virus strain  , partial cds</v>
      </c>
    </row>
    <row r="2011" customFormat="false" ht="11.9" hidden="true" customHeight="true" outlineLevel="0" collapsed="false">
      <c r="A2011" s="1" t="s">
        <v>4965</v>
      </c>
      <c r="B2011" s="147" t="s">
        <v>371</v>
      </c>
      <c r="F2011" s="210"/>
      <c r="H2011" s="146" t="s">
        <v>649</v>
      </c>
      <c r="I2011" s="153" t="s">
        <v>650</v>
      </c>
      <c r="J2011" s="146" t="s">
        <v>395</v>
      </c>
      <c r="AJ2011" s="219" t="n">
        <f aca="false">SeqEnd-SeqBeg+1</f>
        <v>1</v>
      </c>
      <c r="AK2011" s="220" t="n">
        <f aca="false">AND( SeqBeg&lt;=Beg  , End &lt;=SeqEnd )</f>
        <v>0</v>
      </c>
      <c r="AN2011" s="221"/>
      <c r="AO2011" s="147" t="s">
        <v>103</v>
      </c>
      <c r="AP2011" s="147" t="s">
        <v>103</v>
      </c>
      <c r="AQ2011" s="147" t="s">
        <v>103</v>
      </c>
      <c r="AR2011" s="147" t="s">
        <v>103</v>
      </c>
      <c r="AS2011" s="147" t="s">
        <v>103</v>
      </c>
      <c r="AT2011" s="147" t="s">
        <v>103</v>
      </c>
      <c r="AU2011" s="146"/>
      <c r="AW2011" s="222" t="str">
        <f aca="false">HYPERLINK(CONCATENATE("http://www.ncbi.nlm.nih.gov/nuccore/",BM2011),BM2011)</f>
        <v>JX270866</v>
      </c>
      <c r="AX2011" s="219" t="str">
        <f aca="false">CONCATENATE(D2011,IF(I2011="","",CONCATENATE(".",I2011)),IF(K2011="","",CONCATENATE(".",K2011)),IF(M2011="","",CONCATENATE(".",M2011)),IF(R2011="","",CONCATENATE(".",R2011)),IF(U2011="","","(*)"))</f>
        <v>.GBR</v>
      </c>
      <c r="AY2011" s="170" t="str">
        <f aca="false">CONCATENATE(BM2011,".",BN2011)</f>
        <v>JX270866.</v>
      </c>
      <c r="AZ2011" s="171" t="str">
        <f aca="false">IF(AV2011="",IF(ISNUMBER(FIND(".",A2011)),LEFT(A2011,FIND(".",A2011)-1),A2011),AV2011)</f>
        <v>JX270866</v>
      </c>
      <c r="BA2011" s="171" t="str">
        <f aca="false">IF(ISNUMBER(FIND("-",AZ2011)),LEFT(AZ2011,FIND("-",AZ2011)-1),AZ2011)</f>
        <v>JX270866</v>
      </c>
      <c r="BB2011" s="170" t="str">
        <f aca="false"> MEGAname &amp; "="</f>
        <v>JX270866=</v>
      </c>
      <c r="BC2011" s="170" t="str">
        <f aca="false">Clear &amp; IF(span ,"Span","out")</f>
        <v>JX270866=out</v>
      </c>
      <c r="BD2011" s="170" t="str">
        <f aca="false">Clear &amp; IF(span, IF(B2011=".","Selected",B2011),"out")</f>
        <v>JX270866=out</v>
      </c>
      <c r="BE2011" s="170" t="str">
        <f aca="false">Clear &amp; Strain</f>
        <v>JX270866=</v>
      </c>
      <c r="BF2011" s="170" t="str">
        <f aca="false">CONCATENATE(A2011,"=",F2011,". ",AX2011,IF(AB2011="","",CONCATENATE(".",AB2011)))</f>
        <v>JX270866=. .GBR</v>
      </c>
      <c r="BG2011" s="170" t="str">
        <f aca="false">CONCATENATE(A2011,"=",F2011,". ",AX2011)</f>
        <v>JX270866=. .GBR</v>
      </c>
      <c r="BH2011" s="170" t="str">
        <f aca="false">CONCATENATE(A2011,"=",AX2011)</f>
        <v>JX270866=.GBR</v>
      </c>
      <c r="BI2011" s="170" t="str">
        <f aca="false">CONCATENATE(A2011,"=",ComForSubtype,D2011)</f>
        <v>JX270866=</v>
      </c>
      <c r="BJ2011" s="170" t="str">
        <f aca="false">CONCATENATE(A2011,"=",E2011)</f>
        <v>JX270866=</v>
      </c>
      <c r="BK2011" s="170" t="str">
        <f aca="false">CONCATENATE(A2011,"=",C2011)</f>
        <v>JX270866=</v>
      </c>
      <c r="BL2011" s="170" t="str">
        <f aca="false">CONCATENATE(D2011,"=")</f>
        <v>=</v>
      </c>
      <c r="BM2011" s="223" t="str">
        <f aca="false">IF(BA2011="XX","",BA2011)</f>
        <v>JX270866</v>
      </c>
      <c r="BN2011" s="224" t="str">
        <f aca="false">CONCATENATE(IF(F2011="","",F2011),IF(G2011="","",CONCATENATE(" / ",G2011)))</f>
        <v/>
      </c>
      <c r="BO2011" s="225" t="str">
        <f aca="false">AX2011</f>
        <v>.GBR</v>
      </c>
      <c r="BP2011" s="226" t="str">
        <f aca="false">IF(V2011="","",V2011)</f>
        <v/>
      </c>
      <c r="BQ2011" s="226" t="str">
        <f aca="false">IF(W2011="","",CONCATENATE(W2011,IF(LEFT(AO2011,1)="s","+","")))</f>
        <v/>
      </c>
      <c r="BR2011" s="226" t="str">
        <f aca="false">IF(X2011="","",CONCATENATE(X2011,IF(LEFT(AQ2011,1)="s","+","")))</f>
        <v/>
      </c>
      <c r="BS2011" s="226" t="str">
        <f aca="false">IF(Y2011="","",CONCATENATE(Y2011,IF(LEFT(AR2011,1)="s","+","")))</f>
        <v/>
      </c>
      <c r="BT2011" s="226" t="str">
        <f aca="false">IF(Z2011="","",CONCATENATE(Z2011,IF(LEFT(AS2011,1)="s","+","")))</f>
        <v/>
      </c>
      <c r="BU2011" s="227" t="str">
        <f aca="false">IF(AA2011="","",CONCATENATE(AA2011,IF(LEFT(AT2011,1)="s","+","")))</f>
        <v/>
      </c>
      <c r="BW2011" s="177" t="s">
        <v>338</v>
      </c>
      <c r="BX2011" s="170" t="str">
        <f aca="false">IF(BW2011&lt;&gt;"",IF(ISNUMBER(FIND("=",BW2011)),LEFT(BW2011,FIND("=",BW2011)-1),BW2011),BW2011)</f>
        <v>xx</v>
      </c>
      <c r="BY2011" s="170" t="str">
        <f aca="false">IF(BW2011&lt;&gt;"",IF(ISNUMBER(FIND("=",BW2011)),RIGHT(BW2011,LEN(BW2011)-FIND("=",BW2011)),""),"")</f>
        <v>Non_select</v>
      </c>
      <c r="BZ2011" s="170" t="str">
        <f aca="false">IF(BX2011&lt;&gt;"",IF(ISNUMBER(FIND(".",BX2011)),LEFT(BX2011,FIND(".",BX2011)-1),BX2011),BX2011)</f>
        <v>xx</v>
      </c>
      <c r="CA2011" s="170" t="str">
        <f aca="false">IF(BX2011&lt;&gt;"",IF(ISNUMBER(FIND(".",BX2011)),RIGHT(BX2011,LEN(BX2011)-FIND(".",BX2011)),""),"")</f>
        <v/>
      </c>
      <c r="CC2011" s="170" t="str">
        <f aca="false">A2011</f>
        <v>JX270866</v>
      </c>
      <c r="CD2011" s="178" t="s">
        <v>339</v>
      </c>
      <c r="CE2011" s="178" t="s">
        <v>340</v>
      </c>
      <c r="CF2011" s="178" t="s">
        <v>341</v>
      </c>
      <c r="CK2011" s="178"/>
      <c r="CR2011" s="228" t="n">
        <f aca="false">C2011</f>
        <v>0</v>
      </c>
      <c r="CS2011" s="229" t="n">
        <f aca="false">D2011</f>
        <v>0</v>
      </c>
      <c r="CT2011" s="170" t="str">
        <f aca="false">CONCATENATE(CD2011," strain ",CM2011," ",CL2011,", partial cds")</f>
        <v>Hepatitis E virus strain  , partial cds</v>
      </c>
    </row>
    <row r="2012" customFormat="false" ht="11.9" hidden="true" customHeight="true" outlineLevel="0" collapsed="false">
      <c r="A2012" s="1" t="s">
        <v>4966</v>
      </c>
      <c r="B2012" s="147" t="s">
        <v>371</v>
      </c>
      <c r="F2012" s="210"/>
      <c r="H2012" s="146" t="s">
        <v>649</v>
      </c>
      <c r="I2012" s="153" t="s">
        <v>650</v>
      </c>
      <c r="J2012" s="146" t="s">
        <v>395</v>
      </c>
      <c r="AJ2012" s="219" t="n">
        <f aca="false">SeqEnd-SeqBeg+1</f>
        <v>1</v>
      </c>
      <c r="AK2012" s="220" t="n">
        <f aca="false">AND( SeqBeg&lt;=Beg  , End &lt;=SeqEnd )</f>
        <v>0</v>
      </c>
      <c r="AN2012" s="221"/>
      <c r="AO2012" s="147" t="s">
        <v>103</v>
      </c>
      <c r="AP2012" s="147" t="s">
        <v>103</v>
      </c>
      <c r="AQ2012" s="147" t="s">
        <v>103</v>
      </c>
      <c r="AR2012" s="147" t="s">
        <v>103</v>
      </c>
      <c r="AS2012" s="147" t="s">
        <v>103</v>
      </c>
      <c r="AT2012" s="147" t="s">
        <v>103</v>
      </c>
      <c r="AU2012" s="146"/>
      <c r="AW2012" s="222" t="str">
        <f aca="false">HYPERLINK(CONCATENATE("http://www.ncbi.nlm.nih.gov/nuccore/",BM2012),BM2012)</f>
        <v>JX270867</v>
      </c>
      <c r="AX2012" s="219" t="str">
        <f aca="false">CONCATENATE(D2012,IF(I2012="","",CONCATENATE(".",I2012)),IF(K2012="","",CONCATENATE(".",K2012)),IF(M2012="","",CONCATENATE(".",M2012)),IF(R2012="","",CONCATENATE(".",R2012)),IF(U2012="","","(*)"))</f>
        <v>.GBR</v>
      </c>
      <c r="AY2012" s="170" t="str">
        <f aca="false">CONCATENATE(BM2012,".",BN2012)</f>
        <v>JX270867.</v>
      </c>
      <c r="AZ2012" s="171" t="str">
        <f aca="false">IF(AV2012="",IF(ISNUMBER(FIND(".",A2012)),LEFT(A2012,FIND(".",A2012)-1),A2012),AV2012)</f>
        <v>JX270867</v>
      </c>
      <c r="BA2012" s="171" t="str">
        <f aca="false">IF(ISNUMBER(FIND("-",AZ2012)),LEFT(AZ2012,FIND("-",AZ2012)-1),AZ2012)</f>
        <v>JX270867</v>
      </c>
      <c r="BB2012" s="170" t="str">
        <f aca="false"> MEGAname &amp; "="</f>
        <v>JX270867=</v>
      </c>
      <c r="BC2012" s="170" t="str">
        <f aca="false">Clear &amp; IF(span ,"Span","out")</f>
        <v>JX270867=out</v>
      </c>
      <c r="BD2012" s="170" t="str">
        <f aca="false">Clear &amp; IF(span, IF(B2012=".","Selected",B2012),"out")</f>
        <v>JX270867=out</v>
      </c>
      <c r="BE2012" s="170" t="str">
        <f aca="false">Clear &amp; Strain</f>
        <v>JX270867=</v>
      </c>
      <c r="BF2012" s="170" t="str">
        <f aca="false">CONCATENATE(A2012,"=",F2012,". ",AX2012,IF(AB2012="","",CONCATENATE(".",AB2012)))</f>
        <v>JX270867=. .GBR</v>
      </c>
      <c r="BG2012" s="170" t="str">
        <f aca="false">CONCATENATE(A2012,"=",F2012,". ",AX2012)</f>
        <v>JX270867=. .GBR</v>
      </c>
      <c r="BH2012" s="170" t="str">
        <f aca="false">CONCATENATE(A2012,"=",AX2012)</f>
        <v>JX270867=.GBR</v>
      </c>
      <c r="BI2012" s="170" t="str">
        <f aca="false">CONCATENATE(A2012,"=",ComForSubtype,D2012)</f>
        <v>JX270867=</v>
      </c>
      <c r="BJ2012" s="170" t="str">
        <f aca="false">CONCATENATE(A2012,"=",E2012)</f>
        <v>JX270867=</v>
      </c>
      <c r="BK2012" s="170" t="str">
        <f aca="false">CONCATENATE(A2012,"=",C2012)</f>
        <v>JX270867=</v>
      </c>
      <c r="BL2012" s="170" t="str">
        <f aca="false">CONCATENATE(D2012,"=")</f>
        <v>=</v>
      </c>
      <c r="BM2012" s="223" t="str">
        <f aca="false">IF(BA2012="XX","",BA2012)</f>
        <v>JX270867</v>
      </c>
      <c r="BN2012" s="224" t="str">
        <f aca="false">CONCATENATE(IF(F2012="","",F2012),IF(G2012="","",CONCATENATE(" / ",G2012)))</f>
        <v/>
      </c>
      <c r="BO2012" s="225" t="str">
        <f aca="false">AX2012</f>
        <v>.GBR</v>
      </c>
      <c r="BP2012" s="226" t="str">
        <f aca="false">IF(V2012="","",V2012)</f>
        <v/>
      </c>
      <c r="BQ2012" s="226" t="str">
        <f aca="false">IF(W2012="","",CONCATENATE(W2012,IF(LEFT(AO2012,1)="s","+","")))</f>
        <v/>
      </c>
      <c r="BR2012" s="226" t="str">
        <f aca="false">IF(X2012="","",CONCATENATE(X2012,IF(LEFT(AQ2012,1)="s","+","")))</f>
        <v/>
      </c>
      <c r="BS2012" s="226" t="str">
        <f aca="false">IF(Y2012="","",CONCATENATE(Y2012,IF(LEFT(AR2012,1)="s","+","")))</f>
        <v/>
      </c>
      <c r="BT2012" s="226" t="str">
        <f aca="false">IF(Z2012="","",CONCATENATE(Z2012,IF(LEFT(AS2012,1)="s","+","")))</f>
        <v/>
      </c>
      <c r="BU2012" s="227" t="str">
        <f aca="false">IF(AA2012="","",CONCATENATE(AA2012,IF(LEFT(AT2012,1)="s","+","")))</f>
        <v/>
      </c>
      <c r="BW2012" s="177" t="s">
        <v>338</v>
      </c>
      <c r="BX2012" s="170" t="str">
        <f aca="false">IF(BW2012&lt;&gt;"",IF(ISNUMBER(FIND("=",BW2012)),LEFT(BW2012,FIND("=",BW2012)-1),BW2012),BW2012)</f>
        <v>xx</v>
      </c>
      <c r="BY2012" s="170" t="str">
        <f aca="false">IF(BW2012&lt;&gt;"",IF(ISNUMBER(FIND("=",BW2012)),RIGHT(BW2012,LEN(BW2012)-FIND("=",BW2012)),""),"")</f>
        <v>Non_select</v>
      </c>
      <c r="BZ2012" s="170" t="str">
        <f aca="false">IF(BX2012&lt;&gt;"",IF(ISNUMBER(FIND(".",BX2012)),LEFT(BX2012,FIND(".",BX2012)-1),BX2012),BX2012)</f>
        <v>xx</v>
      </c>
      <c r="CA2012" s="170" t="str">
        <f aca="false">IF(BX2012&lt;&gt;"",IF(ISNUMBER(FIND(".",BX2012)),RIGHT(BX2012,LEN(BX2012)-FIND(".",BX2012)),""),"")</f>
        <v/>
      </c>
      <c r="CC2012" s="170" t="str">
        <f aca="false">A2012</f>
        <v>JX270867</v>
      </c>
      <c r="CD2012" s="178" t="s">
        <v>339</v>
      </c>
      <c r="CE2012" s="178" t="s">
        <v>340</v>
      </c>
      <c r="CF2012" s="178" t="s">
        <v>341</v>
      </c>
      <c r="CK2012" s="178"/>
      <c r="CR2012" s="228" t="n">
        <f aca="false">C2012</f>
        <v>0</v>
      </c>
      <c r="CS2012" s="229" t="n">
        <f aca="false">D2012</f>
        <v>0</v>
      </c>
      <c r="CT2012" s="170" t="str">
        <f aca="false">CONCATENATE(CD2012," strain ",CM2012," ",CL2012,", partial cds")</f>
        <v>Hepatitis E virus strain  , partial cds</v>
      </c>
    </row>
    <row r="2013" customFormat="false" ht="11.9" hidden="true" customHeight="true" outlineLevel="0" collapsed="false">
      <c r="A2013" s="1" t="s">
        <v>4967</v>
      </c>
      <c r="B2013" s="147" t="s">
        <v>371</v>
      </c>
      <c r="F2013" s="210"/>
      <c r="H2013" s="146" t="s">
        <v>649</v>
      </c>
      <c r="I2013" s="153" t="s">
        <v>650</v>
      </c>
      <c r="J2013" s="146" t="s">
        <v>395</v>
      </c>
      <c r="AJ2013" s="219" t="n">
        <f aca="false">SeqEnd-SeqBeg+1</f>
        <v>1</v>
      </c>
      <c r="AK2013" s="220" t="n">
        <f aca="false">AND( SeqBeg&lt;=Beg  , End &lt;=SeqEnd )</f>
        <v>0</v>
      </c>
      <c r="AN2013" s="221"/>
      <c r="AO2013" s="147" t="s">
        <v>103</v>
      </c>
      <c r="AP2013" s="147" t="s">
        <v>103</v>
      </c>
      <c r="AQ2013" s="147" t="s">
        <v>103</v>
      </c>
      <c r="AR2013" s="147" t="s">
        <v>103</v>
      </c>
      <c r="AS2013" s="147" t="s">
        <v>103</v>
      </c>
      <c r="AT2013" s="147" t="s">
        <v>103</v>
      </c>
      <c r="AU2013" s="146"/>
      <c r="AW2013" s="222" t="str">
        <f aca="false">HYPERLINK(CONCATENATE("http://www.ncbi.nlm.nih.gov/nuccore/",BM2013),BM2013)</f>
        <v>JX270868</v>
      </c>
      <c r="AX2013" s="219" t="str">
        <f aca="false">CONCATENATE(D2013,IF(I2013="","",CONCATENATE(".",I2013)),IF(K2013="","",CONCATENATE(".",K2013)),IF(M2013="","",CONCATENATE(".",M2013)),IF(R2013="","",CONCATENATE(".",R2013)),IF(U2013="","","(*)"))</f>
        <v>.GBR</v>
      </c>
      <c r="AY2013" s="170" t="str">
        <f aca="false">CONCATENATE(BM2013,".",BN2013)</f>
        <v>JX270868.</v>
      </c>
      <c r="AZ2013" s="171" t="str">
        <f aca="false">IF(AV2013="",IF(ISNUMBER(FIND(".",A2013)),LEFT(A2013,FIND(".",A2013)-1),A2013),AV2013)</f>
        <v>JX270868</v>
      </c>
      <c r="BA2013" s="171" t="str">
        <f aca="false">IF(ISNUMBER(FIND("-",AZ2013)),LEFT(AZ2013,FIND("-",AZ2013)-1),AZ2013)</f>
        <v>JX270868</v>
      </c>
      <c r="BB2013" s="170" t="str">
        <f aca="false"> MEGAname &amp; "="</f>
        <v>JX270868=</v>
      </c>
      <c r="BC2013" s="170" t="str">
        <f aca="false">Clear &amp; IF(span ,"Span","out")</f>
        <v>JX270868=out</v>
      </c>
      <c r="BD2013" s="170" t="str">
        <f aca="false">Clear &amp; IF(span, IF(B2013=".","Selected",B2013),"out")</f>
        <v>JX270868=out</v>
      </c>
      <c r="BE2013" s="170" t="str">
        <f aca="false">Clear &amp; Strain</f>
        <v>JX270868=</v>
      </c>
      <c r="BF2013" s="170" t="str">
        <f aca="false">CONCATENATE(A2013,"=",F2013,". ",AX2013,IF(AB2013="","",CONCATENATE(".",AB2013)))</f>
        <v>JX270868=. .GBR</v>
      </c>
      <c r="BG2013" s="170" t="str">
        <f aca="false">CONCATENATE(A2013,"=",F2013,". ",AX2013)</f>
        <v>JX270868=. .GBR</v>
      </c>
      <c r="BH2013" s="170" t="str">
        <f aca="false">CONCATENATE(A2013,"=",AX2013)</f>
        <v>JX270868=.GBR</v>
      </c>
      <c r="BI2013" s="170" t="str">
        <f aca="false">CONCATENATE(A2013,"=",ComForSubtype,D2013)</f>
        <v>JX270868=</v>
      </c>
      <c r="BJ2013" s="170" t="str">
        <f aca="false">CONCATENATE(A2013,"=",E2013)</f>
        <v>JX270868=</v>
      </c>
      <c r="BK2013" s="170" t="str">
        <f aca="false">CONCATENATE(A2013,"=",C2013)</f>
        <v>JX270868=</v>
      </c>
      <c r="BL2013" s="170" t="str">
        <f aca="false">CONCATENATE(D2013,"=")</f>
        <v>=</v>
      </c>
      <c r="BM2013" s="223" t="str">
        <f aca="false">IF(BA2013="XX","",BA2013)</f>
        <v>JX270868</v>
      </c>
      <c r="BN2013" s="224" t="str">
        <f aca="false">CONCATENATE(IF(F2013="","",F2013),IF(G2013="","",CONCATENATE(" / ",G2013)))</f>
        <v/>
      </c>
      <c r="BO2013" s="225" t="str">
        <f aca="false">AX2013</f>
        <v>.GBR</v>
      </c>
      <c r="BP2013" s="226" t="str">
        <f aca="false">IF(V2013="","",V2013)</f>
        <v/>
      </c>
      <c r="BQ2013" s="226" t="str">
        <f aca="false">IF(W2013="","",CONCATENATE(W2013,IF(LEFT(AO2013,1)="s","+","")))</f>
        <v/>
      </c>
      <c r="BR2013" s="226" t="str">
        <f aca="false">IF(X2013="","",CONCATENATE(X2013,IF(LEFT(AQ2013,1)="s","+","")))</f>
        <v/>
      </c>
      <c r="BS2013" s="226" t="str">
        <f aca="false">IF(Y2013="","",CONCATENATE(Y2013,IF(LEFT(AR2013,1)="s","+","")))</f>
        <v/>
      </c>
      <c r="BT2013" s="226" t="str">
        <f aca="false">IF(Z2013="","",CONCATENATE(Z2013,IF(LEFT(AS2013,1)="s","+","")))</f>
        <v/>
      </c>
      <c r="BU2013" s="227" t="str">
        <f aca="false">IF(AA2013="","",CONCATENATE(AA2013,IF(LEFT(AT2013,1)="s","+","")))</f>
        <v/>
      </c>
      <c r="BW2013" s="177" t="s">
        <v>338</v>
      </c>
      <c r="BX2013" s="170" t="str">
        <f aca="false">IF(BW2013&lt;&gt;"",IF(ISNUMBER(FIND("=",BW2013)),LEFT(BW2013,FIND("=",BW2013)-1),BW2013),BW2013)</f>
        <v>xx</v>
      </c>
      <c r="BY2013" s="170" t="str">
        <f aca="false">IF(BW2013&lt;&gt;"",IF(ISNUMBER(FIND("=",BW2013)),RIGHT(BW2013,LEN(BW2013)-FIND("=",BW2013)),""),"")</f>
        <v>Non_select</v>
      </c>
      <c r="BZ2013" s="170" t="str">
        <f aca="false">IF(BX2013&lt;&gt;"",IF(ISNUMBER(FIND(".",BX2013)),LEFT(BX2013,FIND(".",BX2013)-1),BX2013),BX2013)</f>
        <v>xx</v>
      </c>
      <c r="CA2013" s="170" t="str">
        <f aca="false">IF(BX2013&lt;&gt;"",IF(ISNUMBER(FIND(".",BX2013)),RIGHT(BX2013,LEN(BX2013)-FIND(".",BX2013)),""),"")</f>
        <v/>
      </c>
      <c r="CC2013" s="170" t="str">
        <f aca="false">A2013</f>
        <v>JX270868</v>
      </c>
      <c r="CD2013" s="178" t="s">
        <v>339</v>
      </c>
      <c r="CE2013" s="178" t="s">
        <v>340</v>
      </c>
      <c r="CF2013" s="178" t="s">
        <v>341</v>
      </c>
      <c r="CK2013" s="178"/>
      <c r="CR2013" s="228" t="n">
        <f aca="false">C2013</f>
        <v>0</v>
      </c>
      <c r="CS2013" s="229" t="n">
        <f aca="false">D2013</f>
        <v>0</v>
      </c>
      <c r="CT2013" s="170" t="str">
        <f aca="false">CONCATENATE(CD2013," strain ",CM2013," ",CL2013,", partial cds")</f>
        <v>Hepatitis E virus strain  , partial cds</v>
      </c>
    </row>
    <row r="2014" customFormat="false" ht="11.9" hidden="true" customHeight="true" outlineLevel="0" collapsed="false">
      <c r="A2014" s="1" t="s">
        <v>4968</v>
      </c>
      <c r="B2014" s="147" t="s">
        <v>371</v>
      </c>
      <c r="F2014" s="210"/>
      <c r="H2014" s="146" t="s">
        <v>649</v>
      </c>
      <c r="I2014" s="153" t="s">
        <v>650</v>
      </c>
      <c r="J2014" s="146" t="s">
        <v>395</v>
      </c>
      <c r="AJ2014" s="219" t="n">
        <f aca="false">SeqEnd-SeqBeg+1</f>
        <v>1</v>
      </c>
      <c r="AK2014" s="220" t="n">
        <f aca="false">AND( SeqBeg&lt;=Beg  , End &lt;=SeqEnd )</f>
        <v>0</v>
      </c>
      <c r="AN2014" s="221"/>
      <c r="AO2014" s="147" t="s">
        <v>103</v>
      </c>
      <c r="AP2014" s="147" t="s">
        <v>103</v>
      </c>
      <c r="AQ2014" s="147" t="s">
        <v>103</v>
      </c>
      <c r="AR2014" s="147" t="s">
        <v>103</v>
      </c>
      <c r="AS2014" s="147" t="s">
        <v>103</v>
      </c>
      <c r="AT2014" s="147" t="s">
        <v>103</v>
      </c>
      <c r="AU2014" s="146"/>
      <c r="AW2014" s="222" t="str">
        <f aca="false">HYPERLINK(CONCATENATE("http://www.ncbi.nlm.nih.gov/nuccore/",BM2014),BM2014)</f>
        <v>JX270869</v>
      </c>
      <c r="AX2014" s="219" t="str">
        <f aca="false">CONCATENATE(D2014,IF(I2014="","",CONCATENATE(".",I2014)),IF(K2014="","",CONCATENATE(".",K2014)),IF(M2014="","",CONCATENATE(".",M2014)),IF(R2014="","",CONCATENATE(".",R2014)),IF(U2014="","","(*)"))</f>
        <v>.GBR</v>
      </c>
      <c r="AY2014" s="170" t="str">
        <f aca="false">CONCATENATE(BM2014,".",BN2014)</f>
        <v>JX270869.</v>
      </c>
      <c r="AZ2014" s="171" t="str">
        <f aca="false">IF(AV2014="",IF(ISNUMBER(FIND(".",A2014)),LEFT(A2014,FIND(".",A2014)-1),A2014),AV2014)</f>
        <v>JX270869</v>
      </c>
      <c r="BA2014" s="171" t="str">
        <f aca="false">IF(ISNUMBER(FIND("-",AZ2014)),LEFT(AZ2014,FIND("-",AZ2014)-1),AZ2014)</f>
        <v>JX270869</v>
      </c>
      <c r="BB2014" s="170" t="str">
        <f aca="false"> MEGAname &amp; "="</f>
        <v>JX270869=</v>
      </c>
      <c r="BC2014" s="170" t="str">
        <f aca="false">Clear &amp; IF(span ,"Span","out")</f>
        <v>JX270869=out</v>
      </c>
      <c r="BD2014" s="170" t="str">
        <f aca="false">Clear &amp; IF(span, IF(B2014=".","Selected",B2014),"out")</f>
        <v>JX270869=out</v>
      </c>
      <c r="BE2014" s="170" t="str">
        <f aca="false">Clear &amp; Strain</f>
        <v>JX270869=</v>
      </c>
      <c r="BF2014" s="170" t="str">
        <f aca="false">CONCATENATE(A2014,"=",F2014,". ",AX2014,IF(AB2014="","",CONCATENATE(".",AB2014)))</f>
        <v>JX270869=. .GBR</v>
      </c>
      <c r="BG2014" s="170" t="str">
        <f aca="false">CONCATENATE(A2014,"=",F2014,". ",AX2014)</f>
        <v>JX270869=. .GBR</v>
      </c>
      <c r="BH2014" s="170" t="str">
        <f aca="false">CONCATENATE(A2014,"=",AX2014)</f>
        <v>JX270869=.GBR</v>
      </c>
      <c r="BI2014" s="170" t="str">
        <f aca="false">CONCATENATE(A2014,"=",ComForSubtype,D2014)</f>
        <v>JX270869=</v>
      </c>
      <c r="BJ2014" s="170" t="str">
        <f aca="false">CONCATENATE(A2014,"=",E2014)</f>
        <v>JX270869=</v>
      </c>
      <c r="BK2014" s="170" t="str">
        <f aca="false">CONCATENATE(A2014,"=",C2014)</f>
        <v>JX270869=</v>
      </c>
      <c r="BL2014" s="170" t="str">
        <f aca="false">CONCATENATE(D2014,"=")</f>
        <v>=</v>
      </c>
      <c r="BM2014" s="223" t="str">
        <f aca="false">IF(BA2014="XX","",BA2014)</f>
        <v>JX270869</v>
      </c>
      <c r="BN2014" s="224" t="str">
        <f aca="false">CONCATENATE(IF(F2014="","",F2014),IF(G2014="","",CONCATENATE(" / ",G2014)))</f>
        <v/>
      </c>
      <c r="BO2014" s="225" t="str">
        <f aca="false">AX2014</f>
        <v>.GBR</v>
      </c>
      <c r="BP2014" s="226" t="str">
        <f aca="false">IF(V2014="","",V2014)</f>
        <v/>
      </c>
      <c r="BQ2014" s="226" t="str">
        <f aca="false">IF(W2014="","",CONCATENATE(W2014,IF(LEFT(AO2014,1)="s","+","")))</f>
        <v/>
      </c>
      <c r="BR2014" s="226" t="str">
        <f aca="false">IF(X2014="","",CONCATENATE(X2014,IF(LEFT(AQ2014,1)="s","+","")))</f>
        <v/>
      </c>
      <c r="BS2014" s="226" t="str">
        <f aca="false">IF(Y2014="","",CONCATENATE(Y2014,IF(LEFT(AR2014,1)="s","+","")))</f>
        <v/>
      </c>
      <c r="BT2014" s="226" t="str">
        <f aca="false">IF(Z2014="","",CONCATENATE(Z2014,IF(LEFT(AS2014,1)="s","+","")))</f>
        <v/>
      </c>
      <c r="BU2014" s="227" t="str">
        <f aca="false">IF(AA2014="","",CONCATENATE(AA2014,IF(LEFT(AT2014,1)="s","+","")))</f>
        <v/>
      </c>
      <c r="BW2014" s="177" t="s">
        <v>338</v>
      </c>
      <c r="BX2014" s="170" t="str">
        <f aca="false">IF(BW2014&lt;&gt;"",IF(ISNUMBER(FIND("=",BW2014)),LEFT(BW2014,FIND("=",BW2014)-1),BW2014),BW2014)</f>
        <v>xx</v>
      </c>
      <c r="BY2014" s="170" t="str">
        <f aca="false">IF(BW2014&lt;&gt;"",IF(ISNUMBER(FIND("=",BW2014)),RIGHT(BW2014,LEN(BW2014)-FIND("=",BW2014)),""),"")</f>
        <v>Non_select</v>
      </c>
      <c r="BZ2014" s="170" t="str">
        <f aca="false">IF(BX2014&lt;&gt;"",IF(ISNUMBER(FIND(".",BX2014)),LEFT(BX2014,FIND(".",BX2014)-1),BX2014),BX2014)</f>
        <v>xx</v>
      </c>
      <c r="CA2014" s="170" t="str">
        <f aca="false">IF(BX2014&lt;&gt;"",IF(ISNUMBER(FIND(".",BX2014)),RIGHT(BX2014,LEN(BX2014)-FIND(".",BX2014)),""),"")</f>
        <v/>
      </c>
      <c r="CC2014" s="170" t="str">
        <f aca="false">A2014</f>
        <v>JX270869</v>
      </c>
      <c r="CD2014" s="178" t="s">
        <v>339</v>
      </c>
      <c r="CE2014" s="178" t="s">
        <v>340</v>
      </c>
      <c r="CF2014" s="178" t="s">
        <v>341</v>
      </c>
      <c r="CK2014" s="178"/>
      <c r="CR2014" s="228" t="n">
        <f aca="false">C2014</f>
        <v>0</v>
      </c>
      <c r="CS2014" s="229" t="n">
        <f aca="false">D2014</f>
        <v>0</v>
      </c>
      <c r="CT2014" s="170" t="str">
        <f aca="false">CONCATENATE(CD2014," strain ",CM2014," ",CL2014,", partial cds")</f>
        <v>Hepatitis E virus strain  , partial cds</v>
      </c>
    </row>
    <row r="2015" customFormat="false" ht="11.9" hidden="true" customHeight="true" outlineLevel="0" collapsed="false">
      <c r="A2015" s="1" t="s">
        <v>4969</v>
      </c>
      <c r="B2015" s="147" t="s">
        <v>371</v>
      </c>
      <c r="F2015" s="210"/>
      <c r="H2015" s="146" t="s">
        <v>649</v>
      </c>
      <c r="I2015" s="153" t="s">
        <v>650</v>
      </c>
      <c r="J2015" s="146" t="s">
        <v>395</v>
      </c>
      <c r="AJ2015" s="219" t="n">
        <f aca="false">SeqEnd-SeqBeg+1</f>
        <v>1</v>
      </c>
      <c r="AK2015" s="220" t="n">
        <f aca="false">AND( SeqBeg&lt;=Beg  , End &lt;=SeqEnd )</f>
        <v>0</v>
      </c>
      <c r="AN2015" s="221"/>
      <c r="AO2015" s="147" t="s">
        <v>103</v>
      </c>
      <c r="AP2015" s="147" t="s">
        <v>103</v>
      </c>
      <c r="AQ2015" s="147" t="s">
        <v>103</v>
      </c>
      <c r="AR2015" s="147" t="s">
        <v>103</v>
      </c>
      <c r="AS2015" s="147" t="s">
        <v>103</v>
      </c>
      <c r="AT2015" s="147" t="s">
        <v>103</v>
      </c>
      <c r="AU2015" s="146"/>
      <c r="AW2015" s="222" t="str">
        <f aca="false">HYPERLINK(CONCATENATE("http://www.ncbi.nlm.nih.gov/nuccore/",BM2015),BM2015)</f>
        <v>JX270870</v>
      </c>
      <c r="AX2015" s="219" t="str">
        <f aca="false">CONCATENATE(D2015,IF(I2015="","",CONCATENATE(".",I2015)),IF(K2015="","",CONCATENATE(".",K2015)),IF(M2015="","",CONCATENATE(".",M2015)),IF(R2015="","",CONCATENATE(".",R2015)),IF(U2015="","","(*)"))</f>
        <v>.GBR</v>
      </c>
      <c r="AY2015" s="170" t="str">
        <f aca="false">CONCATENATE(BM2015,".",BN2015)</f>
        <v>JX270870.</v>
      </c>
      <c r="AZ2015" s="171" t="str">
        <f aca="false">IF(AV2015="",IF(ISNUMBER(FIND(".",A2015)),LEFT(A2015,FIND(".",A2015)-1),A2015),AV2015)</f>
        <v>JX270870</v>
      </c>
      <c r="BA2015" s="171" t="str">
        <f aca="false">IF(ISNUMBER(FIND("-",AZ2015)),LEFT(AZ2015,FIND("-",AZ2015)-1),AZ2015)</f>
        <v>JX270870</v>
      </c>
      <c r="BB2015" s="170" t="str">
        <f aca="false"> MEGAname &amp; "="</f>
        <v>JX270870=</v>
      </c>
      <c r="BC2015" s="170" t="str">
        <f aca="false">Clear &amp; IF(span ,"Span","out")</f>
        <v>JX270870=out</v>
      </c>
      <c r="BD2015" s="170" t="str">
        <f aca="false">Clear &amp; IF(span, IF(B2015=".","Selected",B2015),"out")</f>
        <v>JX270870=out</v>
      </c>
      <c r="BE2015" s="170" t="str">
        <f aca="false">Clear &amp; Strain</f>
        <v>JX270870=</v>
      </c>
      <c r="BF2015" s="170" t="str">
        <f aca="false">CONCATENATE(A2015,"=",F2015,". ",AX2015,IF(AB2015="","",CONCATENATE(".",AB2015)))</f>
        <v>JX270870=. .GBR</v>
      </c>
      <c r="BG2015" s="170" t="str">
        <f aca="false">CONCATENATE(A2015,"=",F2015,". ",AX2015)</f>
        <v>JX270870=. .GBR</v>
      </c>
      <c r="BH2015" s="170" t="str">
        <f aca="false">CONCATENATE(A2015,"=",AX2015)</f>
        <v>JX270870=.GBR</v>
      </c>
      <c r="BI2015" s="170" t="str">
        <f aca="false">CONCATENATE(A2015,"=",ComForSubtype,D2015)</f>
        <v>JX270870=</v>
      </c>
      <c r="BJ2015" s="170" t="str">
        <f aca="false">CONCATENATE(A2015,"=",E2015)</f>
        <v>JX270870=</v>
      </c>
      <c r="BK2015" s="170" t="str">
        <f aca="false">CONCATENATE(A2015,"=",C2015)</f>
        <v>JX270870=</v>
      </c>
      <c r="BL2015" s="170" t="str">
        <f aca="false">CONCATENATE(D2015,"=")</f>
        <v>=</v>
      </c>
      <c r="BM2015" s="223" t="str">
        <f aca="false">IF(BA2015="XX","",BA2015)</f>
        <v>JX270870</v>
      </c>
      <c r="BN2015" s="224" t="str">
        <f aca="false">CONCATENATE(IF(F2015="","",F2015),IF(G2015="","",CONCATENATE(" / ",G2015)))</f>
        <v/>
      </c>
      <c r="BO2015" s="225" t="str">
        <f aca="false">AX2015</f>
        <v>.GBR</v>
      </c>
      <c r="BP2015" s="226" t="str">
        <f aca="false">IF(V2015="","",V2015)</f>
        <v/>
      </c>
      <c r="BQ2015" s="226" t="str">
        <f aca="false">IF(W2015="","",CONCATENATE(W2015,IF(LEFT(AO2015,1)="s","+","")))</f>
        <v/>
      </c>
      <c r="BR2015" s="226" t="str">
        <f aca="false">IF(X2015="","",CONCATENATE(X2015,IF(LEFT(AQ2015,1)="s","+","")))</f>
        <v/>
      </c>
      <c r="BS2015" s="226" t="str">
        <f aca="false">IF(Y2015="","",CONCATENATE(Y2015,IF(LEFT(AR2015,1)="s","+","")))</f>
        <v/>
      </c>
      <c r="BT2015" s="226" t="str">
        <f aca="false">IF(Z2015="","",CONCATENATE(Z2015,IF(LEFT(AS2015,1)="s","+","")))</f>
        <v/>
      </c>
      <c r="BU2015" s="227" t="str">
        <f aca="false">IF(AA2015="","",CONCATENATE(AA2015,IF(LEFT(AT2015,1)="s","+","")))</f>
        <v/>
      </c>
      <c r="BW2015" s="177" t="s">
        <v>338</v>
      </c>
      <c r="BX2015" s="170" t="str">
        <f aca="false">IF(BW2015&lt;&gt;"",IF(ISNUMBER(FIND("=",BW2015)),LEFT(BW2015,FIND("=",BW2015)-1),BW2015),BW2015)</f>
        <v>xx</v>
      </c>
      <c r="BY2015" s="170" t="str">
        <f aca="false">IF(BW2015&lt;&gt;"",IF(ISNUMBER(FIND("=",BW2015)),RIGHT(BW2015,LEN(BW2015)-FIND("=",BW2015)),""),"")</f>
        <v>Non_select</v>
      </c>
      <c r="BZ2015" s="170" t="str">
        <f aca="false">IF(BX2015&lt;&gt;"",IF(ISNUMBER(FIND(".",BX2015)),LEFT(BX2015,FIND(".",BX2015)-1),BX2015),BX2015)</f>
        <v>xx</v>
      </c>
      <c r="CA2015" s="170" t="str">
        <f aca="false">IF(BX2015&lt;&gt;"",IF(ISNUMBER(FIND(".",BX2015)),RIGHT(BX2015,LEN(BX2015)-FIND(".",BX2015)),""),"")</f>
        <v/>
      </c>
      <c r="CC2015" s="170" t="str">
        <f aca="false">A2015</f>
        <v>JX270870</v>
      </c>
      <c r="CD2015" s="178" t="s">
        <v>339</v>
      </c>
      <c r="CE2015" s="178" t="s">
        <v>340</v>
      </c>
      <c r="CF2015" s="178" t="s">
        <v>341</v>
      </c>
      <c r="CK2015" s="178"/>
      <c r="CR2015" s="228" t="n">
        <f aca="false">C2015</f>
        <v>0</v>
      </c>
      <c r="CS2015" s="229" t="n">
        <f aca="false">D2015</f>
        <v>0</v>
      </c>
      <c r="CT2015" s="170" t="str">
        <f aca="false">CONCATENATE(CD2015," strain ",CM2015," ",CL2015,", partial cds")</f>
        <v>Hepatitis E virus strain  , partial cds</v>
      </c>
    </row>
    <row r="2016" customFormat="false" ht="11.9" hidden="true" customHeight="true" outlineLevel="0" collapsed="false">
      <c r="A2016" s="1" t="s">
        <v>4970</v>
      </c>
      <c r="B2016" s="147" t="s">
        <v>371</v>
      </c>
      <c r="F2016" s="210"/>
      <c r="H2016" s="146" t="s">
        <v>649</v>
      </c>
      <c r="I2016" s="153" t="s">
        <v>650</v>
      </c>
      <c r="J2016" s="146" t="s">
        <v>395</v>
      </c>
      <c r="AJ2016" s="219" t="n">
        <f aca="false">SeqEnd-SeqBeg+1</f>
        <v>1</v>
      </c>
      <c r="AK2016" s="220" t="n">
        <f aca="false">AND( SeqBeg&lt;=Beg  , End &lt;=SeqEnd )</f>
        <v>0</v>
      </c>
      <c r="AN2016" s="221"/>
      <c r="AO2016" s="147" t="s">
        <v>103</v>
      </c>
      <c r="AP2016" s="147" t="s">
        <v>103</v>
      </c>
      <c r="AQ2016" s="147" t="s">
        <v>103</v>
      </c>
      <c r="AR2016" s="147" t="s">
        <v>103</v>
      </c>
      <c r="AS2016" s="147" t="s">
        <v>103</v>
      </c>
      <c r="AT2016" s="147" t="s">
        <v>103</v>
      </c>
      <c r="AU2016" s="146"/>
      <c r="AW2016" s="222" t="str">
        <f aca="false">HYPERLINK(CONCATENATE("http://www.ncbi.nlm.nih.gov/nuccore/",BM2016),BM2016)</f>
        <v>JX270871</v>
      </c>
      <c r="AX2016" s="219" t="str">
        <f aca="false">CONCATENATE(D2016,IF(I2016="","",CONCATENATE(".",I2016)),IF(K2016="","",CONCATENATE(".",K2016)),IF(M2016="","",CONCATENATE(".",M2016)),IF(R2016="","",CONCATENATE(".",R2016)),IF(U2016="","","(*)"))</f>
        <v>.GBR</v>
      </c>
      <c r="AY2016" s="170" t="str">
        <f aca="false">CONCATENATE(BM2016,".",BN2016)</f>
        <v>JX270871.</v>
      </c>
      <c r="AZ2016" s="171" t="str">
        <f aca="false">IF(AV2016="",IF(ISNUMBER(FIND(".",A2016)),LEFT(A2016,FIND(".",A2016)-1),A2016),AV2016)</f>
        <v>JX270871</v>
      </c>
      <c r="BA2016" s="171" t="str">
        <f aca="false">IF(ISNUMBER(FIND("-",AZ2016)),LEFT(AZ2016,FIND("-",AZ2016)-1),AZ2016)</f>
        <v>JX270871</v>
      </c>
      <c r="BB2016" s="170" t="str">
        <f aca="false"> MEGAname &amp; "="</f>
        <v>JX270871=</v>
      </c>
      <c r="BC2016" s="170" t="str">
        <f aca="false">Clear &amp; IF(span ,"Span","out")</f>
        <v>JX270871=out</v>
      </c>
      <c r="BD2016" s="170" t="str">
        <f aca="false">Clear &amp; IF(span, IF(B2016=".","Selected",B2016),"out")</f>
        <v>JX270871=out</v>
      </c>
      <c r="BE2016" s="170" t="str">
        <f aca="false">Clear &amp; Strain</f>
        <v>JX270871=</v>
      </c>
      <c r="BF2016" s="170" t="str">
        <f aca="false">CONCATENATE(A2016,"=",F2016,". ",AX2016,IF(AB2016="","",CONCATENATE(".",AB2016)))</f>
        <v>JX270871=. .GBR</v>
      </c>
      <c r="BG2016" s="170" t="str">
        <f aca="false">CONCATENATE(A2016,"=",F2016,". ",AX2016)</f>
        <v>JX270871=. .GBR</v>
      </c>
      <c r="BH2016" s="170" t="str">
        <f aca="false">CONCATENATE(A2016,"=",AX2016)</f>
        <v>JX270871=.GBR</v>
      </c>
      <c r="BI2016" s="170" t="str">
        <f aca="false">CONCATENATE(A2016,"=",ComForSubtype,D2016)</f>
        <v>JX270871=</v>
      </c>
      <c r="BJ2016" s="170" t="str">
        <f aca="false">CONCATENATE(A2016,"=",E2016)</f>
        <v>JX270871=</v>
      </c>
      <c r="BK2016" s="170" t="str">
        <f aca="false">CONCATENATE(A2016,"=",C2016)</f>
        <v>JX270871=</v>
      </c>
      <c r="BL2016" s="170" t="str">
        <f aca="false">CONCATENATE(D2016,"=")</f>
        <v>=</v>
      </c>
      <c r="BM2016" s="223" t="str">
        <f aca="false">IF(BA2016="XX","",BA2016)</f>
        <v>JX270871</v>
      </c>
      <c r="BN2016" s="224" t="str">
        <f aca="false">CONCATENATE(IF(F2016="","",F2016),IF(G2016="","",CONCATENATE(" / ",G2016)))</f>
        <v/>
      </c>
      <c r="BO2016" s="225" t="str">
        <f aca="false">AX2016</f>
        <v>.GBR</v>
      </c>
      <c r="BP2016" s="226" t="str">
        <f aca="false">IF(V2016="","",V2016)</f>
        <v/>
      </c>
      <c r="BQ2016" s="226" t="str">
        <f aca="false">IF(W2016="","",CONCATENATE(W2016,IF(LEFT(AO2016,1)="s","+","")))</f>
        <v/>
      </c>
      <c r="BR2016" s="226" t="str">
        <f aca="false">IF(X2016="","",CONCATENATE(X2016,IF(LEFT(AQ2016,1)="s","+","")))</f>
        <v/>
      </c>
      <c r="BS2016" s="226" t="str">
        <f aca="false">IF(Y2016="","",CONCATENATE(Y2016,IF(LEFT(AR2016,1)="s","+","")))</f>
        <v/>
      </c>
      <c r="BT2016" s="226" t="str">
        <f aca="false">IF(Z2016="","",CONCATENATE(Z2016,IF(LEFT(AS2016,1)="s","+","")))</f>
        <v/>
      </c>
      <c r="BU2016" s="227" t="str">
        <f aca="false">IF(AA2016="","",CONCATENATE(AA2016,IF(LEFT(AT2016,1)="s","+","")))</f>
        <v/>
      </c>
      <c r="BW2016" s="177" t="s">
        <v>338</v>
      </c>
      <c r="BX2016" s="170" t="str">
        <f aca="false">IF(BW2016&lt;&gt;"",IF(ISNUMBER(FIND("=",BW2016)),LEFT(BW2016,FIND("=",BW2016)-1),BW2016),BW2016)</f>
        <v>xx</v>
      </c>
      <c r="BY2016" s="170" t="str">
        <f aca="false">IF(BW2016&lt;&gt;"",IF(ISNUMBER(FIND("=",BW2016)),RIGHT(BW2016,LEN(BW2016)-FIND("=",BW2016)),""),"")</f>
        <v>Non_select</v>
      </c>
      <c r="BZ2016" s="170" t="str">
        <f aca="false">IF(BX2016&lt;&gt;"",IF(ISNUMBER(FIND(".",BX2016)),LEFT(BX2016,FIND(".",BX2016)-1),BX2016),BX2016)</f>
        <v>xx</v>
      </c>
      <c r="CA2016" s="170" t="str">
        <f aca="false">IF(BX2016&lt;&gt;"",IF(ISNUMBER(FIND(".",BX2016)),RIGHT(BX2016,LEN(BX2016)-FIND(".",BX2016)),""),"")</f>
        <v/>
      </c>
      <c r="CC2016" s="170" t="str">
        <f aca="false">A2016</f>
        <v>JX270871</v>
      </c>
      <c r="CD2016" s="178" t="s">
        <v>339</v>
      </c>
      <c r="CE2016" s="178" t="s">
        <v>340</v>
      </c>
      <c r="CF2016" s="178" t="s">
        <v>341</v>
      </c>
      <c r="CK2016" s="178"/>
      <c r="CR2016" s="228" t="n">
        <f aca="false">C2016</f>
        <v>0</v>
      </c>
      <c r="CS2016" s="229" t="n">
        <f aca="false">D2016</f>
        <v>0</v>
      </c>
      <c r="CT2016" s="170" t="str">
        <f aca="false">CONCATENATE(CD2016," strain ",CM2016," ",CL2016,", partial cds")</f>
        <v>Hepatitis E virus strain  , partial cds</v>
      </c>
    </row>
    <row r="2017" customFormat="false" ht="11.9" hidden="true" customHeight="true" outlineLevel="0" collapsed="false">
      <c r="A2017" s="1" t="s">
        <v>4971</v>
      </c>
      <c r="B2017" s="147" t="s">
        <v>371</v>
      </c>
      <c r="F2017" s="210"/>
      <c r="H2017" s="146" t="s">
        <v>649</v>
      </c>
      <c r="I2017" s="153" t="s">
        <v>650</v>
      </c>
      <c r="J2017" s="146" t="s">
        <v>395</v>
      </c>
      <c r="AJ2017" s="219" t="n">
        <f aca="false">SeqEnd-SeqBeg+1</f>
        <v>1</v>
      </c>
      <c r="AK2017" s="220" t="n">
        <f aca="false">AND( SeqBeg&lt;=Beg  , End &lt;=SeqEnd )</f>
        <v>0</v>
      </c>
      <c r="AN2017" s="221"/>
      <c r="AO2017" s="147" t="s">
        <v>103</v>
      </c>
      <c r="AP2017" s="147" t="s">
        <v>103</v>
      </c>
      <c r="AQ2017" s="147" t="s">
        <v>103</v>
      </c>
      <c r="AR2017" s="147" t="s">
        <v>103</v>
      </c>
      <c r="AS2017" s="147" t="s">
        <v>103</v>
      </c>
      <c r="AT2017" s="147" t="s">
        <v>103</v>
      </c>
      <c r="AU2017" s="146"/>
      <c r="AW2017" s="222" t="str">
        <f aca="false">HYPERLINK(CONCATENATE("http://www.ncbi.nlm.nih.gov/nuccore/",BM2017),BM2017)</f>
        <v>JX270872</v>
      </c>
      <c r="AX2017" s="219" t="str">
        <f aca="false">CONCATENATE(D2017,IF(I2017="","",CONCATENATE(".",I2017)),IF(K2017="","",CONCATENATE(".",K2017)),IF(M2017="","",CONCATENATE(".",M2017)),IF(R2017="","",CONCATENATE(".",R2017)),IF(U2017="","","(*)"))</f>
        <v>.GBR</v>
      </c>
      <c r="AY2017" s="170" t="str">
        <f aca="false">CONCATENATE(BM2017,".",BN2017)</f>
        <v>JX270872.</v>
      </c>
      <c r="AZ2017" s="171" t="str">
        <f aca="false">IF(AV2017="",IF(ISNUMBER(FIND(".",A2017)),LEFT(A2017,FIND(".",A2017)-1),A2017),AV2017)</f>
        <v>JX270872</v>
      </c>
      <c r="BA2017" s="171" t="str">
        <f aca="false">IF(ISNUMBER(FIND("-",AZ2017)),LEFT(AZ2017,FIND("-",AZ2017)-1),AZ2017)</f>
        <v>JX270872</v>
      </c>
      <c r="BB2017" s="170" t="str">
        <f aca="false"> MEGAname &amp; "="</f>
        <v>JX270872=</v>
      </c>
      <c r="BC2017" s="170" t="str">
        <f aca="false">Clear &amp; IF(span ,"Span","out")</f>
        <v>JX270872=out</v>
      </c>
      <c r="BD2017" s="170" t="str">
        <f aca="false">Clear &amp; IF(span, IF(B2017=".","Selected",B2017),"out")</f>
        <v>JX270872=out</v>
      </c>
      <c r="BE2017" s="170" t="str">
        <f aca="false">Clear &amp; Strain</f>
        <v>JX270872=</v>
      </c>
      <c r="BF2017" s="170" t="str">
        <f aca="false">CONCATENATE(A2017,"=",F2017,". ",AX2017,IF(AB2017="","",CONCATENATE(".",AB2017)))</f>
        <v>JX270872=. .GBR</v>
      </c>
      <c r="BG2017" s="170" t="str">
        <f aca="false">CONCATENATE(A2017,"=",F2017,". ",AX2017)</f>
        <v>JX270872=. .GBR</v>
      </c>
      <c r="BH2017" s="170" t="str">
        <f aca="false">CONCATENATE(A2017,"=",AX2017)</f>
        <v>JX270872=.GBR</v>
      </c>
      <c r="BI2017" s="170" t="str">
        <f aca="false">CONCATENATE(A2017,"=",ComForSubtype,D2017)</f>
        <v>JX270872=</v>
      </c>
      <c r="BJ2017" s="170" t="str">
        <f aca="false">CONCATENATE(A2017,"=",E2017)</f>
        <v>JX270872=</v>
      </c>
      <c r="BK2017" s="170" t="str">
        <f aca="false">CONCATENATE(A2017,"=",C2017)</f>
        <v>JX270872=</v>
      </c>
      <c r="BL2017" s="170" t="str">
        <f aca="false">CONCATENATE(D2017,"=")</f>
        <v>=</v>
      </c>
      <c r="BM2017" s="223" t="str">
        <f aca="false">IF(BA2017="XX","",BA2017)</f>
        <v>JX270872</v>
      </c>
      <c r="BN2017" s="224" t="str">
        <f aca="false">CONCATENATE(IF(F2017="","",F2017),IF(G2017="","",CONCATENATE(" / ",G2017)))</f>
        <v/>
      </c>
      <c r="BO2017" s="225" t="str">
        <f aca="false">AX2017</f>
        <v>.GBR</v>
      </c>
      <c r="BP2017" s="226" t="str">
        <f aca="false">IF(V2017="","",V2017)</f>
        <v/>
      </c>
      <c r="BQ2017" s="226" t="str">
        <f aca="false">IF(W2017="","",CONCATENATE(W2017,IF(LEFT(AO2017,1)="s","+","")))</f>
        <v/>
      </c>
      <c r="BR2017" s="226" t="str">
        <f aca="false">IF(X2017="","",CONCATENATE(X2017,IF(LEFT(AQ2017,1)="s","+","")))</f>
        <v/>
      </c>
      <c r="BS2017" s="226" t="str">
        <f aca="false">IF(Y2017="","",CONCATENATE(Y2017,IF(LEFT(AR2017,1)="s","+","")))</f>
        <v/>
      </c>
      <c r="BT2017" s="226" t="str">
        <f aca="false">IF(Z2017="","",CONCATENATE(Z2017,IF(LEFT(AS2017,1)="s","+","")))</f>
        <v/>
      </c>
      <c r="BU2017" s="227" t="str">
        <f aca="false">IF(AA2017="","",CONCATENATE(AA2017,IF(LEFT(AT2017,1)="s","+","")))</f>
        <v/>
      </c>
      <c r="BW2017" s="177" t="s">
        <v>338</v>
      </c>
      <c r="BX2017" s="170" t="str">
        <f aca="false">IF(BW2017&lt;&gt;"",IF(ISNUMBER(FIND("=",BW2017)),LEFT(BW2017,FIND("=",BW2017)-1),BW2017),BW2017)</f>
        <v>xx</v>
      </c>
      <c r="BY2017" s="170" t="str">
        <f aca="false">IF(BW2017&lt;&gt;"",IF(ISNUMBER(FIND("=",BW2017)),RIGHT(BW2017,LEN(BW2017)-FIND("=",BW2017)),""),"")</f>
        <v>Non_select</v>
      </c>
      <c r="BZ2017" s="170" t="str">
        <f aca="false">IF(BX2017&lt;&gt;"",IF(ISNUMBER(FIND(".",BX2017)),LEFT(BX2017,FIND(".",BX2017)-1),BX2017),BX2017)</f>
        <v>xx</v>
      </c>
      <c r="CA2017" s="170" t="str">
        <f aca="false">IF(BX2017&lt;&gt;"",IF(ISNUMBER(FIND(".",BX2017)),RIGHT(BX2017,LEN(BX2017)-FIND(".",BX2017)),""),"")</f>
        <v/>
      </c>
      <c r="CC2017" s="170" t="str">
        <f aca="false">A2017</f>
        <v>JX270872</v>
      </c>
      <c r="CD2017" s="178" t="s">
        <v>339</v>
      </c>
      <c r="CE2017" s="178" t="s">
        <v>340</v>
      </c>
      <c r="CF2017" s="178" t="s">
        <v>341</v>
      </c>
      <c r="CK2017" s="178"/>
      <c r="CR2017" s="228" t="n">
        <f aca="false">C2017</f>
        <v>0</v>
      </c>
      <c r="CS2017" s="229" t="n">
        <f aca="false">D2017</f>
        <v>0</v>
      </c>
      <c r="CT2017" s="170" t="str">
        <f aca="false">CONCATENATE(CD2017," strain ",CM2017," ",CL2017,", partial cds")</f>
        <v>Hepatitis E virus strain  , partial cds</v>
      </c>
    </row>
    <row r="2018" customFormat="false" ht="11.9" hidden="true" customHeight="true" outlineLevel="0" collapsed="false">
      <c r="A2018" s="1" t="s">
        <v>4972</v>
      </c>
      <c r="B2018" s="147" t="s">
        <v>371</v>
      </c>
      <c r="F2018" s="210"/>
      <c r="H2018" s="146" t="s">
        <v>649</v>
      </c>
      <c r="I2018" s="153" t="s">
        <v>650</v>
      </c>
      <c r="J2018" s="146" t="s">
        <v>395</v>
      </c>
      <c r="AJ2018" s="219" t="n">
        <f aca="false">SeqEnd-SeqBeg+1</f>
        <v>1</v>
      </c>
      <c r="AK2018" s="220" t="n">
        <f aca="false">AND( SeqBeg&lt;=Beg  , End &lt;=SeqEnd )</f>
        <v>0</v>
      </c>
      <c r="AN2018" s="221"/>
      <c r="AO2018" s="147" t="s">
        <v>103</v>
      </c>
      <c r="AP2018" s="147" t="s">
        <v>103</v>
      </c>
      <c r="AQ2018" s="147" t="s">
        <v>103</v>
      </c>
      <c r="AR2018" s="147" t="s">
        <v>103</v>
      </c>
      <c r="AS2018" s="147" t="s">
        <v>103</v>
      </c>
      <c r="AT2018" s="147" t="s">
        <v>103</v>
      </c>
      <c r="AU2018" s="146"/>
      <c r="AW2018" s="222" t="str">
        <f aca="false">HYPERLINK(CONCATENATE("http://www.ncbi.nlm.nih.gov/nuccore/",BM2018),BM2018)</f>
        <v>JX270873</v>
      </c>
      <c r="AX2018" s="219" t="str">
        <f aca="false">CONCATENATE(D2018,IF(I2018="","",CONCATENATE(".",I2018)),IF(K2018="","",CONCATENATE(".",K2018)),IF(M2018="","",CONCATENATE(".",M2018)),IF(R2018="","",CONCATENATE(".",R2018)),IF(U2018="","","(*)"))</f>
        <v>.GBR</v>
      </c>
      <c r="AY2018" s="170" t="str">
        <f aca="false">CONCATENATE(BM2018,".",BN2018)</f>
        <v>JX270873.</v>
      </c>
      <c r="AZ2018" s="171" t="str">
        <f aca="false">IF(AV2018="",IF(ISNUMBER(FIND(".",A2018)),LEFT(A2018,FIND(".",A2018)-1),A2018),AV2018)</f>
        <v>JX270873</v>
      </c>
      <c r="BA2018" s="171" t="str">
        <f aca="false">IF(ISNUMBER(FIND("-",AZ2018)),LEFT(AZ2018,FIND("-",AZ2018)-1),AZ2018)</f>
        <v>JX270873</v>
      </c>
      <c r="BB2018" s="170" t="str">
        <f aca="false"> MEGAname &amp; "="</f>
        <v>JX270873=</v>
      </c>
      <c r="BC2018" s="170" t="str">
        <f aca="false">Clear &amp; IF(span ,"Span","out")</f>
        <v>JX270873=out</v>
      </c>
      <c r="BD2018" s="170" t="str">
        <f aca="false">Clear &amp; IF(span, IF(B2018=".","Selected",B2018),"out")</f>
        <v>JX270873=out</v>
      </c>
      <c r="BE2018" s="170" t="str">
        <f aca="false">Clear &amp; Strain</f>
        <v>JX270873=</v>
      </c>
      <c r="BF2018" s="170" t="str">
        <f aca="false">CONCATENATE(A2018,"=",F2018,". ",AX2018,IF(AB2018="","",CONCATENATE(".",AB2018)))</f>
        <v>JX270873=. .GBR</v>
      </c>
      <c r="BG2018" s="170" t="str">
        <f aca="false">CONCATENATE(A2018,"=",F2018,". ",AX2018)</f>
        <v>JX270873=. .GBR</v>
      </c>
      <c r="BH2018" s="170" t="str">
        <f aca="false">CONCATENATE(A2018,"=",AX2018)</f>
        <v>JX270873=.GBR</v>
      </c>
      <c r="BI2018" s="170" t="str">
        <f aca="false">CONCATENATE(A2018,"=",ComForSubtype,D2018)</f>
        <v>JX270873=</v>
      </c>
      <c r="BJ2018" s="170" t="str">
        <f aca="false">CONCATENATE(A2018,"=",E2018)</f>
        <v>JX270873=</v>
      </c>
      <c r="BK2018" s="170" t="str">
        <f aca="false">CONCATENATE(A2018,"=",C2018)</f>
        <v>JX270873=</v>
      </c>
      <c r="BL2018" s="170" t="str">
        <f aca="false">CONCATENATE(D2018,"=")</f>
        <v>=</v>
      </c>
      <c r="BM2018" s="223" t="str">
        <f aca="false">IF(BA2018="XX","",BA2018)</f>
        <v>JX270873</v>
      </c>
      <c r="BN2018" s="224" t="str">
        <f aca="false">CONCATENATE(IF(F2018="","",F2018),IF(G2018="","",CONCATENATE(" / ",G2018)))</f>
        <v/>
      </c>
      <c r="BO2018" s="225" t="str">
        <f aca="false">AX2018</f>
        <v>.GBR</v>
      </c>
      <c r="BP2018" s="226" t="str">
        <f aca="false">IF(V2018="","",V2018)</f>
        <v/>
      </c>
      <c r="BQ2018" s="226" t="str">
        <f aca="false">IF(W2018="","",CONCATENATE(W2018,IF(LEFT(AO2018,1)="s","+","")))</f>
        <v/>
      </c>
      <c r="BR2018" s="226" t="str">
        <f aca="false">IF(X2018="","",CONCATENATE(X2018,IF(LEFT(AQ2018,1)="s","+","")))</f>
        <v/>
      </c>
      <c r="BS2018" s="226" t="str">
        <f aca="false">IF(Y2018="","",CONCATENATE(Y2018,IF(LEFT(AR2018,1)="s","+","")))</f>
        <v/>
      </c>
      <c r="BT2018" s="226" t="str">
        <f aca="false">IF(Z2018="","",CONCATENATE(Z2018,IF(LEFT(AS2018,1)="s","+","")))</f>
        <v/>
      </c>
      <c r="BU2018" s="227" t="str">
        <f aca="false">IF(AA2018="","",CONCATENATE(AA2018,IF(LEFT(AT2018,1)="s","+","")))</f>
        <v/>
      </c>
      <c r="BW2018" s="177" t="s">
        <v>338</v>
      </c>
      <c r="BX2018" s="170" t="str">
        <f aca="false">IF(BW2018&lt;&gt;"",IF(ISNUMBER(FIND("=",BW2018)),LEFT(BW2018,FIND("=",BW2018)-1),BW2018),BW2018)</f>
        <v>xx</v>
      </c>
      <c r="BY2018" s="170" t="str">
        <f aca="false">IF(BW2018&lt;&gt;"",IF(ISNUMBER(FIND("=",BW2018)),RIGHT(BW2018,LEN(BW2018)-FIND("=",BW2018)),""),"")</f>
        <v>Non_select</v>
      </c>
      <c r="BZ2018" s="170" t="str">
        <f aca="false">IF(BX2018&lt;&gt;"",IF(ISNUMBER(FIND(".",BX2018)),LEFT(BX2018,FIND(".",BX2018)-1),BX2018),BX2018)</f>
        <v>xx</v>
      </c>
      <c r="CA2018" s="170" t="str">
        <f aca="false">IF(BX2018&lt;&gt;"",IF(ISNUMBER(FIND(".",BX2018)),RIGHT(BX2018,LEN(BX2018)-FIND(".",BX2018)),""),"")</f>
        <v/>
      </c>
      <c r="CC2018" s="170" t="str">
        <f aca="false">A2018</f>
        <v>JX270873</v>
      </c>
      <c r="CD2018" s="178" t="s">
        <v>339</v>
      </c>
      <c r="CE2018" s="178" t="s">
        <v>340</v>
      </c>
      <c r="CF2018" s="178" t="s">
        <v>341</v>
      </c>
      <c r="CK2018" s="178"/>
      <c r="CR2018" s="228" t="n">
        <f aca="false">C2018</f>
        <v>0</v>
      </c>
      <c r="CS2018" s="229" t="n">
        <f aca="false">D2018</f>
        <v>0</v>
      </c>
      <c r="CT2018" s="170" t="str">
        <f aca="false">CONCATENATE(CD2018," strain ",CM2018," ",CL2018,", partial cds")</f>
        <v>Hepatitis E virus strain  , partial cds</v>
      </c>
    </row>
    <row r="2019" customFormat="false" ht="11.9" hidden="true" customHeight="true" outlineLevel="0" collapsed="false">
      <c r="A2019" s="1" t="s">
        <v>4973</v>
      </c>
      <c r="B2019" s="147" t="s">
        <v>371</v>
      </c>
      <c r="F2019" s="210"/>
      <c r="H2019" s="146" t="s">
        <v>649</v>
      </c>
      <c r="I2019" s="153" t="s">
        <v>650</v>
      </c>
      <c r="J2019" s="146" t="s">
        <v>395</v>
      </c>
      <c r="AJ2019" s="219" t="n">
        <f aca="false">SeqEnd-SeqBeg+1</f>
        <v>1</v>
      </c>
      <c r="AK2019" s="220" t="n">
        <f aca="false">AND( SeqBeg&lt;=Beg  , End &lt;=SeqEnd )</f>
        <v>0</v>
      </c>
      <c r="AN2019" s="221"/>
      <c r="AO2019" s="147" t="s">
        <v>103</v>
      </c>
      <c r="AP2019" s="147" t="s">
        <v>103</v>
      </c>
      <c r="AQ2019" s="147" t="s">
        <v>103</v>
      </c>
      <c r="AR2019" s="147" t="s">
        <v>103</v>
      </c>
      <c r="AS2019" s="147" t="s">
        <v>103</v>
      </c>
      <c r="AT2019" s="147" t="s">
        <v>103</v>
      </c>
      <c r="AU2019" s="146"/>
      <c r="AW2019" s="222" t="str">
        <f aca="false">HYPERLINK(CONCATENATE("http://www.ncbi.nlm.nih.gov/nuccore/",BM2019),BM2019)</f>
        <v>JX270874</v>
      </c>
      <c r="AX2019" s="219" t="str">
        <f aca="false">CONCATENATE(D2019,IF(I2019="","",CONCATENATE(".",I2019)),IF(K2019="","",CONCATENATE(".",K2019)),IF(M2019="","",CONCATENATE(".",M2019)),IF(R2019="","",CONCATENATE(".",R2019)),IF(U2019="","","(*)"))</f>
        <v>.GBR</v>
      </c>
      <c r="AY2019" s="170" t="str">
        <f aca="false">CONCATENATE(BM2019,".",BN2019)</f>
        <v>JX270874.</v>
      </c>
      <c r="AZ2019" s="171" t="str">
        <f aca="false">IF(AV2019="",IF(ISNUMBER(FIND(".",A2019)),LEFT(A2019,FIND(".",A2019)-1),A2019),AV2019)</f>
        <v>JX270874</v>
      </c>
      <c r="BA2019" s="171" t="str">
        <f aca="false">IF(ISNUMBER(FIND("-",AZ2019)),LEFT(AZ2019,FIND("-",AZ2019)-1),AZ2019)</f>
        <v>JX270874</v>
      </c>
      <c r="BB2019" s="170" t="str">
        <f aca="false"> MEGAname &amp; "="</f>
        <v>JX270874=</v>
      </c>
      <c r="BC2019" s="170" t="str">
        <f aca="false">Clear &amp; IF(span ,"Span","out")</f>
        <v>JX270874=out</v>
      </c>
      <c r="BD2019" s="170" t="str">
        <f aca="false">Clear &amp; IF(span, IF(B2019=".","Selected",B2019),"out")</f>
        <v>JX270874=out</v>
      </c>
      <c r="BE2019" s="170" t="str">
        <f aca="false">Clear &amp; Strain</f>
        <v>JX270874=</v>
      </c>
      <c r="BF2019" s="170" t="str">
        <f aca="false">CONCATENATE(A2019,"=",F2019,". ",AX2019,IF(AB2019="","",CONCATENATE(".",AB2019)))</f>
        <v>JX270874=. .GBR</v>
      </c>
      <c r="BG2019" s="170" t="str">
        <f aca="false">CONCATENATE(A2019,"=",F2019,". ",AX2019)</f>
        <v>JX270874=. .GBR</v>
      </c>
      <c r="BH2019" s="170" t="str">
        <f aca="false">CONCATENATE(A2019,"=",AX2019)</f>
        <v>JX270874=.GBR</v>
      </c>
      <c r="BI2019" s="170" t="str">
        <f aca="false">CONCATENATE(A2019,"=",ComForSubtype,D2019)</f>
        <v>JX270874=</v>
      </c>
      <c r="BJ2019" s="170" t="str">
        <f aca="false">CONCATENATE(A2019,"=",E2019)</f>
        <v>JX270874=</v>
      </c>
      <c r="BK2019" s="170" t="str">
        <f aca="false">CONCATENATE(A2019,"=",C2019)</f>
        <v>JX270874=</v>
      </c>
      <c r="BL2019" s="170" t="str">
        <f aca="false">CONCATENATE(D2019,"=")</f>
        <v>=</v>
      </c>
      <c r="BM2019" s="223" t="str">
        <f aca="false">IF(BA2019="XX","",BA2019)</f>
        <v>JX270874</v>
      </c>
      <c r="BN2019" s="224" t="str">
        <f aca="false">CONCATENATE(IF(F2019="","",F2019),IF(G2019="","",CONCATENATE(" / ",G2019)))</f>
        <v/>
      </c>
      <c r="BO2019" s="225" t="str">
        <f aca="false">AX2019</f>
        <v>.GBR</v>
      </c>
      <c r="BP2019" s="226" t="str">
        <f aca="false">IF(V2019="","",V2019)</f>
        <v/>
      </c>
      <c r="BQ2019" s="226" t="str">
        <f aca="false">IF(W2019="","",CONCATENATE(W2019,IF(LEFT(AO2019,1)="s","+","")))</f>
        <v/>
      </c>
      <c r="BR2019" s="226" t="str">
        <f aca="false">IF(X2019="","",CONCATENATE(X2019,IF(LEFT(AQ2019,1)="s","+","")))</f>
        <v/>
      </c>
      <c r="BS2019" s="226" t="str">
        <f aca="false">IF(Y2019="","",CONCATENATE(Y2019,IF(LEFT(AR2019,1)="s","+","")))</f>
        <v/>
      </c>
      <c r="BT2019" s="226" t="str">
        <f aca="false">IF(Z2019="","",CONCATENATE(Z2019,IF(LEFT(AS2019,1)="s","+","")))</f>
        <v/>
      </c>
      <c r="BU2019" s="227" t="str">
        <f aca="false">IF(AA2019="","",CONCATENATE(AA2019,IF(LEFT(AT2019,1)="s","+","")))</f>
        <v/>
      </c>
      <c r="BW2019" s="177" t="s">
        <v>338</v>
      </c>
      <c r="BX2019" s="170" t="str">
        <f aca="false">IF(BW2019&lt;&gt;"",IF(ISNUMBER(FIND("=",BW2019)),LEFT(BW2019,FIND("=",BW2019)-1),BW2019),BW2019)</f>
        <v>xx</v>
      </c>
      <c r="BY2019" s="170" t="str">
        <f aca="false">IF(BW2019&lt;&gt;"",IF(ISNUMBER(FIND("=",BW2019)),RIGHT(BW2019,LEN(BW2019)-FIND("=",BW2019)),""),"")</f>
        <v>Non_select</v>
      </c>
      <c r="BZ2019" s="170" t="str">
        <f aca="false">IF(BX2019&lt;&gt;"",IF(ISNUMBER(FIND(".",BX2019)),LEFT(BX2019,FIND(".",BX2019)-1),BX2019),BX2019)</f>
        <v>xx</v>
      </c>
      <c r="CA2019" s="170" t="str">
        <f aca="false">IF(BX2019&lt;&gt;"",IF(ISNUMBER(FIND(".",BX2019)),RIGHT(BX2019,LEN(BX2019)-FIND(".",BX2019)),""),"")</f>
        <v/>
      </c>
      <c r="CC2019" s="170" t="str">
        <f aca="false">A2019</f>
        <v>JX270874</v>
      </c>
      <c r="CD2019" s="178" t="s">
        <v>339</v>
      </c>
      <c r="CE2019" s="178" t="s">
        <v>340</v>
      </c>
      <c r="CF2019" s="178" t="s">
        <v>341</v>
      </c>
      <c r="CK2019" s="178"/>
      <c r="CR2019" s="228" t="n">
        <f aca="false">C2019</f>
        <v>0</v>
      </c>
      <c r="CS2019" s="229" t="n">
        <f aca="false">D2019</f>
        <v>0</v>
      </c>
      <c r="CT2019" s="170" t="str">
        <f aca="false">CONCATENATE(CD2019," strain ",CM2019," ",CL2019,", partial cds")</f>
        <v>Hepatitis E virus strain  , partial cds</v>
      </c>
    </row>
    <row r="2020" customFormat="false" ht="11.9" hidden="true" customHeight="true" outlineLevel="0" collapsed="false">
      <c r="A2020" s="1" t="s">
        <v>4974</v>
      </c>
      <c r="B2020" s="147" t="s">
        <v>371</v>
      </c>
      <c r="F2020" s="210"/>
      <c r="H2020" s="146" t="s">
        <v>649</v>
      </c>
      <c r="I2020" s="153" t="s">
        <v>650</v>
      </c>
      <c r="J2020" s="146" t="s">
        <v>395</v>
      </c>
      <c r="AJ2020" s="219" t="n">
        <f aca="false">SeqEnd-SeqBeg+1</f>
        <v>1</v>
      </c>
      <c r="AK2020" s="220" t="n">
        <f aca="false">AND( SeqBeg&lt;=Beg  , End &lt;=SeqEnd )</f>
        <v>0</v>
      </c>
      <c r="AN2020" s="221"/>
      <c r="AO2020" s="147" t="s">
        <v>103</v>
      </c>
      <c r="AP2020" s="147" t="s">
        <v>103</v>
      </c>
      <c r="AQ2020" s="147" t="s">
        <v>103</v>
      </c>
      <c r="AR2020" s="147" t="s">
        <v>103</v>
      </c>
      <c r="AS2020" s="147" t="s">
        <v>103</v>
      </c>
      <c r="AT2020" s="147" t="s">
        <v>103</v>
      </c>
      <c r="AU2020" s="146"/>
      <c r="AW2020" s="222" t="str">
        <f aca="false">HYPERLINK(CONCATENATE("http://www.ncbi.nlm.nih.gov/nuccore/",BM2020),BM2020)</f>
        <v>JX270875</v>
      </c>
      <c r="AX2020" s="219" t="str">
        <f aca="false">CONCATENATE(D2020,IF(I2020="","",CONCATENATE(".",I2020)),IF(K2020="","",CONCATENATE(".",K2020)),IF(M2020="","",CONCATENATE(".",M2020)),IF(R2020="","",CONCATENATE(".",R2020)),IF(U2020="","","(*)"))</f>
        <v>.GBR</v>
      </c>
      <c r="AY2020" s="170" t="str">
        <f aca="false">CONCATENATE(BM2020,".",BN2020)</f>
        <v>JX270875.</v>
      </c>
      <c r="AZ2020" s="171" t="str">
        <f aca="false">IF(AV2020="",IF(ISNUMBER(FIND(".",A2020)),LEFT(A2020,FIND(".",A2020)-1),A2020),AV2020)</f>
        <v>JX270875</v>
      </c>
      <c r="BA2020" s="171" t="str">
        <f aca="false">IF(ISNUMBER(FIND("-",AZ2020)),LEFT(AZ2020,FIND("-",AZ2020)-1),AZ2020)</f>
        <v>JX270875</v>
      </c>
      <c r="BB2020" s="170" t="str">
        <f aca="false"> MEGAname &amp; "="</f>
        <v>JX270875=</v>
      </c>
      <c r="BC2020" s="170" t="str">
        <f aca="false">Clear &amp; IF(span ,"Span","out")</f>
        <v>JX270875=out</v>
      </c>
      <c r="BD2020" s="170" t="str">
        <f aca="false">Clear &amp; IF(span, IF(B2020=".","Selected",B2020),"out")</f>
        <v>JX270875=out</v>
      </c>
      <c r="BE2020" s="170" t="str">
        <f aca="false">Clear &amp; Strain</f>
        <v>JX270875=</v>
      </c>
      <c r="BF2020" s="170" t="str">
        <f aca="false">CONCATENATE(A2020,"=",F2020,". ",AX2020,IF(AB2020="","",CONCATENATE(".",AB2020)))</f>
        <v>JX270875=. .GBR</v>
      </c>
      <c r="BG2020" s="170" t="str">
        <f aca="false">CONCATENATE(A2020,"=",F2020,". ",AX2020)</f>
        <v>JX270875=. .GBR</v>
      </c>
      <c r="BH2020" s="170" t="str">
        <f aca="false">CONCATENATE(A2020,"=",AX2020)</f>
        <v>JX270875=.GBR</v>
      </c>
      <c r="BI2020" s="170" t="str">
        <f aca="false">CONCATENATE(A2020,"=",ComForSubtype,D2020)</f>
        <v>JX270875=</v>
      </c>
      <c r="BJ2020" s="170" t="str">
        <f aca="false">CONCATENATE(A2020,"=",E2020)</f>
        <v>JX270875=</v>
      </c>
      <c r="BK2020" s="170" t="str">
        <f aca="false">CONCATENATE(A2020,"=",C2020)</f>
        <v>JX270875=</v>
      </c>
      <c r="BL2020" s="170" t="str">
        <f aca="false">CONCATENATE(D2020,"=")</f>
        <v>=</v>
      </c>
      <c r="BM2020" s="223" t="str">
        <f aca="false">IF(BA2020="XX","",BA2020)</f>
        <v>JX270875</v>
      </c>
      <c r="BN2020" s="224" t="str">
        <f aca="false">CONCATENATE(IF(F2020="","",F2020),IF(G2020="","",CONCATENATE(" / ",G2020)))</f>
        <v/>
      </c>
      <c r="BO2020" s="225" t="str">
        <f aca="false">AX2020</f>
        <v>.GBR</v>
      </c>
      <c r="BP2020" s="226" t="str">
        <f aca="false">IF(V2020="","",V2020)</f>
        <v/>
      </c>
      <c r="BQ2020" s="226" t="str">
        <f aca="false">IF(W2020="","",CONCATENATE(W2020,IF(LEFT(AO2020,1)="s","+","")))</f>
        <v/>
      </c>
      <c r="BR2020" s="226" t="str">
        <f aca="false">IF(X2020="","",CONCATENATE(X2020,IF(LEFT(AQ2020,1)="s","+","")))</f>
        <v/>
      </c>
      <c r="BS2020" s="226" t="str">
        <f aca="false">IF(Y2020="","",CONCATENATE(Y2020,IF(LEFT(AR2020,1)="s","+","")))</f>
        <v/>
      </c>
      <c r="BT2020" s="226" t="str">
        <f aca="false">IF(Z2020="","",CONCATENATE(Z2020,IF(LEFT(AS2020,1)="s","+","")))</f>
        <v/>
      </c>
      <c r="BU2020" s="227" t="str">
        <f aca="false">IF(AA2020="","",CONCATENATE(AA2020,IF(LEFT(AT2020,1)="s","+","")))</f>
        <v/>
      </c>
      <c r="BW2020" s="177" t="s">
        <v>338</v>
      </c>
      <c r="BX2020" s="170" t="str">
        <f aca="false">IF(BW2020&lt;&gt;"",IF(ISNUMBER(FIND("=",BW2020)),LEFT(BW2020,FIND("=",BW2020)-1),BW2020),BW2020)</f>
        <v>xx</v>
      </c>
      <c r="BY2020" s="170" t="str">
        <f aca="false">IF(BW2020&lt;&gt;"",IF(ISNUMBER(FIND("=",BW2020)),RIGHT(BW2020,LEN(BW2020)-FIND("=",BW2020)),""),"")</f>
        <v>Non_select</v>
      </c>
      <c r="BZ2020" s="170" t="str">
        <f aca="false">IF(BX2020&lt;&gt;"",IF(ISNUMBER(FIND(".",BX2020)),LEFT(BX2020,FIND(".",BX2020)-1),BX2020),BX2020)</f>
        <v>xx</v>
      </c>
      <c r="CA2020" s="170" t="str">
        <f aca="false">IF(BX2020&lt;&gt;"",IF(ISNUMBER(FIND(".",BX2020)),RIGHT(BX2020,LEN(BX2020)-FIND(".",BX2020)),""),"")</f>
        <v/>
      </c>
      <c r="CC2020" s="170" t="str">
        <f aca="false">A2020</f>
        <v>JX270875</v>
      </c>
      <c r="CD2020" s="178" t="s">
        <v>339</v>
      </c>
      <c r="CE2020" s="178" t="s">
        <v>340</v>
      </c>
      <c r="CF2020" s="178" t="s">
        <v>341</v>
      </c>
      <c r="CK2020" s="178"/>
      <c r="CR2020" s="228" t="n">
        <f aca="false">C2020</f>
        <v>0</v>
      </c>
      <c r="CS2020" s="229" t="n">
        <f aca="false">D2020</f>
        <v>0</v>
      </c>
      <c r="CT2020" s="170" t="str">
        <f aca="false">CONCATENATE(CD2020," strain ",CM2020," ",CL2020,", partial cds")</f>
        <v>Hepatitis E virus strain  , partial cds</v>
      </c>
    </row>
    <row r="2021" customFormat="false" ht="11.9" hidden="true" customHeight="true" outlineLevel="0" collapsed="false">
      <c r="A2021" s="1" t="s">
        <v>4975</v>
      </c>
      <c r="B2021" s="147" t="s">
        <v>371</v>
      </c>
      <c r="F2021" s="210"/>
      <c r="H2021" s="146" t="s">
        <v>649</v>
      </c>
      <c r="I2021" s="153" t="s">
        <v>650</v>
      </c>
      <c r="J2021" s="146" t="s">
        <v>395</v>
      </c>
      <c r="AJ2021" s="219" t="n">
        <f aca="false">SeqEnd-SeqBeg+1</f>
        <v>1</v>
      </c>
      <c r="AK2021" s="220" t="n">
        <f aca="false">AND( SeqBeg&lt;=Beg  , End &lt;=SeqEnd )</f>
        <v>0</v>
      </c>
      <c r="AN2021" s="221"/>
      <c r="AO2021" s="147" t="s">
        <v>103</v>
      </c>
      <c r="AP2021" s="147" t="s">
        <v>103</v>
      </c>
      <c r="AQ2021" s="147" t="s">
        <v>103</v>
      </c>
      <c r="AR2021" s="147" t="s">
        <v>103</v>
      </c>
      <c r="AS2021" s="147" t="s">
        <v>103</v>
      </c>
      <c r="AT2021" s="147" t="s">
        <v>103</v>
      </c>
      <c r="AU2021" s="146"/>
      <c r="AW2021" s="222" t="str">
        <f aca="false">HYPERLINK(CONCATENATE("http://www.ncbi.nlm.nih.gov/nuccore/",BM2021),BM2021)</f>
        <v>JX270876</v>
      </c>
      <c r="AX2021" s="219" t="str">
        <f aca="false">CONCATENATE(D2021,IF(I2021="","",CONCATENATE(".",I2021)),IF(K2021="","",CONCATENATE(".",K2021)),IF(M2021="","",CONCATENATE(".",M2021)),IF(R2021="","",CONCATENATE(".",R2021)),IF(U2021="","","(*)"))</f>
        <v>.GBR</v>
      </c>
      <c r="AY2021" s="170" t="str">
        <f aca="false">CONCATENATE(BM2021,".",BN2021)</f>
        <v>JX270876.</v>
      </c>
      <c r="AZ2021" s="171" t="str">
        <f aca="false">IF(AV2021="",IF(ISNUMBER(FIND(".",A2021)),LEFT(A2021,FIND(".",A2021)-1),A2021),AV2021)</f>
        <v>JX270876</v>
      </c>
      <c r="BA2021" s="171" t="str">
        <f aca="false">IF(ISNUMBER(FIND("-",AZ2021)),LEFT(AZ2021,FIND("-",AZ2021)-1),AZ2021)</f>
        <v>JX270876</v>
      </c>
      <c r="BB2021" s="170" t="str">
        <f aca="false"> MEGAname &amp; "="</f>
        <v>JX270876=</v>
      </c>
      <c r="BC2021" s="170" t="str">
        <f aca="false">Clear &amp; IF(span ,"Span","out")</f>
        <v>JX270876=out</v>
      </c>
      <c r="BD2021" s="170" t="str">
        <f aca="false">Clear &amp; IF(span, IF(B2021=".","Selected",B2021),"out")</f>
        <v>JX270876=out</v>
      </c>
      <c r="BE2021" s="170" t="str">
        <f aca="false">Clear &amp; Strain</f>
        <v>JX270876=</v>
      </c>
      <c r="BF2021" s="170" t="str">
        <f aca="false">CONCATENATE(A2021,"=",F2021,". ",AX2021,IF(AB2021="","",CONCATENATE(".",AB2021)))</f>
        <v>JX270876=. .GBR</v>
      </c>
      <c r="BG2021" s="170" t="str">
        <f aca="false">CONCATENATE(A2021,"=",F2021,". ",AX2021)</f>
        <v>JX270876=. .GBR</v>
      </c>
      <c r="BH2021" s="170" t="str">
        <f aca="false">CONCATENATE(A2021,"=",AX2021)</f>
        <v>JX270876=.GBR</v>
      </c>
      <c r="BI2021" s="170" t="str">
        <f aca="false">CONCATENATE(A2021,"=",ComForSubtype,D2021)</f>
        <v>JX270876=</v>
      </c>
      <c r="BJ2021" s="170" t="str">
        <f aca="false">CONCATENATE(A2021,"=",E2021)</f>
        <v>JX270876=</v>
      </c>
      <c r="BK2021" s="170" t="str">
        <f aca="false">CONCATENATE(A2021,"=",C2021)</f>
        <v>JX270876=</v>
      </c>
      <c r="BL2021" s="170" t="str">
        <f aca="false">CONCATENATE(D2021,"=")</f>
        <v>=</v>
      </c>
      <c r="BM2021" s="223" t="str">
        <f aca="false">IF(BA2021="XX","",BA2021)</f>
        <v>JX270876</v>
      </c>
      <c r="BN2021" s="224" t="str">
        <f aca="false">CONCATENATE(IF(F2021="","",F2021),IF(G2021="","",CONCATENATE(" / ",G2021)))</f>
        <v/>
      </c>
      <c r="BO2021" s="225" t="str">
        <f aca="false">AX2021</f>
        <v>.GBR</v>
      </c>
      <c r="BP2021" s="226" t="str">
        <f aca="false">IF(V2021="","",V2021)</f>
        <v/>
      </c>
      <c r="BQ2021" s="226" t="str">
        <f aca="false">IF(W2021="","",CONCATENATE(W2021,IF(LEFT(AO2021,1)="s","+","")))</f>
        <v/>
      </c>
      <c r="BR2021" s="226" t="str">
        <f aca="false">IF(X2021="","",CONCATENATE(X2021,IF(LEFT(AQ2021,1)="s","+","")))</f>
        <v/>
      </c>
      <c r="BS2021" s="226" t="str">
        <f aca="false">IF(Y2021="","",CONCATENATE(Y2021,IF(LEFT(AR2021,1)="s","+","")))</f>
        <v/>
      </c>
      <c r="BT2021" s="226" t="str">
        <f aca="false">IF(Z2021="","",CONCATENATE(Z2021,IF(LEFT(AS2021,1)="s","+","")))</f>
        <v/>
      </c>
      <c r="BU2021" s="227" t="str">
        <f aca="false">IF(AA2021="","",CONCATENATE(AA2021,IF(LEFT(AT2021,1)="s","+","")))</f>
        <v/>
      </c>
      <c r="BW2021" s="177" t="s">
        <v>338</v>
      </c>
      <c r="BX2021" s="170" t="str">
        <f aca="false">IF(BW2021&lt;&gt;"",IF(ISNUMBER(FIND("=",BW2021)),LEFT(BW2021,FIND("=",BW2021)-1),BW2021),BW2021)</f>
        <v>xx</v>
      </c>
      <c r="BY2021" s="170" t="str">
        <f aca="false">IF(BW2021&lt;&gt;"",IF(ISNUMBER(FIND("=",BW2021)),RIGHT(BW2021,LEN(BW2021)-FIND("=",BW2021)),""),"")</f>
        <v>Non_select</v>
      </c>
      <c r="BZ2021" s="170" t="str">
        <f aca="false">IF(BX2021&lt;&gt;"",IF(ISNUMBER(FIND(".",BX2021)),LEFT(BX2021,FIND(".",BX2021)-1),BX2021),BX2021)</f>
        <v>xx</v>
      </c>
      <c r="CA2021" s="170" t="str">
        <f aca="false">IF(BX2021&lt;&gt;"",IF(ISNUMBER(FIND(".",BX2021)),RIGHT(BX2021,LEN(BX2021)-FIND(".",BX2021)),""),"")</f>
        <v/>
      </c>
      <c r="CC2021" s="170" t="str">
        <f aca="false">A2021</f>
        <v>JX270876</v>
      </c>
      <c r="CD2021" s="178" t="s">
        <v>339</v>
      </c>
      <c r="CE2021" s="178" t="s">
        <v>340</v>
      </c>
      <c r="CF2021" s="178" t="s">
        <v>341</v>
      </c>
      <c r="CK2021" s="178"/>
      <c r="CR2021" s="228" t="n">
        <f aca="false">C2021</f>
        <v>0</v>
      </c>
      <c r="CS2021" s="229" t="n">
        <f aca="false">D2021</f>
        <v>0</v>
      </c>
      <c r="CT2021" s="170" t="str">
        <f aca="false">CONCATENATE(CD2021," strain ",CM2021," ",CL2021,", partial cds")</f>
        <v>Hepatitis E virus strain  , partial cds</v>
      </c>
    </row>
    <row r="2022" customFormat="false" ht="11.9" hidden="true" customHeight="true" outlineLevel="0" collapsed="false">
      <c r="A2022" s="1" t="s">
        <v>4976</v>
      </c>
      <c r="B2022" s="147" t="s">
        <v>371</v>
      </c>
      <c r="F2022" s="210"/>
      <c r="H2022" s="146" t="s">
        <v>649</v>
      </c>
      <c r="I2022" s="153" t="s">
        <v>650</v>
      </c>
      <c r="J2022" s="146" t="s">
        <v>395</v>
      </c>
      <c r="AJ2022" s="219" t="n">
        <f aca="false">SeqEnd-SeqBeg+1</f>
        <v>1</v>
      </c>
      <c r="AK2022" s="220" t="n">
        <f aca="false">AND( SeqBeg&lt;=Beg  , End &lt;=SeqEnd )</f>
        <v>0</v>
      </c>
      <c r="AN2022" s="221"/>
      <c r="AO2022" s="147" t="s">
        <v>103</v>
      </c>
      <c r="AP2022" s="147" t="s">
        <v>103</v>
      </c>
      <c r="AQ2022" s="147" t="s">
        <v>103</v>
      </c>
      <c r="AR2022" s="147" t="s">
        <v>103</v>
      </c>
      <c r="AS2022" s="147" t="s">
        <v>103</v>
      </c>
      <c r="AT2022" s="147" t="s">
        <v>103</v>
      </c>
      <c r="AU2022" s="146"/>
      <c r="AW2022" s="222" t="str">
        <f aca="false">HYPERLINK(CONCATENATE("http://www.ncbi.nlm.nih.gov/nuccore/",BM2022),BM2022)</f>
        <v>JX270877</v>
      </c>
      <c r="AX2022" s="219" t="str">
        <f aca="false">CONCATENATE(D2022,IF(I2022="","",CONCATENATE(".",I2022)),IF(K2022="","",CONCATENATE(".",K2022)),IF(M2022="","",CONCATENATE(".",M2022)),IF(R2022="","",CONCATENATE(".",R2022)),IF(U2022="","","(*)"))</f>
        <v>.GBR</v>
      </c>
      <c r="AY2022" s="170" t="str">
        <f aca="false">CONCATENATE(BM2022,".",BN2022)</f>
        <v>JX270877.</v>
      </c>
      <c r="AZ2022" s="171" t="str">
        <f aca="false">IF(AV2022="",IF(ISNUMBER(FIND(".",A2022)),LEFT(A2022,FIND(".",A2022)-1),A2022),AV2022)</f>
        <v>JX270877</v>
      </c>
      <c r="BA2022" s="171" t="str">
        <f aca="false">IF(ISNUMBER(FIND("-",AZ2022)),LEFT(AZ2022,FIND("-",AZ2022)-1),AZ2022)</f>
        <v>JX270877</v>
      </c>
      <c r="BB2022" s="170" t="str">
        <f aca="false"> MEGAname &amp; "="</f>
        <v>JX270877=</v>
      </c>
      <c r="BC2022" s="170" t="str">
        <f aca="false">Clear &amp; IF(span ,"Span","out")</f>
        <v>JX270877=out</v>
      </c>
      <c r="BD2022" s="170" t="str">
        <f aca="false">Clear &amp; IF(span, IF(B2022=".","Selected",B2022),"out")</f>
        <v>JX270877=out</v>
      </c>
      <c r="BE2022" s="170" t="str">
        <f aca="false">Clear &amp; Strain</f>
        <v>JX270877=</v>
      </c>
      <c r="BF2022" s="170" t="str">
        <f aca="false">CONCATENATE(A2022,"=",F2022,". ",AX2022,IF(AB2022="","",CONCATENATE(".",AB2022)))</f>
        <v>JX270877=. .GBR</v>
      </c>
      <c r="BG2022" s="170" t="str">
        <f aca="false">CONCATENATE(A2022,"=",F2022,". ",AX2022)</f>
        <v>JX270877=. .GBR</v>
      </c>
      <c r="BH2022" s="170" t="str">
        <f aca="false">CONCATENATE(A2022,"=",AX2022)</f>
        <v>JX270877=.GBR</v>
      </c>
      <c r="BI2022" s="170" t="str">
        <f aca="false">CONCATENATE(A2022,"=",ComForSubtype,D2022)</f>
        <v>JX270877=</v>
      </c>
      <c r="BJ2022" s="170" t="str">
        <f aca="false">CONCATENATE(A2022,"=",E2022)</f>
        <v>JX270877=</v>
      </c>
      <c r="BK2022" s="170" t="str">
        <f aca="false">CONCATENATE(A2022,"=",C2022)</f>
        <v>JX270877=</v>
      </c>
      <c r="BL2022" s="170" t="str">
        <f aca="false">CONCATENATE(D2022,"=")</f>
        <v>=</v>
      </c>
      <c r="BM2022" s="223" t="str">
        <f aca="false">IF(BA2022="XX","",BA2022)</f>
        <v>JX270877</v>
      </c>
      <c r="BN2022" s="224" t="str">
        <f aca="false">CONCATENATE(IF(F2022="","",F2022),IF(G2022="","",CONCATENATE(" / ",G2022)))</f>
        <v/>
      </c>
      <c r="BO2022" s="225" t="str">
        <f aca="false">AX2022</f>
        <v>.GBR</v>
      </c>
      <c r="BP2022" s="226" t="str">
        <f aca="false">IF(V2022="","",V2022)</f>
        <v/>
      </c>
      <c r="BQ2022" s="226" t="str">
        <f aca="false">IF(W2022="","",CONCATENATE(W2022,IF(LEFT(AO2022,1)="s","+","")))</f>
        <v/>
      </c>
      <c r="BR2022" s="226" t="str">
        <f aca="false">IF(X2022="","",CONCATENATE(X2022,IF(LEFT(AQ2022,1)="s","+","")))</f>
        <v/>
      </c>
      <c r="BS2022" s="226" t="str">
        <f aca="false">IF(Y2022="","",CONCATENATE(Y2022,IF(LEFT(AR2022,1)="s","+","")))</f>
        <v/>
      </c>
      <c r="BT2022" s="226" t="str">
        <f aca="false">IF(Z2022="","",CONCATENATE(Z2022,IF(LEFT(AS2022,1)="s","+","")))</f>
        <v/>
      </c>
      <c r="BU2022" s="227" t="str">
        <f aca="false">IF(AA2022="","",CONCATENATE(AA2022,IF(LEFT(AT2022,1)="s","+","")))</f>
        <v/>
      </c>
      <c r="BW2022" s="177" t="s">
        <v>338</v>
      </c>
      <c r="BX2022" s="170" t="str">
        <f aca="false">IF(BW2022&lt;&gt;"",IF(ISNUMBER(FIND("=",BW2022)),LEFT(BW2022,FIND("=",BW2022)-1),BW2022),BW2022)</f>
        <v>xx</v>
      </c>
      <c r="BY2022" s="170" t="str">
        <f aca="false">IF(BW2022&lt;&gt;"",IF(ISNUMBER(FIND("=",BW2022)),RIGHT(BW2022,LEN(BW2022)-FIND("=",BW2022)),""),"")</f>
        <v>Non_select</v>
      </c>
      <c r="BZ2022" s="170" t="str">
        <f aca="false">IF(BX2022&lt;&gt;"",IF(ISNUMBER(FIND(".",BX2022)),LEFT(BX2022,FIND(".",BX2022)-1),BX2022),BX2022)</f>
        <v>xx</v>
      </c>
      <c r="CA2022" s="170" t="str">
        <f aca="false">IF(BX2022&lt;&gt;"",IF(ISNUMBER(FIND(".",BX2022)),RIGHT(BX2022,LEN(BX2022)-FIND(".",BX2022)),""),"")</f>
        <v/>
      </c>
      <c r="CC2022" s="170" t="str">
        <f aca="false">A2022</f>
        <v>JX270877</v>
      </c>
      <c r="CD2022" s="178" t="s">
        <v>339</v>
      </c>
      <c r="CE2022" s="178" t="s">
        <v>340</v>
      </c>
      <c r="CF2022" s="178" t="s">
        <v>341</v>
      </c>
      <c r="CK2022" s="178"/>
      <c r="CR2022" s="228" t="n">
        <f aca="false">C2022</f>
        <v>0</v>
      </c>
      <c r="CS2022" s="229" t="n">
        <f aca="false">D2022</f>
        <v>0</v>
      </c>
      <c r="CT2022" s="170" t="str">
        <f aca="false">CONCATENATE(CD2022," strain ",CM2022," ",CL2022,", partial cds")</f>
        <v>Hepatitis E virus strain  , partial cds</v>
      </c>
    </row>
    <row r="2023" customFormat="false" ht="11.9" hidden="true" customHeight="true" outlineLevel="0" collapsed="false">
      <c r="A2023" s="1" t="s">
        <v>4977</v>
      </c>
      <c r="B2023" s="147" t="s">
        <v>371</v>
      </c>
      <c r="F2023" s="210"/>
      <c r="H2023" s="146" t="s">
        <v>649</v>
      </c>
      <c r="I2023" s="153" t="s">
        <v>650</v>
      </c>
      <c r="J2023" s="146" t="s">
        <v>395</v>
      </c>
      <c r="AJ2023" s="219" t="n">
        <f aca="false">SeqEnd-SeqBeg+1</f>
        <v>1</v>
      </c>
      <c r="AK2023" s="220" t="n">
        <f aca="false">AND( SeqBeg&lt;=Beg  , End &lt;=SeqEnd )</f>
        <v>0</v>
      </c>
      <c r="AN2023" s="221"/>
      <c r="AO2023" s="147" t="s">
        <v>103</v>
      </c>
      <c r="AP2023" s="147" t="s">
        <v>103</v>
      </c>
      <c r="AQ2023" s="147" t="s">
        <v>103</v>
      </c>
      <c r="AR2023" s="147" t="s">
        <v>103</v>
      </c>
      <c r="AS2023" s="147" t="s">
        <v>103</v>
      </c>
      <c r="AT2023" s="147" t="s">
        <v>103</v>
      </c>
      <c r="AU2023" s="146"/>
      <c r="AW2023" s="222" t="str">
        <f aca="false">HYPERLINK(CONCATENATE("http://www.ncbi.nlm.nih.gov/nuccore/",BM2023),BM2023)</f>
        <v>JX270878</v>
      </c>
      <c r="AX2023" s="219" t="str">
        <f aca="false">CONCATENATE(D2023,IF(I2023="","",CONCATENATE(".",I2023)),IF(K2023="","",CONCATENATE(".",K2023)),IF(M2023="","",CONCATENATE(".",M2023)),IF(R2023="","",CONCATENATE(".",R2023)),IF(U2023="","","(*)"))</f>
        <v>.GBR</v>
      </c>
      <c r="AY2023" s="170" t="str">
        <f aca="false">CONCATENATE(BM2023,".",BN2023)</f>
        <v>JX270878.</v>
      </c>
      <c r="AZ2023" s="171" t="str">
        <f aca="false">IF(AV2023="",IF(ISNUMBER(FIND(".",A2023)),LEFT(A2023,FIND(".",A2023)-1),A2023),AV2023)</f>
        <v>JX270878</v>
      </c>
      <c r="BA2023" s="171" t="str">
        <f aca="false">IF(ISNUMBER(FIND("-",AZ2023)),LEFT(AZ2023,FIND("-",AZ2023)-1),AZ2023)</f>
        <v>JX270878</v>
      </c>
      <c r="BB2023" s="170" t="str">
        <f aca="false"> MEGAname &amp; "="</f>
        <v>JX270878=</v>
      </c>
      <c r="BC2023" s="170" t="str">
        <f aca="false">Clear &amp; IF(span ,"Span","out")</f>
        <v>JX270878=out</v>
      </c>
      <c r="BD2023" s="170" t="str">
        <f aca="false">Clear &amp; IF(span, IF(B2023=".","Selected",B2023),"out")</f>
        <v>JX270878=out</v>
      </c>
      <c r="BE2023" s="170" t="str">
        <f aca="false">Clear &amp; Strain</f>
        <v>JX270878=</v>
      </c>
      <c r="BF2023" s="170" t="str">
        <f aca="false">CONCATENATE(A2023,"=",F2023,". ",AX2023,IF(AB2023="","",CONCATENATE(".",AB2023)))</f>
        <v>JX270878=. .GBR</v>
      </c>
      <c r="BG2023" s="170" t="str">
        <f aca="false">CONCATENATE(A2023,"=",F2023,". ",AX2023)</f>
        <v>JX270878=. .GBR</v>
      </c>
      <c r="BH2023" s="170" t="str">
        <f aca="false">CONCATENATE(A2023,"=",AX2023)</f>
        <v>JX270878=.GBR</v>
      </c>
      <c r="BI2023" s="170" t="str">
        <f aca="false">CONCATENATE(A2023,"=",ComForSubtype,D2023)</f>
        <v>JX270878=</v>
      </c>
      <c r="BJ2023" s="170" t="str">
        <f aca="false">CONCATENATE(A2023,"=",E2023)</f>
        <v>JX270878=</v>
      </c>
      <c r="BK2023" s="170" t="str">
        <f aca="false">CONCATENATE(A2023,"=",C2023)</f>
        <v>JX270878=</v>
      </c>
      <c r="BL2023" s="170" t="str">
        <f aca="false">CONCATENATE(D2023,"=")</f>
        <v>=</v>
      </c>
      <c r="BM2023" s="223" t="str">
        <f aca="false">IF(BA2023="XX","",BA2023)</f>
        <v>JX270878</v>
      </c>
      <c r="BN2023" s="224" t="str">
        <f aca="false">CONCATENATE(IF(F2023="","",F2023),IF(G2023="","",CONCATENATE(" / ",G2023)))</f>
        <v/>
      </c>
      <c r="BO2023" s="225" t="str">
        <f aca="false">AX2023</f>
        <v>.GBR</v>
      </c>
      <c r="BP2023" s="226" t="str">
        <f aca="false">IF(V2023="","",V2023)</f>
        <v/>
      </c>
      <c r="BQ2023" s="226" t="str">
        <f aca="false">IF(W2023="","",CONCATENATE(W2023,IF(LEFT(AO2023,1)="s","+","")))</f>
        <v/>
      </c>
      <c r="BR2023" s="226" t="str">
        <f aca="false">IF(X2023="","",CONCATENATE(X2023,IF(LEFT(AQ2023,1)="s","+","")))</f>
        <v/>
      </c>
      <c r="BS2023" s="226" t="str">
        <f aca="false">IF(Y2023="","",CONCATENATE(Y2023,IF(LEFT(AR2023,1)="s","+","")))</f>
        <v/>
      </c>
      <c r="BT2023" s="226" t="str">
        <f aca="false">IF(Z2023="","",CONCATENATE(Z2023,IF(LEFT(AS2023,1)="s","+","")))</f>
        <v/>
      </c>
      <c r="BU2023" s="227" t="str">
        <f aca="false">IF(AA2023="","",CONCATENATE(AA2023,IF(LEFT(AT2023,1)="s","+","")))</f>
        <v/>
      </c>
      <c r="BW2023" s="177" t="s">
        <v>338</v>
      </c>
      <c r="BX2023" s="170" t="str">
        <f aca="false">IF(BW2023&lt;&gt;"",IF(ISNUMBER(FIND("=",BW2023)),LEFT(BW2023,FIND("=",BW2023)-1),BW2023),BW2023)</f>
        <v>xx</v>
      </c>
      <c r="BY2023" s="170" t="str">
        <f aca="false">IF(BW2023&lt;&gt;"",IF(ISNUMBER(FIND("=",BW2023)),RIGHT(BW2023,LEN(BW2023)-FIND("=",BW2023)),""),"")</f>
        <v>Non_select</v>
      </c>
      <c r="BZ2023" s="170" t="str">
        <f aca="false">IF(BX2023&lt;&gt;"",IF(ISNUMBER(FIND(".",BX2023)),LEFT(BX2023,FIND(".",BX2023)-1),BX2023),BX2023)</f>
        <v>xx</v>
      </c>
      <c r="CA2023" s="170" t="str">
        <f aca="false">IF(BX2023&lt;&gt;"",IF(ISNUMBER(FIND(".",BX2023)),RIGHT(BX2023,LEN(BX2023)-FIND(".",BX2023)),""),"")</f>
        <v/>
      </c>
      <c r="CC2023" s="170" t="str">
        <f aca="false">A2023</f>
        <v>JX270878</v>
      </c>
      <c r="CD2023" s="178" t="s">
        <v>339</v>
      </c>
      <c r="CE2023" s="178" t="s">
        <v>340</v>
      </c>
      <c r="CF2023" s="178" t="s">
        <v>341</v>
      </c>
      <c r="CK2023" s="178"/>
      <c r="CR2023" s="228" t="n">
        <f aca="false">C2023</f>
        <v>0</v>
      </c>
      <c r="CS2023" s="229" t="n">
        <f aca="false">D2023</f>
        <v>0</v>
      </c>
      <c r="CT2023" s="170" t="str">
        <f aca="false">CONCATENATE(CD2023," strain ",CM2023," ",CL2023,", partial cds")</f>
        <v>Hepatitis E virus strain  , partial cds</v>
      </c>
    </row>
    <row r="2024" customFormat="false" ht="11.9" hidden="true" customHeight="true" outlineLevel="0" collapsed="false">
      <c r="A2024" s="1" t="s">
        <v>4978</v>
      </c>
      <c r="B2024" s="147" t="s">
        <v>371</v>
      </c>
      <c r="F2024" s="210"/>
      <c r="H2024" s="146" t="s">
        <v>649</v>
      </c>
      <c r="I2024" s="153" t="s">
        <v>650</v>
      </c>
      <c r="J2024" s="146" t="s">
        <v>395</v>
      </c>
      <c r="AJ2024" s="219" t="n">
        <f aca="false">SeqEnd-SeqBeg+1</f>
        <v>1</v>
      </c>
      <c r="AK2024" s="220" t="n">
        <f aca="false">AND( SeqBeg&lt;=Beg  , End &lt;=SeqEnd )</f>
        <v>0</v>
      </c>
      <c r="AN2024" s="221"/>
      <c r="AO2024" s="147" t="s">
        <v>103</v>
      </c>
      <c r="AP2024" s="147" t="s">
        <v>103</v>
      </c>
      <c r="AQ2024" s="147" t="s">
        <v>103</v>
      </c>
      <c r="AR2024" s="147" t="s">
        <v>103</v>
      </c>
      <c r="AS2024" s="147" t="s">
        <v>103</v>
      </c>
      <c r="AT2024" s="147" t="s">
        <v>103</v>
      </c>
      <c r="AU2024" s="146"/>
      <c r="AW2024" s="222" t="str">
        <f aca="false">HYPERLINK(CONCATENATE("http://www.ncbi.nlm.nih.gov/nuccore/",BM2024),BM2024)</f>
        <v>JX270879</v>
      </c>
      <c r="AX2024" s="219" t="str">
        <f aca="false">CONCATENATE(D2024,IF(I2024="","",CONCATENATE(".",I2024)),IF(K2024="","",CONCATENATE(".",K2024)),IF(M2024="","",CONCATENATE(".",M2024)),IF(R2024="","",CONCATENATE(".",R2024)),IF(U2024="","","(*)"))</f>
        <v>.GBR</v>
      </c>
      <c r="AY2024" s="170" t="str">
        <f aca="false">CONCATENATE(BM2024,".",BN2024)</f>
        <v>JX270879.</v>
      </c>
      <c r="AZ2024" s="171" t="str">
        <f aca="false">IF(AV2024="",IF(ISNUMBER(FIND(".",A2024)),LEFT(A2024,FIND(".",A2024)-1),A2024),AV2024)</f>
        <v>JX270879</v>
      </c>
      <c r="BA2024" s="171" t="str">
        <f aca="false">IF(ISNUMBER(FIND("-",AZ2024)),LEFT(AZ2024,FIND("-",AZ2024)-1),AZ2024)</f>
        <v>JX270879</v>
      </c>
      <c r="BB2024" s="170" t="str">
        <f aca="false"> MEGAname &amp; "="</f>
        <v>JX270879=</v>
      </c>
      <c r="BC2024" s="170" t="str">
        <f aca="false">Clear &amp; IF(span ,"Span","out")</f>
        <v>JX270879=out</v>
      </c>
      <c r="BD2024" s="170" t="str">
        <f aca="false">Clear &amp; IF(span, IF(B2024=".","Selected",B2024),"out")</f>
        <v>JX270879=out</v>
      </c>
      <c r="BE2024" s="170" t="str">
        <f aca="false">Clear &amp; Strain</f>
        <v>JX270879=</v>
      </c>
      <c r="BF2024" s="170" t="str">
        <f aca="false">CONCATENATE(A2024,"=",F2024,". ",AX2024,IF(AB2024="","",CONCATENATE(".",AB2024)))</f>
        <v>JX270879=. .GBR</v>
      </c>
      <c r="BG2024" s="170" t="str">
        <f aca="false">CONCATENATE(A2024,"=",F2024,". ",AX2024)</f>
        <v>JX270879=. .GBR</v>
      </c>
      <c r="BH2024" s="170" t="str">
        <f aca="false">CONCATENATE(A2024,"=",AX2024)</f>
        <v>JX270879=.GBR</v>
      </c>
      <c r="BI2024" s="170" t="str">
        <f aca="false">CONCATENATE(A2024,"=",ComForSubtype,D2024)</f>
        <v>JX270879=</v>
      </c>
      <c r="BJ2024" s="170" t="str">
        <f aca="false">CONCATENATE(A2024,"=",E2024)</f>
        <v>JX270879=</v>
      </c>
      <c r="BK2024" s="170" t="str">
        <f aca="false">CONCATENATE(A2024,"=",C2024)</f>
        <v>JX270879=</v>
      </c>
      <c r="BL2024" s="170" t="str">
        <f aca="false">CONCATENATE(D2024,"=")</f>
        <v>=</v>
      </c>
      <c r="BM2024" s="223" t="str">
        <f aca="false">IF(BA2024="XX","",BA2024)</f>
        <v>JX270879</v>
      </c>
      <c r="BN2024" s="224" t="str">
        <f aca="false">CONCATENATE(IF(F2024="","",F2024),IF(G2024="","",CONCATENATE(" / ",G2024)))</f>
        <v/>
      </c>
      <c r="BO2024" s="225" t="str">
        <f aca="false">AX2024</f>
        <v>.GBR</v>
      </c>
      <c r="BP2024" s="226" t="str">
        <f aca="false">IF(V2024="","",V2024)</f>
        <v/>
      </c>
      <c r="BQ2024" s="226" t="str">
        <f aca="false">IF(W2024="","",CONCATENATE(W2024,IF(LEFT(AO2024,1)="s","+","")))</f>
        <v/>
      </c>
      <c r="BR2024" s="226" t="str">
        <f aca="false">IF(X2024="","",CONCATENATE(X2024,IF(LEFT(AQ2024,1)="s","+","")))</f>
        <v/>
      </c>
      <c r="BS2024" s="226" t="str">
        <f aca="false">IF(Y2024="","",CONCATENATE(Y2024,IF(LEFT(AR2024,1)="s","+","")))</f>
        <v/>
      </c>
      <c r="BT2024" s="226" t="str">
        <f aca="false">IF(Z2024="","",CONCATENATE(Z2024,IF(LEFT(AS2024,1)="s","+","")))</f>
        <v/>
      </c>
      <c r="BU2024" s="227" t="str">
        <f aca="false">IF(AA2024="","",CONCATENATE(AA2024,IF(LEFT(AT2024,1)="s","+","")))</f>
        <v/>
      </c>
      <c r="BW2024" s="177" t="s">
        <v>338</v>
      </c>
      <c r="BX2024" s="170" t="str">
        <f aca="false">IF(BW2024&lt;&gt;"",IF(ISNUMBER(FIND("=",BW2024)),LEFT(BW2024,FIND("=",BW2024)-1),BW2024),BW2024)</f>
        <v>xx</v>
      </c>
      <c r="BY2024" s="170" t="str">
        <f aca="false">IF(BW2024&lt;&gt;"",IF(ISNUMBER(FIND("=",BW2024)),RIGHT(BW2024,LEN(BW2024)-FIND("=",BW2024)),""),"")</f>
        <v>Non_select</v>
      </c>
      <c r="BZ2024" s="170" t="str">
        <f aca="false">IF(BX2024&lt;&gt;"",IF(ISNUMBER(FIND(".",BX2024)),LEFT(BX2024,FIND(".",BX2024)-1),BX2024),BX2024)</f>
        <v>xx</v>
      </c>
      <c r="CA2024" s="170" t="str">
        <f aca="false">IF(BX2024&lt;&gt;"",IF(ISNUMBER(FIND(".",BX2024)),RIGHT(BX2024,LEN(BX2024)-FIND(".",BX2024)),""),"")</f>
        <v/>
      </c>
      <c r="CC2024" s="170" t="str">
        <f aca="false">A2024</f>
        <v>JX270879</v>
      </c>
      <c r="CD2024" s="178" t="s">
        <v>339</v>
      </c>
      <c r="CE2024" s="178" t="s">
        <v>340</v>
      </c>
      <c r="CF2024" s="178" t="s">
        <v>341</v>
      </c>
      <c r="CK2024" s="178"/>
      <c r="CR2024" s="228" t="n">
        <f aca="false">C2024</f>
        <v>0</v>
      </c>
      <c r="CS2024" s="229" t="n">
        <f aca="false">D2024</f>
        <v>0</v>
      </c>
      <c r="CT2024" s="170" t="str">
        <f aca="false">CONCATENATE(CD2024," strain ",CM2024," ",CL2024,", partial cds")</f>
        <v>Hepatitis E virus strain  , partial cds</v>
      </c>
    </row>
    <row r="2025" customFormat="false" ht="11.9" hidden="true" customHeight="true" outlineLevel="0" collapsed="false">
      <c r="A2025" s="1" t="s">
        <v>4979</v>
      </c>
      <c r="B2025" s="147" t="s">
        <v>371</v>
      </c>
      <c r="F2025" s="210"/>
      <c r="H2025" s="146" t="s">
        <v>649</v>
      </c>
      <c r="I2025" s="153" t="s">
        <v>650</v>
      </c>
      <c r="J2025" s="146" t="s">
        <v>395</v>
      </c>
      <c r="AJ2025" s="219" t="n">
        <f aca="false">SeqEnd-SeqBeg+1</f>
        <v>1</v>
      </c>
      <c r="AK2025" s="220" t="n">
        <f aca="false">AND( SeqBeg&lt;=Beg  , End &lt;=SeqEnd )</f>
        <v>0</v>
      </c>
      <c r="AN2025" s="221"/>
      <c r="AO2025" s="147" t="s">
        <v>103</v>
      </c>
      <c r="AP2025" s="147" t="s">
        <v>103</v>
      </c>
      <c r="AQ2025" s="147" t="s">
        <v>103</v>
      </c>
      <c r="AR2025" s="147" t="s">
        <v>103</v>
      </c>
      <c r="AS2025" s="147" t="s">
        <v>103</v>
      </c>
      <c r="AT2025" s="147" t="s">
        <v>103</v>
      </c>
      <c r="AU2025" s="146"/>
      <c r="AW2025" s="222" t="str">
        <f aca="false">HYPERLINK(CONCATENATE("http://www.ncbi.nlm.nih.gov/nuccore/",BM2025),BM2025)</f>
        <v>JX270880</v>
      </c>
      <c r="AX2025" s="219" t="str">
        <f aca="false">CONCATENATE(D2025,IF(I2025="","",CONCATENATE(".",I2025)),IF(K2025="","",CONCATENATE(".",K2025)),IF(M2025="","",CONCATENATE(".",M2025)),IF(R2025="","",CONCATENATE(".",R2025)),IF(U2025="","","(*)"))</f>
        <v>.GBR</v>
      </c>
      <c r="AY2025" s="170" t="str">
        <f aca="false">CONCATENATE(BM2025,".",BN2025)</f>
        <v>JX270880.</v>
      </c>
      <c r="AZ2025" s="171" t="str">
        <f aca="false">IF(AV2025="",IF(ISNUMBER(FIND(".",A2025)),LEFT(A2025,FIND(".",A2025)-1),A2025),AV2025)</f>
        <v>JX270880</v>
      </c>
      <c r="BA2025" s="171" t="str">
        <f aca="false">IF(ISNUMBER(FIND("-",AZ2025)),LEFT(AZ2025,FIND("-",AZ2025)-1),AZ2025)</f>
        <v>JX270880</v>
      </c>
      <c r="BB2025" s="170" t="str">
        <f aca="false"> MEGAname &amp; "="</f>
        <v>JX270880=</v>
      </c>
      <c r="BC2025" s="170" t="str">
        <f aca="false">Clear &amp; IF(span ,"Span","out")</f>
        <v>JX270880=out</v>
      </c>
      <c r="BD2025" s="170" t="str">
        <f aca="false">Clear &amp; IF(span, IF(B2025=".","Selected",B2025),"out")</f>
        <v>JX270880=out</v>
      </c>
      <c r="BE2025" s="170" t="str">
        <f aca="false">Clear &amp; Strain</f>
        <v>JX270880=</v>
      </c>
      <c r="BF2025" s="170" t="str">
        <f aca="false">CONCATENATE(A2025,"=",F2025,". ",AX2025,IF(AB2025="","",CONCATENATE(".",AB2025)))</f>
        <v>JX270880=. .GBR</v>
      </c>
      <c r="BG2025" s="170" t="str">
        <f aca="false">CONCATENATE(A2025,"=",F2025,". ",AX2025)</f>
        <v>JX270880=. .GBR</v>
      </c>
      <c r="BH2025" s="170" t="str">
        <f aca="false">CONCATENATE(A2025,"=",AX2025)</f>
        <v>JX270880=.GBR</v>
      </c>
      <c r="BI2025" s="170" t="str">
        <f aca="false">CONCATENATE(A2025,"=",ComForSubtype,D2025)</f>
        <v>JX270880=</v>
      </c>
      <c r="BJ2025" s="170" t="str">
        <f aca="false">CONCATENATE(A2025,"=",E2025)</f>
        <v>JX270880=</v>
      </c>
      <c r="BK2025" s="170" t="str">
        <f aca="false">CONCATENATE(A2025,"=",C2025)</f>
        <v>JX270880=</v>
      </c>
      <c r="BL2025" s="170" t="str">
        <f aca="false">CONCATENATE(D2025,"=")</f>
        <v>=</v>
      </c>
      <c r="BM2025" s="223" t="str">
        <f aca="false">IF(BA2025="XX","",BA2025)</f>
        <v>JX270880</v>
      </c>
      <c r="BN2025" s="224" t="str">
        <f aca="false">CONCATENATE(IF(F2025="","",F2025),IF(G2025="","",CONCATENATE(" / ",G2025)))</f>
        <v/>
      </c>
      <c r="BO2025" s="225" t="str">
        <f aca="false">AX2025</f>
        <v>.GBR</v>
      </c>
      <c r="BP2025" s="226" t="str">
        <f aca="false">IF(V2025="","",V2025)</f>
        <v/>
      </c>
      <c r="BQ2025" s="226" t="str">
        <f aca="false">IF(W2025="","",CONCATENATE(W2025,IF(LEFT(AO2025,1)="s","+","")))</f>
        <v/>
      </c>
      <c r="BR2025" s="226" t="str">
        <f aca="false">IF(X2025="","",CONCATENATE(X2025,IF(LEFT(AQ2025,1)="s","+","")))</f>
        <v/>
      </c>
      <c r="BS2025" s="226" t="str">
        <f aca="false">IF(Y2025="","",CONCATENATE(Y2025,IF(LEFT(AR2025,1)="s","+","")))</f>
        <v/>
      </c>
      <c r="BT2025" s="226" t="str">
        <f aca="false">IF(Z2025="","",CONCATENATE(Z2025,IF(LEFT(AS2025,1)="s","+","")))</f>
        <v/>
      </c>
      <c r="BU2025" s="227" t="str">
        <f aca="false">IF(AA2025="","",CONCATENATE(AA2025,IF(LEFT(AT2025,1)="s","+","")))</f>
        <v/>
      </c>
      <c r="BW2025" s="177" t="s">
        <v>338</v>
      </c>
      <c r="BX2025" s="170" t="str">
        <f aca="false">IF(BW2025&lt;&gt;"",IF(ISNUMBER(FIND("=",BW2025)),LEFT(BW2025,FIND("=",BW2025)-1),BW2025),BW2025)</f>
        <v>xx</v>
      </c>
      <c r="BY2025" s="170" t="str">
        <f aca="false">IF(BW2025&lt;&gt;"",IF(ISNUMBER(FIND("=",BW2025)),RIGHT(BW2025,LEN(BW2025)-FIND("=",BW2025)),""),"")</f>
        <v>Non_select</v>
      </c>
      <c r="BZ2025" s="170" t="str">
        <f aca="false">IF(BX2025&lt;&gt;"",IF(ISNUMBER(FIND(".",BX2025)),LEFT(BX2025,FIND(".",BX2025)-1),BX2025),BX2025)</f>
        <v>xx</v>
      </c>
      <c r="CA2025" s="170" t="str">
        <f aca="false">IF(BX2025&lt;&gt;"",IF(ISNUMBER(FIND(".",BX2025)),RIGHT(BX2025,LEN(BX2025)-FIND(".",BX2025)),""),"")</f>
        <v/>
      </c>
      <c r="CC2025" s="170" t="str">
        <f aca="false">A2025</f>
        <v>JX270880</v>
      </c>
      <c r="CD2025" s="178" t="s">
        <v>339</v>
      </c>
      <c r="CE2025" s="178" t="s">
        <v>340</v>
      </c>
      <c r="CF2025" s="178" t="s">
        <v>341</v>
      </c>
      <c r="CK2025" s="178"/>
      <c r="CR2025" s="228" t="n">
        <f aca="false">C2025</f>
        <v>0</v>
      </c>
      <c r="CS2025" s="229" t="n">
        <f aca="false">D2025</f>
        <v>0</v>
      </c>
      <c r="CT2025" s="170" t="str">
        <f aca="false">CONCATENATE(CD2025," strain ",CM2025," ",CL2025,", partial cds")</f>
        <v>Hepatitis E virus strain  , partial cds</v>
      </c>
    </row>
    <row r="2026" customFormat="false" ht="11.9" hidden="true" customHeight="true" outlineLevel="0" collapsed="false">
      <c r="A2026" s="1" t="s">
        <v>4980</v>
      </c>
      <c r="B2026" s="147" t="s">
        <v>371</v>
      </c>
      <c r="F2026" s="210"/>
      <c r="H2026" s="146" t="s">
        <v>649</v>
      </c>
      <c r="I2026" s="153" t="s">
        <v>650</v>
      </c>
      <c r="J2026" s="146" t="s">
        <v>395</v>
      </c>
      <c r="AJ2026" s="219" t="n">
        <f aca="false">SeqEnd-SeqBeg+1</f>
        <v>1</v>
      </c>
      <c r="AK2026" s="220" t="n">
        <f aca="false">AND( SeqBeg&lt;=Beg  , End &lt;=SeqEnd )</f>
        <v>0</v>
      </c>
      <c r="AN2026" s="221"/>
      <c r="AO2026" s="147" t="s">
        <v>103</v>
      </c>
      <c r="AP2026" s="147" t="s">
        <v>103</v>
      </c>
      <c r="AQ2026" s="147" t="s">
        <v>103</v>
      </c>
      <c r="AR2026" s="147" t="s">
        <v>103</v>
      </c>
      <c r="AS2026" s="147" t="s">
        <v>103</v>
      </c>
      <c r="AT2026" s="147" t="s">
        <v>103</v>
      </c>
      <c r="AU2026" s="146"/>
      <c r="AW2026" s="222" t="str">
        <f aca="false">HYPERLINK(CONCATENATE("http://www.ncbi.nlm.nih.gov/nuccore/",BM2026),BM2026)</f>
        <v>JX270881</v>
      </c>
      <c r="AX2026" s="219" t="str">
        <f aca="false">CONCATENATE(D2026,IF(I2026="","",CONCATENATE(".",I2026)),IF(K2026="","",CONCATENATE(".",K2026)),IF(M2026="","",CONCATENATE(".",M2026)),IF(R2026="","",CONCATENATE(".",R2026)),IF(U2026="","","(*)"))</f>
        <v>.GBR</v>
      </c>
      <c r="AY2026" s="170" t="str">
        <f aca="false">CONCATENATE(BM2026,".",BN2026)</f>
        <v>JX270881.</v>
      </c>
      <c r="AZ2026" s="171" t="str">
        <f aca="false">IF(AV2026="",IF(ISNUMBER(FIND(".",A2026)),LEFT(A2026,FIND(".",A2026)-1),A2026),AV2026)</f>
        <v>JX270881</v>
      </c>
      <c r="BA2026" s="171" t="str">
        <f aca="false">IF(ISNUMBER(FIND("-",AZ2026)),LEFT(AZ2026,FIND("-",AZ2026)-1),AZ2026)</f>
        <v>JX270881</v>
      </c>
      <c r="BB2026" s="170" t="str">
        <f aca="false"> MEGAname &amp; "="</f>
        <v>JX270881=</v>
      </c>
      <c r="BC2026" s="170" t="str">
        <f aca="false">Clear &amp; IF(span ,"Span","out")</f>
        <v>JX270881=out</v>
      </c>
      <c r="BD2026" s="170" t="str">
        <f aca="false">Clear &amp; IF(span, IF(B2026=".","Selected",B2026),"out")</f>
        <v>JX270881=out</v>
      </c>
      <c r="BE2026" s="170" t="str">
        <f aca="false">Clear &amp; Strain</f>
        <v>JX270881=</v>
      </c>
      <c r="BF2026" s="170" t="str">
        <f aca="false">CONCATENATE(A2026,"=",F2026,". ",AX2026,IF(AB2026="","",CONCATENATE(".",AB2026)))</f>
        <v>JX270881=. .GBR</v>
      </c>
      <c r="BG2026" s="170" t="str">
        <f aca="false">CONCATENATE(A2026,"=",F2026,". ",AX2026)</f>
        <v>JX270881=. .GBR</v>
      </c>
      <c r="BH2026" s="170" t="str">
        <f aca="false">CONCATENATE(A2026,"=",AX2026)</f>
        <v>JX270881=.GBR</v>
      </c>
      <c r="BI2026" s="170" t="str">
        <f aca="false">CONCATENATE(A2026,"=",ComForSubtype,D2026)</f>
        <v>JX270881=</v>
      </c>
      <c r="BJ2026" s="170" t="str">
        <f aca="false">CONCATENATE(A2026,"=",E2026)</f>
        <v>JX270881=</v>
      </c>
      <c r="BK2026" s="170" t="str">
        <f aca="false">CONCATENATE(A2026,"=",C2026)</f>
        <v>JX270881=</v>
      </c>
      <c r="BL2026" s="170" t="str">
        <f aca="false">CONCATENATE(D2026,"=")</f>
        <v>=</v>
      </c>
      <c r="BM2026" s="223" t="str">
        <f aca="false">IF(BA2026="XX","",BA2026)</f>
        <v>JX270881</v>
      </c>
      <c r="BN2026" s="224" t="str">
        <f aca="false">CONCATENATE(IF(F2026="","",F2026),IF(G2026="","",CONCATENATE(" / ",G2026)))</f>
        <v/>
      </c>
      <c r="BO2026" s="225" t="str">
        <f aca="false">AX2026</f>
        <v>.GBR</v>
      </c>
      <c r="BP2026" s="226" t="str">
        <f aca="false">IF(V2026="","",V2026)</f>
        <v/>
      </c>
      <c r="BQ2026" s="226" t="str">
        <f aca="false">IF(W2026="","",CONCATENATE(W2026,IF(LEFT(AO2026,1)="s","+","")))</f>
        <v/>
      </c>
      <c r="BR2026" s="226" t="str">
        <f aca="false">IF(X2026="","",CONCATENATE(X2026,IF(LEFT(AQ2026,1)="s","+","")))</f>
        <v/>
      </c>
      <c r="BS2026" s="226" t="str">
        <f aca="false">IF(Y2026="","",CONCATENATE(Y2026,IF(LEFT(AR2026,1)="s","+","")))</f>
        <v/>
      </c>
      <c r="BT2026" s="226" t="str">
        <f aca="false">IF(Z2026="","",CONCATENATE(Z2026,IF(LEFT(AS2026,1)="s","+","")))</f>
        <v/>
      </c>
      <c r="BU2026" s="227" t="str">
        <f aca="false">IF(AA2026="","",CONCATENATE(AA2026,IF(LEFT(AT2026,1)="s","+","")))</f>
        <v/>
      </c>
      <c r="BW2026" s="177" t="s">
        <v>338</v>
      </c>
      <c r="BX2026" s="170" t="str">
        <f aca="false">IF(BW2026&lt;&gt;"",IF(ISNUMBER(FIND("=",BW2026)),LEFT(BW2026,FIND("=",BW2026)-1),BW2026),BW2026)</f>
        <v>xx</v>
      </c>
      <c r="BY2026" s="170" t="str">
        <f aca="false">IF(BW2026&lt;&gt;"",IF(ISNUMBER(FIND("=",BW2026)),RIGHT(BW2026,LEN(BW2026)-FIND("=",BW2026)),""),"")</f>
        <v>Non_select</v>
      </c>
      <c r="BZ2026" s="170" t="str">
        <f aca="false">IF(BX2026&lt;&gt;"",IF(ISNUMBER(FIND(".",BX2026)),LEFT(BX2026,FIND(".",BX2026)-1),BX2026),BX2026)</f>
        <v>xx</v>
      </c>
      <c r="CA2026" s="170" t="str">
        <f aca="false">IF(BX2026&lt;&gt;"",IF(ISNUMBER(FIND(".",BX2026)),RIGHT(BX2026,LEN(BX2026)-FIND(".",BX2026)),""),"")</f>
        <v/>
      </c>
      <c r="CC2026" s="170" t="str">
        <f aca="false">A2026</f>
        <v>JX270881</v>
      </c>
      <c r="CD2026" s="178" t="s">
        <v>339</v>
      </c>
      <c r="CE2026" s="178" t="s">
        <v>340</v>
      </c>
      <c r="CF2026" s="178" t="s">
        <v>341</v>
      </c>
      <c r="CK2026" s="178"/>
      <c r="CR2026" s="228" t="n">
        <f aca="false">C2026</f>
        <v>0</v>
      </c>
      <c r="CS2026" s="229" t="n">
        <f aca="false">D2026</f>
        <v>0</v>
      </c>
      <c r="CT2026" s="170" t="str">
        <f aca="false">CONCATENATE(CD2026," strain ",CM2026," ",CL2026,", partial cds")</f>
        <v>Hepatitis E virus strain  , partial cds</v>
      </c>
    </row>
    <row r="2027" customFormat="false" ht="11.9" hidden="true" customHeight="true" outlineLevel="0" collapsed="false">
      <c r="A2027" s="1" t="s">
        <v>4981</v>
      </c>
      <c r="B2027" s="147" t="s">
        <v>371</v>
      </c>
      <c r="F2027" s="210"/>
      <c r="H2027" s="146" t="s">
        <v>649</v>
      </c>
      <c r="I2027" s="153" t="s">
        <v>650</v>
      </c>
      <c r="J2027" s="146" t="s">
        <v>395</v>
      </c>
      <c r="AJ2027" s="219" t="n">
        <f aca="false">SeqEnd-SeqBeg+1</f>
        <v>1</v>
      </c>
      <c r="AK2027" s="220" t="n">
        <f aca="false">AND( SeqBeg&lt;=Beg  , End &lt;=SeqEnd )</f>
        <v>0</v>
      </c>
      <c r="AN2027" s="221"/>
      <c r="AO2027" s="147" t="s">
        <v>103</v>
      </c>
      <c r="AP2027" s="147" t="s">
        <v>103</v>
      </c>
      <c r="AQ2027" s="147" t="s">
        <v>103</v>
      </c>
      <c r="AR2027" s="147" t="s">
        <v>103</v>
      </c>
      <c r="AS2027" s="147" t="s">
        <v>103</v>
      </c>
      <c r="AT2027" s="147" t="s">
        <v>103</v>
      </c>
      <c r="AU2027" s="146"/>
      <c r="AW2027" s="222" t="str">
        <f aca="false">HYPERLINK(CONCATENATE("http://www.ncbi.nlm.nih.gov/nuccore/",BM2027),BM2027)</f>
        <v>JX270882</v>
      </c>
      <c r="AX2027" s="219" t="str">
        <f aca="false">CONCATENATE(D2027,IF(I2027="","",CONCATENATE(".",I2027)),IF(K2027="","",CONCATENATE(".",K2027)),IF(M2027="","",CONCATENATE(".",M2027)),IF(R2027="","",CONCATENATE(".",R2027)),IF(U2027="","","(*)"))</f>
        <v>.GBR</v>
      </c>
      <c r="AY2027" s="170" t="str">
        <f aca="false">CONCATENATE(BM2027,".",BN2027)</f>
        <v>JX270882.</v>
      </c>
      <c r="AZ2027" s="171" t="str">
        <f aca="false">IF(AV2027="",IF(ISNUMBER(FIND(".",A2027)),LEFT(A2027,FIND(".",A2027)-1),A2027),AV2027)</f>
        <v>JX270882</v>
      </c>
      <c r="BA2027" s="171" t="str">
        <f aca="false">IF(ISNUMBER(FIND("-",AZ2027)),LEFT(AZ2027,FIND("-",AZ2027)-1),AZ2027)</f>
        <v>JX270882</v>
      </c>
      <c r="BB2027" s="170" t="str">
        <f aca="false"> MEGAname &amp; "="</f>
        <v>JX270882=</v>
      </c>
      <c r="BC2027" s="170" t="str">
        <f aca="false">Clear &amp; IF(span ,"Span","out")</f>
        <v>JX270882=out</v>
      </c>
      <c r="BD2027" s="170" t="str">
        <f aca="false">Clear &amp; IF(span, IF(B2027=".","Selected",B2027),"out")</f>
        <v>JX270882=out</v>
      </c>
      <c r="BE2027" s="170" t="str">
        <f aca="false">Clear &amp; Strain</f>
        <v>JX270882=</v>
      </c>
      <c r="BF2027" s="170" t="str">
        <f aca="false">CONCATENATE(A2027,"=",F2027,". ",AX2027,IF(AB2027="","",CONCATENATE(".",AB2027)))</f>
        <v>JX270882=. .GBR</v>
      </c>
      <c r="BG2027" s="170" t="str">
        <f aca="false">CONCATENATE(A2027,"=",F2027,". ",AX2027)</f>
        <v>JX270882=. .GBR</v>
      </c>
      <c r="BH2027" s="170" t="str">
        <f aca="false">CONCATENATE(A2027,"=",AX2027)</f>
        <v>JX270882=.GBR</v>
      </c>
      <c r="BI2027" s="170" t="str">
        <f aca="false">CONCATENATE(A2027,"=",ComForSubtype,D2027)</f>
        <v>JX270882=</v>
      </c>
      <c r="BJ2027" s="170" t="str">
        <f aca="false">CONCATENATE(A2027,"=",E2027)</f>
        <v>JX270882=</v>
      </c>
      <c r="BK2027" s="170" t="str">
        <f aca="false">CONCATENATE(A2027,"=",C2027)</f>
        <v>JX270882=</v>
      </c>
      <c r="BL2027" s="170" t="str">
        <f aca="false">CONCATENATE(D2027,"=")</f>
        <v>=</v>
      </c>
      <c r="BM2027" s="223" t="str">
        <f aca="false">IF(BA2027="XX","",BA2027)</f>
        <v>JX270882</v>
      </c>
      <c r="BN2027" s="224" t="str">
        <f aca="false">CONCATENATE(IF(F2027="","",F2027),IF(G2027="","",CONCATENATE(" / ",G2027)))</f>
        <v/>
      </c>
      <c r="BO2027" s="225" t="str">
        <f aca="false">AX2027</f>
        <v>.GBR</v>
      </c>
      <c r="BP2027" s="226" t="str">
        <f aca="false">IF(V2027="","",V2027)</f>
        <v/>
      </c>
      <c r="BQ2027" s="226" t="str">
        <f aca="false">IF(W2027="","",CONCATENATE(W2027,IF(LEFT(AO2027,1)="s","+","")))</f>
        <v/>
      </c>
      <c r="BR2027" s="226" t="str">
        <f aca="false">IF(X2027="","",CONCATENATE(X2027,IF(LEFT(AQ2027,1)="s","+","")))</f>
        <v/>
      </c>
      <c r="BS2027" s="226" t="str">
        <f aca="false">IF(Y2027="","",CONCATENATE(Y2027,IF(LEFT(AR2027,1)="s","+","")))</f>
        <v/>
      </c>
      <c r="BT2027" s="226" t="str">
        <f aca="false">IF(Z2027="","",CONCATENATE(Z2027,IF(LEFT(AS2027,1)="s","+","")))</f>
        <v/>
      </c>
      <c r="BU2027" s="227" t="str">
        <f aca="false">IF(AA2027="","",CONCATENATE(AA2027,IF(LEFT(AT2027,1)="s","+","")))</f>
        <v/>
      </c>
      <c r="BW2027" s="177" t="s">
        <v>338</v>
      </c>
      <c r="BX2027" s="170" t="str">
        <f aca="false">IF(BW2027&lt;&gt;"",IF(ISNUMBER(FIND("=",BW2027)),LEFT(BW2027,FIND("=",BW2027)-1),BW2027),BW2027)</f>
        <v>xx</v>
      </c>
      <c r="BY2027" s="170" t="str">
        <f aca="false">IF(BW2027&lt;&gt;"",IF(ISNUMBER(FIND("=",BW2027)),RIGHT(BW2027,LEN(BW2027)-FIND("=",BW2027)),""),"")</f>
        <v>Non_select</v>
      </c>
      <c r="BZ2027" s="170" t="str">
        <f aca="false">IF(BX2027&lt;&gt;"",IF(ISNUMBER(FIND(".",BX2027)),LEFT(BX2027,FIND(".",BX2027)-1),BX2027),BX2027)</f>
        <v>xx</v>
      </c>
      <c r="CA2027" s="170" t="str">
        <f aca="false">IF(BX2027&lt;&gt;"",IF(ISNUMBER(FIND(".",BX2027)),RIGHT(BX2027,LEN(BX2027)-FIND(".",BX2027)),""),"")</f>
        <v/>
      </c>
      <c r="CC2027" s="170" t="str">
        <f aca="false">A2027</f>
        <v>JX270882</v>
      </c>
      <c r="CD2027" s="178" t="s">
        <v>339</v>
      </c>
      <c r="CE2027" s="178" t="s">
        <v>340</v>
      </c>
      <c r="CF2027" s="178" t="s">
        <v>341</v>
      </c>
      <c r="CK2027" s="178"/>
      <c r="CR2027" s="228" t="n">
        <f aca="false">C2027</f>
        <v>0</v>
      </c>
      <c r="CS2027" s="229" t="n">
        <f aca="false">D2027</f>
        <v>0</v>
      </c>
      <c r="CT2027" s="170" t="str">
        <f aca="false">CONCATENATE(CD2027," strain ",CM2027," ",CL2027,", partial cds")</f>
        <v>Hepatitis E virus strain  , partial cds</v>
      </c>
    </row>
    <row r="2028" customFormat="false" ht="11.9" hidden="true" customHeight="true" outlineLevel="0" collapsed="false">
      <c r="A2028" s="1" t="s">
        <v>4982</v>
      </c>
      <c r="B2028" s="147" t="s">
        <v>371</v>
      </c>
      <c r="F2028" s="210"/>
      <c r="H2028" s="146" t="s">
        <v>649</v>
      </c>
      <c r="I2028" s="153" t="s">
        <v>650</v>
      </c>
      <c r="J2028" s="146" t="s">
        <v>395</v>
      </c>
      <c r="AJ2028" s="219" t="n">
        <f aca="false">SeqEnd-SeqBeg+1</f>
        <v>1</v>
      </c>
      <c r="AK2028" s="220" t="n">
        <f aca="false">AND( SeqBeg&lt;=Beg  , End &lt;=SeqEnd )</f>
        <v>0</v>
      </c>
      <c r="AN2028" s="221"/>
      <c r="AO2028" s="147" t="s">
        <v>103</v>
      </c>
      <c r="AP2028" s="147" t="s">
        <v>103</v>
      </c>
      <c r="AQ2028" s="147" t="s">
        <v>103</v>
      </c>
      <c r="AR2028" s="147" t="s">
        <v>103</v>
      </c>
      <c r="AS2028" s="147" t="s">
        <v>103</v>
      </c>
      <c r="AT2028" s="147" t="s">
        <v>103</v>
      </c>
      <c r="AU2028" s="146"/>
      <c r="AW2028" s="222" t="str">
        <f aca="false">HYPERLINK(CONCATENATE("http://www.ncbi.nlm.nih.gov/nuccore/",BM2028),BM2028)</f>
        <v>JX270883</v>
      </c>
      <c r="AX2028" s="219" t="str">
        <f aca="false">CONCATENATE(D2028,IF(I2028="","",CONCATENATE(".",I2028)),IF(K2028="","",CONCATENATE(".",K2028)),IF(M2028="","",CONCATENATE(".",M2028)),IF(R2028="","",CONCATENATE(".",R2028)),IF(U2028="","","(*)"))</f>
        <v>.GBR</v>
      </c>
      <c r="AY2028" s="170" t="str">
        <f aca="false">CONCATENATE(BM2028,".",BN2028)</f>
        <v>JX270883.</v>
      </c>
      <c r="AZ2028" s="171" t="str">
        <f aca="false">IF(AV2028="",IF(ISNUMBER(FIND(".",A2028)),LEFT(A2028,FIND(".",A2028)-1),A2028),AV2028)</f>
        <v>JX270883</v>
      </c>
      <c r="BA2028" s="171" t="str">
        <f aca="false">IF(ISNUMBER(FIND("-",AZ2028)),LEFT(AZ2028,FIND("-",AZ2028)-1),AZ2028)</f>
        <v>JX270883</v>
      </c>
      <c r="BB2028" s="170" t="str">
        <f aca="false"> MEGAname &amp; "="</f>
        <v>JX270883=</v>
      </c>
      <c r="BC2028" s="170" t="str">
        <f aca="false">Clear &amp; IF(span ,"Span","out")</f>
        <v>JX270883=out</v>
      </c>
      <c r="BD2028" s="170" t="str">
        <f aca="false">Clear &amp; IF(span, IF(B2028=".","Selected",B2028),"out")</f>
        <v>JX270883=out</v>
      </c>
      <c r="BE2028" s="170" t="str">
        <f aca="false">Clear &amp; Strain</f>
        <v>JX270883=</v>
      </c>
      <c r="BF2028" s="170" t="str">
        <f aca="false">CONCATENATE(A2028,"=",F2028,". ",AX2028,IF(AB2028="","",CONCATENATE(".",AB2028)))</f>
        <v>JX270883=. .GBR</v>
      </c>
      <c r="BG2028" s="170" t="str">
        <f aca="false">CONCATENATE(A2028,"=",F2028,". ",AX2028)</f>
        <v>JX270883=. .GBR</v>
      </c>
      <c r="BH2028" s="170" t="str">
        <f aca="false">CONCATENATE(A2028,"=",AX2028)</f>
        <v>JX270883=.GBR</v>
      </c>
      <c r="BI2028" s="170" t="str">
        <f aca="false">CONCATENATE(A2028,"=",ComForSubtype,D2028)</f>
        <v>JX270883=</v>
      </c>
      <c r="BJ2028" s="170" t="str">
        <f aca="false">CONCATENATE(A2028,"=",E2028)</f>
        <v>JX270883=</v>
      </c>
      <c r="BK2028" s="170" t="str">
        <f aca="false">CONCATENATE(A2028,"=",C2028)</f>
        <v>JX270883=</v>
      </c>
      <c r="BL2028" s="170" t="str">
        <f aca="false">CONCATENATE(D2028,"=")</f>
        <v>=</v>
      </c>
      <c r="BM2028" s="223" t="str">
        <f aca="false">IF(BA2028="XX","",BA2028)</f>
        <v>JX270883</v>
      </c>
      <c r="BN2028" s="224" t="str">
        <f aca="false">CONCATENATE(IF(F2028="","",F2028),IF(G2028="","",CONCATENATE(" / ",G2028)))</f>
        <v/>
      </c>
      <c r="BO2028" s="225" t="str">
        <f aca="false">AX2028</f>
        <v>.GBR</v>
      </c>
      <c r="BP2028" s="226" t="str">
        <f aca="false">IF(V2028="","",V2028)</f>
        <v/>
      </c>
      <c r="BQ2028" s="226" t="str">
        <f aca="false">IF(W2028="","",CONCATENATE(W2028,IF(LEFT(AO2028,1)="s","+","")))</f>
        <v/>
      </c>
      <c r="BR2028" s="226" t="str">
        <f aca="false">IF(X2028="","",CONCATENATE(X2028,IF(LEFT(AQ2028,1)="s","+","")))</f>
        <v/>
      </c>
      <c r="BS2028" s="226" t="str">
        <f aca="false">IF(Y2028="","",CONCATENATE(Y2028,IF(LEFT(AR2028,1)="s","+","")))</f>
        <v/>
      </c>
      <c r="BT2028" s="226" t="str">
        <f aca="false">IF(Z2028="","",CONCATENATE(Z2028,IF(LEFT(AS2028,1)="s","+","")))</f>
        <v/>
      </c>
      <c r="BU2028" s="227" t="str">
        <f aca="false">IF(AA2028="","",CONCATENATE(AA2028,IF(LEFT(AT2028,1)="s","+","")))</f>
        <v/>
      </c>
      <c r="BW2028" s="177" t="s">
        <v>338</v>
      </c>
      <c r="BX2028" s="170" t="str">
        <f aca="false">IF(BW2028&lt;&gt;"",IF(ISNUMBER(FIND("=",BW2028)),LEFT(BW2028,FIND("=",BW2028)-1),BW2028),BW2028)</f>
        <v>xx</v>
      </c>
      <c r="BY2028" s="170" t="str">
        <f aca="false">IF(BW2028&lt;&gt;"",IF(ISNUMBER(FIND("=",BW2028)),RIGHT(BW2028,LEN(BW2028)-FIND("=",BW2028)),""),"")</f>
        <v>Non_select</v>
      </c>
      <c r="BZ2028" s="170" t="str">
        <f aca="false">IF(BX2028&lt;&gt;"",IF(ISNUMBER(FIND(".",BX2028)),LEFT(BX2028,FIND(".",BX2028)-1),BX2028),BX2028)</f>
        <v>xx</v>
      </c>
      <c r="CA2028" s="170" t="str">
        <f aca="false">IF(BX2028&lt;&gt;"",IF(ISNUMBER(FIND(".",BX2028)),RIGHT(BX2028,LEN(BX2028)-FIND(".",BX2028)),""),"")</f>
        <v/>
      </c>
      <c r="CC2028" s="170" t="str">
        <f aca="false">A2028</f>
        <v>JX270883</v>
      </c>
      <c r="CD2028" s="178" t="s">
        <v>339</v>
      </c>
      <c r="CE2028" s="178" t="s">
        <v>340</v>
      </c>
      <c r="CF2028" s="178" t="s">
        <v>341</v>
      </c>
      <c r="CK2028" s="178"/>
      <c r="CR2028" s="228" t="n">
        <f aca="false">C2028</f>
        <v>0</v>
      </c>
      <c r="CS2028" s="229" t="n">
        <f aca="false">D2028</f>
        <v>0</v>
      </c>
      <c r="CT2028" s="170" t="str">
        <f aca="false">CONCATENATE(CD2028," strain ",CM2028," ",CL2028,", partial cds")</f>
        <v>Hepatitis E virus strain  , partial cds</v>
      </c>
    </row>
    <row r="2029" customFormat="false" ht="11.9" hidden="true" customHeight="true" outlineLevel="0" collapsed="false">
      <c r="A2029" s="1" t="s">
        <v>4983</v>
      </c>
      <c r="B2029" s="147" t="s">
        <v>371</v>
      </c>
      <c r="F2029" s="210"/>
      <c r="H2029" s="146" t="s">
        <v>649</v>
      </c>
      <c r="I2029" s="153" t="s">
        <v>650</v>
      </c>
      <c r="J2029" s="146" t="s">
        <v>395</v>
      </c>
      <c r="AJ2029" s="219" t="n">
        <f aca="false">SeqEnd-SeqBeg+1</f>
        <v>1</v>
      </c>
      <c r="AK2029" s="220" t="n">
        <f aca="false">AND( SeqBeg&lt;=Beg  , End &lt;=SeqEnd )</f>
        <v>0</v>
      </c>
      <c r="AN2029" s="221"/>
      <c r="AO2029" s="147" t="s">
        <v>103</v>
      </c>
      <c r="AP2029" s="147" t="s">
        <v>103</v>
      </c>
      <c r="AQ2029" s="147" t="s">
        <v>103</v>
      </c>
      <c r="AR2029" s="147" t="s">
        <v>103</v>
      </c>
      <c r="AS2029" s="147" t="s">
        <v>103</v>
      </c>
      <c r="AT2029" s="147" t="s">
        <v>103</v>
      </c>
      <c r="AU2029" s="146"/>
      <c r="AW2029" s="222" t="str">
        <f aca="false">HYPERLINK(CONCATENATE("http://www.ncbi.nlm.nih.gov/nuccore/",BM2029),BM2029)</f>
        <v>JX270884</v>
      </c>
      <c r="AX2029" s="219" t="str">
        <f aca="false">CONCATENATE(D2029,IF(I2029="","",CONCATENATE(".",I2029)),IF(K2029="","",CONCATENATE(".",K2029)),IF(M2029="","",CONCATENATE(".",M2029)),IF(R2029="","",CONCATENATE(".",R2029)),IF(U2029="","","(*)"))</f>
        <v>.GBR</v>
      </c>
      <c r="AY2029" s="170" t="str">
        <f aca="false">CONCATENATE(BM2029,".",BN2029)</f>
        <v>JX270884.</v>
      </c>
      <c r="AZ2029" s="171" t="str">
        <f aca="false">IF(AV2029="",IF(ISNUMBER(FIND(".",A2029)),LEFT(A2029,FIND(".",A2029)-1),A2029),AV2029)</f>
        <v>JX270884</v>
      </c>
      <c r="BA2029" s="171" t="str">
        <f aca="false">IF(ISNUMBER(FIND("-",AZ2029)),LEFT(AZ2029,FIND("-",AZ2029)-1),AZ2029)</f>
        <v>JX270884</v>
      </c>
      <c r="BB2029" s="170" t="str">
        <f aca="false"> MEGAname &amp; "="</f>
        <v>JX270884=</v>
      </c>
      <c r="BC2029" s="170" t="str">
        <f aca="false">Clear &amp; IF(span ,"Span","out")</f>
        <v>JX270884=out</v>
      </c>
      <c r="BD2029" s="170" t="str">
        <f aca="false">Clear &amp; IF(span, IF(B2029=".","Selected",B2029),"out")</f>
        <v>JX270884=out</v>
      </c>
      <c r="BE2029" s="170" t="str">
        <f aca="false">Clear &amp; Strain</f>
        <v>JX270884=</v>
      </c>
      <c r="BF2029" s="170" t="str">
        <f aca="false">CONCATENATE(A2029,"=",F2029,". ",AX2029,IF(AB2029="","",CONCATENATE(".",AB2029)))</f>
        <v>JX270884=. .GBR</v>
      </c>
      <c r="BG2029" s="170" t="str">
        <f aca="false">CONCATENATE(A2029,"=",F2029,". ",AX2029)</f>
        <v>JX270884=. .GBR</v>
      </c>
      <c r="BH2029" s="170" t="str">
        <f aca="false">CONCATENATE(A2029,"=",AX2029)</f>
        <v>JX270884=.GBR</v>
      </c>
      <c r="BI2029" s="170" t="str">
        <f aca="false">CONCATENATE(A2029,"=",ComForSubtype,D2029)</f>
        <v>JX270884=</v>
      </c>
      <c r="BJ2029" s="170" t="str">
        <f aca="false">CONCATENATE(A2029,"=",E2029)</f>
        <v>JX270884=</v>
      </c>
      <c r="BK2029" s="170" t="str">
        <f aca="false">CONCATENATE(A2029,"=",C2029)</f>
        <v>JX270884=</v>
      </c>
      <c r="BL2029" s="170" t="str">
        <f aca="false">CONCATENATE(D2029,"=")</f>
        <v>=</v>
      </c>
      <c r="BM2029" s="223" t="str">
        <f aca="false">IF(BA2029="XX","",BA2029)</f>
        <v>JX270884</v>
      </c>
      <c r="BN2029" s="224" t="str">
        <f aca="false">CONCATENATE(IF(F2029="","",F2029),IF(G2029="","",CONCATENATE(" / ",G2029)))</f>
        <v/>
      </c>
      <c r="BO2029" s="225" t="str">
        <f aca="false">AX2029</f>
        <v>.GBR</v>
      </c>
      <c r="BP2029" s="226" t="str">
        <f aca="false">IF(V2029="","",V2029)</f>
        <v/>
      </c>
      <c r="BQ2029" s="226" t="str">
        <f aca="false">IF(W2029="","",CONCATENATE(W2029,IF(LEFT(AO2029,1)="s","+","")))</f>
        <v/>
      </c>
      <c r="BR2029" s="226" t="str">
        <f aca="false">IF(X2029="","",CONCATENATE(X2029,IF(LEFT(AQ2029,1)="s","+","")))</f>
        <v/>
      </c>
      <c r="BS2029" s="226" t="str">
        <f aca="false">IF(Y2029="","",CONCATENATE(Y2029,IF(LEFT(AR2029,1)="s","+","")))</f>
        <v/>
      </c>
      <c r="BT2029" s="226" t="str">
        <f aca="false">IF(Z2029="","",CONCATENATE(Z2029,IF(LEFT(AS2029,1)="s","+","")))</f>
        <v/>
      </c>
      <c r="BU2029" s="227" t="str">
        <f aca="false">IF(AA2029="","",CONCATENATE(AA2029,IF(LEFT(AT2029,1)="s","+","")))</f>
        <v/>
      </c>
      <c r="BW2029" s="177" t="s">
        <v>338</v>
      </c>
      <c r="BX2029" s="170" t="str">
        <f aca="false">IF(BW2029&lt;&gt;"",IF(ISNUMBER(FIND("=",BW2029)),LEFT(BW2029,FIND("=",BW2029)-1),BW2029),BW2029)</f>
        <v>xx</v>
      </c>
      <c r="BY2029" s="170" t="str">
        <f aca="false">IF(BW2029&lt;&gt;"",IF(ISNUMBER(FIND("=",BW2029)),RIGHT(BW2029,LEN(BW2029)-FIND("=",BW2029)),""),"")</f>
        <v>Non_select</v>
      </c>
      <c r="BZ2029" s="170" t="str">
        <f aca="false">IF(BX2029&lt;&gt;"",IF(ISNUMBER(FIND(".",BX2029)),LEFT(BX2029,FIND(".",BX2029)-1),BX2029),BX2029)</f>
        <v>xx</v>
      </c>
      <c r="CA2029" s="170" t="str">
        <f aca="false">IF(BX2029&lt;&gt;"",IF(ISNUMBER(FIND(".",BX2029)),RIGHT(BX2029,LEN(BX2029)-FIND(".",BX2029)),""),"")</f>
        <v/>
      </c>
      <c r="CC2029" s="170" t="str">
        <f aca="false">A2029</f>
        <v>JX270884</v>
      </c>
      <c r="CD2029" s="178" t="s">
        <v>339</v>
      </c>
      <c r="CE2029" s="178" t="s">
        <v>340</v>
      </c>
      <c r="CF2029" s="178" t="s">
        <v>341</v>
      </c>
      <c r="CK2029" s="178"/>
      <c r="CR2029" s="228" t="n">
        <f aca="false">C2029</f>
        <v>0</v>
      </c>
      <c r="CS2029" s="229" t="n">
        <f aca="false">D2029</f>
        <v>0</v>
      </c>
      <c r="CT2029" s="170" t="str">
        <f aca="false">CONCATENATE(CD2029," strain ",CM2029," ",CL2029,", partial cds")</f>
        <v>Hepatitis E virus strain  , partial cds</v>
      </c>
    </row>
    <row r="2030" customFormat="false" ht="11.9" hidden="true" customHeight="true" outlineLevel="0" collapsed="false">
      <c r="A2030" s="1" t="s">
        <v>4984</v>
      </c>
      <c r="B2030" s="147" t="s">
        <v>371</v>
      </c>
      <c r="F2030" s="210"/>
      <c r="H2030" s="146" t="s">
        <v>649</v>
      </c>
      <c r="I2030" s="153" t="s">
        <v>650</v>
      </c>
      <c r="J2030" s="146" t="s">
        <v>395</v>
      </c>
      <c r="AJ2030" s="219" t="n">
        <f aca="false">SeqEnd-SeqBeg+1</f>
        <v>1</v>
      </c>
      <c r="AK2030" s="220" t="n">
        <f aca="false">AND( SeqBeg&lt;=Beg  , End &lt;=SeqEnd )</f>
        <v>0</v>
      </c>
      <c r="AN2030" s="221"/>
      <c r="AO2030" s="147" t="s">
        <v>103</v>
      </c>
      <c r="AP2030" s="147" t="s">
        <v>103</v>
      </c>
      <c r="AQ2030" s="147" t="s">
        <v>103</v>
      </c>
      <c r="AR2030" s="147" t="s">
        <v>103</v>
      </c>
      <c r="AS2030" s="147" t="s">
        <v>103</v>
      </c>
      <c r="AT2030" s="147" t="s">
        <v>103</v>
      </c>
      <c r="AU2030" s="146"/>
      <c r="AW2030" s="222" t="str">
        <f aca="false">HYPERLINK(CONCATENATE("http://www.ncbi.nlm.nih.gov/nuccore/",BM2030),BM2030)</f>
        <v>JX270885</v>
      </c>
      <c r="AX2030" s="219" t="str">
        <f aca="false">CONCATENATE(D2030,IF(I2030="","",CONCATENATE(".",I2030)),IF(K2030="","",CONCATENATE(".",K2030)),IF(M2030="","",CONCATENATE(".",M2030)),IF(R2030="","",CONCATENATE(".",R2030)),IF(U2030="","","(*)"))</f>
        <v>.GBR</v>
      </c>
      <c r="AY2030" s="170" t="str">
        <f aca="false">CONCATENATE(BM2030,".",BN2030)</f>
        <v>JX270885.</v>
      </c>
      <c r="AZ2030" s="171" t="str">
        <f aca="false">IF(AV2030="",IF(ISNUMBER(FIND(".",A2030)),LEFT(A2030,FIND(".",A2030)-1),A2030),AV2030)</f>
        <v>JX270885</v>
      </c>
      <c r="BA2030" s="171" t="str">
        <f aca="false">IF(ISNUMBER(FIND("-",AZ2030)),LEFT(AZ2030,FIND("-",AZ2030)-1),AZ2030)</f>
        <v>JX270885</v>
      </c>
      <c r="BB2030" s="170" t="str">
        <f aca="false"> MEGAname &amp; "="</f>
        <v>JX270885=</v>
      </c>
      <c r="BC2030" s="170" t="str">
        <f aca="false">Clear &amp; IF(span ,"Span","out")</f>
        <v>JX270885=out</v>
      </c>
      <c r="BD2030" s="170" t="str">
        <f aca="false">Clear &amp; IF(span, IF(B2030=".","Selected",B2030),"out")</f>
        <v>JX270885=out</v>
      </c>
      <c r="BE2030" s="170" t="str">
        <f aca="false">Clear &amp; Strain</f>
        <v>JX270885=</v>
      </c>
      <c r="BF2030" s="170" t="str">
        <f aca="false">CONCATENATE(A2030,"=",F2030,". ",AX2030,IF(AB2030="","",CONCATENATE(".",AB2030)))</f>
        <v>JX270885=. .GBR</v>
      </c>
      <c r="BG2030" s="170" t="str">
        <f aca="false">CONCATENATE(A2030,"=",F2030,". ",AX2030)</f>
        <v>JX270885=. .GBR</v>
      </c>
      <c r="BH2030" s="170" t="str">
        <f aca="false">CONCATENATE(A2030,"=",AX2030)</f>
        <v>JX270885=.GBR</v>
      </c>
      <c r="BI2030" s="170" t="str">
        <f aca="false">CONCATENATE(A2030,"=",ComForSubtype,D2030)</f>
        <v>JX270885=</v>
      </c>
      <c r="BJ2030" s="170" t="str">
        <f aca="false">CONCATENATE(A2030,"=",E2030)</f>
        <v>JX270885=</v>
      </c>
      <c r="BK2030" s="170" t="str">
        <f aca="false">CONCATENATE(A2030,"=",C2030)</f>
        <v>JX270885=</v>
      </c>
      <c r="BL2030" s="170" t="str">
        <f aca="false">CONCATENATE(D2030,"=")</f>
        <v>=</v>
      </c>
      <c r="BM2030" s="223" t="str">
        <f aca="false">IF(BA2030="XX","",BA2030)</f>
        <v>JX270885</v>
      </c>
      <c r="BN2030" s="224" t="str">
        <f aca="false">CONCATENATE(IF(F2030="","",F2030),IF(G2030="","",CONCATENATE(" / ",G2030)))</f>
        <v/>
      </c>
      <c r="BO2030" s="225" t="str">
        <f aca="false">AX2030</f>
        <v>.GBR</v>
      </c>
      <c r="BP2030" s="226" t="str">
        <f aca="false">IF(V2030="","",V2030)</f>
        <v/>
      </c>
      <c r="BQ2030" s="226" t="str">
        <f aca="false">IF(W2030="","",CONCATENATE(W2030,IF(LEFT(AO2030,1)="s","+","")))</f>
        <v/>
      </c>
      <c r="BR2030" s="226" t="str">
        <f aca="false">IF(X2030="","",CONCATENATE(X2030,IF(LEFT(AQ2030,1)="s","+","")))</f>
        <v/>
      </c>
      <c r="BS2030" s="226" t="str">
        <f aca="false">IF(Y2030="","",CONCATENATE(Y2030,IF(LEFT(AR2030,1)="s","+","")))</f>
        <v/>
      </c>
      <c r="BT2030" s="226" t="str">
        <f aca="false">IF(Z2030="","",CONCATENATE(Z2030,IF(LEFT(AS2030,1)="s","+","")))</f>
        <v/>
      </c>
      <c r="BU2030" s="227" t="str">
        <f aca="false">IF(AA2030="","",CONCATENATE(AA2030,IF(LEFT(AT2030,1)="s","+","")))</f>
        <v/>
      </c>
      <c r="BW2030" s="177" t="s">
        <v>338</v>
      </c>
      <c r="BX2030" s="170" t="str">
        <f aca="false">IF(BW2030&lt;&gt;"",IF(ISNUMBER(FIND("=",BW2030)),LEFT(BW2030,FIND("=",BW2030)-1),BW2030),BW2030)</f>
        <v>xx</v>
      </c>
      <c r="BY2030" s="170" t="str">
        <f aca="false">IF(BW2030&lt;&gt;"",IF(ISNUMBER(FIND("=",BW2030)),RIGHT(BW2030,LEN(BW2030)-FIND("=",BW2030)),""),"")</f>
        <v>Non_select</v>
      </c>
      <c r="BZ2030" s="170" t="str">
        <f aca="false">IF(BX2030&lt;&gt;"",IF(ISNUMBER(FIND(".",BX2030)),LEFT(BX2030,FIND(".",BX2030)-1),BX2030),BX2030)</f>
        <v>xx</v>
      </c>
      <c r="CA2030" s="170" t="str">
        <f aca="false">IF(BX2030&lt;&gt;"",IF(ISNUMBER(FIND(".",BX2030)),RIGHT(BX2030,LEN(BX2030)-FIND(".",BX2030)),""),"")</f>
        <v/>
      </c>
      <c r="CC2030" s="170" t="str">
        <f aca="false">A2030</f>
        <v>JX270885</v>
      </c>
      <c r="CD2030" s="178" t="s">
        <v>339</v>
      </c>
      <c r="CE2030" s="178" t="s">
        <v>340</v>
      </c>
      <c r="CF2030" s="178" t="s">
        <v>341</v>
      </c>
      <c r="CK2030" s="178"/>
      <c r="CR2030" s="228" t="n">
        <f aca="false">C2030</f>
        <v>0</v>
      </c>
      <c r="CS2030" s="229" t="n">
        <f aca="false">D2030</f>
        <v>0</v>
      </c>
      <c r="CT2030" s="170" t="str">
        <f aca="false">CONCATENATE(CD2030," strain ",CM2030," ",CL2030,", partial cds")</f>
        <v>Hepatitis E virus strain  , partial cds</v>
      </c>
    </row>
    <row r="2031" customFormat="false" ht="11.9" hidden="true" customHeight="true" outlineLevel="0" collapsed="false">
      <c r="A2031" s="1" t="s">
        <v>4985</v>
      </c>
      <c r="B2031" s="147" t="s">
        <v>371</v>
      </c>
      <c r="F2031" s="210"/>
      <c r="H2031" s="146" t="s">
        <v>649</v>
      </c>
      <c r="I2031" s="153" t="s">
        <v>650</v>
      </c>
      <c r="J2031" s="146" t="s">
        <v>395</v>
      </c>
      <c r="AJ2031" s="219" t="n">
        <f aca="false">SeqEnd-SeqBeg+1</f>
        <v>1</v>
      </c>
      <c r="AK2031" s="220" t="n">
        <f aca="false">AND( SeqBeg&lt;=Beg  , End &lt;=SeqEnd )</f>
        <v>0</v>
      </c>
      <c r="AN2031" s="221"/>
      <c r="AO2031" s="147" t="s">
        <v>103</v>
      </c>
      <c r="AP2031" s="147" t="s">
        <v>103</v>
      </c>
      <c r="AQ2031" s="147" t="s">
        <v>103</v>
      </c>
      <c r="AR2031" s="147" t="s">
        <v>103</v>
      </c>
      <c r="AS2031" s="147" t="s">
        <v>103</v>
      </c>
      <c r="AT2031" s="147" t="s">
        <v>103</v>
      </c>
      <c r="AU2031" s="146"/>
      <c r="AW2031" s="222" t="str">
        <f aca="false">HYPERLINK(CONCATENATE("http://www.ncbi.nlm.nih.gov/nuccore/",BM2031),BM2031)</f>
        <v>JX270886</v>
      </c>
      <c r="AX2031" s="219" t="str">
        <f aca="false">CONCATENATE(D2031,IF(I2031="","",CONCATENATE(".",I2031)),IF(K2031="","",CONCATENATE(".",K2031)),IF(M2031="","",CONCATENATE(".",M2031)),IF(R2031="","",CONCATENATE(".",R2031)),IF(U2031="","","(*)"))</f>
        <v>.GBR</v>
      </c>
      <c r="AY2031" s="170" t="str">
        <f aca="false">CONCATENATE(BM2031,".",BN2031)</f>
        <v>JX270886.</v>
      </c>
      <c r="AZ2031" s="171" t="str">
        <f aca="false">IF(AV2031="",IF(ISNUMBER(FIND(".",A2031)),LEFT(A2031,FIND(".",A2031)-1),A2031),AV2031)</f>
        <v>JX270886</v>
      </c>
      <c r="BA2031" s="171" t="str">
        <f aca="false">IF(ISNUMBER(FIND("-",AZ2031)),LEFT(AZ2031,FIND("-",AZ2031)-1),AZ2031)</f>
        <v>JX270886</v>
      </c>
      <c r="BB2031" s="170" t="str">
        <f aca="false"> MEGAname &amp; "="</f>
        <v>JX270886=</v>
      </c>
      <c r="BC2031" s="170" t="str">
        <f aca="false">Clear &amp; IF(span ,"Span","out")</f>
        <v>JX270886=out</v>
      </c>
      <c r="BD2031" s="170" t="str">
        <f aca="false">Clear &amp; IF(span, IF(B2031=".","Selected",B2031),"out")</f>
        <v>JX270886=out</v>
      </c>
      <c r="BE2031" s="170" t="str">
        <f aca="false">Clear &amp; Strain</f>
        <v>JX270886=</v>
      </c>
      <c r="BF2031" s="170" t="str">
        <f aca="false">CONCATENATE(A2031,"=",F2031,". ",AX2031,IF(AB2031="","",CONCATENATE(".",AB2031)))</f>
        <v>JX270886=. .GBR</v>
      </c>
      <c r="BG2031" s="170" t="str">
        <f aca="false">CONCATENATE(A2031,"=",F2031,". ",AX2031)</f>
        <v>JX270886=. .GBR</v>
      </c>
      <c r="BH2031" s="170" t="str">
        <f aca="false">CONCATENATE(A2031,"=",AX2031)</f>
        <v>JX270886=.GBR</v>
      </c>
      <c r="BI2031" s="170" t="str">
        <f aca="false">CONCATENATE(A2031,"=",ComForSubtype,D2031)</f>
        <v>JX270886=</v>
      </c>
      <c r="BJ2031" s="170" t="str">
        <f aca="false">CONCATENATE(A2031,"=",E2031)</f>
        <v>JX270886=</v>
      </c>
      <c r="BK2031" s="170" t="str">
        <f aca="false">CONCATENATE(A2031,"=",C2031)</f>
        <v>JX270886=</v>
      </c>
      <c r="BL2031" s="170" t="str">
        <f aca="false">CONCATENATE(D2031,"=")</f>
        <v>=</v>
      </c>
      <c r="BM2031" s="223" t="str">
        <f aca="false">IF(BA2031="XX","",BA2031)</f>
        <v>JX270886</v>
      </c>
      <c r="BN2031" s="224" t="str">
        <f aca="false">CONCATENATE(IF(F2031="","",F2031),IF(G2031="","",CONCATENATE(" / ",G2031)))</f>
        <v/>
      </c>
      <c r="BO2031" s="225" t="str">
        <f aca="false">AX2031</f>
        <v>.GBR</v>
      </c>
      <c r="BP2031" s="226" t="str">
        <f aca="false">IF(V2031="","",V2031)</f>
        <v/>
      </c>
      <c r="BQ2031" s="226" t="str">
        <f aca="false">IF(W2031="","",CONCATENATE(W2031,IF(LEFT(AO2031,1)="s","+","")))</f>
        <v/>
      </c>
      <c r="BR2031" s="226" t="str">
        <f aca="false">IF(X2031="","",CONCATENATE(X2031,IF(LEFT(AQ2031,1)="s","+","")))</f>
        <v/>
      </c>
      <c r="BS2031" s="226" t="str">
        <f aca="false">IF(Y2031="","",CONCATENATE(Y2031,IF(LEFT(AR2031,1)="s","+","")))</f>
        <v/>
      </c>
      <c r="BT2031" s="226" t="str">
        <f aca="false">IF(Z2031="","",CONCATENATE(Z2031,IF(LEFT(AS2031,1)="s","+","")))</f>
        <v/>
      </c>
      <c r="BU2031" s="227" t="str">
        <f aca="false">IF(AA2031="","",CONCATENATE(AA2031,IF(LEFT(AT2031,1)="s","+","")))</f>
        <v/>
      </c>
      <c r="BW2031" s="177" t="s">
        <v>338</v>
      </c>
      <c r="BX2031" s="170" t="str">
        <f aca="false">IF(BW2031&lt;&gt;"",IF(ISNUMBER(FIND("=",BW2031)),LEFT(BW2031,FIND("=",BW2031)-1),BW2031),BW2031)</f>
        <v>xx</v>
      </c>
      <c r="BY2031" s="170" t="str">
        <f aca="false">IF(BW2031&lt;&gt;"",IF(ISNUMBER(FIND("=",BW2031)),RIGHT(BW2031,LEN(BW2031)-FIND("=",BW2031)),""),"")</f>
        <v>Non_select</v>
      </c>
      <c r="BZ2031" s="170" t="str">
        <f aca="false">IF(BX2031&lt;&gt;"",IF(ISNUMBER(FIND(".",BX2031)),LEFT(BX2031,FIND(".",BX2031)-1),BX2031),BX2031)</f>
        <v>xx</v>
      </c>
      <c r="CA2031" s="170" t="str">
        <f aca="false">IF(BX2031&lt;&gt;"",IF(ISNUMBER(FIND(".",BX2031)),RIGHT(BX2031,LEN(BX2031)-FIND(".",BX2031)),""),"")</f>
        <v/>
      </c>
      <c r="CC2031" s="170" t="str">
        <f aca="false">A2031</f>
        <v>JX270886</v>
      </c>
      <c r="CD2031" s="178" t="s">
        <v>339</v>
      </c>
      <c r="CE2031" s="178" t="s">
        <v>340</v>
      </c>
      <c r="CF2031" s="178" t="s">
        <v>341</v>
      </c>
      <c r="CK2031" s="178"/>
      <c r="CR2031" s="228" t="n">
        <f aca="false">C2031</f>
        <v>0</v>
      </c>
      <c r="CS2031" s="229" t="n">
        <f aca="false">D2031</f>
        <v>0</v>
      </c>
      <c r="CT2031" s="170" t="str">
        <f aca="false">CONCATENATE(CD2031," strain ",CM2031," ",CL2031,", partial cds")</f>
        <v>Hepatitis E virus strain  , partial cds</v>
      </c>
    </row>
    <row r="2032" customFormat="false" ht="11.9" hidden="true" customHeight="true" outlineLevel="0" collapsed="false">
      <c r="A2032" s="1" t="s">
        <v>4986</v>
      </c>
      <c r="B2032" s="147" t="s">
        <v>371</v>
      </c>
      <c r="F2032" s="210"/>
      <c r="H2032" s="146" t="s">
        <v>649</v>
      </c>
      <c r="I2032" s="153" t="s">
        <v>650</v>
      </c>
      <c r="J2032" s="146" t="s">
        <v>395</v>
      </c>
      <c r="AJ2032" s="219" t="n">
        <f aca="false">SeqEnd-SeqBeg+1</f>
        <v>1</v>
      </c>
      <c r="AK2032" s="220" t="n">
        <f aca="false">AND( SeqBeg&lt;=Beg  , End &lt;=SeqEnd )</f>
        <v>0</v>
      </c>
      <c r="AN2032" s="221"/>
      <c r="AO2032" s="147" t="s">
        <v>103</v>
      </c>
      <c r="AP2032" s="147" t="s">
        <v>103</v>
      </c>
      <c r="AQ2032" s="147" t="s">
        <v>103</v>
      </c>
      <c r="AR2032" s="147" t="s">
        <v>103</v>
      </c>
      <c r="AS2032" s="147" t="s">
        <v>103</v>
      </c>
      <c r="AT2032" s="147" t="s">
        <v>103</v>
      </c>
      <c r="AU2032" s="146"/>
      <c r="AW2032" s="222" t="str">
        <f aca="false">HYPERLINK(CONCATENATE("http://www.ncbi.nlm.nih.gov/nuccore/",BM2032),BM2032)</f>
        <v>JX270887</v>
      </c>
      <c r="AX2032" s="219" t="str">
        <f aca="false">CONCATENATE(D2032,IF(I2032="","",CONCATENATE(".",I2032)),IF(K2032="","",CONCATENATE(".",K2032)),IF(M2032="","",CONCATENATE(".",M2032)),IF(R2032="","",CONCATENATE(".",R2032)),IF(U2032="","","(*)"))</f>
        <v>.GBR</v>
      </c>
      <c r="AY2032" s="170" t="str">
        <f aca="false">CONCATENATE(BM2032,".",BN2032)</f>
        <v>JX270887.</v>
      </c>
      <c r="AZ2032" s="171" t="str">
        <f aca="false">IF(AV2032="",IF(ISNUMBER(FIND(".",A2032)),LEFT(A2032,FIND(".",A2032)-1),A2032),AV2032)</f>
        <v>JX270887</v>
      </c>
      <c r="BA2032" s="171" t="str">
        <f aca="false">IF(ISNUMBER(FIND("-",AZ2032)),LEFT(AZ2032,FIND("-",AZ2032)-1),AZ2032)</f>
        <v>JX270887</v>
      </c>
      <c r="BB2032" s="170" t="str">
        <f aca="false"> MEGAname &amp; "="</f>
        <v>JX270887=</v>
      </c>
      <c r="BC2032" s="170" t="str">
        <f aca="false">Clear &amp; IF(span ,"Span","out")</f>
        <v>JX270887=out</v>
      </c>
      <c r="BD2032" s="170" t="str">
        <f aca="false">Clear &amp; IF(span, IF(B2032=".","Selected",B2032),"out")</f>
        <v>JX270887=out</v>
      </c>
      <c r="BE2032" s="170" t="str">
        <f aca="false">Clear &amp; Strain</f>
        <v>JX270887=</v>
      </c>
      <c r="BF2032" s="170" t="str">
        <f aca="false">CONCATENATE(A2032,"=",F2032,". ",AX2032,IF(AB2032="","",CONCATENATE(".",AB2032)))</f>
        <v>JX270887=. .GBR</v>
      </c>
      <c r="BG2032" s="170" t="str">
        <f aca="false">CONCATENATE(A2032,"=",F2032,". ",AX2032)</f>
        <v>JX270887=. .GBR</v>
      </c>
      <c r="BH2032" s="170" t="str">
        <f aca="false">CONCATENATE(A2032,"=",AX2032)</f>
        <v>JX270887=.GBR</v>
      </c>
      <c r="BI2032" s="170" t="str">
        <f aca="false">CONCATENATE(A2032,"=",ComForSubtype,D2032)</f>
        <v>JX270887=</v>
      </c>
      <c r="BJ2032" s="170" t="str">
        <f aca="false">CONCATENATE(A2032,"=",E2032)</f>
        <v>JX270887=</v>
      </c>
      <c r="BK2032" s="170" t="str">
        <f aca="false">CONCATENATE(A2032,"=",C2032)</f>
        <v>JX270887=</v>
      </c>
      <c r="BL2032" s="170" t="str">
        <f aca="false">CONCATENATE(D2032,"=")</f>
        <v>=</v>
      </c>
      <c r="BM2032" s="223" t="str">
        <f aca="false">IF(BA2032="XX","",BA2032)</f>
        <v>JX270887</v>
      </c>
      <c r="BN2032" s="224" t="str">
        <f aca="false">CONCATENATE(IF(F2032="","",F2032),IF(G2032="","",CONCATENATE(" / ",G2032)))</f>
        <v/>
      </c>
      <c r="BO2032" s="225" t="str">
        <f aca="false">AX2032</f>
        <v>.GBR</v>
      </c>
      <c r="BP2032" s="226" t="str">
        <f aca="false">IF(V2032="","",V2032)</f>
        <v/>
      </c>
      <c r="BQ2032" s="226" t="str">
        <f aca="false">IF(W2032="","",CONCATENATE(W2032,IF(LEFT(AO2032,1)="s","+","")))</f>
        <v/>
      </c>
      <c r="BR2032" s="226" t="str">
        <f aca="false">IF(X2032="","",CONCATENATE(X2032,IF(LEFT(AQ2032,1)="s","+","")))</f>
        <v/>
      </c>
      <c r="BS2032" s="226" t="str">
        <f aca="false">IF(Y2032="","",CONCATENATE(Y2032,IF(LEFT(AR2032,1)="s","+","")))</f>
        <v/>
      </c>
      <c r="BT2032" s="226" t="str">
        <f aca="false">IF(Z2032="","",CONCATENATE(Z2032,IF(LEFT(AS2032,1)="s","+","")))</f>
        <v/>
      </c>
      <c r="BU2032" s="227" t="str">
        <f aca="false">IF(AA2032="","",CONCATENATE(AA2032,IF(LEFT(AT2032,1)="s","+","")))</f>
        <v/>
      </c>
      <c r="BW2032" s="177" t="s">
        <v>338</v>
      </c>
      <c r="BX2032" s="170" t="str">
        <f aca="false">IF(BW2032&lt;&gt;"",IF(ISNUMBER(FIND("=",BW2032)),LEFT(BW2032,FIND("=",BW2032)-1),BW2032),BW2032)</f>
        <v>xx</v>
      </c>
      <c r="BY2032" s="170" t="str">
        <f aca="false">IF(BW2032&lt;&gt;"",IF(ISNUMBER(FIND("=",BW2032)),RIGHT(BW2032,LEN(BW2032)-FIND("=",BW2032)),""),"")</f>
        <v>Non_select</v>
      </c>
      <c r="BZ2032" s="170" t="str">
        <f aca="false">IF(BX2032&lt;&gt;"",IF(ISNUMBER(FIND(".",BX2032)),LEFT(BX2032,FIND(".",BX2032)-1),BX2032),BX2032)</f>
        <v>xx</v>
      </c>
      <c r="CA2032" s="170" t="str">
        <f aca="false">IF(BX2032&lt;&gt;"",IF(ISNUMBER(FIND(".",BX2032)),RIGHT(BX2032,LEN(BX2032)-FIND(".",BX2032)),""),"")</f>
        <v/>
      </c>
      <c r="CC2032" s="170" t="str">
        <f aca="false">A2032</f>
        <v>JX270887</v>
      </c>
      <c r="CD2032" s="178" t="s">
        <v>339</v>
      </c>
      <c r="CE2032" s="178" t="s">
        <v>340</v>
      </c>
      <c r="CF2032" s="178" t="s">
        <v>341</v>
      </c>
      <c r="CK2032" s="178"/>
      <c r="CR2032" s="228" t="n">
        <f aca="false">C2032</f>
        <v>0</v>
      </c>
      <c r="CS2032" s="229" t="n">
        <f aca="false">D2032</f>
        <v>0</v>
      </c>
      <c r="CT2032" s="170" t="str">
        <f aca="false">CONCATENATE(CD2032," strain ",CM2032," ",CL2032,", partial cds")</f>
        <v>Hepatitis E virus strain  , partial cds</v>
      </c>
    </row>
    <row r="2033" customFormat="false" ht="11.9" hidden="true" customHeight="true" outlineLevel="0" collapsed="false">
      <c r="A2033" s="1" t="s">
        <v>4987</v>
      </c>
      <c r="B2033" s="147" t="s">
        <v>371</v>
      </c>
      <c r="F2033" s="210"/>
      <c r="H2033" s="146" t="s">
        <v>649</v>
      </c>
      <c r="I2033" s="153" t="s">
        <v>650</v>
      </c>
      <c r="J2033" s="146" t="s">
        <v>395</v>
      </c>
      <c r="AJ2033" s="219" t="n">
        <f aca="false">SeqEnd-SeqBeg+1</f>
        <v>1</v>
      </c>
      <c r="AK2033" s="220" t="n">
        <f aca="false">AND( SeqBeg&lt;=Beg  , End &lt;=SeqEnd )</f>
        <v>0</v>
      </c>
      <c r="AN2033" s="221"/>
      <c r="AO2033" s="147" t="s">
        <v>103</v>
      </c>
      <c r="AP2033" s="147" t="s">
        <v>103</v>
      </c>
      <c r="AQ2033" s="147" t="s">
        <v>103</v>
      </c>
      <c r="AR2033" s="147" t="s">
        <v>103</v>
      </c>
      <c r="AS2033" s="147" t="s">
        <v>103</v>
      </c>
      <c r="AT2033" s="147" t="s">
        <v>103</v>
      </c>
      <c r="AU2033" s="146"/>
      <c r="AW2033" s="222" t="str">
        <f aca="false">HYPERLINK(CONCATENATE("http://www.ncbi.nlm.nih.gov/nuccore/",BM2033),BM2033)</f>
        <v>JX270888</v>
      </c>
      <c r="AX2033" s="219" t="str">
        <f aca="false">CONCATENATE(D2033,IF(I2033="","",CONCATENATE(".",I2033)),IF(K2033="","",CONCATENATE(".",K2033)),IF(M2033="","",CONCATENATE(".",M2033)),IF(R2033="","",CONCATENATE(".",R2033)),IF(U2033="","","(*)"))</f>
        <v>.GBR</v>
      </c>
      <c r="AY2033" s="170" t="str">
        <f aca="false">CONCATENATE(BM2033,".",BN2033)</f>
        <v>JX270888.</v>
      </c>
      <c r="AZ2033" s="171" t="str">
        <f aca="false">IF(AV2033="",IF(ISNUMBER(FIND(".",A2033)),LEFT(A2033,FIND(".",A2033)-1),A2033),AV2033)</f>
        <v>JX270888</v>
      </c>
      <c r="BA2033" s="171" t="str">
        <f aca="false">IF(ISNUMBER(FIND("-",AZ2033)),LEFT(AZ2033,FIND("-",AZ2033)-1),AZ2033)</f>
        <v>JX270888</v>
      </c>
      <c r="BB2033" s="170" t="str">
        <f aca="false"> MEGAname &amp; "="</f>
        <v>JX270888=</v>
      </c>
      <c r="BC2033" s="170" t="str">
        <f aca="false">Clear &amp; IF(span ,"Span","out")</f>
        <v>JX270888=out</v>
      </c>
      <c r="BD2033" s="170" t="str">
        <f aca="false">Clear &amp; IF(span, IF(B2033=".","Selected",B2033),"out")</f>
        <v>JX270888=out</v>
      </c>
      <c r="BE2033" s="170" t="str">
        <f aca="false">Clear &amp; Strain</f>
        <v>JX270888=</v>
      </c>
      <c r="BF2033" s="170" t="str">
        <f aca="false">CONCATENATE(A2033,"=",F2033,". ",AX2033,IF(AB2033="","",CONCATENATE(".",AB2033)))</f>
        <v>JX270888=. .GBR</v>
      </c>
      <c r="BG2033" s="170" t="str">
        <f aca="false">CONCATENATE(A2033,"=",F2033,". ",AX2033)</f>
        <v>JX270888=. .GBR</v>
      </c>
      <c r="BH2033" s="170" t="str">
        <f aca="false">CONCATENATE(A2033,"=",AX2033)</f>
        <v>JX270888=.GBR</v>
      </c>
      <c r="BI2033" s="170" t="str">
        <f aca="false">CONCATENATE(A2033,"=",ComForSubtype,D2033)</f>
        <v>JX270888=</v>
      </c>
      <c r="BJ2033" s="170" t="str">
        <f aca="false">CONCATENATE(A2033,"=",E2033)</f>
        <v>JX270888=</v>
      </c>
      <c r="BK2033" s="170" t="str">
        <f aca="false">CONCATENATE(A2033,"=",C2033)</f>
        <v>JX270888=</v>
      </c>
      <c r="BL2033" s="170" t="str">
        <f aca="false">CONCATENATE(D2033,"=")</f>
        <v>=</v>
      </c>
      <c r="BM2033" s="223" t="str">
        <f aca="false">IF(BA2033="XX","",BA2033)</f>
        <v>JX270888</v>
      </c>
      <c r="BN2033" s="224" t="str">
        <f aca="false">CONCATENATE(IF(F2033="","",F2033),IF(G2033="","",CONCATENATE(" / ",G2033)))</f>
        <v/>
      </c>
      <c r="BO2033" s="225" t="str">
        <f aca="false">AX2033</f>
        <v>.GBR</v>
      </c>
      <c r="BP2033" s="226" t="str">
        <f aca="false">IF(V2033="","",V2033)</f>
        <v/>
      </c>
      <c r="BQ2033" s="226" t="str">
        <f aca="false">IF(W2033="","",CONCATENATE(W2033,IF(LEFT(AO2033,1)="s","+","")))</f>
        <v/>
      </c>
      <c r="BR2033" s="226" t="str">
        <f aca="false">IF(X2033="","",CONCATENATE(X2033,IF(LEFT(AQ2033,1)="s","+","")))</f>
        <v/>
      </c>
      <c r="BS2033" s="226" t="str">
        <f aca="false">IF(Y2033="","",CONCATENATE(Y2033,IF(LEFT(AR2033,1)="s","+","")))</f>
        <v/>
      </c>
      <c r="BT2033" s="226" t="str">
        <f aca="false">IF(Z2033="","",CONCATENATE(Z2033,IF(LEFT(AS2033,1)="s","+","")))</f>
        <v/>
      </c>
      <c r="BU2033" s="227" t="str">
        <f aca="false">IF(AA2033="","",CONCATENATE(AA2033,IF(LEFT(AT2033,1)="s","+","")))</f>
        <v/>
      </c>
      <c r="BW2033" s="177" t="s">
        <v>338</v>
      </c>
      <c r="BX2033" s="170" t="str">
        <f aca="false">IF(BW2033&lt;&gt;"",IF(ISNUMBER(FIND("=",BW2033)),LEFT(BW2033,FIND("=",BW2033)-1),BW2033),BW2033)</f>
        <v>xx</v>
      </c>
      <c r="BY2033" s="170" t="str">
        <f aca="false">IF(BW2033&lt;&gt;"",IF(ISNUMBER(FIND("=",BW2033)),RIGHT(BW2033,LEN(BW2033)-FIND("=",BW2033)),""),"")</f>
        <v>Non_select</v>
      </c>
      <c r="BZ2033" s="170" t="str">
        <f aca="false">IF(BX2033&lt;&gt;"",IF(ISNUMBER(FIND(".",BX2033)),LEFT(BX2033,FIND(".",BX2033)-1),BX2033),BX2033)</f>
        <v>xx</v>
      </c>
      <c r="CA2033" s="170" t="str">
        <f aca="false">IF(BX2033&lt;&gt;"",IF(ISNUMBER(FIND(".",BX2033)),RIGHT(BX2033,LEN(BX2033)-FIND(".",BX2033)),""),"")</f>
        <v/>
      </c>
      <c r="CC2033" s="170" t="str">
        <f aca="false">A2033</f>
        <v>JX270888</v>
      </c>
      <c r="CD2033" s="178" t="s">
        <v>339</v>
      </c>
      <c r="CE2033" s="178" t="s">
        <v>340</v>
      </c>
      <c r="CF2033" s="178" t="s">
        <v>341</v>
      </c>
      <c r="CK2033" s="178"/>
      <c r="CR2033" s="228" t="n">
        <f aca="false">C2033</f>
        <v>0</v>
      </c>
      <c r="CS2033" s="229" t="n">
        <f aca="false">D2033</f>
        <v>0</v>
      </c>
      <c r="CT2033" s="170" t="str">
        <f aca="false">CONCATENATE(CD2033," strain ",CM2033," ",CL2033,", partial cds")</f>
        <v>Hepatitis E virus strain  , partial cds</v>
      </c>
    </row>
    <row r="2034" customFormat="false" ht="11.9" hidden="true" customHeight="true" outlineLevel="0" collapsed="false">
      <c r="A2034" s="1" t="s">
        <v>4988</v>
      </c>
      <c r="B2034" s="147" t="s">
        <v>371</v>
      </c>
      <c r="F2034" s="210"/>
      <c r="H2034" s="146" t="s">
        <v>649</v>
      </c>
      <c r="I2034" s="153" t="s">
        <v>650</v>
      </c>
      <c r="J2034" s="146" t="s">
        <v>395</v>
      </c>
      <c r="AJ2034" s="219" t="n">
        <f aca="false">SeqEnd-SeqBeg+1</f>
        <v>1</v>
      </c>
      <c r="AK2034" s="220" t="n">
        <f aca="false">AND( SeqBeg&lt;=Beg  , End &lt;=SeqEnd )</f>
        <v>0</v>
      </c>
      <c r="AN2034" s="221"/>
      <c r="AO2034" s="147" t="s">
        <v>103</v>
      </c>
      <c r="AP2034" s="147" t="s">
        <v>103</v>
      </c>
      <c r="AQ2034" s="147" t="s">
        <v>103</v>
      </c>
      <c r="AR2034" s="147" t="s">
        <v>103</v>
      </c>
      <c r="AS2034" s="147" t="s">
        <v>103</v>
      </c>
      <c r="AT2034" s="147" t="s">
        <v>103</v>
      </c>
      <c r="AU2034" s="146"/>
      <c r="AW2034" s="222" t="str">
        <f aca="false">HYPERLINK(CONCATENATE("http://www.ncbi.nlm.nih.gov/nuccore/",BM2034),BM2034)</f>
        <v>JX270889</v>
      </c>
      <c r="AX2034" s="219" t="str">
        <f aca="false">CONCATENATE(D2034,IF(I2034="","",CONCATENATE(".",I2034)),IF(K2034="","",CONCATENATE(".",K2034)),IF(M2034="","",CONCATENATE(".",M2034)),IF(R2034="","",CONCATENATE(".",R2034)),IF(U2034="","","(*)"))</f>
        <v>.GBR</v>
      </c>
      <c r="AY2034" s="170" t="str">
        <f aca="false">CONCATENATE(BM2034,".",BN2034)</f>
        <v>JX270889.</v>
      </c>
      <c r="AZ2034" s="171" t="str">
        <f aca="false">IF(AV2034="",IF(ISNUMBER(FIND(".",A2034)),LEFT(A2034,FIND(".",A2034)-1),A2034),AV2034)</f>
        <v>JX270889</v>
      </c>
      <c r="BA2034" s="171" t="str">
        <f aca="false">IF(ISNUMBER(FIND("-",AZ2034)),LEFT(AZ2034,FIND("-",AZ2034)-1),AZ2034)</f>
        <v>JX270889</v>
      </c>
      <c r="BB2034" s="170" t="str">
        <f aca="false"> MEGAname &amp; "="</f>
        <v>JX270889=</v>
      </c>
      <c r="BC2034" s="170" t="str">
        <f aca="false">Clear &amp; IF(span ,"Span","out")</f>
        <v>JX270889=out</v>
      </c>
      <c r="BD2034" s="170" t="str">
        <f aca="false">Clear &amp; IF(span, IF(B2034=".","Selected",B2034),"out")</f>
        <v>JX270889=out</v>
      </c>
      <c r="BE2034" s="170" t="str">
        <f aca="false">Clear &amp; Strain</f>
        <v>JX270889=</v>
      </c>
      <c r="BF2034" s="170" t="str">
        <f aca="false">CONCATENATE(A2034,"=",F2034,". ",AX2034,IF(AB2034="","",CONCATENATE(".",AB2034)))</f>
        <v>JX270889=. .GBR</v>
      </c>
      <c r="BG2034" s="170" t="str">
        <f aca="false">CONCATENATE(A2034,"=",F2034,". ",AX2034)</f>
        <v>JX270889=. .GBR</v>
      </c>
      <c r="BH2034" s="170" t="str">
        <f aca="false">CONCATENATE(A2034,"=",AX2034)</f>
        <v>JX270889=.GBR</v>
      </c>
      <c r="BI2034" s="170" t="str">
        <f aca="false">CONCATENATE(A2034,"=",ComForSubtype,D2034)</f>
        <v>JX270889=</v>
      </c>
      <c r="BJ2034" s="170" t="str">
        <f aca="false">CONCATENATE(A2034,"=",E2034)</f>
        <v>JX270889=</v>
      </c>
      <c r="BK2034" s="170" t="str">
        <f aca="false">CONCATENATE(A2034,"=",C2034)</f>
        <v>JX270889=</v>
      </c>
      <c r="BL2034" s="170" t="str">
        <f aca="false">CONCATENATE(D2034,"=")</f>
        <v>=</v>
      </c>
      <c r="BM2034" s="223" t="str">
        <f aca="false">IF(BA2034="XX","",BA2034)</f>
        <v>JX270889</v>
      </c>
      <c r="BN2034" s="224" t="str">
        <f aca="false">CONCATENATE(IF(F2034="","",F2034),IF(G2034="","",CONCATENATE(" / ",G2034)))</f>
        <v/>
      </c>
      <c r="BO2034" s="225" t="str">
        <f aca="false">AX2034</f>
        <v>.GBR</v>
      </c>
      <c r="BP2034" s="226" t="str">
        <f aca="false">IF(V2034="","",V2034)</f>
        <v/>
      </c>
      <c r="BQ2034" s="226" t="str">
        <f aca="false">IF(W2034="","",CONCATENATE(W2034,IF(LEFT(AO2034,1)="s","+","")))</f>
        <v/>
      </c>
      <c r="BR2034" s="226" t="str">
        <f aca="false">IF(X2034="","",CONCATENATE(X2034,IF(LEFT(AQ2034,1)="s","+","")))</f>
        <v/>
      </c>
      <c r="BS2034" s="226" t="str">
        <f aca="false">IF(Y2034="","",CONCATENATE(Y2034,IF(LEFT(AR2034,1)="s","+","")))</f>
        <v/>
      </c>
      <c r="BT2034" s="226" t="str">
        <f aca="false">IF(Z2034="","",CONCATENATE(Z2034,IF(LEFT(AS2034,1)="s","+","")))</f>
        <v/>
      </c>
      <c r="BU2034" s="227" t="str">
        <f aca="false">IF(AA2034="","",CONCATENATE(AA2034,IF(LEFT(AT2034,1)="s","+","")))</f>
        <v/>
      </c>
      <c r="BW2034" s="177" t="s">
        <v>338</v>
      </c>
      <c r="BX2034" s="170" t="str">
        <f aca="false">IF(BW2034&lt;&gt;"",IF(ISNUMBER(FIND("=",BW2034)),LEFT(BW2034,FIND("=",BW2034)-1),BW2034),BW2034)</f>
        <v>xx</v>
      </c>
      <c r="BY2034" s="170" t="str">
        <f aca="false">IF(BW2034&lt;&gt;"",IF(ISNUMBER(FIND("=",BW2034)),RIGHT(BW2034,LEN(BW2034)-FIND("=",BW2034)),""),"")</f>
        <v>Non_select</v>
      </c>
      <c r="BZ2034" s="170" t="str">
        <f aca="false">IF(BX2034&lt;&gt;"",IF(ISNUMBER(FIND(".",BX2034)),LEFT(BX2034,FIND(".",BX2034)-1),BX2034),BX2034)</f>
        <v>xx</v>
      </c>
      <c r="CA2034" s="170" t="str">
        <f aca="false">IF(BX2034&lt;&gt;"",IF(ISNUMBER(FIND(".",BX2034)),RIGHT(BX2034,LEN(BX2034)-FIND(".",BX2034)),""),"")</f>
        <v/>
      </c>
      <c r="CC2034" s="170" t="str">
        <f aca="false">A2034</f>
        <v>JX270889</v>
      </c>
      <c r="CD2034" s="178" t="s">
        <v>339</v>
      </c>
      <c r="CE2034" s="178" t="s">
        <v>340</v>
      </c>
      <c r="CF2034" s="178" t="s">
        <v>341</v>
      </c>
      <c r="CK2034" s="178"/>
      <c r="CR2034" s="228" t="n">
        <f aca="false">C2034</f>
        <v>0</v>
      </c>
      <c r="CS2034" s="229" t="n">
        <f aca="false">D2034</f>
        <v>0</v>
      </c>
      <c r="CT2034" s="170" t="str">
        <f aca="false">CONCATENATE(CD2034," strain ",CM2034," ",CL2034,", partial cds")</f>
        <v>Hepatitis E virus strain  , partial cds</v>
      </c>
    </row>
    <row r="2035" customFormat="false" ht="11.9" hidden="true" customHeight="true" outlineLevel="0" collapsed="false">
      <c r="A2035" s="1" t="s">
        <v>4989</v>
      </c>
      <c r="B2035" s="147" t="s">
        <v>371</v>
      </c>
      <c r="F2035" s="210"/>
      <c r="H2035" s="146" t="s">
        <v>649</v>
      </c>
      <c r="I2035" s="153" t="s">
        <v>650</v>
      </c>
      <c r="J2035" s="146" t="s">
        <v>395</v>
      </c>
      <c r="AJ2035" s="219" t="n">
        <f aca="false">SeqEnd-SeqBeg+1</f>
        <v>1</v>
      </c>
      <c r="AK2035" s="220" t="n">
        <f aca="false">AND( SeqBeg&lt;=Beg  , End &lt;=SeqEnd )</f>
        <v>0</v>
      </c>
      <c r="AN2035" s="221"/>
      <c r="AO2035" s="147" t="s">
        <v>103</v>
      </c>
      <c r="AP2035" s="147" t="s">
        <v>103</v>
      </c>
      <c r="AQ2035" s="147" t="s">
        <v>103</v>
      </c>
      <c r="AR2035" s="147" t="s">
        <v>103</v>
      </c>
      <c r="AS2035" s="147" t="s">
        <v>103</v>
      </c>
      <c r="AT2035" s="147" t="s">
        <v>103</v>
      </c>
      <c r="AU2035" s="146"/>
      <c r="AW2035" s="222" t="str">
        <f aca="false">HYPERLINK(CONCATENATE("http://www.ncbi.nlm.nih.gov/nuccore/",BM2035),BM2035)</f>
        <v>JX270890</v>
      </c>
      <c r="AX2035" s="219" t="str">
        <f aca="false">CONCATENATE(D2035,IF(I2035="","",CONCATENATE(".",I2035)),IF(K2035="","",CONCATENATE(".",K2035)),IF(M2035="","",CONCATENATE(".",M2035)),IF(R2035="","",CONCATENATE(".",R2035)),IF(U2035="","","(*)"))</f>
        <v>.GBR</v>
      </c>
      <c r="AY2035" s="170" t="str">
        <f aca="false">CONCATENATE(BM2035,".",BN2035)</f>
        <v>JX270890.</v>
      </c>
      <c r="AZ2035" s="171" t="str">
        <f aca="false">IF(AV2035="",IF(ISNUMBER(FIND(".",A2035)),LEFT(A2035,FIND(".",A2035)-1),A2035),AV2035)</f>
        <v>JX270890</v>
      </c>
      <c r="BA2035" s="171" t="str">
        <f aca="false">IF(ISNUMBER(FIND("-",AZ2035)),LEFT(AZ2035,FIND("-",AZ2035)-1),AZ2035)</f>
        <v>JX270890</v>
      </c>
      <c r="BB2035" s="170" t="str">
        <f aca="false"> MEGAname &amp; "="</f>
        <v>JX270890=</v>
      </c>
      <c r="BC2035" s="170" t="str">
        <f aca="false">Clear &amp; IF(span ,"Span","out")</f>
        <v>JX270890=out</v>
      </c>
      <c r="BD2035" s="170" t="str">
        <f aca="false">Clear &amp; IF(span, IF(B2035=".","Selected",B2035),"out")</f>
        <v>JX270890=out</v>
      </c>
      <c r="BE2035" s="170" t="str">
        <f aca="false">Clear &amp; Strain</f>
        <v>JX270890=</v>
      </c>
      <c r="BF2035" s="170" t="str">
        <f aca="false">CONCATENATE(A2035,"=",F2035,". ",AX2035,IF(AB2035="","",CONCATENATE(".",AB2035)))</f>
        <v>JX270890=. .GBR</v>
      </c>
      <c r="BG2035" s="170" t="str">
        <f aca="false">CONCATENATE(A2035,"=",F2035,". ",AX2035)</f>
        <v>JX270890=. .GBR</v>
      </c>
      <c r="BH2035" s="170" t="str">
        <f aca="false">CONCATENATE(A2035,"=",AX2035)</f>
        <v>JX270890=.GBR</v>
      </c>
      <c r="BI2035" s="170" t="str">
        <f aca="false">CONCATENATE(A2035,"=",ComForSubtype,D2035)</f>
        <v>JX270890=</v>
      </c>
      <c r="BJ2035" s="170" t="str">
        <f aca="false">CONCATENATE(A2035,"=",E2035)</f>
        <v>JX270890=</v>
      </c>
      <c r="BK2035" s="170" t="str">
        <f aca="false">CONCATENATE(A2035,"=",C2035)</f>
        <v>JX270890=</v>
      </c>
      <c r="BL2035" s="170" t="str">
        <f aca="false">CONCATENATE(D2035,"=")</f>
        <v>=</v>
      </c>
      <c r="BM2035" s="223" t="str">
        <f aca="false">IF(BA2035="XX","",BA2035)</f>
        <v>JX270890</v>
      </c>
      <c r="BN2035" s="224" t="str">
        <f aca="false">CONCATENATE(IF(F2035="","",F2035),IF(G2035="","",CONCATENATE(" / ",G2035)))</f>
        <v/>
      </c>
      <c r="BO2035" s="225" t="str">
        <f aca="false">AX2035</f>
        <v>.GBR</v>
      </c>
      <c r="BP2035" s="226" t="str">
        <f aca="false">IF(V2035="","",V2035)</f>
        <v/>
      </c>
      <c r="BQ2035" s="226" t="str">
        <f aca="false">IF(W2035="","",CONCATENATE(W2035,IF(LEFT(AO2035,1)="s","+","")))</f>
        <v/>
      </c>
      <c r="BR2035" s="226" t="str">
        <f aca="false">IF(X2035="","",CONCATENATE(X2035,IF(LEFT(AQ2035,1)="s","+","")))</f>
        <v/>
      </c>
      <c r="BS2035" s="226" t="str">
        <f aca="false">IF(Y2035="","",CONCATENATE(Y2035,IF(LEFT(AR2035,1)="s","+","")))</f>
        <v/>
      </c>
      <c r="BT2035" s="226" t="str">
        <f aca="false">IF(Z2035="","",CONCATENATE(Z2035,IF(LEFT(AS2035,1)="s","+","")))</f>
        <v/>
      </c>
      <c r="BU2035" s="227" t="str">
        <f aca="false">IF(AA2035="","",CONCATENATE(AA2035,IF(LEFT(AT2035,1)="s","+","")))</f>
        <v/>
      </c>
      <c r="BW2035" s="177" t="s">
        <v>338</v>
      </c>
      <c r="BX2035" s="170" t="str">
        <f aca="false">IF(BW2035&lt;&gt;"",IF(ISNUMBER(FIND("=",BW2035)),LEFT(BW2035,FIND("=",BW2035)-1),BW2035),BW2035)</f>
        <v>xx</v>
      </c>
      <c r="BY2035" s="170" t="str">
        <f aca="false">IF(BW2035&lt;&gt;"",IF(ISNUMBER(FIND("=",BW2035)),RIGHT(BW2035,LEN(BW2035)-FIND("=",BW2035)),""),"")</f>
        <v>Non_select</v>
      </c>
      <c r="BZ2035" s="170" t="str">
        <f aca="false">IF(BX2035&lt;&gt;"",IF(ISNUMBER(FIND(".",BX2035)),LEFT(BX2035,FIND(".",BX2035)-1),BX2035),BX2035)</f>
        <v>xx</v>
      </c>
      <c r="CA2035" s="170" t="str">
        <f aca="false">IF(BX2035&lt;&gt;"",IF(ISNUMBER(FIND(".",BX2035)),RIGHT(BX2035,LEN(BX2035)-FIND(".",BX2035)),""),"")</f>
        <v/>
      </c>
      <c r="CC2035" s="170" t="str">
        <f aca="false">A2035</f>
        <v>JX270890</v>
      </c>
      <c r="CD2035" s="178" t="s">
        <v>339</v>
      </c>
      <c r="CE2035" s="178" t="s">
        <v>340</v>
      </c>
      <c r="CF2035" s="178" t="s">
        <v>341</v>
      </c>
      <c r="CK2035" s="178"/>
      <c r="CR2035" s="228" t="n">
        <f aca="false">C2035</f>
        <v>0</v>
      </c>
      <c r="CS2035" s="229" t="n">
        <f aca="false">D2035</f>
        <v>0</v>
      </c>
      <c r="CT2035" s="170" t="str">
        <f aca="false">CONCATENATE(CD2035," strain ",CM2035," ",CL2035,", partial cds")</f>
        <v>Hepatitis E virus strain  , partial cds</v>
      </c>
    </row>
    <row r="2036" customFormat="false" ht="11.9" hidden="true" customHeight="true" outlineLevel="0" collapsed="false">
      <c r="A2036" s="1" t="s">
        <v>4990</v>
      </c>
      <c r="B2036" s="147" t="s">
        <v>371</v>
      </c>
      <c r="F2036" s="210"/>
      <c r="H2036" s="146" t="s">
        <v>649</v>
      </c>
      <c r="I2036" s="153" t="s">
        <v>650</v>
      </c>
      <c r="J2036" s="146" t="s">
        <v>395</v>
      </c>
      <c r="AJ2036" s="219" t="n">
        <f aca="false">SeqEnd-SeqBeg+1</f>
        <v>1</v>
      </c>
      <c r="AK2036" s="220" t="n">
        <f aca="false">AND( SeqBeg&lt;=Beg  , End &lt;=SeqEnd )</f>
        <v>0</v>
      </c>
      <c r="AN2036" s="221"/>
      <c r="AO2036" s="147" t="s">
        <v>103</v>
      </c>
      <c r="AP2036" s="147" t="s">
        <v>103</v>
      </c>
      <c r="AQ2036" s="147" t="s">
        <v>103</v>
      </c>
      <c r="AR2036" s="147" t="s">
        <v>103</v>
      </c>
      <c r="AS2036" s="147" t="s">
        <v>103</v>
      </c>
      <c r="AT2036" s="147" t="s">
        <v>103</v>
      </c>
      <c r="AU2036" s="146"/>
      <c r="AW2036" s="222" t="str">
        <f aca="false">HYPERLINK(CONCATENATE("http://www.ncbi.nlm.nih.gov/nuccore/",BM2036),BM2036)</f>
        <v>JX270891</v>
      </c>
      <c r="AX2036" s="219" t="str">
        <f aca="false">CONCATENATE(D2036,IF(I2036="","",CONCATENATE(".",I2036)),IF(K2036="","",CONCATENATE(".",K2036)),IF(M2036="","",CONCATENATE(".",M2036)),IF(R2036="","",CONCATENATE(".",R2036)),IF(U2036="","","(*)"))</f>
        <v>.GBR</v>
      </c>
      <c r="AY2036" s="170" t="str">
        <f aca="false">CONCATENATE(BM2036,".",BN2036)</f>
        <v>JX270891.</v>
      </c>
      <c r="AZ2036" s="171" t="str">
        <f aca="false">IF(AV2036="",IF(ISNUMBER(FIND(".",A2036)),LEFT(A2036,FIND(".",A2036)-1),A2036),AV2036)</f>
        <v>JX270891</v>
      </c>
      <c r="BA2036" s="171" t="str">
        <f aca="false">IF(ISNUMBER(FIND("-",AZ2036)),LEFT(AZ2036,FIND("-",AZ2036)-1),AZ2036)</f>
        <v>JX270891</v>
      </c>
      <c r="BB2036" s="170" t="str">
        <f aca="false"> MEGAname &amp; "="</f>
        <v>JX270891=</v>
      </c>
      <c r="BC2036" s="170" t="str">
        <f aca="false">Clear &amp; IF(span ,"Span","out")</f>
        <v>JX270891=out</v>
      </c>
      <c r="BD2036" s="170" t="str">
        <f aca="false">Clear &amp; IF(span, IF(B2036=".","Selected",B2036),"out")</f>
        <v>JX270891=out</v>
      </c>
      <c r="BE2036" s="170" t="str">
        <f aca="false">Clear &amp; Strain</f>
        <v>JX270891=</v>
      </c>
      <c r="BF2036" s="170" t="str">
        <f aca="false">CONCATENATE(A2036,"=",F2036,". ",AX2036,IF(AB2036="","",CONCATENATE(".",AB2036)))</f>
        <v>JX270891=. .GBR</v>
      </c>
      <c r="BG2036" s="170" t="str">
        <f aca="false">CONCATENATE(A2036,"=",F2036,". ",AX2036)</f>
        <v>JX270891=. .GBR</v>
      </c>
      <c r="BH2036" s="170" t="str">
        <f aca="false">CONCATENATE(A2036,"=",AX2036)</f>
        <v>JX270891=.GBR</v>
      </c>
      <c r="BI2036" s="170" t="str">
        <f aca="false">CONCATENATE(A2036,"=",ComForSubtype,D2036)</f>
        <v>JX270891=</v>
      </c>
      <c r="BJ2036" s="170" t="str">
        <f aca="false">CONCATENATE(A2036,"=",E2036)</f>
        <v>JX270891=</v>
      </c>
      <c r="BK2036" s="170" t="str">
        <f aca="false">CONCATENATE(A2036,"=",C2036)</f>
        <v>JX270891=</v>
      </c>
      <c r="BL2036" s="170" t="str">
        <f aca="false">CONCATENATE(D2036,"=")</f>
        <v>=</v>
      </c>
      <c r="BM2036" s="223" t="str">
        <f aca="false">IF(BA2036="XX","",BA2036)</f>
        <v>JX270891</v>
      </c>
      <c r="BN2036" s="224" t="str">
        <f aca="false">CONCATENATE(IF(F2036="","",F2036),IF(G2036="","",CONCATENATE(" / ",G2036)))</f>
        <v/>
      </c>
      <c r="BO2036" s="225" t="str">
        <f aca="false">AX2036</f>
        <v>.GBR</v>
      </c>
      <c r="BP2036" s="226" t="str">
        <f aca="false">IF(V2036="","",V2036)</f>
        <v/>
      </c>
      <c r="BQ2036" s="226" t="str">
        <f aca="false">IF(W2036="","",CONCATENATE(W2036,IF(LEFT(AO2036,1)="s","+","")))</f>
        <v/>
      </c>
      <c r="BR2036" s="226" t="str">
        <f aca="false">IF(X2036="","",CONCATENATE(X2036,IF(LEFT(AQ2036,1)="s","+","")))</f>
        <v/>
      </c>
      <c r="BS2036" s="226" t="str">
        <f aca="false">IF(Y2036="","",CONCATENATE(Y2036,IF(LEFT(AR2036,1)="s","+","")))</f>
        <v/>
      </c>
      <c r="BT2036" s="226" t="str">
        <f aca="false">IF(Z2036="","",CONCATENATE(Z2036,IF(LEFT(AS2036,1)="s","+","")))</f>
        <v/>
      </c>
      <c r="BU2036" s="227" t="str">
        <f aca="false">IF(AA2036="","",CONCATENATE(AA2036,IF(LEFT(AT2036,1)="s","+","")))</f>
        <v/>
      </c>
      <c r="BW2036" s="177" t="s">
        <v>338</v>
      </c>
      <c r="BX2036" s="170" t="str">
        <f aca="false">IF(BW2036&lt;&gt;"",IF(ISNUMBER(FIND("=",BW2036)),LEFT(BW2036,FIND("=",BW2036)-1),BW2036),BW2036)</f>
        <v>xx</v>
      </c>
      <c r="BY2036" s="170" t="str">
        <f aca="false">IF(BW2036&lt;&gt;"",IF(ISNUMBER(FIND("=",BW2036)),RIGHT(BW2036,LEN(BW2036)-FIND("=",BW2036)),""),"")</f>
        <v>Non_select</v>
      </c>
      <c r="BZ2036" s="170" t="str">
        <f aca="false">IF(BX2036&lt;&gt;"",IF(ISNUMBER(FIND(".",BX2036)),LEFT(BX2036,FIND(".",BX2036)-1),BX2036),BX2036)</f>
        <v>xx</v>
      </c>
      <c r="CA2036" s="170" t="str">
        <f aca="false">IF(BX2036&lt;&gt;"",IF(ISNUMBER(FIND(".",BX2036)),RIGHT(BX2036,LEN(BX2036)-FIND(".",BX2036)),""),"")</f>
        <v/>
      </c>
      <c r="CC2036" s="170" t="str">
        <f aca="false">A2036</f>
        <v>JX270891</v>
      </c>
      <c r="CD2036" s="178" t="s">
        <v>339</v>
      </c>
      <c r="CE2036" s="178" t="s">
        <v>340</v>
      </c>
      <c r="CF2036" s="178" t="s">
        <v>341</v>
      </c>
      <c r="CK2036" s="178"/>
      <c r="CR2036" s="228" t="n">
        <f aca="false">C2036</f>
        <v>0</v>
      </c>
      <c r="CS2036" s="229" t="n">
        <f aca="false">D2036</f>
        <v>0</v>
      </c>
      <c r="CT2036" s="170" t="str">
        <f aca="false">CONCATENATE(CD2036," strain ",CM2036," ",CL2036,", partial cds")</f>
        <v>Hepatitis E virus strain  , partial cds</v>
      </c>
    </row>
    <row r="2037" customFormat="false" ht="11.9" hidden="true" customHeight="true" outlineLevel="0" collapsed="false">
      <c r="A2037" s="1" t="s">
        <v>4991</v>
      </c>
      <c r="B2037" s="147" t="s">
        <v>371</v>
      </c>
      <c r="F2037" s="210"/>
      <c r="H2037" s="146" t="s">
        <v>649</v>
      </c>
      <c r="I2037" s="153" t="s">
        <v>650</v>
      </c>
      <c r="J2037" s="146" t="s">
        <v>395</v>
      </c>
      <c r="AJ2037" s="219" t="n">
        <f aca="false">SeqEnd-SeqBeg+1</f>
        <v>1</v>
      </c>
      <c r="AK2037" s="220" t="n">
        <f aca="false">AND( SeqBeg&lt;=Beg  , End &lt;=SeqEnd )</f>
        <v>0</v>
      </c>
      <c r="AN2037" s="221"/>
      <c r="AO2037" s="147" t="s">
        <v>103</v>
      </c>
      <c r="AP2037" s="147" t="s">
        <v>103</v>
      </c>
      <c r="AQ2037" s="147" t="s">
        <v>103</v>
      </c>
      <c r="AR2037" s="147" t="s">
        <v>103</v>
      </c>
      <c r="AS2037" s="147" t="s">
        <v>103</v>
      </c>
      <c r="AT2037" s="147" t="s">
        <v>103</v>
      </c>
      <c r="AU2037" s="146"/>
      <c r="AW2037" s="222" t="str">
        <f aca="false">HYPERLINK(CONCATENATE("http://www.ncbi.nlm.nih.gov/nuccore/",BM2037),BM2037)</f>
        <v>JX270892</v>
      </c>
      <c r="AX2037" s="219" t="str">
        <f aca="false">CONCATENATE(D2037,IF(I2037="","",CONCATENATE(".",I2037)),IF(K2037="","",CONCATENATE(".",K2037)),IF(M2037="","",CONCATENATE(".",M2037)),IF(R2037="","",CONCATENATE(".",R2037)),IF(U2037="","","(*)"))</f>
        <v>.GBR</v>
      </c>
      <c r="AY2037" s="170" t="str">
        <f aca="false">CONCATENATE(BM2037,".",BN2037)</f>
        <v>JX270892.</v>
      </c>
      <c r="AZ2037" s="171" t="str">
        <f aca="false">IF(AV2037="",IF(ISNUMBER(FIND(".",A2037)),LEFT(A2037,FIND(".",A2037)-1),A2037),AV2037)</f>
        <v>JX270892</v>
      </c>
      <c r="BA2037" s="171" t="str">
        <f aca="false">IF(ISNUMBER(FIND("-",AZ2037)),LEFT(AZ2037,FIND("-",AZ2037)-1),AZ2037)</f>
        <v>JX270892</v>
      </c>
      <c r="BB2037" s="170" t="str">
        <f aca="false"> MEGAname &amp; "="</f>
        <v>JX270892=</v>
      </c>
      <c r="BC2037" s="170" t="str">
        <f aca="false">Clear &amp; IF(span ,"Span","out")</f>
        <v>JX270892=out</v>
      </c>
      <c r="BD2037" s="170" t="str">
        <f aca="false">Clear &amp; IF(span, IF(B2037=".","Selected",B2037),"out")</f>
        <v>JX270892=out</v>
      </c>
      <c r="BE2037" s="170" t="str">
        <f aca="false">Clear &amp; Strain</f>
        <v>JX270892=</v>
      </c>
      <c r="BF2037" s="170" t="str">
        <f aca="false">CONCATENATE(A2037,"=",F2037,". ",AX2037,IF(AB2037="","",CONCATENATE(".",AB2037)))</f>
        <v>JX270892=. .GBR</v>
      </c>
      <c r="BG2037" s="170" t="str">
        <f aca="false">CONCATENATE(A2037,"=",F2037,". ",AX2037)</f>
        <v>JX270892=. .GBR</v>
      </c>
      <c r="BH2037" s="170" t="str">
        <f aca="false">CONCATENATE(A2037,"=",AX2037)</f>
        <v>JX270892=.GBR</v>
      </c>
      <c r="BI2037" s="170" t="str">
        <f aca="false">CONCATENATE(A2037,"=",ComForSubtype,D2037)</f>
        <v>JX270892=</v>
      </c>
      <c r="BJ2037" s="170" t="str">
        <f aca="false">CONCATENATE(A2037,"=",E2037)</f>
        <v>JX270892=</v>
      </c>
      <c r="BK2037" s="170" t="str">
        <f aca="false">CONCATENATE(A2037,"=",C2037)</f>
        <v>JX270892=</v>
      </c>
      <c r="BL2037" s="170" t="str">
        <f aca="false">CONCATENATE(D2037,"=")</f>
        <v>=</v>
      </c>
      <c r="BM2037" s="223" t="str">
        <f aca="false">IF(BA2037="XX","",BA2037)</f>
        <v>JX270892</v>
      </c>
      <c r="BN2037" s="224" t="str">
        <f aca="false">CONCATENATE(IF(F2037="","",F2037),IF(G2037="","",CONCATENATE(" / ",G2037)))</f>
        <v/>
      </c>
      <c r="BO2037" s="225" t="str">
        <f aca="false">AX2037</f>
        <v>.GBR</v>
      </c>
      <c r="BP2037" s="226" t="str">
        <f aca="false">IF(V2037="","",V2037)</f>
        <v/>
      </c>
      <c r="BQ2037" s="226" t="str">
        <f aca="false">IF(W2037="","",CONCATENATE(W2037,IF(LEFT(AO2037,1)="s","+","")))</f>
        <v/>
      </c>
      <c r="BR2037" s="226" t="str">
        <f aca="false">IF(X2037="","",CONCATENATE(X2037,IF(LEFT(AQ2037,1)="s","+","")))</f>
        <v/>
      </c>
      <c r="BS2037" s="226" t="str">
        <f aca="false">IF(Y2037="","",CONCATENATE(Y2037,IF(LEFT(AR2037,1)="s","+","")))</f>
        <v/>
      </c>
      <c r="BT2037" s="226" t="str">
        <f aca="false">IF(Z2037="","",CONCATENATE(Z2037,IF(LEFT(AS2037,1)="s","+","")))</f>
        <v/>
      </c>
      <c r="BU2037" s="227" t="str">
        <f aca="false">IF(AA2037="","",CONCATENATE(AA2037,IF(LEFT(AT2037,1)="s","+","")))</f>
        <v/>
      </c>
      <c r="BW2037" s="177" t="s">
        <v>338</v>
      </c>
      <c r="BX2037" s="170" t="str">
        <f aca="false">IF(BW2037&lt;&gt;"",IF(ISNUMBER(FIND("=",BW2037)),LEFT(BW2037,FIND("=",BW2037)-1),BW2037),BW2037)</f>
        <v>xx</v>
      </c>
      <c r="BY2037" s="170" t="str">
        <f aca="false">IF(BW2037&lt;&gt;"",IF(ISNUMBER(FIND("=",BW2037)),RIGHT(BW2037,LEN(BW2037)-FIND("=",BW2037)),""),"")</f>
        <v>Non_select</v>
      </c>
      <c r="BZ2037" s="170" t="str">
        <f aca="false">IF(BX2037&lt;&gt;"",IF(ISNUMBER(FIND(".",BX2037)),LEFT(BX2037,FIND(".",BX2037)-1),BX2037),BX2037)</f>
        <v>xx</v>
      </c>
      <c r="CA2037" s="170" t="str">
        <f aca="false">IF(BX2037&lt;&gt;"",IF(ISNUMBER(FIND(".",BX2037)),RIGHT(BX2037,LEN(BX2037)-FIND(".",BX2037)),""),"")</f>
        <v/>
      </c>
      <c r="CC2037" s="170" t="str">
        <f aca="false">A2037</f>
        <v>JX270892</v>
      </c>
      <c r="CD2037" s="178" t="s">
        <v>339</v>
      </c>
      <c r="CE2037" s="178" t="s">
        <v>340</v>
      </c>
      <c r="CF2037" s="178" t="s">
        <v>341</v>
      </c>
      <c r="CK2037" s="178"/>
      <c r="CR2037" s="228" t="n">
        <f aca="false">C2037</f>
        <v>0</v>
      </c>
      <c r="CS2037" s="229" t="n">
        <f aca="false">D2037</f>
        <v>0</v>
      </c>
      <c r="CT2037" s="170" t="str">
        <f aca="false">CONCATENATE(CD2037," strain ",CM2037," ",CL2037,", partial cds")</f>
        <v>Hepatitis E virus strain  , partial cds</v>
      </c>
    </row>
    <row r="2038" customFormat="false" ht="11.9" hidden="true" customHeight="true" outlineLevel="0" collapsed="false">
      <c r="A2038" s="1" t="s">
        <v>4992</v>
      </c>
      <c r="B2038" s="147" t="s">
        <v>371</v>
      </c>
      <c r="F2038" s="210"/>
      <c r="H2038" s="146" t="s">
        <v>649</v>
      </c>
      <c r="I2038" s="153" t="s">
        <v>650</v>
      </c>
      <c r="J2038" s="146" t="s">
        <v>395</v>
      </c>
      <c r="AJ2038" s="219" t="n">
        <f aca="false">SeqEnd-SeqBeg+1</f>
        <v>1</v>
      </c>
      <c r="AK2038" s="220" t="n">
        <f aca="false">AND( SeqBeg&lt;=Beg  , End &lt;=SeqEnd )</f>
        <v>0</v>
      </c>
      <c r="AN2038" s="221"/>
      <c r="AO2038" s="147" t="s">
        <v>103</v>
      </c>
      <c r="AP2038" s="147" t="s">
        <v>103</v>
      </c>
      <c r="AQ2038" s="147" t="s">
        <v>103</v>
      </c>
      <c r="AR2038" s="147" t="s">
        <v>103</v>
      </c>
      <c r="AS2038" s="147" t="s">
        <v>103</v>
      </c>
      <c r="AT2038" s="147" t="s">
        <v>103</v>
      </c>
      <c r="AU2038" s="146"/>
      <c r="AW2038" s="222" t="str">
        <f aca="false">HYPERLINK(CONCATENATE("http://www.ncbi.nlm.nih.gov/nuccore/",BM2038),BM2038)</f>
        <v>JX270893</v>
      </c>
      <c r="AX2038" s="219" t="str">
        <f aca="false">CONCATENATE(D2038,IF(I2038="","",CONCATENATE(".",I2038)),IF(K2038="","",CONCATENATE(".",K2038)),IF(M2038="","",CONCATENATE(".",M2038)),IF(R2038="","",CONCATENATE(".",R2038)),IF(U2038="","","(*)"))</f>
        <v>.GBR</v>
      </c>
      <c r="AY2038" s="170" t="str">
        <f aca="false">CONCATENATE(BM2038,".",BN2038)</f>
        <v>JX270893.</v>
      </c>
      <c r="AZ2038" s="171" t="str">
        <f aca="false">IF(AV2038="",IF(ISNUMBER(FIND(".",A2038)),LEFT(A2038,FIND(".",A2038)-1),A2038),AV2038)</f>
        <v>JX270893</v>
      </c>
      <c r="BA2038" s="171" t="str">
        <f aca="false">IF(ISNUMBER(FIND("-",AZ2038)),LEFT(AZ2038,FIND("-",AZ2038)-1),AZ2038)</f>
        <v>JX270893</v>
      </c>
      <c r="BB2038" s="170" t="str">
        <f aca="false"> MEGAname &amp; "="</f>
        <v>JX270893=</v>
      </c>
      <c r="BC2038" s="170" t="str">
        <f aca="false">Clear &amp; IF(span ,"Span","out")</f>
        <v>JX270893=out</v>
      </c>
      <c r="BD2038" s="170" t="str">
        <f aca="false">Clear &amp; IF(span, IF(B2038=".","Selected",B2038),"out")</f>
        <v>JX270893=out</v>
      </c>
      <c r="BE2038" s="170" t="str">
        <f aca="false">Clear &amp; Strain</f>
        <v>JX270893=</v>
      </c>
      <c r="BF2038" s="170" t="str">
        <f aca="false">CONCATENATE(A2038,"=",F2038,". ",AX2038,IF(AB2038="","",CONCATENATE(".",AB2038)))</f>
        <v>JX270893=. .GBR</v>
      </c>
      <c r="BG2038" s="170" t="str">
        <f aca="false">CONCATENATE(A2038,"=",F2038,". ",AX2038)</f>
        <v>JX270893=. .GBR</v>
      </c>
      <c r="BH2038" s="170" t="str">
        <f aca="false">CONCATENATE(A2038,"=",AX2038)</f>
        <v>JX270893=.GBR</v>
      </c>
      <c r="BI2038" s="170" t="str">
        <f aca="false">CONCATENATE(A2038,"=",ComForSubtype,D2038)</f>
        <v>JX270893=</v>
      </c>
      <c r="BJ2038" s="170" t="str">
        <f aca="false">CONCATENATE(A2038,"=",E2038)</f>
        <v>JX270893=</v>
      </c>
      <c r="BK2038" s="170" t="str">
        <f aca="false">CONCATENATE(A2038,"=",C2038)</f>
        <v>JX270893=</v>
      </c>
      <c r="BL2038" s="170" t="str">
        <f aca="false">CONCATENATE(D2038,"=")</f>
        <v>=</v>
      </c>
      <c r="BM2038" s="223" t="str">
        <f aca="false">IF(BA2038="XX","",BA2038)</f>
        <v>JX270893</v>
      </c>
      <c r="BN2038" s="224" t="str">
        <f aca="false">CONCATENATE(IF(F2038="","",F2038),IF(G2038="","",CONCATENATE(" / ",G2038)))</f>
        <v/>
      </c>
      <c r="BO2038" s="225" t="str">
        <f aca="false">AX2038</f>
        <v>.GBR</v>
      </c>
      <c r="BP2038" s="226" t="str">
        <f aca="false">IF(V2038="","",V2038)</f>
        <v/>
      </c>
      <c r="BQ2038" s="226" t="str">
        <f aca="false">IF(W2038="","",CONCATENATE(W2038,IF(LEFT(AO2038,1)="s","+","")))</f>
        <v/>
      </c>
      <c r="BR2038" s="226" t="str">
        <f aca="false">IF(X2038="","",CONCATENATE(X2038,IF(LEFT(AQ2038,1)="s","+","")))</f>
        <v/>
      </c>
      <c r="BS2038" s="226" t="str">
        <f aca="false">IF(Y2038="","",CONCATENATE(Y2038,IF(LEFT(AR2038,1)="s","+","")))</f>
        <v/>
      </c>
      <c r="BT2038" s="226" t="str">
        <f aca="false">IF(Z2038="","",CONCATENATE(Z2038,IF(LEFT(AS2038,1)="s","+","")))</f>
        <v/>
      </c>
      <c r="BU2038" s="227" t="str">
        <f aca="false">IF(AA2038="","",CONCATENATE(AA2038,IF(LEFT(AT2038,1)="s","+","")))</f>
        <v/>
      </c>
      <c r="BW2038" s="177" t="s">
        <v>338</v>
      </c>
      <c r="BX2038" s="170" t="str">
        <f aca="false">IF(BW2038&lt;&gt;"",IF(ISNUMBER(FIND("=",BW2038)),LEFT(BW2038,FIND("=",BW2038)-1),BW2038),BW2038)</f>
        <v>xx</v>
      </c>
      <c r="BY2038" s="170" t="str">
        <f aca="false">IF(BW2038&lt;&gt;"",IF(ISNUMBER(FIND("=",BW2038)),RIGHT(BW2038,LEN(BW2038)-FIND("=",BW2038)),""),"")</f>
        <v>Non_select</v>
      </c>
      <c r="BZ2038" s="170" t="str">
        <f aca="false">IF(BX2038&lt;&gt;"",IF(ISNUMBER(FIND(".",BX2038)),LEFT(BX2038,FIND(".",BX2038)-1),BX2038),BX2038)</f>
        <v>xx</v>
      </c>
      <c r="CA2038" s="170" t="str">
        <f aca="false">IF(BX2038&lt;&gt;"",IF(ISNUMBER(FIND(".",BX2038)),RIGHT(BX2038,LEN(BX2038)-FIND(".",BX2038)),""),"")</f>
        <v/>
      </c>
      <c r="CC2038" s="170" t="str">
        <f aca="false">A2038</f>
        <v>JX270893</v>
      </c>
      <c r="CD2038" s="178" t="s">
        <v>339</v>
      </c>
      <c r="CE2038" s="178" t="s">
        <v>340</v>
      </c>
      <c r="CF2038" s="178" t="s">
        <v>341</v>
      </c>
      <c r="CK2038" s="178"/>
      <c r="CR2038" s="228" t="n">
        <f aca="false">C2038</f>
        <v>0</v>
      </c>
      <c r="CS2038" s="229" t="n">
        <f aca="false">D2038</f>
        <v>0</v>
      </c>
      <c r="CT2038" s="170" t="str">
        <f aca="false">CONCATENATE(CD2038," strain ",CM2038," ",CL2038,", partial cds")</f>
        <v>Hepatitis E virus strain  , partial cds</v>
      </c>
    </row>
    <row r="2039" customFormat="false" ht="11.9" hidden="true" customHeight="true" outlineLevel="0" collapsed="false">
      <c r="A2039" s="1" t="s">
        <v>4993</v>
      </c>
      <c r="B2039" s="147" t="s">
        <v>371</v>
      </c>
      <c r="F2039" s="210"/>
      <c r="H2039" s="146" t="s">
        <v>649</v>
      </c>
      <c r="I2039" s="153" t="s">
        <v>650</v>
      </c>
      <c r="J2039" s="146" t="s">
        <v>395</v>
      </c>
      <c r="AJ2039" s="219" t="n">
        <f aca="false">SeqEnd-SeqBeg+1</f>
        <v>1</v>
      </c>
      <c r="AK2039" s="220" t="n">
        <f aca="false">AND( SeqBeg&lt;=Beg  , End &lt;=SeqEnd )</f>
        <v>0</v>
      </c>
      <c r="AN2039" s="221"/>
      <c r="AO2039" s="147" t="s">
        <v>103</v>
      </c>
      <c r="AP2039" s="147" t="s">
        <v>103</v>
      </c>
      <c r="AQ2039" s="147" t="s">
        <v>103</v>
      </c>
      <c r="AR2039" s="147" t="s">
        <v>103</v>
      </c>
      <c r="AS2039" s="147" t="s">
        <v>103</v>
      </c>
      <c r="AT2039" s="147" t="s">
        <v>103</v>
      </c>
      <c r="AU2039" s="146"/>
      <c r="AW2039" s="222" t="str">
        <f aca="false">HYPERLINK(CONCATENATE("http://www.ncbi.nlm.nih.gov/nuccore/",BM2039),BM2039)</f>
        <v>JX270894</v>
      </c>
      <c r="AX2039" s="219" t="str">
        <f aca="false">CONCATENATE(D2039,IF(I2039="","",CONCATENATE(".",I2039)),IF(K2039="","",CONCATENATE(".",K2039)),IF(M2039="","",CONCATENATE(".",M2039)),IF(R2039="","",CONCATENATE(".",R2039)),IF(U2039="","","(*)"))</f>
        <v>.GBR</v>
      </c>
      <c r="AY2039" s="170" t="str">
        <f aca="false">CONCATENATE(BM2039,".",BN2039)</f>
        <v>JX270894.</v>
      </c>
      <c r="AZ2039" s="171" t="str">
        <f aca="false">IF(AV2039="",IF(ISNUMBER(FIND(".",A2039)),LEFT(A2039,FIND(".",A2039)-1),A2039),AV2039)</f>
        <v>JX270894</v>
      </c>
      <c r="BA2039" s="171" t="str">
        <f aca="false">IF(ISNUMBER(FIND("-",AZ2039)),LEFT(AZ2039,FIND("-",AZ2039)-1),AZ2039)</f>
        <v>JX270894</v>
      </c>
      <c r="BB2039" s="170" t="str">
        <f aca="false"> MEGAname &amp; "="</f>
        <v>JX270894=</v>
      </c>
      <c r="BC2039" s="170" t="str">
        <f aca="false">Clear &amp; IF(span ,"Span","out")</f>
        <v>JX270894=out</v>
      </c>
      <c r="BD2039" s="170" t="str">
        <f aca="false">Clear &amp; IF(span, IF(B2039=".","Selected",B2039),"out")</f>
        <v>JX270894=out</v>
      </c>
      <c r="BE2039" s="170" t="str">
        <f aca="false">Clear &amp; Strain</f>
        <v>JX270894=</v>
      </c>
      <c r="BF2039" s="170" t="str">
        <f aca="false">CONCATENATE(A2039,"=",F2039,". ",AX2039,IF(AB2039="","",CONCATENATE(".",AB2039)))</f>
        <v>JX270894=. .GBR</v>
      </c>
      <c r="BG2039" s="170" t="str">
        <f aca="false">CONCATENATE(A2039,"=",F2039,". ",AX2039)</f>
        <v>JX270894=. .GBR</v>
      </c>
      <c r="BH2039" s="170" t="str">
        <f aca="false">CONCATENATE(A2039,"=",AX2039)</f>
        <v>JX270894=.GBR</v>
      </c>
      <c r="BI2039" s="170" t="str">
        <f aca="false">CONCATENATE(A2039,"=",ComForSubtype,D2039)</f>
        <v>JX270894=</v>
      </c>
      <c r="BJ2039" s="170" t="str">
        <f aca="false">CONCATENATE(A2039,"=",E2039)</f>
        <v>JX270894=</v>
      </c>
      <c r="BK2039" s="170" t="str">
        <f aca="false">CONCATENATE(A2039,"=",C2039)</f>
        <v>JX270894=</v>
      </c>
      <c r="BL2039" s="170" t="str">
        <f aca="false">CONCATENATE(D2039,"=")</f>
        <v>=</v>
      </c>
      <c r="BM2039" s="223" t="str">
        <f aca="false">IF(BA2039="XX","",BA2039)</f>
        <v>JX270894</v>
      </c>
      <c r="BN2039" s="224" t="str">
        <f aca="false">CONCATENATE(IF(F2039="","",F2039),IF(G2039="","",CONCATENATE(" / ",G2039)))</f>
        <v/>
      </c>
      <c r="BO2039" s="225" t="str">
        <f aca="false">AX2039</f>
        <v>.GBR</v>
      </c>
      <c r="BP2039" s="226" t="str">
        <f aca="false">IF(V2039="","",V2039)</f>
        <v/>
      </c>
      <c r="BQ2039" s="226" t="str">
        <f aca="false">IF(W2039="","",CONCATENATE(W2039,IF(LEFT(AO2039,1)="s","+","")))</f>
        <v/>
      </c>
      <c r="BR2039" s="226" t="str">
        <f aca="false">IF(X2039="","",CONCATENATE(X2039,IF(LEFT(AQ2039,1)="s","+","")))</f>
        <v/>
      </c>
      <c r="BS2039" s="226" t="str">
        <f aca="false">IF(Y2039="","",CONCATENATE(Y2039,IF(LEFT(AR2039,1)="s","+","")))</f>
        <v/>
      </c>
      <c r="BT2039" s="226" t="str">
        <f aca="false">IF(Z2039="","",CONCATENATE(Z2039,IF(LEFT(AS2039,1)="s","+","")))</f>
        <v/>
      </c>
      <c r="BU2039" s="227" t="str">
        <f aca="false">IF(AA2039="","",CONCATENATE(AA2039,IF(LEFT(AT2039,1)="s","+","")))</f>
        <v/>
      </c>
      <c r="BW2039" s="177" t="s">
        <v>338</v>
      </c>
      <c r="BX2039" s="170" t="str">
        <f aca="false">IF(BW2039&lt;&gt;"",IF(ISNUMBER(FIND("=",BW2039)),LEFT(BW2039,FIND("=",BW2039)-1),BW2039),BW2039)</f>
        <v>xx</v>
      </c>
      <c r="BY2039" s="170" t="str">
        <f aca="false">IF(BW2039&lt;&gt;"",IF(ISNUMBER(FIND("=",BW2039)),RIGHT(BW2039,LEN(BW2039)-FIND("=",BW2039)),""),"")</f>
        <v>Non_select</v>
      </c>
      <c r="BZ2039" s="170" t="str">
        <f aca="false">IF(BX2039&lt;&gt;"",IF(ISNUMBER(FIND(".",BX2039)),LEFT(BX2039,FIND(".",BX2039)-1),BX2039),BX2039)</f>
        <v>xx</v>
      </c>
      <c r="CA2039" s="170" t="str">
        <f aca="false">IF(BX2039&lt;&gt;"",IF(ISNUMBER(FIND(".",BX2039)),RIGHT(BX2039,LEN(BX2039)-FIND(".",BX2039)),""),"")</f>
        <v/>
      </c>
      <c r="CC2039" s="170" t="str">
        <f aca="false">A2039</f>
        <v>JX270894</v>
      </c>
      <c r="CD2039" s="178" t="s">
        <v>339</v>
      </c>
      <c r="CE2039" s="178" t="s">
        <v>340</v>
      </c>
      <c r="CF2039" s="178" t="s">
        <v>341</v>
      </c>
      <c r="CK2039" s="178"/>
      <c r="CR2039" s="228" t="n">
        <f aca="false">C2039</f>
        <v>0</v>
      </c>
      <c r="CS2039" s="229" t="n">
        <f aca="false">D2039</f>
        <v>0</v>
      </c>
      <c r="CT2039" s="170" t="str">
        <f aca="false">CONCATENATE(CD2039," strain ",CM2039," ",CL2039,", partial cds")</f>
        <v>Hepatitis E virus strain  , partial cds</v>
      </c>
    </row>
    <row r="2040" customFormat="false" ht="11.9" hidden="true" customHeight="true" outlineLevel="0" collapsed="false">
      <c r="A2040" s="1" t="s">
        <v>4994</v>
      </c>
      <c r="B2040" s="147" t="s">
        <v>371</v>
      </c>
      <c r="F2040" s="210"/>
      <c r="H2040" s="146" t="s">
        <v>649</v>
      </c>
      <c r="I2040" s="153" t="s">
        <v>650</v>
      </c>
      <c r="J2040" s="146" t="s">
        <v>395</v>
      </c>
      <c r="AJ2040" s="219" t="n">
        <f aca="false">SeqEnd-SeqBeg+1</f>
        <v>1</v>
      </c>
      <c r="AK2040" s="220" t="n">
        <f aca="false">AND( SeqBeg&lt;=Beg  , End &lt;=SeqEnd )</f>
        <v>0</v>
      </c>
      <c r="AN2040" s="221"/>
      <c r="AO2040" s="147" t="s">
        <v>103</v>
      </c>
      <c r="AP2040" s="147" t="s">
        <v>103</v>
      </c>
      <c r="AQ2040" s="147" t="s">
        <v>103</v>
      </c>
      <c r="AR2040" s="147" t="s">
        <v>103</v>
      </c>
      <c r="AS2040" s="147" t="s">
        <v>103</v>
      </c>
      <c r="AT2040" s="147" t="s">
        <v>103</v>
      </c>
      <c r="AU2040" s="146"/>
      <c r="AW2040" s="222" t="str">
        <f aca="false">HYPERLINK(CONCATENATE("http://www.ncbi.nlm.nih.gov/nuccore/",BM2040),BM2040)</f>
        <v>JX270895</v>
      </c>
      <c r="AX2040" s="219" t="str">
        <f aca="false">CONCATENATE(D2040,IF(I2040="","",CONCATENATE(".",I2040)),IF(K2040="","",CONCATENATE(".",K2040)),IF(M2040="","",CONCATENATE(".",M2040)),IF(R2040="","",CONCATENATE(".",R2040)),IF(U2040="","","(*)"))</f>
        <v>.GBR</v>
      </c>
      <c r="AY2040" s="170" t="str">
        <f aca="false">CONCATENATE(BM2040,".",BN2040)</f>
        <v>JX270895.</v>
      </c>
      <c r="AZ2040" s="171" t="str">
        <f aca="false">IF(AV2040="",IF(ISNUMBER(FIND(".",A2040)),LEFT(A2040,FIND(".",A2040)-1),A2040),AV2040)</f>
        <v>JX270895</v>
      </c>
      <c r="BA2040" s="171" t="str">
        <f aca="false">IF(ISNUMBER(FIND("-",AZ2040)),LEFT(AZ2040,FIND("-",AZ2040)-1),AZ2040)</f>
        <v>JX270895</v>
      </c>
      <c r="BB2040" s="170" t="str">
        <f aca="false"> MEGAname &amp; "="</f>
        <v>JX270895=</v>
      </c>
      <c r="BC2040" s="170" t="str">
        <f aca="false">Clear &amp; IF(span ,"Span","out")</f>
        <v>JX270895=out</v>
      </c>
      <c r="BD2040" s="170" t="str">
        <f aca="false">Clear &amp; IF(span, IF(B2040=".","Selected",B2040),"out")</f>
        <v>JX270895=out</v>
      </c>
      <c r="BE2040" s="170" t="str">
        <f aca="false">Clear &amp; Strain</f>
        <v>JX270895=</v>
      </c>
      <c r="BF2040" s="170" t="str">
        <f aca="false">CONCATENATE(A2040,"=",F2040,". ",AX2040,IF(AB2040="","",CONCATENATE(".",AB2040)))</f>
        <v>JX270895=. .GBR</v>
      </c>
      <c r="BG2040" s="170" t="str">
        <f aca="false">CONCATENATE(A2040,"=",F2040,". ",AX2040)</f>
        <v>JX270895=. .GBR</v>
      </c>
      <c r="BH2040" s="170" t="str">
        <f aca="false">CONCATENATE(A2040,"=",AX2040)</f>
        <v>JX270895=.GBR</v>
      </c>
      <c r="BI2040" s="170" t="str">
        <f aca="false">CONCATENATE(A2040,"=",ComForSubtype,D2040)</f>
        <v>JX270895=</v>
      </c>
      <c r="BJ2040" s="170" t="str">
        <f aca="false">CONCATENATE(A2040,"=",E2040)</f>
        <v>JX270895=</v>
      </c>
      <c r="BK2040" s="170" t="str">
        <f aca="false">CONCATENATE(A2040,"=",C2040)</f>
        <v>JX270895=</v>
      </c>
      <c r="BL2040" s="170" t="str">
        <f aca="false">CONCATENATE(D2040,"=")</f>
        <v>=</v>
      </c>
      <c r="BM2040" s="223" t="str">
        <f aca="false">IF(BA2040="XX","",BA2040)</f>
        <v>JX270895</v>
      </c>
      <c r="BN2040" s="224" t="str">
        <f aca="false">CONCATENATE(IF(F2040="","",F2040),IF(G2040="","",CONCATENATE(" / ",G2040)))</f>
        <v/>
      </c>
      <c r="BO2040" s="225" t="str">
        <f aca="false">AX2040</f>
        <v>.GBR</v>
      </c>
      <c r="BP2040" s="226" t="str">
        <f aca="false">IF(V2040="","",V2040)</f>
        <v/>
      </c>
      <c r="BQ2040" s="226" t="str">
        <f aca="false">IF(W2040="","",CONCATENATE(W2040,IF(LEFT(AO2040,1)="s","+","")))</f>
        <v/>
      </c>
      <c r="BR2040" s="226" t="str">
        <f aca="false">IF(X2040="","",CONCATENATE(X2040,IF(LEFT(AQ2040,1)="s","+","")))</f>
        <v/>
      </c>
      <c r="BS2040" s="226" t="str">
        <f aca="false">IF(Y2040="","",CONCATENATE(Y2040,IF(LEFT(AR2040,1)="s","+","")))</f>
        <v/>
      </c>
      <c r="BT2040" s="226" t="str">
        <f aca="false">IF(Z2040="","",CONCATENATE(Z2040,IF(LEFT(AS2040,1)="s","+","")))</f>
        <v/>
      </c>
      <c r="BU2040" s="227" t="str">
        <f aca="false">IF(AA2040="","",CONCATENATE(AA2040,IF(LEFT(AT2040,1)="s","+","")))</f>
        <v/>
      </c>
      <c r="BW2040" s="177" t="s">
        <v>338</v>
      </c>
      <c r="BX2040" s="170" t="str">
        <f aca="false">IF(BW2040&lt;&gt;"",IF(ISNUMBER(FIND("=",BW2040)),LEFT(BW2040,FIND("=",BW2040)-1),BW2040),BW2040)</f>
        <v>xx</v>
      </c>
      <c r="BY2040" s="170" t="str">
        <f aca="false">IF(BW2040&lt;&gt;"",IF(ISNUMBER(FIND("=",BW2040)),RIGHT(BW2040,LEN(BW2040)-FIND("=",BW2040)),""),"")</f>
        <v>Non_select</v>
      </c>
      <c r="BZ2040" s="170" t="str">
        <f aca="false">IF(BX2040&lt;&gt;"",IF(ISNUMBER(FIND(".",BX2040)),LEFT(BX2040,FIND(".",BX2040)-1),BX2040),BX2040)</f>
        <v>xx</v>
      </c>
      <c r="CA2040" s="170" t="str">
        <f aca="false">IF(BX2040&lt;&gt;"",IF(ISNUMBER(FIND(".",BX2040)),RIGHT(BX2040,LEN(BX2040)-FIND(".",BX2040)),""),"")</f>
        <v/>
      </c>
      <c r="CC2040" s="170" t="str">
        <f aca="false">A2040</f>
        <v>JX270895</v>
      </c>
      <c r="CD2040" s="178" t="s">
        <v>339</v>
      </c>
      <c r="CE2040" s="178" t="s">
        <v>340</v>
      </c>
      <c r="CF2040" s="178" t="s">
        <v>341</v>
      </c>
      <c r="CK2040" s="178"/>
      <c r="CR2040" s="228" t="n">
        <f aca="false">C2040</f>
        <v>0</v>
      </c>
      <c r="CS2040" s="229" t="n">
        <f aca="false">D2040</f>
        <v>0</v>
      </c>
      <c r="CT2040" s="170" t="str">
        <f aca="false">CONCATENATE(CD2040," strain ",CM2040," ",CL2040,", partial cds")</f>
        <v>Hepatitis E virus strain  , partial cds</v>
      </c>
    </row>
    <row r="2041" customFormat="false" ht="11.9" hidden="true" customHeight="true" outlineLevel="0" collapsed="false">
      <c r="A2041" s="1" t="s">
        <v>4995</v>
      </c>
      <c r="B2041" s="147" t="s">
        <v>371</v>
      </c>
      <c r="F2041" s="210"/>
      <c r="H2041" s="146" t="s">
        <v>649</v>
      </c>
      <c r="I2041" s="153" t="s">
        <v>650</v>
      </c>
      <c r="J2041" s="146" t="s">
        <v>395</v>
      </c>
      <c r="AJ2041" s="219" t="n">
        <f aca="false">SeqEnd-SeqBeg+1</f>
        <v>1</v>
      </c>
      <c r="AK2041" s="220" t="n">
        <f aca="false">AND( SeqBeg&lt;=Beg  , End &lt;=SeqEnd )</f>
        <v>0</v>
      </c>
      <c r="AN2041" s="221"/>
      <c r="AO2041" s="147" t="s">
        <v>103</v>
      </c>
      <c r="AP2041" s="147" t="s">
        <v>103</v>
      </c>
      <c r="AQ2041" s="147" t="s">
        <v>103</v>
      </c>
      <c r="AR2041" s="147" t="s">
        <v>103</v>
      </c>
      <c r="AS2041" s="147" t="s">
        <v>103</v>
      </c>
      <c r="AT2041" s="147" t="s">
        <v>103</v>
      </c>
      <c r="AU2041" s="146"/>
      <c r="AW2041" s="222" t="str">
        <f aca="false">HYPERLINK(CONCATENATE("http://www.ncbi.nlm.nih.gov/nuccore/",BM2041),BM2041)</f>
        <v>JX270896</v>
      </c>
      <c r="AX2041" s="219" t="str">
        <f aca="false">CONCATENATE(D2041,IF(I2041="","",CONCATENATE(".",I2041)),IF(K2041="","",CONCATENATE(".",K2041)),IF(M2041="","",CONCATENATE(".",M2041)),IF(R2041="","",CONCATENATE(".",R2041)),IF(U2041="","","(*)"))</f>
        <v>.GBR</v>
      </c>
      <c r="AY2041" s="170" t="str">
        <f aca="false">CONCATENATE(BM2041,".",BN2041)</f>
        <v>JX270896.</v>
      </c>
      <c r="AZ2041" s="171" t="str">
        <f aca="false">IF(AV2041="",IF(ISNUMBER(FIND(".",A2041)),LEFT(A2041,FIND(".",A2041)-1),A2041),AV2041)</f>
        <v>JX270896</v>
      </c>
      <c r="BA2041" s="171" t="str">
        <f aca="false">IF(ISNUMBER(FIND("-",AZ2041)),LEFT(AZ2041,FIND("-",AZ2041)-1),AZ2041)</f>
        <v>JX270896</v>
      </c>
      <c r="BB2041" s="170" t="str">
        <f aca="false"> MEGAname &amp; "="</f>
        <v>JX270896=</v>
      </c>
      <c r="BC2041" s="170" t="str">
        <f aca="false">Clear &amp; IF(span ,"Span","out")</f>
        <v>JX270896=out</v>
      </c>
      <c r="BD2041" s="170" t="str">
        <f aca="false">Clear &amp; IF(span, IF(B2041=".","Selected",B2041),"out")</f>
        <v>JX270896=out</v>
      </c>
      <c r="BE2041" s="170" t="str">
        <f aca="false">Clear &amp; Strain</f>
        <v>JX270896=</v>
      </c>
      <c r="BF2041" s="170" t="str">
        <f aca="false">CONCATENATE(A2041,"=",F2041,". ",AX2041,IF(AB2041="","",CONCATENATE(".",AB2041)))</f>
        <v>JX270896=. .GBR</v>
      </c>
      <c r="BG2041" s="170" t="str">
        <f aca="false">CONCATENATE(A2041,"=",F2041,". ",AX2041)</f>
        <v>JX270896=. .GBR</v>
      </c>
      <c r="BH2041" s="170" t="str">
        <f aca="false">CONCATENATE(A2041,"=",AX2041)</f>
        <v>JX270896=.GBR</v>
      </c>
      <c r="BI2041" s="170" t="str">
        <f aca="false">CONCATENATE(A2041,"=",ComForSubtype,D2041)</f>
        <v>JX270896=</v>
      </c>
      <c r="BJ2041" s="170" t="str">
        <f aca="false">CONCATENATE(A2041,"=",E2041)</f>
        <v>JX270896=</v>
      </c>
      <c r="BK2041" s="170" t="str">
        <f aca="false">CONCATENATE(A2041,"=",C2041)</f>
        <v>JX270896=</v>
      </c>
      <c r="BL2041" s="170" t="str">
        <f aca="false">CONCATENATE(D2041,"=")</f>
        <v>=</v>
      </c>
      <c r="BM2041" s="223" t="str">
        <f aca="false">IF(BA2041="XX","",BA2041)</f>
        <v>JX270896</v>
      </c>
      <c r="BN2041" s="224" t="str">
        <f aca="false">CONCATENATE(IF(F2041="","",F2041),IF(G2041="","",CONCATENATE(" / ",G2041)))</f>
        <v/>
      </c>
      <c r="BO2041" s="225" t="str">
        <f aca="false">AX2041</f>
        <v>.GBR</v>
      </c>
      <c r="BP2041" s="226" t="str">
        <f aca="false">IF(V2041="","",V2041)</f>
        <v/>
      </c>
      <c r="BQ2041" s="226" t="str">
        <f aca="false">IF(W2041="","",CONCATENATE(W2041,IF(LEFT(AO2041,1)="s","+","")))</f>
        <v/>
      </c>
      <c r="BR2041" s="226" t="str">
        <f aca="false">IF(X2041="","",CONCATENATE(X2041,IF(LEFT(AQ2041,1)="s","+","")))</f>
        <v/>
      </c>
      <c r="BS2041" s="226" t="str">
        <f aca="false">IF(Y2041="","",CONCATENATE(Y2041,IF(LEFT(AR2041,1)="s","+","")))</f>
        <v/>
      </c>
      <c r="BT2041" s="226" t="str">
        <f aca="false">IF(Z2041="","",CONCATENATE(Z2041,IF(LEFT(AS2041,1)="s","+","")))</f>
        <v/>
      </c>
      <c r="BU2041" s="227" t="str">
        <f aca="false">IF(AA2041="","",CONCATENATE(AA2041,IF(LEFT(AT2041,1)="s","+","")))</f>
        <v/>
      </c>
      <c r="BW2041" s="177" t="s">
        <v>338</v>
      </c>
      <c r="BX2041" s="170" t="str">
        <f aca="false">IF(BW2041&lt;&gt;"",IF(ISNUMBER(FIND("=",BW2041)),LEFT(BW2041,FIND("=",BW2041)-1),BW2041),BW2041)</f>
        <v>xx</v>
      </c>
      <c r="BY2041" s="170" t="str">
        <f aca="false">IF(BW2041&lt;&gt;"",IF(ISNUMBER(FIND("=",BW2041)),RIGHT(BW2041,LEN(BW2041)-FIND("=",BW2041)),""),"")</f>
        <v>Non_select</v>
      </c>
      <c r="BZ2041" s="170" t="str">
        <f aca="false">IF(BX2041&lt;&gt;"",IF(ISNUMBER(FIND(".",BX2041)),LEFT(BX2041,FIND(".",BX2041)-1),BX2041),BX2041)</f>
        <v>xx</v>
      </c>
      <c r="CA2041" s="170" t="str">
        <f aca="false">IF(BX2041&lt;&gt;"",IF(ISNUMBER(FIND(".",BX2041)),RIGHT(BX2041,LEN(BX2041)-FIND(".",BX2041)),""),"")</f>
        <v/>
      </c>
      <c r="CC2041" s="170" t="str">
        <f aca="false">A2041</f>
        <v>JX270896</v>
      </c>
      <c r="CD2041" s="178" t="s">
        <v>339</v>
      </c>
      <c r="CE2041" s="178" t="s">
        <v>340</v>
      </c>
      <c r="CF2041" s="178" t="s">
        <v>341</v>
      </c>
      <c r="CK2041" s="178"/>
      <c r="CR2041" s="228" t="n">
        <f aca="false">C2041</f>
        <v>0</v>
      </c>
      <c r="CS2041" s="229" t="n">
        <f aca="false">D2041</f>
        <v>0</v>
      </c>
      <c r="CT2041" s="170" t="str">
        <f aca="false">CONCATENATE(CD2041," strain ",CM2041," ",CL2041,", partial cds")</f>
        <v>Hepatitis E virus strain  , partial cds</v>
      </c>
    </row>
    <row r="2042" customFormat="false" ht="11.9" hidden="true" customHeight="true" outlineLevel="0" collapsed="false">
      <c r="A2042" s="1" t="s">
        <v>4996</v>
      </c>
      <c r="B2042" s="147" t="s">
        <v>371</v>
      </c>
      <c r="F2042" s="210"/>
      <c r="H2042" s="146" t="s">
        <v>649</v>
      </c>
      <c r="I2042" s="153" t="s">
        <v>650</v>
      </c>
      <c r="J2042" s="146" t="s">
        <v>395</v>
      </c>
      <c r="AJ2042" s="219" t="n">
        <f aca="false">SeqEnd-SeqBeg+1</f>
        <v>1</v>
      </c>
      <c r="AK2042" s="220" t="n">
        <f aca="false">AND( SeqBeg&lt;=Beg  , End &lt;=SeqEnd )</f>
        <v>0</v>
      </c>
      <c r="AN2042" s="221"/>
      <c r="AO2042" s="147" t="s">
        <v>103</v>
      </c>
      <c r="AP2042" s="147" t="s">
        <v>103</v>
      </c>
      <c r="AQ2042" s="147" t="s">
        <v>103</v>
      </c>
      <c r="AR2042" s="147" t="s">
        <v>103</v>
      </c>
      <c r="AS2042" s="147" t="s">
        <v>103</v>
      </c>
      <c r="AT2042" s="147" t="s">
        <v>103</v>
      </c>
      <c r="AU2042" s="146"/>
      <c r="AW2042" s="222" t="str">
        <f aca="false">HYPERLINK(CONCATENATE("http://www.ncbi.nlm.nih.gov/nuccore/",BM2042),BM2042)</f>
        <v>JX270897</v>
      </c>
      <c r="AX2042" s="219" t="str">
        <f aca="false">CONCATENATE(D2042,IF(I2042="","",CONCATENATE(".",I2042)),IF(K2042="","",CONCATENATE(".",K2042)),IF(M2042="","",CONCATENATE(".",M2042)),IF(R2042="","",CONCATENATE(".",R2042)),IF(U2042="","","(*)"))</f>
        <v>.GBR</v>
      </c>
      <c r="AY2042" s="170" t="str">
        <f aca="false">CONCATENATE(BM2042,".",BN2042)</f>
        <v>JX270897.</v>
      </c>
      <c r="AZ2042" s="171" t="str">
        <f aca="false">IF(AV2042="",IF(ISNUMBER(FIND(".",A2042)),LEFT(A2042,FIND(".",A2042)-1),A2042),AV2042)</f>
        <v>JX270897</v>
      </c>
      <c r="BA2042" s="171" t="str">
        <f aca="false">IF(ISNUMBER(FIND("-",AZ2042)),LEFT(AZ2042,FIND("-",AZ2042)-1),AZ2042)</f>
        <v>JX270897</v>
      </c>
      <c r="BB2042" s="170" t="str">
        <f aca="false"> MEGAname &amp; "="</f>
        <v>JX270897=</v>
      </c>
      <c r="BC2042" s="170" t="str">
        <f aca="false">Clear &amp; IF(span ,"Span","out")</f>
        <v>JX270897=out</v>
      </c>
      <c r="BD2042" s="170" t="str">
        <f aca="false">Clear &amp; IF(span, IF(B2042=".","Selected",B2042),"out")</f>
        <v>JX270897=out</v>
      </c>
      <c r="BE2042" s="170" t="str">
        <f aca="false">Clear &amp; Strain</f>
        <v>JX270897=</v>
      </c>
      <c r="BF2042" s="170" t="str">
        <f aca="false">CONCATENATE(A2042,"=",F2042,". ",AX2042,IF(AB2042="","",CONCATENATE(".",AB2042)))</f>
        <v>JX270897=. .GBR</v>
      </c>
      <c r="BG2042" s="170" t="str">
        <f aca="false">CONCATENATE(A2042,"=",F2042,". ",AX2042)</f>
        <v>JX270897=. .GBR</v>
      </c>
      <c r="BH2042" s="170" t="str">
        <f aca="false">CONCATENATE(A2042,"=",AX2042)</f>
        <v>JX270897=.GBR</v>
      </c>
      <c r="BI2042" s="170" t="str">
        <f aca="false">CONCATENATE(A2042,"=",ComForSubtype,D2042)</f>
        <v>JX270897=</v>
      </c>
      <c r="BJ2042" s="170" t="str">
        <f aca="false">CONCATENATE(A2042,"=",E2042)</f>
        <v>JX270897=</v>
      </c>
      <c r="BK2042" s="170" t="str">
        <f aca="false">CONCATENATE(A2042,"=",C2042)</f>
        <v>JX270897=</v>
      </c>
      <c r="BL2042" s="170" t="str">
        <f aca="false">CONCATENATE(D2042,"=")</f>
        <v>=</v>
      </c>
      <c r="BM2042" s="223" t="str">
        <f aca="false">IF(BA2042="XX","",BA2042)</f>
        <v>JX270897</v>
      </c>
      <c r="BN2042" s="224" t="str">
        <f aca="false">CONCATENATE(IF(F2042="","",F2042),IF(G2042="","",CONCATENATE(" / ",G2042)))</f>
        <v/>
      </c>
      <c r="BO2042" s="225" t="str">
        <f aca="false">AX2042</f>
        <v>.GBR</v>
      </c>
      <c r="BP2042" s="226" t="str">
        <f aca="false">IF(V2042="","",V2042)</f>
        <v/>
      </c>
      <c r="BQ2042" s="226" t="str">
        <f aca="false">IF(W2042="","",CONCATENATE(W2042,IF(LEFT(AO2042,1)="s","+","")))</f>
        <v/>
      </c>
      <c r="BR2042" s="226" t="str">
        <f aca="false">IF(X2042="","",CONCATENATE(X2042,IF(LEFT(AQ2042,1)="s","+","")))</f>
        <v/>
      </c>
      <c r="BS2042" s="226" t="str">
        <f aca="false">IF(Y2042="","",CONCATENATE(Y2042,IF(LEFT(AR2042,1)="s","+","")))</f>
        <v/>
      </c>
      <c r="BT2042" s="226" t="str">
        <f aca="false">IF(Z2042="","",CONCATENATE(Z2042,IF(LEFT(AS2042,1)="s","+","")))</f>
        <v/>
      </c>
      <c r="BU2042" s="227" t="str">
        <f aca="false">IF(AA2042="","",CONCATENATE(AA2042,IF(LEFT(AT2042,1)="s","+","")))</f>
        <v/>
      </c>
      <c r="BW2042" s="177" t="s">
        <v>338</v>
      </c>
      <c r="BX2042" s="170" t="str">
        <f aca="false">IF(BW2042&lt;&gt;"",IF(ISNUMBER(FIND("=",BW2042)),LEFT(BW2042,FIND("=",BW2042)-1),BW2042),BW2042)</f>
        <v>xx</v>
      </c>
      <c r="BY2042" s="170" t="str">
        <f aca="false">IF(BW2042&lt;&gt;"",IF(ISNUMBER(FIND("=",BW2042)),RIGHT(BW2042,LEN(BW2042)-FIND("=",BW2042)),""),"")</f>
        <v>Non_select</v>
      </c>
      <c r="BZ2042" s="170" t="str">
        <f aca="false">IF(BX2042&lt;&gt;"",IF(ISNUMBER(FIND(".",BX2042)),LEFT(BX2042,FIND(".",BX2042)-1),BX2042),BX2042)</f>
        <v>xx</v>
      </c>
      <c r="CA2042" s="170" t="str">
        <f aca="false">IF(BX2042&lt;&gt;"",IF(ISNUMBER(FIND(".",BX2042)),RIGHT(BX2042,LEN(BX2042)-FIND(".",BX2042)),""),"")</f>
        <v/>
      </c>
      <c r="CC2042" s="170" t="str">
        <f aca="false">A2042</f>
        <v>JX270897</v>
      </c>
      <c r="CD2042" s="178" t="s">
        <v>339</v>
      </c>
      <c r="CE2042" s="178" t="s">
        <v>340</v>
      </c>
      <c r="CF2042" s="178" t="s">
        <v>341</v>
      </c>
      <c r="CK2042" s="178"/>
      <c r="CR2042" s="228" t="n">
        <f aca="false">C2042</f>
        <v>0</v>
      </c>
      <c r="CS2042" s="229" t="n">
        <f aca="false">D2042</f>
        <v>0</v>
      </c>
      <c r="CT2042" s="170" t="str">
        <f aca="false">CONCATENATE(CD2042," strain ",CM2042," ",CL2042,", partial cds")</f>
        <v>Hepatitis E virus strain  , partial cds</v>
      </c>
    </row>
    <row r="2043" customFormat="false" ht="11.9" hidden="true" customHeight="true" outlineLevel="0" collapsed="false">
      <c r="A2043" s="1" t="s">
        <v>4997</v>
      </c>
      <c r="B2043" s="147" t="s">
        <v>371</v>
      </c>
      <c r="F2043" s="210"/>
      <c r="H2043" s="146" t="s">
        <v>649</v>
      </c>
      <c r="I2043" s="153" t="s">
        <v>650</v>
      </c>
      <c r="J2043" s="146" t="s">
        <v>395</v>
      </c>
      <c r="AJ2043" s="219" t="n">
        <f aca="false">SeqEnd-SeqBeg+1</f>
        <v>1</v>
      </c>
      <c r="AK2043" s="220" t="n">
        <f aca="false">AND( SeqBeg&lt;=Beg  , End &lt;=SeqEnd )</f>
        <v>0</v>
      </c>
      <c r="AN2043" s="221"/>
      <c r="AO2043" s="147" t="s">
        <v>103</v>
      </c>
      <c r="AP2043" s="147" t="s">
        <v>103</v>
      </c>
      <c r="AQ2043" s="147" t="s">
        <v>103</v>
      </c>
      <c r="AR2043" s="147" t="s">
        <v>103</v>
      </c>
      <c r="AS2043" s="147" t="s">
        <v>103</v>
      </c>
      <c r="AT2043" s="147" t="s">
        <v>103</v>
      </c>
      <c r="AU2043" s="146"/>
      <c r="AW2043" s="222" t="str">
        <f aca="false">HYPERLINK(CONCATENATE("http://www.ncbi.nlm.nih.gov/nuccore/",BM2043),BM2043)</f>
        <v>JX270898</v>
      </c>
      <c r="AX2043" s="219" t="str">
        <f aca="false">CONCATENATE(D2043,IF(I2043="","",CONCATENATE(".",I2043)),IF(K2043="","",CONCATENATE(".",K2043)),IF(M2043="","",CONCATENATE(".",M2043)),IF(R2043="","",CONCATENATE(".",R2043)),IF(U2043="","","(*)"))</f>
        <v>.GBR</v>
      </c>
      <c r="AY2043" s="170" t="str">
        <f aca="false">CONCATENATE(BM2043,".",BN2043)</f>
        <v>JX270898.</v>
      </c>
      <c r="AZ2043" s="171" t="str">
        <f aca="false">IF(AV2043="",IF(ISNUMBER(FIND(".",A2043)),LEFT(A2043,FIND(".",A2043)-1),A2043),AV2043)</f>
        <v>JX270898</v>
      </c>
      <c r="BA2043" s="171" t="str">
        <f aca="false">IF(ISNUMBER(FIND("-",AZ2043)),LEFT(AZ2043,FIND("-",AZ2043)-1),AZ2043)</f>
        <v>JX270898</v>
      </c>
      <c r="BB2043" s="170" t="str">
        <f aca="false"> MEGAname &amp; "="</f>
        <v>JX270898=</v>
      </c>
      <c r="BC2043" s="170" t="str">
        <f aca="false">Clear &amp; IF(span ,"Span","out")</f>
        <v>JX270898=out</v>
      </c>
      <c r="BD2043" s="170" t="str">
        <f aca="false">Clear &amp; IF(span, IF(B2043=".","Selected",B2043),"out")</f>
        <v>JX270898=out</v>
      </c>
      <c r="BE2043" s="170" t="str">
        <f aca="false">Clear &amp; Strain</f>
        <v>JX270898=</v>
      </c>
      <c r="BF2043" s="170" t="str">
        <f aca="false">CONCATENATE(A2043,"=",F2043,". ",AX2043,IF(AB2043="","",CONCATENATE(".",AB2043)))</f>
        <v>JX270898=. .GBR</v>
      </c>
      <c r="BG2043" s="170" t="str">
        <f aca="false">CONCATENATE(A2043,"=",F2043,". ",AX2043)</f>
        <v>JX270898=. .GBR</v>
      </c>
      <c r="BH2043" s="170" t="str">
        <f aca="false">CONCATENATE(A2043,"=",AX2043)</f>
        <v>JX270898=.GBR</v>
      </c>
      <c r="BI2043" s="170" t="str">
        <f aca="false">CONCATENATE(A2043,"=",ComForSubtype,D2043)</f>
        <v>JX270898=</v>
      </c>
      <c r="BJ2043" s="170" t="str">
        <f aca="false">CONCATENATE(A2043,"=",E2043)</f>
        <v>JX270898=</v>
      </c>
      <c r="BK2043" s="170" t="str">
        <f aca="false">CONCATENATE(A2043,"=",C2043)</f>
        <v>JX270898=</v>
      </c>
      <c r="BL2043" s="170" t="str">
        <f aca="false">CONCATENATE(D2043,"=")</f>
        <v>=</v>
      </c>
      <c r="BM2043" s="223" t="str">
        <f aca="false">IF(BA2043="XX","",BA2043)</f>
        <v>JX270898</v>
      </c>
      <c r="BN2043" s="224" t="str">
        <f aca="false">CONCATENATE(IF(F2043="","",F2043),IF(G2043="","",CONCATENATE(" / ",G2043)))</f>
        <v/>
      </c>
      <c r="BO2043" s="225" t="str">
        <f aca="false">AX2043</f>
        <v>.GBR</v>
      </c>
      <c r="BP2043" s="226" t="str">
        <f aca="false">IF(V2043="","",V2043)</f>
        <v/>
      </c>
      <c r="BQ2043" s="226" t="str">
        <f aca="false">IF(W2043="","",CONCATENATE(W2043,IF(LEFT(AO2043,1)="s","+","")))</f>
        <v/>
      </c>
      <c r="BR2043" s="226" t="str">
        <f aca="false">IF(X2043="","",CONCATENATE(X2043,IF(LEFT(AQ2043,1)="s","+","")))</f>
        <v/>
      </c>
      <c r="BS2043" s="226" t="str">
        <f aca="false">IF(Y2043="","",CONCATENATE(Y2043,IF(LEFT(AR2043,1)="s","+","")))</f>
        <v/>
      </c>
      <c r="BT2043" s="226" t="str">
        <f aca="false">IF(Z2043="","",CONCATENATE(Z2043,IF(LEFT(AS2043,1)="s","+","")))</f>
        <v/>
      </c>
      <c r="BU2043" s="227" t="str">
        <f aca="false">IF(AA2043="","",CONCATENATE(AA2043,IF(LEFT(AT2043,1)="s","+","")))</f>
        <v/>
      </c>
      <c r="BW2043" s="177" t="s">
        <v>338</v>
      </c>
      <c r="BX2043" s="170" t="str">
        <f aca="false">IF(BW2043&lt;&gt;"",IF(ISNUMBER(FIND("=",BW2043)),LEFT(BW2043,FIND("=",BW2043)-1),BW2043),BW2043)</f>
        <v>xx</v>
      </c>
      <c r="BY2043" s="170" t="str">
        <f aca="false">IF(BW2043&lt;&gt;"",IF(ISNUMBER(FIND("=",BW2043)),RIGHT(BW2043,LEN(BW2043)-FIND("=",BW2043)),""),"")</f>
        <v>Non_select</v>
      </c>
      <c r="BZ2043" s="170" t="str">
        <f aca="false">IF(BX2043&lt;&gt;"",IF(ISNUMBER(FIND(".",BX2043)),LEFT(BX2043,FIND(".",BX2043)-1),BX2043),BX2043)</f>
        <v>xx</v>
      </c>
      <c r="CA2043" s="170" t="str">
        <f aca="false">IF(BX2043&lt;&gt;"",IF(ISNUMBER(FIND(".",BX2043)),RIGHT(BX2043,LEN(BX2043)-FIND(".",BX2043)),""),"")</f>
        <v/>
      </c>
      <c r="CC2043" s="170" t="str">
        <f aca="false">A2043</f>
        <v>JX270898</v>
      </c>
      <c r="CD2043" s="178" t="s">
        <v>339</v>
      </c>
      <c r="CE2043" s="178" t="s">
        <v>340</v>
      </c>
      <c r="CF2043" s="178" t="s">
        <v>341</v>
      </c>
      <c r="CK2043" s="178"/>
      <c r="CR2043" s="228" t="n">
        <f aca="false">C2043</f>
        <v>0</v>
      </c>
      <c r="CS2043" s="229" t="n">
        <f aca="false">D2043</f>
        <v>0</v>
      </c>
      <c r="CT2043" s="170" t="str">
        <f aca="false">CONCATENATE(CD2043," strain ",CM2043," ",CL2043,", partial cds")</f>
        <v>Hepatitis E virus strain  , partial cds</v>
      </c>
    </row>
    <row r="2044" customFormat="false" ht="11.9" hidden="true" customHeight="true" outlineLevel="0" collapsed="false">
      <c r="A2044" s="1" t="s">
        <v>4998</v>
      </c>
      <c r="B2044" s="147" t="s">
        <v>371</v>
      </c>
      <c r="F2044" s="210"/>
      <c r="H2044" s="146" t="s">
        <v>649</v>
      </c>
      <c r="I2044" s="153" t="s">
        <v>650</v>
      </c>
      <c r="J2044" s="146" t="s">
        <v>395</v>
      </c>
      <c r="AJ2044" s="219" t="n">
        <f aca="false">SeqEnd-SeqBeg+1</f>
        <v>1</v>
      </c>
      <c r="AK2044" s="220" t="n">
        <f aca="false">AND( SeqBeg&lt;=Beg  , End &lt;=SeqEnd )</f>
        <v>0</v>
      </c>
      <c r="AN2044" s="221"/>
      <c r="AO2044" s="147" t="s">
        <v>103</v>
      </c>
      <c r="AP2044" s="147" t="s">
        <v>103</v>
      </c>
      <c r="AQ2044" s="147" t="s">
        <v>103</v>
      </c>
      <c r="AR2044" s="147" t="s">
        <v>103</v>
      </c>
      <c r="AS2044" s="147" t="s">
        <v>103</v>
      </c>
      <c r="AT2044" s="147" t="s">
        <v>103</v>
      </c>
      <c r="AU2044" s="146"/>
      <c r="AW2044" s="222" t="str">
        <f aca="false">HYPERLINK(CONCATENATE("http://www.ncbi.nlm.nih.gov/nuccore/",BM2044),BM2044)</f>
        <v>JX270899</v>
      </c>
      <c r="AX2044" s="219" t="str">
        <f aca="false">CONCATENATE(D2044,IF(I2044="","",CONCATENATE(".",I2044)),IF(K2044="","",CONCATENATE(".",K2044)),IF(M2044="","",CONCATENATE(".",M2044)),IF(R2044="","",CONCATENATE(".",R2044)),IF(U2044="","","(*)"))</f>
        <v>.GBR</v>
      </c>
      <c r="AY2044" s="170" t="str">
        <f aca="false">CONCATENATE(BM2044,".",BN2044)</f>
        <v>JX270899.</v>
      </c>
      <c r="AZ2044" s="171" t="str">
        <f aca="false">IF(AV2044="",IF(ISNUMBER(FIND(".",A2044)),LEFT(A2044,FIND(".",A2044)-1),A2044),AV2044)</f>
        <v>JX270899</v>
      </c>
      <c r="BA2044" s="171" t="str">
        <f aca="false">IF(ISNUMBER(FIND("-",AZ2044)),LEFT(AZ2044,FIND("-",AZ2044)-1),AZ2044)</f>
        <v>JX270899</v>
      </c>
      <c r="BB2044" s="170" t="str">
        <f aca="false"> MEGAname &amp; "="</f>
        <v>JX270899=</v>
      </c>
      <c r="BC2044" s="170" t="str">
        <f aca="false">Clear &amp; IF(span ,"Span","out")</f>
        <v>JX270899=out</v>
      </c>
      <c r="BD2044" s="170" t="str">
        <f aca="false">Clear &amp; IF(span, IF(B2044=".","Selected",B2044),"out")</f>
        <v>JX270899=out</v>
      </c>
      <c r="BE2044" s="170" t="str">
        <f aca="false">Clear &amp; Strain</f>
        <v>JX270899=</v>
      </c>
      <c r="BF2044" s="170" t="str">
        <f aca="false">CONCATENATE(A2044,"=",F2044,". ",AX2044,IF(AB2044="","",CONCATENATE(".",AB2044)))</f>
        <v>JX270899=. .GBR</v>
      </c>
      <c r="BG2044" s="170" t="str">
        <f aca="false">CONCATENATE(A2044,"=",F2044,". ",AX2044)</f>
        <v>JX270899=. .GBR</v>
      </c>
      <c r="BH2044" s="170" t="str">
        <f aca="false">CONCATENATE(A2044,"=",AX2044)</f>
        <v>JX270899=.GBR</v>
      </c>
      <c r="BI2044" s="170" t="str">
        <f aca="false">CONCATENATE(A2044,"=",ComForSubtype,D2044)</f>
        <v>JX270899=</v>
      </c>
      <c r="BJ2044" s="170" t="str">
        <f aca="false">CONCATENATE(A2044,"=",E2044)</f>
        <v>JX270899=</v>
      </c>
      <c r="BK2044" s="170" t="str">
        <f aca="false">CONCATENATE(A2044,"=",C2044)</f>
        <v>JX270899=</v>
      </c>
      <c r="BL2044" s="170" t="str">
        <f aca="false">CONCATENATE(D2044,"=")</f>
        <v>=</v>
      </c>
      <c r="BM2044" s="223" t="str">
        <f aca="false">IF(BA2044="XX","",BA2044)</f>
        <v>JX270899</v>
      </c>
      <c r="BN2044" s="224" t="str">
        <f aca="false">CONCATENATE(IF(F2044="","",F2044),IF(G2044="","",CONCATENATE(" / ",G2044)))</f>
        <v/>
      </c>
      <c r="BO2044" s="225" t="str">
        <f aca="false">AX2044</f>
        <v>.GBR</v>
      </c>
      <c r="BP2044" s="226" t="str">
        <f aca="false">IF(V2044="","",V2044)</f>
        <v/>
      </c>
      <c r="BQ2044" s="226" t="str">
        <f aca="false">IF(W2044="","",CONCATENATE(W2044,IF(LEFT(AO2044,1)="s","+","")))</f>
        <v/>
      </c>
      <c r="BR2044" s="226" t="str">
        <f aca="false">IF(X2044="","",CONCATENATE(X2044,IF(LEFT(AQ2044,1)="s","+","")))</f>
        <v/>
      </c>
      <c r="BS2044" s="226" t="str">
        <f aca="false">IF(Y2044="","",CONCATENATE(Y2044,IF(LEFT(AR2044,1)="s","+","")))</f>
        <v/>
      </c>
      <c r="BT2044" s="226" t="str">
        <f aca="false">IF(Z2044="","",CONCATENATE(Z2044,IF(LEFT(AS2044,1)="s","+","")))</f>
        <v/>
      </c>
      <c r="BU2044" s="227" t="str">
        <f aca="false">IF(AA2044="","",CONCATENATE(AA2044,IF(LEFT(AT2044,1)="s","+","")))</f>
        <v/>
      </c>
      <c r="BW2044" s="177" t="s">
        <v>338</v>
      </c>
      <c r="BX2044" s="170" t="str">
        <f aca="false">IF(BW2044&lt;&gt;"",IF(ISNUMBER(FIND("=",BW2044)),LEFT(BW2044,FIND("=",BW2044)-1),BW2044),BW2044)</f>
        <v>xx</v>
      </c>
      <c r="BY2044" s="170" t="str">
        <f aca="false">IF(BW2044&lt;&gt;"",IF(ISNUMBER(FIND("=",BW2044)),RIGHT(BW2044,LEN(BW2044)-FIND("=",BW2044)),""),"")</f>
        <v>Non_select</v>
      </c>
      <c r="BZ2044" s="170" t="str">
        <f aca="false">IF(BX2044&lt;&gt;"",IF(ISNUMBER(FIND(".",BX2044)),LEFT(BX2044,FIND(".",BX2044)-1),BX2044),BX2044)</f>
        <v>xx</v>
      </c>
      <c r="CA2044" s="170" t="str">
        <f aca="false">IF(BX2044&lt;&gt;"",IF(ISNUMBER(FIND(".",BX2044)),RIGHT(BX2044,LEN(BX2044)-FIND(".",BX2044)),""),"")</f>
        <v/>
      </c>
      <c r="CC2044" s="170" t="str">
        <f aca="false">A2044</f>
        <v>JX270899</v>
      </c>
      <c r="CD2044" s="178" t="s">
        <v>339</v>
      </c>
      <c r="CE2044" s="178" t="s">
        <v>340</v>
      </c>
      <c r="CF2044" s="178" t="s">
        <v>341</v>
      </c>
      <c r="CK2044" s="178"/>
      <c r="CR2044" s="228" t="n">
        <f aca="false">C2044</f>
        <v>0</v>
      </c>
      <c r="CS2044" s="229" t="n">
        <f aca="false">D2044</f>
        <v>0</v>
      </c>
      <c r="CT2044" s="170" t="str">
        <f aca="false">CONCATENATE(CD2044," strain ",CM2044," ",CL2044,", partial cds")</f>
        <v>Hepatitis E virus strain  , partial cds</v>
      </c>
    </row>
    <row r="2045" customFormat="false" ht="11.9" hidden="true" customHeight="true" outlineLevel="0" collapsed="false">
      <c r="A2045" s="1" t="s">
        <v>4999</v>
      </c>
      <c r="B2045" s="147" t="s">
        <v>371</v>
      </c>
      <c r="F2045" s="210"/>
      <c r="H2045" s="146" t="s">
        <v>649</v>
      </c>
      <c r="I2045" s="153" t="s">
        <v>650</v>
      </c>
      <c r="J2045" s="146" t="s">
        <v>395</v>
      </c>
      <c r="AJ2045" s="219" t="n">
        <f aca="false">SeqEnd-SeqBeg+1</f>
        <v>1</v>
      </c>
      <c r="AK2045" s="220" t="n">
        <f aca="false">AND( SeqBeg&lt;=Beg  , End &lt;=SeqEnd )</f>
        <v>0</v>
      </c>
      <c r="AN2045" s="221"/>
      <c r="AO2045" s="147" t="s">
        <v>103</v>
      </c>
      <c r="AP2045" s="147" t="s">
        <v>103</v>
      </c>
      <c r="AQ2045" s="147" t="s">
        <v>103</v>
      </c>
      <c r="AR2045" s="147" t="s">
        <v>103</v>
      </c>
      <c r="AS2045" s="147" t="s">
        <v>103</v>
      </c>
      <c r="AT2045" s="147" t="s">
        <v>103</v>
      </c>
      <c r="AU2045" s="146"/>
      <c r="AW2045" s="222" t="str">
        <f aca="false">HYPERLINK(CONCATENATE("http://www.ncbi.nlm.nih.gov/nuccore/",BM2045),BM2045)</f>
        <v>JX270900</v>
      </c>
      <c r="AX2045" s="219" t="str">
        <f aca="false">CONCATENATE(D2045,IF(I2045="","",CONCATENATE(".",I2045)),IF(K2045="","",CONCATENATE(".",K2045)),IF(M2045="","",CONCATENATE(".",M2045)),IF(R2045="","",CONCATENATE(".",R2045)),IF(U2045="","","(*)"))</f>
        <v>.GBR</v>
      </c>
      <c r="AY2045" s="170" t="str">
        <f aca="false">CONCATENATE(BM2045,".",BN2045)</f>
        <v>JX270900.</v>
      </c>
      <c r="AZ2045" s="171" t="str">
        <f aca="false">IF(AV2045="",IF(ISNUMBER(FIND(".",A2045)),LEFT(A2045,FIND(".",A2045)-1),A2045),AV2045)</f>
        <v>JX270900</v>
      </c>
      <c r="BA2045" s="171" t="str">
        <f aca="false">IF(ISNUMBER(FIND("-",AZ2045)),LEFT(AZ2045,FIND("-",AZ2045)-1),AZ2045)</f>
        <v>JX270900</v>
      </c>
      <c r="BB2045" s="170" t="str">
        <f aca="false"> MEGAname &amp; "="</f>
        <v>JX270900=</v>
      </c>
      <c r="BC2045" s="170" t="str">
        <f aca="false">Clear &amp; IF(span ,"Span","out")</f>
        <v>JX270900=out</v>
      </c>
      <c r="BD2045" s="170" t="str">
        <f aca="false">Clear &amp; IF(span, IF(B2045=".","Selected",B2045),"out")</f>
        <v>JX270900=out</v>
      </c>
      <c r="BE2045" s="170" t="str">
        <f aca="false">Clear &amp; Strain</f>
        <v>JX270900=</v>
      </c>
      <c r="BF2045" s="170" t="str">
        <f aca="false">CONCATENATE(A2045,"=",F2045,". ",AX2045,IF(AB2045="","",CONCATENATE(".",AB2045)))</f>
        <v>JX270900=. .GBR</v>
      </c>
      <c r="BG2045" s="170" t="str">
        <f aca="false">CONCATENATE(A2045,"=",F2045,". ",AX2045)</f>
        <v>JX270900=. .GBR</v>
      </c>
      <c r="BH2045" s="170" t="str">
        <f aca="false">CONCATENATE(A2045,"=",AX2045)</f>
        <v>JX270900=.GBR</v>
      </c>
      <c r="BI2045" s="170" t="str">
        <f aca="false">CONCATENATE(A2045,"=",ComForSubtype,D2045)</f>
        <v>JX270900=</v>
      </c>
      <c r="BJ2045" s="170" t="str">
        <f aca="false">CONCATENATE(A2045,"=",E2045)</f>
        <v>JX270900=</v>
      </c>
      <c r="BK2045" s="170" t="str">
        <f aca="false">CONCATENATE(A2045,"=",C2045)</f>
        <v>JX270900=</v>
      </c>
      <c r="BL2045" s="170" t="str">
        <f aca="false">CONCATENATE(D2045,"=")</f>
        <v>=</v>
      </c>
      <c r="BM2045" s="223" t="str">
        <f aca="false">IF(BA2045="XX","",BA2045)</f>
        <v>JX270900</v>
      </c>
      <c r="BN2045" s="224" t="str">
        <f aca="false">CONCATENATE(IF(F2045="","",F2045),IF(G2045="","",CONCATENATE(" / ",G2045)))</f>
        <v/>
      </c>
      <c r="BO2045" s="225" t="str">
        <f aca="false">AX2045</f>
        <v>.GBR</v>
      </c>
      <c r="BP2045" s="226" t="str">
        <f aca="false">IF(V2045="","",V2045)</f>
        <v/>
      </c>
      <c r="BQ2045" s="226" t="str">
        <f aca="false">IF(W2045="","",CONCATENATE(W2045,IF(LEFT(AO2045,1)="s","+","")))</f>
        <v/>
      </c>
      <c r="BR2045" s="226" t="str">
        <f aca="false">IF(X2045="","",CONCATENATE(X2045,IF(LEFT(AQ2045,1)="s","+","")))</f>
        <v/>
      </c>
      <c r="BS2045" s="226" t="str">
        <f aca="false">IF(Y2045="","",CONCATENATE(Y2045,IF(LEFT(AR2045,1)="s","+","")))</f>
        <v/>
      </c>
      <c r="BT2045" s="226" t="str">
        <f aca="false">IF(Z2045="","",CONCATENATE(Z2045,IF(LEFT(AS2045,1)="s","+","")))</f>
        <v/>
      </c>
      <c r="BU2045" s="227" t="str">
        <f aca="false">IF(AA2045="","",CONCATENATE(AA2045,IF(LEFT(AT2045,1)="s","+","")))</f>
        <v/>
      </c>
      <c r="BW2045" s="177" t="s">
        <v>338</v>
      </c>
      <c r="BX2045" s="170" t="str">
        <f aca="false">IF(BW2045&lt;&gt;"",IF(ISNUMBER(FIND("=",BW2045)),LEFT(BW2045,FIND("=",BW2045)-1),BW2045),BW2045)</f>
        <v>xx</v>
      </c>
      <c r="BY2045" s="170" t="str">
        <f aca="false">IF(BW2045&lt;&gt;"",IF(ISNUMBER(FIND("=",BW2045)),RIGHT(BW2045,LEN(BW2045)-FIND("=",BW2045)),""),"")</f>
        <v>Non_select</v>
      </c>
      <c r="BZ2045" s="170" t="str">
        <f aca="false">IF(BX2045&lt;&gt;"",IF(ISNUMBER(FIND(".",BX2045)),LEFT(BX2045,FIND(".",BX2045)-1),BX2045),BX2045)</f>
        <v>xx</v>
      </c>
      <c r="CA2045" s="170" t="str">
        <f aca="false">IF(BX2045&lt;&gt;"",IF(ISNUMBER(FIND(".",BX2045)),RIGHT(BX2045,LEN(BX2045)-FIND(".",BX2045)),""),"")</f>
        <v/>
      </c>
      <c r="CC2045" s="170" t="str">
        <f aca="false">A2045</f>
        <v>JX270900</v>
      </c>
      <c r="CD2045" s="178" t="s">
        <v>339</v>
      </c>
      <c r="CE2045" s="178" t="s">
        <v>340</v>
      </c>
      <c r="CF2045" s="178" t="s">
        <v>341</v>
      </c>
      <c r="CK2045" s="178"/>
      <c r="CR2045" s="228" t="n">
        <f aca="false">C2045</f>
        <v>0</v>
      </c>
      <c r="CS2045" s="229" t="n">
        <f aca="false">D2045</f>
        <v>0</v>
      </c>
      <c r="CT2045" s="170" t="str">
        <f aca="false">CONCATENATE(CD2045," strain ",CM2045," ",CL2045,", partial cds")</f>
        <v>Hepatitis E virus strain  , partial cds</v>
      </c>
    </row>
    <row r="2046" customFormat="false" ht="11.9" hidden="true" customHeight="true" outlineLevel="0" collapsed="false">
      <c r="A2046" s="1" t="s">
        <v>5000</v>
      </c>
      <c r="B2046" s="147" t="s">
        <v>371</v>
      </c>
      <c r="F2046" s="210"/>
      <c r="H2046" s="146" t="s">
        <v>649</v>
      </c>
      <c r="I2046" s="153" t="s">
        <v>650</v>
      </c>
      <c r="J2046" s="146" t="s">
        <v>395</v>
      </c>
      <c r="AJ2046" s="219" t="n">
        <f aca="false">SeqEnd-SeqBeg+1</f>
        <v>1</v>
      </c>
      <c r="AK2046" s="220" t="n">
        <f aca="false">AND( SeqBeg&lt;=Beg  , End &lt;=SeqEnd )</f>
        <v>0</v>
      </c>
      <c r="AN2046" s="221"/>
      <c r="AO2046" s="147" t="s">
        <v>103</v>
      </c>
      <c r="AP2046" s="147" t="s">
        <v>103</v>
      </c>
      <c r="AQ2046" s="147" t="s">
        <v>103</v>
      </c>
      <c r="AR2046" s="147" t="s">
        <v>103</v>
      </c>
      <c r="AS2046" s="147" t="s">
        <v>103</v>
      </c>
      <c r="AT2046" s="147" t="s">
        <v>103</v>
      </c>
      <c r="AU2046" s="146"/>
      <c r="AW2046" s="222" t="str">
        <f aca="false">HYPERLINK(CONCATENATE("http://www.ncbi.nlm.nih.gov/nuccore/",BM2046),BM2046)</f>
        <v>JX270901</v>
      </c>
      <c r="AX2046" s="219" t="str">
        <f aca="false">CONCATENATE(D2046,IF(I2046="","",CONCATENATE(".",I2046)),IF(K2046="","",CONCATENATE(".",K2046)),IF(M2046="","",CONCATENATE(".",M2046)),IF(R2046="","",CONCATENATE(".",R2046)),IF(U2046="","","(*)"))</f>
        <v>.GBR</v>
      </c>
      <c r="AY2046" s="170" t="str">
        <f aca="false">CONCATENATE(BM2046,".",BN2046)</f>
        <v>JX270901.</v>
      </c>
      <c r="AZ2046" s="171" t="str">
        <f aca="false">IF(AV2046="",IF(ISNUMBER(FIND(".",A2046)),LEFT(A2046,FIND(".",A2046)-1),A2046),AV2046)</f>
        <v>JX270901</v>
      </c>
      <c r="BA2046" s="171" t="str">
        <f aca="false">IF(ISNUMBER(FIND("-",AZ2046)),LEFT(AZ2046,FIND("-",AZ2046)-1),AZ2046)</f>
        <v>JX270901</v>
      </c>
      <c r="BB2046" s="170" t="str">
        <f aca="false"> MEGAname &amp; "="</f>
        <v>JX270901=</v>
      </c>
      <c r="BC2046" s="170" t="str">
        <f aca="false">Clear &amp; IF(span ,"Span","out")</f>
        <v>JX270901=out</v>
      </c>
      <c r="BD2046" s="170" t="str">
        <f aca="false">Clear &amp; IF(span, IF(B2046=".","Selected",B2046),"out")</f>
        <v>JX270901=out</v>
      </c>
      <c r="BE2046" s="170" t="str">
        <f aca="false">Clear &amp; Strain</f>
        <v>JX270901=</v>
      </c>
      <c r="BF2046" s="170" t="str">
        <f aca="false">CONCATENATE(A2046,"=",F2046,". ",AX2046,IF(AB2046="","",CONCATENATE(".",AB2046)))</f>
        <v>JX270901=. .GBR</v>
      </c>
      <c r="BG2046" s="170" t="str">
        <f aca="false">CONCATENATE(A2046,"=",F2046,". ",AX2046)</f>
        <v>JX270901=. .GBR</v>
      </c>
      <c r="BH2046" s="170" t="str">
        <f aca="false">CONCATENATE(A2046,"=",AX2046)</f>
        <v>JX270901=.GBR</v>
      </c>
      <c r="BI2046" s="170" t="str">
        <f aca="false">CONCATENATE(A2046,"=",ComForSubtype,D2046)</f>
        <v>JX270901=</v>
      </c>
      <c r="BJ2046" s="170" t="str">
        <f aca="false">CONCATENATE(A2046,"=",E2046)</f>
        <v>JX270901=</v>
      </c>
      <c r="BK2046" s="170" t="str">
        <f aca="false">CONCATENATE(A2046,"=",C2046)</f>
        <v>JX270901=</v>
      </c>
      <c r="BL2046" s="170" t="str">
        <f aca="false">CONCATENATE(D2046,"=")</f>
        <v>=</v>
      </c>
      <c r="BM2046" s="223" t="str">
        <f aca="false">IF(BA2046="XX","",BA2046)</f>
        <v>JX270901</v>
      </c>
      <c r="BN2046" s="224" t="str">
        <f aca="false">CONCATENATE(IF(F2046="","",F2046),IF(G2046="","",CONCATENATE(" / ",G2046)))</f>
        <v/>
      </c>
      <c r="BO2046" s="225" t="str">
        <f aca="false">AX2046</f>
        <v>.GBR</v>
      </c>
      <c r="BP2046" s="226" t="str">
        <f aca="false">IF(V2046="","",V2046)</f>
        <v/>
      </c>
      <c r="BQ2046" s="226" t="str">
        <f aca="false">IF(W2046="","",CONCATENATE(W2046,IF(LEFT(AO2046,1)="s","+","")))</f>
        <v/>
      </c>
      <c r="BR2046" s="226" t="str">
        <f aca="false">IF(X2046="","",CONCATENATE(X2046,IF(LEFT(AQ2046,1)="s","+","")))</f>
        <v/>
      </c>
      <c r="BS2046" s="226" t="str">
        <f aca="false">IF(Y2046="","",CONCATENATE(Y2046,IF(LEFT(AR2046,1)="s","+","")))</f>
        <v/>
      </c>
      <c r="BT2046" s="226" t="str">
        <f aca="false">IF(Z2046="","",CONCATENATE(Z2046,IF(LEFT(AS2046,1)="s","+","")))</f>
        <v/>
      </c>
      <c r="BU2046" s="227" t="str">
        <f aca="false">IF(AA2046="","",CONCATENATE(AA2046,IF(LEFT(AT2046,1)="s","+","")))</f>
        <v/>
      </c>
      <c r="BW2046" s="177" t="s">
        <v>338</v>
      </c>
      <c r="BX2046" s="170" t="str">
        <f aca="false">IF(BW2046&lt;&gt;"",IF(ISNUMBER(FIND("=",BW2046)),LEFT(BW2046,FIND("=",BW2046)-1),BW2046),BW2046)</f>
        <v>xx</v>
      </c>
      <c r="BY2046" s="170" t="str">
        <f aca="false">IF(BW2046&lt;&gt;"",IF(ISNUMBER(FIND("=",BW2046)),RIGHT(BW2046,LEN(BW2046)-FIND("=",BW2046)),""),"")</f>
        <v>Non_select</v>
      </c>
      <c r="BZ2046" s="170" t="str">
        <f aca="false">IF(BX2046&lt;&gt;"",IF(ISNUMBER(FIND(".",BX2046)),LEFT(BX2046,FIND(".",BX2046)-1),BX2046),BX2046)</f>
        <v>xx</v>
      </c>
      <c r="CA2046" s="170" t="str">
        <f aca="false">IF(BX2046&lt;&gt;"",IF(ISNUMBER(FIND(".",BX2046)),RIGHT(BX2046,LEN(BX2046)-FIND(".",BX2046)),""),"")</f>
        <v/>
      </c>
      <c r="CC2046" s="170" t="str">
        <f aca="false">A2046</f>
        <v>JX270901</v>
      </c>
      <c r="CD2046" s="178" t="s">
        <v>339</v>
      </c>
      <c r="CE2046" s="178" t="s">
        <v>340</v>
      </c>
      <c r="CF2046" s="178" t="s">
        <v>341</v>
      </c>
      <c r="CK2046" s="178"/>
      <c r="CR2046" s="228" t="n">
        <f aca="false">C2046</f>
        <v>0</v>
      </c>
      <c r="CS2046" s="229" t="n">
        <f aca="false">D2046</f>
        <v>0</v>
      </c>
      <c r="CT2046" s="170" t="str">
        <f aca="false">CONCATENATE(CD2046," strain ",CM2046," ",CL2046,", partial cds")</f>
        <v>Hepatitis E virus strain  , partial cds</v>
      </c>
    </row>
    <row r="2047" customFormat="false" ht="11.9" hidden="true" customHeight="true" outlineLevel="0" collapsed="false">
      <c r="A2047" s="1" t="s">
        <v>5001</v>
      </c>
      <c r="B2047" s="147" t="s">
        <v>371</v>
      </c>
      <c r="F2047" s="210"/>
      <c r="H2047" s="146" t="s">
        <v>649</v>
      </c>
      <c r="I2047" s="153" t="s">
        <v>650</v>
      </c>
      <c r="J2047" s="146" t="s">
        <v>395</v>
      </c>
      <c r="AJ2047" s="219" t="n">
        <f aca="false">SeqEnd-SeqBeg+1</f>
        <v>1</v>
      </c>
      <c r="AK2047" s="220" t="n">
        <f aca="false">AND( SeqBeg&lt;=Beg  , End &lt;=SeqEnd )</f>
        <v>0</v>
      </c>
      <c r="AN2047" s="221"/>
      <c r="AO2047" s="147" t="s">
        <v>103</v>
      </c>
      <c r="AP2047" s="147" t="s">
        <v>103</v>
      </c>
      <c r="AQ2047" s="147" t="s">
        <v>103</v>
      </c>
      <c r="AR2047" s="147" t="s">
        <v>103</v>
      </c>
      <c r="AS2047" s="147" t="s">
        <v>103</v>
      </c>
      <c r="AT2047" s="147" t="s">
        <v>103</v>
      </c>
      <c r="AU2047" s="146"/>
      <c r="AW2047" s="222" t="str">
        <f aca="false">HYPERLINK(CONCATENATE("http://www.ncbi.nlm.nih.gov/nuccore/",BM2047),BM2047)</f>
        <v>JX270902</v>
      </c>
      <c r="AX2047" s="219" t="str">
        <f aca="false">CONCATENATE(D2047,IF(I2047="","",CONCATENATE(".",I2047)),IF(K2047="","",CONCATENATE(".",K2047)),IF(M2047="","",CONCATENATE(".",M2047)),IF(R2047="","",CONCATENATE(".",R2047)),IF(U2047="","","(*)"))</f>
        <v>.GBR</v>
      </c>
      <c r="AY2047" s="170" t="str">
        <f aca="false">CONCATENATE(BM2047,".",BN2047)</f>
        <v>JX270902.</v>
      </c>
      <c r="AZ2047" s="171" t="str">
        <f aca="false">IF(AV2047="",IF(ISNUMBER(FIND(".",A2047)),LEFT(A2047,FIND(".",A2047)-1),A2047),AV2047)</f>
        <v>JX270902</v>
      </c>
      <c r="BA2047" s="171" t="str">
        <f aca="false">IF(ISNUMBER(FIND("-",AZ2047)),LEFT(AZ2047,FIND("-",AZ2047)-1),AZ2047)</f>
        <v>JX270902</v>
      </c>
      <c r="BB2047" s="170" t="str">
        <f aca="false"> MEGAname &amp; "="</f>
        <v>JX270902=</v>
      </c>
      <c r="BC2047" s="170" t="str">
        <f aca="false">Clear &amp; IF(span ,"Span","out")</f>
        <v>JX270902=out</v>
      </c>
      <c r="BD2047" s="170" t="str">
        <f aca="false">Clear &amp; IF(span, IF(B2047=".","Selected",B2047),"out")</f>
        <v>JX270902=out</v>
      </c>
      <c r="BE2047" s="170" t="str">
        <f aca="false">Clear &amp; Strain</f>
        <v>JX270902=</v>
      </c>
      <c r="BF2047" s="170" t="str">
        <f aca="false">CONCATENATE(A2047,"=",F2047,". ",AX2047,IF(AB2047="","",CONCATENATE(".",AB2047)))</f>
        <v>JX270902=. .GBR</v>
      </c>
      <c r="BG2047" s="170" t="str">
        <f aca="false">CONCATENATE(A2047,"=",F2047,". ",AX2047)</f>
        <v>JX270902=. .GBR</v>
      </c>
      <c r="BH2047" s="170" t="str">
        <f aca="false">CONCATENATE(A2047,"=",AX2047)</f>
        <v>JX270902=.GBR</v>
      </c>
      <c r="BI2047" s="170" t="str">
        <f aca="false">CONCATENATE(A2047,"=",ComForSubtype,D2047)</f>
        <v>JX270902=</v>
      </c>
      <c r="BJ2047" s="170" t="str">
        <f aca="false">CONCATENATE(A2047,"=",E2047)</f>
        <v>JX270902=</v>
      </c>
      <c r="BK2047" s="170" t="str">
        <f aca="false">CONCATENATE(A2047,"=",C2047)</f>
        <v>JX270902=</v>
      </c>
      <c r="BL2047" s="170" t="str">
        <f aca="false">CONCATENATE(D2047,"=")</f>
        <v>=</v>
      </c>
      <c r="BM2047" s="223" t="str">
        <f aca="false">IF(BA2047="XX","",BA2047)</f>
        <v>JX270902</v>
      </c>
      <c r="BN2047" s="224" t="str">
        <f aca="false">CONCATENATE(IF(F2047="","",F2047),IF(G2047="","",CONCATENATE(" / ",G2047)))</f>
        <v/>
      </c>
      <c r="BO2047" s="225" t="str">
        <f aca="false">AX2047</f>
        <v>.GBR</v>
      </c>
      <c r="BP2047" s="226" t="str">
        <f aca="false">IF(V2047="","",V2047)</f>
        <v/>
      </c>
      <c r="BQ2047" s="226" t="str">
        <f aca="false">IF(W2047="","",CONCATENATE(W2047,IF(LEFT(AO2047,1)="s","+","")))</f>
        <v/>
      </c>
      <c r="BR2047" s="226" t="str">
        <f aca="false">IF(X2047="","",CONCATENATE(X2047,IF(LEFT(AQ2047,1)="s","+","")))</f>
        <v/>
      </c>
      <c r="BS2047" s="226" t="str">
        <f aca="false">IF(Y2047="","",CONCATENATE(Y2047,IF(LEFT(AR2047,1)="s","+","")))</f>
        <v/>
      </c>
      <c r="BT2047" s="226" t="str">
        <f aca="false">IF(Z2047="","",CONCATENATE(Z2047,IF(LEFT(AS2047,1)="s","+","")))</f>
        <v/>
      </c>
      <c r="BU2047" s="227" t="str">
        <f aca="false">IF(AA2047="","",CONCATENATE(AA2047,IF(LEFT(AT2047,1)="s","+","")))</f>
        <v/>
      </c>
      <c r="BW2047" s="177" t="s">
        <v>338</v>
      </c>
      <c r="BX2047" s="170" t="str">
        <f aca="false">IF(BW2047&lt;&gt;"",IF(ISNUMBER(FIND("=",BW2047)),LEFT(BW2047,FIND("=",BW2047)-1),BW2047),BW2047)</f>
        <v>xx</v>
      </c>
      <c r="BY2047" s="170" t="str">
        <f aca="false">IF(BW2047&lt;&gt;"",IF(ISNUMBER(FIND("=",BW2047)),RIGHT(BW2047,LEN(BW2047)-FIND("=",BW2047)),""),"")</f>
        <v>Non_select</v>
      </c>
      <c r="BZ2047" s="170" t="str">
        <f aca="false">IF(BX2047&lt;&gt;"",IF(ISNUMBER(FIND(".",BX2047)),LEFT(BX2047,FIND(".",BX2047)-1),BX2047),BX2047)</f>
        <v>xx</v>
      </c>
      <c r="CA2047" s="170" t="str">
        <f aca="false">IF(BX2047&lt;&gt;"",IF(ISNUMBER(FIND(".",BX2047)),RIGHT(BX2047,LEN(BX2047)-FIND(".",BX2047)),""),"")</f>
        <v/>
      </c>
      <c r="CC2047" s="170" t="str">
        <f aca="false">A2047</f>
        <v>JX270902</v>
      </c>
      <c r="CD2047" s="178" t="s">
        <v>339</v>
      </c>
      <c r="CE2047" s="178" t="s">
        <v>340</v>
      </c>
      <c r="CF2047" s="178" t="s">
        <v>341</v>
      </c>
      <c r="CK2047" s="178"/>
      <c r="CR2047" s="228" t="n">
        <f aca="false">C2047</f>
        <v>0</v>
      </c>
      <c r="CS2047" s="229" t="n">
        <f aca="false">D2047</f>
        <v>0</v>
      </c>
      <c r="CT2047" s="170" t="str">
        <f aca="false">CONCATENATE(CD2047," strain ",CM2047," ",CL2047,", partial cds")</f>
        <v>Hepatitis E virus strain  , partial cds</v>
      </c>
    </row>
    <row r="2048" customFormat="false" ht="11.9" hidden="true" customHeight="true" outlineLevel="0" collapsed="false">
      <c r="A2048" s="1" t="s">
        <v>5002</v>
      </c>
      <c r="B2048" s="147" t="s">
        <v>371</v>
      </c>
      <c r="F2048" s="210"/>
      <c r="H2048" s="146" t="s">
        <v>649</v>
      </c>
      <c r="I2048" s="153" t="s">
        <v>650</v>
      </c>
      <c r="J2048" s="146" t="s">
        <v>395</v>
      </c>
      <c r="AJ2048" s="219" t="n">
        <f aca="false">SeqEnd-SeqBeg+1</f>
        <v>1</v>
      </c>
      <c r="AK2048" s="220" t="n">
        <f aca="false">AND( SeqBeg&lt;=Beg  , End &lt;=SeqEnd )</f>
        <v>0</v>
      </c>
      <c r="AN2048" s="221"/>
      <c r="AO2048" s="147" t="s">
        <v>103</v>
      </c>
      <c r="AP2048" s="147" t="s">
        <v>103</v>
      </c>
      <c r="AQ2048" s="147" t="s">
        <v>103</v>
      </c>
      <c r="AR2048" s="147" t="s">
        <v>103</v>
      </c>
      <c r="AS2048" s="147" t="s">
        <v>103</v>
      </c>
      <c r="AT2048" s="147" t="s">
        <v>103</v>
      </c>
      <c r="AU2048" s="146"/>
      <c r="AW2048" s="222" t="str">
        <f aca="false">HYPERLINK(CONCATENATE("http://www.ncbi.nlm.nih.gov/nuccore/",BM2048),BM2048)</f>
        <v>JX270903</v>
      </c>
      <c r="AX2048" s="219" t="str">
        <f aca="false">CONCATENATE(D2048,IF(I2048="","",CONCATENATE(".",I2048)),IF(K2048="","",CONCATENATE(".",K2048)),IF(M2048="","",CONCATENATE(".",M2048)),IF(R2048="","",CONCATENATE(".",R2048)),IF(U2048="","","(*)"))</f>
        <v>.GBR</v>
      </c>
      <c r="AY2048" s="170" t="str">
        <f aca="false">CONCATENATE(BM2048,".",BN2048)</f>
        <v>JX270903.</v>
      </c>
      <c r="AZ2048" s="171" t="str">
        <f aca="false">IF(AV2048="",IF(ISNUMBER(FIND(".",A2048)),LEFT(A2048,FIND(".",A2048)-1),A2048),AV2048)</f>
        <v>JX270903</v>
      </c>
      <c r="BA2048" s="171" t="str">
        <f aca="false">IF(ISNUMBER(FIND("-",AZ2048)),LEFT(AZ2048,FIND("-",AZ2048)-1),AZ2048)</f>
        <v>JX270903</v>
      </c>
      <c r="BB2048" s="170" t="str">
        <f aca="false"> MEGAname &amp; "="</f>
        <v>JX270903=</v>
      </c>
      <c r="BC2048" s="170" t="str">
        <f aca="false">Clear &amp; IF(span ,"Span","out")</f>
        <v>JX270903=out</v>
      </c>
      <c r="BD2048" s="170" t="str">
        <f aca="false">Clear &amp; IF(span, IF(B2048=".","Selected",B2048),"out")</f>
        <v>JX270903=out</v>
      </c>
      <c r="BE2048" s="170" t="str">
        <f aca="false">Clear &amp; Strain</f>
        <v>JX270903=</v>
      </c>
      <c r="BF2048" s="170" t="str">
        <f aca="false">CONCATENATE(A2048,"=",F2048,". ",AX2048,IF(AB2048="","",CONCATENATE(".",AB2048)))</f>
        <v>JX270903=. .GBR</v>
      </c>
      <c r="BG2048" s="170" t="str">
        <f aca="false">CONCATENATE(A2048,"=",F2048,". ",AX2048)</f>
        <v>JX270903=. .GBR</v>
      </c>
      <c r="BH2048" s="170" t="str">
        <f aca="false">CONCATENATE(A2048,"=",AX2048)</f>
        <v>JX270903=.GBR</v>
      </c>
      <c r="BI2048" s="170" t="str">
        <f aca="false">CONCATENATE(A2048,"=",ComForSubtype,D2048)</f>
        <v>JX270903=</v>
      </c>
      <c r="BJ2048" s="170" t="str">
        <f aca="false">CONCATENATE(A2048,"=",E2048)</f>
        <v>JX270903=</v>
      </c>
      <c r="BK2048" s="170" t="str">
        <f aca="false">CONCATENATE(A2048,"=",C2048)</f>
        <v>JX270903=</v>
      </c>
      <c r="BL2048" s="170" t="str">
        <f aca="false">CONCATENATE(D2048,"=")</f>
        <v>=</v>
      </c>
      <c r="BM2048" s="223" t="str">
        <f aca="false">IF(BA2048="XX","",BA2048)</f>
        <v>JX270903</v>
      </c>
      <c r="BN2048" s="224" t="str">
        <f aca="false">CONCATENATE(IF(F2048="","",F2048),IF(G2048="","",CONCATENATE(" / ",G2048)))</f>
        <v/>
      </c>
      <c r="BO2048" s="225" t="str">
        <f aca="false">AX2048</f>
        <v>.GBR</v>
      </c>
      <c r="BP2048" s="226" t="str">
        <f aca="false">IF(V2048="","",V2048)</f>
        <v/>
      </c>
      <c r="BQ2048" s="226" t="str">
        <f aca="false">IF(W2048="","",CONCATENATE(W2048,IF(LEFT(AO2048,1)="s","+","")))</f>
        <v/>
      </c>
      <c r="BR2048" s="226" t="str">
        <f aca="false">IF(X2048="","",CONCATENATE(X2048,IF(LEFT(AQ2048,1)="s","+","")))</f>
        <v/>
      </c>
      <c r="BS2048" s="226" t="str">
        <f aca="false">IF(Y2048="","",CONCATENATE(Y2048,IF(LEFT(AR2048,1)="s","+","")))</f>
        <v/>
      </c>
      <c r="BT2048" s="226" t="str">
        <f aca="false">IF(Z2048="","",CONCATENATE(Z2048,IF(LEFT(AS2048,1)="s","+","")))</f>
        <v/>
      </c>
      <c r="BU2048" s="227" t="str">
        <f aca="false">IF(AA2048="","",CONCATENATE(AA2048,IF(LEFT(AT2048,1)="s","+","")))</f>
        <v/>
      </c>
      <c r="BW2048" s="177" t="s">
        <v>338</v>
      </c>
      <c r="BX2048" s="170" t="str">
        <f aca="false">IF(BW2048&lt;&gt;"",IF(ISNUMBER(FIND("=",BW2048)),LEFT(BW2048,FIND("=",BW2048)-1),BW2048),BW2048)</f>
        <v>xx</v>
      </c>
      <c r="BY2048" s="170" t="str">
        <f aca="false">IF(BW2048&lt;&gt;"",IF(ISNUMBER(FIND("=",BW2048)),RIGHT(BW2048,LEN(BW2048)-FIND("=",BW2048)),""),"")</f>
        <v>Non_select</v>
      </c>
      <c r="BZ2048" s="170" t="str">
        <f aca="false">IF(BX2048&lt;&gt;"",IF(ISNUMBER(FIND(".",BX2048)),LEFT(BX2048,FIND(".",BX2048)-1),BX2048),BX2048)</f>
        <v>xx</v>
      </c>
      <c r="CA2048" s="170" t="str">
        <f aca="false">IF(BX2048&lt;&gt;"",IF(ISNUMBER(FIND(".",BX2048)),RIGHT(BX2048,LEN(BX2048)-FIND(".",BX2048)),""),"")</f>
        <v/>
      </c>
      <c r="CC2048" s="170" t="str">
        <f aca="false">A2048</f>
        <v>JX270903</v>
      </c>
      <c r="CD2048" s="178" t="s">
        <v>339</v>
      </c>
      <c r="CE2048" s="178" t="s">
        <v>340</v>
      </c>
      <c r="CF2048" s="178" t="s">
        <v>341</v>
      </c>
      <c r="CK2048" s="178"/>
      <c r="CR2048" s="228" t="n">
        <f aca="false">C2048</f>
        <v>0</v>
      </c>
      <c r="CS2048" s="229" t="n">
        <f aca="false">D2048</f>
        <v>0</v>
      </c>
      <c r="CT2048" s="170" t="str">
        <f aca="false">CONCATENATE(CD2048," strain ",CM2048," ",CL2048,", partial cds")</f>
        <v>Hepatitis E virus strain  , partial cds</v>
      </c>
    </row>
    <row r="2049" customFormat="false" ht="11.9" hidden="true" customHeight="true" outlineLevel="0" collapsed="false">
      <c r="A2049" s="1" t="s">
        <v>5003</v>
      </c>
      <c r="B2049" s="147" t="s">
        <v>371</v>
      </c>
      <c r="F2049" s="210"/>
      <c r="H2049" s="146" t="s">
        <v>649</v>
      </c>
      <c r="I2049" s="153" t="s">
        <v>650</v>
      </c>
      <c r="J2049" s="146" t="s">
        <v>395</v>
      </c>
      <c r="AJ2049" s="219" t="n">
        <f aca="false">SeqEnd-SeqBeg+1</f>
        <v>1</v>
      </c>
      <c r="AK2049" s="220" t="n">
        <f aca="false">AND( SeqBeg&lt;=Beg  , End &lt;=SeqEnd )</f>
        <v>0</v>
      </c>
      <c r="AN2049" s="221"/>
      <c r="AO2049" s="147" t="s">
        <v>103</v>
      </c>
      <c r="AP2049" s="147" t="s">
        <v>103</v>
      </c>
      <c r="AQ2049" s="147" t="s">
        <v>103</v>
      </c>
      <c r="AR2049" s="147" t="s">
        <v>103</v>
      </c>
      <c r="AS2049" s="147" t="s">
        <v>103</v>
      </c>
      <c r="AT2049" s="147" t="s">
        <v>103</v>
      </c>
      <c r="AU2049" s="146"/>
      <c r="AW2049" s="222" t="str">
        <f aca="false">HYPERLINK(CONCATENATE("http://www.ncbi.nlm.nih.gov/nuccore/",BM2049),BM2049)</f>
        <v>JX270904</v>
      </c>
      <c r="AX2049" s="219" t="str">
        <f aca="false">CONCATENATE(D2049,IF(I2049="","",CONCATENATE(".",I2049)),IF(K2049="","",CONCATENATE(".",K2049)),IF(M2049="","",CONCATENATE(".",M2049)),IF(R2049="","",CONCATENATE(".",R2049)),IF(U2049="","","(*)"))</f>
        <v>.GBR</v>
      </c>
      <c r="AY2049" s="170" t="str">
        <f aca="false">CONCATENATE(BM2049,".",BN2049)</f>
        <v>JX270904.</v>
      </c>
      <c r="AZ2049" s="171" t="str">
        <f aca="false">IF(AV2049="",IF(ISNUMBER(FIND(".",A2049)),LEFT(A2049,FIND(".",A2049)-1),A2049),AV2049)</f>
        <v>JX270904</v>
      </c>
      <c r="BA2049" s="171" t="str">
        <f aca="false">IF(ISNUMBER(FIND("-",AZ2049)),LEFT(AZ2049,FIND("-",AZ2049)-1),AZ2049)</f>
        <v>JX270904</v>
      </c>
      <c r="BB2049" s="170" t="str">
        <f aca="false"> MEGAname &amp; "="</f>
        <v>JX270904=</v>
      </c>
      <c r="BC2049" s="170" t="str">
        <f aca="false">Clear &amp; IF(span ,"Span","out")</f>
        <v>JX270904=out</v>
      </c>
      <c r="BD2049" s="170" t="str">
        <f aca="false">Clear &amp; IF(span, IF(B2049=".","Selected",B2049),"out")</f>
        <v>JX270904=out</v>
      </c>
      <c r="BE2049" s="170" t="str">
        <f aca="false">Clear &amp; Strain</f>
        <v>JX270904=</v>
      </c>
      <c r="BF2049" s="170" t="str">
        <f aca="false">CONCATENATE(A2049,"=",F2049,". ",AX2049,IF(AB2049="","",CONCATENATE(".",AB2049)))</f>
        <v>JX270904=. .GBR</v>
      </c>
      <c r="BG2049" s="170" t="str">
        <f aca="false">CONCATENATE(A2049,"=",F2049,". ",AX2049)</f>
        <v>JX270904=. .GBR</v>
      </c>
      <c r="BH2049" s="170" t="str">
        <f aca="false">CONCATENATE(A2049,"=",AX2049)</f>
        <v>JX270904=.GBR</v>
      </c>
      <c r="BI2049" s="170" t="str">
        <f aca="false">CONCATENATE(A2049,"=",ComForSubtype,D2049)</f>
        <v>JX270904=</v>
      </c>
      <c r="BJ2049" s="170" t="str">
        <f aca="false">CONCATENATE(A2049,"=",E2049)</f>
        <v>JX270904=</v>
      </c>
      <c r="BK2049" s="170" t="str">
        <f aca="false">CONCATENATE(A2049,"=",C2049)</f>
        <v>JX270904=</v>
      </c>
      <c r="BL2049" s="170" t="str">
        <f aca="false">CONCATENATE(D2049,"=")</f>
        <v>=</v>
      </c>
      <c r="BM2049" s="223" t="str">
        <f aca="false">IF(BA2049="XX","",BA2049)</f>
        <v>JX270904</v>
      </c>
      <c r="BN2049" s="224" t="str">
        <f aca="false">CONCATENATE(IF(F2049="","",F2049),IF(G2049="","",CONCATENATE(" / ",G2049)))</f>
        <v/>
      </c>
      <c r="BO2049" s="225" t="str">
        <f aca="false">AX2049</f>
        <v>.GBR</v>
      </c>
      <c r="BP2049" s="226" t="str">
        <f aca="false">IF(V2049="","",V2049)</f>
        <v/>
      </c>
      <c r="BQ2049" s="226" t="str">
        <f aca="false">IF(W2049="","",CONCATENATE(W2049,IF(LEFT(AO2049,1)="s","+","")))</f>
        <v/>
      </c>
      <c r="BR2049" s="226" t="str">
        <f aca="false">IF(X2049="","",CONCATENATE(X2049,IF(LEFT(AQ2049,1)="s","+","")))</f>
        <v/>
      </c>
      <c r="BS2049" s="226" t="str">
        <f aca="false">IF(Y2049="","",CONCATENATE(Y2049,IF(LEFT(AR2049,1)="s","+","")))</f>
        <v/>
      </c>
      <c r="BT2049" s="226" t="str">
        <f aca="false">IF(Z2049="","",CONCATENATE(Z2049,IF(LEFT(AS2049,1)="s","+","")))</f>
        <v/>
      </c>
      <c r="BU2049" s="227" t="str">
        <f aca="false">IF(AA2049="","",CONCATENATE(AA2049,IF(LEFT(AT2049,1)="s","+","")))</f>
        <v/>
      </c>
      <c r="BW2049" s="177" t="s">
        <v>338</v>
      </c>
      <c r="BX2049" s="170" t="str">
        <f aca="false">IF(BW2049&lt;&gt;"",IF(ISNUMBER(FIND("=",BW2049)),LEFT(BW2049,FIND("=",BW2049)-1),BW2049),BW2049)</f>
        <v>xx</v>
      </c>
      <c r="BY2049" s="170" t="str">
        <f aca="false">IF(BW2049&lt;&gt;"",IF(ISNUMBER(FIND("=",BW2049)),RIGHT(BW2049,LEN(BW2049)-FIND("=",BW2049)),""),"")</f>
        <v>Non_select</v>
      </c>
      <c r="BZ2049" s="170" t="str">
        <f aca="false">IF(BX2049&lt;&gt;"",IF(ISNUMBER(FIND(".",BX2049)),LEFT(BX2049,FIND(".",BX2049)-1),BX2049),BX2049)</f>
        <v>xx</v>
      </c>
      <c r="CA2049" s="170" t="str">
        <f aca="false">IF(BX2049&lt;&gt;"",IF(ISNUMBER(FIND(".",BX2049)),RIGHT(BX2049,LEN(BX2049)-FIND(".",BX2049)),""),"")</f>
        <v/>
      </c>
      <c r="CC2049" s="170" t="str">
        <f aca="false">A2049</f>
        <v>JX270904</v>
      </c>
      <c r="CD2049" s="178" t="s">
        <v>339</v>
      </c>
      <c r="CE2049" s="178" t="s">
        <v>340</v>
      </c>
      <c r="CF2049" s="178" t="s">
        <v>341</v>
      </c>
      <c r="CK2049" s="178"/>
      <c r="CR2049" s="228" t="n">
        <f aca="false">C2049</f>
        <v>0</v>
      </c>
      <c r="CS2049" s="229" t="n">
        <f aca="false">D2049</f>
        <v>0</v>
      </c>
      <c r="CT2049" s="170" t="str">
        <f aca="false">CONCATENATE(CD2049," strain ",CM2049," ",CL2049,", partial cds")</f>
        <v>Hepatitis E virus strain  , partial cds</v>
      </c>
    </row>
    <row r="2050" customFormat="false" ht="11.9" hidden="true" customHeight="true" outlineLevel="0" collapsed="false">
      <c r="A2050" s="1" t="s">
        <v>5004</v>
      </c>
      <c r="B2050" s="147" t="s">
        <v>371</v>
      </c>
      <c r="F2050" s="210"/>
      <c r="H2050" s="146" t="s">
        <v>649</v>
      </c>
      <c r="I2050" s="153" t="s">
        <v>650</v>
      </c>
      <c r="J2050" s="146" t="s">
        <v>395</v>
      </c>
      <c r="AJ2050" s="219" t="n">
        <f aca="false">SeqEnd-SeqBeg+1</f>
        <v>1</v>
      </c>
      <c r="AK2050" s="220" t="n">
        <f aca="false">AND( SeqBeg&lt;=Beg  , End &lt;=SeqEnd )</f>
        <v>0</v>
      </c>
      <c r="AN2050" s="221"/>
      <c r="AO2050" s="147" t="s">
        <v>103</v>
      </c>
      <c r="AP2050" s="147" t="s">
        <v>103</v>
      </c>
      <c r="AQ2050" s="147" t="s">
        <v>103</v>
      </c>
      <c r="AR2050" s="147" t="s">
        <v>103</v>
      </c>
      <c r="AS2050" s="147" t="s">
        <v>103</v>
      </c>
      <c r="AT2050" s="147" t="s">
        <v>103</v>
      </c>
      <c r="AU2050" s="146"/>
      <c r="AW2050" s="222" t="str">
        <f aca="false">HYPERLINK(CONCATENATE("http://www.ncbi.nlm.nih.gov/nuccore/",BM2050),BM2050)</f>
        <v>JX270905</v>
      </c>
      <c r="AX2050" s="219" t="str">
        <f aca="false">CONCATENATE(D2050,IF(I2050="","",CONCATENATE(".",I2050)),IF(K2050="","",CONCATENATE(".",K2050)),IF(M2050="","",CONCATENATE(".",M2050)),IF(R2050="","",CONCATENATE(".",R2050)),IF(U2050="","","(*)"))</f>
        <v>.GBR</v>
      </c>
      <c r="AY2050" s="170" t="str">
        <f aca="false">CONCATENATE(BM2050,".",BN2050)</f>
        <v>JX270905.</v>
      </c>
      <c r="AZ2050" s="171" t="str">
        <f aca="false">IF(AV2050="",IF(ISNUMBER(FIND(".",A2050)),LEFT(A2050,FIND(".",A2050)-1),A2050),AV2050)</f>
        <v>JX270905</v>
      </c>
      <c r="BA2050" s="171" t="str">
        <f aca="false">IF(ISNUMBER(FIND("-",AZ2050)),LEFT(AZ2050,FIND("-",AZ2050)-1),AZ2050)</f>
        <v>JX270905</v>
      </c>
      <c r="BB2050" s="170" t="str">
        <f aca="false"> MEGAname &amp; "="</f>
        <v>JX270905=</v>
      </c>
      <c r="BC2050" s="170" t="str">
        <f aca="false">Clear &amp; IF(span ,"Span","out")</f>
        <v>JX270905=out</v>
      </c>
      <c r="BD2050" s="170" t="str">
        <f aca="false">Clear &amp; IF(span, IF(B2050=".","Selected",B2050),"out")</f>
        <v>JX270905=out</v>
      </c>
      <c r="BE2050" s="170" t="str">
        <f aca="false">Clear &amp; Strain</f>
        <v>JX270905=</v>
      </c>
      <c r="BF2050" s="170" t="str">
        <f aca="false">CONCATENATE(A2050,"=",F2050,". ",AX2050,IF(AB2050="","",CONCATENATE(".",AB2050)))</f>
        <v>JX270905=. .GBR</v>
      </c>
      <c r="BG2050" s="170" t="str">
        <f aca="false">CONCATENATE(A2050,"=",F2050,". ",AX2050)</f>
        <v>JX270905=. .GBR</v>
      </c>
      <c r="BH2050" s="170" t="str">
        <f aca="false">CONCATENATE(A2050,"=",AX2050)</f>
        <v>JX270905=.GBR</v>
      </c>
      <c r="BI2050" s="170" t="str">
        <f aca="false">CONCATENATE(A2050,"=",ComForSubtype,D2050)</f>
        <v>JX270905=</v>
      </c>
      <c r="BJ2050" s="170" t="str">
        <f aca="false">CONCATENATE(A2050,"=",E2050)</f>
        <v>JX270905=</v>
      </c>
      <c r="BK2050" s="170" t="str">
        <f aca="false">CONCATENATE(A2050,"=",C2050)</f>
        <v>JX270905=</v>
      </c>
      <c r="BL2050" s="170" t="str">
        <f aca="false">CONCATENATE(D2050,"=")</f>
        <v>=</v>
      </c>
      <c r="BM2050" s="223" t="str">
        <f aca="false">IF(BA2050="XX","",BA2050)</f>
        <v>JX270905</v>
      </c>
      <c r="BN2050" s="224" t="str">
        <f aca="false">CONCATENATE(IF(F2050="","",F2050),IF(G2050="","",CONCATENATE(" / ",G2050)))</f>
        <v/>
      </c>
      <c r="BO2050" s="225" t="str">
        <f aca="false">AX2050</f>
        <v>.GBR</v>
      </c>
      <c r="BP2050" s="226" t="str">
        <f aca="false">IF(V2050="","",V2050)</f>
        <v/>
      </c>
      <c r="BQ2050" s="226" t="str">
        <f aca="false">IF(W2050="","",CONCATENATE(W2050,IF(LEFT(AO2050,1)="s","+","")))</f>
        <v/>
      </c>
      <c r="BR2050" s="226" t="str">
        <f aca="false">IF(X2050="","",CONCATENATE(X2050,IF(LEFT(AQ2050,1)="s","+","")))</f>
        <v/>
      </c>
      <c r="BS2050" s="226" t="str">
        <f aca="false">IF(Y2050="","",CONCATENATE(Y2050,IF(LEFT(AR2050,1)="s","+","")))</f>
        <v/>
      </c>
      <c r="BT2050" s="226" t="str">
        <f aca="false">IF(Z2050="","",CONCATENATE(Z2050,IF(LEFT(AS2050,1)="s","+","")))</f>
        <v/>
      </c>
      <c r="BU2050" s="227" t="str">
        <f aca="false">IF(AA2050="","",CONCATENATE(AA2050,IF(LEFT(AT2050,1)="s","+","")))</f>
        <v/>
      </c>
      <c r="BW2050" s="177" t="s">
        <v>338</v>
      </c>
      <c r="BX2050" s="170" t="str">
        <f aca="false">IF(BW2050&lt;&gt;"",IF(ISNUMBER(FIND("=",BW2050)),LEFT(BW2050,FIND("=",BW2050)-1),BW2050),BW2050)</f>
        <v>xx</v>
      </c>
      <c r="BY2050" s="170" t="str">
        <f aca="false">IF(BW2050&lt;&gt;"",IF(ISNUMBER(FIND("=",BW2050)),RIGHT(BW2050,LEN(BW2050)-FIND("=",BW2050)),""),"")</f>
        <v>Non_select</v>
      </c>
      <c r="BZ2050" s="170" t="str">
        <f aca="false">IF(BX2050&lt;&gt;"",IF(ISNUMBER(FIND(".",BX2050)),LEFT(BX2050,FIND(".",BX2050)-1),BX2050),BX2050)</f>
        <v>xx</v>
      </c>
      <c r="CA2050" s="170" t="str">
        <f aca="false">IF(BX2050&lt;&gt;"",IF(ISNUMBER(FIND(".",BX2050)),RIGHT(BX2050,LEN(BX2050)-FIND(".",BX2050)),""),"")</f>
        <v/>
      </c>
      <c r="CC2050" s="170" t="str">
        <f aca="false">A2050</f>
        <v>JX270905</v>
      </c>
      <c r="CD2050" s="178" t="s">
        <v>339</v>
      </c>
      <c r="CE2050" s="178" t="s">
        <v>340</v>
      </c>
      <c r="CF2050" s="178" t="s">
        <v>341</v>
      </c>
      <c r="CK2050" s="178"/>
      <c r="CR2050" s="228" t="n">
        <f aca="false">C2050</f>
        <v>0</v>
      </c>
      <c r="CS2050" s="229" t="n">
        <f aca="false">D2050</f>
        <v>0</v>
      </c>
      <c r="CT2050" s="170" t="str">
        <f aca="false">CONCATENATE(CD2050," strain ",CM2050," ",CL2050,", partial cds")</f>
        <v>Hepatitis E virus strain  , partial cds</v>
      </c>
    </row>
    <row r="2051" customFormat="false" ht="11.9" hidden="true" customHeight="true" outlineLevel="0" collapsed="false">
      <c r="A2051" s="1" t="s">
        <v>5005</v>
      </c>
      <c r="B2051" s="147" t="s">
        <v>371</v>
      </c>
      <c r="F2051" s="210"/>
      <c r="H2051" s="146" t="s">
        <v>649</v>
      </c>
      <c r="I2051" s="153" t="s">
        <v>650</v>
      </c>
      <c r="J2051" s="146" t="s">
        <v>395</v>
      </c>
      <c r="AJ2051" s="219" t="n">
        <f aca="false">SeqEnd-SeqBeg+1</f>
        <v>1</v>
      </c>
      <c r="AK2051" s="220" t="n">
        <f aca="false">AND( SeqBeg&lt;=Beg  , End &lt;=SeqEnd )</f>
        <v>0</v>
      </c>
      <c r="AN2051" s="221"/>
      <c r="AO2051" s="147" t="s">
        <v>103</v>
      </c>
      <c r="AP2051" s="147" t="s">
        <v>103</v>
      </c>
      <c r="AQ2051" s="147" t="s">
        <v>103</v>
      </c>
      <c r="AR2051" s="147" t="s">
        <v>103</v>
      </c>
      <c r="AS2051" s="147" t="s">
        <v>103</v>
      </c>
      <c r="AT2051" s="147" t="s">
        <v>103</v>
      </c>
      <c r="AU2051" s="146"/>
      <c r="AW2051" s="222" t="str">
        <f aca="false">HYPERLINK(CONCATENATE("http://www.ncbi.nlm.nih.gov/nuccore/",BM2051),BM2051)</f>
        <v>JX270906</v>
      </c>
      <c r="AX2051" s="219" t="str">
        <f aca="false">CONCATENATE(D2051,IF(I2051="","",CONCATENATE(".",I2051)),IF(K2051="","",CONCATENATE(".",K2051)),IF(M2051="","",CONCATENATE(".",M2051)),IF(R2051="","",CONCATENATE(".",R2051)),IF(U2051="","","(*)"))</f>
        <v>.GBR</v>
      </c>
      <c r="AY2051" s="170" t="str">
        <f aca="false">CONCATENATE(BM2051,".",BN2051)</f>
        <v>JX270906.</v>
      </c>
      <c r="AZ2051" s="171" t="str">
        <f aca="false">IF(AV2051="",IF(ISNUMBER(FIND(".",A2051)),LEFT(A2051,FIND(".",A2051)-1),A2051),AV2051)</f>
        <v>JX270906</v>
      </c>
      <c r="BA2051" s="171" t="str">
        <f aca="false">IF(ISNUMBER(FIND("-",AZ2051)),LEFT(AZ2051,FIND("-",AZ2051)-1),AZ2051)</f>
        <v>JX270906</v>
      </c>
      <c r="BB2051" s="170" t="str">
        <f aca="false"> MEGAname &amp; "="</f>
        <v>JX270906=</v>
      </c>
      <c r="BC2051" s="170" t="str">
        <f aca="false">Clear &amp; IF(span ,"Span","out")</f>
        <v>JX270906=out</v>
      </c>
      <c r="BD2051" s="170" t="str">
        <f aca="false">Clear &amp; IF(span, IF(B2051=".","Selected",B2051),"out")</f>
        <v>JX270906=out</v>
      </c>
      <c r="BE2051" s="170" t="str">
        <f aca="false">Clear &amp; Strain</f>
        <v>JX270906=</v>
      </c>
      <c r="BF2051" s="170" t="str">
        <f aca="false">CONCATENATE(A2051,"=",F2051,". ",AX2051,IF(AB2051="","",CONCATENATE(".",AB2051)))</f>
        <v>JX270906=. .GBR</v>
      </c>
      <c r="BG2051" s="170" t="str">
        <f aca="false">CONCATENATE(A2051,"=",F2051,". ",AX2051)</f>
        <v>JX270906=. .GBR</v>
      </c>
      <c r="BH2051" s="170" t="str">
        <f aca="false">CONCATENATE(A2051,"=",AX2051)</f>
        <v>JX270906=.GBR</v>
      </c>
      <c r="BI2051" s="170" t="str">
        <f aca="false">CONCATENATE(A2051,"=",ComForSubtype,D2051)</f>
        <v>JX270906=</v>
      </c>
      <c r="BJ2051" s="170" t="str">
        <f aca="false">CONCATENATE(A2051,"=",E2051)</f>
        <v>JX270906=</v>
      </c>
      <c r="BK2051" s="170" t="str">
        <f aca="false">CONCATENATE(A2051,"=",C2051)</f>
        <v>JX270906=</v>
      </c>
      <c r="BL2051" s="170" t="str">
        <f aca="false">CONCATENATE(D2051,"=")</f>
        <v>=</v>
      </c>
      <c r="BM2051" s="223" t="str">
        <f aca="false">IF(BA2051="XX","",BA2051)</f>
        <v>JX270906</v>
      </c>
      <c r="BN2051" s="224" t="str">
        <f aca="false">CONCATENATE(IF(F2051="","",F2051),IF(G2051="","",CONCATENATE(" / ",G2051)))</f>
        <v/>
      </c>
      <c r="BO2051" s="225" t="str">
        <f aca="false">AX2051</f>
        <v>.GBR</v>
      </c>
      <c r="BP2051" s="226" t="str">
        <f aca="false">IF(V2051="","",V2051)</f>
        <v/>
      </c>
      <c r="BQ2051" s="226" t="str">
        <f aca="false">IF(W2051="","",CONCATENATE(W2051,IF(LEFT(AO2051,1)="s","+","")))</f>
        <v/>
      </c>
      <c r="BR2051" s="226" t="str">
        <f aca="false">IF(X2051="","",CONCATENATE(X2051,IF(LEFT(AQ2051,1)="s","+","")))</f>
        <v/>
      </c>
      <c r="BS2051" s="226" t="str">
        <f aca="false">IF(Y2051="","",CONCATENATE(Y2051,IF(LEFT(AR2051,1)="s","+","")))</f>
        <v/>
      </c>
      <c r="BT2051" s="226" t="str">
        <f aca="false">IF(Z2051="","",CONCATENATE(Z2051,IF(LEFT(AS2051,1)="s","+","")))</f>
        <v/>
      </c>
      <c r="BU2051" s="227" t="str">
        <f aca="false">IF(AA2051="","",CONCATENATE(AA2051,IF(LEFT(AT2051,1)="s","+","")))</f>
        <v/>
      </c>
      <c r="BW2051" s="177" t="s">
        <v>338</v>
      </c>
      <c r="BX2051" s="170" t="str">
        <f aca="false">IF(BW2051&lt;&gt;"",IF(ISNUMBER(FIND("=",BW2051)),LEFT(BW2051,FIND("=",BW2051)-1),BW2051),BW2051)</f>
        <v>xx</v>
      </c>
      <c r="BY2051" s="170" t="str">
        <f aca="false">IF(BW2051&lt;&gt;"",IF(ISNUMBER(FIND("=",BW2051)),RIGHT(BW2051,LEN(BW2051)-FIND("=",BW2051)),""),"")</f>
        <v>Non_select</v>
      </c>
      <c r="BZ2051" s="170" t="str">
        <f aca="false">IF(BX2051&lt;&gt;"",IF(ISNUMBER(FIND(".",BX2051)),LEFT(BX2051,FIND(".",BX2051)-1),BX2051),BX2051)</f>
        <v>xx</v>
      </c>
      <c r="CA2051" s="170" t="str">
        <f aca="false">IF(BX2051&lt;&gt;"",IF(ISNUMBER(FIND(".",BX2051)),RIGHT(BX2051,LEN(BX2051)-FIND(".",BX2051)),""),"")</f>
        <v/>
      </c>
      <c r="CC2051" s="170" t="str">
        <f aca="false">A2051</f>
        <v>JX270906</v>
      </c>
      <c r="CD2051" s="178" t="s">
        <v>339</v>
      </c>
      <c r="CE2051" s="178" t="s">
        <v>340</v>
      </c>
      <c r="CF2051" s="178" t="s">
        <v>341</v>
      </c>
      <c r="CK2051" s="178"/>
      <c r="CR2051" s="228" t="n">
        <f aca="false">C2051</f>
        <v>0</v>
      </c>
      <c r="CS2051" s="229" t="n">
        <f aca="false">D2051</f>
        <v>0</v>
      </c>
      <c r="CT2051" s="170" t="str">
        <f aca="false">CONCATENATE(CD2051," strain ",CM2051," ",CL2051,", partial cds")</f>
        <v>Hepatitis E virus strain  , partial cds</v>
      </c>
    </row>
    <row r="2052" customFormat="false" ht="11.9" hidden="true" customHeight="true" outlineLevel="0" collapsed="false">
      <c r="A2052" s="1" t="s">
        <v>5006</v>
      </c>
      <c r="B2052" s="147" t="s">
        <v>371</v>
      </c>
      <c r="F2052" s="210"/>
      <c r="H2052" s="146" t="s">
        <v>649</v>
      </c>
      <c r="I2052" s="153" t="s">
        <v>650</v>
      </c>
      <c r="J2052" s="146" t="s">
        <v>395</v>
      </c>
      <c r="AJ2052" s="219" t="n">
        <f aca="false">SeqEnd-SeqBeg+1</f>
        <v>1</v>
      </c>
      <c r="AK2052" s="220" t="n">
        <f aca="false">AND( SeqBeg&lt;=Beg  , End &lt;=SeqEnd )</f>
        <v>0</v>
      </c>
      <c r="AN2052" s="221"/>
      <c r="AO2052" s="147" t="s">
        <v>103</v>
      </c>
      <c r="AP2052" s="147" t="s">
        <v>103</v>
      </c>
      <c r="AQ2052" s="147" t="s">
        <v>103</v>
      </c>
      <c r="AR2052" s="147" t="s">
        <v>103</v>
      </c>
      <c r="AS2052" s="147" t="s">
        <v>103</v>
      </c>
      <c r="AT2052" s="147" t="s">
        <v>103</v>
      </c>
      <c r="AU2052" s="146"/>
      <c r="AW2052" s="222" t="str">
        <f aca="false">HYPERLINK(CONCATENATE("http://www.ncbi.nlm.nih.gov/nuccore/",BM2052),BM2052)</f>
        <v>JX270907</v>
      </c>
      <c r="AX2052" s="219" t="str">
        <f aca="false">CONCATENATE(D2052,IF(I2052="","",CONCATENATE(".",I2052)),IF(K2052="","",CONCATENATE(".",K2052)),IF(M2052="","",CONCATENATE(".",M2052)),IF(R2052="","",CONCATENATE(".",R2052)),IF(U2052="","","(*)"))</f>
        <v>.GBR</v>
      </c>
      <c r="AY2052" s="170" t="str">
        <f aca="false">CONCATENATE(BM2052,".",BN2052)</f>
        <v>JX270907.</v>
      </c>
      <c r="AZ2052" s="171" t="str">
        <f aca="false">IF(AV2052="",IF(ISNUMBER(FIND(".",A2052)),LEFT(A2052,FIND(".",A2052)-1),A2052),AV2052)</f>
        <v>JX270907</v>
      </c>
      <c r="BA2052" s="171" t="str">
        <f aca="false">IF(ISNUMBER(FIND("-",AZ2052)),LEFT(AZ2052,FIND("-",AZ2052)-1),AZ2052)</f>
        <v>JX270907</v>
      </c>
      <c r="BB2052" s="170" t="str">
        <f aca="false"> MEGAname &amp; "="</f>
        <v>JX270907=</v>
      </c>
      <c r="BC2052" s="170" t="str">
        <f aca="false">Clear &amp; IF(span ,"Span","out")</f>
        <v>JX270907=out</v>
      </c>
      <c r="BD2052" s="170" t="str">
        <f aca="false">Clear &amp; IF(span, IF(B2052=".","Selected",B2052),"out")</f>
        <v>JX270907=out</v>
      </c>
      <c r="BE2052" s="170" t="str">
        <f aca="false">Clear &amp; Strain</f>
        <v>JX270907=</v>
      </c>
      <c r="BF2052" s="170" t="str">
        <f aca="false">CONCATENATE(A2052,"=",F2052,". ",AX2052,IF(AB2052="","",CONCATENATE(".",AB2052)))</f>
        <v>JX270907=. .GBR</v>
      </c>
      <c r="BG2052" s="170" t="str">
        <f aca="false">CONCATENATE(A2052,"=",F2052,". ",AX2052)</f>
        <v>JX270907=. .GBR</v>
      </c>
      <c r="BH2052" s="170" t="str">
        <f aca="false">CONCATENATE(A2052,"=",AX2052)</f>
        <v>JX270907=.GBR</v>
      </c>
      <c r="BI2052" s="170" t="str">
        <f aca="false">CONCATENATE(A2052,"=",ComForSubtype,D2052)</f>
        <v>JX270907=</v>
      </c>
      <c r="BJ2052" s="170" t="str">
        <f aca="false">CONCATENATE(A2052,"=",E2052)</f>
        <v>JX270907=</v>
      </c>
      <c r="BK2052" s="170" t="str">
        <f aca="false">CONCATENATE(A2052,"=",C2052)</f>
        <v>JX270907=</v>
      </c>
      <c r="BL2052" s="170" t="str">
        <f aca="false">CONCATENATE(D2052,"=")</f>
        <v>=</v>
      </c>
      <c r="BM2052" s="223" t="str">
        <f aca="false">IF(BA2052="XX","",BA2052)</f>
        <v>JX270907</v>
      </c>
      <c r="BN2052" s="224" t="str">
        <f aca="false">CONCATENATE(IF(F2052="","",F2052),IF(G2052="","",CONCATENATE(" / ",G2052)))</f>
        <v/>
      </c>
      <c r="BO2052" s="225" t="str">
        <f aca="false">AX2052</f>
        <v>.GBR</v>
      </c>
      <c r="BP2052" s="226" t="str">
        <f aca="false">IF(V2052="","",V2052)</f>
        <v/>
      </c>
      <c r="BQ2052" s="226" t="str">
        <f aca="false">IF(W2052="","",CONCATENATE(W2052,IF(LEFT(AO2052,1)="s","+","")))</f>
        <v/>
      </c>
      <c r="BR2052" s="226" t="str">
        <f aca="false">IF(X2052="","",CONCATENATE(X2052,IF(LEFT(AQ2052,1)="s","+","")))</f>
        <v/>
      </c>
      <c r="BS2052" s="226" t="str">
        <f aca="false">IF(Y2052="","",CONCATENATE(Y2052,IF(LEFT(AR2052,1)="s","+","")))</f>
        <v/>
      </c>
      <c r="BT2052" s="226" t="str">
        <f aca="false">IF(Z2052="","",CONCATENATE(Z2052,IF(LEFT(AS2052,1)="s","+","")))</f>
        <v/>
      </c>
      <c r="BU2052" s="227" t="str">
        <f aca="false">IF(AA2052="","",CONCATENATE(AA2052,IF(LEFT(AT2052,1)="s","+","")))</f>
        <v/>
      </c>
      <c r="BW2052" s="177" t="s">
        <v>338</v>
      </c>
      <c r="BX2052" s="170" t="str">
        <f aca="false">IF(BW2052&lt;&gt;"",IF(ISNUMBER(FIND("=",BW2052)),LEFT(BW2052,FIND("=",BW2052)-1),BW2052),BW2052)</f>
        <v>xx</v>
      </c>
      <c r="BY2052" s="170" t="str">
        <f aca="false">IF(BW2052&lt;&gt;"",IF(ISNUMBER(FIND("=",BW2052)),RIGHT(BW2052,LEN(BW2052)-FIND("=",BW2052)),""),"")</f>
        <v>Non_select</v>
      </c>
      <c r="BZ2052" s="170" t="str">
        <f aca="false">IF(BX2052&lt;&gt;"",IF(ISNUMBER(FIND(".",BX2052)),LEFT(BX2052,FIND(".",BX2052)-1),BX2052),BX2052)</f>
        <v>xx</v>
      </c>
      <c r="CA2052" s="170" t="str">
        <f aca="false">IF(BX2052&lt;&gt;"",IF(ISNUMBER(FIND(".",BX2052)),RIGHT(BX2052,LEN(BX2052)-FIND(".",BX2052)),""),"")</f>
        <v/>
      </c>
      <c r="CC2052" s="170" t="str">
        <f aca="false">A2052</f>
        <v>JX270907</v>
      </c>
      <c r="CD2052" s="178" t="s">
        <v>339</v>
      </c>
      <c r="CE2052" s="178" t="s">
        <v>340</v>
      </c>
      <c r="CF2052" s="178" t="s">
        <v>341</v>
      </c>
      <c r="CK2052" s="178"/>
      <c r="CR2052" s="228" t="n">
        <f aca="false">C2052</f>
        <v>0</v>
      </c>
      <c r="CS2052" s="229" t="n">
        <f aca="false">D2052</f>
        <v>0</v>
      </c>
      <c r="CT2052" s="170" t="str">
        <f aca="false">CONCATENATE(CD2052," strain ",CM2052," ",CL2052,", partial cds")</f>
        <v>Hepatitis E virus strain  , partial cds</v>
      </c>
    </row>
    <row r="2053" customFormat="false" ht="11.9" hidden="true" customHeight="true" outlineLevel="0" collapsed="false">
      <c r="A2053" s="1" t="s">
        <v>5007</v>
      </c>
      <c r="B2053" s="147" t="s">
        <v>371</v>
      </c>
      <c r="F2053" s="210"/>
      <c r="H2053" s="146" t="s">
        <v>649</v>
      </c>
      <c r="I2053" s="153" t="s">
        <v>650</v>
      </c>
      <c r="J2053" s="146" t="s">
        <v>395</v>
      </c>
      <c r="AJ2053" s="219" t="n">
        <f aca="false">SeqEnd-SeqBeg+1</f>
        <v>1</v>
      </c>
      <c r="AK2053" s="220" t="n">
        <f aca="false">AND( SeqBeg&lt;=Beg  , End &lt;=SeqEnd )</f>
        <v>0</v>
      </c>
      <c r="AN2053" s="221"/>
      <c r="AO2053" s="147" t="s">
        <v>103</v>
      </c>
      <c r="AP2053" s="147" t="s">
        <v>103</v>
      </c>
      <c r="AQ2053" s="147" t="s">
        <v>103</v>
      </c>
      <c r="AR2053" s="147" t="s">
        <v>103</v>
      </c>
      <c r="AS2053" s="147" t="s">
        <v>103</v>
      </c>
      <c r="AT2053" s="147" t="s">
        <v>103</v>
      </c>
      <c r="AU2053" s="146"/>
      <c r="AW2053" s="222" t="str">
        <f aca="false">HYPERLINK(CONCATENATE("http://www.ncbi.nlm.nih.gov/nuccore/",BM2053),BM2053)</f>
        <v>JX270908</v>
      </c>
      <c r="AX2053" s="219" t="str">
        <f aca="false">CONCATENATE(D2053,IF(I2053="","",CONCATENATE(".",I2053)),IF(K2053="","",CONCATENATE(".",K2053)),IF(M2053="","",CONCATENATE(".",M2053)),IF(R2053="","",CONCATENATE(".",R2053)),IF(U2053="","","(*)"))</f>
        <v>.GBR</v>
      </c>
      <c r="AY2053" s="170" t="str">
        <f aca="false">CONCATENATE(BM2053,".",BN2053)</f>
        <v>JX270908.</v>
      </c>
      <c r="AZ2053" s="171" t="str">
        <f aca="false">IF(AV2053="",IF(ISNUMBER(FIND(".",A2053)),LEFT(A2053,FIND(".",A2053)-1),A2053),AV2053)</f>
        <v>JX270908</v>
      </c>
      <c r="BA2053" s="171" t="str">
        <f aca="false">IF(ISNUMBER(FIND("-",AZ2053)),LEFT(AZ2053,FIND("-",AZ2053)-1),AZ2053)</f>
        <v>JX270908</v>
      </c>
      <c r="BB2053" s="170" t="str">
        <f aca="false"> MEGAname &amp; "="</f>
        <v>JX270908=</v>
      </c>
      <c r="BC2053" s="170" t="str">
        <f aca="false">Clear &amp; IF(span ,"Span","out")</f>
        <v>JX270908=out</v>
      </c>
      <c r="BD2053" s="170" t="str">
        <f aca="false">Clear &amp; IF(span, IF(B2053=".","Selected",B2053),"out")</f>
        <v>JX270908=out</v>
      </c>
      <c r="BE2053" s="170" t="str">
        <f aca="false">Clear &amp; Strain</f>
        <v>JX270908=</v>
      </c>
      <c r="BF2053" s="170" t="str">
        <f aca="false">CONCATENATE(A2053,"=",F2053,". ",AX2053,IF(AB2053="","",CONCATENATE(".",AB2053)))</f>
        <v>JX270908=. .GBR</v>
      </c>
      <c r="BG2053" s="170" t="str">
        <f aca="false">CONCATENATE(A2053,"=",F2053,". ",AX2053)</f>
        <v>JX270908=. .GBR</v>
      </c>
      <c r="BH2053" s="170" t="str">
        <f aca="false">CONCATENATE(A2053,"=",AX2053)</f>
        <v>JX270908=.GBR</v>
      </c>
      <c r="BI2053" s="170" t="str">
        <f aca="false">CONCATENATE(A2053,"=",ComForSubtype,D2053)</f>
        <v>JX270908=</v>
      </c>
      <c r="BJ2053" s="170" t="str">
        <f aca="false">CONCATENATE(A2053,"=",E2053)</f>
        <v>JX270908=</v>
      </c>
      <c r="BK2053" s="170" t="str">
        <f aca="false">CONCATENATE(A2053,"=",C2053)</f>
        <v>JX270908=</v>
      </c>
      <c r="BL2053" s="170" t="str">
        <f aca="false">CONCATENATE(D2053,"=")</f>
        <v>=</v>
      </c>
      <c r="BM2053" s="223" t="str">
        <f aca="false">IF(BA2053="XX","",BA2053)</f>
        <v>JX270908</v>
      </c>
      <c r="BN2053" s="224" t="str">
        <f aca="false">CONCATENATE(IF(F2053="","",F2053),IF(G2053="","",CONCATENATE(" / ",G2053)))</f>
        <v/>
      </c>
      <c r="BO2053" s="225" t="str">
        <f aca="false">AX2053</f>
        <v>.GBR</v>
      </c>
      <c r="BP2053" s="226" t="str">
        <f aca="false">IF(V2053="","",V2053)</f>
        <v/>
      </c>
      <c r="BQ2053" s="226" t="str">
        <f aca="false">IF(W2053="","",CONCATENATE(W2053,IF(LEFT(AO2053,1)="s","+","")))</f>
        <v/>
      </c>
      <c r="BR2053" s="226" t="str">
        <f aca="false">IF(X2053="","",CONCATENATE(X2053,IF(LEFT(AQ2053,1)="s","+","")))</f>
        <v/>
      </c>
      <c r="BS2053" s="226" t="str">
        <f aca="false">IF(Y2053="","",CONCATENATE(Y2053,IF(LEFT(AR2053,1)="s","+","")))</f>
        <v/>
      </c>
      <c r="BT2053" s="226" t="str">
        <f aca="false">IF(Z2053="","",CONCATENATE(Z2053,IF(LEFT(AS2053,1)="s","+","")))</f>
        <v/>
      </c>
      <c r="BU2053" s="227" t="str">
        <f aca="false">IF(AA2053="","",CONCATENATE(AA2053,IF(LEFT(AT2053,1)="s","+","")))</f>
        <v/>
      </c>
      <c r="BW2053" s="177" t="s">
        <v>338</v>
      </c>
      <c r="BX2053" s="170" t="str">
        <f aca="false">IF(BW2053&lt;&gt;"",IF(ISNUMBER(FIND("=",BW2053)),LEFT(BW2053,FIND("=",BW2053)-1),BW2053),BW2053)</f>
        <v>xx</v>
      </c>
      <c r="BY2053" s="170" t="str">
        <f aca="false">IF(BW2053&lt;&gt;"",IF(ISNUMBER(FIND("=",BW2053)),RIGHT(BW2053,LEN(BW2053)-FIND("=",BW2053)),""),"")</f>
        <v>Non_select</v>
      </c>
      <c r="BZ2053" s="170" t="str">
        <f aca="false">IF(BX2053&lt;&gt;"",IF(ISNUMBER(FIND(".",BX2053)),LEFT(BX2053,FIND(".",BX2053)-1),BX2053),BX2053)</f>
        <v>xx</v>
      </c>
      <c r="CA2053" s="170" t="str">
        <f aca="false">IF(BX2053&lt;&gt;"",IF(ISNUMBER(FIND(".",BX2053)),RIGHT(BX2053,LEN(BX2053)-FIND(".",BX2053)),""),"")</f>
        <v/>
      </c>
      <c r="CC2053" s="170" t="str">
        <f aca="false">A2053</f>
        <v>JX270908</v>
      </c>
      <c r="CD2053" s="178" t="s">
        <v>339</v>
      </c>
      <c r="CE2053" s="178" t="s">
        <v>340</v>
      </c>
      <c r="CF2053" s="178" t="s">
        <v>341</v>
      </c>
      <c r="CK2053" s="178"/>
      <c r="CR2053" s="228" t="n">
        <f aca="false">C2053</f>
        <v>0</v>
      </c>
      <c r="CS2053" s="229" t="n">
        <f aca="false">D2053</f>
        <v>0</v>
      </c>
      <c r="CT2053" s="170" t="str">
        <f aca="false">CONCATENATE(CD2053," strain ",CM2053," ",CL2053,", partial cds")</f>
        <v>Hepatitis E virus strain  , partial cds</v>
      </c>
    </row>
    <row r="2054" customFormat="false" ht="11.9" hidden="true" customHeight="true" outlineLevel="0" collapsed="false">
      <c r="A2054" s="1" t="s">
        <v>5008</v>
      </c>
      <c r="B2054" s="147" t="s">
        <v>371</v>
      </c>
      <c r="F2054" s="210"/>
      <c r="H2054" s="146" t="s">
        <v>649</v>
      </c>
      <c r="I2054" s="153" t="s">
        <v>650</v>
      </c>
      <c r="J2054" s="146" t="s">
        <v>395</v>
      </c>
      <c r="AJ2054" s="219" t="n">
        <f aca="false">SeqEnd-SeqBeg+1</f>
        <v>1</v>
      </c>
      <c r="AK2054" s="220" t="n">
        <f aca="false">AND( SeqBeg&lt;=Beg  , End &lt;=SeqEnd )</f>
        <v>0</v>
      </c>
      <c r="AN2054" s="221"/>
      <c r="AO2054" s="147" t="s">
        <v>103</v>
      </c>
      <c r="AP2054" s="147" t="s">
        <v>103</v>
      </c>
      <c r="AQ2054" s="147" t="s">
        <v>103</v>
      </c>
      <c r="AR2054" s="147" t="s">
        <v>103</v>
      </c>
      <c r="AS2054" s="147" t="s">
        <v>103</v>
      </c>
      <c r="AT2054" s="147" t="s">
        <v>103</v>
      </c>
      <c r="AU2054" s="146"/>
      <c r="AW2054" s="222" t="str">
        <f aca="false">HYPERLINK(CONCATENATE("http://www.ncbi.nlm.nih.gov/nuccore/",BM2054),BM2054)</f>
        <v>JX270909</v>
      </c>
      <c r="AX2054" s="219" t="str">
        <f aca="false">CONCATENATE(D2054,IF(I2054="","",CONCATENATE(".",I2054)),IF(K2054="","",CONCATENATE(".",K2054)),IF(M2054="","",CONCATENATE(".",M2054)),IF(R2054="","",CONCATENATE(".",R2054)),IF(U2054="","","(*)"))</f>
        <v>.GBR</v>
      </c>
      <c r="AY2054" s="170" t="str">
        <f aca="false">CONCATENATE(BM2054,".",BN2054)</f>
        <v>JX270909.</v>
      </c>
      <c r="AZ2054" s="171" t="str">
        <f aca="false">IF(AV2054="",IF(ISNUMBER(FIND(".",A2054)),LEFT(A2054,FIND(".",A2054)-1),A2054),AV2054)</f>
        <v>JX270909</v>
      </c>
      <c r="BA2054" s="171" t="str">
        <f aca="false">IF(ISNUMBER(FIND("-",AZ2054)),LEFT(AZ2054,FIND("-",AZ2054)-1),AZ2054)</f>
        <v>JX270909</v>
      </c>
      <c r="BB2054" s="170" t="str">
        <f aca="false"> MEGAname &amp; "="</f>
        <v>JX270909=</v>
      </c>
      <c r="BC2054" s="170" t="str">
        <f aca="false">Clear &amp; IF(span ,"Span","out")</f>
        <v>JX270909=out</v>
      </c>
      <c r="BD2054" s="170" t="str">
        <f aca="false">Clear &amp; IF(span, IF(B2054=".","Selected",B2054),"out")</f>
        <v>JX270909=out</v>
      </c>
      <c r="BE2054" s="170" t="str">
        <f aca="false">Clear &amp; Strain</f>
        <v>JX270909=</v>
      </c>
      <c r="BF2054" s="170" t="str">
        <f aca="false">CONCATENATE(A2054,"=",F2054,". ",AX2054,IF(AB2054="","",CONCATENATE(".",AB2054)))</f>
        <v>JX270909=. .GBR</v>
      </c>
      <c r="BG2054" s="170" t="str">
        <f aca="false">CONCATENATE(A2054,"=",F2054,". ",AX2054)</f>
        <v>JX270909=. .GBR</v>
      </c>
      <c r="BH2054" s="170" t="str">
        <f aca="false">CONCATENATE(A2054,"=",AX2054)</f>
        <v>JX270909=.GBR</v>
      </c>
      <c r="BI2054" s="170" t="str">
        <f aca="false">CONCATENATE(A2054,"=",ComForSubtype,D2054)</f>
        <v>JX270909=</v>
      </c>
      <c r="BJ2054" s="170" t="str">
        <f aca="false">CONCATENATE(A2054,"=",E2054)</f>
        <v>JX270909=</v>
      </c>
      <c r="BK2054" s="170" t="str">
        <f aca="false">CONCATENATE(A2054,"=",C2054)</f>
        <v>JX270909=</v>
      </c>
      <c r="BL2054" s="170" t="str">
        <f aca="false">CONCATENATE(D2054,"=")</f>
        <v>=</v>
      </c>
      <c r="BM2054" s="223" t="str">
        <f aca="false">IF(BA2054="XX","",BA2054)</f>
        <v>JX270909</v>
      </c>
      <c r="BN2054" s="224" t="str">
        <f aca="false">CONCATENATE(IF(F2054="","",F2054),IF(G2054="","",CONCATENATE(" / ",G2054)))</f>
        <v/>
      </c>
      <c r="BO2054" s="225" t="str">
        <f aca="false">AX2054</f>
        <v>.GBR</v>
      </c>
      <c r="BP2054" s="226" t="str">
        <f aca="false">IF(V2054="","",V2054)</f>
        <v/>
      </c>
      <c r="BQ2054" s="226" t="str">
        <f aca="false">IF(W2054="","",CONCATENATE(W2054,IF(LEFT(AO2054,1)="s","+","")))</f>
        <v/>
      </c>
      <c r="BR2054" s="226" t="str">
        <f aca="false">IF(X2054="","",CONCATENATE(X2054,IF(LEFT(AQ2054,1)="s","+","")))</f>
        <v/>
      </c>
      <c r="BS2054" s="226" t="str">
        <f aca="false">IF(Y2054="","",CONCATENATE(Y2054,IF(LEFT(AR2054,1)="s","+","")))</f>
        <v/>
      </c>
      <c r="BT2054" s="226" t="str">
        <f aca="false">IF(Z2054="","",CONCATENATE(Z2054,IF(LEFT(AS2054,1)="s","+","")))</f>
        <v/>
      </c>
      <c r="BU2054" s="227" t="str">
        <f aca="false">IF(AA2054="","",CONCATENATE(AA2054,IF(LEFT(AT2054,1)="s","+","")))</f>
        <v/>
      </c>
      <c r="BW2054" s="177" t="s">
        <v>338</v>
      </c>
      <c r="BX2054" s="170" t="str">
        <f aca="false">IF(BW2054&lt;&gt;"",IF(ISNUMBER(FIND("=",BW2054)),LEFT(BW2054,FIND("=",BW2054)-1),BW2054),BW2054)</f>
        <v>xx</v>
      </c>
      <c r="BY2054" s="170" t="str">
        <f aca="false">IF(BW2054&lt;&gt;"",IF(ISNUMBER(FIND("=",BW2054)),RIGHT(BW2054,LEN(BW2054)-FIND("=",BW2054)),""),"")</f>
        <v>Non_select</v>
      </c>
      <c r="BZ2054" s="170" t="str">
        <f aca="false">IF(BX2054&lt;&gt;"",IF(ISNUMBER(FIND(".",BX2054)),LEFT(BX2054,FIND(".",BX2054)-1),BX2054),BX2054)</f>
        <v>xx</v>
      </c>
      <c r="CA2054" s="170" t="str">
        <f aca="false">IF(BX2054&lt;&gt;"",IF(ISNUMBER(FIND(".",BX2054)),RIGHT(BX2054,LEN(BX2054)-FIND(".",BX2054)),""),"")</f>
        <v/>
      </c>
      <c r="CC2054" s="170" t="str">
        <f aca="false">A2054</f>
        <v>JX270909</v>
      </c>
      <c r="CD2054" s="178" t="s">
        <v>339</v>
      </c>
      <c r="CE2054" s="178" t="s">
        <v>340</v>
      </c>
      <c r="CF2054" s="178" t="s">
        <v>341</v>
      </c>
      <c r="CK2054" s="178"/>
      <c r="CR2054" s="228" t="n">
        <f aca="false">C2054</f>
        <v>0</v>
      </c>
      <c r="CS2054" s="229" t="n">
        <f aca="false">D2054</f>
        <v>0</v>
      </c>
      <c r="CT2054" s="170" t="str">
        <f aca="false">CONCATENATE(CD2054," strain ",CM2054," ",CL2054,", partial cds")</f>
        <v>Hepatitis E virus strain  , partial cds</v>
      </c>
    </row>
    <row r="2055" customFormat="false" ht="11.9" hidden="true" customHeight="true" outlineLevel="0" collapsed="false">
      <c r="A2055" s="1" t="s">
        <v>5009</v>
      </c>
      <c r="B2055" s="147" t="s">
        <v>371</v>
      </c>
      <c r="F2055" s="210"/>
      <c r="H2055" s="146" t="s">
        <v>649</v>
      </c>
      <c r="I2055" s="153" t="s">
        <v>650</v>
      </c>
      <c r="J2055" s="146" t="s">
        <v>395</v>
      </c>
      <c r="AJ2055" s="219" t="n">
        <f aca="false">SeqEnd-SeqBeg+1</f>
        <v>1</v>
      </c>
      <c r="AK2055" s="220" t="n">
        <f aca="false">AND( SeqBeg&lt;=Beg  , End &lt;=SeqEnd )</f>
        <v>0</v>
      </c>
      <c r="AN2055" s="221"/>
      <c r="AO2055" s="147" t="s">
        <v>103</v>
      </c>
      <c r="AP2055" s="147" t="s">
        <v>103</v>
      </c>
      <c r="AQ2055" s="147" t="s">
        <v>103</v>
      </c>
      <c r="AR2055" s="147" t="s">
        <v>103</v>
      </c>
      <c r="AS2055" s="147" t="s">
        <v>103</v>
      </c>
      <c r="AT2055" s="147" t="s">
        <v>103</v>
      </c>
      <c r="AU2055" s="146"/>
      <c r="AW2055" s="222" t="str">
        <f aca="false">HYPERLINK(CONCATENATE("http://www.ncbi.nlm.nih.gov/nuccore/",BM2055),BM2055)</f>
        <v>JX270910</v>
      </c>
      <c r="AX2055" s="219" t="str">
        <f aca="false">CONCATENATE(D2055,IF(I2055="","",CONCATENATE(".",I2055)),IF(K2055="","",CONCATENATE(".",K2055)),IF(M2055="","",CONCATENATE(".",M2055)),IF(R2055="","",CONCATENATE(".",R2055)),IF(U2055="","","(*)"))</f>
        <v>.GBR</v>
      </c>
      <c r="AY2055" s="170" t="str">
        <f aca="false">CONCATENATE(BM2055,".",BN2055)</f>
        <v>JX270910.</v>
      </c>
      <c r="AZ2055" s="171" t="str">
        <f aca="false">IF(AV2055="",IF(ISNUMBER(FIND(".",A2055)),LEFT(A2055,FIND(".",A2055)-1),A2055),AV2055)</f>
        <v>JX270910</v>
      </c>
      <c r="BA2055" s="171" t="str">
        <f aca="false">IF(ISNUMBER(FIND("-",AZ2055)),LEFT(AZ2055,FIND("-",AZ2055)-1),AZ2055)</f>
        <v>JX270910</v>
      </c>
      <c r="BB2055" s="170" t="str">
        <f aca="false"> MEGAname &amp; "="</f>
        <v>JX270910=</v>
      </c>
      <c r="BC2055" s="170" t="str">
        <f aca="false">Clear &amp; IF(span ,"Span","out")</f>
        <v>JX270910=out</v>
      </c>
      <c r="BD2055" s="170" t="str">
        <f aca="false">Clear &amp; IF(span, IF(B2055=".","Selected",B2055),"out")</f>
        <v>JX270910=out</v>
      </c>
      <c r="BE2055" s="170" t="str">
        <f aca="false">Clear &amp; Strain</f>
        <v>JX270910=</v>
      </c>
      <c r="BF2055" s="170" t="str">
        <f aca="false">CONCATENATE(A2055,"=",F2055,". ",AX2055,IF(AB2055="","",CONCATENATE(".",AB2055)))</f>
        <v>JX270910=. .GBR</v>
      </c>
      <c r="BG2055" s="170" t="str">
        <f aca="false">CONCATENATE(A2055,"=",F2055,". ",AX2055)</f>
        <v>JX270910=. .GBR</v>
      </c>
      <c r="BH2055" s="170" t="str">
        <f aca="false">CONCATENATE(A2055,"=",AX2055)</f>
        <v>JX270910=.GBR</v>
      </c>
      <c r="BI2055" s="170" t="str">
        <f aca="false">CONCATENATE(A2055,"=",ComForSubtype,D2055)</f>
        <v>JX270910=</v>
      </c>
      <c r="BJ2055" s="170" t="str">
        <f aca="false">CONCATENATE(A2055,"=",E2055)</f>
        <v>JX270910=</v>
      </c>
      <c r="BK2055" s="170" t="str">
        <f aca="false">CONCATENATE(A2055,"=",C2055)</f>
        <v>JX270910=</v>
      </c>
      <c r="BL2055" s="170" t="str">
        <f aca="false">CONCATENATE(D2055,"=")</f>
        <v>=</v>
      </c>
      <c r="BM2055" s="223" t="str">
        <f aca="false">IF(BA2055="XX","",BA2055)</f>
        <v>JX270910</v>
      </c>
      <c r="BN2055" s="224" t="str">
        <f aca="false">CONCATENATE(IF(F2055="","",F2055),IF(G2055="","",CONCATENATE(" / ",G2055)))</f>
        <v/>
      </c>
      <c r="BO2055" s="225" t="str">
        <f aca="false">AX2055</f>
        <v>.GBR</v>
      </c>
      <c r="BP2055" s="226" t="str">
        <f aca="false">IF(V2055="","",V2055)</f>
        <v/>
      </c>
      <c r="BQ2055" s="226" t="str">
        <f aca="false">IF(W2055="","",CONCATENATE(W2055,IF(LEFT(AO2055,1)="s","+","")))</f>
        <v/>
      </c>
      <c r="BR2055" s="226" t="str">
        <f aca="false">IF(X2055="","",CONCATENATE(X2055,IF(LEFT(AQ2055,1)="s","+","")))</f>
        <v/>
      </c>
      <c r="BS2055" s="226" t="str">
        <f aca="false">IF(Y2055="","",CONCATENATE(Y2055,IF(LEFT(AR2055,1)="s","+","")))</f>
        <v/>
      </c>
      <c r="BT2055" s="226" t="str">
        <f aca="false">IF(Z2055="","",CONCATENATE(Z2055,IF(LEFT(AS2055,1)="s","+","")))</f>
        <v/>
      </c>
      <c r="BU2055" s="227" t="str">
        <f aca="false">IF(AA2055="","",CONCATENATE(AA2055,IF(LEFT(AT2055,1)="s","+","")))</f>
        <v/>
      </c>
      <c r="BW2055" s="177" t="s">
        <v>338</v>
      </c>
      <c r="BX2055" s="170" t="str">
        <f aca="false">IF(BW2055&lt;&gt;"",IF(ISNUMBER(FIND("=",BW2055)),LEFT(BW2055,FIND("=",BW2055)-1),BW2055),BW2055)</f>
        <v>xx</v>
      </c>
      <c r="BY2055" s="170" t="str">
        <f aca="false">IF(BW2055&lt;&gt;"",IF(ISNUMBER(FIND("=",BW2055)),RIGHT(BW2055,LEN(BW2055)-FIND("=",BW2055)),""),"")</f>
        <v>Non_select</v>
      </c>
      <c r="BZ2055" s="170" t="str">
        <f aca="false">IF(BX2055&lt;&gt;"",IF(ISNUMBER(FIND(".",BX2055)),LEFT(BX2055,FIND(".",BX2055)-1),BX2055),BX2055)</f>
        <v>xx</v>
      </c>
      <c r="CA2055" s="170" t="str">
        <f aca="false">IF(BX2055&lt;&gt;"",IF(ISNUMBER(FIND(".",BX2055)),RIGHT(BX2055,LEN(BX2055)-FIND(".",BX2055)),""),"")</f>
        <v/>
      </c>
      <c r="CC2055" s="170" t="str">
        <f aca="false">A2055</f>
        <v>JX270910</v>
      </c>
      <c r="CD2055" s="178" t="s">
        <v>339</v>
      </c>
      <c r="CE2055" s="178" t="s">
        <v>340</v>
      </c>
      <c r="CF2055" s="178" t="s">
        <v>341</v>
      </c>
      <c r="CK2055" s="178"/>
      <c r="CR2055" s="228" t="n">
        <f aca="false">C2055</f>
        <v>0</v>
      </c>
      <c r="CS2055" s="229" t="n">
        <f aca="false">D2055</f>
        <v>0</v>
      </c>
      <c r="CT2055" s="170" t="str">
        <f aca="false">CONCATENATE(CD2055," strain ",CM2055," ",CL2055,", partial cds")</f>
        <v>Hepatitis E virus strain  , partial cds</v>
      </c>
    </row>
    <row r="2056" customFormat="false" ht="11.9" hidden="true" customHeight="true" outlineLevel="0" collapsed="false">
      <c r="A2056" s="1" t="s">
        <v>5010</v>
      </c>
      <c r="B2056" s="147" t="s">
        <v>371</v>
      </c>
      <c r="F2056" s="210"/>
      <c r="H2056" s="146" t="s">
        <v>649</v>
      </c>
      <c r="I2056" s="153" t="s">
        <v>650</v>
      </c>
      <c r="J2056" s="146" t="s">
        <v>395</v>
      </c>
      <c r="AJ2056" s="219" t="n">
        <f aca="false">SeqEnd-SeqBeg+1</f>
        <v>1</v>
      </c>
      <c r="AK2056" s="220" t="n">
        <f aca="false">AND( SeqBeg&lt;=Beg  , End &lt;=SeqEnd )</f>
        <v>0</v>
      </c>
      <c r="AN2056" s="221"/>
      <c r="AO2056" s="147" t="s">
        <v>103</v>
      </c>
      <c r="AP2056" s="147" t="s">
        <v>103</v>
      </c>
      <c r="AQ2056" s="147" t="s">
        <v>103</v>
      </c>
      <c r="AR2056" s="147" t="s">
        <v>103</v>
      </c>
      <c r="AS2056" s="147" t="s">
        <v>103</v>
      </c>
      <c r="AT2056" s="147" t="s">
        <v>103</v>
      </c>
      <c r="AU2056" s="146"/>
      <c r="AW2056" s="222" t="str">
        <f aca="false">HYPERLINK(CONCATENATE("http://www.ncbi.nlm.nih.gov/nuccore/",BM2056),BM2056)</f>
        <v>JX270911</v>
      </c>
      <c r="AX2056" s="219" t="str">
        <f aca="false">CONCATENATE(D2056,IF(I2056="","",CONCATENATE(".",I2056)),IF(K2056="","",CONCATENATE(".",K2056)),IF(M2056="","",CONCATENATE(".",M2056)),IF(R2056="","",CONCATENATE(".",R2056)),IF(U2056="","","(*)"))</f>
        <v>.GBR</v>
      </c>
      <c r="AY2056" s="170" t="str">
        <f aca="false">CONCATENATE(BM2056,".",BN2056)</f>
        <v>JX270911.</v>
      </c>
      <c r="AZ2056" s="171" t="str">
        <f aca="false">IF(AV2056="",IF(ISNUMBER(FIND(".",A2056)),LEFT(A2056,FIND(".",A2056)-1),A2056),AV2056)</f>
        <v>JX270911</v>
      </c>
      <c r="BA2056" s="171" t="str">
        <f aca="false">IF(ISNUMBER(FIND("-",AZ2056)),LEFT(AZ2056,FIND("-",AZ2056)-1),AZ2056)</f>
        <v>JX270911</v>
      </c>
      <c r="BB2056" s="170" t="str">
        <f aca="false"> MEGAname &amp; "="</f>
        <v>JX270911=</v>
      </c>
      <c r="BC2056" s="170" t="str">
        <f aca="false">Clear &amp; IF(span ,"Span","out")</f>
        <v>JX270911=out</v>
      </c>
      <c r="BD2056" s="170" t="str">
        <f aca="false">Clear &amp; IF(span, IF(B2056=".","Selected",B2056),"out")</f>
        <v>JX270911=out</v>
      </c>
      <c r="BE2056" s="170" t="str">
        <f aca="false">Clear &amp; Strain</f>
        <v>JX270911=</v>
      </c>
      <c r="BF2056" s="170" t="str">
        <f aca="false">CONCATENATE(A2056,"=",F2056,". ",AX2056,IF(AB2056="","",CONCATENATE(".",AB2056)))</f>
        <v>JX270911=. .GBR</v>
      </c>
      <c r="BG2056" s="170" t="str">
        <f aca="false">CONCATENATE(A2056,"=",F2056,". ",AX2056)</f>
        <v>JX270911=. .GBR</v>
      </c>
      <c r="BH2056" s="170" t="str">
        <f aca="false">CONCATENATE(A2056,"=",AX2056)</f>
        <v>JX270911=.GBR</v>
      </c>
      <c r="BI2056" s="170" t="str">
        <f aca="false">CONCATENATE(A2056,"=",ComForSubtype,D2056)</f>
        <v>JX270911=</v>
      </c>
      <c r="BJ2056" s="170" t="str">
        <f aca="false">CONCATENATE(A2056,"=",E2056)</f>
        <v>JX270911=</v>
      </c>
      <c r="BK2056" s="170" t="str">
        <f aca="false">CONCATENATE(A2056,"=",C2056)</f>
        <v>JX270911=</v>
      </c>
      <c r="BL2056" s="170" t="str">
        <f aca="false">CONCATENATE(D2056,"=")</f>
        <v>=</v>
      </c>
      <c r="BM2056" s="223" t="str">
        <f aca="false">IF(BA2056="XX","",BA2056)</f>
        <v>JX270911</v>
      </c>
      <c r="BN2056" s="224" t="str">
        <f aca="false">CONCATENATE(IF(F2056="","",F2056),IF(G2056="","",CONCATENATE(" / ",G2056)))</f>
        <v/>
      </c>
      <c r="BO2056" s="225" t="str">
        <f aca="false">AX2056</f>
        <v>.GBR</v>
      </c>
      <c r="BP2056" s="226" t="str">
        <f aca="false">IF(V2056="","",V2056)</f>
        <v/>
      </c>
      <c r="BQ2056" s="226" t="str">
        <f aca="false">IF(W2056="","",CONCATENATE(W2056,IF(LEFT(AO2056,1)="s","+","")))</f>
        <v/>
      </c>
      <c r="BR2056" s="226" t="str">
        <f aca="false">IF(X2056="","",CONCATENATE(X2056,IF(LEFT(AQ2056,1)="s","+","")))</f>
        <v/>
      </c>
      <c r="BS2056" s="226" t="str">
        <f aca="false">IF(Y2056="","",CONCATENATE(Y2056,IF(LEFT(AR2056,1)="s","+","")))</f>
        <v/>
      </c>
      <c r="BT2056" s="226" t="str">
        <f aca="false">IF(Z2056="","",CONCATENATE(Z2056,IF(LEFT(AS2056,1)="s","+","")))</f>
        <v/>
      </c>
      <c r="BU2056" s="227" t="str">
        <f aca="false">IF(AA2056="","",CONCATENATE(AA2056,IF(LEFT(AT2056,1)="s","+","")))</f>
        <v/>
      </c>
      <c r="BW2056" s="177" t="s">
        <v>338</v>
      </c>
      <c r="BX2056" s="170" t="str">
        <f aca="false">IF(BW2056&lt;&gt;"",IF(ISNUMBER(FIND("=",BW2056)),LEFT(BW2056,FIND("=",BW2056)-1),BW2056),BW2056)</f>
        <v>xx</v>
      </c>
      <c r="BY2056" s="170" t="str">
        <f aca="false">IF(BW2056&lt;&gt;"",IF(ISNUMBER(FIND("=",BW2056)),RIGHT(BW2056,LEN(BW2056)-FIND("=",BW2056)),""),"")</f>
        <v>Non_select</v>
      </c>
      <c r="BZ2056" s="170" t="str">
        <f aca="false">IF(BX2056&lt;&gt;"",IF(ISNUMBER(FIND(".",BX2056)),LEFT(BX2056,FIND(".",BX2056)-1),BX2056),BX2056)</f>
        <v>xx</v>
      </c>
      <c r="CA2056" s="170" t="str">
        <f aca="false">IF(BX2056&lt;&gt;"",IF(ISNUMBER(FIND(".",BX2056)),RIGHT(BX2056,LEN(BX2056)-FIND(".",BX2056)),""),"")</f>
        <v/>
      </c>
      <c r="CC2056" s="170" t="str">
        <f aca="false">A2056</f>
        <v>JX270911</v>
      </c>
      <c r="CD2056" s="178" t="s">
        <v>339</v>
      </c>
      <c r="CE2056" s="178" t="s">
        <v>340</v>
      </c>
      <c r="CF2056" s="178" t="s">
        <v>341</v>
      </c>
      <c r="CK2056" s="178"/>
      <c r="CR2056" s="228" t="n">
        <f aca="false">C2056</f>
        <v>0</v>
      </c>
      <c r="CS2056" s="229" t="n">
        <f aca="false">D2056</f>
        <v>0</v>
      </c>
      <c r="CT2056" s="170" t="str">
        <f aca="false">CONCATENATE(CD2056," strain ",CM2056," ",CL2056,", partial cds")</f>
        <v>Hepatitis E virus strain  , partial cds</v>
      </c>
    </row>
    <row r="2057" customFormat="false" ht="11.9" hidden="true" customHeight="true" outlineLevel="0" collapsed="false">
      <c r="A2057" s="1" t="s">
        <v>5011</v>
      </c>
      <c r="B2057" s="147" t="s">
        <v>371</v>
      </c>
      <c r="F2057" s="210"/>
      <c r="H2057" s="146" t="s">
        <v>649</v>
      </c>
      <c r="I2057" s="153" t="s">
        <v>650</v>
      </c>
      <c r="J2057" s="146" t="s">
        <v>395</v>
      </c>
      <c r="AJ2057" s="219" t="n">
        <f aca="false">SeqEnd-SeqBeg+1</f>
        <v>1</v>
      </c>
      <c r="AK2057" s="220" t="n">
        <f aca="false">AND( SeqBeg&lt;=Beg  , End &lt;=SeqEnd )</f>
        <v>0</v>
      </c>
      <c r="AN2057" s="221"/>
      <c r="AO2057" s="147" t="s">
        <v>103</v>
      </c>
      <c r="AP2057" s="147" t="s">
        <v>103</v>
      </c>
      <c r="AQ2057" s="147" t="s">
        <v>103</v>
      </c>
      <c r="AR2057" s="147" t="s">
        <v>103</v>
      </c>
      <c r="AS2057" s="147" t="s">
        <v>103</v>
      </c>
      <c r="AT2057" s="147" t="s">
        <v>103</v>
      </c>
      <c r="AU2057" s="146"/>
      <c r="AW2057" s="222" t="str">
        <f aca="false">HYPERLINK(CONCATENATE("http://www.ncbi.nlm.nih.gov/nuccore/",BM2057),BM2057)</f>
        <v>JX270912</v>
      </c>
      <c r="AX2057" s="219" t="str">
        <f aca="false">CONCATENATE(D2057,IF(I2057="","",CONCATENATE(".",I2057)),IF(K2057="","",CONCATENATE(".",K2057)),IF(M2057="","",CONCATENATE(".",M2057)),IF(R2057="","",CONCATENATE(".",R2057)),IF(U2057="","","(*)"))</f>
        <v>.GBR</v>
      </c>
      <c r="AY2057" s="170" t="str">
        <f aca="false">CONCATENATE(BM2057,".",BN2057)</f>
        <v>JX270912.</v>
      </c>
      <c r="AZ2057" s="171" t="str">
        <f aca="false">IF(AV2057="",IF(ISNUMBER(FIND(".",A2057)),LEFT(A2057,FIND(".",A2057)-1),A2057),AV2057)</f>
        <v>JX270912</v>
      </c>
      <c r="BA2057" s="171" t="str">
        <f aca="false">IF(ISNUMBER(FIND("-",AZ2057)),LEFT(AZ2057,FIND("-",AZ2057)-1),AZ2057)</f>
        <v>JX270912</v>
      </c>
      <c r="BB2057" s="170" t="str">
        <f aca="false"> MEGAname &amp; "="</f>
        <v>JX270912=</v>
      </c>
      <c r="BC2057" s="170" t="str">
        <f aca="false">Clear &amp; IF(span ,"Span","out")</f>
        <v>JX270912=out</v>
      </c>
      <c r="BD2057" s="170" t="str">
        <f aca="false">Clear &amp; IF(span, IF(B2057=".","Selected",B2057),"out")</f>
        <v>JX270912=out</v>
      </c>
      <c r="BE2057" s="170" t="str">
        <f aca="false">Clear &amp; Strain</f>
        <v>JX270912=</v>
      </c>
      <c r="BF2057" s="170" t="str">
        <f aca="false">CONCATENATE(A2057,"=",F2057,". ",AX2057,IF(AB2057="","",CONCATENATE(".",AB2057)))</f>
        <v>JX270912=. .GBR</v>
      </c>
      <c r="BG2057" s="170" t="str">
        <f aca="false">CONCATENATE(A2057,"=",F2057,". ",AX2057)</f>
        <v>JX270912=. .GBR</v>
      </c>
      <c r="BH2057" s="170" t="str">
        <f aca="false">CONCATENATE(A2057,"=",AX2057)</f>
        <v>JX270912=.GBR</v>
      </c>
      <c r="BI2057" s="170" t="str">
        <f aca="false">CONCATENATE(A2057,"=",ComForSubtype,D2057)</f>
        <v>JX270912=</v>
      </c>
      <c r="BJ2057" s="170" t="str">
        <f aca="false">CONCATENATE(A2057,"=",E2057)</f>
        <v>JX270912=</v>
      </c>
      <c r="BK2057" s="170" t="str">
        <f aca="false">CONCATENATE(A2057,"=",C2057)</f>
        <v>JX270912=</v>
      </c>
      <c r="BL2057" s="170" t="str">
        <f aca="false">CONCATENATE(D2057,"=")</f>
        <v>=</v>
      </c>
      <c r="BM2057" s="223" t="str">
        <f aca="false">IF(BA2057="XX","",BA2057)</f>
        <v>JX270912</v>
      </c>
      <c r="BN2057" s="224" t="str">
        <f aca="false">CONCATENATE(IF(F2057="","",F2057),IF(G2057="","",CONCATENATE(" / ",G2057)))</f>
        <v/>
      </c>
      <c r="BO2057" s="225" t="str">
        <f aca="false">AX2057</f>
        <v>.GBR</v>
      </c>
      <c r="BP2057" s="226" t="str">
        <f aca="false">IF(V2057="","",V2057)</f>
        <v/>
      </c>
      <c r="BQ2057" s="226" t="str">
        <f aca="false">IF(W2057="","",CONCATENATE(W2057,IF(LEFT(AO2057,1)="s","+","")))</f>
        <v/>
      </c>
      <c r="BR2057" s="226" t="str">
        <f aca="false">IF(X2057="","",CONCATENATE(X2057,IF(LEFT(AQ2057,1)="s","+","")))</f>
        <v/>
      </c>
      <c r="BS2057" s="226" t="str">
        <f aca="false">IF(Y2057="","",CONCATENATE(Y2057,IF(LEFT(AR2057,1)="s","+","")))</f>
        <v/>
      </c>
      <c r="BT2057" s="226" t="str">
        <f aca="false">IF(Z2057="","",CONCATENATE(Z2057,IF(LEFT(AS2057,1)="s","+","")))</f>
        <v/>
      </c>
      <c r="BU2057" s="227" t="str">
        <f aca="false">IF(AA2057="","",CONCATENATE(AA2057,IF(LEFT(AT2057,1)="s","+","")))</f>
        <v/>
      </c>
      <c r="BW2057" s="177" t="s">
        <v>338</v>
      </c>
      <c r="BX2057" s="170" t="str">
        <f aca="false">IF(BW2057&lt;&gt;"",IF(ISNUMBER(FIND("=",BW2057)),LEFT(BW2057,FIND("=",BW2057)-1),BW2057),BW2057)</f>
        <v>xx</v>
      </c>
      <c r="BY2057" s="170" t="str">
        <f aca="false">IF(BW2057&lt;&gt;"",IF(ISNUMBER(FIND("=",BW2057)),RIGHT(BW2057,LEN(BW2057)-FIND("=",BW2057)),""),"")</f>
        <v>Non_select</v>
      </c>
      <c r="BZ2057" s="170" t="str">
        <f aca="false">IF(BX2057&lt;&gt;"",IF(ISNUMBER(FIND(".",BX2057)),LEFT(BX2057,FIND(".",BX2057)-1),BX2057),BX2057)</f>
        <v>xx</v>
      </c>
      <c r="CA2057" s="170" t="str">
        <f aca="false">IF(BX2057&lt;&gt;"",IF(ISNUMBER(FIND(".",BX2057)),RIGHT(BX2057,LEN(BX2057)-FIND(".",BX2057)),""),"")</f>
        <v/>
      </c>
      <c r="CC2057" s="170" t="str">
        <f aca="false">A2057</f>
        <v>JX270912</v>
      </c>
      <c r="CD2057" s="178" t="s">
        <v>339</v>
      </c>
      <c r="CE2057" s="178" t="s">
        <v>340</v>
      </c>
      <c r="CF2057" s="178" t="s">
        <v>341</v>
      </c>
      <c r="CK2057" s="178"/>
      <c r="CR2057" s="228" t="n">
        <f aca="false">C2057</f>
        <v>0</v>
      </c>
      <c r="CS2057" s="229" t="n">
        <f aca="false">D2057</f>
        <v>0</v>
      </c>
      <c r="CT2057" s="170" t="str">
        <f aca="false">CONCATENATE(CD2057," strain ",CM2057," ",CL2057,", partial cds")</f>
        <v>Hepatitis E virus strain  , partial cds</v>
      </c>
    </row>
    <row r="2058" customFormat="false" ht="11.9" hidden="true" customHeight="true" outlineLevel="0" collapsed="false">
      <c r="A2058" s="1" t="s">
        <v>5012</v>
      </c>
      <c r="B2058" s="147" t="s">
        <v>371</v>
      </c>
      <c r="F2058" s="210"/>
      <c r="H2058" s="146" t="s">
        <v>649</v>
      </c>
      <c r="I2058" s="153" t="s">
        <v>650</v>
      </c>
      <c r="J2058" s="146" t="s">
        <v>395</v>
      </c>
      <c r="AJ2058" s="219" t="n">
        <f aca="false">SeqEnd-SeqBeg+1</f>
        <v>1</v>
      </c>
      <c r="AK2058" s="220" t="n">
        <f aca="false">AND( SeqBeg&lt;=Beg  , End &lt;=SeqEnd )</f>
        <v>0</v>
      </c>
      <c r="AN2058" s="221"/>
      <c r="AO2058" s="147" t="s">
        <v>103</v>
      </c>
      <c r="AP2058" s="147" t="s">
        <v>103</v>
      </c>
      <c r="AQ2058" s="147" t="s">
        <v>103</v>
      </c>
      <c r="AR2058" s="147" t="s">
        <v>103</v>
      </c>
      <c r="AS2058" s="147" t="s">
        <v>103</v>
      </c>
      <c r="AT2058" s="147" t="s">
        <v>103</v>
      </c>
      <c r="AU2058" s="146"/>
      <c r="AW2058" s="222" t="str">
        <f aca="false">HYPERLINK(CONCATENATE("http://www.ncbi.nlm.nih.gov/nuccore/",BM2058),BM2058)</f>
        <v>JX270913</v>
      </c>
      <c r="AX2058" s="219" t="str">
        <f aca="false">CONCATENATE(D2058,IF(I2058="","",CONCATENATE(".",I2058)),IF(K2058="","",CONCATENATE(".",K2058)),IF(M2058="","",CONCATENATE(".",M2058)),IF(R2058="","",CONCATENATE(".",R2058)),IF(U2058="","","(*)"))</f>
        <v>.GBR</v>
      </c>
      <c r="AY2058" s="170" t="str">
        <f aca="false">CONCATENATE(BM2058,".",BN2058)</f>
        <v>JX270913.</v>
      </c>
      <c r="AZ2058" s="171" t="str">
        <f aca="false">IF(AV2058="",IF(ISNUMBER(FIND(".",A2058)),LEFT(A2058,FIND(".",A2058)-1),A2058),AV2058)</f>
        <v>JX270913</v>
      </c>
      <c r="BA2058" s="171" t="str">
        <f aca="false">IF(ISNUMBER(FIND("-",AZ2058)),LEFT(AZ2058,FIND("-",AZ2058)-1),AZ2058)</f>
        <v>JX270913</v>
      </c>
      <c r="BB2058" s="170" t="str">
        <f aca="false"> MEGAname &amp; "="</f>
        <v>JX270913=</v>
      </c>
      <c r="BC2058" s="170" t="str">
        <f aca="false">Clear &amp; IF(span ,"Span","out")</f>
        <v>JX270913=out</v>
      </c>
      <c r="BD2058" s="170" t="str">
        <f aca="false">Clear &amp; IF(span, IF(B2058=".","Selected",B2058),"out")</f>
        <v>JX270913=out</v>
      </c>
      <c r="BE2058" s="170" t="str">
        <f aca="false">Clear &amp; Strain</f>
        <v>JX270913=</v>
      </c>
      <c r="BF2058" s="170" t="str">
        <f aca="false">CONCATENATE(A2058,"=",F2058,". ",AX2058,IF(AB2058="","",CONCATENATE(".",AB2058)))</f>
        <v>JX270913=. .GBR</v>
      </c>
      <c r="BG2058" s="170" t="str">
        <f aca="false">CONCATENATE(A2058,"=",F2058,". ",AX2058)</f>
        <v>JX270913=. .GBR</v>
      </c>
      <c r="BH2058" s="170" t="str">
        <f aca="false">CONCATENATE(A2058,"=",AX2058)</f>
        <v>JX270913=.GBR</v>
      </c>
      <c r="BI2058" s="170" t="str">
        <f aca="false">CONCATENATE(A2058,"=",ComForSubtype,D2058)</f>
        <v>JX270913=</v>
      </c>
      <c r="BJ2058" s="170" t="str">
        <f aca="false">CONCATENATE(A2058,"=",E2058)</f>
        <v>JX270913=</v>
      </c>
      <c r="BK2058" s="170" t="str">
        <f aca="false">CONCATENATE(A2058,"=",C2058)</f>
        <v>JX270913=</v>
      </c>
      <c r="BL2058" s="170" t="str">
        <f aca="false">CONCATENATE(D2058,"=")</f>
        <v>=</v>
      </c>
      <c r="BM2058" s="223" t="str">
        <f aca="false">IF(BA2058="XX","",BA2058)</f>
        <v>JX270913</v>
      </c>
      <c r="BN2058" s="224" t="str">
        <f aca="false">CONCATENATE(IF(F2058="","",F2058),IF(G2058="","",CONCATENATE(" / ",G2058)))</f>
        <v/>
      </c>
      <c r="BO2058" s="225" t="str">
        <f aca="false">AX2058</f>
        <v>.GBR</v>
      </c>
      <c r="BP2058" s="226" t="str">
        <f aca="false">IF(V2058="","",V2058)</f>
        <v/>
      </c>
      <c r="BQ2058" s="226" t="str">
        <f aca="false">IF(W2058="","",CONCATENATE(W2058,IF(LEFT(AO2058,1)="s","+","")))</f>
        <v/>
      </c>
      <c r="BR2058" s="226" t="str">
        <f aca="false">IF(X2058="","",CONCATENATE(X2058,IF(LEFT(AQ2058,1)="s","+","")))</f>
        <v/>
      </c>
      <c r="BS2058" s="226" t="str">
        <f aca="false">IF(Y2058="","",CONCATENATE(Y2058,IF(LEFT(AR2058,1)="s","+","")))</f>
        <v/>
      </c>
      <c r="BT2058" s="226" t="str">
        <f aca="false">IF(Z2058="","",CONCATENATE(Z2058,IF(LEFT(AS2058,1)="s","+","")))</f>
        <v/>
      </c>
      <c r="BU2058" s="227" t="str">
        <f aca="false">IF(AA2058="","",CONCATENATE(AA2058,IF(LEFT(AT2058,1)="s","+","")))</f>
        <v/>
      </c>
      <c r="BW2058" s="177" t="s">
        <v>338</v>
      </c>
      <c r="BX2058" s="170" t="str">
        <f aca="false">IF(BW2058&lt;&gt;"",IF(ISNUMBER(FIND("=",BW2058)),LEFT(BW2058,FIND("=",BW2058)-1),BW2058),BW2058)</f>
        <v>xx</v>
      </c>
      <c r="BY2058" s="170" t="str">
        <f aca="false">IF(BW2058&lt;&gt;"",IF(ISNUMBER(FIND("=",BW2058)),RIGHT(BW2058,LEN(BW2058)-FIND("=",BW2058)),""),"")</f>
        <v>Non_select</v>
      </c>
      <c r="BZ2058" s="170" t="str">
        <f aca="false">IF(BX2058&lt;&gt;"",IF(ISNUMBER(FIND(".",BX2058)),LEFT(BX2058,FIND(".",BX2058)-1),BX2058),BX2058)</f>
        <v>xx</v>
      </c>
      <c r="CA2058" s="170" t="str">
        <f aca="false">IF(BX2058&lt;&gt;"",IF(ISNUMBER(FIND(".",BX2058)),RIGHT(BX2058,LEN(BX2058)-FIND(".",BX2058)),""),"")</f>
        <v/>
      </c>
      <c r="CC2058" s="170" t="str">
        <f aca="false">A2058</f>
        <v>JX270913</v>
      </c>
      <c r="CD2058" s="178" t="s">
        <v>339</v>
      </c>
      <c r="CE2058" s="178" t="s">
        <v>340</v>
      </c>
      <c r="CF2058" s="178" t="s">
        <v>341</v>
      </c>
      <c r="CK2058" s="178"/>
      <c r="CR2058" s="228" t="n">
        <f aca="false">C2058</f>
        <v>0</v>
      </c>
      <c r="CS2058" s="229" t="n">
        <f aca="false">D2058</f>
        <v>0</v>
      </c>
      <c r="CT2058" s="170" t="str">
        <f aca="false">CONCATENATE(CD2058," strain ",CM2058," ",CL2058,", partial cds")</f>
        <v>Hepatitis E virus strain  , partial cds</v>
      </c>
    </row>
    <row r="2059" customFormat="false" ht="11.9" hidden="true" customHeight="true" outlineLevel="0" collapsed="false">
      <c r="A2059" s="1" t="s">
        <v>5013</v>
      </c>
      <c r="B2059" s="147" t="s">
        <v>371</v>
      </c>
      <c r="F2059" s="210"/>
      <c r="H2059" s="146" t="s">
        <v>649</v>
      </c>
      <c r="I2059" s="153" t="s">
        <v>650</v>
      </c>
      <c r="J2059" s="146" t="s">
        <v>395</v>
      </c>
      <c r="AJ2059" s="219" t="n">
        <f aca="false">SeqEnd-SeqBeg+1</f>
        <v>1</v>
      </c>
      <c r="AK2059" s="220" t="n">
        <f aca="false">AND( SeqBeg&lt;=Beg  , End &lt;=SeqEnd )</f>
        <v>0</v>
      </c>
      <c r="AN2059" s="221"/>
      <c r="AO2059" s="147" t="s">
        <v>103</v>
      </c>
      <c r="AP2059" s="147" t="s">
        <v>103</v>
      </c>
      <c r="AQ2059" s="147" t="s">
        <v>103</v>
      </c>
      <c r="AR2059" s="147" t="s">
        <v>103</v>
      </c>
      <c r="AS2059" s="147" t="s">
        <v>103</v>
      </c>
      <c r="AT2059" s="147" t="s">
        <v>103</v>
      </c>
      <c r="AU2059" s="146"/>
      <c r="AW2059" s="222" t="str">
        <f aca="false">HYPERLINK(CONCATENATE("http://www.ncbi.nlm.nih.gov/nuccore/",BM2059),BM2059)</f>
        <v>JX270914</v>
      </c>
      <c r="AX2059" s="219" t="str">
        <f aca="false">CONCATENATE(D2059,IF(I2059="","",CONCATENATE(".",I2059)),IF(K2059="","",CONCATENATE(".",K2059)),IF(M2059="","",CONCATENATE(".",M2059)),IF(R2059="","",CONCATENATE(".",R2059)),IF(U2059="","","(*)"))</f>
        <v>.GBR</v>
      </c>
      <c r="AY2059" s="170" t="str">
        <f aca="false">CONCATENATE(BM2059,".",BN2059)</f>
        <v>JX270914.</v>
      </c>
      <c r="AZ2059" s="171" t="str">
        <f aca="false">IF(AV2059="",IF(ISNUMBER(FIND(".",A2059)),LEFT(A2059,FIND(".",A2059)-1),A2059),AV2059)</f>
        <v>JX270914</v>
      </c>
      <c r="BA2059" s="171" t="str">
        <f aca="false">IF(ISNUMBER(FIND("-",AZ2059)),LEFT(AZ2059,FIND("-",AZ2059)-1),AZ2059)</f>
        <v>JX270914</v>
      </c>
      <c r="BB2059" s="170" t="str">
        <f aca="false"> MEGAname &amp; "="</f>
        <v>JX270914=</v>
      </c>
      <c r="BC2059" s="170" t="str">
        <f aca="false">Clear &amp; IF(span ,"Span","out")</f>
        <v>JX270914=out</v>
      </c>
      <c r="BD2059" s="170" t="str">
        <f aca="false">Clear &amp; IF(span, IF(B2059=".","Selected",B2059),"out")</f>
        <v>JX270914=out</v>
      </c>
      <c r="BE2059" s="170" t="str">
        <f aca="false">Clear &amp; Strain</f>
        <v>JX270914=</v>
      </c>
      <c r="BF2059" s="170" t="str">
        <f aca="false">CONCATENATE(A2059,"=",F2059,". ",AX2059,IF(AB2059="","",CONCATENATE(".",AB2059)))</f>
        <v>JX270914=. .GBR</v>
      </c>
      <c r="BG2059" s="170" t="str">
        <f aca="false">CONCATENATE(A2059,"=",F2059,". ",AX2059)</f>
        <v>JX270914=. .GBR</v>
      </c>
      <c r="BH2059" s="170" t="str">
        <f aca="false">CONCATENATE(A2059,"=",AX2059)</f>
        <v>JX270914=.GBR</v>
      </c>
      <c r="BI2059" s="170" t="str">
        <f aca="false">CONCATENATE(A2059,"=",ComForSubtype,D2059)</f>
        <v>JX270914=</v>
      </c>
      <c r="BJ2059" s="170" t="str">
        <f aca="false">CONCATENATE(A2059,"=",E2059)</f>
        <v>JX270914=</v>
      </c>
      <c r="BK2059" s="170" t="str">
        <f aca="false">CONCATENATE(A2059,"=",C2059)</f>
        <v>JX270914=</v>
      </c>
      <c r="BL2059" s="170" t="str">
        <f aca="false">CONCATENATE(D2059,"=")</f>
        <v>=</v>
      </c>
      <c r="BM2059" s="223" t="str">
        <f aca="false">IF(BA2059="XX","",BA2059)</f>
        <v>JX270914</v>
      </c>
      <c r="BN2059" s="224" t="str">
        <f aca="false">CONCATENATE(IF(F2059="","",F2059),IF(G2059="","",CONCATENATE(" / ",G2059)))</f>
        <v/>
      </c>
      <c r="BO2059" s="225" t="str">
        <f aca="false">AX2059</f>
        <v>.GBR</v>
      </c>
      <c r="BP2059" s="226" t="str">
        <f aca="false">IF(V2059="","",V2059)</f>
        <v/>
      </c>
      <c r="BQ2059" s="226" t="str">
        <f aca="false">IF(W2059="","",CONCATENATE(W2059,IF(LEFT(AO2059,1)="s","+","")))</f>
        <v/>
      </c>
      <c r="BR2059" s="226" t="str">
        <f aca="false">IF(X2059="","",CONCATENATE(X2059,IF(LEFT(AQ2059,1)="s","+","")))</f>
        <v/>
      </c>
      <c r="BS2059" s="226" t="str">
        <f aca="false">IF(Y2059="","",CONCATENATE(Y2059,IF(LEFT(AR2059,1)="s","+","")))</f>
        <v/>
      </c>
      <c r="BT2059" s="226" t="str">
        <f aca="false">IF(Z2059="","",CONCATENATE(Z2059,IF(LEFT(AS2059,1)="s","+","")))</f>
        <v/>
      </c>
      <c r="BU2059" s="227" t="str">
        <f aca="false">IF(AA2059="","",CONCATENATE(AA2059,IF(LEFT(AT2059,1)="s","+","")))</f>
        <v/>
      </c>
      <c r="BW2059" s="177" t="s">
        <v>338</v>
      </c>
      <c r="BX2059" s="170" t="str">
        <f aca="false">IF(BW2059&lt;&gt;"",IF(ISNUMBER(FIND("=",BW2059)),LEFT(BW2059,FIND("=",BW2059)-1),BW2059),BW2059)</f>
        <v>xx</v>
      </c>
      <c r="BY2059" s="170" t="str">
        <f aca="false">IF(BW2059&lt;&gt;"",IF(ISNUMBER(FIND("=",BW2059)),RIGHT(BW2059,LEN(BW2059)-FIND("=",BW2059)),""),"")</f>
        <v>Non_select</v>
      </c>
      <c r="BZ2059" s="170" t="str">
        <f aca="false">IF(BX2059&lt;&gt;"",IF(ISNUMBER(FIND(".",BX2059)),LEFT(BX2059,FIND(".",BX2059)-1),BX2059),BX2059)</f>
        <v>xx</v>
      </c>
      <c r="CA2059" s="170" t="str">
        <f aca="false">IF(BX2059&lt;&gt;"",IF(ISNUMBER(FIND(".",BX2059)),RIGHT(BX2059,LEN(BX2059)-FIND(".",BX2059)),""),"")</f>
        <v/>
      </c>
      <c r="CC2059" s="170" t="str">
        <f aca="false">A2059</f>
        <v>JX270914</v>
      </c>
      <c r="CD2059" s="178" t="s">
        <v>339</v>
      </c>
      <c r="CE2059" s="178" t="s">
        <v>340</v>
      </c>
      <c r="CF2059" s="178" t="s">
        <v>341</v>
      </c>
      <c r="CK2059" s="178"/>
      <c r="CR2059" s="228" t="n">
        <f aca="false">C2059</f>
        <v>0</v>
      </c>
      <c r="CS2059" s="229" t="n">
        <f aca="false">D2059</f>
        <v>0</v>
      </c>
      <c r="CT2059" s="170" t="str">
        <f aca="false">CONCATENATE(CD2059," strain ",CM2059," ",CL2059,", partial cds")</f>
        <v>Hepatitis E virus strain  , partial cds</v>
      </c>
    </row>
    <row r="2060" customFormat="false" ht="11.9" hidden="true" customHeight="true" outlineLevel="0" collapsed="false">
      <c r="A2060" s="1" t="s">
        <v>5014</v>
      </c>
      <c r="B2060" s="147" t="s">
        <v>371</v>
      </c>
      <c r="F2060" s="210"/>
      <c r="H2060" s="146" t="s">
        <v>649</v>
      </c>
      <c r="I2060" s="153" t="s">
        <v>650</v>
      </c>
      <c r="J2060" s="146" t="s">
        <v>395</v>
      </c>
      <c r="AJ2060" s="219" t="n">
        <f aca="false">SeqEnd-SeqBeg+1</f>
        <v>1</v>
      </c>
      <c r="AK2060" s="220" t="n">
        <f aca="false">AND( SeqBeg&lt;=Beg  , End &lt;=SeqEnd )</f>
        <v>0</v>
      </c>
      <c r="AN2060" s="221"/>
      <c r="AO2060" s="147" t="s">
        <v>103</v>
      </c>
      <c r="AP2060" s="147" t="s">
        <v>103</v>
      </c>
      <c r="AQ2060" s="147" t="s">
        <v>103</v>
      </c>
      <c r="AR2060" s="147" t="s">
        <v>103</v>
      </c>
      <c r="AS2060" s="147" t="s">
        <v>103</v>
      </c>
      <c r="AT2060" s="147" t="s">
        <v>103</v>
      </c>
      <c r="AU2060" s="146"/>
      <c r="AW2060" s="222" t="str">
        <f aca="false">HYPERLINK(CONCATENATE("http://www.ncbi.nlm.nih.gov/nuccore/",BM2060),BM2060)</f>
        <v>JX270915</v>
      </c>
      <c r="AX2060" s="219" t="str">
        <f aca="false">CONCATENATE(D2060,IF(I2060="","",CONCATENATE(".",I2060)),IF(K2060="","",CONCATENATE(".",K2060)),IF(M2060="","",CONCATENATE(".",M2060)),IF(R2060="","",CONCATENATE(".",R2060)),IF(U2060="","","(*)"))</f>
        <v>.GBR</v>
      </c>
      <c r="AY2060" s="170" t="str">
        <f aca="false">CONCATENATE(BM2060,".",BN2060)</f>
        <v>JX270915.</v>
      </c>
      <c r="AZ2060" s="171" t="str">
        <f aca="false">IF(AV2060="",IF(ISNUMBER(FIND(".",A2060)),LEFT(A2060,FIND(".",A2060)-1),A2060),AV2060)</f>
        <v>JX270915</v>
      </c>
      <c r="BA2060" s="171" t="str">
        <f aca="false">IF(ISNUMBER(FIND("-",AZ2060)),LEFT(AZ2060,FIND("-",AZ2060)-1),AZ2060)</f>
        <v>JX270915</v>
      </c>
      <c r="BB2060" s="170" t="str">
        <f aca="false"> MEGAname &amp; "="</f>
        <v>JX270915=</v>
      </c>
      <c r="BC2060" s="170" t="str">
        <f aca="false">Clear &amp; IF(span ,"Span","out")</f>
        <v>JX270915=out</v>
      </c>
      <c r="BD2060" s="170" t="str">
        <f aca="false">Clear &amp; IF(span, IF(B2060=".","Selected",B2060),"out")</f>
        <v>JX270915=out</v>
      </c>
      <c r="BE2060" s="170" t="str">
        <f aca="false">Clear &amp; Strain</f>
        <v>JX270915=</v>
      </c>
      <c r="BF2060" s="170" t="str">
        <f aca="false">CONCATENATE(A2060,"=",F2060,". ",AX2060,IF(AB2060="","",CONCATENATE(".",AB2060)))</f>
        <v>JX270915=. .GBR</v>
      </c>
      <c r="BG2060" s="170" t="str">
        <f aca="false">CONCATENATE(A2060,"=",F2060,". ",AX2060)</f>
        <v>JX270915=. .GBR</v>
      </c>
      <c r="BH2060" s="170" t="str">
        <f aca="false">CONCATENATE(A2060,"=",AX2060)</f>
        <v>JX270915=.GBR</v>
      </c>
      <c r="BI2060" s="170" t="str">
        <f aca="false">CONCATENATE(A2060,"=",ComForSubtype,D2060)</f>
        <v>JX270915=</v>
      </c>
      <c r="BJ2060" s="170" t="str">
        <f aca="false">CONCATENATE(A2060,"=",E2060)</f>
        <v>JX270915=</v>
      </c>
      <c r="BK2060" s="170" t="str">
        <f aca="false">CONCATENATE(A2060,"=",C2060)</f>
        <v>JX270915=</v>
      </c>
      <c r="BL2060" s="170" t="str">
        <f aca="false">CONCATENATE(D2060,"=")</f>
        <v>=</v>
      </c>
      <c r="BM2060" s="223" t="str">
        <f aca="false">IF(BA2060="XX","",BA2060)</f>
        <v>JX270915</v>
      </c>
      <c r="BN2060" s="224" t="str">
        <f aca="false">CONCATENATE(IF(F2060="","",F2060),IF(G2060="","",CONCATENATE(" / ",G2060)))</f>
        <v/>
      </c>
      <c r="BO2060" s="225" t="str">
        <f aca="false">AX2060</f>
        <v>.GBR</v>
      </c>
      <c r="BP2060" s="226" t="str">
        <f aca="false">IF(V2060="","",V2060)</f>
        <v/>
      </c>
      <c r="BQ2060" s="226" t="str">
        <f aca="false">IF(W2060="","",CONCATENATE(W2060,IF(LEFT(AO2060,1)="s","+","")))</f>
        <v/>
      </c>
      <c r="BR2060" s="226" t="str">
        <f aca="false">IF(X2060="","",CONCATENATE(X2060,IF(LEFT(AQ2060,1)="s","+","")))</f>
        <v/>
      </c>
      <c r="BS2060" s="226" t="str">
        <f aca="false">IF(Y2060="","",CONCATENATE(Y2060,IF(LEFT(AR2060,1)="s","+","")))</f>
        <v/>
      </c>
      <c r="BT2060" s="226" t="str">
        <f aca="false">IF(Z2060="","",CONCATENATE(Z2060,IF(LEFT(AS2060,1)="s","+","")))</f>
        <v/>
      </c>
      <c r="BU2060" s="227" t="str">
        <f aca="false">IF(AA2060="","",CONCATENATE(AA2060,IF(LEFT(AT2060,1)="s","+","")))</f>
        <v/>
      </c>
      <c r="BW2060" s="177" t="s">
        <v>338</v>
      </c>
      <c r="BX2060" s="170" t="str">
        <f aca="false">IF(BW2060&lt;&gt;"",IF(ISNUMBER(FIND("=",BW2060)),LEFT(BW2060,FIND("=",BW2060)-1),BW2060),BW2060)</f>
        <v>xx</v>
      </c>
      <c r="BY2060" s="170" t="str">
        <f aca="false">IF(BW2060&lt;&gt;"",IF(ISNUMBER(FIND("=",BW2060)),RIGHT(BW2060,LEN(BW2060)-FIND("=",BW2060)),""),"")</f>
        <v>Non_select</v>
      </c>
      <c r="BZ2060" s="170" t="str">
        <f aca="false">IF(BX2060&lt;&gt;"",IF(ISNUMBER(FIND(".",BX2060)),LEFT(BX2060,FIND(".",BX2060)-1),BX2060),BX2060)</f>
        <v>xx</v>
      </c>
      <c r="CA2060" s="170" t="str">
        <f aca="false">IF(BX2060&lt;&gt;"",IF(ISNUMBER(FIND(".",BX2060)),RIGHT(BX2060,LEN(BX2060)-FIND(".",BX2060)),""),"")</f>
        <v/>
      </c>
      <c r="CC2060" s="170" t="str">
        <f aca="false">A2060</f>
        <v>JX270915</v>
      </c>
      <c r="CD2060" s="178" t="s">
        <v>339</v>
      </c>
      <c r="CE2060" s="178" t="s">
        <v>340</v>
      </c>
      <c r="CF2060" s="178" t="s">
        <v>341</v>
      </c>
      <c r="CK2060" s="178"/>
      <c r="CR2060" s="228" t="n">
        <f aca="false">C2060</f>
        <v>0</v>
      </c>
      <c r="CS2060" s="229" t="n">
        <f aca="false">D2060</f>
        <v>0</v>
      </c>
      <c r="CT2060" s="170" t="str">
        <f aca="false">CONCATENATE(CD2060," strain ",CM2060," ",CL2060,", partial cds")</f>
        <v>Hepatitis E virus strain  , partial cds</v>
      </c>
    </row>
    <row r="2061" customFormat="false" ht="11.9" hidden="true" customHeight="true" outlineLevel="0" collapsed="false">
      <c r="A2061" s="1" t="s">
        <v>5015</v>
      </c>
      <c r="B2061" s="147" t="s">
        <v>371</v>
      </c>
      <c r="F2061" s="210"/>
      <c r="H2061" s="146" t="s">
        <v>649</v>
      </c>
      <c r="I2061" s="153" t="s">
        <v>650</v>
      </c>
      <c r="J2061" s="146" t="s">
        <v>395</v>
      </c>
      <c r="AJ2061" s="219" t="n">
        <f aca="false">SeqEnd-SeqBeg+1</f>
        <v>1</v>
      </c>
      <c r="AK2061" s="220" t="n">
        <f aca="false">AND( SeqBeg&lt;=Beg  , End &lt;=SeqEnd )</f>
        <v>0</v>
      </c>
      <c r="AN2061" s="221"/>
      <c r="AO2061" s="147" t="s">
        <v>103</v>
      </c>
      <c r="AP2061" s="147" t="s">
        <v>103</v>
      </c>
      <c r="AQ2061" s="147" t="s">
        <v>103</v>
      </c>
      <c r="AR2061" s="147" t="s">
        <v>103</v>
      </c>
      <c r="AS2061" s="147" t="s">
        <v>103</v>
      </c>
      <c r="AT2061" s="147" t="s">
        <v>103</v>
      </c>
      <c r="AU2061" s="146"/>
      <c r="AW2061" s="222" t="str">
        <f aca="false">HYPERLINK(CONCATENATE("http://www.ncbi.nlm.nih.gov/nuccore/",BM2061),BM2061)</f>
        <v>JX270916</v>
      </c>
      <c r="AX2061" s="219" t="str">
        <f aca="false">CONCATENATE(D2061,IF(I2061="","",CONCATENATE(".",I2061)),IF(K2061="","",CONCATENATE(".",K2061)),IF(M2061="","",CONCATENATE(".",M2061)),IF(R2061="","",CONCATENATE(".",R2061)),IF(U2061="","","(*)"))</f>
        <v>.GBR</v>
      </c>
      <c r="AY2061" s="170" t="str">
        <f aca="false">CONCATENATE(BM2061,".",BN2061)</f>
        <v>JX270916.</v>
      </c>
      <c r="AZ2061" s="171" t="str">
        <f aca="false">IF(AV2061="",IF(ISNUMBER(FIND(".",A2061)),LEFT(A2061,FIND(".",A2061)-1),A2061),AV2061)</f>
        <v>JX270916</v>
      </c>
      <c r="BA2061" s="171" t="str">
        <f aca="false">IF(ISNUMBER(FIND("-",AZ2061)),LEFT(AZ2061,FIND("-",AZ2061)-1),AZ2061)</f>
        <v>JX270916</v>
      </c>
      <c r="BB2061" s="170" t="str">
        <f aca="false"> MEGAname &amp; "="</f>
        <v>JX270916=</v>
      </c>
      <c r="BC2061" s="170" t="str">
        <f aca="false">Clear &amp; IF(span ,"Span","out")</f>
        <v>JX270916=out</v>
      </c>
      <c r="BD2061" s="170" t="str">
        <f aca="false">Clear &amp; IF(span, IF(B2061=".","Selected",B2061),"out")</f>
        <v>JX270916=out</v>
      </c>
      <c r="BE2061" s="170" t="str">
        <f aca="false">Clear &amp; Strain</f>
        <v>JX270916=</v>
      </c>
      <c r="BF2061" s="170" t="str">
        <f aca="false">CONCATENATE(A2061,"=",F2061,". ",AX2061,IF(AB2061="","",CONCATENATE(".",AB2061)))</f>
        <v>JX270916=. .GBR</v>
      </c>
      <c r="BG2061" s="170" t="str">
        <f aca="false">CONCATENATE(A2061,"=",F2061,". ",AX2061)</f>
        <v>JX270916=. .GBR</v>
      </c>
      <c r="BH2061" s="170" t="str">
        <f aca="false">CONCATENATE(A2061,"=",AX2061)</f>
        <v>JX270916=.GBR</v>
      </c>
      <c r="BI2061" s="170" t="str">
        <f aca="false">CONCATENATE(A2061,"=",ComForSubtype,D2061)</f>
        <v>JX270916=</v>
      </c>
      <c r="BJ2061" s="170" t="str">
        <f aca="false">CONCATENATE(A2061,"=",E2061)</f>
        <v>JX270916=</v>
      </c>
      <c r="BK2061" s="170" t="str">
        <f aca="false">CONCATENATE(A2061,"=",C2061)</f>
        <v>JX270916=</v>
      </c>
      <c r="BL2061" s="170" t="str">
        <f aca="false">CONCATENATE(D2061,"=")</f>
        <v>=</v>
      </c>
      <c r="BM2061" s="223" t="str">
        <f aca="false">IF(BA2061="XX","",BA2061)</f>
        <v>JX270916</v>
      </c>
      <c r="BN2061" s="224" t="str">
        <f aca="false">CONCATENATE(IF(F2061="","",F2061),IF(G2061="","",CONCATENATE(" / ",G2061)))</f>
        <v/>
      </c>
      <c r="BO2061" s="225" t="str">
        <f aca="false">AX2061</f>
        <v>.GBR</v>
      </c>
      <c r="BP2061" s="226" t="str">
        <f aca="false">IF(V2061="","",V2061)</f>
        <v/>
      </c>
      <c r="BQ2061" s="226" t="str">
        <f aca="false">IF(W2061="","",CONCATENATE(W2061,IF(LEFT(AO2061,1)="s","+","")))</f>
        <v/>
      </c>
      <c r="BR2061" s="226" t="str">
        <f aca="false">IF(X2061="","",CONCATENATE(X2061,IF(LEFT(AQ2061,1)="s","+","")))</f>
        <v/>
      </c>
      <c r="BS2061" s="226" t="str">
        <f aca="false">IF(Y2061="","",CONCATENATE(Y2061,IF(LEFT(AR2061,1)="s","+","")))</f>
        <v/>
      </c>
      <c r="BT2061" s="226" t="str">
        <f aca="false">IF(Z2061="","",CONCATENATE(Z2061,IF(LEFT(AS2061,1)="s","+","")))</f>
        <v/>
      </c>
      <c r="BU2061" s="227" t="str">
        <f aca="false">IF(AA2061="","",CONCATENATE(AA2061,IF(LEFT(AT2061,1)="s","+","")))</f>
        <v/>
      </c>
      <c r="BW2061" s="177" t="s">
        <v>338</v>
      </c>
      <c r="BX2061" s="170" t="str">
        <f aca="false">IF(BW2061&lt;&gt;"",IF(ISNUMBER(FIND("=",BW2061)),LEFT(BW2061,FIND("=",BW2061)-1),BW2061),BW2061)</f>
        <v>xx</v>
      </c>
      <c r="BY2061" s="170" t="str">
        <f aca="false">IF(BW2061&lt;&gt;"",IF(ISNUMBER(FIND("=",BW2061)),RIGHT(BW2061,LEN(BW2061)-FIND("=",BW2061)),""),"")</f>
        <v>Non_select</v>
      </c>
      <c r="BZ2061" s="170" t="str">
        <f aca="false">IF(BX2061&lt;&gt;"",IF(ISNUMBER(FIND(".",BX2061)),LEFT(BX2061,FIND(".",BX2061)-1),BX2061),BX2061)</f>
        <v>xx</v>
      </c>
      <c r="CA2061" s="170" t="str">
        <f aca="false">IF(BX2061&lt;&gt;"",IF(ISNUMBER(FIND(".",BX2061)),RIGHT(BX2061,LEN(BX2061)-FIND(".",BX2061)),""),"")</f>
        <v/>
      </c>
      <c r="CC2061" s="170" t="str">
        <f aca="false">A2061</f>
        <v>JX270916</v>
      </c>
      <c r="CD2061" s="178" t="s">
        <v>339</v>
      </c>
      <c r="CE2061" s="178" t="s">
        <v>340</v>
      </c>
      <c r="CF2061" s="178" t="s">
        <v>341</v>
      </c>
      <c r="CK2061" s="178"/>
      <c r="CR2061" s="228" t="n">
        <f aca="false">C2061</f>
        <v>0</v>
      </c>
      <c r="CS2061" s="229" t="n">
        <f aca="false">D2061</f>
        <v>0</v>
      </c>
      <c r="CT2061" s="170" t="str">
        <f aca="false">CONCATENATE(CD2061," strain ",CM2061," ",CL2061,", partial cds")</f>
        <v>Hepatitis E virus strain  , partial cds</v>
      </c>
    </row>
    <row r="2062" customFormat="false" ht="11.9" hidden="true" customHeight="true" outlineLevel="0" collapsed="false">
      <c r="A2062" s="1" t="s">
        <v>5016</v>
      </c>
      <c r="B2062" s="147" t="s">
        <v>371</v>
      </c>
      <c r="F2062" s="210"/>
      <c r="H2062" s="146" t="s">
        <v>649</v>
      </c>
      <c r="I2062" s="153" t="s">
        <v>650</v>
      </c>
      <c r="J2062" s="146" t="s">
        <v>395</v>
      </c>
      <c r="AJ2062" s="219" t="n">
        <f aca="false">SeqEnd-SeqBeg+1</f>
        <v>1</v>
      </c>
      <c r="AK2062" s="220" t="n">
        <f aca="false">AND( SeqBeg&lt;=Beg  , End &lt;=SeqEnd )</f>
        <v>0</v>
      </c>
      <c r="AN2062" s="221"/>
      <c r="AO2062" s="147" t="s">
        <v>103</v>
      </c>
      <c r="AP2062" s="147" t="s">
        <v>103</v>
      </c>
      <c r="AQ2062" s="147" t="s">
        <v>103</v>
      </c>
      <c r="AR2062" s="147" t="s">
        <v>103</v>
      </c>
      <c r="AS2062" s="147" t="s">
        <v>103</v>
      </c>
      <c r="AT2062" s="147" t="s">
        <v>103</v>
      </c>
      <c r="AU2062" s="146"/>
      <c r="AW2062" s="222" t="str">
        <f aca="false">HYPERLINK(CONCATENATE("http://www.ncbi.nlm.nih.gov/nuccore/",BM2062),BM2062)</f>
        <v>JX270917</v>
      </c>
      <c r="AX2062" s="219" t="str">
        <f aca="false">CONCATENATE(D2062,IF(I2062="","",CONCATENATE(".",I2062)),IF(K2062="","",CONCATENATE(".",K2062)),IF(M2062="","",CONCATENATE(".",M2062)),IF(R2062="","",CONCATENATE(".",R2062)),IF(U2062="","","(*)"))</f>
        <v>.GBR</v>
      </c>
      <c r="AY2062" s="170" t="str">
        <f aca="false">CONCATENATE(BM2062,".",BN2062)</f>
        <v>JX270917.</v>
      </c>
      <c r="AZ2062" s="171" t="str">
        <f aca="false">IF(AV2062="",IF(ISNUMBER(FIND(".",A2062)),LEFT(A2062,FIND(".",A2062)-1),A2062),AV2062)</f>
        <v>JX270917</v>
      </c>
      <c r="BA2062" s="171" t="str">
        <f aca="false">IF(ISNUMBER(FIND("-",AZ2062)),LEFT(AZ2062,FIND("-",AZ2062)-1),AZ2062)</f>
        <v>JX270917</v>
      </c>
      <c r="BB2062" s="170" t="str">
        <f aca="false"> MEGAname &amp; "="</f>
        <v>JX270917=</v>
      </c>
      <c r="BC2062" s="170" t="str">
        <f aca="false">Clear &amp; IF(span ,"Span","out")</f>
        <v>JX270917=out</v>
      </c>
      <c r="BD2062" s="170" t="str">
        <f aca="false">Clear &amp; IF(span, IF(B2062=".","Selected",B2062),"out")</f>
        <v>JX270917=out</v>
      </c>
      <c r="BE2062" s="170" t="str">
        <f aca="false">Clear &amp; Strain</f>
        <v>JX270917=</v>
      </c>
      <c r="BF2062" s="170" t="str">
        <f aca="false">CONCATENATE(A2062,"=",F2062,". ",AX2062,IF(AB2062="","",CONCATENATE(".",AB2062)))</f>
        <v>JX270917=. .GBR</v>
      </c>
      <c r="BG2062" s="170" t="str">
        <f aca="false">CONCATENATE(A2062,"=",F2062,". ",AX2062)</f>
        <v>JX270917=. .GBR</v>
      </c>
      <c r="BH2062" s="170" t="str">
        <f aca="false">CONCATENATE(A2062,"=",AX2062)</f>
        <v>JX270917=.GBR</v>
      </c>
      <c r="BI2062" s="170" t="str">
        <f aca="false">CONCATENATE(A2062,"=",ComForSubtype,D2062)</f>
        <v>JX270917=</v>
      </c>
      <c r="BJ2062" s="170" t="str">
        <f aca="false">CONCATENATE(A2062,"=",E2062)</f>
        <v>JX270917=</v>
      </c>
      <c r="BK2062" s="170" t="str">
        <f aca="false">CONCATENATE(A2062,"=",C2062)</f>
        <v>JX270917=</v>
      </c>
      <c r="BL2062" s="170" t="str">
        <f aca="false">CONCATENATE(D2062,"=")</f>
        <v>=</v>
      </c>
      <c r="BM2062" s="223" t="str">
        <f aca="false">IF(BA2062="XX","",BA2062)</f>
        <v>JX270917</v>
      </c>
      <c r="BN2062" s="224" t="str">
        <f aca="false">CONCATENATE(IF(F2062="","",F2062),IF(G2062="","",CONCATENATE(" / ",G2062)))</f>
        <v/>
      </c>
      <c r="BO2062" s="225" t="str">
        <f aca="false">AX2062</f>
        <v>.GBR</v>
      </c>
      <c r="BP2062" s="226" t="str">
        <f aca="false">IF(V2062="","",V2062)</f>
        <v/>
      </c>
      <c r="BQ2062" s="226" t="str">
        <f aca="false">IF(W2062="","",CONCATENATE(W2062,IF(LEFT(AO2062,1)="s","+","")))</f>
        <v/>
      </c>
      <c r="BR2062" s="226" t="str">
        <f aca="false">IF(X2062="","",CONCATENATE(X2062,IF(LEFT(AQ2062,1)="s","+","")))</f>
        <v/>
      </c>
      <c r="BS2062" s="226" t="str">
        <f aca="false">IF(Y2062="","",CONCATENATE(Y2062,IF(LEFT(AR2062,1)="s","+","")))</f>
        <v/>
      </c>
      <c r="BT2062" s="226" t="str">
        <f aca="false">IF(Z2062="","",CONCATENATE(Z2062,IF(LEFT(AS2062,1)="s","+","")))</f>
        <v/>
      </c>
      <c r="BU2062" s="227" t="str">
        <f aca="false">IF(AA2062="","",CONCATENATE(AA2062,IF(LEFT(AT2062,1)="s","+","")))</f>
        <v/>
      </c>
      <c r="BW2062" s="177" t="s">
        <v>338</v>
      </c>
      <c r="BX2062" s="170" t="str">
        <f aca="false">IF(BW2062&lt;&gt;"",IF(ISNUMBER(FIND("=",BW2062)),LEFT(BW2062,FIND("=",BW2062)-1),BW2062),BW2062)</f>
        <v>xx</v>
      </c>
      <c r="BY2062" s="170" t="str">
        <f aca="false">IF(BW2062&lt;&gt;"",IF(ISNUMBER(FIND("=",BW2062)),RIGHT(BW2062,LEN(BW2062)-FIND("=",BW2062)),""),"")</f>
        <v>Non_select</v>
      </c>
      <c r="BZ2062" s="170" t="str">
        <f aca="false">IF(BX2062&lt;&gt;"",IF(ISNUMBER(FIND(".",BX2062)),LEFT(BX2062,FIND(".",BX2062)-1),BX2062),BX2062)</f>
        <v>xx</v>
      </c>
      <c r="CA2062" s="170" t="str">
        <f aca="false">IF(BX2062&lt;&gt;"",IF(ISNUMBER(FIND(".",BX2062)),RIGHT(BX2062,LEN(BX2062)-FIND(".",BX2062)),""),"")</f>
        <v/>
      </c>
      <c r="CC2062" s="170" t="str">
        <f aca="false">A2062</f>
        <v>JX270917</v>
      </c>
      <c r="CD2062" s="178" t="s">
        <v>339</v>
      </c>
      <c r="CE2062" s="178" t="s">
        <v>340</v>
      </c>
      <c r="CF2062" s="178" t="s">
        <v>341</v>
      </c>
      <c r="CK2062" s="178"/>
      <c r="CR2062" s="228" t="n">
        <f aca="false">C2062</f>
        <v>0</v>
      </c>
      <c r="CS2062" s="229" t="n">
        <f aca="false">D2062</f>
        <v>0</v>
      </c>
      <c r="CT2062" s="170" t="str">
        <f aca="false">CONCATENATE(CD2062," strain ",CM2062," ",CL2062,", partial cds")</f>
        <v>Hepatitis E virus strain  , partial cds</v>
      </c>
    </row>
    <row r="2063" customFormat="false" ht="11.9" hidden="true" customHeight="true" outlineLevel="0" collapsed="false">
      <c r="A2063" s="1" t="s">
        <v>5017</v>
      </c>
      <c r="B2063" s="147" t="s">
        <v>371</v>
      </c>
      <c r="F2063" s="210"/>
      <c r="H2063" s="146" t="s">
        <v>649</v>
      </c>
      <c r="I2063" s="153" t="s">
        <v>650</v>
      </c>
      <c r="J2063" s="146" t="s">
        <v>395</v>
      </c>
      <c r="AJ2063" s="219" t="n">
        <f aca="false">SeqEnd-SeqBeg+1</f>
        <v>1</v>
      </c>
      <c r="AK2063" s="220" t="n">
        <f aca="false">AND( SeqBeg&lt;=Beg  , End &lt;=SeqEnd )</f>
        <v>0</v>
      </c>
      <c r="AN2063" s="221"/>
      <c r="AO2063" s="147" t="s">
        <v>103</v>
      </c>
      <c r="AP2063" s="147" t="s">
        <v>103</v>
      </c>
      <c r="AQ2063" s="147" t="s">
        <v>103</v>
      </c>
      <c r="AR2063" s="147" t="s">
        <v>103</v>
      </c>
      <c r="AS2063" s="147" t="s">
        <v>103</v>
      </c>
      <c r="AT2063" s="147" t="s">
        <v>103</v>
      </c>
      <c r="AU2063" s="146"/>
      <c r="AW2063" s="222" t="str">
        <f aca="false">HYPERLINK(CONCATENATE("http://www.ncbi.nlm.nih.gov/nuccore/",BM2063),BM2063)</f>
        <v>JX270918</v>
      </c>
      <c r="AX2063" s="219" t="str">
        <f aca="false">CONCATENATE(D2063,IF(I2063="","",CONCATENATE(".",I2063)),IF(K2063="","",CONCATENATE(".",K2063)),IF(M2063="","",CONCATENATE(".",M2063)),IF(R2063="","",CONCATENATE(".",R2063)),IF(U2063="","","(*)"))</f>
        <v>.GBR</v>
      </c>
      <c r="AY2063" s="170" t="str">
        <f aca="false">CONCATENATE(BM2063,".",BN2063)</f>
        <v>JX270918.</v>
      </c>
      <c r="AZ2063" s="171" t="str">
        <f aca="false">IF(AV2063="",IF(ISNUMBER(FIND(".",A2063)),LEFT(A2063,FIND(".",A2063)-1),A2063),AV2063)</f>
        <v>JX270918</v>
      </c>
      <c r="BA2063" s="171" t="str">
        <f aca="false">IF(ISNUMBER(FIND("-",AZ2063)),LEFT(AZ2063,FIND("-",AZ2063)-1),AZ2063)</f>
        <v>JX270918</v>
      </c>
      <c r="BB2063" s="170" t="str">
        <f aca="false"> MEGAname &amp; "="</f>
        <v>JX270918=</v>
      </c>
      <c r="BC2063" s="170" t="str">
        <f aca="false">Clear &amp; IF(span ,"Span","out")</f>
        <v>JX270918=out</v>
      </c>
      <c r="BD2063" s="170" t="str">
        <f aca="false">Clear &amp; IF(span, IF(B2063=".","Selected",B2063),"out")</f>
        <v>JX270918=out</v>
      </c>
      <c r="BE2063" s="170" t="str">
        <f aca="false">Clear &amp; Strain</f>
        <v>JX270918=</v>
      </c>
      <c r="BF2063" s="170" t="str">
        <f aca="false">CONCATENATE(A2063,"=",F2063,". ",AX2063,IF(AB2063="","",CONCATENATE(".",AB2063)))</f>
        <v>JX270918=. .GBR</v>
      </c>
      <c r="BG2063" s="170" t="str">
        <f aca="false">CONCATENATE(A2063,"=",F2063,". ",AX2063)</f>
        <v>JX270918=. .GBR</v>
      </c>
      <c r="BH2063" s="170" t="str">
        <f aca="false">CONCATENATE(A2063,"=",AX2063)</f>
        <v>JX270918=.GBR</v>
      </c>
      <c r="BI2063" s="170" t="str">
        <f aca="false">CONCATENATE(A2063,"=",ComForSubtype,D2063)</f>
        <v>JX270918=</v>
      </c>
      <c r="BJ2063" s="170" t="str">
        <f aca="false">CONCATENATE(A2063,"=",E2063)</f>
        <v>JX270918=</v>
      </c>
      <c r="BK2063" s="170" t="str">
        <f aca="false">CONCATENATE(A2063,"=",C2063)</f>
        <v>JX270918=</v>
      </c>
      <c r="BL2063" s="170" t="str">
        <f aca="false">CONCATENATE(D2063,"=")</f>
        <v>=</v>
      </c>
      <c r="BM2063" s="223" t="str">
        <f aca="false">IF(BA2063="XX","",BA2063)</f>
        <v>JX270918</v>
      </c>
      <c r="BN2063" s="224" t="str">
        <f aca="false">CONCATENATE(IF(F2063="","",F2063),IF(G2063="","",CONCATENATE(" / ",G2063)))</f>
        <v/>
      </c>
      <c r="BO2063" s="225" t="str">
        <f aca="false">AX2063</f>
        <v>.GBR</v>
      </c>
      <c r="BP2063" s="226" t="str">
        <f aca="false">IF(V2063="","",V2063)</f>
        <v/>
      </c>
      <c r="BQ2063" s="226" t="str">
        <f aca="false">IF(W2063="","",CONCATENATE(W2063,IF(LEFT(AO2063,1)="s","+","")))</f>
        <v/>
      </c>
      <c r="BR2063" s="226" t="str">
        <f aca="false">IF(X2063="","",CONCATENATE(X2063,IF(LEFT(AQ2063,1)="s","+","")))</f>
        <v/>
      </c>
      <c r="BS2063" s="226" t="str">
        <f aca="false">IF(Y2063="","",CONCATENATE(Y2063,IF(LEFT(AR2063,1)="s","+","")))</f>
        <v/>
      </c>
      <c r="BT2063" s="226" t="str">
        <f aca="false">IF(Z2063="","",CONCATENATE(Z2063,IF(LEFT(AS2063,1)="s","+","")))</f>
        <v/>
      </c>
      <c r="BU2063" s="227" t="str">
        <f aca="false">IF(AA2063="","",CONCATENATE(AA2063,IF(LEFT(AT2063,1)="s","+","")))</f>
        <v/>
      </c>
      <c r="BW2063" s="177" t="s">
        <v>338</v>
      </c>
      <c r="BX2063" s="170" t="str">
        <f aca="false">IF(BW2063&lt;&gt;"",IF(ISNUMBER(FIND("=",BW2063)),LEFT(BW2063,FIND("=",BW2063)-1),BW2063),BW2063)</f>
        <v>xx</v>
      </c>
      <c r="BY2063" s="170" t="str">
        <f aca="false">IF(BW2063&lt;&gt;"",IF(ISNUMBER(FIND("=",BW2063)),RIGHT(BW2063,LEN(BW2063)-FIND("=",BW2063)),""),"")</f>
        <v>Non_select</v>
      </c>
      <c r="BZ2063" s="170" t="str">
        <f aca="false">IF(BX2063&lt;&gt;"",IF(ISNUMBER(FIND(".",BX2063)),LEFT(BX2063,FIND(".",BX2063)-1),BX2063),BX2063)</f>
        <v>xx</v>
      </c>
      <c r="CA2063" s="170" t="str">
        <f aca="false">IF(BX2063&lt;&gt;"",IF(ISNUMBER(FIND(".",BX2063)),RIGHT(BX2063,LEN(BX2063)-FIND(".",BX2063)),""),"")</f>
        <v/>
      </c>
      <c r="CC2063" s="170" t="str">
        <f aca="false">A2063</f>
        <v>JX270918</v>
      </c>
      <c r="CD2063" s="178" t="s">
        <v>339</v>
      </c>
      <c r="CE2063" s="178" t="s">
        <v>340</v>
      </c>
      <c r="CF2063" s="178" t="s">
        <v>341</v>
      </c>
      <c r="CK2063" s="178"/>
      <c r="CR2063" s="228" t="n">
        <f aca="false">C2063</f>
        <v>0</v>
      </c>
      <c r="CS2063" s="229" t="n">
        <f aca="false">D2063</f>
        <v>0</v>
      </c>
      <c r="CT2063" s="170" t="str">
        <f aca="false">CONCATENATE(CD2063," strain ",CM2063," ",CL2063,", partial cds")</f>
        <v>Hepatitis E virus strain  , partial cds</v>
      </c>
    </row>
    <row r="2064" customFormat="false" ht="11.9" hidden="true" customHeight="true" outlineLevel="0" collapsed="false">
      <c r="A2064" s="1" t="s">
        <v>5018</v>
      </c>
      <c r="B2064" s="147" t="s">
        <v>371</v>
      </c>
      <c r="F2064" s="210"/>
      <c r="H2064" s="146" t="s">
        <v>649</v>
      </c>
      <c r="I2064" s="153" t="s">
        <v>650</v>
      </c>
      <c r="J2064" s="146" t="s">
        <v>395</v>
      </c>
      <c r="AJ2064" s="219" t="n">
        <f aca="false">SeqEnd-SeqBeg+1</f>
        <v>1</v>
      </c>
      <c r="AK2064" s="220" t="n">
        <f aca="false">AND( SeqBeg&lt;=Beg  , End &lt;=SeqEnd )</f>
        <v>0</v>
      </c>
      <c r="AN2064" s="221"/>
      <c r="AO2064" s="147" t="s">
        <v>103</v>
      </c>
      <c r="AP2064" s="147" t="s">
        <v>103</v>
      </c>
      <c r="AQ2064" s="147" t="s">
        <v>103</v>
      </c>
      <c r="AR2064" s="147" t="s">
        <v>103</v>
      </c>
      <c r="AS2064" s="147" t="s">
        <v>103</v>
      </c>
      <c r="AT2064" s="147" t="s">
        <v>103</v>
      </c>
      <c r="AU2064" s="146"/>
      <c r="AW2064" s="222" t="str">
        <f aca="false">HYPERLINK(CONCATENATE("http://www.ncbi.nlm.nih.gov/nuccore/",BM2064),BM2064)</f>
        <v>JX270919</v>
      </c>
      <c r="AX2064" s="219" t="str">
        <f aca="false">CONCATENATE(D2064,IF(I2064="","",CONCATENATE(".",I2064)),IF(K2064="","",CONCATENATE(".",K2064)),IF(M2064="","",CONCATENATE(".",M2064)),IF(R2064="","",CONCATENATE(".",R2064)),IF(U2064="","","(*)"))</f>
        <v>.GBR</v>
      </c>
      <c r="AY2064" s="170" t="str">
        <f aca="false">CONCATENATE(BM2064,".",BN2064)</f>
        <v>JX270919.</v>
      </c>
      <c r="AZ2064" s="171" t="str">
        <f aca="false">IF(AV2064="",IF(ISNUMBER(FIND(".",A2064)),LEFT(A2064,FIND(".",A2064)-1),A2064),AV2064)</f>
        <v>JX270919</v>
      </c>
      <c r="BA2064" s="171" t="str">
        <f aca="false">IF(ISNUMBER(FIND("-",AZ2064)),LEFT(AZ2064,FIND("-",AZ2064)-1),AZ2064)</f>
        <v>JX270919</v>
      </c>
      <c r="BB2064" s="170" t="str">
        <f aca="false"> MEGAname &amp; "="</f>
        <v>JX270919=</v>
      </c>
      <c r="BC2064" s="170" t="str">
        <f aca="false">Clear &amp; IF(span ,"Span","out")</f>
        <v>JX270919=out</v>
      </c>
      <c r="BD2064" s="170" t="str">
        <f aca="false">Clear &amp; IF(span, IF(B2064=".","Selected",B2064),"out")</f>
        <v>JX270919=out</v>
      </c>
      <c r="BE2064" s="170" t="str">
        <f aca="false">Clear &amp; Strain</f>
        <v>JX270919=</v>
      </c>
      <c r="BF2064" s="170" t="str">
        <f aca="false">CONCATENATE(A2064,"=",F2064,". ",AX2064,IF(AB2064="","",CONCATENATE(".",AB2064)))</f>
        <v>JX270919=. .GBR</v>
      </c>
      <c r="BG2064" s="170" t="str">
        <f aca="false">CONCATENATE(A2064,"=",F2064,". ",AX2064)</f>
        <v>JX270919=. .GBR</v>
      </c>
      <c r="BH2064" s="170" t="str">
        <f aca="false">CONCATENATE(A2064,"=",AX2064)</f>
        <v>JX270919=.GBR</v>
      </c>
      <c r="BI2064" s="170" t="str">
        <f aca="false">CONCATENATE(A2064,"=",ComForSubtype,D2064)</f>
        <v>JX270919=</v>
      </c>
      <c r="BJ2064" s="170" t="str">
        <f aca="false">CONCATENATE(A2064,"=",E2064)</f>
        <v>JX270919=</v>
      </c>
      <c r="BK2064" s="170" t="str">
        <f aca="false">CONCATENATE(A2064,"=",C2064)</f>
        <v>JX270919=</v>
      </c>
      <c r="BL2064" s="170" t="str">
        <f aca="false">CONCATENATE(D2064,"=")</f>
        <v>=</v>
      </c>
      <c r="BM2064" s="223" t="str">
        <f aca="false">IF(BA2064="XX","",BA2064)</f>
        <v>JX270919</v>
      </c>
      <c r="BN2064" s="224" t="str">
        <f aca="false">CONCATENATE(IF(F2064="","",F2064),IF(G2064="","",CONCATENATE(" / ",G2064)))</f>
        <v/>
      </c>
      <c r="BO2064" s="225" t="str">
        <f aca="false">AX2064</f>
        <v>.GBR</v>
      </c>
      <c r="BP2064" s="226" t="str">
        <f aca="false">IF(V2064="","",V2064)</f>
        <v/>
      </c>
      <c r="BQ2064" s="226" t="str">
        <f aca="false">IF(W2064="","",CONCATENATE(W2064,IF(LEFT(AO2064,1)="s","+","")))</f>
        <v/>
      </c>
      <c r="BR2064" s="226" t="str">
        <f aca="false">IF(X2064="","",CONCATENATE(X2064,IF(LEFT(AQ2064,1)="s","+","")))</f>
        <v/>
      </c>
      <c r="BS2064" s="226" t="str">
        <f aca="false">IF(Y2064="","",CONCATENATE(Y2064,IF(LEFT(AR2064,1)="s","+","")))</f>
        <v/>
      </c>
      <c r="BT2064" s="226" t="str">
        <f aca="false">IF(Z2064="","",CONCATENATE(Z2064,IF(LEFT(AS2064,1)="s","+","")))</f>
        <v/>
      </c>
      <c r="BU2064" s="227" t="str">
        <f aca="false">IF(AA2064="","",CONCATENATE(AA2064,IF(LEFT(AT2064,1)="s","+","")))</f>
        <v/>
      </c>
      <c r="BW2064" s="177" t="s">
        <v>338</v>
      </c>
      <c r="BX2064" s="170" t="str">
        <f aca="false">IF(BW2064&lt;&gt;"",IF(ISNUMBER(FIND("=",BW2064)),LEFT(BW2064,FIND("=",BW2064)-1),BW2064),BW2064)</f>
        <v>xx</v>
      </c>
      <c r="BY2064" s="170" t="str">
        <f aca="false">IF(BW2064&lt;&gt;"",IF(ISNUMBER(FIND("=",BW2064)),RIGHT(BW2064,LEN(BW2064)-FIND("=",BW2064)),""),"")</f>
        <v>Non_select</v>
      </c>
      <c r="BZ2064" s="170" t="str">
        <f aca="false">IF(BX2064&lt;&gt;"",IF(ISNUMBER(FIND(".",BX2064)),LEFT(BX2064,FIND(".",BX2064)-1),BX2064),BX2064)</f>
        <v>xx</v>
      </c>
      <c r="CA2064" s="170" t="str">
        <f aca="false">IF(BX2064&lt;&gt;"",IF(ISNUMBER(FIND(".",BX2064)),RIGHT(BX2064,LEN(BX2064)-FIND(".",BX2064)),""),"")</f>
        <v/>
      </c>
      <c r="CC2064" s="170" t="str">
        <f aca="false">A2064</f>
        <v>JX270919</v>
      </c>
      <c r="CD2064" s="178" t="s">
        <v>339</v>
      </c>
      <c r="CE2064" s="178" t="s">
        <v>340</v>
      </c>
      <c r="CF2064" s="178" t="s">
        <v>341</v>
      </c>
      <c r="CK2064" s="178"/>
      <c r="CR2064" s="228" t="n">
        <f aca="false">C2064</f>
        <v>0</v>
      </c>
      <c r="CS2064" s="229" t="n">
        <f aca="false">D2064</f>
        <v>0</v>
      </c>
      <c r="CT2064" s="170" t="str">
        <f aca="false">CONCATENATE(CD2064," strain ",CM2064," ",CL2064,", partial cds")</f>
        <v>Hepatitis E virus strain  , partial cds</v>
      </c>
    </row>
    <row r="2065" customFormat="false" ht="11.9" hidden="true" customHeight="true" outlineLevel="0" collapsed="false">
      <c r="A2065" s="1" t="s">
        <v>5019</v>
      </c>
      <c r="B2065" s="147" t="s">
        <v>371</v>
      </c>
      <c r="F2065" s="210"/>
      <c r="H2065" s="146" t="s">
        <v>649</v>
      </c>
      <c r="I2065" s="153" t="s">
        <v>650</v>
      </c>
      <c r="J2065" s="146" t="s">
        <v>395</v>
      </c>
      <c r="AJ2065" s="219" t="n">
        <f aca="false">SeqEnd-SeqBeg+1</f>
        <v>1</v>
      </c>
      <c r="AK2065" s="220" t="n">
        <f aca="false">AND( SeqBeg&lt;=Beg  , End &lt;=SeqEnd )</f>
        <v>0</v>
      </c>
      <c r="AN2065" s="221"/>
      <c r="AO2065" s="147" t="s">
        <v>103</v>
      </c>
      <c r="AP2065" s="147" t="s">
        <v>103</v>
      </c>
      <c r="AQ2065" s="147" t="s">
        <v>103</v>
      </c>
      <c r="AR2065" s="147" t="s">
        <v>103</v>
      </c>
      <c r="AS2065" s="147" t="s">
        <v>103</v>
      </c>
      <c r="AT2065" s="147" t="s">
        <v>103</v>
      </c>
      <c r="AU2065" s="146"/>
      <c r="AW2065" s="222" t="str">
        <f aca="false">HYPERLINK(CONCATENATE("http://www.ncbi.nlm.nih.gov/nuccore/",BM2065),BM2065)</f>
        <v>JX270920</v>
      </c>
      <c r="AX2065" s="219" t="str">
        <f aca="false">CONCATENATE(D2065,IF(I2065="","",CONCATENATE(".",I2065)),IF(K2065="","",CONCATENATE(".",K2065)),IF(M2065="","",CONCATENATE(".",M2065)),IF(R2065="","",CONCATENATE(".",R2065)),IF(U2065="","","(*)"))</f>
        <v>.GBR</v>
      </c>
      <c r="AY2065" s="170" t="str">
        <f aca="false">CONCATENATE(BM2065,".",BN2065)</f>
        <v>JX270920.</v>
      </c>
      <c r="AZ2065" s="171" t="str">
        <f aca="false">IF(AV2065="",IF(ISNUMBER(FIND(".",A2065)),LEFT(A2065,FIND(".",A2065)-1),A2065),AV2065)</f>
        <v>JX270920</v>
      </c>
      <c r="BA2065" s="171" t="str">
        <f aca="false">IF(ISNUMBER(FIND("-",AZ2065)),LEFT(AZ2065,FIND("-",AZ2065)-1),AZ2065)</f>
        <v>JX270920</v>
      </c>
      <c r="BB2065" s="170" t="str">
        <f aca="false"> MEGAname &amp; "="</f>
        <v>JX270920=</v>
      </c>
      <c r="BC2065" s="170" t="str">
        <f aca="false">Clear &amp; IF(span ,"Span","out")</f>
        <v>JX270920=out</v>
      </c>
      <c r="BD2065" s="170" t="str">
        <f aca="false">Clear &amp; IF(span, IF(B2065=".","Selected",B2065),"out")</f>
        <v>JX270920=out</v>
      </c>
      <c r="BE2065" s="170" t="str">
        <f aca="false">Clear &amp; Strain</f>
        <v>JX270920=</v>
      </c>
      <c r="BF2065" s="170" t="str">
        <f aca="false">CONCATENATE(A2065,"=",F2065,". ",AX2065,IF(AB2065="","",CONCATENATE(".",AB2065)))</f>
        <v>JX270920=. .GBR</v>
      </c>
      <c r="BG2065" s="170" t="str">
        <f aca="false">CONCATENATE(A2065,"=",F2065,". ",AX2065)</f>
        <v>JX270920=. .GBR</v>
      </c>
      <c r="BH2065" s="170" t="str">
        <f aca="false">CONCATENATE(A2065,"=",AX2065)</f>
        <v>JX270920=.GBR</v>
      </c>
      <c r="BI2065" s="170" t="str">
        <f aca="false">CONCATENATE(A2065,"=",ComForSubtype,D2065)</f>
        <v>JX270920=</v>
      </c>
      <c r="BJ2065" s="170" t="str">
        <f aca="false">CONCATENATE(A2065,"=",E2065)</f>
        <v>JX270920=</v>
      </c>
      <c r="BK2065" s="170" t="str">
        <f aca="false">CONCATENATE(A2065,"=",C2065)</f>
        <v>JX270920=</v>
      </c>
      <c r="BL2065" s="170" t="str">
        <f aca="false">CONCATENATE(D2065,"=")</f>
        <v>=</v>
      </c>
      <c r="BM2065" s="223" t="str">
        <f aca="false">IF(BA2065="XX","",BA2065)</f>
        <v>JX270920</v>
      </c>
      <c r="BN2065" s="224" t="str">
        <f aca="false">CONCATENATE(IF(F2065="","",F2065),IF(G2065="","",CONCATENATE(" / ",G2065)))</f>
        <v/>
      </c>
      <c r="BO2065" s="225" t="str">
        <f aca="false">AX2065</f>
        <v>.GBR</v>
      </c>
      <c r="BP2065" s="226" t="str">
        <f aca="false">IF(V2065="","",V2065)</f>
        <v/>
      </c>
      <c r="BQ2065" s="226" t="str">
        <f aca="false">IF(W2065="","",CONCATENATE(W2065,IF(LEFT(AO2065,1)="s","+","")))</f>
        <v/>
      </c>
      <c r="BR2065" s="226" t="str">
        <f aca="false">IF(X2065="","",CONCATENATE(X2065,IF(LEFT(AQ2065,1)="s","+","")))</f>
        <v/>
      </c>
      <c r="BS2065" s="226" t="str">
        <f aca="false">IF(Y2065="","",CONCATENATE(Y2065,IF(LEFT(AR2065,1)="s","+","")))</f>
        <v/>
      </c>
      <c r="BT2065" s="226" t="str">
        <f aca="false">IF(Z2065="","",CONCATENATE(Z2065,IF(LEFT(AS2065,1)="s","+","")))</f>
        <v/>
      </c>
      <c r="BU2065" s="227" t="str">
        <f aca="false">IF(AA2065="","",CONCATENATE(AA2065,IF(LEFT(AT2065,1)="s","+","")))</f>
        <v/>
      </c>
      <c r="BW2065" s="177" t="s">
        <v>338</v>
      </c>
      <c r="BX2065" s="170" t="str">
        <f aca="false">IF(BW2065&lt;&gt;"",IF(ISNUMBER(FIND("=",BW2065)),LEFT(BW2065,FIND("=",BW2065)-1),BW2065),BW2065)</f>
        <v>xx</v>
      </c>
      <c r="BY2065" s="170" t="str">
        <f aca="false">IF(BW2065&lt;&gt;"",IF(ISNUMBER(FIND("=",BW2065)),RIGHT(BW2065,LEN(BW2065)-FIND("=",BW2065)),""),"")</f>
        <v>Non_select</v>
      </c>
      <c r="BZ2065" s="170" t="str">
        <f aca="false">IF(BX2065&lt;&gt;"",IF(ISNUMBER(FIND(".",BX2065)),LEFT(BX2065,FIND(".",BX2065)-1),BX2065),BX2065)</f>
        <v>xx</v>
      </c>
      <c r="CA2065" s="170" t="str">
        <f aca="false">IF(BX2065&lt;&gt;"",IF(ISNUMBER(FIND(".",BX2065)),RIGHT(BX2065,LEN(BX2065)-FIND(".",BX2065)),""),"")</f>
        <v/>
      </c>
      <c r="CC2065" s="170" t="str">
        <f aca="false">A2065</f>
        <v>JX270920</v>
      </c>
      <c r="CD2065" s="178" t="s">
        <v>339</v>
      </c>
      <c r="CE2065" s="178" t="s">
        <v>340</v>
      </c>
      <c r="CF2065" s="178" t="s">
        <v>341</v>
      </c>
      <c r="CK2065" s="178"/>
      <c r="CR2065" s="228" t="n">
        <f aca="false">C2065</f>
        <v>0</v>
      </c>
      <c r="CS2065" s="229" t="n">
        <f aca="false">D2065</f>
        <v>0</v>
      </c>
      <c r="CT2065" s="170" t="str">
        <f aca="false">CONCATENATE(CD2065," strain ",CM2065," ",CL2065,", partial cds")</f>
        <v>Hepatitis E virus strain  , partial cds</v>
      </c>
    </row>
    <row r="2066" customFormat="false" ht="11.9" hidden="true" customHeight="true" outlineLevel="0" collapsed="false">
      <c r="A2066" s="1" t="s">
        <v>5020</v>
      </c>
      <c r="B2066" s="147" t="s">
        <v>371</v>
      </c>
      <c r="F2066" s="210"/>
      <c r="H2066" s="146" t="s">
        <v>649</v>
      </c>
      <c r="I2066" s="153" t="s">
        <v>650</v>
      </c>
      <c r="J2066" s="146" t="s">
        <v>395</v>
      </c>
      <c r="AJ2066" s="219" t="n">
        <f aca="false">SeqEnd-SeqBeg+1</f>
        <v>1</v>
      </c>
      <c r="AK2066" s="220" t="n">
        <f aca="false">AND( SeqBeg&lt;=Beg  , End &lt;=SeqEnd )</f>
        <v>0</v>
      </c>
      <c r="AN2066" s="221"/>
      <c r="AO2066" s="147" t="s">
        <v>103</v>
      </c>
      <c r="AP2066" s="147" t="s">
        <v>103</v>
      </c>
      <c r="AQ2066" s="147" t="s">
        <v>103</v>
      </c>
      <c r="AR2066" s="147" t="s">
        <v>103</v>
      </c>
      <c r="AS2066" s="147" t="s">
        <v>103</v>
      </c>
      <c r="AT2066" s="147" t="s">
        <v>103</v>
      </c>
      <c r="AU2066" s="146"/>
      <c r="AW2066" s="222" t="str">
        <f aca="false">HYPERLINK(CONCATENATE("http://www.ncbi.nlm.nih.gov/nuccore/",BM2066),BM2066)</f>
        <v>JX270921</v>
      </c>
      <c r="AX2066" s="219" t="str">
        <f aca="false">CONCATENATE(D2066,IF(I2066="","",CONCATENATE(".",I2066)),IF(K2066="","",CONCATENATE(".",K2066)),IF(M2066="","",CONCATENATE(".",M2066)),IF(R2066="","",CONCATENATE(".",R2066)),IF(U2066="","","(*)"))</f>
        <v>.GBR</v>
      </c>
      <c r="AY2066" s="170" t="str">
        <f aca="false">CONCATENATE(BM2066,".",BN2066)</f>
        <v>JX270921.</v>
      </c>
      <c r="AZ2066" s="171" t="str">
        <f aca="false">IF(AV2066="",IF(ISNUMBER(FIND(".",A2066)),LEFT(A2066,FIND(".",A2066)-1),A2066),AV2066)</f>
        <v>JX270921</v>
      </c>
      <c r="BA2066" s="171" t="str">
        <f aca="false">IF(ISNUMBER(FIND("-",AZ2066)),LEFT(AZ2066,FIND("-",AZ2066)-1),AZ2066)</f>
        <v>JX270921</v>
      </c>
      <c r="BB2066" s="170" t="str">
        <f aca="false"> MEGAname &amp; "="</f>
        <v>JX270921=</v>
      </c>
      <c r="BC2066" s="170" t="str">
        <f aca="false">Clear &amp; IF(span ,"Span","out")</f>
        <v>JX270921=out</v>
      </c>
      <c r="BD2066" s="170" t="str">
        <f aca="false">Clear &amp; IF(span, IF(B2066=".","Selected",B2066),"out")</f>
        <v>JX270921=out</v>
      </c>
      <c r="BE2066" s="170" t="str">
        <f aca="false">Clear &amp; Strain</f>
        <v>JX270921=</v>
      </c>
      <c r="BF2066" s="170" t="str">
        <f aca="false">CONCATENATE(A2066,"=",F2066,". ",AX2066,IF(AB2066="","",CONCATENATE(".",AB2066)))</f>
        <v>JX270921=. .GBR</v>
      </c>
      <c r="BG2066" s="170" t="str">
        <f aca="false">CONCATENATE(A2066,"=",F2066,". ",AX2066)</f>
        <v>JX270921=. .GBR</v>
      </c>
      <c r="BH2066" s="170" t="str">
        <f aca="false">CONCATENATE(A2066,"=",AX2066)</f>
        <v>JX270921=.GBR</v>
      </c>
      <c r="BI2066" s="170" t="str">
        <f aca="false">CONCATENATE(A2066,"=",ComForSubtype,D2066)</f>
        <v>JX270921=</v>
      </c>
      <c r="BJ2066" s="170" t="str">
        <f aca="false">CONCATENATE(A2066,"=",E2066)</f>
        <v>JX270921=</v>
      </c>
      <c r="BK2066" s="170" t="str">
        <f aca="false">CONCATENATE(A2066,"=",C2066)</f>
        <v>JX270921=</v>
      </c>
      <c r="BL2066" s="170" t="str">
        <f aca="false">CONCATENATE(D2066,"=")</f>
        <v>=</v>
      </c>
      <c r="BM2066" s="223" t="str">
        <f aca="false">IF(BA2066="XX","",BA2066)</f>
        <v>JX270921</v>
      </c>
      <c r="BN2066" s="224" t="str">
        <f aca="false">CONCATENATE(IF(F2066="","",F2066),IF(G2066="","",CONCATENATE(" / ",G2066)))</f>
        <v/>
      </c>
      <c r="BO2066" s="225" t="str">
        <f aca="false">AX2066</f>
        <v>.GBR</v>
      </c>
      <c r="BP2066" s="226" t="str">
        <f aca="false">IF(V2066="","",V2066)</f>
        <v/>
      </c>
      <c r="BQ2066" s="226" t="str">
        <f aca="false">IF(W2066="","",CONCATENATE(W2066,IF(LEFT(AO2066,1)="s","+","")))</f>
        <v/>
      </c>
      <c r="BR2066" s="226" t="str">
        <f aca="false">IF(X2066="","",CONCATENATE(X2066,IF(LEFT(AQ2066,1)="s","+","")))</f>
        <v/>
      </c>
      <c r="BS2066" s="226" t="str">
        <f aca="false">IF(Y2066="","",CONCATENATE(Y2066,IF(LEFT(AR2066,1)="s","+","")))</f>
        <v/>
      </c>
      <c r="BT2066" s="226" t="str">
        <f aca="false">IF(Z2066="","",CONCATENATE(Z2066,IF(LEFT(AS2066,1)="s","+","")))</f>
        <v/>
      </c>
      <c r="BU2066" s="227" t="str">
        <f aca="false">IF(AA2066="","",CONCATENATE(AA2066,IF(LEFT(AT2066,1)="s","+","")))</f>
        <v/>
      </c>
      <c r="BW2066" s="177" t="s">
        <v>338</v>
      </c>
      <c r="BX2066" s="170" t="str">
        <f aca="false">IF(BW2066&lt;&gt;"",IF(ISNUMBER(FIND("=",BW2066)),LEFT(BW2066,FIND("=",BW2066)-1),BW2066),BW2066)</f>
        <v>xx</v>
      </c>
      <c r="BY2066" s="170" t="str">
        <f aca="false">IF(BW2066&lt;&gt;"",IF(ISNUMBER(FIND("=",BW2066)),RIGHT(BW2066,LEN(BW2066)-FIND("=",BW2066)),""),"")</f>
        <v>Non_select</v>
      </c>
      <c r="BZ2066" s="170" t="str">
        <f aca="false">IF(BX2066&lt;&gt;"",IF(ISNUMBER(FIND(".",BX2066)),LEFT(BX2066,FIND(".",BX2066)-1),BX2066),BX2066)</f>
        <v>xx</v>
      </c>
      <c r="CA2066" s="170" t="str">
        <f aca="false">IF(BX2066&lt;&gt;"",IF(ISNUMBER(FIND(".",BX2066)),RIGHT(BX2066,LEN(BX2066)-FIND(".",BX2066)),""),"")</f>
        <v/>
      </c>
      <c r="CC2066" s="170" t="str">
        <f aca="false">A2066</f>
        <v>JX270921</v>
      </c>
      <c r="CD2066" s="178" t="s">
        <v>339</v>
      </c>
      <c r="CE2066" s="178" t="s">
        <v>340</v>
      </c>
      <c r="CF2066" s="178" t="s">
        <v>341</v>
      </c>
      <c r="CK2066" s="178"/>
      <c r="CR2066" s="228" t="n">
        <f aca="false">C2066</f>
        <v>0</v>
      </c>
      <c r="CS2066" s="229" t="n">
        <f aca="false">D2066</f>
        <v>0</v>
      </c>
      <c r="CT2066" s="170" t="str">
        <f aca="false">CONCATENATE(CD2066," strain ",CM2066," ",CL2066,", partial cds")</f>
        <v>Hepatitis E virus strain  , partial cds</v>
      </c>
    </row>
    <row r="2067" customFormat="false" ht="11.9" hidden="true" customHeight="true" outlineLevel="0" collapsed="false">
      <c r="A2067" s="1" t="s">
        <v>5021</v>
      </c>
      <c r="B2067" s="147" t="s">
        <v>371</v>
      </c>
      <c r="F2067" s="210"/>
      <c r="H2067" s="146" t="s">
        <v>649</v>
      </c>
      <c r="I2067" s="153" t="s">
        <v>650</v>
      </c>
      <c r="J2067" s="146" t="s">
        <v>395</v>
      </c>
      <c r="AJ2067" s="219" t="n">
        <f aca="false">SeqEnd-SeqBeg+1</f>
        <v>1</v>
      </c>
      <c r="AK2067" s="220" t="n">
        <f aca="false">AND( SeqBeg&lt;=Beg  , End &lt;=SeqEnd )</f>
        <v>0</v>
      </c>
      <c r="AN2067" s="221"/>
      <c r="AO2067" s="147" t="s">
        <v>103</v>
      </c>
      <c r="AP2067" s="147" t="s">
        <v>103</v>
      </c>
      <c r="AQ2067" s="147" t="s">
        <v>103</v>
      </c>
      <c r="AR2067" s="147" t="s">
        <v>103</v>
      </c>
      <c r="AS2067" s="147" t="s">
        <v>103</v>
      </c>
      <c r="AT2067" s="147" t="s">
        <v>103</v>
      </c>
      <c r="AU2067" s="146"/>
      <c r="AW2067" s="222" t="str">
        <f aca="false">HYPERLINK(CONCATENATE("http://www.ncbi.nlm.nih.gov/nuccore/",BM2067),BM2067)</f>
        <v>JX270922</v>
      </c>
      <c r="AX2067" s="219" t="str">
        <f aca="false">CONCATENATE(D2067,IF(I2067="","",CONCATENATE(".",I2067)),IF(K2067="","",CONCATENATE(".",K2067)),IF(M2067="","",CONCATENATE(".",M2067)),IF(R2067="","",CONCATENATE(".",R2067)),IF(U2067="","","(*)"))</f>
        <v>.GBR</v>
      </c>
      <c r="AY2067" s="170" t="str">
        <f aca="false">CONCATENATE(BM2067,".",BN2067)</f>
        <v>JX270922.</v>
      </c>
      <c r="AZ2067" s="171" t="str">
        <f aca="false">IF(AV2067="",IF(ISNUMBER(FIND(".",A2067)),LEFT(A2067,FIND(".",A2067)-1),A2067),AV2067)</f>
        <v>JX270922</v>
      </c>
      <c r="BA2067" s="171" t="str">
        <f aca="false">IF(ISNUMBER(FIND("-",AZ2067)),LEFT(AZ2067,FIND("-",AZ2067)-1),AZ2067)</f>
        <v>JX270922</v>
      </c>
      <c r="BB2067" s="170" t="str">
        <f aca="false"> MEGAname &amp; "="</f>
        <v>JX270922=</v>
      </c>
      <c r="BC2067" s="170" t="str">
        <f aca="false">Clear &amp; IF(span ,"Span","out")</f>
        <v>JX270922=out</v>
      </c>
      <c r="BD2067" s="170" t="str">
        <f aca="false">Clear &amp; IF(span, IF(B2067=".","Selected",B2067),"out")</f>
        <v>JX270922=out</v>
      </c>
      <c r="BE2067" s="170" t="str">
        <f aca="false">Clear &amp; Strain</f>
        <v>JX270922=</v>
      </c>
      <c r="BF2067" s="170" t="str">
        <f aca="false">CONCATENATE(A2067,"=",F2067,". ",AX2067,IF(AB2067="","",CONCATENATE(".",AB2067)))</f>
        <v>JX270922=. .GBR</v>
      </c>
      <c r="BG2067" s="170" t="str">
        <f aca="false">CONCATENATE(A2067,"=",F2067,". ",AX2067)</f>
        <v>JX270922=. .GBR</v>
      </c>
      <c r="BH2067" s="170" t="str">
        <f aca="false">CONCATENATE(A2067,"=",AX2067)</f>
        <v>JX270922=.GBR</v>
      </c>
      <c r="BI2067" s="170" t="str">
        <f aca="false">CONCATENATE(A2067,"=",ComForSubtype,D2067)</f>
        <v>JX270922=</v>
      </c>
      <c r="BJ2067" s="170" t="str">
        <f aca="false">CONCATENATE(A2067,"=",E2067)</f>
        <v>JX270922=</v>
      </c>
      <c r="BK2067" s="170" t="str">
        <f aca="false">CONCATENATE(A2067,"=",C2067)</f>
        <v>JX270922=</v>
      </c>
      <c r="BL2067" s="170" t="str">
        <f aca="false">CONCATENATE(D2067,"=")</f>
        <v>=</v>
      </c>
      <c r="BM2067" s="223" t="str">
        <f aca="false">IF(BA2067="XX","",BA2067)</f>
        <v>JX270922</v>
      </c>
      <c r="BN2067" s="224" t="str">
        <f aca="false">CONCATENATE(IF(F2067="","",F2067),IF(G2067="","",CONCATENATE(" / ",G2067)))</f>
        <v/>
      </c>
      <c r="BO2067" s="225" t="str">
        <f aca="false">AX2067</f>
        <v>.GBR</v>
      </c>
      <c r="BP2067" s="226" t="str">
        <f aca="false">IF(V2067="","",V2067)</f>
        <v/>
      </c>
      <c r="BQ2067" s="226" t="str">
        <f aca="false">IF(W2067="","",CONCATENATE(W2067,IF(LEFT(AO2067,1)="s","+","")))</f>
        <v/>
      </c>
      <c r="BR2067" s="226" t="str">
        <f aca="false">IF(X2067="","",CONCATENATE(X2067,IF(LEFT(AQ2067,1)="s","+","")))</f>
        <v/>
      </c>
      <c r="BS2067" s="226" t="str">
        <f aca="false">IF(Y2067="","",CONCATENATE(Y2067,IF(LEFT(AR2067,1)="s","+","")))</f>
        <v/>
      </c>
      <c r="BT2067" s="226" t="str">
        <f aca="false">IF(Z2067="","",CONCATENATE(Z2067,IF(LEFT(AS2067,1)="s","+","")))</f>
        <v/>
      </c>
      <c r="BU2067" s="227" t="str">
        <f aca="false">IF(AA2067="","",CONCATENATE(AA2067,IF(LEFT(AT2067,1)="s","+","")))</f>
        <v/>
      </c>
      <c r="BW2067" s="177" t="s">
        <v>338</v>
      </c>
      <c r="BX2067" s="170" t="str">
        <f aca="false">IF(BW2067&lt;&gt;"",IF(ISNUMBER(FIND("=",BW2067)),LEFT(BW2067,FIND("=",BW2067)-1),BW2067),BW2067)</f>
        <v>xx</v>
      </c>
      <c r="BY2067" s="170" t="str">
        <f aca="false">IF(BW2067&lt;&gt;"",IF(ISNUMBER(FIND("=",BW2067)),RIGHT(BW2067,LEN(BW2067)-FIND("=",BW2067)),""),"")</f>
        <v>Non_select</v>
      </c>
      <c r="BZ2067" s="170" t="str">
        <f aca="false">IF(BX2067&lt;&gt;"",IF(ISNUMBER(FIND(".",BX2067)),LEFT(BX2067,FIND(".",BX2067)-1),BX2067),BX2067)</f>
        <v>xx</v>
      </c>
      <c r="CA2067" s="170" t="str">
        <f aca="false">IF(BX2067&lt;&gt;"",IF(ISNUMBER(FIND(".",BX2067)),RIGHT(BX2067,LEN(BX2067)-FIND(".",BX2067)),""),"")</f>
        <v/>
      </c>
      <c r="CC2067" s="170" t="str">
        <f aca="false">A2067</f>
        <v>JX270922</v>
      </c>
      <c r="CD2067" s="178" t="s">
        <v>339</v>
      </c>
      <c r="CE2067" s="178" t="s">
        <v>340</v>
      </c>
      <c r="CF2067" s="178" t="s">
        <v>341</v>
      </c>
      <c r="CK2067" s="178"/>
      <c r="CR2067" s="228" t="n">
        <f aca="false">C2067</f>
        <v>0</v>
      </c>
      <c r="CS2067" s="229" t="n">
        <f aca="false">D2067</f>
        <v>0</v>
      </c>
      <c r="CT2067" s="170" t="str">
        <f aca="false">CONCATENATE(CD2067," strain ",CM2067," ",CL2067,", partial cds")</f>
        <v>Hepatitis E virus strain  , partial cds</v>
      </c>
    </row>
    <row r="2068" customFormat="false" ht="11.9" hidden="true" customHeight="true" outlineLevel="0" collapsed="false">
      <c r="A2068" s="1" t="s">
        <v>5022</v>
      </c>
      <c r="B2068" s="147" t="s">
        <v>371</v>
      </c>
      <c r="F2068" s="210"/>
      <c r="H2068" s="146" t="s">
        <v>649</v>
      </c>
      <c r="I2068" s="153" t="s">
        <v>650</v>
      </c>
      <c r="J2068" s="146" t="s">
        <v>395</v>
      </c>
      <c r="AJ2068" s="219" t="n">
        <f aca="false">SeqEnd-SeqBeg+1</f>
        <v>1</v>
      </c>
      <c r="AK2068" s="220" t="n">
        <f aca="false">AND( SeqBeg&lt;=Beg  , End &lt;=SeqEnd )</f>
        <v>0</v>
      </c>
      <c r="AN2068" s="221"/>
      <c r="AO2068" s="147" t="s">
        <v>103</v>
      </c>
      <c r="AP2068" s="147" t="s">
        <v>103</v>
      </c>
      <c r="AQ2068" s="147" t="s">
        <v>103</v>
      </c>
      <c r="AR2068" s="147" t="s">
        <v>103</v>
      </c>
      <c r="AS2068" s="147" t="s">
        <v>103</v>
      </c>
      <c r="AT2068" s="147" t="s">
        <v>103</v>
      </c>
      <c r="AU2068" s="146"/>
      <c r="AW2068" s="222" t="str">
        <f aca="false">HYPERLINK(CONCATENATE("http://www.ncbi.nlm.nih.gov/nuccore/",BM2068),BM2068)</f>
        <v>JX270923</v>
      </c>
      <c r="AX2068" s="219" t="str">
        <f aca="false">CONCATENATE(D2068,IF(I2068="","",CONCATENATE(".",I2068)),IF(K2068="","",CONCATENATE(".",K2068)),IF(M2068="","",CONCATENATE(".",M2068)),IF(R2068="","",CONCATENATE(".",R2068)),IF(U2068="","","(*)"))</f>
        <v>.GBR</v>
      </c>
      <c r="AY2068" s="170" t="str">
        <f aca="false">CONCATENATE(BM2068,".",BN2068)</f>
        <v>JX270923.</v>
      </c>
      <c r="AZ2068" s="171" t="str">
        <f aca="false">IF(AV2068="",IF(ISNUMBER(FIND(".",A2068)),LEFT(A2068,FIND(".",A2068)-1),A2068),AV2068)</f>
        <v>JX270923</v>
      </c>
      <c r="BA2068" s="171" t="str">
        <f aca="false">IF(ISNUMBER(FIND("-",AZ2068)),LEFT(AZ2068,FIND("-",AZ2068)-1),AZ2068)</f>
        <v>JX270923</v>
      </c>
      <c r="BB2068" s="170" t="str">
        <f aca="false"> MEGAname &amp; "="</f>
        <v>JX270923=</v>
      </c>
      <c r="BC2068" s="170" t="str">
        <f aca="false">Clear &amp; IF(span ,"Span","out")</f>
        <v>JX270923=out</v>
      </c>
      <c r="BD2068" s="170" t="str">
        <f aca="false">Clear &amp; IF(span, IF(B2068=".","Selected",B2068),"out")</f>
        <v>JX270923=out</v>
      </c>
      <c r="BE2068" s="170" t="str">
        <f aca="false">Clear &amp; Strain</f>
        <v>JX270923=</v>
      </c>
      <c r="BF2068" s="170" t="str">
        <f aca="false">CONCATENATE(A2068,"=",F2068,". ",AX2068,IF(AB2068="","",CONCATENATE(".",AB2068)))</f>
        <v>JX270923=. .GBR</v>
      </c>
      <c r="BG2068" s="170" t="str">
        <f aca="false">CONCATENATE(A2068,"=",F2068,". ",AX2068)</f>
        <v>JX270923=. .GBR</v>
      </c>
      <c r="BH2068" s="170" t="str">
        <f aca="false">CONCATENATE(A2068,"=",AX2068)</f>
        <v>JX270923=.GBR</v>
      </c>
      <c r="BI2068" s="170" t="str">
        <f aca="false">CONCATENATE(A2068,"=",ComForSubtype,D2068)</f>
        <v>JX270923=</v>
      </c>
      <c r="BJ2068" s="170" t="str">
        <f aca="false">CONCATENATE(A2068,"=",E2068)</f>
        <v>JX270923=</v>
      </c>
      <c r="BK2068" s="170" t="str">
        <f aca="false">CONCATENATE(A2068,"=",C2068)</f>
        <v>JX270923=</v>
      </c>
      <c r="BL2068" s="170" t="str">
        <f aca="false">CONCATENATE(D2068,"=")</f>
        <v>=</v>
      </c>
      <c r="BM2068" s="223" t="str">
        <f aca="false">IF(BA2068="XX","",BA2068)</f>
        <v>JX270923</v>
      </c>
      <c r="BN2068" s="224" t="str">
        <f aca="false">CONCATENATE(IF(F2068="","",F2068),IF(G2068="","",CONCATENATE(" / ",G2068)))</f>
        <v/>
      </c>
      <c r="BO2068" s="225" t="str">
        <f aca="false">AX2068</f>
        <v>.GBR</v>
      </c>
      <c r="BP2068" s="226" t="str">
        <f aca="false">IF(V2068="","",V2068)</f>
        <v/>
      </c>
      <c r="BQ2068" s="226" t="str">
        <f aca="false">IF(W2068="","",CONCATENATE(W2068,IF(LEFT(AO2068,1)="s","+","")))</f>
        <v/>
      </c>
      <c r="BR2068" s="226" t="str">
        <f aca="false">IF(X2068="","",CONCATENATE(X2068,IF(LEFT(AQ2068,1)="s","+","")))</f>
        <v/>
      </c>
      <c r="BS2068" s="226" t="str">
        <f aca="false">IF(Y2068="","",CONCATENATE(Y2068,IF(LEFT(AR2068,1)="s","+","")))</f>
        <v/>
      </c>
      <c r="BT2068" s="226" t="str">
        <f aca="false">IF(Z2068="","",CONCATENATE(Z2068,IF(LEFT(AS2068,1)="s","+","")))</f>
        <v/>
      </c>
      <c r="BU2068" s="227" t="str">
        <f aca="false">IF(AA2068="","",CONCATENATE(AA2068,IF(LEFT(AT2068,1)="s","+","")))</f>
        <v/>
      </c>
      <c r="BW2068" s="177" t="s">
        <v>338</v>
      </c>
      <c r="BX2068" s="170" t="str">
        <f aca="false">IF(BW2068&lt;&gt;"",IF(ISNUMBER(FIND("=",BW2068)),LEFT(BW2068,FIND("=",BW2068)-1),BW2068),BW2068)</f>
        <v>xx</v>
      </c>
      <c r="BY2068" s="170" t="str">
        <f aca="false">IF(BW2068&lt;&gt;"",IF(ISNUMBER(FIND("=",BW2068)),RIGHT(BW2068,LEN(BW2068)-FIND("=",BW2068)),""),"")</f>
        <v>Non_select</v>
      </c>
      <c r="BZ2068" s="170" t="str">
        <f aca="false">IF(BX2068&lt;&gt;"",IF(ISNUMBER(FIND(".",BX2068)),LEFT(BX2068,FIND(".",BX2068)-1),BX2068),BX2068)</f>
        <v>xx</v>
      </c>
      <c r="CA2068" s="170" t="str">
        <f aca="false">IF(BX2068&lt;&gt;"",IF(ISNUMBER(FIND(".",BX2068)),RIGHT(BX2068,LEN(BX2068)-FIND(".",BX2068)),""),"")</f>
        <v/>
      </c>
      <c r="CC2068" s="170" t="str">
        <f aca="false">A2068</f>
        <v>JX270923</v>
      </c>
      <c r="CD2068" s="178" t="s">
        <v>339</v>
      </c>
      <c r="CE2068" s="178" t="s">
        <v>340</v>
      </c>
      <c r="CF2068" s="178" t="s">
        <v>341</v>
      </c>
      <c r="CK2068" s="178"/>
      <c r="CR2068" s="228" t="n">
        <f aca="false">C2068</f>
        <v>0</v>
      </c>
      <c r="CS2068" s="229" t="n">
        <f aca="false">D2068</f>
        <v>0</v>
      </c>
      <c r="CT2068" s="170" t="str">
        <f aca="false">CONCATENATE(CD2068," strain ",CM2068," ",CL2068,", partial cds")</f>
        <v>Hepatitis E virus strain  , partial cds</v>
      </c>
    </row>
    <row r="2069" customFormat="false" ht="11.9" hidden="true" customHeight="true" outlineLevel="0" collapsed="false">
      <c r="A2069" s="1" t="s">
        <v>5023</v>
      </c>
      <c r="B2069" s="147" t="s">
        <v>371</v>
      </c>
      <c r="F2069" s="210"/>
      <c r="H2069" s="146" t="s">
        <v>649</v>
      </c>
      <c r="I2069" s="153" t="s">
        <v>650</v>
      </c>
      <c r="J2069" s="146" t="s">
        <v>395</v>
      </c>
      <c r="AJ2069" s="219" t="n">
        <f aca="false">SeqEnd-SeqBeg+1</f>
        <v>1</v>
      </c>
      <c r="AK2069" s="220" t="n">
        <f aca="false">AND( SeqBeg&lt;=Beg  , End &lt;=SeqEnd )</f>
        <v>0</v>
      </c>
      <c r="AN2069" s="221"/>
      <c r="AO2069" s="147" t="s">
        <v>103</v>
      </c>
      <c r="AP2069" s="147" t="s">
        <v>103</v>
      </c>
      <c r="AQ2069" s="147" t="s">
        <v>103</v>
      </c>
      <c r="AR2069" s="147" t="s">
        <v>103</v>
      </c>
      <c r="AS2069" s="147" t="s">
        <v>103</v>
      </c>
      <c r="AT2069" s="147" t="s">
        <v>103</v>
      </c>
      <c r="AU2069" s="146"/>
      <c r="AW2069" s="222" t="str">
        <f aca="false">HYPERLINK(CONCATENATE("http://www.ncbi.nlm.nih.gov/nuccore/",BM2069),BM2069)</f>
        <v>JX270924</v>
      </c>
      <c r="AX2069" s="219" t="str">
        <f aca="false">CONCATENATE(D2069,IF(I2069="","",CONCATENATE(".",I2069)),IF(K2069="","",CONCATENATE(".",K2069)),IF(M2069="","",CONCATENATE(".",M2069)),IF(R2069="","",CONCATENATE(".",R2069)),IF(U2069="","","(*)"))</f>
        <v>.GBR</v>
      </c>
      <c r="AY2069" s="170" t="str">
        <f aca="false">CONCATENATE(BM2069,".",BN2069)</f>
        <v>JX270924.</v>
      </c>
      <c r="AZ2069" s="171" t="str">
        <f aca="false">IF(AV2069="",IF(ISNUMBER(FIND(".",A2069)),LEFT(A2069,FIND(".",A2069)-1),A2069),AV2069)</f>
        <v>JX270924</v>
      </c>
      <c r="BA2069" s="171" t="str">
        <f aca="false">IF(ISNUMBER(FIND("-",AZ2069)),LEFT(AZ2069,FIND("-",AZ2069)-1),AZ2069)</f>
        <v>JX270924</v>
      </c>
      <c r="BB2069" s="170" t="str">
        <f aca="false"> MEGAname &amp; "="</f>
        <v>JX270924=</v>
      </c>
      <c r="BC2069" s="170" t="str">
        <f aca="false">Clear &amp; IF(span ,"Span","out")</f>
        <v>JX270924=out</v>
      </c>
      <c r="BD2069" s="170" t="str">
        <f aca="false">Clear &amp; IF(span, IF(B2069=".","Selected",B2069),"out")</f>
        <v>JX270924=out</v>
      </c>
      <c r="BE2069" s="170" t="str">
        <f aca="false">Clear &amp; Strain</f>
        <v>JX270924=</v>
      </c>
      <c r="BF2069" s="170" t="str">
        <f aca="false">CONCATENATE(A2069,"=",F2069,". ",AX2069,IF(AB2069="","",CONCATENATE(".",AB2069)))</f>
        <v>JX270924=. .GBR</v>
      </c>
      <c r="BG2069" s="170" t="str">
        <f aca="false">CONCATENATE(A2069,"=",F2069,". ",AX2069)</f>
        <v>JX270924=. .GBR</v>
      </c>
      <c r="BH2069" s="170" t="str">
        <f aca="false">CONCATENATE(A2069,"=",AX2069)</f>
        <v>JX270924=.GBR</v>
      </c>
      <c r="BI2069" s="170" t="str">
        <f aca="false">CONCATENATE(A2069,"=",ComForSubtype,D2069)</f>
        <v>JX270924=</v>
      </c>
      <c r="BJ2069" s="170" t="str">
        <f aca="false">CONCATENATE(A2069,"=",E2069)</f>
        <v>JX270924=</v>
      </c>
      <c r="BK2069" s="170" t="str">
        <f aca="false">CONCATENATE(A2069,"=",C2069)</f>
        <v>JX270924=</v>
      </c>
      <c r="BL2069" s="170" t="str">
        <f aca="false">CONCATENATE(D2069,"=")</f>
        <v>=</v>
      </c>
      <c r="BM2069" s="223" t="str">
        <f aca="false">IF(BA2069="XX","",BA2069)</f>
        <v>JX270924</v>
      </c>
      <c r="BN2069" s="224" t="str">
        <f aca="false">CONCATENATE(IF(F2069="","",F2069),IF(G2069="","",CONCATENATE(" / ",G2069)))</f>
        <v/>
      </c>
      <c r="BO2069" s="225" t="str">
        <f aca="false">AX2069</f>
        <v>.GBR</v>
      </c>
      <c r="BP2069" s="226" t="str">
        <f aca="false">IF(V2069="","",V2069)</f>
        <v/>
      </c>
      <c r="BQ2069" s="226" t="str">
        <f aca="false">IF(W2069="","",CONCATENATE(W2069,IF(LEFT(AO2069,1)="s","+","")))</f>
        <v/>
      </c>
      <c r="BR2069" s="226" t="str">
        <f aca="false">IF(X2069="","",CONCATENATE(X2069,IF(LEFT(AQ2069,1)="s","+","")))</f>
        <v/>
      </c>
      <c r="BS2069" s="226" t="str">
        <f aca="false">IF(Y2069="","",CONCATENATE(Y2069,IF(LEFT(AR2069,1)="s","+","")))</f>
        <v/>
      </c>
      <c r="BT2069" s="226" t="str">
        <f aca="false">IF(Z2069="","",CONCATENATE(Z2069,IF(LEFT(AS2069,1)="s","+","")))</f>
        <v/>
      </c>
      <c r="BU2069" s="227" t="str">
        <f aca="false">IF(AA2069="","",CONCATENATE(AA2069,IF(LEFT(AT2069,1)="s","+","")))</f>
        <v/>
      </c>
      <c r="BW2069" s="177" t="s">
        <v>338</v>
      </c>
      <c r="BX2069" s="170" t="str">
        <f aca="false">IF(BW2069&lt;&gt;"",IF(ISNUMBER(FIND("=",BW2069)),LEFT(BW2069,FIND("=",BW2069)-1),BW2069),BW2069)</f>
        <v>xx</v>
      </c>
      <c r="BY2069" s="170" t="str">
        <f aca="false">IF(BW2069&lt;&gt;"",IF(ISNUMBER(FIND("=",BW2069)),RIGHT(BW2069,LEN(BW2069)-FIND("=",BW2069)),""),"")</f>
        <v>Non_select</v>
      </c>
      <c r="BZ2069" s="170" t="str">
        <f aca="false">IF(BX2069&lt;&gt;"",IF(ISNUMBER(FIND(".",BX2069)),LEFT(BX2069,FIND(".",BX2069)-1),BX2069),BX2069)</f>
        <v>xx</v>
      </c>
      <c r="CA2069" s="170" t="str">
        <f aca="false">IF(BX2069&lt;&gt;"",IF(ISNUMBER(FIND(".",BX2069)),RIGHT(BX2069,LEN(BX2069)-FIND(".",BX2069)),""),"")</f>
        <v/>
      </c>
      <c r="CC2069" s="170" t="str">
        <f aca="false">A2069</f>
        <v>JX270924</v>
      </c>
      <c r="CD2069" s="178" t="s">
        <v>339</v>
      </c>
      <c r="CE2069" s="178" t="s">
        <v>340</v>
      </c>
      <c r="CF2069" s="178" t="s">
        <v>341</v>
      </c>
      <c r="CK2069" s="178"/>
      <c r="CR2069" s="228" t="n">
        <f aca="false">C2069</f>
        <v>0</v>
      </c>
      <c r="CS2069" s="229" t="n">
        <f aca="false">D2069</f>
        <v>0</v>
      </c>
      <c r="CT2069" s="170" t="str">
        <f aca="false">CONCATENATE(CD2069," strain ",CM2069," ",CL2069,", partial cds")</f>
        <v>Hepatitis E virus strain  , partial cds</v>
      </c>
    </row>
    <row r="2070" customFormat="false" ht="11.9" hidden="true" customHeight="true" outlineLevel="0" collapsed="false">
      <c r="A2070" s="1" t="s">
        <v>5024</v>
      </c>
      <c r="B2070" s="147" t="s">
        <v>371</v>
      </c>
      <c r="F2070" s="210"/>
      <c r="H2070" s="146" t="s">
        <v>649</v>
      </c>
      <c r="I2070" s="153" t="s">
        <v>650</v>
      </c>
      <c r="J2070" s="146" t="s">
        <v>395</v>
      </c>
      <c r="AJ2070" s="219" t="n">
        <f aca="false">SeqEnd-SeqBeg+1</f>
        <v>1</v>
      </c>
      <c r="AK2070" s="220" t="n">
        <f aca="false">AND( SeqBeg&lt;=Beg  , End &lt;=SeqEnd )</f>
        <v>0</v>
      </c>
      <c r="AN2070" s="221"/>
      <c r="AO2070" s="147" t="s">
        <v>103</v>
      </c>
      <c r="AP2070" s="147" t="s">
        <v>103</v>
      </c>
      <c r="AQ2070" s="147" t="s">
        <v>103</v>
      </c>
      <c r="AR2070" s="147" t="s">
        <v>103</v>
      </c>
      <c r="AS2070" s="147" t="s">
        <v>103</v>
      </c>
      <c r="AT2070" s="147" t="s">
        <v>103</v>
      </c>
      <c r="AU2070" s="146"/>
      <c r="AW2070" s="222" t="str">
        <f aca="false">HYPERLINK(CONCATENATE("http://www.ncbi.nlm.nih.gov/nuccore/",BM2070),BM2070)</f>
        <v>JX270925</v>
      </c>
      <c r="AX2070" s="219" t="str">
        <f aca="false">CONCATENATE(D2070,IF(I2070="","",CONCATENATE(".",I2070)),IF(K2070="","",CONCATENATE(".",K2070)),IF(M2070="","",CONCATENATE(".",M2070)),IF(R2070="","",CONCATENATE(".",R2070)),IF(U2070="","","(*)"))</f>
        <v>.GBR</v>
      </c>
      <c r="AY2070" s="170" t="str">
        <f aca="false">CONCATENATE(BM2070,".",BN2070)</f>
        <v>JX270925.</v>
      </c>
      <c r="AZ2070" s="171" t="str">
        <f aca="false">IF(AV2070="",IF(ISNUMBER(FIND(".",A2070)),LEFT(A2070,FIND(".",A2070)-1),A2070),AV2070)</f>
        <v>JX270925</v>
      </c>
      <c r="BA2070" s="171" t="str">
        <f aca="false">IF(ISNUMBER(FIND("-",AZ2070)),LEFT(AZ2070,FIND("-",AZ2070)-1),AZ2070)</f>
        <v>JX270925</v>
      </c>
      <c r="BB2070" s="170" t="str">
        <f aca="false"> MEGAname &amp; "="</f>
        <v>JX270925=</v>
      </c>
      <c r="BC2070" s="170" t="str">
        <f aca="false">Clear &amp; IF(span ,"Span","out")</f>
        <v>JX270925=out</v>
      </c>
      <c r="BD2070" s="170" t="str">
        <f aca="false">Clear &amp; IF(span, IF(B2070=".","Selected",B2070),"out")</f>
        <v>JX270925=out</v>
      </c>
      <c r="BE2070" s="170" t="str">
        <f aca="false">Clear &amp; Strain</f>
        <v>JX270925=</v>
      </c>
      <c r="BF2070" s="170" t="str">
        <f aca="false">CONCATENATE(A2070,"=",F2070,". ",AX2070,IF(AB2070="","",CONCATENATE(".",AB2070)))</f>
        <v>JX270925=. .GBR</v>
      </c>
      <c r="BG2070" s="170" t="str">
        <f aca="false">CONCATENATE(A2070,"=",F2070,". ",AX2070)</f>
        <v>JX270925=. .GBR</v>
      </c>
      <c r="BH2070" s="170" t="str">
        <f aca="false">CONCATENATE(A2070,"=",AX2070)</f>
        <v>JX270925=.GBR</v>
      </c>
      <c r="BI2070" s="170" t="str">
        <f aca="false">CONCATENATE(A2070,"=",ComForSubtype,D2070)</f>
        <v>JX270925=</v>
      </c>
      <c r="BJ2070" s="170" t="str">
        <f aca="false">CONCATENATE(A2070,"=",E2070)</f>
        <v>JX270925=</v>
      </c>
      <c r="BK2070" s="170" t="str">
        <f aca="false">CONCATENATE(A2070,"=",C2070)</f>
        <v>JX270925=</v>
      </c>
      <c r="BL2070" s="170" t="str">
        <f aca="false">CONCATENATE(D2070,"=")</f>
        <v>=</v>
      </c>
      <c r="BM2070" s="223" t="str">
        <f aca="false">IF(BA2070="XX","",BA2070)</f>
        <v>JX270925</v>
      </c>
      <c r="BN2070" s="224" t="str">
        <f aca="false">CONCATENATE(IF(F2070="","",F2070),IF(G2070="","",CONCATENATE(" / ",G2070)))</f>
        <v/>
      </c>
      <c r="BO2070" s="225" t="str">
        <f aca="false">AX2070</f>
        <v>.GBR</v>
      </c>
      <c r="BP2070" s="226" t="str">
        <f aca="false">IF(V2070="","",V2070)</f>
        <v/>
      </c>
      <c r="BQ2070" s="226" t="str">
        <f aca="false">IF(W2070="","",CONCATENATE(W2070,IF(LEFT(AO2070,1)="s","+","")))</f>
        <v/>
      </c>
      <c r="BR2070" s="226" t="str">
        <f aca="false">IF(X2070="","",CONCATENATE(X2070,IF(LEFT(AQ2070,1)="s","+","")))</f>
        <v/>
      </c>
      <c r="BS2070" s="226" t="str">
        <f aca="false">IF(Y2070="","",CONCATENATE(Y2070,IF(LEFT(AR2070,1)="s","+","")))</f>
        <v/>
      </c>
      <c r="BT2070" s="226" t="str">
        <f aca="false">IF(Z2070="","",CONCATENATE(Z2070,IF(LEFT(AS2070,1)="s","+","")))</f>
        <v/>
      </c>
      <c r="BU2070" s="227" t="str">
        <f aca="false">IF(AA2070="","",CONCATENATE(AA2070,IF(LEFT(AT2070,1)="s","+","")))</f>
        <v/>
      </c>
      <c r="BW2070" s="177" t="s">
        <v>338</v>
      </c>
      <c r="BX2070" s="170" t="str">
        <f aca="false">IF(BW2070&lt;&gt;"",IF(ISNUMBER(FIND("=",BW2070)),LEFT(BW2070,FIND("=",BW2070)-1),BW2070),BW2070)</f>
        <v>xx</v>
      </c>
      <c r="BY2070" s="170" t="str">
        <f aca="false">IF(BW2070&lt;&gt;"",IF(ISNUMBER(FIND("=",BW2070)),RIGHT(BW2070,LEN(BW2070)-FIND("=",BW2070)),""),"")</f>
        <v>Non_select</v>
      </c>
      <c r="BZ2070" s="170" t="str">
        <f aca="false">IF(BX2070&lt;&gt;"",IF(ISNUMBER(FIND(".",BX2070)),LEFT(BX2070,FIND(".",BX2070)-1),BX2070),BX2070)</f>
        <v>xx</v>
      </c>
      <c r="CA2070" s="170" t="str">
        <f aca="false">IF(BX2070&lt;&gt;"",IF(ISNUMBER(FIND(".",BX2070)),RIGHT(BX2070,LEN(BX2070)-FIND(".",BX2070)),""),"")</f>
        <v/>
      </c>
      <c r="CC2070" s="170" t="str">
        <f aca="false">A2070</f>
        <v>JX270925</v>
      </c>
      <c r="CD2070" s="178" t="s">
        <v>339</v>
      </c>
      <c r="CE2070" s="178" t="s">
        <v>340</v>
      </c>
      <c r="CF2070" s="178" t="s">
        <v>341</v>
      </c>
      <c r="CK2070" s="178"/>
      <c r="CR2070" s="228" t="n">
        <f aca="false">C2070</f>
        <v>0</v>
      </c>
      <c r="CS2070" s="229" t="n">
        <f aca="false">D2070</f>
        <v>0</v>
      </c>
      <c r="CT2070" s="170" t="str">
        <f aca="false">CONCATENATE(CD2070," strain ",CM2070," ",CL2070,", partial cds")</f>
        <v>Hepatitis E virus strain  , partial cds</v>
      </c>
    </row>
    <row r="2071" customFormat="false" ht="11.9" hidden="true" customHeight="true" outlineLevel="0" collapsed="false">
      <c r="A2071" s="1" t="s">
        <v>5025</v>
      </c>
      <c r="B2071" s="147" t="s">
        <v>371</v>
      </c>
      <c r="F2071" s="210"/>
      <c r="H2071" s="146" t="s">
        <v>649</v>
      </c>
      <c r="I2071" s="153" t="s">
        <v>650</v>
      </c>
      <c r="J2071" s="146" t="s">
        <v>395</v>
      </c>
      <c r="AJ2071" s="219" t="n">
        <f aca="false">SeqEnd-SeqBeg+1</f>
        <v>1</v>
      </c>
      <c r="AK2071" s="220" t="n">
        <f aca="false">AND( SeqBeg&lt;=Beg  , End &lt;=SeqEnd )</f>
        <v>0</v>
      </c>
      <c r="AN2071" s="221"/>
      <c r="AO2071" s="147" t="s">
        <v>103</v>
      </c>
      <c r="AP2071" s="147" t="s">
        <v>103</v>
      </c>
      <c r="AQ2071" s="147" t="s">
        <v>103</v>
      </c>
      <c r="AR2071" s="147" t="s">
        <v>103</v>
      </c>
      <c r="AS2071" s="147" t="s">
        <v>103</v>
      </c>
      <c r="AT2071" s="147" t="s">
        <v>103</v>
      </c>
      <c r="AU2071" s="146"/>
      <c r="AW2071" s="222" t="str">
        <f aca="false">HYPERLINK(CONCATENATE("http://www.ncbi.nlm.nih.gov/nuccore/",BM2071),BM2071)</f>
        <v>JX270926</v>
      </c>
      <c r="AX2071" s="219" t="str">
        <f aca="false">CONCATENATE(D2071,IF(I2071="","",CONCATENATE(".",I2071)),IF(K2071="","",CONCATENATE(".",K2071)),IF(M2071="","",CONCATENATE(".",M2071)),IF(R2071="","",CONCATENATE(".",R2071)),IF(U2071="","","(*)"))</f>
        <v>.GBR</v>
      </c>
      <c r="AY2071" s="170" t="str">
        <f aca="false">CONCATENATE(BM2071,".",BN2071)</f>
        <v>JX270926.</v>
      </c>
      <c r="AZ2071" s="171" t="str">
        <f aca="false">IF(AV2071="",IF(ISNUMBER(FIND(".",A2071)),LEFT(A2071,FIND(".",A2071)-1),A2071),AV2071)</f>
        <v>JX270926</v>
      </c>
      <c r="BA2071" s="171" t="str">
        <f aca="false">IF(ISNUMBER(FIND("-",AZ2071)),LEFT(AZ2071,FIND("-",AZ2071)-1),AZ2071)</f>
        <v>JX270926</v>
      </c>
      <c r="BB2071" s="170" t="str">
        <f aca="false"> MEGAname &amp; "="</f>
        <v>JX270926=</v>
      </c>
      <c r="BC2071" s="170" t="str">
        <f aca="false">Clear &amp; IF(span ,"Span","out")</f>
        <v>JX270926=out</v>
      </c>
      <c r="BD2071" s="170" t="str">
        <f aca="false">Clear &amp; IF(span, IF(B2071=".","Selected",B2071),"out")</f>
        <v>JX270926=out</v>
      </c>
      <c r="BE2071" s="170" t="str">
        <f aca="false">Clear &amp; Strain</f>
        <v>JX270926=</v>
      </c>
      <c r="BF2071" s="170" t="str">
        <f aca="false">CONCATENATE(A2071,"=",F2071,". ",AX2071,IF(AB2071="","",CONCATENATE(".",AB2071)))</f>
        <v>JX270926=. .GBR</v>
      </c>
      <c r="BG2071" s="170" t="str">
        <f aca="false">CONCATENATE(A2071,"=",F2071,". ",AX2071)</f>
        <v>JX270926=. .GBR</v>
      </c>
      <c r="BH2071" s="170" t="str">
        <f aca="false">CONCATENATE(A2071,"=",AX2071)</f>
        <v>JX270926=.GBR</v>
      </c>
      <c r="BI2071" s="170" t="str">
        <f aca="false">CONCATENATE(A2071,"=",ComForSubtype,D2071)</f>
        <v>JX270926=</v>
      </c>
      <c r="BJ2071" s="170" t="str">
        <f aca="false">CONCATENATE(A2071,"=",E2071)</f>
        <v>JX270926=</v>
      </c>
      <c r="BK2071" s="170" t="str">
        <f aca="false">CONCATENATE(A2071,"=",C2071)</f>
        <v>JX270926=</v>
      </c>
      <c r="BL2071" s="170" t="str">
        <f aca="false">CONCATENATE(D2071,"=")</f>
        <v>=</v>
      </c>
      <c r="BM2071" s="223" t="str">
        <f aca="false">IF(BA2071="XX","",BA2071)</f>
        <v>JX270926</v>
      </c>
      <c r="BN2071" s="224" t="str">
        <f aca="false">CONCATENATE(IF(F2071="","",F2071),IF(G2071="","",CONCATENATE(" / ",G2071)))</f>
        <v/>
      </c>
      <c r="BO2071" s="225" t="str">
        <f aca="false">AX2071</f>
        <v>.GBR</v>
      </c>
      <c r="BP2071" s="226" t="str">
        <f aca="false">IF(V2071="","",V2071)</f>
        <v/>
      </c>
      <c r="BQ2071" s="226" t="str">
        <f aca="false">IF(W2071="","",CONCATENATE(W2071,IF(LEFT(AO2071,1)="s","+","")))</f>
        <v/>
      </c>
      <c r="BR2071" s="226" t="str">
        <f aca="false">IF(X2071="","",CONCATENATE(X2071,IF(LEFT(AQ2071,1)="s","+","")))</f>
        <v/>
      </c>
      <c r="BS2071" s="226" t="str">
        <f aca="false">IF(Y2071="","",CONCATENATE(Y2071,IF(LEFT(AR2071,1)="s","+","")))</f>
        <v/>
      </c>
      <c r="BT2071" s="226" t="str">
        <f aca="false">IF(Z2071="","",CONCATENATE(Z2071,IF(LEFT(AS2071,1)="s","+","")))</f>
        <v/>
      </c>
      <c r="BU2071" s="227" t="str">
        <f aca="false">IF(AA2071="","",CONCATENATE(AA2071,IF(LEFT(AT2071,1)="s","+","")))</f>
        <v/>
      </c>
      <c r="BW2071" s="177" t="s">
        <v>338</v>
      </c>
      <c r="BX2071" s="170" t="str">
        <f aca="false">IF(BW2071&lt;&gt;"",IF(ISNUMBER(FIND("=",BW2071)),LEFT(BW2071,FIND("=",BW2071)-1),BW2071),BW2071)</f>
        <v>xx</v>
      </c>
      <c r="BY2071" s="170" t="str">
        <f aca="false">IF(BW2071&lt;&gt;"",IF(ISNUMBER(FIND("=",BW2071)),RIGHT(BW2071,LEN(BW2071)-FIND("=",BW2071)),""),"")</f>
        <v>Non_select</v>
      </c>
      <c r="BZ2071" s="170" t="str">
        <f aca="false">IF(BX2071&lt;&gt;"",IF(ISNUMBER(FIND(".",BX2071)),LEFT(BX2071,FIND(".",BX2071)-1),BX2071),BX2071)</f>
        <v>xx</v>
      </c>
      <c r="CA2071" s="170" t="str">
        <f aca="false">IF(BX2071&lt;&gt;"",IF(ISNUMBER(FIND(".",BX2071)),RIGHT(BX2071,LEN(BX2071)-FIND(".",BX2071)),""),"")</f>
        <v/>
      </c>
      <c r="CC2071" s="170" t="str">
        <f aca="false">A2071</f>
        <v>JX270926</v>
      </c>
      <c r="CD2071" s="178" t="s">
        <v>339</v>
      </c>
      <c r="CE2071" s="178" t="s">
        <v>340</v>
      </c>
      <c r="CF2071" s="178" t="s">
        <v>341</v>
      </c>
      <c r="CK2071" s="178"/>
      <c r="CR2071" s="228" t="n">
        <f aca="false">C2071</f>
        <v>0</v>
      </c>
      <c r="CS2071" s="229" t="n">
        <f aca="false">D2071</f>
        <v>0</v>
      </c>
      <c r="CT2071" s="170" t="str">
        <f aca="false">CONCATENATE(CD2071," strain ",CM2071," ",CL2071,", partial cds")</f>
        <v>Hepatitis E virus strain  , partial cds</v>
      </c>
    </row>
    <row r="2072" customFormat="false" ht="11.9" hidden="true" customHeight="true" outlineLevel="0" collapsed="false">
      <c r="A2072" s="1" t="s">
        <v>5026</v>
      </c>
      <c r="B2072" s="147" t="s">
        <v>371</v>
      </c>
      <c r="F2072" s="210"/>
      <c r="H2072" s="146" t="s">
        <v>649</v>
      </c>
      <c r="I2072" s="153" t="s">
        <v>650</v>
      </c>
      <c r="J2072" s="146" t="s">
        <v>395</v>
      </c>
      <c r="AJ2072" s="219" t="n">
        <f aca="false">SeqEnd-SeqBeg+1</f>
        <v>1</v>
      </c>
      <c r="AK2072" s="220" t="n">
        <f aca="false">AND( SeqBeg&lt;=Beg  , End &lt;=SeqEnd )</f>
        <v>0</v>
      </c>
      <c r="AN2072" s="221"/>
      <c r="AO2072" s="147" t="s">
        <v>103</v>
      </c>
      <c r="AP2072" s="147" t="s">
        <v>103</v>
      </c>
      <c r="AQ2072" s="147" t="s">
        <v>103</v>
      </c>
      <c r="AR2072" s="147" t="s">
        <v>103</v>
      </c>
      <c r="AS2072" s="147" t="s">
        <v>103</v>
      </c>
      <c r="AT2072" s="147" t="s">
        <v>103</v>
      </c>
      <c r="AU2072" s="146"/>
      <c r="AW2072" s="222" t="str">
        <f aca="false">HYPERLINK(CONCATENATE("http://www.ncbi.nlm.nih.gov/nuccore/",BM2072),BM2072)</f>
        <v>JX270927</v>
      </c>
      <c r="AX2072" s="219" t="str">
        <f aca="false">CONCATENATE(D2072,IF(I2072="","",CONCATENATE(".",I2072)),IF(K2072="","",CONCATENATE(".",K2072)),IF(M2072="","",CONCATENATE(".",M2072)),IF(R2072="","",CONCATENATE(".",R2072)),IF(U2072="","","(*)"))</f>
        <v>.GBR</v>
      </c>
      <c r="AY2072" s="170" t="str">
        <f aca="false">CONCATENATE(BM2072,".",BN2072)</f>
        <v>JX270927.</v>
      </c>
      <c r="AZ2072" s="171" t="str">
        <f aca="false">IF(AV2072="",IF(ISNUMBER(FIND(".",A2072)),LEFT(A2072,FIND(".",A2072)-1),A2072),AV2072)</f>
        <v>JX270927</v>
      </c>
      <c r="BA2072" s="171" t="str">
        <f aca="false">IF(ISNUMBER(FIND("-",AZ2072)),LEFT(AZ2072,FIND("-",AZ2072)-1),AZ2072)</f>
        <v>JX270927</v>
      </c>
      <c r="BB2072" s="170" t="str">
        <f aca="false"> MEGAname &amp; "="</f>
        <v>JX270927=</v>
      </c>
      <c r="BC2072" s="170" t="str">
        <f aca="false">Clear &amp; IF(span ,"Span","out")</f>
        <v>JX270927=out</v>
      </c>
      <c r="BD2072" s="170" t="str">
        <f aca="false">Clear &amp; IF(span, IF(B2072=".","Selected",B2072),"out")</f>
        <v>JX270927=out</v>
      </c>
      <c r="BE2072" s="170" t="str">
        <f aca="false">Clear &amp; Strain</f>
        <v>JX270927=</v>
      </c>
      <c r="BF2072" s="170" t="str">
        <f aca="false">CONCATENATE(A2072,"=",F2072,". ",AX2072,IF(AB2072="","",CONCATENATE(".",AB2072)))</f>
        <v>JX270927=. .GBR</v>
      </c>
      <c r="BG2072" s="170" t="str">
        <f aca="false">CONCATENATE(A2072,"=",F2072,". ",AX2072)</f>
        <v>JX270927=. .GBR</v>
      </c>
      <c r="BH2072" s="170" t="str">
        <f aca="false">CONCATENATE(A2072,"=",AX2072)</f>
        <v>JX270927=.GBR</v>
      </c>
      <c r="BI2072" s="170" t="str">
        <f aca="false">CONCATENATE(A2072,"=",ComForSubtype,D2072)</f>
        <v>JX270927=</v>
      </c>
      <c r="BJ2072" s="170" t="str">
        <f aca="false">CONCATENATE(A2072,"=",E2072)</f>
        <v>JX270927=</v>
      </c>
      <c r="BK2072" s="170" t="str">
        <f aca="false">CONCATENATE(A2072,"=",C2072)</f>
        <v>JX270927=</v>
      </c>
      <c r="BL2072" s="170" t="str">
        <f aca="false">CONCATENATE(D2072,"=")</f>
        <v>=</v>
      </c>
      <c r="BM2072" s="223" t="str">
        <f aca="false">IF(BA2072="XX","",BA2072)</f>
        <v>JX270927</v>
      </c>
      <c r="BN2072" s="224" t="str">
        <f aca="false">CONCATENATE(IF(F2072="","",F2072),IF(G2072="","",CONCATENATE(" / ",G2072)))</f>
        <v/>
      </c>
      <c r="BO2072" s="225" t="str">
        <f aca="false">AX2072</f>
        <v>.GBR</v>
      </c>
      <c r="BP2072" s="226" t="str">
        <f aca="false">IF(V2072="","",V2072)</f>
        <v/>
      </c>
      <c r="BQ2072" s="226" t="str">
        <f aca="false">IF(W2072="","",CONCATENATE(W2072,IF(LEFT(AO2072,1)="s","+","")))</f>
        <v/>
      </c>
      <c r="BR2072" s="226" t="str">
        <f aca="false">IF(X2072="","",CONCATENATE(X2072,IF(LEFT(AQ2072,1)="s","+","")))</f>
        <v/>
      </c>
      <c r="BS2072" s="226" t="str">
        <f aca="false">IF(Y2072="","",CONCATENATE(Y2072,IF(LEFT(AR2072,1)="s","+","")))</f>
        <v/>
      </c>
      <c r="BT2072" s="226" t="str">
        <f aca="false">IF(Z2072="","",CONCATENATE(Z2072,IF(LEFT(AS2072,1)="s","+","")))</f>
        <v/>
      </c>
      <c r="BU2072" s="227" t="str">
        <f aca="false">IF(AA2072="","",CONCATENATE(AA2072,IF(LEFT(AT2072,1)="s","+","")))</f>
        <v/>
      </c>
      <c r="BW2072" s="177" t="s">
        <v>338</v>
      </c>
      <c r="BX2072" s="170" t="str">
        <f aca="false">IF(BW2072&lt;&gt;"",IF(ISNUMBER(FIND("=",BW2072)),LEFT(BW2072,FIND("=",BW2072)-1),BW2072),BW2072)</f>
        <v>xx</v>
      </c>
      <c r="BY2072" s="170" t="str">
        <f aca="false">IF(BW2072&lt;&gt;"",IF(ISNUMBER(FIND("=",BW2072)),RIGHT(BW2072,LEN(BW2072)-FIND("=",BW2072)),""),"")</f>
        <v>Non_select</v>
      </c>
      <c r="BZ2072" s="170" t="str">
        <f aca="false">IF(BX2072&lt;&gt;"",IF(ISNUMBER(FIND(".",BX2072)),LEFT(BX2072,FIND(".",BX2072)-1),BX2072),BX2072)</f>
        <v>xx</v>
      </c>
      <c r="CA2072" s="170" t="str">
        <f aca="false">IF(BX2072&lt;&gt;"",IF(ISNUMBER(FIND(".",BX2072)),RIGHT(BX2072,LEN(BX2072)-FIND(".",BX2072)),""),"")</f>
        <v/>
      </c>
      <c r="CC2072" s="170" t="str">
        <f aca="false">A2072</f>
        <v>JX270927</v>
      </c>
      <c r="CD2072" s="178" t="s">
        <v>339</v>
      </c>
      <c r="CE2072" s="178" t="s">
        <v>340</v>
      </c>
      <c r="CF2072" s="178" t="s">
        <v>341</v>
      </c>
      <c r="CK2072" s="178"/>
      <c r="CR2072" s="228" t="n">
        <f aca="false">C2072</f>
        <v>0</v>
      </c>
      <c r="CS2072" s="229" t="n">
        <f aca="false">D2072</f>
        <v>0</v>
      </c>
      <c r="CT2072" s="170" t="str">
        <f aca="false">CONCATENATE(CD2072," strain ",CM2072," ",CL2072,", partial cds")</f>
        <v>Hepatitis E virus strain  , partial cds</v>
      </c>
    </row>
    <row r="2073" customFormat="false" ht="11.9" hidden="true" customHeight="true" outlineLevel="0" collapsed="false">
      <c r="A2073" s="1" t="s">
        <v>5027</v>
      </c>
      <c r="B2073" s="147" t="s">
        <v>371</v>
      </c>
      <c r="F2073" s="210"/>
      <c r="H2073" s="146" t="s">
        <v>649</v>
      </c>
      <c r="I2073" s="153" t="s">
        <v>650</v>
      </c>
      <c r="J2073" s="146" t="s">
        <v>395</v>
      </c>
      <c r="AJ2073" s="219" t="n">
        <f aca="false">SeqEnd-SeqBeg+1</f>
        <v>1</v>
      </c>
      <c r="AK2073" s="220" t="n">
        <f aca="false">AND( SeqBeg&lt;=Beg  , End &lt;=SeqEnd )</f>
        <v>0</v>
      </c>
      <c r="AN2073" s="221"/>
      <c r="AO2073" s="147" t="s">
        <v>103</v>
      </c>
      <c r="AP2073" s="147" t="s">
        <v>103</v>
      </c>
      <c r="AQ2073" s="147" t="s">
        <v>103</v>
      </c>
      <c r="AR2073" s="147" t="s">
        <v>103</v>
      </c>
      <c r="AS2073" s="147" t="s">
        <v>103</v>
      </c>
      <c r="AT2073" s="147" t="s">
        <v>103</v>
      </c>
      <c r="AU2073" s="146"/>
      <c r="AW2073" s="222" t="str">
        <f aca="false">HYPERLINK(CONCATENATE("http://www.ncbi.nlm.nih.gov/nuccore/",BM2073),BM2073)</f>
        <v>JX270928</v>
      </c>
      <c r="AX2073" s="219" t="str">
        <f aca="false">CONCATENATE(D2073,IF(I2073="","",CONCATENATE(".",I2073)),IF(K2073="","",CONCATENATE(".",K2073)),IF(M2073="","",CONCATENATE(".",M2073)),IF(R2073="","",CONCATENATE(".",R2073)),IF(U2073="","","(*)"))</f>
        <v>.GBR</v>
      </c>
      <c r="AY2073" s="170" t="str">
        <f aca="false">CONCATENATE(BM2073,".",BN2073)</f>
        <v>JX270928.</v>
      </c>
      <c r="AZ2073" s="171" t="str">
        <f aca="false">IF(AV2073="",IF(ISNUMBER(FIND(".",A2073)),LEFT(A2073,FIND(".",A2073)-1),A2073),AV2073)</f>
        <v>JX270928</v>
      </c>
      <c r="BA2073" s="171" t="str">
        <f aca="false">IF(ISNUMBER(FIND("-",AZ2073)),LEFT(AZ2073,FIND("-",AZ2073)-1),AZ2073)</f>
        <v>JX270928</v>
      </c>
      <c r="BB2073" s="170" t="str">
        <f aca="false"> MEGAname &amp; "="</f>
        <v>JX270928=</v>
      </c>
      <c r="BC2073" s="170" t="str">
        <f aca="false">Clear &amp; IF(span ,"Span","out")</f>
        <v>JX270928=out</v>
      </c>
      <c r="BD2073" s="170" t="str">
        <f aca="false">Clear &amp; IF(span, IF(B2073=".","Selected",B2073),"out")</f>
        <v>JX270928=out</v>
      </c>
      <c r="BE2073" s="170" t="str">
        <f aca="false">Clear &amp; Strain</f>
        <v>JX270928=</v>
      </c>
      <c r="BF2073" s="170" t="str">
        <f aca="false">CONCATENATE(A2073,"=",F2073,". ",AX2073,IF(AB2073="","",CONCATENATE(".",AB2073)))</f>
        <v>JX270928=. .GBR</v>
      </c>
      <c r="BG2073" s="170" t="str">
        <f aca="false">CONCATENATE(A2073,"=",F2073,". ",AX2073)</f>
        <v>JX270928=. .GBR</v>
      </c>
      <c r="BH2073" s="170" t="str">
        <f aca="false">CONCATENATE(A2073,"=",AX2073)</f>
        <v>JX270928=.GBR</v>
      </c>
      <c r="BI2073" s="170" t="str">
        <f aca="false">CONCATENATE(A2073,"=",ComForSubtype,D2073)</f>
        <v>JX270928=</v>
      </c>
      <c r="BJ2073" s="170" t="str">
        <f aca="false">CONCATENATE(A2073,"=",E2073)</f>
        <v>JX270928=</v>
      </c>
      <c r="BK2073" s="170" t="str">
        <f aca="false">CONCATENATE(A2073,"=",C2073)</f>
        <v>JX270928=</v>
      </c>
      <c r="BL2073" s="170" t="str">
        <f aca="false">CONCATENATE(D2073,"=")</f>
        <v>=</v>
      </c>
      <c r="BM2073" s="223" t="str">
        <f aca="false">IF(BA2073="XX","",BA2073)</f>
        <v>JX270928</v>
      </c>
      <c r="BN2073" s="224" t="str">
        <f aca="false">CONCATENATE(IF(F2073="","",F2073),IF(G2073="","",CONCATENATE(" / ",G2073)))</f>
        <v/>
      </c>
      <c r="BO2073" s="225" t="str">
        <f aca="false">AX2073</f>
        <v>.GBR</v>
      </c>
      <c r="BP2073" s="226" t="str">
        <f aca="false">IF(V2073="","",V2073)</f>
        <v/>
      </c>
      <c r="BQ2073" s="226" t="str">
        <f aca="false">IF(W2073="","",CONCATENATE(W2073,IF(LEFT(AO2073,1)="s","+","")))</f>
        <v/>
      </c>
      <c r="BR2073" s="226" t="str">
        <f aca="false">IF(X2073="","",CONCATENATE(X2073,IF(LEFT(AQ2073,1)="s","+","")))</f>
        <v/>
      </c>
      <c r="BS2073" s="226" t="str">
        <f aca="false">IF(Y2073="","",CONCATENATE(Y2073,IF(LEFT(AR2073,1)="s","+","")))</f>
        <v/>
      </c>
      <c r="BT2073" s="226" t="str">
        <f aca="false">IF(Z2073="","",CONCATENATE(Z2073,IF(LEFT(AS2073,1)="s","+","")))</f>
        <v/>
      </c>
      <c r="BU2073" s="227" t="str">
        <f aca="false">IF(AA2073="","",CONCATENATE(AA2073,IF(LEFT(AT2073,1)="s","+","")))</f>
        <v/>
      </c>
      <c r="BW2073" s="177" t="s">
        <v>338</v>
      </c>
      <c r="BX2073" s="170" t="str">
        <f aca="false">IF(BW2073&lt;&gt;"",IF(ISNUMBER(FIND("=",BW2073)),LEFT(BW2073,FIND("=",BW2073)-1),BW2073),BW2073)</f>
        <v>xx</v>
      </c>
      <c r="BY2073" s="170" t="str">
        <f aca="false">IF(BW2073&lt;&gt;"",IF(ISNUMBER(FIND("=",BW2073)),RIGHT(BW2073,LEN(BW2073)-FIND("=",BW2073)),""),"")</f>
        <v>Non_select</v>
      </c>
      <c r="BZ2073" s="170" t="str">
        <f aca="false">IF(BX2073&lt;&gt;"",IF(ISNUMBER(FIND(".",BX2073)),LEFT(BX2073,FIND(".",BX2073)-1),BX2073),BX2073)</f>
        <v>xx</v>
      </c>
      <c r="CA2073" s="170" t="str">
        <f aca="false">IF(BX2073&lt;&gt;"",IF(ISNUMBER(FIND(".",BX2073)),RIGHT(BX2073,LEN(BX2073)-FIND(".",BX2073)),""),"")</f>
        <v/>
      </c>
      <c r="CC2073" s="170" t="str">
        <f aca="false">A2073</f>
        <v>JX270928</v>
      </c>
      <c r="CD2073" s="178" t="s">
        <v>339</v>
      </c>
      <c r="CE2073" s="178" t="s">
        <v>340</v>
      </c>
      <c r="CF2073" s="178" t="s">
        <v>341</v>
      </c>
      <c r="CK2073" s="178"/>
      <c r="CR2073" s="228" t="n">
        <f aca="false">C2073</f>
        <v>0</v>
      </c>
      <c r="CS2073" s="229" t="n">
        <f aca="false">D2073</f>
        <v>0</v>
      </c>
      <c r="CT2073" s="170" t="str">
        <f aca="false">CONCATENATE(CD2073," strain ",CM2073," ",CL2073,", partial cds")</f>
        <v>Hepatitis E virus strain  , partial cds</v>
      </c>
    </row>
    <row r="2074" customFormat="false" ht="11.9" hidden="true" customHeight="true" outlineLevel="0" collapsed="false">
      <c r="A2074" s="1" t="s">
        <v>5028</v>
      </c>
      <c r="B2074" s="147" t="s">
        <v>371</v>
      </c>
      <c r="F2074" s="210"/>
      <c r="H2074" s="146" t="s">
        <v>649</v>
      </c>
      <c r="I2074" s="153" t="s">
        <v>650</v>
      </c>
      <c r="J2074" s="146" t="s">
        <v>395</v>
      </c>
      <c r="AJ2074" s="219" t="n">
        <f aca="false">SeqEnd-SeqBeg+1</f>
        <v>1</v>
      </c>
      <c r="AK2074" s="220" t="n">
        <f aca="false">AND( SeqBeg&lt;=Beg  , End &lt;=SeqEnd )</f>
        <v>0</v>
      </c>
      <c r="AN2074" s="221"/>
      <c r="AO2074" s="147" t="s">
        <v>103</v>
      </c>
      <c r="AP2074" s="147" t="s">
        <v>103</v>
      </c>
      <c r="AQ2074" s="147" t="s">
        <v>103</v>
      </c>
      <c r="AR2074" s="147" t="s">
        <v>103</v>
      </c>
      <c r="AS2074" s="147" t="s">
        <v>103</v>
      </c>
      <c r="AT2074" s="147" t="s">
        <v>103</v>
      </c>
      <c r="AU2074" s="146"/>
      <c r="AW2074" s="222" t="str">
        <f aca="false">HYPERLINK(CONCATENATE("http://www.ncbi.nlm.nih.gov/nuccore/",BM2074),BM2074)</f>
        <v>JX270929</v>
      </c>
      <c r="AX2074" s="219" t="str">
        <f aca="false">CONCATENATE(D2074,IF(I2074="","",CONCATENATE(".",I2074)),IF(K2074="","",CONCATENATE(".",K2074)),IF(M2074="","",CONCATENATE(".",M2074)),IF(R2074="","",CONCATENATE(".",R2074)),IF(U2074="","","(*)"))</f>
        <v>.GBR</v>
      </c>
      <c r="AY2074" s="170" t="str">
        <f aca="false">CONCATENATE(BM2074,".",BN2074)</f>
        <v>JX270929.</v>
      </c>
      <c r="AZ2074" s="171" t="str">
        <f aca="false">IF(AV2074="",IF(ISNUMBER(FIND(".",A2074)),LEFT(A2074,FIND(".",A2074)-1),A2074),AV2074)</f>
        <v>JX270929</v>
      </c>
      <c r="BA2074" s="171" t="str">
        <f aca="false">IF(ISNUMBER(FIND("-",AZ2074)),LEFT(AZ2074,FIND("-",AZ2074)-1),AZ2074)</f>
        <v>JX270929</v>
      </c>
      <c r="BB2074" s="170" t="str">
        <f aca="false"> MEGAname &amp; "="</f>
        <v>JX270929=</v>
      </c>
      <c r="BC2074" s="170" t="str">
        <f aca="false">Clear &amp; IF(span ,"Span","out")</f>
        <v>JX270929=out</v>
      </c>
      <c r="BD2074" s="170" t="str">
        <f aca="false">Clear &amp; IF(span, IF(B2074=".","Selected",B2074),"out")</f>
        <v>JX270929=out</v>
      </c>
      <c r="BE2074" s="170" t="str">
        <f aca="false">Clear &amp; Strain</f>
        <v>JX270929=</v>
      </c>
      <c r="BF2074" s="170" t="str">
        <f aca="false">CONCATENATE(A2074,"=",F2074,". ",AX2074,IF(AB2074="","",CONCATENATE(".",AB2074)))</f>
        <v>JX270929=. .GBR</v>
      </c>
      <c r="BG2074" s="170" t="str">
        <f aca="false">CONCATENATE(A2074,"=",F2074,". ",AX2074)</f>
        <v>JX270929=. .GBR</v>
      </c>
      <c r="BH2074" s="170" t="str">
        <f aca="false">CONCATENATE(A2074,"=",AX2074)</f>
        <v>JX270929=.GBR</v>
      </c>
      <c r="BI2074" s="170" t="str">
        <f aca="false">CONCATENATE(A2074,"=",ComForSubtype,D2074)</f>
        <v>JX270929=</v>
      </c>
      <c r="BJ2074" s="170" t="str">
        <f aca="false">CONCATENATE(A2074,"=",E2074)</f>
        <v>JX270929=</v>
      </c>
      <c r="BK2074" s="170" t="str">
        <f aca="false">CONCATENATE(A2074,"=",C2074)</f>
        <v>JX270929=</v>
      </c>
      <c r="BL2074" s="170" t="str">
        <f aca="false">CONCATENATE(D2074,"=")</f>
        <v>=</v>
      </c>
      <c r="BM2074" s="223" t="str">
        <f aca="false">IF(BA2074="XX","",BA2074)</f>
        <v>JX270929</v>
      </c>
      <c r="BN2074" s="224" t="str">
        <f aca="false">CONCATENATE(IF(F2074="","",F2074),IF(G2074="","",CONCATENATE(" / ",G2074)))</f>
        <v/>
      </c>
      <c r="BO2074" s="225" t="str">
        <f aca="false">AX2074</f>
        <v>.GBR</v>
      </c>
      <c r="BP2074" s="226" t="str">
        <f aca="false">IF(V2074="","",V2074)</f>
        <v/>
      </c>
      <c r="BQ2074" s="226" t="str">
        <f aca="false">IF(W2074="","",CONCATENATE(W2074,IF(LEFT(AO2074,1)="s","+","")))</f>
        <v/>
      </c>
      <c r="BR2074" s="226" t="str">
        <f aca="false">IF(X2074="","",CONCATENATE(X2074,IF(LEFT(AQ2074,1)="s","+","")))</f>
        <v/>
      </c>
      <c r="BS2074" s="226" t="str">
        <f aca="false">IF(Y2074="","",CONCATENATE(Y2074,IF(LEFT(AR2074,1)="s","+","")))</f>
        <v/>
      </c>
      <c r="BT2074" s="226" t="str">
        <f aca="false">IF(Z2074="","",CONCATENATE(Z2074,IF(LEFT(AS2074,1)="s","+","")))</f>
        <v/>
      </c>
      <c r="BU2074" s="227" t="str">
        <f aca="false">IF(AA2074="","",CONCATENATE(AA2074,IF(LEFT(AT2074,1)="s","+","")))</f>
        <v/>
      </c>
      <c r="BW2074" s="177" t="s">
        <v>338</v>
      </c>
      <c r="BX2074" s="170" t="str">
        <f aca="false">IF(BW2074&lt;&gt;"",IF(ISNUMBER(FIND("=",BW2074)),LEFT(BW2074,FIND("=",BW2074)-1),BW2074),BW2074)</f>
        <v>xx</v>
      </c>
      <c r="BY2074" s="170" t="str">
        <f aca="false">IF(BW2074&lt;&gt;"",IF(ISNUMBER(FIND("=",BW2074)),RIGHT(BW2074,LEN(BW2074)-FIND("=",BW2074)),""),"")</f>
        <v>Non_select</v>
      </c>
      <c r="BZ2074" s="170" t="str">
        <f aca="false">IF(BX2074&lt;&gt;"",IF(ISNUMBER(FIND(".",BX2074)),LEFT(BX2074,FIND(".",BX2074)-1),BX2074),BX2074)</f>
        <v>xx</v>
      </c>
      <c r="CA2074" s="170" t="str">
        <f aca="false">IF(BX2074&lt;&gt;"",IF(ISNUMBER(FIND(".",BX2074)),RIGHT(BX2074,LEN(BX2074)-FIND(".",BX2074)),""),"")</f>
        <v/>
      </c>
      <c r="CC2074" s="170" t="str">
        <f aca="false">A2074</f>
        <v>JX270929</v>
      </c>
      <c r="CD2074" s="178" t="s">
        <v>339</v>
      </c>
      <c r="CE2074" s="178" t="s">
        <v>340</v>
      </c>
      <c r="CF2074" s="178" t="s">
        <v>341</v>
      </c>
      <c r="CK2074" s="178"/>
      <c r="CR2074" s="228" t="n">
        <f aca="false">C2074</f>
        <v>0</v>
      </c>
      <c r="CS2074" s="229" t="n">
        <f aca="false">D2074</f>
        <v>0</v>
      </c>
      <c r="CT2074" s="170" t="str">
        <f aca="false">CONCATENATE(CD2074," strain ",CM2074," ",CL2074,", partial cds")</f>
        <v>Hepatitis E virus strain  , partial cds</v>
      </c>
    </row>
    <row r="2075" customFormat="false" ht="11.9" hidden="true" customHeight="true" outlineLevel="0" collapsed="false">
      <c r="A2075" s="1" t="s">
        <v>5029</v>
      </c>
      <c r="B2075" s="147" t="s">
        <v>371</v>
      </c>
      <c r="F2075" s="210"/>
      <c r="H2075" s="146" t="s">
        <v>649</v>
      </c>
      <c r="I2075" s="153" t="s">
        <v>650</v>
      </c>
      <c r="J2075" s="146" t="s">
        <v>395</v>
      </c>
      <c r="AJ2075" s="219" t="n">
        <f aca="false">SeqEnd-SeqBeg+1</f>
        <v>1</v>
      </c>
      <c r="AK2075" s="220" t="n">
        <f aca="false">AND( SeqBeg&lt;=Beg  , End &lt;=SeqEnd )</f>
        <v>0</v>
      </c>
      <c r="AN2075" s="221"/>
      <c r="AO2075" s="147" t="s">
        <v>103</v>
      </c>
      <c r="AP2075" s="147" t="s">
        <v>103</v>
      </c>
      <c r="AQ2075" s="147" t="s">
        <v>103</v>
      </c>
      <c r="AR2075" s="147" t="s">
        <v>103</v>
      </c>
      <c r="AS2075" s="147" t="s">
        <v>103</v>
      </c>
      <c r="AT2075" s="147" t="s">
        <v>103</v>
      </c>
      <c r="AU2075" s="146"/>
      <c r="AW2075" s="222" t="str">
        <f aca="false">HYPERLINK(CONCATENATE("http://www.ncbi.nlm.nih.gov/nuccore/",BM2075),BM2075)</f>
        <v>JX270930</v>
      </c>
      <c r="AX2075" s="219" t="str">
        <f aca="false">CONCATENATE(D2075,IF(I2075="","",CONCATENATE(".",I2075)),IF(K2075="","",CONCATENATE(".",K2075)),IF(M2075="","",CONCATENATE(".",M2075)),IF(R2075="","",CONCATENATE(".",R2075)),IF(U2075="","","(*)"))</f>
        <v>.GBR</v>
      </c>
      <c r="AY2075" s="170" t="str">
        <f aca="false">CONCATENATE(BM2075,".",BN2075)</f>
        <v>JX270930.</v>
      </c>
      <c r="AZ2075" s="171" t="str">
        <f aca="false">IF(AV2075="",IF(ISNUMBER(FIND(".",A2075)),LEFT(A2075,FIND(".",A2075)-1),A2075),AV2075)</f>
        <v>JX270930</v>
      </c>
      <c r="BA2075" s="171" t="str">
        <f aca="false">IF(ISNUMBER(FIND("-",AZ2075)),LEFT(AZ2075,FIND("-",AZ2075)-1),AZ2075)</f>
        <v>JX270930</v>
      </c>
      <c r="BB2075" s="170" t="str">
        <f aca="false"> MEGAname &amp; "="</f>
        <v>JX270930=</v>
      </c>
      <c r="BC2075" s="170" t="str">
        <f aca="false">Clear &amp; IF(span ,"Span","out")</f>
        <v>JX270930=out</v>
      </c>
      <c r="BD2075" s="170" t="str">
        <f aca="false">Clear &amp; IF(span, IF(B2075=".","Selected",B2075),"out")</f>
        <v>JX270930=out</v>
      </c>
      <c r="BE2075" s="170" t="str">
        <f aca="false">Clear &amp; Strain</f>
        <v>JX270930=</v>
      </c>
      <c r="BF2075" s="170" t="str">
        <f aca="false">CONCATENATE(A2075,"=",F2075,". ",AX2075,IF(AB2075="","",CONCATENATE(".",AB2075)))</f>
        <v>JX270930=. .GBR</v>
      </c>
      <c r="BG2075" s="170" t="str">
        <f aca="false">CONCATENATE(A2075,"=",F2075,". ",AX2075)</f>
        <v>JX270930=. .GBR</v>
      </c>
      <c r="BH2075" s="170" t="str">
        <f aca="false">CONCATENATE(A2075,"=",AX2075)</f>
        <v>JX270930=.GBR</v>
      </c>
      <c r="BI2075" s="170" t="str">
        <f aca="false">CONCATENATE(A2075,"=",ComForSubtype,D2075)</f>
        <v>JX270930=</v>
      </c>
      <c r="BJ2075" s="170" t="str">
        <f aca="false">CONCATENATE(A2075,"=",E2075)</f>
        <v>JX270930=</v>
      </c>
      <c r="BK2075" s="170" t="str">
        <f aca="false">CONCATENATE(A2075,"=",C2075)</f>
        <v>JX270930=</v>
      </c>
      <c r="BL2075" s="170" t="str">
        <f aca="false">CONCATENATE(D2075,"=")</f>
        <v>=</v>
      </c>
      <c r="BM2075" s="223" t="str">
        <f aca="false">IF(BA2075="XX","",BA2075)</f>
        <v>JX270930</v>
      </c>
      <c r="BN2075" s="224" t="str">
        <f aca="false">CONCATENATE(IF(F2075="","",F2075),IF(G2075="","",CONCATENATE(" / ",G2075)))</f>
        <v/>
      </c>
      <c r="BO2075" s="225" t="str">
        <f aca="false">AX2075</f>
        <v>.GBR</v>
      </c>
      <c r="BP2075" s="226" t="str">
        <f aca="false">IF(V2075="","",V2075)</f>
        <v/>
      </c>
      <c r="BQ2075" s="226" t="str">
        <f aca="false">IF(W2075="","",CONCATENATE(W2075,IF(LEFT(AO2075,1)="s","+","")))</f>
        <v/>
      </c>
      <c r="BR2075" s="226" t="str">
        <f aca="false">IF(X2075="","",CONCATENATE(X2075,IF(LEFT(AQ2075,1)="s","+","")))</f>
        <v/>
      </c>
      <c r="BS2075" s="226" t="str">
        <f aca="false">IF(Y2075="","",CONCATENATE(Y2075,IF(LEFT(AR2075,1)="s","+","")))</f>
        <v/>
      </c>
      <c r="BT2075" s="226" t="str">
        <f aca="false">IF(Z2075="","",CONCATENATE(Z2075,IF(LEFT(AS2075,1)="s","+","")))</f>
        <v/>
      </c>
      <c r="BU2075" s="227" t="str">
        <f aca="false">IF(AA2075="","",CONCATENATE(AA2075,IF(LEFT(AT2075,1)="s","+","")))</f>
        <v/>
      </c>
      <c r="BW2075" s="177" t="s">
        <v>338</v>
      </c>
      <c r="BX2075" s="170" t="str">
        <f aca="false">IF(BW2075&lt;&gt;"",IF(ISNUMBER(FIND("=",BW2075)),LEFT(BW2075,FIND("=",BW2075)-1),BW2075),BW2075)</f>
        <v>xx</v>
      </c>
      <c r="BY2075" s="170" t="str">
        <f aca="false">IF(BW2075&lt;&gt;"",IF(ISNUMBER(FIND("=",BW2075)),RIGHT(BW2075,LEN(BW2075)-FIND("=",BW2075)),""),"")</f>
        <v>Non_select</v>
      </c>
      <c r="BZ2075" s="170" t="str">
        <f aca="false">IF(BX2075&lt;&gt;"",IF(ISNUMBER(FIND(".",BX2075)),LEFT(BX2075,FIND(".",BX2075)-1),BX2075),BX2075)</f>
        <v>xx</v>
      </c>
      <c r="CA2075" s="170" t="str">
        <f aca="false">IF(BX2075&lt;&gt;"",IF(ISNUMBER(FIND(".",BX2075)),RIGHT(BX2075,LEN(BX2075)-FIND(".",BX2075)),""),"")</f>
        <v/>
      </c>
      <c r="CC2075" s="170" t="str">
        <f aca="false">A2075</f>
        <v>JX270930</v>
      </c>
      <c r="CD2075" s="178" t="s">
        <v>339</v>
      </c>
      <c r="CE2075" s="178" t="s">
        <v>340</v>
      </c>
      <c r="CF2075" s="178" t="s">
        <v>341</v>
      </c>
      <c r="CK2075" s="178"/>
      <c r="CR2075" s="228" t="n">
        <f aca="false">C2075</f>
        <v>0</v>
      </c>
      <c r="CS2075" s="229" t="n">
        <f aca="false">D2075</f>
        <v>0</v>
      </c>
      <c r="CT2075" s="170" t="str">
        <f aca="false">CONCATENATE(CD2075," strain ",CM2075," ",CL2075,", partial cds")</f>
        <v>Hepatitis E virus strain  , partial cds</v>
      </c>
    </row>
    <row r="2076" customFormat="false" ht="11.9" hidden="true" customHeight="true" outlineLevel="0" collapsed="false">
      <c r="A2076" s="1" t="s">
        <v>5030</v>
      </c>
      <c r="B2076" s="147" t="s">
        <v>371</v>
      </c>
      <c r="F2076" s="210"/>
      <c r="H2076" s="146" t="s">
        <v>649</v>
      </c>
      <c r="I2076" s="153" t="s">
        <v>650</v>
      </c>
      <c r="J2076" s="146" t="s">
        <v>395</v>
      </c>
      <c r="AJ2076" s="219" t="n">
        <f aca="false">SeqEnd-SeqBeg+1</f>
        <v>1</v>
      </c>
      <c r="AK2076" s="220" t="n">
        <f aca="false">AND( SeqBeg&lt;=Beg  , End &lt;=SeqEnd )</f>
        <v>0</v>
      </c>
      <c r="AN2076" s="221"/>
      <c r="AO2076" s="147" t="s">
        <v>103</v>
      </c>
      <c r="AP2076" s="147" t="s">
        <v>103</v>
      </c>
      <c r="AQ2076" s="147" t="s">
        <v>103</v>
      </c>
      <c r="AR2076" s="147" t="s">
        <v>103</v>
      </c>
      <c r="AS2076" s="147" t="s">
        <v>103</v>
      </c>
      <c r="AT2076" s="147" t="s">
        <v>103</v>
      </c>
      <c r="AU2076" s="146"/>
      <c r="AW2076" s="222" t="str">
        <f aca="false">HYPERLINK(CONCATENATE("http://www.ncbi.nlm.nih.gov/nuccore/",BM2076),BM2076)</f>
        <v>JX270931</v>
      </c>
      <c r="AX2076" s="219" t="str">
        <f aca="false">CONCATENATE(D2076,IF(I2076="","",CONCATENATE(".",I2076)),IF(K2076="","",CONCATENATE(".",K2076)),IF(M2076="","",CONCATENATE(".",M2076)),IF(R2076="","",CONCATENATE(".",R2076)),IF(U2076="","","(*)"))</f>
        <v>.GBR</v>
      </c>
      <c r="AY2076" s="170" t="str">
        <f aca="false">CONCATENATE(BM2076,".",BN2076)</f>
        <v>JX270931.</v>
      </c>
      <c r="AZ2076" s="171" t="str">
        <f aca="false">IF(AV2076="",IF(ISNUMBER(FIND(".",A2076)),LEFT(A2076,FIND(".",A2076)-1),A2076),AV2076)</f>
        <v>JX270931</v>
      </c>
      <c r="BA2076" s="171" t="str">
        <f aca="false">IF(ISNUMBER(FIND("-",AZ2076)),LEFT(AZ2076,FIND("-",AZ2076)-1),AZ2076)</f>
        <v>JX270931</v>
      </c>
      <c r="BB2076" s="170" t="str">
        <f aca="false"> MEGAname &amp; "="</f>
        <v>JX270931=</v>
      </c>
      <c r="BC2076" s="170" t="str">
        <f aca="false">Clear &amp; IF(span ,"Span","out")</f>
        <v>JX270931=out</v>
      </c>
      <c r="BD2076" s="170" t="str">
        <f aca="false">Clear &amp; IF(span, IF(B2076=".","Selected",B2076),"out")</f>
        <v>JX270931=out</v>
      </c>
      <c r="BE2076" s="170" t="str">
        <f aca="false">Clear &amp; Strain</f>
        <v>JX270931=</v>
      </c>
      <c r="BF2076" s="170" t="str">
        <f aca="false">CONCATENATE(A2076,"=",F2076,". ",AX2076,IF(AB2076="","",CONCATENATE(".",AB2076)))</f>
        <v>JX270931=. .GBR</v>
      </c>
      <c r="BG2076" s="170" t="str">
        <f aca="false">CONCATENATE(A2076,"=",F2076,". ",AX2076)</f>
        <v>JX270931=. .GBR</v>
      </c>
      <c r="BH2076" s="170" t="str">
        <f aca="false">CONCATENATE(A2076,"=",AX2076)</f>
        <v>JX270931=.GBR</v>
      </c>
      <c r="BI2076" s="170" t="str">
        <f aca="false">CONCATENATE(A2076,"=",ComForSubtype,D2076)</f>
        <v>JX270931=</v>
      </c>
      <c r="BJ2076" s="170" t="str">
        <f aca="false">CONCATENATE(A2076,"=",E2076)</f>
        <v>JX270931=</v>
      </c>
      <c r="BK2076" s="170" t="str">
        <f aca="false">CONCATENATE(A2076,"=",C2076)</f>
        <v>JX270931=</v>
      </c>
      <c r="BL2076" s="170" t="str">
        <f aca="false">CONCATENATE(D2076,"=")</f>
        <v>=</v>
      </c>
      <c r="BM2076" s="223" t="str">
        <f aca="false">IF(BA2076="XX","",BA2076)</f>
        <v>JX270931</v>
      </c>
      <c r="BN2076" s="224" t="str">
        <f aca="false">CONCATENATE(IF(F2076="","",F2076),IF(G2076="","",CONCATENATE(" / ",G2076)))</f>
        <v/>
      </c>
      <c r="BO2076" s="225" t="str">
        <f aca="false">AX2076</f>
        <v>.GBR</v>
      </c>
      <c r="BP2076" s="226" t="str">
        <f aca="false">IF(V2076="","",V2076)</f>
        <v/>
      </c>
      <c r="BQ2076" s="226" t="str">
        <f aca="false">IF(W2076="","",CONCATENATE(W2076,IF(LEFT(AO2076,1)="s","+","")))</f>
        <v/>
      </c>
      <c r="BR2076" s="226" t="str">
        <f aca="false">IF(X2076="","",CONCATENATE(X2076,IF(LEFT(AQ2076,1)="s","+","")))</f>
        <v/>
      </c>
      <c r="BS2076" s="226" t="str">
        <f aca="false">IF(Y2076="","",CONCATENATE(Y2076,IF(LEFT(AR2076,1)="s","+","")))</f>
        <v/>
      </c>
      <c r="BT2076" s="226" t="str">
        <f aca="false">IF(Z2076="","",CONCATENATE(Z2076,IF(LEFT(AS2076,1)="s","+","")))</f>
        <v/>
      </c>
      <c r="BU2076" s="227" t="str">
        <f aca="false">IF(AA2076="","",CONCATENATE(AA2076,IF(LEFT(AT2076,1)="s","+","")))</f>
        <v/>
      </c>
      <c r="BW2076" s="177" t="s">
        <v>338</v>
      </c>
      <c r="BX2076" s="170" t="str">
        <f aca="false">IF(BW2076&lt;&gt;"",IF(ISNUMBER(FIND("=",BW2076)),LEFT(BW2076,FIND("=",BW2076)-1),BW2076),BW2076)</f>
        <v>xx</v>
      </c>
      <c r="BY2076" s="170" t="str">
        <f aca="false">IF(BW2076&lt;&gt;"",IF(ISNUMBER(FIND("=",BW2076)),RIGHT(BW2076,LEN(BW2076)-FIND("=",BW2076)),""),"")</f>
        <v>Non_select</v>
      </c>
      <c r="BZ2076" s="170" t="str">
        <f aca="false">IF(BX2076&lt;&gt;"",IF(ISNUMBER(FIND(".",BX2076)),LEFT(BX2076,FIND(".",BX2076)-1),BX2076),BX2076)</f>
        <v>xx</v>
      </c>
      <c r="CA2076" s="170" t="str">
        <f aca="false">IF(BX2076&lt;&gt;"",IF(ISNUMBER(FIND(".",BX2076)),RIGHT(BX2076,LEN(BX2076)-FIND(".",BX2076)),""),"")</f>
        <v/>
      </c>
      <c r="CC2076" s="170" t="str">
        <f aca="false">A2076</f>
        <v>JX270931</v>
      </c>
      <c r="CD2076" s="178" t="s">
        <v>339</v>
      </c>
      <c r="CE2076" s="178" t="s">
        <v>340</v>
      </c>
      <c r="CF2076" s="178" t="s">
        <v>341</v>
      </c>
      <c r="CK2076" s="178"/>
      <c r="CR2076" s="228" t="n">
        <f aca="false">C2076</f>
        <v>0</v>
      </c>
      <c r="CS2076" s="229" t="n">
        <f aca="false">D2076</f>
        <v>0</v>
      </c>
      <c r="CT2076" s="170" t="str">
        <f aca="false">CONCATENATE(CD2076," strain ",CM2076," ",CL2076,", partial cds")</f>
        <v>Hepatitis E virus strain  , partial cds</v>
      </c>
    </row>
    <row r="2077" customFormat="false" ht="11.9" hidden="true" customHeight="true" outlineLevel="0" collapsed="false">
      <c r="A2077" s="1" t="s">
        <v>5031</v>
      </c>
      <c r="B2077" s="147" t="s">
        <v>371</v>
      </c>
      <c r="F2077" s="210"/>
      <c r="H2077" s="146" t="s">
        <v>649</v>
      </c>
      <c r="I2077" s="153" t="s">
        <v>650</v>
      </c>
      <c r="J2077" s="146" t="s">
        <v>395</v>
      </c>
      <c r="AJ2077" s="219" t="n">
        <f aca="false">SeqEnd-SeqBeg+1</f>
        <v>1</v>
      </c>
      <c r="AK2077" s="220" t="n">
        <f aca="false">AND( SeqBeg&lt;=Beg  , End &lt;=SeqEnd )</f>
        <v>0</v>
      </c>
      <c r="AN2077" s="221"/>
      <c r="AO2077" s="147" t="s">
        <v>103</v>
      </c>
      <c r="AP2077" s="147" t="s">
        <v>103</v>
      </c>
      <c r="AQ2077" s="147" t="s">
        <v>103</v>
      </c>
      <c r="AR2077" s="147" t="s">
        <v>103</v>
      </c>
      <c r="AS2077" s="147" t="s">
        <v>103</v>
      </c>
      <c r="AT2077" s="147" t="s">
        <v>103</v>
      </c>
      <c r="AU2077" s="146"/>
      <c r="AW2077" s="222" t="str">
        <f aca="false">HYPERLINK(CONCATENATE("http://www.ncbi.nlm.nih.gov/nuccore/",BM2077),BM2077)</f>
        <v>JX270932</v>
      </c>
      <c r="AX2077" s="219" t="str">
        <f aca="false">CONCATENATE(D2077,IF(I2077="","",CONCATENATE(".",I2077)),IF(K2077="","",CONCATENATE(".",K2077)),IF(M2077="","",CONCATENATE(".",M2077)),IF(R2077="","",CONCATENATE(".",R2077)),IF(U2077="","","(*)"))</f>
        <v>.GBR</v>
      </c>
      <c r="AY2077" s="170" t="str">
        <f aca="false">CONCATENATE(BM2077,".",BN2077)</f>
        <v>JX270932.</v>
      </c>
      <c r="AZ2077" s="171" t="str">
        <f aca="false">IF(AV2077="",IF(ISNUMBER(FIND(".",A2077)),LEFT(A2077,FIND(".",A2077)-1),A2077),AV2077)</f>
        <v>JX270932</v>
      </c>
      <c r="BA2077" s="171" t="str">
        <f aca="false">IF(ISNUMBER(FIND("-",AZ2077)),LEFT(AZ2077,FIND("-",AZ2077)-1),AZ2077)</f>
        <v>JX270932</v>
      </c>
      <c r="BB2077" s="170" t="str">
        <f aca="false"> MEGAname &amp; "="</f>
        <v>JX270932=</v>
      </c>
      <c r="BC2077" s="170" t="str">
        <f aca="false">Clear &amp; IF(span ,"Span","out")</f>
        <v>JX270932=out</v>
      </c>
      <c r="BD2077" s="170" t="str">
        <f aca="false">Clear &amp; IF(span, IF(B2077=".","Selected",B2077),"out")</f>
        <v>JX270932=out</v>
      </c>
      <c r="BE2077" s="170" t="str">
        <f aca="false">Clear &amp; Strain</f>
        <v>JX270932=</v>
      </c>
      <c r="BF2077" s="170" t="str">
        <f aca="false">CONCATENATE(A2077,"=",F2077,". ",AX2077,IF(AB2077="","",CONCATENATE(".",AB2077)))</f>
        <v>JX270932=. .GBR</v>
      </c>
      <c r="BG2077" s="170" t="str">
        <f aca="false">CONCATENATE(A2077,"=",F2077,". ",AX2077)</f>
        <v>JX270932=. .GBR</v>
      </c>
      <c r="BH2077" s="170" t="str">
        <f aca="false">CONCATENATE(A2077,"=",AX2077)</f>
        <v>JX270932=.GBR</v>
      </c>
      <c r="BI2077" s="170" t="str">
        <f aca="false">CONCATENATE(A2077,"=",ComForSubtype,D2077)</f>
        <v>JX270932=</v>
      </c>
      <c r="BJ2077" s="170" t="str">
        <f aca="false">CONCATENATE(A2077,"=",E2077)</f>
        <v>JX270932=</v>
      </c>
      <c r="BK2077" s="170" t="str">
        <f aca="false">CONCATENATE(A2077,"=",C2077)</f>
        <v>JX270932=</v>
      </c>
      <c r="BL2077" s="170" t="str">
        <f aca="false">CONCATENATE(D2077,"=")</f>
        <v>=</v>
      </c>
      <c r="BM2077" s="223" t="str">
        <f aca="false">IF(BA2077="XX","",BA2077)</f>
        <v>JX270932</v>
      </c>
      <c r="BN2077" s="224" t="str">
        <f aca="false">CONCATENATE(IF(F2077="","",F2077),IF(G2077="","",CONCATENATE(" / ",G2077)))</f>
        <v/>
      </c>
      <c r="BO2077" s="225" t="str">
        <f aca="false">AX2077</f>
        <v>.GBR</v>
      </c>
      <c r="BP2077" s="226" t="str">
        <f aca="false">IF(V2077="","",V2077)</f>
        <v/>
      </c>
      <c r="BQ2077" s="226" t="str">
        <f aca="false">IF(W2077="","",CONCATENATE(W2077,IF(LEFT(AO2077,1)="s","+","")))</f>
        <v/>
      </c>
      <c r="BR2077" s="226" t="str">
        <f aca="false">IF(X2077="","",CONCATENATE(X2077,IF(LEFT(AQ2077,1)="s","+","")))</f>
        <v/>
      </c>
      <c r="BS2077" s="226" t="str">
        <f aca="false">IF(Y2077="","",CONCATENATE(Y2077,IF(LEFT(AR2077,1)="s","+","")))</f>
        <v/>
      </c>
      <c r="BT2077" s="226" t="str">
        <f aca="false">IF(Z2077="","",CONCATENATE(Z2077,IF(LEFT(AS2077,1)="s","+","")))</f>
        <v/>
      </c>
      <c r="BU2077" s="227" t="str">
        <f aca="false">IF(AA2077="","",CONCATENATE(AA2077,IF(LEFT(AT2077,1)="s","+","")))</f>
        <v/>
      </c>
      <c r="BW2077" s="177" t="s">
        <v>338</v>
      </c>
      <c r="BX2077" s="170" t="str">
        <f aca="false">IF(BW2077&lt;&gt;"",IF(ISNUMBER(FIND("=",BW2077)),LEFT(BW2077,FIND("=",BW2077)-1),BW2077),BW2077)</f>
        <v>xx</v>
      </c>
      <c r="BY2077" s="170" t="str">
        <f aca="false">IF(BW2077&lt;&gt;"",IF(ISNUMBER(FIND("=",BW2077)),RIGHT(BW2077,LEN(BW2077)-FIND("=",BW2077)),""),"")</f>
        <v>Non_select</v>
      </c>
      <c r="BZ2077" s="170" t="str">
        <f aca="false">IF(BX2077&lt;&gt;"",IF(ISNUMBER(FIND(".",BX2077)),LEFT(BX2077,FIND(".",BX2077)-1),BX2077),BX2077)</f>
        <v>xx</v>
      </c>
      <c r="CA2077" s="170" t="str">
        <f aca="false">IF(BX2077&lt;&gt;"",IF(ISNUMBER(FIND(".",BX2077)),RIGHT(BX2077,LEN(BX2077)-FIND(".",BX2077)),""),"")</f>
        <v/>
      </c>
      <c r="CC2077" s="170" t="str">
        <f aca="false">A2077</f>
        <v>JX270932</v>
      </c>
      <c r="CD2077" s="178" t="s">
        <v>339</v>
      </c>
      <c r="CE2077" s="178" t="s">
        <v>340</v>
      </c>
      <c r="CF2077" s="178" t="s">
        <v>341</v>
      </c>
      <c r="CK2077" s="178"/>
      <c r="CR2077" s="228" t="n">
        <f aca="false">C2077</f>
        <v>0</v>
      </c>
      <c r="CS2077" s="229" t="n">
        <f aca="false">D2077</f>
        <v>0</v>
      </c>
      <c r="CT2077" s="170" t="str">
        <f aca="false">CONCATENATE(CD2077," strain ",CM2077," ",CL2077,", partial cds")</f>
        <v>Hepatitis E virus strain  , partial cds</v>
      </c>
    </row>
    <row r="2078" customFormat="false" ht="11.9" hidden="true" customHeight="true" outlineLevel="0" collapsed="false">
      <c r="A2078" s="1" t="s">
        <v>5032</v>
      </c>
      <c r="B2078" s="147" t="s">
        <v>371</v>
      </c>
      <c r="F2078" s="210"/>
      <c r="H2078" s="146" t="s">
        <v>649</v>
      </c>
      <c r="I2078" s="153" t="s">
        <v>650</v>
      </c>
      <c r="J2078" s="146" t="s">
        <v>395</v>
      </c>
      <c r="AJ2078" s="219" t="n">
        <f aca="false">SeqEnd-SeqBeg+1</f>
        <v>1</v>
      </c>
      <c r="AK2078" s="220" t="n">
        <f aca="false">AND( SeqBeg&lt;=Beg  , End &lt;=SeqEnd )</f>
        <v>0</v>
      </c>
      <c r="AN2078" s="221"/>
      <c r="AO2078" s="147" t="s">
        <v>103</v>
      </c>
      <c r="AP2078" s="147" t="s">
        <v>103</v>
      </c>
      <c r="AQ2078" s="147" t="s">
        <v>103</v>
      </c>
      <c r="AR2078" s="147" t="s">
        <v>103</v>
      </c>
      <c r="AS2078" s="147" t="s">
        <v>103</v>
      </c>
      <c r="AT2078" s="147" t="s">
        <v>103</v>
      </c>
      <c r="AU2078" s="146"/>
      <c r="AW2078" s="222" t="str">
        <f aca="false">HYPERLINK(CONCATENATE("http://www.ncbi.nlm.nih.gov/nuccore/",BM2078),BM2078)</f>
        <v>JX270933</v>
      </c>
      <c r="AX2078" s="219" t="str">
        <f aca="false">CONCATENATE(D2078,IF(I2078="","",CONCATENATE(".",I2078)),IF(K2078="","",CONCATENATE(".",K2078)),IF(M2078="","",CONCATENATE(".",M2078)),IF(R2078="","",CONCATENATE(".",R2078)),IF(U2078="","","(*)"))</f>
        <v>.GBR</v>
      </c>
      <c r="AY2078" s="170" t="str">
        <f aca="false">CONCATENATE(BM2078,".",BN2078)</f>
        <v>JX270933.</v>
      </c>
      <c r="AZ2078" s="171" t="str">
        <f aca="false">IF(AV2078="",IF(ISNUMBER(FIND(".",A2078)),LEFT(A2078,FIND(".",A2078)-1),A2078),AV2078)</f>
        <v>JX270933</v>
      </c>
      <c r="BA2078" s="171" t="str">
        <f aca="false">IF(ISNUMBER(FIND("-",AZ2078)),LEFT(AZ2078,FIND("-",AZ2078)-1),AZ2078)</f>
        <v>JX270933</v>
      </c>
      <c r="BB2078" s="170" t="str">
        <f aca="false"> MEGAname &amp; "="</f>
        <v>JX270933=</v>
      </c>
      <c r="BC2078" s="170" t="str">
        <f aca="false">Clear &amp; IF(span ,"Span","out")</f>
        <v>JX270933=out</v>
      </c>
      <c r="BD2078" s="170" t="str">
        <f aca="false">Clear &amp; IF(span, IF(B2078=".","Selected",B2078),"out")</f>
        <v>JX270933=out</v>
      </c>
      <c r="BE2078" s="170" t="str">
        <f aca="false">Clear &amp; Strain</f>
        <v>JX270933=</v>
      </c>
      <c r="BF2078" s="170" t="str">
        <f aca="false">CONCATENATE(A2078,"=",F2078,". ",AX2078,IF(AB2078="","",CONCATENATE(".",AB2078)))</f>
        <v>JX270933=. .GBR</v>
      </c>
      <c r="BG2078" s="170" t="str">
        <f aca="false">CONCATENATE(A2078,"=",F2078,". ",AX2078)</f>
        <v>JX270933=. .GBR</v>
      </c>
      <c r="BH2078" s="170" t="str">
        <f aca="false">CONCATENATE(A2078,"=",AX2078)</f>
        <v>JX270933=.GBR</v>
      </c>
      <c r="BI2078" s="170" t="str">
        <f aca="false">CONCATENATE(A2078,"=",ComForSubtype,D2078)</f>
        <v>JX270933=</v>
      </c>
      <c r="BJ2078" s="170" t="str">
        <f aca="false">CONCATENATE(A2078,"=",E2078)</f>
        <v>JX270933=</v>
      </c>
      <c r="BK2078" s="170" t="str">
        <f aca="false">CONCATENATE(A2078,"=",C2078)</f>
        <v>JX270933=</v>
      </c>
      <c r="BL2078" s="170" t="str">
        <f aca="false">CONCATENATE(D2078,"=")</f>
        <v>=</v>
      </c>
      <c r="BM2078" s="223" t="str">
        <f aca="false">IF(BA2078="XX","",BA2078)</f>
        <v>JX270933</v>
      </c>
      <c r="BN2078" s="224" t="str">
        <f aca="false">CONCATENATE(IF(F2078="","",F2078),IF(G2078="","",CONCATENATE(" / ",G2078)))</f>
        <v/>
      </c>
      <c r="BO2078" s="225" t="str">
        <f aca="false">AX2078</f>
        <v>.GBR</v>
      </c>
      <c r="BP2078" s="226" t="str">
        <f aca="false">IF(V2078="","",V2078)</f>
        <v/>
      </c>
      <c r="BQ2078" s="226" t="str">
        <f aca="false">IF(W2078="","",CONCATENATE(W2078,IF(LEFT(AO2078,1)="s","+","")))</f>
        <v/>
      </c>
      <c r="BR2078" s="226" t="str">
        <f aca="false">IF(X2078="","",CONCATENATE(X2078,IF(LEFT(AQ2078,1)="s","+","")))</f>
        <v/>
      </c>
      <c r="BS2078" s="226" t="str">
        <f aca="false">IF(Y2078="","",CONCATENATE(Y2078,IF(LEFT(AR2078,1)="s","+","")))</f>
        <v/>
      </c>
      <c r="BT2078" s="226" t="str">
        <f aca="false">IF(Z2078="","",CONCATENATE(Z2078,IF(LEFT(AS2078,1)="s","+","")))</f>
        <v/>
      </c>
      <c r="BU2078" s="227" t="str">
        <f aca="false">IF(AA2078="","",CONCATENATE(AA2078,IF(LEFT(AT2078,1)="s","+","")))</f>
        <v/>
      </c>
      <c r="BW2078" s="177" t="s">
        <v>338</v>
      </c>
      <c r="BX2078" s="170" t="str">
        <f aca="false">IF(BW2078&lt;&gt;"",IF(ISNUMBER(FIND("=",BW2078)),LEFT(BW2078,FIND("=",BW2078)-1),BW2078),BW2078)</f>
        <v>xx</v>
      </c>
      <c r="BY2078" s="170" t="str">
        <f aca="false">IF(BW2078&lt;&gt;"",IF(ISNUMBER(FIND("=",BW2078)),RIGHT(BW2078,LEN(BW2078)-FIND("=",BW2078)),""),"")</f>
        <v>Non_select</v>
      </c>
      <c r="BZ2078" s="170" t="str">
        <f aca="false">IF(BX2078&lt;&gt;"",IF(ISNUMBER(FIND(".",BX2078)),LEFT(BX2078,FIND(".",BX2078)-1),BX2078),BX2078)</f>
        <v>xx</v>
      </c>
      <c r="CA2078" s="170" t="str">
        <f aca="false">IF(BX2078&lt;&gt;"",IF(ISNUMBER(FIND(".",BX2078)),RIGHT(BX2078,LEN(BX2078)-FIND(".",BX2078)),""),"")</f>
        <v/>
      </c>
      <c r="CC2078" s="170" t="str">
        <f aca="false">A2078</f>
        <v>JX270933</v>
      </c>
      <c r="CD2078" s="178" t="s">
        <v>339</v>
      </c>
      <c r="CE2078" s="178" t="s">
        <v>340</v>
      </c>
      <c r="CF2078" s="178" t="s">
        <v>341</v>
      </c>
      <c r="CK2078" s="178"/>
      <c r="CR2078" s="228" t="n">
        <f aca="false">C2078</f>
        <v>0</v>
      </c>
      <c r="CS2078" s="229" t="n">
        <f aca="false">D2078</f>
        <v>0</v>
      </c>
      <c r="CT2078" s="170" t="str">
        <f aca="false">CONCATENATE(CD2078," strain ",CM2078," ",CL2078,", partial cds")</f>
        <v>Hepatitis E virus strain  , partial cds</v>
      </c>
    </row>
    <row r="2079" customFormat="false" ht="11.9" hidden="true" customHeight="true" outlineLevel="0" collapsed="false">
      <c r="A2079" s="1" t="s">
        <v>5033</v>
      </c>
      <c r="B2079" s="147" t="s">
        <v>371</v>
      </c>
      <c r="F2079" s="210"/>
      <c r="H2079" s="146" t="s">
        <v>649</v>
      </c>
      <c r="I2079" s="153" t="s">
        <v>650</v>
      </c>
      <c r="J2079" s="146" t="s">
        <v>395</v>
      </c>
      <c r="AJ2079" s="219" t="n">
        <f aca="false">SeqEnd-SeqBeg+1</f>
        <v>1</v>
      </c>
      <c r="AK2079" s="220" t="n">
        <f aca="false">AND( SeqBeg&lt;=Beg  , End &lt;=SeqEnd )</f>
        <v>0</v>
      </c>
      <c r="AN2079" s="221"/>
      <c r="AO2079" s="147" t="s">
        <v>103</v>
      </c>
      <c r="AP2079" s="147" t="s">
        <v>103</v>
      </c>
      <c r="AQ2079" s="147" t="s">
        <v>103</v>
      </c>
      <c r="AR2079" s="147" t="s">
        <v>103</v>
      </c>
      <c r="AS2079" s="147" t="s">
        <v>103</v>
      </c>
      <c r="AT2079" s="147" t="s">
        <v>103</v>
      </c>
      <c r="AU2079" s="146"/>
      <c r="AW2079" s="222" t="str">
        <f aca="false">HYPERLINK(CONCATENATE("http://www.ncbi.nlm.nih.gov/nuccore/",BM2079),BM2079)</f>
        <v>JX270934</v>
      </c>
      <c r="AX2079" s="219" t="str">
        <f aca="false">CONCATENATE(D2079,IF(I2079="","",CONCATENATE(".",I2079)),IF(K2079="","",CONCATENATE(".",K2079)),IF(M2079="","",CONCATENATE(".",M2079)),IF(R2079="","",CONCATENATE(".",R2079)),IF(U2079="","","(*)"))</f>
        <v>.GBR</v>
      </c>
      <c r="AY2079" s="170" t="str">
        <f aca="false">CONCATENATE(BM2079,".",BN2079)</f>
        <v>JX270934.</v>
      </c>
      <c r="AZ2079" s="171" t="str">
        <f aca="false">IF(AV2079="",IF(ISNUMBER(FIND(".",A2079)),LEFT(A2079,FIND(".",A2079)-1),A2079),AV2079)</f>
        <v>JX270934</v>
      </c>
      <c r="BA2079" s="171" t="str">
        <f aca="false">IF(ISNUMBER(FIND("-",AZ2079)),LEFT(AZ2079,FIND("-",AZ2079)-1),AZ2079)</f>
        <v>JX270934</v>
      </c>
      <c r="BB2079" s="170" t="str">
        <f aca="false"> MEGAname &amp; "="</f>
        <v>JX270934=</v>
      </c>
      <c r="BC2079" s="170" t="str">
        <f aca="false">Clear &amp; IF(span ,"Span","out")</f>
        <v>JX270934=out</v>
      </c>
      <c r="BD2079" s="170" t="str">
        <f aca="false">Clear &amp; IF(span, IF(B2079=".","Selected",B2079),"out")</f>
        <v>JX270934=out</v>
      </c>
      <c r="BE2079" s="170" t="str">
        <f aca="false">Clear &amp; Strain</f>
        <v>JX270934=</v>
      </c>
      <c r="BF2079" s="170" t="str">
        <f aca="false">CONCATENATE(A2079,"=",F2079,". ",AX2079,IF(AB2079="","",CONCATENATE(".",AB2079)))</f>
        <v>JX270934=. .GBR</v>
      </c>
      <c r="BG2079" s="170" t="str">
        <f aca="false">CONCATENATE(A2079,"=",F2079,". ",AX2079)</f>
        <v>JX270934=. .GBR</v>
      </c>
      <c r="BH2079" s="170" t="str">
        <f aca="false">CONCATENATE(A2079,"=",AX2079)</f>
        <v>JX270934=.GBR</v>
      </c>
      <c r="BI2079" s="170" t="str">
        <f aca="false">CONCATENATE(A2079,"=",ComForSubtype,D2079)</f>
        <v>JX270934=</v>
      </c>
      <c r="BJ2079" s="170" t="str">
        <f aca="false">CONCATENATE(A2079,"=",E2079)</f>
        <v>JX270934=</v>
      </c>
      <c r="BK2079" s="170" t="str">
        <f aca="false">CONCATENATE(A2079,"=",C2079)</f>
        <v>JX270934=</v>
      </c>
      <c r="BL2079" s="170" t="str">
        <f aca="false">CONCATENATE(D2079,"=")</f>
        <v>=</v>
      </c>
      <c r="BM2079" s="223" t="str">
        <f aca="false">IF(BA2079="XX","",BA2079)</f>
        <v>JX270934</v>
      </c>
      <c r="BN2079" s="224" t="str">
        <f aca="false">CONCATENATE(IF(F2079="","",F2079),IF(G2079="","",CONCATENATE(" / ",G2079)))</f>
        <v/>
      </c>
      <c r="BO2079" s="225" t="str">
        <f aca="false">AX2079</f>
        <v>.GBR</v>
      </c>
      <c r="BP2079" s="226" t="str">
        <f aca="false">IF(V2079="","",V2079)</f>
        <v/>
      </c>
      <c r="BQ2079" s="226" t="str">
        <f aca="false">IF(W2079="","",CONCATENATE(W2079,IF(LEFT(AO2079,1)="s","+","")))</f>
        <v/>
      </c>
      <c r="BR2079" s="226" t="str">
        <f aca="false">IF(X2079="","",CONCATENATE(X2079,IF(LEFT(AQ2079,1)="s","+","")))</f>
        <v/>
      </c>
      <c r="BS2079" s="226" t="str">
        <f aca="false">IF(Y2079="","",CONCATENATE(Y2079,IF(LEFT(AR2079,1)="s","+","")))</f>
        <v/>
      </c>
      <c r="BT2079" s="226" t="str">
        <f aca="false">IF(Z2079="","",CONCATENATE(Z2079,IF(LEFT(AS2079,1)="s","+","")))</f>
        <v/>
      </c>
      <c r="BU2079" s="227" t="str">
        <f aca="false">IF(AA2079="","",CONCATENATE(AA2079,IF(LEFT(AT2079,1)="s","+","")))</f>
        <v/>
      </c>
      <c r="BW2079" s="177" t="s">
        <v>338</v>
      </c>
      <c r="BX2079" s="170" t="str">
        <f aca="false">IF(BW2079&lt;&gt;"",IF(ISNUMBER(FIND("=",BW2079)),LEFT(BW2079,FIND("=",BW2079)-1),BW2079),BW2079)</f>
        <v>xx</v>
      </c>
      <c r="BY2079" s="170" t="str">
        <f aca="false">IF(BW2079&lt;&gt;"",IF(ISNUMBER(FIND("=",BW2079)),RIGHT(BW2079,LEN(BW2079)-FIND("=",BW2079)),""),"")</f>
        <v>Non_select</v>
      </c>
      <c r="BZ2079" s="170" t="str">
        <f aca="false">IF(BX2079&lt;&gt;"",IF(ISNUMBER(FIND(".",BX2079)),LEFT(BX2079,FIND(".",BX2079)-1),BX2079),BX2079)</f>
        <v>xx</v>
      </c>
      <c r="CA2079" s="170" t="str">
        <f aca="false">IF(BX2079&lt;&gt;"",IF(ISNUMBER(FIND(".",BX2079)),RIGHT(BX2079,LEN(BX2079)-FIND(".",BX2079)),""),"")</f>
        <v/>
      </c>
      <c r="CC2079" s="170" t="str">
        <f aca="false">A2079</f>
        <v>JX270934</v>
      </c>
      <c r="CD2079" s="178" t="s">
        <v>339</v>
      </c>
      <c r="CE2079" s="178" t="s">
        <v>340</v>
      </c>
      <c r="CF2079" s="178" t="s">
        <v>341</v>
      </c>
      <c r="CK2079" s="178"/>
      <c r="CR2079" s="228" t="n">
        <f aca="false">C2079</f>
        <v>0</v>
      </c>
      <c r="CS2079" s="229" t="n">
        <f aca="false">D2079</f>
        <v>0</v>
      </c>
      <c r="CT2079" s="170" t="str">
        <f aca="false">CONCATENATE(CD2079," strain ",CM2079," ",CL2079,", partial cds")</f>
        <v>Hepatitis E virus strain  , partial cds</v>
      </c>
    </row>
    <row r="2080" customFormat="false" ht="11.9" hidden="true" customHeight="true" outlineLevel="0" collapsed="false">
      <c r="A2080" s="1" t="s">
        <v>5034</v>
      </c>
      <c r="B2080" s="147" t="s">
        <v>371</v>
      </c>
      <c r="F2080" s="210"/>
      <c r="H2080" s="146" t="s">
        <v>649</v>
      </c>
      <c r="I2080" s="153" t="s">
        <v>650</v>
      </c>
      <c r="J2080" s="146" t="s">
        <v>395</v>
      </c>
      <c r="AJ2080" s="219" t="n">
        <f aca="false">SeqEnd-SeqBeg+1</f>
        <v>1</v>
      </c>
      <c r="AK2080" s="220" t="n">
        <f aca="false">AND( SeqBeg&lt;=Beg  , End &lt;=SeqEnd )</f>
        <v>0</v>
      </c>
      <c r="AN2080" s="221"/>
      <c r="AO2080" s="147" t="s">
        <v>103</v>
      </c>
      <c r="AP2080" s="147" t="s">
        <v>103</v>
      </c>
      <c r="AQ2080" s="147" t="s">
        <v>103</v>
      </c>
      <c r="AR2080" s="147" t="s">
        <v>103</v>
      </c>
      <c r="AS2080" s="147" t="s">
        <v>103</v>
      </c>
      <c r="AT2080" s="147" t="s">
        <v>103</v>
      </c>
      <c r="AU2080" s="146"/>
      <c r="AW2080" s="222" t="str">
        <f aca="false">HYPERLINK(CONCATENATE("http://www.ncbi.nlm.nih.gov/nuccore/",BM2080),BM2080)</f>
        <v>JX270935</v>
      </c>
      <c r="AX2080" s="219" t="str">
        <f aca="false">CONCATENATE(D2080,IF(I2080="","",CONCATENATE(".",I2080)),IF(K2080="","",CONCATENATE(".",K2080)),IF(M2080="","",CONCATENATE(".",M2080)),IF(R2080="","",CONCATENATE(".",R2080)),IF(U2080="","","(*)"))</f>
        <v>.GBR</v>
      </c>
      <c r="AY2080" s="170" t="str">
        <f aca="false">CONCATENATE(BM2080,".",BN2080)</f>
        <v>JX270935.</v>
      </c>
      <c r="AZ2080" s="171" t="str">
        <f aca="false">IF(AV2080="",IF(ISNUMBER(FIND(".",A2080)),LEFT(A2080,FIND(".",A2080)-1),A2080),AV2080)</f>
        <v>JX270935</v>
      </c>
      <c r="BA2080" s="171" t="str">
        <f aca="false">IF(ISNUMBER(FIND("-",AZ2080)),LEFT(AZ2080,FIND("-",AZ2080)-1),AZ2080)</f>
        <v>JX270935</v>
      </c>
      <c r="BB2080" s="170" t="str">
        <f aca="false"> MEGAname &amp; "="</f>
        <v>JX270935=</v>
      </c>
      <c r="BC2080" s="170" t="str">
        <f aca="false">Clear &amp; IF(span ,"Span","out")</f>
        <v>JX270935=out</v>
      </c>
      <c r="BD2080" s="170" t="str">
        <f aca="false">Clear &amp; IF(span, IF(B2080=".","Selected",B2080),"out")</f>
        <v>JX270935=out</v>
      </c>
      <c r="BE2080" s="170" t="str">
        <f aca="false">Clear &amp; Strain</f>
        <v>JX270935=</v>
      </c>
      <c r="BF2080" s="170" t="str">
        <f aca="false">CONCATENATE(A2080,"=",F2080,". ",AX2080,IF(AB2080="","",CONCATENATE(".",AB2080)))</f>
        <v>JX270935=. .GBR</v>
      </c>
      <c r="BG2080" s="170" t="str">
        <f aca="false">CONCATENATE(A2080,"=",F2080,". ",AX2080)</f>
        <v>JX270935=. .GBR</v>
      </c>
      <c r="BH2080" s="170" t="str">
        <f aca="false">CONCATENATE(A2080,"=",AX2080)</f>
        <v>JX270935=.GBR</v>
      </c>
      <c r="BI2080" s="170" t="str">
        <f aca="false">CONCATENATE(A2080,"=",ComForSubtype,D2080)</f>
        <v>JX270935=</v>
      </c>
      <c r="BJ2080" s="170" t="str">
        <f aca="false">CONCATENATE(A2080,"=",E2080)</f>
        <v>JX270935=</v>
      </c>
      <c r="BK2080" s="170" t="str">
        <f aca="false">CONCATENATE(A2080,"=",C2080)</f>
        <v>JX270935=</v>
      </c>
      <c r="BL2080" s="170" t="str">
        <f aca="false">CONCATENATE(D2080,"=")</f>
        <v>=</v>
      </c>
      <c r="BM2080" s="223" t="str">
        <f aca="false">IF(BA2080="XX","",BA2080)</f>
        <v>JX270935</v>
      </c>
      <c r="BN2080" s="224" t="str">
        <f aca="false">CONCATENATE(IF(F2080="","",F2080),IF(G2080="","",CONCATENATE(" / ",G2080)))</f>
        <v/>
      </c>
      <c r="BO2080" s="225" t="str">
        <f aca="false">AX2080</f>
        <v>.GBR</v>
      </c>
      <c r="BP2080" s="226" t="str">
        <f aca="false">IF(V2080="","",V2080)</f>
        <v/>
      </c>
      <c r="BQ2080" s="226" t="str">
        <f aca="false">IF(W2080="","",CONCATENATE(W2080,IF(LEFT(AO2080,1)="s","+","")))</f>
        <v/>
      </c>
      <c r="BR2080" s="226" t="str">
        <f aca="false">IF(X2080="","",CONCATENATE(X2080,IF(LEFT(AQ2080,1)="s","+","")))</f>
        <v/>
      </c>
      <c r="BS2080" s="226" t="str">
        <f aca="false">IF(Y2080="","",CONCATENATE(Y2080,IF(LEFT(AR2080,1)="s","+","")))</f>
        <v/>
      </c>
      <c r="BT2080" s="226" t="str">
        <f aca="false">IF(Z2080="","",CONCATENATE(Z2080,IF(LEFT(AS2080,1)="s","+","")))</f>
        <v/>
      </c>
      <c r="BU2080" s="227" t="str">
        <f aca="false">IF(AA2080="","",CONCATENATE(AA2080,IF(LEFT(AT2080,1)="s","+","")))</f>
        <v/>
      </c>
      <c r="BW2080" s="177" t="s">
        <v>338</v>
      </c>
      <c r="BX2080" s="170" t="str">
        <f aca="false">IF(BW2080&lt;&gt;"",IF(ISNUMBER(FIND("=",BW2080)),LEFT(BW2080,FIND("=",BW2080)-1),BW2080),BW2080)</f>
        <v>xx</v>
      </c>
      <c r="BY2080" s="170" t="str">
        <f aca="false">IF(BW2080&lt;&gt;"",IF(ISNUMBER(FIND("=",BW2080)),RIGHT(BW2080,LEN(BW2080)-FIND("=",BW2080)),""),"")</f>
        <v>Non_select</v>
      </c>
      <c r="BZ2080" s="170" t="str">
        <f aca="false">IF(BX2080&lt;&gt;"",IF(ISNUMBER(FIND(".",BX2080)),LEFT(BX2080,FIND(".",BX2080)-1),BX2080),BX2080)</f>
        <v>xx</v>
      </c>
      <c r="CA2080" s="170" t="str">
        <f aca="false">IF(BX2080&lt;&gt;"",IF(ISNUMBER(FIND(".",BX2080)),RIGHT(BX2080,LEN(BX2080)-FIND(".",BX2080)),""),"")</f>
        <v/>
      </c>
      <c r="CC2080" s="170" t="str">
        <f aca="false">A2080</f>
        <v>JX270935</v>
      </c>
      <c r="CD2080" s="178" t="s">
        <v>339</v>
      </c>
      <c r="CE2080" s="178" t="s">
        <v>340</v>
      </c>
      <c r="CF2080" s="178" t="s">
        <v>341</v>
      </c>
      <c r="CK2080" s="178"/>
      <c r="CR2080" s="228" t="n">
        <f aca="false">C2080</f>
        <v>0</v>
      </c>
      <c r="CS2080" s="229" t="n">
        <f aca="false">D2080</f>
        <v>0</v>
      </c>
      <c r="CT2080" s="170" t="str">
        <f aca="false">CONCATENATE(CD2080," strain ",CM2080," ",CL2080,", partial cds")</f>
        <v>Hepatitis E virus strain  , partial cds</v>
      </c>
    </row>
    <row r="2081" customFormat="false" ht="11.9" hidden="true" customHeight="true" outlineLevel="0" collapsed="false">
      <c r="A2081" s="1" t="s">
        <v>5035</v>
      </c>
      <c r="B2081" s="147" t="s">
        <v>371</v>
      </c>
      <c r="F2081" s="210"/>
      <c r="H2081" s="146" t="s">
        <v>649</v>
      </c>
      <c r="I2081" s="153" t="s">
        <v>650</v>
      </c>
      <c r="J2081" s="146" t="s">
        <v>395</v>
      </c>
      <c r="AJ2081" s="219" t="n">
        <f aca="false">SeqEnd-SeqBeg+1</f>
        <v>1</v>
      </c>
      <c r="AK2081" s="220" t="n">
        <f aca="false">AND( SeqBeg&lt;=Beg  , End &lt;=SeqEnd )</f>
        <v>0</v>
      </c>
      <c r="AN2081" s="221"/>
      <c r="AO2081" s="147" t="s">
        <v>103</v>
      </c>
      <c r="AP2081" s="147" t="s">
        <v>103</v>
      </c>
      <c r="AQ2081" s="147" t="s">
        <v>103</v>
      </c>
      <c r="AR2081" s="147" t="s">
        <v>103</v>
      </c>
      <c r="AS2081" s="147" t="s">
        <v>103</v>
      </c>
      <c r="AT2081" s="147" t="s">
        <v>103</v>
      </c>
      <c r="AU2081" s="146"/>
      <c r="AW2081" s="222" t="str">
        <f aca="false">HYPERLINK(CONCATENATE("http://www.ncbi.nlm.nih.gov/nuccore/",BM2081),BM2081)</f>
        <v>JX270936</v>
      </c>
      <c r="AX2081" s="219" t="str">
        <f aca="false">CONCATENATE(D2081,IF(I2081="","",CONCATENATE(".",I2081)),IF(K2081="","",CONCATENATE(".",K2081)),IF(M2081="","",CONCATENATE(".",M2081)),IF(R2081="","",CONCATENATE(".",R2081)),IF(U2081="","","(*)"))</f>
        <v>.GBR</v>
      </c>
      <c r="AY2081" s="170" t="str">
        <f aca="false">CONCATENATE(BM2081,".",BN2081)</f>
        <v>JX270936.</v>
      </c>
      <c r="AZ2081" s="171" t="str">
        <f aca="false">IF(AV2081="",IF(ISNUMBER(FIND(".",A2081)),LEFT(A2081,FIND(".",A2081)-1),A2081),AV2081)</f>
        <v>JX270936</v>
      </c>
      <c r="BA2081" s="171" t="str">
        <f aca="false">IF(ISNUMBER(FIND("-",AZ2081)),LEFT(AZ2081,FIND("-",AZ2081)-1),AZ2081)</f>
        <v>JX270936</v>
      </c>
      <c r="BB2081" s="170" t="str">
        <f aca="false"> MEGAname &amp; "="</f>
        <v>JX270936=</v>
      </c>
      <c r="BC2081" s="170" t="str">
        <f aca="false">Clear &amp; IF(span ,"Span","out")</f>
        <v>JX270936=out</v>
      </c>
      <c r="BD2081" s="170" t="str">
        <f aca="false">Clear &amp; IF(span, IF(B2081=".","Selected",B2081),"out")</f>
        <v>JX270936=out</v>
      </c>
      <c r="BE2081" s="170" t="str">
        <f aca="false">Clear &amp; Strain</f>
        <v>JX270936=</v>
      </c>
      <c r="BF2081" s="170" t="str">
        <f aca="false">CONCATENATE(A2081,"=",F2081,". ",AX2081,IF(AB2081="","",CONCATENATE(".",AB2081)))</f>
        <v>JX270936=. .GBR</v>
      </c>
      <c r="BG2081" s="170" t="str">
        <f aca="false">CONCATENATE(A2081,"=",F2081,". ",AX2081)</f>
        <v>JX270936=. .GBR</v>
      </c>
      <c r="BH2081" s="170" t="str">
        <f aca="false">CONCATENATE(A2081,"=",AX2081)</f>
        <v>JX270936=.GBR</v>
      </c>
      <c r="BI2081" s="170" t="str">
        <f aca="false">CONCATENATE(A2081,"=",ComForSubtype,D2081)</f>
        <v>JX270936=</v>
      </c>
      <c r="BJ2081" s="170" t="str">
        <f aca="false">CONCATENATE(A2081,"=",E2081)</f>
        <v>JX270936=</v>
      </c>
      <c r="BK2081" s="170" t="str">
        <f aca="false">CONCATENATE(A2081,"=",C2081)</f>
        <v>JX270936=</v>
      </c>
      <c r="BL2081" s="170" t="str">
        <f aca="false">CONCATENATE(D2081,"=")</f>
        <v>=</v>
      </c>
      <c r="BM2081" s="223" t="str">
        <f aca="false">IF(BA2081="XX","",BA2081)</f>
        <v>JX270936</v>
      </c>
      <c r="BN2081" s="224" t="str">
        <f aca="false">CONCATENATE(IF(F2081="","",F2081),IF(G2081="","",CONCATENATE(" / ",G2081)))</f>
        <v/>
      </c>
      <c r="BO2081" s="225" t="str">
        <f aca="false">AX2081</f>
        <v>.GBR</v>
      </c>
      <c r="BP2081" s="226" t="str">
        <f aca="false">IF(V2081="","",V2081)</f>
        <v/>
      </c>
      <c r="BQ2081" s="226" t="str">
        <f aca="false">IF(W2081="","",CONCATENATE(W2081,IF(LEFT(AO2081,1)="s","+","")))</f>
        <v/>
      </c>
      <c r="BR2081" s="226" t="str">
        <f aca="false">IF(X2081="","",CONCATENATE(X2081,IF(LEFT(AQ2081,1)="s","+","")))</f>
        <v/>
      </c>
      <c r="BS2081" s="226" t="str">
        <f aca="false">IF(Y2081="","",CONCATENATE(Y2081,IF(LEFT(AR2081,1)="s","+","")))</f>
        <v/>
      </c>
      <c r="BT2081" s="226" t="str">
        <f aca="false">IF(Z2081="","",CONCATENATE(Z2081,IF(LEFT(AS2081,1)="s","+","")))</f>
        <v/>
      </c>
      <c r="BU2081" s="227" t="str">
        <f aca="false">IF(AA2081="","",CONCATENATE(AA2081,IF(LEFT(AT2081,1)="s","+","")))</f>
        <v/>
      </c>
      <c r="BW2081" s="177" t="s">
        <v>338</v>
      </c>
      <c r="BX2081" s="170" t="str">
        <f aca="false">IF(BW2081&lt;&gt;"",IF(ISNUMBER(FIND("=",BW2081)),LEFT(BW2081,FIND("=",BW2081)-1),BW2081),BW2081)</f>
        <v>xx</v>
      </c>
      <c r="BY2081" s="170" t="str">
        <f aca="false">IF(BW2081&lt;&gt;"",IF(ISNUMBER(FIND("=",BW2081)),RIGHT(BW2081,LEN(BW2081)-FIND("=",BW2081)),""),"")</f>
        <v>Non_select</v>
      </c>
      <c r="BZ2081" s="170" t="str">
        <f aca="false">IF(BX2081&lt;&gt;"",IF(ISNUMBER(FIND(".",BX2081)),LEFT(BX2081,FIND(".",BX2081)-1),BX2081),BX2081)</f>
        <v>xx</v>
      </c>
      <c r="CA2081" s="170" t="str">
        <f aca="false">IF(BX2081&lt;&gt;"",IF(ISNUMBER(FIND(".",BX2081)),RIGHT(BX2081,LEN(BX2081)-FIND(".",BX2081)),""),"")</f>
        <v/>
      </c>
      <c r="CC2081" s="170" t="str">
        <f aca="false">A2081</f>
        <v>JX270936</v>
      </c>
      <c r="CD2081" s="178" t="s">
        <v>339</v>
      </c>
      <c r="CE2081" s="178" t="s">
        <v>340</v>
      </c>
      <c r="CF2081" s="178" t="s">
        <v>341</v>
      </c>
      <c r="CK2081" s="178"/>
      <c r="CR2081" s="228" t="n">
        <f aca="false">C2081</f>
        <v>0</v>
      </c>
      <c r="CS2081" s="229" t="n">
        <f aca="false">D2081</f>
        <v>0</v>
      </c>
      <c r="CT2081" s="170" t="str">
        <f aca="false">CONCATENATE(CD2081," strain ",CM2081," ",CL2081,", partial cds")</f>
        <v>Hepatitis E virus strain  , partial cds</v>
      </c>
    </row>
    <row r="2082" customFormat="false" ht="11.9" hidden="true" customHeight="true" outlineLevel="0" collapsed="false">
      <c r="A2082" s="1" t="s">
        <v>5036</v>
      </c>
      <c r="B2082" s="147" t="s">
        <v>371</v>
      </c>
      <c r="F2082" s="210"/>
      <c r="H2082" s="146" t="s">
        <v>649</v>
      </c>
      <c r="I2082" s="153" t="s">
        <v>650</v>
      </c>
      <c r="J2082" s="146" t="s">
        <v>395</v>
      </c>
      <c r="AJ2082" s="219" t="n">
        <f aca="false">SeqEnd-SeqBeg+1</f>
        <v>1</v>
      </c>
      <c r="AK2082" s="220" t="n">
        <f aca="false">AND( SeqBeg&lt;=Beg  , End &lt;=SeqEnd )</f>
        <v>0</v>
      </c>
      <c r="AN2082" s="221"/>
      <c r="AO2082" s="147" t="s">
        <v>103</v>
      </c>
      <c r="AP2082" s="147" t="s">
        <v>103</v>
      </c>
      <c r="AQ2082" s="147" t="s">
        <v>103</v>
      </c>
      <c r="AR2082" s="147" t="s">
        <v>103</v>
      </c>
      <c r="AS2082" s="147" t="s">
        <v>103</v>
      </c>
      <c r="AT2082" s="147" t="s">
        <v>103</v>
      </c>
      <c r="AU2082" s="146"/>
      <c r="AW2082" s="222" t="str">
        <f aca="false">HYPERLINK(CONCATENATE("http://www.ncbi.nlm.nih.gov/nuccore/",BM2082),BM2082)</f>
        <v>JX270937</v>
      </c>
      <c r="AX2082" s="219" t="str">
        <f aca="false">CONCATENATE(D2082,IF(I2082="","",CONCATENATE(".",I2082)),IF(K2082="","",CONCATENATE(".",K2082)),IF(M2082="","",CONCATENATE(".",M2082)),IF(R2082="","",CONCATENATE(".",R2082)),IF(U2082="","","(*)"))</f>
        <v>.GBR</v>
      </c>
      <c r="AY2082" s="170" t="str">
        <f aca="false">CONCATENATE(BM2082,".",BN2082)</f>
        <v>JX270937.</v>
      </c>
      <c r="AZ2082" s="171" t="str">
        <f aca="false">IF(AV2082="",IF(ISNUMBER(FIND(".",A2082)),LEFT(A2082,FIND(".",A2082)-1),A2082),AV2082)</f>
        <v>JX270937</v>
      </c>
      <c r="BA2082" s="171" t="str">
        <f aca="false">IF(ISNUMBER(FIND("-",AZ2082)),LEFT(AZ2082,FIND("-",AZ2082)-1),AZ2082)</f>
        <v>JX270937</v>
      </c>
      <c r="BB2082" s="170" t="str">
        <f aca="false"> MEGAname &amp; "="</f>
        <v>JX270937=</v>
      </c>
      <c r="BC2082" s="170" t="str">
        <f aca="false">Clear &amp; IF(span ,"Span","out")</f>
        <v>JX270937=out</v>
      </c>
      <c r="BD2082" s="170" t="str">
        <f aca="false">Clear &amp; IF(span, IF(B2082=".","Selected",B2082),"out")</f>
        <v>JX270937=out</v>
      </c>
      <c r="BE2082" s="170" t="str">
        <f aca="false">Clear &amp; Strain</f>
        <v>JX270937=</v>
      </c>
      <c r="BF2082" s="170" t="str">
        <f aca="false">CONCATENATE(A2082,"=",F2082,". ",AX2082,IF(AB2082="","",CONCATENATE(".",AB2082)))</f>
        <v>JX270937=. .GBR</v>
      </c>
      <c r="BG2082" s="170" t="str">
        <f aca="false">CONCATENATE(A2082,"=",F2082,". ",AX2082)</f>
        <v>JX270937=. .GBR</v>
      </c>
      <c r="BH2082" s="170" t="str">
        <f aca="false">CONCATENATE(A2082,"=",AX2082)</f>
        <v>JX270937=.GBR</v>
      </c>
      <c r="BI2082" s="170" t="str">
        <f aca="false">CONCATENATE(A2082,"=",ComForSubtype,D2082)</f>
        <v>JX270937=</v>
      </c>
      <c r="BJ2082" s="170" t="str">
        <f aca="false">CONCATENATE(A2082,"=",E2082)</f>
        <v>JX270937=</v>
      </c>
      <c r="BK2082" s="170" t="str">
        <f aca="false">CONCATENATE(A2082,"=",C2082)</f>
        <v>JX270937=</v>
      </c>
      <c r="BL2082" s="170" t="str">
        <f aca="false">CONCATENATE(D2082,"=")</f>
        <v>=</v>
      </c>
      <c r="BM2082" s="223" t="str">
        <f aca="false">IF(BA2082="XX","",BA2082)</f>
        <v>JX270937</v>
      </c>
      <c r="BN2082" s="224" t="str">
        <f aca="false">CONCATENATE(IF(F2082="","",F2082),IF(G2082="","",CONCATENATE(" / ",G2082)))</f>
        <v/>
      </c>
      <c r="BO2082" s="225" t="str">
        <f aca="false">AX2082</f>
        <v>.GBR</v>
      </c>
      <c r="BP2082" s="226" t="str">
        <f aca="false">IF(V2082="","",V2082)</f>
        <v/>
      </c>
      <c r="BQ2082" s="226" t="str">
        <f aca="false">IF(W2082="","",CONCATENATE(W2082,IF(LEFT(AO2082,1)="s","+","")))</f>
        <v/>
      </c>
      <c r="BR2082" s="226" t="str">
        <f aca="false">IF(X2082="","",CONCATENATE(X2082,IF(LEFT(AQ2082,1)="s","+","")))</f>
        <v/>
      </c>
      <c r="BS2082" s="226" t="str">
        <f aca="false">IF(Y2082="","",CONCATENATE(Y2082,IF(LEFT(AR2082,1)="s","+","")))</f>
        <v/>
      </c>
      <c r="BT2082" s="226" t="str">
        <f aca="false">IF(Z2082="","",CONCATENATE(Z2082,IF(LEFT(AS2082,1)="s","+","")))</f>
        <v/>
      </c>
      <c r="BU2082" s="227" t="str">
        <f aca="false">IF(AA2082="","",CONCATENATE(AA2082,IF(LEFT(AT2082,1)="s","+","")))</f>
        <v/>
      </c>
      <c r="BW2082" s="177" t="s">
        <v>338</v>
      </c>
      <c r="BX2082" s="170" t="str">
        <f aca="false">IF(BW2082&lt;&gt;"",IF(ISNUMBER(FIND("=",BW2082)),LEFT(BW2082,FIND("=",BW2082)-1),BW2082),BW2082)</f>
        <v>xx</v>
      </c>
      <c r="BY2082" s="170" t="str">
        <f aca="false">IF(BW2082&lt;&gt;"",IF(ISNUMBER(FIND("=",BW2082)),RIGHT(BW2082,LEN(BW2082)-FIND("=",BW2082)),""),"")</f>
        <v>Non_select</v>
      </c>
      <c r="BZ2082" s="170" t="str">
        <f aca="false">IF(BX2082&lt;&gt;"",IF(ISNUMBER(FIND(".",BX2082)),LEFT(BX2082,FIND(".",BX2082)-1),BX2082),BX2082)</f>
        <v>xx</v>
      </c>
      <c r="CA2082" s="170" t="str">
        <f aca="false">IF(BX2082&lt;&gt;"",IF(ISNUMBER(FIND(".",BX2082)),RIGHT(BX2082,LEN(BX2082)-FIND(".",BX2082)),""),"")</f>
        <v/>
      </c>
      <c r="CC2082" s="170" t="str">
        <f aca="false">A2082</f>
        <v>JX270937</v>
      </c>
      <c r="CD2082" s="178" t="s">
        <v>339</v>
      </c>
      <c r="CE2082" s="178" t="s">
        <v>340</v>
      </c>
      <c r="CF2082" s="178" t="s">
        <v>341</v>
      </c>
      <c r="CK2082" s="178"/>
      <c r="CR2082" s="228" t="n">
        <f aca="false">C2082</f>
        <v>0</v>
      </c>
      <c r="CS2082" s="229" t="n">
        <f aca="false">D2082</f>
        <v>0</v>
      </c>
      <c r="CT2082" s="170" t="str">
        <f aca="false">CONCATENATE(CD2082," strain ",CM2082," ",CL2082,", partial cds")</f>
        <v>Hepatitis E virus strain  , partial cds</v>
      </c>
    </row>
    <row r="2083" customFormat="false" ht="11.9" hidden="true" customHeight="true" outlineLevel="0" collapsed="false">
      <c r="A2083" s="1" t="s">
        <v>5037</v>
      </c>
      <c r="B2083" s="147" t="s">
        <v>371</v>
      </c>
      <c r="F2083" s="210"/>
      <c r="H2083" s="146" t="s">
        <v>649</v>
      </c>
      <c r="I2083" s="153" t="s">
        <v>650</v>
      </c>
      <c r="J2083" s="146" t="s">
        <v>395</v>
      </c>
      <c r="AJ2083" s="219" t="n">
        <f aca="false">SeqEnd-SeqBeg+1</f>
        <v>1</v>
      </c>
      <c r="AK2083" s="220" t="n">
        <f aca="false">AND( SeqBeg&lt;=Beg  , End &lt;=SeqEnd )</f>
        <v>0</v>
      </c>
      <c r="AN2083" s="221"/>
      <c r="AO2083" s="147" t="s">
        <v>103</v>
      </c>
      <c r="AP2083" s="147" t="s">
        <v>103</v>
      </c>
      <c r="AQ2083" s="147" t="s">
        <v>103</v>
      </c>
      <c r="AR2083" s="147" t="s">
        <v>103</v>
      </c>
      <c r="AS2083" s="147" t="s">
        <v>103</v>
      </c>
      <c r="AT2083" s="147" t="s">
        <v>103</v>
      </c>
      <c r="AU2083" s="146"/>
      <c r="AW2083" s="222" t="str">
        <f aca="false">HYPERLINK(CONCATENATE("http://www.ncbi.nlm.nih.gov/nuccore/",BM2083),BM2083)</f>
        <v>JX270938</v>
      </c>
      <c r="AX2083" s="219" t="str">
        <f aca="false">CONCATENATE(D2083,IF(I2083="","",CONCATENATE(".",I2083)),IF(K2083="","",CONCATENATE(".",K2083)),IF(M2083="","",CONCATENATE(".",M2083)),IF(R2083="","",CONCATENATE(".",R2083)),IF(U2083="","","(*)"))</f>
        <v>.GBR</v>
      </c>
      <c r="AY2083" s="170" t="str">
        <f aca="false">CONCATENATE(BM2083,".",BN2083)</f>
        <v>JX270938.</v>
      </c>
      <c r="AZ2083" s="171" t="str">
        <f aca="false">IF(AV2083="",IF(ISNUMBER(FIND(".",A2083)),LEFT(A2083,FIND(".",A2083)-1),A2083),AV2083)</f>
        <v>JX270938</v>
      </c>
      <c r="BA2083" s="171" t="str">
        <f aca="false">IF(ISNUMBER(FIND("-",AZ2083)),LEFT(AZ2083,FIND("-",AZ2083)-1),AZ2083)</f>
        <v>JX270938</v>
      </c>
      <c r="BB2083" s="170" t="str">
        <f aca="false"> MEGAname &amp; "="</f>
        <v>JX270938=</v>
      </c>
      <c r="BC2083" s="170" t="str">
        <f aca="false">Clear &amp; IF(span ,"Span","out")</f>
        <v>JX270938=out</v>
      </c>
      <c r="BD2083" s="170" t="str">
        <f aca="false">Clear &amp; IF(span, IF(B2083=".","Selected",B2083),"out")</f>
        <v>JX270938=out</v>
      </c>
      <c r="BE2083" s="170" t="str">
        <f aca="false">Clear &amp; Strain</f>
        <v>JX270938=</v>
      </c>
      <c r="BF2083" s="170" t="str">
        <f aca="false">CONCATENATE(A2083,"=",F2083,". ",AX2083,IF(AB2083="","",CONCATENATE(".",AB2083)))</f>
        <v>JX270938=. .GBR</v>
      </c>
      <c r="BG2083" s="170" t="str">
        <f aca="false">CONCATENATE(A2083,"=",F2083,". ",AX2083)</f>
        <v>JX270938=. .GBR</v>
      </c>
      <c r="BH2083" s="170" t="str">
        <f aca="false">CONCATENATE(A2083,"=",AX2083)</f>
        <v>JX270938=.GBR</v>
      </c>
      <c r="BI2083" s="170" t="str">
        <f aca="false">CONCATENATE(A2083,"=",ComForSubtype,D2083)</f>
        <v>JX270938=</v>
      </c>
      <c r="BJ2083" s="170" t="str">
        <f aca="false">CONCATENATE(A2083,"=",E2083)</f>
        <v>JX270938=</v>
      </c>
      <c r="BK2083" s="170" t="str">
        <f aca="false">CONCATENATE(A2083,"=",C2083)</f>
        <v>JX270938=</v>
      </c>
      <c r="BL2083" s="170" t="str">
        <f aca="false">CONCATENATE(D2083,"=")</f>
        <v>=</v>
      </c>
      <c r="BM2083" s="223" t="str">
        <f aca="false">IF(BA2083="XX","",BA2083)</f>
        <v>JX270938</v>
      </c>
      <c r="BN2083" s="224" t="str">
        <f aca="false">CONCATENATE(IF(F2083="","",F2083),IF(G2083="","",CONCATENATE(" / ",G2083)))</f>
        <v/>
      </c>
      <c r="BO2083" s="225" t="str">
        <f aca="false">AX2083</f>
        <v>.GBR</v>
      </c>
      <c r="BP2083" s="226" t="str">
        <f aca="false">IF(V2083="","",V2083)</f>
        <v/>
      </c>
      <c r="BQ2083" s="226" t="str">
        <f aca="false">IF(W2083="","",CONCATENATE(W2083,IF(LEFT(AO2083,1)="s","+","")))</f>
        <v/>
      </c>
      <c r="BR2083" s="226" t="str">
        <f aca="false">IF(X2083="","",CONCATENATE(X2083,IF(LEFT(AQ2083,1)="s","+","")))</f>
        <v/>
      </c>
      <c r="BS2083" s="226" t="str">
        <f aca="false">IF(Y2083="","",CONCATENATE(Y2083,IF(LEFT(AR2083,1)="s","+","")))</f>
        <v/>
      </c>
      <c r="BT2083" s="226" t="str">
        <f aca="false">IF(Z2083="","",CONCATENATE(Z2083,IF(LEFT(AS2083,1)="s","+","")))</f>
        <v/>
      </c>
      <c r="BU2083" s="227" t="str">
        <f aca="false">IF(AA2083="","",CONCATENATE(AA2083,IF(LEFT(AT2083,1)="s","+","")))</f>
        <v/>
      </c>
      <c r="BW2083" s="177" t="s">
        <v>338</v>
      </c>
      <c r="BX2083" s="170" t="str">
        <f aca="false">IF(BW2083&lt;&gt;"",IF(ISNUMBER(FIND("=",BW2083)),LEFT(BW2083,FIND("=",BW2083)-1),BW2083),BW2083)</f>
        <v>xx</v>
      </c>
      <c r="BY2083" s="170" t="str">
        <f aca="false">IF(BW2083&lt;&gt;"",IF(ISNUMBER(FIND("=",BW2083)),RIGHT(BW2083,LEN(BW2083)-FIND("=",BW2083)),""),"")</f>
        <v>Non_select</v>
      </c>
      <c r="BZ2083" s="170" t="str">
        <f aca="false">IF(BX2083&lt;&gt;"",IF(ISNUMBER(FIND(".",BX2083)),LEFT(BX2083,FIND(".",BX2083)-1),BX2083),BX2083)</f>
        <v>xx</v>
      </c>
      <c r="CA2083" s="170" t="str">
        <f aca="false">IF(BX2083&lt;&gt;"",IF(ISNUMBER(FIND(".",BX2083)),RIGHT(BX2083,LEN(BX2083)-FIND(".",BX2083)),""),"")</f>
        <v/>
      </c>
      <c r="CC2083" s="170" t="str">
        <f aca="false">A2083</f>
        <v>JX270938</v>
      </c>
      <c r="CD2083" s="178" t="s">
        <v>339</v>
      </c>
      <c r="CE2083" s="178" t="s">
        <v>340</v>
      </c>
      <c r="CF2083" s="178" t="s">
        <v>341</v>
      </c>
      <c r="CK2083" s="178"/>
      <c r="CR2083" s="228" t="n">
        <f aca="false">C2083</f>
        <v>0</v>
      </c>
      <c r="CS2083" s="229" t="n">
        <f aca="false">D2083</f>
        <v>0</v>
      </c>
      <c r="CT2083" s="170" t="str">
        <f aca="false">CONCATENATE(CD2083," strain ",CM2083," ",CL2083,", partial cds")</f>
        <v>Hepatitis E virus strain  , partial cds</v>
      </c>
    </row>
    <row r="2084" customFormat="false" ht="11.9" hidden="true" customHeight="true" outlineLevel="0" collapsed="false">
      <c r="A2084" s="1" t="s">
        <v>5038</v>
      </c>
      <c r="B2084" s="147" t="s">
        <v>371</v>
      </c>
      <c r="F2084" s="210"/>
      <c r="H2084" s="146" t="s">
        <v>649</v>
      </c>
      <c r="I2084" s="153" t="s">
        <v>650</v>
      </c>
      <c r="J2084" s="146" t="s">
        <v>395</v>
      </c>
      <c r="AJ2084" s="219" t="n">
        <f aca="false">SeqEnd-SeqBeg+1</f>
        <v>1</v>
      </c>
      <c r="AK2084" s="220" t="n">
        <f aca="false">AND( SeqBeg&lt;=Beg  , End &lt;=SeqEnd )</f>
        <v>0</v>
      </c>
      <c r="AN2084" s="221"/>
      <c r="AO2084" s="147" t="s">
        <v>103</v>
      </c>
      <c r="AP2084" s="147" t="s">
        <v>103</v>
      </c>
      <c r="AQ2084" s="147" t="s">
        <v>103</v>
      </c>
      <c r="AR2084" s="147" t="s">
        <v>103</v>
      </c>
      <c r="AS2084" s="147" t="s">
        <v>103</v>
      </c>
      <c r="AT2084" s="147" t="s">
        <v>103</v>
      </c>
      <c r="AU2084" s="146"/>
      <c r="AW2084" s="222" t="str">
        <f aca="false">HYPERLINK(CONCATENATE("http://www.ncbi.nlm.nih.gov/nuccore/",BM2084),BM2084)</f>
        <v>JX270939</v>
      </c>
      <c r="AX2084" s="219" t="str">
        <f aca="false">CONCATENATE(D2084,IF(I2084="","",CONCATENATE(".",I2084)),IF(K2084="","",CONCATENATE(".",K2084)),IF(M2084="","",CONCATENATE(".",M2084)),IF(R2084="","",CONCATENATE(".",R2084)),IF(U2084="","","(*)"))</f>
        <v>.GBR</v>
      </c>
      <c r="AY2084" s="170" t="str">
        <f aca="false">CONCATENATE(BM2084,".",BN2084)</f>
        <v>JX270939.</v>
      </c>
      <c r="AZ2084" s="171" t="str">
        <f aca="false">IF(AV2084="",IF(ISNUMBER(FIND(".",A2084)),LEFT(A2084,FIND(".",A2084)-1),A2084),AV2084)</f>
        <v>JX270939</v>
      </c>
      <c r="BA2084" s="171" t="str">
        <f aca="false">IF(ISNUMBER(FIND("-",AZ2084)),LEFT(AZ2084,FIND("-",AZ2084)-1),AZ2084)</f>
        <v>JX270939</v>
      </c>
      <c r="BB2084" s="170" t="str">
        <f aca="false"> MEGAname &amp; "="</f>
        <v>JX270939=</v>
      </c>
      <c r="BC2084" s="170" t="str">
        <f aca="false">Clear &amp; IF(span ,"Span","out")</f>
        <v>JX270939=out</v>
      </c>
      <c r="BD2084" s="170" t="str">
        <f aca="false">Clear &amp; IF(span, IF(B2084=".","Selected",B2084),"out")</f>
        <v>JX270939=out</v>
      </c>
      <c r="BE2084" s="170" t="str">
        <f aca="false">Clear &amp; Strain</f>
        <v>JX270939=</v>
      </c>
      <c r="BF2084" s="170" t="str">
        <f aca="false">CONCATENATE(A2084,"=",F2084,". ",AX2084,IF(AB2084="","",CONCATENATE(".",AB2084)))</f>
        <v>JX270939=. .GBR</v>
      </c>
      <c r="BG2084" s="170" t="str">
        <f aca="false">CONCATENATE(A2084,"=",F2084,". ",AX2084)</f>
        <v>JX270939=. .GBR</v>
      </c>
      <c r="BH2084" s="170" t="str">
        <f aca="false">CONCATENATE(A2084,"=",AX2084)</f>
        <v>JX270939=.GBR</v>
      </c>
      <c r="BI2084" s="170" t="str">
        <f aca="false">CONCATENATE(A2084,"=",ComForSubtype,D2084)</f>
        <v>JX270939=</v>
      </c>
      <c r="BJ2084" s="170" t="str">
        <f aca="false">CONCATENATE(A2084,"=",E2084)</f>
        <v>JX270939=</v>
      </c>
      <c r="BK2084" s="170" t="str">
        <f aca="false">CONCATENATE(A2084,"=",C2084)</f>
        <v>JX270939=</v>
      </c>
      <c r="BL2084" s="170" t="str">
        <f aca="false">CONCATENATE(D2084,"=")</f>
        <v>=</v>
      </c>
      <c r="BM2084" s="223" t="str">
        <f aca="false">IF(BA2084="XX","",BA2084)</f>
        <v>JX270939</v>
      </c>
      <c r="BN2084" s="224" t="str">
        <f aca="false">CONCATENATE(IF(F2084="","",F2084),IF(G2084="","",CONCATENATE(" / ",G2084)))</f>
        <v/>
      </c>
      <c r="BO2084" s="225" t="str">
        <f aca="false">AX2084</f>
        <v>.GBR</v>
      </c>
      <c r="BP2084" s="226" t="str">
        <f aca="false">IF(V2084="","",V2084)</f>
        <v/>
      </c>
      <c r="BQ2084" s="226" t="str">
        <f aca="false">IF(W2084="","",CONCATENATE(W2084,IF(LEFT(AO2084,1)="s","+","")))</f>
        <v/>
      </c>
      <c r="BR2084" s="226" t="str">
        <f aca="false">IF(X2084="","",CONCATENATE(X2084,IF(LEFT(AQ2084,1)="s","+","")))</f>
        <v/>
      </c>
      <c r="BS2084" s="226" t="str">
        <f aca="false">IF(Y2084="","",CONCATENATE(Y2084,IF(LEFT(AR2084,1)="s","+","")))</f>
        <v/>
      </c>
      <c r="BT2084" s="226" t="str">
        <f aca="false">IF(Z2084="","",CONCATENATE(Z2084,IF(LEFT(AS2084,1)="s","+","")))</f>
        <v/>
      </c>
      <c r="BU2084" s="227" t="str">
        <f aca="false">IF(AA2084="","",CONCATENATE(AA2084,IF(LEFT(AT2084,1)="s","+","")))</f>
        <v/>
      </c>
      <c r="BW2084" s="177" t="s">
        <v>338</v>
      </c>
      <c r="BX2084" s="170" t="str">
        <f aca="false">IF(BW2084&lt;&gt;"",IF(ISNUMBER(FIND("=",BW2084)),LEFT(BW2084,FIND("=",BW2084)-1),BW2084),BW2084)</f>
        <v>xx</v>
      </c>
      <c r="BY2084" s="170" t="str">
        <f aca="false">IF(BW2084&lt;&gt;"",IF(ISNUMBER(FIND("=",BW2084)),RIGHT(BW2084,LEN(BW2084)-FIND("=",BW2084)),""),"")</f>
        <v>Non_select</v>
      </c>
      <c r="BZ2084" s="170" t="str">
        <f aca="false">IF(BX2084&lt;&gt;"",IF(ISNUMBER(FIND(".",BX2084)),LEFT(BX2084,FIND(".",BX2084)-1),BX2084),BX2084)</f>
        <v>xx</v>
      </c>
      <c r="CA2084" s="170" t="str">
        <f aca="false">IF(BX2084&lt;&gt;"",IF(ISNUMBER(FIND(".",BX2084)),RIGHT(BX2084,LEN(BX2084)-FIND(".",BX2084)),""),"")</f>
        <v/>
      </c>
      <c r="CC2084" s="170" t="str">
        <f aca="false">A2084</f>
        <v>JX270939</v>
      </c>
      <c r="CD2084" s="178" t="s">
        <v>339</v>
      </c>
      <c r="CE2084" s="178" t="s">
        <v>340</v>
      </c>
      <c r="CF2084" s="178" t="s">
        <v>341</v>
      </c>
      <c r="CK2084" s="178"/>
      <c r="CR2084" s="228" t="n">
        <f aca="false">C2084</f>
        <v>0</v>
      </c>
      <c r="CS2084" s="229" t="n">
        <f aca="false">D2084</f>
        <v>0</v>
      </c>
      <c r="CT2084" s="170" t="str">
        <f aca="false">CONCATENATE(CD2084," strain ",CM2084," ",CL2084,", partial cds")</f>
        <v>Hepatitis E virus strain  , partial cds</v>
      </c>
    </row>
    <row r="2085" customFormat="false" ht="11.9" hidden="true" customHeight="true" outlineLevel="0" collapsed="false">
      <c r="A2085" s="1" t="s">
        <v>5039</v>
      </c>
      <c r="B2085" s="147" t="s">
        <v>371</v>
      </c>
      <c r="F2085" s="210"/>
      <c r="H2085" s="146" t="s">
        <v>649</v>
      </c>
      <c r="I2085" s="153" t="s">
        <v>650</v>
      </c>
      <c r="J2085" s="146" t="s">
        <v>395</v>
      </c>
      <c r="AJ2085" s="219" t="n">
        <f aca="false">SeqEnd-SeqBeg+1</f>
        <v>1</v>
      </c>
      <c r="AK2085" s="220" t="n">
        <f aca="false">AND( SeqBeg&lt;=Beg  , End &lt;=SeqEnd )</f>
        <v>0</v>
      </c>
      <c r="AN2085" s="221"/>
      <c r="AO2085" s="147" t="s">
        <v>103</v>
      </c>
      <c r="AP2085" s="147" t="s">
        <v>103</v>
      </c>
      <c r="AQ2085" s="147" t="s">
        <v>103</v>
      </c>
      <c r="AR2085" s="147" t="s">
        <v>103</v>
      </c>
      <c r="AS2085" s="147" t="s">
        <v>103</v>
      </c>
      <c r="AT2085" s="147" t="s">
        <v>103</v>
      </c>
      <c r="AU2085" s="146"/>
      <c r="AW2085" s="222" t="str">
        <f aca="false">HYPERLINK(CONCATENATE("http://www.ncbi.nlm.nih.gov/nuccore/",BM2085),BM2085)</f>
        <v>JX270940</v>
      </c>
      <c r="AX2085" s="219" t="str">
        <f aca="false">CONCATENATE(D2085,IF(I2085="","",CONCATENATE(".",I2085)),IF(K2085="","",CONCATENATE(".",K2085)),IF(M2085="","",CONCATENATE(".",M2085)),IF(R2085="","",CONCATENATE(".",R2085)),IF(U2085="","","(*)"))</f>
        <v>.GBR</v>
      </c>
      <c r="AY2085" s="170" t="str">
        <f aca="false">CONCATENATE(BM2085,".",BN2085)</f>
        <v>JX270940.</v>
      </c>
      <c r="AZ2085" s="171" t="str">
        <f aca="false">IF(AV2085="",IF(ISNUMBER(FIND(".",A2085)),LEFT(A2085,FIND(".",A2085)-1),A2085),AV2085)</f>
        <v>JX270940</v>
      </c>
      <c r="BA2085" s="171" t="str">
        <f aca="false">IF(ISNUMBER(FIND("-",AZ2085)),LEFT(AZ2085,FIND("-",AZ2085)-1),AZ2085)</f>
        <v>JX270940</v>
      </c>
      <c r="BB2085" s="170" t="str">
        <f aca="false"> MEGAname &amp; "="</f>
        <v>JX270940=</v>
      </c>
      <c r="BC2085" s="170" t="str">
        <f aca="false">Clear &amp; IF(span ,"Span","out")</f>
        <v>JX270940=out</v>
      </c>
      <c r="BD2085" s="170" t="str">
        <f aca="false">Clear &amp; IF(span, IF(B2085=".","Selected",B2085),"out")</f>
        <v>JX270940=out</v>
      </c>
      <c r="BE2085" s="170" t="str">
        <f aca="false">Clear &amp; Strain</f>
        <v>JX270940=</v>
      </c>
      <c r="BF2085" s="170" t="str">
        <f aca="false">CONCATENATE(A2085,"=",F2085,". ",AX2085,IF(AB2085="","",CONCATENATE(".",AB2085)))</f>
        <v>JX270940=. .GBR</v>
      </c>
      <c r="BG2085" s="170" t="str">
        <f aca="false">CONCATENATE(A2085,"=",F2085,". ",AX2085)</f>
        <v>JX270940=. .GBR</v>
      </c>
      <c r="BH2085" s="170" t="str">
        <f aca="false">CONCATENATE(A2085,"=",AX2085)</f>
        <v>JX270940=.GBR</v>
      </c>
      <c r="BI2085" s="170" t="str">
        <f aca="false">CONCATENATE(A2085,"=",ComForSubtype,D2085)</f>
        <v>JX270940=</v>
      </c>
      <c r="BJ2085" s="170" t="str">
        <f aca="false">CONCATENATE(A2085,"=",E2085)</f>
        <v>JX270940=</v>
      </c>
      <c r="BK2085" s="170" t="str">
        <f aca="false">CONCATENATE(A2085,"=",C2085)</f>
        <v>JX270940=</v>
      </c>
      <c r="BL2085" s="170" t="str">
        <f aca="false">CONCATENATE(D2085,"=")</f>
        <v>=</v>
      </c>
      <c r="BM2085" s="223" t="str">
        <f aca="false">IF(BA2085="XX","",BA2085)</f>
        <v>JX270940</v>
      </c>
      <c r="BN2085" s="224" t="str">
        <f aca="false">CONCATENATE(IF(F2085="","",F2085),IF(G2085="","",CONCATENATE(" / ",G2085)))</f>
        <v/>
      </c>
      <c r="BO2085" s="225" t="str">
        <f aca="false">AX2085</f>
        <v>.GBR</v>
      </c>
      <c r="BP2085" s="226" t="str">
        <f aca="false">IF(V2085="","",V2085)</f>
        <v/>
      </c>
      <c r="BQ2085" s="226" t="str">
        <f aca="false">IF(W2085="","",CONCATENATE(W2085,IF(LEFT(AO2085,1)="s","+","")))</f>
        <v/>
      </c>
      <c r="BR2085" s="226" t="str">
        <f aca="false">IF(X2085="","",CONCATENATE(X2085,IF(LEFT(AQ2085,1)="s","+","")))</f>
        <v/>
      </c>
      <c r="BS2085" s="226" t="str">
        <f aca="false">IF(Y2085="","",CONCATENATE(Y2085,IF(LEFT(AR2085,1)="s","+","")))</f>
        <v/>
      </c>
      <c r="BT2085" s="226" t="str">
        <f aca="false">IF(Z2085="","",CONCATENATE(Z2085,IF(LEFT(AS2085,1)="s","+","")))</f>
        <v/>
      </c>
      <c r="BU2085" s="227" t="str">
        <f aca="false">IF(AA2085="","",CONCATENATE(AA2085,IF(LEFT(AT2085,1)="s","+","")))</f>
        <v/>
      </c>
      <c r="BW2085" s="177" t="s">
        <v>338</v>
      </c>
      <c r="BX2085" s="170" t="str">
        <f aca="false">IF(BW2085&lt;&gt;"",IF(ISNUMBER(FIND("=",BW2085)),LEFT(BW2085,FIND("=",BW2085)-1),BW2085),BW2085)</f>
        <v>xx</v>
      </c>
      <c r="BY2085" s="170" t="str">
        <f aca="false">IF(BW2085&lt;&gt;"",IF(ISNUMBER(FIND("=",BW2085)),RIGHT(BW2085,LEN(BW2085)-FIND("=",BW2085)),""),"")</f>
        <v>Non_select</v>
      </c>
      <c r="BZ2085" s="170" t="str">
        <f aca="false">IF(BX2085&lt;&gt;"",IF(ISNUMBER(FIND(".",BX2085)),LEFT(BX2085,FIND(".",BX2085)-1),BX2085),BX2085)</f>
        <v>xx</v>
      </c>
      <c r="CA2085" s="170" t="str">
        <f aca="false">IF(BX2085&lt;&gt;"",IF(ISNUMBER(FIND(".",BX2085)),RIGHT(BX2085,LEN(BX2085)-FIND(".",BX2085)),""),"")</f>
        <v/>
      </c>
      <c r="CC2085" s="170" t="str">
        <f aca="false">A2085</f>
        <v>JX270940</v>
      </c>
      <c r="CD2085" s="178" t="s">
        <v>339</v>
      </c>
      <c r="CE2085" s="178" t="s">
        <v>340</v>
      </c>
      <c r="CF2085" s="178" t="s">
        <v>341</v>
      </c>
      <c r="CK2085" s="178"/>
      <c r="CR2085" s="228" t="n">
        <f aca="false">C2085</f>
        <v>0</v>
      </c>
      <c r="CS2085" s="229" t="n">
        <f aca="false">D2085</f>
        <v>0</v>
      </c>
      <c r="CT2085" s="170" t="str">
        <f aca="false">CONCATENATE(CD2085," strain ",CM2085," ",CL2085,", partial cds")</f>
        <v>Hepatitis E virus strain  , partial cds</v>
      </c>
    </row>
    <row r="2086" customFormat="false" ht="11.9" hidden="true" customHeight="true" outlineLevel="0" collapsed="false">
      <c r="A2086" s="1" t="s">
        <v>5040</v>
      </c>
      <c r="B2086" s="147" t="s">
        <v>371</v>
      </c>
      <c r="F2086" s="210"/>
      <c r="H2086" s="146" t="s">
        <v>649</v>
      </c>
      <c r="I2086" s="153" t="s">
        <v>650</v>
      </c>
      <c r="J2086" s="146" t="s">
        <v>395</v>
      </c>
      <c r="AJ2086" s="219" t="n">
        <f aca="false">SeqEnd-SeqBeg+1</f>
        <v>1</v>
      </c>
      <c r="AK2086" s="220" t="n">
        <f aca="false">AND( SeqBeg&lt;=Beg  , End &lt;=SeqEnd )</f>
        <v>0</v>
      </c>
      <c r="AN2086" s="221"/>
      <c r="AO2086" s="147" t="s">
        <v>103</v>
      </c>
      <c r="AP2086" s="147" t="s">
        <v>103</v>
      </c>
      <c r="AQ2086" s="147" t="s">
        <v>103</v>
      </c>
      <c r="AR2086" s="147" t="s">
        <v>103</v>
      </c>
      <c r="AS2086" s="147" t="s">
        <v>103</v>
      </c>
      <c r="AT2086" s="147" t="s">
        <v>103</v>
      </c>
      <c r="AU2086" s="146"/>
      <c r="AW2086" s="222" t="str">
        <f aca="false">HYPERLINK(CONCATENATE("http://www.ncbi.nlm.nih.gov/nuccore/",BM2086),BM2086)</f>
        <v>JX270941</v>
      </c>
      <c r="AX2086" s="219" t="str">
        <f aca="false">CONCATENATE(D2086,IF(I2086="","",CONCATENATE(".",I2086)),IF(K2086="","",CONCATENATE(".",K2086)),IF(M2086="","",CONCATENATE(".",M2086)),IF(R2086="","",CONCATENATE(".",R2086)),IF(U2086="","","(*)"))</f>
        <v>.GBR</v>
      </c>
      <c r="AY2086" s="170" t="str">
        <f aca="false">CONCATENATE(BM2086,".",BN2086)</f>
        <v>JX270941.</v>
      </c>
      <c r="AZ2086" s="171" t="str">
        <f aca="false">IF(AV2086="",IF(ISNUMBER(FIND(".",A2086)),LEFT(A2086,FIND(".",A2086)-1),A2086),AV2086)</f>
        <v>JX270941</v>
      </c>
      <c r="BA2086" s="171" t="str">
        <f aca="false">IF(ISNUMBER(FIND("-",AZ2086)),LEFT(AZ2086,FIND("-",AZ2086)-1),AZ2086)</f>
        <v>JX270941</v>
      </c>
      <c r="BB2086" s="170" t="str">
        <f aca="false"> MEGAname &amp; "="</f>
        <v>JX270941=</v>
      </c>
      <c r="BC2086" s="170" t="str">
        <f aca="false">Clear &amp; IF(span ,"Span","out")</f>
        <v>JX270941=out</v>
      </c>
      <c r="BD2086" s="170" t="str">
        <f aca="false">Clear &amp; IF(span, IF(B2086=".","Selected",B2086),"out")</f>
        <v>JX270941=out</v>
      </c>
      <c r="BE2086" s="170" t="str">
        <f aca="false">Clear &amp; Strain</f>
        <v>JX270941=</v>
      </c>
      <c r="BF2086" s="170" t="str">
        <f aca="false">CONCATENATE(A2086,"=",F2086,". ",AX2086,IF(AB2086="","",CONCATENATE(".",AB2086)))</f>
        <v>JX270941=. .GBR</v>
      </c>
      <c r="BG2086" s="170" t="str">
        <f aca="false">CONCATENATE(A2086,"=",F2086,". ",AX2086)</f>
        <v>JX270941=. .GBR</v>
      </c>
      <c r="BH2086" s="170" t="str">
        <f aca="false">CONCATENATE(A2086,"=",AX2086)</f>
        <v>JX270941=.GBR</v>
      </c>
      <c r="BI2086" s="170" t="str">
        <f aca="false">CONCATENATE(A2086,"=",ComForSubtype,D2086)</f>
        <v>JX270941=</v>
      </c>
      <c r="BJ2086" s="170" t="str">
        <f aca="false">CONCATENATE(A2086,"=",E2086)</f>
        <v>JX270941=</v>
      </c>
      <c r="BK2086" s="170" t="str">
        <f aca="false">CONCATENATE(A2086,"=",C2086)</f>
        <v>JX270941=</v>
      </c>
      <c r="BL2086" s="170" t="str">
        <f aca="false">CONCATENATE(D2086,"=")</f>
        <v>=</v>
      </c>
      <c r="BM2086" s="223" t="str">
        <f aca="false">IF(BA2086="XX","",BA2086)</f>
        <v>JX270941</v>
      </c>
      <c r="BN2086" s="224" t="str">
        <f aca="false">CONCATENATE(IF(F2086="","",F2086),IF(G2086="","",CONCATENATE(" / ",G2086)))</f>
        <v/>
      </c>
      <c r="BO2086" s="225" t="str">
        <f aca="false">AX2086</f>
        <v>.GBR</v>
      </c>
      <c r="BP2086" s="226" t="str">
        <f aca="false">IF(V2086="","",V2086)</f>
        <v/>
      </c>
      <c r="BQ2086" s="226" t="str">
        <f aca="false">IF(W2086="","",CONCATENATE(W2086,IF(LEFT(AO2086,1)="s","+","")))</f>
        <v/>
      </c>
      <c r="BR2086" s="226" t="str">
        <f aca="false">IF(X2086="","",CONCATENATE(X2086,IF(LEFT(AQ2086,1)="s","+","")))</f>
        <v/>
      </c>
      <c r="BS2086" s="226" t="str">
        <f aca="false">IF(Y2086="","",CONCATENATE(Y2086,IF(LEFT(AR2086,1)="s","+","")))</f>
        <v/>
      </c>
      <c r="BT2086" s="226" t="str">
        <f aca="false">IF(Z2086="","",CONCATENATE(Z2086,IF(LEFT(AS2086,1)="s","+","")))</f>
        <v/>
      </c>
      <c r="BU2086" s="227" t="str">
        <f aca="false">IF(AA2086="","",CONCATENATE(AA2086,IF(LEFT(AT2086,1)="s","+","")))</f>
        <v/>
      </c>
      <c r="BW2086" s="177" t="s">
        <v>338</v>
      </c>
      <c r="BX2086" s="170" t="str">
        <f aca="false">IF(BW2086&lt;&gt;"",IF(ISNUMBER(FIND("=",BW2086)),LEFT(BW2086,FIND("=",BW2086)-1),BW2086),BW2086)</f>
        <v>xx</v>
      </c>
      <c r="BY2086" s="170" t="str">
        <f aca="false">IF(BW2086&lt;&gt;"",IF(ISNUMBER(FIND("=",BW2086)),RIGHT(BW2086,LEN(BW2086)-FIND("=",BW2086)),""),"")</f>
        <v>Non_select</v>
      </c>
      <c r="BZ2086" s="170" t="str">
        <f aca="false">IF(BX2086&lt;&gt;"",IF(ISNUMBER(FIND(".",BX2086)),LEFT(BX2086,FIND(".",BX2086)-1),BX2086),BX2086)</f>
        <v>xx</v>
      </c>
      <c r="CA2086" s="170" t="str">
        <f aca="false">IF(BX2086&lt;&gt;"",IF(ISNUMBER(FIND(".",BX2086)),RIGHT(BX2086,LEN(BX2086)-FIND(".",BX2086)),""),"")</f>
        <v/>
      </c>
      <c r="CC2086" s="170" t="str">
        <f aca="false">A2086</f>
        <v>JX270941</v>
      </c>
      <c r="CD2086" s="178" t="s">
        <v>339</v>
      </c>
      <c r="CE2086" s="178" t="s">
        <v>340</v>
      </c>
      <c r="CF2086" s="178" t="s">
        <v>341</v>
      </c>
      <c r="CK2086" s="178"/>
      <c r="CR2086" s="228" t="n">
        <f aca="false">C2086</f>
        <v>0</v>
      </c>
      <c r="CS2086" s="229" t="n">
        <f aca="false">D2086</f>
        <v>0</v>
      </c>
      <c r="CT2086" s="170" t="str">
        <f aca="false">CONCATENATE(CD2086," strain ",CM2086," ",CL2086,", partial cds")</f>
        <v>Hepatitis E virus strain  , partial cds</v>
      </c>
    </row>
    <row r="2087" customFormat="false" ht="11.9" hidden="true" customHeight="true" outlineLevel="0" collapsed="false">
      <c r="A2087" s="1" t="s">
        <v>5041</v>
      </c>
      <c r="B2087" s="147" t="s">
        <v>371</v>
      </c>
      <c r="F2087" s="210"/>
      <c r="H2087" s="146" t="s">
        <v>649</v>
      </c>
      <c r="I2087" s="153" t="s">
        <v>650</v>
      </c>
      <c r="J2087" s="146" t="s">
        <v>395</v>
      </c>
      <c r="AJ2087" s="219" t="n">
        <f aca="false">SeqEnd-SeqBeg+1</f>
        <v>1</v>
      </c>
      <c r="AK2087" s="220" t="n">
        <f aca="false">AND( SeqBeg&lt;=Beg  , End &lt;=SeqEnd )</f>
        <v>0</v>
      </c>
      <c r="AN2087" s="221"/>
      <c r="AO2087" s="147" t="s">
        <v>103</v>
      </c>
      <c r="AP2087" s="147" t="s">
        <v>103</v>
      </c>
      <c r="AQ2087" s="147" t="s">
        <v>103</v>
      </c>
      <c r="AR2087" s="147" t="s">
        <v>103</v>
      </c>
      <c r="AS2087" s="147" t="s">
        <v>103</v>
      </c>
      <c r="AT2087" s="147" t="s">
        <v>103</v>
      </c>
      <c r="AU2087" s="146"/>
      <c r="AW2087" s="222" t="str">
        <f aca="false">HYPERLINK(CONCATENATE("http://www.ncbi.nlm.nih.gov/nuccore/",BM2087),BM2087)</f>
        <v>JX270942</v>
      </c>
      <c r="AX2087" s="219" t="str">
        <f aca="false">CONCATENATE(D2087,IF(I2087="","",CONCATENATE(".",I2087)),IF(K2087="","",CONCATENATE(".",K2087)),IF(M2087="","",CONCATENATE(".",M2087)),IF(R2087="","",CONCATENATE(".",R2087)),IF(U2087="","","(*)"))</f>
        <v>.GBR</v>
      </c>
      <c r="AY2087" s="170" t="str">
        <f aca="false">CONCATENATE(BM2087,".",BN2087)</f>
        <v>JX270942.</v>
      </c>
      <c r="AZ2087" s="171" t="str">
        <f aca="false">IF(AV2087="",IF(ISNUMBER(FIND(".",A2087)),LEFT(A2087,FIND(".",A2087)-1),A2087),AV2087)</f>
        <v>JX270942</v>
      </c>
      <c r="BA2087" s="171" t="str">
        <f aca="false">IF(ISNUMBER(FIND("-",AZ2087)),LEFT(AZ2087,FIND("-",AZ2087)-1),AZ2087)</f>
        <v>JX270942</v>
      </c>
      <c r="BB2087" s="170" t="str">
        <f aca="false"> MEGAname &amp; "="</f>
        <v>JX270942=</v>
      </c>
      <c r="BC2087" s="170" t="str">
        <f aca="false">Clear &amp; IF(span ,"Span","out")</f>
        <v>JX270942=out</v>
      </c>
      <c r="BD2087" s="170" t="str">
        <f aca="false">Clear &amp; IF(span, IF(B2087=".","Selected",B2087),"out")</f>
        <v>JX270942=out</v>
      </c>
      <c r="BE2087" s="170" t="str">
        <f aca="false">Clear &amp; Strain</f>
        <v>JX270942=</v>
      </c>
      <c r="BF2087" s="170" t="str">
        <f aca="false">CONCATENATE(A2087,"=",F2087,". ",AX2087,IF(AB2087="","",CONCATENATE(".",AB2087)))</f>
        <v>JX270942=. .GBR</v>
      </c>
      <c r="BG2087" s="170" t="str">
        <f aca="false">CONCATENATE(A2087,"=",F2087,". ",AX2087)</f>
        <v>JX270942=. .GBR</v>
      </c>
      <c r="BH2087" s="170" t="str">
        <f aca="false">CONCATENATE(A2087,"=",AX2087)</f>
        <v>JX270942=.GBR</v>
      </c>
      <c r="BI2087" s="170" t="str">
        <f aca="false">CONCATENATE(A2087,"=",ComForSubtype,D2087)</f>
        <v>JX270942=</v>
      </c>
      <c r="BJ2087" s="170" t="str">
        <f aca="false">CONCATENATE(A2087,"=",E2087)</f>
        <v>JX270942=</v>
      </c>
      <c r="BK2087" s="170" t="str">
        <f aca="false">CONCATENATE(A2087,"=",C2087)</f>
        <v>JX270942=</v>
      </c>
      <c r="BL2087" s="170" t="str">
        <f aca="false">CONCATENATE(D2087,"=")</f>
        <v>=</v>
      </c>
      <c r="BM2087" s="223" t="str">
        <f aca="false">IF(BA2087="XX","",BA2087)</f>
        <v>JX270942</v>
      </c>
      <c r="BN2087" s="224" t="str">
        <f aca="false">CONCATENATE(IF(F2087="","",F2087),IF(G2087="","",CONCATENATE(" / ",G2087)))</f>
        <v/>
      </c>
      <c r="BO2087" s="225" t="str">
        <f aca="false">AX2087</f>
        <v>.GBR</v>
      </c>
      <c r="BP2087" s="226" t="str">
        <f aca="false">IF(V2087="","",V2087)</f>
        <v/>
      </c>
      <c r="BQ2087" s="226" t="str">
        <f aca="false">IF(W2087="","",CONCATENATE(W2087,IF(LEFT(AO2087,1)="s","+","")))</f>
        <v/>
      </c>
      <c r="BR2087" s="226" t="str">
        <f aca="false">IF(X2087="","",CONCATENATE(X2087,IF(LEFT(AQ2087,1)="s","+","")))</f>
        <v/>
      </c>
      <c r="BS2087" s="226" t="str">
        <f aca="false">IF(Y2087="","",CONCATENATE(Y2087,IF(LEFT(AR2087,1)="s","+","")))</f>
        <v/>
      </c>
      <c r="BT2087" s="226" t="str">
        <f aca="false">IF(Z2087="","",CONCATENATE(Z2087,IF(LEFT(AS2087,1)="s","+","")))</f>
        <v/>
      </c>
      <c r="BU2087" s="227" t="str">
        <f aca="false">IF(AA2087="","",CONCATENATE(AA2087,IF(LEFT(AT2087,1)="s","+","")))</f>
        <v/>
      </c>
      <c r="BW2087" s="177" t="s">
        <v>338</v>
      </c>
      <c r="BX2087" s="170" t="str">
        <f aca="false">IF(BW2087&lt;&gt;"",IF(ISNUMBER(FIND("=",BW2087)),LEFT(BW2087,FIND("=",BW2087)-1),BW2087),BW2087)</f>
        <v>xx</v>
      </c>
      <c r="BY2087" s="170" t="str">
        <f aca="false">IF(BW2087&lt;&gt;"",IF(ISNUMBER(FIND("=",BW2087)),RIGHT(BW2087,LEN(BW2087)-FIND("=",BW2087)),""),"")</f>
        <v>Non_select</v>
      </c>
      <c r="BZ2087" s="170" t="str">
        <f aca="false">IF(BX2087&lt;&gt;"",IF(ISNUMBER(FIND(".",BX2087)),LEFT(BX2087,FIND(".",BX2087)-1),BX2087),BX2087)</f>
        <v>xx</v>
      </c>
      <c r="CA2087" s="170" t="str">
        <f aca="false">IF(BX2087&lt;&gt;"",IF(ISNUMBER(FIND(".",BX2087)),RIGHT(BX2087,LEN(BX2087)-FIND(".",BX2087)),""),"")</f>
        <v/>
      </c>
      <c r="CC2087" s="170" t="str">
        <f aca="false">A2087</f>
        <v>JX270942</v>
      </c>
      <c r="CD2087" s="178" t="s">
        <v>339</v>
      </c>
      <c r="CE2087" s="178" t="s">
        <v>340</v>
      </c>
      <c r="CF2087" s="178" t="s">
        <v>341</v>
      </c>
      <c r="CK2087" s="178"/>
      <c r="CR2087" s="228" t="n">
        <f aca="false">C2087</f>
        <v>0</v>
      </c>
      <c r="CS2087" s="229" t="n">
        <f aca="false">D2087</f>
        <v>0</v>
      </c>
      <c r="CT2087" s="170" t="str">
        <f aca="false">CONCATENATE(CD2087," strain ",CM2087," ",CL2087,", partial cds")</f>
        <v>Hepatitis E virus strain  , partial cds</v>
      </c>
    </row>
    <row r="2088" customFormat="false" ht="11.9" hidden="true" customHeight="true" outlineLevel="0" collapsed="false">
      <c r="A2088" s="1" t="s">
        <v>5042</v>
      </c>
      <c r="B2088" s="147" t="s">
        <v>371</v>
      </c>
      <c r="F2088" s="210"/>
      <c r="H2088" s="146" t="s">
        <v>649</v>
      </c>
      <c r="I2088" s="153" t="s">
        <v>650</v>
      </c>
      <c r="J2088" s="146" t="s">
        <v>395</v>
      </c>
      <c r="AJ2088" s="219" t="n">
        <f aca="false">SeqEnd-SeqBeg+1</f>
        <v>1</v>
      </c>
      <c r="AK2088" s="220" t="n">
        <f aca="false">AND( SeqBeg&lt;=Beg  , End &lt;=SeqEnd )</f>
        <v>0</v>
      </c>
      <c r="AN2088" s="221"/>
      <c r="AO2088" s="147" t="s">
        <v>103</v>
      </c>
      <c r="AP2088" s="147" t="s">
        <v>103</v>
      </c>
      <c r="AQ2088" s="147" t="s">
        <v>103</v>
      </c>
      <c r="AR2088" s="147" t="s">
        <v>103</v>
      </c>
      <c r="AS2088" s="147" t="s">
        <v>103</v>
      </c>
      <c r="AT2088" s="147" t="s">
        <v>103</v>
      </c>
      <c r="AU2088" s="146"/>
      <c r="AW2088" s="222" t="str">
        <f aca="false">HYPERLINK(CONCATENATE("http://www.ncbi.nlm.nih.gov/nuccore/",BM2088),BM2088)</f>
        <v>JX270943</v>
      </c>
      <c r="AX2088" s="219" t="str">
        <f aca="false">CONCATENATE(D2088,IF(I2088="","",CONCATENATE(".",I2088)),IF(K2088="","",CONCATENATE(".",K2088)),IF(M2088="","",CONCATENATE(".",M2088)),IF(R2088="","",CONCATENATE(".",R2088)),IF(U2088="","","(*)"))</f>
        <v>.GBR</v>
      </c>
      <c r="AY2088" s="170" t="str">
        <f aca="false">CONCATENATE(BM2088,".",BN2088)</f>
        <v>JX270943.</v>
      </c>
      <c r="AZ2088" s="171" t="str">
        <f aca="false">IF(AV2088="",IF(ISNUMBER(FIND(".",A2088)),LEFT(A2088,FIND(".",A2088)-1),A2088),AV2088)</f>
        <v>JX270943</v>
      </c>
      <c r="BA2088" s="171" t="str">
        <f aca="false">IF(ISNUMBER(FIND("-",AZ2088)),LEFT(AZ2088,FIND("-",AZ2088)-1),AZ2088)</f>
        <v>JX270943</v>
      </c>
      <c r="BB2088" s="170" t="str">
        <f aca="false"> MEGAname &amp; "="</f>
        <v>JX270943=</v>
      </c>
      <c r="BC2088" s="170" t="str">
        <f aca="false">Clear &amp; IF(span ,"Span","out")</f>
        <v>JX270943=out</v>
      </c>
      <c r="BD2088" s="170" t="str">
        <f aca="false">Clear &amp; IF(span, IF(B2088=".","Selected",B2088),"out")</f>
        <v>JX270943=out</v>
      </c>
      <c r="BE2088" s="170" t="str">
        <f aca="false">Clear &amp; Strain</f>
        <v>JX270943=</v>
      </c>
      <c r="BF2088" s="170" t="str">
        <f aca="false">CONCATENATE(A2088,"=",F2088,". ",AX2088,IF(AB2088="","",CONCATENATE(".",AB2088)))</f>
        <v>JX270943=. .GBR</v>
      </c>
      <c r="BG2088" s="170" t="str">
        <f aca="false">CONCATENATE(A2088,"=",F2088,". ",AX2088)</f>
        <v>JX270943=. .GBR</v>
      </c>
      <c r="BH2088" s="170" t="str">
        <f aca="false">CONCATENATE(A2088,"=",AX2088)</f>
        <v>JX270943=.GBR</v>
      </c>
      <c r="BI2088" s="170" t="str">
        <f aca="false">CONCATENATE(A2088,"=",ComForSubtype,D2088)</f>
        <v>JX270943=</v>
      </c>
      <c r="BJ2088" s="170" t="str">
        <f aca="false">CONCATENATE(A2088,"=",E2088)</f>
        <v>JX270943=</v>
      </c>
      <c r="BK2088" s="170" t="str">
        <f aca="false">CONCATENATE(A2088,"=",C2088)</f>
        <v>JX270943=</v>
      </c>
      <c r="BL2088" s="170" t="str">
        <f aca="false">CONCATENATE(D2088,"=")</f>
        <v>=</v>
      </c>
      <c r="BM2088" s="223" t="str">
        <f aca="false">IF(BA2088="XX","",BA2088)</f>
        <v>JX270943</v>
      </c>
      <c r="BN2088" s="224" t="str">
        <f aca="false">CONCATENATE(IF(F2088="","",F2088),IF(G2088="","",CONCATENATE(" / ",G2088)))</f>
        <v/>
      </c>
      <c r="BO2088" s="225" t="str">
        <f aca="false">AX2088</f>
        <v>.GBR</v>
      </c>
      <c r="BP2088" s="226" t="str">
        <f aca="false">IF(V2088="","",V2088)</f>
        <v/>
      </c>
      <c r="BQ2088" s="226" t="str">
        <f aca="false">IF(W2088="","",CONCATENATE(W2088,IF(LEFT(AO2088,1)="s","+","")))</f>
        <v/>
      </c>
      <c r="BR2088" s="226" t="str">
        <f aca="false">IF(X2088="","",CONCATENATE(X2088,IF(LEFT(AQ2088,1)="s","+","")))</f>
        <v/>
      </c>
      <c r="BS2088" s="226" t="str">
        <f aca="false">IF(Y2088="","",CONCATENATE(Y2088,IF(LEFT(AR2088,1)="s","+","")))</f>
        <v/>
      </c>
      <c r="BT2088" s="226" t="str">
        <f aca="false">IF(Z2088="","",CONCATENATE(Z2088,IF(LEFT(AS2088,1)="s","+","")))</f>
        <v/>
      </c>
      <c r="BU2088" s="227" t="str">
        <f aca="false">IF(AA2088="","",CONCATENATE(AA2088,IF(LEFT(AT2088,1)="s","+","")))</f>
        <v/>
      </c>
      <c r="BW2088" s="177" t="s">
        <v>338</v>
      </c>
      <c r="BX2088" s="170" t="str">
        <f aca="false">IF(BW2088&lt;&gt;"",IF(ISNUMBER(FIND("=",BW2088)),LEFT(BW2088,FIND("=",BW2088)-1),BW2088),BW2088)</f>
        <v>xx</v>
      </c>
      <c r="BY2088" s="170" t="str">
        <f aca="false">IF(BW2088&lt;&gt;"",IF(ISNUMBER(FIND("=",BW2088)),RIGHT(BW2088,LEN(BW2088)-FIND("=",BW2088)),""),"")</f>
        <v>Non_select</v>
      </c>
      <c r="BZ2088" s="170" t="str">
        <f aca="false">IF(BX2088&lt;&gt;"",IF(ISNUMBER(FIND(".",BX2088)),LEFT(BX2088,FIND(".",BX2088)-1),BX2088),BX2088)</f>
        <v>xx</v>
      </c>
      <c r="CA2088" s="170" t="str">
        <f aca="false">IF(BX2088&lt;&gt;"",IF(ISNUMBER(FIND(".",BX2088)),RIGHT(BX2088,LEN(BX2088)-FIND(".",BX2088)),""),"")</f>
        <v/>
      </c>
      <c r="CC2088" s="170" t="str">
        <f aca="false">A2088</f>
        <v>JX270943</v>
      </c>
      <c r="CD2088" s="178" t="s">
        <v>339</v>
      </c>
      <c r="CE2088" s="178" t="s">
        <v>340</v>
      </c>
      <c r="CF2088" s="178" t="s">
        <v>341</v>
      </c>
      <c r="CK2088" s="178"/>
      <c r="CR2088" s="228" t="n">
        <f aca="false">C2088</f>
        <v>0</v>
      </c>
      <c r="CS2088" s="229" t="n">
        <f aca="false">D2088</f>
        <v>0</v>
      </c>
      <c r="CT2088" s="170" t="str">
        <f aca="false">CONCATENATE(CD2088," strain ",CM2088," ",CL2088,", partial cds")</f>
        <v>Hepatitis E virus strain  , partial cds</v>
      </c>
    </row>
    <row r="2089" customFormat="false" ht="11.9" hidden="true" customHeight="true" outlineLevel="0" collapsed="false">
      <c r="A2089" s="1" t="s">
        <v>5043</v>
      </c>
      <c r="B2089" s="147" t="s">
        <v>371</v>
      </c>
      <c r="F2089" s="210"/>
      <c r="H2089" s="146" t="s">
        <v>649</v>
      </c>
      <c r="I2089" s="153" t="s">
        <v>650</v>
      </c>
      <c r="J2089" s="146" t="s">
        <v>395</v>
      </c>
      <c r="AJ2089" s="219" t="n">
        <f aca="false">SeqEnd-SeqBeg+1</f>
        <v>1</v>
      </c>
      <c r="AK2089" s="220" t="n">
        <f aca="false">AND( SeqBeg&lt;=Beg  , End &lt;=SeqEnd )</f>
        <v>0</v>
      </c>
      <c r="AN2089" s="221"/>
      <c r="AO2089" s="147" t="s">
        <v>103</v>
      </c>
      <c r="AP2089" s="147" t="s">
        <v>103</v>
      </c>
      <c r="AQ2089" s="147" t="s">
        <v>103</v>
      </c>
      <c r="AR2089" s="147" t="s">
        <v>103</v>
      </c>
      <c r="AS2089" s="147" t="s">
        <v>103</v>
      </c>
      <c r="AT2089" s="147" t="s">
        <v>103</v>
      </c>
      <c r="AU2089" s="146"/>
      <c r="AW2089" s="222" t="str">
        <f aca="false">HYPERLINK(CONCATENATE("http://www.ncbi.nlm.nih.gov/nuccore/",BM2089),BM2089)</f>
        <v>JX270944</v>
      </c>
      <c r="AX2089" s="219" t="str">
        <f aca="false">CONCATENATE(D2089,IF(I2089="","",CONCATENATE(".",I2089)),IF(K2089="","",CONCATENATE(".",K2089)),IF(M2089="","",CONCATENATE(".",M2089)),IF(R2089="","",CONCATENATE(".",R2089)),IF(U2089="","","(*)"))</f>
        <v>.GBR</v>
      </c>
      <c r="AY2089" s="170" t="str">
        <f aca="false">CONCATENATE(BM2089,".",BN2089)</f>
        <v>JX270944.</v>
      </c>
      <c r="AZ2089" s="171" t="str">
        <f aca="false">IF(AV2089="",IF(ISNUMBER(FIND(".",A2089)),LEFT(A2089,FIND(".",A2089)-1),A2089),AV2089)</f>
        <v>JX270944</v>
      </c>
      <c r="BA2089" s="171" t="str">
        <f aca="false">IF(ISNUMBER(FIND("-",AZ2089)),LEFT(AZ2089,FIND("-",AZ2089)-1),AZ2089)</f>
        <v>JX270944</v>
      </c>
      <c r="BB2089" s="170" t="str">
        <f aca="false"> MEGAname &amp; "="</f>
        <v>JX270944=</v>
      </c>
      <c r="BC2089" s="170" t="str">
        <f aca="false">Clear &amp; IF(span ,"Span","out")</f>
        <v>JX270944=out</v>
      </c>
      <c r="BD2089" s="170" t="str">
        <f aca="false">Clear &amp; IF(span, IF(B2089=".","Selected",B2089),"out")</f>
        <v>JX270944=out</v>
      </c>
      <c r="BE2089" s="170" t="str">
        <f aca="false">Clear &amp; Strain</f>
        <v>JX270944=</v>
      </c>
      <c r="BF2089" s="170" t="str">
        <f aca="false">CONCATENATE(A2089,"=",F2089,". ",AX2089,IF(AB2089="","",CONCATENATE(".",AB2089)))</f>
        <v>JX270944=. .GBR</v>
      </c>
      <c r="BG2089" s="170" t="str">
        <f aca="false">CONCATENATE(A2089,"=",F2089,". ",AX2089)</f>
        <v>JX270944=. .GBR</v>
      </c>
      <c r="BH2089" s="170" t="str">
        <f aca="false">CONCATENATE(A2089,"=",AX2089)</f>
        <v>JX270944=.GBR</v>
      </c>
      <c r="BI2089" s="170" t="str">
        <f aca="false">CONCATENATE(A2089,"=",ComForSubtype,D2089)</f>
        <v>JX270944=</v>
      </c>
      <c r="BJ2089" s="170" t="str">
        <f aca="false">CONCATENATE(A2089,"=",E2089)</f>
        <v>JX270944=</v>
      </c>
      <c r="BK2089" s="170" t="str">
        <f aca="false">CONCATENATE(A2089,"=",C2089)</f>
        <v>JX270944=</v>
      </c>
      <c r="BL2089" s="170" t="str">
        <f aca="false">CONCATENATE(D2089,"=")</f>
        <v>=</v>
      </c>
      <c r="BM2089" s="223" t="str">
        <f aca="false">IF(BA2089="XX","",BA2089)</f>
        <v>JX270944</v>
      </c>
      <c r="BN2089" s="224" t="str">
        <f aca="false">CONCATENATE(IF(F2089="","",F2089),IF(G2089="","",CONCATENATE(" / ",G2089)))</f>
        <v/>
      </c>
      <c r="BO2089" s="225" t="str">
        <f aca="false">AX2089</f>
        <v>.GBR</v>
      </c>
      <c r="BP2089" s="226" t="str">
        <f aca="false">IF(V2089="","",V2089)</f>
        <v/>
      </c>
      <c r="BQ2089" s="226" t="str">
        <f aca="false">IF(W2089="","",CONCATENATE(W2089,IF(LEFT(AO2089,1)="s","+","")))</f>
        <v/>
      </c>
      <c r="BR2089" s="226" t="str">
        <f aca="false">IF(X2089="","",CONCATENATE(X2089,IF(LEFT(AQ2089,1)="s","+","")))</f>
        <v/>
      </c>
      <c r="BS2089" s="226" t="str">
        <f aca="false">IF(Y2089="","",CONCATENATE(Y2089,IF(LEFT(AR2089,1)="s","+","")))</f>
        <v/>
      </c>
      <c r="BT2089" s="226" t="str">
        <f aca="false">IF(Z2089="","",CONCATENATE(Z2089,IF(LEFT(AS2089,1)="s","+","")))</f>
        <v/>
      </c>
      <c r="BU2089" s="227" t="str">
        <f aca="false">IF(AA2089="","",CONCATENATE(AA2089,IF(LEFT(AT2089,1)="s","+","")))</f>
        <v/>
      </c>
      <c r="BW2089" s="177" t="s">
        <v>338</v>
      </c>
      <c r="BX2089" s="170" t="str">
        <f aca="false">IF(BW2089&lt;&gt;"",IF(ISNUMBER(FIND("=",BW2089)),LEFT(BW2089,FIND("=",BW2089)-1),BW2089),BW2089)</f>
        <v>xx</v>
      </c>
      <c r="BY2089" s="170" t="str">
        <f aca="false">IF(BW2089&lt;&gt;"",IF(ISNUMBER(FIND("=",BW2089)),RIGHT(BW2089,LEN(BW2089)-FIND("=",BW2089)),""),"")</f>
        <v>Non_select</v>
      </c>
      <c r="BZ2089" s="170" t="str">
        <f aca="false">IF(BX2089&lt;&gt;"",IF(ISNUMBER(FIND(".",BX2089)),LEFT(BX2089,FIND(".",BX2089)-1),BX2089),BX2089)</f>
        <v>xx</v>
      </c>
      <c r="CA2089" s="170" t="str">
        <f aca="false">IF(BX2089&lt;&gt;"",IF(ISNUMBER(FIND(".",BX2089)),RIGHT(BX2089,LEN(BX2089)-FIND(".",BX2089)),""),"")</f>
        <v/>
      </c>
      <c r="CC2089" s="170" t="str">
        <f aca="false">A2089</f>
        <v>JX270944</v>
      </c>
      <c r="CD2089" s="178" t="s">
        <v>339</v>
      </c>
      <c r="CE2089" s="178" t="s">
        <v>340</v>
      </c>
      <c r="CF2089" s="178" t="s">
        <v>341</v>
      </c>
      <c r="CK2089" s="178"/>
      <c r="CR2089" s="228" t="n">
        <f aca="false">C2089</f>
        <v>0</v>
      </c>
      <c r="CS2089" s="229" t="n">
        <f aca="false">D2089</f>
        <v>0</v>
      </c>
      <c r="CT2089" s="170" t="str">
        <f aca="false">CONCATENATE(CD2089," strain ",CM2089," ",CL2089,", partial cds")</f>
        <v>Hepatitis E virus strain  , partial cds</v>
      </c>
    </row>
    <row r="2090" customFormat="false" ht="11.9" hidden="true" customHeight="true" outlineLevel="0" collapsed="false">
      <c r="A2090" s="1" t="s">
        <v>5044</v>
      </c>
      <c r="B2090" s="147" t="s">
        <v>371</v>
      </c>
      <c r="F2090" s="210"/>
      <c r="H2090" s="146" t="s">
        <v>649</v>
      </c>
      <c r="I2090" s="153" t="s">
        <v>650</v>
      </c>
      <c r="J2090" s="146" t="s">
        <v>395</v>
      </c>
      <c r="AJ2090" s="219" t="n">
        <f aca="false">SeqEnd-SeqBeg+1</f>
        <v>1</v>
      </c>
      <c r="AK2090" s="220" t="n">
        <f aca="false">AND( SeqBeg&lt;=Beg  , End &lt;=SeqEnd )</f>
        <v>0</v>
      </c>
      <c r="AN2090" s="221"/>
      <c r="AO2090" s="147" t="s">
        <v>103</v>
      </c>
      <c r="AP2090" s="147" t="s">
        <v>103</v>
      </c>
      <c r="AQ2090" s="147" t="s">
        <v>103</v>
      </c>
      <c r="AR2090" s="147" t="s">
        <v>103</v>
      </c>
      <c r="AS2090" s="147" t="s">
        <v>103</v>
      </c>
      <c r="AT2090" s="147" t="s">
        <v>103</v>
      </c>
      <c r="AU2090" s="146"/>
      <c r="AW2090" s="222" t="str">
        <f aca="false">HYPERLINK(CONCATENATE("http://www.ncbi.nlm.nih.gov/nuccore/",BM2090),BM2090)</f>
        <v>JX270945</v>
      </c>
      <c r="AX2090" s="219" t="str">
        <f aca="false">CONCATENATE(D2090,IF(I2090="","",CONCATENATE(".",I2090)),IF(K2090="","",CONCATENATE(".",K2090)),IF(M2090="","",CONCATENATE(".",M2090)),IF(R2090="","",CONCATENATE(".",R2090)),IF(U2090="","","(*)"))</f>
        <v>.GBR</v>
      </c>
      <c r="AY2090" s="170" t="str">
        <f aca="false">CONCATENATE(BM2090,".",BN2090)</f>
        <v>JX270945.</v>
      </c>
      <c r="AZ2090" s="171" t="str">
        <f aca="false">IF(AV2090="",IF(ISNUMBER(FIND(".",A2090)),LEFT(A2090,FIND(".",A2090)-1),A2090),AV2090)</f>
        <v>JX270945</v>
      </c>
      <c r="BA2090" s="171" t="str">
        <f aca="false">IF(ISNUMBER(FIND("-",AZ2090)),LEFT(AZ2090,FIND("-",AZ2090)-1),AZ2090)</f>
        <v>JX270945</v>
      </c>
      <c r="BB2090" s="170" t="str">
        <f aca="false"> MEGAname &amp; "="</f>
        <v>JX270945=</v>
      </c>
      <c r="BC2090" s="170" t="str">
        <f aca="false">Clear &amp; IF(span ,"Span","out")</f>
        <v>JX270945=out</v>
      </c>
      <c r="BD2090" s="170" t="str">
        <f aca="false">Clear &amp; IF(span, IF(B2090=".","Selected",B2090),"out")</f>
        <v>JX270945=out</v>
      </c>
      <c r="BE2090" s="170" t="str">
        <f aca="false">Clear &amp; Strain</f>
        <v>JX270945=</v>
      </c>
      <c r="BF2090" s="170" t="str">
        <f aca="false">CONCATENATE(A2090,"=",F2090,". ",AX2090,IF(AB2090="","",CONCATENATE(".",AB2090)))</f>
        <v>JX270945=. .GBR</v>
      </c>
      <c r="BG2090" s="170" t="str">
        <f aca="false">CONCATENATE(A2090,"=",F2090,". ",AX2090)</f>
        <v>JX270945=. .GBR</v>
      </c>
      <c r="BH2090" s="170" t="str">
        <f aca="false">CONCATENATE(A2090,"=",AX2090)</f>
        <v>JX270945=.GBR</v>
      </c>
      <c r="BI2090" s="170" t="str">
        <f aca="false">CONCATENATE(A2090,"=",ComForSubtype,D2090)</f>
        <v>JX270945=</v>
      </c>
      <c r="BJ2090" s="170" t="str">
        <f aca="false">CONCATENATE(A2090,"=",E2090)</f>
        <v>JX270945=</v>
      </c>
      <c r="BK2090" s="170" t="str">
        <f aca="false">CONCATENATE(A2090,"=",C2090)</f>
        <v>JX270945=</v>
      </c>
      <c r="BL2090" s="170" t="str">
        <f aca="false">CONCATENATE(D2090,"=")</f>
        <v>=</v>
      </c>
      <c r="BM2090" s="223" t="str">
        <f aca="false">IF(BA2090="XX","",BA2090)</f>
        <v>JX270945</v>
      </c>
      <c r="BN2090" s="224" t="str">
        <f aca="false">CONCATENATE(IF(F2090="","",F2090),IF(G2090="","",CONCATENATE(" / ",G2090)))</f>
        <v/>
      </c>
      <c r="BO2090" s="225" t="str">
        <f aca="false">AX2090</f>
        <v>.GBR</v>
      </c>
      <c r="BP2090" s="226" t="str">
        <f aca="false">IF(V2090="","",V2090)</f>
        <v/>
      </c>
      <c r="BQ2090" s="226" t="str">
        <f aca="false">IF(W2090="","",CONCATENATE(W2090,IF(LEFT(AO2090,1)="s","+","")))</f>
        <v/>
      </c>
      <c r="BR2090" s="226" t="str">
        <f aca="false">IF(X2090="","",CONCATENATE(X2090,IF(LEFT(AQ2090,1)="s","+","")))</f>
        <v/>
      </c>
      <c r="BS2090" s="226" t="str">
        <f aca="false">IF(Y2090="","",CONCATENATE(Y2090,IF(LEFT(AR2090,1)="s","+","")))</f>
        <v/>
      </c>
      <c r="BT2090" s="226" t="str">
        <f aca="false">IF(Z2090="","",CONCATENATE(Z2090,IF(LEFT(AS2090,1)="s","+","")))</f>
        <v/>
      </c>
      <c r="BU2090" s="227" t="str">
        <f aca="false">IF(AA2090="","",CONCATENATE(AA2090,IF(LEFT(AT2090,1)="s","+","")))</f>
        <v/>
      </c>
      <c r="BW2090" s="177" t="s">
        <v>338</v>
      </c>
      <c r="BX2090" s="170" t="str">
        <f aca="false">IF(BW2090&lt;&gt;"",IF(ISNUMBER(FIND("=",BW2090)),LEFT(BW2090,FIND("=",BW2090)-1),BW2090),BW2090)</f>
        <v>xx</v>
      </c>
      <c r="BY2090" s="170" t="str">
        <f aca="false">IF(BW2090&lt;&gt;"",IF(ISNUMBER(FIND("=",BW2090)),RIGHT(BW2090,LEN(BW2090)-FIND("=",BW2090)),""),"")</f>
        <v>Non_select</v>
      </c>
      <c r="BZ2090" s="170" t="str">
        <f aca="false">IF(BX2090&lt;&gt;"",IF(ISNUMBER(FIND(".",BX2090)),LEFT(BX2090,FIND(".",BX2090)-1),BX2090),BX2090)</f>
        <v>xx</v>
      </c>
      <c r="CA2090" s="170" t="str">
        <f aca="false">IF(BX2090&lt;&gt;"",IF(ISNUMBER(FIND(".",BX2090)),RIGHT(BX2090,LEN(BX2090)-FIND(".",BX2090)),""),"")</f>
        <v/>
      </c>
      <c r="CC2090" s="170" t="str">
        <f aca="false">A2090</f>
        <v>JX270945</v>
      </c>
      <c r="CD2090" s="178" t="s">
        <v>339</v>
      </c>
      <c r="CE2090" s="178" t="s">
        <v>340</v>
      </c>
      <c r="CF2090" s="178" t="s">
        <v>341</v>
      </c>
      <c r="CK2090" s="178"/>
      <c r="CR2090" s="228" t="n">
        <f aca="false">C2090</f>
        <v>0</v>
      </c>
      <c r="CS2090" s="229" t="n">
        <f aca="false">D2090</f>
        <v>0</v>
      </c>
      <c r="CT2090" s="170" t="str">
        <f aca="false">CONCATENATE(CD2090," strain ",CM2090," ",CL2090,", partial cds")</f>
        <v>Hepatitis E virus strain  , partial cds</v>
      </c>
    </row>
    <row r="2091" customFormat="false" ht="11.9" hidden="true" customHeight="true" outlineLevel="0" collapsed="false">
      <c r="A2091" s="1" t="s">
        <v>5045</v>
      </c>
      <c r="B2091" s="147" t="s">
        <v>371</v>
      </c>
      <c r="F2091" s="210"/>
      <c r="H2091" s="146" t="s">
        <v>649</v>
      </c>
      <c r="I2091" s="153" t="s">
        <v>650</v>
      </c>
      <c r="J2091" s="146" t="s">
        <v>395</v>
      </c>
      <c r="AJ2091" s="219" t="n">
        <f aca="false">SeqEnd-SeqBeg+1</f>
        <v>1</v>
      </c>
      <c r="AK2091" s="220" t="n">
        <f aca="false">AND( SeqBeg&lt;=Beg  , End &lt;=SeqEnd )</f>
        <v>0</v>
      </c>
      <c r="AN2091" s="221"/>
      <c r="AO2091" s="147" t="s">
        <v>103</v>
      </c>
      <c r="AP2091" s="147" t="s">
        <v>103</v>
      </c>
      <c r="AQ2091" s="147" t="s">
        <v>103</v>
      </c>
      <c r="AR2091" s="147" t="s">
        <v>103</v>
      </c>
      <c r="AS2091" s="147" t="s">
        <v>103</v>
      </c>
      <c r="AT2091" s="147" t="s">
        <v>103</v>
      </c>
      <c r="AU2091" s="146"/>
      <c r="AW2091" s="222" t="str">
        <f aca="false">HYPERLINK(CONCATENATE("http://www.ncbi.nlm.nih.gov/nuccore/",BM2091),BM2091)</f>
        <v>JX270946</v>
      </c>
      <c r="AX2091" s="219" t="str">
        <f aca="false">CONCATENATE(D2091,IF(I2091="","",CONCATENATE(".",I2091)),IF(K2091="","",CONCATENATE(".",K2091)),IF(M2091="","",CONCATENATE(".",M2091)),IF(R2091="","",CONCATENATE(".",R2091)),IF(U2091="","","(*)"))</f>
        <v>.GBR</v>
      </c>
      <c r="AY2091" s="170" t="str">
        <f aca="false">CONCATENATE(BM2091,".",BN2091)</f>
        <v>JX270946.</v>
      </c>
      <c r="AZ2091" s="171" t="str">
        <f aca="false">IF(AV2091="",IF(ISNUMBER(FIND(".",A2091)),LEFT(A2091,FIND(".",A2091)-1),A2091),AV2091)</f>
        <v>JX270946</v>
      </c>
      <c r="BA2091" s="171" t="str">
        <f aca="false">IF(ISNUMBER(FIND("-",AZ2091)),LEFT(AZ2091,FIND("-",AZ2091)-1),AZ2091)</f>
        <v>JX270946</v>
      </c>
      <c r="BB2091" s="170" t="str">
        <f aca="false"> MEGAname &amp; "="</f>
        <v>JX270946=</v>
      </c>
      <c r="BC2091" s="170" t="str">
        <f aca="false">Clear &amp; IF(span ,"Span","out")</f>
        <v>JX270946=out</v>
      </c>
      <c r="BD2091" s="170" t="str">
        <f aca="false">Clear &amp; IF(span, IF(B2091=".","Selected",B2091),"out")</f>
        <v>JX270946=out</v>
      </c>
      <c r="BE2091" s="170" t="str">
        <f aca="false">Clear &amp; Strain</f>
        <v>JX270946=</v>
      </c>
      <c r="BF2091" s="170" t="str">
        <f aca="false">CONCATENATE(A2091,"=",F2091,". ",AX2091,IF(AB2091="","",CONCATENATE(".",AB2091)))</f>
        <v>JX270946=. .GBR</v>
      </c>
      <c r="BG2091" s="170" t="str">
        <f aca="false">CONCATENATE(A2091,"=",F2091,". ",AX2091)</f>
        <v>JX270946=. .GBR</v>
      </c>
      <c r="BH2091" s="170" t="str">
        <f aca="false">CONCATENATE(A2091,"=",AX2091)</f>
        <v>JX270946=.GBR</v>
      </c>
      <c r="BI2091" s="170" t="str">
        <f aca="false">CONCATENATE(A2091,"=",ComForSubtype,D2091)</f>
        <v>JX270946=</v>
      </c>
      <c r="BJ2091" s="170" t="str">
        <f aca="false">CONCATENATE(A2091,"=",E2091)</f>
        <v>JX270946=</v>
      </c>
      <c r="BK2091" s="170" t="str">
        <f aca="false">CONCATENATE(A2091,"=",C2091)</f>
        <v>JX270946=</v>
      </c>
      <c r="BL2091" s="170" t="str">
        <f aca="false">CONCATENATE(D2091,"=")</f>
        <v>=</v>
      </c>
      <c r="BM2091" s="223" t="str">
        <f aca="false">IF(BA2091="XX","",BA2091)</f>
        <v>JX270946</v>
      </c>
      <c r="BN2091" s="224" t="str">
        <f aca="false">CONCATENATE(IF(F2091="","",F2091),IF(G2091="","",CONCATENATE(" / ",G2091)))</f>
        <v/>
      </c>
      <c r="BO2091" s="225" t="str">
        <f aca="false">AX2091</f>
        <v>.GBR</v>
      </c>
      <c r="BP2091" s="226" t="str">
        <f aca="false">IF(V2091="","",V2091)</f>
        <v/>
      </c>
      <c r="BQ2091" s="226" t="str">
        <f aca="false">IF(W2091="","",CONCATENATE(W2091,IF(LEFT(AO2091,1)="s","+","")))</f>
        <v/>
      </c>
      <c r="BR2091" s="226" t="str">
        <f aca="false">IF(X2091="","",CONCATENATE(X2091,IF(LEFT(AQ2091,1)="s","+","")))</f>
        <v/>
      </c>
      <c r="BS2091" s="226" t="str">
        <f aca="false">IF(Y2091="","",CONCATENATE(Y2091,IF(LEFT(AR2091,1)="s","+","")))</f>
        <v/>
      </c>
      <c r="BT2091" s="226" t="str">
        <f aca="false">IF(Z2091="","",CONCATENATE(Z2091,IF(LEFT(AS2091,1)="s","+","")))</f>
        <v/>
      </c>
      <c r="BU2091" s="227" t="str">
        <f aca="false">IF(AA2091="","",CONCATENATE(AA2091,IF(LEFT(AT2091,1)="s","+","")))</f>
        <v/>
      </c>
      <c r="BW2091" s="177" t="s">
        <v>338</v>
      </c>
      <c r="BX2091" s="170" t="str">
        <f aca="false">IF(BW2091&lt;&gt;"",IF(ISNUMBER(FIND("=",BW2091)),LEFT(BW2091,FIND("=",BW2091)-1),BW2091),BW2091)</f>
        <v>xx</v>
      </c>
      <c r="BY2091" s="170" t="str">
        <f aca="false">IF(BW2091&lt;&gt;"",IF(ISNUMBER(FIND("=",BW2091)),RIGHT(BW2091,LEN(BW2091)-FIND("=",BW2091)),""),"")</f>
        <v>Non_select</v>
      </c>
      <c r="BZ2091" s="170" t="str">
        <f aca="false">IF(BX2091&lt;&gt;"",IF(ISNUMBER(FIND(".",BX2091)),LEFT(BX2091,FIND(".",BX2091)-1),BX2091),BX2091)</f>
        <v>xx</v>
      </c>
      <c r="CA2091" s="170" t="str">
        <f aca="false">IF(BX2091&lt;&gt;"",IF(ISNUMBER(FIND(".",BX2091)),RIGHT(BX2091,LEN(BX2091)-FIND(".",BX2091)),""),"")</f>
        <v/>
      </c>
      <c r="CC2091" s="170" t="str">
        <f aca="false">A2091</f>
        <v>JX270946</v>
      </c>
      <c r="CD2091" s="178" t="s">
        <v>339</v>
      </c>
      <c r="CE2091" s="178" t="s">
        <v>340</v>
      </c>
      <c r="CF2091" s="178" t="s">
        <v>341</v>
      </c>
      <c r="CK2091" s="178"/>
      <c r="CR2091" s="228" t="n">
        <f aca="false">C2091</f>
        <v>0</v>
      </c>
      <c r="CS2091" s="229" t="n">
        <f aca="false">D2091</f>
        <v>0</v>
      </c>
      <c r="CT2091" s="170" t="str">
        <f aca="false">CONCATENATE(CD2091," strain ",CM2091," ",CL2091,", partial cds")</f>
        <v>Hepatitis E virus strain  , partial cds</v>
      </c>
    </row>
    <row r="2092" customFormat="false" ht="11.9" hidden="true" customHeight="true" outlineLevel="0" collapsed="false">
      <c r="A2092" s="1" t="s">
        <v>5046</v>
      </c>
      <c r="B2092" s="147" t="s">
        <v>371</v>
      </c>
      <c r="F2092" s="210"/>
      <c r="H2092" s="146" t="s">
        <v>649</v>
      </c>
      <c r="I2092" s="153" t="s">
        <v>650</v>
      </c>
      <c r="J2092" s="146" t="s">
        <v>395</v>
      </c>
      <c r="AJ2092" s="219" t="n">
        <f aca="false">SeqEnd-SeqBeg+1</f>
        <v>1</v>
      </c>
      <c r="AK2092" s="220" t="n">
        <f aca="false">AND( SeqBeg&lt;=Beg  , End &lt;=SeqEnd )</f>
        <v>0</v>
      </c>
      <c r="AN2092" s="221"/>
      <c r="AO2092" s="147" t="s">
        <v>103</v>
      </c>
      <c r="AP2092" s="147" t="s">
        <v>103</v>
      </c>
      <c r="AQ2092" s="147" t="s">
        <v>103</v>
      </c>
      <c r="AR2092" s="147" t="s">
        <v>103</v>
      </c>
      <c r="AS2092" s="147" t="s">
        <v>103</v>
      </c>
      <c r="AT2092" s="147" t="s">
        <v>103</v>
      </c>
      <c r="AU2092" s="146"/>
      <c r="AW2092" s="222" t="str">
        <f aca="false">HYPERLINK(CONCATENATE("http://www.ncbi.nlm.nih.gov/nuccore/",BM2092),BM2092)</f>
        <v>JX270947</v>
      </c>
      <c r="AX2092" s="219" t="str">
        <f aca="false">CONCATENATE(D2092,IF(I2092="","",CONCATENATE(".",I2092)),IF(K2092="","",CONCATENATE(".",K2092)),IF(M2092="","",CONCATENATE(".",M2092)),IF(R2092="","",CONCATENATE(".",R2092)),IF(U2092="","","(*)"))</f>
        <v>.GBR</v>
      </c>
      <c r="AY2092" s="170" t="str">
        <f aca="false">CONCATENATE(BM2092,".",BN2092)</f>
        <v>JX270947.</v>
      </c>
      <c r="AZ2092" s="171" t="str">
        <f aca="false">IF(AV2092="",IF(ISNUMBER(FIND(".",A2092)),LEFT(A2092,FIND(".",A2092)-1),A2092),AV2092)</f>
        <v>JX270947</v>
      </c>
      <c r="BA2092" s="171" t="str">
        <f aca="false">IF(ISNUMBER(FIND("-",AZ2092)),LEFT(AZ2092,FIND("-",AZ2092)-1),AZ2092)</f>
        <v>JX270947</v>
      </c>
      <c r="BB2092" s="170" t="str">
        <f aca="false"> MEGAname &amp; "="</f>
        <v>JX270947=</v>
      </c>
      <c r="BC2092" s="170" t="str">
        <f aca="false">Clear &amp; IF(span ,"Span","out")</f>
        <v>JX270947=out</v>
      </c>
      <c r="BD2092" s="170" t="str">
        <f aca="false">Clear &amp; IF(span, IF(B2092=".","Selected",B2092),"out")</f>
        <v>JX270947=out</v>
      </c>
      <c r="BE2092" s="170" t="str">
        <f aca="false">Clear &amp; Strain</f>
        <v>JX270947=</v>
      </c>
      <c r="BF2092" s="170" t="str">
        <f aca="false">CONCATENATE(A2092,"=",F2092,". ",AX2092,IF(AB2092="","",CONCATENATE(".",AB2092)))</f>
        <v>JX270947=. .GBR</v>
      </c>
      <c r="BG2092" s="170" t="str">
        <f aca="false">CONCATENATE(A2092,"=",F2092,". ",AX2092)</f>
        <v>JX270947=. .GBR</v>
      </c>
      <c r="BH2092" s="170" t="str">
        <f aca="false">CONCATENATE(A2092,"=",AX2092)</f>
        <v>JX270947=.GBR</v>
      </c>
      <c r="BI2092" s="170" t="str">
        <f aca="false">CONCATENATE(A2092,"=",ComForSubtype,D2092)</f>
        <v>JX270947=</v>
      </c>
      <c r="BJ2092" s="170" t="str">
        <f aca="false">CONCATENATE(A2092,"=",E2092)</f>
        <v>JX270947=</v>
      </c>
      <c r="BK2092" s="170" t="str">
        <f aca="false">CONCATENATE(A2092,"=",C2092)</f>
        <v>JX270947=</v>
      </c>
      <c r="BL2092" s="170" t="str">
        <f aca="false">CONCATENATE(D2092,"=")</f>
        <v>=</v>
      </c>
      <c r="BM2092" s="223" t="str">
        <f aca="false">IF(BA2092="XX","",BA2092)</f>
        <v>JX270947</v>
      </c>
      <c r="BN2092" s="224" t="str">
        <f aca="false">CONCATENATE(IF(F2092="","",F2092),IF(G2092="","",CONCATENATE(" / ",G2092)))</f>
        <v/>
      </c>
      <c r="BO2092" s="225" t="str">
        <f aca="false">AX2092</f>
        <v>.GBR</v>
      </c>
      <c r="BP2092" s="226" t="str">
        <f aca="false">IF(V2092="","",V2092)</f>
        <v/>
      </c>
      <c r="BQ2092" s="226" t="str">
        <f aca="false">IF(W2092="","",CONCATENATE(W2092,IF(LEFT(AO2092,1)="s","+","")))</f>
        <v/>
      </c>
      <c r="BR2092" s="226" t="str">
        <f aca="false">IF(X2092="","",CONCATENATE(X2092,IF(LEFT(AQ2092,1)="s","+","")))</f>
        <v/>
      </c>
      <c r="BS2092" s="226" t="str">
        <f aca="false">IF(Y2092="","",CONCATENATE(Y2092,IF(LEFT(AR2092,1)="s","+","")))</f>
        <v/>
      </c>
      <c r="BT2092" s="226" t="str">
        <f aca="false">IF(Z2092="","",CONCATENATE(Z2092,IF(LEFT(AS2092,1)="s","+","")))</f>
        <v/>
      </c>
      <c r="BU2092" s="227" t="str">
        <f aca="false">IF(AA2092="","",CONCATENATE(AA2092,IF(LEFT(AT2092,1)="s","+","")))</f>
        <v/>
      </c>
      <c r="BW2092" s="177" t="s">
        <v>338</v>
      </c>
      <c r="BX2092" s="170" t="str">
        <f aca="false">IF(BW2092&lt;&gt;"",IF(ISNUMBER(FIND("=",BW2092)),LEFT(BW2092,FIND("=",BW2092)-1),BW2092),BW2092)</f>
        <v>xx</v>
      </c>
      <c r="BY2092" s="170" t="str">
        <f aca="false">IF(BW2092&lt;&gt;"",IF(ISNUMBER(FIND("=",BW2092)),RIGHT(BW2092,LEN(BW2092)-FIND("=",BW2092)),""),"")</f>
        <v>Non_select</v>
      </c>
      <c r="BZ2092" s="170" t="str">
        <f aca="false">IF(BX2092&lt;&gt;"",IF(ISNUMBER(FIND(".",BX2092)),LEFT(BX2092,FIND(".",BX2092)-1),BX2092),BX2092)</f>
        <v>xx</v>
      </c>
      <c r="CA2092" s="170" t="str">
        <f aca="false">IF(BX2092&lt;&gt;"",IF(ISNUMBER(FIND(".",BX2092)),RIGHT(BX2092,LEN(BX2092)-FIND(".",BX2092)),""),"")</f>
        <v/>
      </c>
      <c r="CC2092" s="170" t="str">
        <f aca="false">A2092</f>
        <v>JX270947</v>
      </c>
      <c r="CD2092" s="178" t="s">
        <v>339</v>
      </c>
      <c r="CE2092" s="178" t="s">
        <v>340</v>
      </c>
      <c r="CF2092" s="178" t="s">
        <v>341</v>
      </c>
      <c r="CK2092" s="178"/>
      <c r="CR2092" s="228" t="n">
        <f aca="false">C2092</f>
        <v>0</v>
      </c>
      <c r="CS2092" s="229" t="n">
        <f aca="false">D2092</f>
        <v>0</v>
      </c>
      <c r="CT2092" s="170" t="str">
        <f aca="false">CONCATENATE(CD2092," strain ",CM2092," ",CL2092,", partial cds")</f>
        <v>Hepatitis E virus strain  , partial cds</v>
      </c>
    </row>
    <row r="2093" customFormat="false" ht="11.9" hidden="true" customHeight="true" outlineLevel="0" collapsed="false">
      <c r="A2093" s="1" t="s">
        <v>5047</v>
      </c>
      <c r="B2093" s="147" t="s">
        <v>371</v>
      </c>
      <c r="F2093" s="210"/>
      <c r="H2093" s="146" t="s">
        <v>649</v>
      </c>
      <c r="I2093" s="153" t="s">
        <v>650</v>
      </c>
      <c r="J2093" s="146" t="s">
        <v>395</v>
      </c>
      <c r="AJ2093" s="219" t="n">
        <f aca="false">SeqEnd-SeqBeg+1</f>
        <v>1</v>
      </c>
      <c r="AK2093" s="220" t="n">
        <f aca="false">AND( SeqBeg&lt;=Beg  , End &lt;=SeqEnd )</f>
        <v>0</v>
      </c>
      <c r="AN2093" s="221"/>
      <c r="AO2093" s="147" t="s">
        <v>103</v>
      </c>
      <c r="AP2093" s="147" t="s">
        <v>103</v>
      </c>
      <c r="AQ2093" s="147" t="s">
        <v>103</v>
      </c>
      <c r="AR2093" s="147" t="s">
        <v>103</v>
      </c>
      <c r="AS2093" s="147" t="s">
        <v>103</v>
      </c>
      <c r="AT2093" s="147" t="s">
        <v>103</v>
      </c>
      <c r="AU2093" s="146"/>
      <c r="AW2093" s="222" t="str">
        <f aca="false">HYPERLINK(CONCATENATE("http://www.ncbi.nlm.nih.gov/nuccore/",BM2093),BM2093)</f>
        <v>JX421699</v>
      </c>
      <c r="AX2093" s="219" t="str">
        <f aca="false">CONCATENATE(D2093,IF(I2093="","",CONCATENATE(".",I2093)),IF(K2093="","",CONCATENATE(".",K2093)),IF(M2093="","",CONCATENATE(".",M2093)),IF(R2093="","",CONCATENATE(".",R2093)),IF(U2093="","","(*)"))</f>
        <v>.GBR</v>
      </c>
      <c r="AY2093" s="170" t="str">
        <f aca="false">CONCATENATE(BM2093,".",BN2093)</f>
        <v>JX421699.</v>
      </c>
      <c r="AZ2093" s="171" t="str">
        <f aca="false">IF(AV2093="",IF(ISNUMBER(FIND(".",A2093)),LEFT(A2093,FIND(".",A2093)-1),A2093),AV2093)</f>
        <v>JX421699</v>
      </c>
      <c r="BA2093" s="171" t="str">
        <f aca="false">IF(ISNUMBER(FIND("-",AZ2093)),LEFT(AZ2093,FIND("-",AZ2093)-1),AZ2093)</f>
        <v>JX421699</v>
      </c>
      <c r="BB2093" s="170" t="str">
        <f aca="false"> MEGAname &amp; "="</f>
        <v>JX421699=</v>
      </c>
      <c r="BC2093" s="170" t="str">
        <f aca="false">Clear &amp; IF(span ,"Span","out")</f>
        <v>JX421699=out</v>
      </c>
      <c r="BD2093" s="170" t="str">
        <f aca="false">Clear &amp; IF(span, IF(B2093=".","Selected",B2093),"out")</f>
        <v>JX421699=out</v>
      </c>
      <c r="BE2093" s="170" t="str">
        <f aca="false">Clear &amp; Strain</f>
        <v>JX421699=</v>
      </c>
      <c r="BF2093" s="170" t="str">
        <f aca="false">CONCATENATE(A2093,"=",F2093,". ",AX2093,IF(AB2093="","",CONCATENATE(".",AB2093)))</f>
        <v>JX421699=. .GBR</v>
      </c>
      <c r="BG2093" s="170" t="str">
        <f aca="false">CONCATENATE(A2093,"=",F2093,". ",AX2093)</f>
        <v>JX421699=. .GBR</v>
      </c>
      <c r="BH2093" s="170" t="str">
        <f aca="false">CONCATENATE(A2093,"=",AX2093)</f>
        <v>JX421699=.GBR</v>
      </c>
      <c r="BI2093" s="170" t="str">
        <f aca="false">CONCATENATE(A2093,"=",ComForSubtype,D2093)</f>
        <v>JX421699=</v>
      </c>
      <c r="BJ2093" s="170" t="str">
        <f aca="false">CONCATENATE(A2093,"=",E2093)</f>
        <v>JX421699=</v>
      </c>
      <c r="BK2093" s="170" t="str">
        <f aca="false">CONCATENATE(A2093,"=",C2093)</f>
        <v>JX421699=</v>
      </c>
      <c r="BL2093" s="170" t="str">
        <f aca="false">CONCATENATE(D2093,"=")</f>
        <v>=</v>
      </c>
      <c r="BM2093" s="223" t="str">
        <f aca="false">IF(BA2093="XX","",BA2093)</f>
        <v>JX421699</v>
      </c>
      <c r="BN2093" s="224" t="str">
        <f aca="false">CONCATENATE(IF(F2093="","",F2093),IF(G2093="","",CONCATENATE(" / ",G2093)))</f>
        <v/>
      </c>
      <c r="BO2093" s="225" t="str">
        <f aca="false">AX2093</f>
        <v>.GBR</v>
      </c>
      <c r="BP2093" s="226" t="str">
        <f aca="false">IF(V2093="","",V2093)</f>
        <v/>
      </c>
      <c r="BQ2093" s="226" t="str">
        <f aca="false">IF(W2093="","",CONCATENATE(W2093,IF(LEFT(AO2093,1)="s","+","")))</f>
        <v/>
      </c>
      <c r="BR2093" s="226" t="str">
        <f aca="false">IF(X2093="","",CONCATENATE(X2093,IF(LEFT(AQ2093,1)="s","+","")))</f>
        <v/>
      </c>
      <c r="BS2093" s="226" t="str">
        <f aca="false">IF(Y2093="","",CONCATENATE(Y2093,IF(LEFT(AR2093,1)="s","+","")))</f>
        <v/>
      </c>
      <c r="BT2093" s="226" t="str">
        <f aca="false">IF(Z2093="","",CONCATENATE(Z2093,IF(LEFT(AS2093,1)="s","+","")))</f>
        <v/>
      </c>
      <c r="BU2093" s="227" t="str">
        <f aca="false">IF(AA2093="","",CONCATENATE(AA2093,IF(LEFT(AT2093,1)="s","+","")))</f>
        <v/>
      </c>
      <c r="BW2093" s="177" t="s">
        <v>338</v>
      </c>
      <c r="BX2093" s="170" t="str">
        <f aca="false">IF(BW2093&lt;&gt;"",IF(ISNUMBER(FIND("=",BW2093)),LEFT(BW2093,FIND("=",BW2093)-1),BW2093),BW2093)</f>
        <v>xx</v>
      </c>
      <c r="BY2093" s="170" t="str">
        <f aca="false">IF(BW2093&lt;&gt;"",IF(ISNUMBER(FIND("=",BW2093)),RIGHT(BW2093,LEN(BW2093)-FIND("=",BW2093)),""),"")</f>
        <v>Non_select</v>
      </c>
      <c r="BZ2093" s="170" t="str">
        <f aca="false">IF(BX2093&lt;&gt;"",IF(ISNUMBER(FIND(".",BX2093)),LEFT(BX2093,FIND(".",BX2093)-1),BX2093),BX2093)</f>
        <v>xx</v>
      </c>
      <c r="CA2093" s="170" t="str">
        <f aca="false">IF(BX2093&lt;&gt;"",IF(ISNUMBER(FIND(".",BX2093)),RIGHT(BX2093,LEN(BX2093)-FIND(".",BX2093)),""),"")</f>
        <v/>
      </c>
      <c r="CC2093" s="170" t="str">
        <f aca="false">A2093</f>
        <v>JX421699</v>
      </c>
      <c r="CD2093" s="178" t="s">
        <v>339</v>
      </c>
      <c r="CE2093" s="178" t="s">
        <v>340</v>
      </c>
      <c r="CF2093" s="178" t="s">
        <v>341</v>
      </c>
      <c r="CK2093" s="178"/>
      <c r="CR2093" s="228" t="n">
        <f aca="false">C2093</f>
        <v>0</v>
      </c>
      <c r="CS2093" s="229" t="n">
        <f aca="false">D2093</f>
        <v>0</v>
      </c>
      <c r="CT2093" s="170" t="str">
        <f aca="false">CONCATENATE(CD2093," strain ",CM2093," ",CL2093,", partial cds")</f>
        <v>Hepatitis E virus strain  , partial cds</v>
      </c>
    </row>
    <row r="2094" customFormat="false" ht="11.9" hidden="true" customHeight="true" outlineLevel="0" collapsed="false">
      <c r="A2094" s="1" t="s">
        <v>5048</v>
      </c>
      <c r="B2094" s="147" t="s">
        <v>371</v>
      </c>
      <c r="F2094" s="210"/>
      <c r="H2094" s="146" t="s">
        <v>649</v>
      </c>
      <c r="I2094" s="153" t="s">
        <v>650</v>
      </c>
      <c r="J2094" s="146" t="s">
        <v>395</v>
      </c>
      <c r="AJ2094" s="219" t="n">
        <f aca="false">SeqEnd-SeqBeg+1</f>
        <v>1</v>
      </c>
      <c r="AK2094" s="220" t="n">
        <f aca="false">AND( SeqBeg&lt;=Beg  , End &lt;=SeqEnd )</f>
        <v>0</v>
      </c>
      <c r="AN2094" s="221"/>
      <c r="AO2094" s="147" t="s">
        <v>103</v>
      </c>
      <c r="AP2094" s="147" t="s">
        <v>103</v>
      </c>
      <c r="AQ2094" s="147" t="s">
        <v>103</v>
      </c>
      <c r="AR2094" s="147" t="s">
        <v>103</v>
      </c>
      <c r="AS2094" s="147" t="s">
        <v>103</v>
      </c>
      <c r="AT2094" s="147" t="s">
        <v>103</v>
      </c>
      <c r="AU2094" s="146"/>
      <c r="AW2094" s="222" t="str">
        <f aca="false">HYPERLINK(CONCATENATE("http://www.ncbi.nlm.nih.gov/nuccore/",BM2094),BM2094)</f>
        <v>JX486781</v>
      </c>
      <c r="AX2094" s="219" t="str">
        <f aca="false">CONCATENATE(D2094,IF(I2094="","",CONCATENATE(".",I2094)),IF(K2094="","",CONCATENATE(".",K2094)),IF(M2094="","",CONCATENATE(".",M2094)),IF(R2094="","",CONCATENATE(".",R2094)),IF(U2094="","","(*)"))</f>
        <v>.GBR</v>
      </c>
      <c r="AY2094" s="170" t="str">
        <f aca="false">CONCATENATE(BM2094,".",BN2094)</f>
        <v>JX486781.</v>
      </c>
      <c r="AZ2094" s="171" t="str">
        <f aca="false">IF(AV2094="",IF(ISNUMBER(FIND(".",A2094)),LEFT(A2094,FIND(".",A2094)-1),A2094),AV2094)</f>
        <v>JX486781</v>
      </c>
      <c r="BA2094" s="171" t="str">
        <f aca="false">IF(ISNUMBER(FIND("-",AZ2094)),LEFT(AZ2094,FIND("-",AZ2094)-1),AZ2094)</f>
        <v>JX486781</v>
      </c>
      <c r="BB2094" s="170" t="str">
        <f aca="false"> MEGAname &amp; "="</f>
        <v>JX486781=</v>
      </c>
      <c r="BC2094" s="170" t="str">
        <f aca="false">Clear &amp; IF(span ,"Span","out")</f>
        <v>JX486781=out</v>
      </c>
      <c r="BD2094" s="170" t="str">
        <f aca="false">Clear &amp; IF(span, IF(B2094=".","Selected",B2094),"out")</f>
        <v>JX486781=out</v>
      </c>
      <c r="BE2094" s="170" t="str">
        <f aca="false">Clear &amp; Strain</f>
        <v>JX486781=</v>
      </c>
      <c r="BF2094" s="170" t="str">
        <f aca="false">CONCATENATE(A2094,"=",F2094,". ",AX2094,IF(AB2094="","",CONCATENATE(".",AB2094)))</f>
        <v>JX486781=. .GBR</v>
      </c>
      <c r="BG2094" s="170" t="str">
        <f aca="false">CONCATENATE(A2094,"=",F2094,". ",AX2094)</f>
        <v>JX486781=. .GBR</v>
      </c>
      <c r="BH2094" s="170" t="str">
        <f aca="false">CONCATENATE(A2094,"=",AX2094)</f>
        <v>JX486781=.GBR</v>
      </c>
      <c r="BI2094" s="170" t="str">
        <f aca="false">CONCATENATE(A2094,"=",ComForSubtype,D2094)</f>
        <v>JX486781=</v>
      </c>
      <c r="BJ2094" s="170" t="str">
        <f aca="false">CONCATENATE(A2094,"=",E2094)</f>
        <v>JX486781=</v>
      </c>
      <c r="BK2094" s="170" t="str">
        <f aca="false">CONCATENATE(A2094,"=",C2094)</f>
        <v>JX486781=</v>
      </c>
      <c r="BL2094" s="170" t="str">
        <f aca="false">CONCATENATE(D2094,"=")</f>
        <v>=</v>
      </c>
      <c r="BM2094" s="223" t="str">
        <f aca="false">IF(BA2094="XX","",BA2094)</f>
        <v>JX486781</v>
      </c>
      <c r="BN2094" s="224" t="str">
        <f aca="false">CONCATENATE(IF(F2094="","",F2094),IF(G2094="","",CONCATENATE(" / ",G2094)))</f>
        <v/>
      </c>
      <c r="BO2094" s="225" t="str">
        <f aca="false">AX2094</f>
        <v>.GBR</v>
      </c>
      <c r="BP2094" s="226" t="str">
        <f aca="false">IF(V2094="","",V2094)</f>
        <v/>
      </c>
      <c r="BQ2094" s="226" t="str">
        <f aca="false">IF(W2094="","",CONCATENATE(W2094,IF(LEFT(AO2094,1)="s","+","")))</f>
        <v/>
      </c>
      <c r="BR2094" s="226" t="str">
        <f aca="false">IF(X2094="","",CONCATENATE(X2094,IF(LEFT(AQ2094,1)="s","+","")))</f>
        <v/>
      </c>
      <c r="BS2094" s="226" t="str">
        <f aca="false">IF(Y2094="","",CONCATENATE(Y2094,IF(LEFT(AR2094,1)="s","+","")))</f>
        <v/>
      </c>
      <c r="BT2094" s="226" t="str">
        <f aca="false">IF(Z2094="","",CONCATENATE(Z2094,IF(LEFT(AS2094,1)="s","+","")))</f>
        <v/>
      </c>
      <c r="BU2094" s="227" t="str">
        <f aca="false">IF(AA2094="","",CONCATENATE(AA2094,IF(LEFT(AT2094,1)="s","+","")))</f>
        <v/>
      </c>
      <c r="BW2094" s="177" t="s">
        <v>338</v>
      </c>
      <c r="BX2094" s="170" t="str">
        <f aca="false">IF(BW2094&lt;&gt;"",IF(ISNUMBER(FIND("=",BW2094)),LEFT(BW2094,FIND("=",BW2094)-1),BW2094),BW2094)</f>
        <v>xx</v>
      </c>
      <c r="BY2094" s="170" t="str">
        <f aca="false">IF(BW2094&lt;&gt;"",IF(ISNUMBER(FIND("=",BW2094)),RIGHT(BW2094,LEN(BW2094)-FIND("=",BW2094)),""),"")</f>
        <v>Non_select</v>
      </c>
      <c r="BZ2094" s="170" t="str">
        <f aca="false">IF(BX2094&lt;&gt;"",IF(ISNUMBER(FIND(".",BX2094)),LEFT(BX2094,FIND(".",BX2094)-1),BX2094),BX2094)</f>
        <v>xx</v>
      </c>
      <c r="CA2094" s="170" t="str">
        <f aca="false">IF(BX2094&lt;&gt;"",IF(ISNUMBER(FIND(".",BX2094)),RIGHT(BX2094,LEN(BX2094)-FIND(".",BX2094)),""),"")</f>
        <v/>
      </c>
      <c r="CC2094" s="170" t="str">
        <f aca="false">A2094</f>
        <v>JX486781</v>
      </c>
      <c r="CD2094" s="178" t="s">
        <v>339</v>
      </c>
      <c r="CE2094" s="178" t="s">
        <v>340</v>
      </c>
      <c r="CF2094" s="178" t="s">
        <v>341</v>
      </c>
      <c r="CK2094" s="178"/>
      <c r="CR2094" s="228" t="n">
        <f aca="false">C2094</f>
        <v>0</v>
      </c>
      <c r="CS2094" s="229" t="n">
        <f aca="false">D2094</f>
        <v>0</v>
      </c>
      <c r="CT2094" s="170" t="str">
        <f aca="false">CONCATENATE(CD2094," strain ",CM2094," ",CL2094,", partial cds")</f>
        <v>Hepatitis E virus strain  , partial cds</v>
      </c>
    </row>
    <row r="2095" customFormat="false" ht="11.9" hidden="true" customHeight="true" outlineLevel="0" collapsed="false">
      <c r="A2095" s="1" t="s">
        <v>5049</v>
      </c>
      <c r="B2095" s="147" t="s">
        <v>371</v>
      </c>
      <c r="F2095" s="210"/>
      <c r="H2095" s="146" t="s">
        <v>649</v>
      </c>
      <c r="I2095" s="153" t="s">
        <v>650</v>
      </c>
      <c r="J2095" s="146" t="s">
        <v>395</v>
      </c>
      <c r="AJ2095" s="219" t="n">
        <f aca="false">SeqEnd-SeqBeg+1</f>
        <v>1</v>
      </c>
      <c r="AK2095" s="220" t="n">
        <f aca="false">AND( SeqBeg&lt;=Beg  , End &lt;=SeqEnd )</f>
        <v>0</v>
      </c>
      <c r="AN2095" s="221"/>
      <c r="AO2095" s="147" t="s">
        <v>103</v>
      </c>
      <c r="AP2095" s="147" t="s">
        <v>103</v>
      </c>
      <c r="AQ2095" s="147" t="s">
        <v>103</v>
      </c>
      <c r="AR2095" s="147" t="s">
        <v>103</v>
      </c>
      <c r="AS2095" s="147" t="s">
        <v>103</v>
      </c>
      <c r="AT2095" s="147" t="s">
        <v>103</v>
      </c>
      <c r="AU2095" s="146"/>
      <c r="AW2095" s="222" t="str">
        <f aca="false">HYPERLINK(CONCATENATE("http://www.ncbi.nlm.nih.gov/nuccore/",BM2095),BM2095)</f>
        <v>JX486782</v>
      </c>
      <c r="AX2095" s="219" t="str">
        <f aca="false">CONCATENATE(D2095,IF(I2095="","",CONCATENATE(".",I2095)),IF(K2095="","",CONCATENATE(".",K2095)),IF(M2095="","",CONCATENATE(".",M2095)),IF(R2095="","",CONCATENATE(".",R2095)),IF(U2095="","","(*)"))</f>
        <v>.GBR</v>
      </c>
      <c r="AY2095" s="170" t="str">
        <f aca="false">CONCATENATE(BM2095,".",BN2095)</f>
        <v>JX486782.</v>
      </c>
      <c r="AZ2095" s="171" t="str">
        <f aca="false">IF(AV2095="",IF(ISNUMBER(FIND(".",A2095)),LEFT(A2095,FIND(".",A2095)-1),A2095),AV2095)</f>
        <v>JX486782</v>
      </c>
      <c r="BA2095" s="171" t="str">
        <f aca="false">IF(ISNUMBER(FIND("-",AZ2095)),LEFT(AZ2095,FIND("-",AZ2095)-1),AZ2095)</f>
        <v>JX486782</v>
      </c>
      <c r="BB2095" s="170" t="str">
        <f aca="false"> MEGAname &amp; "="</f>
        <v>JX486782=</v>
      </c>
      <c r="BC2095" s="170" t="str">
        <f aca="false">Clear &amp; IF(span ,"Span","out")</f>
        <v>JX486782=out</v>
      </c>
      <c r="BD2095" s="170" t="str">
        <f aca="false">Clear &amp; IF(span, IF(B2095=".","Selected",B2095),"out")</f>
        <v>JX486782=out</v>
      </c>
      <c r="BE2095" s="170" t="str">
        <f aca="false">Clear &amp; Strain</f>
        <v>JX486782=</v>
      </c>
      <c r="BF2095" s="170" t="str">
        <f aca="false">CONCATENATE(A2095,"=",F2095,". ",AX2095,IF(AB2095="","",CONCATENATE(".",AB2095)))</f>
        <v>JX486782=. .GBR</v>
      </c>
      <c r="BG2095" s="170" t="str">
        <f aca="false">CONCATENATE(A2095,"=",F2095,". ",AX2095)</f>
        <v>JX486782=. .GBR</v>
      </c>
      <c r="BH2095" s="170" t="str">
        <f aca="false">CONCATENATE(A2095,"=",AX2095)</f>
        <v>JX486782=.GBR</v>
      </c>
      <c r="BI2095" s="170" t="str">
        <f aca="false">CONCATENATE(A2095,"=",ComForSubtype,D2095)</f>
        <v>JX486782=</v>
      </c>
      <c r="BJ2095" s="170" t="str">
        <f aca="false">CONCATENATE(A2095,"=",E2095)</f>
        <v>JX486782=</v>
      </c>
      <c r="BK2095" s="170" t="str">
        <f aca="false">CONCATENATE(A2095,"=",C2095)</f>
        <v>JX486782=</v>
      </c>
      <c r="BL2095" s="170" t="str">
        <f aca="false">CONCATENATE(D2095,"=")</f>
        <v>=</v>
      </c>
      <c r="BM2095" s="223" t="str">
        <f aca="false">IF(BA2095="XX","",BA2095)</f>
        <v>JX486782</v>
      </c>
      <c r="BN2095" s="224" t="str">
        <f aca="false">CONCATENATE(IF(F2095="","",F2095),IF(G2095="","",CONCATENATE(" / ",G2095)))</f>
        <v/>
      </c>
      <c r="BO2095" s="225" t="str">
        <f aca="false">AX2095</f>
        <v>.GBR</v>
      </c>
      <c r="BP2095" s="226" t="str">
        <f aca="false">IF(V2095="","",V2095)</f>
        <v/>
      </c>
      <c r="BQ2095" s="226" t="str">
        <f aca="false">IF(W2095="","",CONCATENATE(W2095,IF(LEFT(AO2095,1)="s","+","")))</f>
        <v/>
      </c>
      <c r="BR2095" s="226" t="str">
        <f aca="false">IF(X2095="","",CONCATENATE(X2095,IF(LEFT(AQ2095,1)="s","+","")))</f>
        <v/>
      </c>
      <c r="BS2095" s="226" t="str">
        <f aca="false">IF(Y2095="","",CONCATENATE(Y2095,IF(LEFT(AR2095,1)="s","+","")))</f>
        <v/>
      </c>
      <c r="BT2095" s="226" t="str">
        <f aca="false">IF(Z2095="","",CONCATENATE(Z2095,IF(LEFT(AS2095,1)="s","+","")))</f>
        <v/>
      </c>
      <c r="BU2095" s="227" t="str">
        <f aca="false">IF(AA2095="","",CONCATENATE(AA2095,IF(LEFT(AT2095,1)="s","+","")))</f>
        <v/>
      </c>
      <c r="BW2095" s="177" t="s">
        <v>338</v>
      </c>
      <c r="BX2095" s="170" t="str">
        <f aca="false">IF(BW2095&lt;&gt;"",IF(ISNUMBER(FIND("=",BW2095)),LEFT(BW2095,FIND("=",BW2095)-1),BW2095),BW2095)</f>
        <v>xx</v>
      </c>
      <c r="BY2095" s="170" t="str">
        <f aca="false">IF(BW2095&lt;&gt;"",IF(ISNUMBER(FIND("=",BW2095)),RIGHT(BW2095,LEN(BW2095)-FIND("=",BW2095)),""),"")</f>
        <v>Non_select</v>
      </c>
      <c r="BZ2095" s="170" t="str">
        <f aca="false">IF(BX2095&lt;&gt;"",IF(ISNUMBER(FIND(".",BX2095)),LEFT(BX2095,FIND(".",BX2095)-1),BX2095),BX2095)</f>
        <v>xx</v>
      </c>
      <c r="CA2095" s="170" t="str">
        <f aca="false">IF(BX2095&lt;&gt;"",IF(ISNUMBER(FIND(".",BX2095)),RIGHT(BX2095,LEN(BX2095)-FIND(".",BX2095)),""),"")</f>
        <v/>
      </c>
      <c r="CC2095" s="170" t="str">
        <f aca="false">A2095</f>
        <v>JX486782</v>
      </c>
      <c r="CD2095" s="178" t="s">
        <v>339</v>
      </c>
      <c r="CE2095" s="178" t="s">
        <v>340</v>
      </c>
      <c r="CF2095" s="178" t="s">
        <v>341</v>
      </c>
      <c r="CK2095" s="178"/>
      <c r="CR2095" s="228" t="n">
        <f aca="false">C2095</f>
        <v>0</v>
      </c>
      <c r="CS2095" s="229" t="n">
        <f aca="false">D2095</f>
        <v>0</v>
      </c>
      <c r="CT2095" s="170" t="str">
        <f aca="false">CONCATENATE(CD2095," strain ",CM2095," ",CL2095,", partial cds")</f>
        <v>Hepatitis E virus strain  , partial cds</v>
      </c>
    </row>
    <row r="2096" customFormat="false" ht="11.9" hidden="true" customHeight="true" outlineLevel="0" collapsed="false">
      <c r="A2096" s="1" t="s">
        <v>5050</v>
      </c>
      <c r="B2096" s="147" t="s">
        <v>371</v>
      </c>
      <c r="F2096" s="210"/>
      <c r="H2096" s="146" t="s">
        <v>649</v>
      </c>
      <c r="I2096" s="153" t="s">
        <v>650</v>
      </c>
      <c r="J2096" s="146" t="s">
        <v>395</v>
      </c>
      <c r="AJ2096" s="219" t="n">
        <f aca="false">SeqEnd-SeqBeg+1</f>
        <v>1</v>
      </c>
      <c r="AK2096" s="220" t="n">
        <f aca="false">AND( SeqBeg&lt;=Beg  , End &lt;=SeqEnd )</f>
        <v>0</v>
      </c>
      <c r="AN2096" s="221"/>
      <c r="AO2096" s="147" t="s">
        <v>103</v>
      </c>
      <c r="AP2096" s="147" t="s">
        <v>103</v>
      </c>
      <c r="AQ2096" s="147" t="s">
        <v>103</v>
      </c>
      <c r="AR2096" s="147" t="s">
        <v>103</v>
      </c>
      <c r="AS2096" s="147" t="s">
        <v>103</v>
      </c>
      <c r="AT2096" s="147" t="s">
        <v>103</v>
      </c>
      <c r="AU2096" s="146"/>
      <c r="AW2096" s="222" t="str">
        <f aca="false">HYPERLINK(CONCATENATE("http://www.ncbi.nlm.nih.gov/nuccore/",BM2096),BM2096)</f>
        <v>JX486783</v>
      </c>
      <c r="AX2096" s="219" t="str">
        <f aca="false">CONCATENATE(D2096,IF(I2096="","",CONCATENATE(".",I2096)),IF(K2096="","",CONCATENATE(".",K2096)),IF(M2096="","",CONCATENATE(".",M2096)),IF(R2096="","",CONCATENATE(".",R2096)),IF(U2096="","","(*)"))</f>
        <v>.GBR</v>
      </c>
      <c r="AY2096" s="170" t="str">
        <f aca="false">CONCATENATE(BM2096,".",BN2096)</f>
        <v>JX486783.</v>
      </c>
      <c r="AZ2096" s="171" t="str">
        <f aca="false">IF(AV2096="",IF(ISNUMBER(FIND(".",A2096)),LEFT(A2096,FIND(".",A2096)-1),A2096),AV2096)</f>
        <v>JX486783</v>
      </c>
      <c r="BA2096" s="171" t="str">
        <f aca="false">IF(ISNUMBER(FIND("-",AZ2096)),LEFT(AZ2096,FIND("-",AZ2096)-1),AZ2096)</f>
        <v>JX486783</v>
      </c>
      <c r="BB2096" s="170" t="str">
        <f aca="false"> MEGAname &amp; "="</f>
        <v>JX486783=</v>
      </c>
      <c r="BC2096" s="170" t="str">
        <f aca="false">Clear &amp; IF(span ,"Span","out")</f>
        <v>JX486783=out</v>
      </c>
      <c r="BD2096" s="170" t="str">
        <f aca="false">Clear &amp; IF(span, IF(B2096=".","Selected",B2096),"out")</f>
        <v>JX486783=out</v>
      </c>
      <c r="BE2096" s="170" t="str">
        <f aca="false">Clear &amp; Strain</f>
        <v>JX486783=</v>
      </c>
      <c r="BF2096" s="170" t="str">
        <f aca="false">CONCATENATE(A2096,"=",F2096,". ",AX2096,IF(AB2096="","",CONCATENATE(".",AB2096)))</f>
        <v>JX486783=. .GBR</v>
      </c>
      <c r="BG2096" s="170" t="str">
        <f aca="false">CONCATENATE(A2096,"=",F2096,". ",AX2096)</f>
        <v>JX486783=. .GBR</v>
      </c>
      <c r="BH2096" s="170" t="str">
        <f aca="false">CONCATENATE(A2096,"=",AX2096)</f>
        <v>JX486783=.GBR</v>
      </c>
      <c r="BI2096" s="170" t="str">
        <f aca="false">CONCATENATE(A2096,"=",ComForSubtype,D2096)</f>
        <v>JX486783=</v>
      </c>
      <c r="BJ2096" s="170" t="str">
        <f aca="false">CONCATENATE(A2096,"=",E2096)</f>
        <v>JX486783=</v>
      </c>
      <c r="BK2096" s="170" t="str">
        <f aca="false">CONCATENATE(A2096,"=",C2096)</f>
        <v>JX486783=</v>
      </c>
      <c r="BL2096" s="170" t="str">
        <f aca="false">CONCATENATE(D2096,"=")</f>
        <v>=</v>
      </c>
      <c r="BM2096" s="223" t="str">
        <f aca="false">IF(BA2096="XX","",BA2096)</f>
        <v>JX486783</v>
      </c>
      <c r="BN2096" s="224" t="str">
        <f aca="false">CONCATENATE(IF(F2096="","",F2096),IF(G2096="","",CONCATENATE(" / ",G2096)))</f>
        <v/>
      </c>
      <c r="BO2096" s="225" t="str">
        <f aca="false">AX2096</f>
        <v>.GBR</v>
      </c>
      <c r="BP2096" s="226" t="str">
        <f aca="false">IF(V2096="","",V2096)</f>
        <v/>
      </c>
      <c r="BQ2096" s="226" t="str">
        <f aca="false">IF(W2096="","",CONCATENATE(W2096,IF(LEFT(AO2096,1)="s","+","")))</f>
        <v/>
      </c>
      <c r="BR2096" s="226" t="str">
        <f aca="false">IF(X2096="","",CONCATENATE(X2096,IF(LEFT(AQ2096,1)="s","+","")))</f>
        <v/>
      </c>
      <c r="BS2096" s="226" t="str">
        <f aca="false">IF(Y2096="","",CONCATENATE(Y2096,IF(LEFT(AR2096,1)="s","+","")))</f>
        <v/>
      </c>
      <c r="BT2096" s="226" t="str">
        <f aca="false">IF(Z2096="","",CONCATENATE(Z2096,IF(LEFT(AS2096,1)="s","+","")))</f>
        <v/>
      </c>
      <c r="BU2096" s="227" t="str">
        <f aca="false">IF(AA2096="","",CONCATENATE(AA2096,IF(LEFT(AT2096,1)="s","+","")))</f>
        <v/>
      </c>
      <c r="BW2096" s="177" t="s">
        <v>338</v>
      </c>
      <c r="BX2096" s="170" t="str">
        <f aca="false">IF(BW2096&lt;&gt;"",IF(ISNUMBER(FIND("=",BW2096)),LEFT(BW2096,FIND("=",BW2096)-1),BW2096),BW2096)</f>
        <v>xx</v>
      </c>
      <c r="BY2096" s="170" t="str">
        <f aca="false">IF(BW2096&lt;&gt;"",IF(ISNUMBER(FIND("=",BW2096)),RIGHT(BW2096,LEN(BW2096)-FIND("=",BW2096)),""),"")</f>
        <v>Non_select</v>
      </c>
      <c r="BZ2096" s="170" t="str">
        <f aca="false">IF(BX2096&lt;&gt;"",IF(ISNUMBER(FIND(".",BX2096)),LEFT(BX2096,FIND(".",BX2096)-1),BX2096),BX2096)</f>
        <v>xx</v>
      </c>
      <c r="CA2096" s="170" t="str">
        <f aca="false">IF(BX2096&lt;&gt;"",IF(ISNUMBER(FIND(".",BX2096)),RIGHT(BX2096,LEN(BX2096)-FIND(".",BX2096)),""),"")</f>
        <v/>
      </c>
      <c r="CC2096" s="170" t="str">
        <f aca="false">A2096</f>
        <v>JX486783</v>
      </c>
      <c r="CD2096" s="178" t="s">
        <v>339</v>
      </c>
      <c r="CE2096" s="178" t="s">
        <v>340</v>
      </c>
      <c r="CF2096" s="178" t="s">
        <v>341</v>
      </c>
      <c r="CK2096" s="178"/>
      <c r="CR2096" s="228" t="n">
        <f aca="false">C2096</f>
        <v>0</v>
      </c>
      <c r="CS2096" s="229" t="n">
        <f aca="false">D2096</f>
        <v>0</v>
      </c>
      <c r="CT2096" s="170" t="str">
        <f aca="false">CONCATENATE(CD2096," strain ",CM2096," ",CL2096,", partial cds")</f>
        <v>Hepatitis E virus strain  , partial cds</v>
      </c>
    </row>
    <row r="2097" customFormat="false" ht="11.9" hidden="true" customHeight="true" outlineLevel="0" collapsed="false">
      <c r="A2097" s="1" t="s">
        <v>5051</v>
      </c>
      <c r="B2097" s="147" t="s">
        <v>371</v>
      </c>
      <c r="F2097" s="210"/>
      <c r="H2097" s="146" t="s">
        <v>649</v>
      </c>
      <c r="I2097" s="153" t="s">
        <v>650</v>
      </c>
      <c r="J2097" s="146" t="s">
        <v>395</v>
      </c>
      <c r="AJ2097" s="219" t="n">
        <f aca="false">SeqEnd-SeqBeg+1</f>
        <v>1</v>
      </c>
      <c r="AK2097" s="220" t="n">
        <f aca="false">AND( SeqBeg&lt;=Beg  , End &lt;=SeqEnd )</f>
        <v>0</v>
      </c>
      <c r="AN2097" s="221"/>
      <c r="AO2097" s="147" t="s">
        <v>103</v>
      </c>
      <c r="AP2097" s="147" t="s">
        <v>103</v>
      </c>
      <c r="AQ2097" s="147" t="s">
        <v>103</v>
      </c>
      <c r="AR2097" s="147" t="s">
        <v>103</v>
      </c>
      <c r="AS2097" s="147" t="s">
        <v>103</v>
      </c>
      <c r="AT2097" s="147" t="s">
        <v>103</v>
      </c>
      <c r="AU2097" s="146"/>
      <c r="AW2097" s="222" t="str">
        <f aca="false">HYPERLINK(CONCATENATE("http://www.ncbi.nlm.nih.gov/nuccore/",BM2097),BM2097)</f>
        <v>JX486784</v>
      </c>
      <c r="AX2097" s="219" t="str">
        <f aca="false">CONCATENATE(D2097,IF(I2097="","",CONCATENATE(".",I2097)),IF(K2097="","",CONCATENATE(".",K2097)),IF(M2097="","",CONCATENATE(".",M2097)),IF(R2097="","",CONCATENATE(".",R2097)),IF(U2097="","","(*)"))</f>
        <v>.GBR</v>
      </c>
      <c r="AY2097" s="170" t="str">
        <f aca="false">CONCATENATE(BM2097,".",BN2097)</f>
        <v>JX486784.</v>
      </c>
      <c r="AZ2097" s="171" t="str">
        <f aca="false">IF(AV2097="",IF(ISNUMBER(FIND(".",A2097)),LEFT(A2097,FIND(".",A2097)-1),A2097),AV2097)</f>
        <v>JX486784</v>
      </c>
      <c r="BA2097" s="171" t="str">
        <f aca="false">IF(ISNUMBER(FIND("-",AZ2097)),LEFT(AZ2097,FIND("-",AZ2097)-1),AZ2097)</f>
        <v>JX486784</v>
      </c>
      <c r="BB2097" s="170" t="str">
        <f aca="false"> MEGAname &amp; "="</f>
        <v>JX486784=</v>
      </c>
      <c r="BC2097" s="170" t="str">
        <f aca="false">Clear &amp; IF(span ,"Span","out")</f>
        <v>JX486784=out</v>
      </c>
      <c r="BD2097" s="170" t="str">
        <f aca="false">Clear &amp; IF(span, IF(B2097=".","Selected",B2097),"out")</f>
        <v>JX486784=out</v>
      </c>
      <c r="BE2097" s="170" t="str">
        <f aca="false">Clear &amp; Strain</f>
        <v>JX486784=</v>
      </c>
      <c r="BF2097" s="170" t="str">
        <f aca="false">CONCATENATE(A2097,"=",F2097,". ",AX2097,IF(AB2097="","",CONCATENATE(".",AB2097)))</f>
        <v>JX486784=. .GBR</v>
      </c>
      <c r="BG2097" s="170" t="str">
        <f aca="false">CONCATENATE(A2097,"=",F2097,". ",AX2097)</f>
        <v>JX486784=. .GBR</v>
      </c>
      <c r="BH2097" s="170" t="str">
        <f aca="false">CONCATENATE(A2097,"=",AX2097)</f>
        <v>JX486784=.GBR</v>
      </c>
      <c r="BI2097" s="170" t="str">
        <f aca="false">CONCATENATE(A2097,"=",ComForSubtype,D2097)</f>
        <v>JX486784=</v>
      </c>
      <c r="BJ2097" s="170" t="str">
        <f aca="false">CONCATENATE(A2097,"=",E2097)</f>
        <v>JX486784=</v>
      </c>
      <c r="BK2097" s="170" t="str">
        <f aca="false">CONCATENATE(A2097,"=",C2097)</f>
        <v>JX486784=</v>
      </c>
      <c r="BL2097" s="170" t="str">
        <f aca="false">CONCATENATE(D2097,"=")</f>
        <v>=</v>
      </c>
      <c r="BM2097" s="223" t="str">
        <f aca="false">IF(BA2097="XX","",BA2097)</f>
        <v>JX486784</v>
      </c>
      <c r="BN2097" s="224" t="str">
        <f aca="false">CONCATENATE(IF(F2097="","",F2097),IF(G2097="","",CONCATENATE(" / ",G2097)))</f>
        <v/>
      </c>
      <c r="BO2097" s="225" t="str">
        <f aca="false">AX2097</f>
        <v>.GBR</v>
      </c>
      <c r="BP2097" s="226" t="str">
        <f aca="false">IF(V2097="","",V2097)</f>
        <v/>
      </c>
      <c r="BQ2097" s="226" t="str">
        <f aca="false">IF(W2097="","",CONCATENATE(W2097,IF(LEFT(AO2097,1)="s","+","")))</f>
        <v/>
      </c>
      <c r="BR2097" s="226" t="str">
        <f aca="false">IF(X2097="","",CONCATENATE(X2097,IF(LEFT(AQ2097,1)="s","+","")))</f>
        <v/>
      </c>
      <c r="BS2097" s="226" t="str">
        <f aca="false">IF(Y2097="","",CONCATENATE(Y2097,IF(LEFT(AR2097,1)="s","+","")))</f>
        <v/>
      </c>
      <c r="BT2097" s="226" t="str">
        <f aca="false">IF(Z2097="","",CONCATENATE(Z2097,IF(LEFT(AS2097,1)="s","+","")))</f>
        <v/>
      </c>
      <c r="BU2097" s="227" t="str">
        <f aca="false">IF(AA2097="","",CONCATENATE(AA2097,IF(LEFT(AT2097,1)="s","+","")))</f>
        <v/>
      </c>
      <c r="BW2097" s="177" t="s">
        <v>338</v>
      </c>
      <c r="BX2097" s="170" t="str">
        <f aca="false">IF(BW2097&lt;&gt;"",IF(ISNUMBER(FIND("=",BW2097)),LEFT(BW2097,FIND("=",BW2097)-1),BW2097),BW2097)</f>
        <v>xx</v>
      </c>
      <c r="BY2097" s="170" t="str">
        <f aca="false">IF(BW2097&lt;&gt;"",IF(ISNUMBER(FIND("=",BW2097)),RIGHT(BW2097,LEN(BW2097)-FIND("=",BW2097)),""),"")</f>
        <v>Non_select</v>
      </c>
      <c r="BZ2097" s="170" t="str">
        <f aca="false">IF(BX2097&lt;&gt;"",IF(ISNUMBER(FIND(".",BX2097)),LEFT(BX2097,FIND(".",BX2097)-1),BX2097),BX2097)</f>
        <v>xx</v>
      </c>
      <c r="CA2097" s="170" t="str">
        <f aca="false">IF(BX2097&lt;&gt;"",IF(ISNUMBER(FIND(".",BX2097)),RIGHT(BX2097,LEN(BX2097)-FIND(".",BX2097)),""),"")</f>
        <v/>
      </c>
      <c r="CC2097" s="170" t="str">
        <f aca="false">A2097</f>
        <v>JX486784</v>
      </c>
      <c r="CD2097" s="178" t="s">
        <v>339</v>
      </c>
      <c r="CE2097" s="178" t="s">
        <v>340</v>
      </c>
      <c r="CF2097" s="178" t="s">
        <v>341</v>
      </c>
      <c r="CK2097" s="178"/>
      <c r="CR2097" s="228" t="n">
        <f aca="false">C2097</f>
        <v>0</v>
      </c>
      <c r="CS2097" s="229" t="n">
        <f aca="false">D2097</f>
        <v>0</v>
      </c>
      <c r="CT2097" s="170" t="str">
        <f aca="false">CONCATENATE(CD2097," strain ",CM2097," ",CL2097,", partial cds")</f>
        <v>Hepatitis E virus strain  , partial cds</v>
      </c>
    </row>
    <row r="2098" customFormat="false" ht="11.9" hidden="true" customHeight="true" outlineLevel="0" collapsed="false">
      <c r="A2098" s="1" t="s">
        <v>5052</v>
      </c>
      <c r="B2098" s="147" t="s">
        <v>371</v>
      </c>
      <c r="F2098" s="210"/>
      <c r="H2098" s="146" t="s">
        <v>649</v>
      </c>
      <c r="I2098" s="153" t="s">
        <v>650</v>
      </c>
      <c r="J2098" s="146" t="s">
        <v>395</v>
      </c>
      <c r="AJ2098" s="219" t="n">
        <f aca="false">SeqEnd-SeqBeg+1</f>
        <v>1</v>
      </c>
      <c r="AK2098" s="220" t="n">
        <f aca="false">AND( SeqBeg&lt;=Beg  , End &lt;=SeqEnd )</f>
        <v>0</v>
      </c>
      <c r="AN2098" s="221"/>
      <c r="AO2098" s="147" t="s">
        <v>103</v>
      </c>
      <c r="AP2098" s="147" t="s">
        <v>103</v>
      </c>
      <c r="AQ2098" s="147" t="s">
        <v>103</v>
      </c>
      <c r="AR2098" s="147" t="s">
        <v>103</v>
      </c>
      <c r="AS2098" s="147" t="s">
        <v>103</v>
      </c>
      <c r="AT2098" s="147" t="s">
        <v>103</v>
      </c>
      <c r="AU2098" s="146"/>
      <c r="AW2098" s="222" t="str">
        <f aca="false">HYPERLINK(CONCATENATE("http://www.ncbi.nlm.nih.gov/nuccore/",BM2098),BM2098)</f>
        <v>JX486785</v>
      </c>
      <c r="AX2098" s="219" t="str">
        <f aca="false">CONCATENATE(D2098,IF(I2098="","",CONCATENATE(".",I2098)),IF(K2098="","",CONCATENATE(".",K2098)),IF(M2098="","",CONCATENATE(".",M2098)),IF(R2098="","",CONCATENATE(".",R2098)),IF(U2098="","","(*)"))</f>
        <v>.GBR</v>
      </c>
      <c r="AY2098" s="170" t="str">
        <f aca="false">CONCATENATE(BM2098,".",BN2098)</f>
        <v>JX486785.</v>
      </c>
      <c r="AZ2098" s="171" t="str">
        <f aca="false">IF(AV2098="",IF(ISNUMBER(FIND(".",A2098)),LEFT(A2098,FIND(".",A2098)-1),A2098),AV2098)</f>
        <v>JX486785</v>
      </c>
      <c r="BA2098" s="171" t="str">
        <f aca="false">IF(ISNUMBER(FIND("-",AZ2098)),LEFT(AZ2098,FIND("-",AZ2098)-1),AZ2098)</f>
        <v>JX486785</v>
      </c>
      <c r="BB2098" s="170" t="str">
        <f aca="false"> MEGAname &amp; "="</f>
        <v>JX486785=</v>
      </c>
      <c r="BC2098" s="170" t="str">
        <f aca="false">Clear &amp; IF(span ,"Span","out")</f>
        <v>JX486785=out</v>
      </c>
      <c r="BD2098" s="170" t="str">
        <f aca="false">Clear &amp; IF(span, IF(B2098=".","Selected",B2098),"out")</f>
        <v>JX486785=out</v>
      </c>
      <c r="BE2098" s="170" t="str">
        <f aca="false">Clear &amp; Strain</f>
        <v>JX486785=</v>
      </c>
      <c r="BF2098" s="170" t="str">
        <f aca="false">CONCATENATE(A2098,"=",F2098,". ",AX2098,IF(AB2098="","",CONCATENATE(".",AB2098)))</f>
        <v>JX486785=. .GBR</v>
      </c>
      <c r="BG2098" s="170" t="str">
        <f aca="false">CONCATENATE(A2098,"=",F2098,". ",AX2098)</f>
        <v>JX486785=. .GBR</v>
      </c>
      <c r="BH2098" s="170" t="str">
        <f aca="false">CONCATENATE(A2098,"=",AX2098)</f>
        <v>JX486785=.GBR</v>
      </c>
      <c r="BI2098" s="170" t="str">
        <f aca="false">CONCATENATE(A2098,"=",ComForSubtype,D2098)</f>
        <v>JX486785=</v>
      </c>
      <c r="BJ2098" s="170" t="str">
        <f aca="false">CONCATENATE(A2098,"=",E2098)</f>
        <v>JX486785=</v>
      </c>
      <c r="BK2098" s="170" t="str">
        <f aca="false">CONCATENATE(A2098,"=",C2098)</f>
        <v>JX486785=</v>
      </c>
      <c r="BL2098" s="170" t="str">
        <f aca="false">CONCATENATE(D2098,"=")</f>
        <v>=</v>
      </c>
      <c r="BM2098" s="223" t="str">
        <f aca="false">IF(BA2098="XX","",BA2098)</f>
        <v>JX486785</v>
      </c>
      <c r="BN2098" s="224" t="str">
        <f aca="false">CONCATENATE(IF(F2098="","",F2098),IF(G2098="","",CONCATENATE(" / ",G2098)))</f>
        <v/>
      </c>
      <c r="BO2098" s="225" t="str">
        <f aca="false">AX2098</f>
        <v>.GBR</v>
      </c>
      <c r="BP2098" s="226" t="str">
        <f aca="false">IF(V2098="","",V2098)</f>
        <v/>
      </c>
      <c r="BQ2098" s="226" t="str">
        <f aca="false">IF(W2098="","",CONCATENATE(W2098,IF(LEFT(AO2098,1)="s","+","")))</f>
        <v/>
      </c>
      <c r="BR2098" s="226" t="str">
        <f aca="false">IF(X2098="","",CONCATENATE(X2098,IF(LEFT(AQ2098,1)="s","+","")))</f>
        <v/>
      </c>
      <c r="BS2098" s="226" t="str">
        <f aca="false">IF(Y2098="","",CONCATENATE(Y2098,IF(LEFT(AR2098,1)="s","+","")))</f>
        <v/>
      </c>
      <c r="BT2098" s="226" t="str">
        <f aca="false">IF(Z2098="","",CONCATENATE(Z2098,IF(LEFT(AS2098,1)="s","+","")))</f>
        <v/>
      </c>
      <c r="BU2098" s="227" t="str">
        <f aca="false">IF(AA2098="","",CONCATENATE(AA2098,IF(LEFT(AT2098,1)="s","+","")))</f>
        <v/>
      </c>
      <c r="BW2098" s="177" t="s">
        <v>338</v>
      </c>
      <c r="BX2098" s="170" t="str">
        <f aca="false">IF(BW2098&lt;&gt;"",IF(ISNUMBER(FIND("=",BW2098)),LEFT(BW2098,FIND("=",BW2098)-1),BW2098),BW2098)</f>
        <v>xx</v>
      </c>
      <c r="BY2098" s="170" t="str">
        <f aca="false">IF(BW2098&lt;&gt;"",IF(ISNUMBER(FIND("=",BW2098)),RIGHT(BW2098,LEN(BW2098)-FIND("=",BW2098)),""),"")</f>
        <v>Non_select</v>
      </c>
      <c r="BZ2098" s="170" t="str">
        <f aca="false">IF(BX2098&lt;&gt;"",IF(ISNUMBER(FIND(".",BX2098)),LEFT(BX2098,FIND(".",BX2098)-1),BX2098),BX2098)</f>
        <v>xx</v>
      </c>
      <c r="CA2098" s="170" t="str">
        <f aca="false">IF(BX2098&lt;&gt;"",IF(ISNUMBER(FIND(".",BX2098)),RIGHT(BX2098,LEN(BX2098)-FIND(".",BX2098)),""),"")</f>
        <v/>
      </c>
      <c r="CC2098" s="170" t="str">
        <f aca="false">A2098</f>
        <v>JX486785</v>
      </c>
      <c r="CD2098" s="178" t="s">
        <v>339</v>
      </c>
      <c r="CE2098" s="178" t="s">
        <v>340</v>
      </c>
      <c r="CF2098" s="178" t="s">
        <v>341</v>
      </c>
      <c r="CK2098" s="178"/>
      <c r="CR2098" s="228" t="n">
        <f aca="false">C2098</f>
        <v>0</v>
      </c>
      <c r="CS2098" s="229" t="n">
        <f aca="false">D2098</f>
        <v>0</v>
      </c>
      <c r="CT2098" s="170" t="str">
        <f aca="false">CONCATENATE(CD2098," strain ",CM2098," ",CL2098,", partial cds")</f>
        <v>Hepatitis E virus strain  , partial cds</v>
      </c>
    </row>
    <row r="2099" customFormat="false" ht="11.9" hidden="true" customHeight="true" outlineLevel="0" collapsed="false">
      <c r="A2099" s="1" t="s">
        <v>5053</v>
      </c>
      <c r="B2099" s="147" t="s">
        <v>371</v>
      </c>
      <c r="F2099" s="210"/>
      <c r="H2099" s="146" t="s">
        <v>649</v>
      </c>
      <c r="I2099" s="153" t="s">
        <v>650</v>
      </c>
      <c r="J2099" s="146" t="s">
        <v>395</v>
      </c>
      <c r="AJ2099" s="219" t="n">
        <f aca="false">SeqEnd-SeqBeg+1</f>
        <v>1</v>
      </c>
      <c r="AK2099" s="220" t="n">
        <f aca="false">AND( SeqBeg&lt;=Beg  , End &lt;=SeqEnd )</f>
        <v>0</v>
      </c>
      <c r="AN2099" s="221"/>
      <c r="AO2099" s="147" t="s">
        <v>103</v>
      </c>
      <c r="AP2099" s="147" t="s">
        <v>103</v>
      </c>
      <c r="AQ2099" s="147" t="s">
        <v>103</v>
      </c>
      <c r="AR2099" s="147" t="s">
        <v>103</v>
      </c>
      <c r="AS2099" s="147" t="s">
        <v>103</v>
      </c>
      <c r="AT2099" s="147" t="s">
        <v>103</v>
      </c>
      <c r="AU2099" s="146"/>
      <c r="AW2099" s="222" t="str">
        <f aca="false">HYPERLINK(CONCATENATE("http://www.ncbi.nlm.nih.gov/nuccore/",BM2099),BM2099)</f>
        <v>JX486786</v>
      </c>
      <c r="AX2099" s="219" t="str">
        <f aca="false">CONCATENATE(D2099,IF(I2099="","",CONCATENATE(".",I2099)),IF(K2099="","",CONCATENATE(".",K2099)),IF(M2099="","",CONCATENATE(".",M2099)),IF(R2099="","",CONCATENATE(".",R2099)),IF(U2099="","","(*)"))</f>
        <v>.GBR</v>
      </c>
      <c r="AY2099" s="170" t="str">
        <f aca="false">CONCATENATE(BM2099,".",BN2099)</f>
        <v>JX486786.</v>
      </c>
      <c r="AZ2099" s="171" t="str">
        <f aca="false">IF(AV2099="",IF(ISNUMBER(FIND(".",A2099)),LEFT(A2099,FIND(".",A2099)-1),A2099),AV2099)</f>
        <v>JX486786</v>
      </c>
      <c r="BA2099" s="171" t="str">
        <f aca="false">IF(ISNUMBER(FIND("-",AZ2099)),LEFT(AZ2099,FIND("-",AZ2099)-1),AZ2099)</f>
        <v>JX486786</v>
      </c>
      <c r="BB2099" s="170" t="str">
        <f aca="false"> MEGAname &amp; "="</f>
        <v>JX486786=</v>
      </c>
      <c r="BC2099" s="170" t="str">
        <f aca="false">Clear &amp; IF(span ,"Span","out")</f>
        <v>JX486786=out</v>
      </c>
      <c r="BD2099" s="170" t="str">
        <f aca="false">Clear &amp; IF(span, IF(B2099=".","Selected",B2099),"out")</f>
        <v>JX486786=out</v>
      </c>
      <c r="BE2099" s="170" t="str">
        <f aca="false">Clear &amp; Strain</f>
        <v>JX486786=</v>
      </c>
      <c r="BF2099" s="170" t="str">
        <f aca="false">CONCATENATE(A2099,"=",F2099,". ",AX2099,IF(AB2099="","",CONCATENATE(".",AB2099)))</f>
        <v>JX486786=. .GBR</v>
      </c>
      <c r="BG2099" s="170" t="str">
        <f aca="false">CONCATENATE(A2099,"=",F2099,". ",AX2099)</f>
        <v>JX486786=. .GBR</v>
      </c>
      <c r="BH2099" s="170" t="str">
        <f aca="false">CONCATENATE(A2099,"=",AX2099)</f>
        <v>JX486786=.GBR</v>
      </c>
      <c r="BI2099" s="170" t="str">
        <f aca="false">CONCATENATE(A2099,"=",ComForSubtype,D2099)</f>
        <v>JX486786=</v>
      </c>
      <c r="BJ2099" s="170" t="str">
        <f aca="false">CONCATENATE(A2099,"=",E2099)</f>
        <v>JX486786=</v>
      </c>
      <c r="BK2099" s="170" t="str">
        <f aca="false">CONCATENATE(A2099,"=",C2099)</f>
        <v>JX486786=</v>
      </c>
      <c r="BL2099" s="170" t="str">
        <f aca="false">CONCATENATE(D2099,"=")</f>
        <v>=</v>
      </c>
      <c r="BM2099" s="223" t="str">
        <f aca="false">IF(BA2099="XX","",BA2099)</f>
        <v>JX486786</v>
      </c>
      <c r="BN2099" s="224" t="str">
        <f aca="false">CONCATENATE(IF(F2099="","",F2099),IF(G2099="","",CONCATENATE(" / ",G2099)))</f>
        <v/>
      </c>
      <c r="BO2099" s="225" t="str">
        <f aca="false">AX2099</f>
        <v>.GBR</v>
      </c>
      <c r="BP2099" s="226" t="str">
        <f aca="false">IF(V2099="","",V2099)</f>
        <v/>
      </c>
      <c r="BQ2099" s="226" t="str">
        <f aca="false">IF(W2099="","",CONCATENATE(W2099,IF(LEFT(AO2099,1)="s","+","")))</f>
        <v/>
      </c>
      <c r="BR2099" s="226" t="str">
        <f aca="false">IF(X2099="","",CONCATENATE(X2099,IF(LEFT(AQ2099,1)="s","+","")))</f>
        <v/>
      </c>
      <c r="BS2099" s="226" t="str">
        <f aca="false">IF(Y2099="","",CONCATENATE(Y2099,IF(LEFT(AR2099,1)="s","+","")))</f>
        <v/>
      </c>
      <c r="BT2099" s="226" t="str">
        <f aca="false">IF(Z2099="","",CONCATENATE(Z2099,IF(LEFT(AS2099,1)="s","+","")))</f>
        <v/>
      </c>
      <c r="BU2099" s="227" t="str">
        <f aca="false">IF(AA2099="","",CONCATENATE(AA2099,IF(LEFT(AT2099,1)="s","+","")))</f>
        <v/>
      </c>
      <c r="BW2099" s="177" t="s">
        <v>338</v>
      </c>
      <c r="BX2099" s="170" t="str">
        <f aca="false">IF(BW2099&lt;&gt;"",IF(ISNUMBER(FIND("=",BW2099)),LEFT(BW2099,FIND("=",BW2099)-1),BW2099),BW2099)</f>
        <v>xx</v>
      </c>
      <c r="BY2099" s="170" t="str">
        <f aca="false">IF(BW2099&lt;&gt;"",IF(ISNUMBER(FIND("=",BW2099)),RIGHT(BW2099,LEN(BW2099)-FIND("=",BW2099)),""),"")</f>
        <v>Non_select</v>
      </c>
      <c r="BZ2099" s="170" t="str">
        <f aca="false">IF(BX2099&lt;&gt;"",IF(ISNUMBER(FIND(".",BX2099)),LEFT(BX2099,FIND(".",BX2099)-1),BX2099),BX2099)</f>
        <v>xx</v>
      </c>
      <c r="CA2099" s="170" t="str">
        <f aca="false">IF(BX2099&lt;&gt;"",IF(ISNUMBER(FIND(".",BX2099)),RIGHT(BX2099,LEN(BX2099)-FIND(".",BX2099)),""),"")</f>
        <v/>
      </c>
      <c r="CC2099" s="170" t="str">
        <f aca="false">A2099</f>
        <v>JX486786</v>
      </c>
      <c r="CD2099" s="178" t="s">
        <v>339</v>
      </c>
      <c r="CE2099" s="178" t="s">
        <v>340</v>
      </c>
      <c r="CF2099" s="178" t="s">
        <v>341</v>
      </c>
      <c r="CK2099" s="178"/>
      <c r="CR2099" s="228" t="n">
        <f aca="false">C2099</f>
        <v>0</v>
      </c>
      <c r="CS2099" s="229" t="n">
        <f aca="false">D2099</f>
        <v>0</v>
      </c>
      <c r="CT2099" s="170" t="str">
        <f aca="false">CONCATENATE(CD2099," strain ",CM2099," ",CL2099,", partial cds")</f>
        <v>Hepatitis E virus strain  , partial cds</v>
      </c>
    </row>
    <row r="2100" customFormat="false" ht="11.9" hidden="true" customHeight="true" outlineLevel="0" collapsed="false">
      <c r="A2100" s="1" t="s">
        <v>5054</v>
      </c>
      <c r="B2100" s="147" t="s">
        <v>371</v>
      </c>
      <c r="F2100" s="210"/>
      <c r="H2100" s="146" t="s">
        <v>649</v>
      </c>
      <c r="I2100" s="153" t="s">
        <v>650</v>
      </c>
      <c r="J2100" s="146" t="s">
        <v>395</v>
      </c>
      <c r="AJ2100" s="219" t="n">
        <f aca="false">SeqEnd-SeqBeg+1</f>
        <v>1</v>
      </c>
      <c r="AK2100" s="220" t="n">
        <f aca="false">AND( SeqBeg&lt;=Beg  , End &lt;=SeqEnd )</f>
        <v>0</v>
      </c>
      <c r="AN2100" s="221"/>
      <c r="AO2100" s="147" t="s">
        <v>103</v>
      </c>
      <c r="AP2100" s="147" t="s">
        <v>103</v>
      </c>
      <c r="AQ2100" s="147" t="s">
        <v>103</v>
      </c>
      <c r="AR2100" s="147" t="s">
        <v>103</v>
      </c>
      <c r="AS2100" s="147" t="s">
        <v>103</v>
      </c>
      <c r="AT2100" s="147" t="s">
        <v>103</v>
      </c>
      <c r="AU2100" s="146"/>
      <c r="AW2100" s="222" t="str">
        <f aca="false">HYPERLINK(CONCATENATE("http://www.ncbi.nlm.nih.gov/nuccore/",BM2100),BM2100)</f>
        <v>JX486787</v>
      </c>
      <c r="AX2100" s="219" t="str">
        <f aca="false">CONCATENATE(D2100,IF(I2100="","",CONCATENATE(".",I2100)),IF(K2100="","",CONCATENATE(".",K2100)),IF(M2100="","",CONCATENATE(".",M2100)),IF(R2100="","",CONCATENATE(".",R2100)),IF(U2100="","","(*)"))</f>
        <v>.GBR</v>
      </c>
      <c r="AY2100" s="170" t="str">
        <f aca="false">CONCATENATE(BM2100,".",BN2100)</f>
        <v>JX486787.</v>
      </c>
      <c r="AZ2100" s="171" t="str">
        <f aca="false">IF(AV2100="",IF(ISNUMBER(FIND(".",A2100)),LEFT(A2100,FIND(".",A2100)-1),A2100),AV2100)</f>
        <v>JX486787</v>
      </c>
      <c r="BA2100" s="171" t="str">
        <f aca="false">IF(ISNUMBER(FIND("-",AZ2100)),LEFT(AZ2100,FIND("-",AZ2100)-1),AZ2100)</f>
        <v>JX486787</v>
      </c>
      <c r="BB2100" s="170" t="str">
        <f aca="false"> MEGAname &amp; "="</f>
        <v>JX486787=</v>
      </c>
      <c r="BC2100" s="170" t="str">
        <f aca="false">Clear &amp; IF(span ,"Span","out")</f>
        <v>JX486787=out</v>
      </c>
      <c r="BD2100" s="170" t="str">
        <f aca="false">Clear &amp; IF(span, IF(B2100=".","Selected",B2100),"out")</f>
        <v>JX486787=out</v>
      </c>
      <c r="BE2100" s="170" t="str">
        <f aca="false">Clear &amp; Strain</f>
        <v>JX486787=</v>
      </c>
      <c r="BF2100" s="170" t="str">
        <f aca="false">CONCATENATE(A2100,"=",F2100,". ",AX2100,IF(AB2100="","",CONCATENATE(".",AB2100)))</f>
        <v>JX486787=. .GBR</v>
      </c>
      <c r="BG2100" s="170" t="str">
        <f aca="false">CONCATENATE(A2100,"=",F2100,". ",AX2100)</f>
        <v>JX486787=. .GBR</v>
      </c>
      <c r="BH2100" s="170" t="str">
        <f aca="false">CONCATENATE(A2100,"=",AX2100)</f>
        <v>JX486787=.GBR</v>
      </c>
      <c r="BI2100" s="170" t="str">
        <f aca="false">CONCATENATE(A2100,"=",ComForSubtype,D2100)</f>
        <v>JX486787=</v>
      </c>
      <c r="BJ2100" s="170" t="str">
        <f aca="false">CONCATENATE(A2100,"=",E2100)</f>
        <v>JX486787=</v>
      </c>
      <c r="BK2100" s="170" t="str">
        <f aca="false">CONCATENATE(A2100,"=",C2100)</f>
        <v>JX486787=</v>
      </c>
      <c r="BL2100" s="170" t="str">
        <f aca="false">CONCATENATE(D2100,"=")</f>
        <v>=</v>
      </c>
      <c r="BM2100" s="223" t="str">
        <f aca="false">IF(BA2100="XX","",BA2100)</f>
        <v>JX486787</v>
      </c>
      <c r="BN2100" s="224" t="str">
        <f aca="false">CONCATENATE(IF(F2100="","",F2100),IF(G2100="","",CONCATENATE(" / ",G2100)))</f>
        <v/>
      </c>
      <c r="BO2100" s="225" t="str">
        <f aca="false">AX2100</f>
        <v>.GBR</v>
      </c>
      <c r="BP2100" s="226" t="str">
        <f aca="false">IF(V2100="","",V2100)</f>
        <v/>
      </c>
      <c r="BQ2100" s="226" t="str">
        <f aca="false">IF(W2100="","",CONCATENATE(W2100,IF(LEFT(AO2100,1)="s","+","")))</f>
        <v/>
      </c>
      <c r="BR2100" s="226" t="str">
        <f aca="false">IF(X2100="","",CONCATENATE(X2100,IF(LEFT(AQ2100,1)="s","+","")))</f>
        <v/>
      </c>
      <c r="BS2100" s="226" t="str">
        <f aca="false">IF(Y2100="","",CONCATENATE(Y2100,IF(LEFT(AR2100,1)="s","+","")))</f>
        <v/>
      </c>
      <c r="BT2100" s="226" t="str">
        <f aca="false">IF(Z2100="","",CONCATENATE(Z2100,IF(LEFT(AS2100,1)="s","+","")))</f>
        <v/>
      </c>
      <c r="BU2100" s="227" t="str">
        <f aca="false">IF(AA2100="","",CONCATENATE(AA2100,IF(LEFT(AT2100,1)="s","+","")))</f>
        <v/>
      </c>
      <c r="BW2100" s="177" t="s">
        <v>338</v>
      </c>
      <c r="BX2100" s="170" t="str">
        <f aca="false">IF(BW2100&lt;&gt;"",IF(ISNUMBER(FIND("=",BW2100)),LEFT(BW2100,FIND("=",BW2100)-1),BW2100),BW2100)</f>
        <v>xx</v>
      </c>
      <c r="BY2100" s="170" t="str">
        <f aca="false">IF(BW2100&lt;&gt;"",IF(ISNUMBER(FIND("=",BW2100)),RIGHT(BW2100,LEN(BW2100)-FIND("=",BW2100)),""),"")</f>
        <v>Non_select</v>
      </c>
      <c r="BZ2100" s="170" t="str">
        <f aca="false">IF(BX2100&lt;&gt;"",IF(ISNUMBER(FIND(".",BX2100)),LEFT(BX2100,FIND(".",BX2100)-1),BX2100),BX2100)</f>
        <v>xx</v>
      </c>
      <c r="CA2100" s="170" t="str">
        <f aca="false">IF(BX2100&lt;&gt;"",IF(ISNUMBER(FIND(".",BX2100)),RIGHT(BX2100,LEN(BX2100)-FIND(".",BX2100)),""),"")</f>
        <v/>
      </c>
      <c r="CC2100" s="170" t="str">
        <f aca="false">A2100</f>
        <v>JX486787</v>
      </c>
      <c r="CD2100" s="178" t="s">
        <v>339</v>
      </c>
      <c r="CE2100" s="178" t="s">
        <v>340</v>
      </c>
      <c r="CF2100" s="178" t="s">
        <v>341</v>
      </c>
      <c r="CK2100" s="178"/>
      <c r="CR2100" s="228" t="n">
        <f aca="false">C2100</f>
        <v>0</v>
      </c>
      <c r="CS2100" s="229" t="n">
        <f aca="false">D2100</f>
        <v>0</v>
      </c>
      <c r="CT2100" s="170" t="str">
        <f aca="false">CONCATENATE(CD2100," strain ",CM2100," ",CL2100,", partial cds")</f>
        <v>Hepatitis E virus strain  , partial cds</v>
      </c>
    </row>
    <row r="2101" customFormat="false" ht="11.9" hidden="true" customHeight="true" outlineLevel="0" collapsed="false">
      <c r="A2101" s="1" t="s">
        <v>5055</v>
      </c>
      <c r="B2101" s="147" t="s">
        <v>371</v>
      </c>
      <c r="F2101" s="210"/>
      <c r="H2101" s="146" t="s">
        <v>649</v>
      </c>
      <c r="I2101" s="153" t="s">
        <v>650</v>
      </c>
      <c r="J2101" s="146" t="s">
        <v>395</v>
      </c>
      <c r="AJ2101" s="219" t="n">
        <f aca="false">SeqEnd-SeqBeg+1</f>
        <v>1</v>
      </c>
      <c r="AK2101" s="220" t="n">
        <f aca="false">AND( SeqBeg&lt;=Beg  , End &lt;=SeqEnd )</f>
        <v>0</v>
      </c>
      <c r="AN2101" s="221"/>
      <c r="AO2101" s="147" t="s">
        <v>103</v>
      </c>
      <c r="AP2101" s="147" t="s">
        <v>103</v>
      </c>
      <c r="AQ2101" s="147" t="s">
        <v>103</v>
      </c>
      <c r="AR2101" s="147" t="s">
        <v>103</v>
      </c>
      <c r="AS2101" s="147" t="s">
        <v>103</v>
      </c>
      <c r="AT2101" s="147" t="s">
        <v>103</v>
      </c>
      <c r="AU2101" s="146"/>
      <c r="AW2101" s="222" t="str">
        <f aca="false">HYPERLINK(CONCATENATE("http://www.ncbi.nlm.nih.gov/nuccore/",BM2101),BM2101)</f>
        <v>JX516004</v>
      </c>
      <c r="AX2101" s="219" t="str">
        <f aca="false">CONCATENATE(D2101,IF(I2101="","",CONCATENATE(".",I2101)),IF(K2101="","",CONCATENATE(".",K2101)),IF(M2101="","",CONCATENATE(".",M2101)),IF(R2101="","",CONCATENATE(".",R2101)),IF(U2101="","","(*)"))</f>
        <v>.GBR</v>
      </c>
      <c r="AY2101" s="170" t="str">
        <f aca="false">CONCATENATE(BM2101,".",BN2101)</f>
        <v>JX516004.</v>
      </c>
      <c r="AZ2101" s="171" t="str">
        <f aca="false">IF(AV2101="",IF(ISNUMBER(FIND(".",A2101)),LEFT(A2101,FIND(".",A2101)-1),A2101),AV2101)</f>
        <v>JX516004</v>
      </c>
      <c r="BA2101" s="171" t="str">
        <f aca="false">IF(ISNUMBER(FIND("-",AZ2101)),LEFT(AZ2101,FIND("-",AZ2101)-1),AZ2101)</f>
        <v>JX516004</v>
      </c>
      <c r="BB2101" s="170" t="str">
        <f aca="false"> MEGAname &amp; "="</f>
        <v>JX516004=</v>
      </c>
      <c r="BC2101" s="170" t="str">
        <f aca="false">Clear &amp; IF(span ,"Span","out")</f>
        <v>JX516004=out</v>
      </c>
      <c r="BD2101" s="170" t="str">
        <f aca="false">Clear &amp; IF(span, IF(B2101=".","Selected",B2101),"out")</f>
        <v>JX516004=out</v>
      </c>
      <c r="BE2101" s="170" t="str">
        <f aca="false">Clear &amp; Strain</f>
        <v>JX516004=</v>
      </c>
      <c r="BF2101" s="170" t="str">
        <f aca="false">CONCATENATE(A2101,"=",F2101,". ",AX2101,IF(AB2101="","",CONCATENATE(".",AB2101)))</f>
        <v>JX516004=. .GBR</v>
      </c>
      <c r="BG2101" s="170" t="str">
        <f aca="false">CONCATENATE(A2101,"=",F2101,". ",AX2101)</f>
        <v>JX516004=. .GBR</v>
      </c>
      <c r="BH2101" s="170" t="str">
        <f aca="false">CONCATENATE(A2101,"=",AX2101)</f>
        <v>JX516004=.GBR</v>
      </c>
      <c r="BI2101" s="170" t="str">
        <f aca="false">CONCATENATE(A2101,"=",ComForSubtype,D2101)</f>
        <v>JX516004=</v>
      </c>
      <c r="BJ2101" s="170" t="str">
        <f aca="false">CONCATENATE(A2101,"=",E2101)</f>
        <v>JX516004=</v>
      </c>
      <c r="BK2101" s="170" t="str">
        <f aca="false">CONCATENATE(A2101,"=",C2101)</f>
        <v>JX516004=</v>
      </c>
      <c r="BL2101" s="170" t="str">
        <f aca="false">CONCATENATE(D2101,"=")</f>
        <v>=</v>
      </c>
      <c r="BM2101" s="223" t="str">
        <f aca="false">IF(BA2101="XX","",BA2101)</f>
        <v>JX516004</v>
      </c>
      <c r="BN2101" s="224" t="str">
        <f aca="false">CONCATENATE(IF(F2101="","",F2101),IF(G2101="","",CONCATENATE(" / ",G2101)))</f>
        <v/>
      </c>
      <c r="BO2101" s="225" t="str">
        <f aca="false">AX2101</f>
        <v>.GBR</v>
      </c>
      <c r="BP2101" s="226" t="str">
        <f aca="false">IF(V2101="","",V2101)</f>
        <v/>
      </c>
      <c r="BQ2101" s="226" t="str">
        <f aca="false">IF(W2101="","",CONCATENATE(W2101,IF(LEFT(AO2101,1)="s","+","")))</f>
        <v/>
      </c>
      <c r="BR2101" s="226" t="str">
        <f aca="false">IF(X2101="","",CONCATENATE(X2101,IF(LEFT(AQ2101,1)="s","+","")))</f>
        <v/>
      </c>
      <c r="BS2101" s="226" t="str">
        <f aca="false">IF(Y2101="","",CONCATENATE(Y2101,IF(LEFT(AR2101,1)="s","+","")))</f>
        <v/>
      </c>
      <c r="BT2101" s="226" t="str">
        <f aca="false">IF(Z2101="","",CONCATENATE(Z2101,IF(LEFT(AS2101,1)="s","+","")))</f>
        <v/>
      </c>
      <c r="BU2101" s="227" t="str">
        <f aca="false">IF(AA2101="","",CONCATENATE(AA2101,IF(LEFT(AT2101,1)="s","+","")))</f>
        <v/>
      </c>
      <c r="BW2101" s="177" t="s">
        <v>338</v>
      </c>
      <c r="BX2101" s="170" t="str">
        <f aca="false">IF(BW2101&lt;&gt;"",IF(ISNUMBER(FIND("=",BW2101)),LEFT(BW2101,FIND("=",BW2101)-1),BW2101),BW2101)</f>
        <v>xx</v>
      </c>
      <c r="BY2101" s="170" t="str">
        <f aca="false">IF(BW2101&lt;&gt;"",IF(ISNUMBER(FIND("=",BW2101)),RIGHT(BW2101,LEN(BW2101)-FIND("=",BW2101)),""),"")</f>
        <v>Non_select</v>
      </c>
      <c r="BZ2101" s="170" t="str">
        <f aca="false">IF(BX2101&lt;&gt;"",IF(ISNUMBER(FIND(".",BX2101)),LEFT(BX2101,FIND(".",BX2101)-1),BX2101),BX2101)</f>
        <v>xx</v>
      </c>
      <c r="CA2101" s="170" t="str">
        <f aca="false">IF(BX2101&lt;&gt;"",IF(ISNUMBER(FIND(".",BX2101)),RIGHT(BX2101,LEN(BX2101)-FIND(".",BX2101)),""),"")</f>
        <v/>
      </c>
      <c r="CC2101" s="170" t="str">
        <f aca="false">A2101</f>
        <v>JX516004</v>
      </c>
      <c r="CD2101" s="178" t="s">
        <v>339</v>
      </c>
      <c r="CE2101" s="178" t="s">
        <v>340</v>
      </c>
      <c r="CF2101" s="178" t="s">
        <v>341</v>
      </c>
      <c r="CK2101" s="178"/>
      <c r="CR2101" s="228" t="n">
        <f aca="false">C2101</f>
        <v>0</v>
      </c>
      <c r="CS2101" s="229" t="n">
        <f aca="false">D2101</f>
        <v>0</v>
      </c>
      <c r="CT2101" s="170" t="str">
        <f aca="false">CONCATENATE(CD2101," strain ",CM2101," ",CL2101,", partial cds")</f>
        <v>Hepatitis E virus strain  , partial cds</v>
      </c>
    </row>
    <row r="2102" customFormat="false" ht="11.9" hidden="true" customHeight="true" outlineLevel="0" collapsed="false">
      <c r="A2102" s="1" t="s">
        <v>5056</v>
      </c>
      <c r="B2102" s="147" t="s">
        <v>371</v>
      </c>
      <c r="F2102" s="210"/>
      <c r="H2102" s="146" t="s">
        <v>649</v>
      </c>
      <c r="I2102" s="153" t="s">
        <v>650</v>
      </c>
      <c r="J2102" s="146" t="s">
        <v>395</v>
      </c>
      <c r="AJ2102" s="219" t="n">
        <f aca="false">SeqEnd-SeqBeg+1</f>
        <v>1</v>
      </c>
      <c r="AK2102" s="220" t="n">
        <f aca="false">AND( SeqBeg&lt;=Beg  , End &lt;=SeqEnd )</f>
        <v>0</v>
      </c>
      <c r="AN2102" s="221"/>
      <c r="AO2102" s="147" t="s">
        <v>103</v>
      </c>
      <c r="AP2102" s="147" t="s">
        <v>103</v>
      </c>
      <c r="AQ2102" s="147" t="s">
        <v>103</v>
      </c>
      <c r="AR2102" s="147" t="s">
        <v>103</v>
      </c>
      <c r="AS2102" s="147" t="s">
        <v>103</v>
      </c>
      <c r="AT2102" s="147" t="s">
        <v>103</v>
      </c>
      <c r="AU2102" s="146"/>
      <c r="AW2102" s="222" t="str">
        <f aca="false">HYPERLINK(CONCATENATE("http://www.ncbi.nlm.nih.gov/nuccore/",BM2102),BM2102)</f>
        <v>JX516005</v>
      </c>
      <c r="AX2102" s="219" t="str">
        <f aca="false">CONCATENATE(D2102,IF(I2102="","",CONCATENATE(".",I2102)),IF(K2102="","",CONCATENATE(".",K2102)),IF(M2102="","",CONCATENATE(".",M2102)),IF(R2102="","",CONCATENATE(".",R2102)),IF(U2102="","","(*)"))</f>
        <v>.GBR</v>
      </c>
      <c r="AY2102" s="170" t="str">
        <f aca="false">CONCATENATE(BM2102,".",BN2102)</f>
        <v>JX516005.</v>
      </c>
      <c r="AZ2102" s="171" t="str">
        <f aca="false">IF(AV2102="",IF(ISNUMBER(FIND(".",A2102)),LEFT(A2102,FIND(".",A2102)-1),A2102),AV2102)</f>
        <v>JX516005</v>
      </c>
      <c r="BA2102" s="171" t="str">
        <f aca="false">IF(ISNUMBER(FIND("-",AZ2102)),LEFT(AZ2102,FIND("-",AZ2102)-1),AZ2102)</f>
        <v>JX516005</v>
      </c>
      <c r="BB2102" s="170" t="str">
        <f aca="false"> MEGAname &amp; "="</f>
        <v>JX516005=</v>
      </c>
      <c r="BC2102" s="170" t="str">
        <f aca="false">Clear &amp; IF(span ,"Span","out")</f>
        <v>JX516005=out</v>
      </c>
      <c r="BD2102" s="170" t="str">
        <f aca="false">Clear &amp; IF(span, IF(B2102=".","Selected",B2102),"out")</f>
        <v>JX516005=out</v>
      </c>
      <c r="BE2102" s="170" t="str">
        <f aca="false">Clear &amp; Strain</f>
        <v>JX516005=</v>
      </c>
      <c r="BF2102" s="170" t="str">
        <f aca="false">CONCATENATE(A2102,"=",F2102,". ",AX2102,IF(AB2102="","",CONCATENATE(".",AB2102)))</f>
        <v>JX516005=. .GBR</v>
      </c>
      <c r="BG2102" s="170" t="str">
        <f aca="false">CONCATENATE(A2102,"=",F2102,". ",AX2102)</f>
        <v>JX516005=. .GBR</v>
      </c>
      <c r="BH2102" s="170" t="str">
        <f aca="false">CONCATENATE(A2102,"=",AX2102)</f>
        <v>JX516005=.GBR</v>
      </c>
      <c r="BI2102" s="170" t="str">
        <f aca="false">CONCATENATE(A2102,"=",ComForSubtype,D2102)</f>
        <v>JX516005=</v>
      </c>
      <c r="BJ2102" s="170" t="str">
        <f aca="false">CONCATENATE(A2102,"=",E2102)</f>
        <v>JX516005=</v>
      </c>
      <c r="BK2102" s="170" t="str">
        <f aca="false">CONCATENATE(A2102,"=",C2102)</f>
        <v>JX516005=</v>
      </c>
      <c r="BL2102" s="170" t="str">
        <f aca="false">CONCATENATE(D2102,"=")</f>
        <v>=</v>
      </c>
      <c r="BM2102" s="223" t="str">
        <f aca="false">IF(BA2102="XX","",BA2102)</f>
        <v>JX516005</v>
      </c>
      <c r="BN2102" s="224" t="str">
        <f aca="false">CONCATENATE(IF(F2102="","",F2102),IF(G2102="","",CONCATENATE(" / ",G2102)))</f>
        <v/>
      </c>
      <c r="BO2102" s="225" t="str">
        <f aca="false">AX2102</f>
        <v>.GBR</v>
      </c>
      <c r="BP2102" s="226" t="str">
        <f aca="false">IF(V2102="","",V2102)</f>
        <v/>
      </c>
      <c r="BQ2102" s="226" t="str">
        <f aca="false">IF(W2102="","",CONCATENATE(W2102,IF(LEFT(AO2102,1)="s","+","")))</f>
        <v/>
      </c>
      <c r="BR2102" s="226" t="str">
        <f aca="false">IF(X2102="","",CONCATENATE(X2102,IF(LEFT(AQ2102,1)="s","+","")))</f>
        <v/>
      </c>
      <c r="BS2102" s="226" t="str">
        <f aca="false">IF(Y2102="","",CONCATENATE(Y2102,IF(LEFT(AR2102,1)="s","+","")))</f>
        <v/>
      </c>
      <c r="BT2102" s="226" t="str">
        <f aca="false">IF(Z2102="","",CONCATENATE(Z2102,IF(LEFT(AS2102,1)="s","+","")))</f>
        <v/>
      </c>
      <c r="BU2102" s="227" t="str">
        <f aca="false">IF(AA2102="","",CONCATENATE(AA2102,IF(LEFT(AT2102,1)="s","+","")))</f>
        <v/>
      </c>
      <c r="BW2102" s="177" t="s">
        <v>338</v>
      </c>
      <c r="BX2102" s="170" t="str">
        <f aca="false">IF(BW2102&lt;&gt;"",IF(ISNUMBER(FIND("=",BW2102)),LEFT(BW2102,FIND("=",BW2102)-1),BW2102),BW2102)</f>
        <v>xx</v>
      </c>
      <c r="BY2102" s="170" t="str">
        <f aca="false">IF(BW2102&lt;&gt;"",IF(ISNUMBER(FIND("=",BW2102)),RIGHT(BW2102,LEN(BW2102)-FIND("=",BW2102)),""),"")</f>
        <v>Non_select</v>
      </c>
      <c r="BZ2102" s="170" t="str">
        <f aca="false">IF(BX2102&lt;&gt;"",IF(ISNUMBER(FIND(".",BX2102)),LEFT(BX2102,FIND(".",BX2102)-1),BX2102),BX2102)</f>
        <v>xx</v>
      </c>
      <c r="CA2102" s="170" t="str">
        <f aca="false">IF(BX2102&lt;&gt;"",IF(ISNUMBER(FIND(".",BX2102)),RIGHT(BX2102,LEN(BX2102)-FIND(".",BX2102)),""),"")</f>
        <v/>
      </c>
      <c r="CC2102" s="170" t="str">
        <f aca="false">A2102</f>
        <v>JX516005</v>
      </c>
      <c r="CD2102" s="178" t="s">
        <v>339</v>
      </c>
      <c r="CE2102" s="178" t="s">
        <v>340</v>
      </c>
      <c r="CF2102" s="178" t="s">
        <v>341</v>
      </c>
      <c r="CK2102" s="178"/>
      <c r="CR2102" s="228" t="n">
        <f aca="false">C2102</f>
        <v>0</v>
      </c>
      <c r="CS2102" s="229" t="n">
        <f aca="false">D2102</f>
        <v>0</v>
      </c>
      <c r="CT2102" s="170" t="str">
        <f aca="false">CONCATENATE(CD2102," strain ",CM2102," ",CL2102,", partial cds")</f>
        <v>Hepatitis E virus strain  , partial cds</v>
      </c>
    </row>
    <row r="2103" customFormat="false" ht="11.9" hidden="true" customHeight="true" outlineLevel="0" collapsed="false">
      <c r="A2103" s="1" t="s">
        <v>5057</v>
      </c>
      <c r="B2103" s="147" t="s">
        <v>371</v>
      </c>
      <c r="F2103" s="210"/>
      <c r="H2103" s="146" t="s">
        <v>649</v>
      </c>
      <c r="I2103" s="153" t="s">
        <v>650</v>
      </c>
      <c r="J2103" s="146" t="s">
        <v>395</v>
      </c>
      <c r="AJ2103" s="219" t="n">
        <f aca="false">SeqEnd-SeqBeg+1</f>
        <v>1</v>
      </c>
      <c r="AK2103" s="220" t="n">
        <f aca="false">AND( SeqBeg&lt;=Beg  , End &lt;=SeqEnd )</f>
        <v>0</v>
      </c>
      <c r="AN2103" s="221"/>
      <c r="AO2103" s="147" t="s">
        <v>103</v>
      </c>
      <c r="AP2103" s="147" t="s">
        <v>103</v>
      </c>
      <c r="AQ2103" s="147" t="s">
        <v>103</v>
      </c>
      <c r="AR2103" s="147" t="s">
        <v>103</v>
      </c>
      <c r="AS2103" s="147" t="s">
        <v>103</v>
      </c>
      <c r="AT2103" s="147" t="s">
        <v>103</v>
      </c>
      <c r="AU2103" s="146"/>
      <c r="AW2103" s="222" t="str">
        <f aca="false">HYPERLINK(CONCATENATE("http://www.ncbi.nlm.nih.gov/nuccore/",BM2103),BM2103)</f>
        <v>JX516006</v>
      </c>
      <c r="AX2103" s="219" t="str">
        <f aca="false">CONCATENATE(D2103,IF(I2103="","",CONCATENATE(".",I2103)),IF(K2103="","",CONCATENATE(".",K2103)),IF(M2103="","",CONCATENATE(".",M2103)),IF(R2103="","",CONCATENATE(".",R2103)),IF(U2103="","","(*)"))</f>
        <v>.GBR</v>
      </c>
      <c r="AY2103" s="170" t="str">
        <f aca="false">CONCATENATE(BM2103,".",BN2103)</f>
        <v>JX516006.</v>
      </c>
      <c r="AZ2103" s="171" t="str">
        <f aca="false">IF(AV2103="",IF(ISNUMBER(FIND(".",A2103)),LEFT(A2103,FIND(".",A2103)-1),A2103),AV2103)</f>
        <v>JX516006</v>
      </c>
      <c r="BA2103" s="171" t="str">
        <f aca="false">IF(ISNUMBER(FIND("-",AZ2103)),LEFT(AZ2103,FIND("-",AZ2103)-1),AZ2103)</f>
        <v>JX516006</v>
      </c>
      <c r="BB2103" s="170" t="str">
        <f aca="false"> MEGAname &amp; "="</f>
        <v>JX516006=</v>
      </c>
      <c r="BC2103" s="170" t="str">
        <f aca="false">Clear &amp; IF(span ,"Span","out")</f>
        <v>JX516006=out</v>
      </c>
      <c r="BD2103" s="170" t="str">
        <f aca="false">Clear &amp; IF(span, IF(B2103=".","Selected",B2103),"out")</f>
        <v>JX516006=out</v>
      </c>
      <c r="BE2103" s="170" t="str">
        <f aca="false">Clear &amp; Strain</f>
        <v>JX516006=</v>
      </c>
      <c r="BF2103" s="170" t="str">
        <f aca="false">CONCATENATE(A2103,"=",F2103,". ",AX2103,IF(AB2103="","",CONCATENATE(".",AB2103)))</f>
        <v>JX516006=. .GBR</v>
      </c>
      <c r="BG2103" s="170" t="str">
        <f aca="false">CONCATENATE(A2103,"=",F2103,". ",AX2103)</f>
        <v>JX516006=. .GBR</v>
      </c>
      <c r="BH2103" s="170" t="str">
        <f aca="false">CONCATENATE(A2103,"=",AX2103)</f>
        <v>JX516006=.GBR</v>
      </c>
      <c r="BI2103" s="170" t="str">
        <f aca="false">CONCATENATE(A2103,"=",ComForSubtype,D2103)</f>
        <v>JX516006=</v>
      </c>
      <c r="BJ2103" s="170" t="str">
        <f aca="false">CONCATENATE(A2103,"=",E2103)</f>
        <v>JX516006=</v>
      </c>
      <c r="BK2103" s="170" t="str">
        <f aca="false">CONCATENATE(A2103,"=",C2103)</f>
        <v>JX516006=</v>
      </c>
      <c r="BL2103" s="170" t="str">
        <f aca="false">CONCATENATE(D2103,"=")</f>
        <v>=</v>
      </c>
      <c r="BM2103" s="223" t="str">
        <f aca="false">IF(BA2103="XX","",BA2103)</f>
        <v>JX516006</v>
      </c>
      <c r="BN2103" s="224" t="str">
        <f aca="false">CONCATENATE(IF(F2103="","",F2103),IF(G2103="","",CONCATENATE(" / ",G2103)))</f>
        <v/>
      </c>
      <c r="BO2103" s="225" t="str">
        <f aca="false">AX2103</f>
        <v>.GBR</v>
      </c>
      <c r="BP2103" s="226" t="str">
        <f aca="false">IF(V2103="","",V2103)</f>
        <v/>
      </c>
      <c r="BQ2103" s="226" t="str">
        <f aca="false">IF(W2103="","",CONCATENATE(W2103,IF(LEFT(AO2103,1)="s","+","")))</f>
        <v/>
      </c>
      <c r="BR2103" s="226" t="str">
        <f aca="false">IF(X2103="","",CONCATENATE(X2103,IF(LEFT(AQ2103,1)="s","+","")))</f>
        <v/>
      </c>
      <c r="BS2103" s="226" t="str">
        <f aca="false">IF(Y2103="","",CONCATENATE(Y2103,IF(LEFT(AR2103,1)="s","+","")))</f>
        <v/>
      </c>
      <c r="BT2103" s="226" t="str">
        <f aca="false">IF(Z2103="","",CONCATENATE(Z2103,IF(LEFT(AS2103,1)="s","+","")))</f>
        <v/>
      </c>
      <c r="BU2103" s="227" t="str">
        <f aca="false">IF(AA2103="","",CONCATENATE(AA2103,IF(LEFT(AT2103,1)="s","+","")))</f>
        <v/>
      </c>
      <c r="BW2103" s="177" t="s">
        <v>338</v>
      </c>
      <c r="BX2103" s="170" t="str">
        <f aca="false">IF(BW2103&lt;&gt;"",IF(ISNUMBER(FIND("=",BW2103)),LEFT(BW2103,FIND("=",BW2103)-1),BW2103),BW2103)</f>
        <v>xx</v>
      </c>
      <c r="BY2103" s="170" t="str">
        <f aca="false">IF(BW2103&lt;&gt;"",IF(ISNUMBER(FIND("=",BW2103)),RIGHT(BW2103,LEN(BW2103)-FIND("=",BW2103)),""),"")</f>
        <v>Non_select</v>
      </c>
      <c r="BZ2103" s="170" t="str">
        <f aca="false">IF(BX2103&lt;&gt;"",IF(ISNUMBER(FIND(".",BX2103)),LEFT(BX2103,FIND(".",BX2103)-1),BX2103),BX2103)</f>
        <v>xx</v>
      </c>
      <c r="CA2103" s="170" t="str">
        <f aca="false">IF(BX2103&lt;&gt;"",IF(ISNUMBER(FIND(".",BX2103)),RIGHT(BX2103,LEN(BX2103)-FIND(".",BX2103)),""),"")</f>
        <v/>
      </c>
      <c r="CC2103" s="170" t="str">
        <f aca="false">A2103</f>
        <v>JX516006</v>
      </c>
      <c r="CD2103" s="178" t="s">
        <v>339</v>
      </c>
      <c r="CE2103" s="178" t="s">
        <v>340</v>
      </c>
      <c r="CF2103" s="178" t="s">
        <v>341</v>
      </c>
      <c r="CK2103" s="178"/>
      <c r="CR2103" s="228" t="n">
        <f aca="false">C2103</f>
        <v>0</v>
      </c>
      <c r="CS2103" s="229" t="n">
        <f aca="false">D2103</f>
        <v>0</v>
      </c>
      <c r="CT2103" s="170" t="str">
        <f aca="false">CONCATENATE(CD2103," strain ",CM2103," ",CL2103,", partial cds")</f>
        <v>Hepatitis E virus strain  , partial cds</v>
      </c>
    </row>
    <row r="2104" customFormat="false" ht="11.9" hidden="true" customHeight="true" outlineLevel="0" collapsed="false">
      <c r="A2104" s="1" t="s">
        <v>5058</v>
      </c>
      <c r="B2104" s="147" t="s">
        <v>371</v>
      </c>
      <c r="F2104" s="210"/>
      <c r="H2104" s="146" t="s">
        <v>649</v>
      </c>
      <c r="I2104" s="153" t="s">
        <v>650</v>
      </c>
      <c r="J2104" s="146" t="s">
        <v>395</v>
      </c>
      <c r="AJ2104" s="219" t="n">
        <f aca="false">SeqEnd-SeqBeg+1</f>
        <v>1</v>
      </c>
      <c r="AK2104" s="220" t="n">
        <f aca="false">AND( SeqBeg&lt;=Beg  , End &lt;=SeqEnd )</f>
        <v>0</v>
      </c>
      <c r="AN2104" s="221"/>
      <c r="AO2104" s="147" t="s">
        <v>103</v>
      </c>
      <c r="AP2104" s="147" t="s">
        <v>103</v>
      </c>
      <c r="AQ2104" s="147" t="s">
        <v>103</v>
      </c>
      <c r="AR2104" s="147" t="s">
        <v>103</v>
      </c>
      <c r="AS2104" s="147" t="s">
        <v>103</v>
      </c>
      <c r="AT2104" s="147" t="s">
        <v>103</v>
      </c>
      <c r="AU2104" s="146"/>
      <c r="AW2104" s="222" t="str">
        <f aca="false">HYPERLINK(CONCATENATE("http://www.ncbi.nlm.nih.gov/nuccore/",BM2104),BM2104)</f>
        <v>JX516007</v>
      </c>
      <c r="AX2104" s="219" t="str">
        <f aca="false">CONCATENATE(D2104,IF(I2104="","",CONCATENATE(".",I2104)),IF(K2104="","",CONCATENATE(".",K2104)),IF(M2104="","",CONCATENATE(".",M2104)),IF(R2104="","",CONCATENATE(".",R2104)),IF(U2104="","","(*)"))</f>
        <v>.GBR</v>
      </c>
      <c r="AY2104" s="170" t="str">
        <f aca="false">CONCATENATE(BM2104,".",BN2104)</f>
        <v>JX516007.</v>
      </c>
      <c r="AZ2104" s="171" t="str">
        <f aca="false">IF(AV2104="",IF(ISNUMBER(FIND(".",A2104)),LEFT(A2104,FIND(".",A2104)-1),A2104),AV2104)</f>
        <v>JX516007</v>
      </c>
      <c r="BA2104" s="171" t="str">
        <f aca="false">IF(ISNUMBER(FIND("-",AZ2104)),LEFT(AZ2104,FIND("-",AZ2104)-1),AZ2104)</f>
        <v>JX516007</v>
      </c>
      <c r="BB2104" s="170" t="str">
        <f aca="false"> MEGAname &amp; "="</f>
        <v>JX516007=</v>
      </c>
      <c r="BC2104" s="170" t="str">
        <f aca="false">Clear &amp; IF(span ,"Span","out")</f>
        <v>JX516007=out</v>
      </c>
      <c r="BD2104" s="170" t="str">
        <f aca="false">Clear &amp; IF(span, IF(B2104=".","Selected",B2104),"out")</f>
        <v>JX516007=out</v>
      </c>
      <c r="BE2104" s="170" t="str">
        <f aca="false">Clear &amp; Strain</f>
        <v>JX516007=</v>
      </c>
      <c r="BF2104" s="170" t="str">
        <f aca="false">CONCATENATE(A2104,"=",F2104,". ",AX2104,IF(AB2104="","",CONCATENATE(".",AB2104)))</f>
        <v>JX516007=. .GBR</v>
      </c>
      <c r="BG2104" s="170" t="str">
        <f aca="false">CONCATENATE(A2104,"=",F2104,". ",AX2104)</f>
        <v>JX516007=. .GBR</v>
      </c>
      <c r="BH2104" s="170" t="str">
        <f aca="false">CONCATENATE(A2104,"=",AX2104)</f>
        <v>JX516007=.GBR</v>
      </c>
      <c r="BI2104" s="170" t="str">
        <f aca="false">CONCATENATE(A2104,"=",ComForSubtype,D2104)</f>
        <v>JX516007=</v>
      </c>
      <c r="BJ2104" s="170" t="str">
        <f aca="false">CONCATENATE(A2104,"=",E2104)</f>
        <v>JX516007=</v>
      </c>
      <c r="BK2104" s="170" t="str">
        <f aca="false">CONCATENATE(A2104,"=",C2104)</f>
        <v>JX516007=</v>
      </c>
      <c r="BL2104" s="170" t="str">
        <f aca="false">CONCATENATE(D2104,"=")</f>
        <v>=</v>
      </c>
      <c r="BM2104" s="223" t="str">
        <f aca="false">IF(BA2104="XX","",BA2104)</f>
        <v>JX516007</v>
      </c>
      <c r="BN2104" s="224" t="str">
        <f aca="false">CONCATENATE(IF(F2104="","",F2104),IF(G2104="","",CONCATENATE(" / ",G2104)))</f>
        <v/>
      </c>
      <c r="BO2104" s="225" t="str">
        <f aca="false">AX2104</f>
        <v>.GBR</v>
      </c>
      <c r="BP2104" s="226" t="str">
        <f aca="false">IF(V2104="","",V2104)</f>
        <v/>
      </c>
      <c r="BQ2104" s="226" t="str">
        <f aca="false">IF(W2104="","",CONCATENATE(W2104,IF(LEFT(AO2104,1)="s","+","")))</f>
        <v/>
      </c>
      <c r="BR2104" s="226" t="str">
        <f aca="false">IF(X2104="","",CONCATENATE(X2104,IF(LEFT(AQ2104,1)="s","+","")))</f>
        <v/>
      </c>
      <c r="BS2104" s="226" t="str">
        <f aca="false">IF(Y2104="","",CONCATENATE(Y2104,IF(LEFT(AR2104,1)="s","+","")))</f>
        <v/>
      </c>
      <c r="BT2104" s="226" t="str">
        <f aca="false">IF(Z2104="","",CONCATENATE(Z2104,IF(LEFT(AS2104,1)="s","+","")))</f>
        <v/>
      </c>
      <c r="BU2104" s="227" t="str">
        <f aca="false">IF(AA2104="","",CONCATENATE(AA2104,IF(LEFT(AT2104,1)="s","+","")))</f>
        <v/>
      </c>
      <c r="BW2104" s="177" t="s">
        <v>338</v>
      </c>
      <c r="BX2104" s="170" t="str">
        <f aca="false">IF(BW2104&lt;&gt;"",IF(ISNUMBER(FIND("=",BW2104)),LEFT(BW2104,FIND("=",BW2104)-1),BW2104),BW2104)</f>
        <v>xx</v>
      </c>
      <c r="BY2104" s="170" t="str">
        <f aca="false">IF(BW2104&lt;&gt;"",IF(ISNUMBER(FIND("=",BW2104)),RIGHT(BW2104,LEN(BW2104)-FIND("=",BW2104)),""),"")</f>
        <v>Non_select</v>
      </c>
      <c r="BZ2104" s="170" t="str">
        <f aca="false">IF(BX2104&lt;&gt;"",IF(ISNUMBER(FIND(".",BX2104)),LEFT(BX2104,FIND(".",BX2104)-1),BX2104),BX2104)</f>
        <v>xx</v>
      </c>
      <c r="CA2104" s="170" t="str">
        <f aca="false">IF(BX2104&lt;&gt;"",IF(ISNUMBER(FIND(".",BX2104)),RIGHT(BX2104,LEN(BX2104)-FIND(".",BX2104)),""),"")</f>
        <v/>
      </c>
      <c r="CC2104" s="170" t="str">
        <f aca="false">A2104</f>
        <v>JX516007</v>
      </c>
      <c r="CD2104" s="178" t="s">
        <v>339</v>
      </c>
      <c r="CE2104" s="178" t="s">
        <v>340</v>
      </c>
      <c r="CF2104" s="178" t="s">
        <v>341</v>
      </c>
      <c r="CK2104" s="178"/>
      <c r="CR2104" s="228" t="n">
        <f aca="false">C2104</f>
        <v>0</v>
      </c>
      <c r="CS2104" s="229" t="n">
        <f aca="false">D2104</f>
        <v>0</v>
      </c>
      <c r="CT2104" s="170" t="str">
        <f aca="false">CONCATENATE(CD2104," strain ",CM2104," ",CL2104,", partial cds")</f>
        <v>Hepatitis E virus strain  , partial cds</v>
      </c>
    </row>
    <row r="2105" customFormat="false" ht="11.9" hidden="true" customHeight="true" outlineLevel="0" collapsed="false">
      <c r="A2105" s="1" t="s">
        <v>5059</v>
      </c>
      <c r="B2105" s="147" t="s">
        <v>371</v>
      </c>
      <c r="F2105" s="210"/>
      <c r="H2105" s="146" t="s">
        <v>649</v>
      </c>
      <c r="I2105" s="153" t="s">
        <v>650</v>
      </c>
      <c r="J2105" s="146" t="s">
        <v>395</v>
      </c>
      <c r="AJ2105" s="219" t="n">
        <f aca="false">SeqEnd-SeqBeg+1</f>
        <v>1</v>
      </c>
      <c r="AK2105" s="220" t="n">
        <f aca="false">AND( SeqBeg&lt;=Beg  , End &lt;=SeqEnd )</f>
        <v>0</v>
      </c>
      <c r="AN2105" s="221"/>
      <c r="AO2105" s="147" t="s">
        <v>103</v>
      </c>
      <c r="AP2105" s="147" t="s">
        <v>103</v>
      </c>
      <c r="AQ2105" s="147" t="s">
        <v>103</v>
      </c>
      <c r="AR2105" s="147" t="s">
        <v>103</v>
      </c>
      <c r="AS2105" s="147" t="s">
        <v>103</v>
      </c>
      <c r="AT2105" s="147" t="s">
        <v>103</v>
      </c>
      <c r="AU2105" s="146"/>
      <c r="AW2105" s="222" t="str">
        <f aca="false">HYPERLINK(CONCATENATE("http://www.ncbi.nlm.nih.gov/nuccore/",BM2105),BM2105)</f>
        <v>JX516008</v>
      </c>
      <c r="AX2105" s="219" t="str">
        <f aca="false">CONCATENATE(D2105,IF(I2105="","",CONCATENATE(".",I2105)),IF(K2105="","",CONCATENATE(".",K2105)),IF(M2105="","",CONCATENATE(".",M2105)),IF(R2105="","",CONCATENATE(".",R2105)),IF(U2105="","","(*)"))</f>
        <v>.GBR</v>
      </c>
      <c r="AY2105" s="170" t="str">
        <f aca="false">CONCATENATE(BM2105,".",BN2105)</f>
        <v>JX516008.</v>
      </c>
      <c r="AZ2105" s="171" t="str">
        <f aca="false">IF(AV2105="",IF(ISNUMBER(FIND(".",A2105)),LEFT(A2105,FIND(".",A2105)-1),A2105),AV2105)</f>
        <v>JX516008</v>
      </c>
      <c r="BA2105" s="171" t="str">
        <f aca="false">IF(ISNUMBER(FIND("-",AZ2105)),LEFT(AZ2105,FIND("-",AZ2105)-1),AZ2105)</f>
        <v>JX516008</v>
      </c>
      <c r="BB2105" s="170" t="str">
        <f aca="false"> MEGAname &amp; "="</f>
        <v>JX516008=</v>
      </c>
      <c r="BC2105" s="170" t="str">
        <f aca="false">Clear &amp; IF(span ,"Span","out")</f>
        <v>JX516008=out</v>
      </c>
      <c r="BD2105" s="170" t="str">
        <f aca="false">Clear &amp; IF(span, IF(B2105=".","Selected",B2105),"out")</f>
        <v>JX516008=out</v>
      </c>
      <c r="BE2105" s="170" t="str">
        <f aca="false">Clear &amp; Strain</f>
        <v>JX516008=</v>
      </c>
      <c r="BF2105" s="170" t="str">
        <f aca="false">CONCATENATE(A2105,"=",F2105,". ",AX2105,IF(AB2105="","",CONCATENATE(".",AB2105)))</f>
        <v>JX516008=. .GBR</v>
      </c>
      <c r="BG2105" s="170" t="str">
        <f aca="false">CONCATENATE(A2105,"=",F2105,". ",AX2105)</f>
        <v>JX516008=. .GBR</v>
      </c>
      <c r="BH2105" s="170" t="str">
        <f aca="false">CONCATENATE(A2105,"=",AX2105)</f>
        <v>JX516008=.GBR</v>
      </c>
      <c r="BI2105" s="170" t="str">
        <f aca="false">CONCATENATE(A2105,"=",ComForSubtype,D2105)</f>
        <v>JX516008=</v>
      </c>
      <c r="BJ2105" s="170" t="str">
        <f aca="false">CONCATENATE(A2105,"=",E2105)</f>
        <v>JX516008=</v>
      </c>
      <c r="BK2105" s="170" t="str">
        <f aca="false">CONCATENATE(A2105,"=",C2105)</f>
        <v>JX516008=</v>
      </c>
      <c r="BL2105" s="170" t="str">
        <f aca="false">CONCATENATE(D2105,"=")</f>
        <v>=</v>
      </c>
      <c r="BM2105" s="223" t="str">
        <f aca="false">IF(BA2105="XX","",BA2105)</f>
        <v>JX516008</v>
      </c>
      <c r="BN2105" s="224" t="str">
        <f aca="false">CONCATENATE(IF(F2105="","",F2105),IF(G2105="","",CONCATENATE(" / ",G2105)))</f>
        <v/>
      </c>
      <c r="BO2105" s="225" t="str">
        <f aca="false">AX2105</f>
        <v>.GBR</v>
      </c>
      <c r="BP2105" s="226" t="str">
        <f aca="false">IF(V2105="","",V2105)</f>
        <v/>
      </c>
      <c r="BQ2105" s="226" t="str">
        <f aca="false">IF(W2105="","",CONCATENATE(W2105,IF(LEFT(AO2105,1)="s","+","")))</f>
        <v/>
      </c>
      <c r="BR2105" s="226" t="str">
        <f aca="false">IF(X2105="","",CONCATENATE(X2105,IF(LEFT(AQ2105,1)="s","+","")))</f>
        <v/>
      </c>
      <c r="BS2105" s="226" t="str">
        <f aca="false">IF(Y2105="","",CONCATENATE(Y2105,IF(LEFT(AR2105,1)="s","+","")))</f>
        <v/>
      </c>
      <c r="BT2105" s="226" t="str">
        <f aca="false">IF(Z2105="","",CONCATENATE(Z2105,IF(LEFT(AS2105,1)="s","+","")))</f>
        <v/>
      </c>
      <c r="BU2105" s="227" t="str">
        <f aca="false">IF(AA2105="","",CONCATENATE(AA2105,IF(LEFT(AT2105,1)="s","+","")))</f>
        <v/>
      </c>
      <c r="BW2105" s="177" t="s">
        <v>338</v>
      </c>
      <c r="BX2105" s="170" t="str">
        <f aca="false">IF(BW2105&lt;&gt;"",IF(ISNUMBER(FIND("=",BW2105)),LEFT(BW2105,FIND("=",BW2105)-1),BW2105),BW2105)</f>
        <v>xx</v>
      </c>
      <c r="BY2105" s="170" t="str">
        <f aca="false">IF(BW2105&lt;&gt;"",IF(ISNUMBER(FIND("=",BW2105)),RIGHT(BW2105,LEN(BW2105)-FIND("=",BW2105)),""),"")</f>
        <v>Non_select</v>
      </c>
      <c r="BZ2105" s="170" t="str">
        <f aca="false">IF(BX2105&lt;&gt;"",IF(ISNUMBER(FIND(".",BX2105)),LEFT(BX2105,FIND(".",BX2105)-1),BX2105),BX2105)</f>
        <v>xx</v>
      </c>
      <c r="CA2105" s="170" t="str">
        <f aca="false">IF(BX2105&lt;&gt;"",IF(ISNUMBER(FIND(".",BX2105)),RIGHT(BX2105,LEN(BX2105)-FIND(".",BX2105)),""),"")</f>
        <v/>
      </c>
      <c r="CC2105" s="170" t="str">
        <f aca="false">A2105</f>
        <v>JX516008</v>
      </c>
      <c r="CD2105" s="178" t="s">
        <v>339</v>
      </c>
      <c r="CE2105" s="178" t="s">
        <v>340</v>
      </c>
      <c r="CF2105" s="178" t="s">
        <v>341</v>
      </c>
      <c r="CK2105" s="178"/>
      <c r="CR2105" s="228" t="n">
        <f aca="false">C2105</f>
        <v>0</v>
      </c>
      <c r="CS2105" s="229" t="n">
        <f aca="false">D2105</f>
        <v>0</v>
      </c>
      <c r="CT2105" s="170" t="str">
        <f aca="false">CONCATENATE(CD2105," strain ",CM2105," ",CL2105,", partial cds")</f>
        <v>Hepatitis E virus strain  , partial cds</v>
      </c>
    </row>
    <row r="2106" customFormat="false" ht="11.9" hidden="true" customHeight="true" outlineLevel="0" collapsed="false">
      <c r="A2106" s="1" t="s">
        <v>5060</v>
      </c>
      <c r="B2106" s="147" t="s">
        <v>371</v>
      </c>
      <c r="F2106" s="210"/>
      <c r="H2106" s="146" t="s">
        <v>649</v>
      </c>
      <c r="I2106" s="153" t="s">
        <v>650</v>
      </c>
      <c r="J2106" s="146" t="s">
        <v>395</v>
      </c>
      <c r="AJ2106" s="219" t="n">
        <f aca="false">SeqEnd-SeqBeg+1</f>
        <v>1</v>
      </c>
      <c r="AK2106" s="220" t="n">
        <f aca="false">AND( SeqBeg&lt;=Beg  , End &lt;=SeqEnd )</f>
        <v>0</v>
      </c>
      <c r="AN2106" s="221"/>
      <c r="AO2106" s="147" t="s">
        <v>103</v>
      </c>
      <c r="AP2106" s="147" t="s">
        <v>103</v>
      </c>
      <c r="AQ2106" s="147" t="s">
        <v>103</v>
      </c>
      <c r="AR2106" s="147" t="s">
        <v>103</v>
      </c>
      <c r="AS2106" s="147" t="s">
        <v>103</v>
      </c>
      <c r="AT2106" s="147" t="s">
        <v>103</v>
      </c>
      <c r="AU2106" s="146"/>
      <c r="AW2106" s="222" t="str">
        <f aca="false">HYPERLINK(CONCATENATE("http://www.ncbi.nlm.nih.gov/nuccore/",BM2106),BM2106)</f>
        <v>JX516009</v>
      </c>
      <c r="AX2106" s="219" t="str">
        <f aca="false">CONCATENATE(D2106,IF(I2106="","",CONCATENATE(".",I2106)),IF(K2106="","",CONCATENATE(".",K2106)),IF(M2106="","",CONCATENATE(".",M2106)),IF(R2106="","",CONCATENATE(".",R2106)),IF(U2106="","","(*)"))</f>
        <v>.GBR</v>
      </c>
      <c r="AY2106" s="170" t="str">
        <f aca="false">CONCATENATE(BM2106,".",BN2106)</f>
        <v>JX516009.</v>
      </c>
      <c r="AZ2106" s="171" t="str">
        <f aca="false">IF(AV2106="",IF(ISNUMBER(FIND(".",A2106)),LEFT(A2106,FIND(".",A2106)-1),A2106),AV2106)</f>
        <v>JX516009</v>
      </c>
      <c r="BA2106" s="171" t="str">
        <f aca="false">IF(ISNUMBER(FIND("-",AZ2106)),LEFT(AZ2106,FIND("-",AZ2106)-1),AZ2106)</f>
        <v>JX516009</v>
      </c>
      <c r="BB2106" s="170" t="str">
        <f aca="false"> MEGAname &amp; "="</f>
        <v>JX516009=</v>
      </c>
      <c r="BC2106" s="170" t="str">
        <f aca="false">Clear &amp; IF(span ,"Span","out")</f>
        <v>JX516009=out</v>
      </c>
      <c r="BD2106" s="170" t="str">
        <f aca="false">Clear &amp; IF(span, IF(B2106=".","Selected",B2106),"out")</f>
        <v>JX516009=out</v>
      </c>
      <c r="BE2106" s="170" t="str">
        <f aca="false">Clear &amp; Strain</f>
        <v>JX516009=</v>
      </c>
      <c r="BF2106" s="170" t="str">
        <f aca="false">CONCATENATE(A2106,"=",F2106,". ",AX2106,IF(AB2106="","",CONCATENATE(".",AB2106)))</f>
        <v>JX516009=. .GBR</v>
      </c>
      <c r="BG2106" s="170" t="str">
        <f aca="false">CONCATENATE(A2106,"=",F2106,". ",AX2106)</f>
        <v>JX516009=. .GBR</v>
      </c>
      <c r="BH2106" s="170" t="str">
        <f aca="false">CONCATENATE(A2106,"=",AX2106)</f>
        <v>JX516009=.GBR</v>
      </c>
      <c r="BI2106" s="170" t="str">
        <f aca="false">CONCATENATE(A2106,"=",ComForSubtype,D2106)</f>
        <v>JX516009=</v>
      </c>
      <c r="BJ2106" s="170" t="str">
        <f aca="false">CONCATENATE(A2106,"=",E2106)</f>
        <v>JX516009=</v>
      </c>
      <c r="BK2106" s="170" t="str">
        <f aca="false">CONCATENATE(A2106,"=",C2106)</f>
        <v>JX516009=</v>
      </c>
      <c r="BL2106" s="170" t="str">
        <f aca="false">CONCATENATE(D2106,"=")</f>
        <v>=</v>
      </c>
      <c r="BM2106" s="223" t="str">
        <f aca="false">IF(BA2106="XX","",BA2106)</f>
        <v>JX516009</v>
      </c>
      <c r="BN2106" s="224" t="str">
        <f aca="false">CONCATENATE(IF(F2106="","",F2106),IF(G2106="","",CONCATENATE(" / ",G2106)))</f>
        <v/>
      </c>
      <c r="BO2106" s="225" t="str">
        <f aca="false">AX2106</f>
        <v>.GBR</v>
      </c>
      <c r="BP2106" s="226" t="str">
        <f aca="false">IF(V2106="","",V2106)</f>
        <v/>
      </c>
      <c r="BQ2106" s="226" t="str">
        <f aca="false">IF(W2106="","",CONCATENATE(W2106,IF(LEFT(AO2106,1)="s","+","")))</f>
        <v/>
      </c>
      <c r="BR2106" s="226" t="str">
        <f aca="false">IF(X2106="","",CONCATENATE(X2106,IF(LEFT(AQ2106,1)="s","+","")))</f>
        <v/>
      </c>
      <c r="BS2106" s="226" t="str">
        <f aca="false">IF(Y2106="","",CONCATENATE(Y2106,IF(LEFT(AR2106,1)="s","+","")))</f>
        <v/>
      </c>
      <c r="BT2106" s="226" t="str">
        <f aca="false">IF(Z2106="","",CONCATENATE(Z2106,IF(LEFT(AS2106,1)="s","+","")))</f>
        <v/>
      </c>
      <c r="BU2106" s="227" t="str">
        <f aca="false">IF(AA2106="","",CONCATENATE(AA2106,IF(LEFT(AT2106,1)="s","+","")))</f>
        <v/>
      </c>
      <c r="BW2106" s="177" t="s">
        <v>338</v>
      </c>
      <c r="BX2106" s="170" t="str">
        <f aca="false">IF(BW2106&lt;&gt;"",IF(ISNUMBER(FIND("=",BW2106)),LEFT(BW2106,FIND("=",BW2106)-1),BW2106),BW2106)</f>
        <v>xx</v>
      </c>
      <c r="BY2106" s="170" t="str">
        <f aca="false">IF(BW2106&lt;&gt;"",IF(ISNUMBER(FIND("=",BW2106)),RIGHT(BW2106,LEN(BW2106)-FIND("=",BW2106)),""),"")</f>
        <v>Non_select</v>
      </c>
      <c r="BZ2106" s="170" t="str">
        <f aca="false">IF(BX2106&lt;&gt;"",IF(ISNUMBER(FIND(".",BX2106)),LEFT(BX2106,FIND(".",BX2106)-1),BX2106),BX2106)</f>
        <v>xx</v>
      </c>
      <c r="CA2106" s="170" t="str">
        <f aca="false">IF(BX2106&lt;&gt;"",IF(ISNUMBER(FIND(".",BX2106)),RIGHT(BX2106,LEN(BX2106)-FIND(".",BX2106)),""),"")</f>
        <v/>
      </c>
      <c r="CC2106" s="170" t="str">
        <f aca="false">A2106</f>
        <v>JX516009</v>
      </c>
      <c r="CD2106" s="178" t="s">
        <v>339</v>
      </c>
      <c r="CE2106" s="178" t="s">
        <v>340</v>
      </c>
      <c r="CF2106" s="178" t="s">
        <v>341</v>
      </c>
      <c r="CK2106" s="178"/>
      <c r="CR2106" s="228" t="n">
        <f aca="false">C2106</f>
        <v>0</v>
      </c>
      <c r="CS2106" s="229" t="n">
        <f aca="false">D2106</f>
        <v>0</v>
      </c>
      <c r="CT2106" s="170" t="str">
        <f aca="false">CONCATENATE(CD2106," strain ",CM2106," ",CL2106,", partial cds")</f>
        <v>Hepatitis E virus strain  , partial cds</v>
      </c>
    </row>
    <row r="2107" customFormat="false" ht="11.9" hidden="true" customHeight="true" outlineLevel="0" collapsed="false">
      <c r="A2107" s="1" t="s">
        <v>5061</v>
      </c>
      <c r="B2107" s="147" t="s">
        <v>371</v>
      </c>
      <c r="F2107" s="210"/>
      <c r="H2107" s="146" t="s">
        <v>649</v>
      </c>
      <c r="I2107" s="153" t="s">
        <v>650</v>
      </c>
      <c r="J2107" s="146" t="s">
        <v>395</v>
      </c>
      <c r="AJ2107" s="219" t="n">
        <f aca="false">SeqEnd-SeqBeg+1</f>
        <v>1</v>
      </c>
      <c r="AK2107" s="220" t="n">
        <f aca="false">AND( SeqBeg&lt;=Beg  , End &lt;=SeqEnd )</f>
        <v>0</v>
      </c>
      <c r="AN2107" s="221"/>
      <c r="AO2107" s="147" t="s">
        <v>103</v>
      </c>
      <c r="AP2107" s="147" t="s">
        <v>103</v>
      </c>
      <c r="AQ2107" s="147" t="s">
        <v>103</v>
      </c>
      <c r="AR2107" s="147" t="s">
        <v>103</v>
      </c>
      <c r="AS2107" s="147" t="s">
        <v>103</v>
      </c>
      <c r="AT2107" s="147" t="s">
        <v>103</v>
      </c>
      <c r="AU2107" s="146"/>
      <c r="AW2107" s="222" t="str">
        <f aca="false">HYPERLINK(CONCATENATE("http://www.ncbi.nlm.nih.gov/nuccore/",BM2107),BM2107)</f>
        <v>JX516010</v>
      </c>
      <c r="AX2107" s="219" t="str">
        <f aca="false">CONCATENATE(D2107,IF(I2107="","",CONCATENATE(".",I2107)),IF(K2107="","",CONCATENATE(".",K2107)),IF(M2107="","",CONCATENATE(".",M2107)),IF(R2107="","",CONCATENATE(".",R2107)),IF(U2107="","","(*)"))</f>
        <v>.GBR</v>
      </c>
      <c r="AY2107" s="170" t="str">
        <f aca="false">CONCATENATE(BM2107,".",BN2107)</f>
        <v>JX516010.</v>
      </c>
      <c r="AZ2107" s="171" t="str">
        <f aca="false">IF(AV2107="",IF(ISNUMBER(FIND(".",A2107)),LEFT(A2107,FIND(".",A2107)-1),A2107),AV2107)</f>
        <v>JX516010</v>
      </c>
      <c r="BA2107" s="171" t="str">
        <f aca="false">IF(ISNUMBER(FIND("-",AZ2107)),LEFT(AZ2107,FIND("-",AZ2107)-1),AZ2107)</f>
        <v>JX516010</v>
      </c>
      <c r="BB2107" s="170" t="str">
        <f aca="false"> MEGAname &amp; "="</f>
        <v>JX516010=</v>
      </c>
      <c r="BC2107" s="170" t="str">
        <f aca="false">Clear &amp; IF(span ,"Span","out")</f>
        <v>JX516010=out</v>
      </c>
      <c r="BD2107" s="170" t="str">
        <f aca="false">Clear &amp; IF(span, IF(B2107=".","Selected",B2107),"out")</f>
        <v>JX516010=out</v>
      </c>
      <c r="BE2107" s="170" t="str">
        <f aca="false">Clear &amp; Strain</f>
        <v>JX516010=</v>
      </c>
      <c r="BF2107" s="170" t="str">
        <f aca="false">CONCATENATE(A2107,"=",F2107,". ",AX2107,IF(AB2107="","",CONCATENATE(".",AB2107)))</f>
        <v>JX516010=. .GBR</v>
      </c>
      <c r="BG2107" s="170" t="str">
        <f aca="false">CONCATENATE(A2107,"=",F2107,". ",AX2107)</f>
        <v>JX516010=. .GBR</v>
      </c>
      <c r="BH2107" s="170" t="str">
        <f aca="false">CONCATENATE(A2107,"=",AX2107)</f>
        <v>JX516010=.GBR</v>
      </c>
      <c r="BI2107" s="170" t="str">
        <f aca="false">CONCATENATE(A2107,"=",ComForSubtype,D2107)</f>
        <v>JX516010=</v>
      </c>
      <c r="BJ2107" s="170" t="str">
        <f aca="false">CONCATENATE(A2107,"=",E2107)</f>
        <v>JX516010=</v>
      </c>
      <c r="BK2107" s="170" t="str">
        <f aca="false">CONCATENATE(A2107,"=",C2107)</f>
        <v>JX516010=</v>
      </c>
      <c r="BL2107" s="170" t="str">
        <f aca="false">CONCATENATE(D2107,"=")</f>
        <v>=</v>
      </c>
      <c r="BM2107" s="223" t="str">
        <f aca="false">IF(BA2107="XX","",BA2107)</f>
        <v>JX516010</v>
      </c>
      <c r="BN2107" s="224" t="str">
        <f aca="false">CONCATENATE(IF(F2107="","",F2107),IF(G2107="","",CONCATENATE(" / ",G2107)))</f>
        <v/>
      </c>
      <c r="BO2107" s="225" t="str">
        <f aca="false">AX2107</f>
        <v>.GBR</v>
      </c>
      <c r="BP2107" s="226" t="str">
        <f aca="false">IF(V2107="","",V2107)</f>
        <v/>
      </c>
      <c r="BQ2107" s="226" t="str">
        <f aca="false">IF(W2107="","",CONCATENATE(W2107,IF(LEFT(AO2107,1)="s","+","")))</f>
        <v/>
      </c>
      <c r="BR2107" s="226" t="str">
        <f aca="false">IF(X2107="","",CONCATENATE(X2107,IF(LEFT(AQ2107,1)="s","+","")))</f>
        <v/>
      </c>
      <c r="BS2107" s="226" t="str">
        <f aca="false">IF(Y2107="","",CONCATENATE(Y2107,IF(LEFT(AR2107,1)="s","+","")))</f>
        <v/>
      </c>
      <c r="BT2107" s="226" t="str">
        <f aca="false">IF(Z2107="","",CONCATENATE(Z2107,IF(LEFT(AS2107,1)="s","+","")))</f>
        <v/>
      </c>
      <c r="BU2107" s="227" t="str">
        <f aca="false">IF(AA2107="","",CONCATENATE(AA2107,IF(LEFT(AT2107,1)="s","+","")))</f>
        <v/>
      </c>
      <c r="BW2107" s="177" t="s">
        <v>338</v>
      </c>
      <c r="BX2107" s="170" t="str">
        <f aca="false">IF(BW2107&lt;&gt;"",IF(ISNUMBER(FIND("=",BW2107)),LEFT(BW2107,FIND("=",BW2107)-1),BW2107),BW2107)</f>
        <v>xx</v>
      </c>
      <c r="BY2107" s="170" t="str">
        <f aca="false">IF(BW2107&lt;&gt;"",IF(ISNUMBER(FIND("=",BW2107)),RIGHT(BW2107,LEN(BW2107)-FIND("=",BW2107)),""),"")</f>
        <v>Non_select</v>
      </c>
      <c r="BZ2107" s="170" t="str">
        <f aca="false">IF(BX2107&lt;&gt;"",IF(ISNUMBER(FIND(".",BX2107)),LEFT(BX2107,FIND(".",BX2107)-1),BX2107),BX2107)</f>
        <v>xx</v>
      </c>
      <c r="CA2107" s="170" t="str">
        <f aca="false">IF(BX2107&lt;&gt;"",IF(ISNUMBER(FIND(".",BX2107)),RIGHT(BX2107,LEN(BX2107)-FIND(".",BX2107)),""),"")</f>
        <v/>
      </c>
      <c r="CC2107" s="170" t="str">
        <f aca="false">A2107</f>
        <v>JX516010</v>
      </c>
      <c r="CD2107" s="178" t="s">
        <v>339</v>
      </c>
      <c r="CE2107" s="178" t="s">
        <v>340</v>
      </c>
      <c r="CF2107" s="178" t="s">
        <v>341</v>
      </c>
      <c r="CK2107" s="178"/>
      <c r="CR2107" s="228" t="n">
        <f aca="false">C2107</f>
        <v>0</v>
      </c>
      <c r="CS2107" s="229" t="n">
        <f aca="false">D2107</f>
        <v>0</v>
      </c>
      <c r="CT2107" s="170" t="str">
        <f aca="false">CONCATENATE(CD2107," strain ",CM2107," ",CL2107,", partial cds")</f>
        <v>Hepatitis E virus strain  , partial cds</v>
      </c>
    </row>
    <row r="2108" customFormat="false" ht="11.9" hidden="true" customHeight="true" outlineLevel="0" collapsed="false">
      <c r="A2108" s="1" t="s">
        <v>5062</v>
      </c>
      <c r="B2108" s="147" t="s">
        <v>371</v>
      </c>
      <c r="F2108" s="210"/>
      <c r="H2108" s="146" t="s">
        <v>649</v>
      </c>
      <c r="I2108" s="153" t="s">
        <v>650</v>
      </c>
      <c r="J2108" s="146" t="s">
        <v>395</v>
      </c>
      <c r="AJ2108" s="219" t="n">
        <f aca="false">SeqEnd-SeqBeg+1</f>
        <v>1</v>
      </c>
      <c r="AK2108" s="220" t="n">
        <f aca="false">AND( SeqBeg&lt;=Beg  , End &lt;=SeqEnd )</f>
        <v>0</v>
      </c>
      <c r="AN2108" s="221"/>
      <c r="AO2108" s="147" t="s">
        <v>103</v>
      </c>
      <c r="AP2108" s="147" t="s">
        <v>103</v>
      </c>
      <c r="AQ2108" s="147" t="s">
        <v>103</v>
      </c>
      <c r="AR2108" s="147" t="s">
        <v>103</v>
      </c>
      <c r="AS2108" s="147" t="s">
        <v>103</v>
      </c>
      <c r="AT2108" s="147" t="s">
        <v>103</v>
      </c>
      <c r="AU2108" s="146"/>
      <c r="AW2108" s="222" t="str">
        <f aca="false">HYPERLINK(CONCATENATE("http://www.ncbi.nlm.nih.gov/nuccore/",BM2108),BM2108)</f>
        <v>JX516011</v>
      </c>
      <c r="AX2108" s="219" t="str">
        <f aca="false">CONCATENATE(D2108,IF(I2108="","",CONCATENATE(".",I2108)),IF(K2108="","",CONCATENATE(".",K2108)),IF(M2108="","",CONCATENATE(".",M2108)),IF(R2108="","",CONCATENATE(".",R2108)),IF(U2108="","","(*)"))</f>
        <v>.GBR</v>
      </c>
      <c r="AY2108" s="170" t="str">
        <f aca="false">CONCATENATE(BM2108,".",BN2108)</f>
        <v>JX516011.</v>
      </c>
      <c r="AZ2108" s="171" t="str">
        <f aca="false">IF(AV2108="",IF(ISNUMBER(FIND(".",A2108)),LEFT(A2108,FIND(".",A2108)-1),A2108),AV2108)</f>
        <v>JX516011</v>
      </c>
      <c r="BA2108" s="171" t="str">
        <f aca="false">IF(ISNUMBER(FIND("-",AZ2108)),LEFT(AZ2108,FIND("-",AZ2108)-1),AZ2108)</f>
        <v>JX516011</v>
      </c>
      <c r="BB2108" s="170" t="str">
        <f aca="false"> MEGAname &amp; "="</f>
        <v>JX516011=</v>
      </c>
      <c r="BC2108" s="170" t="str">
        <f aca="false">Clear &amp; IF(span ,"Span","out")</f>
        <v>JX516011=out</v>
      </c>
      <c r="BD2108" s="170" t="str">
        <f aca="false">Clear &amp; IF(span, IF(B2108=".","Selected",B2108),"out")</f>
        <v>JX516011=out</v>
      </c>
      <c r="BE2108" s="170" t="str">
        <f aca="false">Clear &amp; Strain</f>
        <v>JX516011=</v>
      </c>
      <c r="BF2108" s="170" t="str">
        <f aca="false">CONCATENATE(A2108,"=",F2108,". ",AX2108,IF(AB2108="","",CONCATENATE(".",AB2108)))</f>
        <v>JX516011=. .GBR</v>
      </c>
      <c r="BG2108" s="170" t="str">
        <f aca="false">CONCATENATE(A2108,"=",F2108,". ",AX2108)</f>
        <v>JX516011=. .GBR</v>
      </c>
      <c r="BH2108" s="170" t="str">
        <f aca="false">CONCATENATE(A2108,"=",AX2108)</f>
        <v>JX516011=.GBR</v>
      </c>
      <c r="BI2108" s="170" t="str">
        <f aca="false">CONCATENATE(A2108,"=",ComForSubtype,D2108)</f>
        <v>JX516011=</v>
      </c>
      <c r="BJ2108" s="170" t="str">
        <f aca="false">CONCATENATE(A2108,"=",E2108)</f>
        <v>JX516011=</v>
      </c>
      <c r="BK2108" s="170" t="str">
        <f aca="false">CONCATENATE(A2108,"=",C2108)</f>
        <v>JX516011=</v>
      </c>
      <c r="BL2108" s="170" t="str">
        <f aca="false">CONCATENATE(D2108,"=")</f>
        <v>=</v>
      </c>
      <c r="BM2108" s="223" t="str">
        <f aca="false">IF(BA2108="XX","",BA2108)</f>
        <v>JX516011</v>
      </c>
      <c r="BN2108" s="224" t="str">
        <f aca="false">CONCATENATE(IF(F2108="","",F2108),IF(G2108="","",CONCATENATE(" / ",G2108)))</f>
        <v/>
      </c>
      <c r="BO2108" s="225" t="str">
        <f aca="false">AX2108</f>
        <v>.GBR</v>
      </c>
      <c r="BP2108" s="226" t="str">
        <f aca="false">IF(V2108="","",V2108)</f>
        <v/>
      </c>
      <c r="BQ2108" s="226" t="str">
        <f aca="false">IF(W2108="","",CONCATENATE(W2108,IF(LEFT(AO2108,1)="s","+","")))</f>
        <v/>
      </c>
      <c r="BR2108" s="226" t="str">
        <f aca="false">IF(X2108="","",CONCATENATE(X2108,IF(LEFT(AQ2108,1)="s","+","")))</f>
        <v/>
      </c>
      <c r="BS2108" s="226" t="str">
        <f aca="false">IF(Y2108="","",CONCATENATE(Y2108,IF(LEFT(AR2108,1)="s","+","")))</f>
        <v/>
      </c>
      <c r="BT2108" s="226" t="str">
        <f aca="false">IF(Z2108="","",CONCATENATE(Z2108,IF(LEFT(AS2108,1)="s","+","")))</f>
        <v/>
      </c>
      <c r="BU2108" s="227" t="str">
        <f aca="false">IF(AA2108="","",CONCATENATE(AA2108,IF(LEFT(AT2108,1)="s","+","")))</f>
        <v/>
      </c>
      <c r="BW2108" s="177" t="s">
        <v>338</v>
      </c>
      <c r="BX2108" s="170" t="str">
        <f aca="false">IF(BW2108&lt;&gt;"",IF(ISNUMBER(FIND("=",BW2108)),LEFT(BW2108,FIND("=",BW2108)-1),BW2108),BW2108)</f>
        <v>xx</v>
      </c>
      <c r="BY2108" s="170" t="str">
        <f aca="false">IF(BW2108&lt;&gt;"",IF(ISNUMBER(FIND("=",BW2108)),RIGHT(BW2108,LEN(BW2108)-FIND("=",BW2108)),""),"")</f>
        <v>Non_select</v>
      </c>
      <c r="BZ2108" s="170" t="str">
        <f aca="false">IF(BX2108&lt;&gt;"",IF(ISNUMBER(FIND(".",BX2108)),LEFT(BX2108,FIND(".",BX2108)-1),BX2108),BX2108)</f>
        <v>xx</v>
      </c>
      <c r="CA2108" s="170" t="str">
        <f aca="false">IF(BX2108&lt;&gt;"",IF(ISNUMBER(FIND(".",BX2108)),RIGHT(BX2108,LEN(BX2108)-FIND(".",BX2108)),""),"")</f>
        <v/>
      </c>
      <c r="CC2108" s="170" t="str">
        <f aca="false">A2108</f>
        <v>JX516011</v>
      </c>
      <c r="CD2108" s="178" t="s">
        <v>339</v>
      </c>
      <c r="CE2108" s="178" t="s">
        <v>340</v>
      </c>
      <c r="CF2108" s="178" t="s">
        <v>341</v>
      </c>
      <c r="CK2108" s="178"/>
      <c r="CR2108" s="228" t="n">
        <f aca="false">C2108</f>
        <v>0</v>
      </c>
      <c r="CS2108" s="229" t="n">
        <f aca="false">D2108</f>
        <v>0</v>
      </c>
      <c r="CT2108" s="170" t="str">
        <f aca="false">CONCATENATE(CD2108," strain ",CM2108," ",CL2108,", partial cds")</f>
        <v>Hepatitis E virus strain  , partial cds</v>
      </c>
    </row>
    <row r="2109" customFormat="false" ht="11.9" hidden="true" customHeight="true" outlineLevel="0" collapsed="false">
      <c r="A2109" s="1" t="s">
        <v>5063</v>
      </c>
      <c r="B2109" s="147" t="s">
        <v>371</v>
      </c>
      <c r="F2109" s="210"/>
      <c r="H2109" s="146" t="s">
        <v>649</v>
      </c>
      <c r="I2109" s="153" t="s">
        <v>650</v>
      </c>
      <c r="J2109" s="146" t="s">
        <v>395</v>
      </c>
      <c r="AJ2109" s="219" t="n">
        <f aca="false">SeqEnd-SeqBeg+1</f>
        <v>1</v>
      </c>
      <c r="AK2109" s="220" t="n">
        <f aca="false">AND( SeqBeg&lt;=Beg  , End &lt;=SeqEnd )</f>
        <v>0</v>
      </c>
      <c r="AN2109" s="221"/>
      <c r="AO2109" s="147" t="s">
        <v>103</v>
      </c>
      <c r="AP2109" s="147" t="s">
        <v>103</v>
      </c>
      <c r="AQ2109" s="147" t="s">
        <v>103</v>
      </c>
      <c r="AR2109" s="147" t="s">
        <v>103</v>
      </c>
      <c r="AS2109" s="147" t="s">
        <v>103</v>
      </c>
      <c r="AT2109" s="147" t="s">
        <v>103</v>
      </c>
      <c r="AU2109" s="146"/>
      <c r="AW2109" s="222" t="str">
        <f aca="false">HYPERLINK(CONCATENATE("http://www.ncbi.nlm.nih.gov/nuccore/",BM2109),BM2109)</f>
        <v>JX516012</v>
      </c>
      <c r="AX2109" s="219" t="str">
        <f aca="false">CONCATENATE(D2109,IF(I2109="","",CONCATENATE(".",I2109)),IF(K2109="","",CONCATENATE(".",K2109)),IF(M2109="","",CONCATENATE(".",M2109)),IF(R2109="","",CONCATENATE(".",R2109)),IF(U2109="","","(*)"))</f>
        <v>.GBR</v>
      </c>
      <c r="AY2109" s="170" t="str">
        <f aca="false">CONCATENATE(BM2109,".",BN2109)</f>
        <v>JX516012.</v>
      </c>
      <c r="AZ2109" s="171" t="str">
        <f aca="false">IF(AV2109="",IF(ISNUMBER(FIND(".",A2109)),LEFT(A2109,FIND(".",A2109)-1),A2109),AV2109)</f>
        <v>JX516012</v>
      </c>
      <c r="BA2109" s="171" t="str">
        <f aca="false">IF(ISNUMBER(FIND("-",AZ2109)),LEFT(AZ2109,FIND("-",AZ2109)-1),AZ2109)</f>
        <v>JX516012</v>
      </c>
      <c r="BB2109" s="170" t="str">
        <f aca="false"> MEGAname &amp; "="</f>
        <v>JX516012=</v>
      </c>
      <c r="BC2109" s="170" t="str">
        <f aca="false">Clear &amp; IF(span ,"Span","out")</f>
        <v>JX516012=out</v>
      </c>
      <c r="BD2109" s="170" t="str">
        <f aca="false">Clear &amp; IF(span, IF(B2109=".","Selected",B2109),"out")</f>
        <v>JX516012=out</v>
      </c>
      <c r="BE2109" s="170" t="str">
        <f aca="false">Clear &amp; Strain</f>
        <v>JX516012=</v>
      </c>
      <c r="BF2109" s="170" t="str">
        <f aca="false">CONCATENATE(A2109,"=",F2109,". ",AX2109,IF(AB2109="","",CONCATENATE(".",AB2109)))</f>
        <v>JX516012=. .GBR</v>
      </c>
      <c r="BG2109" s="170" t="str">
        <f aca="false">CONCATENATE(A2109,"=",F2109,". ",AX2109)</f>
        <v>JX516012=. .GBR</v>
      </c>
      <c r="BH2109" s="170" t="str">
        <f aca="false">CONCATENATE(A2109,"=",AX2109)</f>
        <v>JX516012=.GBR</v>
      </c>
      <c r="BI2109" s="170" t="str">
        <f aca="false">CONCATENATE(A2109,"=",ComForSubtype,D2109)</f>
        <v>JX516012=</v>
      </c>
      <c r="BJ2109" s="170" t="str">
        <f aca="false">CONCATENATE(A2109,"=",E2109)</f>
        <v>JX516012=</v>
      </c>
      <c r="BK2109" s="170" t="str">
        <f aca="false">CONCATENATE(A2109,"=",C2109)</f>
        <v>JX516012=</v>
      </c>
      <c r="BL2109" s="170" t="str">
        <f aca="false">CONCATENATE(D2109,"=")</f>
        <v>=</v>
      </c>
      <c r="BM2109" s="223" t="str">
        <f aca="false">IF(BA2109="XX","",BA2109)</f>
        <v>JX516012</v>
      </c>
      <c r="BN2109" s="224" t="str">
        <f aca="false">CONCATENATE(IF(F2109="","",F2109),IF(G2109="","",CONCATENATE(" / ",G2109)))</f>
        <v/>
      </c>
      <c r="BO2109" s="225" t="str">
        <f aca="false">AX2109</f>
        <v>.GBR</v>
      </c>
      <c r="BP2109" s="226" t="str">
        <f aca="false">IF(V2109="","",V2109)</f>
        <v/>
      </c>
      <c r="BQ2109" s="226" t="str">
        <f aca="false">IF(W2109="","",CONCATENATE(W2109,IF(LEFT(AO2109,1)="s","+","")))</f>
        <v/>
      </c>
      <c r="BR2109" s="226" t="str">
        <f aca="false">IF(X2109="","",CONCATENATE(X2109,IF(LEFT(AQ2109,1)="s","+","")))</f>
        <v/>
      </c>
      <c r="BS2109" s="226" t="str">
        <f aca="false">IF(Y2109="","",CONCATENATE(Y2109,IF(LEFT(AR2109,1)="s","+","")))</f>
        <v/>
      </c>
      <c r="BT2109" s="226" t="str">
        <f aca="false">IF(Z2109="","",CONCATENATE(Z2109,IF(LEFT(AS2109,1)="s","+","")))</f>
        <v/>
      </c>
      <c r="BU2109" s="227" t="str">
        <f aca="false">IF(AA2109="","",CONCATENATE(AA2109,IF(LEFT(AT2109,1)="s","+","")))</f>
        <v/>
      </c>
      <c r="BW2109" s="177" t="s">
        <v>338</v>
      </c>
      <c r="BX2109" s="170" t="str">
        <f aca="false">IF(BW2109&lt;&gt;"",IF(ISNUMBER(FIND("=",BW2109)),LEFT(BW2109,FIND("=",BW2109)-1),BW2109),BW2109)</f>
        <v>xx</v>
      </c>
      <c r="BY2109" s="170" t="str">
        <f aca="false">IF(BW2109&lt;&gt;"",IF(ISNUMBER(FIND("=",BW2109)),RIGHT(BW2109,LEN(BW2109)-FIND("=",BW2109)),""),"")</f>
        <v>Non_select</v>
      </c>
      <c r="BZ2109" s="170" t="str">
        <f aca="false">IF(BX2109&lt;&gt;"",IF(ISNUMBER(FIND(".",BX2109)),LEFT(BX2109,FIND(".",BX2109)-1),BX2109),BX2109)</f>
        <v>xx</v>
      </c>
      <c r="CA2109" s="170" t="str">
        <f aca="false">IF(BX2109&lt;&gt;"",IF(ISNUMBER(FIND(".",BX2109)),RIGHT(BX2109,LEN(BX2109)-FIND(".",BX2109)),""),"")</f>
        <v/>
      </c>
      <c r="CC2109" s="170" t="str">
        <f aca="false">A2109</f>
        <v>JX516012</v>
      </c>
      <c r="CD2109" s="178" t="s">
        <v>339</v>
      </c>
      <c r="CE2109" s="178" t="s">
        <v>340</v>
      </c>
      <c r="CF2109" s="178" t="s">
        <v>341</v>
      </c>
      <c r="CK2109" s="178"/>
      <c r="CR2109" s="228" t="n">
        <f aca="false">C2109</f>
        <v>0</v>
      </c>
      <c r="CS2109" s="229" t="n">
        <f aca="false">D2109</f>
        <v>0</v>
      </c>
      <c r="CT2109" s="170" t="str">
        <f aca="false">CONCATENATE(CD2109," strain ",CM2109," ",CL2109,", partial cds")</f>
        <v>Hepatitis E virus strain  , partial cds</v>
      </c>
    </row>
    <row r="2110" customFormat="false" ht="11.9" hidden="true" customHeight="true" outlineLevel="0" collapsed="false">
      <c r="A2110" s="1" t="s">
        <v>5064</v>
      </c>
      <c r="B2110" s="147" t="s">
        <v>371</v>
      </c>
      <c r="F2110" s="210"/>
      <c r="H2110" s="146" t="s">
        <v>649</v>
      </c>
      <c r="I2110" s="153" t="s">
        <v>650</v>
      </c>
      <c r="J2110" s="146" t="s">
        <v>395</v>
      </c>
      <c r="AJ2110" s="219" t="n">
        <f aca="false">SeqEnd-SeqBeg+1</f>
        <v>1</v>
      </c>
      <c r="AK2110" s="220" t="n">
        <f aca="false">AND( SeqBeg&lt;=Beg  , End &lt;=SeqEnd )</f>
        <v>0</v>
      </c>
      <c r="AN2110" s="221"/>
      <c r="AO2110" s="147" t="s">
        <v>103</v>
      </c>
      <c r="AP2110" s="147" t="s">
        <v>103</v>
      </c>
      <c r="AQ2110" s="147" t="s">
        <v>103</v>
      </c>
      <c r="AR2110" s="147" t="s">
        <v>103</v>
      </c>
      <c r="AS2110" s="147" t="s">
        <v>103</v>
      </c>
      <c r="AT2110" s="147" t="s">
        <v>103</v>
      </c>
      <c r="AU2110" s="146"/>
      <c r="AW2110" s="222" t="str">
        <f aca="false">HYPERLINK(CONCATENATE("http://www.ncbi.nlm.nih.gov/nuccore/",BM2110),BM2110)</f>
        <v>JX516013</v>
      </c>
      <c r="AX2110" s="219" t="str">
        <f aca="false">CONCATENATE(D2110,IF(I2110="","",CONCATENATE(".",I2110)),IF(K2110="","",CONCATENATE(".",K2110)),IF(M2110="","",CONCATENATE(".",M2110)),IF(R2110="","",CONCATENATE(".",R2110)),IF(U2110="","","(*)"))</f>
        <v>.GBR</v>
      </c>
      <c r="AY2110" s="170" t="str">
        <f aca="false">CONCATENATE(BM2110,".",BN2110)</f>
        <v>JX516013.</v>
      </c>
      <c r="AZ2110" s="171" t="str">
        <f aca="false">IF(AV2110="",IF(ISNUMBER(FIND(".",A2110)),LEFT(A2110,FIND(".",A2110)-1),A2110),AV2110)</f>
        <v>JX516013</v>
      </c>
      <c r="BA2110" s="171" t="str">
        <f aca="false">IF(ISNUMBER(FIND("-",AZ2110)),LEFT(AZ2110,FIND("-",AZ2110)-1),AZ2110)</f>
        <v>JX516013</v>
      </c>
      <c r="BB2110" s="170" t="str">
        <f aca="false"> MEGAname &amp; "="</f>
        <v>JX516013=</v>
      </c>
      <c r="BC2110" s="170" t="str">
        <f aca="false">Clear &amp; IF(span ,"Span","out")</f>
        <v>JX516013=out</v>
      </c>
      <c r="BD2110" s="170" t="str">
        <f aca="false">Clear &amp; IF(span, IF(B2110=".","Selected",B2110),"out")</f>
        <v>JX516013=out</v>
      </c>
      <c r="BE2110" s="170" t="str">
        <f aca="false">Clear &amp; Strain</f>
        <v>JX516013=</v>
      </c>
      <c r="BF2110" s="170" t="str">
        <f aca="false">CONCATENATE(A2110,"=",F2110,". ",AX2110,IF(AB2110="","",CONCATENATE(".",AB2110)))</f>
        <v>JX516013=. .GBR</v>
      </c>
      <c r="BG2110" s="170" t="str">
        <f aca="false">CONCATENATE(A2110,"=",F2110,". ",AX2110)</f>
        <v>JX516013=. .GBR</v>
      </c>
      <c r="BH2110" s="170" t="str">
        <f aca="false">CONCATENATE(A2110,"=",AX2110)</f>
        <v>JX516013=.GBR</v>
      </c>
      <c r="BI2110" s="170" t="str">
        <f aca="false">CONCATENATE(A2110,"=",ComForSubtype,D2110)</f>
        <v>JX516013=</v>
      </c>
      <c r="BJ2110" s="170" t="str">
        <f aca="false">CONCATENATE(A2110,"=",E2110)</f>
        <v>JX516013=</v>
      </c>
      <c r="BK2110" s="170" t="str">
        <f aca="false">CONCATENATE(A2110,"=",C2110)</f>
        <v>JX516013=</v>
      </c>
      <c r="BL2110" s="170" t="str">
        <f aca="false">CONCATENATE(D2110,"=")</f>
        <v>=</v>
      </c>
      <c r="BM2110" s="223" t="str">
        <f aca="false">IF(BA2110="XX","",BA2110)</f>
        <v>JX516013</v>
      </c>
      <c r="BN2110" s="224" t="str">
        <f aca="false">CONCATENATE(IF(F2110="","",F2110),IF(G2110="","",CONCATENATE(" / ",G2110)))</f>
        <v/>
      </c>
      <c r="BO2110" s="225" t="str">
        <f aca="false">AX2110</f>
        <v>.GBR</v>
      </c>
      <c r="BP2110" s="226" t="str">
        <f aca="false">IF(V2110="","",V2110)</f>
        <v/>
      </c>
      <c r="BQ2110" s="226" t="str">
        <f aca="false">IF(W2110="","",CONCATENATE(W2110,IF(LEFT(AO2110,1)="s","+","")))</f>
        <v/>
      </c>
      <c r="BR2110" s="226" t="str">
        <f aca="false">IF(X2110="","",CONCATENATE(X2110,IF(LEFT(AQ2110,1)="s","+","")))</f>
        <v/>
      </c>
      <c r="BS2110" s="226" t="str">
        <f aca="false">IF(Y2110="","",CONCATENATE(Y2110,IF(LEFT(AR2110,1)="s","+","")))</f>
        <v/>
      </c>
      <c r="BT2110" s="226" t="str">
        <f aca="false">IF(Z2110="","",CONCATENATE(Z2110,IF(LEFT(AS2110,1)="s","+","")))</f>
        <v/>
      </c>
      <c r="BU2110" s="227" t="str">
        <f aca="false">IF(AA2110="","",CONCATENATE(AA2110,IF(LEFT(AT2110,1)="s","+","")))</f>
        <v/>
      </c>
      <c r="BW2110" s="177" t="s">
        <v>338</v>
      </c>
      <c r="BX2110" s="170" t="str">
        <f aca="false">IF(BW2110&lt;&gt;"",IF(ISNUMBER(FIND("=",BW2110)),LEFT(BW2110,FIND("=",BW2110)-1),BW2110),BW2110)</f>
        <v>xx</v>
      </c>
      <c r="BY2110" s="170" t="str">
        <f aca="false">IF(BW2110&lt;&gt;"",IF(ISNUMBER(FIND("=",BW2110)),RIGHT(BW2110,LEN(BW2110)-FIND("=",BW2110)),""),"")</f>
        <v>Non_select</v>
      </c>
      <c r="BZ2110" s="170" t="str">
        <f aca="false">IF(BX2110&lt;&gt;"",IF(ISNUMBER(FIND(".",BX2110)),LEFT(BX2110,FIND(".",BX2110)-1),BX2110),BX2110)</f>
        <v>xx</v>
      </c>
      <c r="CA2110" s="170" t="str">
        <f aca="false">IF(BX2110&lt;&gt;"",IF(ISNUMBER(FIND(".",BX2110)),RIGHT(BX2110,LEN(BX2110)-FIND(".",BX2110)),""),"")</f>
        <v/>
      </c>
      <c r="CC2110" s="170" t="str">
        <f aca="false">A2110</f>
        <v>JX516013</v>
      </c>
      <c r="CD2110" s="178" t="s">
        <v>339</v>
      </c>
      <c r="CE2110" s="178" t="s">
        <v>340</v>
      </c>
      <c r="CF2110" s="178" t="s">
        <v>341</v>
      </c>
      <c r="CK2110" s="178"/>
      <c r="CR2110" s="228" t="n">
        <f aca="false">C2110</f>
        <v>0</v>
      </c>
      <c r="CS2110" s="229" t="n">
        <f aca="false">D2110</f>
        <v>0</v>
      </c>
      <c r="CT2110" s="170" t="str">
        <f aca="false">CONCATENATE(CD2110," strain ",CM2110," ",CL2110,", partial cds")</f>
        <v>Hepatitis E virus strain  , partial cds</v>
      </c>
    </row>
    <row r="2111" customFormat="false" ht="11.9" hidden="true" customHeight="true" outlineLevel="0" collapsed="false">
      <c r="A2111" s="1" t="s">
        <v>5065</v>
      </c>
      <c r="B2111" s="147" t="s">
        <v>371</v>
      </c>
      <c r="F2111" s="210"/>
      <c r="H2111" s="146" t="s">
        <v>649</v>
      </c>
      <c r="I2111" s="153" t="s">
        <v>650</v>
      </c>
      <c r="J2111" s="146" t="s">
        <v>395</v>
      </c>
      <c r="AJ2111" s="219" t="n">
        <f aca="false">SeqEnd-SeqBeg+1</f>
        <v>1</v>
      </c>
      <c r="AK2111" s="220" t="n">
        <f aca="false">AND( SeqBeg&lt;=Beg  , End &lt;=SeqEnd )</f>
        <v>0</v>
      </c>
      <c r="AN2111" s="221"/>
      <c r="AO2111" s="147" t="s">
        <v>103</v>
      </c>
      <c r="AP2111" s="147" t="s">
        <v>103</v>
      </c>
      <c r="AQ2111" s="147" t="s">
        <v>103</v>
      </c>
      <c r="AR2111" s="147" t="s">
        <v>103</v>
      </c>
      <c r="AS2111" s="147" t="s">
        <v>103</v>
      </c>
      <c r="AT2111" s="147" t="s">
        <v>103</v>
      </c>
      <c r="AU2111" s="146"/>
      <c r="AW2111" s="222" t="str">
        <f aca="false">HYPERLINK(CONCATENATE("http://www.ncbi.nlm.nih.gov/nuccore/",BM2111),BM2111)</f>
        <v>JX516014</v>
      </c>
      <c r="AX2111" s="219" t="str">
        <f aca="false">CONCATENATE(D2111,IF(I2111="","",CONCATENATE(".",I2111)),IF(K2111="","",CONCATENATE(".",K2111)),IF(M2111="","",CONCATENATE(".",M2111)),IF(R2111="","",CONCATENATE(".",R2111)),IF(U2111="","","(*)"))</f>
        <v>.GBR</v>
      </c>
      <c r="AY2111" s="170" t="str">
        <f aca="false">CONCATENATE(BM2111,".",BN2111)</f>
        <v>JX516014.</v>
      </c>
      <c r="AZ2111" s="171" t="str">
        <f aca="false">IF(AV2111="",IF(ISNUMBER(FIND(".",A2111)),LEFT(A2111,FIND(".",A2111)-1),A2111),AV2111)</f>
        <v>JX516014</v>
      </c>
      <c r="BA2111" s="171" t="str">
        <f aca="false">IF(ISNUMBER(FIND("-",AZ2111)),LEFT(AZ2111,FIND("-",AZ2111)-1),AZ2111)</f>
        <v>JX516014</v>
      </c>
      <c r="BB2111" s="170" t="str">
        <f aca="false"> MEGAname &amp; "="</f>
        <v>JX516014=</v>
      </c>
      <c r="BC2111" s="170" t="str">
        <f aca="false">Clear &amp; IF(span ,"Span","out")</f>
        <v>JX516014=out</v>
      </c>
      <c r="BD2111" s="170" t="str">
        <f aca="false">Clear &amp; IF(span, IF(B2111=".","Selected",B2111),"out")</f>
        <v>JX516014=out</v>
      </c>
      <c r="BE2111" s="170" t="str">
        <f aca="false">Clear &amp; Strain</f>
        <v>JX516014=</v>
      </c>
      <c r="BF2111" s="170" t="str">
        <f aca="false">CONCATENATE(A2111,"=",F2111,". ",AX2111,IF(AB2111="","",CONCATENATE(".",AB2111)))</f>
        <v>JX516014=. .GBR</v>
      </c>
      <c r="BG2111" s="170" t="str">
        <f aca="false">CONCATENATE(A2111,"=",F2111,". ",AX2111)</f>
        <v>JX516014=. .GBR</v>
      </c>
      <c r="BH2111" s="170" t="str">
        <f aca="false">CONCATENATE(A2111,"=",AX2111)</f>
        <v>JX516014=.GBR</v>
      </c>
      <c r="BI2111" s="170" t="str">
        <f aca="false">CONCATENATE(A2111,"=",ComForSubtype,D2111)</f>
        <v>JX516014=</v>
      </c>
      <c r="BJ2111" s="170" t="str">
        <f aca="false">CONCATENATE(A2111,"=",E2111)</f>
        <v>JX516014=</v>
      </c>
      <c r="BK2111" s="170" t="str">
        <f aca="false">CONCATENATE(A2111,"=",C2111)</f>
        <v>JX516014=</v>
      </c>
      <c r="BL2111" s="170" t="str">
        <f aca="false">CONCATENATE(D2111,"=")</f>
        <v>=</v>
      </c>
      <c r="BM2111" s="223" t="str">
        <f aca="false">IF(BA2111="XX","",BA2111)</f>
        <v>JX516014</v>
      </c>
      <c r="BN2111" s="224" t="str">
        <f aca="false">CONCATENATE(IF(F2111="","",F2111),IF(G2111="","",CONCATENATE(" / ",G2111)))</f>
        <v/>
      </c>
      <c r="BO2111" s="225" t="str">
        <f aca="false">AX2111</f>
        <v>.GBR</v>
      </c>
      <c r="BP2111" s="226" t="str">
        <f aca="false">IF(V2111="","",V2111)</f>
        <v/>
      </c>
      <c r="BQ2111" s="226" t="str">
        <f aca="false">IF(W2111="","",CONCATENATE(W2111,IF(LEFT(AO2111,1)="s","+","")))</f>
        <v/>
      </c>
      <c r="BR2111" s="226" t="str">
        <f aca="false">IF(X2111="","",CONCATENATE(X2111,IF(LEFT(AQ2111,1)="s","+","")))</f>
        <v/>
      </c>
      <c r="BS2111" s="226" t="str">
        <f aca="false">IF(Y2111="","",CONCATENATE(Y2111,IF(LEFT(AR2111,1)="s","+","")))</f>
        <v/>
      </c>
      <c r="BT2111" s="226" t="str">
        <f aca="false">IF(Z2111="","",CONCATENATE(Z2111,IF(LEFT(AS2111,1)="s","+","")))</f>
        <v/>
      </c>
      <c r="BU2111" s="227" t="str">
        <f aca="false">IF(AA2111="","",CONCATENATE(AA2111,IF(LEFT(AT2111,1)="s","+","")))</f>
        <v/>
      </c>
      <c r="BW2111" s="177" t="s">
        <v>338</v>
      </c>
      <c r="BX2111" s="170" t="str">
        <f aca="false">IF(BW2111&lt;&gt;"",IF(ISNUMBER(FIND("=",BW2111)),LEFT(BW2111,FIND("=",BW2111)-1),BW2111),BW2111)</f>
        <v>xx</v>
      </c>
      <c r="BY2111" s="170" t="str">
        <f aca="false">IF(BW2111&lt;&gt;"",IF(ISNUMBER(FIND("=",BW2111)),RIGHT(BW2111,LEN(BW2111)-FIND("=",BW2111)),""),"")</f>
        <v>Non_select</v>
      </c>
      <c r="BZ2111" s="170" t="str">
        <f aca="false">IF(BX2111&lt;&gt;"",IF(ISNUMBER(FIND(".",BX2111)),LEFT(BX2111,FIND(".",BX2111)-1),BX2111),BX2111)</f>
        <v>xx</v>
      </c>
      <c r="CA2111" s="170" t="str">
        <f aca="false">IF(BX2111&lt;&gt;"",IF(ISNUMBER(FIND(".",BX2111)),RIGHT(BX2111,LEN(BX2111)-FIND(".",BX2111)),""),"")</f>
        <v/>
      </c>
      <c r="CC2111" s="170" t="str">
        <f aca="false">A2111</f>
        <v>JX516014</v>
      </c>
      <c r="CD2111" s="178" t="s">
        <v>339</v>
      </c>
      <c r="CE2111" s="178" t="s">
        <v>340</v>
      </c>
      <c r="CF2111" s="178" t="s">
        <v>341</v>
      </c>
      <c r="CK2111" s="178"/>
      <c r="CR2111" s="228" t="n">
        <f aca="false">C2111</f>
        <v>0</v>
      </c>
      <c r="CS2111" s="229" t="n">
        <f aca="false">D2111</f>
        <v>0</v>
      </c>
      <c r="CT2111" s="170" t="str">
        <f aca="false">CONCATENATE(CD2111," strain ",CM2111," ",CL2111,", partial cds")</f>
        <v>Hepatitis E virus strain  , partial cds</v>
      </c>
    </row>
    <row r="2112" customFormat="false" ht="11.9" hidden="true" customHeight="true" outlineLevel="0" collapsed="false">
      <c r="A2112" s="1" t="s">
        <v>5066</v>
      </c>
      <c r="B2112" s="147" t="s">
        <v>371</v>
      </c>
      <c r="F2112" s="210"/>
      <c r="H2112" s="146" t="s">
        <v>649</v>
      </c>
      <c r="I2112" s="153" t="s">
        <v>650</v>
      </c>
      <c r="J2112" s="146" t="s">
        <v>395</v>
      </c>
      <c r="AJ2112" s="219" t="n">
        <f aca="false">SeqEnd-SeqBeg+1</f>
        <v>1</v>
      </c>
      <c r="AK2112" s="220" t="n">
        <f aca="false">AND( SeqBeg&lt;=Beg  , End &lt;=SeqEnd )</f>
        <v>0</v>
      </c>
      <c r="AN2112" s="221"/>
      <c r="AO2112" s="147" t="s">
        <v>103</v>
      </c>
      <c r="AP2112" s="147" t="s">
        <v>103</v>
      </c>
      <c r="AQ2112" s="147" t="s">
        <v>103</v>
      </c>
      <c r="AR2112" s="147" t="s">
        <v>103</v>
      </c>
      <c r="AS2112" s="147" t="s">
        <v>103</v>
      </c>
      <c r="AT2112" s="147" t="s">
        <v>103</v>
      </c>
      <c r="AU2112" s="146"/>
      <c r="AW2112" s="222" t="str">
        <f aca="false">HYPERLINK(CONCATENATE("http://www.ncbi.nlm.nih.gov/nuccore/",BM2112),BM2112)</f>
        <v>JX516015</v>
      </c>
      <c r="AX2112" s="219" t="str">
        <f aca="false">CONCATENATE(D2112,IF(I2112="","",CONCATENATE(".",I2112)),IF(K2112="","",CONCATENATE(".",K2112)),IF(M2112="","",CONCATENATE(".",M2112)),IF(R2112="","",CONCATENATE(".",R2112)),IF(U2112="","","(*)"))</f>
        <v>.GBR</v>
      </c>
      <c r="AY2112" s="170" t="str">
        <f aca="false">CONCATENATE(BM2112,".",BN2112)</f>
        <v>JX516015.</v>
      </c>
      <c r="AZ2112" s="171" t="str">
        <f aca="false">IF(AV2112="",IF(ISNUMBER(FIND(".",A2112)),LEFT(A2112,FIND(".",A2112)-1),A2112),AV2112)</f>
        <v>JX516015</v>
      </c>
      <c r="BA2112" s="171" t="str">
        <f aca="false">IF(ISNUMBER(FIND("-",AZ2112)),LEFT(AZ2112,FIND("-",AZ2112)-1),AZ2112)</f>
        <v>JX516015</v>
      </c>
      <c r="BB2112" s="170" t="str">
        <f aca="false"> MEGAname &amp; "="</f>
        <v>JX516015=</v>
      </c>
      <c r="BC2112" s="170" t="str">
        <f aca="false">Clear &amp; IF(span ,"Span","out")</f>
        <v>JX516015=out</v>
      </c>
      <c r="BD2112" s="170" t="str">
        <f aca="false">Clear &amp; IF(span, IF(B2112=".","Selected",B2112),"out")</f>
        <v>JX516015=out</v>
      </c>
      <c r="BE2112" s="170" t="str">
        <f aca="false">Clear &amp; Strain</f>
        <v>JX516015=</v>
      </c>
      <c r="BF2112" s="170" t="str">
        <f aca="false">CONCATENATE(A2112,"=",F2112,". ",AX2112,IF(AB2112="","",CONCATENATE(".",AB2112)))</f>
        <v>JX516015=. .GBR</v>
      </c>
      <c r="BG2112" s="170" t="str">
        <f aca="false">CONCATENATE(A2112,"=",F2112,". ",AX2112)</f>
        <v>JX516015=. .GBR</v>
      </c>
      <c r="BH2112" s="170" t="str">
        <f aca="false">CONCATENATE(A2112,"=",AX2112)</f>
        <v>JX516015=.GBR</v>
      </c>
      <c r="BI2112" s="170" t="str">
        <f aca="false">CONCATENATE(A2112,"=",ComForSubtype,D2112)</f>
        <v>JX516015=</v>
      </c>
      <c r="BJ2112" s="170" t="str">
        <f aca="false">CONCATENATE(A2112,"=",E2112)</f>
        <v>JX516015=</v>
      </c>
      <c r="BK2112" s="170" t="str">
        <f aca="false">CONCATENATE(A2112,"=",C2112)</f>
        <v>JX516015=</v>
      </c>
      <c r="BL2112" s="170" t="str">
        <f aca="false">CONCATENATE(D2112,"=")</f>
        <v>=</v>
      </c>
      <c r="BM2112" s="223" t="str">
        <f aca="false">IF(BA2112="XX","",BA2112)</f>
        <v>JX516015</v>
      </c>
      <c r="BN2112" s="224" t="str">
        <f aca="false">CONCATENATE(IF(F2112="","",F2112),IF(G2112="","",CONCATENATE(" / ",G2112)))</f>
        <v/>
      </c>
      <c r="BO2112" s="225" t="str">
        <f aca="false">AX2112</f>
        <v>.GBR</v>
      </c>
      <c r="BP2112" s="226" t="str">
        <f aca="false">IF(V2112="","",V2112)</f>
        <v/>
      </c>
      <c r="BQ2112" s="226" t="str">
        <f aca="false">IF(W2112="","",CONCATENATE(W2112,IF(LEFT(AO2112,1)="s","+","")))</f>
        <v/>
      </c>
      <c r="BR2112" s="226" t="str">
        <f aca="false">IF(X2112="","",CONCATENATE(X2112,IF(LEFT(AQ2112,1)="s","+","")))</f>
        <v/>
      </c>
      <c r="BS2112" s="226" t="str">
        <f aca="false">IF(Y2112="","",CONCATENATE(Y2112,IF(LEFT(AR2112,1)="s","+","")))</f>
        <v/>
      </c>
      <c r="BT2112" s="226" t="str">
        <f aca="false">IF(Z2112="","",CONCATENATE(Z2112,IF(LEFT(AS2112,1)="s","+","")))</f>
        <v/>
      </c>
      <c r="BU2112" s="227" t="str">
        <f aca="false">IF(AA2112="","",CONCATENATE(AA2112,IF(LEFT(AT2112,1)="s","+","")))</f>
        <v/>
      </c>
      <c r="BW2112" s="177" t="s">
        <v>338</v>
      </c>
      <c r="BX2112" s="170" t="str">
        <f aca="false">IF(BW2112&lt;&gt;"",IF(ISNUMBER(FIND("=",BW2112)),LEFT(BW2112,FIND("=",BW2112)-1),BW2112),BW2112)</f>
        <v>xx</v>
      </c>
      <c r="BY2112" s="170" t="str">
        <f aca="false">IF(BW2112&lt;&gt;"",IF(ISNUMBER(FIND("=",BW2112)),RIGHT(BW2112,LEN(BW2112)-FIND("=",BW2112)),""),"")</f>
        <v>Non_select</v>
      </c>
      <c r="BZ2112" s="170" t="str">
        <f aca="false">IF(BX2112&lt;&gt;"",IF(ISNUMBER(FIND(".",BX2112)),LEFT(BX2112,FIND(".",BX2112)-1),BX2112),BX2112)</f>
        <v>xx</v>
      </c>
      <c r="CA2112" s="170" t="str">
        <f aca="false">IF(BX2112&lt;&gt;"",IF(ISNUMBER(FIND(".",BX2112)),RIGHT(BX2112,LEN(BX2112)-FIND(".",BX2112)),""),"")</f>
        <v/>
      </c>
      <c r="CC2112" s="170" t="str">
        <f aca="false">A2112</f>
        <v>JX516015</v>
      </c>
      <c r="CD2112" s="178" t="s">
        <v>339</v>
      </c>
      <c r="CE2112" s="178" t="s">
        <v>340</v>
      </c>
      <c r="CF2112" s="178" t="s">
        <v>341</v>
      </c>
      <c r="CK2112" s="178"/>
      <c r="CR2112" s="228" t="n">
        <f aca="false">C2112</f>
        <v>0</v>
      </c>
      <c r="CS2112" s="229" t="n">
        <f aca="false">D2112</f>
        <v>0</v>
      </c>
      <c r="CT2112" s="170" t="str">
        <f aca="false">CONCATENATE(CD2112," strain ",CM2112," ",CL2112,", partial cds")</f>
        <v>Hepatitis E virus strain  , partial cds</v>
      </c>
    </row>
    <row r="2113" customFormat="false" ht="11.9" hidden="true" customHeight="true" outlineLevel="0" collapsed="false">
      <c r="A2113" s="1" t="s">
        <v>5067</v>
      </c>
      <c r="B2113" s="147" t="s">
        <v>371</v>
      </c>
      <c r="F2113" s="210"/>
      <c r="H2113" s="146" t="s">
        <v>649</v>
      </c>
      <c r="I2113" s="153" t="s">
        <v>650</v>
      </c>
      <c r="J2113" s="146" t="s">
        <v>395</v>
      </c>
      <c r="AJ2113" s="219" t="n">
        <f aca="false">SeqEnd-SeqBeg+1</f>
        <v>1</v>
      </c>
      <c r="AK2113" s="220" t="n">
        <f aca="false">AND( SeqBeg&lt;=Beg  , End &lt;=SeqEnd )</f>
        <v>0</v>
      </c>
      <c r="AN2113" s="221"/>
      <c r="AO2113" s="147" t="s">
        <v>103</v>
      </c>
      <c r="AP2113" s="147" t="s">
        <v>103</v>
      </c>
      <c r="AQ2113" s="147" t="s">
        <v>103</v>
      </c>
      <c r="AR2113" s="147" t="s">
        <v>103</v>
      </c>
      <c r="AS2113" s="147" t="s">
        <v>103</v>
      </c>
      <c r="AT2113" s="147" t="s">
        <v>103</v>
      </c>
      <c r="AU2113" s="146"/>
      <c r="AW2113" s="222" t="str">
        <f aca="false">HYPERLINK(CONCATENATE("http://www.ncbi.nlm.nih.gov/nuccore/",BM2113),BM2113)</f>
        <v>JX516016</v>
      </c>
      <c r="AX2113" s="219" t="str">
        <f aca="false">CONCATENATE(D2113,IF(I2113="","",CONCATENATE(".",I2113)),IF(K2113="","",CONCATENATE(".",K2113)),IF(M2113="","",CONCATENATE(".",M2113)),IF(R2113="","",CONCATENATE(".",R2113)),IF(U2113="","","(*)"))</f>
        <v>.GBR</v>
      </c>
      <c r="AY2113" s="170" t="str">
        <f aca="false">CONCATENATE(BM2113,".",BN2113)</f>
        <v>JX516016.</v>
      </c>
      <c r="AZ2113" s="171" t="str">
        <f aca="false">IF(AV2113="",IF(ISNUMBER(FIND(".",A2113)),LEFT(A2113,FIND(".",A2113)-1),A2113),AV2113)</f>
        <v>JX516016</v>
      </c>
      <c r="BA2113" s="171" t="str">
        <f aca="false">IF(ISNUMBER(FIND("-",AZ2113)),LEFT(AZ2113,FIND("-",AZ2113)-1),AZ2113)</f>
        <v>JX516016</v>
      </c>
      <c r="BB2113" s="170" t="str">
        <f aca="false"> MEGAname &amp; "="</f>
        <v>JX516016=</v>
      </c>
      <c r="BC2113" s="170" t="str">
        <f aca="false">Clear &amp; IF(span ,"Span","out")</f>
        <v>JX516016=out</v>
      </c>
      <c r="BD2113" s="170" t="str">
        <f aca="false">Clear &amp; IF(span, IF(B2113=".","Selected",B2113),"out")</f>
        <v>JX516016=out</v>
      </c>
      <c r="BE2113" s="170" t="str">
        <f aca="false">Clear &amp; Strain</f>
        <v>JX516016=</v>
      </c>
      <c r="BF2113" s="170" t="str">
        <f aca="false">CONCATENATE(A2113,"=",F2113,". ",AX2113,IF(AB2113="","",CONCATENATE(".",AB2113)))</f>
        <v>JX516016=. .GBR</v>
      </c>
      <c r="BG2113" s="170" t="str">
        <f aca="false">CONCATENATE(A2113,"=",F2113,". ",AX2113)</f>
        <v>JX516016=. .GBR</v>
      </c>
      <c r="BH2113" s="170" t="str">
        <f aca="false">CONCATENATE(A2113,"=",AX2113)</f>
        <v>JX516016=.GBR</v>
      </c>
      <c r="BI2113" s="170" t="str">
        <f aca="false">CONCATENATE(A2113,"=",ComForSubtype,D2113)</f>
        <v>JX516016=</v>
      </c>
      <c r="BJ2113" s="170" t="str">
        <f aca="false">CONCATENATE(A2113,"=",E2113)</f>
        <v>JX516016=</v>
      </c>
      <c r="BK2113" s="170" t="str">
        <f aca="false">CONCATENATE(A2113,"=",C2113)</f>
        <v>JX516016=</v>
      </c>
      <c r="BL2113" s="170" t="str">
        <f aca="false">CONCATENATE(D2113,"=")</f>
        <v>=</v>
      </c>
      <c r="BM2113" s="223" t="str">
        <f aca="false">IF(BA2113="XX","",BA2113)</f>
        <v>JX516016</v>
      </c>
      <c r="BN2113" s="224" t="str">
        <f aca="false">CONCATENATE(IF(F2113="","",F2113),IF(G2113="","",CONCATENATE(" / ",G2113)))</f>
        <v/>
      </c>
      <c r="BO2113" s="225" t="str">
        <f aca="false">AX2113</f>
        <v>.GBR</v>
      </c>
      <c r="BP2113" s="226" t="str">
        <f aca="false">IF(V2113="","",V2113)</f>
        <v/>
      </c>
      <c r="BQ2113" s="226" t="str">
        <f aca="false">IF(W2113="","",CONCATENATE(W2113,IF(LEFT(AO2113,1)="s","+","")))</f>
        <v/>
      </c>
      <c r="BR2113" s="226" t="str">
        <f aca="false">IF(X2113="","",CONCATENATE(X2113,IF(LEFT(AQ2113,1)="s","+","")))</f>
        <v/>
      </c>
      <c r="BS2113" s="226" t="str">
        <f aca="false">IF(Y2113="","",CONCATENATE(Y2113,IF(LEFT(AR2113,1)="s","+","")))</f>
        <v/>
      </c>
      <c r="BT2113" s="226" t="str">
        <f aca="false">IF(Z2113="","",CONCATENATE(Z2113,IF(LEFT(AS2113,1)="s","+","")))</f>
        <v/>
      </c>
      <c r="BU2113" s="227" t="str">
        <f aca="false">IF(AA2113="","",CONCATENATE(AA2113,IF(LEFT(AT2113,1)="s","+","")))</f>
        <v/>
      </c>
      <c r="BW2113" s="177" t="s">
        <v>338</v>
      </c>
      <c r="BX2113" s="170" t="str">
        <f aca="false">IF(BW2113&lt;&gt;"",IF(ISNUMBER(FIND("=",BW2113)),LEFT(BW2113,FIND("=",BW2113)-1),BW2113),BW2113)</f>
        <v>xx</v>
      </c>
      <c r="BY2113" s="170" t="str">
        <f aca="false">IF(BW2113&lt;&gt;"",IF(ISNUMBER(FIND("=",BW2113)),RIGHT(BW2113,LEN(BW2113)-FIND("=",BW2113)),""),"")</f>
        <v>Non_select</v>
      </c>
      <c r="BZ2113" s="170" t="str">
        <f aca="false">IF(BX2113&lt;&gt;"",IF(ISNUMBER(FIND(".",BX2113)),LEFT(BX2113,FIND(".",BX2113)-1),BX2113),BX2113)</f>
        <v>xx</v>
      </c>
      <c r="CA2113" s="170" t="str">
        <f aca="false">IF(BX2113&lt;&gt;"",IF(ISNUMBER(FIND(".",BX2113)),RIGHT(BX2113,LEN(BX2113)-FIND(".",BX2113)),""),"")</f>
        <v/>
      </c>
      <c r="CC2113" s="170" t="str">
        <f aca="false">A2113</f>
        <v>JX516016</v>
      </c>
      <c r="CD2113" s="178" t="s">
        <v>339</v>
      </c>
      <c r="CE2113" s="178" t="s">
        <v>340</v>
      </c>
      <c r="CF2113" s="178" t="s">
        <v>341</v>
      </c>
      <c r="CK2113" s="178"/>
      <c r="CR2113" s="228" t="n">
        <f aca="false">C2113</f>
        <v>0</v>
      </c>
      <c r="CS2113" s="229" t="n">
        <f aca="false">D2113</f>
        <v>0</v>
      </c>
      <c r="CT2113" s="170" t="str">
        <f aca="false">CONCATENATE(CD2113," strain ",CM2113," ",CL2113,", partial cds")</f>
        <v>Hepatitis E virus strain  , partial cds</v>
      </c>
    </row>
    <row r="2114" customFormat="false" ht="11.9" hidden="true" customHeight="true" outlineLevel="0" collapsed="false">
      <c r="A2114" s="1" t="s">
        <v>5068</v>
      </c>
      <c r="B2114" s="147" t="s">
        <v>371</v>
      </c>
      <c r="F2114" s="210"/>
      <c r="H2114" s="146" t="s">
        <v>649</v>
      </c>
      <c r="I2114" s="153" t="s">
        <v>650</v>
      </c>
      <c r="J2114" s="146" t="s">
        <v>395</v>
      </c>
      <c r="AJ2114" s="219" t="n">
        <f aca="false">SeqEnd-SeqBeg+1</f>
        <v>1</v>
      </c>
      <c r="AK2114" s="220" t="n">
        <f aca="false">AND( SeqBeg&lt;=Beg  , End &lt;=SeqEnd )</f>
        <v>0</v>
      </c>
      <c r="AN2114" s="221"/>
      <c r="AO2114" s="147" t="s">
        <v>103</v>
      </c>
      <c r="AP2114" s="147" t="s">
        <v>103</v>
      </c>
      <c r="AQ2114" s="147" t="s">
        <v>103</v>
      </c>
      <c r="AR2114" s="147" t="s">
        <v>103</v>
      </c>
      <c r="AS2114" s="147" t="s">
        <v>103</v>
      </c>
      <c r="AT2114" s="147" t="s">
        <v>103</v>
      </c>
      <c r="AU2114" s="146"/>
      <c r="AW2114" s="222" t="str">
        <f aca="false">HYPERLINK(CONCATENATE("http://www.ncbi.nlm.nih.gov/nuccore/",BM2114),BM2114)</f>
        <v>JX516017</v>
      </c>
      <c r="AX2114" s="219" t="str">
        <f aca="false">CONCATENATE(D2114,IF(I2114="","",CONCATENATE(".",I2114)),IF(K2114="","",CONCATENATE(".",K2114)),IF(M2114="","",CONCATENATE(".",M2114)),IF(R2114="","",CONCATENATE(".",R2114)),IF(U2114="","","(*)"))</f>
        <v>.GBR</v>
      </c>
      <c r="AY2114" s="170" t="str">
        <f aca="false">CONCATENATE(BM2114,".",BN2114)</f>
        <v>JX516017.</v>
      </c>
      <c r="AZ2114" s="171" t="str">
        <f aca="false">IF(AV2114="",IF(ISNUMBER(FIND(".",A2114)),LEFT(A2114,FIND(".",A2114)-1),A2114),AV2114)</f>
        <v>JX516017</v>
      </c>
      <c r="BA2114" s="171" t="str">
        <f aca="false">IF(ISNUMBER(FIND("-",AZ2114)),LEFT(AZ2114,FIND("-",AZ2114)-1),AZ2114)</f>
        <v>JX516017</v>
      </c>
      <c r="BB2114" s="170" t="str">
        <f aca="false"> MEGAname &amp; "="</f>
        <v>JX516017=</v>
      </c>
      <c r="BC2114" s="170" t="str">
        <f aca="false">Clear &amp; IF(span ,"Span","out")</f>
        <v>JX516017=out</v>
      </c>
      <c r="BD2114" s="170" t="str">
        <f aca="false">Clear &amp; IF(span, IF(B2114=".","Selected",B2114),"out")</f>
        <v>JX516017=out</v>
      </c>
      <c r="BE2114" s="170" t="str">
        <f aca="false">Clear &amp; Strain</f>
        <v>JX516017=</v>
      </c>
      <c r="BF2114" s="170" t="str">
        <f aca="false">CONCATENATE(A2114,"=",F2114,". ",AX2114,IF(AB2114="","",CONCATENATE(".",AB2114)))</f>
        <v>JX516017=. .GBR</v>
      </c>
      <c r="BG2114" s="170" t="str">
        <f aca="false">CONCATENATE(A2114,"=",F2114,". ",AX2114)</f>
        <v>JX516017=. .GBR</v>
      </c>
      <c r="BH2114" s="170" t="str">
        <f aca="false">CONCATENATE(A2114,"=",AX2114)</f>
        <v>JX516017=.GBR</v>
      </c>
      <c r="BI2114" s="170" t="str">
        <f aca="false">CONCATENATE(A2114,"=",ComForSubtype,D2114)</f>
        <v>JX516017=</v>
      </c>
      <c r="BJ2114" s="170" t="str">
        <f aca="false">CONCATENATE(A2114,"=",E2114)</f>
        <v>JX516017=</v>
      </c>
      <c r="BK2114" s="170" t="str">
        <f aca="false">CONCATENATE(A2114,"=",C2114)</f>
        <v>JX516017=</v>
      </c>
      <c r="BL2114" s="170" t="str">
        <f aca="false">CONCATENATE(D2114,"=")</f>
        <v>=</v>
      </c>
      <c r="BM2114" s="223" t="str">
        <f aca="false">IF(BA2114="XX","",BA2114)</f>
        <v>JX516017</v>
      </c>
      <c r="BN2114" s="224" t="str">
        <f aca="false">CONCATENATE(IF(F2114="","",F2114),IF(G2114="","",CONCATENATE(" / ",G2114)))</f>
        <v/>
      </c>
      <c r="BO2114" s="225" t="str">
        <f aca="false">AX2114</f>
        <v>.GBR</v>
      </c>
      <c r="BP2114" s="226" t="str">
        <f aca="false">IF(V2114="","",V2114)</f>
        <v/>
      </c>
      <c r="BQ2114" s="226" t="str">
        <f aca="false">IF(W2114="","",CONCATENATE(W2114,IF(LEFT(AO2114,1)="s","+","")))</f>
        <v/>
      </c>
      <c r="BR2114" s="226" t="str">
        <f aca="false">IF(X2114="","",CONCATENATE(X2114,IF(LEFT(AQ2114,1)="s","+","")))</f>
        <v/>
      </c>
      <c r="BS2114" s="226" t="str">
        <f aca="false">IF(Y2114="","",CONCATENATE(Y2114,IF(LEFT(AR2114,1)="s","+","")))</f>
        <v/>
      </c>
      <c r="BT2114" s="226" t="str">
        <f aca="false">IF(Z2114="","",CONCATENATE(Z2114,IF(LEFT(AS2114,1)="s","+","")))</f>
        <v/>
      </c>
      <c r="BU2114" s="227" t="str">
        <f aca="false">IF(AA2114="","",CONCATENATE(AA2114,IF(LEFT(AT2114,1)="s","+","")))</f>
        <v/>
      </c>
      <c r="BW2114" s="177" t="s">
        <v>338</v>
      </c>
      <c r="BX2114" s="170" t="str">
        <f aca="false">IF(BW2114&lt;&gt;"",IF(ISNUMBER(FIND("=",BW2114)),LEFT(BW2114,FIND("=",BW2114)-1),BW2114),BW2114)</f>
        <v>xx</v>
      </c>
      <c r="BY2114" s="170" t="str">
        <f aca="false">IF(BW2114&lt;&gt;"",IF(ISNUMBER(FIND("=",BW2114)),RIGHT(BW2114,LEN(BW2114)-FIND("=",BW2114)),""),"")</f>
        <v>Non_select</v>
      </c>
      <c r="BZ2114" s="170" t="str">
        <f aca="false">IF(BX2114&lt;&gt;"",IF(ISNUMBER(FIND(".",BX2114)),LEFT(BX2114,FIND(".",BX2114)-1),BX2114),BX2114)</f>
        <v>xx</v>
      </c>
      <c r="CA2114" s="170" t="str">
        <f aca="false">IF(BX2114&lt;&gt;"",IF(ISNUMBER(FIND(".",BX2114)),RIGHT(BX2114,LEN(BX2114)-FIND(".",BX2114)),""),"")</f>
        <v/>
      </c>
      <c r="CC2114" s="170" t="str">
        <f aca="false">A2114</f>
        <v>JX516017</v>
      </c>
      <c r="CD2114" s="178" t="s">
        <v>339</v>
      </c>
      <c r="CE2114" s="178" t="s">
        <v>340</v>
      </c>
      <c r="CF2114" s="178" t="s">
        <v>341</v>
      </c>
      <c r="CK2114" s="178"/>
      <c r="CR2114" s="228" t="n">
        <f aca="false">C2114</f>
        <v>0</v>
      </c>
      <c r="CS2114" s="229" t="n">
        <f aca="false">D2114</f>
        <v>0</v>
      </c>
      <c r="CT2114" s="170" t="str">
        <f aca="false">CONCATENATE(CD2114," strain ",CM2114," ",CL2114,", partial cds")</f>
        <v>Hepatitis E virus strain  , partial cds</v>
      </c>
    </row>
    <row r="2115" customFormat="false" ht="11.9" hidden="true" customHeight="true" outlineLevel="0" collapsed="false">
      <c r="A2115" s="1" t="s">
        <v>5069</v>
      </c>
      <c r="B2115" s="147" t="s">
        <v>371</v>
      </c>
      <c r="F2115" s="210"/>
      <c r="H2115" s="146" t="s">
        <v>649</v>
      </c>
      <c r="I2115" s="153" t="s">
        <v>650</v>
      </c>
      <c r="J2115" s="146" t="s">
        <v>395</v>
      </c>
      <c r="AJ2115" s="219" t="n">
        <f aca="false">SeqEnd-SeqBeg+1</f>
        <v>1</v>
      </c>
      <c r="AK2115" s="220" t="n">
        <f aca="false">AND( SeqBeg&lt;=Beg  , End &lt;=SeqEnd )</f>
        <v>0</v>
      </c>
      <c r="AN2115" s="221"/>
      <c r="AO2115" s="147" t="s">
        <v>103</v>
      </c>
      <c r="AP2115" s="147" t="s">
        <v>103</v>
      </c>
      <c r="AQ2115" s="147" t="s">
        <v>103</v>
      </c>
      <c r="AR2115" s="147" t="s">
        <v>103</v>
      </c>
      <c r="AS2115" s="147" t="s">
        <v>103</v>
      </c>
      <c r="AT2115" s="147" t="s">
        <v>103</v>
      </c>
      <c r="AU2115" s="146"/>
      <c r="AW2115" s="222" t="str">
        <f aca="false">HYPERLINK(CONCATENATE("http://www.ncbi.nlm.nih.gov/nuccore/",BM2115),BM2115)</f>
        <v>JX516018</v>
      </c>
      <c r="AX2115" s="219" t="str">
        <f aca="false">CONCATENATE(D2115,IF(I2115="","",CONCATENATE(".",I2115)),IF(K2115="","",CONCATENATE(".",K2115)),IF(M2115="","",CONCATENATE(".",M2115)),IF(R2115="","",CONCATENATE(".",R2115)),IF(U2115="","","(*)"))</f>
        <v>.GBR</v>
      </c>
      <c r="AY2115" s="170" t="str">
        <f aca="false">CONCATENATE(BM2115,".",BN2115)</f>
        <v>JX516018.</v>
      </c>
      <c r="AZ2115" s="171" t="str">
        <f aca="false">IF(AV2115="",IF(ISNUMBER(FIND(".",A2115)),LEFT(A2115,FIND(".",A2115)-1),A2115),AV2115)</f>
        <v>JX516018</v>
      </c>
      <c r="BA2115" s="171" t="str">
        <f aca="false">IF(ISNUMBER(FIND("-",AZ2115)),LEFT(AZ2115,FIND("-",AZ2115)-1),AZ2115)</f>
        <v>JX516018</v>
      </c>
      <c r="BB2115" s="170" t="str">
        <f aca="false"> MEGAname &amp; "="</f>
        <v>JX516018=</v>
      </c>
      <c r="BC2115" s="170" t="str">
        <f aca="false">Clear &amp; IF(span ,"Span","out")</f>
        <v>JX516018=out</v>
      </c>
      <c r="BD2115" s="170" t="str">
        <f aca="false">Clear &amp; IF(span, IF(B2115=".","Selected",B2115),"out")</f>
        <v>JX516018=out</v>
      </c>
      <c r="BE2115" s="170" t="str">
        <f aca="false">Clear &amp; Strain</f>
        <v>JX516018=</v>
      </c>
      <c r="BF2115" s="170" t="str">
        <f aca="false">CONCATENATE(A2115,"=",F2115,". ",AX2115,IF(AB2115="","",CONCATENATE(".",AB2115)))</f>
        <v>JX516018=. .GBR</v>
      </c>
      <c r="BG2115" s="170" t="str">
        <f aca="false">CONCATENATE(A2115,"=",F2115,". ",AX2115)</f>
        <v>JX516018=. .GBR</v>
      </c>
      <c r="BH2115" s="170" t="str">
        <f aca="false">CONCATENATE(A2115,"=",AX2115)</f>
        <v>JX516018=.GBR</v>
      </c>
      <c r="BI2115" s="170" t="str">
        <f aca="false">CONCATENATE(A2115,"=",ComForSubtype,D2115)</f>
        <v>JX516018=</v>
      </c>
      <c r="BJ2115" s="170" t="str">
        <f aca="false">CONCATENATE(A2115,"=",E2115)</f>
        <v>JX516018=</v>
      </c>
      <c r="BK2115" s="170" t="str">
        <f aca="false">CONCATENATE(A2115,"=",C2115)</f>
        <v>JX516018=</v>
      </c>
      <c r="BL2115" s="170" t="str">
        <f aca="false">CONCATENATE(D2115,"=")</f>
        <v>=</v>
      </c>
      <c r="BM2115" s="223" t="str">
        <f aca="false">IF(BA2115="XX","",BA2115)</f>
        <v>JX516018</v>
      </c>
      <c r="BN2115" s="224" t="str">
        <f aca="false">CONCATENATE(IF(F2115="","",F2115),IF(G2115="","",CONCATENATE(" / ",G2115)))</f>
        <v/>
      </c>
      <c r="BO2115" s="225" t="str">
        <f aca="false">AX2115</f>
        <v>.GBR</v>
      </c>
      <c r="BP2115" s="226" t="str">
        <f aca="false">IF(V2115="","",V2115)</f>
        <v/>
      </c>
      <c r="BQ2115" s="226" t="str">
        <f aca="false">IF(W2115="","",CONCATENATE(W2115,IF(LEFT(AO2115,1)="s","+","")))</f>
        <v/>
      </c>
      <c r="BR2115" s="226" t="str">
        <f aca="false">IF(X2115="","",CONCATENATE(X2115,IF(LEFT(AQ2115,1)="s","+","")))</f>
        <v/>
      </c>
      <c r="BS2115" s="226" t="str">
        <f aca="false">IF(Y2115="","",CONCATENATE(Y2115,IF(LEFT(AR2115,1)="s","+","")))</f>
        <v/>
      </c>
      <c r="BT2115" s="226" t="str">
        <f aca="false">IF(Z2115="","",CONCATENATE(Z2115,IF(LEFT(AS2115,1)="s","+","")))</f>
        <v/>
      </c>
      <c r="BU2115" s="227" t="str">
        <f aca="false">IF(AA2115="","",CONCATENATE(AA2115,IF(LEFT(AT2115,1)="s","+","")))</f>
        <v/>
      </c>
      <c r="BW2115" s="177" t="s">
        <v>338</v>
      </c>
      <c r="BX2115" s="170" t="str">
        <f aca="false">IF(BW2115&lt;&gt;"",IF(ISNUMBER(FIND("=",BW2115)),LEFT(BW2115,FIND("=",BW2115)-1),BW2115),BW2115)</f>
        <v>xx</v>
      </c>
      <c r="BY2115" s="170" t="str">
        <f aca="false">IF(BW2115&lt;&gt;"",IF(ISNUMBER(FIND("=",BW2115)),RIGHT(BW2115,LEN(BW2115)-FIND("=",BW2115)),""),"")</f>
        <v>Non_select</v>
      </c>
      <c r="BZ2115" s="170" t="str">
        <f aca="false">IF(BX2115&lt;&gt;"",IF(ISNUMBER(FIND(".",BX2115)),LEFT(BX2115,FIND(".",BX2115)-1),BX2115),BX2115)</f>
        <v>xx</v>
      </c>
      <c r="CA2115" s="170" t="str">
        <f aca="false">IF(BX2115&lt;&gt;"",IF(ISNUMBER(FIND(".",BX2115)),RIGHT(BX2115,LEN(BX2115)-FIND(".",BX2115)),""),"")</f>
        <v/>
      </c>
      <c r="CC2115" s="170" t="str">
        <f aca="false">A2115</f>
        <v>JX516018</v>
      </c>
      <c r="CD2115" s="178" t="s">
        <v>339</v>
      </c>
      <c r="CE2115" s="178" t="s">
        <v>340</v>
      </c>
      <c r="CF2115" s="178" t="s">
        <v>341</v>
      </c>
      <c r="CK2115" s="178"/>
      <c r="CR2115" s="228" t="n">
        <f aca="false">C2115</f>
        <v>0</v>
      </c>
      <c r="CS2115" s="229" t="n">
        <f aca="false">D2115</f>
        <v>0</v>
      </c>
      <c r="CT2115" s="170" t="str">
        <f aca="false">CONCATENATE(CD2115," strain ",CM2115," ",CL2115,", partial cds")</f>
        <v>Hepatitis E virus strain  , partial cds</v>
      </c>
    </row>
    <row r="2116" customFormat="false" ht="11.9" hidden="true" customHeight="true" outlineLevel="0" collapsed="false">
      <c r="A2116" s="1" t="s">
        <v>5070</v>
      </c>
      <c r="B2116" s="147" t="s">
        <v>371</v>
      </c>
      <c r="F2116" s="210"/>
      <c r="H2116" s="146" t="s">
        <v>649</v>
      </c>
      <c r="I2116" s="153" t="s">
        <v>650</v>
      </c>
      <c r="J2116" s="146" t="s">
        <v>395</v>
      </c>
      <c r="AJ2116" s="219" t="n">
        <f aca="false">SeqEnd-SeqBeg+1</f>
        <v>1</v>
      </c>
      <c r="AK2116" s="220" t="n">
        <f aca="false">AND( SeqBeg&lt;=Beg  , End &lt;=SeqEnd )</f>
        <v>0</v>
      </c>
      <c r="AN2116" s="221"/>
      <c r="AO2116" s="147" t="s">
        <v>103</v>
      </c>
      <c r="AP2116" s="147" t="s">
        <v>103</v>
      </c>
      <c r="AQ2116" s="147" t="s">
        <v>103</v>
      </c>
      <c r="AR2116" s="147" t="s">
        <v>103</v>
      </c>
      <c r="AS2116" s="147" t="s">
        <v>103</v>
      </c>
      <c r="AT2116" s="147" t="s">
        <v>103</v>
      </c>
      <c r="AU2116" s="146"/>
      <c r="AW2116" s="222" t="str">
        <f aca="false">HYPERLINK(CONCATENATE("http://www.ncbi.nlm.nih.gov/nuccore/",BM2116),BM2116)</f>
        <v>JX516019</v>
      </c>
      <c r="AX2116" s="219" t="str">
        <f aca="false">CONCATENATE(D2116,IF(I2116="","",CONCATENATE(".",I2116)),IF(K2116="","",CONCATENATE(".",K2116)),IF(M2116="","",CONCATENATE(".",M2116)),IF(R2116="","",CONCATENATE(".",R2116)),IF(U2116="","","(*)"))</f>
        <v>.GBR</v>
      </c>
      <c r="AY2116" s="170" t="str">
        <f aca="false">CONCATENATE(BM2116,".",BN2116)</f>
        <v>JX516019.</v>
      </c>
      <c r="AZ2116" s="171" t="str">
        <f aca="false">IF(AV2116="",IF(ISNUMBER(FIND(".",A2116)),LEFT(A2116,FIND(".",A2116)-1),A2116),AV2116)</f>
        <v>JX516019</v>
      </c>
      <c r="BA2116" s="171" t="str">
        <f aca="false">IF(ISNUMBER(FIND("-",AZ2116)),LEFT(AZ2116,FIND("-",AZ2116)-1),AZ2116)</f>
        <v>JX516019</v>
      </c>
      <c r="BB2116" s="170" t="str">
        <f aca="false"> MEGAname &amp; "="</f>
        <v>JX516019=</v>
      </c>
      <c r="BC2116" s="170" t="str">
        <f aca="false">Clear &amp; IF(span ,"Span","out")</f>
        <v>JX516019=out</v>
      </c>
      <c r="BD2116" s="170" t="str">
        <f aca="false">Clear &amp; IF(span, IF(B2116=".","Selected",B2116),"out")</f>
        <v>JX516019=out</v>
      </c>
      <c r="BE2116" s="170" t="str">
        <f aca="false">Clear &amp; Strain</f>
        <v>JX516019=</v>
      </c>
      <c r="BF2116" s="170" t="str">
        <f aca="false">CONCATENATE(A2116,"=",F2116,". ",AX2116,IF(AB2116="","",CONCATENATE(".",AB2116)))</f>
        <v>JX516019=. .GBR</v>
      </c>
      <c r="BG2116" s="170" t="str">
        <f aca="false">CONCATENATE(A2116,"=",F2116,". ",AX2116)</f>
        <v>JX516019=. .GBR</v>
      </c>
      <c r="BH2116" s="170" t="str">
        <f aca="false">CONCATENATE(A2116,"=",AX2116)</f>
        <v>JX516019=.GBR</v>
      </c>
      <c r="BI2116" s="170" t="str">
        <f aca="false">CONCATENATE(A2116,"=",ComForSubtype,D2116)</f>
        <v>JX516019=</v>
      </c>
      <c r="BJ2116" s="170" t="str">
        <f aca="false">CONCATENATE(A2116,"=",E2116)</f>
        <v>JX516019=</v>
      </c>
      <c r="BK2116" s="170" t="str">
        <f aca="false">CONCATENATE(A2116,"=",C2116)</f>
        <v>JX516019=</v>
      </c>
      <c r="BL2116" s="170" t="str">
        <f aca="false">CONCATENATE(D2116,"=")</f>
        <v>=</v>
      </c>
      <c r="BM2116" s="223" t="str">
        <f aca="false">IF(BA2116="XX","",BA2116)</f>
        <v>JX516019</v>
      </c>
      <c r="BN2116" s="224" t="str">
        <f aca="false">CONCATENATE(IF(F2116="","",F2116),IF(G2116="","",CONCATENATE(" / ",G2116)))</f>
        <v/>
      </c>
      <c r="BO2116" s="225" t="str">
        <f aca="false">AX2116</f>
        <v>.GBR</v>
      </c>
      <c r="BP2116" s="226" t="str">
        <f aca="false">IF(V2116="","",V2116)</f>
        <v/>
      </c>
      <c r="BQ2116" s="226" t="str">
        <f aca="false">IF(W2116="","",CONCATENATE(W2116,IF(LEFT(AO2116,1)="s","+","")))</f>
        <v/>
      </c>
      <c r="BR2116" s="226" t="str">
        <f aca="false">IF(X2116="","",CONCATENATE(X2116,IF(LEFT(AQ2116,1)="s","+","")))</f>
        <v/>
      </c>
      <c r="BS2116" s="226" t="str">
        <f aca="false">IF(Y2116="","",CONCATENATE(Y2116,IF(LEFT(AR2116,1)="s","+","")))</f>
        <v/>
      </c>
      <c r="BT2116" s="226" t="str">
        <f aca="false">IF(Z2116="","",CONCATENATE(Z2116,IF(LEFT(AS2116,1)="s","+","")))</f>
        <v/>
      </c>
      <c r="BU2116" s="227" t="str">
        <f aca="false">IF(AA2116="","",CONCATENATE(AA2116,IF(LEFT(AT2116,1)="s","+","")))</f>
        <v/>
      </c>
      <c r="BW2116" s="177" t="s">
        <v>338</v>
      </c>
      <c r="BX2116" s="170" t="str">
        <f aca="false">IF(BW2116&lt;&gt;"",IF(ISNUMBER(FIND("=",BW2116)),LEFT(BW2116,FIND("=",BW2116)-1),BW2116),BW2116)</f>
        <v>xx</v>
      </c>
      <c r="BY2116" s="170" t="str">
        <f aca="false">IF(BW2116&lt;&gt;"",IF(ISNUMBER(FIND("=",BW2116)),RIGHT(BW2116,LEN(BW2116)-FIND("=",BW2116)),""),"")</f>
        <v>Non_select</v>
      </c>
      <c r="BZ2116" s="170" t="str">
        <f aca="false">IF(BX2116&lt;&gt;"",IF(ISNUMBER(FIND(".",BX2116)),LEFT(BX2116,FIND(".",BX2116)-1),BX2116),BX2116)</f>
        <v>xx</v>
      </c>
      <c r="CA2116" s="170" t="str">
        <f aca="false">IF(BX2116&lt;&gt;"",IF(ISNUMBER(FIND(".",BX2116)),RIGHT(BX2116,LEN(BX2116)-FIND(".",BX2116)),""),"")</f>
        <v/>
      </c>
      <c r="CC2116" s="170" t="str">
        <f aca="false">A2116</f>
        <v>JX516019</v>
      </c>
      <c r="CD2116" s="178" t="s">
        <v>339</v>
      </c>
      <c r="CE2116" s="178" t="s">
        <v>340</v>
      </c>
      <c r="CF2116" s="178" t="s">
        <v>341</v>
      </c>
      <c r="CK2116" s="178"/>
      <c r="CR2116" s="228" t="n">
        <f aca="false">C2116</f>
        <v>0</v>
      </c>
      <c r="CS2116" s="229" t="n">
        <f aca="false">D2116</f>
        <v>0</v>
      </c>
      <c r="CT2116" s="170" t="str">
        <f aca="false">CONCATENATE(CD2116," strain ",CM2116," ",CL2116,", partial cds")</f>
        <v>Hepatitis E virus strain  , partial cds</v>
      </c>
    </row>
    <row r="2117" customFormat="false" ht="11.9" hidden="true" customHeight="true" outlineLevel="0" collapsed="false">
      <c r="A2117" s="1" t="s">
        <v>5071</v>
      </c>
      <c r="B2117" s="147" t="s">
        <v>371</v>
      </c>
      <c r="F2117" s="210"/>
      <c r="H2117" s="146" t="s">
        <v>649</v>
      </c>
      <c r="I2117" s="153" t="s">
        <v>650</v>
      </c>
      <c r="J2117" s="146" t="s">
        <v>395</v>
      </c>
      <c r="AJ2117" s="219" t="n">
        <f aca="false">SeqEnd-SeqBeg+1</f>
        <v>1</v>
      </c>
      <c r="AK2117" s="220" t="n">
        <f aca="false">AND( SeqBeg&lt;=Beg  , End &lt;=SeqEnd )</f>
        <v>0</v>
      </c>
      <c r="AN2117" s="221"/>
      <c r="AO2117" s="147" t="s">
        <v>103</v>
      </c>
      <c r="AP2117" s="147" t="s">
        <v>103</v>
      </c>
      <c r="AQ2117" s="147" t="s">
        <v>103</v>
      </c>
      <c r="AR2117" s="147" t="s">
        <v>103</v>
      </c>
      <c r="AS2117" s="147" t="s">
        <v>103</v>
      </c>
      <c r="AT2117" s="147" t="s">
        <v>103</v>
      </c>
      <c r="AU2117" s="146"/>
      <c r="AW2117" s="222" t="str">
        <f aca="false">HYPERLINK(CONCATENATE("http://www.ncbi.nlm.nih.gov/nuccore/",BM2117),BM2117)</f>
        <v>JX516020</v>
      </c>
      <c r="AX2117" s="219" t="str">
        <f aca="false">CONCATENATE(D2117,IF(I2117="","",CONCATENATE(".",I2117)),IF(K2117="","",CONCATENATE(".",K2117)),IF(M2117="","",CONCATENATE(".",M2117)),IF(R2117="","",CONCATENATE(".",R2117)),IF(U2117="","","(*)"))</f>
        <v>.GBR</v>
      </c>
      <c r="AY2117" s="170" t="str">
        <f aca="false">CONCATENATE(BM2117,".",BN2117)</f>
        <v>JX516020.</v>
      </c>
      <c r="AZ2117" s="171" t="str">
        <f aca="false">IF(AV2117="",IF(ISNUMBER(FIND(".",A2117)),LEFT(A2117,FIND(".",A2117)-1),A2117),AV2117)</f>
        <v>JX516020</v>
      </c>
      <c r="BA2117" s="171" t="str">
        <f aca="false">IF(ISNUMBER(FIND("-",AZ2117)),LEFT(AZ2117,FIND("-",AZ2117)-1),AZ2117)</f>
        <v>JX516020</v>
      </c>
      <c r="BB2117" s="170" t="str">
        <f aca="false"> MEGAname &amp; "="</f>
        <v>JX516020=</v>
      </c>
      <c r="BC2117" s="170" t="str">
        <f aca="false">Clear &amp; IF(span ,"Span","out")</f>
        <v>JX516020=out</v>
      </c>
      <c r="BD2117" s="170" t="str">
        <f aca="false">Clear &amp; IF(span, IF(B2117=".","Selected",B2117),"out")</f>
        <v>JX516020=out</v>
      </c>
      <c r="BE2117" s="170" t="str">
        <f aca="false">Clear &amp; Strain</f>
        <v>JX516020=</v>
      </c>
      <c r="BF2117" s="170" t="str">
        <f aca="false">CONCATENATE(A2117,"=",F2117,". ",AX2117,IF(AB2117="","",CONCATENATE(".",AB2117)))</f>
        <v>JX516020=. .GBR</v>
      </c>
      <c r="BG2117" s="170" t="str">
        <f aca="false">CONCATENATE(A2117,"=",F2117,". ",AX2117)</f>
        <v>JX516020=. .GBR</v>
      </c>
      <c r="BH2117" s="170" t="str">
        <f aca="false">CONCATENATE(A2117,"=",AX2117)</f>
        <v>JX516020=.GBR</v>
      </c>
      <c r="BI2117" s="170" t="str">
        <f aca="false">CONCATENATE(A2117,"=",ComForSubtype,D2117)</f>
        <v>JX516020=</v>
      </c>
      <c r="BJ2117" s="170" t="str">
        <f aca="false">CONCATENATE(A2117,"=",E2117)</f>
        <v>JX516020=</v>
      </c>
      <c r="BK2117" s="170" t="str">
        <f aca="false">CONCATENATE(A2117,"=",C2117)</f>
        <v>JX516020=</v>
      </c>
      <c r="BL2117" s="170" t="str">
        <f aca="false">CONCATENATE(D2117,"=")</f>
        <v>=</v>
      </c>
      <c r="BM2117" s="223" t="str">
        <f aca="false">IF(BA2117="XX","",BA2117)</f>
        <v>JX516020</v>
      </c>
      <c r="BN2117" s="224" t="str">
        <f aca="false">CONCATENATE(IF(F2117="","",F2117),IF(G2117="","",CONCATENATE(" / ",G2117)))</f>
        <v/>
      </c>
      <c r="BO2117" s="225" t="str">
        <f aca="false">AX2117</f>
        <v>.GBR</v>
      </c>
      <c r="BP2117" s="226" t="str">
        <f aca="false">IF(V2117="","",V2117)</f>
        <v/>
      </c>
      <c r="BQ2117" s="226" t="str">
        <f aca="false">IF(W2117="","",CONCATENATE(W2117,IF(LEFT(AO2117,1)="s","+","")))</f>
        <v/>
      </c>
      <c r="BR2117" s="226" t="str">
        <f aca="false">IF(X2117="","",CONCATENATE(X2117,IF(LEFT(AQ2117,1)="s","+","")))</f>
        <v/>
      </c>
      <c r="BS2117" s="226" t="str">
        <f aca="false">IF(Y2117="","",CONCATENATE(Y2117,IF(LEFT(AR2117,1)="s","+","")))</f>
        <v/>
      </c>
      <c r="BT2117" s="226" t="str">
        <f aca="false">IF(Z2117="","",CONCATENATE(Z2117,IF(LEFT(AS2117,1)="s","+","")))</f>
        <v/>
      </c>
      <c r="BU2117" s="227" t="str">
        <f aca="false">IF(AA2117="","",CONCATENATE(AA2117,IF(LEFT(AT2117,1)="s","+","")))</f>
        <v/>
      </c>
      <c r="BW2117" s="177" t="s">
        <v>338</v>
      </c>
      <c r="BX2117" s="170" t="str">
        <f aca="false">IF(BW2117&lt;&gt;"",IF(ISNUMBER(FIND("=",BW2117)),LEFT(BW2117,FIND("=",BW2117)-1),BW2117),BW2117)</f>
        <v>xx</v>
      </c>
      <c r="BY2117" s="170" t="str">
        <f aca="false">IF(BW2117&lt;&gt;"",IF(ISNUMBER(FIND("=",BW2117)),RIGHT(BW2117,LEN(BW2117)-FIND("=",BW2117)),""),"")</f>
        <v>Non_select</v>
      </c>
      <c r="BZ2117" s="170" t="str">
        <f aca="false">IF(BX2117&lt;&gt;"",IF(ISNUMBER(FIND(".",BX2117)),LEFT(BX2117,FIND(".",BX2117)-1),BX2117),BX2117)</f>
        <v>xx</v>
      </c>
      <c r="CA2117" s="170" t="str">
        <f aca="false">IF(BX2117&lt;&gt;"",IF(ISNUMBER(FIND(".",BX2117)),RIGHT(BX2117,LEN(BX2117)-FIND(".",BX2117)),""),"")</f>
        <v/>
      </c>
      <c r="CC2117" s="170" t="str">
        <f aca="false">A2117</f>
        <v>JX516020</v>
      </c>
      <c r="CD2117" s="178" t="s">
        <v>339</v>
      </c>
      <c r="CE2117" s="178" t="s">
        <v>340</v>
      </c>
      <c r="CF2117" s="178" t="s">
        <v>341</v>
      </c>
      <c r="CK2117" s="178"/>
      <c r="CR2117" s="228" t="n">
        <f aca="false">C2117</f>
        <v>0</v>
      </c>
      <c r="CS2117" s="229" t="n">
        <f aca="false">D2117</f>
        <v>0</v>
      </c>
      <c r="CT2117" s="170" t="str">
        <f aca="false">CONCATENATE(CD2117," strain ",CM2117," ",CL2117,", partial cds")</f>
        <v>Hepatitis E virus strain  , partial cds</v>
      </c>
    </row>
    <row r="2118" customFormat="false" ht="11.9" hidden="true" customHeight="true" outlineLevel="0" collapsed="false">
      <c r="A2118" s="1" t="s">
        <v>5072</v>
      </c>
      <c r="B2118" s="147" t="s">
        <v>371</v>
      </c>
      <c r="F2118" s="210"/>
      <c r="H2118" s="146" t="s">
        <v>649</v>
      </c>
      <c r="I2118" s="153" t="s">
        <v>650</v>
      </c>
      <c r="J2118" s="146" t="s">
        <v>395</v>
      </c>
      <c r="AJ2118" s="219" t="n">
        <f aca="false">SeqEnd-SeqBeg+1</f>
        <v>1</v>
      </c>
      <c r="AK2118" s="220" t="n">
        <f aca="false">AND( SeqBeg&lt;=Beg  , End &lt;=SeqEnd )</f>
        <v>0</v>
      </c>
      <c r="AN2118" s="221"/>
      <c r="AO2118" s="147" t="s">
        <v>103</v>
      </c>
      <c r="AP2118" s="147" t="s">
        <v>103</v>
      </c>
      <c r="AQ2118" s="147" t="s">
        <v>103</v>
      </c>
      <c r="AR2118" s="147" t="s">
        <v>103</v>
      </c>
      <c r="AS2118" s="147" t="s">
        <v>103</v>
      </c>
      <c r="AT2118" s="147" t="s">
        <v>103</v>
      </c>
      <c r="AU2118" s="146"/>
      <c r="AW2118" s="222" t="str">
        <f aca="false">HYPERLINK(CONCATENATE("http://www.ncbi.nlm.nih.gov/nuccore/",BM2118),BM2118)</f>
        <v>JX516021</v>
      </c>
      <c r="AX2118" s="219" t="str">
        <f aca="false">CONCATENATE(D2118,IF(I2118="","",CONCATENATE(".",I2118)),IF(K2118="","",CONCATENATE(".",K2118)),IF(M2118="","",CONCATENATE(".",M2118)),IF(R2118="","",CONCATENATE(".",R2118)),IF(U2118="","","(*)"))</f>
        <v>.GBR</v>
      </c>
      <c r="AY2118" s="170" t="str">
        <f aca="false">CONCATENATE(BM2118,".",BN2118)</f>
        <v>JX516021.</v>
      </c>
      <c r="AZ2118" s="171" t="str">
        <f aca="false">IF(AV2118="",IF(ISNUMBER(FIND(".",A2118)),LEFT(A2118,FIND(".",A2118)-1),A2118),AV2118)</f>
        <v>JX516021</v>
      </c>
      <c r="BA2118" s="171" t="str">
        <f aca="false">IF(ISNUMBER(FIND("-",AZ2118)),LEFT(AZ2118,FIND("-",AZ2118)-1),AZ2118)</f>
        <v>JX516021</v>
      </c>
      <c r="BB2118" s="170" t="str">
        <f aca="false"> MEGAname &amp; "="</f>
        <v>JX516021=</v>
      </c>
      <c r="BC2118" s="170" t="str">
        <f aca="false">Clear &amp; IF(span ,"Span","out")</f>
        <v>JX516021=out</v>
      </c>
      <c r="BD2118" s="170" t="str">
        <f aca="false">Clear &amp; IF(span, IF(B2118=".","Selected",B2118),"out")</f>
        <v>JX516021=out</v>
      </c>
      <c r="BE2118" s="170" t="str">
        <f aca="false">Clear &amp; Strain</f>
        <v>JX516021=</v>
      </c>
      <c r="BF2118" s="170" t="str">
        <f aca="false">CONCATENATE(A2118,"=",F2118,". ",AX2118,IF(AB2118="","",CONCATENATE(".",AB2118)))</f>
        <v>JX516021=. .GBR</v>
      </c>
      <c r="BG2118" s="170" t="str">
        <f aca="false">CONCATENATE(A2118,"=",F2118,". ",AX2118)</f>
        <v>JX516021=. .GBR</v>
      </c>
      <c r="BH2118" s="170" t="str">
        <f aca="false">CONCATENATE(A2118,"=",AX2118)</f>
        <v>JX516021=.GBR</v>
      </c>
      <c r="BI2118" s="170" t="str">
        <f aca="false">CONCATENATE(A2118,"=",ComForSubtype,D2118)</f>
        <v>JX516021=</v>
      </c>
      <c r="BJ2118" s="170" t="str">
        <f aca="false">CONCATENATE(A2118,"=",E2118)</f>
        <v>JX516021=</v>
      </c>
      <c r="BK2118" s="170" t="str">
        <f aca="false">CONCATENATE(A2118,"=",C2118)</f>
        <v>JX516021=</v>
      </c>
      <c r="BL2118" s="170" t="str">
        <f aca="false">CONCATENATE(D2118,"=")</f>
        <v>=</v>
      </c>
      <c r="BM2118" s="223" t="str">
        <f aca="false">IF(BA2118="XX","",BA2118)</f>
        <v>JX516021</v>
      </c>
      <c r="BN2118" s="224" t="str">
        <f aca="false">CONCATENATE(IF(F2118="","",F2118),IF(G2118="","",CONCATENATE(" / ",G2118)))</f>
        <v/>
      </c>
      <c r="BO2118" s="225" t="str">
        <f aca="false">AX2118</f>
        <v>.GBR</v>
      </c>
      <c r="BP2118" s="226" t="str">
        <f aca="false">IF(V2118="","",V2118)</f>
        <v/>
      </c>
      <c r="BQ2118" s="226" t="str">
        <f aca="false">IF(W2118="","",CONCATENATE(W2118,IF(LEFT(AO2118,1)="s","+","")))</f>
        <v/>
      </c>
      <c r="BR2118" s="226" t="str">
        <f aca="false">IF(X2118="","",CONCATENATE(X2118,IF(LEFT(AQ2118,1)="s","+","")))</f>
        <v/>
      </c>
      <c r="BS2118" s="226" t="str">
        <f aca="false">IF(Y2118="","",CONCATENATE(Y2118,IF(LEFT(AR2118,1)="s","+","")))</f>
        <v/>
      </c>
      <c r="BT2118" s="226" t="str">
        <f aca="false">IF(Z2118="","",CONCATENATE(Z2118,IF(LEFT(AS2118,1)="s","+","")))</f>
        <v/>
      </c>
      <c r="BU2118" s="227" t="str">
        <f aca="false">IF(AA2118="","",CONCATENATE(AA2118,IF(LEFT(AT2118,1)="s","+","")))</f>
        <v/>
      </c>
      <c r="BW2118" s="177" t="s">
        <v>338</v>
      </c>
      <c r="BX2118" s="170" t="str">
        <f aca="false">IF(BW2118&lt;&gt;"",IF(ISNUMBER(FIND("=",BW2118)),LEFT(BW2118,FIND("=",BW2118)-1),BW2118),BW2118)</f>
        <v>xx</v>
      </c>
      <c r="BY2118" s="170" t="str">
        <f aca="false">IF(BW2118&lt;&gt;"",IF(ISNUMBER(FIND("=",BW2118)),RIGHT(BW2118,LEN(BW2118)-FIND("=",BW2118)),""),"")</f>
        <v>Non_select</v>
      </c>
      <c r="BZ2118" s="170" t="str">
        <f aca="false">IF(BX2118&lt;&gt;"",IF(ISNUMBER(FIND(".",BX2118)),LEFT(BX2118,FIND(".",BX2118)-1),BX2118),BX2118)</f>
        <v>xx</v>
      </c>
      <c r="CA2118" s="170" t="str">
        <f aca="false">IF(BX2118&lt;&gt;"",IF(ISNUMBER(FIND(".",BX2118)),RIGHT(BX2118,LEN(BX2118)-FIND(".",BX2118)),""),"")</f>
        <v/>
      </c>
      <c r="CC2118" s="170" t="str">
        <f aca="false">A2118</f>
        <v>JX516021</v>
      </c>
      <c r="CD2118" s="178" t="s">
        <v>339</v>
      </c>
      <c r="CE2118" s="178" t="s">
        <v>340</v>
      </c>
      <c r="CF2118" s="178" t="s">
        <v>341</v>
      </c>
      <c r="CK2118" s="178"/>
      <c r="CR2118" s="228" t="n">
        <f aca="false">C2118</f>
        <v>0</v>
      </c>
      <c r="CS2118" s="229" t="n">
        <f aca="false">D2118</f>
        <v>0</v>
      </c>
      <c r="CT2118" s="170" t="str">
        <f aca="false">CONCATENATE(CD2118," strain ",CM2118," ",CL2118,", partial cds")</f>
        <v>Hepatitis E virus strain  , partial cds</v>
      </c>
    </row>
    <row r="2119" customFormat="false" ht="11.9" hidden="true" customHeight="true" outlineLevel="0" collapsed="false">
      <c r="A2119" s="1" t="s">
        <v>5073</v>
      </c>
      <c r="B2119" s="147" t="s">
        <v>371</v>
      </c>
      <c r="F2119" s="210"/>
      <c r="H2119" s="146" t="s">
        <v>649</v>
      </c>
      <c r="I2119" s="153" t="s">
        <v>650</v>
      </c>
      <c r="J2119" s="146" t="s">
        <v>395</v>
      </c>
      <c r="AJ2119" s="219" t="n">
        <f aca="false">SeqEnd-SeqBeg+1</f>
        <v>1</v>
      </c>
      <c r="AK2119" s="220" t="n">
        <f aca="false">AND( SeqBeg&lt;=Beg  , End &lt;=SeqEnd )</f>
        <v>0</v>
      </c>
      <c r="AN2119" s="221"/>
      <c r="AO2119" s="147" t="s">
        <v>103</v>
      </c>
      <c r="AP2119" s="147" t="s">
        <v>103</v>
      </c>
      <c r="AQ2119" s="147" t="s">
        <v>103</v>
      </c>
      <c r="AR2119" s="147" t="s">
        <v>103</v>
      </c>
      <c r="AS2119" s="147" t="s">
        <v>103</v>
      </c>
      <c r="AT2119" s="147" t="s">
        <v>103</v>
      </c>
      <c r="AU2119" s="146"/>
      <c r="AW2119" s="222" t="str">
        <f aca="false">HYPERLINK(CONCATENATE("http://www.ncbi.nlm.nih.gov/nuccore/",BM2119),BM2119)</f>
        <v>JX516022</v>
      </c>
      <c r="AX2119" s="219" t="str">
        <f aca="false">CONCATENATE(D2119,IF(I2119="","",CONCATENATE(".",I2119)),IF(K2119="","",CONCATENATE(".",K2119)),IF(M2119="","",CONCATENATE(".",M2119)),IF(R2119="","",CONCATENATE(".",R2119)),IF(U2119="","","(*)"))</f>
        <v>.GBR</v>
      </c>
      <c r="AY2119" s="170" t="str">
        <f aca="false">CONCATENATE(BM2119,".",BN2119)</f>
        <v>JX516022.</v>
      </c>
      <c r="AZ2119" s="171" t="str">
        <f aca="false">IF(AV2119="",IF(ISNUMBER(FIND(".",A2119)),LEFT(A2119,FIND(".",A2119)-1),A2119),AV2119)</f>
        <v>JX516022</v>
      </c>
      <c r="BA2119" s="171" t="str">
        <f aca="false">IF(ISNUMBER(FIND("-",AZ2119)),LEFT(AZ2119,FIND("-",AZ2119)-1),AZ2119)</f>
        <v>JX516022</v>
      </c>
      <c r="BB2119" s="170" t="str">
        <f aca="false"> MEGAname &amp; "="</f>
        <v>JX516022=</v>
      </c>
      <c r="BC2119" s="170" t="str">
        <f aca="false">Clear &amp; IF(span ,"Span","out")</f>
        <v>JX516022=out</v>
      </c>
      <c r="BD2119" s="170" t="str">
        <f aca="false">Clear &amp; IF(span, IF(B2119=".","Selected",B2119),"out")</f>
        <v>JX516022=out</v>
      </c>
      <c r="BE2119" s="170" t="str">
        <f aca="false">Clear &amp; Strain</f>
        <v>JX516022=</v>
      </c>
      <c r="BF2119" s="170" t="str">
        <f aca="false">CONCATENATE(A2119,"=",F2119,". ",AX2119,IF(AB2119="","",CONCATENATE(".",AB2119)))</f>
        <v>JX516022=. .GBR</v>
      </c>
      <c r="BG2119" s="170" t="str">
        <f aca="false">CONCATENATE(A2119,"=",F2119,". ",AX2119)</f>
        <v>JX516022=. .GBR</v>
      </c>
      <c r="BH2119" s="170" t="str">
        <f aca="false">CONCATENATE(A2119,"=",AX2119)</f>
        <v>JX516022=.GBR</v>
      </c>
      <c r="BI2119" s="170" t="str">
        <f aca="false">CONCATENATE(A2119,"=",ComForSubtype,D2119)</f>
        <v>JX516022=</v>
      </c>
      <c r="BJ2119" s="170" t="str">
        <f aca="false">CONCATENATE(A2119,"=",E2119)</f>
        <v>JX516022=</v>
      </c>
      <c r="BK2119" s="170" t="str">
        <f aca="false">CONCATENATE(A2119,"=",C2119)</f>
        <v>JX516022=</v>
      </c>
      <c r="BL2119" s="170" t="str">
        <f aca="false">CONCATENATE(D2119,"=")</f>
        <v>=</v>
      </c>
      <c r="BM2119" s="223" t="str">
        <f aca="false">IF(BA2119="XX","",BA2119)</f>
        <v>JX516022</v>
      </c>
      <c r="BN2119" s="224" t="str">
        <f aca="false">CONCATENATE(IF(F2119="","",F2119),IF(G2119="","",CONCATENATE(" / ",G2119)))</f>
        <v/>
      </c>
      <c r="BO2119" s="225" t="str">
        <f aca="false">AX2119</f>
        <v>.GBR</v>
      </c>
      <c r="BP2119" s="226" t="str">
        <f aca="false">IF(V2119="","",V2119)</f>
        <v/>
      </c>
      <c r="BQ2119" s="226" t="str">
        <f aca="false">IF(W2119="","",CONCATENATE(W2119,IF(LEFT(AO2119,1)="s","+","")))</f>
        <v/>
      </c>
      <c r="BR2119" s="226" t="str">
        <f aca="false">IF(X2119="","",CONCATENATE(X2119,IF(LEFT(AQ2119,1)="s","+","")))</f>
        <v/>
      </c>
      <c r="BS2119" s="226" t="str">
        <f aca="false">IF(Y2119="","",CONCATENATE(Y2119,IF(LEFT(AR2119,1)="s","+","")))</f>
        <v/>
      </c>
      <c r="BT2119" s="226" t="str">
        <f aca="false">IF(Z2119="","",CONCATENATE(Z2119,IF(LEFT(AS2119,1)="s","+","")))</f>
        <v/>
      </c>
      <c r="BU2119" s="227" t="str">
        <f aca="false">IF(AA2119="","",CONCATENATE(AA2119,IF(LEFT(AT2119,1)="s","+","")))</f>
        <v/>
      </c>
      <c r="BW2119" s="177" t="s">
        <v>338</v>
      </c>
      <c r="BX2119" s="170" t="str">
        <f aca="false">IF(BW2119&lt;&gt;"",IF(ISNUMBER(FIND("=",BW2119)),LEFT(BW2119,FIND("=",BW2119)-1),BW2119),BW2119)</f>
        <v>xx</v>
      </c>
      <c r="BY2119" s="170" t="str">
        <f aca="false">IF(BW2119&lt;&gt;"",IF(ISNUMBER(FIND("=",BW2119)),RIGHT(BW2119,LEN(BW2119)-FIND("=",BW2119)),""),"")</f>
        <v>Non_select</v>
      </c>
      <c r="BZ2119" s="170" t="str">
        <f aca="false">IF(BX2119&lt;&gt;"",IF(ISNUMBER(FIND(".",BX2119)),LEFT(BX2119,FIND(".",BX2119)-1),BX2119),BX2119)</f>
        <v>xx</v>
      </c>
      <c r="CA2119" s="170" t="str">
        <f aca="false">IF(BX2119&lt;&gt;"",IF(ISNUMBER(FIND(".",BX2119)),RIGHT(BX2119,LEN(BX2119)-FIND(".",BX2119)),""),"")</f>
        <v/>
      </c>
      <c r="CC2119" s="170" t="str">
        <f aca="false">A2119</f>
        <v>JX516022</v>
      </c>
      <c r="CD2119" s="178" t="s">
        <v>339</v>
      </c>
      <c r="CE2119" s="178" t="s">
        <v>340</v>
      </c>
      <c r="CF2119" s="178" t="s">
        <v>341</v>
      </c>
      <c r="CK2119" s="178"/>
      <c r="CR2119" s="228" t="n">
        <f aca="false">C2119</f>
        <v>0</v>
      </c>
      <c r="CS2119" s="229" t="n">
        <f aca="false">D2119</f>
        <v>0</v>
      </c>
      <c r="CT2119" s="170" t="str">
        <f aca="false">CONCATENATE(CD2119," strain ",CM2119," ",CL2119,", partial cds")</f>
        <v>Hepatitis E virus strain  , partial cds</v>
      </c>
    </row>
    <row r="2120" customFormat="false" ht="11.9" hidden="true" customHeight="true" outlineLevel="0" collapsed="false">
      <c r="A2120" s="1" t="s">
        <v>5074</v>
      </c>
      <c r="B2120" s="147" t="s">
        <v>371</v>
      </c>
      <c r="F2120" s="210"/>
      <c r="H2120" s="146" t="s">
        <v>649</v>
      </c>
      <c r="I2120" s="153" t="s">
        <v>650</v>
      </c>
      <c r="J2120" s="146" t="s">
        <v>395</v>
      </c>
      <c r="AJ2120" s="219" t="n">
        <f aca="false">SeqEnd-SeqBeg+1</f>
        <v>1</v>
      </c>
      <c r="AK2120" s="220" t="n">
        <f aca="false">AND( SeqBeg&lt;=Beg  , End &lt;=SeqEnd )</f>
        <v>0</v>
      </c>
      <c r="AN2120" s="221"/>
      <c r="AO2120" s="147" t="s">
        <v>103</v>
      </c>
      <c r="AP2120" s="147" t="s">
        <v>103</v>
      </c>
      <c r="AQ2120" s="147" t="s">
        <v>103</v>
      </c>
      <c r="AR2120" s="147" t="s">
        <v>103</v>
      </c>
      <c r="AS2120" s="147" t="s">
        <v>103</v>
      </c>
      <c r="AT2120" s="147" t="s">
        <v>103</v>
      </c>
      <c r="AU2120" s="146"/>
      <c r="AW2120" s="222" t="str">
        <f aca="false">HYPERLINK(CONCATENATE("http://www.ncbi.nlm.nih.gov/nuccore/",BM2120),BM2120)</f>
        <v>JX516023</v>
      </c>
      <c r="AX2120" s="219" t="str">
        <f aca="false">CONCATENATE(D2120,IF(I2120="","",CONCATENATE(".",I2120)),IF(K2120="","",CONCATENATE(".",K2120)),IF(M2120="","",CONCATENATE(".",M2120)),IF(R2120="","",CONCATENATE(".",R2120)),IF(U2120="","","(*)"))</f>
        <v>.GBR</v>
      </c>
      <c r="AY2120" s="170" t="str">
        <f aca="false">CONCATENATE(BM2120,".",BN2120)</f>
        <v>JX516023.</v>
      </c>
      <c r="AZ2120" s="171" t="str">
        <f aca="false">IF(AV2120="",IF(ISNUMBER(FIND(".",A2120)),LEFT(A2120,FIND(".",A2120)-1),A2120),AV2120)</f>
        <v>JX516023</v>
      </c>
      <c r="BA2120" s="171" t="str">
        <f aca="false">IF(ISNUMBER(FIND("-",AZ2120)),LEFT(AZ2120,FIND("-",AZ2120)-1),AZ2120)</f>
        <v>JX516023</v>
      </c>
      <c r="BB2120" s="170" t="str">
        <f aca="false"> MEGAname &amp; "="</f>
        <v>JX516023=</v>
      </c>
      <c r="BC2120" s="170" t="str">
        <f aca="false">Clear &amp; IF(span ,"Span","out")</f>
        <v>JX516023=out</v>
      </c>
      <c r="BD2120" s="170" t="str">
        <f aca="false">Clear &amp; IF(span, IF(B2120=".","Selected",B2120),"out")</f>
        <v>JX516023=out</v>
      </c>
      <c r="BE2120" s="170" t="str">
        <f aca="false">Clear &amp; Strain</f>
        <v>JX516023=</v>
      </c>
      <c r="BF2120" s="170" t="str">
        <f aca="false">CONCATENATE(A2120,"=",F2120,". ",AX2120,IF(AB2120="","",CONCATENATE(".",AB2120)))</f>
        <v>JX516023=. .GBR</v>
      </c>
      <c r="BG2120" s="170" t="str">
        <f aca="false">CONCATENATE(A2120,"=",F2120,". ",AX2120)</f>
        <v>JX516023=. .GBR</v>
      </c>
      <c r="BH2120" s="170" t="str">
        <f aca="false">CONCATENATE(A2120,"=",AX2120)</f>
        <v>JX516023=.GBR</v>
      </c>
      <c r="BI2120" s="170" t="str">
        <f aca="false">CONCATENATE(A2120,"=",ComForSubtype,D2120)</f>
        <v>JX516023=</v>
      </c>
      <c r="BJ2120" s="170" t="str">
        <f aca="false">CONCATENATE(A2120,"=",E2120)</f>
        <v>JX516023=</v>
      </c>
      <c r="BK2120" s="170" t="str">
        <f aca="false">CONCATENATE(A2120,"=",C2120)</f>
        <v>JX516023=</v>
      </c>
      <c r="BL2120" s="170" t="str">
        <f aca="false">CONCATENATE(D2120,"=")</f>
        <v>=</v>
      </c>
      <c r="BM2120" s="223" t="str">
        <f aca="false">IF(BA2120="XX","",BA2120)</f>
        <v>JX516023</v>
      </c>
      <c r="BN2120" s="224" t="str">
        <f aca="false">CONCATENATE(IF(F2120="","",F2120),IF(G2120="","",CONCATENATE(" / ",G2120)))</f>
        <v/>
      </c>
      <c r="BO2120" s="225" t="str">
        <f aca="false">AX2120</f>
        <v>.GBR</v>
      </c>
      <c r="BP2120" s="226" t="str">
        <f aca="false">IF(V2120="","",V2120)</f>
        <v/>
      </c>
      <c r="BQ2120" s="226" t="str">
        <f aca="false">IF(W2120="","",CONCATENATE(W2120,IF(LEFT(AO2120,1)="s","+","")))</f>
        <v/>
      </c>
      <c r="BR2120" s="226" t="str">
        <f aca="false">IF(X2120="","",CONCATENATE(X2120,IF(LEFT(AQ2120,1)="s","+","")))</f>
        <v/>
      </c>
      <c r="BS2120" s="226" t="str">
        <f aca="false">IF(Y2120="","",CONCATENATE(Y2120,IF(LEFT(AR2120,1)="s","+","")))</f>
        <v/>
      </c>
      <c r="BT2120" s="226" t="str">
        <f aca="false">IF(Z2120="","",CONCATENATE(Z2120,IF(LEFT(AS2120,1)="s","+","")))</f>
        <v/>
      </c>
      <c r="BU2120" s="227" t="str">
        <f aca="false">IF(AA2120="","",CONCATENATE(AA2120,IF(LEFT(AT2120,1)="s","+","")))</f>
        <v/>
      </c>
      <c r="BW2120" s="177" t="s">
        <v>338</v>
      </c>
      <c r="BX2120" s="170" t="str">
        <f aca="false">IF(BW2120&lt;&gt;"",IF(ISNUMBER(FIND("=",BW2120)),LEFT(BW2120,FIND("=",BW2120)-1),BW2120),BW2120)</f>
        <v>xx</v>
      </c>
      <c r="BY2120" s="170" t="str">
        <f aca="false">IF(BW2120&lt;&gt;"",IF(ISNUMBER(FIND("=",BW2120)),RIGHT(BW2120,LEN(BW2120)-FIND("=",BW2120)),""),"")</f>
        <v>Non_select</v>
      </c>
      <c r="BZ2120" s="170" t="str">
        <f aca="false">IF(BX2120&lt;&gt;"",IF(ISNUMBER(FIND(".",BX2120)),LEFT(BX2120,FIND(".",BX2120)-1),BX2120),BX2120)</f>
        <v>xx</v>
      </c>
      <c r="CA2120" s="170" t="str">
        <f aca="false">IF(BX2120&lt;&gt;"",IF(ISNUMBER(FIND(".",BX2120)),RIGHT(BX2120,LEN(BX2120)-FIND(".",BX2120)),""),"")</f>
        <v/>
      </c>
      <c r="CC2120" s="170" t="str">
        <f aca="false">A2120</f>
        <v>JX516023</v>
      </c>
      <c r="CD2120" s="178" t="s">
        <v>339</v>
      </c>
      <c r="CE2120" s="178" t="s">
        <v>340</v>
      </c>
      <c r="CF2120" s="178" t="s">
        <v>341</v>
      </c>
      <c r="CK2120" s="178"/>
      <c r="CR2120" s="228" t="n">
        <f aca="false">C2120</f>
        <v>0</v>
      </c>
      <c r="CS2120" s="229" t="n">
        <f aca="false">D2120</f>
        <v>0</v>
      </c>
      <c r="CT2120" s="170" t="str">
        <f aca="false">CONCATENATE(CD2120," strain ",CM2120," ",CL2120,", partial cds")</f>
        <v>Hepatitis E virus strain  , partial cds</v>
      </c>
    </row>
    <row r="2121" customFormat="false" ht="11.9" hidden="true" customHeight="true" outlineLevel="0" collapsed="false">
      <c r="A2121" s="1" t="s">
        <v>5075</v>
      </c>
      <c r="B2121" s="147" t="s">
        <v>371</v>
      </c>
      <c r="F2121" s="210"/>
      <c r="H2121" s="146" t="s">
        <v>649</v>
      </c>
      <c r="I2121" s="153" t="s">
        <v>650</v>
      </c>
      <c r="J2121" s="146" t="s">
        <v>395</v>
      </c>
      <c r="AJ2121" s="219" t="n">
        <f aca="false">SeqEnd-SeqBeg+1</f>
        <v>1</v>
      </c>
      <c r="AK2121" s="220" t="n">
        <f aca="false">AND( SeqBeg&lt;=Beg  , End &lt;=SeqEnd )</f>
        <v>0</v>
      </c>
      <c r="AN2121" s="221"/>
      <c r="AO2121" s="147" t="s">
        <v>103</v>
      </c>
      <c r="AP2121" s="147" t="s">
        <v>103</v>
      </c>
      <c r="AQ2121" s="147" t="s">
        <v>103</v>
      </c>
      <c r="AR2121" s="147" t="s">
        <v>103</v>
      </c>
      <c r="AS2121" s="147" t="s">
        <v>103</v>
      </c>
      <c r="AT2121" s="147" t="s">
        <v>103</v>
      </c>
      <c r="AU2121" s="146"/>
      <c r="AW2121" s="222" t="str">
        <f aca="false">HYPERLINK(CONCATENATE("http://www.ncbi.nlm.nih.gov/nuccore/",BM2121),BM2121)</f>
        <v>JX516024</v>
      </c>
      <c r="AX2121" s="219" t="str">
        <f aca="false">CONCATENATE(D2121,IF(I2121="","",CONCATENATE(".",I2121)),IF(K2121="","",CONCATENATE(".",K2121)),IF(M2121="","",CONCATENATE(".",M2121)),IF(R2121="","",CONCATENATE(".",R2121)),IF(U2121="","","(*)"))</f>
        <v>.GBR</v>
      </c>
      <c r="AY2121" s="170" t="str">
        <f aca="false">CONCATENATE(BM2121,".",BN2121)</f>
        <v>JX516024.</v>
      </c>
      <c r="AZ2121" s="171" t="str">
        <f aca="false">IF(AV2121="",IF(ISNUMBER(FIND(".",A2121)),LEFT(A2121,FIND(".",A2121)-1),A2121),AV2121)</f>
        <v>JX516024</v>
      </c>
      <c r="BA2121" s="171" t="str">
        <f aca="false">IF(ISNUMBER(FIND("-",AZ2121)),LEFT(AZ2121,FIND("-",AZ2121)-1),AZ2121)</f>
        <v>JX516024</v>
      </c>
      <c r="BB2121" s="170" t="str">
        <f aca="false"> MEGAname &amp; "="</f>
        <v>JX516024=</v>
      </c>
      <c r="BC2121" s="170" t="str">
        <f aca="false">Clear &amp; IF(span ,"Span","out")</f>
        <v>JX516024=out</v>
      </c>
      <c r="BD2121" s="170" t="str">
        <f aca="false">Clear &amp; IF(span, IF(B2121=".","Selected",B2121),"out")</f>
        <v>JX516024=out</v>
      </c>
      <c r="BE2121" s="170" t="str">
        <f aca="false">Clear &amp; Strain</f>
        <v>JX516024=</v>
      </c>
      <c r="BF2121" s="170" t="str">
        <f aca="false">CONCATENATE(A2121,"=",F2121,". ",AX2121,IF(AB2121="","",CONCATENATE(".",AB2121)))</f>
        <v>JX516024=. .GBR</v>
      </c>
      <c r="BG2121" s="170" t="str">
        <f aca="false">CONCATENATE(A2121,"=",F2121,". ",AX2121)</f>
        <v>JX516024=. .GBR</v>
      </c>
      <c r="BH2121" s="170" t="str">
        <f aca="false">CONCATENATE(A2121,"=",AX2121)</f>
        <v>JX516024=.GBR</v>
      </c>
      <c r="BI2121" s="170" t="str">
        <f aca="false">CONCATENATE(A2121,"=",ComForSubtype,D2121)</f>
        <v>JX516024=</v>
      </c>
      <c r="BJ2121" s="170" t="str">
        <f aca="false">CONCATENATE(A2121,"=",E2121)</f>
        <v>JX516024=</v>
      </c>
      <c r="BK2121" s="170" t="str">
        <f aca="false">CONCATENATE(A2121,"=",C2121)</f>
        <v>JX516024=</v>
      </c>
      <c r="BL2121" s="170" t="str">
        <f aca="false">CONCATENATE(D2121,"=")</f>
        <v>=</v>
      </c>
      <c r="BM2121" s="223" t="str">
        <f aca="false">IF(BA2121="XX","",BA2121)</f>
        <v>JX516024</v>
      </c>
      <c r="BN2121" s="224" t="str">
        <f aca="false">CONCATENATE(IF(F2121="","",F2121),IF(G2121="","",CONCATENATE(" / ",G2121)))</f>
        <v/>
      </c>
      <c r="BO2121" s="225" t="str">
        <f aca="false">AX2121</f>
        <v>.GBR</v>
      </c>
      <c r="BP2121" s="226" t="str">
        <f aca="false">IF(V2121="","",V2121)</f>
        <v/>
      </c>
      <c r="BQ2121" s="226" t="str">
        <f aca="false">IF(W2121="","",CONCATENATE(W2121,IF(LEFT(AO2121,1)="s","+","")))</f>
        <v/>
      </c>
      <c r="BR2121" s="226" t="str">
        <f aca="false">IF(X2121="","",CONCATENATE(X2121,IF(LEFT(AQ2121,1)="s","+","")))</f>
        <v/>
      </c>
      <c r="BS2121" s="226" t="str">
        <f aca="false">IF(Y2121="","",CONCATENATE(Y2121,IF(LEFT(AR2121,1)="s","+","")))</f>
        <v/>
      </c>
      <c r="BT2121" s="226" t="str">
        <f aca="false">IF(Z2121="","",CONCATENATE(Z2121,IF(LEFT(AS2121,1)="s","+","")))</f>
        <v/>
      </c>
      <c r="BU2121" s="227" t="str">
        <f aca="false">IF(AA2121="","",CONCATENATE(AA2121,IF(LEFT(AT2121,1)="s","+","")))</f>
        <v/>
      </c>
      <c r="BW2121" s="177" t="s">
        <v>338</v>
      </c>
      <c r="BX2121" s="170" t="str">
        <f aca="false">IF(BW2121&lt;&gt;"",IF(ISNUMBER(FIND("=",BW2121)),LEFT(BW2121,FIND("=",BW2121)-1),BW2121),BW2121)</f>
        <v>xx</v>
      </c>
      <c r="BY2121" s="170" t="str">
        <f aca="false">IF(BW2121&lt;&gt;"",IF(ISNUMBER(FIND("=",BW2121)),RIGHT(BW2121,LEN(BW2121)-FIND("=",BW2121)),""),"")</f>
        <v>Non_select</v>
      </c>
      <c r="BZ2121" s="170" t="str">
        <f aca="false">IF(BX2121&lt;&gt;"",IF(ISNUMBER(FIND(".",BX2121)),LEFT(BX2121,FIND(".",BX2121)-1),BX2121),BX2121)</f>
        <v>xx</v>
      </c>
      <c r="CA2121" s="170" t="str">
        <f aca="false">IF(BX2121&lt;&gt;"",IF(ISNUMBER(FIND(".",BX2121)),RIGHT(BX2121,LEN(BX2121)-FIND(".",BX2121)),""),"")</f>
        <v/>
      </c>
      <c r="CC2121" s="170" t="str">
        <f aca="false">A2121</f>
        <v>JX516024</v>
      </c>
      <c r="CD2121" s="178" t="s">
        <v>339</v>
      </c>
      <c r="CE2121" s="178" t="s">
        <v>340</v>
      </c>
      <c r="CF2121" s="178" t="s">
        <v>341</v>
      </c>
      <c r="CK2121" s="178"/>
      <c r="CR2121" s="228" t="n">
        <f aca="false">C2121</f>
        <v>0</v>
      </c>
      <c r="CS2121" s="229" t="n">
        <f aca="false">D2121</f>
        <v>0</v>
      </c>
      <c r="CT2121" s="170" t="str">
        <f aca="false">CONCATENATE(CD2121," strain ",CM2121," ",CL2121,", partial cds")</f>
        <v>Hepatitis E virus strain  , partial cds</v>
      </c>
    </row>
    <row r="2122" customFormat="false" ht="11.9" hidden="true" customHeight="true" outlineLevel="0" collapsed="false">
      <c r="A2122" s="1" t="s">
        <v>5076</v>
      </c>
      <c r="B2122" s="147" t="s">
        <v>371</v>
      </c>
      <c r="F2122" s="210"/>
      <c r="H2122" s="146" t="s">
        <v>649</v>
      </c>
      <c r="I2122" s="153" t="s">
        <v>650</v>
      </c>
      <c r="J2122" s="146" t="s">
        <v>395</v>
      </c>
      <c r="AJ2122" s="219" t="n">
        <f aca="false">SeqEnd-SeqBeg+1</f>
        <v>1</v>
      </c>
      <c r="AK2122" s="220" t="n">
        <f aca="false">AND( SeqBeg&lt;=Beg  , End &lt;=SeqEnd )</f>
        <v>0</v>
      </c>
      <c r="AN2122" s="221"/>
      <c r="AO2122" s="147" t="s">
        <v>103</v>
      </c>
      <c r="AP2122" s="147" t="s">
        <v>103</v>
      </c>
      <c r="AQ2122" s="147" t="s">
        <v>103</v>
      </c>
      <c r="AR2122" s="147" t="s">
        <v>103</v>
      </c>
      <c r="AS2122" s="147" t="s">
        <v>103</v>
      </c>
      <c r="AT2122" s="147" t="s">
        <v>103</v>
      </c>
      <c r="AU2122" s="146"/>
      <c r="AW2122" s="222" t="str">
        <f aca="false">HYPERLINK(CONCATENATE("http://www.ncbi.nlm.nih.gov/nuccore/",BM2122),BM2122)</f>
        <v>JX516025</v>
      </c>
      <c r="AX2122" s="219" t="str">
        <f aca="false">CONCATENATE(D2122,IF(I2122="","",CONCATENATE(".",I2122)),IF(K2122="","",CONCATENATE(".",K2122)),IF(M2122="","",CONCATENATE(".",M2122)),IF(R2122="","",CONCATENATE(".",R2122)),IF(U2122="","","(*)"))</f>
        <v>.GBR</v>
      </c>
      <c r="AY2122" s="170" t="str">
        <f aca="false">CONCATENATE(BM2122,".",BN2122)</f>
        <v>JX516025.</v>
      </c>
      <c r="AZ2122" s="171" t="str">
        <f aca="false">IF(AV2122="",IF(ISNUMBER(FIND(".",A2122)),LEFT(A2122,FIND(".",A2122)-1),A2122),AV2122)</f>
        <v>JX516025</v>
      </c>
      <c r="BA2122" s="171" t="str">
        <f aca="false">IF(ISNUMBER(FIND("-",AZ2122)),LEFT(AZ2122,FIND("-",AZ2122)-1),AZ2122)</f>
        <v>JX516025</v>
      </c>
      <c r="BB2122" s="170" t="str">
        <f aca="false"> MEGAname &amp; "="</f>
        <v>JX516025=</v>
      </c>
      <c r="BC2122" s="170" t="str">
        <f aca="false">Clear &amp; IF(span ,"Span","out")</f>
        <v>JX516025=out</v>
      </c>
      <c r="BD2122" s="170" t="str">
        <f aca="false">Clear &amp; IF(span, IF(B2122=".","Selected",B2122),"out")</f>
        <v>JX516025=out</v>
      </c>
      <c r="BE2122" s="170" t="str">
        <f aca="false">Clear &amp; Strain</f>
        <v>JX516025=</v>
      </c>
      <c r="BF2122" s="170" t="str">
        <f aca="false">CONCATENATE(A2122,"=",F2122,". ",AX2122,IF(AB2122="","",CONCATENATE(".",AB2122)))</f>
        <v>JX516025=. .GBR</v>
      </c>
      <c r="BG2122" s="170" t="str">
        <f aca="false">CONCATENATE(A2122,"=",F2122,". ",AX2122)</f>
        <v>JX516025=. .GBR</v>
      </c>
      <c r="BH2122" s="170" t="str">
        <f aca="false">CONCATENATE(A2122,"=",AX2122)</f>
        <v>JX516025=.GBR</v>
      </c>
      <c r="BI2122" s="170" t="str">
        <f aca="false">CONCATENATE(A2122,"=",ComForSubtype,D2122)</f>
        <v>JX516025=</v>
      </c>
      <c r="BJ2122" s="170" t="str">
        <f aca="false">CONCATENATE(A2122,"=",E2122)</f>
        <v>JX516025=</v>
      </c>
      <c r="BK2122" s="170" t="str">
        <f aca="false">CONCATENATE(A2122,"=",C2122)</f>
        <v>JX516025=</v>
      </c>
      <c r="BL2122" s="170" t="str">
        <f aca="false">CONCATENATE(D2122,"=")</f>
        <v>=</v>
      </c>
      <c r="BM2122" s="223" t="str">
        <f aca="false">IF(BA2122="XX","",BA2122)</f>
        <v>JX516025</v>
      </c>
      <c r="BN2122" s="224" t="str">
        <f aca="false">CONCATENATE(IF(F2122="","",F2122),IF(G2122="","",CONCATENATE(" / ",G2122)))</f>
        <v/>
      </c>
      <c r="BO2122" s="225" t="str">
        <f aca="false">AX2122</f>
        <v>.GBR</v>
      </c>
      <c r="BP2122" s="226" t="str">
        <f aca="false">IF(V2122="","",V2122)</f>
        <v/>
      </c>
      <c r="BQ2122" s="226" t="str">
        <f aca="false">IF(W2122="","",CONCATENATE(W2122,IF(LEFT(AO2122,1)="s","+","")))</f>
        <v/>
      </c>
      <c r="BR2122" s="226" t="str">
        <f aca="false">IF(X2122="","",CONCATENATE(X2122,IF(LEFT(AQ2122,1)="s","+","")))</f>
        <v/>
      </c>
      <c r="BS2122" s="226" t="str">
        <f aca="false">IF(Y2122="","",CONCATENATE(Y2122,IF(LEFT(AR2122,1)="s","+","")))</f>
        <v/>
      </c>
      <c r="BT2122" s="226" t="str">
        <f aca="false">IF(Z2122="","",CONCATENATE(Z2122,IF(LEFT(AS2122,1)="s","+","")))</f>
        <v/>
      </c>
      <c r="BU2122" s="227" t="str">
        <f aca="false">IF(AA2122="","",CONCATENATE(AA2122,IF(LEFT(AT2122,1)="s","+","")))</f>
        <v/>
      </c>
      <c r="BW2122" s="177" t="s">
        <v>338</v>
      </c>
      <c r="BX2122" s="170" t="str">
        <f aca="false">IF(BW2122&lt;&gt;"",IF(ISNUMBER(FIND("=",BW2122)),LEFT(BW2122,FIND("=",BW2122)-1),BW2122),BW2122)</f>
        <v>xx</v>
      </c>
      <c r="BY2122" s="170" t="str">
        <f aca="false">IF(BW2122&lt;&gt;"",IF(ISNUMBER(FIND("=",BW2122)),RIGHT(BW2122,LEN(BW2122)-FIND("=",BW2122)),""),"")</f>
        <v>Non_select</v>
      </c>
      <c r="BZ2122" s="170" t="str">
        <f aca="false">IF(BX2122&lt;&gt;"",IF(ISNUMBER(FIND(".",BX2122)),LEFT(BX2122,FIND(".",BX2122)-1),BX2122),BX2122)</f>
        <v>xx</v>
      </c>
      <c r="CA2122" s="170" t="str">
        <f aca="false">IF(BX2122&lt;&gt;"",IF(ISNUMBER(FIND(".",BX2122)),RIGHT(BX2122,LEN(BX2122)-FIND(".",BX2122)),""),"")</f>
        <v/>
      </c>
      <c r="CC2122" s="170" t="str">
        <f aca="false">A2122</f>
        <v>JX516025</v>
      </c>
      <c r="CD2122" s="178" t="s">
        <v>339</v>
      </c>
      <c r="CE2122" s="178" t="s">
        <v>340</v>
      </c>
      <c r="CF2122" s="178" t="s">
        <v>341</v>
      </c>
      <c r="CK2122" s="178"/>
      <c r="CR2122" s="228" t="n">
        <f aca="false">C2122</f>
        <v>0</v>
      </c>
      <c r="CS2122" s="229" t="n">
        <f aca="false">D2122</f>
        <v>0</v>
      </c>
      <c r="CT2122" s="170" t="str">
        <f aca="false">CONCATENATE(CD2122," strain ",CM2122," ",CL2122,", partial cds")</f>
        <v>Hepatitis E virus strain  , partial cds</v>
      </c>
    </row>
    <row r="2123" customFormat="false" ht="11.9" hidden="true" customHeight="true" outlineLevel="0" collapsed="false">
      <c r="A2123" s="1" t="s">
        <v>5077</v>
      </c>
      <c r="B2123" s="147" t="s">
        <v>371</v>
      </c>
      <c r="F2123" s="210"/>
      <c r="H2123" s="146" t="s">
        <v>649</v>
      </c>
      <c r="I2123" s="153" t="s">
        <v>650</v>
      </c>
      <c r="J2123" s="146" t="s">
        <v>395</v>
      </c>
      <c r="AJ2123" s="219" t="n">
        <f aca="false">SeqEnd-SeqBeg+1</f>
        <v>1</v>
      </c>
      <c r="AK2123" s="220" t="n">
        <f aca="false">AND( SeqBeg&lt;=Beg  , End &lt;=SeqEnd )</f>
        <v>0</v>
      </c>
      <c r="AN2123" s="221"/>
      <c r="AO2123" s="147" t="s">
        <v>103</v>
      </c>
      <c r="AP2123" s="147" t="s">
        <v>103</v>
      </c>
      <c r="AQ2123" s="147" t="s">
        <v>103</v>
      </c>
      <c r="AR2123" s="147" t="s">
        <v>103</v>
      </c>
      <c r="AS2123" s="147" t="s">
        <v>103</v>
      </c>
      <c r="AT2123" s="147" t="s">
        <v>103</v>
      </c>
      <c r="AU2123" s="146"/>
      <c r="AW2123" s="222" t="str">
        <f aca="false">HYPERLINK(CONCATENATE("http://www.ncbi.nlm.nih.gov/nuccore/",BM2123),BM2123)</f>
        <v>JX516026</v>
      </c>
      <c r="AX2123" s="219" t="str">
        <f aca="false">CONCATENATE(D2123,IF(I2123="","",CONCATENATE(".",I2123)),IF(K2123="","",CONCATENATE(".",K2123)),IF(M2123="","",CONCATENATE(".",M2123)),IF(R2123="","",CONCATENATE(".",R2123)),IF(U2123="","","(*)"))</f>
        <v>.GBR</v>
      </c>
      <c r="AY2123" s="170" t="str">
        <f aca="false">CONCATENATE(BM2123,".",BN2123)</f>
        <v>JX516026.</v>
      </c>
      <c r="AZ2123" s="171" t="str">
        <f aca="false">IF(AV2123="",IF(ISNUMBER(FIND(".",A2123)),LEFT(A2123,FIND(".",A2123)-1),A2123),AV2123)</f>
        <v>JX516026</v>
      </c>
      <c r="BA2123" s="171" t="str">
        <f aca="false">IF(ISNUMBER(FIND("-",AZ2123)),LEFT(AZ2123,FIND("-",AZ2123)-1),AZ2123)</f>
        <v>JX516026</v>
      </c>
      <c r="BB2123" s="170" t="str">
        <f aca="false"> MEGAname &amp; "="</f>
        <v>JX516026=</v>
      </c>
      <c r="BC2123" s="170" t="str">
        <f aca="false">Clear &amp; IF(span ,"Span","out")</f>
        <v>JX516026=out</v>
      </c>
      <c r="BD2123" s="170" t="str">
        <f aca="false">Clear &amp; IF(span, IF(B2123=".","Selected",B2123),"out")</f>
        <v>JX516026=out</v>
      </c>
      <c r="BE2123" s="170" t="str">
        <f aca="false">Clear &amp; Strain</f>
        <v>JX516026=</v>
      </c>
      <c r="BF2123" s="170" t="str">
        <f aca="false">CONCATENATE(A2123,"=",F2123,". ",AX2123,IF(AB2123="","",CONCATENATE(".",AB2123)))</f>
        <v>JX516026=. .GBR</v>
      </c>
      <c r="BG2123" s="170" t="str">
        <f aca="false">CONCATENATE(A2123,"=",F2123,". ",AX2123)</f>
        <v>JX516026=. .GBR</v>
      </c>
      <c r="BH2123" s="170" t="str">
        <f aca="false">CONCATENATE(A2123,"=",AX2123)</f>
        <v>JX516026=.GBR</v>
      </c>
      <c r="BI2123" s="170" t="str">
        <f aca="false">CONCATENATE(A2123,"=",ComForSubtype,D2123)</f>
        <v>JX516026=</v>
      </c>
      <c r="BJ2123" s="170" t="str">
        <f aca="false">CONCATENATE(A2123,"=",E2123)</f>
        <v>JX516026=</v>
      </c>
      <c r="BK2123" s="170" t="str">
        <f aca="false">CONCATENATE(A2123,"=",C2123)</f>
        <v>JX516026=</v>
      </c>
      <c r="BL2123" s="170" t="str">
        <f aca="false">CONCATENATE(D2123,"=")</f>
        <v>=</v>
      </c>
      <c r="BM2123" s="223" t="str">
        <f aca="false">IF(BA2123="XX","",BA2123)</f>
        <v>JX516026</v>
      </c>
      <c r="BN2123" s="224" t="str">
        <f aca="false">CONCATENATE(IF(F2123="","",F2123),IF(G2123="","",CONCATENATE(" / ",G2123)))</f>
        <v/>
      </c>
      <c r="BO2123" s="225" t="str">
        <f aca="false">AX2123</f>
        <v>.GBR</v>
      </c>
      <c r="BP2123" s="226" t="str">
        <f aca="false">IF(V2123="","",V2123)</f>
        <v/>
      </c>
      <c r="BQ2123" s="226" t="str">
        <f aca="false">IF(W2123="","",CONCATENATE(W2123,IF(LEFT(AO2123,1)="s","+","")))</f>
        <v/>
      </c>
      <c r="BR2123" s="226" t="str">
        <f aca="false">IF(X2123="","",CONCATENATE(X2123,IF(LEFT(AQ2123,1)="s","+","")))</f>
        <v/>
      </c>
      <c r="BS2123" s="226" t="str">
        <f aca="false">IF(Y2123="","",CONCATENATE(Y2123,IF(LEFT(AR2123,1)="s","+","")))</f>
        <v/>
      </c>
      <c r="BT2123" s="226" t="str">
        <f aca="false">IF(Z2123="","",CONCATENATE(Z2123,IF(LEFT(AS2123,1)="s","+","")))</f>
        <v/>
      </c>
      <c r="BU2123" s="227" t="str">
        <f aca="false">IF(AA2123="","",CONCATENATE(AA2123,IF(LEFT(AT2123,1)="s","+","")))</f>
        <v/>
      </c>
      <c r="BW2123" s="177" t="s">
        <v>338</v>
      </c>
      <c r="BX2123" s="170" t="str">
        <f aca="false">IF(BW2123&lt;&gt;"",IF(ISNUMBER(FIND("=",BW2123)),LEFT(BW2123,FIND("=",BW2123)-1),BW2123),BW2123)</f>
        <v>xx</v>
      </c>
      <c r="BY2123" s="170" t="str">
        <f aca="false">IF(BW2123&lt;&gt;"",IF(ISNUMBER(FIND("=",BW2123)),RIGHT(BW2123,LEN(BW2123)-FIND("=",BW2123)),""),"")</f>
        <v>Non_select</v>
      </c>
      <c r="BZ2123" s="170" t="str">
        <f aca="false">IF(BX2123&lt;&gt;"",IF(ISNUMBER(FIND(".",BX2123)),LEFT(BX2123,FIND(".",BX2123)-1),BX2123),BX2123)</f>
        <v>xx</v>
      </c>
      <c r="CA2123" s="170" t="str">
        <f aca="false">IF(BX2123&lt;&gt;"",IF(ISNUMBER(FIND(".",BX2123)),RIGHT(BX2123,LEN(BX2123)-FIND(".",BX2123)),""),"")</f>
        <v/>
      </c>
      <c r="CC2123" s="170" t="str">
        <f aca="false">A2123</f>
        <v>JX516026</v>
      </c>
      <c r="CD2123" s="178" t="s">
        <v>339</v>
      </c>
      <c r="CE2123" s="178" t="s">
        <v>340</v>
      </c>
      <c r="CF2123" s="178" t="s">
        <v>341</v>
      </c>
      <c r="CK2123" s="178"/>
      <c r="CR2123" s="228" t="n">
        <f aca="false">C2123</f>
        <v>0</v>
      </c>
      <c r="CS2123" s="229" t="n">
        <f aca="false">D2123</f>
        <v>0</v>
      </c>
      <c r="CT2123" s="170" t="str">
        <f aca="false">CONCATENATE(CD2123," strain ",CM2123," ",CL2123,", partial cds")</f>
        <v>Hepatitis E virus strain  , partial cds</v>
      </c>
    </row>
    <row r="2124" customFormat="false" ht="11.9" hidden="true" customHeight="true" outlineLevel="0" collapsed="false">
      <c r="A2124" s="1" t="s">
        <v>5078</v>
      </c>
      <c r="B2124" s="147" t="s">
        <v>371</v>
      </c>
      <c r="F2124" s="210"/>
      <c r="H2124" s="146" t="s">
        <v>649</v>
      </c>
      <c r="I2124" s="153" t="s">
        <v>650</v>
      </c>
      <c r="J2124" s="146" t="s">
        <v>395</v>
      </c>
      <c r="AJ2124" s="219" t="n">
        <f aca="false">SeqEnd-SeqBeg+1</f>
        <v>1</v>
      </c>
      <c r="AK2124" s="220" t="n">
        <f aca="false">AND( SeqBeg&lt;=Beg  , End &lt;=SeqEnd )</f>
        <v>0</v>
      </c>
      <c r="AN2124" s="221"/>
      <c r="AO2124" s="147" t="s">
        <v>103</v>
      </c>
      <c r="AP2124" s="147" t="s">
        <v>103</v>
      </c>
      <c r="AQ2124" s="147" t="s">
        <v>103</v>
      </c>
      <c r="AR2124" s="147" t="s">
        <v>103</v>
      </c>
      <c r="AS2124" s="147" t="s">
        <v>103</v>
      </c>
      <c r="AT2124" s="147" t="s">
        <v>103</v>
      </c>
      <c r="AU2124" s="146"/>
      <c r="AW2124" s="222" t="str">
        <f aca="false">HYPERLINK(CONCATENATE("http://www.ncbi.nlm.nih.gov/nuccore/",BM2124),BM2124)</f>
        <v>JX516027</v>
      </c>
      <c r="AX2124" s="219" t="str">
        <f aca="false">CONCATENATE(D2124,IF(I2124="","",CONCATENATE(".",I2124)),IF(K2124="","",CONCATENATE(".",K2124)),IF(M2124="","",CONCATENATE(".",M2124)),IF(R2124="","",CONCATENATE(".",R2124)),IF(U2124="","","(*)"))</f>
        <v>.GBR</v>
      </c>
      <c r="AY2124" s="170" t="str">
        <f aca="false">CONCATENATE(BM2124,".",BN2124)</f>
        <v>JX516027.</v>
      </c>
      <c r="AZ2124" s="171" t="str">
        <f aca="false">IF(AV2124="",IF(ISNUMBER(FIND(".",A2124)),LEFT(A2124,FIND(".",A2124)-1),A2124),AV2124)</f>
        <v>JX516027</v>
      </c>
      <c r="BA2124" s="171" t="str">
        <f aca="false">IF(ISNUMBER(FIND("-",AZ2124)),LEFT(AZ2124,FIND("-",AZ2124)-1),AZ2124)</f>
        <v>JX516027</v>
      </c>
      <c r="BB2124" s="170" t="str">
        <f aca="false"> MEGAname &amp; "="</f>
        <v>JX516027=</v>
      </c>
      <c r="BC2124" s="170" t="str">
        <f aca="false">Clear &amp; IF(span ,"Span","out")</f>
        <v>JX516027=out</v>
      </c>
      <c r="BD2124" s="170" t="str">
        <f aca="false">Clear &amp; IF(span, IF(B2124=".","Selected",B2124),"out")</f>
        <v>JX516027=out</v>
      </c>
      <c r="BE2124" s="170" t="str">
        <f aca="false">Clear &amp; Strain</f>
        <v>JX516027=</v>
      </c>
      <c r="BF2124" s="170" t="str">
        <f aca="false">CONCATENATE(A2124,"=",F2124,". ",AX2124,IF(AB2124="","",CONCATENATE(".",AB2124)))</f>
        <v>JX516027=. .GBR</v>
      </c>
      <c r="BG2124" s="170" t="str">
        <f aca="false">CONCATENATE(A2124,"=",F2124,". ",AX2124)</f>
        <v>JX516027=. .GBR</v>
      </c>
      <c r="BH2124" s="170" t="str">
        <f aca="false">CONCATENATE(A2124,"=",AX2124)</f>
        <v>JX516027=.GBR</v>
      </c>
      <c r="BI2124" s="170" t="str">
        <f aca="false">CONCATENATE(A2124,"=",ComForSubtype,D2124)</f>
        <v>JX516027=</v>
      </c>
      <c r="BJ2124" s="170" t="str">
        <f aca="false">CONCATENATE(A2124,"=",E2124)</f>
        <v>JX516027=</v>
      </c>
      <c r="BK2124" s="170" t="str">
        <f aca="false">CONCATENATE(A2124,"=",C2124)</f>
        <v>JX516027=</v>
      </c>
      <c r="BL2124" s="170" t="str">
        <f aca="false">CONCATENATE(D2124,"=")</f>
        <v>=</v>
      </c>
      <c r="BM2124" s="223" t="str">
        <f aca="false">IF(BA2124="XX","",BA2124)</f>
        <v>JX516027</v>
      </c>
      <c r="BN2124" s="224" t="str">
        <f aca="false">CONCATENATE(IF(F2124="","",F2124),IF(G2124="","",CONCATENATE(" / ",G2124)))</f>
        <v/>
      </c>
      <c r="BO2124" s="225" t="str">
        <f aca="false">AX2124</f>
        <v>.GBR</v>
      </c>
      <c r="BP2124" s="226" t="str">
        <f aca="false">IF(V2124="","",V2124)</f>
        <v/>
      </c>
      <c r="BQ2124" s="226" t="str">
        <f aca="false">IF(W2124="","",CONCATENATE(W2124,IF(LEFT(AO2124,1)="s","+","")))</f>
        <v/>
      </c>
      <c r="BR2124" s="226" t="str">
        <f aca="false">IF(X2124="","",CONCATENATE(X2124,IF(LEFT(AQ2124,1)="s","+","")))</f>
        <v/>
      </c>
      <c r="BS2124" s="226" t="str">
        <f aca="false">IF(Y2124="","",CONCATENATE(Y2124,IF(LEFT(AR2124,1)="s","+","")))</f>
        <v/>
      </c>
      <c r="BT2124" s="226" t="str">
        <f aca="false">IF(Z2124="","",CONCATENATE(Z2124,IF(LEFT(AS2124,1)="s","+","")))</f>
        <v/>
      </c>
      <c r="BU2124" s="227" t="str">
        <f aca="false">IF(AA2124="","",CONCATENATE(AA2124,IF(LEFT(AT2124,1)="s","+","")))</f>
        <v/>
      </c>
      <c r="BW2124" s="177" t="s">
        <v>338</v>
      </c>
      <c r="BX2124" s="170" t="str">
        <f aca="false">IF(BW2124&lt;&gt;"",IF(ISNUMBER(FIND("=",BW2124)),LEFT(BW2124,FIND("=",BW2124)-1),BW2124),BW2124)</f>
        <v>xx</v>
      </c>
      <c r="BY2124" s="170" t="str">
        <f aca="false">IF(BW2124&lt;&gt;"",IF(ISNUMBER(FIND("=",BW2124)),RIGHT(BW2124,LEN(BW2124)-FIND("=",BW2124)),""),"")</f>
        <v>Non_select</v>
      </c>
      <c r="BZ2124" s="170" t="str">
        <f aca="false">IF(BX2124&lt;&gt;"",IF(ISNUMBER(FIND(".",BX2124)),LEFT(BX2124,FIND(".",BX2124)-1),BX2124),BX2124)</f>
        <v>xx</v>
      </c>
      <c r="CA2124" s="170" t="str">
        <f aca="false">IF(BX2124&lt;&gt;"",IF(ISNUMBER(FIND(".",BX2124)),RIGHT(BX2124,LEN(BX2124)-FIND(".",BX2124)),""),"")</f>
        <v/>
      </c>
      <c r="CC2124" s="170" t="str">
        <f aca="false">A2124</f>
        <v>JX516027</v>
      </c>
      <c r="CD2124" s="178" t="s">
        <v>339</v>
      </c>
      <c r="CE2124" s="178" t="s">
        <v>340</v>
      </c>
      <c r="CF2124" s="178" t="s">
        <v>341</v>
      </c>
      <c r="CK2124" s="178"/>
      <c r="CR2124" s="228" t="n">
        <f aca="false">C2124</f>
        <v>0</v>
      </c>
      <c r="CS2124" s="229" t="n">
        <f aca="false">D2124</f>
        <v>0</v>
      </c>
      <c r="CT2124" s="170" t="str">
        <f aca="false">CONCATENATE(CD2124," strain ",CM2124," ",CL2124,", partial cds")</f>
        <v>Hepatitis E virus strain  , partial cds</v>
      </c>
    </row>
    <row r="2125" customFormat="false" ht="11.9" hidden="true" customHeight="true" outlineLevel="0" collapsed="false">
      <c r="A2125" s="1" t="s">
        <v>5079</v>
      </c>
      <c r="B2125" s="147" t="s">
        <v>371</v>
      </c>
      <c r="F2125" s="210"/>
      <c r="H2125" s="146" t="s">
        <v>649</v>
      </c>
      <c r="I2125" s="153" t="s">
        <v>650</v>
      </c>
      <c r="J2125" s="146" t="s">
        <v>395</v>
      </c>
      <c r="AJ2125" s="219" t="n">
        <f aca="false">SeqEnd-SeqBeg+1</f>
        <v>1</v>
      </c>
      <c r="AK2125" s="220" t="n">
        <f aca="false">AND( SeqBeg&lt;=Beg  , End &lt;=SeqEnd )</f>
        <v>0</v>
      </c>
      <c r="AN2125" s="221"/>
      <c r="AO2125" s="147" t="s">
        <v>103</v>
      </c>
      <c r="AP2125" s="147" t="s">
        <v>103</v>
      </c>
      <c r="AQ2125" s="147" t="s">
        <v>103</v>
      </c>
      <c r="AR2125" s="147" t="s">
        <v>103</v>
      </c>
      <c r="AS2125" s="147" t="s">
        <v>103</v>
      </c>
      <c r="AT2125" s="147" t="s">
        <v>103</v>
      </c>
      <c r="AU2125" s="146"/>
      <c r="AW2125" s="222" t="str">
        <f aca="false">HYPERLINK(CONCATENATE("http://www.ncbi.nlm.nih.gov/nuccore/",BM2125),BM2125)</f>
        <v>JX516028</v>
      </c>
      <c r="AX2125" s="219" t="str">
        <f aca="false">CONCATENATE(D2125,IF(I2125="","",CONCATENATE(".",I2125)),IF(K2125="","",CONCATENATE(".",K2125)),IF(M2125="","",CONCATENATE(".",M2125)),IF(R2125="","",CONCATENATE(".",R2125)),IF(U2125="","","(*)"))</f>
        <v>.GBR</v>
      </c>
      <c r="AY2125" s="170" t="str">
        <f aca="false">CONCATENATE(BM2125,".",BN2125)</f>
        <v>JX516028.</v>
      </c>
      <c r="AZ2125" s="171" t="str">
        <f aca="false">IF(AV2125="",IF(ISNUMBER(FIND(".",A2125)),LEFT(A2125,FIND(".",A2125)-1),A2125),AV2125)</f>
        <v>JX516028</v>
      </c>
      <c r="BA2125" s="171" t="str">
        <f aca="false">IF(ISNUMBER(FIND("-",AZ2125)),LEFT(AZ2125,FIND("-",AZ2125)-1),AZ2125)</f>
        <v>JX516028</v>
      </c>
      <c r="BB2125" s="170" t="str">
        <f aca="false"> MEGAname &amp; "="</f>
        <v>JX516028=</v>
      </c>
      <c r="BC2125" s="170" t="str">
        <f aca="false">Clear &amp; IF(span ,"Span","out")</f>
        <v>JX516028=out</v>
      </c>
      <c r="BD2125" s="170" t="str">
        <f aca="false">Clear &amp; IF(span, IF(B2125=".","Selected",B2125),"out")</f>
        <v>JX516028=out</v>
      </c>
      <c r="BE2125" s="170" t="str">
        <f aca="false">Clear &amp; Strain</f>
        <v>JX516028=</v>
      </c>
      <c r="BF2125" s="170" t="str">
        <f aca="false">CONCATENATE(A2125,"=",F2125,". ",AX2125,IF(AB2125="","",CONCATENATE(".",AB2125)))</f>
        <v>JX516028=. .GBR</v>
      </c>
      <c r="BG2125" s="170" t="str">
        <f aca="false">CONCATENATE(A2125,"=",F2125,". ",AX2125)</f>
        <v>JX516028=. .GBR</v>
      </c>
      <c r="BH2125" s="170" t="str">
        <f aca="false">CONCATENATE(A2125,"=",AX2125)</f>
        <v>JX516028=.GBR</v>
      </c>
      <c r="BI2125" s="170" t="str">
        <f aca="false">CONCATENATE(A2125,"=",ComForSubtype,D2125)</f>
        <v>JX516028=</v>
      </c>
      <c r="BJ2125" s="170" t="str">
        <f aca="false">CONCATENATE(A2125,"=",E2125)</f>
        <v>JX516028=</v>
      </c>
      <c r="BK2125" s="170" t="str">
        <f aca="false">CONCATENATE(A2125,"=",C2125)</f>
        <v>JX516028=</v>
      </c>
      <c r="BL2125" s="170" t="str">
        <f aca="false">CONCATENATE(D2125,"=")</f>
        <v>=</v>
      </c>
      <c r="BM2125" s="223" t="str">
        <f aca="false">IF(BA2125="XX","",BA2125)</f>
        <v>JX516028</v>
      </c>
      <c r="BN2125" s="224" t="str">
        <f aca="false">CONCATENATE(IF(F2125="","",F2125),IF(G2125="","",CONCATENATE(" / ",G2125)))</f>
        <v/>
      </c>
      <c r="BO2125" s="225" t="str">
        <f aca="false">AX2125</f>
        <v>.GBR</v>
      </c>
      <c r="BP2125" s="226" t="str">
        <f aca="false">IF(V2125="","",V2125)</f>
        <v/>
      </c>
      <c r="BQ2125" s="226" t="str">
        <f aca="false">IF(W2125="","",CONCATENATE(W2125,IF(LEFT(AO2125,1)="s","+","")))</f>
        <v/>
      </c>
      <c r="BR2125" s="226" t="str">
        <f aca="false">IF(X2125="","",CONCATENATE(X2125,IF(LEFT(AQ2125,1)="s","+","")))</f>
        <v/>
      </c>
      <c r="BS2125" s="226" t="str">
        <f aca="false">IF(Y2125="","",CONCATENATE(Y2125,IF(LEFT(AR2125,1)="s","+","")))</f>
        <v/>
      </c>
      <c r="BT2125" s="226" t="str">
        <f aca="false">IF(Z2125="","",CONCATENATE(Z2125,IF(LEFT(AS2125,1)="s","+","")))</f>
        <v/>
      </c>
      <c r="BU2125" s="227" t="str">
        <f aca="false">IF(AA2125="","",CONCATENATE(AA2125,IF(LEFT(AT2125,1)="s","+","")))</f>
        <v/>
      </c>
      <c r="BW2125" s="177" t="s">
        <v>338</v>
      </c>
      <c r="BX2125" s="170" t="str">
        <f aca="false">IF(BW2125&lt;&gt;"",IF(ISNUMBER(FIND("=",BW2125)),LEFT(BW2125,FIND("=",BW2125)-1),BW2125),BW2125)</f>
        <v>xx</v>
      </c>
      <c r="BY2125" s="170" t="str">
        <f aca="false">IF(BW2125&lt;&gt;"",IF(ISNUMBER(FIND("=",BW2125)),RIGHT(BW2125,LEN(BW2125)-FIND("=",BW2125)),""),"")</f>
        <v>Non_select</v>
      </c>
      <c r="BZ2125" s="170" t="str">
        <f aca="false">IF(BX2125&lt;&gt;"",IF(ISNUMBER(FIND(".",BX2125)),LEFT(BX2125,FIND(".",BX2125)-1),BX2125),BX2125)</f>
        <v>xx</v>
      </c>
      <c r="CA2125" s="170" t="str">
        <f aca="false">IF(BX2125&lt;&gt;"",IF(ISNUMBER(FIND(".",BX2125)),RIGHT(BX2125,LEN(BX2125)-FIND(".",BX2125)),""),"")</f>
        <v/>
      </c>
      <c r="CC2125" s="170" t="str">
        <f aca="false">A2125</f>
        <v>JX516028</v>
      </c>
      <c r="CD2125" s="178" t="s">
        <v>339</v>
      </c>
      <c r="CE2125" s="178" t="s">
        <v>340</v>
      </c>
      <c r="CF2125" s="178" t="s">
        <v>341</v>
      </c>
      <c r="CK2125" s="178"/>
      <c r="CR2125" s="228" t="n">
        <f aca="false">C2125</f>
        <v>0</v>
      </c>
      <c r="CS2125" s="229" t="n">
        <f aca="false">D2125</f>
        <v>0</v>
      </c>
      <c r="CT2125" s="170" t="str">
        <f aca="false">CONCATENATE(CD2125," strain ",CM2125," ",CL2125,", partial cds")</f>
        <v>Hepatitis E virus strain  , partial cds</v>
      </c>
    </row>
    <row r="2126" customFormat="false" ht="11.9" hidden="true" customHeight="true" outlineLevel="0" collapsed="false">
      <c r="A2126" s="1" t="s">
        <v>5080</v>
      </c>
      <c r="B2126" s="147" t="s">
        <v>371</v>
      </c>
      <c r="F2126" s="210"/>
      <c r="H2126" s="146" t="s">
        <v>649</v>
      </c>
      <c r="I2126" s="153" t="s">
        <v>650</v>
      </c>
      <c r="J2126" s="146" t="s">
        <v>395</v>
      </c>
      <c r="AJ2126" s="219" t="n">
        <f aca="false">SeqEnd-SeqBeg+1</f>
        <v>1</v>
      </c>
      <c r="AK2126" s="220" t="n">
        <f aca="false">AND( SeqBeg&lt;=Beg  , End &lt;=SeqEnd )</f>
        <v>0</v>
      </c>
      <c r="AN2126" s="221"/>
      <c r="AO2126" s="147" t="s">
        <v>103</v>
      </c>
      <c r="AP2126" s="147" t="s">
        <v>103</v>
      </c>
      <c r="AQ2126" s="147" t="s">
        <v>103</v>
      </c>
      <c r="AR2126" s="147" t="s">
        <v>103</v>
      </c>
      <c r="AS2126" s="147" t="s">
        <v>103</v>
      </c>
      <c r="AT2126" s="147" t="s">
        <v>103</v>
      </c>
      <c r="AU2126" s="146"/>
      <c r="AW2126" s="222" t="str">
        <f aca="false">HYPERLINK(CONCATENATE("http://www.ncbi.nlm.nih.gov/nuccore/",BM2126),BM2126)</f>
        <v>JX516029</v>
      </c>
      <c r="AX2126" s="219" t="str">
        <f aca="false">CONCATENATE(D2126,IF(I2126="","",CONCATENATE(".",I2126)),IF(K2126="","",CONCATENATE(".",K2126)),IF(M2126="","",CONCATENATE(".",M2126)),IF(R2126="","",CONCATENATE(".",R2126)),IF(U2126="","","(*)"))</f>
        <v>.GBR</v>
      </c>
      <c r="AY2126" s="170" t="str">
        <f aca="false">CONCATENATE(BM2126,".",BN2126)</f>
        <v>JX516029.</v>
      </c>
      <c r="AZ2126" s="171" t="str">
        <f aca="false">IF(AV2126="",IF(ISNUMBER(FIND(".",A2126)),LEFT(A2126,FIND(".",A2126)-1),A2126),AV2126)</f>
        <v>JX516029</v>
      </c>
      <c r="BA2126" s="171" t="str">
        <f aca="false">IF(ISNUMBER(FIND("-",AZ2126)),LEFT(AZ2126,FIND("-",AZ2126)-1),AZ2126)</f>
        <v>JX516029</v>
      </c>
      <c r="BB2126" s="170" t="str">
        <f aca="false"> MEGAname &amp; "="</f>
        <v>JX516029=</v>
      </c>
      <c r="BC2126" s="170" t="str">
        <f aca="false">Clear &amp; IF(span ,"Span","out")</f>
        <v>JX516029=out</v>
      </c>
      <c r="BD2126" s="170" t="str">
        <f aca="false">Clear &amp; IF(span, IF(B2126=".","Selected",B2126),"out")</f>
        <v>JX516029=out</v>
      </c>
      <c r="BE2126" s="170" t="str">
        <f aca="false">Clear &amp; Strain</f>
        <v>JX516029=</v>
      </c>
      <c r="BF2126" s="170" t="str">
        <f aca="false">CONCATENATE(A2126,"=",F2126,". ",AX2126,IF(AB2126="","",CONCATENATE(".",AB2126)))</f>
        <v>JX516029=. .GBR</v>
      </c>
      <c r="BG2126" s="170" t="str">
        <f aca="false">CONCATENATE(A2126,"=",F2126,". ",AX2126)</f>
        <v>JX516029=. .GBR</v>
      </c>
      <c r="BH2126" s="170" t="str">
        <f aca="false">CONCATENATE(A2126,"=",AX2126)</f>
        <v>JX516029=.GBR</v>
      </c>
      <c r="BI2126" s="170" t="str">
        <f aca="false">CONCATENATE(A2126,"=",ComForSubtype,D2126)</f>
        <v>JX516029=</v>
      </c>
      <c r="BJ2126" s="170" t="str">
        <f aca="false">CONCATENATE(A2126,"=",E2126)</f>
        <v>JX516029=</v>
      </c>
      <c r="BK2126" s="170" t="str">
        <f aca="false">CONCATENATE(A2126,"=",C2126)</f>
        <v>JX516029=</v>
      </c>
      <c r="BL2126" s="170" t="str">
        <f aca="false">CONCATENATE(D2126,"=")</f>
        <v>=</v>
      </c>
      <c r="BM2126" s="223" t="str">
        <f aca="false">IF(BA2126="XX","",BA2126)</f>
        <v>JX516029</v>
      </c>
      <c r="BN2126" s="224" t="str">
        <f aca="false">CONCATENATE(IF(F2126="","",F2126),IF(G2126="","",CONCATENATE(" / ",G2126)))</f>
        <v/>
      </c>
      <c r="BO2126" s="225" t="str">
        <f aca="false">AX2126</f>
        <v>.GBR</v>
      </c>
      <c r="BP2126" s="226" t="str">
        <f aca="false">IF(V2126="","",V2126)</f>
        <v/>
      </c>
      <c r="BQ2126" s="226" t="str">
        <f aca="false">IF(W2126="","",CONCATENATE(W2126,IF(LEFT(AO2126,1)="s","+","")))</f>
        <v/>
      </c>
      <c r="BR2126" s="226" t="str">
        <f aca="false">IF(X2126="","",CONCATENATE(X2126,IF(LEFT(AQ2126,1)="s","+","")))</f>
        <v/>
      </c>
      <c r="BS2126" s="226" t="str">
        <f aca="false">IF(Y2126="","",CONCATENATE(Y2126,IF(LEFT(AR2126,1)="s","+","")))</f>
        <v/>
      </c>
      <c r="BT2126" s="226" t="str">
        <f aca="false">IF(Z2126="","",CONCATENATE(Z2126,IF(LEFT(AS2126,1)="s","+","")))</f>
        <v/>
      </c>
      <c r="BU2126" s="227" t="str">
        <f aca="false">IF(AA2126="","",CONCATENATE(AA2126,IF(LEFT(AT2126,1)="s","+","")))</f>
        <v/>
      </c>
      <c r="BW2126" s="177" t="s">
        <v>338</v>
      </c>
      <c r="BX2126" s="170" t="str">
        <f aca="false">IF(BW2126&lt;&gt;"",IF(ISNUMBER(FIND("=",BW2126)),LEFT(BW2126,FIND("=",BW2126)-1),BW2126),BW2126)</f>
        <v>xx</v>
      </c>
      <c r="BY2126" s="170" t="str">
        <f aca="false">IF(BW2126&lt;&gt;"",IF(ISNUMBER(FIND("=",BW2126)),RIGHT(BW2126,LEN(BW2126)-FIND("=",BW2126)),""),"")</f>
        <v>Non_select</v>
      </c>
      <c r="BZ2126" s="170" t="str">
        <f aca="false">IF(BX2126&lt;&gt;"",IF(ISNUMBER(FIND(".",BX2126)),LEFT(BX2126,FIND(".",BX2126)-1),BX2126),BX2126)</f>
        <v>xx</v>
      </c>
      <c r="CA2126" s="170" t="str">
        <f aca="false">IF(BX2126&lt;&gt;"",IF(ISNUMBER(FIND(".",BX2126)),RIGHT(BX2126,LEN(BX2126)-FIND(".",BX2126)),""),"")</f>
        <v/>
      </c>
      <c r="CC2126" s="170" t="str">
        <f aca="false">A2126</f>
        <v>JX516029</v>
      </c>
      <c r="CD2126" s="178" t="s">
        <v>339</v>
      </c>
      <c r="CE2126" s="178" t="s">
        <v>340</v>
      </c>
      <c r="CF2126" s="178" t="s">
        <v>341</v>
      </c>
      <c r="CK2126" s="178"/>
      <c r="CR2126" s="228" t="n">
        <f aca="false">C2126</f>
        <v>0</v>
      </c>
      <c r="CS2126" s="229" t="n">
        <f aca="false">D2126</f>
        <v>0</v>
      </c>
      <c r="CT2126" s="170" t="str">
        <f aca="false">CONCATENATE(CD2126," strain ",CM2126," ",CL2126,", partial cds")</f>
        <v>Hepatitis E virus strain  , partial cds</v>
      </c>
    </row>
    <row r="2127" customFormat="false" ht="11.9" hidden="true" customHeight="true" outlineLevel="0" collapsed="false">
      <c r="A2127" s="1" t="s">
        <v>5081</v>
      </c>
      <c r="B2127" s="147" t="s">
        <v>371</v>
      </c>
      <c r="F2127" s="210"/>
      <c r="H2127" s="146" t="s">
        <v>649</v>
      </c>
      <c r="I2127" s="153" t="s">
        <v>650</v>
      </c>
      <c r="J2127" s="146" t="s">
        <v>395</v>
      </c>
      <c r="AJ2127" s="219" t="n">
        <f aca="false">SeqEnd-SeqBeg+1</f>
        <v>1</v>
      </c>
      <c r="AK2127" s="220" t="n">
        <f aca="false">AND( SeqBeg&lt;=Beg  , End &lt;=SeqEnd )</f>
        <v>0</v>
      </c>
      <c r="AN2127" s="221"/>
      <c r="AO2127" s="147" t="s">
        <v>103</v>
      </c>
      <c r="AP2127" s="147" t="s">
        <v>103</v>
      </c>
      <c r="AQ2127" s="147" t="s">
        <v>103</v>
      </c>
      <c r="AR2127" s="147" t="s">
        <v>103</v>
      </c>
      <c r="AS2127" s="147" t="s">
        <v>103</v>
      </c>
      <c r="AT2127" s="147" t="s">
        <v>103</v>
      </c>
      <c r="AU2127" s="146"/>
      <c r="AW2127" s="222" t="str">
        <f aca="false">HYPERLINK(CONCATENATE("http://www.ncbi.nlm.nih.gov/nuccore/",BM2127),BM2127)</f>
        <v>JX516030</v>
      </c>
      <c r="AX2127" s="219" t="str">
        <f aca="false">CONCATENATE(D2127,IF(I2127="","",CONCATENATE(".",I2127)),IF(K2127="","",CONCATENATE(".",K2127)),IF(M2127="","",CONCATENATE(".",M2127)),IF(R2127="","",CONCATENATE(".",R2127)),IF(U2127="","","(*)"))</f>
        <v>.GBR</v>
      </c>
      <c r="AY2127" s="170" t="str">
        <f aca="false">CONCATENATE(BM2127,".",BN2127)</f>
        <v>JX516030.</v>
      </c>
      <c r="AZ2127" s="171" t="str">
        <f aca="false">IF(AV2127="",IF(ISNUMBER(FIND(".",A2127)),LEFT(A2127,FIND(".",A2127)-1),A2127),AV2127)</f>
        <v>JX516030</v>
      </c>
      <c r="BA2127" s="171" t="str">
        <f aca="false">IF(ISNUMBER(FIND("-",AZ2127)),LEFT(AZ2127,FIND("-",AZ2127)-1),AZ2127)</f>
        <v>JX516030</v>
      </c>
      <c r="BB2127" s="170" t="str">
        <f aca="false"> MEGAname &amp; "="</f>
        <v>JX516030=</v>
      </c>
      <c r="BC2127" s="170" t="str">
        <f aca="false">Clear &amp; IF(span ,"Span","out")</f>
        <v>JX516030=out</v>
      </c>
      <c r="BD2127" s="170" t="str">
        <f aca="false">Clear &amp; IF(span, IF(B2127=".","Selected",B2127),"out")</f>
        <v>JX516030=out</v>
      </c>
      <c r="BE2127" s="170" t="str">
        <f aca="false">Clear &amp; Strain</f>
        <v>JX516030=</v>
      </c>
      <c r="BF2127" s="170" t="str">
        <f aca="false">CONCATENATE(A2127,"=",F2127,". ",AX2127,IF(AB2127="","",CONCATENATE(".",AB2127)))</f>
        <v>JX516030=. .GBR</v>
      </c>
      <c r="BG2127" s="170" t="str">
        <f aca="false">CONCATENATE(A2127,"=",F2127,". ",AX2127)</f>
        <v>JX516030=. .GBR</v>
      </c>
      <c r="BH2127" s="170" t="str">
        <f aca="false">CONCATENATE(A2127,"=",AX2127)</f>
        <v>JX516030=.GBR</v>
      </c>
      <c r="BI2127" s="170" t="str">
        <f aca="false">CONCATENATE(A2127,"=",ComForSubtype,D2127)</f>
        <v>JX516030=</v>
      </c>
      <c r="BJ2127" s="170" t="str">
        <f aca="false">CONCATENATE(A2127,"=",E2127)</f>
        <v>JX516030=</v>
      </c>
      <c r="BK2127" s="170" t="str">
        <f aca="false">CONCATENATE(A2127,"=",C2127)</f>
        <v>JX516030=</v>
      </c>
      <c r="BL2127" s="170" t="str">
        <f aca="false">CONCATENATE(D2127,"=")</f>
        <v>=</v>
      </c>
      <c r="BM2127" s="223" t="str">
        <f aca="false">IF(BA2127="XX","",BA2127)</f>
        <v>JX516030</v>
      </c>
      <c r="BN2127" s="224" t="str">
        <f aca="false">CONCATENATE(IF(F2127="","",F2127),IF(G2127="","",CONCATENATE(" / ",G2127)))</f>
        <v/>
      </c>
      <c r="BO2127" s="225" t="str">
        <f aca="false">AX2127</f>
        <v>.GBR</v>
      </c>
      <c r="BP2127" s="226" t="str">
        <f aca="false">IF(V2127="","",V2127)</f>
        <v/>
      </c>
      <c r="BQ2127" s="226" t="str">
        <f aca="false">IF(W2127="","",CONCATENATE(W2127,IF(LEFT(AO2127,1)="s","+","")))</f>
        <v/>
      </c>
      <c r="BR2127" s="226" t="str">
        <f aca="false">IF(X2127="","",CONCATENATE(X2127,IF(LEFT(AQ2127,1)="s","+","")))</f>
        <v/>
      </c>
      <c r="BS2127" s="226" t="str">
        <f aca="false">IF(Y2127="","",CONCATENATE(Y2127,IF(LEFT(AR2127,1)="s","+","")))</f>
        <v/>
      </c>
      <c r="BT2127" s="226" t="str">
        <f aca="false">IF(Z2127="","",CONCATENATE(Z2127,IF(LEFT(AS2127,1)="s","+","")))</f>
        <v/>
      </c>
      <c r="BU2127" s="227" t="str">
        <f aca="false">IF(AA2127="","",CONCATENATE(AA2127,IF(LEFT(AT2127,1)="s","+","")))</f>
        <v/>
      </c>
      <c r="BW2127" s="177" t="s">
        <v>338</v>
      </c>
      <c r="BX2127" s="170" t="str">
        <f aca="false">IF(BW2127&lt;&gt;"",IF(ISNUMBER(FIND("=",BW2127)),LEFT(BW2127,FIND("=",BW2127)-1),BW2127),BW2127)</f>
        <v>xx</v>
      </c>
      <c r="BY2127" s="170" t="str">
        <f aca="false">IF(BW2127&lt;&gt;"",IF(ISNUMBER(FIND("=",BW2127)),RIGHT(BW2127,LEN(BW2127)-FIND("=",BW2127)),""),"")</f>
        <v>Non_select</v>
      </c>
      <c r="BZ2127" s="170" t="str">
        <f aca="false">IF(BX2127&lt;&gt;"",IF(ISNUMBER(FIND(".",BX2127)),LEFT(BX2127,FIND(".",BX2127)-1),BX2127),BX2127)</f>
        <v>xx</v>
      </c>
      <c r="CA2127" s="170" t="str">
        <f aca="false">IF(BX2127&lt;&gt;"",IF(ISNUMBER(FIND(".",BX2127)),RIGHT(BX2127,LEN(BX2127)-FIND(".",BX2127)),""),"")</f>
        <v/>
      </c>
      <c r="CC2127" s="170" t="str">
        <f aca="false">A2127</f>
        <v>JX516030</v>
      </c>
      <c r="CD2127" s="178" t="s">
        <v>339</v>
      </c>
      <c r="CE2127" s="178" t="s">
        <v>340</v>
      </c>
      <c r="CF2127" s="178" t="s">
        <v>341</v>
      </c>
      <c r="CK2127" s="178"/>
      <c r="CR2127" s="228" t="n">
        <f aca="false">C2127</f>
        <v>0</v>
      </c>
      <c r="CS2127" s="229" t="n">
        <f aca="false">D2127</f>
        <v>0</v>
      </c>
      <c r="CT2127" s="170" t="str">
        <f aca="false">CONCATENATE(CD2127," strain ",CM2127," ",CL2127,", partial cds")</f>
        <v>Hepatitis E virus strain  , partial cds</v>
      </c>
    </row>
    <row r="2128" customFormat="false" ht="11.9" hidden="true" customHeight="true" outlineLevel="0" collapsed="false">
      <c r="A2128" s="1" t="s">
        <v>5082</v>
      </c>
      <c r="B2128" s="147" t="s">
        <v>371</v>
      </c>
      <c r="F2128" s="210"/>
      <c r="H2128" s="146" t="s">
        <v>649</v>
      </c>
      <c r="I2128" s="153" t="s">
        <v>650</v>
      </c>
      <c r="J2128" s="146" t="s">
        <v>395</v>
      </c>
      <c r="AJ2128" s="219" t="n">
        <f aca="false">SeqEnd-SeqBeg+1</f>
        <v>1</v>
      </c>
      <c r="AK2128" s="220" t="n">
        <f aca="false">AND( SeqBeg&lt;=Beg  , End &lt;=SeqEnd )</f>
        <v>0</v>
      </c>
      <c r="AN2128" s="221"/>
      <c r="AO2128" s="147" t="s">
        <v>103</v>
      </c>
      <c r="AP2128" s="147" t="s">
        <v>103</v>
      </c>
      <c r="AQ2128" s="147" t="s">
        <v>103</v>
      </c>
      <c r="AR2128" s="147" t="s">
        <v>103</v>
      </c>
      <c r="AS2128" s="147" t="s">
        <v>103</v>
      </c>
      <c r="AT2128" s="147" t="s">
        <v>103</v>
      </c>
      <c r="AU2128" s="146"/>
      <c r="AW2128" s="222" t="str">
        <f aca="false">HYPERLINK(CONCATENATE("http://www.ncbi.nlm.nih.gov/nuccore/",BM2128),BM2128)</f>
        <v>JX516031</v>
      </c>
      <c r="AX2128" s="219" t="str">
        <f aca="false">CONCATENATE(D2128,IF(I2128="","",CONCATENATE(".",I2128)),IF(K2128="","",CONCATENATE(".",K2128)),IF(M2128="","",CONCATENATE(".",M2128)),IF(R2128="","",CONCATENATE(".",R2128)),IF(U2128="","","(*)"))</f>
        <v>.GBR</v>
      </c>
      <c r="AY2128" s="170" t="str">
        <f aca="false">CONCATENATE(BM2128,".",BN2128)</f>
        <v>JX516031.</v>
      </c>
      <c r="AZ2128" s="171" t="str">
        <f aca="false">IF(AV2128="",IF(ISNUMBER(FIND(".",A2128)),LEFT(A2128,FIND(".",A2128)-1),A2128),AV2128)</f>
        <v>JX516031</v>
      </c>
      <c r="BA2128" s="171" t="str">
        <f aca="false">IF(ISNUMBER(FIND("-",AZ2128)),LEFT(AZ2128,FIND("-",AZ2128)-1),AZ2128)</f>
        <v>JX516031</v>
      </c>
      <c r="BB2128" s="170" t="str">
        <f aca="false"> MEGAname &amp; "="</f>
        <v>JX516031=</v>
      </c>
      <c r="BC2128" s="170" t="str">
        <f aca="false">Clear &amp; IF(span ,"Span","out")</f>
        <v>JX516031=out</v>
      </c>
      <c r="BD2128" s="170" t="str">
        <f aca="false">Clear &amp; IF(span, IF(B2128=".","Selected",B2128),"out")</f>
        <v>JX516031=out</v>
      </c>
      <c r="BE2128" s="170" t="str">
        <f aca="false">Clear &amp; Strain</f>
        <v>JX516031=</v>
      </c>
      <c r="BF2128" s="170" t="str">
        <f aca="false">CONCATENATE(A2128,"=",F2128,". ",AX2128,IF(AB2128="","",CONCATENATE(".",AB2128)))</f>
        <v>JX516031=. .GBR</v>
      </c>
      <c r="BG2128" s="170" t="str">
        <f aca="false">CONCATENATE(A2128,"=",F2128,". ",AX2128)</f>
        <v>JX516031=. .GBR</v>
      </c>
      <c r="BH2128" s="170" t="str">
        <f aca="false">CONCATENATE(A2128,"=",AX2128)</f>
        <v>JX516031=.GBR</v>
      </c>
      <c r="BI2128" s="170" t="str">
        <f aca="false">CONCATENATE(A2128,"=",ComForSubtype,D2128)</f>
        <v>JX516031=</v>
      </c>
      <c r="BJ2128" s="170" t="str">
        <f aca="false">CONCATENATE(A2128,"=",E2128)</f>
        <v>JX516031=</v>
      </c>
      <c r="BK2128" s="170" t="str">
        <f aca="false">CONCATENATE(A2128,"=",C2128)</f>
        <v>JX516031=</v>
      </c>
      <c r="BL2128" s="170" t="str">
        <f aca="false">CONCATENATE(D2128,"=")</f>
        <v>=</v>
      </c>
      <c r="BM2128" s="223" t="str">
        <f aca="false">IF(BA2128="XX","",BA2128)</f>
        <v>JX516031</v>
      </c>
      <c r="BN2128" s="224" t="str">
        <f aca="false">CONCATENATE(IF(F2128="","",F2128),IF(G2128="","",CONCATENATE(" / ",G2128)))</f>
        <v/>
      </c>
      <c r="BO2128" s="225" t="str">
        <f aca="false">AX2128</f>
        <v>.GBR</v>
      </c>
      <c r="BP2128" s="226" t="str">
        <f aca="false">IF(V2128="","",V2128)</f>
        <v/>
      </c>
      <c r="BQ2128" s="226" t="str">
        <f aca="false">IF(W2128="","",CONCATENATE(W2128,IF(LEFT(AO2128,1)="s","+","")))</f>
        <v/>
      </c>
      <c r="BR2128" s="226" t="str">
        <f aca="false">IF(X2128="","",CONCATENATE(X2128,IF(LEFT(AQ2128,1)="s","+","")))</f>
        <v/>
      </c>
      <c r="BS2128" s="226" t="str">
        <f aca="false">IF(Y2128="","",CONCATENATE(Y2128,IF(LEFT(AR2128,1)="s","+","")))</f>
        <v/>
      </c>
      <c r="BT2128" s="226" t="str">
        <f aca="false">IF(Z2128="","",CONCATENATE(Z2128,IF(LEFT(AS2128,1)="s","+","")))</f>
        <v/>
      </c>
      <c r="BU2128" s="227" t="str">
        <f aca="false">IF(AA2128="","",CONCATENATE(AA2128,IF(LEFT(AT2128,1)="s","+","")))</f>
        <v/>
      </c>
      <c r="BW2128" s="177" t="s">
        <v>338</v>
      </c>
      <c r="BX2128" s="170" t="str">
        <f aca="false">IF(BW2128&lt;&gt;"",IF(ISNUMBER(FIND("=",BW2128)),LEFT(BW2128,FIND("=",BW2128)-1),BW2128),BW2128)</f>
        <v>xx</v>
      </c>
      <c r="BY2128" s="170" t="str">
        <f aca="false">IF(BW2128&lt;&gt;"",IF(ISNUMBER(FIND("=",BW2128)),RIGHT(BW2128,LEN(BW2128)-FIND("=",BW2128)),""),"")</f>
        <v>Non_select</v>
      </c>
      <c r="BZ2128" s="170" t="str">
        <f aca="false">IF(BX2128&lt;&gt;"",IF(ISNUMBER(FIND(".",BX2128)),LEFT(BX2128,FIND(".",BX2128)-1),BX2128),BX2128)</f>
        <v>xx</v>
      </c>
      <c r="CA2128" s="170" t="str">
        <f aca="false">IF(BX2128&lt;&gt;"",IF(ISNUMBER(FIND(".",BX2128)),RIGHT(BX2128,LEN(BX2128)-FIND(".",BX2128)),""),"")</f>
        <v/>
      </c>
      <c r="CC2128" s="170" t="str">
        <f aca="false">A2128</f>
        <v>JX516031</v>
      </c>
      <c r="CD2128" s="178" t="s">
        <v>339</v>
      </c>
      <c r="CE2128" s="178" t="s">
        <v>340</v>
      </c>
      <c r="CF2128" s="178" t="s">
        <v>341</v>
      </c>
      <c r="CK2128" s="178"/>
      <c r="CR2128" s="228" t="n">
        <f aca="false">C2128</f>
        <v>0</v>
      </c>
      <c r="CS2128" s="229" t="n">
        <f aca="false">D2128</f>
        <v>0</v>
      </c>
      <c r="CT2128" s="170" t="str">
        <f aca="false">CONCATENATE(CD2128," strain ",CM2128," ",CL2128,", partial cds")</f>
        <v>Hepatitis E virus strain  , partial cds</v>
      </c>
    </row>
    <row r="2129" customFormat="false" ht="11.9" hidden="true" customHeight="true" outlineLevel="0" collapsed="false">
      <c r="A2129" s="1" t="s">
        <v>5083</v>
      </c>
      <c r="B2129" s="147" t="s">
        <v>371</v>
      </c>
      <c r="F2129" s="210"/>
      <c r="H2129" s="146" t="s">
        <v>649</v>
      </c>
      <c r="I2129" s="153" t="s">
        <v>650</v>
      </c>
      <c r="J2129" s="146" t="s">
        <v>395</v>
      </c>
      <c r="AJ2129" s="219" t="n">
        <f aca="false">SeqEnd-SeqBeg+1</f>
        <v>1</v>
      </c>
      <c r="AK2129" s="220" t="n">
        <f aca="false">AND( SeqBeg&lt;=Beg  , End &lt;=SeqEnd )</f>
        <v>0</v>
      </c>
      <c r="AN2129" s="221"/>
      <c r="AO2129" s="147" t="s">
        <v>103</v>
      </c>
      <c r="AP2129" s="147" t="s">
        <v>103</v>
      </c>
      <c r="AQ2129" s="147" t="s">
        <v>103</v>
      </c>
      <c r="AR2129" s="147" t="s">
        <v>103</v>
      </c>
      <c r="AS2129" s="147" t="s">
        <v>103</v>
      </c>
      <c r="AT2129" s="147" t="s">
        <v>103</v>
      </c>
      <c r="AU2129" s="146"/>
      <c r="AW2129" s="222" t="str">
        <f aca="false">HYPERLINK(CONCATENATE("http://www.ncbi.nlm.nih.gov/nuccore/",BM2129),BM2129)</f>
        <v>JX516032</v>
      </c>
      <c r="AX2129" s="219" t="str">
        <f aca="false">CONCATENATE(D2129,IF(I2129="","",CONCATENATE(".",I2129)),IF(K2129="","",CONCATENATE(".",K2129)),IF(M2129="","",CONCATENATE(".",M2129)),IF(R2129="","",CONCATENATE(".",R2129)),IF(U2129="","","(*)"))</f>
        <v>.GBR</v>
      </c>
      <c r="AY2129" s="170" t="str">
        <f aca="false">CONCATENATE(BM2129,".",BN2129)</f>
        <v>JX516032.</v>
      </c>
      <c r="AZ2129" s="171" t="str">
        <f aca="false">IF(AV2129="",IF(ISNUMBER(FIND(".",A2129)),LEFT(A2129,FIND(".",A2129)-1),A2129),AV2129)</f>
        <v>JX516032</v>
      </c>
      <c r="BA2129" s="171" t="str">
        <f aca="false">IF(ISNUMBER(FIND("-",AZ2129)),LEFT(AZ2129,FIND("-",AZ2129)-1),AZ2129)</f>
        <v>JX516032</v>
      </c>
      <c r="BB2129" s="170" t="str">
        <f aca="false"> MEGAname &amp; "="</f>
        <v>JX516032=</v>
      </c>
      <c r="BC2129" s="170" t="str">
        <f aca="false">Clear &amp; IF(span ,"Span","out")</f>
        <v>JX516032=out</v>
      </c>
      <c r="BD2129" s="170" t="str">
        <f aca="false">Clear &amp; IF(span, IF(B2129=".","Selected",B2129),"out")</f>
        <v>JX516032=out</v>
      </c>
      <c r="BE2129" s="170" t="str">
        <f aca="false">Clear &amp; Strain</f>
        <v>JX516032=</v>
      </c>
      <c r="BF2129" s="170" t="str">
        <f aca="false">CONCATENATE(A2129,"=",F2129,". ",AX2129,IF(AB2129="","",CONCATENATE(".",AB2129)))</f>
        <v>JX516032=. .GBR</v>
      </c>
      <c r="BG2129" s="170" t="str">
        <f aca="false">CONCATENATE(A2129,"=",F2129,". ",AX2129)</f>
        <v>JX516032=. .GBR</v>
      </c>
      <c r="BH2129" s="170" t="str">
        <f aca="false">CONCATENATE(A2129,"=",AX2129)</f>
        <v>JX516032=.GBR</v>
      </c>
      <c r="BI2129" s="170" t="str">
        <f aca="false">CONCATENATE(A2129,"=",ComForSubtype,D2129)</f>
        <v>JX516032=</v>
      </c>
      <c r="BJ2129" s="170" t="str">
        <f aca="false">CONCATENATE(A2129,"=",E2129)</f>
        <v>JX516032=</v>
      </c>
      <c r="BK2129" s="170" t="str">
        <f aca="false">CONCATENATE(A2129,"=",C2129)</f>
        <v>JX516032=</v>
      </c>
      <c r="BL2129" s="170" t="str">
        <f aca="false">CONCATENATE(D2129,"=")</f>
        <v>=</v>
      </c>
      <c r="BM2129" s="223" t="str">
        <f aca="false">IF(BA2129="XX","",BA2129)</f>
        <v>JX516032</v>
      </c>
      <c r="BN2129" s="224" t="str">
        <f aca="false">CONCATENATE(IF(F2129="","",F2129),IF(G2129="","",CONCATENATE(" / ",G2129)))</f>
        <v/>
      </c>
      <c r="BO2129" s="225" t="str">
        <f aca="false">AX2129</f>
        <v>.GBR</v>
      </c>
      <c r="BP2129" s="226" t="str">
        <f aca="false">IF(V2129="","",V2129)</f>
        <v/>
      </c>
      <c r="BQ2129" s="226" t="str">
        <f aca="false">IF(W2129="","",CONCATENATE(W2129,IF(LEFT(AO2129,1)="s","+","")))</f>
        <v/>
      </c>
      <c r="BR2129" s="226" t="str">
        <f aca="false">IF(X2129="","",CONCATENATE(X2129,IF(LEFT(AQ2129,1)="s","+","")))</f>
        <v/>
      </c>
      <c r="BS2129" s="226" t="str">
        <f aca="false">IF(Y2129="","",CONCATENATE(Y2129,IF(LEFT(AR2129,1)="s","+","")))</f>
        <v/>
      </c>
      <c r="BT2129" s="226" t="str">
        <f aca="false">IF(Z2129="","",CONCATENATE(Z2129,IF(LEFT(AS2129,1)="s","+","")))</f>
        <v/>
      </c>
      <c r="BU2129" s="227" t="str">
        <f aca="false">IF(AA2129="","",CONCATENATE(AA2129,IF(LEFT(AT2129,1)="s","+","")))</f>
        <v/>
      </c>
      <c r="BW2129" s="177" t="s">
        <v>338</v>
      </c>
      <c r="BX2129" s="170" t="str">
        <f aca="false">IF(BW2129&lt;&gt;"",IF(ISNUMBER(FIND("=",BW2129)),LEFT(BW2129,FIND("=",BW2129)-1),BW2129),BW2129)</f>
        <v>xx</v>
      </c>
      <c r="BY2129" s="170" t="str">
        <f aca="false">IF(BW2129&lt;&gt;"",IF(ISNUMBER(FIND("=",BW2129)),RIGHT(BW2129,LEN(BW2129)-FIND("=",BW2129)),""),"")</f>
        <v>Non_select</v>
      </c>
      <c r="BZ2129" s="170" t="str">
        <f aca="false">IF(BX2129&lt;&gt;"",IF(ISNUMBER(FIND(".",BX2129)),LEFT(BX2129,FIND(".",BX2129)-1),BX2129),BX2129)</f>
        <v>xx</v>
      </c>
      <c r="CA2129" s="170" t="str">
        <f aca="false">IF(BX2129&lt;&gt;"",IF(ISNUMBER(FIND(".",BX2129)),RIGHT(BX2129,LEN(BX2129)-FIND(".",BX2129)),""),"")</f>
        <v/>
      </c>
      <c r="CC2129" s="170" t="str">
        <f aca="false">A2129</f>
        <v>JX516032</v>
      </c>
      <c r="CD2129" s="178" t="s">
        <v>339</v>
      </c>
      <c r="CE2129" s="178" t="s">
        <v>340</v>
      </c>
      <c r="CF2129" s="178" t="s">
        <v>341</v>
      </c>
      <c r="CK2129" s="178"/>
      <c r="CR2129" s="228" t="n">
        <f aca="false">C2129</f>
        <v>0</v>
      </c>
      <c r="CS2129" s="229" t="n">
        <f aca="false">D2129</f>
        <v>0</v>
      </c>
      <c r="CT2129" s="170" t="str">
        <f aca="false">CONCATENATE(CD2129," strain ",CM2129," ",CL2129,", partial cds")</f>
        <v>Hepatitis E virus strain  , partial cds</v>
      </c>
    </row>
    <row r="2130" customFormat="false" ht="11.9" hidden="true" customHeight="true" outlineLevel="0" collapsed="false">
      <c r="A2130" s="1" t="s">
        <v>5084</v>
      </c>
      <c r="B2130" s="147" t="s">
        <v>371</v>
      </c>
      <c r="F2130" s="210"/>
      <c r="H2130" s="146" t="s">
        <v>649</v>
      </c>
      <c r="I2130" s="153" t="s">
        <v>650</v>
      </c>
      <c r="J2130" s="146" t="s">
        <v>395</v>
      </c>
      <c r="AJ2130" s="219" t="n">
        <f aca="false">SeqEnd-SeqBeg+1</f>
        <v>1</v>
      </c>
      <c r="AK2130" s="220" t="n">
        <f aca="false">AND( SeqBeg&lt;=Beg  , End &lt;=SeqEnd )</f>
        <v>0</v>
      </c>
      <c r="AN2130" s="221"/>
      <c r="AO2130" s="147" t="s">
        <v>103</v>
      </c>
      <c r="AP2130" s="147" t="s">
        <v>103</v>
      </c>
      <c r="AQ2130" s="147" t="s">
        <v>103</v>
      </c>
      <c r="AR2130" s="147" t="s">
        <v>103</v>
      </c>
      <c r="AS2130" s="147" t="s">
        <v>103</v>
      </c>
      <c r="AT2130" s="147" t="s">
        <v>103</v>
      </c>
      <c r="AU2130" s="146"/>
      <c r="AW2130" s="222" t="str">
        <f aca="false">HYPERLINK(CONCATENATE("http://www.ncbi.nlm.nih.gov/nuccore/",BM2130),BM2130)</f>
        <v>JX516033</v>
      </c>
      <c r="AX2130" s="219" t="str">
        <f aca="false">CONCATENATE(D2130,IF(I2130="","",CONCATENATE(".",I2130)),IF(K2130="","",CONCATENATE(".",K2130)),IF(M2130="","",CONCATENATE(".",M2130)),IF(R2130="","",CONCATENATE(".",R2130)),IF(U2130="","","(*)"))</f>
        <v>.GBR</v>
      </c>
      <c r="AY2130" s="170" t="str">
        <f aca="false">CONCATENATE(BM2130,".",BN2130)</f>
        <v>JX516033.</v>
      </c>
      <c r="AZ2130" s="171" t="str">
        <f aca="false">IF(AV2130="",IF(ISNUMBER(FIND(".",A2130)),LEFT(A2130,FIND(".",A2130)-1),A2130),AV2130)</f>
        <v>JX516033</v>
      </c>
      <c r="BA2130" s="171" t="str">
        <f aca="false">IF(ISNUMBER(FIND("-",AZ2130)),LEFT(AZ2130,FIND("-",AZ2130)-1),AZ2130)</f>
        <v>JX516033</v>
      </c>
      <c r="BB2130" s="170" t="str">
        <f aca="false"> MEGAname &amp; "="</f>
        <v>JX516033=</v>
      </c>
      <c r="BC2130" s="170" t="str">
        <f aca="false">Clear &amp; IF(span ,"Span","out")</f>
        <v>JX516033=out</v>
      </c>
      <c r="BD2130" s="170" t="str">
        <f aca="false">Clear &amp; IF(span, IF(B2130=".","Selected",B2130),"out")</f>
        <v>JX516033=out</v>
      </c>
      <c r="BE2130" s="170" t="str">
        <f aca="false">Clear &amp; Strain</f>
        <v>JX516033=</v>
      </c>
      <c r="BF2130" s="170" t="str">
        <f aca="false">CONCATENATE(A2130,"=",F2130,". ",AX2130,IF(AB2130="","",CONCATENATE(".",AB2130)))</f>
        <v>JX516033=. .GBR</v>
      </c>
      <c r="BG2130" s="170" t="str">
        <f aca="false">CONCATENATE(A2130,"=",F2130,". ",AX2130)</f>
        <v>JX516033=. .GBR</v>
      </c>
      <c r="BH2130" s="170" t="str">
        <f aca="false">CONCATENATE(A2130,"=",AX2130)</f>
        <v>JX516033=.GBR</v>
      </c>
      <c r="BI2130" s="170" t="str">
        <f aca="false">CONCATENATE(A2130,"=",ComForSubtype,D2130)</f>
        <v>JX516033=</v>
      </c>
      <c r="BJ2130" s="170" t="str">
        <f aca="false">CONCATENATE(A2130,"=",E2130)</f>
        <v>JX516033=</v>
      </c>
      <c r="BK2130" s="170" t="str">
        <f aca="false">CONCATENATE(A2130,"=",C2130)</f>
        <v>JX516033=</v>
      </c>
      <c r="BL2130" s="170" t="str">
        <f aca="false">CONCATENATE(D2130,"=")</f>
        <v>=</v>
      </c>
      <c r="BM2130" s="223" t="str">
        <f aca="false">IF(BA2130="XX","",BA2130)</f>
        <v>JX516033</v>
      </c>
      <c r="BN2130" s="224" t="str">
        <f aca="false">CONCATENATE(IF(F2130="","",F2130),IF(G2130="","",CONCATENATE(" / ",G2130)))</f>
        <v/>
      </c>
      <c r="BO2130" s="225" t="str">
        <f aca="false">AX2130</f>
        <v>.GBR</v>
      </c>
      <c r="BP2130" s="226" t="str">
        <f aca="false">IF(V2130="","",V2130)</f>
        <v/>
      </c>
      <c r="BQ2130" s="226" t="str">
        <f aca="false">IF(W2130="","",CONCATENATE(W2130,IF(LEFT(AO2130,1)="s","+","")))</f>
        <v/>
      </c>
      <c r="BR2130" s="226" t="str">
        <f aca="false">IF(X2130="","",CONCATENATE(X2130,IF(LEFT(AQ2130,1)="s","+","")))</f>
        <v/>
      </c>
      <c r="BS2130" s="226" t="str">
        <f aca="false">IF(Y2130="","",CONCATENATE(Y2130,IF(LEFT(AR2130,1)="s","+","")))</f>
        <v/>
      </c>
      <c r="BT2130" s="226" t="str">
        <f aca="false">IF(Z2130="","",CONCATENATE(Z2130,IF(LEFT(AS2130,1)="s","+","")))</f>
        <v/>
      </c>
      <c r="BU2130" s="227" t="str">
        <f aca="false">IF(AA2130="","",CONCATENATE(AA2130,IF(LEFT(AT2130,1)="s","+","")))</f>
        <v/>
      </c>
      <c r="BW2130" s="177" t="s">
        <v>338</v>
      </c>
      <c r="BX2130" s="170" t="str">
        <f aca="false">IF(BW2130&lt;&gt;"",IF(ISNUMBER(FIND("=",BW2130)),LEFT(BW2130,FIND("=",BW2130)-1),BW2130),BW2130)</f>
        <v>xx</v>
      </c>
      <c r="BY2130" s="170" t="str">
        <f aca="false">IF(BW2130&lt;&gt;"",IF(ISNUMBER(FIND("=",BW2130)),RIGHT(BW2130,LEN(BW2130)-FIND("=",BW2130)),""),"")</f>
        <v>Non_select</v>
      </c>
      <c r="BZ2130" s="170" t="str">
        <f aca="false">IF(BX2130&lt;&gt;"",IF(ISNUMBER(FIND(".",BX2130)),LEFT(BX2130,FIND(".",BX2130)-1),BX2130),BX2130)</f>
        <v>xx</v>
      </c>
      <c r="CA2130" s="170" t="str">
        <f aca="false">IF(BX2130&lt;&gt;"",IF(ISNUMBER(FIND(".",BX2130)),RIGHT(BX2130,LEN(BX2130)-FIND(".",BX2130)),""),"")</f>
        <v/>
      </c>
      <c r="CC2130" s="170" t="str">
        <f aca="false">A2130</f>
        <v>JX516033</v>
      </c>
      <c r="CD2130" s="178" t="s">
        <v>339</v>
      </c>
      <c r="CE2130" s="178" t="s">
        <v>340</v>
      </c>
      <c r="CF2130" s="178" t="s">
        <v>341</v>
      </c>
      <c r="CK2130" s="178"/>
      <c r="CR2130" s="228" t="n">
        <f aca="false">C2130</f>
        <v>0</v>
      </c>
      <c r="CS2130" s="229" t="n">
        <f aca="false">D2130</f>
        <v>0</v>
      </c>
      <c r="CT2130" s="170" t="str">
        <f aca="false">CONCATENATE(CD2130," strain ",CM2130," ",CL2130,", partial cds")</f>
        <v>Hepatitis E virus strain  , partial cds</v>
      </c>
    </row>
    <row r="2131" customFormat="false" ht="11.9" hidden="true" customHeight="true" outlineLevel="0" collapsed="false">
      <c r="A2131" s="1" t="s">
        <v>5085</v>
      </c>
      <c r="B2131" s="147" t="s">
        <v>371</v>
      </c>
      <c r="F2131" s="210"/>
      <c r="H2131" s="146" t="s">
        <v>649</v>
      </c>
      <c r="I2131" s="153" t="s">
        <v>650</v>
      </c>
      <c r="J2131" s="146" t="s">
        <v>395</v>
      </c>
      <c r="AJ2131" s="219" t="n">
        <f aca="false">SeqEnd-SeqBeg+1</f>
        <v>1</v>
      </c>
      <c r="AK2131" s="220" t="n">
        <f aca="false">AND( SeqBeg&lt;=Beg  , End &lt;=SeqEnd )</f>
        <v>0</v>
      </c>
      <c r="AN2131" s="221"/>
      <c r="AO2131" s="147" t="s">
        <v>103</v>
      </c>
      <c r="AP2131" s="147" t="s">
        <v>103</v>
      </c>
      <c r="AQ2131" s="147" t="s">
        <v>103</v>
      </c>
      <c r="AR2131" s="147" t="s">
        <v>103</v>
      </c>
      <c r="AS2131" s="147" t="s">
        <v>103</v>
      </c>
      <c r="AT2131" s="147" t="s">
        <v>103</v>
      </c>
      <c r="AU2131" s="146"/>
      <c r="AW2131" s="222" t="str">
        <f aca="false">HYPERLINK(CONCATENATE("http://www.ncbi.nlm.nih.gov/nuccore/",BM2131),BM2131)</f>
        <v>JX516034</v>
      </c>
      <c r="AX2131" s="219" t="str">
        <f aca="false">CONCATENATE(D2131,IF(I2131="","",CONCATENATE(".",I2131)),IF(K2131="","",CONCATENATE(".",K2131)),IF(M2131="","",CONCATENATE(".",M2131)),IF(R2131="","",CONCATENATE(".",R2131)),IF(U2131="","","(*)"))</f>
        <v>.GBR</v>
      </c>
      <c r="AY2131" s="170" t="str">
        <f aca="false">CONCATENATE(BM2131,".",BN2131)</f>
        <v>JX516034.</v>
      </c>
      <c r="AZ2131" s="171" t="str">
        <f aca="false">IF(AV2131="",IF(ISNUMBER(FIND(".",A2131)),LEFT(A2131,FIND(".",A2131)-1),A2131),AV2131)</f>
        <v>JX516034</v>
      </c>
      <c r="BA2131" s="171" t="str">
        <f aca="false">IF(ISNUMBER(FIND("-",AZ2131)),LEFT(AZ2131,FIND("-",AZ2131)-1),AZ2131)</f>
        <v>JX516034</v>
      </c>
      <c r="BB2131" s="170" t="str">
        <f aca="false"> MEGAname &amp; "="</f>
        <v>JX516034=</v>
      </c>
      <c r="BC2131" s="170" t="str">
        <f aca="false">Clear &amp; IF(span ,"Span","out")</f>
        <v>JX516034=out</v>
      </c>
      <c r="BD2131" s="170" t="str">
        <f aca="false">Clear &amp; IF(span, IF(B2131=".","Selected",B2131),"out")</f>
        <v>JX516034=out</v>
      </c>
      <c r="BE2131" s="170" t="str">
        <f aca="false">Clear &amp; Strain</f>
        <v>JX516034=</v>
      </c>
      <c r="BF2131" s="170" t="str">
        <f aca="false">CONCATENATE(A2131,"=",F2131,". ",AX2131,IF(AB2131="","",CONCATENATE(".",AB2131)))</f>
        <v>JX516034=. .GBR</v>
      </c>
      <c r="BG2131" s="170" t="str">
        <f aca="false">CONCATENATE(A2131,"=",F2131,". ",AX2131)</f>
        <v>JX516034=. .GBR</v>
      </c>
      <c r="BH2131" s="170" t="str">
        <f aca="false">CONCATENATE(A2131,"=",AX2131)</f>
        <v>JX516034=.GBR</v>
      </c>
      <c r="BI2131" s="170" t="str">
        <f aca="false">CONCATENATE(A2131,"=",ComForSubtype,D2131)</f>
        <v>JX516034=</v>
      </c>
      <c r="BJ2131" s="170" t="str">
        <f aca="false">CONCATENATE(A2131,"=",E2131)</f>
        <v>JX516034=</v>
      </c>
      <c r="BK2131" s="170" t="str">
        <f aca="false">CONCATENATE(A2131,"=",C2131)</f>
        <v>JX516034=</v>
      </c>
      <c r="BL2131" s="170" t="str">
        <f aca="false">CONCATENATE(D2131,"=")</f>
        <v>=</v>
      </c>
      <c r="BM2131" s="223" t="str">
        <f aca="false">IF(BA2131="XX","",BA2131)</f>
        <v>JX516034</v>
      </c>
      <c r="BN2131" s="224" t="str">
        <f aca="false">CONCATENATE(IF(F2131="","",F2131),IF(G2131="","",CONCATENATE(" / ",G2131)))</f>
        <v/>
      </c>
      <c r="BO2131" s="225" t="str">
        <f aca="false">AX2131</f>
        <v>.GBR</v>
      </c>
      <c r="BP2131" s="226" t="str">
        <f aca="false">IF(V2131="","",V2131)</f>
        <v/>
      </c>
      <c r="BQ2131" s="226" t="str">
        <f aca="false">IF(W2131="","",CONCATENATE(W2131,IF(LEFT(AO2131,1)="s","+","")))</f>
        <v/>
      </c>
      <c r="BR2131" s="226" t="str">
        <f aca="false">IF(X2131="","",CONCATENATE(X2131,IF(LEFT(AQ2131,1)="s","+","")))</f>
        <v/>
      </c>
      <c r="BS2131" s="226" t="str">
        <f aca="false">IF(Y2131="","",CONCATENATE(Y2131,IF(LEFT(AR2131,1)="s","+","")))</f>
        <v/>
      </c>
      <c r="BT2131" s="226" t="str">
        <f aca="false">IF(Z2131="","",CONCATENATE(Z2131,IF(LEFT(AS2131,1)="s","+","")))</f>
        <v/>
      </c>
      <c r="BU2131" s="227" t="str">
        <f aca="false">IF(AA2131="","",CONCATENATE(AA2131,IF(LEFT(AT2131,1)="s","+","")))</f>
        <v/>
      </c>
      <c r="BW2131" s="177" t="s">
        <v>338</v>
      </c>
      <c r="BX2131" s="170" t="str">
        <f aca="false">IF(BW2131&lt;&gt;"",IF(ISNUMBER(FIND("=",BW2131)),LEFT(BW2131,FIND("=",BW2131)-1),BW2131),BW2131)</f>
        <v>xx</v>
      </c>
      <c r="BY2131" s="170" t="str">
        <f aca="false">IF(BW2131&lt;&gt;"",IF(ISNUMBER(FIND("=",BW2131)),RIGHT(BW2131,LEN(BW2131)-FIND("=",BW2131)),""),"")</f>
        <v>Non_select</v>
      </c>
      <c r="BZ2131" s="170" t="str">
        <f aca="false">IF(BX2131&lt;&gt;"",IF(ISNUMBER(FIND(".",BX2131)),LEFT(BX2131,FIND(".",BX2131)-1),BX2131),BX2131)</f>
        <v>xx</v>
      </c>
      <c r="CA2131" s="170" t="str">
        <f aca="false">IF(BX2131&lt;&gt;"",IF(ISNUMBER(FIND(".",BX2131)),RIGHT(BX2131,LEN(BX2131)-FIND(".",BX2131)),""),"")</f>
        <v/>
      </c>
      <c r="CC2131" s="170" t="str">
        <f aca="false">A2131</f>
        <v>JX516034</v>
      </c>
      <c r="CD2131" s="178" t="s">
        <v>339</v>
      </c>
      <c r="CE2131" s="178" t="s">
        <v>340</v>
      </c>
      <c r="CF2131" s="178" t="s">
        <v>341</v>
      </c>
      <c r="CK2131" s="178"/>
      <c r="CR2131" s="228" t="n">
        <f aca="false">C2131</f>
        <v>0</v>
      </c>
      <c r="CS2131" s="229" t="n">
        <f aca="false">D2131</f>
        <v>0</v>
      </c>
      <c r="CT2131" s="170" t="str">
        <f aca="false">CONCATENATE(CD2131," strain ",CM2131," ",CL2131,", partial cds")</f>
        <v>Hepatitis E virus strain  , partial cds</v>
      </c>
    </row>
    <row r="2132" customFormat="false" ht="11.9" hidden="true" customHeight="true" outlineLevel="0" collapsed="false">
      <c r="A2132" s="1" t="s">
        <v>5086</v>
      </c>
      <c r="B2132" s="147" t="s">
        <v>371</v>
      </c>
      <c r="F2132" s="210"/>
      <c r="H2132" s="146" t="s">
        <v>649</v>
      </c>
      <c r="I2132" s="153" t="s">
        <v>650</v>
      </c>
      <c r="J2132" s="146" t="s">
        <v>395</v>
      </c>
      <c r="AJ2132" s="219" t="n">
        <f aca="false">SeqEnd-SeqBeg+1</f>
        <v>1</v>
      </c>
      <c r="AK2132" s="220" t="n">
        <f aca="false">AND( SeqBeg&lt;=Beg  , End &lt;=SeqEnd )</f>
        <v>0</v>
      </c>
      <c r="AN2132" s="221"/>
      <c r="AO2132" s="147" t="s">
        <v>103</v>
      </c>
      <c r="AP2132" s="147" t="s">
        <v>103</v>
      </c>
      <c r="AQ2132" s="147" t="s">
        <v>103</v>
      </c>
      <c r="AR2132" s="147" t="s">
        <v>103</v>
      </c>
      <c r="AS2132" s="147" t="s">
        <v>103</v>
      </c>
      <c r="AT2132" s="147" t="s">
        <v>103</v>
      </c>
      <c r="AU2132" s="146"/>
      <c r="AW2132" s="222" t="str">
        <f aca="false">HYPERLINK(CONCATENATE("http://www.ncbi.nlm.nih.gov/nuccore/",BM2132),BM2132)</f>
        <v>JX516035</v>
      </c>
      <c r="AX2132" s="219" t="str">
        <f aca="false">CONCATENATE(D2132,IF(I2132="","",CONCATENATE(".",I2132)),IF(K2132="","",CONCATENATE(".",K2132)),IF(M2132="","",CONCATENATE(".",M2132)),IF(R2132="","",CONCATENATE(".",R2132)),IF(U2132="","","(*)"))</f>
        <v>.GBR</v>
      </c>
      <c r="AY2132" s="170" t="str">
        <f aca="false">CONCATENATE(BM2132,".",BN2132)</f>
        <v>JX516035.</v>
      </c>
      <c r="AZ2132" s="171" t="str">
        <f aca="false">IF(AV2132="",IF(ISNUMBER(FIND(".",A2132)),LEFT(A2132,FIND(".",A2132)-1),A2132),AV2132)</f>
        <v>JX516035</v>
      </c>
      <c r="BA2132" s="171" t="str">
        <f aca="false">IF(ISNUMBER(FIND("-",AZ2132)),LEFT(AZ2132,FIND("-",AZ2132)-1),AZ2132)</f>
        <v>JX516035</v>
      </c>
      <c r="BB2132" s="170" t="str">
        <f aca="false"> MEGAname &amp; "="</f>
        <v>JX516035=</v>
      </c>
      <c r="BC2132" s="170" t="str">
        <f aca="false">Clear &amp; IF(span ,"Span","out")</f>
        <v>JX516035=out</v>
      </c>
      <c r="BD2132" s="170" t="str">
        <f aca="false">Clear &amp; IF(span, IF(B2132=".","Selected",B2132),"out")</f>
        <v>JX516035=out</v>
      </c>
      <c r="BE2132" s="170" t="str">
        <f aca="false">Clear &amp; Strain</f>
        <v>JX516035=</v>
      </c>
      <c r="BF2132" s="170" t="str">
        <f aca="false">CONCATENATE(A2132,"=",F2132,". ",AX2132,IF(AB2132="","",CONCATENATE(".",AB2132)))</f>
        <v>JX516035=. .GBR</v>
      </c>
      <c r="BG2132" s="170" t="str">
        <f aca="false">CONCATENATE(A2132,"=",F2132,". ",AX2132)</f>
        <v>JX516035=. .GBR</v>
      </c>
      <c r="BH2132" s="170" t="str">
        <f aca="false">CONCATENATE(A2132,"=",AX2132)</f>
        <v>JX516035=.GBR</v>
      </c>
      <c r="BI2132" s="170" t="str">
        <f aca="false">CONCATENATE(A2132,"=",ComForSubtype,D2132)</f>
        <v>JX516035=</v>
      </c>
      <c r="BJ2132" s="170" t="str">
        <f aca="false">CONCATENATE(A2132,"=",E2132)</f>
        <v>JX516035=</v>
      </c>
      <c r="BK2132" s="170" t="str">
        <f aca="false">CONCATENATE(A2132,"=",C2132)</f>
        <v>JX516035=</v>
      </c>
      <c r="BL2132" s="170" t="str">
        <f aca="false">CONCATENATE(D2132,"=")</f>
        <v>=</v>
      </c>
      <c r="BM2132" s="223" t="str">
        <f aca="false">IF(BA2132="XX","",BA2132)</f>
        <v>JX516035</v>
      </c>
      <c r="BN2132" s="224" t="str">
        <f aca="false">CONCATENATE(IF(F2132="","",F2132),IF(G2132="","",CONCATENATE(" / ",G2132)))</f>
        <v/>
      </c>
      <c r="BO2132" s="225" t="str">
        <f aca="false">AX2132</f>
        <v>.GBR</v>
      </c>
      <c r="BP2132" s="226" t="str">
        <f aca="false">IF(V2132="","",V2132)</f>
        <v/>
      </c>
      <c r="BQ2132" s="226" t="str">
        <f aca="false">IF(W2132="","",CONCATENATE(W2132,IF(LEFT(AO2132,1)="s","+","")))</f>
        <v/>
      </c>
      <c r="BR2132" s="226" t="str">
        <f aca="false">IF(X2132="","",CONCATENATE(X2132,IF(LEFT(AQ2132,1)="s","+","")))</f>
        <v/>
      </c>
      <c r="BS2132" s="226" t="str">
        <f aca="false">IF(Y2132="","",CONCATENATE(Y2132,IF(LEFT(AR2132,1)="s","+","")))</f>
        <v/>
      </c>
      <c r="BT2132" s="226" t="str">
        <f aca="false">IF(Z2132="","",CONCATENATE(Z2132,IF(LEFT(AS2132,1)="s","+","")))</f>
        <v/>
      </c>
      <c r="BU2132" s="227" t="str">
        <f aca="false">IF(AA2132="","",CONCATENATE(AA2132,IF(LEFT(AT2132,1)="s","+","")))</f>
        <v/>
      </c>
      <c r="BW2132" s="177" t="s">
        <v>338</v>
      </c>
      <c r="BX2132" s="170" t="str">
        <f aca="false">IF(BW2132&lt;&gt;"",IF(ISNUMBER(FIND("=",BW2132)),LEFT(BW2132,FIND("=",BW2132)-1),BW2132),BW2132)</f>
        <v>xx</v>
      </c>
      <c r="BY2132" s="170" t="str">
        <f aca="false">IF(BW2132&lt;&gt;"",IF(ISNUMBER(FIND("=",BW2132)),RIGHT(BW2132,LEN(BW2132)-FIND("=",BW2132)),""),"")</f>
        <v>Non_select</v>
      </c>
      <c r="BZ2132" s="170" t="str">
        <f aca="false">IF(BX2132&lt;&gt;"",IF(ISNUMBER(FIND(".",BX2132)),LEFT(BX2132,FIND(".",BX2132)-1),BX2132),BX2132)</f>
        <v>xx</v>
      </c>
      <c r="CA2132" s="170" t="str">
        <f aca="false">IF(BX2132&lt;&gt;"",IF(ISNUMBER(FIND(".",BX2132)),RIGHT(BX2132,LEN(BX2132)-FIND(".",BX2132)),""),"")</f>
        <v/>
      </c>
      <c r="CC2132" s="170" t="str">
        <f aca="false">A2132</f>
        <v>JX516035</v>
      </c>
      <c r="CD2132" s="178" t="s">
        <v>339</v>
      </c>
      <c r="CE2132" s="178" t="s">
        <v>340</v>
      </c>
      <c r="CF2132" s="178" t="s">
        <v>341</v>
      </c>
      <c r="CK2132" s="178"/>
      <c r="CR2132" s="228" t="n">
        <f aca="false">C2132</f>
        <v>0</v>
      </c>
      <c r="CS2132" s="229" t="n">
        <f aca="false">D2132</f>
        <v>0</v>
      </c>
      <c r="CT2132" s="170" t="str">
        <f aca="false">CONCATENATE(CD2132," strain ",CM2132," ",CL2132,", partial cds")</f>
        <v>Hepatitis E virus strain  , partial cds</v>
      </c>
    </row>
    <row r="2133" customFormat="false" ht="11.9" hidden="true" customHeight="true" outlineLevel="0" collapsed="false">
      <c r="A2133" s="1" t="s">
        <v>5087</v>
      </c>
      <c r="B2133" s="147" t="s">
        <v>371</v>
      </c>
      <c r="F2133" s="210"/>
      <c r="H2133" s="146" t="s">
        <v>649</v>
      </c>
      <c r="I2133" s="153" t="s">
        <v>650</v>
      </c>
      <c r="J2133" s="146" t="s">
        <v>395</v>
      </c>
      <c r="AJ2133" s="219" t="n">
        <f aca="false">SeqEnd-SeqBeg+1</f>
        <v>1</v>
      </c>
      <c r="AK2133" s="220" t="n">
        <f aca="false">AND( SeqBeg&lt;=Beg  , End &lt;=SeqEnd )</f>
        <v>0</v>
      </c>
      <c r="AN2133" s="221"/>
      <c r="AO2133" s="147" t="s">
        <v>103</v>
      </c>
      <c r="AP2133" s="147" t="s">
        <v>103</v>
      </c>
      <c r="AQ2133" s="147" t="s">
        <v>103</v>
      </c>
      <c r="AR2133" s="147" t="s">
        <v>103</v>
      </c>
      <c r="AS2133" s="147" t="s">
        <v>103</v>
      </c>
      <c r="AT2133" s="147" t="s">
        <v>103</v>
      </c>
      <c r="AU2133" s="146"/>
      <c r="AW2133" s="222" t="str">
        <f aca="false">HYPERLINK(CONCATENATE("http://www.ncbi.nlm.nih.gov/nuccore/",BM2133),BM2133)</f>
        <v>JX516036</v>
      </c>
      <c r="AX2133" s="219" t="str">
        <f aca="false">CONCATENATE(D2133,IF(I2133="","",CONCATENATE(".",I2133)),IF(K2133="","",CONCATENATE(".",K2133)),IF(M2133="","",CONCATENATE(".",M2133)),IF(R2133="","",CONCATENATE(".",R2133)),IF(U2133="","","(*)"))</f>
        <v>.GBR</v>
      </c>
      <c r="AY2133" s="170" t="str">
        <f aca="false">CONCATENATE(BM2133,".",BN2133)</f>
        <v>JX516036.</v>
      </c>
      <c r="AZ2133" s="171" t="str">
        <f aca="false">IF(AV2133="",IF(ISNUMBER(FIND(".",A2133)),LEFT(A2133,FIND(".",A2133)-1),A2133),AV2133)</f>
        <v>JX516036</v>
      </c>
      <c r="BA2133" s="171" t="str">
        <f aca="false">IF(ISNUMBER(FIND("-",AZ2133)),LEFT(AZ2133,FIND("-",AZ2133)-1),AZ2133)</f>
        <v>JX516036</v>
      </c>
      <c r="BB2133" s="170" t="str">
        <f aca="false"> MEGAname &amp; "="</f>
        <v>JX516036=</v>
      </c>
      <c r="BC2133" s="170" t="str">
        <f aca="false">Clear &amp; IF(span ,"Span","out")</f>
        <v>JX516036=out</v>
      </c>
      <c r="BD2133" s="170" t="str">
        <f aca="false">Clear &amp; IF(span, IF(B2133=".","Selected",B2133),"out")</f>
        <v>JX516036=out</v>
      </c>
      <c r="BE2133" s="170" t="str">
        <f aca="false">Clear &amp; Strain</f>
        <v>JX516036=</v>
      </c>
      <c r="BF2133" s="170" t="str">
        <f aca="false">CONCATENATE(A2133,"=",F2133,". ",AX2133,IF(AB2133="","",CONCATENATE(".",AB2133)))</f>
        <v>JX516036=. .GBR</v>
      </c>
      <c r="BG2133" s="170" t="str">
        <f aca="false">CONCATENATE(A2133,"=",F2133,". ",AX2133)</f>
        <v>JX516036=. .GBR</v>
      </c>
      <c r="BH2133" s="170" t="str">
        <f aca="false">CONCATENATE(A2133,"=",AX2133)</f>
        <v>JX516036=.GBR</v>
      </c>
      <c r="BI2133" s="170" t="str">
        <f aca="false">CONCATENATE(A2133,"=",ComForSubtype,D2133)</f>
        <v>JX516036=</v>
      </c>
      <c r="BJ2133" s="170" t="str">
        <f aca="false">CONCATENATE(A2133,"=",E2133)</f>
        <v>JX516036=</v>
      </c>
      <c r="BK2133" s="170" t="str">
        <f aca="false">CONCATENATE(A2133,"=",C2133)</f>
        <v>JX516036=</v>
      </c>
      <c r="BL2133" s="170" t="str">
        <f aca="false">CONCATENATE(D2133,"=")</f>
        <v>=</v>
      </c>
      <c r="BM2133" s="223" t="str">
        <f aca="false">IF(BA2133="XX","",BA2133)</f>
        <v>JX516036</v>
      </c>
      <c r="BN2133" s="224" t="str">
        <f aca="false">CONCATENATE(IF(F2133="","",F2133),IF(G2133="","",CONCATENATE(" / ",G2133)))</f>
        <v/>
      </c>
      <c r="BO2133" s="225" t="str">
        <f aca="false">AX2133</f>
        <v>.GBR</v>
      </c>
      <c r="BP2133" s="226" t="str">
        <f aca="false">IF(V2133="","",V2133)</f>
        <v/>
      </c>
      <c r="BQ2133" s="226" t="str">
        <f aca="false">IF(W2133="","",CONCATENATE(W2133,IF(LEFT(AO2133,1)="s","+","")))</f>
        <v/>
      </c>
      <c r="BR2133" s="226" t="str">
        <f aca="false">IF(X2133="","",CONCATENATE(X2133,IF(LEFT(AQ2133,1)="s","+","")))</f>
        <v/>
      </c>
      <c r="BS2133" s="226" t="str">
        <f aca="false">IF(Y2133="","",CONCATENATE(Y2133,IF(LEFT(AR2133,1)="s","+","")))</f>
        <v/>
      </c>
      <c r="BT2133" s="226" t="str">
        <f aca="false">IF(Z2133="","",CONCATENATE(Z2133,IF(LEFT(AS2133,1)="s","+","")))</f>
        <v/>
      </c>
      <c r="BU2133" s="227" t="str">
        <f aca="false">IF(AA2133="","",CONCATENATE(AA2133,IF(LEFT(AT2133,1)="s","+","")))</f>
        <v/>
      </c>
      <c r="BW2133" s="177" t="s">
        <v>338</v>
      </c>
      <c r="BX2133" s="170" t="str">
        <f aca="false">IF(BW2133&lt;&gt;"",IF(ISNUMBER(FIND("=",BW2133)),LEFT(BW2133,FIND("=",BW2133)-1),BW2133),BW2133)</f>
        <v>xx</v>
      </c>
      <c r="BY2133" s="170" t="str">
        <f aca="false">IF(BW2133&lt;&gt;"",IF(ISNUMBER(FIND("=",BW2133)),RIGHT(BW2133,LEN(BW2133)-FIND("=",BW2133)),""),"")</f>
        <v>Non_select</v>
      </c>
      <c r="BZ2133" s="170" t="str">
        <f aca="false">IF(BX2133&lt;&gt;"",IF(ISNUMBER(FIND(".",BX2133)),LEFT(BX2133,FIND(".",BX2133)-1),BX2133),BX2133)</f>
        <v>xx</v>
      </c>
      <c r="CA2133" s="170" t="str">
        <f aca="false">IF(BX2133&lt;&gt;"",IF(ISNUMBER(FIND(".",BX2133)),RIGHT(BX2133,LEN(BX2133)-FIND(".",BX2133)),""),"")</f>
        <v/>
      </c>
      <c r="CC2133" s="170" t="str">
        <f aca="false">A2133</f>
        <v>JX516036</v>
      </c>
      <c r="CD2133" s="178" t="s">
        <v>339</v>
      </c>
      <c r="CE2133" s="178" t="s">
        <v>340</v>
      </c>
      <c r="CF2133" s="178" t="s">
        <v>341</v>
      </c>
      <c r="CK2133" s="178"/>
      <c r="CR2133" s="228" t="n">
        <f aca="false">C2133</f>
        <v>0</v>
      </c>
      <c r="CS2133" s="229" t="n">
        <f aca="false">D2133</f>
        <v>0</v>
      </c>
      <c r="CT2133" s="170" t="str">
        <f aca="false">CONCATENATE(CD2133," strain ",CM2133," ",CL2133,", partial cds")</f>
        <v>Hepatitis E virus strain  , partial cds</v>
      </c>
    </row>
    <row r="2134" customFormat="false" ht="11.9" hidden="true" customHeight="true" outlineLevel="0" collapsed="false">
      <c r="A2134" s="1" t="s">
        <v>5088</v>
      </c>
      <c r="B2134" s="147" t="s">
        <v>371</v>
      </c>
      <c r="F2134" s="210"/>
      <c r="H2134" s="146" t="s">
        <v>649</v>
      </c>
      <c r="I2134" s="153" t="s">
        <v>650</v>
      </c>
      <c r="J2134" s="146" t="s">
        <v>395</v>
      </c>
      <c r="AJ2134" s="219" t="n">
        <f aca="false">SeqEnd-SeqBeg+1</f>
        <v>1</v>
      </c>
      <c r="AK2134" s="220" t="n">
        <f aca="false">AND( SeqBeg&lt;=Beg  , End &lt;=SeqEnd )</f>
        <v>0</v>
      </c>
      <c r="AN2134" s="221"/>
      <c r="AO2134" s="147" t="s">
        <v>103</v>
      </c>
      <c r="AP2134" s="147" t="s">
        <v>103</v>
      </c>
      <c r="AQ2134" s="147" t="s">
        <v>103</v>
      </c>
      <c r="AR2134" s="147" t="s">
        <v>103</v>
      </c>
      <c r="AS2134" s="147" t="s">
        <v>103</v>
      </c>
      <c r="AT2134" s="147" t="s">
        <v>103</v>
      </c>
      <c r="AU2134" s="146"/>
      <c r="AW2134" s="222" t="str">
        <f aca="false">HYPERLINK(CONCATENATE("http://www.ncbi.nlm.nih.gov/nuccore/",BM2134),BM2134)</f>
        <v>JX516037</v>
      </c>
      <c r="AX2134" s="219" t="str">
        <f aca="false">CONCATENATE(D2134,IF(I2134="","",CONCATENATE(".",I2134)),IF(K2134="","",CONCATENATE(".",K2134)),IF(M2134="","",CONCATENATE(".",M2134)),IF(R2134="","",CONCATENATE(".",R2134)),IF(U2134="","","(*)"))</f>
        <v>.GBR</v>
      </c>
      <c r="AY2134" s="170" t="str">
        <f aca="false">CONCATENATE(BM2134,".",BN2134)</f>
        <v>JX516037.</v>
      </c>
      <c r="AZ2134" s="171" t="str">
        <f aca="false">IF(AV2134="",IF(ISNUMBER(FIND(".",A2134)),LEFT(A2134,FIND(".",A2134)-1),A2134),AV2134)</f>
        <v>JX516037</v>
      </c>
      <c r="BA2134" s="171" t="str">
        <f aca="false">IF(ISNUMBER(FIND("-",AZ2134)),LEFT(AZ2134,FIND("-",AZ2134)-1),AZ2134)</f>
        <v>JX516037</v>
      </c>
      <c r="BB2134" s="170" t="str">
        <f aca="false"> MEGAname &amp; "="</f>
        <v>JX516037=</v>
      </c>
      <c r="BC2134" s="170" t="str">
        <f aca="false">Clear &amp; IF(span ,"Span","out")</f>
        <v>JX516037=out</v>
      </c>
      <c r="BD2134" s="170" t="str">
        <f aca="false">Clear &amp; IF(span, IF(B2134=".","Selected",B2134),"out")</f>
        <v>JX516037=out</v>
      </c>
      <c r="BE2134" s="170" t="str">
        <f aca="false">Clear &amp; Strain</f>
        <v>JX516037=</v>
      </c>
      <c r="BF2134" s="170" t="str">
        <f aca="false">CONCATENATE(A2134,"=",F2134,". ",AX2134,IF(AB2134="","",CONCATENATE(".",AB2134)))</f>
        <v>JX516037=. .GBR</v>
      </c>
      <c r="BG2134" s="170" t="str">
        <f aca="false">CONCATENATE(A2134,"=",F2134,". ",AX2134)</f>
        <v>JX516037=. .GBR</v>
      </c>
      <c r="BH2134" s="170" t="str">
        <f aca="false">CONCATENATE(A2134,"=",AX2134)</f>
        <v>JX516037=.GBR</v>
      </c>
      <c r="BI2134" s="170" t="str">
        <f aca="false">CONCATENATE(A2134,"=",ComForSubtype,D2134)</f>
        <v>JX516037=</v>
      </c>
      <c r="BJ2134" s="170" t="str">
        <f aca="false">CONCATENATE(A2134,"=",E2134)</f>
        <v>JX516037=</v>
      </c>
      <c r="BK2134" s="170" t="str">
        <f aca="false">CONCATENATE(A2134,"=",C2134)</f>
        <v>JX516037=</v>
      </c>
      <c r="BL2134" s="170" t="str">
        <f aca="false">CONCATENATE(D2134,"=")</f>
        <v>=</v>
      </c>
      <c r="BM2134" s="223" t="str">
        <f aca="false">IF(BA2134="XX","",BA2134)</f>
        <v>JX516037</v>
      </c>
      <c r="BN2134" s="224" t="str">
        <f aca="false">CONCATENATE(IF(F2134="","",F2134),IF(G2134="","",CONCATENATE(" / ",G2134)))</f>
        <v/>
      </c>
      <c r="BO2134" s="225" t="str">
        <f aca="false">AX2134</f>
        <v>.GBR</v>
      </c>
      <c r="BP2134" s="226" t="str">
        <f aca="false">IF(V2134="","",V2134)</f>
        <v/>
      </c>
      <c r="BQ2134" s="226" t="str">
        <f aca="false">IF(W2134="","",CONCATENATE(W2134,IF(LEFT(AO2134,1)="s","+","")))</f>
        <v/>
      </c>
      <c r="BR2134" s="226" t="str">
        <f aca="false">IF(X2134="","",CONCATENATE(X2134,IF(LEFT(AQ2134,1)="s","+","")))</f>
        <v/>
      </c>
      <c r="BS2134" s="226" t="str">
        <f aca="false">IF(Y2134="","",CONCATENATE(Y2134,IF(LEFT(AR2134,1)="s","+","")))</f>
        <v/>
      </c>
      <c r="BT2134" s="226" t="str">
        <f aca="false">IF(Z2134="","",CONCATENATE(Z2134,IF(LEFT(AS2134,1)="s","+","")))</f>
        <v/>
      </c>
      <c r="BU2134" s="227" t="str">
        <f aca="false">IF(AA2134="","",CONCATENATE(AA2134,IF(LEFT(AT2134,1)="s","+","")))</f>
        <v/>
      </c>
      <c r="BW2134" s="177" t="s">
        <v>338</v>
      </c>
      <c r="BX2134" s="170" t="str">
        <f aca="false">IF(BW2134&lt;&gt;"",IF(ISNUMBER(FIND("=",BW2134)),LEFT(BW2134,FIND("=",BW2134)-1),BW2134),BW2134)</f>
        <v>xx</v>
      </c>
      <c r="BY2134" s="170" t="str">
        <f aca="false">IF(BW2134&lt;&gt;"",IF(ISNUMBER(FIND("=",BW2134)),RIGHT(BW2134,LEN(BW2134)-FIND("=",BW2134)),""),"")</f>
        <v>Non_select</v>
      </c>
      <c r="BZ2134" s="170" t="str">
        <f aca="false">IF(BX2134&lt;&gt;"",IF(ISNUMBER(FIND(".",BX2134)),LEFT(BX2134,FIND(".",BX2134)-1),BX2134),BX2134)</f>
        <v>xx</v>
      </c>
      <c r="CA2134" s="170" t="str">
        <f aca="false">IF(BX2134&lt;&gt;"",IF(ISNUMBER(FIND(".",BX2134)),RIGHT(BX2134,LEN(BX2134)-FIND(".",BX2134)),""),"")</f>
        <v/>
      </c>
      <c r="CC2134" s="170" t="str">
        <f aca="false">A2134</f>
        <v>JX516037</v>
      </c>
      <c r="CD2134" s="178" t="s">
        <v>339</v>
      </c>
      <c r="CE2134" s="178" t="s">
        <v>340</v>
      </c>
      <c r="CF2134" s="178" t="s">
        <v>341</v>
      </c>
      <c r="CK2134" s="178"/>
      <c r="CR2134" s="228" t="n">
        <f aca="false">C2134</f>
        <v>0</v>
      </c>
      <c r="CS2134" s="229" t="n">
        <f aca="false">D2134</f>
        <v>0</v>
      </c>
      <c r="CT2134" s="170" t="str">
        <f aca="false">CONCATENATE(CD2134," strain ",CM2134," ",CL2134,", partial cds")</f>
        <v>Hepatitis E virus strain  , partial cds</v>
      </c>
    </row>
    <row r="2135" customFormat="false" ht="11.9" hidden="true" customHeight="true" outlineLevel="0" collapsed="false">
      <c r="A2135" s="1" t="s">
        <v>5089</v>
      </c>
      <c r="B2135" s="147" t="s">
        <v>371</v>
      </c>
      <c r="F2135" s="210"/>
      <c r="H2135" s="146" t="s">
        <v>649</v>
      </c>
      <c r="I2135" s="153" t="s">
        <v>650</v>
      </c>
      <c r="J2135" s="146" t="s">
        <v>395</v>
      </c>
      <c r="AJ2135" s="219" t="n">
        <f aca="false">SeqEnd-SeqBeg+1</f>
        <v>1</v>
      </c>
      <c r="AK2135" s="220" t="n">
        <f aca="false">AND( SeqBeg&lt;=Beg  , End &lt;=SeqEnd )</f>
        <v>0</v>
      </c>
      <c r="AN2135" s="221"/>
      <c r="AO2135" s="147" t="s">
        <v>103</v>
      </c>
      <c r="AP2135" s="147" t="s">
        <v>103</v>
      </c>
      <c r="AQ2135" s="147" t="s">
        <v>103</v>
      </c>
      <c r="AR2135" s="147" t="s">
        <v>103</v>
      </c>
      <c r="AS2135" s="147" t="s">
        <v>103</v>
      </c>
      <c r="AT2135" s="147" t="s">
        <v>103</v>
      </c>
      <c r="AU2135" s="146"/>
      <c r="AW2135" s="222" t="str">
        <f aca="false">HYPERLINK(CONCATENATE("http://www.ncbi.nlm.nih.gov/nuccore/",BM2135),BM2135)</f>
        <v>JX516038</v>
      </c>
      <c r="AX2135" s="219" t="str">
        <f aca="false">CONCATENATE(D2135,IF(I2135="","",CONCATENATE(".",I2135)),IF(K2135="","",CONCATENATE(".",K2135)),IF(M2135="","",CONCATENATE(".",M2135)),IF(R2135="","",CONCATENATE(".",R2135)),IF(U2135="","","(*)"))</f>
        <v>.GBR</v>
      </c>
      <c r="AY2135" s="170" t="str">
        <f aca="false">CONCATENATE(BM2135,".",BN2135)</f>
        <v>JX516038.</v>
      </c>
      <c r="AZ2135" s="171" t="str">
        <f aca="false">IF(AV2135="",IF(ISNUMBER(FIND(".",A2135)),LEFT(A2135,FIND(".",A2135)-1),A2135),AV2135)</f>
        <v>JX516038</v>
      </c>
      <c r="BA2135" s="171" t="str">
        <f aca="false">IF(ISNUMBER(FIND("-",AZ2135)),LEFT(AZ2135,FIND("-",AZ2135)-1),AZ2135)</f>
        <v>JX516038</v>
      </c>
      <c r="BB2135" s="170" t="str">
        <f aca="false"> MEGAname &amp; "="</f>
        <v>JX516038=</v>
      </c>
      <c r="BC2135" s="170" t="str">
        <f aca="false">Clear &amp; IF(span ,"Span","out")</f>
        <v>JX516038=out</v>
      </c>
      <c r="BD2135" s="170" t="str">
        <f aca="false">Clear &amp; IF(span, IF(B2135=".","Selected",B2135),"out")</f>
        <v>JX516038=out</v>
      </c>
      <c r="BE2135" s="170" t="str">
        <f aca="false">Clear &amp; Strain</f>
        <v>JX516038=</v>
      </c>
      <c r="BF2135" s="170" t="str">
        <f aca="false">CONCATENATE(A2135,"=",F2135,". ",AX2135,IF(AB2135="","",CONCATENATE(".",AB2135)))</f>
        <v>JX516038=. .GBR</v>
      </c>
      <c r="BG2135" s="170" t="str">
        <f aca="false">CONCATENATE(A2135,"=",F2135,". ",AX2135)</f>
        <v>JX516038=. .GBR</v>
      </c>
      <c r="BH2135" s="170" t="str">
        <f aca="false">CONCATENATE(A2135,"=",AX2135)</f>
        <v>JX516038=.GBR</v>
      </c>
      <c r="BI2135" s="170" t="str">
        <f aca="false">CONCATENATE(A2135,"=",ComForSubtype,D2135)</f>
        <v>JX516038=</v>
      </c>
      <c r="BJ2135" s="170" t="str">
        <f aca="false">CONCATENATE(A2135,"=",E2135)</f>
        <v>JX516038=</v>
      </c>
      <c r="BK2135" s="170" t="str">
        <f aca="false">CONCATENATE(A2135,"=",C2135)</f>
        <v>JX516038=</v>
      </c>
      <c r="BL2135" s="170" t="str">
        <f aca="false">CONCATENATE(D2135,"=")</f>
        <v>=</v>
      </c>
      <c r="BM2135" s="223" t="str">
        <f aca="false">IF(BA2135="XX","",BA2135)</f>
        <v>JX516038</v>
      </c>
      <c r="BN2135" s="224" t="str">
        <f aca="false">CONCATENATE(IF(F2135="","",F2135),IF(G2135="","",CONCATENATE(" / ",G2135)))</f>
        <v/>
      </c>
      <c r="BO2135" s="225" t="str">
        <f aca="false">AX2135</f>
        <v>.GBR</v>
      </c>
      <c r="BP2135" s="226" t="str">
        <f aca="false">IF(V2135="","",V2135)</f>
        <v/>
      </c>
      <c r="BQ2135" s="226" t="str">
        <f aca="false">IF(W2135="","",CONCATENATE(W2135,IF(LEFT(AO2135,1)="s","+","")))</f>
        <v/>
      </c>
      <c r="BR2135" s="226" t="str">
        <f aca="false">IF(X2135="","",CONCATENATE(X2135,IF(LEFT(AQ2135,1)="s","+","")))</f>
        <v/>
      </c>
      <c r="BS2135" s="226" t="str">
        <f aca="false">IF(Y2135="","",CONCATENATE(Y2135,IF(LEFT(AR2135,1)="s","+","")))</f>
        <v/>
      </c>
      <c r="BT2135" s="226" t="str">
        <f aca="false">IF(Z2135="","",CONCATENATE(Z2135,IF(LEFT(AS2135,1)="s","+","")))</f>
        <v/>
      </c>
      <c r="BU2135" s="227" t="str">
        <f aca="false">IF(AA2135="","",CONCATENATE(AA2135,IF(LEFT(AT2135,1)="s","+","")))</f>
        <v/>
      </c>
      <c r="BW2135" s="177" t="s">
        <v>338</v>
      </c>
      <c r="BX2135" s="170" t="str">
        <f aca="false">IF(BW2135&lt;&gt;"",IF(ISNUMBER(FIND("=",BW2135)),LEFT(BW2135,FIND("=",BW2135)-1),BW2135),BW2135)</f>
        <v>xx</v>
      </c>
      <c r="BY2135" s="170" t="str">
        <f aca="false">IF(BW2135&lt;&gt;"",IF(ISNUMBER(FIND("=",BW2135)),RIGHT(BW2135,LEN(BW2135)-FIND("=",BW2135)),""),"")</f>
        <v>Non_select</v>
      </c>
      <c r="BZ2135" s="170" t="str">
        <f aca="false">IF(BX2135&lt;&gt;"",IF(ISNUMBER(FIND(".",BX2135)),LEFT(BX2135,FIND(".",BX2135)-1),BX2135),BX2135)</f>
        <v>xx</v>
      </c>
      <c r="CA2135" s="170" t="str">
        <f aca="false">IF(BX2135&lt;&gt;"",IF(ISNUMBER(FIND(".",BX2135)),RIGHT(BX2135,LEN(BX2135)-FIND(".",BX2135)),""),"")</f>
        <v/>
      </c>
      <c r="CC2135" s="170" t="str">
        <f aca="false">A2135</f>
        <v>JX516038</v>
      </c>
      <c r="CD2135" s="178" t="s">
        <v>339</v>
      </c>
      <c r="CE2135" s="178" t="s">
        <v>340</v>
      </c>
      <c r="CF2135" s="178" t="s">
        <v>341</v>
      </c>
      <c r="CK2135" s="178"/>
      <c r="CR2135" s="228" t="n">
        <f aca="false">C2135</f>
        <v>0</v>
      </c>
      <c r="CS2135" s="229" t="n">
        <f aca="false">D2135</f>
        <v>0</v>
      </c>
      <c r="CT2135" s="170" t="str">
        <f aca="false">CONCATENATE(CD2135," strain ",CM2135," ",CL2135,", partial cds")</f>
        <v>Hepatitis E virus strain  , partial cds</v>
      </c>
    </row>
    <row r="2136" customFormat="false" ht="11.9" hidden="true" customHeight="true" outlineLevel="0" collapsed="false">
      <c r="A2136" s="1" t="s">
        <v>5090</v>
      </c>
      <c r="B2136" s="147" t="s">
        <v>371</v>
      </c>
      <c r="F2136" s="210"/>
      <c r="H2136" s="146" t="s">
        <v>649</v>
      </c>
      <c r="I2136" s="153" t="s">
        <v>650</v>
      </c>
      <c r="J2136" s="146" t="s">
        <v>395</v>
      </c>
      <c r="AJ2136" s="219" t="n">
        <f aca="false">SeqEnd-SeqBeg+1</f>
        <v>1</v>
      </c>
      <c r="AK2136" s="220" t="n">
        <f aca="false">AND( SeqBeg&lt;=Beg  , End &lt;=SeqEnd )</f>
        <v>0</v>
      </c>
      <c r="AN2136" s="221"/>
      <c r="AO2136" s="147" t="s">
        <v>103</v>
      </c>
      <c r="AP2136" s="147" t="s">
        <v>103</v>
      </c>
      <c r="AQ2136" s="147" t="s">
        <v>103</v>
      </c>
      <c r="AR2136" s="147" t="s">
        <v>103</v>
      </c>
      <c r="AS2136" s="147" t="s">
        <v>103</v>
      </c>
      <c r="AT2136" s="147" t="s">
        <v>103</v>
      </c>
      <c r="AU2136" s="146"/>
      <c r="AW2136" s="222" t="str">
        <f aca="false">HYPERLINK(CONCATENATE("http://www.ncbi.nlm.nih.gov/nuccore/",BM2136),BM2136)</f>
        <v>JX516039</v>
      </c>
      <c r="AX2136" s="219" t="str">
        <f aca="false">CONCATENATE(D2136,IF(I2136="","",CONCATENATE(".",I2136)),IF(K2136="","",CONCATENATE(".",K2136)),IF(M2136="","",CONCATENATE(".",M2136)),IF(R2136="","",CONCATENATE(".",R2136)),IF(U2136="","","(*)"))</f>
        <v>.GBR</v>
      </c>
      <c r="AY2136" s="170" t="str">
        <f aca="false">CONCATENATE(BM2136,".",BN2136)</f>
        <v>JX516039.</v>
      </c>
      <c r="AZ2136" s="171" t="str">
        <f aca="false">IF(AV2136="",IF(ISNUMBER(FIND(".",A2136)),LEFT(A2136,FIND(".",A2136)-1),A2136),AV2136)</f>
        <v>JX516039</v>
      </c>
      <c r="BA2136" s="171" t="str">
        <f aca="false">IF(ISNUMBER(FIND("-",AZ2136)),LEFT(AZ2136,FIND("-",AZ2136)-1),AZ2136)</f>
        <v>JX516039</v>
      </c>
      <c r="BB2136" s="170" t="str">
        <f aca="false"> MEGAname &amp; "="</f>
        <v>JX516039=</v>
      </c>
      <c r="BC2136" s="170" t="str">
        <f aca="false">Clear &amp; IF(span ,"Span","out")</f>
        <v>JX516039=out</v>
      </c>
      <c r="BD2136" s="170" t="str">
        <f aca="false">Clear &amp; IF(span, IF(B2136=".","Selected",B2136),"out")</f>
        <v>JX516039=out</v>
      </c>
      <c r="BE2136" s="170" t="str">
        <f aca="false">Clear &amp; Strain</f>
        <v>JX516039=</v>
      </c>
      <c r="BF2136" s="170" t="str">
        <f aca="false">CONCATENATE(A2136,"=",F2136,". ",AX2136,IF(AB2136="","",CONCATENATE(".",AB2136)))</f>
        <v>JX516039=. .GBR</v>
      </c>
      <c r="BG2136" s="170" t="str">
        <f aca="false">CONCATENATE(A2136,"=",F2136,". ",AX2136)</f>
        <v>JX516039=. .GBR</v>
      </c>
      <c r="BH2136" s="170" t="str">
        <f aca="false">CONCATENATE(A2136,"=",AX2136)</f>
        <v>JX516039=.GBR</v>
      </c>
      <c r="BI2136" s="170" t="str">
        <f aca="false">CONCATENATE(A2136,"=",ComForSubtype,D2136)</f>
        <v>JX516039=</v>
      </c>
      <c r="BJ2136" s="170" t="str">
        <f aca="false">CONCATENATE(A2136,"=",E2136)</f>
        <v>JX516039=</v>
      </c>
      <c r="BK2136" s="170" t="str">
        <f aca="false">CONCATENATE(A2136,"=",C2136)</f>
        <v>JX516039=</v>
      </c>
      <c r="BL2136" s="170" t="str">
        <f aca="false">CONCATENATE(D2136,"=")</f>
        <v>=</v>
      </c>
      <c r="BM2136" s="223" t="str">
        <f aca="false">IF(BA2136="XX","",BA2136)</f>
        <v>JX516039</v>
      </c>
      <c r="BN2136" s="224" t="str">
        <f aca="false">CONCATENATE(IF(F2136="","",F2136),IF(G2136="","",CONCATENATE(" / ",G2136)))</f>
        <v/>
      </c>
      <c r="BO2136" s="225" t="str">
        <f aca="false">AX2136</f>
        <v>.GBR</v>
      </c>
      <c r="BP2136" s="226" t="str">
        <f aca="false">IF(V2136="","",V2136)</f>
        <v/>
      </c>
      <c r="BQ2136" s="226" t="str">
        <f aca="false">IF(W2136="","",CONCATENATE(W2136,IF(LEFT(AO2136,1)="s","+","")))</f>
        <v/>
      </c>
      <c r="BR2136" s="226" t="str">
        <f aca="false">IF(X2136="","",CONCATENATE(X2136,IF(LEFT(AQ2136,1)="s","+","")))</f>
        <v/>
      </c>
      <c r="BS2136" s="226" t="str">
        <f aca="false">IF(Y2136="","",CONCATENATE(Y2136,IF(LEFT(AR2136,1)="s","+","")))</f>
        <v/>
      </c>
      <c r="BT2136" s="226" t="str">
        <f aca="false">IF(Z2136="","",CONCATENATE(Z2136,IF(LEFT(AS2136,1)="s","+","")))</f>
        <v/>
      </c>
      <c r="BU2136" s="227" t="str">
        <f aca="false">IF(AA2136="","",CONCATENATE(AA2136,IF(LEFT(AT2136,1)="s","+","")))</f>
        <v/>
      </c>
      <c r="BW2136" s="177" t="s">
        <v>338</v>
      </c>
      <c r="BX2136" s="170" t="str">
        <f aca="false">IF(BW2136&lt;&gt;"",IF(ISNUMBER(FIND("=",BW2136)),LEFT(BW2136,FIND("=",BW2136)-1),BW2136),BW2136)</f>
        <v>xx</v>
      </c>
      <c r="BY2136" s="170" t="str">
        <f aca="false">IF(BW2136&lt;&gt;"",IF(ISNUMBER(FIND("=",BW2136)),RIGHT(BW2136,LEN(BW2136)-FIND("=",BW2136)),""),"")</f>
        <v>Non_select</v>
      </c>
      <c r="BZ2136" s="170" t="str">
        <f aca="false">IF(BX2136&lt;&gt;"",IF(ISNUMBER(FIND(".",BX2136)),LEFT(BX2136,FIND(".",BX2136)-1),BX2136),BX2136)</f>
        <v>xx</v>
      </c>
      <c r="CA2136" s="170" t="str">
        <f aca="false">IF(BX2136&lt;&gt;"",IF(ISNUMBER(FIND(".",BX2136)),RIGHT(BX2136,LEN(BX2136)-FIND(".",BX2136)),""),"")</f>
        <v/>
      </c>
      <c r="CC2136" s="170" t="str">
        <f aca="false">A2136</f>
        <v>JX516039</v>
      </c>
      <c r="CD2136" s="178" t="s">
        <v>339</v>
      </c>
      <c r="CE2136" s="178" t="s">
        <v>340</v>
      </c>
      <c r="CF2136" s="178" t="s">
        <v>341</v>
      </c>
      <c r="CK2136" s="178"/>
      <c r="CR2136" s="228" t="n">
        <f aca="false">C2136</f>
        <v>0</v>
      </c>
      <c r="CS2136" s="229" t="n">
        <f aca="false">D2136</f>
        <v>0</v>
      </c>
      <c r="CT2136" s="170" t="str">
        <f aca="false">CONCATENATE(CD2136," strain ",CM2136," ",CL2136,", partial cds")</f>
        <v>Hepatitis E virus strain  , partial cds</v>
      </c>
    </row>
    <row r="2137" customFormat="false" ht="11.9" hidden="true" customHeight="true" outlineLevel="0" collapsed="false">
      <c r="A2137" s="1" t="s">
        <v>5091</v>
      </c>
      <c r="B2137" s="147" t="s">
        <v>371</v>
      </c>
      <c r="F2137" s="210"/>
      <c r="H2137" s="146" t="s">
        <v>649</v>
      </c>
      <c r="I2137" s="153" t="s">
        <v>650</v>
      </c>
      <c r="J2137" s="146" t="s">
        <v>395</v>
      </c>
      <c r="AJ2137" s="219" t="n">
        <f aca="false">SeqEnd-SeqBeg+1</f>
        <v>1</v>
      </c>
      <c r="AK2137" s="220" t="n">
        <f aca="false">AND( SeqBeg&lt;=Beg  , End &lt;=SeqEnd )</f>
        <v>0</v>
      </c>
      <c r="AN2137" s="221"/>
      <c r="AO2137" s="147" t="s">
        <v>103</v>
      </c>
      <c r="AP2137" s="147" t="s">
        <v>103</v>
      </c>
      <c r="AQ2137" s="147" t="s">
        <v>103</v>
      </c>
      <c r="AR2137" s="147" t="s">
        <v>103</v>
      </c>
      <c r="AS2137" s="147" t="s">
        <v>103</v>
      </c>
      <c r="AT2137" s="147" t="s">
        <v>103</v>
      </c>
      <c r="AU2137" s="146"/>
      <c r="AW2137" s="222" t="str">
        <f aca="false">HYPERLINK(CONCATENATE("http://www.ncbi.nlm.nih.gov/nuccore/",BM2137),BM2137)</f>
        <v>JX516040</v>
      </c>
      <c r="AX2137" s="219" t="str">
        <f aca="false">CONCATENATE(D2137,IF(I2137="","",CONCATENATE(".",I2137)),IF(K2137="","",CONCATENATE(".",K2137)),IF(M2137="","",CONCATENATE(".",M2137)),IF(R2137="","",CONCATENATE(".",R2137)),IF(U2137="","","(*)"))</f>
        <v>.GBR</v>
      </c>
      <c r="AY2137" s="170" t="str">
        <f aca="false">CONCATENATE(BM2137,".",BN2137)</f>
        <v>JX516040.</v>
      </c>
      <c r="AZ2137" s="171" t="str">
        <f aca="false">IF(AV2137="",IF(ISNUMBER(FIND(".",A2137)),LEFT(A2137,FIND(".",A2137)-1),A2137),AV2137)</f>
        <v>JX516040</v>
      </c>
      <c r="BA2137" s="171" t="str">
        <f aca="false">IF(ISNUMBER(FIND("-",AZ2137)),LEFT(AZ2137,FIND("-",AZ2137)-1),AZ2137)</f>
        <v>JX516040</v>
      </c>
      <c r="BB2137" s="170" t="str">
        <f aca="false"> MEGAname &amp; "="</f>
        <v>JX516040=</v>
      </c>
      <c r="BC2137" s="170" t="str">
        <f aca="false">Clear &amp; IF(span ,"Span","out")</f>
        <v>JX516040=out</v>
      </c>
      <c r="BD2137" s="170" t="str">
        <f aca="false">Clear &amp; IF(span, IF(B2137=".","Selected",B2137),"out")</f>
        <v>JX516040=out</v>
      </c>
      <c r="BE2137" s="170" t="str">
        <f aca="false">Clear &amp; Strain</f>
        <v>JX516040=</v>
      </c>
      <c r="BF2137" s="170" t="str">
        <f aca="false">CONCATENATE(A2137,"=",F2137,". ",AX2137,IF(AB2137="","",CONCATENATE(".",AB2137)))</f>
        <v>JX516040=. .GBR</v>
      </c>
      <c r="BG2137" s="170" t="str">
        <f aca="false">CONCATENATE(A2137,"=",F2137,". ",AX2137)</f>
        <v>JX516040=. .GBR</v>
      </c>
      <c r="BH2137" s="170" t="str">
        <f aca="false">CONCATENATE(A2137,"=",AX2137)</f>
        <v>JX516040=.GBR</v>
      </c>
      <c r="BI2137" s="170" t="str">
        <f aca="false">CONCATENATE(A2137,"=",ComForSubtype,D2137)</f>
        <v>JX516040=</v>
      </c>
      <c r="BJ2137" s="170" t="str">
        <f aca="false">CONCATENATE(A2137,"=",E2137)</f>
        <v>JX516040=</v>
      </c>
      <c r="BK2137" s="170" t="str">
        <f aca="false">CONCATENATE(A2137,"=",C2137)</f>
        <v>JX516040=</v>
      </c>
      <c r="BL2137" s="170" t="str">
        <f aca="false">CONCATENATE(D2137,"=")</f>
        <v>=</v>
      </c>
      <c r="BM2137" s="223" t="str">
        <f aca="false">IF(BA2137="XX","",BA2137)</f>
        <v>JX516040</v>
      </c>
      <c r="BN2137" s="224" t="str">
        <f aca="false">CONCATENATE(IF(F2137="","",F2137),IF(G2137="","",CONCATENATE(" / ",G2137)))</f>
        <v/>
      </c>
      <c r="BO2137" s="225" t="str">
        <f aca="false">AX2137</f>
        <v>.GBR</v>
      </c>
      <c r="BP2137" s="226" t="str">
        <f aca="false">IF(V2137="","",V2137)</f>
        <v/>
      </c>
      <c r="BQ2137" s="226" t="str">
        <f aca="false">IF(W2137="","",CONCATENATE(W2137,IF(LEFT(AO2137,1)="s","+","")))</f>
        <v/>
      </c>
      <c r="BR2137" s="226" t="str">
        <f aca="false">IF(X2137="","",CONCATENATE(X2137,IF(LEFT(AQ2137,1)="s","+","")))</f>
        <v/>
      </c>
      <c r="BS2137" s="226" t="str">
        <f aca="false">IF(Y2137="","",CONCATENATE(Y2137,IF(LEFT(AR2137,1)="s","+","")))</f>
        <v/>
      </c>
      <c r="BT2137" s="226" t="str">
        <f aca="false">IF(Z2137="","",CONCATENATE(Z2137,IF(LEFT(AS2137,1)="s","+","")))</f>
        <v/>
      </c>
      <c r="BU2137" s="227" t="str">
        <f aca="false">IF(AA2137="","",CONCATENATE(AA2137,IF(LEFT(AT2137,1)="s","+","")))</f>
        <v/>
      </c>
      <c r="BW2137" s="177" t="s">
        <v>338</v>
      </c>
      <c r="BX2137" s="170" t="str">
        <f aca="false">IF(BW2137&lt;&gt;"",IF(ISNUMBER(FIND("=",BW2137)),LEFT(BW2137,FIND("=",BW2137)-1),BW2137),BW2137)</f>
        <v>xx</v>
      </c>
      <c r="BY2137" s="170" t="str">
        <f aca="false">IF(BW2137&lt;&gt;"",IF(ISNUMBER(FIND("=",BW2137)),RIGHT(BW2137,LEN(BW2137)-FIND("=",BW2137)),""),"")</f>
        <v>Non_select</v>
      </c>
      <c r="BZ2137" s="170" t="str">
        <f aca="false">IF(BX2137&lt;&gt;"",IF(ISNUMBER(FIND(".",BX2137)),LEFT(BX2137,FIND(".",BX2137)-1),BX2137),BX2137)</f>
        <v>xx</v>
      </c>
      <c r="CA2137" s="170" t="str">
        <f aca="false">IF(BX2137&lt;&gt;"",IF(ISNUMBER(FIND(".",BX2137)),RIGHT(BX2137,LEN(BX2137)-FIND(".",BX2137)),""),"")</f>
        <v/>
      </c>
      <c r="CC2137" s="170" t="str">
        <f aca="false">A2137</f>
        <v>JX516040</v>
      </c>
      <c r="CD2137" s="178" t="s">
        <v>339</v>
      </c>
      <c r="CE2137" s="178" t="s">
        <v>340</v>
      </c>
      <c r="CF2137" s="178" t="s">
        <v>341</v>
      </c>
      <c r="CK2137" s="178"/>
      <c r="CR2137" s="228" t="n">
        <f aca="false">C2137</f>
        <v>0</v>
      </c>
      <c r="CS2137" s="229" t="n">
        <f aca="false">D2137</f>
        <v>0</v>
      </c>
      <c r="CT2137" s="170" t="str">
        <f aca="false">CONCATENATE(CD2137," strain ",CM2137," ",CL2137,", partial cds")</f>
        <v>Hepatitis E virus strain  , partial cds</v>
      </c>
    </row>
    <row r="2138" customFormat="false" ht="11.9" hidden="true" customHeight="true" outlineLevel="0" collapsed="false">
      <c r="A2138" s="1" t="s">
        <v>5092</v>
      </c>
      <c r="B2138" s="147" t="s">
        <v>371</v>
      </c>
      <c r="F2138" s="210"/>
      <c r="H2138" s="146" t="s">
        <v>649</v>
      </c>
      <c r="I2138" s="153" t="s">
        <v>650</v>
      </c>
      <c r="J2138" s="146" t="s">
        <v>395</v>
      </c>
      <c r="AJ2138" s="219" t="n">
        <f aca="false">SeqEnd-SeqBeg+1</f>
        <v>1</v>
      </c>
      <c r="AK2138" s="220" t="n">
        <f aca="false">AND( SeqBeg&lt;=Beg  , End &lt;=SeqEnd )</f>
        <v>0</v>
      </c>
      <c r="AN2138" s="221"/>
      <c r="AO2138" s="147" t="s">
        <v>103</v>
      </c>
      <c r="AP2138" s="147" t="s">
        <v>103</v>
      </c>
      <c r="AQ2138" s="147" t="s">
        <v>103</v>
      </c>
      <c r="AR2138" s="147" t="s">
        <v>103</v>
      </c>
      <c r="AS2138" s="147" t="s">
        <v>103</v>
      </c>
      <c r="AT2138" s="147" t="s">
        <v>103</v>
      </c>
      <c r="AU2138" s="146"/>
      <c r="AW2138" s="222" t="str">
        <f aca="false">HYPERLINK(CONCATENATE("http://www.ncbi.nlm.nih.gov/nuccore/",BM2138),BM2138)</f>
        <v>JX516041</v>
      </c>
      <c r="AX2138" s="219" t="str">
        <f aca="false">CONCATENATE(D2138,IF(I2138="","",CONCATENATE(".",I2138)),IF(K2138="","",CONCATENATE(".",K2138)),IF(M2138="","",CONCATENATE(".",M2138)),IF(R2138="","",CONCATENATE(".",R2138)),IF(U2138="","","(*)"))</f>
        <v>.GBR</v>
      </c>
      <c r="AY2138" s="170" t="str">
        <f aca="false">CONCATENATE(BM2138,".",BN2138)</f>
        <v>JX516041.</v>
      </c>
      <c r="AZ2138" s="171" t="str">
        <f aca="false">IF(AV2138="",IF(ISNUMBER(FIND(".",A2138)),LEFT(A2138,FIND(".",A2138)-1),A2138),AV2138)</f>
        <v>JX516041</v>
      </c>
      <c r="BA2138" s="171" t="str">
        <f aca="false">IF(ISNUMBER(FIND("-",AZ2138)),LEFT(AZ2138,FIND("-",AZ2138)-1),AZ2138)</f>
        <v>JX516041</v>
      </c>
      <c r="BB2138" s="170" t="str">
        <f aca="false"> MEGAname &amp; "="</f>
        <v>JX516041=</v>
      </c>
      <c r="BC2138" s="170" t="str">
        <f aca="false">Clear &amp; IF(span ,"Span","out")</f>
        <v>JX516041=out</v>
      </c>
      <c r="BD2138" s="170" t="str">
        <f aca="false">Clear &amp; IF(span, IF(B2138=".","Selected",B2138),"out")</f>
        <v>JX516041=out</v>
      </c>
      <c r="BE2138" s="170" t="str">
        <f aca="false">Clear &amp; Strain</f>
        <v>JX516041=</v>
      </c>
      <c r="BF2138" s="170" t="str">
        <f aca="false">CONCATENATE(A2138,"=",F2138,". ",AX2138,IF(AB2138="","",CONCATENATE(".",AB2138)))</f>
        <v>JX516041=. .GBR</v>
      </c>
      <c r="BG2138" s="170" t="str">
        <f aca="false">CONCATENATE(A2138,"=",F2138,". ",AX2138)</f>
        <v>JX516041=. .GBR</v>
      </c>
      <c r="BH2138" s="170" t="str">
        <f aca="false">CONCATENATE(A2138,"=",AX2138)</f>
        <v>JX516041=.GBR</v>
      </c>
      <c r="BI2138" s="170" t="str">
        <f aca="false">CONCATENATE(A2138,"=",ComForSubtype,D2138)</f>
        <v>JX516041=</v>
      </c>
      <c r="BJ2138" s="170" t="str">
        <f aca="false">CONCATENATE(A2138,"=",E2138)</f>
        <v>JX516041=</v>
      </c>
      <c r="BK2138" s="170" t="str">
        <f aca="false">CONCATENATE(A2138,"=",C2138)</f>
        <v>JX516041=</v>
      </c>
      <c r="BL2138" s="170" t="str">
        <f aca="false">CONCATENATE(D2138,"=")</f>
        <v>=</v>
      </c>
      <c r="BM2138" s="223" t="str">
        <f aca="false">IF(BA2138="XX","",BA2138)</f>
        <v>JX516041</v>
      </c>
      <c r="BN2138" s="224" t="str">
        <f aca="false">CONCATENATE(IF(F2138="","",F2138),IF(G2138="","",CONCATENATE(" / ",G2138)))</f>
        <v/>
      </c>
      <c r="BO2138" s="225" t="str">
        <f aca="false">AX2138</f>
        <v>.GBR</v>
      </c>
      <c r="BP2138" s="226" t="str">
        <f aca="false">IF(V2138="","",V2138)</f>
        <v/>
      </c>
      <c r="BQ2138" s="226" t="str">
        <f aca="false">IF(W2138="","",CONCATENATE(W2138,IF(LEFT(AO2138,1)="s","+","")))</f>
        <v/>
      </c>
      <c r="BR2138" s="226" t="str">
        <f aca="false">IF(X2138="","",CONCATENATE(X2138,IF(LEFT(AQ2138,1)="s","+","")))</f>
        <v/>
      </c>
      <c r="BS2138" s="226" t="str">
        <f aca="false">IF(Y2138="","",CONCATENATE(Y2138,IF(LEFT(AR2138,1)="s","+","")))</f>
        <v/>
      </c>
      <c r="BT2138" s="226" t="str">
        <f aca="false">IF(Z2138="","",CONCATENATE(Z2138,IF(LEFT(AS2138,1)="s","+","")))</f>
        <v/>
      </c>
      <c r="BU2138" s="227" t="str">
        <f aca="false">IF(AA2138="","",CONCATENATE(AA2138,IF(LEFT(AT2138,1)="s","+","")))</f>
        <v/>
      </c>
      <c r="BW2138" s="177" t="s">
        <v>338</v>
      </c>
      <c r="BX2138" s="170" t="str">
        <f aca="false">IF(BW2138&lt;&gt;"",IF(ISNUMBER(FIND("=",BW2138)),LEFT(BW2138,FIND("=",BW2138)-1),BW2138),BW2138)</f>
        <v>xx</v>
      </c>
      <c r="BY2138" s="170" t="str">
        <f aca="false">IF(BW2138&lt;&gt;"",IF(ISNUMBER(FIND("=",BW2138)),RIGHT(BW2138,LEN(BW2138)-FIND("=",BW2138)),""),"")</f>
        <v>Non_select</v>
      </c>
      <c r="BZ2138" s="170" t="str">
        <f aca="false">IF(BX2138&lt;&gt;"",IF(ISNUMBER(FIND(".",BX2138)),LEFT(BX2138,FIND(".",BX2138)-1),BX2138),BX2138)</f>
        <v>xx</v>
      </c>
      <c r="CA2138" s="170" t="str">
        <f aca="false">IF(BX2138&lt;&gt;"",IF(ISNUMBER(FIND(".",BX2138)),RIGHT(BX2138,LEN(BX2138)-FIND(".",BX2138)),""),"")</f>
        <v/>
      </c>
      <c r="CC2138" s="170" t="str">
        <f aca="false">A2138</f>
        <v>JX516041</v>
      </c>
      <c r="CD2138" s="178" t="s">
        <v>339</v>
      </c>
      <c r="CE2138" s="178" t="s">
        <v>340</v>
      </c>
      <c r="CF2138" s="178" t="s">
        <v>341</v>
      </c>
      <c r="CK2138" s="178"/>
      <c r="CR2138" s="228" t="n">
        <f aca="false">C2138</f>
        <v>0</v>
      </c>
      <c r="CS2138" s="229" t="n">
        <f aca="false">D2138</f>
        <v>0</v>
      </c>
      <c r="CT2138" s="170" t="str">
        <f aca="false">CONCATENATE(CD2138," strain ",CM2138," ",CL2138,", partial cds")</f>
        <v>Hepatitis E virus strain  , partial cds</v>
      </c>
    </row>
    <row r="2139" customFormat="false" ht="11.9" hidden="true" customHeight="true" outlineLevel="0" collapsed="false">
      <c r="A2139" s="1" t="s">
        <v>5093</v>
      </c>
      <c r="B2139" s="147" t="s">
        <v>371</v>
      </c>
      <c r="F2139" s="210"/>
      <c r="H2139" s="146" t="s">
        <v>649</v>
      </c>
      <c r="I2139" s="153" t="s">
        <v>650</v>
      </c>
      <c r="J2139" s="146" t="s">
        <v>395</v>
      </c>
      <c r="AJ2139" s="219" t="n">
        <f aca="false">SeqEnd-SeqBeg+1</f>
        <v>1</v>
      </c>
      <c r="AK2139" s="220" t="n">
        <f aca="false">AND( SeqBeg&lt;=Beg  , End &lt;=SeqEnd )</f>
        <v>0</v>
      </c>
      <c r="AN2139" s="221"/>
      <c r="AO2139" s="147" t="s">
        <v>103</v>
      </c>
      <c r="AP2139" s="147" t="s">
        <v>103</v>
      </c>
      <c r="AQ2139" s="147" t="s">
        <v>103</v>
      </c>
      <c r="AR2139" s="147" t="s">
        <v>103</v>
      </c>
      <c r="AS2139" s="147" t="s">
        <v>103</v>
      </c>
      <c r="AT2139" s="147" t="s">
        <v>103</v>
      </c>
      <c r="AU2139" s="146"/>
      <c r="AW2139" s="222" t="str">
        <f aca="false">HYPERLINK(CONCATENATE("http://www.ncbi.nlm.nih.gov/nuccore/",BM2139),BM2139)</f>
        <v>JX516042</v>
      </c>
      <c r="AX2139" s="219" t="str">
        <f aca="false">CONCATENATE(D2139,IF(I2139="","",CONCATENATE(".",I2139)),IF(K2139="","",CONCATENATE(".",K2139)),IF(M2139="","",CONCATENATE(".",M2139)),IF(R2139="","",CONCATENATE(".",R2139)),IF(U2139="","","(*)"))</f>
        <v>.GBR</v>
      </c>
      <c r="AY2139" s="170" t="str">
        <f aca="false">CONCATENATE(BM2139,".",BN2139)</f>
        <v>JX516042.</v>
      </c>
      <c r="AZ2139" s="171" t="str">
        <f aca="false">IF(AV2139="",IF(ISNUMBER(FIND(".",A2139)),LEFT(A2139,FIND(".",A2139)-1),A2139),AV2139)</f>
        <v>JX516042</v>
      </c>
      <c r="BA2139" s="171" t="str">
        <f aca="false">IF(ISNUMBER(FIND("-",AZ2139)),LEFT(AZ2139,FIND("-",AZ2139)-1),AZ2139)</f>
        <v>JX516042</v>
      </c>
      <c r="BB2139" s="170" t="str">
        <f aca="false"> MEGAname &amp; "="</f>
        <v>JX516042=</v>
      </c>
      <c r="BC2139" s="170" t="str">
        <f aca="false">Clear &amp; IF(span ,"Span","out")</f>
        <v>JX516042=out</v>
      </c>
      <c r="BD2139" s="170" t="str">
        <f aca="false">Clear &amp; IF(span, IF(B2139=".","Selected",B2139),"out")</f>
        <v>JX516042=out</v>
      </c>
      <c r="BE2139" s="170" t="str">
        <f aca="false">Clear &amp; Strain</f>
        <v>JX516042=</v>
      </c>
      <c r="BF2139" s="170" t="str">
        <f aca="false">CONCATENATE(A2139,"=",F2139,". ",AX2139,IF(AB2139="","",CONCATENATE(".",AB2139)))</f>
        <v>JX516042=. .GBR</v>
      </c>
      <c r="BG2139" s="170" t="str">
        <f aca="false">CONCATENATE(A2139,"=",F2139,". ",AX2139)</f>
        <v>JX516042=. .GBR</v>
      </c>
      <c r="BH2139" s="170" t="str">
        <f aca="false">CONCATENATE(A2139,"=",AX2139)</f>
        <v>JX516042=.GBR</v>
      </c>
      <c r="BI2139" s="170" t="str">
        <f aca="false">CONCATENATE(A2139,"=",ComForSubtype,D2139)</f>
        <v>JX516042=</v>
      </c>
      <c r="BJ2139" s="170" t="str">
        <f aca="false">CONCATENATE(A2139,"=",E2139)</f>
        <v>JX516042=</v>
      </c>
      <c r="BK2139" s="170" t="str">
        <f aca="false">CONCATENATE(A2139,"=",C2139)</f>
        <v>JX516042=</v>
      </c>
      <c r="BL2139" s="170" t="str">
        <f aca="false">CONCATENATE(D2139,"=")</f>
        <v>=</v>
      </c>
      <c r="BM2139" s="223" t="str">
        <f aca="false">IF(BA2139="XX","",BA2139)</f>
        <v>JX516042</v>
      </c>
      <c r="BN2139" s="224" t="str">
        <f aca="false">CONCATENATE(IF(F2139="","",F2139),IF(G2139="","",CONCATENATE(" / ",G2139)))</f>
        <v/>
      </c>
      <c r="BO2139" s="225" t="str">
        <f aca="false">AX2139</f>
        <v>.GBR</v>
      </c>
      <c r="BP2139" s="226" t="str">
        <f aca="false">IF(V2139="","",V2139)</f>
        <v/>
      </c>
      <c r="BQ2139" s="226" t="str">
        <f aca="false">IF(W2139="","",CONCATENATE(W2139,IF(LEFT(AO2139,1)="s","+","")))</f>
        <v/>
      </c>
      <c r="BR2139" s="226" t="str">
        <f aca="false">IF(X2139="","",CONCATENATE(X2139,IF(LEFT(AQ2139,1)="s","+","")))</f>
        <v/>
      </c>
      <c r="BS2139" s="226" t="str">
        <f aca="false">IF(Y2139="","",CONCATENATE(Y2139,IF(LEFT(AR2139,1)="s","+","")))</f>
        <v/>
      </c>
      <c r="BT2139" s="226" t="str">
        <f aca="false">IF(Z2139="","",CONCATENATE(Z2139,IF(LEFT(AS2139,1)="s","+","")))</f>
        <v/>
      </c>
      <c r="BU2139" s="227" t="str">
        <f aca="false">IF(AA2139="","",CONCATENATE(AA2139,IF(LEFT(AT2139,1)="s","+","")))</f>
        <v/>
      </c>
      <c r="BW2139" s="177" t="s">
        <v>338</v>
      </c>
      <c r="BX2139" s="170" t="str">
        <f aca="false">IF(BW2139&lt;&gt;"",IF(ISNUMBER(FIND("=",BW2139)),LEFT(BW2139,FIND("=",BW2139)-1),BW2139),BW2139)</f>
        <v>xx</v>
      </c>
      <c r="BY2139" s="170" t="str">
        <f aca="false">IF(BW2139&lt;&gt;"",IF(ISNUMBER(FIND("=",BW2139)),RIGHT(BW2139,LEN(BW2139)-FIND("=",BW2139)),""),"")</f>
        <v>Non_select</v>
      </c>
      <c r="BZ2139" s="170" t="str">
        <f aca="false">IF(BX2139&lt;&gt;"",IF(ISNUMBER(FIND(".",BX2139)),LEFT(BX2139,FIND(".",BX2139)-1),BX2139),BX2139)</f>
        <v>xx</v>
      </c>
      <c r="CA2139" s="170" t="str">
        <f aca="false">IF(BX2139&lt;&gt;"",IF(ISNUMBER(FIND(".",BX2139)),RIGHT(BX2139,LEN(BX2139)-FIND(".",BX2139)),""),"")</f>
        <v/>
      </c>
      <c r="CC2139" s="170" t="str">
        <f aca="false">A2139</f>
        <v>JX516042</v>
      </c>
      <c r="CD2139" s="178" t="s">
        <v>339</v>
      </c>
      <c r="CE2139" s="178" t="s">
        <v>340</v>
      </c>
      <c r="CF2139" s="178" t="s">
        <v>341</v>
      </c>
      <c r="CK2139" s="178"/>
      <c r="CR2139" s="228" t="n">
        <f aca="false">C2139</f>
        <v>0</v>
      </c>
      <c r="CS2139" s="229" t="n">
        <f aca="false">D2139</f>
        <v>0</v>
      </c>
      <c r="CT2139" s="170" t="str">
        <f aca="false">CONCATENATE(CD2139," strain ",CM2139," ",CL2139,", partial cds")</f>
        <v>Hepatitis E virus strain  , partial cds</v>
      </c>
    </row>
    <row r="2140" customFormat="false" ht="11.9" hidden="true" customHeight="true" outlineLevel="0" collapsed="false">
      <c r="A2140" s="1" t="s">
        <v>5094</v>
      </c>
      <c r="B2140" s="147" t="s">
        <v>371</v>
      </c>
      <c r="F2140" s="210"/>
      <c r="H2140" s="146" t="s">
        <v>649</v>
      </c>
      <c r="I2140" s="153" t="s">
        <v>650</v>
      </c>
      <c r="J2140" s="146" t="s">
        <v>395</v>
      </c>
      <c r="AJ2140" s="219" t="n">
        <f aca="false">SeqEnd-SeqBeg+1</f>
        <v>1</v>
      </c>
      <c r="AK2140" s="220" t="n">
        <f aca="false">AND( SeqBeg&lt;=Beg  , End &lt;=SeqEnd )</f>
        <v>0</v>
      </c>
      <c r="AN2140" s="221"/>
      <c r="AO2140" s="147" t="s">
        <v>103</v>
      </c>
      <c r="AP2140" s="147" t="s">
        <v>103</v>
      </c>
      <c r="AQ2140" s="147" t="s">
        <v>103</v>
      </c>
      <c r="AR2140" s="147" t="s">
        <v>103</v>
      </c>
      <c r="AS2140" s="147" t="s">
        <v>103</v>
      </c>
      <c r="AT2140" s="147" t="s">
        <v>103</v>
      </c>
      <c r="AU2140" s="146"/>
      <c r="AW2140" s="222" t="str">
        <f aca="false">HYPERLINK(CONCATENATE("http://www.ncbi.nlm.nih.gov/nuccore/",BM2140),BM2140)</f>
        <v>JX516043</v>
      </c>
      <c r="AX2140" s="219" t="str">
        <f aca="false">CONCATENATE(D2140,IF(I2140="","",CONCATENATE(".",I2140)),IF(K2140="","",CONCATENATE(".",K2140)),IF(M2140="","",CONCATENATE(".",M2140)),IF(R2140="","",CONCATENATE(".",R2140)),IF(U2140="","","(*)"))</f>
        <v>.GBR</v>
      </c>
      <c r="AY2140" s="170" t="str">
        <f aca="false">CONCATENATE(BM2140,".",BN2140)</f>
        <v>JX516043.</v>
      </c>
      <c r="AZ2140" s="171" t="str">
        <f aca="false">IF(AV2140="",IF(ISNUMBER(FIND(".",A2140)),LEFT(A2140,FIND(".",A2140)-1),A2140),AV2140)</f>
        <v>JX516043</v>
      </c>
      <c r="BA2140" s="171" t="str">
        <f aca="false">IF(ISNUMBER(FIND("-",AZ2140)),LEFT(AZ2140,FIND("-",AZ2140)-1),AZ2140)</f>
        <v>JX516043</v>
      </c>
      <c r="BB2140" s="170" t="str">
        <f aca="false"> MEGAname &amp; "="</f>
        <v>JX516043=</v>
      </c>
      <c r="BC2140" s="170" t="str">
        <f aca="false">Clear &amp; IF(span ,"Span","out")</f>
        <v>JX516043=out</v>
      </c>
      <c r="BD2140" s="170" t="str">
        <f aca="false">Clear &amp; IF(span, IF(B2140=".","Selected",B2140),"out")</f>
        <v>JX516043=out</v>
      </c>
      <c r="BE2140" s="170" t="str">
        <f aca="false">Clear &amp; Strain</f>
        <v>JX516043=</v>
      </c>
      <c r="BF2140" s="170" t="str">
        <f aca="false">CONCATENATE(A2140,"=",F2140,". ",AX2140,IF(AB2140="","",CONCATENATE(".",AB2140)))</f>
        <v>JX516043=. .GBR</v>
      </c>
      <c r="BG2140" s="170" t="str">
        <f aca="false">CONCATENATE(A2140,"=",F2140,". ",AX2140)</f>
        <v>JX516043=. .GBR</v>
      </c>
      <c r="BH2140" s="170" t="str">
        <f aca="false">CONCATENATE(A2140,"=",AX2140)</f>
        <v>JX516043=.GBR</v>
      </c>
      <c r="BI2140" s="170" t="str">
        <f aca="false">CONCATENATE(A2140,"=",ComForSubtype,D2140)</f>
        <v>JX516043=</v>
      </c>
      <c r="BJ2140" s="170" t="str">
        <f aca="false">CONCATENATE(A2140,"=",E2140)</f>
        <v>JX516043=</v>
      </c>
      <c r="BK2140" s="170" t="str">
        <f aca="false">CONCATENATE(A2140,"=",C2140)</f>
        <v>JX516043=</v>
      </c>
      <c r="BL2140" s="170" t="str">
        <f aca="false">CONCATENATE(D2140,"=")</f>
        <v>=</v>
      </c>
      <c r="BM2140" s="223" t="str">
        <f aca="false">IF(BA2140="XX","",BA2140)</f>
        <v>JX516043</v>
      </c>
      <c r="BN2140" s="224" t="str">
        <f aca="false">CONCATENATE(IF(F2140="","",F2140),IF(G2140="","",CONCATENATE(" / ",G2140)))</f>
        <v/>
      </c>
      <c r="BO2140" s="225" t="str">
        <f aca="false">AX2140</f>
        <v>.GBR</v>
      </c>
      <c r="BP2140" s="226" t="str">
        <f aca="false">IF(V2140="","",V2140)</f>
        <v/>
      </c>
      <c r="BQ2140" s="226" t="str">
        <f aca="false">IF(W2140="","",CONCATENATE(W2140,IF(LEFT(AO2140,1)="s","+","")))</f>
        <v/>
      </c>
      <c r="BR2140" s="226" t="str">
        <f aca="false">IF(X2140="","",CONCATENATE(X2140,IF(LEFT(AQ2140,1)="s","+","")))</f>
        <v/>
      </c>
      <c r="BS2140" s="226" t="str">
        <f aca="false">IF(Y2140="","",CONCATENATE(Y2140,IF(LEFT(AR2140,1)="s","+","")))</f>
        <v/>
      </c>
      <c r="BT2140" s="226" t="str">
        <f aca="false">IF(Z2140="","",CONCATENATE(Z2140,IF(LEFT(AS2140,1)="s","+","")))</f>
        <v/>
      </c>
      <c r="BU2140" s="227" t="str">
        <f aca="false">IF(AA2140="","",CONCATENATE(AA2140,IF(LEFT(AT2140,1)="s","+","")))</f>
        <v/>
      </c>
      <c r="BW2140" s="177" t="s">
        <v>338</v>
      </c>
      <c r="BX2140" s="170" t="str">
        <f aca="false">IF(BW2140&lt;&gt;"",IF(ISNUMBER(FIND("=",BW2140)),LEFT(BW2140,FIND("=",BW2140)-1),BW2140),BW2140)</f>
        <v>xx</v>
      </c>
      <c r="BY2140" s="170" t="str">
        <f aca="false">IF(BW2140&lt;&gt;"",IF(ISNUMBER(FIND("=",BW2140)),RIGHT(BW2140,LEN(BW2140)-FIND("=",BW2140)),""),"")</f>
        <v>Non_select</v>
      </c>
      <c r="BZ2140" s="170" t="str">
        <f aca="false">IF(BX2140&lt;&gt;"",IF(ISNUMBER(FIND(".",BX2140)),LEFT(BX2140,FIND(".",BX2140)-1),BX2140),BX2140)</f>
        <v>xx</v>
      </c>
      <c r="CA2140" s="170" t="str">
        <f aca="false">IF(BX2140&lt;&gt;"",IF(ISNUMBER(FIND(".",BX2140)),RIGHT(BX2140,LEN(BX2140)-FIND(".",BX2140)),""),"")</f>
        <v/>
      </c>
      <c r="CC2140" s="170" t="str">
        <f aca="false">A2140</f>
        <v>JX516043</v>
      </c>
      <c r="CD2140" s="178" t="s">
        <v>339</v>
      </c>
      <c r="CE2140" s="178" t="s">
        <v>340</v>
      </c>
      <c r="CF2140" s="178" t="s">
        <v>341</v>
      </c>
      <c r="CK2140" s="178"/>
      <c r="CR2140" s="228" t="n">
        <f aca="false">C2140</f>
        <v>0</v>
      </c>
      <c r="CS2140" s="229" t="n">
        <f aca="false">D2140</f>
        <v>0</v>
      </c>
      <c r="CT2140" s="170" t="str">
        <f aca="false">CONCATENATE(CD2140," strain ",CM2140," ",CL2140,", partial cds")</f>
        <v>Hepatitis E virus strain  , partial cds</v>
      </c>
    </row>
    <row r="2141" customFormat="false" ht="11.9" hidden="true" customHeight="true" outlineLevel="0" collapsed="false">
      <c r="A2141" s="1" t="s">
        <v>5095</v>
      </c>
      <c r="B2141" s="147" t="s">
        <v>371</v>
      </c>
      <c r="F2141" s="210"/>
      <c r="H2141" s="146" t="s">
        <v>649</v>
      </c>
      <c r="I2141" s="153" t="s">
        <v>650</v>
      </c>
      <c r="J2141" s="146" t="s">
        <v>395</v>
      </c>
      <c r="AJ2141" s="219" t="n">
        <f aca="false">SeqEnd-SeqBeg+1</f>
        <v>1</v>
      </c>
      <c r="AK2141" s="220" t="n">
        <f aca="false">AND( SeqBeg&lt;=Beg  , End &lt;=SeqEnd )</f>
        <v>0</v>
      </c>
      <c r="AN2141" s="221"/>
      <c r="AO2141" s="147" t="s">
        <v>103</v>
      </c>
      <c r="AP2141" s="147" t="s">
        <v>103</v>
      </c>
      <c r="AQ2141" s="147" t="s">
        <v>103</v>
      </c>
      <c r="AR2141" s="147" t="s">
        <v>103</v>
      </c>
      <c r="AS2141" s="147" t="s">
        <v>103</v>
      </c>
      <c r="AT2141" s="147" t="s">
        <v>103</v>
      </c>
      <c r="AU2141" s="146"/>
      <c r="AW2141" s="222" t="str">
        <f aca="false">HYPERLINK(CONCATENATE("http://www.ncbi.nlm.nih.gov/nuccore/",BM2141),BM2141)</f>
        <v>JX516044</v>
      </c>
      <c r="AX2141" s="219" t="str">
        <f aca="false">CONCATENATE(D2141,IF(I2141="","",CONCATENATE(".",I2141)),IF(K2141="","",CONCATENATE(".",K2141)),IF(M2141="","",CONCATENATE(".",M2141)),IF(R2141="","",CONCATENATE(".",R2141)),IF(U2141="","","(*)"))</f>
        <v>.GBR</v>
      </c>
      <c r="AY2141" s="170" t="str">
        <f aca="false">CONCATENATE(BM2141,".",BN2141)</f>
        <v>JX516044.</v>
      </c>
      <c r="AZ2141" s="171" t="str">
        <f aca="false">IF(AV2141="",IF(ISNUMBER(FIND(".",A2141)),LEFT(A2141,FIND(".",A2141)-1),A2141),AV2141)</f>
        <v>JX516044</v>
      </c>
      <c r="BA2141" s="171" t="str">
        <f aca="false">IF(ISNUMBER(FIND("-",AZ2141)),LEFT(AZ2141,FIND("-",AZ2141)-1),AZ2141)</f>
        <v>JX516044</v>
      </c>
      <c r="BB2141" s="170" t="str">
        <f aca="false"> MEGAname &amp; "="</f>
        <v>JX516044=</v>
      </c>
      <c r="BC2141" s="170" t="str">
        <f aca="false">Clear &amp; IF(span ,"Span","out")</f>
        <v>JX516044=out</v>
      </c>
      <c r="BD2141" s="170" t="str">
        <f aca="false">Clear &amp; IF(span, IF(B2141=".","Selected",B2141),"out")</f>
        <v>JX516044=out</v>
      </c>
      <c r="BE2141" s="170" t="str">
        <f aca="false">Clear &amp; Strain</f>
        <v>JX516044=</v>
      </c>
      <c r="BF2141" s="170" t="str">
        <f aca="false">CONCATENATE(A2141,"=",F2141,". ",AX2141,IF(AB2141="","",CONCATENATE(".",AB2141)))</f>
        <v>JX516044=. .GBR</v>
      </c>
      <c r="BG2141" s="170" t="str">
        <f aca="false">CONCATENATE(A2141,"=",F2141,". ",AX2141)</f>
        <v>JX516044=. .GBR</v>
      </c>
      <c r="BH2141" s="170" t="str">
        <f aca="false">CONCATENATE(A2141,"=",AX2141)</f>
        <v>JX516044=.GBR</v>
      </c>
      <c r="BI2141" s="170" t="str">
        <f aca="false">CONCATENATE(A2141,"=",ComForSubtype,D2141)</f>
        <v>JX516044=</v>
      </c>
      <c r="BJ2141" s="170" t="str">
        <f aca="false">CONCATENATE(A2141,"=",E2141)</f>
        <v>JX516044=</v>
      </c>
      <c r="BK2141" s="170" t="str">
        <f aca="false">CONCATENATE(A2141,"=",C2141)</f>
        <v>JX516044=</v>
      </c>
      <c r="BL2141" s="170" t="str">
        <f aca="false">CONCATENATE(D2141,"=")</f>
        <v>=</v>
      </c>
      <c r="BM2141" s="223" t="str">
        <f aca="false">IF(BA2141="XX","",BA2141)</f>
        <v>JX516044</v>
      </c>
      <c r="BN2141" s="224" t="str">
        <f aca="false">CONCATENATE(IF(F2141="","",F2141),IF(G2141="","",CONCATENATE(" / ",G2141)))</f>
        <v/>
      </c>
      <c r="BO2141" s="225" t="str">
        <f aca="false">AX2141</f>
        <v>.GBR</v>
      </c>
      <c r="BP2141" s="226" t="str">
        <f aca="false">IF(V2141="","",V2141)</f>
        <v/>
      </c>
      <c r="BQ2141" s="226" t="str">
        <f aca="false">IF(W2141="","",CONCATENATE(W2141,IF(LEFT(AO2141,1)="s","+","")))</f>
        <v/>
      </c>
      <c r="BR2141" s="226" t="str">
        <f aca="false">IF(X2141="","",CONCATENATE(X2141,IF(LEFT(AQ2141,1)="s","+","")))</f>
        <v/>
      </c>
      <c r="BS2141" s="226" t="str">
        <f aca="false">IF(Y2141="","",CONCATENATE(Y2141,IF(LEFT(AR2141,1)="s","+","")))</f>
        <v/>
      </c>
      <c r="BT2141" s="226" t="str">
        <f aca="false">IF(Z2141="","",CONCATENATE(Z2141,IF(LEFT(AS2141,1)="s","+","")))</f>
        <v/>
      </c>
      <c r="BU2141" s="227" t="str">
        <f aca="false">IF(AA2141="","",CONCATENATE(AA2141,IF(LEFT(AT2141,1)="s","+","")))</f>
        <v/>
      </c>
      <c r="BW2141" s="177" t="s">
        <v>338</v>
      </c>
      <c r="BX2141" s="170" t="str">
        <f aca="false">IF(BW2141&lt;&gt;"",IF(ISNUMBER(FIND("=",BW2141)),LEFT(BW2141,FIND("=",BW2141)-1),BW2141),BW2141)</f>
        <v>xx</v>
      </c>
      <c r="BY2141" s="170" t="str">
        <f aca="false">IF(BW2141&lt;&gt;"",IF(ISNUMBER(FIND("=",BW2141)),RIGHT(BW2141,LEN(BW2141)-FIND("=",BW2141)),""),"")</f>
        <v>Non_select</v>
      </c>
      <c r="BZ2141" s="170" t="str">
        <f aca="false">IF(BX2141&lt;&gt;"",IF(ISNUMBER(FIND(".",BX2141)),LEFT(BX2141,FIND(".",BX2141)-1),BX2141),BX2141)</f>
        <v>xx</v>
      </c>
      <c r="CA2141" s="170" t="str">
        <f aca="false">IF(BX2141&lt;&gt;"",IF(ISNUMBER(FIND(".",BX2141)),RIGHT(BX2141,LEN(BX2141)-FIND(".",BX2141)),""),"")</f>
        <v/>
      </c>
      <c r="CC2141" s="170" t="str">
        <f aca="false">A2141</f>
        <v>JX516044</v>
      </c>
      <c r="CD2141" s="178" t="s">
        <v>339</v>
      </c>
      <c r="CE2141" s="178" t="s">
        <v>340</v>
      </c>
      <c r="CF2141" s="178" t="s">
        <v>341</v>
      </c>
      <c r="CK2141" s="178"/>
      <c r="CR2141" s="228" t="n">
        <f aca="false">C2141</f>
        <v>0</v>
      </c>
      <c r="CS2141" s="229" t="n">
        <f aca="false">D2141</f>
        <v>0</v>
      </c>
      <c r="CT2141" s="170" t="str">
        <f aca="false">CONCATENATE(CD2141," strain ",CM2141," ",CL2141,", partial cds")</f>
        <v>Hepatitis E virus strain  , partial cds</v>
      </c>
    </row>
    <row r="2142" customFormat="false" ht="11.9" hidden="true" customHeight="true" outlineLevel="0" collapsed="false">
      <c r="A2142" s="1" t="s">
        <v>5096</v>
      </c>
      <c r="B2142" s="147" t="s">
        <v>371</v>
      </c>
      <c r="F2142" s="210"/>
      <c r="H2142" s="146" t="s">
        <v>649</v>
      </c>
      <c r="I2142" s="153" t="s">
        <v>650</v>
      </c>
      <c r="J2142" s="146" t="s">
        <v>395</v>
      </c>
      <c r="AJ2142" s="219" t="n">
        <f aca="false">SeqEnd-SeqBeg+1</f>
        <v>1</v>
      </c>
      <c r="AK2142" s="220" t="n">
        <f aca="false">AND( SeqBeg&lt;=Beg  , End &lt;=SeqEnd )</f>
        <v>0</v>
      </c>
      <c r="AN2142" s="221"/>
      <c r="AO2142" s="147" t="s">
        <v>103</v>
      </c>
      <c r="AP2142" s="147" t="s">
        <v>103</v>
      </c>
      <c r="AQ2142" s="147" t="s">
        <v>103</v>
      </c>
      <c r="AR2142" s="147" t="s">
        <v>103</v>
      </c>
      <c r="AS2142" s="147" t="s">
        <v>103</v>
      </c>
      <c r="AT2142" s="147" t="s">
        <v>103</v>
      </c>
      <c r="AU2142" s="146"/>
      <c r="AW2142" s="222" t="str">
        <f aca="false">HYPERLINK(CONCATENATE("http://www.ncbi.nlm.nih.gov/nuccore/",BM2142),BM2142)</f>
        <v>JX516045</v>
      </c>
      <c r="AX2142" s="219" t="str">
        <f aca="false">CONCATENATE(D2142,IF(I2142="","",CONCATENATE(".",I2142)),IF(K2142="","",CONCATENATE(".",K2142)),IF(M2142="","",CONCATENATE(".",M2142)),IF(R2142="","",CONCATENATE(".",R2142)),IF(U2142="","","(*)"))</f>
        <v>.GBR</v>
      </c>
      <c r="AY2142" s="170" t="str">
        <f aca="false">CONCATENATE(BM2142,".",BN2142)</f>
        <v>JX516045.</v>
      </c>
      <c r="AZ2142" s="171" t="str">
        <f aca="false">IF(AV2142="",IF(ISNUMBER(FIND(".",A2142)),LEFT(A2142,FIND(".",A2142)-1),A2142),AV2142)</f>
        <v>JX516045</v>
      </c>
      <c r="BA2142" s="171" t="str">
        <f aca="false">IF(ISNUMBER(FIND("-",AZ2142)),LEFT(AZ2142,FIND("-",AZ2142)-1),AZ2142)</f>
        <v>JX516045</v>
      </c>
      <c r="BB2142" s="170" t="str">
        <f aca="false"> MEGAname &amp; "="</f>
        <v>JX516045=</v>
      </c>
      <c r="BC2142" s="170" t="str">
        <f aca="false">Clear &amp; IF(span ,"Span","out")</f>
        <v>JX516045=out</v>
      </c>
      <c r="BD2142" s="170" t="str">
        <f aca="false">Clear &amp; IF(span, IF(B2142=".","Selected",B2142),"out")</f>
        <v>JX516045=out</v>
      </c>
      <c r="BE2142" s="170" t="str">
        <f aca="false">Clear &amp; Strain</f>
        <v>JX516045=</v>
      </c>
      <c r="BF2142" s="170" t="str">
        <f aca="false">CONCATENATE(A2142,"=",F2142,". ",AX2142,IF(AB2142="","",CONCATENATE(".",AB2142)))</f>
        <v>JX516045=. .GBR</v>
      </c>
      <c r="BG2142" s="170" t="str">
        <f aca="false">CONCATENATE(A2142,"=",F2142,". ",AX2142)</f>
        <v>JX516045=. .GBR</v>
      </c>
      <c r="BH2142" s="170" t="str">
        <f aca="false">CONCATENATE(A2142,"=",AX2142)</f>
        <v>JX516045=.GBR</v>
      </c>
      <c r="BI2142" s="170" t="str">
        <f aca="false">CONCATENATE(A2142,"=",ComForSubtype,D2142)</f>
        <v>JX516045=</v>
      </c>
      <c r="BJ2142" s="170" t="str">
        <f aca="false">CONCATENATE(A2142,"=",E2142)</f>
        <v>JX516045=</v>
      </c>
      <c r="BK2142" s="170" t="str">
        <f aca="false">CONCATENATE(A2142,"=",C2142)</f>
        <v>JX516045=</v>
      </c>
      <c r="BL2142" s="170" t="str">
        <f aca="false">CONCATENATE(D2142,"=")</f>
        <v>=</v>
      </c>
      <c r="BM2142" s="223" t="str">
        <f aca="false">IF(BA2142="XX","",BA2142)</f>
        <v>JX516045</v>
      </c>
      <c r="BN2142" s="224" t="str">
        <f aca="false">CONCATENATE(IF(F2142="","",F2142),IF(G2142="","",CONCATENATE(" / ",G2142)))</f>
        <v/>
      </c>
      <c r="BO2142" s="225" t="str">
        <f aca="false">AX2142</f>
        <v>.GBR</v>
      </c>
      <c r="BP2142" s="226" t="str">
        <f aca="false">IF(V2142="","",V2142)</f>
        <v/>
      </c>
      <c r="BQ2142" s="226" t="str">
        <f aca="false">IF(W2142="","",CONCATENATE(W2142,IF(LEFT(AO2142,1)="s","+","")))</f>
        <v/>
      </c>
      <c r="BR2142" s="226" t="str">
        <f aca="false">IF(X2142="","",CONCATENATE(X2142,IF(LEFT(AQ2142,1)="s","+","")))</f>
        <v/>
      </c>
      <c r="BS2142" s="226" t="str">
        <f aca="false">IF(Y2142="","",CONCATENATE(Y2142,IF(LEFT(AR2142,1)="s","+","")))</f>
        <v/>
      </c>
      <c r="BT2142" s="226" t="str">
        <f aca="false">IF(Z2142="","",CONCATENATE(Z2142,IF(LEFT(AS2142,1)="s","+","")))</f>
        <v/>
      </c>
      <c r="BU2142" s="227" t="str">
        <f aca="false">IF(AA2142="","",CONCATENATE(AA2142,IF(LEFT(AT2142,1)="s","+","")))</f>
        <v/>
      </c>
      <c r="BW2142" s="177" t="s">
        <v>338</v>
      </c>
      <c r="BX2142" s="170" t="str">
        <f aca="false">IF(BW2142&lt;&gt;"",IF(ISNUMBER(FIND("=",BW2142)),LEFT(BW2142,FIND("=",BW2142)-1),BW2142),BW2142)</f>
        <v>xx</v>
      </c>
      <c r="BY2142" s="170" t="str">
        <f aca="false">IF(BW2142&lt;&gt;"",IF(ISNUMBER(FIND("=",BW2142)),RIGHT(BW2142,LEN(BW2142)-FIND("=",BW2142)),""),"")</f>
        <v>Non_select</v>
      </c>
      <c r="BZ2142" s="170" t="str">
        <f aca="false">IF(BX2142&lt;&gt;"",IF(ISNUMBER(FIND(".",BX2142)),LEFT(BX2142,FIND(".",BX2142)-1),BX2142),BX2142)</f>
        <v>xx</v>
      </c>
      <c r="CA2142" s="170" t="str">
        <f aca="false">IF(BX2142&lt;&gt;"",IF(ISNUMBER(FIND(".",BX2142)),RIGHT(BX2142,LEN(BX2142)-FIND(".",BX2142)),""),"")</f>
        <v/>
      </c>
      <c r="CC2142" s="170" t="str">
        <f aca="false">A2142</f>
        <v>JX516045</v>
      </c>
      <c r="CD2142" s="178" t="s">
        <v>339</v>
      </c>
      <c r="CE2142" s="178" t="s">
        <v>340</v>
      </c>
      <c r="CF2142" s="178" t="s">
        <v>341</v>
      </c>
      <c r="CK2142" s="178"/>
      <c r="CR2142" s="228" t="n">
        <f aca="false">C2142</f>
        <v>0</v>
      </c>
      <c r="CS2142" s="229" t="n">
        <f aca="false">D2142</f>
        <v>0</v>
      </c>
      <c r="CT2142" s="170" t="str">
        <f aca="false">CONCATENATE(CD2142," strain ",CM2142," ",CL2142,", partial cds")</f>
        <v>Hepatitis E virus strain  , partial cds</v>
      </c>
    </row>
    <row r="2143" customFormat="false" ht="11.9" hidden="true" customHeight="true" outlineLevel="0" collapsed="false">
      <c r="A2143" s="1" t="s">
        <v>5097</v>
      </c>
      <c r="B2143" s="147" t="s">
        <v>371</v>
      </c>
      <c r="F2143" s="210"/>
      <c r="H2143" s="146" t="s">
        <v>649</v>
      </c>
      <c r="I2143" s="153" t="s">
        <v>650</v>
      </c>
      <c r="J2143" s="146" t="s">
        <v>395</v>
      </c>
      <c r="AJ2143" s="219" t="n">
        <f aca="false">SeqEnd-SeqBeg+1</f>
        <v>1</v>
      </c>
      <c r="AK2143" s="220" t="n">
        <f aca="false">AND( SeqBeg&lt;=Beg  , End &lt;=SeqEnd )</f>
        <v>0</v>
      </c>
      <c r="AN2143" s="221"/>
      <c r="AO2143" s="147" t="s">
        <v>103</v>
      </c>
      <c r="AP2143" s="147" t="s">
        <v>103</v>
      </c>
      <c r="AQ2143" s="147" t="s">
        <v>103</v>
      </c>
      <c r="AR2143" s="147" t="s">
        <v>103</v>
      </c>
      <c r="AS2143" s="147" t="s">
        <v>103</v>
      </c>
      <c r="AT2143" s="147" t="s">
        <v>103</v>
      </c>
      <c r="AU2143" s="146"/>
      <c r="AW2143" s="222" t="str">
        <f aca="false">HYPERLINK(CONCATENATE("http://www.ncbi.nlm.nih.gov/nuccore/",BM2143),BM2143)</f>
        <v>JX516046</v>
      </c>
      <c r="AX2143" s="219" t="str">
        <f aca="false">CONCATENATE(D2143,IF(I2143="","",CONCATENATE(".",I2143)),IF(K2143="","",CONCATENATE(".",K2143)),IF(M2143="","",CONCATENATE(".",M2143)),IF(R2143="","",CONCATENATE(".",R2143)),IF(U2143="","","(*)"))</f>
        <v>.GBR</v>
      </c>
      <c r="AY2143" s="170" t="str">
        <f aca="false">CONCATENATE(BM2143,".",BN2143)</f>
        <v>JX516046.</v>
      </c>
      <c r="AZ2143" s="171" t="str">
        <f aca="false">IF(AV2143="",IF(ISNUMBER(FIND(".",A2143)),LEFT(A2143,FIND(".",A2143)-1),A2143),AV2143)</f>
        <v>JX516046</v>
      </c>
      <c r="BA2143" s="171" t="str">
        <f aca="false">IF(ISNUMBER(FIND("-",AZ2143)),LEFT(AZ2143,FIND("-",AZ2143)-1),AZ2143)</f>
        <v>JX516046</v>
      </c>
      <c r="BB2143" s="170" t="str">
        <f aca="false"> MEGAname &amp; "="</f>
        <v>JX516046=</v>
      </c>
      <c r="BC2143" s="170" t="str">
        <f aca="false">Clear &amp; IF(span ,"Span","out")</f>
        <v>JX516046=out</v>
      </c>
      <c r="BD2143" s="170" t="str">
        <f aca="false">Clear &amp; IF(span, IF(B2143=".","Selected",B2143),"out")</f>
        <v>JX516046=out</v>
      </c>
      <c r="BE2143" s="170" t="str">
        <f aca="false">Clear &amp; Strain</f>
        <v>JX516046=</v>
      </c>
      <c r="BF2143" s="170" t="str">
        <f aca="false">CONCATENATE(A2143,"=",F2143,". ",AX2143,IF(AB2143="","",CONCATENATE(".",AB2143)))</f>
        <v>JX516046=. .GBR</v>
      </c>
      <c r="BG2143" s="170" t="str">
        <f aca="false">CONCATENATE(A2143,"=",F2143,". ",AX2143)</f>
        <v>JX516046=. .GBR</v>
      </c>
      <c r="BH2143" s="170" t="str">
        <f aca="false">CONCATENATE(A2143,"=",AX2143)</f>
        <v>JX516046=.GBR</v>
      </c>
      <c r="BI2143" s="170" t="str">
        <f aca="false">CONCATENATE(A2143,"=",ComForSubtype,D2143)</f>
        <v>JX516046=</v>
      </c>
      <c r="BJ2143" s="170" t="str">
        <f aca="false">CONCATENATE(A2143,"=",E2143)</f>
        <v>JX516046=</v>
      </c>
      <c r="BK2143" s="170" t="str">
        <f aca="false">CONCATENATE(A2143,"=",C2143)</f>
        <v>JX516046=</v>
      </c>
      <c r="BL2143" s="170" t="str">
        <f aca="false">CONCATENATE(D2143,"=")</f>
        <v>=</v>
      </c>
      <c r="BM2143" s="223" t="str">
        <f aca="false">IF(BA2143="XX","",BA2143)</f>
        <v>JX516046</v>
      </c>
      <c r="BN2143" s="224" t="str">
        <f aca="false">CONCATENATE(IF(F2143="","",F2143),IF(G2143="","",CONCATENATE(" / ",G2143)))</f>
        <v/>
      </c>
      <c r="BO2143" s="225" t="str">
        <f aca="false">AX2143</f>
        <v>.GBR</v>
      </c>
      <c r="BP2143" s="226" t="str">
        <f aca="false">IF(V2143="","",V2143)</f>
        <v/>
      </c>
      <c r="BQ2143" s="226" t="str">
        <f aca="false">IF(W2143="","",CONCATENATE(W2143,IF(LEFT(AO2143,1)="s","+","")))</f>
        <v/>
      </c>
      <c r="BR2143" s="226" t="str">
        <f aca="false">IF(X2143="","",CONCATENATE(X2143,IF(LEFT(AQ2143,1)="s","+","")))</f>
        <v/>
      </c>
      <c r="BS2143" s="226" t="str">
        <f aca="false">IF(Y2143="","",CONCATENATE(Y2143,IF(LEFT(AR2143,1)="s","+","")))</f>
        <v/>
      </c>
      <c r="BT2143" s="226" t="str">
        <f aca="false">IF(Z2143="","",CONCATENATE(Z2143,IF(LEFT(AS2143,1)="s","+","")))</f>
        <v/>
      </c>
      <c r="BU2143" s="227" t="str">
        <f aca="false">IF(AA2143="","",CONCATENATE(AA2143,IF(LEFT(AT2143,1)="s","+","")))</f>
        <v/>
      </c>
      <c r="BW2143" s="177" t="s">
        <v>338</v>
      </c>
      <c r="BX2143" s="170" t="str">
        <f aca="false">IF(BW2143&lt;&gt;"",IF(ISNUMBER(FIND("=",BW2143)),LEFT(BW2143,FIND("=",BW2143)-1),BW2143),BW2143)</f>
        <v>xx</v>
      </c>
      <c r="BY2143" s="170" t="str">
        <f aca="false">IF(BW2143&lt;&gt;"",IF(ISNUMBER(FIND("=",BW2143)),RIGHT(BW2143,LEN(BW2143)-FIND("=",BW2143)),""),"")</f>
        <v>Non_select</v>
      </c>
      <c r="BZ2143" s="170" t="str">
        <f aca="false">IF(BX2143&lt;&gt;"",IF(ISNUMBER(FIND(".",BX2143)),LEFT(BX2143,FIND(".",BX2143)-1),BX2143),BX2143)</f>
        <v>xx</v>
      </c>
      <c r="CA2143" s="170" t="str">
        <f aca="false">IF(BX2143&lt;&gt;"",IF(ISNUMBER(FIND(".",BX2143)),RIGHT(BX2143,LEN(BX2143)-FIND(".",BX2143)),""),"")</f>
        <v/>
      </c>
      <c r="CC2143" s="170" t="str">
        <f aca="false">A2143</f>
        <v>JX516046</v>
      </c>
      <c r="CD2143" s="178" t="s">
        <v>339</v>
      </c>
      <c r="CE2143" s="178" t="s">
        <v>340</v>
      </c>
      <c r="CF2143" s="178" t="s">
        <v>341</v>
      </c>
      <c r="CK2143" s="178"/>
      <c r="CR2143" s="228" t="n">
        <f aca="false">C2143</f>
        <v>0</v>
      </c>
      <c r="CS2143" s="229" t="n">
        <f aca="false">D2143</f>
        <v>0</v>
      </c>
      <c r="CT2143" s="170" t="str">
        <f aca="false">CONCATENATE(CD2143," strain ",CM2143," ",CL2143,", partial cds")</f>
        <v>Hepatitis E virus strain  , partial cds</v>
      </c>
    </row>
    <row r="2144" customFormat="false" ht="11.9" hidden="true" customHeight="true" outlineLevel="0" collapsed="false">
      <c r="A2144" s="1" t="s">
        <v>5098</v>
      </c>
      <c r="B2144" s="147" t="s">
        <v>371</v>
      </c>
      <c r="F2144" s="210"/>
      <c r="H2144" s="146" t="s">
        <v>649</v>
      </c>
      <c r="I2144" s="153" t="s">
        <v>650</v>
      </c>
      <c r="J2144" s="146" t="s">
        <v>395</v>
      </c>
      <c r="AJ2144" s="219" t="n">
        <f aca="false">SeqEnd-SeqBeg+1</f>
        <v>1</v>
      </c>
      <c r="AK2144" s="220" t="n">
        <f aca="false">AND( SeqBeg&lt;=Beg  , End &lt;=SeqEnd )</f>
        <v>0</v>
      </c>
      <c r="AN2144" s="221"/>
      <c r="AO2144" s="147" t="s">
        <v>103</v>
      </c>
      <c r="AP2144" s="147" t="s">
        <v>103</v>
      </c>
      <c r="AQ2144" s="147" t="s">
        <v>103</v>
      </c>
      <c r="AR2144" s="147" t="s">
        <v>103</v>
      </c>
      <c r="AS2144" s="147" t="s">
        <v>103</v>
      </c>
      <c r="AT2144" s="147" t="s">
        <v>103</v>
      </c>
      <c r="AU2144" s="146"/>
      <c r="AW2144" s="222" t="str">
        <f aca="false">HYPERLINK(CONCATENATE("http://www.ncbi.nlm.nih.gov/nuccore/",BM2144),BM2144)</f>
        <v>JX516047</v>
      </c>
      <c r="AX2144" s="219" t="str">
        <f aca="false">CONCATENATE(D2144,IF(I2144="","",CONCATENATE(".",I2144)),IF(K2144="","",CONCATENATE(".",K2144)),IF(M2144="","",CONCATENATE(".",M2144)),IF(R2144="","",CONCATENATE(".",R2144)),IF(U2144="","","(*)"))</f>
        <v>.GBR</v>
      </c>
      <c r="AY2144" s="170" t="str">
        <f aca="false">CONCATENATE(BM2144,".",BN2144)</f>
        <v>JX516047.</v>
      </c>
      <c r="AZ2144" s="171" t="str">
        <f aca="false">IF(AV2144="",IF(ISNUMBER(FIND(".",A2144)),LEFT(A2144,FIND(".",A2144)-1),A2144),AV2144)</f>
        <v>JX516047</v>
      </c>
      <c r="BA2144" s="171" t="str">
        <f aca="false">IF(ISNUMBER(FIND("-",AZ2144)),LEFT(AZ2144,FIND("-",AZ2144)-1),AZ2144)</f>
        <v>JX516047</v>
      </c>
      <c r="BB2144" s="170" t="str">
        <f aca="false"> MEGAname &amp; "="</f>
        <v>JX516047=</v>
      </c>
      <c r="BC2144" s="170" t="str">
        <f aca="false">Clear &amp; IF(span ,"Span","out")</f>
        <v>JX516047=out</v>
      </c>
      <c r="BD2144" s="170" t="str">
        <f aca="false">Clear &amp; IF(span, IF(B2144=".","Selected",B2144),"out")</f>
        <v>JX516047=out</v>
      </c>
      <c r="BE2144" s="170" t="str">
        <f aca="false">Clear &amp; Strain</f>
        <v>JX516047=</v>
      </c>
      <c r="BF2144" s="170" t="str">
        <f aca="false">CONCATENATE(A2144,"=",F2144,". ",AX2144,IF(AB2144="","",CONCATENATE(".",AB2144)))</f>
        <v>JX516047=. .GBR</v>
      </c>
      <c r="BG2144" s="170" t="str">
        <f aca="false">CONCATENATE(A2144,"=",F2144,". ",AX2144)</f>
        <v>JX516047=. .GBR</v>
      </c>
      <c r="BH2144" s="170" t="str">
        <f aca="false">CONCATENATE(A2144,"=",AX2144)</f>
        <v>JX516047=.GBR</v>
      </c>
      <c r="BI2144" s="170" t="str">
        <f aca="false">CONCATENATE(A2144,"=",ComForSubtype,D2144)</f>
        <v>JX516047=</v>
      </c>
      <c r="BJ2144" s="170" t="str">
        <f aca="false">CONCATENATE(A2144,"=",E2144)</f>
        <v>JX516047=</v>
      </c>
      <c r="BK2144" s="170" t="str">
        <f aca="false">CONCATENATE(A2144,"=",C2144)</f>
        <v>JX516047=</v>
      </c>
      <c r="BL2144" s="170" t="str">
        <f aca="false">CONCATENATE(D2144,"=")</f>
        <v>=</v>
      </c>
      <c r="BM2144" s="223" t="str">
        <f aca="false">IF(BA2144="XX","",BA2144)</f>
        <v>JX516047</v>
      </c>
      <c r="BN2144" s="224" t="str">
        <f aca="false">CONCATENATE(IF(F2144="","",F2144),IF(G2144="","",CONCATENATE(" / ",G2144)))</f>
        <v/>
      </c>
      <c r="BO2144" s="225" t="str">
        <f aca="false">AX2144</f>
        <v>.GBR</v>
      </c>
      <c r="BP2144" s="226" t="str">
        <f aca="false">IF(V2144="","",V2144)</f>
        <v/>
      </c>
      <c r="BQ2144" s="226" t="str">
        <f aca="false">IF(W2144="","",CONCATENATE(W2144,IF(LEFT(AO2144,1)="s","+","")))</f>
        <v/>
      </c>
      <c r="BR2144" s="226" t="str">
        <f aca="false">IF(X2144="","",CONCATENATE(X2144,IF(LEFT(AQ2144,1)="s","+","")))</f>
        <v/>
      </c>
      <c r="BS2144" s="226" t="str">
        <f aca="false">IF(Y2144="","",CONCATENATE(Y2144,IF(LEFT(AR2144,1)="s","+","")))</f>
        <v/>
      </c>
      <c r="BT2144" s="226" t="str">
        <f aca="false">IF(Z2144="","",CONCATENATE(Z2144,IF(LEFT(AS2144,1)="s","+","")))</f>
        <v/>
      </c>
      <c r="BU2144" s="227" t="str">
        <f aca="false">IF(AA2144="","",CONCATENATE(AA2144,IF(LEFT(AT2144,1)="s","+","")))</f>
        <v/>
      </c>
      <c r="BW2144" s="177" t="s">
        <v>338</v>
      </c>
      <c r="BX2144" s="170" t="str">
        <f aca="false">IF(BW2144&lt;&gt;"",IF(ISNUMBER(FIND("=",BW2144)),LEFT(BW2144,FIND("=",BW2144)-1),BW2144),BW2144)</f>
        <v>xx</v>
      </c>
      <c r="BY2144" s="170" t="str">
        <f aca="false">IF(BW2144&lt;&gt;"",IF(ISNUMBER(FIND("=",BW2144)),RIGHT(BW2144,LEN(BW2144)-FIND("=",BW2144)),""),"")</f>
        <v>Non_select</v>
      </c>
      <c r="BZ2144" s="170" t="str">
        <f aca="false">IF(BX2144&lt;&gt;"",IF(ISNUMBER(FIND(".",BX2144)),LEFT(BX2144,FIND(".",BX2144)-1),BX2144),BX2144)</f>
        <v>xx</v>
      </c>
      <c r="CA2144" s="170" t="str">
        <f aca="false">IF(BX2144&lt;&gt;"",IF(ISNUMBER(FIND(".",BX2144)),RIGHT(BX2144,LEN(BX2144)-FIND(".",BX2144)),""),"")</f>
        <v/>
      </c>
      <c r="CC2144" s="170" t="str">
        <f aca="false">A2144</f>
        <v>JX516047</v>
      </c>
      <c r="CD2144" s="178" t="s">
        <v>339</v>
      </c>
      <c r="CE2144" s="178" t="s">
        <v>340</v>
      </c>
      <c r="CF2144" s="178" t="s">
        <v>341</v>
      </c>
      <c r="CK2144" s="178"/>
      <c r="CR2144" s="228" t="n">
        <f aca="false">C2144</f>
        <v>0</v>
      </c>
      <c r="CS2144" s="229" t="n">
        <f aca="false">D2144</f>
        <v>0</v>
      </c>
      <c r="CT2144" s="170" t="str">
        <f aca="false">CONCATENATE(CD2144," strain ",CM2144," ",CL2144,", partial cds")</f>
        <v>Hepatitis E virus strain  , partial cds</v>
      </c>
    </row>
    <row r="2145" customFormat="false" ht="11.9" hidden="true" customHeight="true" outlineLevel="0" collapsed="false">
      <c r="A2145" s="1" t="s">
        <v>5099</v>
      </c>
      <c r="B2145" s="147" t="s">
        <v>371</v>
      </c>
      <c r="F2145" s="210"/>
      <c r="H2145" s="146" t="s">
        <v>649</v>
      </c>
      <c r="I2145" s="153" t="s">
        <v>650</v>
      </c>
      <c r="J2145" s="146" t="s">
        <v>395</v>
      </c>
      <c r="AJ2145" s="219" t="n">
        <f aca="false">SeqEnd-SeqBeg+1</f>
        <v>1</v>
      </c>
      <c r="AK2145" s="220" t="n">
        <f aca="false">AND( SeqBeg&lt;=Beg  , End &lt;=SeqEnd )</f>
        <v>0</v>
      </c>
      <c r="AN2145" s="221"/>
      <c r="AO2145" s="147" t="s">
        <v>103</v>
      </c>
      <c r="AP2145" s="147" t="s">
        <v>103</v>
      </c>
      <c r="AQ2145" s="147" t="s">
        <v>103</v>
      </c>
      <c r="AR2145" s="147" t="s">
        <v>103</v>
      </c>
      <c r="AS2145" s="147" t="s">
        <v>103</v>
      </c>
      <c r="AT2145" s="147" t="s">
        <v>103</v>
      </c>
      <c r="AU2145" s="146"/>
      <c r="AW2145" s="222" t="str">
        <f aca="false">HYPERLINK(CONCATENATE("http://www.ncbi.nlm.nih.gov/nuccore/",BM2145),BM2145)</f>
        <v>JX516048</v>
      </c>
      <c r="AX2145" s="219" t="str">
        <f aca="false">CONCATENATE(D2145,IF(I2145="","",CONCATENATE(".",I2145)),IF(K2145="","",CONCATENATE(".",K2145)),IF(M2145="","",CONCATENATE(".",M2145)),IF(R2145="","",CONCATENATE(".",R2145)),IF(U2145="","","(*)"))</f>
        <v>.GBR</v>
      </c>
      <c r="AY2145" s="170" t="str">
        <f aca="false">CONCATENATE(BM2145,".",BN2145)</f>
        <v>JX516048.</v>
      </c>
      <c r="AZ2145" s="171" t="str">
        <f aca="false">IF(AV2145="",IF(ISNUMBER(FIND(".",A2145)),LEFT(A2145,FIND(".",A2145)-1),A2145),AV2145)</f>
        <v>JX516048</v>
      </c>
      <c r="BA2145" s="171" t="str">
        <f aca="false">IF(ISNUMBER(FIND("-",AZ2145)),LEFT(AZ2145,FIND("-",AZ2145)-1),AZ2145)</f>
        <v>JX516048</v>
      </c>
      <c r="BB2145" s="170" t="str">
        <f aca="false"> MEGAname &amp; "="</f>
        <v>JX516048=</v>
      </c>
      <c r="BC2145" s="170" t="str">
        <f aca="false">Clear &amp; IF(span ,"Span","out")</f>
        <v>JX516048=out</v>
      </c>
      <c r="BD2145" s="170" t="str">
        <f aca="false">Clear &amp; IF(span, IF(B2145=".","Selected",B2145),"out")</f>
        <v>JX516048=out</v>
      </c>
      <c r="BE2145" s="170" t="str">
        <f aca="false">Clear &amp; Strain</f>
        <v>JX516048=</v>
      </c>
      <c r="BF2145" s="170" t="str">
        <f aca="false">CONCATENATE(A2145,"=",F2145,". ",AX2145,IF(AB2145="","",CONCATENATE(".",AB2145)))</f>
        <v>JX516048=. .GBR</v>
      </c>
      <c r="BG2145" s="170" t="str">
        <f aca="false">CONCATENATE(A2145,"=",F2145,". ",AX2145)</f>
        <v>JX516048=. .GBR</v>
      </c>
      <c r="BH2145" s="170" t="str">
        <f aca="false">CONCATENATE(A2145,"=",AX2145)</f>
        <v>JX516048=.GBR</v>
      </c>
      <c r="BI2145" s="170" t="str">
        <f aca="false">CONCATENATE(A2145,"=",ComForSubtype,D2145)</f>
        <v>JX516048=</v>
      </c>
      <c r="BJ2145" s="170" t="str">
        <f aca="false">CONCATENATE(A2145,"=",E2145)</f>
        <v>JX516048=</v>
      </c>
      <c r="BK2145" s="170" t="str">
        <f aca="false">CONCATENATE(A2145,"=",C2145)</f>
        <v>JX516048=</v>
      </c>
      <c r="BL2145" s="170" t="str">
        <f aca="false">CONCATENATE(D2145,"=")</f>
        <v>=</v>
      </c>
      <c r="BM2145" s="223" t="str">
        <f aca="false">IF(BA2145="XX","",BA2145)</f>
        <v>JX516048</v>
      </c>
      <c r="BN2145" s="224" t="str">
        <f aca="false">CONCATENATE(IF(F2145="","",F2145),IF(G2145="","",CONCATENATE(" / ",G2145)))</f>
        <v/>
      </c>
      <c r="BO2145" s="225" t="str">
        <f aca="false">AX2145</f>
        <v>.GBR</v>
      </c>
      <c r="BP2145" s="226" t="str">
        <f aca="false">IF(V2145="","",V2145)</f>
        <v/>
      </c>
      <c r="BQ2145" s="226" t="str">
        <f aca="false">IF(W2145="","",CONCATENATE(W2145,IF(LEFT(AO2145,1)="s","+","")))</f>
        <v/>
      </c>
      <c r="BR2145" s="226" t="str">
        <f aca="false">IF(X2145="","",CONCATENATE(X2145,IF(LEFT(AQ2145,1)="s","+","")))</f>
        <v/>
      </c>
      <c r="BS2145" s="226" t="str">
        <f aca="false">IF(Y2145="","",CONCATENATE(Y2145,IF(LEFT(AR2145,1)="s","+","")))</f>
        <v/>
      </c>
      <c r="BT2145" s="226" t="str">
        <f aca="false">IF(Z2145="","",CONCATENATE(Z2145,IF(LEFT(AS2145,1)="s","+","")))</f>
        <v/>
      </c>
      <c r="BU2145" s="227" t="str">
        <f aca="false">IF(AA2145="","",CONCATENATE(AA2145,IF(LEFT(AT2145,1)="s","+","")))</f>
        <v/>
      </c>
      <c r="BW2145" s="177" t="s">
        <v>338</v>
      </c>
      <c r="BX2145" s="170" t="str">
        <f aca="false">IF(BW2145&lt;&gt;"",IF(ISNUMBER(FIND("=",BW2145)),LEFT(BW2145,FIND("=",BW2145)-1),BW2145),BW2145)</f>
        <v>xx</v>
      </c>
      <c r="BY2145" s="170" t="str">
        <f aca="false">IF(BW2145&lt;&gt;"",IF(ISNUMBER(FIND("=",BW2145)),RIGHT(BW2145,LEN(BW2145)-FIND("=",BW2145)),""),"")</f>
        <v>Non_select</v>
      </c>
      <c r="BZ2145" s="170" t="str">
        <f aca="false">IF(BX2145&lt;&gt;"",IF(ISNUMBER(FIND(".",BX2145)),LEFT(BX2145,FIND(".",BX2145)-1),BX2145),BX2145)</f>
        <v>xx</v>
      </c>
      <c r="CA2145" s="170" t="str">
        <f aca="false">IF(BX2145&lt;&gt;"",IF(ISNUMBER(FIND(".",BX2145)),RIGHT(BX2145,LEN(BX2145)-FIND(".",BX2145)),""),"")</f>
        <v/>
      </c>
      <c r="CC2145" s="170" t="str">
        <f aca="false">A2145</f>
        <v>JX516048</v>
      </c>
      <c r="CD2145" s="178" t="s">
        <v>339</v>
      </c>
      <c r="CE2145" s="178" t="s">
        <v>340</v>
      </c>
      <c r="CF2145" s="178" t="s">
        <v>341</v>
      </c>
      <c r="CK2145" s="178"/>
      <c r="CR2145" s="228" t="n">
        <f aca="false">C2145</f>
        <v>0</v>
      </c>
      <c r="CS2145" s="229" t="n">
        <f aca="false">D2145</f>
        <v>0</v>
      </c>
      <c r="CT2145" s="170" t="str">
        <f aca="false">CONCATENATE(CD2145," strain ",CM2145," ",CL2145,", partial cds")</f>
        <v>Hepatitis E virus strain  , partial cds</v>
      </c>
    </row>
    <row r="2146" customFormat="false" ht="11.9" hidden="true" customHeight="true" outlineLevel="0" collapsed="false">
      <c r="A2146" s="1" t="s">
        <v>5100</v>
      </c>
      <c r="B2146" s="147" t="s">
        <v>371</v>
      </c>
      <c r="F2146" s="210"/>
      <c r="H2146" s="146" t="s">
        <v>649</v>
      </c>
      <c r="I2146" s="153" t="s">
        <v>650</v>
      </c>
      <c r="J2146" s="146" t="s">
        <v>395</v>
      </c>
      <c r="AJ2146" s="219" t="n">
        <f aca="false">SeqEnd-SeqBeg+1</f>
        <v>1</v>
      </c>
      <c r="AK2146" s="220" t="n">
        <f aca="false">AND( SeqBeg&lt;=Beg  , End &lt;=SeqEnd )</f>
        <v>0</v>
      </c>
      <c r="AN2146" s="221"/>
      <c r="AO2146" s="147" t="s">
        <v>103</v>
      </c>
      <c r="AP2146" s="147" t="s">
        <v>103</v>
      </c>
      <c r="AQ2146" s="147" t="s">
        <v>103</v>
      </c>
      <c r="AR2146" s="147" t="s">
        <v>103</v>
      </c>
      <c r="AS2146" s="147" t="s">
        <v>103</v>
      </c>
      <c r="AT2146" s="147" t="s">
        <v>103</v>
      </c>
      <c r="AU2146" s="146"/>
      <c r="AW2146" s="222" t="str">
        <f aca="false">HYPERLINK(CONCATENATE("http://www.ncbi.nlm.nih.gov/nuccore/",BM2146),BM2146)</f>
        <v>JX516049</v>
      </c>
      <c r="AX2146" s="219" t="str">
        <f aca="false">CONCATENATE(D2146,IF(I2146="","",CONCATENATE(".",I2146)),IF(K2146="","",CONCATENATE(".",K2146)),IF(M2146="","",CONCATENATE(".",M2146)),IF(R2146="","",CONCATENATE(".",R2146)),IF(U2146="","","(*)"))</f>
        <v>.GBR</v>
      </c>
      <c r="AY2146" s="170" t="str">
        <f aca="false">CONCATENATE(BM2146,".",BN2146)</f>
        <v>JX516049.</v>
      </c>
      <c r="AZ2146" s="171" t="str">
        <f aca="false">IF(AV2146="",IF(ISNUMBER(FIND(".",A2146)),LEFT(A2146,FIND(".",A2146)-1),A2146),AV2146)</f>
        <v>JX516049</v>
      </c>
      <c r="BA2146" s="171" t="str">
        <f aca="false">IF(ISNUMBER(FIND("-",AZ2146)),LEFT(AZ2146,FIND("-",AZ2146)-1),AZ2146)</f>
        <v>JX516049</v>
      </c>
      <c r="BB2146" s="170" t="str">
        <f aca="false"> MEGAname &amp; "="</f>
        <v>JX516049=</v>
      </c>
      <c r="BC2146" s="170" t="str">
        <f aca="false">Clear &amp; IF(span ,"Span","out")</f>
        <v>JX516049=out</v>
      </c>
      <c r="BD2146" s="170" t="str">
        <f aca="false">Clear &amp; IF(span, IF(B2146=".","Selected",B2146),"out")</f>
        <v>JX516049=out</v>
      </c>
      <c r="BE2146" s="170" t="str">
        <f aca="false">Clear &amp; Strain</f>
        <v>JX516049=</v>
      </c>
      <c r="BF2146" s="170" t="str">
        <f aca="false">CONCATENATE(A2146,"=",F2146,". ",AX2146,IF(AB2146="","",CONCATENATE(".",AB2146)))</f>
        <v>JX516049=. .GBR</v>
      </c>
      <c r="BG2146" s="170" t="str">
        <f aca="false">CONCATENATE(A2146,"=",F2146,". ",AX2146)</f>
        <v>JX516049=. .GBR</v>
      </c>
      <c r="BH2146" s="170" t="str">
        <f aca="false">CONCATENATE(A2146,"=",AX2146)</f>
        <v>JX516049=.GBR</v>
      </c>
      <c r="BI2146" s="170" t="str">
        <f aca="false">CONCATENATE(A2146,"=",ComForSubtype,D2146)</f>
        <v>JX516049=</v>
      </c>
      <c r="BJ2146" s="170" t="str">
        <f aca="false">CONCATENATE(A2146,"=",E2146)</f>
        <v>JX516049=</v>
      </c>
      <c r="BK2146" s="170" t="str">
        <f aca="false">CONCATENATE(A2146,"=",C2146)</f>
        <v>JX516049=</v>
      </c>
      <c r="BL2146" s="170" t="str">
        <f aca="false">CONCATENATE(D2146,"=")</f>
        <v>=</v>
      </c>
      <c r="BM2146" s="223" t="str">
        <f aca="false">IF(BA2146="XX","",BA2146)</f>
        <v>JX516049</v>
      </c>
      <c r="BN2146" s="224" t="str">
        <f aca="false">CONCATENATE(IF(F2146="","",F2146),IF(G2146="","",CONCATENATE(" / ",G2146)))</f>
        <v/>
      </c>
      <c r="BO2146" s="225" t="str">
        <f aca="false">AX2146</f>
        <v>.GBR</v>
      </c>
      <c r="BP2146" s="226" t="str">
        <f aca="false">IF(V2146="","",V2146)</f>
        <v/>
      </c>
      <c r="BQ2146" s="226" t="str">
        <f aca="false">IF(W2146="","",CONCATENATE(W2146,IF(LEFT(AO2146,1)="s","+","")))</f>
        <v/>
      </c>
      <c r="BR2146" s="226" t="str">
        <f aca="false">IF(X2146="","",CONCATENATE(X2146,IF(LEFT(AQ2146,1)="s","+","")))</f>
        <v/>
      </c>
      <c r="BS2146" s="226" t="str">
        <f aca="false">IF(Y2146="","",CONCATENATE(Y2146,IF(LEFT(AR2146,1)="s","+","")))</f>
        <v/>
      </c>
      <c r="BT2146" s="226" t="str">
        <f aca="false">IF(Z2146="","",CONCATENATE(Z2146,IF(LEFT(AS2146,1)="s","+","")))</f>
        <v/>
      </c>
      <c r="BU2146" s="227" t="str">
        <f aca="false">IF(AA2146="","",CONCATENATE(AA2146,IF(LEFT(AT2146,1)="s","+","")))</f>
        <v/>
      </c>
      <c r="BW2146" s="177" t="s">
        <v>338</v>
      </c>
      <c r="BX2146" s="170" t="str">
        <f aca="false">IF(BW2146&lt;&gt;"",IF(ISNUMBER(FIND("=",BW2146)),LEFT(BW2146,FIND("=",BW2146)-1),BW2146),BW2146)</f>
        <v>xx</v>
      </c>
      <c r="BY2146" s="170" t="str">
        <f aca="false">IF(BW2146&lt;&gt;"",IF(ISNUMBER(FIND("=",BW2146)),RIGHT(BW2146,LEN(BW2146)-FIND("=",BW2146)),""),"")</f>
        <v>Non_select</v>
      </c>
      <c r="BZ2146" s="170" t="str">
        <f aca="false">IF(BX2146&lt;&gt;"",IF(ISNUMBER(FIND(".",BX2146)),LEFT(BX2146,FIND(".",BX2146)-1),BX2146),BX2146)</f>
        <v>xx</v>
      </c>
      <c r="CA2146" s="170" t="str">
        <f aca="false">IF(BX2146&lt;&gt;"",IF(ISNUMBER(FIND(".",BX2146)),RIGHT(BX2146,LEN(BX2146)-FIND(".",BX2146)),""),"")</f>
        <v/>
      </c>
      <c r="CC2146" s="170" t="str">
        <f aca="false">A2146</f>
        <v>JX516049</v>
      </c>
      <c r="CD2146" s="178" t="s">
        <v>339</v>
      </c>
      <c r="CE2146" s="178" t="s">
        <v>340</v>
      </c>
      <c r="CF2146" s="178" t="s">
        <v>341</v>
      </c>
      <c r="CK2146" s="178"/>
      <c r="CR2146" s="228" t="n">
        <f aca="false">C2146</f>
        <v>0</v>
      </c>
      <c r="CS2146" s="229" t="n">
        <f aca="false">D2146</f>
        <v>0</v>
      </c>
      <c r="CT2146" s="170" t="str">
        <f aca="false">CONCATENATE(CD2146," strain ",CM2146," ",CL2146,", partial cds")</f>
        <v>Hepatitis E virus strain  , partial cds</v>
      </c>
    </row>
    <row r="2147" customFormat="false" ht="11.9" hidden="true" customHeight="true" outlineLevel="0" collapsed="false">
      <c r="A2147" s="1" t="s">
        <v>5101</v>
      </c>
      <c r="B2147" s="147" t="s">
        <v>371</v>
      </c>
      <c r="F2147" s="210"/>
      <c r="H2147" s="146" t="s">
        <v>649</v>
      </c>
      <c r="I2147" s="153" t="s">
        <v>650</v>
      </c>
      <c r="J2147" s="146" t="s">
        <v>395</v>
      </c>
      <c r="AJ2147" s="219" t="n">
        <f aca="false">SeqEnd-SeqBeg+1</f>
        <v>1</v>
      </c>
      <c r="AK2147" s="220" t="n">
        <f aca="false">AND( SeqBeg&lt;=Beg  , End &lt;=SeqEnd )</f>
        <v>0</v>
      </c>
      <c r="AN2147" s="221"/>
      <c r="AO2147" s="147" t="s">
        <v>103</v>
      </c>
      <c r="AP2147" s="147" t="s">
        <v>103</v>
      </c>
      <c r="AQ2147" s="147" t="s">
        <v>103</v>
      </c>
      <c r="AR2147" s="147" t="s">
        <v>103</v>
      </c>
      <c r="AS2147" s="147" t="s">
        <v>103</v>
      </c>
      <c r="AT2147" s="147" t="s">
        <v>103</v>
      </c>
      <c r="AU2147" s="146"/>
      <c r="AW2147" s="222" t="str">
        <f aca="false">HYPERLINK(CONCATENATE("http://www.ncbi.nlm.nih.gov/nuccore/",BM2147),BM2147)</f>
        <v>JX516050</v>
      </c>
      <c r="AX2147" s="219" t="str">
        <f aca="false">CONCATENATE(D2147,IF(I2147="","",CONCATENATE(".",I2147)),IF(K2147="","",CONCATENATE(".",K2147)),IF(M2147="","",CONCATENATE(".",M2147)),IF(R2147="","",CONCATENATE(".",R2147)),IF(U2147="","","(*)"))</f>
        <v>.GBR</v>
      </c>
      <c r="AY2147" s="170" t="str">
        <f aca="false">CONCATENATE(BM2147,".",BN2147)</f>
        <v>JX516050.</v>
      </c>
      <c r="AZ2147" s="171" t="str">
        <f aca="false">IF(AV2147="",IF(ISNUMBER(FIND(".",A2147)),LEFT(A2147,FIND(".",A2147)-1),A2147),AV2147)</f>
        <v>JX516050</v>
      </c>
      <c r="BA2147" s="171" t="str">
        <f aca="false">IF(ISNUMBER(FIND("-",AZ2147)),LEFT(AZ2147,FIND("-",AZ2147)-1),AZ2147)</f>
        <v>JX516050</v>
      </c>
      <c r="BB2147" s="170" t="str">
        <f aca="false"> MEGAname &amp; "="</f>
        <v>JX516050=</v>
      </c>
      <c r="BC2147" s="170" t="str">
        <f aca="false">Clear &amp; IF(span ,"Span","out")</f>
        <v>JX516050=out</v>
      </c>
      <c r="BD2147" s="170" t="str">
        <f aca="false">Clear &amp; IF(span, IF(B2147=".","Selected",B2147),"out")</f>
        <v>JX516050=out</v>
      </c>
      <c r="BE2147" s="170" t="str">
        <f aca="false">Clear &amp; Strain</f>
        <v>JX516050=</v>
      </c>
      <c r="BF2147" s="170" t="str">
        <f aca="false">CONCATENATE(A2147,"=",F2147,". ",AX2147,IF(AB2147="","",CONCATENATE(".",AB2147)))</f>
        <v>JX516050=. .GBR</v>
      </c>
      <c r="BG2147" s="170" t="str">
        <f aca="false">CONCATENATE(A2147,"=",F2147,". ",AX2147)</f>
        <v>JX516050=. .GBR</v>
      </c>
      <c r="BH2147" s="170" t="str">
        <f aca="false">CONCATENATE(A2147,"=",AX2147)</f>
        <v>JX516050=.GBR</v>
      </c>
      <c r="BI2147" s="170" t="str">
        <f aca="false">CONCATENATE(A2147,"=",ComForSubtype,D2147)</f>
        <v>JX516050=</v>
      </c>
      <c r="BJ2147" s="170" t="str">
        <f aca="false">CONCATENATE(A2147,"=",E2147)</f>
        <v>JX516050=</v>
      </c>
      <c r="BK2147" s="170" t="str">
        <f aca="false">CONCATENATE(A2147,"=",C2147)</f>
        <v>JX516050=</v>
      </c>
      <c r="BL2147" s="170" t="str">
        <f aca="false">CONCATENATE(D2147,"=")</f>
        <v>=</v>
      </c>
      <c r="BM2147" s="223" t="str">
        <f aca="false">IF(BA2147="XX","",BA2147)</f>
        <v>JX516050</v>
      </c>
      <c r="BN2147" s="224" t="str">
        <f aca="false">CONCATENATE(IF(F2147="","",F2147),IF(G2147="","",CONCATENATE(" / ",G2147)))</f>
        <v/>
      </c>
      <c r="BO2147" s="225" t="str">
        <f aca="false">AX2147</f>
        <v>.GBR</v>
      </c>
      <c r="BP2147" s="226" t="str">
        <f aca="false">IF(V2147="","",V2147)</f>
        <v/>
      </c>
      <c r="BQ2147" s="226" t="str">
        <f aca="false">IF(W2147="","",CONCATENATE(W2147,IF(LEFT(AO2147,1)="s","+","")))</f>
        <v/>
      </c>
      <c r="BR2147" s="226" t="str">
        <f aca="false">IF(X2147="","",CONCATENATE(X2147,IF(LEFT(AQ2147,1)="s","+","")))</f>
        <v/>
      </c>
      <c r="BS2147" s="226" t="str">
        <f aca="false">IF(Y2147="","",CONCATENATE(Y2147,IF(LEFT(AR2147,1)="s","+","")))</f>
        <v/>
      </c>
      <c r="BT2147" s="226" t="str">
        <f aca="false">IF(Z2147="","",CONCATENATE(Z2147,IF(LEFT(AS2147,1)="s","+","")))</f>
        <v/>
      </c>
      <c r="BU2147" s="227" t="str">
        <f aca="false">IF(AA2147="","",CONCATENATE(AA2147,IF(LEFT(AT2147,1)="s","+","")))</f>
        <v/>
      </c>
      <c r="BW2147" s="177" t="s">
        <v>338</v>
      </c>
      <c r="BX2147" s="170" t="str">
        <f aca="false">IF(BW2147&lt;&gt;"",IF(ISNUMBER(FIND("=",BW2147)),LEFT(BW2147,FIND("=",BW2147)-1),BW2147),BW2147)</f>
        <v>xx</v>
      </c>
      <c r="BY2147" s="170" t="str">
        <f aca="false">IF(BW2147&lt;&gt;"",IF(ISNUMBER(FIND("=",BW2147)),RIGHT(BW2147,LEN(BW2147)-FIND("=",BW2147)),""),"")</f>
        <v>Non_select</v>
      </c>
      <c r="BZ2147" s="170" t="str">
        <f aca="false">IF(BX2147&lt;&gt;"",IF(ISNUMBER(FIND(".",BX2147)),LEFT(BX2147,FIND(".",BX2147)-1),BX2147),BX2147)</f>
        <v>xx</v>
      </c>
      <c r="CA2147" s="170" t="str">
        <f aca="false">IF(BX2147&lt;&gt;"",IF(ISNUMBER(FIND(".",BX2147)),RIGHT(BX2147,LEN(BX2147)-FIND(".",BX2147)),""),"")</f>
        <v/>
      </c>
      <c r="CC2147" s="170" t="str">
        <f aca="false">A2147</f>
        <v>JX516050</v>
      </c>
      <c r="CD2147" s="178" t="s">
        <v>339</v>
      </c>
      <c r="CE2147" s="178" t="s">
        <v>340</v>
      </c>
      <c r="CF2147" s="178" t="s">
        <v>341</v>
      </c>
      <c r="CK2147" s="178"/>
      <c r="CR2147" s="228" t="n">
        <f aca="false">C2147</f>
        <v>0</v>
      </c>
      <c r="CS2147" s="229" t="n">
        <f aca="false">D2147</f>
        <v>0</v>
      </c>
      <c r="CT2147" s="170" t="str">
        <f aca="false">CONCATENATE(CD2147," strain ",CM2147," ",CL2147,", partial cds")</f>
        <v>Hepatitis E virus strain  , partial cds</v>
      </c>
    </row>
    <row r="2148" customFormat="false" ht="11.9" hidden="true" customHeight="true" outlineLevel="0" collapsed="false">
      <c r="A2148" s="1" t="s">
        <v>5102</v>
      </c>
      <c r="B2148" s="147" t="s">
        <v>371</v>
      </c>
      <c r="F2148" s="210"/>
      <c r="H2148" s="146" t="s">
        <v>649</v>
      </c>
      <c r="I2148" s="153" t="s">
        <v>650</v>
      </c>
      <c r="J2148" s="146" t="s">
        <v>395</v>
      </c>
      <c r="AJ2148" s="219" t="n">
        <f aca="false">SeqEnd-SeqBeg+1</f>
        <v>1</v>
      </c>
      <c r="AK2148" s="220" t="n">
        <f aca="false">AND( SeqBeg&lt;=Beg  , End &lt;=SeqEnd )</f>
        <v>0</v>
      </c>
      <c r="AN2148" s="221"/>
      <c r="AO2148" s="147" t="s">
        <v>103</v>
      </c>
      <c r="AP2148" s="147" t="s">
        <v>103</v>
      </c>
      <c r="AQ2148" s="147" t="s">
        <v>103</v>
      </c>
      <c r="AR2148" s="147" t="s">
        <v>103</v>
      </c>
      <c r="AS2148" s="147" t="s">
        <v>103</v>
      </c>
      <c r="AT2148" s="147" t="s">
        <v>103</v>
      </c>
      <c r="AU2148" s="146"/>
      <c r="AW2148" s="222" t="str">
        <f aca="false">HYPERLINK(CONCATENATE("http://www.ncbi.nlm.nih.gov/nuccore/",BM2148),BM2148)</f>
        <v>JX516051</v>
      </c>
      <c r="AX2148" s="219" t="str">
        <f aca="false">CONCATENATE(D2148,IF(I2148="","",CONCATENATE(".",I2148)),IF(K2148="","",CONCATENATE(".",K2148)),IF(M2148="","",CONCATENATE(".",M2148)),IF(R2148="","",CONCATENATE(".",R2148)),IF(U2148="","","(*)"))</f>
        <v>.GBR</v>
      </c>
      <c r="AY2148" s="170" t="str">
        <f aca="false">CONCATENATE(BM2148,".",BN2148)</f>
        <v>JX516051.</v>
      </c>
      <c r="AZ2148" s="171" t="str">
        <f aca="false">IF(AV2148="",IF(ISNUMBER(FIND(".",A2148)),LEFT(A2148,FIND(".",A2148)-1),A2148),AV2148)</f>
        <v>JX516051</v>
      </c>
      <c r="BA2148" s="171" t="str">
        <f aca="false">IF(ISNUMBER(FIND("-",AZ2148)),LEFT(AZ2148,FIND("-",AZ2148)-1),AZ2148)</f>
        <v>JX516051</v>
      </c>
      <c r="BB2148" s="170" t="str">
        <f aca="false"> MEGAname &amp; "="</f>
        <v>JX516051=</v>
      </c>
      <c r="BC2148" s="170" t="str">
        <f aca="false">Clear &amp; IF(span ,"Span","out")</f>
        <v>JX516051=out</v>
      </c>
      <c r="BD2148" s="170" t="str">
        <f aca="false">Clear &amp; IF(span, IF(B2148=".","Selected",B2148),"out")</f>
        <v>JX516051=out</v>
      </c>
      <c r="BE2148" s="170" t="str">
        <f aca="false">Clear &amp; Strain</f>
        <v>JX516051=</v>
      </c>
      <c r="BF2148" s="170" t="str">
        <f aca="false">CONCATENATE(A2148,"=",F2148,". ",AX2148,IF(AB2148="","",CONCATENATE(".",AB2148)))</f>
        <v>JX516051=. .GBR</v>
      </c>
      <c r="BG2148" s="170" t="str">
        <f aca="false">CONCATENATE(A2148,"=",F2148,". ",AX2148)</f>
        <v>JX516051=. .GBR</v>
      </c>
      <c r="BH2148" s="170" t="str">
        <f aca="false">CONCATENATE(A2148,"=",AX2148)</f>
        <v>JX516051=.GBR</v>
      </c>
      <c r="BI2148" s="170" t="str">
        <f aca="false">CONCATENATE(A2148,"=",ComForSubtype,D2148)</f>
        <v>JX516051=</v>
      </c>
      <c r="BJ2148" s="170" t="str">
        <f aca="false">CONCATENATE(A2148,"=",E2148)</f>
        <v>JX516051=</v>
      </c>
      <c r="BK2148" s="170" t="str">
        <f aca="false">CONCATENATE(A2148,"=",C2148)</f>
        <v>JX516051=</v>
      </c>
      <c r="BL2148" s="170" t="str">
        <f aca="false">CONCATENATE(D2148,"=")</f>
        <v>=</v>
      </c>
      <c r="BM2148" s="223" t="str">
        <f aca="false">IF(BA2148="XX","",BA2148)</f>
        <v>JX516051</v>
      </c>
      <c r="BN2148" s="224" t="str">
        <f aca="false">CONCATENATE(IF(F2148="","",F2148),IF(G2148="","",CONCATENATE(" / ",G2148)))</f>
        <v/>
      </c>
      <c r="BO2148" s="225" t="str">
        <f aca="false">AX2148</f>
        <v>.GBR</v>
      </c>
      <c r="BP2148" s="226" t="str">
        <f aca="false">IF(V2148="","",V2148)</f>
        <v/>
      </c>
      <c r="BQ2148" s="226" t="str">
        <f aca="false">IF(W2148="","",CONCATENATE(W2148,IF(LEFT(AO2148,1)="s","+","")))</f>
        <v/>
      </c>
      <c r="BR2148" s="226" t="str">
        <f aca="false">IF(X2148="","",CONCATENATE(X2148,IF(LEFT(AQ2148,1)="s","+","")))</f>
        <v/>
      </c>
      <c r="BS2148" s="226" t="str">
        <f aca="false">IF(Y2148="","",CONCATENATE(Y2148,IF(LEFT(AR2148,1)="s","+","")))</f>
        <v/>
      </c>
      <c r="BT2148" s="226" t="str">
        <f aca="false">IF(Z2148="","",CONCATENATE(Z2148,IF(LEFT(AS2148,1)="s","+","")))</f>
        <v/>
      </c>
      <c r="BU2148" s="227" t="str">
        <f aca="false">IF(AA2148="","",CONCATENATE(AA2148,IF(LEFT(AT2148,1)="s","+","")))</f>
        <v/>
      </c>
      <c r="BW2148" s="177" t="s">
        <v>338</v>
      </c>
      <c r="BX2148" s="170" t="str">
        <f aca="false">IF(BW2148&lt;&gt;"",IF(ISNUMBER(FIND("=",BW2148)),LEFT(BW2148,FIND("=",BW2148)-1),BW2148),BW2148)</f>
        <v>xx</v>
      </c>
      <c r="BY2148" s="170" t="str">
        <f aca="false">IF(BW2148&lt;&gt;"",IF(ISNUMBER(FIND("=",BW2148)),RIGHT(BW2148,LEN(BW2148)-FIND("=",BW2148)),""),"")</f>
        <v>Non_select</v>
      </c>
      <c r="BZ2148" s="170" t="str">
        <f aca="false">IF(BX2148&lt;&gt;"",IF(ISNUMBER(FIND(".",BX2148)),LEFT(BX2148,FIND(".",BX2148)-1),BX2148),BX2148)</f>
        <v>xx</v>
      </c>
      <c r="CA2148" s="170" t="str">
        <f aca="false">IF(BX2148&lt;&gt;"",IF(ISNUMBER(FIND(".",BX2148)),RIGHT(BX2148,LEN(BX2148)-FIND(".",BX2148)),""),"")</f>
        <v/>
      </c>
      <c r="CC2148" s="170" t="str">
        <f aca="false">A2148</f>
        <v>JX516051</v>
      </c>
      <c r="CD2148" s="178" t="s">
        <v>339</v>
      </c>
      <c r="CE2148" s="178" t="s">
        <v>340</v>
      </c>
      <c r="CF2148" s="178" t="s">
        <v>341</v>
      </c>
      <c r="CK2148" s="178"/>
      <c r="CR2148" s="228" t="n">
        <f aca="false">C2148</f>
        <v>0</v>
      </c>
      <c r="CS2148" s="229" t="n">
        <f aca="false">D2148</f>
        <v>0</v>
      </c>
      <c r="CT2148" s="170" t="str">
        <f aca="false">CONCATENATE(CD2148," strain ",CM2148," ",CL2148,", partial cds")</f>
        <v>Hepatitis E virus strain  , partial cds</v>
      </c>
    </row>
    <row r="2149" customFormat="false" ht="11.9" hidden="true" customHeight="true" outlineLevel="0" collapsed="false">
      <c r="A2149" s="1" t="s">
        <v>5103</v>
      </c>
      <c r="B2149" s="147" t="s">
        <v>371</v>
      </c>
      <c r="F2149" s="210"/>
      <c r="H2149" s="146" t="s">
        <v>649</v>
      </c>
      <c r="I2149" s="153" t="s">
        <v>650</v>
      </c>
      <c r="J2149" s="146" t="s">
        <v>395</v>
      </c>
      <c r="AJ2149" s="219" t="n">
        <f aca="false">SeqEnd-SeqBeg+1</f>
        <v>1</v>
      </c>
      <c r="AK2149" s="220" t="n">
        <f aca="false">AND( SeqBeg&lt;=Beg  , End &lt;=SeqEnd )</f>
        <v>0</v>
      </c>
      <c r="AN2149" s="221"/>
      <c r="AO2149" s="147" t="s">
        <v>103</v>
      </c>
      <c r="AP2149" s="147" t="s">
        <v>103</v>
      </c>
      <c r="AQ2149" s="147" t="s">
        <v>103</v>
      </c>
      <c r="AR2149" s="147" t="s">
        <v>103</v>
      </c>
      <c r="AS2149" s="147" t="s">
        <v>103</v>
      </c>
      <c r="AT2149" s="147" t="s">
        <v>103</v>
      </c>
      <c r="AU2149" s="146"/>
      <c r="AW2149" s="222" t="str">
        <f aca="false">HYPERLINK(CONCATENATE("http://www.ncbi.nlm.nih.gov/nuccore/",BM2149),BM2149)</f>
        <v>JX516052</v>
      </c>
      <c r="AX2149" s="219" t="str">
        <f aca="false">CONCATENATE(D2149,IF(I2149="","",CONCATENATE(".",I2149)),IF(K2149="","",CONCATENATE(".",K2149)),IF(M2149="","",CONCATENATE(".",M2149)),IF(R2149="","",CONCATENATE(".",R2149)),IF(U2149="","","(*)"))</f>
        <v>.GBR</v>
      </c>
      <c r="AY2149" s="170" t="str">
        <f aca="false">CONCATENATE(BM2149,".",BN2149)</f>
        <v>JX516052.</v>
      </c>
      <c r="AZ2149" s="171" t="str">
        <f aca="false">IF(AV2149="",IF(ISNUMBER(FIND(".",A2149)),LEFT(A2149,FIND(".",A2149)-1),A2149),AV2149)</f>
        <v>JX516052</v>
      </c>
      <c r="BA2149" s="171" t="str">
        <f aca="false">IF(ISNUMBER(FIND("-",AZ2149)),LEFT(AZ2149,FIND("-",AZ2149)-1),AZ2149)</f>
        <v>JX516052</v>
      </c>
      <c r="BB2149" s="170" t="str">
        <f aca="false"> MEGAname &amp; "="</f>
        <v>JX516052=</v>
      </c>
      <c r="BC2149" s="170" t="str">
        <f aca="false">Clear &amp; IF(span ,"Span","out")</f>
        <v>JX516052=out</v>
      </c>
      <c r="BD2149" s="170" t="str">
        <f aca="false">Clear &amp; IF(span, IF(B2149=".","Selected",B2149),"out")</f>
        <v>JX516052=out</v>
      </c>
      <c r="BE2149" s="170" t="str">
        <f aca="false">Clear &amp; Strain</f>
        <v>JX516052=</v>
      </c>
      <c r="BF2149" s="170" t="str">
        <f aca="false">CONCATENATE(A2149,"=",F2149,". ",AX2149,IF(AB2149="","",CONCATENATE(".",AB2149)))</f>
        <v>JX516052=. .GBR</v>
      </c>
      <c r="BG2149" s="170" t="str">
        <f aca="false">CONCATENATE(A2149,"=",F2149,". ",AX2149)</f>
        <v>JX516052=. .GBR</v>
      </c>
      <c r="BH2149" s="170" t="str">
        <f aca="false">CONCATENATE(A2149,"=",AX2149)</f>
        <v>JX516052=.GBR</v>
      </c>
      <c r="BI2149" s="170" t="str">
        <f aca="false">CONCATENATE(A2149,"=",ComForSubtype,D2149)</f>
        <v>JX516052=</v>
      </c>
      <c r="BJ2149" s="170" t="str">
        <f aca="false">CONCATENATE(A2149,"=",E2149)</f>
        <v>JX516052=</v>
      </c>
      <c r="BK2149" s="170" t="str">
        <f aca="false">CONCATENATE(A2149,"=",C2149)</f>
        <v>JX516052=</v>
      </c>
      <c r="BL2149" s="170" t="str">
        <f aca="false">CONCATENATE(D2149,"=")</f>
        <v>=</v>
      </c>
      <c r="BM2149" s="223" t="str">
        <f aca="false">IF(BA2149="XX","",BA2149)</f>
        <v>JX516052</v>
      </c>
      <c r="BN2149" s="224" t="str">
        <f aca="false">CONCATENATE(IF(F2149="","",F2149),IF(G2149="","",CONCATENATE(" / ",G2149)))</f>
        <v/>
      </c>
      <c r="BO2149" s="225" t="str">
        <f aca="false">AX2149</f>
        <v>.GBR</v>
      </c>
      <c r="BP2149" s="226" t="str">
        <f aca="false">IF(V2149="","",V2149)</f>
        <v/>
      </c>
      <c r="BQ2149" s="226" t="str">
        <f aca="false">IF(W2149="","",CONCATENATE(W2149,IF(LEFT(AO2149,1)="s","+","")))</f>
        <v/>
      </c>
      <c r="BR2149" s="226" t="str">
        <f aca="false">IF(X2149="","",CONCATENATE(X2149,IF(LEFT(AQ2149,1)="s","+","")))</f>
        <v/>
      </c>
      <c r="BS2149" s="226" t="str">
        <f aca="false">IF(Y2149="","",CONCATENATE(Y2149,IF(LEFT(AR2149,1)="s","+","")))</f>
        <v/>
      </c>
      <c r="BT2149" s="226" t="str">
        <f aca="false">IF(Z2149="","",CONCATENATE(Z2149,IF(LEFT(AS2149,1)="s","+","")))</f>
        <v/>
      </c>
      <c r="BU2149" s="227" t="str">
        <f aca="false">IF(AA2149="","",CONCATENATE(AA2149,IF(LEFT(AT2149,1)="s","+","")))</f>
        <v/>
      </c>
      <c r="BW2149" s="177" t="s">
        <v>338</v>
      </c>
      <c r="BX2149" s="170" t="str">
        <f aca="false">IF(BW2149&lt;&gt;"",IF(ISNUMBER(FIND("=",BW2149)),LEFT(BW2149,FIND("=",BW2149)-1),BW2149),BW2149)</f>
        <v>xx</v>
      </c>
      <c r="BY2149" s="170" t="str">
        <f aca="false">IF(BW2149&lt;&gt;"",IF(ISNUMBER(FIND("=",BW2149)),RIGHT(BW2149,LEN(BW2149)-FIND("=",BW2149)),""),"")</f>
        <v>Non_select</v>
      </c>
      <c r="BZ2149" s="170" t="str">
        <f aca="false">IF(BX2149&lt;&gt;"",IF(ISNUMBER(FIND(".",BX2149)),LEFT(BX2149,FIND(".",BX2149)-1),BX2149),BX2149)</f>
        <v>xx</v>
      </c>
      <c r="CA2149" s="170" t="str">
        <f aca="false">IF(BX2149&lt;&gt;"",IF(ISNUMBER(FIND(".",BX2149)),RIGHT(BX2149,LEN(BX2149)-FIND(".",BX2149)),""),"")</f>
        <v/>
      </c>
      <c r="CC2149" s="170" t="str">
        <f aca="false">A2149</f>
        <v>JX516052</v>
      </c>
      <c r="CD2149" s="178" t="s">
        <v>339</v>
      </c>
      <c r="CE2149" s="178" t="s">
        <v>340</v>
      </c>
      <c r="CF2149" s="178" t="s">
        <v>341</v>
      </c>
      <c r="CK2149" s="178"/>
      <c r="CR2149" s="228" t="n">
        <f aca="false">C2149</f>
        <v>0</v>
      </c>
      <c r="CS2149" s="229" t="n">
        <f aca="false">D2149</f>
        <v>0</v>
      </c>
      <c r="CT2149" s="170" t="str">
        <f aca="false">CONCATENATE(CD2149," strain ",CM2149," ",CL2149,", partial cds")</f>
        <v>Hepatitis E virus strain  , partial cds</v>
      </c>
    </row>
    <row r="2150" customFormat="false" ht="11.9" hidden="true" customHeight="true" outlineLevel="0" collapsed="false">
      <c r="A2150" s="1" t="s">
        <v>5104</v>
      </c>
      <c r="B2150" s="147" t="s">
        <v>371</v>
      </c>
      <c r="F2150" s="210"/>
      <c r="H2150" s="146" t="s">
        <v>649</v>
      </c>
      <c r="I2150" s="153" t="s">
        <v>650</v>
      </c>
      <c r="J2150" s="146" t="s">
        <v>395</v>
      </c>
      <c r="AJ2150" s="219" t="n">
        <f aca="false">SeqEnd-SeqBeg+1</f>
        <v>1</v>
      </c>
      <c r="AK2150" s="220" t="n">
        <f aca="false">AND( SeqBeg&lt;=Beg  , End &lt;=SeqEnd )</f>
        <v>0</v>
      </c>
      <c r="AN2150" s="221"/>
      <c r="AO2150" s="147" t="s">
        <v>103</v>
      </c>
      <c r="AP2150" s="147" t="s">
        <v>103</v>
      </c>
      <c r="AQ2150" s="147" t="s">
        <v>103</v>
      </c>
      <c r="AR2150" s="147" t="s">
        <v>103</v>
      </c>
      <c r="AS2150" s="147" t="s">
        <v>103</v>
      </c>
      <c r="AT2150" s="147" t="s">
        <v>103</v>
      </c>
      <c r="AU2150" s="146"/>
      <c r="AW2150" s="222" t="str">
        <f aca="false">HYPERLINK(CONCATENATE("http://www.ncbi.nlm.nih.gov/nuccore/",BM2150),BM2150)</f>
        <v>JX516053</v>
      </c>
      <c r="AX2150" s="219" t="str">
        <f aca="false">CONCATENATE(D2150,IF(I2150="","",CONCATENATE(".",I2150)),IF(K2150="","",CONCATENATE(".",K2150)),IF(M2150="","",CONCATENATE(".",M2150)),IF(R2150="","",CONCATENATE(".",R2150)),IF(U2150="","","(*)"))</f>
        <v>.GBR</v>
      </c>
      <c r="AY2150" s="170" t="str">
        <f aca="false">CONCATENATE(BM2150,".",BN2150)</f>
        <v>JX516053.</v>
      </c>
      <c r="AZ2150" s="171" t="str">
        <f aca="false">IF(AV2150="",IF(ISNUMBER(FIND(".",A2150)),LEFT(A2150,FIND(".",A2150)-1),A2150),AV2150)</f>
        <v>JX516053</v>
      </c>
      <c r="BA2150" s="171" t="str">
        <f aca="false">IF(ISNUMBER(FIND("-",AZ2150)),LEFT(AZ2150,FIND("-",AZ2150)-1),AZ2150)</f>
        <v>JX516053</v>
      </c>
      <c r="BB2150" s="170" t="str">
        <f aca="false"> MEGAname &amp; "="</f>
        <v>JX516053=</v>
      </c>
      <c r="BC2150" s="170" t="str">
        <f aca="false">Clear &amp; IF(span ,"Span","out")</f>
        <v>JX516053=out</v>
      </c>
      <c r="BD2150" s="170" t="str">
        <f aca="false">Clear &amp; IF(span, IF(B2150=".","Selected",B2150),"out")</f>
        <v>JX516053=out</v>
      </c>
      <c r="BE2150" s="170" t="str">
        <f aca="false">Clear &amp; Strain</f>
        <v>JX516053=</v>
      </c>
      <c r="BF2150" s="170" t="str">
        <f aca="false">CONCATENATE(A2150,"=",F2150,". ",AX2150,IF(AB2150="","",CONCATENATE(".",AB2150)))</f>
        <v>JX516053=. .GBR</v>
      </c>
      <c r="BG2150" s="170" t="str">
        <f aca="false">CONCATENATE(A2150,"=",F2150,". ",AX2150)</f>
        <v>JX516053=. .GBR</v>
      </c>
      <c r="BH2150" s="170" t="str">
        <f aca="false">CONCATENATE(A2150,"=",AX2150)</f>
        <v>JX516053=.GBR</v>
      </c>
      <c r="BI2150" s="170" t="str">
        <f aca="false">CONCATENATE(A2150,"=",ComForSubtype,D2150)</f>
        <v>JX516053=</v>
      </c>
      <c r="BJ2150" s="170" t="str">
        <f aca="false">CONCATENATE(A2150,"=",E2150)</f>
        <v>JX516053=</v>
      </c>
      <c r="BK2150" s="170" t="str">
        <f aca="false">CONCATENATE(A2150,"=",C2150)</f>
        <v>JX516053=</v>
      </c>
      <c r="BL2150" s="170" t="str">
        <f aca="false">CONCATENATE(D2150,"=")</f>
        <v>=</v>
      </c>
      <c r="BM2150" s="223" t="str">
        <f aca="false">IF(BA2150="XX","",BA2150)</f>
        <v>JX516053</v>
      </c>
      <c r="BN2150" s="224" t="str">
        <f aca="false">CONCATENATE(IF(F2150="","",F2150),IF(G2150="","",CONCATENATE(" / ",G2150)))</f>
        <v/>
      </c>
      <c r="BO2150" s="225" t="str">
        <f aca="false">AX2150</f>
        <v>.GBR</v>
      </c>
      <c r="BP2150" s="226" t="str">
        <f aca="false">IF(V2150="","",V2150)</f>
        <v/>
      </c>
      <c r="BQ2150" s="226" t="str">
        <f aca="false">IF(W2150="","",CONCATENATE(W2150,IF(LEFT(AO2150,1)="s","+","")))</f>
        <v/>
      </c>
      <c r="BR2150" s="226" t="str">
        <f aca="false">IF(X2150="","",CONCATENATE(X2150,IF(LEFT(AQ2150,1)="s","+","")))</f>
        <v/>
      </c>
      <c r="BS2150" s="226" t="str">
        <f aca="false">IF(Y2150="","",CONCATENATE(Y2150,IF(LEFT(AR2150,1)="s","+","")))</f>
        <v/>
      </c>
      <c r="BT2150" s="226" t="str">
        <f aca="false">IF(Z2150="","",CONCATENATE(Z2150,IF(LEFT(AS2150,1)="s","+","")))</f>
        <v/>
      </c>
      <c r="BU2150" s="227" t="str">
        <f aca="false">IF(AA2150="","",CONCATENATE(AA2150,IF(LEFT(AT2150,1)="s","+","")))</f>
        <v/>
      </c>
      <c r="BW2150" s="177" t="s">
        <v>338</v>
      </c>
      <c r="BX2150" s="170" t="str">
        <f aca="false">IF(BW2150&lt;&gt;"",IF(ISNUMBER(FIND("=",BW2150)),LEFT(BW2150,FIND("=",BW2150)-1),BW2150),BW2150)</f>
        <v>xx</v>
      </c>
      <c r="BY2150" s="170" t="str">
        <f aca="false">IF(BW2150&lt;&gt;"",IF(ISNUMBER(FIND("=",BW2150)),RIGHT(BW2150,LEN(BW2150)-FIND("=",BW2150)),""),"")</f>
        <v>Non_select</v>
      </c>
      <c r="BZ2150" s="170" t="str">
        <f aca="false">IF(BX2150&lt;&gt;"",IF(ISNUMBER(FIND(".",BX2150)),LEFT(BX2150,FIND(".",BX2150)-1),BX2150),BX2150)</f>
        <v>xx</v>
      </c>
      <c r="CA2150" s="170" t="str">
        <f aca="false">IF(BX2150&lt;&gt;"",IF(ISNUMBER(FIND(".",BX2150)),RIGHT(BX2150,LEN(BX2150)-FIND(".",BX2150)),""),"")</f>
        <v/>
      </c>
      <c r="CC2150" s="170" t="str">
        <f aca="false">A2150</f>
        <v>JX516053</v>
      </c>
      <c r="CD2150" s="178" t="s">
        <v>339</v>
      </c>
      <c r="CE2150" s="178" t="s">
        <v>340</v>
      </c>
      <c r="CF2150" s="178" t="s">
        <v>341</v>
      </c>
      <c r="CK2150" s="178"/>
      <c r="CR2150" s="228" t="n">
        <f aca="false">C2150</f>
        <v>0</v>
      </c>
      <c r="CS2150" s="229" t="n">
        <f aca="false">D2150</f>
        <v>0</v>
      </c>
      <c r="CT2150" s="170" t="str">
        <f aca="false">CONCATENATE(CD2150," strain ",CM2150," ",CL2150,", partial cds")</f>
        <v>Hepatitis E virus strain  , partial cds</v>
      </c>
    </row>
    <row r="2151" s="146" customFormat="true" ht="11.9" hidden="true" customHeight="true" outlineLevel="0" collapsed="false">
      <c r="A2151" s="154" t="s">
        <v>5105</v>
      </c>
      <c r="B2151" s="147" t="s">
        <v>371</v>
      </c>
      <c r="C2151" s="209"/>
      <c r="D2151" s="209"/>
      <c r="E2151" s="209"/>
      <c r="F2151" s="291"/>
      <c r="G2151" s="212"/>
      <c r="H2151" s="146" t="s">
        <v>3608</v>
      </c>
      <c r="I2151" s="153" t="s">
        <v>3608</v>
      </c>
      <c r="J2151" s="146" t="s">
        <v>425</v>
      </c>
      <c r="K2151" s="155" t="s">
        <v>5106</v>
      </c>
      <c r="L2151" s="212"/>
      <c r="M2151" s="157" t="s">
        <v>4346</v>
      </c>
      <c r="N2151" s="213"/>
      <c r="O2151" s="212"/>
      <c r="P2151" s="212"/>
      <c r="Q2151" s="212"/>
      <c r="R2151" s="212"/>
      <c r="S2151" s="212"/>
      <c r="T2151" s="215"/>
      <c r="U2151" s="215"/>
      <c r="V2151" s="209"/>
      <c r="W2151" s="217"/>
      <c r="X2151" s="209"/>
      <c r="Y2151" s="209"/>
      <c r="Z2151" s="209"/>
      <c r="AA2151" s="216"/>
      <c r="AB2151" s="251" t="s">
        <v>278</v>
      </c>
      <c r="AC2151" s="163" t="s">
        <v>354</v>
      </c>
      <c r="AD2151" s="164" t="s">
        <v>354</v>
      </c>
      <c r="AE2151" s="164" t="s">
        <v>354</v>
      </c>
      <c r="AF2151" s="164" t="s">
        <v>354</v>
      </c>
      <c r="AG2151" s="166" t="s">
        <v>354</v>
      </c>
      <c r="AH2151" s="212"/>
      <c r="AI2151" s="212"/>
      <c r="AJ2151" s="219" t="n">
        <f aca="false">SeqEnd-SeqBeg+1</f>
        <v>1</v>
      </c>
      <c r="AK2151" s="220" t="n">
        <f aca="false">AND( SeqBeg&lt;=Beg  , End &lt;=SeqEnd )</f>
        <v>0</v>
      </c>
      <c r="AL2151" s="212"/>
      <c r="AM2151" s="212"/>
      <c r="AN2151" s="221"/>
      <c r="AO2151" s="147" t="s">
        <v>103</v>
      </c>
      <c r="AP2151" s="147" t="s">
        <v>103</v>
      </c>
      <c r="AQ2151" s="147" t="s">
        <v>103</v>
      </c>
      <c r="AR2151" s="147" t="s">
        <v>103</v>
      </c>
      <c r="AS2151" s="147" t="s">
        <v>103</v>
      </c>
      <c r="AT2151" s="147" t="s">
        <v>103</v>
      </c>
      <c r="AV2151" s="212"/>
      <c r="AW2151" s="222" t="str">
        <f aca="false">HYPERLINK(CONCATENATE("http://www.ncbi.nlm.nih.gov/nuccore/",BM2151),BM2151)</f>
        <v>JX565469</v>
      </c>
      <c r="AX2151" s="219" t="str">
        <f aca="false">CONCATENATE(D2151,IF(I2151="","",CONCATENATE(".",I2151)),IF(K2151="","",CONCATENATE(".",K2151)),IF(M2151="","",CONCATENATE(".",M2151)),IF(R2151="","",CONCATENATE(".",R2151)),IF(U2151="","","(*)"))</f>
        <v>.USA.Virginia.rabbit</v>
      </c>
      <c r="AY2151" s="170" t="str">
        <f aca="false">CONCATENATE(BM2151,".",BN2151)</f>
        <v>JX565469.</v>
      </c>
      <c r="AZ2151" s="171" t="str">
        <f aca="false">IF(AV2151="",IF(ISNUMBER(FIND(".",A2151)),LEFT(A2151,FIND(".",A2151)-1),A2151),AV2151)</f>
        <v>JX565469</v>
      </c>
      <c r="BA2151" s="171" t="str">
        <f aca="false">IF(ISNUMBER(FIND("-",AZ2151)),LEFT(AZ2151,FIND("-",AZ2151)-1),AZ2151)</f>
        <v>JX565469</v>
      </c>
      <c r="BB2151" s="170" t="str">
        <f aca="false"> MEGAname &amp; "="</f>
        <v>JX565469=</v>
      </c>
      <c r="BC2151" s="170" t="str">
        <f aca="false">Clear &amp; IF(span ,"Span","out")</f>
        <v>JX565469=out</v>
      </c>
      <c r="BD2151" s="170" t="str">
        <f aca="false">Clear &amp; IF(span, IF(B2151=".","Selected",B2151),"out")</f>
        <v>JX565469=out</v>
      </c>
      <c r="BE2151" s="170" t="str">
        <f aca="false">Clear &amp; Strain</f>
        <v>JX565469=</v>
      </c>
      <c r="BF2151" s="170" t="str">
        <f aca="false">CONCATENATE(A2151,"=",F2151,". ",AX2151,IF(AB2151="","",CONCATENATE(".",AB2151)))</f>
        <v>JX565469=. .USA.Virginia.rabbit.CG</v>
      </c>
      <c r="BG2151" s="170" t="str">
        <f aca="false">CONCATENATE(A2151,"=",F2151,". ",AX2151)</f>
        <v>JX565469=. .USA.Virginia.rabbit</v>
      </c>
      <c r="BH2151" s="170" t="str">
        <f aca="false">CONCATENATE(A2151,"=",AX2151)</f>
        <v>JX565469=.USA.Virginia.rabbit</v>
      </c>
      <c r="BI2151" s="170" t="str">
        <f aca="false">CONCATENATE(A2151,"=",ComForSubtype,D2151)</f>
        <v>JX565469=</v>
      </c>
      <c r="BJ2151" s="170" t="str">
        <f aca="false">CONCATENATE(A2151,"=",E2151)</f>
        <v>JX565469=</v>
      </c>
      <c r="BK2151" s="170" t="str">
        <f aca="false">CONCATENATE(A2151,"=",C2151)</f>
        <v>JX565469=</v>
      </c>
      <c r="BL2151" s="170" t="str">
        <f aca="false">CONCATENATE(D2151,"=")</f>
        <v>=</v>
      </c>
      <c r="BM2151" s="223" t="str">
        <f aca="false">IF(BA2151="XX","",BA2151)</f>
        <v>JX565469</v>
      </c>
      <c r="BN2151" s="224" t="str">
        <f aca="false">CONCATENATE(IF(F2151="","",F2151),IF(G2151="","",CONCATENATE(" / ",G2151)))</f>
        <v/>
      </c>
      <c r="BO2151" s="225" t="str">
        <f aca="false">AX2151</f>
        <v>.USA.Virginia.rabbit</v>
      </c>
      <c r="BP2151" s="226" t="str">
        <f aca="false">IF(V2151="","",V2151)</f>
        <v/>
      </c>
      <c r="BQ2151" s="226" t="str">
        <f aca="false">IF(W2151="","",CONCATENATE(W2151,IF(LEFT(AO2151,1)="s","+","")))</f>
        <v/>
      </c>
      <c r="BR2151" s="226" t="str">
        <f aca="false">IF(X2151="","",CONCATENATE(X2151,IF(LEFT(AQ2151,1)="s","+","")))</f>
        <v/>
      </c>
      <c r="BS2151" s="226" t="str">
        <f aca="false">IF(Y2151="","",CONCATENATE(Y2151,IF(LEFT(AR2151,1)="s","+","")))</f>
        <v/>
      </c>
      <c r="BT2151" s="226" t="str">
        <f aca="false">IF(Z2151="","",CONCATENATE(Z2151,IF(LEFT(AS2151,1)="s","+","")))</f>
        <v/>
      </c>
      <c r="BU2151" s="227" t="str">
        <f aca="false">IF(AA2151="","",CONCATENATE(AA2151,IF(LEFT(AT2151,1)="s","+","")))</f>
        <v/>
      </c>
      <c r="BV2151" s="212"/>
      <c r="BW2151" s="177" t="s">
        <v>338</v>
      </c>
      <c r="BX2151" s="170" t="str">
        <f aca="false">IF(BW2151&lt;&gt;"",IF(ISNUMBER(FIND("=",BW2151)),LEFT(BW2151,FIND("=",BW2151)-1),BW2151),BW2151)</f>
        <v>xx</v>
      </c>
      <c r="BY2151" s="170" t="str">
        <f aca="false">IF(BW2151&lt;&gt;"",IF(ISNUMBER(FIND("=",BW2151)),RIGHT(BW2151,LEN(BW2151)-FIND("=",BW2151)),""),"")</f>
        <v>Non_select</v>
      </c>
      <c r="BZ2151" s="170" t="str">
        <f aca="false">IF(BX2151&lt;&gt;"",IF(ISNUMBER(FIND(".",BX2151)),LEFT(BX2151,FIND(".",BX2151)-1),BX2151),BX2151)</f>
        <v>xx</v>
      </c>
      <c r="CA2151" s="170" t="str">
        <f aca="false">IF(BX2151&lt;&gt;"",IF(ISNUMBER(FIND(".",BX2151)),RIGHT(BX2151,LEN(BX2151)-FIND(".",BX2151)),""),"")</f>
        <v/>
      </c>
      <c r="CB2151" s="212"/>
      <c r="CC2151" s="170" t="str">
        <f aca="false">A2151</f>
        <v>JX565469</v>
      </c>
      <c r="CD2151" s="178" t="s">
        <v>339</v>
      </c>
      <c r="CE2151" s="178" t="s">
        <v>340</v>
      </c>
      <c r="CF2151" s="178" t="s">
        <v>341</v>
      </c>
      <c r="CG2151" s="212"/>
      <c r="CH2151" s="212"/>
      <c r="CI2151" s="212"/>
      <c r="CJ2151" s="212"/>
      <c r="CK2151" s="178"/>
      <c r="CL2151" s="212"/>
      <c r="CM2151" s="212"/>
      <c r="CN2151" s="212"/>
      <c r="CO2151" s="212"/>
      <c r="CP2151" s="212"/>
      <c r="CQ2151" s="212"/>
      <c r="CR2151" s="170" t="n">
        <f aca="false">C2151</f>
        <v>0</v>
      </c>
      <c r="CS2151" s="229" t="n">
        <f aca="false">D2151</f>
        <v>0</v>
      </c>
      <c r="CT2151" s="170" t="str">
        <f aca="false">CONCATENATE(CD2151," strain ",CM2151," ",CL2151,", partial cds")</f>
        <v>Hepatitis E virus strain  , partial cds</v>
      </c>
    </row>
    <row r="2152" customFormat="false" ht="11.9" hidden="true" customHeight="true" outlineLevel="0" collapsed="false">
      <c r="A2152" s="235" t="s">
        <v>5107</v>
      </c>
      <c r="B2152" s="147" t="s">
        <v>371</v>
      </c>
      <c r="C2152" s="245"/>
      <c r="D2152" s="246"/>
      <c r="E2152" s="249"/>
      <c r="F2152" s="247"/>
      <c r="G2152" s="212"/>
      <c r="H2152" s="530" t="s">
        <v>5108</v>
      </c>
      <c r="I2152" s="236" t="s">
        <v>5109</v>
      </c>
      <c r="J2152" s="235" t="s">
        <v>395</v>
      </c>
      <c r="K2152" s="212"/>
      <c r="L2152" s="212"/>
      <c r="M2152" s="157" t="s">
        <v>4621</v>
      </c>
      <c r="N2152" s="213"/>
      <c r="O2152" s="212"/>
      <c r="P2152" s="159"/>
      <c r="Q2152" s="159"/>
      <c r="R2152" s="237"/>
      <c r="S2152" s="237"/>
      <c r="T2152" s="215"/>
      <c r="U2152" s="215"/>
      <c r="V2152" s="209"/>
      <c r="W2152" s="217"/>
      <c r="X2152" s="209"/>
      <c r="Y2152" s="209"/>
      <c r="Z2152" s="209"/>
      <c r="AA2152" s="216"/>
      <c r="AB2152" s="217"/>
      <c r="AC2152" s="217"/>
      <c r="AD2152" s="209"/>
      <c r="AE2152" s="209"/>
      <c r="AF2152" s="209"/>
      <c r="AG2152" s="218"/>
      <c r="AH2152" s="212"/>
      <c r="AI2152" s="212"/>
      <c r="AJ2152" s="219" t="n">
        <f aca="false">SeqEnd-SeqBeg+1</f>
        <v>1</v>
      </c>
      <c r="AK2152" s="220" t="n">
        <f aca="false">AND( SeqBeg&lt;=Beg  , End &lt;=SeqEnd )</f>
        <v>0</v>
      </c>
      <c r="AL2152" s="237"/>
      <c r="AM2152" s="237"/>
      <c r="AN2152" s="221"/>
      <c r="AO2152" s="164" t="s">
        <v>103</v>
      </c>
      <c r="AP2152" s="164" t="s">
        <v>103</v>
      </c>
      <c r="AQ2152" s="164" t="s">
        <v>103</v>
      </c>
      <c r="AR2152" s="164" t="s">
        <v>103</v>
      </c>
      <c r="AS2152" s="164" t="s">
        <v>103</v>
      </c>
      <c r="AT2152" s="164" t="s">
        <v>103</v>
      </c>
      <c r="AU2152" s="237"/>
      <c r="AV2152" s="237"/>
      <c r="AW2152" s="222" t="str">
        <f aca="false">HYPERLINK(CONCATENATE("http://www.ncbi.nlm.nih.gov/nuccore/",BM2152),BM2152)</f>
        <v>KC294199</v>
      </c>
      <c r="AX2152" s="219" t="str">
        <f aca="false">CONCATENATE(D2152,IF(I2152="","",CONCATENATE(".",I2152)),IF(K2152="","",CONCATENATE(".",K2152)),IF(M2152="","",CONCATENATE(".",M2152)),IF(R2152="","",CONCATENATE(".",R2152)),IF(U2152="","","(*)"))</f>
        <v>.DNK.rat</v>
      </c>
      <c r="AY2152" s="238" t="str">
        <f aca="false">CONCATENATE(BM2152,".",BN2152)</f>
        <v>KC294199.</v>
      </c>
      <c r="AZ2152" s="239" t="str">
        <f aca="false">IF(AV2152="",IF(ISNUMBER(FIND(".",A2152)),LEFT(A2152,FIND(".",A2152)-1),A2152),AV2152)</f>
        <v>KC294199</v>
      </c>
      <c r="BA2152" s="239" t="str">
        <f aca="false">IF(ISNUMBER(FIND("-",AZ2152)),LEFT(AZ2152,FIND("-",AZ2152)-1),AZ2152)</f>
        <v>KC294199</v>
      </c>
      <c r="BB2152" s="170" t="str">
        <f aca="false"> MEGAname &amp; "="</f>
        <v>KC294199=</v>
      </c>
      <c r="BC2152" s="170" t="str">
        <f aca="false">Clear &amp; IF(span ,"Span","out")</f>
        <v>KC294199=out</v>
      </c>
      <c r="BD2152" s="170" t="str">
        <f aca="false">Clear &amp; IF(span, IF(B2152=".","Selected",B2152),"out")</f>
        <v>KC294199=out</v>
      </c>
      <c r="BE2152" s="170" t="str">
        <f aca="false">Clear &amp; Strain</f>
        <v>KC294199=</v>
      </c>
      <c r="BF2152" s="238" t="str">
        <f aca="false">CONCATENATE(A2152,"=",F2152,". ",AX2152,IF(AB2152="","",CONCATENATE(".",AB2152)))</f>
        <v>KC294199=. .DNK.rat</v>
      </c>
      <c r="BG2152" s="238" t="str">
        <f aca="false">CONCATENATE(A2152,"=",F2152,". ",AX2152)</f>
        <v>KC294199=. .DNK.rat</v>
      </c>
      <c r="BH2152" s="238" t="str">
        <f aca="false">CONCATENATE(A2152,"=",AX2152)</f>
        <v>KC294199=.DNK.rat</v>
      </c>
      <c r="BI2152" s="238" t="str">
        <f aca="false">CONCATENATE(A2152,"=",ComForSubtype,D2152)</f>
        <v>KC294199=</v>
      </c>
      <c r="BJ2152" s="238" t="str">
        <f aca="false">CONCATENATE(A2152,"=",E2152)</f>
        <v>KC294199=</v>
      </c>
      <c r="BK2152" s="238" t="str">
        <f aca="false">CONCATENATE(A2152,"=",C2152)</f>
        <v>KC294199=</v>
      </c>
      <c r="BL2152" s="238" t="str">
        <f aca="false">CONCATENATE(D2152,"=")</f>
        <v>=</v>
      </c>
      <c r="BM2152" s="223" t="str">
        <f aca="false">IF(BA2152="XX","",BA2152)</f>
        <v>KC294199</v>
      </c>
      <c r="BN2152" s="224" t="str">
        <f aca="false">CONCATENATE(IF(F2152="","",F2152),IF(G2152="","",CONCATENATE(" / ",G2152)))</f>
        <v/>
      </c>
      <c r="BO2152" s="225" t="str">
        <f aca="false">AX2152</f>
        <v>.DNK.rat</v>
      </c>
      <c r="BP2152" s="226" t="str">
        <f aca="false">IF(V2152="","",V2152)</f>
        <v/>
      </c>
      <c r="BQ2152" s="226" t="str">
        <f aca="false">IF(W2152="","",CONCATENATE(W2152,IF(LEFT(AO2152,1)="s","+","")))</f>
        <v/>
      </c>
      <c r="BR2152" s="226" t="str">
        <f aca="false">IF(X2152="","",CONCATENATE(X2152,IF(LEFT(AQ2152,1)="s","+","")))</f>
        <v/>
      </c>
      <c r="BS2152" s="226" t="str">
        <f aca="false">IF(Y2152="","",CONCATENATE(Y2152,IF(LEFT(AR2152,1)="s","+","")))</f>
        <v/>
      </c>
      <c r="BT2152" s="226" t="str">
        <f aca="false">IF(Z2152="","",CONCATENATE(Z2152,IF(LEFT(AS2152,1)="s","+","")))</f>
        <v/>
      </c>
      <c r="BU2152" s="227" t="str">
        <f aca="false">IF(AA2152="","",CONCATENATE(AA2152,IF(LEFT(AT2152,1)="s","+","")))</f>
        <v/>
      </c>
      <c r="BV2152" s="240"/>
      <c r="BW2152" s="240" t="s">
        <v>338</v>
      </c>
      <c r="BX2152" s="238" t="str">
        <f aca="false">IF(BW2152&lt;&gt;"",IF(ISNUMBER(FIND("=",BW2152)),LEFT(BW2152,FIND("=",BW2152)-1),BW2152),BW2152)</f>
        <v>xx</v>
      </c>
      <c r="BY2152" s="238" t="str">
        <f aca="false">IF(BW2152&lt;&gt;"",IF(ISNUMBER(FIND("=",BW2152)),RIGHT(BW2152,LEN(BW2152)-FIND("=",BW2152)),""),"")</f>
        <v>Non_select</v>
      </c>
      <c r="BZ2152" s="238" t="str">
        <f aca="false">IF(BX2152&lt;&gt;"",IF(ISNUMBER(FIND(".",BX2152)),LEFT(BX2152,FIND(".",BX2152)-1),BX2152),BX2152)</f>
        <v>xx</v>
      </c>
      <c r="CA2152" s="238" t="str">
        <f aca="false">IF(BX2152&lt;&gt;"",IF(ISNUMBER(FIND(".",BX2152)),RIGHT(BX2152,LEN(BX2152)-FIND(".",BX2152)),""),"")</f>
        <v/>
      </c>
      <c r="CB2152" s="240"/>
      <c r="CC2152" s="238" t="str">
        <f aca="false">A2152</f>
        <v>KC294199</v>
      </c>
      <c r="CD2152" s="241" t="s">
        <v>339</v>
      </c>
      <c r="CE2152" s="241" t="s">
        <v>340</v>
      </c>
      <c r="CF2152" s="241" t="s">
        <v>341</v>
      </c>
      <c r="CG2152" s="241"/>
      <c r="CH2152" s="241"/>
      <c r="CI2152" s="241"/>
      <c r="CJ2152" s="241"/>
      <c r="CK2152" s="241"/>
      <c r="CL2152" s="241"/>
      <c r="CM2152" s="238"/>
      <c r="CN2152" s="238"/>
      <c r="CO2152" s="238"/>
      <c r="CP2152" s="238"/>
      <c r="CQ2152" s="238"/>
      <c r="CR2152" s="238" t="n">
        <f aca="false">C2152</f>
        <v>0</v>
      </c>
      <c r="CS2152" s="242" t="n">
        <f aca="false">D2152</f>
        <v>0</v>
      </c>
      <c r="CT2152" s="170" t="str">
        <f aca="false">CONCATENATE(CD2152," strain ",CM2152," ",CL2152,", partial cds")</f>
        <v>Hepatitis E virus strain  , partial cds</v>
      </c>
    </row>
    <row r="2153" s="146" customFormat="true" ht="11.9" hidden="true" customHeight="true" outlineLevel="0" collapsed="false">
      <c r="A2153" s="154" t="s">
        <v>5110</v>
      </c>
      <c r="B2153" s="147" t="s">
        <v>371</v>
      </c>
      <c r="C2153" s="209"/>
      <c r="D2153" s="209"/>
      <c r="E2153" s="209"/>
      <c r="F2153" s="212"/>
      <c r="G2153" s="212"/>
      <c r="H2153" s="212"/>
      <c r="I2153" s="212"/>
      <c r="J2153" s="212"/>
      <c r="K2153" s="212"/>
      <c r="L2153" s="212"/>
      <c r="M2153" s="157" t="s">
        <v>4621</v>
      </c>
      <c r="N2153" s="213"/>
      <c r="O2153" s="212"/>
      <c r="P2153" s="212"/>
      <c r="Q2153" s="212"/>
      <c r="R2153" s="212"/>
      <c r="S2153" s="212"/>
      <c r="T2153" s="215"/>
      <c r="U2153" s="215"/>
      <c r="V2153" s="209"/>
      <c r="W2153" s="217"/>
      <c r="X2153" s="209"/>
      <c r="Y2153" s="209"/>
      <c r="Z2153" s="209"/>
      <c r="AA2153" s="216"/>
      <c r="AB2153" s="217"/>
      <c r="AC2153" s="217"/>
      <c r="AD2153" s="209"/>
      <c r="AE2153" s="209"/>
      <c r="AF2153" s="209"/>
      <c r="AG2153" s="218"/>
      <c r="AH2153" s="212"/>
      <c r="AI2153" s="212"/>
      <c r="AJ2153" s="219" t="n">
        <f aca="false">SeqEnd-SeqBeg+1</f>
        <v>1</v>
      </c>
      <c r="AK2153" s="220" t="n">
        <f aca="false">AND( SeqBeg&lt;=Beg  , End &lt;=SeqEnd )</f>
        <v>0</v>
      </c>
      <c r="AL2153" s="212"/>
      <c r="AM2153" s="212"/>
      <c r="AN2153" s="221"/>
      <c r="AO2153" s="147" t="s">
        <v>103</v>
      </c>
      <c r="AP2153" s="147" t="s">
        <v>103</v>
      </c>
      <c r="AQ2153" s="147" t="s">
        <v>103</v>
      </c>
      <c r="AR2153" s="147" t="s">
        <v>103</v>
      </c>
      <c r="AS2153" s="147" t="s">
        <v>103</v>
      </c>
      <c r="AT2153" s="147" t="s">
        <v>103</v>
      </c>
      <c r="AV2153" s="212"/>
      <c r="AW2153" s="222" t="str">
        <f aca="false">HYPERLINK(CONCATENATE("http://www.ncbi.nlm.nih.gov/nuccore/",BM2153),BM2153)</f>
        <v>KC465990</v>
      </c>
      <c r="AX2153" s="219" t="str">
        <f aca="false">CONCATENATE(D2153,IF(I2153="","",CONCATENATE(".",I2153)),IF(K2153="","",CONCATENATE(".",K2153)),IF(M2153="","",CONCATENATE(".",M2153)),IF(R2153="","",CONCATENATE(".",R2153)),IF(U2153="","","(*)"))</f>
        <v>.rat</v>
      </c>
      <c r="AY2153" s="170" t="str">
        <f aca="false">CONCATENATE(BM2153,".",BN2153)</f>
        <v>KC465990.</v>
      </c>
      <c r="AZ2153" s="171" t="str">
        <f aca="false">IF(AV2153="",IF(ISNUMBER(FIND(".",A2153)),LEFT(A2153,FIND(".",A2153)-1),A2153),AV2153)</f>
        <v>KC465990-6001(greater bandicoot and Asian musk rat)</v>
      </c>
      <c r="BA2153" s="171" t="str">
        <f aca="false">IF(ISNUMBER(FIND("-",AZ2153)),LEFT(AZ2153,FIND("-",AZ2153)-1),AZ2153)</f>
        <v>KC465990</v>
      </c>
      <c r="BB2153" s="170" t="str">
        <f aca="false"> MEGAname &amp; "="</f>
        <v>KC465990-6001(greater bandicoot and Asian musk rat)=</v>
      </c>
      <c r="BC2153" s="170" t="str">
        <f aca="false">Clear &amp; IF(span ,"Span","out")</f>
        <v>KC465990-6001(greater bandicoot and Asian musk rat)=out</v>
      </c>
      <c r="BD2153" s="170" t="str">
        <f aca="false">Clear &amp; IF(span, IF(B2153=".","Selected",B2153),"out")</f>
        <v>KC465990-6001(greater bandicoot and Asian musk rat)=out</v>
      </c>
      <c r="BE2153" s="170" t="str">
        <f aca="false">Clear &amp; Strain</f>
        <v>KC465990-6001(greater bandicoot and Asian musk rat)=</v>
      </c>
      <c r="BF2153" s="170" t="str">
        <f aca="false">CONCATENATE(A2153,"=",F2153,". ",AX2153,IF(AB2153="","",CONCATENATE(".",AB2153)))</f>
        <v>KC465990-6001(greater bandicoot and Asian musk rat)=. .rat</v>
      </c>
      <c r="BG2153" s="170" t="str">
        <f aca="false">CONCATENATE(A2153,"=",F2153,". ",AX2153)</f>
        <v>KC465990-6001(greater bandicoot and Asian musk rat)=. .rat</v>
      </c>
      <c r="BH2153" s="170" t="str">
        <f aca="false">CONCATENATE(A2153,"=",AX2153)</f>
        <v>KC465990-6001(greater bandicoot and Asian musk rat)=.rat</v>
      </c>
      <c r="BI2153" s="170" t="str">
        <f aca="false">CONCATENATE(A2153,"=",ComForSubtype,D2153)</f>
        <v>KC465990-6001(greater bandicoot and Asian musk rat)=</v>
      </c>
      <c r="BJ2153" s="170" t="str">
        <f aca="false">CONCATENATE(A2153,"=",E2153)</f>
        <v>KC465990-6001(greater bandicoot and Asian musk rat)=</v>
      </c>
      <c r="BK2153" s="170" t="str">
        <f aca="false">CONCATENATE(A2153,"=",C2153)</f>
        <v>KC465990-6001(greater bandicoot and Asian musk rat)=</v>
      </c>
      <c r="BL2153" s="170" t="str">
        <f aca="false">CONCATENATE(D2153,"=")</f>
        <v>=</v>
      </c>
      <c r="BM2153" s="223" t="str">
        <f aca="false">IF(BA2153="XX","",BA2153)</f>
        <v>KC465990</v>
      </c>
      <c r="BN2153" s="224" t="str">
        <f aca="false">CONCATENATE(IF(F2153="","",F2153),IF(G2153="","",CONCATENATE(" / ",G2153)))</f>
        <v/>
      </c>
      <c r="BO2153" s="225" t="str">
        <f aca="false">AX2153</f>
        <v>.rat</v>
      </c>
      <c r="BP2153" s="226" t="str">
        <f aca="false">IF(V2153="","",V2153)</f>
        <v/>
      </c>
      <c r="BQ2153" s="226" t="str">
        <f aca="false">IF(W2153="","",CONCATENATE(W2153,IF(LEFT(AO2153,1)="s","+","")))</f>
        <v/>
      </c>
      <c r="BR2153" s="226" t="str">
        <f aca="false">IF(X2153="","",CONCATENATE(X2153,IF(LEFT(AQ2153,1)="s","+","")))</f>
        <v/>
      </c>
      <c r="BS2153" s="226" t="str">
        <f aca="false">IF(Y2153="","",CONCATENATE(Y2153,IF(LEFT(AR2153,1)="s","+","")))</f>
        <v/>
      </c>
      <c r="BT2153" s="226" t="str">
        <f aca="false">IF(Z2153="","",CONCATENATE(Z2153,IF(LEFT(AS2153,1)="s","+","")))</f>
        <v/>
      </c>
      <c r="BU2153" s="227" t="str">
        <f aca="false">IF(AA2153="","",CONCATENATE(AA2153,IF(LEFT(AT2153,1)="s","+","")))</f>
        <v/>
      </c>
      <c r="BV2153" s="212"/>
      <c r="BW2153" s="177" t="s">
        <v>338</v>
      </c>
      <c r="BX2153" s="170" t="str">
        <f aca="false">IF(BW2153&lt;&gt;"",IF(ISNUMBER(FIND("=",BW2153)),LEFT(BW2153,FIND("=",BW2153)-1),BW2153),BW2153)</f>
        <v>xx</v>
      </c>
      <c r="BY2153" s="170" t="str">
        <f aca="false">IF(BW2153&lt;&gt;"",IF(ISNUMBER(FIND("=",BW2153)),RIGHT(BW2153,LEN(BW2153)-FIND("=",BW2153)),""),"")</f>
        <v>Non_select</v>
      </c>
      <c r="BZ2153" s="170" t="str">
        <f aca="false">IF(BX2153&lt;&gt;"",IF(ISNUMBER(FIND(".",BX2153)),LEFT(BX2153,FIND(".",BX2153)-1),BX2153),BX2153)</f>
        <v>xx</v>
      </c>
      <c r="CA2153" s="170" t="str">
        <f aca="false">IF(BX2153&lt;&gt;"",IF(ISNUMBER(FIND(".",BX2153)),RIGHT(BX2153,LEN(BX2153)-FIND(".",BX2153)),""),"")</f>
        <v/>
      </c>
      <c r="CB2153" s="212"/>
      <c r="CC2153" s="170" t="str">
        <f aca="false">A2153</f>
        <v>KC465990-6001(greater bandicoot and Asian musk rat)</v>
      </c>
      <c r="CD2153" s="178" t="s">
        <v>339</v>
      </c>
      <c r="CE2153" s="178" t="s">
        <v>340</v>
      </c>
      <c r="CF2153" s="178" t="s">
        <v>341</v>
      </c>
      <c r="CG2153" s="212"/>
      <c r="CH2153" s="212"/>
      <c r="CI2153" s="212"/>
      <c r="CJ2153" s="212"/>
      <c r="CK2153" s="178"/>
      <c r="CL2153" s="212"/>
      <c r="CM2153" s="212"/>
      <c r="CN2153" s="212"/>
      <c r="CO2153" s="212"/>
      <c r="CP2153" s="212"/>
      <c r="CQ2153" s="212"/>
      <c r="CR2153" s="170" t="n">
        <f aca="false">C2153</f>
        <v>0</v>
      </c>
      <c r="CS2153" s="229" t="n">
        <f aca="false">D2153</f>
        <v>0</v>
      </c>
      <c r="CT2153" s="170" t="str">
        <f aca="false">CONCATENATE(CD2153," strain ",CM2153," ",CL2153,", partial cds")</f>
        <v>Hepatitis E virus strain  , partial cds</v>
      </c>
    </row>
    <row r="2154" s="146" customFormat="true" ht="11.9" hidden="true" customHeight="true" outlineLevel="0" collapsed="false">
      <c r="A2154" s="154" t="s">
        <v>5111</v>
      </c>
      <c r="B2154" s="147" t="s">
        <v>371</v>
      </c>
      <c r="C2154" s="209"/>
      <c r="D2154" s="209"/>
      <c r="E2154" s="209"/>
      <c r="F2154" s="291"/>
      <c r="G2154" s="212"/>
      <c r="H2154" s="146" t="s">
        <v>365</v>
      </c>
      <c r="I2154" s="153" t="s">
        <v>366</v>
      </c>
      <c r="J2154" s="146" t="s">
        <v>337</v>
      </c>
      <c r="K2154" s="212"/>
      <c r="L2154" s="212"/>
      <c r="M2154" s="157" t="s">
        <v>4621</v>
      </c>
      <c r="N2154" s="213"/>
      <c r="O2154" s="212"/>
      <c r="P2154" s="212"/>
      <c r="Q2154" s="212"/>
      <c r="R2154" s="212"/>
      <c r="S2154" s="212"/>
      <c r="T2154" s="215"/>
      <c r="U2154" s="215"/>
      <c r="V2154" s="209"/>
      <c r="W2154" s="217"/>
      <c r="X2154" s="209"/>
      <c r="Y2154" s="209"/>
      <c r="Z2154" s="209"/>
      <c r="AA2154" s="216"/>
      <c r="AB2154" s="217"/>
      <c r="AC2154" s="217"/>
      <c r="AD2154" s="209"/>
      <c r="AE2154" s="209"/>
      <c r="AF2154" s="209"/>
      <c r="AG2154" s="218"/>
      <c r="AH2154" s="212"/>
      <c r="AI2154" s="212"/>
      <c r="AJ2154" s="219" t="n">
        <f aca="false">SeqEnd-SeqBeg+1</f>
        <v>1</v>
      </c>
      <c r="AK2154" s="220" t="n">
        <f aca="false">AND( SeqBeg&lt;=Beg  , End &lt;=SeqEnd )</f>
        <v>0</v>
      </c>
      <c r="AL2154" s="212"/>
      <c r="AM2154" s="212"/>
      <c r="AN2154" s="221"/>
      <c r="AO2154" s="147" t="s">
        <v>103</v>
      </c>
      <c r="AP2154" s="147" t="s">
        <v>103</v>
      </c>
      <c r="AQ2154" s="147" t="s">
        <v>103</v>
      </c>
      <c r="AR2154" s="147" t="s">
        <v>103</v>
      </c>
      <c r="AS2154" s="147" t="s">
        <v>103</v>
      </c>
      <c r="AT2154" s="147" t="s">
        <v>103</v>
      </c>
      <c r="AV2154" s="212"/>
      <c r="AW2154" s="222" t="str">
        <f aca="false">HYPERLINK(CONCATENATE("http://www.ncbi.nlm.nih.gov/nuccore/",BM2154),BM2154)</f>
        <v>KC473530</v>
      </c>
      <c r="AX2154" s="219" t="str">
        <f aca="false">CONCATENATE(D2154,IF(I2154="","",CONCATENATE(".",I2154)),IF(K2154="","",CONCATENATE(".",K2154)),IF(M2154="","",CONCATENATE(".",M2154)),IF(R2154="","",CONCATENATE(".",R2154)),IF(U2154="","","(*)"))</f>
        <v>.CHN.rat</v>
      </c>
      <c r="AY2154" s="170" t="str">
        <f aca="false">CONCATENATE(BM2154,".",BN2154)</f>
        <v>KC473530.</v>
      </c>
      <c r="AZ2154" s="171" t="str">
        <f aca="false">IF(AV2154="",IF(ISNUMBER(FIND(".",A2154)),LEFT(A2154,FIND(".",A2154)-1),A2154),AV2154)</f>
        <v>KC473530</v>
      </c>
      <c r="BA2154" s="171" t="str">
        <f aca="false">IF(ISNUMBER(FIND("-",AZ2154)),LEFT(AZ2154,FIND("-",AZ2154)-1),AZ2154)</f>
        <v>KC473530</v>
      </c>
      <c r="BB2154" s="170" t="str">
        <f aca="false"> MEGAname &amp; "="</f>
        <v>KC473530=</v>
      </c>
      <c r="BC2154" s="170" t="str">
        <f aca="false">Clear &amp; IF(span ,"Span","out")</f>
        <v>KC473530=out</v>
      </c>
      <c r="BD2154" s="170" t="str">
        <f aca="false">Clear &amp; IF(span, IF(B2154=".","Selected",B2154),"out")</f>
        <v>KC473530=out</v>
      </c>
      <c r="BE2154" s="170" t="str">
        <f aca="false">Clear &amp; Strain</f>
        <v>KC473530=</v>
      </c>
      <c r="BF2154" s="170" t="str">
        <f aca="false">CONCATENATE(A2154,"=",F2154,". ",AX2154,IF(AB2154="","",CONCATENATE(".",AB2154)))</f>
        <v>KC473530=. .CHN.rat</v>
      </c>
      <c r="BG2154" s="170" t="str">
        <f aca="false">CONCATENATE(A2154,"=",F2154,". ",AX2154)</f>
        <v>KC473530=. .CHN.rat</v>
      </c>
      <c r="BH2154" s="170" t="str">
        <f aca="false">CONCATENATE(A2154,"=",AX2154)</f>
        <v>KC473530=.CHN.rat</v>
      </c>
      <c r="BI2154" s="170" t="str">
        <f aca="false">CONCATENATE(A2154,"=",ComForSubtype,D2154)</f>
        <v>KC473530=</v>
      </c>
      <c r="BJ2154" s="170" t="str">
        <f aca="false">CONCATENATE(A2154,"=",E2154)</f>
        <v>KC473530=</v>
      </c>
      <c r="BK2154" s="170" t="str">
        <f aca="false">CONCATENATE(A2154,"=",C2154)</f>
        <v>KC473530=</v>
      </c>
      <c r="BL2154" s="170" t="str">
        <f aca="false">CONCATENATE(D2154,"=")</f>
        <v>=</v>
      </c>
      <c r="BM2154" s="223" t="str">
        <f aca="false">IF(BA2154="XX","",BA2154)</f>
        <v>KC473530</v>
      </c>
      <c r="BN2154" s="224" t="str">
        <f aca="false">CONCATENATE(IF(F2154="","",F2154),IF(G2154="","",CONCATENATE(" / ",G2154)))</f>
        <v/>
      </c>
      <c r="BO2154" s="225" t="str">
        <f aca="false">AX2154</f>
        <v>.CHN.rat</v>
      </c>
      <c r="BP2154" s="226" t="str">
        <f aca="false">IF(V2154="","",V2154)</f>
        <v/>
      </c>
      <c r="BQ2154" s="226" t="str">
        <f aca="false">IF(W2154="","",CONCATENATE(W2154,IF(LEFT(AO2154,1)="s","+","")))</f>
        <v/>
      </c>
      <c r="BR2154" s="226" t="str">
        <f aca="false">IF(X2154="","",CONCATENATE(X2154,IF(LEFT(AQ2154,1)="s","+","")))</f>
        <v/>
      </c>
      <c r="BS2154" s="226" t="str">
        <f aca="false">IF(Y2154="","",CONCATENATE(Y2154,IF(LEFT(AR2154,1)="s","+","")))</f>
        <v/>
      </c>
      <c r="BT2154" s="226" t="str">
        <f aca="false">IF(Z2154="","",CONCATENATE(Z2154,IF(LEFT(AS2154,1)="s","+","")))</f>
        <v/>
      </c>
      <c r="BU2154" s="227" t="str">
        <f aca="false">IF(AA2154="","",CONCATENATE(AA2154,IF(LEFT(AT2154,1)="s","+","")))</f>
        <v/>
      </c>
      <c r="BV2154" s="212"/>
      <c r="BW2154" s="177" t="s">
        <v>338</v>
      </c>
      <c r="BX2154" s="170" t="str">
        <f aca="false">IF(BW2154&lt;&gt;"",IF(ISNUMBER(FIND("=",BW2154)),LEFT(BW2154,FIND("=",BW2154)-1),BW2154),BW2154)</f>
        <v>xx</v>
      </c>
      <c r="BY2154" s="170" t="str">
        <f aca="false">IF(BW2154&lt;&gt;"",IF(ISNUMBER(FIND("=",BW2154)),RIGHT(BW2154,LEN(BW2154)-FIND("=",BW2154)),""),"")</f>
        <v>Non_select</v>
      </c>
      <c r="BZ2154" s="170" t="str">
        <f aca="false">IF(BX2154&lt;&gt;"",IF(ISNUMBER(FIND(".",BX2154)),LEFT(BX2154,FIND(".",BX2154)-1),BX2154),BX2154)</f>
        <v>xx</v>
      </c>
      <c r="CA2154" s="170" t="str">
        <f aca="false">IF(BX2154&lt;&gt;"",IF(ISNUMBER(FIND(".",BX2154)),RIGHT(BX2154,LEN(BX2154)-FIND(".",BX2154)),""),"")</f>
        <v/>
      </c>
      <c r="CB2154" s="212"/>
      <c r="CC2154" s="170" t="str">
        <f aca="false">A2154</f>
        <v>KC473530</v>
      </c>
      <c r="CD2154" s="178" t="s">
        <v>339</v>
      </c>
      <c r="CE2154" s="178" t="s">
        <v>340</v>
      </c>
      <c r="CF2154" s="178" t="s">
        <v>341</v>
      </c>
      <c r="CG2154" s="212"/>
      <c r="CH2154" s="212"/>
      <c r="CI2154" s="212"/>
      <c r="CJ2154" s="212"/>
      <c r="CK2154" s="178"/>
      <c r="CL2154" s="212"/>
      <c r="CM2154" s="212"/>
      <c r="CN2154" s="212"/>
      <c r="CO2154" s="212"/>
      <c r="CP2154" s="212"/>
      <c r="CQ2154" s="212"/>
      <c r="CR2154" s="170" t="n">
        <f aca="false">C2154</f>
        <v>0</v>
      </c>
      <c r="CS2154" s="229" t="n">
        <f aca="false">D2154</f>
        <v>0</v>
      </c>
      <c r="CT2154" s="170" t="str">
        <f aca="false">CONCATENATE(CD2154," strain ",CM2154," ",CL2154,", partial cds")</f>
        <v>Hepatitis E virus strain  , partial cds</v>
      </c>
    </row>
    <row r="2155" customFormat="false" ht="11.9" hidden="true" customHeight="true" outlineLevel="0" collapsed="false">
      <c r="A2155" s="1" t="s">
        <v>5112</v>
      </c>
      <c r="B2155" s="147" t="s">
        <v>371</v>
      </c>
      <c r="F2155" s="210"/>
      <c r="H2155" s="146" t="s">
        <v>649</v>
      </c>
      <c r="I2155" s="153" t="s">
        <v>650</v>
      </c>
      <c r="J2155" s="146" t="s">
        <v>395</v>
      </c>
      <c r="AJ2155" s="219" t="n">
        <f aca="false">SeqEnd-SeqBeg+1</f>
        <v>1</v>
      </c>
      <c r="AK2155" s="220" t="n">
        <f aca="false">AND( SeqBeg&lt;=Beg  , End &lt;=SeqEnd )</f>
        <v>0</v>
      </c>
      <c r="AN2155" s="221"/>
      <c r="AO2155" s="147" t="s">
        <v>103</v>
      </c>
      <c r="AP2155" s="147" t="s">
        <v>103</v>
      </c>
      <c r="AQ2155" s="147" t="s">
        <v>103</v>
      </c>
      <c r="AR2155" s="147" t="s">
        <v>103</v>
      </c>
      <c r="AS2155" s="147" t="s">
        <v>103</v>
      </c>
      <c r="AT2155" s="147" t="s">
        <v>103</v>
      </c>
      <c r="AU2155" s="146"/>
      <c r="AW2155" s="222" t="str">
        <f aca="false">HYPERLINK(CONCATENATE("http://www.ncbi.nlm.nih.gov/nuccore/",BM2155),BM2155)</f>
        <v>KC477203</v>
      </c>
      <c r="AX2155" s="219" t="str">
        <f aca="false">CONCATENATE(D2155,IF(I2155="","",CONCATENATE(".",I2155)),IF(K2155="","",CONCATENATE(".",K2155)),IF(M2155="","",CONCATENATE(".",M2155)),IF(R2155="","",CONCATENATE(".",R2155)),IF(U2155="","","(*)"))</f>
        <v>.GBR</v>
      </c>
      <c r="AY2155" s="170" t="str">
        <f aca="false">CONCATENATE(BM2155,".",BN2155)</f>
        <v>KC477203.</v>
      </c>
      <c r="AZ2155" s="171" t="str">
        <f aca="false">IF(AV2155="",IF(ISNUMBER(FIND(".",A2155)),LEFT(A2155,FIND(".",A2155)-1),A2155),AV2155)</f>
        <v>KC477203</v>
      </c>
      <c r="BA2155" s="171" t="str">
        <f aca="false">IF(ISNUMBER(FIND("-",AZ2155)),LEFT(AZ2155,FIND("-",AZ2155)-1),AZ2155)</f>
        <v>KC477203</v>
      </c>
      <c r="BB2155" s="170" t="str">
        <f aca="false"> MEGAname &amp; "="</f>
        <v>KC477203=</v>
      </c>
      <c r="BC2155" s="170" t="str">
        <f aca="false">Clear &amp; IF(span ,"Span","out")</f>
        <v>KC477203=out</v>
      </c>
      <c r="BD2155" s="170" t="str">
        <f aca="false">Clear &amp; IF(span, IF(B2155=".","Selected",B2155),"out")</f>
        <v>KC477203=out</v>
      </c>
      <c r="BE2155" s="170" t="str">
        <f aca="false">Clear &amp; Strain</f>
        <v>KC477203=</v>
      </c>
      <c r="BF2155" s="170" t="str">
        <f aca="false">CONCATENATE(A2155,"=",F2155,". ",AX2155,IF(AB2155="","",CONCATENATE(".",AB2155)))</f>
        <v>KC477203=. .GBR</v>
      </c>
      <c r="BG2155" s="170" t="str">
        <f aca="false">CONCATENATE(A2155,"=",F2155,". ",AX2155)</f>
        <v>KC477203=. .GBR</v>
      </c>
      <c r="BH2155" s="170" t="str">
        <f aca="false">CONCATENATE(A2155,"=",AX2155)</f>
        <v>KC477203=.GBR</v>
      </c>
      <c r="BI2155" s="170" t="str">
        <f aca="false">CONCATENATE(A2155,"=",ComForSubtype,D2155)</f>
        <v>KC477203=</v>
      </c>
      <c r="BJ2155" s="170" t="str">
        <f aca="false">CONCATENATE(A2155,"=",E2155)</f>
        <v>KC477203=</v>
      </c>
      <c r="BK2155" s="170" t="str">
        <f aca="false">CONCATENATE(A2155,"=",C2155)</f>
        <v>KC477203=</v>
      </c>
      <c r="BL2155" s="170" t="str">
        <f aca="false">CONCATENATE(D2155,"=")</f>
        <v>=</v>
      </c>
      <c r="BM2155" s="223" t="str">
        <f aca="false">IF(BA2155="XX","",BA2155)</f>
        <v>KC477203</v>
      </c>
      <c r="BN2155" s="224" t="str">
        <f aca="false">CONCATENATE(IF(F2155="","",F2155),IF(G2155="","",CONCATENATE(" / ",G2155)))</f>
        <v/>
      </c>
      <c r="BO2155" s="225" t="str">
        <f aca="false">AX2155</f>
        <v>.GBR</v>
      </c>
      <c r="BP2155" s="226" t="str">
        <f aca="false">IF(V2155="","",V2155)</f>
        <v/>
      </c>
      <c r="BQ2155" s="226" t="str">
        <f aca="false">IF(W2155="","",CONCATENATE(W2155,IF(LEFT(AO2155,1)="s","+","")))</f>
        <v/>
      </c>
      <c r="BR2155" s="226" t="str">
        <f aca="false">IF(X2155="","",CONCATENATE(X2155,IF(LEFT(AQ2155,1)="s","+","")))</f>
        <v/>
      </c>
      <c r="BS2155" s="226" t="str">
        <f aca="false">IF(Y2155="","",CONCATENATE(Y2155,IF(LEFT(AR2155,1)="s","+","")))</f>
        <v/>
      </c>
      <c r="BT2155" s="226" t="str">
        <f aca="false">IF(Z2155="","",CONCATENATE(Z2155,IF(LEFT(AS2155,1)="s","+","")))</f>
        <v/>
      </c>
      <c r="BU2155" s="227" t="str">
        <f aca="false">IF(AA2155="","",CONCATENATE(AA2155,IF(LEFT(AT2155,1)="s","+","")))</f>
        <v/>
      </c>
      <c r="BW2155" s="177" t="s">
        <v>338</v>
      </c>
      <c r="BX2155" s="170" t="str">
        <f aca="false">IF(BW2155&lt;&gt;"",IF(ISNUMBER(FIND("=",BW2155)),LEFT(BW2155,FIND("=",BW2155)-1),BW2155),BW2155)</f>
        <v>xx</v>
      </c>
      <c r="BY2155" s="170" t="str">
        <f aca="false">IF(BW2155&lt;&gt;"",IF(ISNUMBER(FIND("=",BW2155)),RIGHT(BW2155,LEN(BW2155)-FIND("=",BW2155)),""),"")</f>
        <v>Non_select</v>
      </c>
      <c r="BZ2155" s="170" t="str">
        <f aca="false">IF(BX2155&lt;&gt;"",IF(ISNUMBER(FIND(".",BX2155)),LEFT(BX2155,FIND(".",BX2155)-1),BX2155),BX2155)</f>
        <v>xx</v>
      </c>
      <c r="CA2155" s="170" t="str">
        <f aca="false">IF(BX2155&lt;&gt;"",IF(ISNUMBER(FIND(".",BX2155)),RIGHT(BX2155,LEN(BX2155)-FIND(".",BX2155)),""),"")</f>
        <v/>
      </c>
      <c r="CC2155" s="170" t="str">
        <f aca="false">A2155</f>
        <v>KC477203</v>
      </c>
      <c r="CD2155" s="178" t="s">
        <v>339</v>
      </c>
      <c r="CE2155" s="178" t="s">
        <v>340</v>
      </c>
      <c r="CF2155" s="178" t="s">
        <v>341</v>
      </c>
      <c r="CK2155" s="178"/>
      <c r="CR2155" s="228" t="n">
        <f aca="false">C2155</f>
        <v>0</v>
      </c>
      <c r="CS2155" s="229" t="n">
        <f aca="false">D2155</f>
        <v>0</v>
      </c>
      <c r="CT2155" s="170" t="str">
        <f aca="false">CONCATENATE(CD2155," strain ",CM2155," ",CL2155,", partial cds")</f>
        <v>Hepatitis E virus strain  , partial cds</v>
      </c>
    </row>
    <row r="2156" customFormat="false" ht="11.9" hidden="true" customHeight="true" outlineLevel="0" collapsed="false">
      <c r="A2156" s="1" t="s">
        <v>5113</v>
      </c>
      <c r="B2156" s="147" t="s">
        <v>371</v>
      </c>
      <c r="F2156" s="210"/>
      <c r="H2156" s="146" t="s">
        <v>649</v>
      </c>
      <c r="I2156" s="153" t="s">
        <v>650</v>
      </c>
      <c r="J2156" s="146" t="s">
        <v>395</v>
      </c>
      <c r="AJ2156" s="219" t="n">
        <f aca="false">SeqEnd-SeqBeg+1</f>
        <v>1</v>
      </c>
      <c r="AK2156" s="220" t="n">
        <f aca="false">AND( SeqBeg&lt;=Beg  , End &lt;=SeqEnd )</f>
        <v>0</v>
      </c>
      <c r="AN2156" s="221"/>
      <c r="AO2156" s="147" t="s">
        <v>103</v>
      </c>
      <c r="AP2156" s="147" t="s">
        <v>103</v>
      </c>
      <c r="AQ2156" s="147" t="s">
        <v>103</v>
      </c>
      <c r="AR2156" s="147" t="s">
        <v>103</v>
      </c>
      <c r="AS2156" s="147" t="s">
        <v>103</v>
      </c>
      <c r="AT2156" s="147" t="s">
        <v>103</v>
      </c>
      <c r="AU2156" s="146"/>
      <c r="AW2156" s="222" t="str">
        <f aca="false">HYPERLINK(CONCATENATE("http://www.ncbi.nlm.nih.gov/nuccore/",BM2156),BM2156)</f>
        <v>KC477204</v>
      </c>
      <c r="AX2156" s="219" t="str">
        <f aca="false">CONCATENATE(D2156,IF(I2156="","",CONCATENATE(".",I2156)),IF(K2156="","",CONCATENATE(".",K2156)),IF(M2156="","",CONCATENATE(".",M2156)),IF(R2156="","",CONCATENATE(".",R2156)),IF(U2156="","","(*)"))</f>
        <v>.GBR</v>
      </c>
      <c r="AY2156" s="170" t="str">
        <f aca="false">CONCATENATE(BM2156,".",BN2156)</f>
        <v>KC477204.</v>
      </c>
      <c r="AZ2156" s="171" t="str">
        <f aca="false">IF(AV2156="",IF(ISNUMBER(FIND(".",A2156)),LEFT(A2156,FIND(".",A2156)-1),A2156),AV2156)</f>
        <v>KC477204</v>
      </c>
      <c r="BA2156" s="171" t="str">
        <f aca="false">IF(ISNUMBER(FIND("-",AZ2156)),LEFT(AZ2156,FIND("-",AZ2156)-1),AZ2156)</f>
        <v>KC477204</v>
      </c>
      <c r="BB2156" s="170" t="str">
        <f aca="false"> MEGAname &amp; "="</f>
        <v>KC477204=</v>
      </c>
      <c r="BC2156" s="170" t="str">
        <f aca="false">Clear &amp; IF(span ,"Span","out")</f>
        <v>KC477204=out</v>
      </c>
      <c r="BD2156" s="170" t="str">
        <f aca="false">Clear &amp; IF(span, IF(B2156=".","Selected",B2156),"out")</f>
        <v>KC477204=out</v>
      </c>
      <c r="BE2156" s="170" t="str">
        <f aca="false">Clear &amp; Strain</f>
        <v>KC477204=</v>
      </c>
      <c r="BF2156" s="170" t="str">
        <f aca="false">CONCATENATE(A2156,"=",F2156,". ",AX2156,IF(AB2156="","",CONCATENATE(".",AB2156)))</f>
        <v>KC477204=. .GBR</v>
      </c>
      <c r="BG2156" s="170" t="str">
        <f aca="false">CONCATENATE(A2156,"=",F2156,". ",AX2156)</f>
        <v>KC477204=. .GBR</v>
      </c>
      <c r="BH2156" s="170" t="str">
        <f aca="false">CONCATENATE(A2156,"=",AX2156)</f>
        <v>KC477204=.GBR</v>
      </c>
      <c r="BI2156" s="170" t="str">
        <f aca="false">CONCATENATE(A2156,"=",ComForSubtype,D2156)</f>
        <v>KC477204=</v>
      </c>
      <c r="BJ2156" s="170" t="str">
        <f aca="false">CONCATENATE(A2156,"=",E2156)</f>
        <v>KC477204=</v>
      </c>
      <c r="BK2156" s="170" t="str">
        <f aca="false">CONCATENATE(A2156,"=",C2156)</f>
        <v>KC477204=</v>
      </c>
      <c r="BL2156" s="170" t="str">
        <f aca="false">CONCATENATE(D2156,"=")</f>
        <v>=</v>
      </c>
      <c r="BM2156" s="223" t="str">
        <f aca="false">IF(BA2156="XX","",BA2156)</f>
        <v>KC477204</v>
      </c>
      <c r="BN2156" s="224" t="str">
        <f aca="false">CONCATENATE(IF(F2156="","",F2156),IF(G2156="","",CONCATENATE(" / ",G2156)))</f>
        <v/>
      </c>
      <c r="BO2156" s="225" t="str">
        <f aca="false">AX2156</f>
        <v>.GBR</v>
      </c>
      <c r="BP2156" s="226" t="str">
        <f aca="false">IF(V2156="","",V2156)</f>
        <v/>
      </c>
      <c r="BQ2156" s="226" t="str">
        <f aca="false">IF(W2156="","",CONCATENATE(W2156,IF(LEFT(AO2156,1)="s","+","")))</f>
        <v/>
      </c>
      <c r="BR2156" s="226" t="str">
        <f aca="false">IF(X2156="","",CONCATENATE(X2156,IF(LEFT(AQ2156,1)="s","+","")))</f>
        <v/>
      </c>
      <c r="BS2156" s="226" t="str">
        <f aca="false">IF(Y2156="","",CONCATENATE(Y2156,IF(LEFT(AR2156,1)="s","+","")))</f>
        <v/>
      </c>
      <c r="BT2156" s="226" t="str">
        <f aca="false">IF(Z2156="","",CONCATENATE(Z2156,IF(LEFT(AS2156,1)="s","+","")))</f>
        <v/>
      </c>
      <c r="BU2156" s="227" t="str">
        <f aca="false">IF(AA2156="","",CONCATENATE(AA2156,IF(LEFT(AT2156,1)="s","+","")))</f>
        <v/>
      </c>
      <c r="BW2156" s="177" t="s">
        <v>338</v>
      </c>
      <c r="BX2156" s="170" t="str">
        <f aca="false">IF(BW2156&lt;&gt;"",IF(ISNUMBER(FIND("=",BW2156)),LEFT(BW2156,FIND("=",BW2156)-1),BW2156),BW2156)</f>
        <v>xx</v>
      </c>
      <c r="BY2156" s="170" t="str">
        <f aca="false">IF(BW2156&lt;&gt;"",IF(ISNUMBER(FIND("=",BW2156)),RIGHT(BW2156,LEN(BW2156)-FIND("=",BW2156)),""),"")</f>
        <v>Non_select</v>
      </c>
      <c r="BZ2156" s="170" t="str">
        <f aca="false">IF(BX2156&lt;&gt;"",IF(ISNUMBER(FIND(".",BX2156)),LEFT(BX2156,FIND(".",BX2156)-1),BX2156),BX2156)</f>
        <v>xx</v>
      </c>
      <c r="CA2156" s="170" t="str">
        <f aca="false">IF(BX2156&lt;&gt;"",IF(ISNUMBER(FIND(".",BX2156)),RIGHT(BX2156,LEN(BX2156)-FIND(".",BX2156)),""),"")</f>
        <v/>
      </c>
      <c r="CC2156" s="170" t="str">
        <f aca="false">A2156</f>
        <v>KC477204</v>
      </c>
      <c r="CD2156" s="178" t="s">
        <v>339</v>
      </c>
      <c r="CE2156" s="178" t="s">
        <v>340</v>
      </c>
      <c r="CF2156" s="178" t="s">
        <v>341</v>
      </c>
      <c r="CK2156" s="178"/>
      <c r="CR2156" s="228" t="n">
        <f aca="false">C2156</f>
        <v>0</v>
      </c>
      <c r="CS2156" s="229" t="n">
        <f aca="false">D2156</f>
        <v>0</v>
      </c>
      <c r="CT2156" s="170" t="str">
        <f aca="false">CONCATENATE(CD2156," strain ",CM2156," ",CL2156,", partial cds")</f>
        <v>Hepatitis E virus strain  , partial cds</v>
      </c>
    </row>
    <row r="2157" customFormat="false" ht="11.9" hidden="true" customHeight="true" outlineLevel="0" collapsed="false">
      <c r="A2157" s="1" t="s">
        <v>5114</v>
      </c>
      <c r="B2157" s="147" t="s">
        <v>371</v>
      </c>
      <c r="F2157" s="210"/>
      <c r="H2157" s="146" t="s">
        <v>649</v>
      </c>
      <c r="I2157" s="153" t="s">
        <v>650</v>
      </c>
      <c r="J2157" s="146" t="s">
        <v>395</v>
      </c>
      <c r="AJ2157" s="219" t="n">
        <f aca="false">SeqEnd-SeqBeg+1</f>
        <v>1</v>
      </c>
      <c r="AK2157" s="220" t="n">
        <f aca="false">AND( SeqBeg&lt;=Beg  , End &lt;=SeqEnd )</f>
        <v>0</v>
      </c>
      <c r="AN2157" s="221"/>
      <c r="AO2157" s="147" t="s">
        <v>103</v>
      </c>
      <c r="AP2157" s="147" t="s">
        <v>103</v>
      </c>
      <c r="AQ2157" s="147" t="s">
        <v>103</v>
      </c>
      <c r="AR2157" s="147" t="s">
        <v>103</v>
      </c>
      <c r="AS2157" s="147" t="s">
        <v>103</v>
      </c>
      <c r="AT2157" s="147" t="s">
        <v>103</v>
      </c>
      <c r="AU2157" s="146"/>
      <c r="AW2157" s="222" t="str">
        <f aca="false">HYPERLINK(CONCATENATE("http://www.ncbi.nlm.nih.gov/nuccore/",BM2157),BM2157)</f>
        <v>KC477205</v>
      </c>
      <c r="AX2157" s="219" t="str">
        <f aca="false">CONCATENATE(D2157,IF(I2157="","",CONCATENATE(".",I2157)),IF(K2157="","",CONCATENATE(".",K2157)),IF(M2157="","",CONCATENATE(".",M2157)),IF(R2157="","",CONCATENATE(".",R2157)),IF(U2157="","","(*)"))</f>
        <v>.GBR</v>
      </c>
      <c r="AY2157" s="170" t="str">
        <f aca="false">CONCATENATE(BM2157,".",BN2157)</f>
        <v>KC477205.</v>
      </c>
      <c r="AZ2157" s="171" t="str">
        <f aca="false">IF(AV2157="",IF(ISNUMBER(FIND(".",A2157)),LEFT(A2157,FIND(".",A2157)-1),A2157),AV2157)</f>
        <v>KC477205</v>
      </c>
      <c r="BA2157" s="171" t="str">
        <f aca="false">IF(ISNUMBER(FIND("-",AZ2157)),LEFT(AZ2157,FIND("-",AZ2157)-1),AZ2157)</f>
        <v>KC477205</v>
      </c>
      <c r="BB2157" s="170" t="str">
        <f aca="false"> MEGAname &amp; "="</f>
        <v>KC477205=</v>
      </c>
      <c r="BC2157" s="170" t="str">
        <f aca="false">Clear &amp; IF(span ,"Span","out")</f>
        <v>KC477205=out</v>
      </c>
      <c r="BD2157" s="170" t="str">
        <f aca="false">Clear &amp; IF(span, IF(B2157=".","Selected",B2157),"out")</f>
        <v>KC477205=out</v>
      </c>
      <c r="BE2157" s="170" t="str">
        <f aca="false">Clear &amp; Strain</f>
        <v>KC477205=</v>
      </c>
      <c r="BF2157" s="170" t="str">
        <f aca="false">CONCATENATE(A2157,"=",F2157,". ",AX2157,IF(AB2157="","",CONCATENATE(".",AB2157)))</f>
        <v>KC477205=. .GBR</v>
      </c>
      <c r="BG2157" s="170" t="str">
        <f aca="false">CONCATENATE(A2157,"=",F2157,". ",AX2157)</f>
        <v>KC477205=. .GBR</v>
      </c>
      <c r="BH2157" s="170" t="str">
        <f aca="false">CONCATENATE(A2157,"=",AX2157)</f>
        <v>KC477205=.GBR</v>
      </c>
      <c r="BI2157" s="170" t="str">
        <f aca="false">CONCATENATE(A2157,"=",ComForSubtype,D2157)</f>
        <v>KC477205=</v>
      </c>
      <c r="BJ2157" s="170" t="str">
        <f aca="false">CONCATENATE(A2157,"=",E2157)</f>
        <v>KC477205=</v>
      </c>
      <c r="BK2157" s="170" t="str">
        <f aca="false">CONCATENATE(A2157,"=",C2157)</f>
        <v>KC477205=</v>
      </c>
      <c r="BL2157" s="170" t="str">
        <f aca="false">CONCATENATE(D2157,"=")</f>
        <v>=</v>
      </c>
      <c r="BM2157" s="223" t="str">
        <f aca="false">IF(BA2157="XX","",BA2157)</f>
        <v>KC477205</v>
      </c>
      <c r="BN2157" s="224" t="str">
        <f aca="false">CONCATENATE(IF(F2157="","",F2157),IF(G2157="","",CONCATENATE(" / ",G2157)))</f>
        <v/>
      </c>
      <c r="BO2157" s="225" t="str">
        <f aca="false">AX2157</f>
        <v>.GBR</v>
      </c>
      <c r="BP2157" s="226" t="str">
        <f aca="false">IF(V2157="","",V2157)</f>
        <v/>
      </c>
      <c r="BQ2157" s="226" t="str">
        <f aca="false">IF(W2157="","",CONCATENATE(W2157,IF(LEFT(AO2157,1)="s","+","")))</f>
        <v/>
      </c>
      <c r="BR2157" s="226" t="str">
        <f aca="false">IF(X2157="","",CONCATENATE(X2157,IF(LEFT(AQ2157,1)="s","+","")))</f>
        <v/>
      </c>
      <c r="BS2157" s="226" t="str">
        <f aca="false">IF(Y2157="","",CONCATENATE(Y2157,IF(LEFT(AR2157,1)="s","+","")))</f>
        <v/>
      </c>
      <c r="BT2157" s="226" t="str">
        <f aca="false">IF(Z2157="","",CONCATENATE(Z2157,IF(LEFT(AS2157,1)="s","+","")))</f>
        <v/>
      </c>
      <c r="BU2157" s="227" t="str">
        <f aca="false">IF(AA2157="","",CONCATENATE(AA2157,IF(LEFT(AT2157,1)="s","+","")))</f>
        <v/>
      </c>
      <c r="BW2157" s="177" t="s">
        <v>338</v>
      </c>
      <c r="BX2157" s="170" t="str">
        <f aca="false">IF(BW2157&lt;&gt;"",IF(ISNUMBER(FIND("=",BW2157)),LEFT(BW2157,FIND("=",BW2157)-1),BW2157),BW2157)</f>
        <v>xx</v>
      </c>
      <c r="BY2157" s="170" t="str">
        <f aca="false">IF(BW2157&lt;&gt;"",IF(ISNUMBER(FIND("=",BW2157)),RIGHT(BW2157,LEN(BW2157)-FIND("=",BW2157)),""),"")</f>
        <v>Non_select</v>
      </c>
      <c r="BZ2157" s="170" t="str">
        <f aca="false">IF(BX2157&lt;&gt;"",IF(ISNUMBER(FIND(".",BX2157)),LEFT(BX2157,FIND(".",BX2157)-1),BX2157),BX2157)</f>
        <v>xx</v>
      </c>
      <c r="CA2157" s="170" t="str">
        <f aca="false">IF(BX2157&lt;&gt;"",IF(ISNUMBER(FIND(".",BX2157)),RIGHT(BX2157,LEN(BX2157)-FIND(".",BX2157)),""),"")</f>
        <v/>
      </c>
      <c r="CC2157" s="170" t="str">
        <f aca="false">A2157</f>
        <v>KC477205</v>
      </c>
      <c r="CD2157" s="178" t="s">
        <v>339</v>
      </c>
      <c r="CE2157" s="178" t="s">
        <v>340</v>
      </c>
      <c r="CF2157" s="178" t="s">
        <v>341</v>
      </c>
      <c r="CK2157" s="178"/>
      <c r="CR2157" s="228" t="n">
        <f aca="false">C2157</f>
        <v>0</v>
      </c>
      <c r="CS2157" s="229" t="n">
        <f aca="false">D2157</f>
        <v>0</v>
      </c>
      <c r="CT2157" s="170" t="str">
        <f aca="false">CONCATENATE(CD2157," strain ",CM2157," ",CL2157,", partial cds")</f>
        <v>Hepatitis E virus strain  , partial cds</v>
      </c>
    </row>
    <row r="2158" s="146" customFormat="true" ht="11.9" hidden="true" customHeight="true" outlineLevel="0" collapsed="false">
      <c r="A2158" s="154" t="s">
        <v>5115</v>
      </c>
      <c r="B2158" s="147" t="s">
        <v>371</v>
      </c>
      <c r="C2158" s="209"/>
      <c r="D2158" s="209"/>
      <c r="E2158" s="209"/>
      <c r="F2158" s="212"/>
      <c r="G2158" s="212"/>
      <c r="H2158" s="212"/>
      <c r="I2158" s="212"/>
      <c r="J2158" s="212"/>
      <c r="K2158" s="212"/>
      <c r="L2158" s="212"/>
      <c r="M2158" s="157" t="s">
        <v>5116</v>
      </c>
      <c r="N2158" s="213"/>
      <c r="O2158" s="212"/>
      <c r="P2158" s="212"/>
      <c r="Q2158" s="212"/>
      <c r="R2158" s="212"/>
      <c r="S2158" s="212"/>
      <c r="T2158" s="215"/>
      <c r="U2158" s="215"/>
      <c r="V2158" s="209"/>
      <c r="W2158" s="217"/>
      <c r="X2158" s="209"/>
      <c r="Y2158" s="209"/>
      <c r="Z2158" s="209"/>
      <c r="AA2158" s="216"/>
      <c r="AB2158" s="217"/>
      <c r="AC2158" s="217"/>
      <c r="AD2158" s="209"/>
      <c r="AE2158" s="209"/>
      <c r="AF2158" s="209"/>
      <c r="AG2158" s="218"/>
      <c r="AH2158" s="212"/>
      <c r="AI2158" s="212"/>
      <c r="AJ2158" s="219" t="n">
        <f aca="false">SeqEnd-SeqBeg+1</f>
        <v>1</v>
      </c>
      <c r="AK2158" s="220" t="n">
        <f aca="false">AND( SeqBeg&lt;=Beg  , End &lt;=SeqEnd )</f>
        <v>0</v>
      </c>
      <c r="AL2158" s="212"/>
      <c r="AM2158" s="212"/>
      <c r="AN2158" s="221"/>
      <c r="AO2158" s="147" t="s">
        <v>103</v>
      </c>
      <c r="AP2158" s="147" t="s">
        <v>103</v>
      </c>
      <c r="AQ2158" s="147" t="s">
        <v>103</v>
      </c>
      <c r="AR2158" s="147" t="s">
        <v>103</v>
      </c>
      <c r="AS2158" s="147" t="s">
        <v>103</v>
      </c>
      <c r="AT2158" s="147" t="s">
        <v>103</v>
      </c>
      <c r="AV2158" s="212"/>
      <c r="AW2158" s="222" t="str">
        <f aca="false">HYPERLINK(CONCATENATE("http://www.ncbi.nlm.nih.gov/nuccore/",BM2158),BM2158)</f>
        <v>KC692369</v>
      </c>
      <c r="AX2158" s="219" t="str">
        <f aca="false">CONCATENATE(D2158,IF(I2158="","",CONCATENATE(".",I2158)),IF(K2158="","",CONCATENATE(".",K2158)),IF(M2158="","",CONCATENATE(".",M2158)),IF(R2158="","",CONCATENATE(".",R2158)),IF(U2158="","","(*)"))</f>
        <v>.fox</v>
      </c>
      <c r="AY2158" s="170" t="str">
        <f aca="false">CONCATENATE(BM2158,".",BN2158)</f>
        <v>KC692369.</v>
      </c>
      <c r="AZ2158" s="171" t="str">
        <f aca="false">IF(AV2158="",IF(ISNUMBER(FIND(".",A2158)),LEFT(A2158,FIND(".",A2158)-1),A2158),AV2158)</f>
        <v>KC692369-70(fox)</v>
      </c>
      <c r="BA2158" s="171" t="str">
        <f aca="false">IF(ISNUMBER(FIND("-",AZ2158)),LEFT(AZ2158,FIND("-",AZ2158)-1),AZ2158)</f>
        <v>KC692369</v>
      </c>
      <c r="BB2158" s="170" t="str">
        <f aca="false"> MEGAname &amp; "="</f>
        <v>KC692369-70(fox)=</v>
      </c>
      <c r="BC2158" s="170" t="str">
        <f aca="false">Clear &amp; IF(span ,"Span","out")</f>
        <v>KC692369-70(fox)=out</v>
      </c>
      <c r="BD2158" s="170" t="str">
        <f aca="false">Clear &amp; IF(span, IF(B2158=".","Selected",B2158),"out")</f>
        <v>KC692369-70(fox)=out</v>
      </c>
      <c r="BE2158" s="170" t="str">
        <f aca="false">Clear &amp; Strain</f>
        <v>KC692369-70(fox)=</v>
      </c>
      <c r="BF2158" s="170" t="str">
        <f aca="false">CONCATENATE(A2158,"=",F2158,". ",AX2158,IF(AB2158="","",CONCATENATE(".",AB2158)))</f>
        <v>KC692369-70(fox)=. .fox</v>
      </c>
      <c r="BG2158" s="170" t="str">
        <f aca="false">CONCATENATE(A2158,"=",F2158,". ",AX2158)</f>
        <v>KC692369-70(fox)=. .fox</v>
      </c>
      <c r="BH2158" s="170" t="str">
        <f aca="false">CONCATENATE(A2158,"=",AX2158)</f>
        <v>KC692369-70(fox)=.fox</v>
      </c>
      <c r="BI2158" s="170" t="str">
        <f aca="false">CONCATENATE(A2158,"=",ComForSubtype,D2158)</f>
        <v>KC692369-70(fox)=</v>
      </c>
      <c r="BJ2158" s="170" t="str">
        <f aca="false">CONCATENATE(A2158,"=",E2158)</f>
        <v>KC692369-70(fox)=</v>
      </c>
      <c r="BK2158" s="170" t="str">
        <f aca="false">CONCATENATE(A2158,"=",C2158)</f>
        <v>KC692369-70(fox)=</v>
      </c>
      <c r="BL2158" s="170" t="str">
        <f aca="false">CONCATENATE(D2158,"=")</f>
        <v>=</v>
      </c>
      <c r="BM2158" s="223" t="str">
        <f aca="false">IF(BA2158="XX","",BA2158)</f>
        <v>KC692369</v>
      </c>
      <c r="BN2158" s="224" t="str">
        <f aca="false">CONCATENATE(IF(F2158="","",F2158),IF(G2158="","",CONCATENATE(" / ",G2158)))</f>
        <v/>
      </c>
      <c r="BO2158" s="225" t="str">
        <f aca="false">AX2158</f>
        <v>.fox</v>
      </c>
      <c r="BP2158" s="226" t="str">
        <f aca="false">IF(V2158="","",V2158)</f>
        <v/>
      </c>
      <c r="BQ2158" s="226" t="str">
        <f aca="false">IF(W2158="","",CONCATENATE(W2158,IF(LEFT(AO2158,1)="s","+","")))</f>
        <v/>
      </c>
      <c r="BR2158" s="226" t="str">
        <f aca="false">IF(X2158="","",CONCATENATE(X2158,IF(LEFT(AQ2158,1)="s","+","")))</f>
        <v/>
      </c>
      <c r="BS2158" s="226" t="str">
        <f aca="false">IF(Y2158="","",CONCATENATE(Y2158,IF(LEFT(AR2158,1)="s","+","")))</f>
        <v/>
      </c>
      <c r="BT2158" s="226" t="str">
        <f aca="false">IF(Z2158="","",CONCATENATE(Z2158,IF(LEFT(AS2158,1)="s","+","")))</f>
        <v/>
      </c>
      <c r="BU2158" s="227" t="str">
        <f aca="false">IF(AA2158="","",CONCATENATE(AA2158,IF(LEFT(AT2158,1)="s","+","")))</f>
        <v/>
      </c>
      <c r="BV2158" s="212"/>
      <c r="BW2158" s="177" t="s">
        <v>338</v>
      </c>
      <c r="BX2158" s="170" t="str">
        <f aca="false">IF(BW2158&lt;&gt;"",IF(ISNUMBER(FIND("=",BW2158)),LEFT(BW2158,FIND("=",BW2158)-1),BW2158),BW2158)</f>
        <v>xx</v>
      </c>
      <c r="BY2158" s="170" t="str">
        <f aca="false">IF(BW2158&lt;&gt;"",IF(ISNUMBER(FIND("=",BW2158)),RIGHT(BW2158,LEN(BW2158)-FIND("=",BW2158)),""),"")</f>
        <v>Non_select</v>
      </c>
      <c r="BZ2158" s="170" t="str">
        <f aca="false">IF(BX2158&lt;&gt;"",IF(ISNUMBER(FIND(".",BX2158)),LEFT(BX2158,FIND(".",BX2158)-1),BX2158),BX2158)</f>
        <v>xx</v>
      </c>
      <c r="CA2158" s="170" t="str">
        <f aca="false">IF(BX2158&lt;&gt;"",IF(ISNUMBER(FIND(".",BX2158)),RIGHT(BX2158,LEN(BX2158)-FIND(".",BX2158)),""),"")</f>
        <v/>
      </c>
      <c r="CB2158" s="212"/>
      <c r="CC2158" s="170" t="str">
        <f aca="false">A2158</f>
        <v>KC692369-70(fox)</v>
      </c>
      <c r="CD2158" s="178" t="s">
        <v>339</v>
      </c>
      <c r="CE2158" s="178" t="s">
        <v>340</v>
      </c>
      <c r="CF2158" s="178" t="s">
        <v>341</v>
      </c>
      <c r="CG2158" s="212"/>
      <c r="CH2158" s="212"/>
      <c r="CI2158" s="212"/>
      <c r="CJ2158" s="212"/>
      <c r="CK2158" s="178"/>
      <c r="CL2158" s="212"/>
      <c r="CM2158" s="212"/>
      <c r="CN2158" s="212"/>
      <c r="CO2158" s="212"/>
      <c r="CP2158" s="212"/>
      <c r="CQ2158" s="212"/>
      <c r="CR2158" s="170" t="n">
        <f aca="false">C2158</f>
        <v>0</v>
      </c>
      <c r="CS2158" s="229" t="n">
        <f aca="false">D2158</f>
        <v>0</v>
      </c>
      <c r="CT2158" s="170" t="str">
        <f aca="false">CONCATENATE(CD2158," strain ",CM2158," ",CL2158,", partial cds")</f>
        <v>Hepatitis E virus strain  , partial cds</v>
      </c>
    </row>
    <row r="2159" s="146" customFormat="true" ht="11.9" hidden="true" customHeight="true" outlineLevel="0" collapsed="false">
      <c r="A2159" s="208" t="s">
        <v>5117</v>
      </c>
      <c r="B2159" s="147" t="s">
        <v>371</v>
      </c>
      <c r="C2159" s="209"/>
      <c r="D2159" s="209"/>
      <c r="E2159" s="209"/>
      <c r="F2159" s="212"/>
      <c r="G2159" s="212"/>
      <c r="H2159" s="212"/>
      <c r="I2159" s="212"/>
      <c r="J2159" s="212"/>
      <c r="K2159" s="212"/>
      <c r="L2159" s="212"/>
      <c r="M2159" s="157" t="s">
        <v>4647</v>
      </c>
      <c r="N2159" s="213"/>
      <c r="O2159" s="212"/>
      <c r="P2159" s="212"/>
      <c r="Q2159" s="212"/>
      <c r="R2159" s="212"/>
      <c r="S2159" s="212"/>
      <c r="T2159" s="215"/>
      <c r="U2159" s="215"/>
      <c r="V2159" s="209"/>
      <c r="W2159" s="217"/>
      <c r="X2159" s="209"/>
      <c r="Y2159" s="209"/>
      <c r="Z2159" s="209"/>
      <c r="AA2159" s="216"/>
      <c r="AB2159" s="217"/>
      <c r="AC2159" s="217"/>
      <c r="AD2159" s="209"/>
      <c r="AE2159" s="209"/>
      <c r="AF2159" s="209"/>
      <c r="AG2159" s="218"/>
      <c r="AH2159" s="212"/>
      <c r="AI2159" s="212"/>
      <c r="AJ2159" s="219" t="n">
        <f aca="false">SeqEnd-SeqBeg+1</f>
        <v>1</v>
      </c>
      <c r="AK2159" s="220" t="n">
        <f aca="false">AND( SeqBeg&lt;=Beg  , End &lt;=SeqEnd )</f>
        <v>0</v>
      </c>
      <c r="AL2159" s="212"/>
      <c r="AM2159" s="212"/>
      <c r="AN2159" s="221"/>
      <c r="AO2159" s="147" t="s">
        <v>103</v>
      </c>
      <c r="AP2159" s="147" t="s">
        <v>103</v>
      </c>
      <c r="AQ2159" s="147" t="s">
        <v>103</v>
      </c>
      <c r="AR2159" s="147" t="s">
        <v>103</v>
      </c>
      <c r="AS2159" s="147" t="s">
        <v>103</v>
      </c>
      <c r="AT2159" s="147" t="s">
        <v>103</v>
      </c>
      <c r="AV2159" s="212"/>
      <c r="AW2159" s="222" t="str">
        <f aca="false">HYPERLINK(CONCATENATE("http://www.ncbi.nlm.nih.gov/nuccore/",BM2159),BM2159)</f>
        <v>KC802091</v>
      </c>
      <c r="AX2159" s="219" t="str">
        <f aca="false">CONCATENATE(D2159,IF(I2159="","",CONCATENATE(".",I2159)),IF(K2159="","",CONCATENATE(".",K2159)),IF(M2159="","",CONCATENATE(".",M2159)),IF(R2159="","",CONCATENATE(".",R2159)),IF(U2159="","","(*)"))</f>
        <v>.mink</v>
      </c>
      <c r="AY2159" s="170" t="str">
        <f aca="false">CONCATENATE(BM2159,".",BN2159)</f>
        <v>KC802091.</v>
      </c>
      <c r="AZ2159" s="171" t="str">
        <f aca="false">IF(AV2159="",IF(ISNUMBER(FIND(".",A2159)),LEFT(A2159,FIND(".",A2159)-1),A2159),AV2159)</f>
        <v>KC802091-3(mink)</v>
      </c>
      <c r="BA2159" s="171" t="str">
        <f aca="false">IF(ISNUMBER(FIND("-",AZ2159)),LEFT(AZ2159,FIND("-",AZ2159)-1),AZ2159)</f>
        <v>KC802091</v>
      </c>
      <c r="BB2159" s="170" t="str">
        <f aca="false"> MEGAname &amp; "="</f>
        <v>KC802091-3(mink)=</v>
      </c>
      <c r="BC2159" s="170" t="str">
        <f aca="false">Clear &amp; IF(span ,"Span","out")</f>
        <v>KC802091-3(mink)=out</v>
      </c>
      <c r="BD2159" s="170" t="str">
        <f aca="false">Clear &amp; IF(span, IF(B2159=".","Selected",B2159),"out")</f>
        <v>KC802091-3(mink)=out</v>
      </c>
      <c r="BE2159" s="170" t="str">
        <f aca="false">Clear &amp; Strain</f>
        <v>KC802091-3(mink)=</v>
      </c>
      <c r="BF2159" s="170" t="str">
        <f aca="false">CONCATENATE(A2159,"=",F2159,". ",AX2159,IF(AB2159="","",CONCATENATE(".",AB2159)))</f>
        <v>KC802091-3(mink)=. .mink</v>
      </c>
      <c r="BG2159" s="170" t="str">
        <f aca="false">CONCATENATE(A2159,"=",F2159,". ",AX2159)</f>
        <v>KC802091-3(mink)=. .mink</v>
      </c>
      <c r="BH2159" s="170" t="str">
        <f aca="false">CONCATENATE(A2159,"=",AX2159)</f>
        <v>KC802091-3(mink)=.mink</v>
      </c>
      <c r="BI2159" s="170" t="str">
        <f aca="false">CONCATENATE(A2159,"=",ComForSubtype,D2159)</f>
        <v>KC802091-3(mink)=</v>
      </c>
      <c r="BJ2159" s="170" t="str">
        <f aca="false">CONCATENATE(A2159,"=",E2159)</f>
        <v>KC802091-3(mink)=</v>
      </c>
      <c r="BK2159" s="170" t="str">
        <f aca="false">CONCATENATE(A2159,"=",C2159)</f>
        <v>KC802091-3(mink)=</v>
      </c>
      <c r="BL2159" s="170" t="str">
        <f aca="false">CONCATENATE(D2159,"=")</f>
        <v>=</v>
      </c>
      <c r="BM2159" s="223" t="str">
        <f aca="false">IF(BA2159="XX","",BA2159)</f>
        <v>KC802091</v>
      </c>
      <c r="BN2159" s="224" t="str">
        <f aca="false">CONCATENATE(IF(F2159="","",F2159),IF(G2159="","",CONCATENATE(" / ",G2159)))</f>
        <v/>
      </c>
      <c r="BO2159" s="225" t="str">
        <f aca="false">AX2159</f>
        <v>.mink</v>
      </c>
      <c r="BP2159" s="226" t="str">
        <f aca="false">IF(V2159="","",V2159)</f>
        <v/>
      </c>
      <c r="BQ2159" s="226" t="str">
        <f aca="false">IF(W2159="","",CONCATENATE(W2159,IF(LEFT(AO2159,1)="s","+","")))</f>
        <v/>
      </c>
      <c r="BR2159" s="226" t="str">
        <f aca="false">IF(X2159="","",CONCATENATE(X2159,IF(LEFT(AQ2159,1)="s","+","")))</f>
        <v/>
      </c>
      <c r="BS2159" s="226" t="str">
        <f aca="false">IF(Y2159="","",CONCATENATE(Y2159,IF(LEFT(AR2159,1)="s","+","")))</f>
        <v/>
      </c>
      <c r="BT2159" s="226" t="str">
        <f aca="false">IF(Z2159="","",CONCATENATE(Z2159,IF(LEFT(AS2159,1)="s","+","")))</f>
        <v/>
      </c>
      <c r="BU2159" s="227" t="str">
        <f aca="false">IF(AA2159="","",CONCATENATE(AA2159,IF(LEFT(AT2159,1)="s","+","")))</f>
        <v/>
      </c>
      <c r="BV2159" s="212"/>
      <c r="BW2159" s="177" t="s">
        <v>338</v>
      </c>
      <c r="BX2159" s="170" t="str">
        <f aca="false">IF(BW2159&lt;&gt;"",IF(ISNUMBER(FIND("=",BW2159)),LEFT(BW2159,FIND("=",BW2159)-1),BW2159),BW2159)</f>
        <v>xx</v>
      </c>
      <c r="BY2159" s="170" t="str">
        <f aca="false">IF(BW2159&lt;&gt;"",IF(ISNUMBER(FIND("=",BW2159)),RIGHT(BW2159,LEN(BW2159)-FIND("=",BW2159)),""),"")</f>
        <v>Non_select</v>
      </c>
      <c r="BZ2159" s="170" t="str">
        <f aca="false">IF(BX2159&lt;&gt;"",IF(ISNUMBER(FIND(".",BX2159)),LEFT(BX2159,FIND(".",BX2159)-1),BX2159),BX2159)</f>
        <v>xx</v>
      </c>
      <c r="CA2159" s="170" t="str">
        <f aca="false">IF(BX2159&lt;&gt;"",IF(ISNUMBER(FIND(".",BX2159)),RIGHT(BX2159,LEN(BX2159)-FIND(".",BX2159)),""),"")</f>
        <v/>
      </c>
      <c r="CB2159" s="212"/>
      <c r="CC2159" s="170" t="str">
        <f aca="false">A2159</f>
        <v>KC802091-3(mink)</v>
      </c>
      <c r="CD2159" s="178" t="s">
        <v>339</v>
      </c>
      <c r="CE2159" s="178" t="s">
        <v>340</v>
      </c>
      <c r="CF2159" s="178" t="s">
        <v>341</v>
      </c>
      <c r="CG2159" s="212"/>
      <c r="CH2159" s="212"/>
      <c r="CI2159" s="212"/>
      <c r="CJ2159" s="212"/>
      <c r="CK2159" s="178"/>
      <c r="CL2159" s="212"/>
      <c r="CM2159" s="212"/>
      <c r="CN2159" s="212"/>
      <c r="CO2159" s="212"/>
      <c r="CP2159" s="212"/>
      <c r="CQ2159" s="212"/>
      <c r="CR2159" s="170" t="n">
        <f aca="false">C2159</f>
        <v>0</v>
      </c>
      <c r="CS2159" s="229" t="n">
        <f aca="false">D2159</f>
        <v>0</v>
      </c>
      <c r="CT2159" s="170" t="str">
        <f aca="false">CONCATENATE(CD2159," strain ",CM2159," ",CL2159,", partial cds")</f>
        <v>Hepatitis E virus strain  , partial cds</v>
      </c>
    </row>
    <row r="2160" s="146" customFormat="true" ht="11.9" hidden="true" customHeight="true" outlineLevel="0" collapsed="false">
      <c r="A2160" s="154" t="s">
        <v>5118</v>
      </c>
      <c r="B2160" s="147" t="s">
        <v>371</v>
      </c>
      <c r="C2160" s="209"/>
      <c r="D2160" s="209"/>
      <c r="E2160" s="209"/>
      <c r="F2160" s="154"/>
      <c r="G2160" s="212"/>
      <c r="H2160" s="146" t="s">
        <v>758</v>
      </c>
      <c r="I2160" s="153" t="s">
        <v>759</v>
      </c>
      <c r="J2160" s="154" t="s">
        <v>395</v>
      </c>
      <c r="K2160" s="155" t="s">
        <v>760</v>
      </c>
      <c r="L2160" s="231" t="s">
        <v>760</v>
      </c>
      <c r="M2160" s="157" t="s">
        <v>348</v>
      </c>
      <c r="N2160" s="213"/>
      <c r="O2160" s="212"/>
      <c r="P2160" s="212"/>
      <c r="Q2160" s="212"/>
      <c r="R2160" s="212"/>
      <c r="S2160" s="212"/>
      <c r="T2160" s="215"/>
      <c r="U2160" s="215"/>
      <c r="V2160" s="209"/>
      <c r="W2160" s="217"/>
      <c r="X2160" s="209"/>
      <c r="Y2160" s="209"/>
      <c r="Z2160" s="209"/>
      <c r="AA2160" s="216"/>
      <c r="AB2160" s="217"/>
      <c r="AC2160" s="217"/>
      <c r="AD2160" s="209"/>
      <c r="AE2160" s="209"/>
      <c r="AF2160" s="209"/>
      <c r="AG2160" s="218"/>
      <c r="AH2160" s="212"/>
      <c r="AI2160" s="212"/>
      <c r="AJ2160" s="219" t="n">
        <f aca="false">SeqEnd-SeqBeg+1</f>
        <v>1</v>
      </c>
      <c r="AK2160" s="220" t="n">
        <f aca="false">AND( SeqBeg&lt;=Beg  , End &lt;=SeqEnd )</f>
        <v>0</v>
      </c>
      <c r="AL2160" s="212"/>
      <c r="AM2160" s="212"/>
      <c r="AN2160" s="221"/>
      <c r="AO2160" s="147" t="s">
        <v>103</v>
      </c>
      <c r="AP2160" s="147" t="s">
        <v>103</v>
      </c>
      <c r="AQ2160" s="147" t="s">
        <v>103</v>
      </c>
      <c r="AR2160" s="147" t="s">
        <v>103</v>
      </c>
      <c r="AS2160" s="147" t="s">
        <v>103</v>
      </c>
      <c r="AT2160" s="147" t="s">
        <v>103</v>
      </c>
      <c r="AV2160" s="212"/>
      <c r="AW2160" s="222" t="str">
        <f aca="false">HYPERLINK(CONCATENATE("http://www.ncbi.nlm.nih.gov/nuccore/",BM2160),BM2160)</f>
        <v>KC911939</v>
      </c>
      <c r="AX2160" s="219" t="str">
        <f aca="false">CONCATENATE(D2160,IF(I2160="","",CONCATENATE(".",I2160)),IF(K2160="","",CONCATENATE(".",K2160)),IF(M2160="","",CONCATENATE(".",M2160)),IF(R2160="","",CONCATENATE(".",R2160)),IF(U2160="","","(*)"))</f>
        <v>.FRA.Toulouse .hum</v>
      </c>
      <c r="AY2160" s="170" t="str">
        <f aca="false">CONCATENATE(BM2160,".",BN2160)</f>
        <v>KC911939.</v>
      </c>
      <c r="AZ2160" s="171" t="str">
        <f aca="false">IF(AV2160="",IF(ISNUMBER(FIND(".",A2160)),LEFT(A2160,FIND(".",A2160)-1),A2160),AV2160)</f>
        <v>KC911939</v>
      </c>
      <c r="BA2160" s="171" t="str">
        <f aca="false">IF(ISNUMBER(FIND("-",AZ2160)),LEFT(AZ2160,FIND("-",AZ2160)-1),AZ2160)</f>
        <v>KC911939</v>
      </c>
      <c r="BB2160" s="170" t="str">
        <f aca="false"> MEGAname &amp; "="</f>
        <v>KC911939=</v>
      </c>
      <c r="BC2160" s="170" t="str">
        <f aca="false">Clear &amp; IF(span ,"Span","out")</f>
        <v>KC911939=out</v>
      </c>
      <c r="BD2160" s="170" t="str">
        <f aca="false">Clear &amp; IF(span, IF(B2160=".","Selected",B2160),"out")</f>
        <v>KC911939=out</v>
      </c>
      <c r="BE2160" s="170" t="str">
        <f aca="false">Clear &amp; Strain</f>
        <v>KC911939=</v>
      </c>
      <c r="BF2160" s="170" t="str">
        <f aca="false">CONCATENATE(A2160,"=",F2160,". ",AX2160,IF(AB2160="","",CONCATENATE(".",AB2160)))</f>
        <v>KC911939=. .FRA.Toulouse .hum</v>
      </c>
      <c r="BG2160" s="170" t="str">
        <f aca="false">CONCATENATE(A2160,"=",F2160,". ",AX2160)</f>
        <v>KC911939=. .FRA.Toulouse .hum</v>
      </c>
      <c r="BH2160" s="170" t="str">
        <f aca="false">CONCATENATE(A2160,"=",AX2160)</f>
        <v>KC911939=.FRA.Toulouse .hum</v>
      </c>
      <c r="BI2160" s="170" t="str">
        <f aca="false">CONCATENATE(A2160,"=",ComForSubtype,D2160)</f>
        <v>KC911939=</v>
      </c>
      <c r="BJ2160" s="170" t="str">
        <f aca="false">CONCATENATE(A2160,"=",E2160)</f>
        <v>KC911939=</v>
      </c>
      <c r="BK2160" s="170" t="str">
        <f aca="false">CONCATENATE(A2160,"=",C2160)</f>
        <v>KC911939=</v>
      </c>
      <c r="BL2160" s="170" t="str">
        <f aca="false">CONCATENATE(D2160,"=")</f>
        <v>=</v>
      </c>
      <c r="BM2160" s="223" t="str">
        <f aca="false">IF(BA2160="XX","",BA2160)</f>
        <v>KC911939</v>
      </c>
      <c r="BN2160" s="224" t="str">
        <f aca="false">CONCATENATE(IF(F2160="","",F2160),IF(G2160="","",CONCATENATE(" / ",G2160)))</f>
        <v/>
      </c>
      <c r="BO2160" s="225" t="str">
        <f aca="false">AX2160</f>
        <v>.FRA.Toulouse .hum</v>
      </c>
      <c r="BP2160" s="226" t="str">
        <f aca="false">IF(V2160="","",V2160)</f>
        <v/>
      </c>
      <c r="BQ2160" s="226" t="str">
        <f aca="false">IF(W2160="","",CONCATENATE(W2160,IF(LEFT(AO2160,1)="s","+","")))</f>
        <v/>
      </c>
      <c r="BR2160" s="226" t="str">
        <f aca="false">IF(X2160="","",CONCATENATE(X2160,IF(LEFT(AQ2160,1)="s","+","")))</f>
        <v/>
      </c>
      <c r="BS2160" s="226" t="str">
        <f aca="false">IF(Y2160="","",CONCATENATE(Y2160,IF(LEFT(AR2160,1)="s","+","")))</f>
        <v/>
      </c>
      <c r="BT2160" s="226" t="str">
        <f aca="false">IF(Z2160="","",CONCATENATE(Z2160,IF(LEFT(AS2160,1)="s","+","")))</f>
        <v/>
      </c>
      <c r="BU2160" s="227" t="str">
        <f aca="false">IF(AA2160="","",CONCATENATE(AA2160,IF(LEFT(AT2160,1)="s","+","")))</f>
        <v/>
      </c>
      <c r="BV2160" s="212"/>
      <c r="BW2160" s="177" t="s">
        <v>338</v>
      </c>
      <c r="BX2160" s="170" t="str">
        <f aca="false">IF(BW2160&lt;&gt;"",IF(ISNUMBER(FIND("=",BW2160)),LEFT(BW2160,FIND("=",BW2160)-1),BW2160),BW2160)</f>
        <v>xx</v>
      </c>
      <c r="BY2160" s="170" t="str">
        <f aca="false">IF(BW2160&lt;&gt;"",IF(ISNUMBER(FIND("=",BW2160)),RIGHT(BW2160,LEN(BW2160)-FIND("=",BW2160)),""),"")</f>
        <v>Non_select</v>
      </c>
      <c r="BZ2160" s="170" t="str">
        <f aca="false">IF(BX2160&lt;&gt;"",IF(ISNUMBER(FIND(".",BX2160)),LEFT(BX2160,FIND(".",BX2160)-1),BX2160),BX2160)</f>
        <v>xx</v>
      </c>
      <c r="CA2160" s="170" t="str">
        <f aca="false">IF(BX2160&lt;&gt;"",IF(ISNUMBER(FIND(".",BX2160)),RIGHT(BX2160,LEN(BX2160)-FIND(".",BX2160)),""),"")</f>
        <v/>
      </c>
      <c r="CB2160" s="212"/>
      <c r="CC2160" s="170" t="str">
        <f aca="false">A2160</f>
        <v>KC911939</v>
      </c>
      <c r="CD2160" s="178" t="s">
        <v>339</v>
      </c>
      <c r="CE2160" s="178" t="s">
        <v>340</v>
      </c>
      <c r="CF2160" s="178" t="s">
        <v>341</v>
      </c>
      <c r="CG2160" s="212"/>
      <c r="CH2160" s="212"/>
      <c r="CI2160" s="212"/>
      <c r="CJ2160" s="212"/>
      <c r="CK2160" s="178"/>
      <c r="CL2160" s="212"/>
      <c r="CM2160" s="212"/>
      <c r="CN2160" s="212"/>
      <c r="CO2160" s="212"/>
      <c r="CP2160" s="212"/>
      <c r="CQ2160" s="212"/>
      <c r="CR2160" s="170" t="n">
        <f aca="false">C2160</f>
        <v>0</v>
      </c>
      <c r="CS2160" s="229" t="n">
        <f aca="false">D2160</f>
        <v>0</v>
      </c>
      <c r="CT2160" s="170" t="str">
        <f aca="false">CONCATENATE(CD2160," strain ",CM2160," ",CL2160,", partial cds")</f>
        <v>Hepatitis E virus strain  , partial cds</v>
      </c>
    </row>
    <row r="2161" s="146" customFormat="true" ht="11.9" hidden="true" customHeight="true" outlineLevel="0" collapsed="false">
      <c r="A2161" s="154" t="s">
        <v>5119</v>
      </c>
      <c r="B2161" s="147" t="s">
        <v>371</v>
      </c>
      <c r="C2161" s="209"/>
      <c r="D2161" s="209"/>
      <c r="E2161" s="209"/>
      <c r="F2161" s="154"/>
      <c r="G2161" s="212"/>
      <c r="H2161" s="146" t="s">
        <v>758</v>
      </c>
      <c r="I2161" s="153" t="s">
        <v>759</v>
      </c>
      <c r="J2161" s="154" t="s">
        <v>395</v>
      </c>
      <c r="K2161" s="155" t="s">
        <v>760</v>
      </c>
      <c r="L2161" s="231" t="s">
        <v>760</v>
      </c>
      <c r="M2161" s="157" t="s">
        <v>348</v>
      </c>
      <c r="N2161" s="213"/>
      <c r="O2161" s="212"/>
      <c r="P2161" s="212"/>
      <c r="Q2161" s="212"/>
      <c r="R2161" s="212"/>
      <c r="S2161" s="212"/>
      <c r="T2161" s="215"/>
      <c r="U2161" s="215"/>
      <c r="V2161" s="209"/>
      <c r="W2161" s="217"/>
      <c r="X2161" s="209"/>
      <c r="Y2161" s="209"/>
      <c r="Z2161" s="209"/>
      <c r="AA2161" s="216"/>
      <c r="AB2161" s="217"/>
      <c r="AC2161" s="217"/>
      <c r="AD2161" s="209"/>
      <c r="AE2161" s="209"/>
      <c r="AF2161" s="209"/>
      <c r="AG2161" s="218"/>
      <c r="AH2161" s="212"/>
      <c r="AI2161" s="212"/>
      <c r="AJ2161" s="219" t="n">
        <f aca="false">SeqEnd-SeqBeg+1</f>
        <v>1</v>
      </c>
      <c r="AK2161" s="220" t="n">
        <f aca="false">AND( SeqBeg&lt;=Beg  , End &lt;=SeqEnd )</f>
        <v>0</v>
      </c>
      <c r="AL2161" s="212"/>
      <c r="AM2161" s="212"/>
      <c r="AN2161" s="221"/>
      <c r="AO2161" s="147" t="s">
        <v>103</v>
      </c>
      <c r="AP2161" s="147" t="s">
        <v>103</v>
      </c>
      <c r="AQ2161" s="147" t="s">
        <v>103</v>
      </c>
      <c r="AR2161" s="147" t="s">
        <v>103</v>
      </c>
      <c r="AS2161" s="147" t="s">
        <v>103</v>
      </c>
      <c r="AT2161" s="147" t="s">
        <v>103</v>
      </c>
      <c r="AV2161" s="212"/>
      <c r="AW2161" s="222" t="str">
        <f aca="false">HYPERLINK(CONCATENATE("http://www.ncbi.nlm.nih.gov/nuccore/",BM2161),BM2161)</f>
        <v>KC911940</v>
      </c>
      <c r="AX2161" s="219" t="str">
        <f aca="false">CONCATENATE(D2161,IF(I2161="","",CONCATENATE(".",I2161)),IF(K2161="","",CONCATENATE(".",K2161)),IF(M2161="","",CONCATENATE(".",M2161)),IF(R2161="","",CONCATENATE(".",R2161)),IF(U2161="","","(*)"))</f>
        <v>.FRA.Toulouse .hum</v>
      </c>
      <c r="AY2161" s="170" t="str">
        <f aca="false">CONCATENATE(BM2161,".",BN2161)</f>
        <v>KC911940.</v>
      </c>
      <c r="AZ2161" s="171" t="str">
        <f aca="false">IF(AV2161="",IF(ISNUMBER(FIND(".",A2161)),LEFT(A2161,FIND(".",A2161)-1),A2161),AV2161)</f>
        <v>KC911940</v>
      </c>
      <c r="BA2161" s="171" t="str">
        <f aca="false">IF(ISNUMBER(FIND("-",AZ2161)),LEFT(AZ2161,FIND("-",AZ2161)-1),AZ2161)</f>
        <v>KC911940</v>
      </c>
      <c r="BB2161" s="170" t="str">
        <f aca="false"> MEGAname &amp; "="</f>
        <v>KC911940=</v>
      </c>
      <c r="BC2161" s="170" t="str">
        <f aca="false">Clear &amp; IF(span ,"Span","out")</f>
        <v>KC911940=out</v>
      </c>
      <c r="BD2161" s="170" t="str">
        <f aca="false">Clear &amp; IF(span, IF(B2161=".","Selected",B2161),"out")</f>
        <v>KC911940=out</v>
      </c>
      <c r="BE2161" s="170" t="str">
        <f aca="false">Clear &amp; Strain</f>
        <v>KC911940=</v>
      </c>
      <c r="BF2161" s="170" t="str">
        <f aca="false">CONCATENATE(A2161,"=",F2161,". ",AX2161,IF(AB2161="","",CONCATENATE(".",AB2161)))</f>
        <v>KC911940=. .FRA.Toulouse .hum</v>
      </c>
      <c r="BG2161" s="170" t="str">
        <f aca="false">CONCATENATE(A2161,"=",F2161,". ",AX2161)</f>
        <v>KC911940=. .FRA.Toulouse .hum</v>
      </c>
      <c r="BH2161" s="170" t="str">
        <f aca="false">CONCATENATE(A2161,"=",AX2161)</f>
        <v>KC911940=.FRA.Toulouse .hum</v>
      </c>
      <c r="BI2161" s="170" t="str">
        <f aca="false">CONCATENATE(A2161,"=",ComForSubtype,D2161)</f>
        <v>KC911940=</v>
      </c>
      <c r="BJ2161" s="170" t="str">
        <f aca="false">CONCATENATE(A2161,"=",E2161)</f>
        <v>KC911940=</v>
      </c>
      <c r="BK2161" s="170" t="str">
        <f aca="false">CONCATENATE(A2161,"=",C2161)</f>
        <v>KC911940=</v>
      </c>
      <c r="BL2161" s="170" t="str">
        <f aca="false">CONCATENATE(D2161,"=")</f>
        <v>=</v>
      </c>
      <c r="BM2161" s="223" t="str">
        <f aca="false">IF(BA2161="XX","",BA2161)</f>
        <v>KC911940</v>
      </c>
      <c r="BN2161" s="224" t="str">
        <f aca="false">CONCATENATE(IF(F2161="","",F2161),IF(G2161="","",CONCATENATE(" / ",G2161)))</f>
        <v/>
      </c>
      <c r="BO2161" s="225" t="str">
        <f aca="false">AX2161</f>
        <v>.FRA.Toulouse .hum</v>
      </c>
      <c r="BP2161" s="226" t="str">
        <f aca="false">IF(V2161="","",V2161)</f>
        <v/>
      </c>
      <c r="BQ2161" s="226" t="str">
        <f aca="false">IF(W2161="","",CONCATENATE(W2161,IF(LEFT(AO2161,1)="s","+","")))</f>
        <v/>
      </c>
      <c r="BR2161" s="226" t="str">
        <f aca="false">IF(X2161="","",CONCATENATE(X2161,IF(LEFT(AQ2161,1)="s","+","")))</f>
        <v/>
      </c>
      <c r="BS2161" s="226" t="str">
        <f aca="false">IF(Y2161="","",CONCATENATE(Y2161,IF(LEFT(AR2161,1)="s","+","")))</f>
        <v/>
      </c>
      <c r="BT2161" s="226" t="str">
        <f aca="false">IF(Z2161="","",CONCATENATE(Z2161,IF(LEFT(AS2161,1)="s","+","")))</f>
        <v/>
      </c>
      <c r="BU2161" s="227" t="str">
        <f aca="false">IF(AA2161="","",CONCATENATE(AA2161,IF(LEFT(AT2161,1)="s","+","")))</f>
        <v/>
      </c>
      <c r="BV2161" s="212"/>
      <c r="BW2161" s="177" t="s">
        <v>338</v>
      </c>
      <c r="BX2161" s="170" t="str">
        <f aca="false">IF(BW2161&lt;&gt;"",IF(ISNUMBER(FIND("=",BW2161)),LEFT(BW2161,FIND("=",BW2161)-1),BW2161),BW2161)</f>
        <v>xx</v>
      </c>
      <c r="BY2161" s="170" t="str">
        <f aca="false">IF(BW2161&lt;&gt;"",IF(ISNUMBER(FIND("=",BW2161)),RIGHT(BW2161,LEN(BW2161)-FIND("=",BW2161)),""),"")</f>
        <v>Non_select</v>
      </c>
      <c r="BZ2161" s="170" t="str">
        <f aca="false">IF(BX2161&lt;&gt;"",IF(ISNUMBER(FIND(".",BX2161)),LEFT(BX2161,FIND(".",BX2161)-1),BX2161),BX2161)</f>
        <v>xx</v>
      </c>
      <c r="CA2161" s="170" t="str">
        <f aca="false">IF(BX2161&lt;&gt;"",IF(ISNUMBER(FIND(".",BX2161)),RIGHT(BX2161,LEN(BX2161)-FIND(".",BX2161)),""),"")</f>
        <v/>
      </c>
      <c r="CB2161" s="212"/>
      <c r="CC2161" s="170" t="str">
        <f aca="false">A2161</f>
        <v>KC911940</v>
      </c>
      <c r="CD2161" s="178" t="s">
        <v>339</v>
      </c>
      <c r="CE2161" s="178" t="s">
        <v>340</v>
      </c>
      <c r="CF2161" s="178" t="s">
        <v>341</v>
      </c>
      <c r="CG2161" s="212"/>
      <c r="CH2161" s="212"/>
      <c r="CI2161" s="212"/>
      <c r="CJ2161" s="212"/>
      <c r="CK2161" s="178"/>
      <c r="CL2161" s="212"/>
      <c r="CM2161" s="212"/>
      <c r="CN2161" s="212"/>
      <c r="CO2161" s="212"/>
      <c r="CP2161" s="212"/>
      <c r="CQ2161" s="212"/>
      <c r="CR2161" s="170" t="n">
        <f aca="false">C2161</f>
        <v>0</v>
      </c>
      <c r="CS2161" s="229" t="n">
        <f aca="false">D2161</f>
        <v>0</v>
      </c>
      <c r="CT2161" s="170" t="str">
        <f aca="false">CONCATENATE(CD2161," strain ",CM2161," ",CL2161,", partial cds")</f>
        <v>Hepatitis E virus strain  , partial cds</v>
      </c>
    </row>
    <row r="2162" s="146" customFormat="true" ht="11.9" hidden="true" customHeight="true" outlineLevel="0" collapsed="false">
      <c r="A2162" s="154" t="s">
        <v>5120</v>
      </c>
      <c r="B2162" s="147" t="s">
        <v>371</v>
      </c>
      <c r="C2162" s="209"/>
      <c r="D2162" s="209"/>
      <c r="E2162" s="209"/>
      <c r="F2162" s="154"/>
      <c r="G2162" s="212"/>
      <c r="H2162" s="146" t="s">
        <v>758</v>
      </c>
      <c r="I2162" s="153" t="s">
        <v>759</v>
      </c>
      <c r="J2162" s="154" t="s">
        <v>395</v>
      </c>
      <c r="K2162" s="155" t="s">
        <v>760</v>
      </c>
      <c r="L2162" s="231" t="s">
        <v>760</v>
      </c>
      <c r="M2162" s="157" t="s">
        <v>348</v>
      </c>
      <c r="N2162" s="213"/>
      <c r="O2162" s="212"/>
      <c r="P2162" s="212"/>
      <c r="Q2162" s="212"/>
      <c r="R2162" s="212"/>
      <c r="S2162" s="212"/>
      <c r="T2162" s="215"/>
      <c r="U2162" s="215"/>
      <c r="V2162" s="209"/>
      <c r="W2162" s="217"/>
      <c r="X2162" s="209"/>
      <c r="Y2162" s="209"/>
      <c r="Z2162" s="209"/>
      <c r="AA2162" s="216"/>
      <c r="AB2162" s="217"/>
      <c r="AC2162" s="217"/>
      <c r="AD2162" s="209"/>
      <c r="AE2162" s="209"/>
      <c r="AF2162" s="209"/>
      <c r="AG2162" s="218"/>
      <c r="AH2162" s="212"/>
      <c r="AI2162" s="212"/>
      <c r="AJ2162" s="219" t="n">
        <f aca="false">SeqEnd-SeqBeg+1</f>
        <v>1</v>
      </c>
      <c r="AK2162" s="220" t="n">
        <f aca="false">AND( SeqBeg&lt;=Beg  , End &lt;=SeqEnd )</f>
        <v>0</v>
      </c>
      <c r="AL2162" s="212"/>
      <c r="AM2162" s="212"/>
      <c r="AN2162" s="221"/>
      <c r="AO2162" s="147" t="s">
        <v>103</v>
      </c>
      <c r="AP2162" s="147" t="s">
        <v>103</v>
      </c>
      <c r="AQ2162" s="147" t="s">
        <v>103</v>
      </c>
      <c r="AR2162" s="147" t="s">
        <v>103</v>
      </c>
      <c r="AS2162" s="147" t="s">
        <v>103</v>
      </c>
      <c r="AT2162" s="147" t="s">
        <v>103</v>
      </c>
      <c r="AV2162" s="212"/>
      <c r="AW2162" s="222" t="str">
        <f aca="false">HYPERLINK(CONCATENATE("http://www.ncbi.nlm.nih.gov/nuccore/",BM2162),BM2162)</f>
        <v>KC911941</v>
      </c>
      <c r="AX2162" s="219" t="str">
        <f aca="false">CONCATENATE(D2162,IF(I2162="","",CONCATENATE(".",I2162)),IF(K2162="","",CONCATENATE(".",K2162)),IF(M2162="","",CONCATENATE(".",M2162)),IF(R2162="","",CONCATENATE(".",R2162)),IF(U2162="","","(*)"))</f>
        <v>.FRA.Toulouse .hum</v>
      </c>
      <c r="AY2162" s="170" t="str">
        <f aca="false">CONCATENATE(BM2162,".",BN2162)</f>
        <v>KC911941.</v>
      </c>
      <c r="AZ2162" s="171" t="str">
        <f aca="false">IF(AV2162="",IF(ISNUMBER(FIND(".",A2162)),LEFT(A2162,FIND(".",A2162)-1),A2162),AV2162)</f>
        <v>KC911941</v>
      </c>
      <c r="BA2162" s="171" t="str">
        <f aca="false">IF(ISNUMBER(FIND("-",AZ2162)),LEFT(AZ2162,FIND("-",AZ2162)-1),AZ2162)</f>
        <v>KC911941</v>
      </c>
      <c r="BB2162" s="170" t="str">
        <f aca="false"> MEGAname &amp; "="</f>
        <v>KC911941=</v>
      </c>
      <c r="BC2162" s="170" t="str">
        <f aca="false">Clear &amp; IF(span ,"Span","out")</f>
        <v>KC911941=out</v>
      </c>
      <c r="BD2162" s="170" t="str">
        <f aca="false">Clear &amp; IF(span, IF(B2162=".","Selected",B2162),"out")</f>
        <v>KC911941=out</v>
      </c>
      <c r="BE2162" s="170" t="str">
        <f aca="false">Clear &amp; Strain</f>
        <v>KC911941=</v>
      </c>
      <c r="BF2162" s="170" t="str">
        <f aca="false">CONCATENATE(A2162,"=",F2162,". ",AX2162,IF(AB2162="","",CONCATENATE(".",AB2162)))</f>
        <v>KC911941=. .FRA.Toulouse .hum</v>
      </c>
      <c r="BG2162" s="170" t="str">
        <f aca="false">CONCATENATE(A2162,"=",F2162,". ",AX2162)</f>
        <v>KC911941=. .FRA.Toulouse .hum</v>
      </c>
      <c r="BH2162" s="170" t="str">
        <f aca="false">CONCATENATE(A2162,"=",AX2162)</f>
        <v>KC911941=.FRA.Toulouse .hum</v>
      </c>
      <c r="BI2162" s="170" t="str">
        <f aca="false">CONCATENATE(A2162,"=",ComForSubtype,D2162)</f>
        <v>KC911941=</v>
      </c>
      <c r="BJ2162" s="170" t="str">
        <f aca="false">CONCATENATE(A2162,"=",E2162)</f>
        <v>KC911941=</v>
      </c>
      <c r="BK2162" s="170" t="str">
        <f aca="false">CONCATENATE(A2162,"=",C2162)</f>
        <v>KC911941=</v>
      </c>
      <c r="BL2162" s="170" t="str">
        <f aca="false">CONCATENATE(D2162,"=")</f>
        <v>=</v>
      </c>
      <c r="BM2162" s="223" t="str">
        <f aca="false">IF(BA2162="XX","",BA2162)</f>
        <v>KC911941</v>
      </c>
      <c r="BN2162" s="224" t="str">
        <f aca="false">CONCATENATE(IF(F2162="","",F2162),IF(G2162="","",CONCATENATE(" / ",G2162)))</f>
        <v/>
      </c>
      <c r="BO2162" s="225" t="str">
        <f aca="false">AX2162</f>
        <v>.FRA.Toulouse .hum</v>
      </c>
      <c r="BP2162" s="226" t="str">
        <f aca="false">IF(V2162="","",V2162)</f>
        <v/>
      </c>
      <c r="BQ2162" s="226" t="str">
        <f aca="false">IF(W2162="","",CONCATENATE(W2162,IF(LEFT(AO2162,1)="s","+","")))</f>
        <v/>
      </c>
      <c r="BR2162" s="226" t="str">
        <f aca="false">IF(X2162="","",CONCATENATE(X2162,IF(LEFT(AQ2162,1)="s","+","")))</f>
        <v/>
      </c>
      <c r="BS2162" s="226" t="str">
        <f aca="false">IF(Y2162="","",CONCATENATE(Y2162,IF(LEFT(AR2162,1)="s","+","")))</f>
        <v/>
      </c>
      <c r="BT2162" s="226" t="str">
        <f aca="false">IF(Z2162="","",CONCATENATE(Z2162,IF(LEFT(AS2162,1)="s","+","")))</f>
        <v/>
      </c>
      <c r="BU2162" s="227" t="str">
        <f aca="false">IF(AA2162="","",CONCATENATE(AA2162,IF(LEFT(AT2162,1)="s","+","")))</f>
        <v/>
      </c>
      <c r="BV2162" s="212"/>
      <c r="BW2162" s="177" t="s">
        <v>338</v>
      </c>
      <c r="BX2162" s="170" t="str">
        <f aca="false">IF(BW2162&lt;&gt;"",IF(ISNUMBER(FIND("=",BW2162)),LEFT(BW2162,FIND("=",BW2162)-1),BW2162),BW2162)</f>
        <v>xx</v>
      </c>
      <c r="BY2162" s="170" t="str">
        <f aca="false">IF(BW2162&lt;&gt;"",IF(ISNUMBER(FIND("=",BW2162)),RIGHT(BW2162,LEN(BW2162)-FIND("=",BW2162)),""),"")</f>
        <v>Non_select</v>
      </c>
      <c r="BZ2162" s="170" t="str">
        <f aca="false">IF(BX2162&lt;&gt;"",IF(ISNUMBER(FIND(".",BX2162)),LEFT(BX2162,FIND(".",BX2162)-1),BX2162),BX2162)</f>
        <v>xx</v>
      </c>
      <c r="CA2162" s="170" t="str">
        <f aca="false">IF(BX2162&lt;&gt;"",IF(ISNUMBER(FIND(".",BX2162)),RIGHT(BX2162,LEN(BX2162)-FIND(".",BX2162)),""),"")</f>
        <v/>
      </c>
      <c r="CB2162" s="212"/>
      <c r="CC2162" s="170" t="str">
        <f aca="false">A2162</f>
        <v>KC911941</v>
      </c>
      <c r="CD2162" s="178" t="s">
        <v>339</v>
      </c>
      <c r="CE2162" s="178" t="s">
        <v>340</v>
      </c>
      <c r="CF2162" s="178" t="s">
        <v>341</v>
      </c>
      <c r="CG2162" s="212"/>
      <c r="CH2162" s="212"/>
      <c r="CI2162" s="212"/>
      <c r="CJ2162" s="212"/>
      <c r="CK2162" s="178"/>
      <c r="CL2162" s="212"/>
      <c r="CM2162" s="212"/>
      <c r="CN2162" s="212"/>
      <c r="CO2162" s="212"/>
      <c r="CP2162" s="212"/>
      <c r="CQ2162" s="212"/>
      <c r="CR2162" s="170" t="n">
        <f aca="false">C2162</f>
        <v>0</v>
      </c>
      <c r="CS2162" s="229" t="n">
        <f aca="false">D2162</f>
        <v>0</v>
      </c>
      <c r="CT2162" s="170" t="str">
        <f aca="false">CONCATENATE(CD2162," strain ",CM2162," ",CL2162,", partial cds")</f>
        <v>Hepatitis E virus strain  , partial cds</v>
      </c>
    </row>
    <row r="2163" s="146" customFormat="true" ht="11.9" hidden="true" customHeight="true" outlineLevel="0" collapsed="false">
      <c r="A2163" s="154" t="s">
        <v>5121</v>
      </c>
      <c r="B2163" s="147" t="s">
        <v>371</v>
      </c>
      <c r="C2163" s="209"/>
      <c r="D2163" s="209"/>
      <c r="E2163" s="209"/>
      <c r="F2163" s="154"/>
      <c r="G2163" s="212"/>
      <c r="H2163" s="146" t="s">
        <v>758</v>
      </c>
      <c r="I2163" s="153" t="s">
        <v>759</v>
      </c>
      <c r="J2163" s="154" t="s">
        <v>395</v>
      </c>
      <c r="K2163" s="155" t="s">
        <v>760</v>
      </c>
      <c r="L2163" s="231" t="s">
        <v>760</v>
      </c>
      <c r="M2163" s="157" t="s">
        <v>348</v>
      </c>
      <c r="N2163" s="213"/>
      <c r="O2163" s="212"/>
      <c r="P2163" s="212"/>
      <c r="Q2163" s="212"/>
      <c r="R2163" s="212"/>
      <c r="S2163" s="212"/>
      <c r="T2163" s="215"/>
      <c r="U2163" s="215"/>
      <c r="V2163" s="209"/>
      <c r="W2163" s="217"/>
      <c r="X2163" s="209"/>
      <c r="Y2163" s="209"/>
      <c r="Z2163" s="209"/>
      <c r="AA2163" s="216"/>
      <c r="AB2163" s="217"/>
      <c r="AC2163" s="217"/>
      <c r="AD2163" s="209"/>
      <c r="AE2163" s="209"/>
      <c r="AF2163" s="209"/>
      <c r="AG2163" s="218"/>
      <c r="AH2163" s="212"/>
      <c r="AI2163" s="212"/>
      <c r="AJ2163" s="219" t="n">
        <f aca="false">SeqEnd-SeqBeg+1</f>
        <v>1</v>
      </c>
      <c r="AK2163" s="220" t="n">
        <f aca="false">AND( SeqBeg&lt;=Beg  , End &lt;=SeqEnd )</f>
        <v>0</v>
      </c>
      <c r="AL2163" s="212"/>
      <c r="AM2163" s="212"/>
      <c r="AN2163" s="221"/>
      <c r="AO2163" s="147" t="s">
        <v>103</v>
      </c>
      <c r="AP2163" s="147" t="s">
        <v>103</v>
      </c>
      <c r="AQ2163" s="147" t="s">
        <v>103</v>
      </c>
      <c r="AR2163" s="147" t="s">
        <v>103</v>
      </c>
      <c r="AS2163" s="147" t="s">
        <v>103</v>
      </c>
      <c r="AT2163" s="147" t="s">
        <v>103</v>
      </c>
      <c r="AV2163" s="212"/>
      <c r="AW2163" s="222" t="str">
        <f aca="false">HYPERLINK(CONCATENATE("http://www.ncbi.nlm.nih.gov/nuccore/",BM2163),BM2163)</f>
        <v>KC911942</v>
      </c>
      <c r="AX2163" s="219" t="str">
        <f aca="false">CONCATENATE(D2163,IF(I2163="","",CONCATENATE(".",I2163)),IF(K2163="","",CONCATENATE(".",K2163)),IF(M2163="","",CONCATENATE(".",M2163)),IF(R2163="","",CONCATENATE(".",R2163)),IF(U2163="","","(*)"))</f>
        <v>.FRA.Toulouse .hum</v>
      </c>
      <c r="AY2163" s="170" t="str">
        <f aca="false">CONCATENATE(BM2163,".",BN2163)</f>
        <v>KC911942.</v>
      </c>
      <c r="AZ2163" s="171" t="str">
        <f aca="false">IF(AV2163="",IF(ISNUMBER(FIND(".",A2163)),LEFT(A2163,FIND(".",A2163)-1),A2163),AV2163)</f>
        <v>KC911942</v>
      </c>
      <c r="BA2163" s="171" t="str">
        <f aca="false">IF(ISNUMBER(FIND("-",AZ2163)),LEFT(AZ2163,FIND("-",AZ2163)-1),AZ2163)</f>
        <v>KC911942</v>
      </c>
      <c r="BB2163" s="170" t="str">
        <f aca="false"> MEGAname &amp; "="</f>
        <v>KC911942=</v>
      </c>
      <c r="BC2163" s="170" t="str">
        <f aca="false">Clear &amp; IF(span ,"Span","out")</f>
        <v>KC911942=out</v>
      </c>
      <c r="BD2163" s="170" t="str">
        <f aca="false">Clear &amp; IF(span, IF(B2163=".","Selected",B2163),"out")</f>
        <v>KC911942=out</v>
      </c>
      <c r="BE2163" s="170" t="str">
        <f aca="false">Clear &amp; Strain</f>
        <v>KC911942=</v>
      </c>
      <c r="BF2163" s="170" t="str">
        <f aca="false">CONCATENATE(A2163,"=",F2163,". ",AX2163,IF(AB2163="","",CONCATENATE(".",AB2163)))</f>
        <v>KC911942=. .FRA.Toulouse .hum</v>
      </c>
      <c r="BG2163" s="170" t="str">
        <f aca="false">CONCATENATE(A2163,"=",F2163,". ",AX2163)</f>
        <v>KC911942=. .FRA.Toulouse .hum</v>
      </c>
      <c r="BH2163" s="170" t="str">
        <f aca="false">CONCATENATE(A2163,"=",AX2163)</f>
        <v>KC911942=.FRA.Toulouse .hum</v>
      </c>
      <c r="BI2163" s="170" t="str">
        <f aca="false">CONCATENATE(A2163,"=",ComForSubtype,D2163)</f>
        <v>KC911942=</v>
      </c>
      <c r="BJ2163" s="170" t="str">
        <f aca="false">CONCATENATE(A2163,"=",E2163)</f>
        <v>KC911942=</v>
      </c>
      <c r="BK2163" s="170" t="str">
        <f aca="false">CONCATENATE(A2163,"=",C2163)</f>
        <v>KC911942=</v>
      </c>
      <c r="BL2163" s="170" t="str">
        <f aca="false">CONCATENATE(D2163,"=")</f>
        <v>=</v>
      </c>
      <c r="BM2163" s="223" t="str">
        <f aca="false">IF(BA2163="XX","",BA2163)</f>
        <v>KC911942</v>
      </c>
      <c r="BN2163" s="224" t="str">
        <f aca="false">CONCATENATE(IF(F2163="","",F2163),IF(G2163="","",CONCATENATE(" / ",G2163)))</f>
        <v/>
      </c>
      <c r="BO2163" s="225" t="str">
        <f aca="false">AX2163</f>
        <v>.FRA.Toulouse .hum</v>
      </c>
      <c r="BP2163" s="226" t="str">
        <f aca="false">IF(V2163="","",V2163)</f>
        <v/>
      </c>
      <c r="BQ2163" s="226" t="str">
        <f aca="false">IF(W2163="","",CONCATENATE(W2163,IF(LEFT(AO2163,1)="s","+","")))</f>
        <v/>
      </c>
      <c r="BR2163" s="226" t="str">
        <f aca="false">IF(X2163="","",CONCATENATE(X2163,IF(LEFT(AQ2163,1)="s","+","")))</f>
        <v/>
      </c>
      <c r="BS2163" s="226" t="str">
        <f aca="false">IF(Y2163="","",CONCATENATE(Y2163,IF(LEFT(AR2163,1)="s","+","")))</f>
        <v/>
      </c>
      <c r="BT2163" s="226" t="str">
        <f aca="false">IF(Z2163="","",CONCATENATE(Z2163,IF(LEFT(AS2163,1)="s","+","")))</f>
        <v/>
      </c>
      <c r="BU2163" s="227" t="str">
        <f aca="false">IF(AA2163="","",CONCATENATE(AA2163,IF(LEFT(AT2163,1)="s","+","")))</f>
        <v/>
      </c>
      <c r="BV2163" s="212"/>
      <c r="BW2163" s="177" t="s">
        <v>338</v>
      </c>
      <c r="BX2163" s="170" t="str">
        <f aca="false">IF(BW2163&lt;&gt;"",IF(ISNUMBER(FIND("=",BW2163)),LEFT(BW2163,FIND("=",BW2163)-1),BW2163),BW2163)</f>
        <v>xx</v>
      </c>
      <c r="BY2163" s="170" t="str">
        <f aca="false">IF(BW2163&lt;&gt;"",IF(ISNUMBER(FIND("=",BW2163)),RIGHT(BW2163,LEN(BW2163)-FIND("=",BW2163)),""),"")</f>
        <v>Non_select</v>
      </c>
      <c r="BZ2163" s="170" t="str">
        <f aca="false">IF(BX2163&lt;&gt;"",IF(ISNUMBER(FIND(".",BX2163)),LEFT(BX2163,FIND(".",BX2163)-1),BX2163),BX2163)</f>
        <v>xx</v>
      </c>
      <c r="CA2163" s="170" t="str">
        <f aca="false">IF(BX2163&lt;&gt;"",IF(ISNUMBER(FIND(".",BX2163)),RIGHT(BX2163,LEN(BX2163)-FIND(".",BX2163)),""),"")</f>
        <v/>
      </c>
      <c r="CB2163" s="212"/>
      <c r="CC2163" s="170" t="str">
        <f aca="false">A2163</f>
        <v>KC911942</v>
      </c>
      <c r="CD2163" s="178" t="s">
        <v>339</v>
      </c>
      <c r="CE2163" s="178" t="s">
        <v>340</v>
      </c>
      <c r="CF2163" s="178" t="s">
        <v>341</v>
      </c>
      <c r="CG2163" s="212"/>
      <c r="CH2163" s="212"/>
      <c r="CI2163" s="212"/>
      <c r="CJ2163" s="212"/>
      <c r="CK2163" s="178"/>
      <c r="CL2163" s="212"/>
      <c r="CM2163" s="212"/>
      <c r="CN2163" s="212"/>
      <c r="CO2163" s="212"/>
      <c r="CP2163" s="212"/>
      <c r="CQ2163" s="212"/>
      <c r="CR2163" s="170" t="n">
        <f aca="false">C2163</f>
        <v>0</v>
      </c>
      <c r="CS2163" s="229" t="n">
        <f aca="false">D2163</f>
        <v>0</v>
      </c>
      <c r="CT2163" s="170" t="str">
        <f aca="false">CONCATENATE(CD2163," strain ",CM2163," ",CL2163,", partial cds")</f>
        <v>Hepatitis E virus strain  , partial cds</v>
      </c>
    </row>
    <row r="2164" s="146" customFormat="true" ht="11.9" hidden="true" customHeight="true" outlineLevel="0" collapsed="false">
      <c r="A2164" s="154" t="s">
        <v>5122</v>
      </c>
      <c r="B2164" s="147" t="s">
        <v>371</v>
      </c>
      <c r="C2164" s="209"/>
      <c r="D2164" s="209"/>
      <c r="E2164" s="209"/>
      <c r="F2164" s="154"/>
      <c r="G2164" s="212"/>
      <c r="H2164" s="146" t="s">
        <v>758</v>
      </c>
      <c r="I2164" s="153" t="s">
        <v>759</v>
      </c>
      <c r="J2164" s="154" t="s">
        <v>395</v>
      </c>
      <c r="K2164" s="155" t="s">
        <v>760</v>
      </c>
      <c r="L2164" s="231" t="s">
        <v>760</v>
      </c>
      <c r="M2164" s="157" t="s">
        <v>348</v>
      </c>
      <c r="N2164" s="213"/>
      <c r="O2164" s="212"/>
      <c r="P2164" s="212"/>
      <c r="Q2164" s="212"/>
      <c r="R2164" s="212"/>
      <c r="S2164" s="212"/>
      <c r="T2164" s="215"/>
      <c r="U2164" s="215"/>
      <c r="V2164" s="209"/>
      <c r="W2164" s="217"/>
      <c r="X2164" s="209"/>
      <c r="Y2164" s="209"/>
      <c r="Z2164" s="209"/>
      <c r="AA2164" s="216"/>
      <c r="AB2164" s="217"/>
      <c r="AC2164" s="217"/>
      <c r="AD2164" s="209"/>
      <c r="AE2164" s="209"/>
      <c r="AF2164" s="209"/>
      <c r="AG2164" s="218"/>
      <c r="AH2164" s="212"/>
      <c r="AI2164" s="212"/>
      <c r="AJ2164" s="219" t="n">
        <f aca="false">SeqEnd-SeqBeg+1</f>
        <v>1</v>
      </c>
      <c r="AK2164" s="220" t="n">
        <f aca="false">AND( SeqBeg&lt;=Beg  , End &lt;=SeqEnd )</f>
        <v>0</v>
      </c>
      <c r="AL2164" s="212"/>
      <c r="AM2164" s="212"/>
      <c r="AN2164" s="221"/>
      <c r="AO2164" s="147" t="s">
        <v>103</v>
      </c>
      <c r="AP2164" s="147" t="s">
        <v>103</v>
      </c>
      <c r="AQ2164" s="147" t="s">
        <v>103</v>
      </c>
      <c r="AR2164" s="147" t="s">
        <v>103</v>
      </c>
      <c r="AS2164" s="147" t="s">
        <v>103</v>
      </c>
      <c r="AT2164" s="147" t="s">
        <v>103</v>
      </c>
      <c r="AV2164" s="212"/>
      <c r="AW2164" s="222" t="str">
        <f aca="false">HYPERLINK(CONCATENATE("http://www.ncbi.nlm.nih.gov/nuccore/",BM2164),BM2164)</f>
        <v>KC911943</v>
      </c>
      <c r="AX2164" s="219" t="str">
        <f aca="false">CONCATENATE(D2164,IF(I2164="","",CONCATENATE(".",I2164)),IF(K2164="","",CONCATENATE(".",K2164)),IF(M2164="","",CONCATENATE(".",M2164)),IF(R2164="","",CONCATENATE(".",R2164)),IF(U2164="","","(*)"))</f>
        <v>.FRA.Toulouse .hum</v>
      </c>
      <c r="AY2164" s="170" t="str">
        <f aca="false">CONCATENATE(BM2164,".",BN2164)</f>
        <v>KC911943.</v>
      </c>
      <c r="AZ2164" s="171" t="str">
        <f aca="false">IF(AV2164="",IF(ISNUMBER(FIND(".",A2164)),LEFT(A2164,FIND(".",A2164)-1),A2164),AV2164)</f>
        <v>KC911943</v>
      </c>
      <c r="BA2164" s="171" t="str">
        <f aca="false">IF(ISNUMBER(FIND("-",AZ2164)),LEFT(AZ2164,FIND("-",AZ2164)-1),AZ2164)</f>
        <v>KC911943</v>
      </c>
      <c r="BB2164" s="170" t="str">
        <f aca="false"> MEGAname &amp; "="</f>
        <v>KC911943=</v>
      </c>
      <c r="BC2164" s="170" t="str">
        <f aca="false">Clear &amp; IF(span ,"Span","out")</f>
        <v>KC911943=out</v>
      </c>
      <c r="BD2164" s="170" t="str">
        <f aca="false">Clear &amp; IF(span, IF(B2164=".","Selected",B2164),"out")</f>
        <v>KC911943=out</v>
      </c>
      <c r="BE2164" s="170" t="str">
        <f aca="false">Clear &amp; Strain</f>
        <v>KC911943=</v>
      </c>
      <c r="BF2164" s="170" t="str">
        <f aca="false">CONCATENATE(A2164,"=",F2164,". ",AX2164,IF(AB2164="","",CONCATENATE(".",AB2164)))</f>
        <v>KC911943=. .FRA.Toulouse .hum</v>
      </c>
      <c r="BG2164" s="170" t="str">
        <f aca="false">CONCATENATE(A2164,"=",F2164,". ",AX2164)</f>
        <v>KC911943=. .FRA.Toulouse .hum</v>
      </c>
      <c r="BH2164" s="170" t="str">
        <f aca="false">CONCATENATE(A2164,"=",AX2164)</f>
        <v>KC911943=.FRA.Toulouse .hum</v>
      </c>
      <c r="BI2164" s="170" t="str">
        <f aca="false">CONCATENATE(A2164,"=",ComForSubtype,D2164)</f>
        <v>KC911943=</v>
      </c>
      <c r="BJ2164" s="170" t="str">
        <f aca="false">CONCATENATE(A2164,"=",E2164)</f>
        <v>KC911943=</v>
      </c>
      <c r="BK2164" s="170" t="str">
        <f aca="false">CONCATENATE(A2164,"=",C2164)</f>
        <v>KC911943=</v>
      </c>
      <c r="BL2164" s="170" t="str">
        <f aca="false">CONCATENATE(D2164,"=")</f>
        <v>=</v>
      </c>
      <c r="BM2164" s="223" t="str">
        <f aca="false">IF(BA2164="XX","",BA2164)</f>
        <v>KC911943</v>
      </c>
      <c r="BN2164" s="224" t="str">
        <f aca="false">CONCATENATE(IF(F2164="","",F2164),IF(G2164="","",CONCATENATE(" / ",G2164)))</f>
        <v/>
      </c>
      <c r="BO2164" s="225" t="str">
        <f aca="false">AX2164</f>
        <v>.FRA.Toulouse .hum</v>
      </c>
      <c r="BP2164" s="226" t="str">
        <f aca="false">IF(V2164="","",V2164)</f>
        <v/>
      </c>
      <c r="BQ2164" s="226" t="str">
        <f aca="false">IF(W2164="","",CONCATENATE(W2164,IF(LEFT(AO2164,1)="s","+","")))</f>
        <v/>
      </c>
      <c r="BR2164" s="226" t="str">
        <f aca="false">IF(X2164="","",CONCATENATE(X2164,IF(LEFT(AQ2164,1)="s","+","")))</f>
        <v/>
      </c>
      <c r="BS2164" s="226" t="str">
        <f aca="false">IF(Y2164="","",CONCATENATE(Y2164,IF(LEFT(AR2164,1)="s","+","")))</f>
        <v/>
      </c>
      <c r="BT2164" s="226" t="str">
        <f aca="false">IF(Z2164="","",CONCATENATE(Z2164,IF(LEFT(AS2164,1)="s","+","")))</f>
        <v/>
      </c>
      <c r="BU2164" s="227" t="str">
        <f aca="false">IF(AA2164="","",CONCATENATE(AA2164,IF(LEFT(AT2164,1)="s","+","")))</f>
        <v/>
      </c>
      <c r="BV2164" s="212"/>
      <c r="BW2164" s="177" t="s">
        <v>338</v>
      </c>
      <c r="BX2164" s="170" t="str">
        <f aca="false">IF(BW2164&lt;&gt;"",IF(ISNUMBER(FIND("=",BW2164)),LEFT(BW2164,FIND("=",BW2164)-1),BW2164),BW2164)</f>
        <v>xx</v>
      </c>
      <c r="BY2164" s="170" t="str">
        <f aca="false">IF(BW2164&lt;&gt;"",IF(ISNUMBER(FIND("=",BW2164)),RIGHT(BW2164,LEN(BW2164)-FIND("=",BW2164)),""),"")</f>
        <v>Non_select</v>
      </c>
      <c r="BZ2164" s="170" t="str">
        <f aca="false">IF(BX2164&lt;&gt;"",IF(ISNUMBER(FIND(".",BX2164)),LEFT(BX2164,FIND(".",BX2164)-1),BX2164),BX2164)</f>
        <v>xx</v>
      </c>
      <c r="CA2164" s="170" t="str">
        <f aca="false">IF(BX2164&lt;&gt;"",IF(ISNUMBER(FIND(".",BX2164)),RIGHT(BX2164,LEN(BX2164)-FIND(".",BX2164)),""),"")</f>
        <v/>
      </c>
      <c r="CB2164" s="212"/>
      <c r="CC2164" s="170" t="str">
        <f aca="false">A2164</f>
        <v>KC911943</v>
      </c>
      <c r="CD2164" s="178" t="s">
        <v>339</v>
      </c>
      <c r="CE2164" s="178" t="s">
        <v>340</v>
      </c>
      <c r="CF2164" s="178" t="s">
        <v>341</v>
      </c>
      <c r="CG2164" s="212"/>
      <c r="CH2164" s="212"/>
      <c r="CI2164" s="212"/>
      <c r="CJ2164" s="212"/>
      <c r="CK2164" s="178"/>
      <c r="CL2164" s="212"/>
      <c r="CM2164" s="212"/>
      <c r="CN2164" s="212"/>
      <c r="CO2164" s="212"/>
      <c r="CP2164" s="212"/>
      <c r="CQ2164" s="212"/>
      <c r="CR2164" s="170" t="n">
        <f aca="false">C2164</f>
        <v>0</v>
      </c>
      <c r="CS2164" s="229" t="n">
        <f aca="false">D2164</f>
        <v>0</v>
      </c>
      <c r="CT2164" s="170" t="str">
        <f aca="false">CONCATENATE(CD2164," strain ",CM2164," ",CL2164,", partial cds")</f>
        <v>Hepatitis E virus strain  , partial cds</v>
      </c>
    </row>
    <row r="2165" customFormat="false" ht="11.9" hidden="true" customHeight="true" outlineLevel="0" collapsed="false">
      <c r="A2165" s="235" t="s">
        <v>5123</v>
      </c>
      <c r="B2165" s="147" t="s">
        <v>371</v>
      </c>
      <c r="C2165" s="245"/>
      <c r="D2165" s="246"/>
      <c r="E2165" s="249"/>
      <c r="F2165" s="235"/>
      <c r="G2165" s="212"/>
      <c r="H2165" s="235" t="s">
        <v>758</v>
      </c>
      <c r="I2165" s="236" t="s">
        <v>759</v>
      </c>
      <c r="J2165" s="235" t="s">
        <v>395</v>
      </c>
      <c r="K2165" s="155" t="s">
        <v>760</v>
      </c>
      <c r="L2165" s="231" t="s">
        <v>760</v>
      </c>
      <c r="M2165" s="157" t="s">
        <v>348</v>
      </c>
      <c r="N2165" s="213"/>
      <c r="O2165" s="212"/>
      <c r="P2165" s="159"/>
      <c r="Q2165" s="159"/>
      <c r="R2165" s="237"/>
      <c r="S2165" s="237"/>
      <c r="T2165" s="215"/>
      <c r="U2165" s="215"/>
      <c r="V2165" s="209"/>
      <c r="W2165" s="217"/>
      <c r="X2165" s="209"/>
      <c r="Y2165" s="209"/>
      <c r="Z2165" s="209"/>
      <c r="AA2165" s="216"/>
      <c r="AB2165" s="217"/>
      <c r="AC2165" s="217"/>
      <c r="AD2165" s="209"/>
      <c r="AE2165" s="209"/>
      <c r="AF2165" s="209"/>
      <c r="AG2165" s="218"/>
      <c r="AH2165" s="212"/>
      <c r="AI2165" s="212"/>
      <c r="AJ2165" s="219" t="n">
        <f aca="false">SeqEnd-SeqBeg+1</f>
        <v>1</v>
      </c>
      <c r="AK2165" s="220" t="n">
        <f aca="false">AND( SeqBeg&lt;=Beg  , End &lt;=SeqEnd )</f>
        <v>0</v>
      </c>
      <c r="AL2165" s="237"/>
      <c r="AM2165" s="237"/>
      <c r="AN2165" s="221"/>
      <c r="AO2165" s="164" t="s">
        <v>103</v>
      </c>
      <c r="AP2165" s="164" t="s">
        <v>103</v>
      </c>
      <c r="AQ2165" s="164" t="s">
        <v>103</v>
      </c>
      <c r="AR2165" s="164" t="s">
        <v>103</v>
      </c>
      <c r="AS2165" s="164" t="s">
        <v>103</v>
      </c>
      <c r="AT2165" s="164" t="s">
        <v>103</v>
      </c>
      <c r="AU2165" s="237"/>
      <c r="AV2165" s="237"/>
      <c r="AW2165" s="222" t="str">
        <f aca="false">HYPERLINK(CONCATENATE("http://www.ncbi.nlm.nih.gov/nuccore/",BM2165),BM2165)</f>
        <v>KC911944</v>
      </c>
      <c r="AX2165" s="219" t="str">
        <f aca="false">CONCATENATE(D2165,IF(I2165="","",CONCATENATE(".",I2165)),IF(K2165="","",CONCATENATE(".",K2165)),IF(M2165="","",CONCATENATE(".",M2165)),IF(R2165="","",CONCATENATE(".",R2165)),IF(U2165="","","(*)"))</f>
        <v>.FRA.Toulouse .hum</v>
      </c>
      <c r="AY2165" s="238" t="str">
        <f aca="false">CONCATENATE(BM2165,".",BN2165)</f>
        <v>KC911944.</v>
      </c>
      <c r="AZ2165" s="239" t="str">
        <f aca="false">IF(AV2165="",IF(ISNUMBER(FIND(".",A2165)),LEFT(A2165,FIND(".",A2165)-1),A2165),AV2165)</f>
        <v>KC911944</v>
      </c>
      <c r="BA2165" s="239" t="str">
        <f aca="false">IF(ISNUMBER(FIND("-",AZ2165)),LEFT(AZ2165,FIND("-",AZ2165)-1),AZ2165)</f>
        <v>KC911944</v>
      </c>
      <c r="BB2165" s="170" t="str">
        <f aca="false"> MEGAname &amp; "="</f>
        <v>KC911944=</v>
      </c>
      <c r="BC2165" s="170" t="str">
        <f aca="false">Clear &amp; IF(span ,"Span","out")</f>
        <v>KC911944=out</v>
      </c>
      <c r="BD2165" s="170" t="str">
        <f aca="false">Clear &amp; IF(span, IF(B2165=".","Selected",B2165),"out")</f>
        <v>KC911944=out</v>
      </c>
      <c r="BE2165" s="170" t="str">
        <f aca="false">Clear &amp; Strain</f>
        <v>KC911944=</v>
      </c>
      <c r="BF2165" s="238" t="str">
        <f aca="false">CONCATENATE(A2165,"=",F2165,". ",AX2165,IF(AB2165="","",CONCATENATE(".",AB2165)))</f>
        <v>KC911944=. .FRA.Toulouse .hum</v>
      </c>
      <c r="BG2165" s="238" t="str">
        <f aca="false">CONCATENATE(A2165,"=",F2165,". ",AX2165)</f>
        <v>KC911944=. .FRA.Toulouse .hum</v>
      </c>
      <c r="BH2165" s="238" t="str">
        <f aca="false">CONCATENATE(A2165,"=",AX2165)</f>
        <v>KC911944=.FRA.Toulouse .hum</v>
      </c>
      <c r="BI2165" s="238" t="str">
        <f aca="false">CONCATENATE(A2165,"=",ComForSubtype,D2165)</f>
        <v>KC911944=</v>
      </c>
      <c r="BJ2165" s="238" t="str">
        <f aca="false">CONCATENATE(A2165,"=",E2165)</f>
        <v>KC911944=</v>
      </c>
      <c r="BK2165" s="238" t="str">
        <f aca="false">CONCATENATE(A2165,"=",C2165)</f>
        <v>KC911944=</v>
      </c>
      <c r="BL2165" s="238" t="str">
        <f aca="false">CONCATENATE(D2165,"=")</f>
        <v>=</v>
      </c>
      <c r="BM2165" s="223" t="str">
        <f aca="false">IF(BA2165="XX","",BA2165)</f>
        <v>KC911944</v>
      </c>
      <c r="BN2165" s="224" t="str">
        <f aca="false">CONCATENATE(IF(F2165="","",F2165),IF(G2165="","",CONCATENATE(" / ",G2165)))</f>
        <v/>
      </c>
      <c r="BO2165" s="225" t="str">
        <f aca="false">AX2165</f>
        <v>.FRA.Toulouse .hum</v>
      </c>
      <c r="BP2165" s="226" t="str">
        <f aca="false">IF(V2165="","",V2165)</f>
        <v/>
      </c>
      <c r="BQ2165" s="226" t="str">
        <f aca="false">IF(W2165="","",CONCATENATE(W2165,IF(LEFT(AO2165,1)="s","+","")))</f>
        <v/>
      </c>
      <c r="BR2165" s="226" t="str">
        <f aca="false">IF(X2165="","",CONCATENATE(X2165,IF(LEFT(AQ2165,1)="s","+","")))</f>
        <v/>
      </c>
      <c r="BS2165" s="226" t="str">
        <f aca="false">IF(Y2165="","",CONCATENATE(Y2165,IF(LEFT(AR2165,1)="s","+","")))</f>
        <v/>
      </c>
      <c r="BT2165" s="226" t="str">
        <f aca="false">IF(Z2165="","",CONCATENATE(Z2165,IF(LEFT(AS2165,1)="s","+","")))</f>
        <v/>
      </c>
      <c r="BU2165" s="227" t="str">
        <f aca="false">IF(AA2165="","",CONCATENATE(AA2165,IF(LEFT(AT2165,1)="s","+","")))</f>
        <v/>
      </c>
      <c r="BV2165" s="240"/>
      <c r="BW2165" s="240" t="s">
        <v>338</v>
      </c>
      <c r="BX2165" s="238" t="str">
        <f aca="false">IF(BW2165&lt;&gt;"",IF(ISNUMBER(FIND("=",BW2165)),LEFT(BW2165,FIND("=",BW2165)-1),BW2165),BW2165)</f>
        <v>xx</v>
      </c>
      <c r="BY2165" s="238" t="str">
        <f aca="false">IF(BW2165&lt;&gt;"",IF(ISNUMBER(FIND("=",BW2165)),RIGHT(BW2165,LEN(BW2165)-FIND("=",BW2165)),""),"")</f>
        <v>Non_select</v>
      </c>
      <c r="BZ2165" s="238" t="str">
        <f aca="false">IF(BX2165&lt;&gt;"",IF(ISNUMBER(FIND(".",BX2165)),LEFT(BX2165,FIND(".",BX2165)-1),BX2165),BX2165)</f>
        <v>xx</v>
      </c>
      <c r="CA2165" s="238" t="str">
        <f aca="false">IF(BX2165&lt;&gt;"",IF(ISNUMBER(FIND(".",BX2165)),RIGHT(BX2165,LEN(BX2165)-FIND(".",BX2165)),""),"")</f>
        <v/>
      </c>
      <c r="CB2165" s="240"/>
      <c r="CC2165" s="238" t="str">
        <f aca="false">A2165</f>
        <v>KC911944</v>
      </c>
      <c r="CD2165" s="241" t="s">
        <v>339</v>
      </c>
      <c r="CE2165" s="241" t="s">
        <v>340</v>
      </c>
      <c r="CF2165" s="241" t="s">
        <v>341</v>
      </c>
      <c r="CG2165" s="241"/>
      <c r="CH2165" s="241"/>
      <c r="CI2165" s="241"/>
      <c r="CJ2165" s="241"/>
      <c r="CK2165" s="241"/>
      <c r="CL2165" s="241"/>
      <c r="CM2165" s="238"/>
      <c r="CN2165" s="238"/>
      <c r="CO2165" s="238"/>
      <c r="CP2165" s="238"/>
      <c r="CQ2165" s="238"/>
      <c r="CR2165" s="238" t="n">
        <f aca="false">C2165</f>
        <v>0</v>
      </c>
      <c r="CS2165" s="242" t="n">
        <f aca="false">D2165</f>
        <v>0</v>
      </c>
      <c r="CT2165" s="170" t="str">
        <f aca="false">CONCATENATE(CD2165," strain ",CM2165," ",CL2165,", partial cds")</f>
        <v>Hepatitis E virus strain  , partial cds</v>
      </c>
    </row>
    <row r="2166" s="146" customFormat="true" ht="11.9" hidden="true" customHeight="true" outlineLevel="0" collapsed="false">
      <c r="A2166" s="154" t="s">
        <v>5124</v>
      </c>
      <c r="B2166" s="147" t="s">
        <v>371</v>
      </c>
      <c r="C2166" s="209"/>
      <c r="D2166" s="209"/>
      <c r="E2166" s="209"/>
      <c r="F2166" s="154"/>
      <c r="G2166" s="212"/>
      <c r="H2166" s="146" t="s">
        <v>758</v>
      </c>
      <c r="I2166" s="153" t="s">
        <v>759</v>
      </c>
      <c r="J2166" s="154" t="s">
        <v>395</v>
      </c>
      <c r="K2166" s="155" t="s">
        <v>760</v>
      </c>
      <c r="L2166" s="231" t="s">
        <v>760</v>
      </c>
      <c r="M2166" s="157" t="s">
        <v>348</v>
      </c>
      <c r="N2166" s="213"/>
      <c r="O2166" s="212"/>
      <c r="P2166" s="212"/>
      <c r="Q2166" s="212"/>
      <c r="R2166" s="212"/>
      <c r="S2166" s="212"/>
      <c r="T2166" s="215"/>
      <c r="U2166" s="215"/>
      <c r="V2166" s="209"/>
      <c r="W2166" s="217"/>
      <c r="X2166" s="209"/>
      <c r="Y2166" s="209"/>
      <c r="Z2166" s="209"/>
      <c r="AA2166" s="216"/>
      <c r="AB2166" s="217"/>
      <c r="AC2166" s="217"/>
      <c r="AD2166" s="209"/>
      <c r="AE2166" s="209"/>
      <c r="AF2166" s="209"/>
      <c r="AG2166" s="218"/>
      <c r="AH2166" s="212"/>
      <c r="AI2166" s="212"/>
      <c r="AJ2166" s="219" t="n">
        <f aca="false">SeqEnd-SeqBeg+1</f>
        <v>1</v>
      </c>
      <c r="AK2166" s="220" t="n">
        <f aca="false">AND( SeqBeg&lt;=Beg  , End &lt;=SeqEnd )</f>
        <v>0</v>
      </c>
      <c r="AL2166" s="212"/>
      <c r="AM2166" s="212"/>
      <c r="AN2166" s="221"/>
      <c r="AO2166" s="147" t="s">
        <v>103</v>
      </c>
      <c r="AP2166" s="147" t="s">
        <v>103</v>
      </c>
      <c r="AQ2166" s="147" t="s">
        <v>103</v>
      </c>
      <c r="AR2166" s="147" t="s">
        <v>103</v>
      </c>
      <c r="AS2166" s="147" t="s">
        <v>103</v>
      </c>
      <c r="AT2166" s="147" t="s">
        <v>103</v>
      </c>
      <c r="AV2166" s="212"/>
      <c r="AW2166" s="222" t="str">
        <f aca="false">HYPERLINK(CONCATENATE("http://www.ncbi.nlm.nih.gov/nuccore/",BM2166),BM2166)</f>
        <v>KC911945</v>
      </c>
      <c r="AX2166" s="219" t="str">
        <f aca="false">CONCATENATE(D2166,IF(I2166="","",CONCATENATE(".",I2166)),IF(K2166="","",CONCATENATE(".",K2166)),IF(M2166="","",CONCATENATE(".",M2166)),IF(R2166="","",CONCATENATE(".",R2166)),IF(U2166="","","(*)"))</f>
        <v>.FRA.Toulouse .hum</v>
      </c>
      <c r="AY2166" s="170" t="str">
        <f aca="false">CONCATENATE(BM2166,".",BN2166)</f>
        <v>KC911945.</v>
      </c>
      <c r="AZ2166" s="171" t="str">
        <f aca="false">IF(AV2166="",IF(ISNUMBER(FIND(".",A2166)),LEFT(A2166,FIND(".",A2166)-1),A2166),AV2166)</f>
        <v>KC911945</v>
      </c>
      <c r="BA2166" s="171" t="str">
        <f aca="false">IF(ISNUMBER(FIND("-",AZ2166)),LEFT(AZ2166,FIND("-",AZ2166)-1),AZ2166)</f>
        <v>KC911945</v>
      </c>
      <c r="BB2166" s="170" t="str">
        <f aca="false"> MEGAname &amp; "="</f>
        <v>KC911945=</v>
      </c>
      <c r="BC2166" s="170" t="str">
        <f aca="false">Clear &amp; IF(span ,"Span","out")</f>
        <v>KC911945=out</v>
      </c>
      <c r="BD2166" s="170" t="str">
        <f aca="false">Clear &amp; IF(span, IF(B2166=".","Selected",B2166),"out")</f>
        <v>KC911945=out</v>
      </c>
      <c r="BE2166" s="170" t="str">
        <f aca="false">Clear &amp; Strain</f>
        <v>KC911945=</v>
      </c>
      <c r="BF2166" s="170" t="str">
        <f aca="false">CONCATENATE(A2166,"=",F2166,". ",AX2166,IF(AB2166="","",CONCATENATE(".",AB2166)))</f>
        <v>KC911945=. .FRA.Toulouse .hum</v>
      </c>
      <c r="BG2166" s="170" t="str">
        <f aca="false">CONCATENATE(A2166,"=",F2166,". ",AX2166)</f>
        <v>KC911945=. .FRA.Toulouse .hum</v>
      </c>
      <c r="BH2166" s="170" t="str">
        <f aca="false">CONCATENATE(A2166,"=",AX2166)</f>
        <v>KC911945=.FRA.Toulouse .hum</v>
      </c>
      <c r="BI2166" s="170" t="str">
        <f aca="false">CONCATENATE(A2166,"=",ComForSubtype,D2166)</f>
        <v>KC911945=</v>
      </c>
      <c r="BJ2166" s="170" t="str">
        <f aca="false">CONCATENATE(A2166,"=",E2166)</f>
        <v>KC911945=</v>
      </c>
      <c r="BK2166" s="170" t="str">
        <f aca="false">CONCATENATE(A2166,"=",C2166)</f>
        <v>KC911945=</v>
      </c>
      <c r="BL2166" s="170" t="str">
        <f aca="false">CONCATENATE(D2166,"=")</f>
        <v>=</v>
      </c>
      <c r="BM2166" s="223" t="str">
        <f aca="false">IF(BA2166="XX","",BA2166)</f>
        <v>KC911945</v>
      </c>
      <c r="BN2166" s="224" t="str">
        <f aca="false">CONCATENATE(IF(F2166="","",F2166),IF(G2166="","",CONCATENATE(" / ",G2166)))</f>
        <v/>
      </c>
      <c r="BO2166" s="225" t="str">
        <f aca="false">AX2166</f>
        <v>.FRA.Toulouse .hum</v>
      </c>
      <c r="BP2166" s="226" t="str">
        <f aca="false">IF(V2166="","",V2166)</f>
        <v/>
      </c>
      <c r="BQ2166" s="226" t="str">
        <f aca="false">IF(W2166="","",CONCATENATE(W2166,IF(LEFT(AO2166,1)="s","+","")))</f>
        <v/>
      </c>
      <c r="BR2166" s="226" t="str">
        <f aca="false">IF(X2166="","",CONCATENATE(X2166,IF(LEFT(AQ2166,1)="s","+","")))</f>
        <v/>
      </c>
      <c r="BS2166" s="226" t="str">
        <f aca="false">IF(Y2166="","",CONCATENATE(Y2166,IF(LEFT(AR2166,1)="s","+","")))</f>
        <v/>
      </c>
      <c r="BT2166" s="226" t="str">
        <f aca="false">IF(Z2166="","",CONCATENATE(Z2166,IF(LEFT(AS2166,1)="s","+","")))</f>
        <v/>
      </c>
      <c r="BU2166" s="227" t="str">
        <f aca="false">IF(AA2166="","",CONCATENATE(AA2166,IF(LEFT(AT2166,1)="s","+","")))</f>
        <v/>
      </c>
      <c r="BV2166" s="212"/>
      <c r="BW2166" s="177" t="s">
        <v>338</v>
      </c>
      <c r="BX2166" s="170" t="str">
        <f aca="false">IF(BW2166&lt;&gt;"",IF(ISNUMBER(FIND("=",BW2166)),LEFT(BW2166,FIND("=",BW2166)-1),BW2166),BW2166)</f>
        <v>xx</v>
      </c>
      <c r="BY2166" s="170" t="str">
        <f aca="false">IF(BW2166&lt;&gt;"",IF(ISNUMBER(FIND("=",BW2166)),RIGHT(BW2166,LEN(BW2166)-FIND("=",BW2166)),""),"")</f>
        <v>Non_select</v>
      </c>
      <c r="BZ2166" s="170" t="str">
        <f aca="false">IF(BX2166&lt;&gt;"",IF(ISNUMBER(FIND(".",BX2166)),LEFT(BX2166,FIND(".",BX2166)-1),BX2166),BX2166)</f>
        <v>xx</v>
      </c>
      <c r="CA2166" s="170" t="str">
        <f aca="false">IF(BX2166&lt;&gt;"",IF(ISNUMBER(FIND(".",BX2166)),RIGHT(BX2166,LEN(BX2166)-FIND(".",BX2166)),""),"")</f>
        <v/>
      </c>
      <c r="CB2166" s="212"/>
      <c r="CC2166" s="170" t="str">
        <f aca="false">A2166</f>
        <v>KC911945</v>
      </c>
      <c r="CD2166" s="178" t="s">
        <v>339</v>
      </c>
      <c r="CE2166" s="178" t="s">
        <v>340</v>
      </c>
      <c r="CF2166" s="178" t="s">
        <v>341</v>
      </c>
      <c r="CG2166" s="212"/>
      <c r="CH2166" s="212"/>
      <c r="CI2166" s="212"/>
      <c r="CJ2166" s="212"/>
      <c r="CK2166" s="178"/>
      <c r="CL2166" s="212"/>
      <c r="CM2166" s="212"/>
      <c r="CN2166" s="212"/>
      <c r="CO2166" s="212"/>
      <c r="CP2166" s="212"/>
      <c r="CQ2166" s="212"/>
      <c r="CR2166" s="170" t="n">
        <f aca="false">C2166</f>
        <v>0</v>
      </c>
      <c r="CS2166" s="229" t="n">
        <f aca="false">D2166</f>
        <v>0</v>
      </c>
      <c r="CT2166" s="170" t="str">
        <f aca="false">CONCATENATE(CD2166," strain ",CM2166," ",CL2166,", partial cds")</f>
        <v>Hepatitis E virus strain  , partial cds</v>
      </c>
    </row>
    <row r="2167" s="146" customFormat="true" ht="11.9" hidden="true" customHeight="true" outlineLevel="0" collapsed="false">
      <c r="A2167" s="154" t="s">
        <v>5125</v>
      </c>
      <c r="B2167" s="147" t="s">
        <v>371</v>
      </c>
      <c r="C2167" s="209"/>
      <c r="D2167" s="209"/>
      <c r="E2167" s="209"/>
      <c r="F2167" s="154"/>
      <c r="G2167" s="212"/>
      <c r="H2167" s="146" t="s">
        <v>758</v>
      </c>
      <c r="I2167" s="153" t="s">
        <v>759</v>
      </c>
      <c r="J2167" s="154" t="s">
        <v>395</v>
      </c>
      <c r="K2167" s="155" t="s">
        <v>760</v>
      </c>
      <c r="L2167" s="231" t="s">
        <v>760</v>
      </c>
      <c r="M2167" s="157" t="s">
        <v>348</v>
      </c>
      <c r="N2167" s="213"/>
      <c r="O2167" s="212"/>
      <c r="P2167" s="212"/>
      <c r="Q2167" s="212"/>
      <c r="R2167" s="212"/>
      <c r="S2167" s="212"/>
      <c r="T2167" s="215"/>
      <c r="U2167" s="215"/>
      <c r="V2167" s="209"/>
      <c r="W2167" s="217"/>
      <c r="X2167" s="209"/>
      <c r="Y2167" s="209"/>
      <c r="Z2167" s="209"/>
      <c r="AA2167" s="216"/>
      <c r="AB2167" s="217"/>
      <c r="AC2167" s="217"/>
      <c r="AD2167" s="209"/>
      <c r="AE2167" s="209"/>
      <c r="AF2167" s="209"/>
      <c r="AG2167" s="218"/>
      <c r="AH2167" s="212"/>
      <c r="AI2167" s="212"/>
      <c r="AJ2167" s="219" t="n">
        <f aca="false">SeqEnd-SeqBeg+1</f>
        <v>1</v>
      </c>
      <c r="AK2167" s="220" t="n">
        <f aca="false">AND( SeqBeg&lt;=Beg  , End &lt;=SeqEnd )</f>
        <v>0</v>
      </c>
      <c r="AL2167" s="212"/>
      <c r="AM2167" s="212"/>
      <c r="AN2167" s="221"/>
      <c r="AO2167" s="147" t="s">
        <v>103</v>
      </c>
      <c r="AP2167" s="147" t="s">
        <v>103</v>
      </c>
      <c r="AQ2167" s="147" t="s">
        <v>103</v>
      </c>
      <c r="AR2167" s="147" t="s">
        <v>103</v>
      </c>
      <c r="AS2167" s="147" t="s">
        <v>103</v>
      </c>
      <c r="AT2167" s="147" t="s">
        <v>103</v>
      </c>
      <c r="AV2167" s="212"/>
      <c r="AW2167" s="222" t="str">
        <f aca="false">HYPERLINK(CONCATENATE("http://www.ncbi.nlm.nih.gov/nuccore/",BM2167),BM2167)</f>
        <v>KC911946</v>
      </c>
      <c r="AX2167" s="219" t="str">
        <f aca="false">CONCATENATE(D2167,IF(I2167="","",CONCATENATE(".",I2167)),IF(K2167="","",CONCATENATE(".",K2167)),IF(M2167="","",CONCATENATE(".",M2167)),IF(R2167="","",CONCATENATE(".",R2167)),IF(U2167="","","(*)"))</f>
        <v>.FRA.Toulouse .hum</v>
      </c>
      <c r="AY2167" s="170" t="str">
        <f aca="false">CONCATENATE(BM2167,".",BN2167)</f>
        <v>KC911946.</v>
      </c>
      <c r="AZ2167" s="171" t="str">
        <f aca="false">IF(AV2167="",IF(ISNUMBER(FIND(".",A2167)),LEFT(A2167,FIND(".",A2167)-1),A2167),AV2167)</f>
        <v>KC911946</v>
      </c>
      <c r="BA2167" s="171" t="str">
        <f aca="false">IF(ISNUMBER(FIND("-",AZ2167)),LEFT(AZ2167,FIND("-",AZ2167)-1),AZ2167)</f>
        <v>KC911946</v>
      </c>
      <c r="BB2167" s="170" t="str">
        <f aca="false"> MEGAname &amp; "="</f>
        <v>KC911946=</v>
      </c>
      <c r="BC2167" s="170" t="str">
        <f aca="false">Clear &amp; IF(span ,"Span","out")</f>
        <v>KC911946=out</v>
      </c>
      <c r="BD2167" s="170" t="str">
        <f aca="false">Clear &amp; IF(span, IF(B2167=".","Selected",B2167),"out")</f>
        <v>KC911946=out</v>
      </c>
      <c r="BE2167" s="170" t="str">
        <f aca="false">Clear &amp; Strain</f>
        <v>KC911946=</v>
      </c>
      <c r="BF2167" s="170" t="str">
        <f aca="false">CONCATENATE(A2167,"=",F2167,". ",AX2167,IF(AB2167="","",CONCATENATE(".",AB2167)))</f>
        <v>KC911946=. .FRA.Toulouse .hum</v>
      </c>
      <c r="BG2167" s="170" t="str">
        <f aca="false">CONCATENATE(A2167,"=",F2167,". ",AX2167)</f>
        <v>KC911946=. .FRA.Toulouse .hum</v>
      </c>
      <c r="BH2167" s="170" t="str">
        <f aca="false">CONCATENATE(A2167,"=",AX2167)</f>
        <v>KC911946=.FRA.Toulouse .hum</v>
      </c>
      <c r="BI2167" s="170" t="str">
        <f aca="false">CONCATENATE(A2167,"=",ComForSubtype,D2167)</f>
        <v>KC911946=</v>
      </c>
      <c r="BJ2167" s="170" t="str">
        <f aca="false">CONCATENATE(A2167,"=",E2167)</f>
        <v>KC911946=</v>
      </c>
      <c r="BK2167" s="170" t="str">
        <f aca="false">CONCATENATE(A2167,"=",C2167)</f>
        <v>KC911946=</v>
      </c>
      <c r="BL2167" s="170" t="str">
        <f aca="false">CONCATENATE(D2167,"=")</f>
        <v>=</v>
      </c>
      <c r="BM2167" s="223" t="str">
        <f aca="false">IF(BA2167="XX","",BA2167)</f>
        <v>KC911946</v>
      </c>
      <c r="BN2167" s="224" t="str">
        <f aca="false">CONCATENATE(IF(F2167="","",F2167),IF(G2167="","",CONCATENATE(" / ",G2167)))</f>
        <v/>
      </c>
      <c r="BO2167" s="225" t="str">
        <f aca="false">AX2167</f>
        <v>.FRA.Toulouse .hum</v>
      </c>
      <c r="BP2167" s="226" t="str">
        <f aca="false">IF(V2167="","",V2167)</f>
        <v/>
      </c>
      <c r="BQ2167" s="226" t="str">
        <f aca="false">IF(W2167="","",CONCATENATE(W2167,IF(LEFT(AO2167,1)="s","+","")))</f>
        <v/>
      </c>
      <c r="BR2167" s="226" t="str">
        <f aca="false">IF(X2167="","",CONCATENATE(X2167,IF(LEFT(AQ2167,1)="s","+","")))</f>
        <v/>
      </c>
      <c r="BS2167" s="226" t="str">
        <f aca="false">IF(Y2167="","",CONCATENATE(Y2167,IF(LEFT(AR2167,1)="s","+","")))</f>
        <v/>
      </c>
      <c r="BT2167" s="226" t="str">
        <f aca="false">IF(Z2167="","",CONCATENATE(Z2167,IF(LEFT(AS2167,1)="s","+","")))</f>
        <v/>
      </c>
      <c r="BU2167" s="227" t="str">
        <f aca="false">IF(AA2167="","",CONCATENATE(AA2167,IF(LEFT(AT2167,1)="s","+","")))</f>
        <v/>
      </c>
      <c r="BV2167" s="212"/>
      <c r="BW2167" s="177" t="s">
        <v>338</v>
      </c>
      <c r="BX2167" s="170" t="str">
        <f aca="false">IF(BW2167&lt;&gt;"",IF(ISNUMBER(FIND("=",BW2167)),LEFT(BW2167,FIND("=",BW2167)-1),BW2167),BW2167)</f>
        <v>xx</v>
      </c>
      <c r="BY2167" s="170" t="str">
        <f aca="false">IF(BW2167&lt;&gt;"",IF(ISNUMBER(FIND("=",BW2167)),RIGHT(BW2167,LEN(BW2167)-FIND("=",BW2167)),""),"")</f>
        <v>Non_select</v>
      </c>
      <c r="BZ2167" s="170" t="str">
        <f aca="false">IF(BX2167&lt;&gt;"",IF(ISNUMBER(FIND(".",BX2167)),LEFT(BX2167,FIND(".",BX2167)-1),BX2167),BX2167)</f>
        <v>xx</v>
      </c>
      <c r="CA2167" s="170" t="str">
        <f aca="false">IF(BX2167&lt;&gt;"",IF(ISNUMBER(FIND(".",BX2167)),RIGHT(BX2167,LEN(BX2167)-FIND(".",BX2167)),""),"")</f>
        <v/>
      </c>
      <c r="CB2167" s="212"/>
      <c r="CC2167" s="170" t="str">
        <f aca="false">A2167</f>
        <v>KC911946</v>
      </c>
      <c r="CD2167" s="178" t="s">
        <v>339</v>
      </c>
      <c r="CE2167" s="178" t="s">
        <v>340</v>
      </c>
      <c r="CF2167" s="178" t="s">
        <v>341</v>
      </c>
      <c r="CG2167" s="212"/>
      <c r="CH2167" s="212"/>
      <c r="CI2167" s="212"/>
      <c r="CJ2167" s="212"/>
      <c r="CK2167" s="178"/>
      <c r="CL2167" s="212"/>
      <c r="CM2167" s="212"/>
      <c r="CN2167" s="212"/>
      <c r="CO2167" s="212"/>
      <c r="CP2167" s="212"/>
      <c r="CQ2167" s="212"/>
      <c r="CR2167" s="170" t="n">
        <f aca="false">C2167</f>
        <v>0</v>
      </c>
      <c r="CS2167" s="229" t="n">
        <f aca="false">D2167</f>
        <v>0</v>
      </c>
      <c r="CT2167" s="170" t="str">
        <f aca="false">CONCATENATE(CD2167," strain ",CM2167," ",CL2167,", partial cds")</f>
        <v>Hepatitis E virus strain  , partial cds</v>
      </c>
    </row>
    <row r="2168" s="146" customFormat="true" ht="11.9" hidden="true" customHeight="true" outlineLevel="0" collapsed="false">
      <c r="A2168" s="154" t="s">
        <v>5126</v>
      </c>
      <c r="B2168" s="147" t="s">
        <v>371</v>
      </c>
      <c r="C2168" s="209"/>
      <c r="D2168" s="209"/>
      <c r="E2168" s="209"/>
      <c r="F2168" s="154"/>
      <c r="G2168" s="212"/>
      <c r="H2168" s="146" t="s">
        <v>758</v>
      </c>
      <c r="I2168" s="153" t="s">
        <v>759</v>
      </c>
      <c r="J2168" s="154" t="s">
        <v>395</v>
      </c>
      <c r="K2168" s="155" t="s">
        <v>760</v>
      </c>
      <c r="L2168" s="231" t="s">
        <v>760</v>
      </c>
      <c r="M2168" s="157" t="s">
        <v>348</v>
      </c>
      <c r="N2168" s="213"/>
      <c r="O2168" s="212"/>
      <c r="P2168" s="212"/>
      <c r="Q2168" s="212"/>
      <c r="R2168" s="212"/>
      <c r="S2168" s="212"/>
      <c r="T2168" s="215"/>
      <c r="U2168" s="215"/>
      <c r="V2168" s="209"/>
      <c r="W2168" s="217"/>
      <c r="X2168" s="209"/>
      <c r="Y2168" s="209"/>
      <c r="Z2168" s="209"/>
      <c r="AA2168" s="216"/>
      <c r="AB2168" s="217"/>
      <c r="AC2168" s="217"/>
      <c r="AD2168" s="209"/>
      <c r="AE2168" s="209"/>
      <c r="AF2168" s="209"/>
      <c r="AG2168" s="218"/>
      <c r="AH2168" s="212"/>
      <c r="AI2168" s="212"/>
      <c r="AJ2168" s="219" t="n">
        <f aca="false">SeqEnd-SeqBeg+1</f>
        <v>1</v>
      </c>
      <c r="AK2168" s="220" t="n">
        <f aca="false">AND( SeqBeg&lt;=Beg  , End &lt;=SeqEnd )</f>
        <v>0</v>
      </c>
      <c r="AL2168" s="212"/>
      <c r="AM2168" s="212"/>
      <c r="AN2168" s="221"/>
      <c r="AO2168" s="147" t="s">
        <v>103</v>
      </c>
      <c r="AP2168" s="147" t="s">
        <v>103</v>
      </c>
      <c r="AQ2168" s="147" t="s">
        <v>103</v>
      </c>
      <c r="AR2168" s="147" t="s">
        <v>103</v>
      </c>
      <c r="AS2168" s="147" t="s">
        <v>103</v>
      </c>
      <c r="AT2168" s="147" t="s">
        <v>103</v>
      </c>
      <c r="AV2168" s="212"/>
      <c r="AW2168" s="222" t="str">
        <f aca="false">HYPERLINK(CONCATENATE("http://www.ncbi.nlm.nih.gov/nuccore/",BM2168),BM2168)</f>
        <v>KC911947</v>
      </c>
      <c r="AX2168" s="219" t="str">
        <f aca="false">CONCATENATE(D2168,IF(I2168="","",CONCATENATE(".",I2168)),IF(K2168="","",CONCATENATE(".",K2168)),IF(M2168="","",CONCATENATE(".",M2168)),IF(R2168="","",CONCATENATE(".",R2168)),IF(U2168="","","(*)"))</f>
        <v>.FRA.Toulouse .hum</v>
      </c>
      <c r="AY2168" s="170" t="str">
        <f aca="false">CONCATENATE(BM2168,".",BN2168)</f>
        <v>KC911947.</v>
      </c>
      <c r="AZ2168" s="171" t="str">
        <f aca="false">IF(AV2168="",IF(ISNUMBER(FIND(".",A2168)),LEFT(A2168,FIND(".",A2168)-1),A2168),AV2168)</f>
        <v>KC911947</v>
      </c>
      <c r="BA2168" s="171" t="str">
        <f aca="false">IF(ISNUMBER(FIND("-",AZ2168)),LEFT(AZ2168,FIND("-",AZ2168)-1),AZ2168)</f>
        <v>KC911947</v>
      </c>
      <c r="BB2168" s="170" t="str">
        <f aca="false"> MEGAname &amp; "="</f>
        <v>KC911947=</v>
      </c>
      <c r="BC2168" s="170" t="str">
        <f aca="false">Clear &amp; IF(span ,"Span","out")</f>
        <v>KC911947=out</v>
      </c>
      <c r="BD2168" s="170" t="str">
        <f aca="false">Clear &amp; IF(span, IF(B2168=".","Selected",B2168),"out")</f>
        <v>KC911947=out</v>
      </c>
      <c r="BE2168" s="170" t="str">
        <f aca="false">Clear &amp; Strain</f>
        <v>KC911947=</v>
      </c>
      <c r="BF2168" s="170" t="str">
        <f aca="false">CONCATENATE(A2168,"=",F2168,". ",AX2168,IF(AB2168="","",CONCATENATE(".",AB2168)))</f>
        <v>KC911947=. .FRA.Toulouse .hum</v>
      </c>
      <c r="BG2168" s="170" t="str">
        <f aca="false">CONCATENATE(A2168,"=",F2168,". ",AX2168)</f>
        <v>KC911947=. .FRA.Toulouse .hum</v>
      </c>
      <c r="BH2168" s="170" t="str">
        <f aca="false">CONCATENATE(A2168,"=",AX2168)</f>
        <v>KC911947=.FRA.Toulouse .hum</v>
      </c>
      <c r="BI2168" s="170" t="str">
        <f aca="false">CONCATENATE(A2168,"=",ComForSubtype,D2168)</f>
        <v>KC911947=</v>
      </c>
      <c r="BJ2168" s="170" t="str">
        <f aca="false">CONCATENATE(A2168,"=",E2168)</f>
        <v>KC911947=</v>
      </c>
      <c r="BK2168" s="170" t="str">
        <f aca="false">CONCATENATE(A2168,"=",C2168)</f>
        <v>KC911947=</v>
      </c>
      <c r="BL2168" s="170" t="str">
        <f aca="false">CONCATENATE(D2168,"=")</f>
        <v>=</v>
      </c>
      <c r="BM2168" s="223" t="str">
        <f aca="false">IF(BA2168="XX","",BA2168)</f>
        <v>KC911947</v>
      </c>
      <c r="BN2168" s="224" t="str">
        <f aca="false">CONCATENATE(IF(F2168="","",F2168),IF(G2168="","",CONCATENATE(" / ",G2168)))</f>
        <v/>
      </c>
      <c r="BO2168" s="225" t="str">
        <f aca="false">AX2168</f>
        <v>.FRA.Toulouse .hum</v>
      </c>
      <c r="BP2168" s="226" t="str">
        <f aca="false">IF(V2168="","",V2168)</f>
        <v/>
      </c>
      <c r="BQ2168" s="226" t="str">
        <f aca="false">IF(W2168="","",CONCATENATE(W2168,IF(LEFT(AO2168,1)="s","+","")))</f>
        <v/>
      </c>
      <c r="BR2168" s="226" t="str">
        <f aca="false">IF(X2168="","",CONCATENATE(X2168,IF(LEFT(AQ2168,1)="s","+","")))</f>
        <v/>
      </c>
      <c r="BS2168" s="226" t="str">
        <f aca="false">IF(Y2168="","",CONCATENATE(Y2168,IF(LEFT(AR2168,1)="s","+","")))</f>
        <v/>
      </c>
      <c r="BT2168" s="226" t="str">
        <f aca="false">IF(Z2168="","",CONCATENATE(Z2168,IF(LEFT(AS2168,1)="s","+","")))</f>
        <v/>
      </c>
      <c r="BU2168" s="227" t="str">
        <f aca="false">IF(AA2168="","",CONCATENATE(AA2168,IF(LEFT(AT2168,1)="s","+","")))</f>
        <v/>
      </c>
      <c r="BV2168" s="212"/>
      <c r="BW2168" s="177" t="s">
        <v>338</v>
      </c>
      <c r="BX2168" s="170" t="str">
        <f aca="false">IF(BW2168&lt;&gt;"",IF(ISNUMBER(FIND("=",BW2168)),LEFT(BW2168,FIND("=",BW2168)-1),BW2168),BW2168)</f>
        <v>xx</v>
      </c>
      <c r="BY2168" s="170" t="str">
        <f aca="false">IF(BW2168&lt;&gt;"",IF(ISNUMBER(FIND("=",BW2168)),RIGHT(BW2168,LEN(BW2168)-FIND("=",BW2168)),""),"")</f>
        <v>Non_select</v>
      </c>
      <c r="BZ2168" s="170" t="str">
        <f aca="false">IF(BX2168&lt;&gt;"",IF(ISNUMBER(FIND(".",BX2168)),LEFT(BX2168,FIND(".",BX2168)-1),BX2168),BX2168)</f>
        <v>xx</v>
      </c>
      <c r="CA2168" s="170" t="str">
        <f aca="false">IF(BX2168&lt;&gt;"",IF(ISNUMBER(FIND(".",BX2168)),RIGHT(BX2168,LEN(BX2168)-FIND(".",BX2168)),""),"")</f>
        <v/>
      </c>
      <c r="CB2168" s="212"/>
      <c r="CC2168" s="170" t="str">
        <f aca="false">A2168</f>
        <v>KC911947</v>
      </c>
      <c r="CD2168" s="178" t="s">
        <v>339</v>
      </c>
      <c r="CE2168" s="178" t="s">
        <v>340</v>
      </c>
      <c r="CF2168" s="178" t="s">
        <v>341</v>
      </c>
      <c r="CG2168" s="212"/>
      <c r="CH2168" s="212"/>
      <c r="CI2168" s="212"/>
      <c r="CJ2168" s="212"/>
      <c r="CK2168" s="178"/>
      <c r="CL2168" s="212"/>
      <c r="CM2168" s="212"/>
      <c r="CN2168" s="212"/>
      <c r="CO2168" s="212"/>
      <c r="CP2168" s="212"/>
      <c r="CQ2168" s="212"/>
      <c r="CR2168" s="170" t="n">
        <f aca="false">C2168</f>
        <v>0</v>
      </c>
      <c r="CS2168" s="229" t="n">
        <f aca="false">D2168</f>
        <v>0</v>
      </c>
      <c r="CT2168" s="170" t="str">
        <f aca="false">CONCATENATE(CD2168," strain ",CM2168," ",CL2168,", partial cds")</f>
        <v>Hepatitis E virus strain  , partial cds</v>
      </c>
    </row>
    <row r="2169" s="146" customFormat="true" ht="11.9" hidden="true" customHeight="true" outlineLevel="0" collapsed="false">
      <c r="A2169" s="154" t="s">
        <v>5127</v>
      </c>
      <c r="B2169" s="147" t="s">
        <v>371</v>
      </c>
      <c r="C2169" s="209"/>
      <c r="D2169" s="209"/>
      <c r="E2169" s="209"/>
      <c r="F2169" s="154"/>
      <c r="G2169" s="212"/>
      <c r="H2169" s="146" t="s">
        <v>758</v>
      </c>
      <c r="I2169" s="153" t="s">
        <v>759</v>
      </c>
      <c r="J2169" s="154" t="s">
        <v>395</v>
      </c>
      <c r="K2169" s="155" t="s">
        <v>760</v>
      </c>
      <c r="L2169" s="231" t="s">
        <v>760</v>
      </c>
      <c r="M2169" s="157" t="s">
        <v>348</v>
      </c>
      <c r="N2169" s="213"/>
      <c r="O2169" s="212"/>
      <c r="P2169" s="212"/>
      <c r="Q2169" s="212"/>
      <c r="R2169" s="212"/>
      <c r="S2169" s="212"/>
      <c r="T2169" s="215"/>
      <c r="U2169" s="215"/>
      <c r="V2169" s="209"/>
      <c r="W2169" s="217"/>
      <c r="X2169" s="209"/>
      <c r="Y2169" s="209"/>
      <c r="Z2169" s="209"/>
      <c r="AA2169" s="216"/>
      <c r="AB2169" s="217"/>
      <c r="AC2169" s="217"/>
      <c r="AD2169" s="209"/>
      <c r="AE2169" s="209"/>
      <c r="AF2169" s="209"/>
      <c r="AG2169" s="218"/>
      <c r="AH2169" s="212"/>
      <c r="AI2169" s="212"/>
      <c r="AJ2169" s="219" t="n">
        <f aca="false">SeqEnd-SeqBeg+1</f>
        <v>1</v>
      </c>
      <c r="AK2169" s="220" t="n">
        <f aca="false">AND( SeqBeg&lt;=Beg  , End &lt;=SeqEnd )</f>
        <v>0</v>
      </c>
      <c r="AL2169" s="212"/>
      <c r="AM2169" s="212"/>
      <c r="AN2169" s="221"/>
      <c r="AO2169" s="147" t="s">
        <v>103</v>
      </c>
      <c r="AP2169" s="147" t="s">
        <v>103</v>
      </c>
      <c r="AQ2169" s="147" t="s">
        <v>103</v>
      </c>
      <c r="AR2169" s="147" t="s">
        <v>103</v>
      </c>
      <c r="AS2169" s="147" t="s">
        <v>103</v>
      </c>
      <c r="AT2169" s="147" t="s">
        <v>103</v>
      </c>
      <c r="AV2169" s="212"/>
      <c r="AW2169" s="222" t="str">
        <f aca="false">HYPERLINK(CONCATENATE("http://www.ncbi.nlm.nih.gov/nuccore/",BM2169),BM2169)</f>
        <v>KC911948</v>
      </c>
      <c r="AX2169" s="219" t="str">
        <f aca="false">CONCATENATE(D2169,IF(I2169="","",CONCATENATE(".",I2169)),IF(K2169="","",CONCATENATE(".",K2169)),IF(M2169="","",CONCATENATE(".",M2169)),IF(R2169="","",CONCATENATE(".",R2169)),IF(U2169="","","(*)"))</f>
        <v>.FRA.Toulouse .hum</v>
      </c>
      <c r="AY2169" s="170" t="str">
        <f aca="false">CONCATENATE(BM2169,".",BN2169)</f>
        <v>KC911948.</v>
      </c>
      <c r="AZ2169" s="171" t="str">
        <f aca="false">IF(AV2169="",IF(ISNUMBER(FIND(".",A2169)),LEFT(A2169,FIND(".",A2169)-1),A2169),AV2169)</f>
        <v>KC911948</v>
      </c>
      <c r="BA2169" s="171" t="str">
        <f aca="false">IF(ISNUMBER(FIND("-",AZ2169)),LEFT(AZ2169,FIND("-",AZ2169)-1),AZ2169)</f>
        <v>KC911948</v>
      </c>
      <c r="BB2169" s="170" t="str">
        <f aca="false"> MEGAname &amp; "="</f>
        <v>KC911948=</v>
      </c>
      <c r="BC2169" s="170" t="str">
        <f aca="false">Clear &amp; IF(span ,"Span","out")</f>
        <v>KC911948=out</v>
      </c>
      <c r="BD2169" s="170" t="str">
        <f aca="false">Clear &amp; IF(span, IF(B2169=".","Selected",B2169),"out")</f>
        <v>KC911948=out</v>
      </c>
      <c r="BE2169" s="170" t="str">
        <f aca="false">Clear &amp; Strain</f>
        <v>KC911948=</v>
      </c>
      <c r="BF2169" s="170" t="str">
        <f aca="false">CONCATENATE(A2169,"=",F2169,". ",AX2169,IF(AB2169="","",CONCATENATE(".",AB2169)))</f>
        <v>KC911948=. .FRA.Toulouse .hum</v>
      </c>
      <c r="BG2169" s="170" t="str">
        <f aca="false">CONCATENATE(A2169,"=",F2169,". ",AX2169)</f>
        <v>KC911948=. .FRA.Toulouse .hum</v>
      </c>
      <c r="BH2169" s="170" t="str">
        <f aca="false">CONCATENATE(A2169,"=",AX2169)</f>
        <v>KC911948=.FRA.Toulouse .hum</v>
      </c>
      <c r="BI2169" s="170" t="str">
        <f aca="false">CONCATENATE(A2169,"=",ComForSubtype,D2169)</f>
        <v>KC911948=</v>
      </c>
      <c r="BJ2169" s="170" t="str">
        <f aca="false">CONCATENATE(A2169,"=",E2169)</f>
        <v>KC911948=</v>
      </c>
      <c r="BK2169" s="170" t="str">
        <f aca="false">CONCATENATE(A2169,"=",C2169)</f>
        <v>KC911948=</v>
      </c>
      <c r="BL2169" s="170" t="str">
        <f aca="false">CONCATENATE(D2169,"=")</f>
        <v>=</v>
      </c>
      <c r="BM2169" s="223" t="str">
        <f aca="false">IF(BA2169="XX","",BA2169)</f>
        <v>KC911948</v>
      </c>
      <c r="BN2169" s="224" t="str">
        <f aca="false">CONCATENATE(IF(F2169="","",F2169),IF(G2169="","",CONCATENATE(" / ",G2169)))</f>
        <v/>
      </c>
      <c r="BO2169" s="225" t="str">
        <f aca="false">AX2169</f>
        <v>.FRA.Toulouse .hum</v>
      </c>
      <c r="BP2169" s="226" t="str">
        <f aca="false">IF(V2169="","",V2169)</f>
        <v/>
      </c>
      <c r="BQ2169" s="226" t="str">
        <f aca="false">IF(W2169="","",CONCATENATE(W2169,IF(LEFT(AO2169,1)="s","+","")))</f>
        <v/>
      </c>
      <c r="BR2169" s="226" t="str">
        <f aca="false">IF(X2169="","",CONCATENATE(X2169,IF(LEFT(AQ2169,1)="s","+","")))</f>
        <v/>
      </c>
      <c r="BS2169" s="226" t="str">
        <f aca="false">IF(Y2169="","",CONCATENATE(Y2169,IF(LEFT(AR2169,1)="s","+","")))</f>
        <v/>
      </c>
      <c r="BT2169" s="226" t="str">
        <f aca="false">IF(Z2169="","",CONCATENATE(Z2169,IF(LEFT(AS2169,1)="s","+","")))</f>
        <v/>
      </c>
      <c r="BU2169" s="227" t="str">
        <f aca="false">IF(AA2169="","",CONCATENATE(AA2169,IF(LEFT(AT2169,1)="s","+","")))</f>
        <v/>
      </c>
      <c r="BV2169" s="212"/>
      <c r="BW2169" s="177" t="s">
        <v>338</v>
      </c>
      <c r="BX2169" s="170" t="str">
        <f aca="false">IF(BW2169&lt;&gt;"",IF(ISNUMBER(FIND("=",BW2169)),LEFT(BW2169,FIND("=",BW2169)-1),BW2169),BW2169)</f>
        <v>xx</v>
      </c>
      <c r="BY2169" s="170" t="str">
        <f aca="false">IF(BW2169&lt;&gt;"",IF(ISNUMBER(FIND("=",BW2169)),RIGHT(BW2169,LEN(BW2169)-FIND("=",BW2169)),""),"")</f>
        <v>Non_select</v>
      </c>
      <c r="BZ2169" s="170" t="str">
        <f aca="false">IF(BX2169&lt;&gt;"",IF(ISNUMBER(FIND(".",BX2169)),LEFT(BX2169,FIND(".",BX2169)-1),BX2169),BX2169)</f>
        <v>xx</v>
      </c>
      <c r="CA2169" s="170" t="str">
        <f aca="false">IF(BX2169&lt;&gt;"",IF(ISNUMBER(FIND(".",BX2169)),RIGHT(BX2169,LEN(BX2169)-FIND(".",BX2169)),""),"")</f>
        <v/>
      </c>
      <c r="CB2169" s="212"/>
      <c r="CC2169" s="170" t="str">
        <f aca="false">A2169</f>
        <v>KC911948</v>
      </c>
      <c r="CD2169" s="178" t="s">
        <v>339</v>
      </c>
      <c r="CE2169" s="178" t="s">
        <v>340</v>
      </c>
      <c r="CF2169" s="178" t="s">
        <v>341</v>
      </c>
      <c r="CG2169" s="212"/>
      <c r="CH2169" s="212"/>
      <c r="CI2169" s="212"/>
      <c r="CJ2169" s="212"/>
      <c r="CK2169" s="178"/>
      <c r="CL2169" s="212"/>
      <c r="CM2169" s="212"/>
      <c r="CN2169" s="212"/>
      <c r="CO2169" s="212"/>
      <c r="CP2169" s="212"/>
      <c r="CQ2169" s="212"/>
      <c r="CR2169" s="170" t="n">
        <f aca="false">C2169</f>
        <v>0</v>
      </c>
      <c r="CS2169" s="229" t="n">
        <f aca="false">D2169</f>
        <v>0</v>
      </c>
      <c r="CT2169" s="170" t="str">
        <f aca="false">CONCATENATE(CD2169," strain ",CM2169," ",CL2169,", partial cds")</f>
        <v>Hepatitis E virus strain  , partial cds</v>
      </c>
    </row>
    <row r="2170" s="146" customFormat="true" ht="11.9" hidden="true" customHeight="true" outlineLevel="0" collapsed="false">
      <c r="A2170" s="154" t="s">
        <v>5128</v>
      </c>
      <c r="B2170" s="147" t="s">
        <v>371</v>
      </c>
      <c r="C2170" s="209"/>
      <c r="D2170" s="209"/>
      <c r="E2170" s="209"/>
      <c r="F2170" s="154"/>
      <c r="G2170" s="212"/>
      <c r="H2170" s="146" t="s">
        <v>758</v>
      </c>
      <c r="I2170" s="153" t="s">
        <v>759</v>
      </c>
      <c r="J2170" s="154" t="s">
        <v>395</v>
      </c>
      <c r="K2170" s="155" t="s">
        <v>760</v>
      </c>
      <c r="L2170" s="231" t="s">
        <v>760</v>
      </c>
      <c r="M2170" s="157" t="s">
        <v>348</v>
      </c>
      <c r="N2170" s="213"/>
      <c r="O2170" s="212"/>
      <c r="P2170" s="212"/>
      <c r="Q2170" s="212"/>
      <c r="R2170" s="212"/>
      <c r="S2170" s="212"/>
      <c r="T2170" s="215"/>
      <c r="U2170" s="215"/>
      <c r="V2170" s="209"/>
      <c r="W2170" s="217"/>
      <c r="X2170" s="209"/>
      <c r="Y2170" s="209"/>
      <c r="Z2170" s="209"/>
      <c r="AA2170" s="216"/>
      <c r="AB2170" s="217"/>
      <c r="AC2170" s="217"/>
      <c r="AD2170" s="209"/>
      <c r="AE2170" s="209"/>
      <c r="AF2170" s="209"/>
      <c r="AG2170" s="218"/>
      <c r="AH2170" s="212"/>
      <c r="AI2170" s="212"/>
      <c r="AJ2170" s="219" t="n">
        <f aca="false">SeqEnd-SeqBeg+1</f>
        <v>1</v>
      </c>
      <c r="AK2170" s="220" t="n">
        <f aca="false">AND( SeqBeg&lt;=Beg  , End &lt;=SeqEnd )</f>
        <v>0</v>
      </c>
      <c r="AL2170" s="212"/>
      <c r="AM2170" s="212"/>
      <c r="AN2170" s="221"/>
      <c r="AO2170" s="147" t="s">
        <v>103</v>
      </c>
      <c r="AP2170" s="147" t="s">
        <v>103</v>
      </c>
      <c r="AQ2170" s="147" t="s">
        <v>103</v>
      </c>
      <c r="AR2170" s="147" t="s">
        <v>103</v>
      </c>
      <c r="AS2170" s="147" t="s">
        <v>103</v>
      </c>
      <c r="AT2170" s="147" t="s">
        <v>103</v>
      </c>
      <c r="AV2170" s="212"/>
      <c r="AW2170" s="222" t="str">
        <f aca="false">HYPERLINK(CONCATENATE("http://www.ncbi.nlm.nih.gov/nuccore/",BM2170),BM2170)</f>
        <v>KC911949</v>
      </c>
      <c r="AX2170" s="219" t="str">
        <f aca="false">CONCATENATE(D2170,IF(I2170="","",CONCATENATE(".",I2170)),IF(K2170="","",CONCATENATE(".",K2170)),IF(M2170="","",CONCATENATE(".",M2170)),IF(R2170="","",CONCATENATE(".",R2170)),IF(U2170="","","(*)"))</f>
        <v>.FRA.Toulouse .hum</v>
      </c>
      <c r="AY2170" s="170" t="str">
        <f aca="false">CONCATENATE(BM2170,".",BN2170)</f>
        <v>KC911949.</v>
      </c>
      <c r="AZ2170" s="171" t="str">
        <f aca="false">IF(AV2170="",IF(ISNUMBER(FIND(".",A2170)),LEFT(A2170,FIND(".",A2170)-1),A2170),AV2170)</f>
        <v>KC911949</v>
      </c>
      <c r="BA2170" s="171" t="str">
        <f aca="false">IF(ISNUMBER(FIND("-",AZ2170)),LEFT(AZ2170,FIND("-",AZ2170)-1),AZ2170)</f>
        <v>KC911949</v>
      </c>
      <c r="BB2170" s="170" t="str">
        <f aca="false"> MEGAname &amp; "="</f>
        <v>KC911949=</v>
      </c>
      <c r="BC2170" s="170" t="str">
        <f aca="false">Clear &amp; IF(span ,"Span","out")</f>
        <v>KC911949=out</v>
      </c>
      <c r="BD2170" s="170" t="str">
        <f aca="false">Clear &amp; IF(span, IF(B2170=".","Selected",B2170),"out")</f>
        <v>KC911949=out</v>
      </c>
      <c r="BE2170" s="170" t="str">
        <f aca="false">Clear &amp; Strain</f>
        <v>KC911949=</v>
      </c>
      <c r="BF2170" s="170" t="str">
        <f aca="false">CONCATENATE(A2170,"=",F2170,". ",AX2170,IF(AB2170="","",CONCATENATE(".",AB2170)))</f>
        <v>KC911949=. .FRA.Toulouse .hum</v>
      </c>
      <c r="BG2170" s="170" t="str">
        <f aca="false">CONCATENATE(A2170,"=",F2170,". ",AX2170)</f>
        <v>KC911949=. .FRA.Toulouse .hum</v>
      </c>
      <c r="BH2170" s="170" t="str">
        <f aca="false">CONCATENATE(A2170,"=",AX2170)</f>
        <v>KC911949=.FRA.Toulouse .hum</v>
      </c>
      <c r="BI2170" s="170" t="str">
        <f aca="false">CONCATENATE(A2170,"=",ComForSubtype,D2170)</f>
        <v>KC911949=</v>
      </c>
      <c r="BJ2170" s="170" t="str">
        <f aca="false">CONCATENATE(A2170,"=",E2170)</f>
        <v>KC911949=</v>
      </c>
      <c r="BK2170" s="170" t="str">
        <f aca="false">CONCATENATE(A2170,"=",C2170)</f>
        <v>KC911949=</v>
      </c>
      <c r="BL2170" s="170" t="str">
        <f aca="false">CONCATENATE(D2170,"=")</f>
        <v>=</v>
      </c>
      <c r="BM2170" s="223" t="str">
        <f aca="false">IF(BA2170="XX","",BA2170)</f>
        <v>KC911949</v>
      </c>
      <c r="BN2170" s="224" t="str">
        <f aca="false">CONCATENATE(IF(F2170="","",F2170),IF(G2170="","",CONCATENATE(" / ",G2170)))</f>
        <v/>
      </c>
      <c r="BO2170" s="225" t="str">
        <f aca="false">AX2170</f>
        <v>.FRA.Toulouse .hum</v>
      </c>
      <c r="BP2170" s="226" t="str">
        <f aca="false">IF(V2170="","",V2170)</f>
        <v/>
      </c>
      <c r="BQ2170" s="226" t="str">
        <f aca="false">IF(W2170="","",CONCATENATE(W2170,IF(LEFT(AO2170,1)="s","+","")))</f>
        <v/>
      </c>
      <c r="BR2170" s="226" t="str">
        <f aca="false">IF(X2170="","",CONCATENATE(X2170,IF(LEFT(AQ2170,1)="s","+","")))</f>
        <v/>
      </c>
      <c r="BS2170" s="226" t="str">
        <f aca="false">IF(Y2170="","",CONCATENATE(Y2170,IF(LEFT(AR2170,1)="s","+","")))</f>
        <v/>
      </c>
      <c r="BT2170" s="226" t="str">
        <f aca="false">IF(Z2170="","",CONCATENATE(Z2170,IF(LEFT(AS2170,1)="s","+","")))</f>
        <v/>
      </c>
      <c r="BU2170" s="227" t="str">
        <f aca="false">IF(AA2170="","",CONCATENATE(AA2170,IF(LEFT(AT2170,1)="s","+","")))</f>
        <v/>
      </c>
      <c r="BV2170" s="212"/>
      <c r="BW2170" s="177" t="s">
        <v>338</v>
      </c>
      <c r="BX2170" s="170" t="str">
        <f aca="false">IF(BW2170&lt;&gt;"",IF(ISNUMBER(FIND("=",BW2170)),LEFT(BW2170,FIND("=",BW2170)-1),BW2170),BW2170)</f>
        <v>xx</v>
      </c>
      <c r="BY2170" s="170" t="str">
        <f aca="false">IF(BW2170&lt;&gt;"",IF(ISNUMBER(FIND("=",BW2170)),RIGHT(BW2170,LEN(BW2170)-FIND("=",BW2170)),""),"")</f>
        <v>Non_select</v>
      </c>
      <c r="BZ2170" s="170" t="str">
        <f aca="false">IF(BX2170&lt;&gt;"",IF(ISNUMBER(FIND(".",BX2170)),LEFT(BX2170,FIND(".",BX2170)-1),BX2170),BX2170)</f>
        <v>xx</v>
      </c>
      <c r="CA2170" s="170" t="str">
        <f aca="false">IF(BX2170&lt;&gt;"",IF(ISNUMBER(FIND(".",BX2170)),RIGHT(BX2170,LEN(BX2170)-FIND(".",BX2170)),""),"")</f>
        <v/>
      </c>
      <c r="CB2170" s="212"/>
      <c r="CC2170" s="170" t="str">
        <f aca="false">A2170</f>
        <v>KC911949</v>
      </c>
      <c r="CD2170" s="178" t="s">
        <v>339</v>
      </c>
      <c r="CE2170" s="178" t="s">
        <v>340</v>
      </c>
      <c r="CF2170" s="178" t="s">
        <v>341</v>
      </c>
      <c r="CG2170" s="212"/>
      <c r="CH2170" s="212"/>
      <c r="CI2170" s="212"/>
      <c r="CJ2170" s="212"/>
      <c r="CK2170" s="178"/>
      <c r="CL2170" s="212"/>
      <c r="CM2170" s="212"/>
      <c r="CN2170" s="212"/>
      <c r="CO2170" s="212"/>
      <c r="CP2170" s="212"/>
      <c r="CQ2170" s="212"/>
      <c r="CR2170" s="170" t="n">
        <f aca="false">C2170</f>
        <v>0</v>
      </c>
      <c r="CS2170" s="229" t="n">
        <f aca="false">D2170</f>
        <v>0</v>
      </c>
      <c r="CT2170" s="170" t="str">
        <f aca="false">CONCATENATE(CD2170," strain ",CM2170," ",CL2170,", partial cds")</f>
        <v>Hepatitis E virus strain  , partial cds</v>
      </c>
    </row>
    <row r="2171" s="146" customFormat="true" ht="11.9" hidden="true" customHeight="true" outlineLevel="0" collapsed="false">
      <c r="A2171" s="154" t="s">
        <v>5129</v>
      </c>
      <c r="B2171" s="147" t="s">
        <v>371</v>
      </c>
      <c r="C2171" s="209"/>
      <c r="D2171" s="209"/>
      <c r="E2171" s="209"/>
      <c r="F2171" s="154"/>
      <c r="G2171" s="212"/>
      <c r="H2171" s="146" t="s">
        <v>758</v>
      </c>
      <c r="I2171" s="153" t="s">
        <v>759</v>
      </c>
      <c r="J2171" s="154" t="s">
        <v>395</v>
      </c>
      <c r="K2171" s="155" t="s">
        <v>760</v>
      </c>
      <c r="L2171" s="231" t="s">
        <v>760</v>
      </c>
      <c r="M2171" s="157" t="s">
        <v>348</v>
      </c>
      <c r="N2171" s="213"/>
      <c r="O2171" s="212"/>
      <c r="P2171" s="212"/>
      <c r="Q2171" s="212"/>
      <c r="R2171" s="212"/>
      <c r="S2171" s="212"/>
      <c r="T2171" s="215"/>
      <c r="U2171" s="215"/>
      <c r="V2171" s="209"/>
      <c r="W2171" s="217"/>
      <c r="X2171" s="209"/>
      <c r="Y2171" s="209"/>
      <c r="Z2171" s="209"/>
      <c r="AA2171" s="216"/>
      <c r="AB2171" s="217"/>
      <c r="AC2171" s="217"/>
      <c r="AD2171" s="209"/>
      <c r="AE2171" s="209"/>
      <c r="AF2171" s="209"/>
      <c r="AG2171" s="218"/>
      <c r="AH2171" s="212"/>
      <c r="AI2171" s="212"/>
      <c r="AJ2171" s="219" t="n">
        <f aca="false">SeqEnd-SeqBeg+1</f>
        <v>1</v>
      </c>
      <c r="AK2171" s="220" t="n">
        <f aca="false">AND( SeqBeg&lt;=Beg  , End &lt;=SeqEnd )</f>
        <v>0</v>
      </c>
      <c r="AL2171" s="212"/>
      <c r="AM2171" s="212"/>
      <c r="AN2171" s="221"/>
      <c r="AO2171" s="147" t="s">
        <v>103</v>
      </c>
      <c r="AP2171" s="147" t="s">
        <v>103</v>
      </c>
      <c r="AQ2171" s="147" t="s">
        <v>103</v>
      </c>
      <c r="AR2171" s="147" t="s">
        <v>103</v>
      </c>
      <c r="AS2171" s="147" t="s">
        <v>103</v>
      </c>
      <c r="AT2171" s="147" t="s">
        <v>103</v>
      </c>
      <c r="AV2171" s="212"/>
      <c r="AW2171" s="222" t="str">
        <f aca="false">HYPERLINK(CONCATENATE("http://www.ncbi.nlm.nih.gov/nuccore/",BM2171),BM2171)</f>
        <v>KC911950</v>
      </c>
      <c r="AX2171" s="219" t="str">
        <f aca="false">CONCATENATE(D2171,IF(I2171="","",CONCATENATE(".",I2171)),IF(K2171="","",CONCATENATE(".",K2171)),IF(M2171="","",CONCATENATE(".",M2171)),IF(R2171="","",CONCATENATE(".",R2171)),IF(U2171="","","(*)"))</f>
        <v>.FRA.Toulouse .hum</v>
      </c>
      <c r="AY2171" s="170" t="str">
        <f aca="false">CONCATENATE(BM2171,".",BN2171)</f>
        <v>KC911950.</v>
      </c>
      <c r="AZ2171" s="171" t="str">
        <f aca="false">IF(AV2171="",IF(ISNUMBER(FIND(".",A2171)),LEFT(A2171,FIND(".",A2171)-1),A2171),AV2171)</f>
        <v>KC911950</v>
      </c>
      <c r="BA2171" s="171" t="str">
        <f aca="false">IF(ISNUMBER(FIND("-",AZ2171)),LEFT(AZ2171,FIND("-",AZ2171)-1),AZ2171)</f>
        <v>KC911950</v>
      </c>
      <c r="BB2171" s="170" t="str">
        <f aca="false"> MEGAname &amp; "="</f>
        <v>KC911950=</v>
      </c>
      <c r="BC2171" s="170" t="str">
        <f aca="false">Clear &amp; IF(span ,"Span","out")</f>
        <v>KC911950=out</v>
      </c>
      <c r="BD2171" s="170" t="str">
        <f aca="false">Clear &amp; IF(span, IF(B2171=".","Selected",B2171),"out")</f>
        <v>KC911950=out</v>
      </c>
      <c r="BE2171" s="170" t="str">
        <f aca="false">Clear &amp; Strain</f>
        <v>KC911950=</v>
      </c>
      <c r="BF2171" s="170" t="str">
        <f aca="false">CONCATENATE(A2171,"=",F2171,". ",AX2171,IF(AB2171="","",CONCATENATE(".",AB2171)))</f>
        <v>KC911950=. .FRA.Toulouse .hum</v>
      </c>
      <c r="BG2171" s="170" t="str">
        <f aca="false">CONCATENATE(A2171,"=",F2171,". ",AX2171)</f>
        <v>KC911950=. .FRA.Toulouse .hum</v>
      </c>
      <c r="BH2171" s="170" t="str">
        <f aca="false">CONCATENATE(A2171,"=",AX2171)</f>
        <v>KC911950=.FRA.Toulouse .hum</v>
      </c>
      <c r="BI2171" s="170" t="str">
        <f aca="false">CONCATENATE(A2171,"=",ComForSubtype,D2171)</f>
        <v>KC911950=</v>
      </c>
      <c r="BJ2171" s="170" t="str">
        <f aca="false">CONCATENATE(A2171,"=",E2171)</f>
        <v>KC911950=</v>
      </c>
      <c r="BK2171" s="170" t="str">
        <f aca="false">CONCATENATE(A2171,"=",C2171)</f>
        <v>KC911950=</v>
      </c>
      <c r="BL2171" s="170" t="str">
        <f aca="false">CONCATENATE(D2171,"=")</f>
        <v>=</v>
      </c>
      <c r="BM2171" s="223" t="str">
        <f aca="false">IF(BA2171="XX","",BA2171)</f>
        <v>KC911950</v>
      </c>
      <c r="BN2171" s="224" t="str">
        <f aca="false">CONCATENATE(IF(F2171="","",F2171),IF(G2171="","",CONCATENATE(" / ",G2171)))</f>
        <v/>
      </c>
      <c r="BO2171" s="225" t="str">
        <f aca="false">AX2171</f>
        <v>.FRA.Toulouse .hum</v>
      </c>
      <c r="BP2171" s="226" t="str">
        <f aca="false">IF(V2171="","",V2171)</f>
        <v/>
      </c>
      <c r="BQ2171" s="226" t="str">
        <f aca="false">IF(W2171="","",CONCATENATE(W2171,IF(LEFT(AO2171,1)="s","+","")))</f>
        <v/>
      </c>
      <c r="BR2171" s="226" t="str">
        <f aca="false">IF(X2171="","",CONCATENATE(X2171,IF(LEFT(AQ2171,1)="s","+","")))</f>
        <v/>
      </c>
      <c r="BS2171" s="226" t="str">
        <f aca="false">IF(Y2171="","",CONCATENATE(Y2171,IF(LEFT(AR2171,1)="s","+","")))</f>
        <v/>
      </c>
      <c r="BT2171" s="226" t="str">
        <f aca="false">IF(Z2171="","",CONCATENATE(Z2171,IF(LEFT(AS2171,1)="s","+","")))</f>
        <v/>
      </c>
      <c r="BU2171" s="227" t="str">
        <f aca="false">IF(AA2171="","",CONCATENATE(AA2171,IF(LEFT(AT2171,1)="s","+","")))</f>
        <v/>
      </c>
      <c r="BV2171" s="212"/>
      <c r="BW2171" s="177" t="s">
        <v>338</v>
      </c>
      <c r="BX2171" s="170" t="str">
        <f aca="false">IF(BW2171&lt;&gt;"",IF(ISNUMBER(FIND("=",BW2171)),LEFT(BW2171,FIND("=",BW2171)-1),BW2171),BW2171)</f>
        <v>xx</v>
      </c>
      <c r="BY2171" s="170" t="str">
        <f aca="false">IF(BW2171&lt;&gt;"",IF(ISNUMBER(FIND("=",BW2171)),RIGHT(BW2171,LEN(BW2171)-FIND("=",BW2171)),""),"")</f>
        <v>Non_select</v>
      </c>
      <c r="BZ2171" s="170" t="str">
        <f aca="false">IF(BX2171&lt;&gt;"",IF(ISNUMBER(FIND(".",BX2171)),LEFT(BX2171,FIND(".",BX2171)-1),BX2171),BX2171)</f>
        <v>xx</v>
      </c>
      <c r="CA2171" s="170" t="str">
        <f aca="false">IF(BX2171&lt;&gt;"",IF(ISNUMBER(FIND(".",BX2171)),RIGHT(BX2171,LEN(BX2171)-FIND(".",BX2171)),""),"")</f>
        <v/>
      </c>
      <c r="CB2171" s="212"/>
      <c r="CC2171" s="170" t="str">
        <f aca="false">A2171</f>
        <v>KC911950</v>
      </c>
      <c r="CD2171" s="178" t="s">
        <v>339</v>
      </c>
      <c r="CE2171" s="178" t="s">
        <v>340</v>
      </c>
      <c r="CF2171" s="178" t="s">
        <v>341</v>
      </c>
      <c r="CG2171" s="212"/>
      <c r="CH2171" s="212"/>
      <c r="CI2171" s="212"/>
      <c r="CJ2171" s="212"/>
      <c r="CK2171" s="178"/>
      <c r="CL2171" s="212"/>
      <c r="CM2171" s="212"/>
      <c r="CN2171" s="212"/>
      <c r="CO2171" s="212"/>
      <c r="CP2171" s="212"/>
      <c r="CQ2171" s="212"/>
      <c r="CR2171" s="170" t="n">
        <f aca="false">C2171</f>
        <v>0</v>
      </c>
      <c r="CS2171" s="229" t="n">
        <f aca="false">D2171</f>
        <v>0</v>
      </c>
      <c r="CT2171" s="170" t="str">
        <f aca="false">CONCATENATE(CD2171," strain ",CM2171," ",CL2171,", partial cds")</f>
        <v>Hepatitis E virus strain  , partial cds</v>
      </c>
    </row>
    <row r="2172" s="146" customFormat="true" ht="11.9" hidden="true" customHeight="true" outlineLevel="0" collapsed="false">
      <c r="A2172" s="154" t="s">
        <v>5130</v>
      </c>
      <c r="B2172" s="147" t="s">
        <v>371</v>
      </c>
      <c r="C2172" s="209"/>
      <c r="D2172" s="209"/>
      <c r="E2172" s="209"/>
      <c r="F2172" s="154"/>
      <c r="G2172" s="212"/>
      <c r="H2172" s="146" t="s">
        <v>758</v>
      </c>
      <c r="I2172" s="153" t="s">
        <v>759</v>
      </c>
      <c r="J2172" s="154" t="s">
        <v>395</v>
      </c>
      <c r="K2172" s="155" t="s">
        <v>760</v>
      </c>
      <c r="L2172" s="231" t="s">
        <v>760</v>
      </c>
      <c r="M2172" s="157" t="s">
        <v>348</v>
      </c>
      <c r="N2172" s="213"/>
      <c r="O2172" s="212"/>
      <c r="P2172" s="212"/>
      <c r="Q2172" s="212"/>
      <c r="R2172" s="212"/>
      <c r="S2172" s="212"/>
      <c r="T2172" s="215"/>
      <c r="U2172" s="215"/>
      <c r="V2172" s="209"/>
      <c r="W2172" s="217"/>
      <c r="X2172" s="209"/>
      <c r="Y2172" s="209"/>
      <c r="Z2172" s="209"/>
      <c r="AA2172" s="216"/>
      <c r="AB2172" s="217"/>
      <c r="AC2172" s="217"/>
      <c r="AD2172" s="209"/>
      <c r="AE2172" s="209"/>
      <c r="AF2172" s="209"/>
      <c r="AG2172" s="218"/>
      <c r="AH2172" s="212"/>
      <c r="AI2172" s="212"/>
      <c r="AJ2172" s="219" t="n">
        <f aca="false">SeqEnd-SeqBeg+1</f>
        <v>1</v>
      </c>
      <c r="AK2172" s="220" t="n">
        <f aca="false">AND( SeqBeg&lt;=Beg  , End &lt;=SeqEnd )</f>
        <v>0</v>
      </c>
      <c r="AL2172" s="212"/>
      <c r="AM2172" s="212"/>
      <c r="AN2172" s="221"/>
      <c r="AO2172" s="147" t="s">
        <v>103</v>
      </c>
      <c r="AP2172" s="147" t="s">
        <v>103</v>
      </c>
      <c r="AQ2172" s="147" t="s">
        <v>103</v>
      </c>
      <c r="AR2172" s="147" t="s">
        <v>103</v>
      </c>
      <c r="AS2172" s="147" t="s">
        <v>103</v>
      </c>
      <c r="AT2172" s="147" t="s">
        <v>103</v>
      </c>
      <c r="AV2172" s="212"/>
      <c r="AW2172" s="222" t="str">
        <f aca="false">HYPERLINK(CONCATENATE("http://www.ncbi.nlm.nih.gov/nuccore/",BM2172),BM2172)</f>
        <v>KC911951</v>
      </c>
      <c r="AX2172" s="219" t="str">
        <f aca="false">CONCATENATE(D2172,IF(I2172="","",CONCATENATE(".",I2172)),IF(K2172="","",CONCATENATE(".",K2172)),IF(M2172="","",CONCATENATE(".",M2172)),IF(R2172="","",CONCATENATE(".",R2172)),IF(U2172="","","(*)"))</f>
        <v>.FRA.Toulouse .hum</v>
      </c>
      <c r="AY2172" s="170" t="str">
        <f aca="false">CONCATENATE(BM2172,".",BN2172)</f>
        <v>KC911951.</v>
      </c>
      <c r="AZ2172" s="171" t="str">
        <f aca="false">IF(AV2172="",IF(ISNUMBER(FIND(".",A2172)),LEFT(A2172,FIND(".",A2172)-1),A2172),AV2172)</f>
        <v>KC911951</v>
      </c>
      <c r="BA2172" s="171" t="str">
        <f aca="false">IF(ISNUMBER(FIND("-",AZ2172)),LEFT(AZ2172,FIND("-",AZ2172)-1),AZ2172)</f>
        <v>KC911951</v>
      </c>
      <c r="BB2172" s="170" t="str">
        <f aca="false"> MEGAname &amp; "="</f>
        <v>KC911951=</v>
      </c>
      <c r="BC2172" s="170" t="str">
        <f aca="false">Clear &amp; IF(span ,"Span","out")</f>
        <v>KC911951=out</v>
      </c>
      <c r="BD2172" s="170" t="str">
        <f aca="false">Clear &amp; IF(span, IF(B2172=".","Selected",B2172),"out")</f>
        <v>KC911951=out</v>
      </c>
      <c r="BE2172" s="170" t="str">
        <f aca="false">Clear &amp; Strain</f>
        <v>KC911951=</v>
      </c>
      <c r="BF2172" s="170" t="str">
        <f aca="false">CONCATENATE(A2172,"=",F2172,". ",AX2172,IF(AB2172="","",CONCATENATE(".",AB2172)))</f>
        <v>KC911951=. .FRA.Toulouse .hum</v>
      </c>
      <c r="BG2172" s="170" t="str">
        <f aca="false">CONCATENATE(A2172,"=",F2172,". ",AX2172)</f>
        <v>KC911951=. .FRA.Toulouse .hum</v>
      </c>
      <c r="BH2172" s="170" t="str">
        <f aca="false">CONCATENATE(A2172,"=",AX2172)</f>
        <v>KC911951=.FRA.Toulouse .hum</v>
      </c>
      <c r="BI2172" s="170" t="str">
        <f aca="false">CONCATENATE(A2172,"=",ComForSubtype,D2172)</f>
        <v>KC911951=</v>
      </c>
      <c r="BJ2172" s="170" t="str">
        <f aca="false">CONCATENATE(A2172,"=",E2172)</f>
        <v>KC911951=</v>
      </c>
      <c r="BK2172" s="170" t="str">
        <f aca="false">CONCATENATE(A2172,"=",C2172)</f>
        <v>KC911951=</v>
      </c>
      <c r="BL2172" s="170" t="str">
        <f aca="false">CONCATENATE(D2172,"=")</f>
        <v>=</v>
      </c>
      <c r="BM2172" s="223" t="str">
        <f aca="false">IF(BA2172="XX","",BA2172)</f>
        <v>KC911951</v>
      </c>
      <c r="BN2172" s="224" t="str">
        <f aca="false">CONCATENATE(IF(F2172="","",F2172),IF(G2172="","",CONCATENATE(" / ",G2172)))</f>
        <v/>
      </c>
      <c r="BO2172" s="225" t="str">
        <f aca="false">AX2172</f>
        <v>.FRA.Toulouse .hum</v>
      </c>
      <c r="BP2172" s="226" t="str">
        <f aca="false">IF(V2172="","",V2172)</f>
        <v/>
      </c>
      <c r="BQ2172" s="226" t="str">
        <f aca="false">IF(W2172="","",CONCATENATE(W2172,IF(LEFT(AO2172,1)="s","+","")))</f>
        <v/>
      </c>
      <c r="BR2172" s="226" t="str">
        <f aca="false">IF(X2172="","",CONCATENATE(X2172,IF(LEFT(AQ2172,1)="s","+","")))</f>
        <v/>
      </c>
      <c r="BS2172" s="226" t="str">
        <f aca="false">IF(Y2172="","",CONCATENATE(Y2172,IF(LEFT(AR2172,1)="s","+","")))</f>
        <v/>
      </c>
      <c r="BT2172" s="226" t="str">
        <f aca="false">IF(Z2172="","",CONCATENATE(Z2172,IF(LEFT(AS2172,1)="s","+","")))</f>
        <v/>
      </c>
      <c r="BU2172" s="227" t="str">
        <f aca="false">IF(AA2172="","",CONCATENATE(AA2172,IF(LEFT(AT2172,1)="s","+","")))</f>
        <v/>
      </c>
      <c r="BV2172" s="212"/>
      <c r="BW2172" s="177" t="s">
        <v>338</v>
      </c>
      <c r="BX2172" s="170" t="str">
        <f aca="false">IF(BW2172&lt;&gt;"",IF(ISNUMBER(FIND("=",BW2172)),LEFT(BW2172,FIND("=",BW2172)-1),BW2172),BW2172)</f>
        <v>xx</v>
      </c>
      <c r="BY2172" s="170" t="str">
        <f aca="false">IF(BW2172&lt;&gt;"",IF(ISNUMBER(FIND("=",BW2172)),RIGHT(BW2172,LEN(BW2172)-FIND("=",BW2172)),""),"")</f>
        <v>Non_select</v>
      </c>
      <c r="BZ2172" s="170" t="str">
        <f aca="false">IF(BX2172&lt;&gt;"",IF(ISNUMBER(FIND(".",BX2172)),LEFT(BX2172,FIND(".",BX2172)-1),BX2172),BX2172)</f>
        <v>xx</v>
      </c>
      <c r="CA2172" s="170" t="str">
        <f aca="false">IF(BX2172&lt;&gt;"",IF(ISNUMBER(FIND(".",BX2172)),RIGHT(BX2172,LEN(BX2172)-FIND(".",BX2172)),""),"")</f>
        <v/>
      </c>
      <c r="CB2172" s="212"/>
      <c r="CC2172" s="170" t="str">
        <f aca="false">A2172</f>
        <v>KC911951</v>
      </c>
      <c r="CD2172" s="178" t="s">
        <v>339</v>
      </c>
      <c r="CE2172" s="178" t="s">
        <v>340</v>
      </c>
      <c r="CF2172" s="178" t="s">
        <v>341</v>
      </c>
      <c r="CG2172" s="212"/>
      <c r="CH2172" s="212"/>
      <c r="CI2172" s="212"/>
      <c r="CJ2172" s="212"/>
      <c r="CK2172" s="178"/>
      <c r="CL2172" s="212"/>
      <c r="CM2172" s="212"/>
      <c r="CN2172" s="212"/>
      <c r="CO2172" s="212"/>
      <c r="CP2172" s="212"/>
      <c r="CQ2172" s="212"/>
      <c r="CR2172" s="170" t="n">
        <f aca="false">C2172</f>
        <v>0</v>
      </c>
      <c r="CS2172" s="229" t="n">
        <f aca="false">D2172</f>
        <v>0</v>
      </c>
      <c r="CT2172" s="170" t="str">
        <f aca="false">CONCATENATE(CD2172," strain ",CM2172," ",CL2172,", partial cds")</f>
        <v>Hepatitis E virus strain  , partial cds</v>
      </c>
    </row>
    <row r="2173" s="146" customFormat="true" ht="11.9" hidden="true" customHeight="true" outlineLevel="0" collapsed="false">
      <c r="A2173" s="154" t="s">
        <v>5131</v>
      </c>
      <c r="B2173" s="147" t="s">
        <v>371</v>
      </c>
      <c r="C2173" s="209"/>
      <c r="D2173" s="209"/>
      <c r="E2173" s="209"/>
      <c r="F2173" s="154"/>
      <c r="G2173" s="212"/>
      <c r="H2173" s="146" t="s">
        <v>758</v>
      </c>
      <c r="I2173" s="153" t="s">
        <v>759</v>
      </c>
      <c r="J2173" s="154" t="s">
        <v>395</v>
      </c>
      <c r="K2173" s="155" t="s">
        <v>760</v>
      </c>
      <c r="L2173" s="231" t="s">
        <v>760</v>
      </c>
      <c r="M2173" s="157" t="s">
        <v>348</v>
      </c>
      <c r="N2173" s="213"/>
      <c r="O2173" s="212"/>
      <c r="P2173" s="212"/>
      <c r="Q2173" s="212"/>
      <c r="R2173" s="212"/>
      <c r="S2173" s="212"/>
      <c r="T2173" s="215"/>
      <c r="U2173" s="215"/>
      <c r="V2173" s="209"/>
      <c r="W2173" s="217"/>
      <c r="X2173" s="209"/>
      <c r="Y2173" s="209"/>
      <c r="Z2173" s="209"/>
      <c r="AA2173" s="216"/>
      <c r="AB2173" s="217"/>
      <c r="AC2173" s="217"/>
      <c r="AD2173" s="209"/>
      <c r="AE2173" s="209"/>
      <c r="AF2173" s="209"/>
      <c r="AG2173" s="218"/>
      <c r="AH2173" s="212"/>
      <c r="AI2173" s="212"/>
      <c r="AJ2173" s="219" t="n">
        <f aca="false">SeqEnd-SeqBeg+1</f>
        <v>1</v>
      </c>
      <c r="AK2173" s="220" t="n">
        <f aca="false">AND( SeqBeg&lt;=Beg  , End &lt;=SeqEnd )</f>
        <v>0</v>
      </c>
      <c r="AL2173" s="212"/>
      <c r="AM2173" s="212"/>
      <c r="AN2173" s="221"/>
      <c r="AO2173" s="147" t="s">
        <v>103</v>
      </c>
      <c r="AP2173" s="147" t="s">
        <v>103</v>
      </c>
      <c r="AQ2173" s="147" t="s">
        <v>103</v>
      </c>
      <c r="AR2173" s="147" t="s">
        <v>103</v>
      </c>
      <c r="AS2173" s="147" t="s">
        <v>103</v>
      </c>
      <c r="AT2173" s="147" t="s">
        <v>103</v>
      </c>
      <c r="AV2173" s="212"/>
      <c r="AW2173" s="222" t="str">
        <f aca="false">HYPERLINK(CONCATENATE("http://www.ncbi.nlm.nih.gov/nuccore/",BM2173),BM2173)</f>
        <v>KC911952</v>
      </c>
      <c r="AX2173" s="219" t="str">
        <f aca="false">CONCATENATE(D2173,IF(I2173="","",CONCATENATE(".",I2173)),IF(K2173="","",CONCATENATE(".",K2173)),IF(M2173="","",CONCATENATE(".",M2173)),IF(R2173="","",CONCATENATE(".",R2173)),IF(U2173="","","(*)"))</f>
        <v>.FRA.Toulouse .hum</v>
      </c>
      <c r="AY2173" s="170" t="str">
        <f aca="false">CONCATENATE(BM2173,".",BN2173)</f>
        <v>KC911952.</v>
      </c>
      <c r="AZ2173" s="171" t="str">
        <f aca="false">IF(AV2173="",IF(ISNUMBER(FIND(".",A2173)),LEFT(A2173,FIND(".",A2173)-1),A2173),AV2173)</f>
        <v>KC911952</v>
      </c>
      <c r="BA2173" s="171" t="str">
        <f aca="false">IF(ISNUMBER(FIND("-",AZ2173)),LEFT(AZ2173,FIND("-",AZ2173)-1),AZ2173)</f>
        <v>KC911952</v>
      </c>
      <c r="BB2173" s="170" t="str">
        <f aca="false"> MEGAname &amp; "="</f>
        <v>KC911952=</v>
      </c>
      <c r="BC2173" s="170" t="str">
        <f aca="false">Clear &amp; IF(span ,"Span","out")</f>
        <v>KC911952=out</v>
      </c>
      <c r="BD2173" s="170" t="str">
        <f aca="false">Clear &amp; IF(span, IF(B2173=".","Selected",B2173),"out")</f>
        <v>KC911952=out</v>
      </c>
      <c r="BE2173" s="170" t="str">
        <f aca="false">Clear &amp; Strain</f>
        <v>KC911952=</v>
      </c>
      <c r="BF2173" s="170" t="str">
        <f aca="false">CONCATENATE(A2173,"=",F2173,". ",AX2173,IF(AB2173="","",CONCATENATE(".",AB2173)))</f>
        <v>KC911952=. .FRA.Toulouse .hum</v>
      </c>
      <c r="BG2173" s="170" t="str">
        <f aca="false">CONCATENATE(A2173,"=",F2173,". ",AX2173)</f>
        <v>KC911952=. .FRA.Toulouse .hum</v>
      </c>
      <c r="BH2173" s="170" t="str">
        <f aca="false">CONCATENATE(A2173,"=",AX2173)</f>
        <v>KC911952=.FRA.Toulouse .hum</v>
      </c>
      <c r="BI2173" s="170" t="str">
        <f aca="false">CONCATENATE(A2173,"=",ComForSubtype,D2173)</f>
        <v>KC911952=</v>
      </c>
      <c r="BJ2173" s="170" t="str">
        <f aca="false">CONCATENATE(A2173,"=",E2173)</f>
        <v>KC911952=</v>
      </c>
      <c r="BK2173" s="170" t="str">
        <f aca="false">CONCATENATE(A2173,"=",C2173)</f>
        <v>KC911952=</v>
      </c>
      <c r="BL2173" s="170" t="str">
        <f aca="false">CONCATENATE(D2173,"=")</f>
        <v>=</v>
      </c>
      <c r="BM2173" s="223" t="str">
        <f aca="false">IF(BA2173="XX","",BA2173)</f>
        <v>KC911952</v>
      </c>
      <c r="BN2173" s="224" t="str">
        <f aca="false">CONCATENATE(IF(F2173="","",F2173),IF(G2173="","",CONCATENATE(" / ",G2173)))</f>
        <v/>
      </c>
      <c r="BO2173" s="225" t="str">
        <f aca="false">AX2173</f>
        <v>.FRA.Toulouse .hum</v>
      </c>
      <c r="BP2173" s="226" t="str">
        <f aca="false">IF(V2173="","",V2173)</f>
        <v/>
      </c>
      <c r="BQ2173" s="226" t="str">
        <f aca="false">IF(W2173="","",CONCATENATE(W2173,IF(LEFT(AO2173,1)="s","+","")))</f>
        <v/>
      </c>
      <c r="BR2173" s="226" t="str">
        <f aca="false">IF(X2173="","",CONCATENATE(X2173,IF(LEFT(AQ2173,1)="s","+","")))</f>
        <v/>
      </c>
      <c r="BS2173" s="226" t="str">
        <f aca="false">IF(Y2173="","",CONCATENATE(Y2173,IF(LEFT(AR2173,1)="s","+","")))</f>
        <v/>
      </c>
      <c r="BT2173" s="226" t="str">
        <f aca="false">IF(Z2173="","",CONCATENATE(Z2173,IF(LEFT(AS2173,1)="s","+","")))</f>
        <v/>
      </c>
      <c r="BU2173" s="227" t="str">
        <f aca="false">IF(AA2173="","",CONCATENATE(AA2173,IF(LEFT(AT2173,1)="s","+","")))</f>
        <v/>
      </c>
      <c r="BV2173" s="212"/>
      <c r="BW2173" s="177" t="s">
        <v>338</v>
      </c>
      <c r="BX2173" s="170" t="str">
        <f aca="false">IF(BW2173&lt;&gt;"",IF(ISNUMBER(FIND("=",BW2173)),LEFT(BW2173,FIND("=",BW2173)-1),BW2173),BW2173)</f>
        <v>xx</v>
      </c>
      <c r="BY2173" s="170" t="str">
        <f aca="false">IF(BW2173&lt;&gt;"",IF(ISNUMBER(FIND("=",BW2173)),RIGHT(BW2173,LEN(BW2173)-FIND("=",BW2173)),""),"")</f>
        <v>Non_select</v>
      </c>
      <c r="BZ2173" s="170" t="str">
        <f aca="false">IF(BX2173&lt;&gt;"",IF(ISNUMBER(FIND(".",BX2173)),LEFT(BX2173,FIND(".",BX2173)-1),BX2173),BX2173)</f>
        <v>xx</v>
      </c>
      <c r="CA2173" s="170" t="str">
        <f aca="false">IF(BX2173&lt;&gt;"",IF(ISNUMBER(FIND(".",BX2173)),RIGHT(BX2173,LEN(BX2173)-FIND(".",BX2173)),""),"")</f>
        <v/>
      </c>
      <c r="CB2173" s="212"/>
      <c r="CC2173" s="170" t="str">
        <f aca="false">A2173</f>
        <v>KC911952</v>
      </c>
      <c r="CD2173" s="178" t="s">
        <v>339</v>
      </c>
      <c r="CE2173" s="178" t="s">
        <v>340</v>
      </c>
      <c r="CF2173" s="178" t="s">
        <v>341</v>
      </c>
      <c r="CG2173" s="212"/>
      <c r="CH2173" s="212"/>
      <c r="CI2173" s="212"/>
      <c r="CJ2173" s="212"/>
      <c r="CK2173" s="178"/>
      <c r="CL2173" s="212"/>
      <c r="CM2173" s="212"/>
      <c r="CN2173" s="212"/>
      <c r="CO2173" s="212"/>
      <c r="CP2173" s="212"/>
      <c r="CQ2173" s="212"/>
      <c r="CR2173" s="170" t="n">
        <f aca="false">C2173</f>
        <v>0</v>
      </c>
      <c r="CS2173" s="229" t="n">
        <f aca="false">D2173</f>
        <v>0</v>
      </c>
      <c r="CT2173" s="170" t="str">
        <f aca="false">CONCATENATE(CD2173," strain ",CM2173," ",CL2173,", partial cds")</f>
        <v>Hepatitis E virus strain  , partial cds</v>
      </c>
    </row>
    <row r="2174" s="146" customFormat="true" ht="11.9" hidden="true" customHeight="true" outlineLevel="0" collapsed="false">
      <c r="A2174" s="154" t="s">
        <v>5132</v>
      </c>
      <c r="B2174" s="147" t="s">
        <v>371</v>
      </c>
      <c r="C2174" s="209"/>
      <c r="D2174" s="209"/>
      <c r="E2174" s="209"/>
      <c r="F2174" s="154"/>
      <c r="G2174" s="212"/>
      <c r="H2174" s="146" t="s">
        <v>758</v>
      </c>
      <c r="I2174" s="153" t="s">
        <v>759</v>
      </c>
      <c r="J2174" s="154" t="s">
        <v>395</v>
      </c>
      <c r="K2174" s="155" t="s">
        <v>760</v>
      </c>
      <c r="L2174" s="231" t="s">
        <v>760</v>
      </c>
      <c r="M2174" s="157" t="s">
        <v>348</v>
      </c>
      <c r="N2174" s="213"/>
      <c r="O2174" s="212"/>
      <c r="P2174" s="212"/>
      <c r="Q2174" s="212"/>
      <c r="R2174" s="212"/>
      <c r="S2174" s="212"/>
      <c r="T2174" s="215"/>
      <c r="U2174" s="215"/>
      <c r="V2174" s="209"/>
      <c r="W2174" s="217"/>
      <c r="X2174" s="209"/>
      <c r="Y2174" s="209"/>
      <c r="Z2174" s="209"/>
      <c r="AA2174" s="216"/>
      <c r="AB2174" s="217"/>
      <c r="AC2174" s="217"/>
      <c r="AD2174" s="209"/>
      <c r="AE2174" s="209"/>
      <c r="AF2174" s="209"/>
      <c r="AG2174" s="218"/>
      <c r="AH2174" s="212"/>
      <c r="AI2174" s="212"/>
      <c r="AJ2174" s="219" t="n">
        <f aca="false">SeqEnd-SeqBeg+1</f>
        <v>1</v>
      </c>
      <c r="AK2174" s="220" t="n">
        <f aca="false">AND( SeqBeg&lt;=Beg  , End &lt;=SeqEnd )</f>
        <v>0</v>
      </c>
      <c r="AL2174" s="212"/>
      <c r="AM2174" s="212"/>
      <c r="AN2174" s="221"/>
      <c r="AO2174" s="147" t="s">
        <v>103</v>
      </c>
      <c r="AP2174" s="147" t="s">
        <v>103</v>
      </c>
      <c r="AQ2174" s="147" t="s">
        <v>103</v>
      </c>
      <c r="AR2174" s="147" t="s">
        <v>103</v>
      </c>
      <c r="AS2174" s="147" t="s">
        <v>103</v>
      </c>
      <c r="AT2174" s="147" t="s">
        <v>103</v>
      </c>
      <c r="AV2174" s="212"/>
      <c r="AW2174" s="222" t="str">
        <f aca="false">HYPERLINK(CONCATENATE("http://www.ncbi.nlm.nih.gov/nuccore/",BM2174),BM2174)</f>
        <v>KC911953</v>
      </c>
      <c r="AX2174" s="219" t="str">
        <f aca="false">CONCATENATE(D2174,IF(I2174="","",CONCATENATE(".",I2174)),IF(K2174="","",CONCATENATE(".",K2174)),IF(M2174="","",CONCATENATE(".",M2174)),IF(R2174="","",CONCATENATE(".",R2174)),IF(U2174="","","(*)"))</f>
        <v>.FRA.Toulouse .hum</v>
      </c>
      <c r="AY2174" s="170" t="str">
        <f aca="false">CONCATENATE(BM2174,".",BN2174)</f>
        <v>KC911953.</v>
      </c>
      <c r="AZ2174" s="171" t="str">
        <f aca="false">IF(AV2174="",IF(ISNUMBER(FIND(".",A2174)),LEFT(A2174,FIND(".",A2174)-1),A2174),AV2174)</f>
        <v>KC911953</v>
      </c>
      <c r="BA2174" s="171" t="str">
        <f aca="false">IF(ISNUMBER(FIND("-",AZ2174)),LEFT(AZ2174,FIND("-",AZ2174)-1),AZ2174)</f>
        <v>KC911953</v>
      </c>
      <c r="BB2174" s="170" t="str">
        <f aca="false"> MEGAname &amp; "="</f>
        <v>KC911953=</v>
      </c>
      <c r="BC2174" s="170" t="str">
        <f aca="false">Clear &amp; IF(span ,"Span","out")</f>
        <v>KC911953=out</v>
      </c>
      <c r="BD2174" s="170" t="str">
        <f aca="false">Clear &amp; IF(span, IF(B2174=".","Selected",B2174),"out")</f>
        <v>KC911953=out</v>
      </c>
      <c r="BE2174" s="170" t="str">
        <f aca="false">Clear &amp; Strain</f>
        <v>KC911953=</v>
      </c>
      <c r="BF2174" s="170" t="str">
        <f aca="false">CONCATENATE(A2174,"=",F2174,". ",AX2174,IF(AB2174="","",CONCATENATE(".",AB2174)))</f>
        <v>KC911953=. .FRA.Toulouse .hum</v>
      </c>
      <c r="BG2174" s="170" t="str">
        <f aca="false">CONCATENATE(A2174,"=",F2174,". ",AX2174)</f>
        <v>KC911953=. .FRA.Toulouse .hum</v>
      </c>
      <c r="BH2174" s="170" t="str">
        <f aca="false">CONCATENATE(A2174,"=",AX2174)</f>
        <v>KC911953=.FRA.Toulouse .hum</v>
      </c>
      <c r="BI2174" s="170" t="str">
        <f aca="false">CONCATENATE(A2174,"=",ComForSubtype,D2174)</f>
        <v>KC911953=</v>
      </c>
      <c r="BJ2174" s="170" t="str">
        <f aca="false">CONCATENATE(A2174,"=",E2174)</f>
        <v>KC911953=</v>
      </c>
      <c r="BK2174" s="170" t="str">
        <f aca="false">CONCATENATE(A2174,"=",C2174)</f>
        <v>KC911953=</v>
      </c>
      <c r="BL2174" s="170" t="str">
        <f aca="false">CONCATENATE(D2174,"=")</f>
        <v>=</v>
      </c>
      <c r="BM2174" s="223" t="str">
        <f aca="false">IF(BA2174="XX","",BA2174)</f>
        <v>KC911953</v>
      </c>
      <c r="BN2174" s="224" t="str">
        <f aca="false">CONCATENATE(IF(F2174="","",F2174),IF(G2174="","",CONCATENATE(" / ",G2174)))</f>
        <v/>
      </c>
      <c r="BO2174" s="225" t="str">
        <f aca="false">AX2174</f>
        <v>.FRA.Toulouse .hum</v>
      </c>
      <c r="BP2174" s="226" t="str">
        <f aca="false">IF(V2174="","",V2174)</f>
        <v/>
      </c>
      <c r="BQ2174" s="226" t="str">
        <f aca="false">IF(W2174="","",CONCATENATE(W2174,IF(LEFT(AO2174,1)="s","+","")))</f>
        <v/>
      </c>
      <c r="BR2174" s="226" t="str">
        <f aca="false">IF(X2174="","",CONCATENATE(X2174,IF(LEFT(AQ2174,1)="s","+","")))</f>
        <v/>
      </c>
      <c r="BS2174" s="226" t="str">
        <f aca="false">IF(Y2174="","",CONCATENATE(Y2174,IF(LEFT(AR2174,1)="s","+","")))</f>
        <v/>
      </c>
      <c r="BT2174" s="226" t="str">
        <f aca="false">IF(Z2174="","",CONCATENATE(Z2174,IF(LEFT(AS2174,1)="s","+","")))</f>
        <v/>
      </c>
      <c r="BU2174" s="227" t="str">
        <f aca="false">IF(AA2174="","",CONCATENATE(AA2174,IF(LEFT(AT2174,1)="s","+","")))</f>
        <v/>
      </c>
      <c r="BV2174" s="212"/>
      <c r="BW2174" s="177" t="s">
        <v>338</v>
      </c>
      <c r="BX2174" s="170" t="str">
        <f aca="false">IF(BW2174&lt;&gt;"",IF(ISNUMBER(FIND("=",BW2174)),LEFT(BW2174,FIND("=",BW2174)-1),BW2174),BW2174)</f>
        <v>xx</v>
      </c>
      <c r="BY2174" s="170" t="str">
        <f aca="false">IF(BW2174&lt;&gt;"",IF(ISNUMBER(FIND("=",BW2174)),RIGHT(BW2174,LEN(BW2174)-FIND("=",BW2174)),""),"")</f>
        <v>Non_select</v>
      </c>
      <c r="BZ2174" s="170" t="str">
        <f aca="false">IF(BX2174&lt;&gt;"",IF(ISNUMBER(FIND(".",BX2174)),LEFT(BX2174,FIND(".",BX2174)-1),BX2174),BX2174)</f>
        <v>xx</v>
      </c>
      <c r="CA2174" s="170" t="str">
        <f aca="false">IF(BX2174&lt;&gt;"",IF(ISNUMBER(FIND(".",BX2174)),RIGHT(BX2174,LEN(BX2174)-FIND(".",BX2174)),""),"")</f>
        <v/>
      </c>
      <c r="CB2174" s="212"/>
      <c r="CC2174" s="170" t="str">
        <f aca="false">A2174</f>
        <v>KC911953</v>
      </c>
      <c r="CD2174" s="178" t="s">
        <v>339</v>
      </c>
      <c r="CE2174" s="178" t="s">
        <v>340</v>
      </c>
      <c r="CF2174" s="178" t="s">
        <v>341</v>
      </c>
      <c r="CG2174" s="212"/>
      <c r="CH2174" s="212"/>
      <c r="CI2174" s="212"/>
      <c r="CJ2174" s="212"/>
      <c r="CK2174" s="178"/>
      <c r="CL2174" s="212"/>
      <c r="CM2174" s="212"/>
      <c r="CN2174" s="212"/>
      <c r="CO2174" s="212"/>
      <c r="CP2174" s="212"/>
      <c r="CQ2174" s="212"/>
      <c r="CR2174" s="170" t="n">
        <f aca="false">C2174</f>
        <v>0</v>
      </c>
      <c r="CS2174" s="229" t="n">
        <f aca="false">D2174</f>
        <v>0</v>
      </c>
      <c r="CT2174" s="170" t="str">
        <f aca="false">CONCATENATE(CD2174," strain ",CM2174," ",CL2174,", partial cds")</f>
        <v>Hepatitis E virus strain  , partial cds</v>
      </c>
    </row>
    <row r="2175" s="146" customFormat="true" ht="11.9" hidden="true" customHeight="true" outlineLevel="0" collapsed="false">
      <c r="A2175" s="154" t="s">
        <v>5133</v>
      </c>
      <c r="B2175" s="147" t="s">
        <v>371</v>
      </c>
      <c r="C2175" s="209"/>
      <c r="D2175" s="209"/>
      <c r="E2175" s="209"/>
      <c r="F2175" s="154"/>
      <c r="G2175" s="212"/>
      <c r="H2175" s="146" t="s">
        <v>758</v>
      </c>
      <c r="I2175" s="153" t="s">
        <v>759</v>
      </c>
      <c r="J2175" s="154" t="s">
        <v>395</v>
      </c>
      <c r="K2175" s="155" t="s">
        <v>760</v>
      </c>
      <c r="L2175" s="231" t="s">
        <v>760</v>
      </c>
      <c r="M2175" s="157" t="s">
        <v>348</v>
      </c>
      <c r="N2175" s="213"/>
      <c r="O2175" s="212"/>
      <c r="P2175" s="212"/>
      <c r="Q2175" s="212"/>
      <c r="R2175" s="212"/>
      <c r="S2175" s="212"/>
      <c r="T2175" s="215"/>
      <c r="U2175" s="215"/>
      <c r="V2175" s="209"/>
      <c r="W2175" s="217"/>
      <c r="X2175" s="209"/>
      <c r="Y2175" s="209"/>
      <c r="Z2175" s="209"/>
      <c r="AA2175" s="216"/>
      <c r="AB2175" s="217"/>
      <c r="AC2175" s="217"/>
      <c r="AD2175" s="209"/>
      <c r="AE2175" s="209"/>
      <c r="AF2175" s="209"/>
      <c r="AG2175" s="218"/>
      <c r="AH2175" s="212"/>
      <c r="AI2175" s="212"/>
      <c r="AJ2175" s="219" t="n">
        <f aca="false">SeqEnd-SeqBeg+1</f>
        <v>1</v>
      </c>
      <c r="AK2175" s="220" t="n">
        <f aca="false">AND( SeqBeg&lt;=Beg  , End &lt;=SeqEnd )</f>
        <v>0</v>
      </c>
      <c r="AL2175" s="212"/>
      <c r="AM2175" s="212"/>
      <c r="AN2175" s="221"/>
      <c r="AO2175" s="147" t="s">
        <v>103</v>
      </c>
      <c r="AP2175" s="147" t="s">
        <v>103</v>
      </c>
      <c r="AQ2175" s="147" t="s">
        <v>103</v>
      </c>
      <c r="AR2175" s="147" t="s">
        <v>103</v>
      </c>
      <c r="AS2175" s="147" t="s">
        <v>103</v>
      </c>
      <c r="AT2175" s="147" t="s">
        <v>103</v>
      </c>
      <c r="AV2175" s="212"/>
      <c r="AW2175" s="222" t="str">
        <f aca="false">HYPERLINK(CONCATENATE("http://www.ncbi.nlm.nih.gov/nuccore/",BM2175),BM2175)</f>
        <v>KC911954</v>
      </c>
      <c r="AX2175" s="219" t="str">
        <f aca="false">CONCATENATE(D2175,IF(I2175="","",CONCATENATE(".",I2175)),IF(K2175="","",CONCATENATE(".",K2175)),IF(M2175="","",CONCATENATE(".",M2175)),IF(R2175="","",CONCATENATE(".",R2175)),IF(U2175="","","(*)"))</f>
        <v>.FRA.Toulouse .hum</v>
      </c>
      <c r="AY2175" s="170" t="str">
        <f aca="false">CONCATENATE(BM2175,".",BN2175)</f>
        <v>KC911954.</v>
      </c>
      <c r="AZ2175" s="171" t="str">
        <f aca="false">IF(AV2175="",IF(ISNUMBER(FIND(".",A2175)),LEFT(A2175,FIND(".",A2175)-1),A2175),AV2175)</f>
        <v>KC911954</v>
      </c>
      <c r="BA2175" s="171" t="str">
        <f aca="false">IF(ISNUMBER(FIND("-",AZ2175)),LEFT(AZ2175,FIND("-",AZ2175)-1),AZ2175)</f>
        <v>KC911954</v>
      </c>
      <c r="BB2175" s="170" t="str">
        <f aca="false"> MEGAname &amp; "="</f>
        <v>KC911954=</v>
      </c>
      <c r="BC2175" s="170" t="str">
        <f aca="false">Clear &amp; IF(span ,"Span","out")</f>
        <v>KC911954=out</v>
      </c>
      <c r="BD2175" s="170" t="str">
        <f aca="false">Clear &amp; IF(span, IF(B2175=".","Selected",B2175),"out")</f>
        <v>KC911954=out</v>
      </c>
      <c r="BE2175" s="170" t="str">
        <f aca="false">Clear &amp; Strain</f>
        <v>KC911954=</v>
      </c>
      <c r="BF2175" s="170" t="str">
        <f aca="false">CONCATENATE(A2175,"=",F2175,". ",AX2175,IF(AB2175="","",CONCATENATE(".",AB2175)))</f>
        <v>KC911954=. .FRA.Toulouse .hum</v>
      </c>
      <c r="BG2175" s="170" t="str">
        <f aca="false">CONCATENATE(A2175,"=",F2175,". ",AX2175)</f>
        <v>KC911954=. .FRA.Toulouse .hum</v>
      </c>
      <c r="BH2175" s="170" t="str">
        <f aca="false">CONCATENATE(A2175,"=",AX2175)</f>
        <v>KC911954=.FRA.Toulouse .hum</v>
      </c>
      <c r="BI2175" s="170" t="str">
        <f aca="false">CONCATENATE(A2175,"=",ComForSubtype,D2175)</f>
        <v>KC911954=</v>
      </c>
      <c r="BJ2175" s="170" t="str">
        <f aca="false">CONCATENATE(A2175,"=",E2175)</f>
        <v>KC911954=</v>
      </c>
      <c r="BK2175" s="170" t="str">
        <f aca="false">CONCATENATE(A2175,"=",C2175)</f>
        <v>KC911954=</v>
      </c>
      <c r="BL2175" s="170" t="str">
        <f aca="false">CONCATENATE(D2175,"=")</f>
        <v>=</v>
      </c>
      <c r="BM2175" s="223" t="str">
        <f aca="false">IF(BA2175="XX","",BA2175)</f>
        <v>KC911954</v>
      </c>
      <c r="BN2175" s="224" t="str">
        <f aca="false">CONCATENATE(IF(F2175="","",F2175),IF(G2175="","",CONCATENATE(" / ",G2175)))</f>
        <v/>
      </c>
      <c r="BO2175" s="225" t="str">
        <f aca="false">AX2175</f>
        <v>.FRA.Toulouse .hum</v>
      </c>
      <c r="BP2175" s="226" t="str">
        <f aca="false">IF(V2175="","",V2175)</f>
        <v/>
      </c>
      <c r="BQ2175" s="226" t="str">
        <f aca="false">IF(W2175="","",CONCATENATE(W2175,IF(LEFT(AO2175,1)="s","+","")))</f>
        <v/>
      </c>
      <c r="BR2175" s="226" t="str">
        <f aca="false">IF(X2175="","",CONCATENATE(X2175,IF(LEFT(AQ2175,1)="s","+","")))</f>
        <v/>
      </c>
      <c r="BS2175" s="226" t="str">
        <f aca="false">IF(Y2175="","",CONCATENATE(Y2175,IF(LEFT(AR2175,1)="s","+","")))</f>
        <v/>
      </c>
      <c r="BT2175" s="226" t="str">
        <f aca="false">IF(Z2175="","",CONCATENATE(Z2175,IF(LEFT(AS2175,1)="s","+","")))</f>
        <v/>
      </c>
      <c r="BU2175" s="227" t="str">
        <f aca="false">IF(AA2175="","",CONCATENATE(AA2175,IF(LEFT(AT2175,1)="s","+","")))</f>
        <v/>
      </c>
      <c r="BV2175" s="212"/>
      <c r="BW2175" s="177" t="s">
        <v>338</v>
      </c>
      <c r="BX2175" s="170" t="str">
        <f aca="false">IF(BW2175&lt;&gt;"",IF(ISNUMBER(FIND("=",BW2175)),LEFT(BW2175,FIND("=",BW2175)-1),BW2175),BW2175)</f>
        <v>xx</v>
      </c>
      <c r="BY2175" s="170" t="str">
        <f aca="false">IF(BW2175&lt;&gt;"",IF(ISNUMBER(FIND("=",BW2175)),RIGHT(BW2175,LEN(BW2175)-FIND("=",BW2175)),""),"")</f>
        <v>Non_select</v>
      </c>
      <c r="BZ2175" s="170" t="str">
        <f aca="false">IF(BX2175&lt;&gt;"",IF(ISNUMBER(FIND(".",BX2175)),LEFT(BX2175,FIND(".",BX2175)-1),BX2175),BX2175)</f>
        <v>xx</v>
      </c>
      <c r="CA2175" s="170" t="str">
        <f aca="false">IF(BX2175&lt;&gt;"",IF(ISNUMBER(FIND(".",BX2175)),RIGHT(BX2175,LEN(BX2175)-FIND(".",BX2175)),""),"")</f>
        <v/>
      </c>
      <c r="CB2175" s="212"/>
      <c r="CC2175" s="170" t="str">
        <f aca="false">A2175</f>
        <v>KC911954</v>
      </c>
      <c r="CD2175" s="178" t="s">
        <v>339</v>
      </c>
      <c r="CE2175" s="178" t="s">
        <v>340</v>
      </c>
      <c r="CF2175" s="178" t="s">
        <v>341</v>
      </c>
      <c r="CG2175" s="212"/>
      <c r="CH2175" s="212"/>
      <c r="CI2175" s="212"/>
      <c r="CJ2175" s="212"/>
      <c r="CK2175" s="178"/>
      <c r="CL2175" s="212"/>
      <c r="CM2175" s="212"/>
      <c r="CN2175" s="212"/>
      <c r="CO2175" s="212"/>
      <c r="CP2175" s="212"/>
      <c r="CQ2175" s="212"/>
      <c r="CR2175" s="170" t="n">
        <f aca="false">C2175</f>
        <v>0</v>
      </c>
      <c r="CS2175" s="229" t="n">
        <f aca="false">D2175</f>
        <v>0</v>
      </c>
      <c r="CT2175" s="170" t="str">
        <f aca="false">CONCATENATE(CD2175," strain ",CM2175," ",CL2175,", partial cds")</f>
        <v>Hepatitis E virus strain  , partial cds</v>
      </c>
    </row>
    <row r="2176" s="146" customFormat="true" ht="11.9" hidden="true" customHeight="true" outlineLevel="0" collapsed="false">
      <c r="A2176" s="154" t="s">
        <v>5134</v>
      </c>
      <c r="B2176" s="147" t="s">
        <v>371</v>
      </c>
      <c r="C2176" s="209"/>
      <c r="D2176" s="209"/>
      <c r="E2176" s="209"/>
      <c r="F2176" s="154"/>
      <c r="G2176" s="212"/>
      <c r="H2176" s="146" t="s">
        <v>758</v>
      </c>
      <c r="I2176" s="153" t="s">
        <v>759</v>
      </c>
      <c r="J2176" s="154" t="s">
        <v>395</v>
      </c>
      <c r="K2176" s="155" t="s">
        <v>760</v>
      </c>
      <c r="L2176" s="231" t="s">
        <v>760</v>
      </c>
      <c r="M2176" s="157" t="s">
        <v>348</v>
      </c>
      <c r="N2176" s="213"/>
      <c r="O2176" s="212"/>
      <c r="P2176" s="212"/>
      <c r="Q2176" s="212"/>
      <c r="R2176" s="212"/>
      <c r="S2176" s="212"/>
      <c r="T2176" s="215"/>
      <c r="U2176" s="215"/>
      <c r="V2176" s="209"/>
      <c r="W2176" s="217"/>
      <c r="X2176" s="209"/>
      <c r="Y2176" s="209"/>
      <c r="Z2176" s="209"/>
      <c r="AA2176" s="216"/>
      <c r="AB2176" s="217"/>
      <c r="AC2176" s="217"/>
      <c r="AD2176" s="209"/>
      <c r="AE2176" s="209"/>
      <c r="AF2176" s="209"/>
      <c r="AG2176" s="218"/>
      <c r="AH2176" s="212"/>
      <c r="AI2176" s="212"/>
      <c r="AJ2176" s="219" t="n">
        <f aca="false">SeqEnd-SeqBeg+1</f>
        <v>1</v>
      </c>
      <c r="AK2176" s="220" t="n">
        <f aca="false">AND( SeqBeg&lt;=Beg  , End &lt;=SeqEnd )</f>
        <v>0</v>
      </c>
      <c r="AL2176" s="212"/>
      <c r="AM2176" s="212"/>
      <c r="AN2176" s="221"/>
      <c r="AO2176" s="147" t="s">
        <v>103</v>
      </c>
      <c r="AP2176" s="147" t="s">
        <v>103</v>
      </c>
      <c r="AQ2176" s="147" t="s">
        <v>103</v>
      </c>
      <c r="AR2176" s="147" t="s">
        <v>103</v>
      </c>
      <c r="AS2176" s="147" t="s">
        <v>103</v>
      </c>
      <c r="AT2176" s="147" t="s">
        <v>103</v>
      </c>
      <c r="AV2176" s="212"/>
      <c r="AW2176" s="222" t="str">
        <f aca="false">HYPERLINK(CONCATENATE("http://www.ncbi.nlm.nih.gov/nuccore/",BM2176),BM2176)</f>
        <v>KC911955</v>
      </c>
      <c r="AX2176" s="219" t="str">
        <f aca="false">CONCATENATE(D2176,IF(I2176="","",CONCATENATE(".",I2176)),IF(K2176="","",CONCATENATE(".",K2176)),IF(M2176="","",CONCATENATE(".",M2176)),IF(R2176="","",CONCATENATE(".",R2176)),IF(U2176="","","(*)"))</f>
        <v>.FRA.Toulouse .hum</v>
      </c>
      <c r="AY2176" s="170" t="str">
        <f aca="false">CONCATENATE(BM2176,".",BN2176)</f>
        <v>KC911955.</v>
      </c>
      <c r="AZ2176" s="171" t="str">
        <f aca="false">IF(AV2176="",IF(ISNUMBER(FIND(".",A2176)),LEFT(A2176,FIND(".",A2176)-1),A2176),AV2176)</f>
        <v>KC911955</v>
      </c>
      <c r="BA2176" s="171" t="str">
        <f aca="false">IF(ISNUMBER(FIND("-",AZ2176)),LEFT(AZ2176,FIND("-",AZ2176)-1),AZ2176)</f>
        <v>KC911955</v>
      </c>
      <c r="BB2176" s="170" t="str">
        <f aca="false"> MEGAname &amp; "="</f>
        <v>KC911955=</v>
      </c>
      <c r="BC2176" s="170" t="str">
        <f aca="false">Clear &amp; IF(span ,"Span","out")</f>
        <v>KC911955=out</v>
      </c>
      <c r="BD2176" s="170" t="str">
        <f aca="false">Clear &amp; IF(span, IF(B2176=".","Selected",B2176),"out")</f>
        <v>KC911955=out</v>
      </c>
      <c r="BE2176" s="170" t="str">
        <f aca="false">Clear &amp; Strain</f>
        <v>KC911955=</v>
      </c>
      <c r="BF2176" s="170" t="str">
        <f aca="false">CONCATENATE(A2176,"=",F2176,". ",AX2176,IF(AB2176="","",CONCATENATE(".",AB2176)))</f>
        <v>KC911955=. .FRA.Toulouse .hum</v>
      </c>
      <c r="BG2176" s="170" t="str">
        <f aca="false">CONCATENATE(A2176,"=",F2176,". ",AX2176)</f>
        <v>KC911955=. .FRA.Toulouse .hum</v>
      </c>
      <c r="BH2176" s="170" t="str">
        <f aca="false">CONCATENATE(A2176,"=",AX2176)</f>
        <v>KC911955=.FRA.Toulouse .hum</v>
      </c>
      <c r="BI2176" s="170" t="str">
        <f aca="false">CONCATENATE(A2176,"=",ComForSubtype,D2176)</f>
        <v>KC911955=</v>
      </c>
      <c r="BJ2176" s="170" t="str">
        <f aca="false">CONCATENATE(A2176,"=",E2176)</f>
        <v>KC911955=</v>
      </c>
      <c r="BK2176" s="170" t="str">
        <f aca="false">CONCATENATE(A2176,"=",C2176)</f>
        <v>KC911955=</v>
      </c>
      <c r="BL2176" s="170" t="str">
        <f aca="false">CONCATENATE(D2176,"=")</f>
        <v>=</v>
      </c>
      <c r="BM2176" s="223" t="str">
        <f aca="false">IF(BA2176="XX","",BA2176)</f>
        <v>KC911955</v>
      </c>
      <c r="BN2176" s="224" t="str">
        <f aca="false">CONCATENATE(IF(F2176="","",F2176),IF(G2176="","",CONCATENATE(" / ",G2176)))</f>
        <v/>
      </c>
      <c r="BO2176" s="225" t="str">
        <f aca="false">AX2176</f>
        <v>.FRA.Toulouse .hum</v>
      </c>
      <c r="BP2176" s="226" t="str">
        <f aca="false">IF(V2176="","",V2176)</f>
        <v/>
      </c>
      <c r="BQ2176" s="226" t="str">
        <f aca="false">IF(W2176="","",CONCATENATE(W2176,IF(LEFT(AO2176,1)="s","+","")))</f>
        <v/>
      </c>
      <c r="BR2176" s="226" t="str">
        <f aca="false">IF(X2176="","",CONCATENATE(X2176,IF(LEFT(AQ2176,1)="s","+","")))</f>
        <v/>
      </c>
      <c r="BS2176" s="226" t="str">
        <f aca="false">IF(Y2176="","",CONCATENATE(Y2176,IF(LEFT(AR2176,1)="s","+","")))</f>
        <v/>
      </c>
      <c r="BT2176" s="226" t="str">
        <f aca="false">IF(Z2176="","",CONCATENATE(Z2176,IF(LEFT(AS2176,1)="s","+","")))</f>
        <v/>
      </c>
      <c r="BU2176" s="227" t="str">
        <f aca="false">IF(AA2176="","",CONCATENATE(AA2176,IF(LEFT(AT2176,1)="s","+","")))</f>
        <v/>
      </c>
      <c r="BV2176" s="212"/>
      <c r="BW2176" s="177" t="s">
        <v>338</v>
      </c>
      <c r="BX2176" s="170" t="str">
        <f aca="false">IF(BW2176&lt;&gt;"",IF(ISNUMBER(FIND("=",BW2176)),LEFT(BW2176,FIND("=",BW2176)-1),BW2176),BW2176)</f>
        <v>xx</v>
      </c>
      <c r="BY2176" s="170" t="str">
        <f aca="false">IF(BW2176&lt;&gt;"",IF(ISNUMBER(FIND("=",BW2176)),RIGHT(BW2176,LEN(BW2176)-FIND("=",BW2176)),""),"")</f>
        <v>Non_select</v>
      </c>
      <c r="BZ2176" s="170" t="str">
        <f aca="false">IF(BX2176&lt;&gt;"",IF(ISNUMBER(FIND(".",BX2176)),LEFT(BX2176,FIND(".",BX2176)-1),BX2176),BX2176)</f>
        <v>xx</v>
      </c>
      <c r="CA2176" s="170" t="str">
        <f aca="false">IF(BX2176&lt;&gt;"",IF(ISNUMBER(FIND(".",BX2176)),RIGHT(BX2176,LEN(BX2176)-FIND(".",BX2176)),""),"")</f>
        <v/>
      </c>
      <c r="CB2176" s="212"/>
      <c r="CC2176" s="170" t="str">
        <f aca="false">A2176</f>
        <v>KC911955</v>
      </c>
      <c r="CD2176" s="178" t="s">
        <v>339</v>
      </c>
      <c r="CE2176" s="178" t="s">
        <v>340</v>
      </c>
      <c r="CF2176" s="178" t="s">
        <v>341</v>
      </c>
      <c r="CG2176" s="212"/>
      <c r="CH2176" s="212"/>
      <c r="CI2176" s="212"/>
      <c r="CJ2176" s="212"/>
      <c r="CK2176" s="178"/>
      <c r="CL2176" s="212"/>
      <c r="CM2176" s="212"/>
      <c r="CN2176" s="212"/>
      <c r="CO2176" s="212"/>
      <c r="CP2176" s="212"/>
      <c r="CQ2176" s="212"/>
      <c r="CR2176" s="170" t="n">
        <f aca="false">C2176</f>
        <v>0</v>
      </c>
      <c r="CS2176" s="229" t="n">
        <f aca="false">D2176</f>
        <v>0</v>
      </c>
      <c r="CT2176" s="170" t="str">
        <f aca="false">CONCATENATE(CD2176," strain ",CM2176," ",CL2176,", partial cds")</f>
        <v>Hepatitis E virus strain  , partial cds</v>
      </c>
    </row>
    <row r="2177" s="146" customFormat="true" ht="11.9" hidden="true" customHeight="true" outlineLevel="0" collapsed="false">
      <c r="A2177" s="154" t="s">
        <v>5135</v>
      </c>
      <c r="B2177" s="147" t="s">
        <v>371</v>
      </c>
      <c r="C2177" s="209"/>
      <c r="D2177" s="209"/>
      <c r="E2177" s="209"/>
      <c r="F2177" s="154"/>
      <c r="G2177" s="212"/>
      <c r="H2177" s="146" t="s">
        <v>758</v>
      </c>
      <c r="I2177" s="153" t="s">
        <v>759</v>
      </c>
      <c r="J2177" s="154" t="s">
        <v>395</v>
      </c>
      <c r="K2177" s="155" t="s">
        <v>760</v>
      </c>
      <c r="L2177" s="231" t="s">
        <v>760</v>
      </c>
      <c r="M2177" s="157" t="s">
        <v>348</v>
      </c>
      <c r="N2177" s="213"/>
      <c r="O2177" s="212"/>
      <c r="P2177" s="212"/>
      <c r="Q2177" s="212"/>
      <c r="R2177" s="212"/>
      <c r="S2177" s="212"/>
      <c r="T2177" s="215"/>
      <c r="U2177" s="215"/>
      <c r="V2177" s="209"/>
      <c r="W2177" s="217"/>
      <c r="X2177" s="209"/>
      <c r="Y2177" s="209"/>
      <c r="Z2177" s="209"/>
      <c r="AA2177" s="216"/>
      <c r="AB2177" s="217"/>
      <c r="AC2177" s="217"/>
      <c r="AD2177" s="209"/>
      <c r="AE2177" s="209"/>
      <c r="AF2177" s="209"/>
      <c r="AG2177" s="218"/>
      <c r="AH2177" s="212"/>
      <c r="AI2177" s="212"/>
      <c r="AJ2177" s="219" t="n">
        <f aca="false">SeqEnd-SeqBeg+1</f>
        <v>1</v>
      </c>
      <c r="AK2177" s="220" t="n">
        <f aca="false">AND( SeqBeg&lt;=Beg  , End &lt;=SeqEnd )</f>
        <v>0</v>
      </c>
      <c r="AL2177" s="212"/>
      <c r="AM2177" s="212"/>
      <c r="AN2177" s="221"/>
      <c r="AO2177" s="147" t="s">
        <v>103</v>
      </c>
      <c r="AP2177" s="147" t="s">
        <v>103</v>
      </c>
      <c r="AQ2177" s="147" t="s">
        <v>103</v>
      </c>
      <c r="AR2177" s="147" t="s">
        <v>103</v>
      </c>
      <c r="AS2177" s="147" t="s">
        <v>103</v>
      </c>
      <c r="AT2177" s="147" t="s">
        <v>103</v>
      </c>
      <c r="AV2177" s="212"/>
      <c r="AW2177" s="222" t="str">
        <f aca="false">HYPERLINK(CONCATENATE("http://www.ncbi.nlm.nih.gov/nuccore/",BM2177),BM2177)</f>
        <v>KC911956</v>
      </c>
      <c r="AX2177" s="219" t="str">
        <f aca="false">CONCATENATE(D2177,IF(I2177="","",CONCATENATE(".",I2177)),IF(K2177="","",CONCATENATE(".",K2177)),IF(M2177="","",CONCATENATE(".",M2177)),IF(R2177="","",CONCATENATE(".",R2177)),IF(U2177="","","(*)"))</f>
        <v>.FRA.Toulouse .hum</v>
      </c>
      <c r="AY2177" s="170" t="str">
        <f aca="false">CONCATENATE(BM2177,".",BN2177)</f>
        <v>KC911956.</v>
      </c>
      <c r="AZ2177" s="171" t="str">
        <f aca="false">IF(AV2177="",IF(ISNUMBER(FIND(".",A2177)),LEFT(A2177,FIND(".",A2177)-1),A2177),AV2177)</f>
        <v>KC911956</v>
      </c>
      <c r="BA2177" s="171" t="str">
        <f aca="false">IF(ISNUMBER(FIND("-",AZ2177)),LEFT(AZ2177,FIND("-",AZ2177)-1),AZ2177)</f>
        <v>KC911956</v>
      </c>
      <c r="BB2177" s="170" t="str">
        <f aca="false"> MEGAname &amp; "="</f>
        <v>KC911956=</v>
      </c>
      <c r="BC2177" s="170" t="str">
        <f aca="false">Clear &amp; IF(span ,"Span","out")</f>
        <v>KC911956=out</v>
      </c>
      <c r="BD2177" s="170" t="str">
        <f aca="false">Clear &amp; IF(span, IF(B2177=".","Selected",B2177),"out")</f>
        <v>KC911956=out</v>
      </c>
      <c r="BE2177" s="170" t="str">
        <f aca="false">Clear &amp; Strain</f>
        <v>KC911956=</v>
      </c>
      <c r="BF2177" s="170" t="str">
        <f aca="false">CONCATENATE(A2177,"=",F2177,". ",AX2177,IF(AB2177="","",CONCATENATE(".",AB2177)))</f>
        <v>KC911956=. .FRA.Toulouse .hum</v>
      </c>
      <c r="BG2177" s="170" t="str">
        <f aca="false">CONCATENATE(A2177,"=",F2177,". ",AX2177)</f>
        <v>KC911956=. .FRA.Toulouse .hum</v>
      </c>
      <c r="BH2177" s="170" t="str">
        <f aca="false">CONCATENATE(A2177,"=",AX2177)</f>
        <v>KC911956=.FRA.Toulouse .hum</v>
      </c>
      <c r="BI2177" s="170" t="str">
        <f aca="false">CONCATENATE(A2177,"=",ComForSubtype,D2177)</f>
        <v>KC911956=</v>
      </c>
      <c r="BJ2177" s="170" t="str">
        <f aca="false">CONCATENATE(A2177,"=",E2177)</f>
        <v>KC911956=</v>
      </c>
      <c r="BK2177" s="170" t="str">
        <f aca="false">CONCATENATE(A2177,"=",C2177)</f>
        <v>KC911956=</v>
      </c>
      <c r="BL2177" s="170" t="str">
        <f aca="false">CONCATENATE(D2177,"=")</f>
        <v>=</v>
      </c>
      <c r="BM2177" s="223" t="str">
        <f aca="false">IF(BA2177="XX","",BA2177)</f>
        <v>KC911956</v>
      </c>
      <c r="BN2177" s="224" t="str">
        <f aca="false">CONCATENATE(IF(F2177="","",F2177),IF(G2177="","",CONCATENATE(" / ",G2177)))</f>
        <v/>
      </c>
      <c r="BO2177" s="225" t="str">
        <f aca="false">AX2177</f>
        <v>.FRA.Toulouse .hum</v>
      </c>
      <c r="BP2177" s="226" t="str">
        <f aca="false">IF(V2177="","",V2177)</f>
        <v/>
      </c>
      <c r="BQ2177" s="226" t="str">
        <f aca="false">IF(W2177="","",CONCATENATE(W2177,IF(LEFT(AO2177,1)="s","+","")))</f>
        <v/>
      </c>
      <c r="BR2177" s="226" t="str">
        <f aca="false">IF(X2177="","",CONCATENATE(X2177,IF(LEFT(AQ2177,1)="s","+","")))</f>
        <v/>
      </c>
      <c r="BS2177" s="226" t="str">
        <f aca="false">IF(Y2177="","",CONCATENATE(Y2177,IF(LEFT(AR2177,1)="s","+","")))</f>
        <v/>
      </c>
      <c r="BT2177" s="226" t="str">
        <f aca="false">IF(Z2177="","",CONCATENATE(Z2177,IF(LEFT(AS2177,1)="s","+","")))</f>
        <v/>
      </c>
      <c r="BU2177" s="227" t="str">
        <f aca="false">IF(AA2177="","",CONCATENATE(AA2177,IF(LEFT(AT2177,1)="s","+","")))</f>
        <v/>
      </c>
      <c r="BV2177" s="212"/>
      <c r="BW2177" s="177" t="s">
        <v>338</v>
      </c>
      <c r="BX2177" s="170" t="str">
        <f aca="false">IF(BW2177&lt;&gt;"",IF(ISNUMBER(FIND("=",BW2177)),LEFT(BW2177,FIND("=",BW2177)-1),BW2177),BW2177)</f>
        <v>xx</v>
      </c>
      <c r="BY2177" s="170" t="str">
        <f aca="false">IF(BW2177&lt;&gt;"",IF(ISNUMBER(FIND("=",BW2177)),RIGHT(BW2177,LEN(BW2177)-FIND("=",BW2177)),""),"")</f>
        <v>Non_select</v>
      </c>
      <c r="BZ2177" s="170" t="str">
        <f aca="false">IF(BX2177&lt;&gt;"",IF(ISNUMBER(FIND(".",BX2177)),LEFT(BX2177,FIND(".",BX2177)-1),BX2177),BX2177)</f>
        <v>xx</v>
      </c>
      <c r="CA2177" s="170" t="str">
        <f aca="false">IF(BX2177&lt;&gt;"",IF(ISNUMBER(FIND(".",BX2177)),RIGHT(BX2177,LEN(BX2177)-FIND(".",BX2177)),""),"")</f>
        <v/>
      </c>
      <c r="CB2177" s="212"/>
      <c r="CC2177" s="170" t="str">
        <f aca="false">A2177</f>
        <v>KC911956</v>
      </c>
      <c r="CD2177" s="178" t="s">
        <v>339</v>
      </c>
      <c r="CE2177" s="178" t="s">
        <v>340</v>
      </c>
      <c r="CF2177" s="178" t="s">
        <v>341</v>
      </c>
      <c r="CG2177" s="212"/>
      <c r="CH2177" s="212"/>
      <c r="CI2177" s="212"/>
      <c r="CJ2177" s="212"/>
      <c r="CK2177" s="178"/>
      <c r="CL2177" s="212"/>
      <c r="CM2177" s="212"/>
      <c r="CN2177" s="212"/>
      <c r="CO2177" s="212"/>
      <c r="CP2177" s="212"/>
      <c r="CQ2177" s="212"/>
      <c r="CR2177" s="170" t="n">
        <f aca="false">C2177</f>
        <v>0</v>
      </c>
      <c r="CS2177" s="229" t="n">
        <f aca="false">D2177</f>
        <v>0</v>
      </c>
      <c r="CT2177" s="170" t="str">
        <f aca="false">CONCATENATE(CD2177," strain ",CM2177," ",CL2177,", partial cds")</f>
        <v>Hepatitis E virus strain  , partial cds</v>
      </c>
    </row>
    <row r="2178" customFormat="false" ht="11.9" hidden="true" customHeight="true" outlineLevel="0" collapsed="false">
      <c r="A2178" s="235" t="s">
        <v>5136</v>
      </c>
      <c r="B2178" s="147" t="s">
        <v>371</v>
      </c>
      <c r="C2178" s="245"/>
      <c r="D2178" s="246"/>
      <c r="E2178" s="249"/>
      <c r="F2178" s="235"/>
      <c r="G2178" s="212"/>
      <c r="H2178" s="235" t="s">
        <v>758</v>
      </c>
      <c r="I2178" s="236" t="s">
        <v>759</v>
      </c>
      <c r="J2178" s="235" t="s">
        <v>395</v>
      </c>
      <c r="K2178" s="155" t="s">
        <v>760</v>
      </c>
      <c r="L2178" s="231" t="s">
        <v>760</v>
      </c>
      <c r="M2178" s="157" t="s">
        <v>348</v>
      </c>
      <c r="N2178" s="213"/>
      <c r="O2178" s="212"/>
      <c r="P2178" s="159"/>
      <c r="Q2178" s="159"/>
      <c r="R2178" s="237"/>
      <c r="S2178" s="237"/>
      <c r="T2178" s="215"/>
      <c r="U2178" s="215"/>
      <c r="V2178" s="209"/>
      <c r="W2178" s="217"/>
      <c r="X2178" s="209"/>
      <c r="Y2178" s="209"/>
      <c r="Z2178" s="209"/>
      <c r="AA2178" s="216"/>
      <c r="AB2178" s="217"/>
      <c r="AC2178" s="217"/>
      <c r="AD2178" s="209"/>
      <c r="AE2178" s="209"/>
      <c r="AF2178" s="209"/>
      <c r="AG2178" s="218"/>
      <c r="AH2178" s="212"/>
      <c r="AI2178" s="212"/>
      <c r="AJ2178" s="219" t="n">
        <f aca="false">SeqEnd-SeqBeg+1</f>
        <v>1</v>
      </c>
      <c r="AK2178" s="220" t="n">
        <f aca="false">AND( SeqBeg&lt;=Beg  , End &lt;=SeqEnd )</f>
        <v>0</v>
      </c>
      <c r="AL2178" s="237"/>
      <c r="AM2178" s="237"/>
      <c r="AN2178" s="221"/>
      <c r="AO2178" s="164" t="s">
        <v>103</v>
      </c>
      <c r="AP2178" s="164" t="s">
        <v>103</v>
      </c>
      <c r="AQ2178" s="164" t="s">
        <v>103</v>
      </c>
      <c r="AR2178" s="164" t="s">
        <v>103</v>
      </c>
      <c r="AS2178" s="164" t="s">
        <v>103</v>
      </c>
      <c r="AT2178" s="164" t="s">
        <v>103</v>
      </c>
      <c r="AU2178" s="237"/>
      <c r="AV2178" s="237"/>
      <c r="AW2178" s="222" t="str">
        <f aca="false">HYPERLINK(CONCATENATE("http://www.ncbi.nlm.nih.gov/nuccore/",BM2178),BM2178)</f>
        <v>KC911957</v>
      </c>
      <c r="AX2178" s="219" t="str">
        <f aca="false">CONCATENATE(D2178,IF(I2178="","",CONCATENATE(".",I2178)),IF(K2178="","",CONCATENATE(".",K2178)),IF(M2178="","",CONCATENATE(".",M2178)),IF(R2178="","",CONCATENATE(".",R2178)),IF(U2178="","","(*)"))</f>
        <v>.FRA.Toulouse .hum</v>
      </c>
      <c r="AY2178" s="238" t="str">
        <f aca="false">CONCATENATE(BM2178,".",BN2178)</f>
        <v>KC911957.</v>
      </c>
      <c r="AZ2178" s="239" t="str">
        <f aca="false">IF(AV2178="",IF(ISNUMBER(FIND(".",A2178)),LEFT(A2178,FIND(".",A2178)-1),A2178),AV2178)</f>
        <v>KC911957</v>
      </c>
      <c r="BA2178" s="239" t="str">
        <f aca="false">IF(ISNUMBER(FIND("-",AZ2178)),LEFT(AZ2178,FIND("-",AZ2178)-1),AZ2178)</f>
        <v>KC911957</v>
      </c>
      <c r="BB2178" s="170" t="str">
        <f aca="false"> MEGAname &amp; "="</f>
        <v>KC911957=</v>
      </c>
      <c r="BC2178" s="170" t="str">
        <f aca="false">Clear &amp; IF(span ,"Span","out")</f>
        <v>KC911957=out</v>
      </c>
      <c r="BD2178" s="170" t="str">
        <f aca="false">Clear &amp; IF(span, IF(B2178=".","Selected",B2178),"out")</f>
        <v>KC911957=out</v>
      </c>
      <c r="BE2178" s="170" t="str">
        <f aca="false">Clear &amp; Strain</f>
        <v>KC911957=</v>
      </c>
      <c r="BF2178" s="238" t="str">
        <f aca="false">CONCATENATE(A2178,"=",F2178,". ",AX2178,IF(AB2178="","",CONCATENATE(".",AB2178)))</f>
        <v>KC911957=. .FRA.Toulouse .hum</v>
      </c>
      <c r="BG2178" s="238" t="str">
        <f aca="false">CONCATENATE(A2178,"=",F2178,". ",AX2178)</f>
        <v>KC911957=. .FRA.Toulouse .hum</v>
      </c>
      <c r="BH2178" s="238" t="str">
        <f aca="false">CONCATENATE(A2178,"=",AX2178)</f>
        <v>KC911957=.FRA.Toulouse .hum</v>
      </c>
      <c r="BI2178" s="238" t="str">
        <f aca="false">CONCATENATE(A2178,"=",ComForSubtype,D2178)</f>
        <v>KC911957=</v>
      </c>
      <c r="BJ2178" s="238" t="str">
        <f aca="false">CONCATENATE(A2178,"=",E2178)</f>
        <v>KC911957=</v>
      </c>
      <c r="BK2178" s="238" t="str">
        <f aca="false">CONCATENATE(A2178,"=",C2178)</f>
        <v>KC911957=</v>
      </c>
      <c r="BL2178" s="238" t="str">
        <f aca="false">CONCATENATE(D2178,"=")</f>
        <v>=</v>
      </c>
      <c r="BM2178" s="223" t="str">
        <f aca="false">IF(BA2178="XX","",BA2178)</f>
        <v>KC911957</v>
      </c>
      <c r="BN2178" s="224" t="str">
        <f aca="false">CONCATENATE(IF(F2178="","",F2178),IF(G2178="","",CONCATENATE(" / ",G2178)))</f>
        <v/>
      </c>
      <c r="BO2178" s="225" t="str">
        <f aca="false">AX2178</f>
        <v>.FRA.Toulouse .hum</v>
      </c>
      <c r="BP2178" s="226" t="str">
        <f aca="false">IF(V2178="","",V2178)</f>
        <v/>
      </c>
      <c r="BQ2178" s="226" t="str">
        <f aca="false">IF(W2178="","",CONCATENATE(W2178,IF(LEFT(AO2178,1)="s","+","")))</f>
        <v/>
      </c>
      <c r="BR2178" s="226" t="str">
        <f aca="false">IF(X2178="","",CONCATENATE(X2178,IF(LEFT(AQ2178,1)="s","+","")))</f>
        <v/>
      </c>
      <c r="BS2178" s="226" t="str">
        <f aca="false">IF(Y2178="","",CONCATENATE(Y2178,IF(LEFT(AR2178,1)="s","+","")))</f>
        <v/>
      </c>
      <c r="BT2178" s="226" t="str">
        <f aca="false">IF(Z2178="","",CONCATENATE(Z2178,IF(LEFT(AS2178,1)="s","+","")))</f>
        <v/>
      </c>
      <c r="BU2178" s="227" t="str">
        <f aca="false">IF(AA2178="","",CONCATENATE(AA2178,IF(LEFT(AT2178,1)="s","+","")))</f>
        <v/>
      </c>
      <c r="BV2178" s="240"/>
      <c r="BW2178" s="240" t="s">
        <v>338</v>
      </c>
      <c r="BX2178" s="238" t="str">
        <f aca="false">IF(BW2178&lt;&gt;"",IF(ISNUMBER(FIND("=",BW2178)),LEFT(BW2178,FIND("=",BW2178)-1),BW2178),BW2178)</f>
        <v>xx</v>
      </c>
      <c r="BY2178" s="238" t="str">
        <f aca="false">IF(BW2178&lt;&gt;"",IF(ISNUMBER(FIND("=",BW2178)),RIGHT(BW2178,LEN(BW2178)-FIND("=",BW2178)),""),"")</f>
        <v>Non_select</v>
      </c>
      <c r="BZ2178" s="238" t="str">
        <f aca="false">IF(BX2178&lt;&gt;"",IF(ISNUMBER(FIND(".",BX2178)),LEFT(BX2178,FIND(".",BX2178)-1),BX2178),BX2178)</f>
        <v>xx</v>
      </c>
      <c r="CA2178" s="238" t="str">
        <f aca="false">IF(BX2178&lt;&gt;"",IF(ISNUMBER(FIND(".",BX2178)),RIGHT(BX2178,LEN(BX2178)-FIND(".",BX2178)),""),"")</f>
        <v/>
      </c>
      <c r="CB2178" s="240"/>
      <c r="CC2178" s="238" t="str">
        <f aca="false">A2178</f>
        <v>KC911957</v>
      </c>
      <c r="CD2178" s="241" t="s">
        <v>339</v>
      </c>
      <c r="CE2178" s="241" t="s">
        <v>340</v>
      </c>
      <c r="CF2178" s="241" t="s">
        <v>341</v>
      </c>
      <c r="CG2178" s="241"/>
      <c r="CH2178" s="241"/>
      <c r="CI2178" s="241"/>
      <c r="CJ2178" s="241"/>
      <c r="CK2178" s="241"/>
      <c r="CL2178" s="241"/>
      <c r="CM2178" s="238"/>
      <c r="CN2178" s="238"/>
      <c r="CO2178" s="238"/>
      <c r="CP2178" s="238"/>
      <c r="CQ2178" s="238"/>
      <c r="CR2178" s="238" t="n">
        <f aca="false">C2178</f>
        <v>0</v>
      </c>
      <c r="CS2178" s="242" t="n">
        <f aca="false">D2178</f>
        <v>0</v>
      </c>
      <c r="CT2178" s="170" t="str">
        <f aca="false">CONCATENATE(CD2178," strain ",CM2178," ",CL2178,", partial cds")</f>
        <v>Hepatitis E virus strain  , partial cds</v>
      </c>
    </row>
    <row r="2179" s="146" customFormat="true" ht="11.9" hidden="true" customHeight="true" outlineLevel="0" collapsed="false">
      <c r="A2179" s="154" t="s">
        <v>5137</v>
      </c>
      <c r="B2179" s="147" t="s">
        <v>371</v>
      </c>
      <c r="C2179" s="209"/>
      <c r="D2179" s="209"/>
      <c r="E2179" s="209"/>
      <c r="F2179" s="212"/>
      <c r="G2179" s="212"/>
      <c r="H2179" s="212"/>
      <c r="I2179" s="212"/>
      <c r="J2179" s="212"/>
      <c r="K2179" s="212"/>
      <c r="L2179" s="212"/>
      <c r="M2179" s="157" t="s">
        <v>4624</v>
      </c>
      <c r="N2179" s="213"/>
      <c r="O2179" s="212"/>
      <c r="P2179" s="212"/>
      <c r="Q2179" s="212"/>
      <c r="R2179" s="212"/>
      <c r="S2179" s="212"/>
      <c r="T2179" s="215"/>
      <c r="U2179" s="215"/>
      <c r="V2179" s="209"/>
      <c r="W2179" s="217"/>
      <c r="X2179" s="209"/>
      <c r="Y2179" s="209"/>
      <c r="Z2179" s="209"/>
      <c r="AA2179" s="216"/>
      <c r="AB2179" s="217"/>
      <c r="AC2179" s="217"/>
      <c r="AD2179" s="209"/>
      <c r="AE2179" s="209"/>
      <c r="AF2179" s="209"/>
      <c r="AG2179" s="218"/>
      <c r="AH2179" s="212"/>
      <c r="AI2179" s="212"/>
      <c r="AJ2179" s="219" t="n">
        <f aca="false">SeqEnd-SeqBeg+1</f>
        <v>1</v>
      </c>
      <c r="AK2179" s="220" t="n">
        <f aca="false">AND( SeqBeg&lt;=Beg  , End &lt;=SeqEnd )</f>
        <v>0</v>
      </c>
      <c r="AL2179" s="212"/>
      <c r="AM2179" s="212"/>
      <c r="AN2179" s="221"/>
      <c r="AO2179" s="147" t="s">
        <v>103</v>
      </c>
      <c r="AP2179" s="147" t="s">
        <v>103</v>
      </c>
      <c r="AQ2179" s="147" t="s">
        <v>103</v>
      </c>
      <c r="AR2179" s="147" t="s">
        <v>103</v>
      </c>
      <c r="AS2179" s="147" t="s">
        <v>103</v>
      </c>
      <c r="AT2179" s="147" t="s">
        <v>103</v>
      </c>
      <c r="AV2179" s="212"/>
      <c r="AW2179" s="222" t="str">
        <f aca="false">HYPERLINK(CONCATENATE("http://www.ncbi.nlm.nih.gov/nuccore/",BM2179),BM2179)</f>
        <v>KF268376</v>
      </c>
      <c r="AX2179" s="219" t="str">
        <f aca="false">CONCATENATE(D2179,IF(I2179="","",CONCATENATE(".",I2179)),IF(K2179="","",CONCATENATE(".",K2179)),IF(M2179="","",CONCATENATE(".",M2179)),IF(R2179="","",CONCATENATE(".",R2179)),IF(U2179="","","(*)"))</f>
        <v>.ferret</v>
      </c>
      <c r="AY2179" s="170" t="str">
        <f aca="false">CONCATENATE(BM2179,".",BN2179)</f>
        <v>KF268376.</v>
      </c>
      <c r="AZ2179" s="171" t="str">
        <f aca="false">IF(AV2179="",IF(ISNUMBER(FIND(".",A2179)),LEFT(A2179,FIND(".",A2179)-1),A2179),AV2179)</f>
        <v>KF268376-93</v>
      </c>
      <c r="BA2179" s="171" t="str">
        <f aca="false">IF(ISNUMBER(FIND("-",AZ2179)),LEFT(AZ2179,FIND("-",AZ2179)-1),AZ2179)</f>
        <v>KF268376</v>
      </c>
      <c r="BB2179" s="170" t="str">
        <f aca="false"> MEGAname &amp; "="</f>
        <v>KF268376-93=</v>
      </c>
      <c r="BC2179" s="170" t="str">
        <f aca="false">Clear &amp; IF(span ,"Span","out")</f>
        <v>KF268376-93=out</v>
      </c>
      <c r="BD2179" s="170" t="str">
        <f aca="false">Clear &amp; IF(span, IF(B2179=".","Selected",B2179),"out")</f>
        <v>KF268376-93=out</v>
      </c>
      <c r="BE2179" s="170" t="str">
        <f aca="false">Clear &amp; Strain</f>
        <v>KF268376-93=</v>
      </c>
      <c r="BF2179" s="170" t="str">
        <f aca="false">CONCATENATE(A2179,"=",F2179,". ",AX2179,IF(AB2179="","",CONCATENATE(".",AB2179)))</f>
        <v>KF268376-93=. .ferret</v>
      </c>
      <c r="BG2179" s="170" t="str">
        <f aca="false">CONCATENATE(A2179,"=",F2179,". ",AX2179)</f>
        <v>KF268376-93=. .ferret</v>
      </c>
      <c r="BH2179" s="170" t="str">
        <f aca="false">CONCATENATE(A2179,"=",AX2179)</f>
        <v>KF268376-93=.ferret</v>
      </c>
      <c r="BI2179" s="170" t="str">
        <f aca="false">CONCATENATE(A2179,"=",ComForSubtype,D2179)</f>
        <v>KF268376-93=</v>
      </c>
      <c r="BJ2179" s="170" t="str">
        <f aca="false">CONCATENATE(A2179,"=",E2179)</f>
        <v>KF268376-93=</v>
      </c>
      <c r="BK2179" s="170" t="str">
        <f aca="false">CONCATENATE(A2179,"=",C2179)</f>
        <v>KF268376-93=</v>
      </c>
      <c r="BL2179" s="170" t="str">
        <f aca="false">CONCATENATE(D2179,"=")</f>
        <v>=</v>
      </c>
      <c r="BM2179" s="223" t="str">
        <f aca="false">IF(BA2179="XX","",BA2179)</f>
        <v>KF268376</v>
      </c>
      <c r="BN2179" s="224" t="str">
        <f aca="false">CONCATENATE(IF(F2179="","",F2179),IF(G2179="","",CONCATENATE(" / ",G2179)))</f>
        <v/>
      </c>
      <c r="BO2179" s="225" t="str">
        <f aca="false">AX2179</f>
        <v>.ferret</v>
      </c>
      <c r="BP2179" s="226" t="str">
        <f aca="false">IF(V2179="","",V2179)</f>
        <v/>
      </c>
      <c r="BQ2179" s="226" t="str">
        <f aca="false">IF(W2179="","",CONCATENATE(W2179,IF(LEFT(AO2179,1)="s","+","")))</f>
        <v/>
      </c>
      <c r="BR2179" s="226" t="str">
        <f aca="false">IF(X2179="","",CONCATENATE(X2179,IF(LEFT(AQ2179,1)="s","+","")))</f>
        <v/>
      </c>
      <c r="BS2179" s="226" t="str">
        <f aca="false">IF(Y2179="","",CONCATENATE(Y2179,IF(LEFT(AR2179,1)="s","+","")))</f>
        <v/>
      </c>
      <c r="BT2179" s="226" t="str">
        <f aca="false">IF(Z2179="","",CONCATENATE(Z2179,IF(LEFT(AS2179,1)="s","+","")))</f>
        <v/>
      </c>
      <c r="BU2179" s="227" t="str">
        <f aca="false">IF(AA2179="","",CONCATENATE(AA2179,IF(LEFT(AT2179,1)="s","+","")))</f>
        <v/>
      </c>
      <c r="BV2179" s="212"/>
      <c r="BW2179" s="177" t="s">
        <v>338</v>
      </c>
      <c r="BX2179" s="170" t="str">
        <f aca="false">IF(BW2179&lt;&gt;"",IF(ISNUMBER(FIND("=",BW2179)),LEFT(BW2179,FIND("=",BW2179)-1),BW2179),BW2179)</f>
        <v>xx</v>
      </c>
      <c r="BY2179" s="170" t="str">
        <f aca="false">IF(BW2179&lt;&gt;"",IF(ISNUMBER(FIND("=",BW2179)),RIGHT(BW2179,LEN(BW2179)-FIND("=",BW2179)),""),"")</f>
        <v>Non_select</v>
      </c>
      <c r="BZ2179" s="170" t="str">
        <f aca="false">IF(BX2179&lt;&gt;"",IF(ISNUMBER(FIND(".",BX2179)),LEFT(BX2179,FIND(".",BX2179)-1),BX2179),BX2179)</f>
        <v>xx</v>
      </c>
      <c r="CA2179" s="170" t="str">
        <f aca="false">IF(BX2179&lt;&gt;"",IF(ISNUMBER(FIND(".",BX2179)),RIGHT(BX2179,LEN(BX2179)-FIND(".",BX2179)),""),"")</f>
        <v/>
      </c>
      <c r="CB2179" s="212"/>
      <c r="CC2179" s="170" t="str">
        <f aca="false">A2179</f>
        <v>KF268376-93</v>
      </c>
      <c r="CD2179" s="178" t="s">
        <v>339</v>
      </c>
      <c r="CE2179" s="178" t="s">
        <v>340</v>
      </c>
      <c r="CF2179" s="178" t="s">
        <v>341</v>
      </c>
      <c r="CG2179" s="212"/>
      <c r="CH2179" s="212"/>
      <c r="CI2179" s="212"/>
      <c r="CJ2179" s="212"/>
      <c r="CK2179" s="178"/>
      <c r="CL2179" s="212"/>
      <c r="CM2179" s="212"/>
      <c r="CN2179" s="212"/>
      <c r="CO2179" s="212"/>
      <c r="CP2179" s="212"/>
      <c r="CQ2179" s="212"/>
      <c r="CR2179" s="170" t="n">
        <f aca="false">C2179</f>
        <v>0</v>
      </c>
      <c r="CS2179" s="229" t="n">
        <f aca="false">D2179</f>
        <v>0</v>
      </c>
      <c r="CT2179" s="170" t="str">
        <f aca="false">CONCATENATE(CD2179," strain ",CM2179," ",CL2179,", partial cds")</f>
        <v>Hepatitis E virus strain  , partial cds</v>
      </c>
    </row>
    <row r="2180" s="146" customFormat="true" ht="11.9" hidden="true" customHeight="true" outlineLevel="0" collapsed="false">
      <c r="A2180" s="154" t="s">
        <v>5138</v>
      </c>
      <c r="B2180" s="147" t="s">
        <v>371</v>
      </c>
      <c r="C2180" s="209"/>
      <c r="D2180" s="209"/>
      <c r="E2180" s="209"/>
      <c r="F2180" s="291"/>
      <c r="G2180" s="212"/>
      <c r="H2180" s="146" t="s">
        <v>4284</v>
      </c>
      <c r="I2180" s="153" t="s">
        <v>366</v>
      </c>
      <c r="J2180" s="146" t="s">
        <v>337</v>
      </c>
      <c r="K2180" s="155" t="s">
        <v>4285</v>
      </c>
      <c r="L2180" s="231" t="s">
        <v>4285</v>
      </c>
      <c r="M2180" s="157" t="s">
        <v>4824</v>
      </c>
      <c r="N2180" s="213"/>
      <c r="O2180" s="212"/>
      <c r="P2180" s="212"/>
      <c r="Q2180" s="212"/>
      <c r="R2180" s="212"/>
      <c r="S2180" s="212"/>
      <c r="T2180" s="215"/>
      <c r="U2180" s="215"/>
      <c r="V2180" s="209"/>
      <c r="W2180" s="217"/>
      <c r="X2180" s="209"/>
      <c r="Y2180" s="209"/>
      <c r="Z2180" s="209"/>
      <c r="AA2180" s="216"/>
      <c r="AB2180" s="217"/>
      <c r="AC2180" s="217"/>
      <c r="AD2180" s="209"/>
      <c r="AE2180" s="209"/>
      <c r="AF2180" s="209"/>
      <c r="AG2180" s="218"/>
      <c r="AH2180" s="212"/>
      <c r="AI2180" s="212"/>
      <c r="AJ2180" s="219" t="n">
        <f aca="false">SeqEnd-SeqBeg+1</f>
        <v>1</v>
      </c>
      <c r="AK2180" s="220" t="n">
        <f aca="false">AND( SeqBeg&lt;=Beg  , End &lt;=SeqEnd )</f>
        <v>0</v>
      </c>
      <c r="AL2180" s="212"/>
      <c r="AM2180" s="212"/>
      <c r="AN2180" s="221"/>
      <c r="AO2180" s="147" t="s">
        <v>103</v>
      </c>
      <c r="AP2180" s="147" t="s">
        <v>103</v>
      </c>
      <c r="AQ2180" s="147" t="s">
        <v>103</v>
      </c>
      <c r="AR2180" s="147" t="s">
        <v>103</v>
      </c>
      <c r="AS2180" s="147" t="s">
        <v>103</v>
      </c>
      <c r="AT2180" s="147" t="s">
        <v>103</v>
      </c>
      <c r="AV2180" s="212"/>
      <c r="AW2180" s="222" t="str">
        <f aca="false">HYPERLINK(CONCATENATE("http://www.ncbi.nlm.nih.gov/nuccore/",BM2180),BM2180)</f>
        <v>KF511797</v>
      </c>
      <c r="AX2180" s="219" t="str">
        <f aca="false">CONCATENATE(D2180,IF(I2180="","",CONCATENATE(".",I2180)),IF(K2180="","",CONCATENATE(".",K2180)),IF(M2180="","",CONCATENATE(".",M2180)),IF(R2180="","",CONCATENATE(".",R2180)),IF(U2180="","","(*)"))</f>
        <v>.CHN.TWN.avian</v>
      </c>
      <c r="AY2180" s="170" t="str">
        <f aca="false">CONCATENATE(BM2180,".",BN2180)</f>
        <v>KF511797.</v>
      </c>
      <c r="AZ2180" s="171" t="str">
        <f aca="false">IF(AV2180="",IF(ISNUMBER(FIND(".",A2180)),LEFT(A2180,FIND(".",A2180)-1),A2180),AV2180)</f>
        <v>KF511797</v>
      </c>
      <c r="BA2180" s="171" t="str">
        <f aca="false">IF(ISNUMBER(FIND("-",AZ2180)),LEFT(AZ2180,FIND("-",AZ2180)-1),AZ2180)</f>
        <v>KF511797</v>
      </c>
      <c r="BB2180" s="170" t="str">
        <f aca="false"> MEGAname &amp; "="</f>
        <v>KF511797=</v>
      </c>
      <c r="BC2180" s="170" t="str">
        <f aca="false">Clear &amp; IF(span ,"Span","out")</f>
        <v>KF511797=out</v>
      </c>
      <c r="BD2180" s="170" t="str">
        <f aca="false">Clear &amp; IF(span, IF(B2180=".","Selected",B2180),"out")</f>
        <v>KF511797=out</v>
      </c>
      <c r="BE2180" s="170" t="str">
        <f aca="false">Clear &amp; Strain</f>
        <v>KF511797=</v>
      </c>
      <c r="BF2180" s="170" t="str">
        <f aca="false">CONCATENATE(A2180,"=",F2180,". ",AX2180,IF(AB2180="","",CONCATENATE(".",AB2180)))</f>
        <v>KF511797=. .CHN.TWN.avian</v>
      </c>
      <c r="BG2180" s="170" t="str">
        <f aca="false">CONCATENATE(A2180,"=",F2180,". ",AX2180)</f>
        <v>KF511797=. .CHN.TWN.avian</v>
      </c>
      <c r="BH2180" s="170" t="str">
        <f aca="false">CONCATENATE(A2180,"=",AX2180)</f>
        <v>KF511797=.CHN.TWN.avian</v>
      </c>
      <c r="BI2180" s="170" t="str">
        <f aca="false">CONCATENATE(A2180,"=",ComForSubtype,D2180)</f>
        <v>KF511797=</v>
      </c>
      <c r="BJ2180" s="170" t="str">
        <f aca="false">CONCATENATE(A2180,"=",E2180)</f>
        <v>KF511797=</v>
      </c>
      <c r="BK2180" s="170" t="str">
        <f aca="false">CONCATENATE(A2180,"=",C2180)</f>
        <v>KF511797=</v>
      </c>
      <c r="BL2180" s="170" t="str">
        <f aca="false">CONCATENATE(D2180,"=")</f>
        <v>=</v>
      </c>
      <c r="BM2180" s="223" t="str">
        <f aca="false">IF(BA2180="XX","",BA2180)</f>
        <v>KF511797</v>
      </c>
      <c r="BN2180" s="224" t="str">
        <f aca="false">CONCATENATE(IF(F2180="","",F2180),IF(G2180="","",CONCATENATE(" / ",G2180)))</f>
        <v/>
      </c>
      <c r="BO2180" s="225" t="str">
        <f aca="false">AX2180</f>
        <v>.CHN.TWN.avian</v>
      </c>
      <c r="BP2180" s="226" t="str">
        <f aca="false">IF(V2180="","",V2180)</f>
        <v/>
      </c>
      <c r="BQ2180" s="226" t="str">
        <f aca="false">IF(W2180="","",CONCATENATE(W2180,IF(LEFT(AO2180,1)="s","+","")))</f>
        <v/>
      </c>
      <c r="BR2180" s="226" t="str">
        <f aca="false">IF(X2180="","",CONCATENATE(X2180,IF(LEFT(AQ2180,1)="s","+","")))</f>
        <v/>
      </c>
      <c r="BS2180" s="226" t="str">
        <f aca="false">IF(Y2180="","",CONCATENATE(Y2180,IF(LEFT(AR2180,1)="s","+","")))</f>
        <v/>
      </c>
      <c r="BT2180" s="226" t="str">
        <f aca="false">IF(Z2180="","",CONCATENATE(Z2180,IF(LEFT(AS2180,1)="s","+","")))</f>
        <v/>
      </c>
      <c r="BU2180" s="227" t="str">
        <f aca="false">IF(AA2180="","",CONCATENATE(AA2180,IF(LEFT(AT2180,1)="s","+","")))</f>
        <v/>
      </c>
      <c r="BV2180" s="212"/>
      <c r="BW2180" s="177" t="s">
        <v>338</v>
      </c>
      <c r="BX2180" s="170" t="str">
        <f aca="false">IF(BW2180&lt;&gt;"",IF(ISNUMBER(FIND("=",BW2180)),LEFT(BW2180,FIND("=",BW2180)-1),BW2180),BW2180)</f>
        <v>xx</v>
      </c>
      <c r="BY2180" s="170" t="str">
        <f aca="false">IF(BW2180&lt;&gt;"",IF(ISNUMBER(FIND("=",BW2180)),RIGHT(BW2180,LEN(BW2180)-FIND("=",BW2180)),""),"")</f>
        <v>Non_select</v>
      </c>
      <c r="BZ2180" s="170" t="str">
        <f aca="false">IF(BX2180&lt;&gt;"",IF(ISNUMBER(FIND(".",BX2180)),LEFT(BX2180,FIND(".",BX2180)-1),BX2180),BX2180)</f>
        <v>xx</v>
      </c>
      <c r="CA2180" s="170" t="str">
        <f aca="false">IF(BX2180&lt;&gt;"",IF(ISNUMBER(FIND(".",BX2180)),RIGHT(BX2180,LEN(BX2180)-FIND(".",BX2180)),""),"")</f>
        <v/>
      </c>
      <c r="CB2180" s="212"/>
      <c r="CC2180" s="170" t="str">
        <f aca="false">A2180</f>
        <v>KF511797</v>
      </c>
      <c r="CD2180" s="178" t="s">
        <v>339</v>
      </c>
      <c r="CE2180" s="178" t="s">
        <v>340</v>
      </c>
      <c r="CF2180" s="178" t="s">
        <v>341</v>
      </c>
      <c r="CG2180" s="212"/>
      <c r="CH2180" s="212"/>
      <c r="CI2180" s="212"/>
      <c r="CJ2180" s="212"/>
      <c r="CK2180" s="178"/>
      <c r="CL2180" s="212"/>
      <c r="CM2180" s="212"/>
      <c r="CN2180" s="212"/>
      <c r="CO2180" s="212"/>
      <c r="CP2180" s="212"/>
      <c r="CQ2180" s="212"/>
      <c r="CR2180" s="170" t="n">
        <f aca="false">C2180</f>
        <v>0</v>
      </c>
      <c r="CS2180" s="229" t="n">
        <f aca="false">D2180</f>
        <v>0</v>
      </c>
      <c r="CT2180" s="170" t="str">
        <f aca="false">CONCATENATE(CD2180," strain ",CM2180," ",CL2180,", partial cds")</f>
        <v>Hepatitis E virus strain  , partial cds</v>
      </c>
    </row>
    <row r="2181" s="146" customFormat="true" ht="11.9" hidden="true" customHeight="true" outlineLevel="0" collapsed="false">
      <c r="A2181" s="154" t="s">
        <v>5139</v>
      </c>
      <c r="B2181" s="147" t="s">
        <v>371</v>
      </c>
      <c r="C2181" s="209"/>
      <c r="D2181" s="209"/>
      <c r="E2181" s="209"/>
      <c r="F2181" s="212"/>
      <c r="G2181" s="212"/>
      <c r="H2181" s="212"/>
      <c r="I2181" s="212"/>
      <c r="J2181" s="212"/>
      <c r="K2181" s="212"/>
      <c r="L2181" s="212"/>
      <c r="M2181" s="157" t="s">
        <v>4724</v>
      </c>
      <c r="N2181" s="213"/>
      <c r="O2181" s="212"/>
      <c r="P2181" s="212"/>
      <c r="Q2181" s="212"/>
      <c r="R2181" s="212"/>
      <c r="S2181" s="212"/>
      <c r="T2181" s="215"/>
      <c r="U2181" s="215"/>
      <c r="V2181" s="209"/>
      <c r="W2181" s="217"/>
      <c r="X2181" s="209"/>
      <c r="Y2181" s="209"/>
      <c r="Z2181" s="209"/>
      <c r="AA2181" s="216"/>
      <c r="AB2181" s="217"/>
      <c r="AC2181" s="217"/>
      <c r="AD2181" s="209"/>
      <c r="AE2181" s="209"/>
      <c r="AF2181" s="209"/>
      <c r="AG2181" s="218"/>
      <c r="AH2181" s="212"/>
      <c r="AI2181" s="212"/>
      <c r="AJ2181" s="219" t="n">
        <f aca="false">SeqEnd-SeqBeg+1</f>
        <v>1</v>
      </c>
      <c r="AK2181" s="220" t="n">
        <f aca="false">AND( SeqBeg&lt;=Beg  , End &lt;=SeqEnd )</f>
        <v>0</v>
      </c>
      <c r="AL2181" s="212"/>
      <c r="AM2181" s="212"/>
      <c r="AN2181" s="221"/>
      <c r="AO2181" s="147" t="s">
        <v>103</v>
      </c>
      <c r="AP2181" s="147" t="s">
        <v>103</v>
      </c>
      <c r="AQ2181" s="147" t="s">
        <v>103</v>
      </c>
      <c r="AR2181" s="147" t="s">
        <v>103</v>
      </c>
      <c r="AS2181" s="147" t="s">
        <v>103</v>
      </c>
      <c r="AT2181" s="147" t="s">
        <v>103</v>
      </c>
      <c r="AV2181" s="212"/>
      <c r="AW2181" s="222" t="str">
        <f aca="false">HYPERLINK(CONCATENATE("http://www.ncbi.nlm.nih.gov/nuccore/",BM2181),BM2181)</f>
        <v>KJ496144</v>
      </c>
      <c r="AX2181" s="219" t="str">
        <f aca="false">CONCATENATE(D2181,IF(I2181="","",CONCATENATE(".",I2181)),IF(K2181="","",CONCATENATE(".",K2181)),IF(M2181="","",CONCATENATE(".",M2181)),IF(R2181="","",CONCATENATE(".",R2181)),IF(U2181="","","(*)"))</f>
        <v>.chicken</v>
      </c>
      <c r="AY2181" s="170" t="str">
        <f aca="false">CONCATENATE(BM2181,".",BN2181)</f>
        <v>KJ496144.</v>
      </c>
      <c r="AZ2181" s="171" t="str">
        <f aca="false">IF(AV2181="",IF(ISNUMBER(FIND(".",A2181)),LEFT(A2181,FIND(".",A2181)-1),A2181),AV2181)</f>
        <v>KJ496144</v>
      </c>
      <c r="BA2181" s="171" t="str">
        <f aca="false">IF(ISNUMBER(FIND("-",AZ2181)),LEFT(AZ2181,FIND("-",AZ2181)-1),AZ2181)</f>
        <v>KJ496144</v>
      </c>
      <c r="BB2181" s="170" t="str">
        <f aca="false"> MEGAname &amp; "="</f>
        <v>KJ496144.=</v>
      </c>
      <c r="BC2181" s="170" t="str">
        <f aca="false">Clear &amp; IF(span ,"Span","out")</f>
        <v>KJ496144.=out</v>
      </c>
      <c r="BD2181" s="170" t="str">
        <f aca="false">Clear &amp; IF(span, IF(B2181=".","Selected",B2181),"out")</f>
        <v>KJ496144.=out</v>
      </c>
      <c r="BE2181" s="170" t="str">
        <f aca="false">Clear &amp; Strain</f>
        <v>KJ496144.=</v>
      </c>
      <c r="BF2181" s="170" t="str">
        <f aca="false">CONCATENATE(A2181,"=",F2181,". ",AX2181,IF(AB2181="","",CONCATENATE(".",AB2181)))</f>
        <v>KJ496144.=. .chicken</v>
      </c>
      <c r="BG2181" s="170" t="str">
        <f aca="false">CONCATENATE(A2181,"=",F2181,". ",AX2181)</f>
        <v>KJ496144.=. .chicken</v>
      </c>
      <c r="BH2181" s="170" t="str">
        <f aca="false">CONCATENATE(A2181,"=",AX2181)</f>
        <v>KJ496144.=.chicken</v>
      </c>
      <c r="BI2181" s="170" t="str">
        <f aca="false">CONCATENATE(A2181,"=",ComForSubtype,D2181)</f>
        <v>KJ496144.=</v>
      </c>
      <c r="BJ2181" s="170" t="str">
        <f aca="false">CONCATENATE(A2181,"=",E2181)</f>
        <v>KJ496144.=</v>
      </c>
      <c r="BK2181" s="170" t="str">
        <f aca="false">CONCATENATE(A2181,"=",C2181)</f>
        <v>KJ496144.=</v>
      </c>
      <c r="BL2181" s="170" t="str">
        <f aca="false">CONCATENATE(D2181,"=")</f>
        <v>=</v>
      </c>
      <c r="BM2181" s="223" t="str">
        <f aca="false">IF(BA2181="XX","",BA2181)</f>
        <v>KJ496144</v>
      </c>
      <c r="BN2181" s="224" t="str">
        <f aca="false">CONCATENATE(IF(F2181="","",F2181),IF(G2181="","",CONCATENATE(" / ",G2181)))</f>
        <v/>
      </c>
      <c r="BO2181" s="225" t="str">
        <f aca="false">AX2181</f>
        <v>.chicken</v>
      </c>
      <c r="BP2181" s="226" t="str">
        <f aca="false">IF(V2181="","",V2181)</f>
        <v/>
      </c>
      <c r="BQ2181" s="226" t="str">
        <f aca="false">IF(W2181="","",CONCATENATE(W2181,IF(LEFT(AO2181,1)="s","+","")))</f>
        <v/>
      </c>
      <c r="BR2181" s="226" t="str">
        <f aca="false">IF(X2181="","",CONCATENATE(X2181,IF(LEFT(AQ2181,1)="s","+","")))</f>
        <v/>
      </c>
      <c r="BS2181" s="226" t="str">
        <f aca="false">IF(Y2181="","",CONCATENATE(Y2181,IF(LEFT(AR2181,1)="s","+","")))</f>
        <v/>
      </c>
      <c r="BT2181" s="226" t="str">
        <f aca="false">IF(Z2181="","",CONCATENATE(Z2181,IF(LEFT(AS2181,1)="s","+","")))</f>
        <v/>
      </c>
      <c r="BU2181" s="227" t="str">
        <f aca="false">IF(AA2181="","",CONCATENATE(AA2181,IF(LEFT(AT2181,1)="s","+","")))</f>
        <v/>
      </c>
      <c r="BV2181" s="212"/>
      <c r="BW2181" s="177" t="s">
        <v>338</v>
      </c>
      <c r="BX2181" s="170" t="str">
        <f aca="false">IF(BW2181&lt;&gt;"",IF(ISNUMBER(FIND("=",BW2181)),LEFT(BW2181,FIND("=",BW2181)-1),BW2181),BW2181)</f>
        <v>xx</v>
      </c>
      <c r="BY2181" s="170" t="str">
        <f aca="false">IF(BW2181&lt;&gt;"",IF(ISNUMBER(FIND("=",BW2181)),RIGHT(BW2181,LEN(BW2181)-FIND("=",BW2181)),""),"")</f>
        <v>Non_select</v>
      </c>
      <c r="BZ2181" s="170" t="str">
        <f aca="false">IF(BX2181&lt;&gt;"",IF(ISNUMBER(FIND(".",BX2181)),LEFT(BX2181,FIND(".",BX2181)-1),BX2181),BX2181)</f>
        <v>xx</v>
      </c>
      <c r="CA2181" s="170" t="str">
        <f aca="false">IF(BX2181&lt;&gt;"",IF(ISNUMBER(FIND(".",BX2181)),RIGHT(BX2181,LEN(BX2181)-FIND(".",BX2181)),""),"")</f>
        <v/>
      </c>
      <c r="CB2181" s="212"/>
      <c r="CC2181" s="170" t="str">
        <f aca="false">A2181</f>
        <v>KJ496144.</v>
      </c>
      <c r="CD2181" s="178" t="s">
        <v>339</v>
      </c>
      <c r="CE2181" s="178" t="s">
        <v>340</v>
      </c>
      <c r="CF2181" s="178" t="s">
        <v>341</v>
      </c>
      <c r="CG2181" s="212"/>
      <c r="CH2181" s="212"/>
      <c r="CI2181" s="212"/>
      <c r="CJ2181" s="212"/>
      <c r="CK2181" s="178"/>
      <c r="CL2181" s="212"/>
      <c r="CM2181" s="212"/>
      <c r="CN2181" s="212"/>
      <c r="CO2181" s="212"/>
      <c r="CP2181" s="212"/>
      <c r="CQ2181" s="212"/>
      <c r="CR2181" s="170" t="n">
        <f aca="false">C2181</f>
        <v>0</v>
      </c>
      <c r="CS2181" s="229" t="n">
        <f aca="false">D2181</f>
        <v>0</v>
      </c>
      <c r="CT2181" s="170" t="str">
        <f aca="false">CONCATENATE(CD2181," strain ",CM2181," ",CL2181,", partial cds")</f>
        <v>Hepatitis E virus strain  , partial cds</v>
      </c>
    </row>
    <row r="2182" customFormat="false" ht="11.9" hidden="true" customHeight="true" outlineLevel="0" collapsed="false">
      <c r="A2182" s="1" t="s">
        <v>5140</v>
      </c>
      <c r="B2182" s="147" t="s">
        <v>371</v>
      </c>
      <c r="F2182" s="210"/>
      <c r="H2182" s="146" t="s">
        <v>649</v>
      </c>
      <c r="I2182" s="153" t="s">
        <v>650</v>
      </c>
      <c r="J2182" s="146" t="s">
        <v>395</v>
      </c>
      <c r="AJ2182" s="219" t="n">
        <f aca="false">SeqEnd-SeqBeg+1</f>
        <v>1</v>
      </c>
      <c r="AK2182" s="220" t="n">
        <f aca="false">AND( SeqBeg&lt;=Beg  , End &lt;=SeqEnd )</f>
        <v>0</v>
      </c>
      <c r="AN2182" s="221"/>
      <c r="AO2182" s="147" t="s">
        <v>103</v>
      </c>
      <c r="AP2182" s="147" t="s">
        <v>103</v>
      </c>
      <c r="AQ2182" s="147" t="s">
        <v>103</v>
      </c>
      <c r="AR2182" s="147" t="s">
        <v>103</v>
      </c>
      <c r="AS2182" s="147" t="s">
        <v>103</v>
      </c>
      <c r="AT2182" s="147" t="s">
        <v>103</v>
      </c>
      <c r="AU2182" s="146"/>
      <c r="AW2182" s="222" t="str">
        <f aca="false">HYPERLINK(CONCATENATE("http://www.ncbi.nlm.nih.gov/nuccore/",BM2182),BM2182)</f>
        <v>KJ922010</v>
      </c>
      <c r="AX2182" s="219" t="str">
        <f aca="false">CONCATENATE(D2182,IF(I2182="","",CONCATENATE(".",I2182)),IF(K2182="","",CONCATENATE(".",K2182)),IF(M2182="","",CONCATENATE(".",M2182)),IF(R2182="","",CONCATENATE(".",R2182)),IF(U2182="","","(*)"))</f>
        <v>.GBR</v>
      </c>
      <c r="AY2182" s="170" t="str">
        <f aca="false">CONCATENATE(BM2182,".",BN2182)</f>
        <v>KJ922010.</v>
      </c>
      <c r="AZ2182" s="171" t="str">
        <f aca="false">IF(AV2182="",IF(ISNUMBER(FIND(".",A2182)),LEFT(A2182,FIND(".",A2182)-1),A2182),AV2182)</f>
        <v>KJ922010</v>
      </c>
      <c r="BA2182" s="171" t="str">
        <f aca="false">IF(ISNUMBER(FIND("-",AZ2182)),LEFT(AZ2182,FIND("-",AZ2182)-1),AZ2182)</f>
        <v>KJ922010</v>
      </c>
      <c r="BB2182" s="170" t="str">
        <f aca="false"> MEGAname &amp; "="</f>
        <v>KJ922010=</v>
      </c>
      <c r="BC2182" s="170" t="str">
        <f aca="false">Clear &amp; IF(span ,"Span","out")</f>
        <v>KJ922010=out</v>
      </c>
      <c r="BD2182" s="170" t="str">
        <f aca="false">Clear &amp; IF(span, IF(B2182=".","Selected",B2182),"out")</f>
        <v>KJ922010=out</v>
      </c>
      <c r="BE2182" s="170" t="str">
        <f aca="false">Clear &amp; Strain</f>
        <v>KJ922010=</v>
      </c>
      <c r="BF2182" s="170" t="str">
        <f aca="false">CONCATENATE(A2182,"=",F2182,". ",AX2182,IF(AB2182="","",CONCATENATE(".",AB2182)))</f>
        <v>KJ922010=. .GBR</v>
      </c>
      <c r="BG2182" s="170" t="str">
        <f aca="false">CONCATENATE(A2182,"=",F2182,". ",AX2182)</f>
        <v>KJ922010=. .GBR</v>
      </c>
      <c r="BH2182" s="170" t="str">
        <f aca="false">CONCATENATE(A2182,"=",AX2182)</f>
        <v>KJ922010=.GBR</v>
      </c>
      <c r="BI2182" s="170" t="str">
        <f aca="false">CONCATENATE(A2182,"=",ComForSubtype,D2182)</f>
        <v>KJ922010=</v>
      </c>
      <c r="BJ2182" s="170" t="str">
        <f aca="false">CONCATENATE(A2182,"=",E2182)</f>
        <v>KJ922010=</v>
      </c>
      <c r="BK2182" s="170" t="str">
        <f aca="false">CONCATENATE(A2182,"=",C2182)</f>
        <v>KJ922010=</v>
      </c>
      <c r="BL2182" s="170" t="str">
        <f aca="false">CONCATENATE(D2182,"=")</f>
        <v>=</v>
      </c>
      <c r="BM2182" s="223" t="str">
        <f aca="false">IF(BA2182="XX","",BA2182)</f>
        <v>KJ922010</v>
      </c>
      <c r="BN2182" s="224" t="str">
        <f aca="false">CONCATENATE(IF(F2182="","",F2182),IF(G2182="","",CONCATENATE(" / ",G2182)))</f>
        <v/>
      </c>
      <c r="BO2182" s="225" t="str">
        <f aca="false">AX2182</f>
        <v>.GBR</v>
      </c>
      <c r="BP2182" s="226" t="str">
        <f aca="false">IF(V2182="","",V2182)</f>
        <v/>
      </c>
      <c r="BQ2182" s="226" t="str">
        <f aca="false">IF(W2182="","",CONCATENATE(W2182,IF(LEFT(AO2182,1)="s","+","")))</f>
        <v/>
      </c>
      <c r="BR2182" s="226" t="str">
        <f aca="false">IF(X2182="","",CONCATENATE(X2182,IF(LEFT(AQ2182,1)="s","+","")))</f>
        <v/>
      </c>
      <c r="BS2182" s="226" t="str">
        <f aca="false">IF(Y2182="","",CONCATENATE(Y2182,IF(LEFT(AR2182,1)="s","+","")))</f>
        <v/>
      </c>
      <c r="BT2182" s="226" t="str">
        <f aca="false">IF(Z2182="","",CONCATENATE(Z2182,IF(LEFT(AS2182,1)="s","+","")))</f>
        <v/>
      </c>
      <c r="BU2182" s="227" t="str">
        <f aca="false">IF(AA2182="","",CONCATENATE(AA2182,IF(LEFT(AT2182,1)="s","+","")))</f>
        <v/>
      </c>
      <c r="BW2182" s="177" t="s">
        <v>338</v>
      </c>
      <c r="BX2182" s="170" t="str">
        <f aca="false">IF(BW2182&lt;&gt;"",IF(ISNUMBER(FIND("=",BW2182)),LEFT(BW2182,FIND("=",BW2182)-1),BW2182),BW2182)</f>
        <v>xx</v>
      </c>
      <c r="BY2182" s="170" t="str">
        <f aca="false">IF(BW2182&lt;&gt;"",IF(ISNUMBER(FIND("=",BW2182)),RIGHT(BW2182,LEN(BW2182)-FIND("=",BW2182)),""),"")</f>
        <v>Non_select</v>
      </c>
      <c r="BZ2182" s="170" t="str">
        <f aca="false">IF(BX2182&lt;&gt;"",IF(ISNUMBER(FIND(".",BX2182)),LEFT(BX2182,FIND(".",BX2182)-1),BX2182),BX2182)</f>
        <v>xx</v>
      </c>
      <c r="CA2182" s="170" t="str">
        <f aca="false">IF(BX2182&lt;&gt;"",IF(ISNUMBER(FIND(".",BX2182)),RIGHT(BX2182,LEN(BX2182)-FIND(".",BX2182)),""),"")</f>
        <v/>
      </c>
      <c r="CC2182" s="170" t="str">
        <f aca="false">A2182</f>
        <v>KJ922010</v>
      </c>
      <c r="CD2182" s="178" t="s">
        <v>339</v>
      </c>
      <c r="CE2182" s="178" t="s">
        <v>340</v>
      </c>
      <c r="CF2182" s="178" t="s">
        <v>341</v>
      </c>
      <c r="CK2182" s="178"/>
      <c r="CR2182" s="228" t="n">
        <f aca="false">C2182</f>
        <v>0</v>
      </c>
      <c r="CS2182" s="229" t="n">
        <f aca="false">D2182</f>
        <v>0</v>
      </c>
      <c r="CT2182" s="170" t="str">
        <f aca="false">CONCATENATE(CD2182," strain ",CM2182," ",CL2182,", partial cds")</f>
        <v>Hepatitis E virus strain  , partial cds</v>
      </c>
    </row>
    <row r="2183" customFormat="false" ht="11.9" hidden="true" customHeight="true" outlineLevel="0" collapsed="false">
      <c r="A2183" s="1" t="s">
        <v>5141</v>
      </c>
      <c r="B2183" s="147" t="s">
        <v>371</v>
      </c>
      <c r="F2183" s="210"/>
      <c r="H2183" s="146" t="s">
        <v>649</v>
      </c>
      <c r="I2183" s="153" t="s">
        <v>650</v>
      </c>
      <c r="J2183" s="146" t="s">
        <v>395</v>
      </c>
      <c r="AJ2183" s="219" t="n">
        <f aca="false">SeqEnd-SeqBeg+1</f>
        <v>1</v>
      </c>
      <c r="AK2183" s="220" t="n">
        <f aca="false">AND( SeqBeg&lt;=Beg  , End &lt;=SeqEnd )</f>
        <v>0</v>
      </c>
      <c r="AN2183" s="221"/>
      <c r="AO2183" s="147" t="s">
        <v>103</v>
      </c>
      <c r="AP2183" s="147" t="s">
        <v>103</v>
      </c>
      <c r="AQ2183" s="147" t="s">
        <v>103</v>
      </c>
      <c r="AR2183" s="147" t="s">
        <v>103</v>
      </c>
      <c r="AS2183" s="147" t="s">
        <v>103</v>
      </c>
      <c r="AT2183" s="147" t="s">
        <v>103</v>
      </c>
      <c r="AU2183" s="146"/>
      <c r="AW2183" s="222" t="str">
        <f aca="false">HYPERLINK(CONCATENATE("http://www.ncbi.nlm.nih.gov/nuccore/",BM2183),BM2183)</f>
        <v>KJ922011</v>
      </c>
      <c r="AX2183" s="219" t="str">
        <f aca="false">CONCATENATE(D2183,IF(I2183="","",CONCATENATE(".",I2183)),IF(K2183="","",CONCATENATE(".",K2183)),IF(M2183="","",CONCATENATE(".",M2183)),IF(R2183="","",CONCATENATE(".",R2183)),IF(U2183="","","(*)"))</f>
        <v>.GBR</v>
      </c>
      <c r="AY2183" s="170" t="str">
        <f aca="false">CONCATENATE(BM2183,".",BN2183)</f>
        <v>KJ922011.</v>
      </c>
      <c r="AZ2183" s="171" t="str">
        <f aca="false">IF(AV2183="",IF(ISNUMBER(FIND(".",A2183)),LEFT(A2183,FIND(".",A2183)-1),A2183),AV2183)</f>
        <v>KJ922011</v>
      </c>
      <c r="BA2183" s="171" t="str">
        <f aca="false">IF(ISNUMBER(FIND("-",AZ2183)),LEFT(AZ2183,FIND("-",AZ2183)-1),AZ2183)</f>
        <v>KJ922011</v>
      </c>
      <c r="BB2183" s="170" t="str">
        <f aca="false"> MEGAname &amp; "="</f>
        <v>KJ922011=</v>
      </c>
      <c r="BC2183" s="170" t="str">
        <f aca="false">Clear &amp; IF(span ,"Span","out")</f>
        <v>KJ922011=out</v>
      </c>
      <c r="BD2183" s="170" t="str">
        <f aca="false">Clear &amp; IF(span, IF(B2183=".","Selected",B2183),"out")</f>
        <v>KJ922011=out</v>
      </c>
      <c r="BE2183" s="170" t="str">
        <f aca="false">Clear &amp; Strain</f>
        <v>KJ922011=</v>
      </c>
      <c r="BF2183" s="170" t="str">
        <f aca="false">CONCATENATE(A2183,"=",F2183,". ",AX2183,IF(AB2183="","",CONCATENATE(".",AB2183)))</f>
        <v>KJ922011=. .GBR</v>
      </c>
      <c r="BG2183" s="170" t="str">
        <f aca="false">CONCATENATE(A2183,"=",F2183,". ",AX2183)</f>
        <v>KJ922011=. .GBR</v>
      </c>
      <c r="BH2183" s="170" t="str">
        <f aca="false">CONCATENATE(A2183,"=",AX2183)</f>
        <v>KJ922011=.GBR</v>
      </c>
      <c r="BI2183" s="170" t="str">
        <f aca="false">CONCATENATE(A2183,"=",ComForSubtype,D2183)</f>
        <v>KJ922011=</v>
      </c>
      <c r="BJ2183" s="170" t="str">
        <f aca="false">CONCATENATE(A2183,"=",E2183)</f>
        <v>KJ922011=</v>
      </c>
      <c r="BK2183" s="170" t="str">
        <f aca="false">CONCATENATE(A2183,"=",C2183)</f>
        <v>KJ922011=</v>
      </c>
      <c r="BL2183" s="170" t="str">
        <f aca="false">CONCATENATE(D2183,"=")</f>
        <v>=</v>
      </c>
      <c r="BM2183" s="223" t="str">
        <f aca="false">IF(BA2183="XX","",BA2183)</f>
        <v>KJ922011</v>
      </c>
      <c r="BN2183" s="224" t="str">
        <f aca="false">CONCATENATE(IF(F2183="","",F2183),IF(G2183="","",CONCATENATE(" / ",G2183)))</f>
        <v/>
      </c>
      <c r="BO2183" s="225" t="str">
        <f aca="false">AX2183</f>
        <v>.GBR</v>
      </c>
      <c r="BP2183" s="226" t="str">
        <f aca="false">IF(V2183="","",V2183)</f>
        <v/>
      </c>
      <c r="BQ2183" s="226" t="str">
        <f aca="false">IF(W2183="","",CONCATENATE(W2183,IF(LEFT(AO2183,1)="s","+","")))</f>
        <v/>
      </c>
      <c r="BR2183" s="226" t="str">
        <f aca="false">IF(X2183="","",CONCATENATE(X2183,IF(LEFT(AQ2183,1)="s","+","")))</f>
        <v/>
      </c>
      <c r="BS2183" s="226" t="str">
        <f aca="false">IF(Y2183="","",CONCATENATE(Y2183,IF(LEFT(AR2183,1)="s","+","")))</f>
        <v/>
      </c>
      <c r="BT2183" s="226" t="str">
        <f aca="false">IF(Z2183="","",CONCATENATE(Z2183,IF(LEFT(AS2183,1)="s","+","")))</f>
        <v/>
      </c>
      <c r="BU2183" s="227" t="str">
        <f aca="false">IF(AA2183="","",CONCATENATE(AA2183,IF(LEFT(AT2183,1)="s","+","")))</f>
        <v/>
      </c>
      <c r="BW2183" s="177" t="s">
        <v>338</v>
      </c>
      <c r="BX2183" s="170" t="str">
        <f aca="false">IF(BW2183&lt;&gt;"",IF(ISNUMBER(FIND("=",BW2183)),LEFT(BW2183,FIND("=",BW2183)-1),BW2183),BW2183)</f>
        <v>xx</v>
      </c>
      <c r="BY2183" s="170" t="str">
        <f aca="false">IF(BW2183&lt;&gt;"",IF(ISNUMBER(FIND("=",BW2183)),RIGHT(BW2183,LEN(BW2183)-FIND("=",BW2183)),""),"")</f>
        <v>Non_select</v>
      </c>
      <c r="BZ2183" s="170" t="str">
        <f aca="false">IF(BX2183&lt;&gt;"",IF(ISNUMBER(FIND(".",BX2183)),LEFT(BX2183,FIND(".",BX2183)-1),BX2183),BX2183)</f>
        <v>xx</v>
      </c>
      <c r="CA2183" s="170" t="str">
        <f aca="false">IF(BX2183&lt;&gt;"",IF(ISNUMBER(FIND(".",BX2183)),RIGHT(BX2183,LEN(BX2183)-FIND(".",BX2183)),""),"")</f>
        <v/>
      </c>
      <c r="CC2183" s="170" t="str">
        <f aca="false">A2183</f>
        <v>KJ922011</v>
      </c>
      <c r="CD2183" s="178" t="s">
        <v>339</v>
      </c>
      <c r="CE2183" s="178" t="s">
        <v>340</v>
      </c>
      <c r="CF2183" s="178" t="s">
        <v>341</v>
      </c>
      <c r="CK2183" s="178"/>
      <c r="CR2183" s="228" t="n">
        <f aca="false">C2183</f>
        <v>0</v>
      </c>
      <c r="CS2183" s="229" t="n">
        <f aca="false">D2183</f>
        <v>0</v>
      </c>
      <c r="CT2183" s="170" t="str">
        <f aca="false">CONCATENATE(CD2183," strain ",CM2183," ",CL2183,", partial cds")</f>
        <v>Hepatitis E virus strain  , partial cds</v>
      </c>
    </row>
    <row r="2184" customFormat="false" ht="11.9" hidden="true" customHeight="true" outlineLevel="0" collapsed="false">
      <c r="A2184" s="1" t="s">
        <v>5142</v>
      </c>
      <c r="B2184" s="147" t="s">
        <v>371</v>
      </c>
      <c r="F2184" s="210"/>
      <c r="H2184" s="146" t="s">
        <v>649</v>
      </c>
      <c r="I2184" s="153" t="s">
        <v>650</v>
      </c>
      <c r="J2184" s="146" t="s">
        <v>395</v>
      </c>
      <c r="AJ2184" s="219" t="n">
        <f aca="false">SeqEnd-SeqBeg+1</f>
        <v>1</v>
      </c>
      <c r="AK2184" s="220" t="n">
        <f aca="false">AND( SeqBeg&lt;=Beg  , End &lt;=SeqEnd )</f>
        <v>0</v>
      </c>
      <c r="AN2184" s="221"/>
      <c r="AO2184" s="147" t="s">
        <v>103</v>
      </c>
      <c r="AP2184" s="147" t="s">
        <v>103</v>
      </c>
      <c r="AQ2184" s="147" t="s">
        <v>103</v>
      </c>
      <c r="AR2184" s="147" t="s">
        <v>103</v>
      </c>
      <c r="AS2184" s="147" t="s">
        <v>103</v>
      </c>
      <c r="AT2184" s="147" t="s">
        <v>103</v>
      </c>
      <c r="AU2184" s="146"/>
      <c r="AW2184" s="222" t="str">
        <f aca="false">HYPERLINK(CONCATENATE("http://www.ncbi.nlm.nih.gov/nuccore/",BM2184),BM2184)</f>
        <v>KJ922012</v>
      </c>
      <c r="AX2184" s="219" t="str">
        <f aca="false">CONCATENATE(D2184,IF(I2184="","",CONCATENATE(".",I2184)),IF(K2184="","",CONCATENATE(".",K2184)),IF(M2184="","",CONCATENATE(".",M2184)),IF(R2184="","",CONCATENATE(".",R2184)),IF(U2184="","","(*)"))</f>
        <v>.GBR</v>
      </c>
      <c r="AY2184" s="170" t="str">
        <f aca="false">CONCATENATE(BM2184,".",BN2184)</f>
        <v>KJ922012.</v>
      </c>
      <c r="AZ2184" s="171" t="str">
        <f aca="false">IF(AV2184="",IF(ISNUMBER(FIND(".",A2184)),LEFT(A2184,FIND(".",A2184)-1),A2184),AV2184)</f>
        <v>KJ922012</v>
      </c>
      <c r="BA2184" s="171" t="str">
        <f aca="false">IF(ISNUMBER(FIND("-",AZ2184)),LEFT(AZ2184,FIND("-",AZ2184)-1),AZ2184)</f>
        <v>KJ922012</v>
      </c>
      <c r="BB2184" s="170" t="str">
        <f aca="false"> MEGAname &amp; "="</f>
        <v>KJ922012=</v>
      </c>
      <c r="BC2184" s="170" t="str">
        <f aca="false">Clear &amp; IF(span ,"Span","out")</f>
        <v>KJ922012=out</v>
      </c>
      <c r="BD2184" s="170" t="str">
        <f aca="false">Clear &amp; IF(span, IF(B2184=".","Selected",B2184),"out")</f>
        <v>KJ922012=out</v>
      </c>
      <c r="BE2184" s="170" t="str">
        <f aca="false">Clear &amp; Strain</f>
        <v>KJ922012=</v>
      </c>
      <c r="BF2184" s="170" t="str">
        <f aca="false">CONCATENATE(A2184,"=",F2184,". ",AX2184,IF(AB2184="","",CONCATENATE(".",AB2184)))</f>
        <v>KJ922012=. .GBR</v>
      </c>
      <c r="BG2184" s="170" t="str">
        <f aca="false">CONCATENATE(A2184,"=",F2184,". ",AX2184)</f>
        <v>KJ922012=. .GBR</v>
      </c>
      <c r="BH2184" s="170" t="str">
        <f aca="false">CONCATENATE(A2184,"=",AX2184)</f>
        <v>KJ922012=.GBR</v>
      </c>
      <c r="BI2184" s="170" t="str">
        <f aca="false">CONCATENATE(A2184,"=",ComForSubtype,D2184)</f>
        <v>KJ922012=</v>
      </c>
      <c r="BJ2184" s="170" t="str">
        <f aca="false">CONCATENATE(A2184,"=",E2184)</f>
        <v>KJ922012=</v>
      </c>
      <c r="BK2184" s="170" t="str">
        <f aca="false">CONCATENATE(A2184,"=",C2184)</f>
        <v>KJ922012=</v>
      </c>
      <c r="BL2184" s="170" t="str">
        <f aca="false">CONCATENATE(D2184,"=")</f>
        <v>=</v>
      </c>
      <c r="BM2184" s="223" t="str">
        <f aca="false">IF(BA2184="XX","",BA2184)</f>
        <v>KJ922012</v>
      </c>
      <c r="BN2184" s="224" t="str">
        <f aca="false">CONCATENATE(IF(F2184="","",F2184),IF(G2184="","",CONCATENATE(" / ",G2184)))</f>
        <v/>
      </c>
      <c r="BO2184" s="225" t="str">
        <f aca="false">AX2184</f>
        <v>.GBR</v>
      </c>
      <c r="BP2184" s="226" t="str">
        <f aca="false">IF(V2184="","",V2184)</f>
        <v/>
      </c>
      <c r="BQ2184" s="226" t="str">
        <f aca="false">IF(W2184="","",CONCATENATE(W2184,IF(LEFT(AO2184,1)="s","+","")))</f>
        <v/>
      </c>
      <c r="BR2184" s="226" t="str">
        <f aca="false">IF(X2184="","",CONCATENATE(X2184,IF(LEFT(AQ2184,1)="s","+","")))</f>
        <v/>
      </c>
      <c r="BS2184" s="226" t="str">
        <f aca="false">IF(Y2184="","",CONCATENATE(Y2184,IF(LEFT(AR2184,1)="s","+","")))</f>
        <v/>
      </c>
      <c r="BT2184" s="226" t="str">
        <f aca="false">IF(Z2184="","",CONCATENATE(Z2184,IF(LEFT(AS2184,1)="s","+","")))</f>
        <v/>
      </c>
      <c r="BU2184" s="227" t="str">
        <f aca="false">IF(AA2184="","",CONCATENATE(AA2184,IF(LEFT(AT2184,1)="s","+","")))</f>
        <v/>
      </c>
      <c r="BW2184" s="177" t="s">
        <v>338</v>
      </c>
      <c r="BX2184" s="170" t="str">
        <f aca="false">IF(BW2184&lt;&gt;"",IF(ISNUMBER(FIND("=",BW2184)),LEFT(BW2184,FIND("=",BW2184)-1),BW2184),BW2184)</f>
        <v>xx</v>
      </c>
      <c r="BY2184" s="170" t="str">
        <f aca="false">IF(BW2184&lt;&gt;"",IF(ISNUMBER(FIND("=",BW2184)),RIGHT(BW2184,LEN(BW2184)-FIND("=",BW2184)),""),"")</f>
        <v>Non_select</v>
      </c>
      <c r="BZ2184" s="170" t="str">
        <f aca="false">IF(BX2184&lt;&gt;"",IF(ISNUMBER(FIND(".",BX2184)),LEFT(BX2184,FIND(".",BX2184)-1),BX2184),BX2184)</f>
        <v>xx</v>
      </c>
      <c r="CA2184" s="170" t="str">
        <f aca="false">IF(BX2184&lt;&gt;"",IF(ISNUMBER(FIND(".",BX2184)),RIGHT(BX2184,LEN(BX2184)-FIND(".",BX2184)),""),"")</f>
        <v/>
      </c>
      <c r="CC2184" s="170" t="str">
        <f aca="false">A2184</f>
        <v>KJ922012</v>
      </c>
      <c r="CD2184" s="178" t="s">
        <v>339</v>
      </c>
      <c r="CE2184" s="178" t="s">
        <v>340</v>
      </c>
      <c r="CF2184" s="178" t="s">
        <v>341</v>
      </c>
      <c r="CK2184" s="178"/>
      <c r="CR2184" s="228" t="n">
        <f aca="false">C2184</f>
        <v>0</v>
      </c>
      <c r="CS2184" s="229" t="n">
        <f aca="false">D2184</f>
        <v>0</v>
      </c>
      <c r="CT2184" s="170" t="str">
        <f aca="false">CONCATENATE(CD2184," strain ",CM2184," ",CL2184,", partial cds")</f>
        <v>Hepatitis E virus strain  , partial cds</v>
      </c>
    </row>
    <row r="2185" customFormat="false" ht="11.9" hidden="true" customHeight="true" outlineLevel="0" collapsed="false">
      <c r="A2185" s="1" t="s">
        <v>5143</v>
      </c>
      <c r="B2185" s="147" t="s">
        <v>371</v>
      </c>
      <c r="F2185" s="210"/>
      <c r="H2185" s="146" t="s">
        <v>649</v>
      </c>
      <c r="I2185" s="153" t="s">
        <v>650</v>
      </c>
      <c r="J2185" s="146" t="s">
        <v>395</v>
      </c>
      <c r="AJ2185" s="219" t="n">
        <f aca="false">SeqEnd-SeqBeg+1</f>
        <v>1</v>
      </c>
      <c r="AK2185" s="220" t="n">
        <f aca="false">AND( SeqBeg&lt;=Beg  , End &lt;=SeqEnd )</f>
        <v>0</v>
      </c>
      <c r="AN2185" s="221"/>
      <c r="AO2185" s="147" t="s">
        <v>103</v>
      </c>
      <c r="AP2185" s="147" t="s">
        <v>103</v>
      </c>
      <c r="AQ2185" s="147" t="s">
        <v>103</v>
      </c>
      <c r="AR2185" s="147" t="s">
        <v>103</v>
      </c>
      <c r="AS2185" s="147" t="s">
        <v>103</v>
      </c>
      <c r="AT2185" s="147" t="s">
        <v>103</v>
      </c>
      <c r="AU2185" s="146"/>
      <c r="AW2185" s="222" t="str">
        <f aca="false">HYPERLINK(CONCATENATE("http://www.ncbi.nlm.nih.gov/nuccore/",BM2185),BM2185)</f>
        <v>KJ922013</v>
      </c>
      <c r="AX2185" s="219" t="str">
        <f aca="false">CONCATENATE(D2185,IF(I2185="","",CONCATENATE(".",I2185)),IF(K2185="","",CONCATENATE(".",K2185)),IF(M2185="","",CONCATENATE(".",M2185)),IF(R2185="","",CONCATENATE(".",R2185)),IF(U2185="","","(*)"))</f>
        <v>.GBR</v>
      </c>
      <c r="AY2185" s="170" t="str">
        <f aca="false">CONCATENATE(BM2185,".",BN2185)</f>
        <v>KJ922013.</v>
      </c>
      <c r="AZ2185" s="171" t="str">
        <f aca="false">IF(AV2185="",IF(ISNUMBER(FIND(".",A2185)),LEFT(A2185,FIND(".",A2185)-1),A2185),AV2185)</f>
        <v>KJ922013</v>
      </c>
      <c r="BA2185" s="171" t="str">
        <f aca="false">IF(ISNUMBER(FIND("-",AZ2185)),LEFT(AZ2185,FIND("-",AZ2185)-1),AZ2185)</f>
        <v>KJ922013</v>
      </c>
      <c r="BB2185" s="170" t="str">
        <f aca="false"> MEGAname &amp; "="</f>
        <v>KJ922013=</v>
      </c>
      <c r="BC2185" s="170" t="str">
        <f aca="false">Clear &amp; IF(span ,"Span","out")</f>
        <v>KJ922013=out</v>
      </c>
      <c r="BD2185" s="170" t="str">
        <f aca="false">Clear &amp; IF(span, IF(B2185=".","Selected",B2185),"out")</f>
        <v>KJ922013=out</v>
      </c>
      <c r="BE2185" s="170" t="str">
        <f aca="false">Clear &amp; Strain</f>
        <v>KJ922013=</v>
      </c>
      <c r="BF2185" s="170" t="str">
        <f aca="false">CONCATENATE(A2185,"=",F2185,". ",AX2185,IF(AB2185="","",CONCATENATE(".",AB2185)))</f>
        <v>KJ922013=. .GBR</v>
      </c>
      <c r="BG2185" s="170" t="str">
        <f aca="false">CONCATENATE(A2185,"=",F2185,". ",AX2185)</f>
        <v>KJ922013=. .GBR</v>
      </c>
      <c r="BH2185" s="170" t="str">
        <f aca="false">CONCATENATE(A2185,"=",AX2185)</f>
        <v>KJ922013=.GBR</v>
      </c>
      <c r="BI2185" s="170" t="str">
        <f aca="false">CONCATENATE(A2185,"=",ComForSubtype,D2185)</f>
        <v>KJ922013=</v>
      </c>
      <c r="BJ2185" s="170" t="str">
        <f aca="false">CONCATENATE(A2185,"=",E2185)</f>
        <v>KJ922013=</v>
      </c>
      <c r="BK2185" s="170" t="str">
        <f aca="false">CONCATENATE(A2185,"=",C2185)</f>
        <v>KJ922013=</v>
      </c>
      <c r="BL2185" s="170" t="str">
        <f aca="false">CONCATENATE(D2185,"=")</f>
        <v>=</v>
      </c>
      <c r="BM2185" s="223" t="str">
        <f aca="false">IF(BA2185="XX","",BA2185)</f>
        <v>KJ922013</v>
      </c>
      <c r="BN2185" s="224" t="str">
        <f aca="false">CONCATENATE(IF(F2185="","",F2185),IF(G2185="","",CONCATENATE(" / ",G2185)))</f>
        <v/>
      </c>
      <c r="BO2185" s="225" t="str">
        <f aca="false">AX2185</f>
        <v>.GBR</v>
      </c>
      <c r="BP2185" s="226" t="str">
        <f aca="false">IF(V2185="","",V2185)</f>
        <v/>
      </c>
      <c r="BQ2185" s="226" t="str">
        <f aca="false">IF(W2185="","",CONCATENATE(W2185,IF(LEFT(AO2185,1)="s","+","")))</f>
        <v/>
      </c>
      <c r="BR2185" s="226" t="str">
        <f aca="false">IF(X2185="","",CONCATENATE(X2185,IF(LEFT(AQ2185,1)="s","+","")))</f>
        <v/>
      </c>
      <c r="BS2185" s="226" t="str">
        <f aca="false">IF(Y2185="","",CONCATENATE(Y2185,IF(LEFT(AR2185,1)="s","+","")))</f>
        <v/>
      </c>
      <c r="BT2185" s="226" t="str">
        <f aca="false">IF(Z2185="","",CONCATENATE(Z2185,IF(LEFT(AS2185,1)="s","+","")))</f>
        <v/>
      </c>
      <c r="BU2185" s="227" t="str">
        <f aca="false">IF(AA2185="","",CONCATENATE(AA2185,IF(LEFT(AT2185,1)="s","+","")))</f>
        <v/>
      </c>
      <c r="BW2185" s="177" t="s">
        <v>338</v>
      </c>
      <c r="BX2185" s="170" t="str">
        <f aca="false">IF(BW2185&lt;&gt;"",IF(ISNUMBER(FIND("=",BW2185)),LEFT(BW2185,FIND("=",BW2185)-1),BW2185),BW2185)</f>
        <v>xx</v>
      </c>
      <c r="BY2185" s="170" t="str">
        <f aca="false">IF(BW2185&lt;&gt;"",IF(ISNUMBER(FIND("=",BW2185)),RIGHT(BW2185,LEN(BW2185)-FIND("=",BW2185)),""),"")</f>
        <v>Non_select</v>
      </c>
      <c r="BZ2185" s="170" t="str">
        <f aca="false">IF(BX2185&lt;&gt;"",IF(ISNUMBER(FIND(".",BX2185)),LEFT(BX2185,FIND(".",BX2185)-1),BX2185),BX2185)</f>
        <v>xx</v>
      </c>
      <c r="CA2185" s="170" t="str">
        <f aca="false">IF(BX2185&lt;&gt;"",IF(ISNUMBER(FIND(".",BX2185)),RIGHT(BX2185,LEN(BX2185)-FIND(".",BX2185)),""),"")</f>
        <v/>
      </c>
      <c r="CC2185" s="170" t="str">
        <f aca="false">A2185</f>
        <v>KJ922013</v>
      </c>
      <c r="CD2185" s="178" t="s">
        <v>339</v>
      </c>
      <c r="CE2185" s="178" t="s">
        <v>340</v>
      </c>
      <c r="CF2185" s="178" t="s">
        <v>341</v>
      </c>
      <c r="CK2185" s="178"/>
      <c r="CR2185" s="228" t="n">
        <f aca="false">C2185</f>
        <v>0</v>
      </c>
      <c r="CS2185" s="229" t="n">
        <f aca="false">D2185</f>
        <v>0</v>
      </c>
      <c r="CT2185" s="170" t="str">
        <f aca="false">CONCATENATE(CD2185," strain ",CM2185," ",CL2185,", partial cds")</f>
        <v>Hepatitis E virus strain  , partial cds</v>
      </c>
    </row>
    <row r="2186" customFormat="false" ht="11.9" hidden="true" customHeight="true" outlineLevel="0" collapsed="false">
      <c r="A2186" s="1" t="s">
        <v>5144</v>
      </c>
      <c r="B2186" s="147" t="s">
        <v>371</v>
      </c>
      <c r="F2186" s="210"/>
      <c r="H2186" s="146" t="s">
        <v>649</v>
      </c>
      <c r="I2186" s="153" t="s">
        <v>650</v>
      </c>
      <c r="J2186" s="146" t="s">
        <v>395</v>
      </c>
      <c r="AJ2186" s="219" t="n">
        <f aca="false">SeqEnd-SeqBeg+1</f>
        <v>1</v>
      </c>
      <c r="AK2186" s="220" t="n">
        <f aca="false">AND( SeqBeg&lt;=Beg  , End &lt;=SeqEnd )</f>
        <v>0</v>
      </c>
      <c r="AN2186" s="221"/>
      <c r="AO2186" s="147" t="s">
        <v>103</v>
      </c>
      <c r="AP2186" s="147" t="s">
        <v>103</v>
      </c>
      <c r="AQ2186" s="147" t="s">
        <v>103</v>
      </c>
      <c r="AR2186" s="147" t="s">
        <v>103</v>
      </c>
      <c r="AS2186" s="147" t="s">
        <v>103</v>
      </c>
      <c r="AT2186" s="147" t="s">
        <v>103</v>
      </c>
      <c r="AU2186" s="146"/>
      <c r="AW2186" s="222" t="str">
        <f aca="false">HYPERLINK(CONCATENATE("http://www.ncbi.nlm.nih.gov/nuccore/",BM2186),BM2186)</f>
        <v>KJ922014</v>
      </c>
      <c r="AX2186" s="219" t="str">
        <f aca="false">CONCATENATE(D2186,IF(I2186="","",CONCATENATE(".",I2186)),IF(K2186="","",CONCATENATE(".",K2186)),IF(M2186="","",CONCATENATE(".",M2186)),IF(R2186="","",CONCATENATE(".",R2186)),IF(U2186="","","(*)"))</f>
        <v>.GBR</v>
      </c>
      <c r="AY2186" s="170" t="str">
        <f aca="false">CONCATENATE(BM2186,".",BN2186)</f>
        <v>KJ922014.</v>
      </c>
      <c r="AZ2186" s="171" t="str">
        <f aca="false">IF(AV2186="",IF(ISNUMBER(FIND(".",A2186)),LEFT(A2186,FIND(".",A2186)-1),A2186),AV2186)</f>
        <v>KJ922014</v>
      </c>
      <c r="BA2186" s="171" t="str">
        <f aca="false">IF(ISNUMBER(FIND("-",AZ2186)),LEFT(AZ2186,FIND("-",AZ2186)-1),AZ2186)</f>
        <v>KJ922014</v>
      </c>
      <c r="BB2186" s="170" t="str">
        <f aca="false"> MEGAname &amp; "="</f>
        <v>KJ922014=</v>
      </c>
      <c r="BC2186" s="170" t="str">
        <f aca="false">Clear &amp; IF(span ,"Span","out")</f>
        <v>KJ922014=out</v>
      </c>
      <c r="BD2186" s="170" t="str">
        <f aca="false">Clear &amp; IF(span, IF(B2186=".","Selected",B2186),"out")</f>
        <v>KJ922014=out</v>
      </c>
      <c r="BE2186" s="170" t="str">
        <f aca="false">Clear &amp; Strain</f>
        <v>KJ922014=</v>
      </c>
      <c r="BF2186" s="170" t="str">
        <f aca="false">CONCATENATE(A2186,"=",F2186,". ",AX2186,IF(AB2186="","",CONCATENATE(".",AB2186)))</f>
        <v>KJ922014=. .GBR</v>
      </c>
      <c r="BG2186" s="170" t="str">
        <f aca="false">CONCATENATE(A2186,"=",F2186,". ",AX2186)</f>
        <v>KJ922014=. .GBR</v>
      </c>
      <c r="BH2186" s="170" t="str">
        <f aca="false">CONCATENATE(A2186,"=",AX2186)</f>
        <v>KJ922014=.GBR</v>
      </c>
      <c r="BI2186" s="170" t="str">
        <f aca="false">CONCATENATE(A2186,"=",ComForSubtype,D2186)</f>
        <v>KJ922014=</v>
      </c>
      <c r="BJ2186" s="170" t="str">
        <f aca="false">CONCATENATE(A2186,"=",E2186)</f>
        <v>KJ922014=</v>
      </c>
      <c r="BK2186" s="170" t="str">
        <f aca="false">CONCATENATE(A2186,"=",C2186)</f>
        <v>KJ922014=</v>
      </c>
      <c r="BL2186" s="170" t="str">
        <f aca="false">CONCATENATE(D2186,"=")</f>
        <v>=</v>
      </c>
      <c r="BM2186" s="223" t="str">
        <f aca="false">IF(BA2186="XX","",BA2186)</f>
        <v>KJ922014</v>
      </c>
      <c r="BN2186" s="224" t="str">
        <f aca="false">CONCATENATE(IF(F2186="","",F2186),IF(G2186="","",CONCATENATE(" / ",G2186)))</f>
        <v/>
      </c>
      <c r="BO2186" s="225" t="str">
        <f aca="false">AX2186</f>
        <v>.GBR</v>
      </c>
      <c r="BP2186" s="226" t="str">
        <f aca="false">IF(V2186="","",V2186)</f>
        <v/>
      </c>
      <c r="BQ2186" s="226" t="str">
        <f aca="false">IF(W2186="","",CONCATENATE(W2186,IF(LEFT(AO2186,1)="s","+","")))</f>
        <v/>
      </c>
      <c r="BR2186" s="226" t="str">
        <f aca="false">IF(X2186="","",CONCATENATE(X2186,IF(LEFT(AQ2186,1)="s","+","")))</f>
        <v/>
      </c>
      <c r="BS2186" s="226" t="str">
        <f aca="false">IF(Y2186="","",CONCATENATE(Y2186,IF(LEFT(AR2186,1)="s","+","")))</f>
        <v/>
      </c>
      <c r="BT2186" s="226" t="str">
        <f aca="false">IF(Z2186="","",CONCATENATE(Z2186,IF(LEFT(AS2186,1)="s","+","")))</f>
        <v/>
      </c>
      <c r="BU2186" s="227" t="str">
        <f aca="false">IF(AA2186="","",CONCATENATE(AA2186,IF(LEFT(AT2186,1)="s","+","")))</f>
        <v/>
      </c>
      <c r="BW2186" s="177" t="s">
        <v>338</v>
      </c>
      <c r="BX2186" s="170" t="str">
        <f aca="false">IF(BW2186&lt;&gt;"",IF(ISNUMBER(FIND("=",BW2186)),LEFT(BW2186,FIND("=",BW2186)-1),BW2186),BW2186)</f>
        <v>xx</v>
      </c>
      <c r="BY2186" s="170" t="str">
        <f aca="false">IF(BW2186&lt;&gt;"",IF(ISNUMBER(FIND("=",BW2186)),RIGHT(BW2186,LEN(BW2186)-FIND("=",BW2186)),""),"")</f>
        <v>Non_select</v>
      </c>
      <c r="BZ2186" s="170" t="str">
        <f aca="false">IF(BX2186&lt;&gt;"",IF(ISNUMBER(FIND(".",BX2186)),LEFT(BX2186,FIND(".",BX2186)-1),BX2186),BX2186)</f>
        <v>xx</v>
      </c>
      <c r="CA2186" s="170" t="str">
        <f aca="false">IF(BX2186&lt;&gt;"",IF(ISNUMBER(FIND(".",BX2186)),RIGHT(BX2186,LEN(BX2186)-FIND(".",BX2186)),""),"")</f>
        <v/>
      </c>
      <c r="CC2186" s="170" t="str">
        <f aca="false">A2186</f>
        <v>KJ922014</v>
      </c>
      <c r="CD2186" s="178" t="s">
        <v>339</v>
      </c>
      <c r="CE2186" s="178" t="s">
        <v>340</v>
      </c>
      <c r="CF2186" s="178" t="s">
        <v>341</v>
      </c>
      <c r="CK2186" s="178"/>
      <c r="CR2186" s="228" t="n">
        <f aca="false">C2186</f>
        <v>0</v>
      </c>
      <c r="CS2186" s="229" t="n">
        <f aca="false">D2186</f>
        <v>0</v>
      </c>
      <c r="CT2186" s="170" t="str">
        <f aca="false">CONCATENATE(CD2186," strain ",CM2186," ",CL2186,", partial cds")</f>
        <v>Hepatitis E virus strain  , partial cds</v>
      </c>
    </row>
    <row r="2187" customFormat="false" ht="11.9" hidden="true" customHeight="true" outlineLevel="0" collapsed="false">
      <c r="A2187" s="1" t="s">
        <v>5145</v>
      </c>
      <c r="B2187" s="147" t="s">
        <v>371</v>
      </c>
      <c r="F2187" s="210"/>
      <c r="H2187" s="146" t="s">
        <v>649</v>
      </c>
      <c r="I2187" s="153" t="s">
        <v>650</v>
      </c>
      <c r="J2187" s="146" t="s">
        <v>395</v>
      </c>
      <c r="AJ2187" s="219" t="n">
        <f aca="false">SeqEnd-SeqBeg+1</f>
        <v>1</v>
      </c>
      <c r="AK2187" s="220" t="n">
        <f aca="false">AND( SeqBeg&lt;=Beg  , End &lt;=SeqEnd )</f>
        <v>0</v>
      </c>
      <c r="AN2187" s="221"/>
      <c r="AO2187" s="147" t="s">
        <v>103</v>
      </c>
      <c r="AP2187" s="147" t="s">
        <v>103</v>
      </c>
      <c r="AQ2187" s="147" t="s">
        <v>103</v>
      </c>
      <c r="AR2187" s="147" t="s">
        <v>103</v>
      </c>
      <c r="AS2187" s="147" t="s">
        <v>103</v>
      </c>
      <c r="AT2187" s="147" t="s">
        <v>103</v>
      </c>
      <c r="AU2187" s="146"/>
      <c r="AW2187" s="222" t="str">
        <f aca="false">HYPERLINK(CONCATENATE("http://www.ncbi.nlm.nih.gov/nuccore/",BM2187),BM2187)</f>
        <v>KJ922015</v>
      </c>
      <c r="AX2187" s="219" t="str">
        <f aca="false">CONCATENATE(D2187,IF(I2187="","",CONCATENATE(".",I2187)),IF(K2187="","",CONCATENATE(".",K2187)),IF(M2187="","",CONCATENATE(".",M2187)),IF(R2187="","",CONCATENATE(".",R2187)),IF(U2187="","","(*)"))</f>
        <v>.GBR</v>
      </c>
      <c r="AY2187" s="170" t="str">
        <f aca="false">CONCATENATE(BM2187,".",BN2187)</f>
        <v>KJ922015.</v>
      </c>
      <c r="AZ2187" s="171" t="str">
        <f aca="false">IF(AV2187="",IF(ISNUMBER(FIND(".",A2187)),LEFT(A2187,FIND(".",A2187)-1),A2187),AV2187)</f>
        <v>KJ922015</v>
      </c>
      <c r="BA2187" s="171" t="str">
        <f aca="false">IF(ISNUMBER(FIND("-",AZ2187)),LEFT(AZ2187,FIND("-",AZ2187)-1),AZ2187)</f>
        <v>KJ922015</v>
      </c>
      <c r="BB2187" s="170" t="str">
        <f aca="false"> MEGAname &amp; "="</f>
        <v>KJ922015=</v>
      </c>
      <c r="BC2187" s="170" t="str">
        <f aca="false">Clear &amp; IF(span ,"Span","out")</f>
        <v>KJ922015=out</v>
      </c>
      <c r="BD2187" s="170" t="str">
        <f aca="false">Clear &amp; IF(span, IF(B2187=".","Selected",B2187),"out")</f>
        <v>KJ922015=out</v>
      </c>
      <c r="BE2187" s="170" t="str">
        <f aca="false">Clear &amp; Strain</f>
        <v>KJ922015=</v>
      </c>
      <c r="BF2187" s="170" t="str">
        <f aca="false">CONCATENATE(A2187,"=",F2187,". ",AX2187,IF(AB2187="","",CONCATENATE(".",AB2187)))</f>
        <v>KJ922015=. .GBR</v>
      </c>
      <c r="BG2187" s="170" t="str">
        <f aca="false">CONCATENATE(A2187,"=",F2187,". ",AX2187)</f>
        <v>KJ922015=. .GBR</v>
      </c>
      <c r="BH2187" s="170" t="str">
        <f aca="false">CONCATENATE(A2187,"=",AX2187)</f>
        <v>KJ922015=.GBR</v>
      </c>
      <c r="BI2187" s="170" t="str">
        <f aca="false">CONCATENATE(A2187,"=",ComForSubtype,D2187)</f>
        <v>KJ922015=</v>
      </c>
      <c r="BJ2187" s="170" t="str">
        <f aca="false">CONCATENATE(A2187,"=",E2187)</f>
        <v>KJ922015=</v>
      </c>
      <c r="BK2187" s="170" t="str">
        <f aca="false">CONCATENATE(A2187,"=",C2187)</f>
        <v>KJ922015=</v>
      </c>
      <c r="BL2187" s="170" t="str">
        <f aca="false">CONCATENATE(D2187,"=")</f>
        <v>=</v>
      </c>
      <c r="BM2187" s="223" t="str">
        <f aca="false">IF(BA2187="XX","",BA2187)</f>
        <v>KJ922015</v>
      </c>
      <c r="BN2187" s="224" t="str">
        <f aca="false">CONCATENATE(IF(F2187="","",F2187),IF(G2187="","",CONCATENATE(" / ",G2187)))</f>
        <v/>
      </c>
      <c r="BO2187" s="225" t="str">
        <f aca="false">AX2187</f>
        <v>.GBR</v>
      </c>
      <c r="BP2187" s="226" t="str">
        <f aca="false">IF(V2187="","",V2187)</f>
        <v/>
      </c>
      <c r="BQ2187" s="226" t="str">
        <f aca="false">IF(W2187="","",CONCATENATE(W2187,IF(LEFT(AO2187,1)="s","+","")))</f>
        <v/>
      </c>
      <c r="BR2187" s="226" t="str">
        <f aca="false">IF(X2187="","",CONCATENATE(X2187,IF(LEFT(AQ2187,1)="s","+","")))</f>
        <v/>
      </c>
      <c r="BS2187" s="226" t="str">
        <f aca="false">IF(Y2187="","",CONCATENATE(Y2187,IF(LEFT(AR2187,1)="s","+","")))</f>
        <v/>
      </c>
      <c r="BT2187" s="226" t="str">
        <f aca="false">IF(Z2187="","",CONCATENATE(Z2187,IF(LEFT(AS2187,1)="s","+","")))</f>
        <v/>
      </c>
      <c r="BU2187" s="227" t="str">
        <f aca="false">IF(AA2187="","",CONCATENATE(AA2187,IF(LEFT(AT2187,1)="s","+","")))</f>
        <v/>
      </c>
      <c r="BW2187" s="177" t="s">
        <v>338</v>
      </c>
      <c r="BX2187" s="170" t="str">
        <f aca="false">IF(BW2187&lt;&gt;"",IF(ISNUMBER(FIND("=",BW2187)),LEFT(BW2187,FIND("=",BW2187)-1),BW2187),BW2187)</f>
        <v>xx</v>
      </c>
      <c r="BY2187" s="170" t="str">
        <f aca="false">IF(BW2187&lt;&gt;"",IF(ISNUMBER(FIND("=",BW2187)),RIGHT(BW2187,LEN(BW2187)-FIND("=",BW2187)),""),"")</f>
        <v>Non_select</v>
      </c>
      <c r="BZ2187" s="170" t="str">
        <f aca="false">IF(BX2187&lt;&gt;"",IF(ISNUMBER(FIND(".",BX2187)),LEFT(BX2187,FIND(".",BX2187)-1),BX2187),BX2187)</f>
        <v>xx</v>
      </c>
      <c r="CA2187" s="170" t="str">
        <f aca="false">IF(BX2187&lt;&gt;"",IF(ISNUMBER(FIND(".",BX2187)),RIGHT(BX2187,LEN(BX2187)-FIND(".",BX2187)),""),"")</f>
        <v/>
      </c>
      <c r="CC2187" s="170" t="str">
        <f aca="false">A2187</f>
        <v>KJ922015</v>
      </c>
      <c r="CD2187" s="178" t="s">
        <v>339</v>
      </c>
      <c r="CE2187" s="178" t="s">
        <v>340</v>
      </c>
      <c r="CF2187" s="178" t="s">
        <v>341</v>
      </c>
      <c r="CK2187" s="178"/>
      <c r="CR2187" s="228" t="n">
        <f aca="false">C2187</f>
        <v>0</v>
      </c>
      <c r="CS2187" s="229" t="n">
        <f aca="false">D2187</f>
        <v>0</v>
      </c>
      <c r="CT2187" s="170" t="str">
        <f aca="false">CONCATENATE(CD2187," strain ",CM2187," ",CL2187,", partial cds")</f>
        <v>Hepatitis E virus strain  , partial cds</v>
      </c>
    </row>
    <row r="2188" customFormat="false" ht="11.9" hidden="true" customHeight="true" outlineLevel="0" collapsed="false">
      <c r="A2188" s="1" t="s">
        <v>5146</v>
      </c>
      <c r="B2188" s="147" t="s">
        <v>371</v>
      </c>
      <c r="F2188" s="210"/>
      <c r="H2188" s="146" t="s">
        <v>649</v>
      </c>
      <c r="I2188" s="153" t="s">
        <v>650</v>
      </c>
      <c r="J2188" s="146" t="s">
        <v>395</v>
      </c>
      <c r="AJ2188" s="219" t="n">
        <f aca="false">SeqEnd-SeqBeg+1</f>
        <v>1</v>
      </c>
      <c r="AK2188" s="220" t="n">
        <f aca="false">AND( SeqBeg&lt;=Beg  , End &lt;=SeqEnd )</f>
        <v>0</v>
      </c>
      <c r="AN2188" s="221"/>
      <c r="AO2188" s="147" t="s">
        <v>103</v>
      </c>
      <c r="AP2188" s="147" t="s">
        <v>103</v>
      </c>
      <c r="AQ2188" s="147" t="s">
        <v>103</v>
      </c>
      <c r="AR2188" s="147" t="s">
        <v>103</v>
      </c>
      <c r="AS2188" s="147" t="s">
        <v>103</v>
      </c>
      <c r="AT2188" s="147" t="s">
        <v>103</v>
      </c>
      <c r="AU2188" s="146"/>
      <c r="AW2188" s="222" t="str">
        <f aca="false">HYPERLINK(CONCATENATE("http://www.ncbi.nlm.nih.gov/nuccore/",BM2188),BM2188)</f>
        <v>KJ922016</v>
      </c>
      <c r="AX2188" s="219" t="str">
        <f aca="false">CONCATENATE(D2188,IF(I2188="","",CONCATENATE(".",I2188)),IF(K2188="","",CONCATENATE(".",K2188)),IF(M2188="","",CONCATENATE(".",M2188)),IF(R2188="","",CONCATENATE(".",R2188)),IF(U2188="","","(*)"))</f>
        <v>.GBR</v>
      </c>
      <c r="AY2188" s="170" t="str">
        <f aca="false">CONCATENATE(BM2188,".",BN2188)</f>
        <v>KJ922016.</v>
      </c>
      <c r="AZ2188" s="171" t="str">
        <f aca="false">IF(AV2188="",IF(ISNUMBER(FIND(".",A2188)),LEFT(A2188,FIND(".",A2188)-1),A2188),AV2188)</f>
        <v>KJ922016</v>
      </c>
      <c r="BA2188" s="171" t="str">
        <f aca="false">IF(ISNUMBER(FIND("-",AZ2188)),LEFT(AZ2188,FIND("-",AZ2188)-1),AZ2188)</f>
        <v>KJ922016</v>
      </c>
      <c r="BB2188" s="170" t="str">
        <f aca="false"> MEGAname &amp; "="</f>
        <v>KJ922016=</v>
      </c>
      <c r="BC2188" s="170" t="str">
        <f aca="false">Clear &amp; IF(span ,"Span","out")</f>
        <v>KJ922016=out</v>
      </c>
      <c r="BD2188" s="170" t="str">
        <f aca="false">Clear &amp; IF(span, IF(B2188=".","Selected",B2188),"out")</f>
        <v>KJ922016=out</v>
      </c>
      <c r="BE2188" s="170" t="str">
        <f aca="false">Clear &amp; Strain</f>
        <v>KJ922016=</v>
      </c>
      <c r="BF2188" s="170" t="str">
        <f aca="false">CONCATENATE(A2188,"=",F2188,". ",AX2188,IF(AB2188="","",CONCATENATE(".",AB2188)))</f>
        <v>KJ922016=. .GBR</v>
      </c>
      <c r="BG2188" s="170" t="str">
        <f aca="false">CONCATENATE(A2188,"=",F2188,". ",AX2188)</f>
        <v>KJ922016=. .GBR</v>
      </c>
      <c r="BH2188" s="170" t="str">
        <f aca="false">CONCATENATE(A2188,"=",AX2188)</f>
        <v>KJ922016=.GBR</v>
      </c>
      <c r="BI2188" s="170" t="str">
        <f aca="false">CONCATENATE(A2188,"=",ComForSubtype,D2188)</f>
        <v>KJ922016=</v>
      </c>
      <c r="BJ2188" s="170" t="str">
        <f aca="false">CONCATENATE(A2188,"=",E2188)</f>
        <v>KJ922016=</v>
      </c>
      <c r="BK2188" s="170" t="str">
        <f aca="false">CONCATENATE(A2188,"=",C2188)</f>
        <v>KJ922016=</v>
      </c>
      <c r="BL2188" s="170" t="str">
        <f aca="false">CONCATENATE(D2188,"=")</f>
        <v>=</v>
      </c>
      <c r="BM2188" s="223" t="str">
        <f aca="false">IF(BA2188="XX","",BA2188)</f>
        <v>KJ922016</v>
      </c>
      <c r="BN2188" s="224" t="str">
        <f aca="false">CONCATENATE(IF(F2188="","",F2188),IF(G2188="","",CONCATENATE(" / ",G2188)))</f>
        <v/>
      </c>
      <c r="BO2188" s="225" t="str">
        <f aca="false">AX2188</f>
        <v>.GBR</v>
      </c>
      <c r="BP2188" s="226" t="str">
        <f aca="false">IF(V2188="","",V2188)</f>
        <v/>
      </c>
      <c r="BQ2188" s="226" t="str">
        <f aca="false">IF(W2188="","",CONCATENATE(W2188,IF(LEFT(AO2188,1)="s","+","")))</f>
        <v/>
      </c>
      <c r="BR2188" s="226" t="str">
        <f aca="false">IF(X2188="","",CONCATENATE(X2188,IF(LEFT(AQ2188,1)="s","+","")))</f>
        <v/>
      </c>
      <c r="BS2188" s="226" t="str">
        <f aca="false">IF(Y2188="","",CONCATENATE(Y2188,IF(LEFT(AR2188,1)="s","+","")))</f>
        <v/>
      </c>
      <c r="BT2188" s="226" t="str">
        <f aca="false">IF(Z2188="","",CONCATENATE(Z2188,IF(LEFT(AS2188,1)="s","+","")))</f>
        <v/>
      </c>
      <c r="BU2188" s="227" t="str">
        <f aca="false">IF(AA2188="","",CONCATENATE(AA2188,IF(LEFT(AT2188,1)="s","+","")))</f>
        <v/>
      </c>
      <c r="BW2188" s="177" t="s">
        <v>338</v>
      </c>
      <c r="BX2188" s="170" t="str">
        <f aca="false">IF(BW2188&lt;&gt;"",IF(ISNUMBER(FIND("=",BW2188)),LEFT(BW2188,FIND("=",BW2188)-1),BW2188),BW2188)</f>
        <v>xx</v>
      </c>
      <c r="BY2188" s="170" t="str">
        <f aca="false">IF(BW2188&lt;&gt;"",IF(ISNUMBER(FIND("=",BW2188)),RIGHT(BW2188,LEN(BW2188)-FIND("=",BW2188)),""),"")</f>
        <v>Non_select</v>
      </c>
      <c r="BZ2188" s="170" t="str">
        <f aca="false">IF(BX2188&lt;&gt;"",IF(ISNUMBER(FIND(".",BX2188)),LEFT(BX2188,FIND(".",BX2188)-1),BX2188),BX2188)</f>
        <v>xx</v>
      </c>
      <c r="CA2188" s="170" t="str">
        <f aca="false">IF(BX2188&lt;&gt;"",IF(ISNUMBER(FIND(".",BX2188)),RIGHT(BX2188,LEN(BX2188)-FIND(".",BX2188)),""),"")</f>
        <v/>
      </c>
      <c r="CC2188" s="170" t="str">
        <f aca="false">A2188</f>
        <v>KJ922016</v>
      </c>
      <c r="CD2188" s="178" t="s">
        <v>339</v>
      </c>
      <c r="CE2188" s="178" t="s">
        <v>340</v>
      </c>
      <c r="CF2188" s="178" t="s">
        <v>341</v>
      </c>
      <c r="CK2188" s="178"/>
      <c r="CR2188" s="228" t="n">
        <f aca="false">C2188</f>
        <v>0</v>
      </c>
      <c r="CS2188" s="229" t="n">
        <f aca="false">D2188</f>
        <v>0</v>
      </c>
      <c r="CT2188" s="170" t="str">
        <f aca="false">CONCATENATE(CD2188," strain ",CM2188," ",CL2188,", partial cds")</f>
        <v>Hepatitis E virus strain  , partial cds</v>
      </c>
    </row>
    <row r="2189" customFormat="false" ht="11.9" hidden="true" customHeight="true" outlineLevel="0" collapsed="false">
      <c r="A2189" s="1" t="s">
        <v>5147</v>
      </c>
      <c r="B2189" s="147" t="s">
        <v>371</v>
      </c>
      <c r="F2189" s="210"/>
      <c r="H2189" s="146" t="s">
        <v>649</v>
      </c>
      <c r="I2189" s="153" t="s">
        <v>650</v>
      </c>
      <c r="J2189" s="146" t="s">
        <v>395</v>
      </c>
      <c r="AJ2189" s="219" t="n">
        <f aca="false">SeqEnd-SeqBeg+1</f>
        <v>1</v>
      </c>
      <c r="AK2189" s="220" t="n">
        <f aca="false">AND( SeqBeg&lt;=Beg  , End &lt;=SeqEnd )</f>
        <v>0</v>
      </c>
      <c r="AN2189" s="221"/>
      <c r="AO2189" s="147" t="s">
        <v>103</v>
      </c>
      <c r="AP2189" s="147" t="s">
        <v>103</v>
      </c>
      <c r="AQ2189" s="147" t="s">
        <v>103</v>
      </c>
      <c r="AR2189" s="147" t="s">
        <v>103</v>
      </c>
      <c r="AS2189" s="147" t="s">
        <v>103</v>
      </c>
      <c r="AT2189" s="147" t="s">
        <v>103</v>
      </c>
      <c r="AU2189" s="146"/>
      <c r="AW2189" s="222" t="str">
        <f aca="false">HYPERLINK(CONCATENATE("http://www.ncbi.nlm.nih.gov/nuccore/",BM2189),BM2189)</f>
        <v>KJ922017</v>
      </c>
      <c r="AX2189" s="219" t="str">
        <f aca="false">CONCATENATE(D2189,IF(I2189="","",CONCATENATE(".",I2189)),IF(K2189="","",CONCATENATE(".",K2189)),IF(M2189="","",CONCATENATE(".",M2189)),IF(R2189="","",CONCATENATE(".",R2189)),IF(U2189="","","(*)"))</f>
        <v>.GBR</v>
      </c>
      <c r="AY2189" s="170" t="str">
        <f aca="false">CONCATENATE(BM2189,".",BN2189)</f>
        <v>KJ922017.</v>
      </c>
      <c r="AZ2189" s="171" t="str">
        <f aca="false">IF(AV2189="",IF(ISNUMBER(FIND(".",A2189)),LEFT(A2189,FIND(".",A2189)-1),A2189),AV2189)</f>
        <v>KJ922017</v>
      </c>
      <c r="BA2189" s="171" t="str">
        <f aca="false">IF(ISNUMBER(FIND("-",AZ2189)),LEFT(AZ2189,FIND("-",AZ2189)-1),AZ2189)</f>
        <v>KJ922017</v>
      </c>
      <c r="BB2189" s="170" t="str">
        <f aca="false"> MEGAname &amp; "="</f>
        <v>KJ922017=</v>
      </c>
      <c r="BC2189" s="170" t="str">
        <f aca="false">Clear &amp; IF(span ,"Span","out")</f>
        <v>KJ922017=out</v>
      </c>
      <c r="BD2189" s="170" t="str">
        <f aca="false">Clear &amp; IF(span, IF(B2189=".","Selected",B2189),"out")</f>
        <v>KJ922017=out</v>
      </c>
      <c r="BE2189" s="170" t="str">
        <f aca="false">Clear &amp; Strain</f>
        <v>KJ922017=</v>
      </c>
      <c r="BF2189" s="170" t="str">
        <f aca="false">CONCATENATE(A2189,"=",F2189,". ",AX2189,IF(AB2189="","",CONCATENATE(".",AB2189)))</f>
        <v>KJ922017=. .GBR</v>
      </c>
      <c r="BG2189" s="170" t="str">
        <f aca="false">CONCATENATE(A2189,"=",F2189,". ",AX2189)</f>
        <v>KJ922017=. .GBR</v>
      </c>
      <c r="BH2189" s="170" t="str">
        <f aca="false">CONCATENATE(A2189,"=",AX2189)</f>
        <v>KJ922017=.GBR</v>
      </c>
      <c r="BI2189" s="170" t="str">
        <f aca="false">CONCATENATE(A2189,"=",ComForSubtype,D2189)</f>
        <v>KJ922017=</v>
      </c>
      <c r="BJ2189" s="170" t="str">
        <f aca="false">CONCATENATE(A2189,"=",E2189)</f>
        <v>KJ922017=</v>
      </c>
      <c r="BK2189" s="170" t="str">
        <f aca="false">CONCATENATE(A2189,"=",C2189)</f>
        <v>KJ922017=</v>
      </c>
      <c r="BL2189" s="170" t="str">
        <f aca="false">CONCATENATE(D2189,"=")</f>
        <v>=</v>
      </c>
      <c r="BM2189" s="223" t="str">
        <f aca="false">IF(BA2189="XX","",BA2189)</f>
        <v>KJ922017</v>
      </c>
      <c r="BN2189" s="224" t="str">
        <f aca="false">CONCATENATE(IF(F2189="","",F2189),IF(G2189="","",CONCATENATE(" / ",G2189)))</f>
        <v/>
      </c>
      <c r="BO2189" s="225" t="str">
        <f aca="false">AX2189</f>
        <v>.GBR</v>
      </c>
      <c r="BP2189" s="226" t="str">
        <f aca="false">IF(V2189="","",V2189)</f>
        <v/>
      </c>
      <c r="BQ2189" s="226" t="str">
        <f aca="false">IF(W2189="","",CONCATENATE(W2189,IF(LEFT(AO2189,1)="s","+","")))</f>
        <v/>
      </c>
      <c r="BR2189" s="226" t="str">
        <f aca="false">IF(X2189="","",CONCATENATE(X2189,IF(LEFT(AQ2189,1)="s","+","")))</f>
        <v/>
      </c>
      <c r="BS2189" s="226" t="str">
        <f aca="false">IF(Y2189="","",CONCATENATE(Y2189,IF(LEFT(AR2189,1)="s","+","")))</f>
        <v/>
      </c>
      <c r="BT2189" s="226" t="str">
        <f aca="false">IF(Z2189="","",CONCATENATE(Z2189,IF(LEFT(AS2189,1)="s","+","")))</f>
        <v/>
      </c>
      <c r="BU2189" s="227" t="str">
        <f aca="false">IF(AA2189="","",CONCATENATE(AA2189,IF(LEFT(AT2189,1)="s","+","")))</f>
        <v/>
      </c>
      <c r="BW2189" s="177" t="s">
        <v>338</v>
      </c>
      <c r="BX2189" s="170" t="str">
        <f aca="false">IF(BW2189&lt;&gt;"",IF(ISNUMBER(FIND("=",BW2189)),LEFT(BW2189,FIND("=",BW2189)-1),BW2189),BW2189)</f>
        <v>xx</v>
      </c>
      <c r="BY2189" s="170" t="str">
        <f aca="false">IF(BW2189&lt;&gt;"",IF(ISNUMBER(FIND("=",BW2189)),RIGHT(BW2189,LEN(BW2189)-FIND("=",BW2189)),""),"")</f>
        <v>Non_select</v>
      </c>
      <c r="BZ2189" s="170" t="str">
        <f aca="false">IF(BX2189&lt;&gt;"",IF(ISNUMBER(FIND(".",BX2189)),LEFT(BX2189,FIND(".",BX2189)-1),BX2189),BX2189)</f>
        <v>xx</v>
      </c>
      <c r="CA2189" s="170" t="str">
        <f aca="false">IF(BX2189&lt;&gt;"",IF(ISNUMBER(FIND(".",BX2189)),RIGHT(BX2189,LEN(BX2189)-FIND(".",BX2189)),""),"")</f>
        <v/>
      </c>
      <c r="CC2189" s="170" t="str">
        <f aca="false">A2189</f>
        <v>KJ922017</v>
      </c>
      <c r="CD2189" s="178" t="s">
        <v>339</v>
      </c>
      <c r="CE2189" s="178" t="s">
        <v>340</v>
      </c>
      <c r="CF2189" s="178" t="s">
        <v>341</v>
      </c>
      <c r="CK2189" s="178"/>
      <c r="CR2189" s="228" t="n">
        <f aca="false">C2189</f>
        <v>0</v>
      </c>
      <c r="CS2189" s="229" t="n">
        <f aca="false">D2189</f>
        <v>0</v>
      </c>
      <c r="CT2189" s="170" t="str">
        <f aca="false">CONCATENATE(CD2189," strain ",CM2189," ",CL2189,", partial cds")</f>
        <v>Hepatitis E virus strain  , partial cds</v>
      </c>
    </row>
    <row r="2190" customFormat="false" ht="16.4" hidden="true" customHeight="false" outlineLevel="0" collapsed="false">
      <c r="A2190" s="1" t="s">
        <v>5148</v>
      </c>
      <c r="B2190" s="147" t="s">
        <v>371</v>
      </c>
      <c r="F2190" s="210"/>
      <c r="H2190" s="146" t="s">
        <v>649</v>
      </c>
      <c r="I2190" s="153" t="s">
        <v>650</v>
      </c>
      <c r="J2190" s="146" t="s">
        <v>395</v>
      </c>
      <c r="AJ2190" s="219" t="n">
        <f aca="false">SeqEnd-SeqBeg+1</f>
        <v>1</v>
      </c>
      <c r="AK2190" s="220" t="n">
        <f aca="false">AND( SeqBeg&lt;=Beg  , End &lt;=SeqEnd )</f>
        <v>0</v>
      </c>
      <c r="AN2190" s="221"/>
      <c r="AO2190" s="147" t="s">
        <v>103</v>
      </c>
      <c r="AP2190" s="147" t="s">
        <v>103</v>
      </c>
      <c r="AQ2190" s="147" t="s">
        <v>103</v>
      </c>
      <c r="AR2190" s="147" t="s">
        <v>103</v>
      </c>
      <c r="AS2190" s="147" t="s">
        <v>103</v>
      </c>
      <c r="AT2190" s="147" t="s">
        <v>103</v>
      </c>
      <c r="AU2190" s="146"/>
      <c r="AW2190" s="222" t="str">
        <f aca="false">HYPERLINK(CONCATENATE("http://www.ncbi.nlm.nih.gov/nuccore/",BM2190),BM2190)</f>
        <v>KJ922018</v>
      </c>
      <c r="AX2190" s="219" t="str">
        <f aca="false">CONCATENATE(D2190,IF(I2190="","",CONCATENATE(".",I2190)),IF(K2190="","",CONCATENATE(".",K2190)),IF(M2190="","",CONCATENATE(".",M2190)),IF(R2190="","",CONCATENATE(".",R2190)),IF(U2190="","","(*)"))</f>
        <v>.GBR</v>
      </c>
      <c r="AY2190" s="170" t="str">
        <f aca="false">CONCATENATE(BM2190,".",BN2190)</f>
        <v>KJ922018.</v>
      </c>
      <c r="AZ2190" s="171" t="str">
        <f aca="false">IF(AV2190="",IF(ISNUMBER(FIND(".",A2190)),LEFT(A2190,FIND(".",A2190)-1),A2190),AV2190)</f>
        <v>KJ922018</v>
      </c>
      <c r="BA2190" s="171" t="str">
        <f aca="false">IF(ISNUMBER(FIND("-",AZ2190)),LEFT(AZ2190,FIND("-",AZ2190)-1),AZ2190)</f>
        <v>KJ922018</v>
      </c>
      <c r="BB2190" s="170" t="str">
        <f aca="false"> MEGAname &amp; "="</f>
        <v>KJ922018=</v>
      </c>
      <c r="BC2190" s="170" t="str">
        <f aca="false">Clear &amp; IF(span ,"Span","out")</f>
        <v>KJ922018=out</v>
      </c>
      <c r="BD2190" s="170" t="str">
        <f aca="false">Clear &amp; IF(span, IF(B2190=".","Selected",B2190),"out")</f>
        <v>KJ922018=out</v>
      </c>
      <c r="BE2190" s="170" t="str">
        <f aca="false">Clear &amp; Strain</f>
        <v>KJ922018=</v>
      </c>
      <c r="BF2190" s="170" t="str">
        <f aca="false">CONCATENATE(A2190,"=",F2190,". ",AX2190,IF(AB2190="","",CONCATENATE(".",AB2190)))</f>
        <v>KJ922018=. .GBR</v>
      </c>
      <c r="BG2190" s="170" t="str">
        <f aca="false">CONCATENATE(A2190,"=",F2190,". ",AX2190)</f>
        <v>KJ922018=. .GBR</v>
      </c>
      <c r="BH2190" s="170" t="str">
        <f aca="false">CONCATENATE(A2190,"=",AX2190)</f>
        <v>KJ922018=.GBR</v>
      </c>
      <c r="BI2190" s="170" t="str">
        <f aca="false">CONCATENATE(A2190,"=",ComForSubtype,D2190)</f>
        <v>KJ922018=</v>
      </c>
      <c r="BJ2190" s="170" t="str">
        <f aca="false">CONCATENATE(A2190,"=",E2190)</f>
        <v>KJ922018=</v>
      </c>
      <c r="BK2190" s="170" t="str">
        <f aca="false">CONCATENATE(A2190,"=",C2190)</f>
        <v>KJ922018=</v>
      </c>
      <c r="BL2190" s="170" t="str">
        <f aca="false">CONCATENATE(D2190,"=")</f>
        <v>=</v>
      </c>
      <c r="BM2190" s="223" t="str">
        <f aca="false">IF(BA2190="XX","",BA2190)</f>
        <v>KJ922018</v>
      </c>
      <c r="BN2190" s="224" t="str">
        <f aca="false">CONCATENATE(IF(F2190="","",F2190),IF(G2190="","",CONCATENATE(" / ",G2190)))</f>
        <v/>
      </c>
      <c r="BO2190" s="225" t="str">
        <f aca="false">AX2190</f>
        <v>.GBR</v>
      </c>
      <c r="BP2190" s="226" t="str">
        <f aca="false">IF(V2190="","",V2190)</f>
        <v/>
      </c>
      <c r="BQ2190" s="226" t="str">
        <f aca="false">IF(W2190="","",CONCATENATE(W2190,IF(LEFT(AO2190,1)="s","+","")))</f>
        <v/>
      </c>
      <c r="BR2190" s="226" t="str">
        <f aca="false">IF(X2190="","",CONCATENATE(X2190,IF(LEFT(AQ2190,1)="s","+","")))</f>
        <v/>
      </c>
      <c r="BS2190" s="226" t="str">
        <f aca="false">IF(Y2190="","",CONCATENATE(Y2190,IF(LEFT(AR2190,1)="s","+","")))</f>
        <v/>
      </c>
      <c r="BT2190" s="226" t="str">
        <f aca="false">IF(Z2190="","",CONCATENATE(Z2190,IF(LEFT(AS2190,1)="s","+","")))</f>
        <v/>
      </c>
      <c r="BU2190" s="227" t="str">
        <f aca="false">IF(AA2190="","",CONCATENATE(AA2190,IF(LEFT(AT2190,1)="s","+","")))</f>
        <v/>
      </c>
      <c r="BW2190" s="177" t="s">
        <v>338</v>
      </c>
      <c r="BX2190" s="170" t="str">
        <f aca="false">IF(BW2190&lt;&gt;"",IF(ISNUMBER(FIND("=",BW2190)),LEFT(BW2190,FIND("=",BW2190)-1),BW2190),BW2190)</f>
        <v>xx</v>
      </c>
      <c r="BY2190" s="170" t="str">
        <f aca="false">IF(BW2190&lt;&gt;"",IF(ISNUMBER(FIND("=",BW2190)),RIGHT(BW2190,LEN(BW2190)-FIND("=",BW2190)),""),"")</f>
        <v>Non_select</v>
      </c>
      <c r="BZ2190" s="170" t="str">
        <f aca="false">IF(BX2190&lt;&gt;"",IF(ISNUMBER(FIND(".",BX2190)),LEFT(BX2190,FIND(".",BX2190)-1),BX2190),BX2190)</f>
        <v>xx</v>
      </c>
      <c r="CA2190" s="170" t="str">
        <f aca="false">IF(BX2190&lt;&gt;"",IF(ISNUMBER(FIND(".",BX2190)),RIGHT(BX2190,LEN(BX2190)-FIND(".",BX2190)),""),"")</f>
        <v/>
      </c>
      <c r="CC2190" s="170" t="str">
        <f aca="false">A2190</f>
        <v>KJ922018</v>
      </c>
      <c r="CD2190" s="178" t="s">
        <v>339</v>
      </c>
      <c r="CE2190" s="178" t="s">
        <v>340</v>
      </c>
      <c r="CF2190" s="178" t="s">
        <v>341</v>
      </c>
      <c r="CK2190" s="178"/>
      <c r="CR2190" s="228" t="n">
        <f aca="false">C2190</f>
        <v>0</v>
      </c>
      <c r="CS2190" s="229" t="n">
        <f aca="false">D2190</f>
        <v>0</v>
      </c>
      <c r="CT2190" s="170" t="str">
        <f aca="false">CONCATENATE(CD2190," strain ",CM2190," ",CL2190,", partial cds")</f>
        <v>Hepatitis E virus strain  , partial cds</v>
      </c>
    </row>
    <row r="1036569" customFormat="false" ht="12.8" hidden="false" customHeight="true" outlineLevel="0" collapsed="false"/>
    <row r="1036570" customFormat="false" ht="12.8" hidden="false" customHeight="true" outlineLevel="0" collapsed="false"/>
    <row r="1036571" customFormat="false" ht="12.8" hidden="false" customHeight="true" outlineLevel="0" collapsed="false"/>
    <row r="1036572" customFormat="false" ht="12.8" hidden="false" customHeight="true" outlineLevel="0" collapsed="false"/>
    <row r="1036573" customFormat="false" ht="12.8" hidden="false" customHeight="true" outlineLevel="0" collapsed="false"/>
    <row r="1036574" customFormat="false" ht="12.8" hidden="false" customHeight="true" outlineLevel="0" collapsed="false"/>
    <row r="1036575" customFormat="false" ht="12.8" hidden="false" customHeight="true" outlineLevel="0" collapsed="false"/>
    <row r="1036576" customFormat="false" ht="12.8" hidden="false" customHeight="true" outlineLevel="0" collapsed="false"/>
    <row r="1036577" customFormat="false" ht="12.8" hidden="false" customHeight="true" outlineLevel="0" collapsed="false"/>
    <row r="1036578" customFormat="false" ht="12.8" hidden="false" customHeight="true" outlineLevel="0" collapsed="false"/>
    <row r="1036579" customFormat="false" ht="12.8" hidden="false" customHeight="true" outlineLevel="0" collapsed="false"/>
    <row r="1036580" customFormat="false" ht="12.8" hidden="false" customHeight="true" outlineLevel="0" collapsed="false"/>
    <row r="1036581" customFormat="false" ht="12.8" hidden="false" customHeight="true" outlineLevel="0" collapsed="false"/>
    <row r="1036582" customFormat="false" ht="12.8" hidden="false" customHeight="true" outlineLevel="0" collapsed="false"/>
    <row r="1036583" customFormat="false" ht="12.8" hidden="false" customHeight="true" outlineLevel="0" collapsed="false"/>
    <row r="1036584" customFormat="false" ht="12.8" hidden="false" customHeight="true" outlineLevel="0" collapsed="false"/>
    <row r="1036585" customFormat="false" ht="12.8" hidden="false" customHeight="true" outlineLevel="0" collapsed="false"/>
    <row r="1036586" customFormat="false" ht="12.8" hidden="false" customHeight="true" outlineLevel="0" collapsed="false"/>
    <row r="1036587" customFormat="false" ht="12.8" hidden="false" customHeight="true" outlineLevel="0" collapsed="false"/>
    <row r="1036588" customFormat="false" ht="12.8" hidden="false" customHeight="true" outlineLevel="0" collapsed="false"/>
    <row r="1036589" customFormat="false" ht="12.8" hidden="false" customHeight="true" outlineLevel="0" collapsed="false"/>
    <row r="1036590" customFormat="false" ht="12.8" hidden="false" customHeight="true" outlineLevel="0" collapsed="false"/>
    <row r="1036591" customFormat="false" ht="12.8" hidden="false" customHeight="true" outlineLevel="0" collapsed="false"/>
    <row r="1036592" customFormat="false" ht="12.8" hidden="false" customHeight="true" outlineLevel="0" collapsed="false"/>
    <row r="1036593" customFormat="false" ht="12.8" hidden="false" customHeight="true" outlineLevel="0" collapsed="false"/>
    <row r="1036594" customFormat="false" ht="12.8" hidden="false" customHeight="true" outlineLevel="0" collapsed="false"/>
    <row r="1036595" customFormat="false" ht="12.8" hidden="false" customHeight="true" outlineLevel="0" collapsed="false"/>
    <row r="1036596" customFormat="false" ht="12.8" hidden="false" customHeight="true" outlineLevel="0" collapsed="false"/>
    <row r="1036597" customFormat="false" ht="12.8" hidden="false" customHeight="true" outlineLevel="0" collapsed="false"/>
    <row r="1036598" customFormat="false" ht="12.8" hidden="false" customHeight="true" outlineLevel="0" collapsed="false"/>
    <row r="1036599" customFormat="false" ht="12.8" hidden="false" customHeight="true" outlineLevel="0" collapsed="false"/>
    <row r="1036600" customFormat="false" ht="12.8" hidden="false" customHeight="true" outlineLevel="0" collapsed="false"/>
    <row r="1036601" customFormat="false" ht="12.8" hidden="false" customHeight="true" outlineLevel="0" collapsed="false"/>
    <row r="1036602" customFormat="false" ht="12.8" hidden="false" customHeight="true" outlineLevel="0" collapsed="false"/>
    <row r="1036603" customFormat="false" ht="12.8" hidden="false" customHeight="true" outlineLevel="0" collapsed="false"/>
    <row r="1036604" customFormat="false" ht="12.8" hidden="false" customHeight="true" outlineLevel="0" collapsed="false"/>
    <row r="1036605" customFormat="false" ht="12.8" hidden="false" customHeight="true" outlineLevel="0" collapsed="false"/>
    <row r="1036606" customFormat="false" ht="12.8" hidden="false" customHeight="true" outlineLevel="0" collapsed="false"/>
    <row r="1036607" customFormat="false" ht="12.8" hidden="false" customHeight="true" outlineLevel="0" collapsed="false"/>
    <row r="1036608" customFormat="false" ht="12.8" hidden="false" customHeight="true" outlineLevel="0" collapsed="false"/>
    <row r="1036609" customFormat="false" ht="12.8" hidden="false" customHeight="true" outlineLevel="0" collapsed="false"/>
    <row r="1036610" customFormat="false" ht="12.8" hidden="false" customHeight="true" outlineLevel="0" collapsed="false"/>
    <row r="1036611" customFormat="false" ht="12.8" hidden="false" customHeight="true" outlineLevel="0" collapsed="false"/>
    <row r="1036612" customFormat="false" ht="12.8" hidden="false" customHeight="true" outlineLevel="0" collapsed="false"/>
    <row r="1036613" customFormat="false" ht="12.8" hidden="false" customHeight="true" outlineLevel="0" collapsed="false"/>
    <row r="1036614" customFormat="false" ht="12.8" hidden="false" customHeight="true" outlineLevel="0" collapsed="false"/>
    <row r="1036615" customFormat="false" ht="12.8" hidden="false" customHeight="true" outlineLevel="0" collapsed="false"/>
    <row r="1036616" customFormat="false" ht="12.8" hidden="false" customHeight="true" outlineLevel="0" collapsed="false"/>
    <row r="1036617" customFormat="false" ht="12.8" hidden="false" customHeight="true" outlineLevel="0" collapsed="false"/>
    <row r="1036618" customFormat="false" ht="12.8" hidden="false" customHeight="true" outlineLevel="0" collapsed="false"/>
    <row r="1036619" customFormat="false" ht="12.8" hidden="false" customHeight="true" outlineLevel="0" collapsed="false"/>
    <row r="1036620" customFormat="false" ht="12.8" hidden="false" customHeight="true" outlineLevel="0" collapsed="false"/>
    <row r="1036621" customFormat="false" ht="12.8" hidden="false" customHeight="true" outlineLevel="0" collapsed="false"/>
    <row r="1036622" customFormat="false" ht="12.8" hidden="false" customHeight="true" outlineLevel="0" collapsed="false"/>
    <row r="1036623" customFormat="false" ht="12.8" hidden="false" customHeight="true" outlineLevel="0" collapsed="false"/>
    <row r="1036624" customFormat="false" ht="12.8" hidden="false" customHeight="true" outlineLevel="0" collapsed="false"/>
    <row r="1036625" customFormat="false" ht="12.8" hidden="false" customHeight="true" outlineLevel="0" collapsed="false"/>
    <row r="1036626" customFormat="false" ht="12.8" hidden="false" customHeight="true" outlineLevel="0" collapsed="false"/>
    <row r="1036627" customFormat="false" ht="12.8" hidden="false" customHeight="true" outlineLevel="0" collapsed="false"/>
    <row r="1036628" customFormat="false" ht="12.8" hidden="false" customHeight="true" outlineLevel="0" collapsed="false"/>
    <row r="1036629" customFormat="false" ht="12.8" hidden="false" customHeight="true" outlineLevel="0" collapsed="false"/>
    <row r="1036630" customFormat="false" ht="12.8" hidden="false" customHeight="true" outlineLevel="0" collapsed="false"/>
    <row r="1036631" customFormat="false" ht="12.8" hidden="false" customHeight="true" outlineLevel="0" collapsed="false"/>
    <row r="1036632" customFormat="false" ht="12.8" hidden="false" customHeight="true" outlineLevel="0" collapsed="false"/>
    <row r="1036633" customFormat="false" ht="12.8" hidden="false" customHeight="true" outlineLevel="0" collapsed="false"/>
    <row r="1036634" customFormat="false" ht="12.8" hidden="false" customHeight="true" outlineLevel="0" collapsed="false"/>
    <row r="1036635" customFormat="false" ht="12.8" hidden="false" customHeight="true" outlineLevel="0" collapsed="false"/>
    <row r="1036636" customFormat="false" ht="12.8" hidden="false" customHeight="true" outlineLevel="0" collapsed="false"/>
    <row r="1036637" customFormat="false" ht="12.8" hidden="false" customHeight="true" outlineLevel="0" collapsed="false"/>
    <row r="1036638" customFormat="false" ht="12.8" hidden="false" customHeight="true" outlineLevel="0" collapsed="false"/>
    <row r="1036639" customFormat="false" ht="12.8" hidden="false" customHeight="true" outlineLevel="0" collapsed="false"/>
    <row r="1036640" customFormat="false" ht="12.8" hidden="false" customHeight="true" outlineLevel="0" collapsed="false"/>
    <row r="1036641" customFormat="false" ht="12.8" hidden="false" customHeight="true" outlineLevel="0" collapsed="false"/>
    <row r="1036642" customFormat="false" ht="12.8" hidden="false" customHeight="true" outlineLevel="0" collapsed="false"/>
    <row r="1036643" customFormat="false" ht="12.8" hidden="false" customHeight="true" outlineLevel="0" collapsed="false"/>
    <row r="1036644" customFormat="false" ht="12.8" hidden="false" customHeight="true" outlineLevel="0" collapsed="false"/>
    <row r="1036645" customFormat="false" ht="12.8" hidden="false" customHeight="true" outlineLevel="0" collapsed="false"/>
    <row r="1036646" customFormat="false" ht="12.8" hidden="false" customHeight="true" outlineLevel="0" collapsed="false"/>
    <row r="1036647" customFormat="false" ht="12.8" hidden="false" customHeight="true" outlineLevel="0" collapsed="false"/>
    <row r="1036648" customFormat="false" ht="12.8" hidden="false" customHeight="true" outlineLevel="0" collapsed="false"/>
    <row r="1036649" customFormat="false" ht="12.8" hidden="false" customHeight="true" outlineLevel="0" collapsed="false"/>
    <row r="1036650" customFormat="false" ht="12.8" hidden="false" customHeight="true" outlineLevel="0" collapsed="false"/>
    <row r="1036651" customFormat="false" ht="12.8" hidden="false" customHeight="true" outlineLevel="0" collapsed="false"/>
    <row r="1036652" customFormat="false" ht="12.8" hidden="false" customHeight="true" outlineLevel="0" collapsed="false"/>
    <row r="1036653" customFormat="false" ht="12.8" hidden="false" customHeight="true" outlineLevel="0" collapsed="false"/>
    <row r="1036654" customFormat="false" ht="12.8" hidden="false" customHeight="true" outlineLevel="0" collapsed="false"/>
    <row r="1036655" customFormat="false" ht="12.8" hidden="false" customHeight="true" outlineLevel="0" collapsed="false"/>
    <row r="1036656" customFormat="false" ht="12.8" hidden="false" customHeight="true" outlineLevel="0" collapsed="false"/>
    <row r="1036657" customFormat="false" ht="12.8" hidden="false" customHeight="true" outlineLevel="0" collapsed="false"/>
    <row r="1036658" customFormat="false" ht="12.8" hidden="false" customHeight="true" outlineLevel="0" collapsed="false"/>
    <row r="1036659" customFormat="false" ht="12.8" hidden="false" customHeight="true" outlineLevel="0" collapsed="false"/>
    <row r="1036660" customFormat="false" ht="12.8" hidden="false" customHeight="true" outlineLevel="0" collapsed="false"/>
    <row r="1036661" customFormat="false" ht="12.8" hidden="false" customHeight="true" outlineLevel="0" collapsed="false"/>
    <row r="1036662" customFormat="false" ht="12.8" hidden="false" customHeight="true" outlineLevel="0" collapsed="false"/>
    <row r="1036663" customFormat="false" ht="12.8" hidden="false" customHeight="true" outlineLevel="0" collapsed="false"/>
    <row r="1036664" customFormat="false" ht="12.8" hidden="false" customHeight="true" outlineLevel="0" collapsed="false"/>
    <row r="1036665" customFormat="false" ht="12.8" hidden="false" customHeight="true" outlineLevel="0" collapsed="false"/>
    <row r="1036666" customFormat="false" ht="12.8" hidden="false" customHeight="true" outlineLevel="0" collapsed="false"/>
    <row r="1036667" customFormat="false" ht="12.8" hidden="false" customHeight="true" outlineLevel="0" collapsed="false"/>
    <row r="1036668" customFormat="false" ht="12.8" hidden="false" customHeight="true" outlineLevel="0" collapsed="false"/>
    <row r="1036669" customFormat="false" ht="12.8" hidden="false" customHeight="true" outlineLevel="0" collapsed="false"/>
    <row r="1036670" customFormat="false" ht="12.8" hidden="false" customHeight="true" outlineLevel="0" collapsed="false"/>
    <row r="1036671" customFormat="false" ht="12.8" hidden="false" customHeight="true" outlineLevel="0" collapsed="false"/>
    <row r="1036672" customFormat="false" ht="12.8" hidden="false" customHeight="true" outlineLevel="0" collapsed="false"/>
    <row r="1036673" customFormat="false" ht="12.8" hidden="false" customHeight="true" outlineLevel="0" collapsed="false"/>
    <row r="1036674" customFormat="false" ht="12.8" hidden="false" customHeight="true" outlineLevel="0" collapsed="false"/>
    <row r="1036675" customFormat="false" ht="12.8" hidden="false" customHeight="true" outlineLevel="0" collapsed="false"/>
    <row r="1036676" customFormat="false" ht="12.8" hidden="false" customHeight="true" outlineLevel="0" collapsed="false"/>
    <row r="1036677" customFormat="false" ht="12.8" hidden="false" customHeight="true" outlineLevel="0" collapsed="false"/>
    <row r="1036678" customFormat="false" ht="12.8" hidden="false" customHeight="true" outlineLevel="0" collapsed="false"/>
    <row r="1036679" customFormat="false" ht="12.8" hidden="false" customHeight="true" outlineLevel="0" collapsed="false"/>
    <row r="1036680" customFormat="false" ht="12.8" hidden="false" customHeight="true" outlineLevel="0" collapsed="false"/>
    <row r="1036681" customFormat="false" ht="12.8" hidden="false" customHeight="true" outlineLevel="0" collapsed="false"/>
    <row r="1036682" customFormat="false" ht="12.8" hidden="false" customHeight="true" outlineLevel="0" collapsed="false"/>
    <row r="1036683" customFormat="false" ht="12.8" hidden="false" customHeight="true" outlineLevel="0" collapsed="false"/>
    <row r="1036684" customFormat="false" ht="12.8" hidden="false" customHeight="true" outlineLevel="0" collapsed="false"/>
    <row r="1036685" customFormat="false" ht="12.8" hidden="false" customHeight="true" outlineLevel="0" collapsed="false"/>
    <row r="1036686" customFormat="false" ht="12.8" hidden="false" customHeight="true" outlineLevel="0" collapsed="false"/>
    <row r="1036687" customFormat="false" ht="12.8" hidden="false" customHeight="true" outlineLevel="0" collapsed="false"/>
    <row r="1036688" customFormat="false" ht="12.8" hidden="false" customHeight="true" outlineLevel="0" collapsed="false"/>
    <row r="1036689" customFormat="false" ht="12.8" hidden="false" customHeight="true" outlineLevel="0" collapsed="false"/>
    <row r="1036690" customFormat="false" ht="12.8" hidden="false" customHeight="true" outlineLevel="0" collapsed="false"/>
    <row r="1036691" customFormat="false" ht="12.8" hidden="false" customHeight="true" outlineLevel="0" collapsed="false"/>
    <row r="1036692" customFormat="false" ht="12.8" hidden="false" customHeight="true" outlineLevel="0" collapsed="false"/>
    <row r="1036693" customFormat="false" ht="12.8" hidden="false" customHeight="true" outlineLevel="0" collapsed="false"/>
    <row r="1036694" customFormat="false" ht="12.8" hidden="false" customHeight="true" outlineLevel="0" collapsed="false"/>
    <row r="1036695" customFormat="false" ht="12.8" hidden="false" customHeight="true" outlineLevel="0" collapsed="false"/>
    <row r="1036696" customFormat="false" ht="12.8" hidden="false" customHeight="true" outlineLevel="0" collapsed="false"/>
    <row r="1036697" customFormat="false" ht="12.8" hidden="false" customHeight="true" outlineLevel="0" collapsed="false"/>
    <row r="1036698" customFormat="false" ht="12.8" hidden="false" customHeight="true" outlineLevel="0" collapsed="false"/>
    <row r="1036699" customFormat="false" ht="12.8" hidden="false" customHeight="true" outlineLevel="0" collapsed="false"/>
    <row r="1036700" customFormat="false" ht="12.8" hidden="false" customHeight="true" outlineLevel="0" collapsed="false"/>
    <row r="1036701" customFormat="false" ht="12.8" hidden="false" customHeight="true" outlineLevel="0" collapsed="false"/>
    <row r="1036702" customFormat="false" ht="12.8" hidden="false" customHeight="true" outlineLevel="0" collapsed="false"/>
    <row r="1036703" customFormat="false" ht="12.8" hidden="false" customHeight="true" outlineLevel="0" collapsed="false"/>
    <row r="1036704" customFormat="false" ht="12.8" hidden="false" customHeight="true" outlineLevel="0" collapsed="false"/>
    <row r="1036705" customFormat="false" ht="12.8" hidden="false" customHeight="true" outlineLevel="0" collapsed="false"/>
    <row r="1036706" customFormat="false" ht="12.8" hidden="false" customHeight="true" outlineLevel="0" collapsed="false"/>
    <row r="1036707" customFormat="false" ht="12.8" hidden="false" customHeight="true" outlineLevel="0" collapsed="false"/>
    <row r="1036708" customFormat="false" ht="12.8" hidden="false" customHeight="true" outlineLevel="0" collapsed="false"/>
    <row r="1036709" customFormat="false" ht="12.8" hidden="false" customHeight="true" outlineLevel="0" collapsed="false"/>
    <row r="1036710" customFormat="false" ht="12.8" hidden="false" customHeight="true" outlineLevel="0" collapsed="false"/>
    <row r="1036711" customFormat="false" ht="12.8" hidden="false" customHeight="true" outlineLevel="0" collapsed="false"/>
    <row r="1036712" customFormat="false" ht="12.8" hidden="false" customHeight="true" outlineLevel="0" collapsed="false"/>
    <row r="1036713" customFormat="false" ht="12.8" hidden="false" customHeight="true" outlineLevel="0" collapsed="false"/>
    <row r="1036714" customFormat="false" ht="12.8" hidden="false" customHeight="true" outlineLevel="0" collapsed="false"/>
    <row r="1036715" customFormat="false" ht="12.8" hidden="false" customHeight="true" outlineLevel="0" collapsed="false"/>
    <row r="1036716" customFormat="false" ht="12.8" hidden="false" customHeight="true" outlineLevel="0" collapsed="false"/>
    <row r="1036717" customFormat="false" ht="12.8" hidden="false" customHeight="true" outlineLevel="0" collapsed="false"/>
    <row r="1036718" customFormat="false" ht="12.8" hidden="false" customHeight="true" outlineLevel="0" collapsed="false"/>
    <row r="1036719" customFormat="false" ht="12.8" hidden="false" customHeight="true" outlineLevel="0" collapsed="false"/>
    <row r="1036720" customFormat="false" ht="12.8" hidden="false" customHeight="true" outlineLevel="0" collapsed="false"/>
    <row r="1036721" customFormat="false" ht="12.8" hidden="false" customHeight="true" outlineLevel="0" collapsed="false"/>
    <row r="1036722" customFormat="false" ht="12.8" hidden="false" customHeight="true" outlineLevel="0" collapsed="false"/>
    <row r="1036723" customFormat="false" ht="12.8" hidden="false" customHeight="true" outlineLevel="0" collapsed="false"/>
    <row r="1036724" customFormat="false" ht="12.8" hidden="false" customHeight="true" outlineLevel="0" collapsed="false"/>
    <row r="1036725" customFormat="false" ht="12.8" hidden="false" customHeight="true" outlineLevel="0" collapsed="false"/>
    <row r="1036726" customFormat="false" ht="12.8" hidden="false" customHeight="true" outlineLevel="0" collapsed="false"/>
    <row r="1036727" customFormat="false" ht="12.8" hidden="false" customHeight="true" outlineLevel="0" collapsed="false"/>
    <row r="1036728" customFormat="false" ht="12.8" hidden="false" customHeight="true" outlineLevel="0" collapsed="false"/>
    <row r="1036729" customFormat="false" ht="12.8" hidden="false" customHeight="true" outlineLevel="0" collapsed="false"/>
    <row r="1036730" customFormat="false" ht="12.8" hidden="false" customHeight="true" outlineLevel="0" collapsed="false"/>
    <row r="1036731" customFormat="false" ht="12.8" hidden="false" customHeight="true" outlineLevel="0" collapsed="false"/>
    <row r="1036732" customFormat="false" ht="12.8" hidden="false" customHeight="true" outlineLevel="0" collapsed="false"/>
    <row r="1036733" customFormat="false" ht="12.8" hidden="false" customHeight="true" outlineLevel="0" collapsed="false"/>
    <row r="1036734" customFormat="false" ht="12.8" hidden="false" customHeight="true" outlineLevel="0" collapsed="false"/>
    <row r="1036735" customFormat="false" ht="12.8" hidden="false" customHeight="true" outlineLevel="0" collapsed="false"/>
    <row r="1036736" customFormat="false" ht="12.8" hidden="false" customHeight="true" outlineLevel="0" collapsed="false"/>
    <row r="1036737" customFormat="false" ht="12.8" hidden="false" customHeight="true" outlineLevel="0" collapsed="false"/>
    <row r="1036738" customFormat="false" ht="12.8" hidden="false" customHeight="true" outlineLevel="0" collapsed="false"/>
    <row r="1036739" customFormat="false" ht="12.8" hidden="false" customHeight="true" outlineLevel="0" collapsed="false"/>
    <row r="1036740" customFormat="false" ht="12.8" hidden="false" customHeight="true" outlineLevel="0" collapsed="false"/>
    <row r="1036741" customFormat="false" ht="12.8" hidden="false" customHeight="true" outlineLevel="0" collapsed="false"/>
    <row r="1036742" customFormat="false" ht="12.8" hidden="false" customHeight="true" outlineLevel="0" collapsed="false"/>
    <row r="1036743" customFormat="false" ht="12.8" hidden="false" customHeight="true" outlineLevel="0" collapsed="false"/>
    <row r="1036744" customFormat="false" ht="12.8" hidden="false" customHeight="true" outlineLevel="0" collapsed="false"/>
    <row r="1036745" customFormat="false" ht="12.8" hidden="false" customHeight="true" outlineLevel="0" collapsed="false"/>
    <row r="1036746" customFormat="false" ht="12.8" hidden="false" customHeight="true" outlineLevel="0" collapsed="false"/>
    <row r="1036747" customFormat="false" ht="12.8" hidden="false" customHeight="true" outlineLevel="0" collapsed="false"/>
    <row r="1036748" customFormat="false" ht="12.8" hidden="false" customHeight="true" outlineLevel="0" collapsed="false"/>
    <row r="1036749" customFormat="false" ht="12.8" hidden="false" customHeight="true" outlineLevel="0" collapsed="false"/>
    <row r="1036750" customFormat="false" ht="12.8" hidden="false" customHeight="true" outlineLevel="0" collapsed="false"/>
    <row r="1036751" customFormat="false" ht="12.8" hidden="false" customHeight="true" outlineLevel="0" collapsed="false"/>
    <row r="1036752" customFormat="false" ht="12.8" hidden="false" customHeight="true" outlineLevel="0" collapsed="false"/>
    <row r="1036753" customFormat="false" ht="12.8" hidden="false" customHeight="true" outlineLevel="0" collapsed="false"/>
    <row r="1036754" customFormat="false" ht="12.8" hidden="false" customHeight="true" outlineLevel="0" collapsed="false"/>
    <row r="1036755" customFormat="false" ht="12.8" hidden="false" customHeight="true" outlineLevel="0" collapsed="false"/>
    <row r="1036756" customFormat="false" ht="12.8" hidden="false" customHeight="true" outlineLevel="0" collapsed="false"/>
    <row r="1036757" customFormat="false" ht="12.8" hidden="false" customHeight="true" outlineLevel="0" collapsed="false"/>
    <row r="1036758" customFormat="false" ht="12.8" hidden="false" customHeight="true" outlineLevel="0" collapsed="false"/>
    <row r="1036759" customFormat="false" ht="12.8" hidden="false" customHeight="true" outlineLevel="0" collapsed="false"/>
    <row r="1036760" customFormat="false" ht="12.8" hidden="false" customHeight="true" outlineLevel="0" collapsed="false"/>
    <row r="1036761" customFormat="false" ht="12.8" hidden="false" customHeight="true" outlineLevel="0" collapsed="false"/>
    <row r="1036762" customFormat="false" ht="12.8" hidden="false" customHeight="true" outlineLevel="0" collapsed="false"/>
    <row r="1036763" customFormat="false" ht="12.8" hidden="false" customHeight="true" outlineLevel="0" collapsed="false"/>
    <row r="1036764" customFormat="false" ht="12.8" hidden="false" customHeight="true" outlineLevel="0" collapsed="false"/>
    <row r="1036765" customFormat="false" ht="12.8" hidden="false" customHeight="true" outlineLevel="0" collapsed="false"/>
    <row r="1036766" customFormat="false" ht="12.8" hidden="false" customHeight="true" outlineLevel="0" collapsed="false"/>
    <row r="1036767" customFormat="false" ht="12.8" hidden="false" customHeight="true" outlineLevel="0" collapsed="false"/>
    <row r="1036768" customFormat="false" ht="12.8" hidden="false" customHeight="true" outlineLevel="0" collapsed="false"/>
    <row r="1036769" customFormat="false" ht="12.8" hidden="false" customHeight="true" outlineLevel="0" collapsed="false"/>
    <row r="1036770" customFormat="false" ht="12.8" hidden="false" customHeight="true" outlineLevel="0" collapsed="false"/>
    <row r="1036771" customFormat="false" ht="12.8" hidden="false" customHeight="true" outlineLevel="0" collapsed="false"/>
    <row r="1036772" customFormat="false" ht="12.8" hidden="false" customHeight="true" outlineLevel="0" collapsed="false"/>
    <row r="1036773" customFormat="false" ht="12.8" hidden="false" customHeight="true" outlineLevel="0" collapsed="false"/>
    <row r="1036774" customFormat="false" ht="12.8" hidden="false" customHeight="true" outlineLevel="0" collapsed="false"/>
    <row r="1036775" customFormat="false" ht="12.8" hidden="false" customHeight="true" outlineLevel="0" collapsed="false"/>
    <row r="1036776" customFormat="false" ht="12.8" hidden="false" customHeight="true" outlineLevel="0" collapsed="false"/>
    <row r="1036777" customFormat="false" ht="12.8" hidden="false" customHeight="true" outlineLevel="0" collapsed="false"/>
    <row r="1036778" customFormat="false" ht="12.8" hidden="false" customHeight="true" outlineLevel="0" collapsed="false"/>
    <row r="1036779" customFormat="false" ht="12.8" hidden="false" customHeight="true" outlineLevel="0" collapsed="false"/>
    <row r="1036780" customFormat="false" ht="12.8" hidden="false" customHeight="true" outlineLevel="0" collapsed="false"/>
    <row r="1036781" customFormat="false" ht="12.8" hidden="false" customHeight="true" outlineLevel="0" collapsed="false"/>
    <row r="1036782" customFormat="false" ht="12.8" hidden="false" customHeight="true" outlineLevel="0" collapsed="false"/>
    <row r="1036783" customFormat="false" ht="12.8" hidden="false" customHeight="true" outlineLevel="0" collapsed="false"/>
    <row r="1036784" customFormat="false" ht="12.8" hidden="false" customHeight="true" outlineLevel="0" collapsed="false"/>
    <row r="1036785" customFormat="false" ht="12.8" hidden="false" customHeight="true" outlineLevel="0" collapsed="false"/>
    <row r="1036786" customFormat="false" ht="12.8" hidden="false" customHeight="true" outlineLevel="0" collapsed="false"/>
    <row r="1036787" customFormat="false" ht="12.8" hidden="false" customHeight="true" outlineLevel="0" collapsed="false"/>
    <row r="1036788" customFormat="false" ht="12.8" hidden="false" customHeight="true" outlineLevel="0" collapsed="false"/>
    <row r="1036789" customFormat="false" ht="12.8" hidden="false" customHeight="true" outlineLevel="0" collapsed="false"/>
    <row r="1036790" customFormat="false" ht="12.8" hidden="false" customHeight="true" outlineLevel="0" collapsed="false"/>
    <row r="1036791" customFormat="false" ht="12.8" hidden="false" customHeight="true" outlineLevel="0" collapsed="false"/>
    <row r="1036792" customFormat="false" ht="12.8" hidden="false" customHeight="true" outlineLevel="0" collapsed="false"/>
    <row r="1036793" customFormat="false" ht="12.8" hidden="false" customHeight="true" outlineLevel="0" collapsed="false"/>
    <row r="1036794" customFormat="false" ht="12.8" hidden="false" customHeight="true" outlineLevel="0" collapsed="false"/>
    <row r="1036795" customFormat="false" ht="12.8" hidden="false" customHeight="true" outlineLevel="0" collapsed="false"/>
    <row r="1036796" customFormat="false" ht="12.8" hidden="false" customHeight="true" outlineLevel="0" collapsed="false"/>
    <row r="1036797" customFormat="false" ht="12.8" hidden="false" customHeight="true" outlineLevel="0" collapsed="false"/>
    <row r="1036798" customFormat="false" ht="12.8" hidden="false" customHeight="true" outlineLevel="0" collapsed="false"/>
    <row r="1036799" customFormat="false" ht="12.8" hidden="false" customHeight="true" outlineLevel="0" collapsed="false"/>
    <row r="1036800" customFormat="false" ht="12.8" hidden="false" customHeight="true" outlineLevel="0" collapsed="false"/>
    <row r="1036801" customFormat="false" ht="12.8" hidden="false" customHeight="true" outlineLevel="0" collapsed="false"/>
    <row r="1036802" customFormat="false" ht="12.8" hidden="false" customHeight="true" outlineLevel="0" collapsed="false"/>
    <row r="1036803" customFormat="false" ht="12.8" hidden="false" customHeight="true" outlineLevel="0" collapsed="false"/>
    <row r="1036804" customFormat="false" ht="12.8" hidden="false" customHeight="true" outlineLevel="0" collapsed="false"/>
    <row r="1036805" customFormat="false" ht="12.8" hidden="false" customHeight="true" outlineLevel="0" collapsed="false"/>
    <row r="1036806" customFormat="false" ht="12.8" hidden="false" customHeight="true" outlineLevel="0" collapsed="false"/>
    <row r="1036807" customFormat="false" ht="12.8" hidden="false" customHeight="true" outlineLevel="0" collapsed="false"/>
    <row r="1036808" customFormat="false" ht="12.8" hidden="false" customHeight="true" outlineLevel="0" collapsed="false"/>
    <row r="1036809" customFormat="false" ht="12.8" hidden="false" customHeight="true" outlineLevel="0" collapsed="false"/>
    <row r="1036810" customFormat="false" ht="12.8" hidden="false" customHeight="true" outlineLevel="0" collapsed="false"/>
    <row r="1036811" customFormat="false" ht="12.8" hidden="false" customHeight="true" outlineLevel="0" collapsed="false"/>
    <row r="1036812" customFormat="false" ht="12.8" hidden="false" customHeight="true" outlineLevel="0" collapsed="false"/>
    <row r="1036813" customFormat="false" ht="12.8" hidden="false" customHeight="true" outlineLevel="0" collapsed="false"/>
    <row r="1036814" customFormat="false" ht="12.8" hidden="false" customHeight="true" outlineLevel="0" collapsed="false"/>
    <row r="1036815" customFormat="false" ht="12.8" hidden="false" customHeight="true" outlineLevel="0" collapsed="false"/>
    <row r="1036816" customFormat="false" ht="12.8" hidden="false" customHeight="true" outlineLevel="0" collapsed="false"/>
    <row r="1036817" customFormat="false" ht="12.8" hidden="false" customHeight="true" outlineLevel="0" collapsed="false"/>
    <row r="1036818" customFormat="false" ht="12.8" hidden="false" customHeight="true" outlineLevel="0" collapsed="false"/>
    <row r="1036819" customFormat="false" ht="12.8" hidden="false" customHeight="true" outlineLevel="0" collapsed="false"/>
    <row r="1036820" customFormat="false" ht="12.8" hidden="false" customHeight="true" outlineLevel="0" collapsed="false"/>
    <row r="1036821" customFormat="false" ht="12.8" hidden="false" customHeight="true" outlineLevel="0" collapsed="false"/>
    <row r="1036822" customFormat="false" ht="12.8" hidden="false" customHeight="true" outlineLevel="0" collapsed="false"/>
    <row r="1036823" customFormat="false" ht="12.8" hidden="false" customHeight="true" outlineLevel="0" collapsed="false"/>
    <row r="1036824" customFormat="false" ht="12.8" hidden="false" customHeight="true" outlineLevel="0" collapsed="false"/>
    <row r="1036825" customFormat="false" ht="12.8" hidden="false" customHeight="true" outlineLevel="0" collapsed="false"/>
    <row r="1036826" customFormat="false" ht="12.8" hidden="false" customHeight="true" outlineLevel="0" collapsed="false"/>
    <row r="1036827" customFormat="false" ht="12.8" hidden="false" customHeight="true" outlineLevel="0" collapsed="false"/>
    <row r="1036828" customFormat="false" ht="12.8" hidden="false" customHeight="true" outlineLevel="0" collapsed="false"/>
    <row r="1036829" customFormat="false" ht="12.8" hidden="false" customHeight="true" outlineLevel="0" collapsed="false"/>
    <row r="1036830" customFormat="false" ht="12.8" hidden="false" customHeight="true" outlineLevel="0" collapsed="false"/>
    <row r="1036831" customFormat="false" ht="12.8" hidden="false" customHeight="true" outlineLevel="0" collapsed="false"/>
    <row r="1036832" customFormat="false" ht="12.8" hidden="false" customHeight="true" outlineLevel="0" collapsed="false"/>
    <row r="1036833" customFormat="false" ht="12.8" hidden="false" customHeight="true" outlineLevel="0" collapsed="false"/>
    <row r="1036834" customFormat="false" ht="12.8" hidden="false" customHeight="true" outlineLevel="0" collapsed="false"/>
    <row r="1036835" customFormat="false" ht="12.8" hidden="false" customHeight="true" outlineLevel="0" collapsed="false"/>
    <row r="1036836" customFormat="false" ht="12.8" hidden="false" customHeight="true" outlineLevel="0" collapsed="false"/>
    <row r="1036837" customFormat="false" ht="12.8" hidden="false" customHeight="true" outlineLevel="0" collapsed="false"/>
    <row r="1036838" customFormat="false" ht="12.8" hidden="false" customHeight="true" outlineLevel="0" collapsed="false"/>
    <row r="1036839" customFormat="false" ht="12.8" hidden="false" customHeight="true" outlineLevel="0" collapsed="false"/>
    <row r="1036840" customFormat="false" ht="12.8" hidden="false" customHeight="true" outlineLevel="0" collapsed="false"/>
    <row r="1036841" customFormat="false" ht="12.8" hidden="false" customHeight="true" outlineLevel="0" collapsed="false"/>
    <row r="1036842" customFormat="false" ht="12.8" hidden="false" customHeight="true" outlineLevel="0" collapsed="false"/>
    <row r="1036843" customFormat="false" ht="12.8" hidden="false" customHeight="true" outlineLevel="0" collapsed="false"/>
    <row r="1036844" customFormat="false" ht="12.8" hidden="false" customHeight="true" outlineLevel="0" collapsed="false"/>
    <row r="1036845" customFormat="false" ht="12.8" hidden="false" customHeight="true" outlineLevel="0" collapsed="false"/>
    <row r="1036846" customFormat="false" ht="12.8" hidden="false" customHeight="true" outlineLevel="0" collapsed="false"/>
    <row r="1036847" customFormat="false" ht="12.8" hidden="false" customHeight="true" outlineLevel="0" collapsed="false"/>
    <row r="1036848" customFormat="false" ht="12.8" hidden="false" customHeight="true" outlineLevel="0" collapsed="false"/>
    <row r="1036849" customFormat="false" ht="12.8" hidden="false" customHeight="true" outlineLevel="0" collapsed="false"/>
    <row r="1036850" customFormat="false" ht="12.8" hidden="false" customHeight="true" outlineLevel="0" collapsed="false"/>
    <row r="1036851" customFormat="false" ht="12.8" hidden="false" customHeight="true" outlineLevel="0" collapsed="false"/>
    <row r="1036852" customFormat="false" ht="12.8" hidden="false" customHeight="true" outlineLevel="0" collapsed="false"/>
    <row r="1036853" customFormat="false" ht="12.8" hidden="false" customHeight="true" outlineLevel="0" collapsed="false"/>
    <row r="1036854" customFormat="false" ht="12.8" hidden="false" customHeight="true" outlineLevel="0" collapsed="false"/>
    <row r="1036855" customFormat="false" ht="12.8" hidden="false" customHeight="true" outlineLevel="0" collapsed="false"/>
    <row r="1036856" customFormat="false" ht="12.8" hidden="false" customHeight="true" outlineLevel="0" collapsed="false"/>
    <row r="1036857" customFormat="false" ht="12.8" hidden="false" customHeight="true" outlineLevel="0" collapsed="false"/>
    <row r="1036858" customFormat="false" ht="12.8" hidden="false" customHeight="true" outlineLevel="0" collapsed="false"/>
    <row r="1036859" customFormat="false" ht="12.8" hidden="false" customHeight="true" outlineLevel="0" collapsed="false"/>
    <row r="1036860" customFormat="false" ht="12.8" hidden="false" customHeight="true" outlineLevel="0" collapsed="false"/>
    <row r="1036861" customFormat="false" ht="12.8" hidden="false" customHeight="true" outlineLevel="0" collapsed="false"/>
    <row r="1036862" customFormat="false" ht="12.8" hidden="false" customHeight="true" outlineLevel="0" collapsed="false"/>
    <row r="1036863" customFormat="false" ht="12.8" hidden="false" customHeight="true" outlineLevel="0" collapsed="false"/>
    <row r="1036864" customFormat="false" ht="12.8" hidden="false" customHeight="true" outlineLevel="0" collapsed="false"/>
    <row r="1036865" customFormat="false" ht="12.8" hidden="false" customHeight="true" outlineLevel="0" collapsed="false"/>
    <row r="1036866" customFormat="false" ht="12.8" hidden="false" customHeight="true" outlineLevel="0" collapsed="false"/>
    <row r="1036867" customFormat="false" ht="12.8" hidden="false" customHeight="true" outlineLevel="0" collapsed="false"/>
    <row r="1036868" customFormat="false" ht="12.8" hidden="false" customHeight="true" outlineLevel="0" collapsed="false"/>
    <row r="1036869" customFormat="false" ht="12.8" hidden="false" customHeight="true" outlineLevel="0" collapsed="false"/>
    <row r="1036870" customFormat="false" ht="12.8" hidden="false" customHeight="true" outlineLevel="0" collapsed="false"/>
    <row r="1036871" customFormat="false" ht="12.8" hidden="false" customHeight="true" outlineLevel="0" collapsed="false"/>
    <row r="1036872" customFormat="false" ht="12.8" hidden="false" customHeight="true" outlineLevel="0" collapsed="false"/>
    <row r="1036873" customFormat="false" ht="12.8" hidden="false" customHeight="true" outlineLevel="0" collapsed="false"/>
    <row r="1036874" customFormat="false" ht="12.8" hidden="false" customHeight="true" outlineLevel="0" collapsed="false"/>
    <row r="1036875" customFormat="false" ht="12.8" hidden="false" customHeight="true" outlineLevel="0" collapsed="false"/>
    <row r="1036876" customFormat="false" ht="12.8" hidden="false" customHeight="true" outlineLevel="0" collapsed="false"/>
    <row r="1036877" customFormat="false" ht="12.8" hidden="false" customHeight="true" outlineLevel="0" collapsed="false"/>
    <row r="1036878" customFormat="false" ht="12.8" hidden="false" customHeight="true" outlineLevel="0" collapsed="false"/>
    <row r="1036879" customFormat="false" ht="12.8" hidden="false" customHeight="true" outlineLevel="0" collapsed="false"/>
    <row r="1036880" customFormat="false" ht="12.8" hidden="false" customHeight="true" outlineLevel="0" collapsed="false"/>
    <row r="1036881" customFormat="false" ht="12.8" hidden="false" customHeight="true" outlineLevel="0" collapsed="false"/>
    <row r="1036882" customFormat="false" ht="12.8" hidden="false" customHeight="true" outlineLevel="0" collapsed="false"/>
    <row r="1036883" customFormat="false" ht="12.8" hidden="false" customHeight="true" outlineLevel="0" collapsed="false"/>
    <row r="1036884" customFormat="false" ht="12.8" hidden="false" customHeight="true" outlineLevel="0" collapsed="false"/>
    <row r="1036885" customFormat="false" ht="12.8" hidden="false" customHeight="true" outlineLevel="0" collapsed="false"/>
    <row r="1036886" customFormat="false" ht="12.8" hidden="false" customHeight="true" outlineLevel="0" collapsed="false"/>
    <row r="1036887" customFormat="false" ht="12.8" hidden="false" customHeight="true" outlineLevel="0" collapsed="false"/>
    <row r="1036888" customFormat="false" ht="12.8" hidden="false" customHeight="true" outlineLevel="0" collapsed="false"/>
    <row r="1036889" customFormat="false" ht="12.8" hidden="false" customHeight="true" outlineLevel="0" collapsed="false"/>
    <row r="1036890" customFormat="false" ht="12.8" hidden="false" customHeight="true" outlineLevel="0" collapsed="false"/>
    <row r="1036891" customFormat="false" ht="12.8" hidden="false" customHeight="true" outlineLevel="0" collapsed="false"/>
    <row r="1036892" customFormat="false" ht="12.8" hidden="false" customHeight="true" outlineLevel="0" collapsed="false"/>
    <row r="1036893" customFormat="false" ht="12.8" hidden="false" customHeight="true" outlineLevel="0" collapsed="false"/>
    <row r="1036894" customFormat="false" ht="12.8" hidden="false" customHeight="true" outlineLevel="0" collapsed="false"/>
    <row r="1036895" customFormat="false" ht="12.8" hidden="false" customHeight="true" outlineLevel="0" collapsed="false"/>
    <row r="1036896" customFormat="false" ht="12.8" hidden="false" customHeight="true" outlineLevel="0" collapsed="false"/>
    <row r="1036897" customFormat="false" ht="12.8" hidden="false" customHeight="true" outlineLevel="0" collapsed="false"/>
    <row r="1036898" customFormat="false" ht="12.8" hidden="false" customHeight="true" outlineLevel="0" collapsed="false"/>
    <row r="1036899" customFormat="false" ht="12.8" hidden="false" customHeight="true" outlineLevel="0" collapsed="false"/>
    <row r="1036900" customFormat="false" ht="12.8" hidden="false" customHeight="true" outlineLevel="0" collapsed="false"/>
    <row r="1036901" customFormat="false" ht="12.8" hidden="false" customHeight="true" outlineLevel="0" collapsed="false"/>
    <row r="1036902" customFormat="false" ht="12.8" hidden="false" customHeight="true" outlineLevel="0" collapsed="false"/>
    <row r="1036903" customFormat="false" ht="12.8" hidden="false" customHeight="true" outlineLevel="0" collapsed="false"/>
    <row r="1036904" customFormat="false" ht="12.8" hidden="false" customHeight="true" outlineLevel="0" collapsed="false"/>
    <row r="1036905" customFormat="false" ht="12.8" hidden="false" customHeight="true" outlineLevel="0" collapsed="false"/>
    <row r="1036906" customFormat="false" ht="12.8" hidden="false" customHeight="true" outlineLevel="0" collapsed="false"/>
    <row r="1036907" customFormat="false" ht="12.8" hidden="false" customHeight="true" outlineLevel="0" collapsed="false"/>
    <row r="1036908" customFormat="false" ht="12.8" hidden="false" customHeight="true" outlineLevel="0" collapsed="false"/>
    <row r="1036909" customFormat="false" ht="12.8" hidden="false" customHeight="true" outlineLevel="0" collapsed="false"/>
    <row r="1036910" customFormat="false" ht="12.8" hidden="false" customHeight="true" outlineLevel="0" collapsed="false"/>
    <row r="1036911" customFormat="false" ht="12.8" hidden="false" customHeight="true" outlineLevel="0" collapsed="false"/>
    <row r="1036912" customFormat="false" ht="12.8" hidden="false" customHeight="true" outlineLevel="0" collapsed="false"/>
    <row r="1036913" customFormat="false" ht="12.8" hidden="false" customHeight="true" outlineLevel="0" collapsed="false"/>
    <row r="1036914" customFormat="false" ht="12.8" hidden="false" customHeight="true" outlineLevel="0" collapsed="false"/>
    <row r="1036915" customFormat="false" ht="12.8" hidden="false" customHeight="true" outlineLevel="0" collapsed="false"/>
    <row r="1036916" customFormat="false" ht="12.8" hidden="false" customHeight="true" outlineLevel="0" collapsed="false"/>
    <row r="1036917" customFormat="false" ht="12.8" hidden="false" customHeight="true" outlineLevel="0" collapsed="false"/>
    <row r="1036918" customFormat="false" ht="12.8" hidden="false" customHeight="true" outlineLevel="0" collapsed="false"/>
    <row r="1036919" customFormat="false" ht="12.8" hidden="false" customHeight="true" outlineLevel="0" collapsed="false"/>
    <row r="1036920" customFormat="false" ht="12.8" hidden="false" customHeight="true" outlineLevel="0" collapsed="false"/>
    <row r="1036921" customFormat="false" ht="12.8" hidden="false" customHeight="true" outlineLevel="0" collapsed="false"/>
    <row r="1036922" customFormat="false" ht="12.8" hidden="false" customHeight="true" outlineLevel="0" collapsed="false"/>
    <row r="1036923" customFormat="false" ht="12.8" hidden="false" customHeight="true" outlineLevel="0" collapsed="false"/>
    <row r="1036924" customFormat="false" ht="12.8" hidden="false" customHeight="true" outlineLevel="0" collapsed="false"/>
    <row r="1036925" customFormat="false" ht="12.8" hidden="false" customHeight="true" outlineLevel="0" collapsed="false"/>
    <row r="1036926" customFormat="false" ht="12.8" hidden="false" customHeight="true" outlineLevel="0" collapsed="false"/>
    <row r="1036927" customFormat="false" ht="12.8" hidden="false" customHeight="true" outlineLevel="0" collapsed="false"/>
    <row r="1036928" customFormat="false" ht="12.8" hidden="false" customHeight="true" outlineLevel="0" collapsed="false"/>
    <row r="1036929" customFormat="false" ht="12.8" hidden="false" customHeight="true" outlineLevel="0" collapsed="false"/>
    <row r="1036930" customFormat="false" ht="12.8" hidden="false" customHeight="true" outlineLevel="0" collapsed="false"/>
    <row r="1036931" customFormat="false" ht="12.8" hidden="false" customHeight="true" outlineLevel="0" collapsed="false"/>
    <row r="1036932" customFormat="false" ht="12.8" hidden="false" customHeight="true" outlineLevel="0" collapsed="false"/>
    <row r="1036933" customFormat="false" ht="12.8" hidden="false" customHeight="true" outlineLevel="0" collapsed="false"/>
    <row r="1036934" customFormat="false" ht="12.8" hidden="false" customHeight="true" outlineLevel="0" collapsed="false"/>
    <row r="1036935" customFormat="false" ht="12.8" hidden="false" customHeight="true" outlineLevel="0" collapsed="false"/>
    <row r="1036936" customFormat="false" ht="12.8" hidden="false" customHeight="true" outlineLevel="0" collapsed="false"/>
    <row r="1036937" customFormat="false" ht="12.8" hidden="false" customHeight="true" outlineLevel="0" collapsed="false"/>
    <row r="1036938" customFormat="false" ht="12.8" hidden="false" customHeight="true" outlineLevel="0" collapsed="false"/>
    <row r="1036939" customFormat="false" ht="12.8" hidden="false" customHeight="true" outlineLevel="0" collapsed="false"/>
    <row r="1036940" customFormat="false" ht="12.8" hidden="false" customHeight="true" outlineLevel="0" collapsed="false"/>
    <row r="1036941" customFormat="false" ht="12.8" hidden="false" customHeight="true" outlineLevel="0" collapsed="false"/>
    <row r="1036942" customFormat="false" ht="12.8" hidden="false" customHeight="true" outlineLevel="0" collapsed="false"/>
    <row r="1036943" customFormat="false" ht="12.8" hidden="false" customHeight="true" outlineLevel="0" collapsed="false"/>
    <row r="1036944" customFormat="false" ht="12.8" hidden="false" customHeight="true" outlineLevel="0" collapsed="false"/>
    <row r="1036945" customFormat="false" ht="12.8" hidden="false" customHeight="true" outlineLevel="0" collapsed="false"/>
    <row r="1036946" customFormat="false" ht="12.8" hidden="false" customHeight="true" outlineLevel="0" collapsed="false"/>
    <row r="1036947" customFormat="false" ht="12.8" hidden="false" customHeight="true" outlineLevel="0" collapsed="false"/>
    <row r="1036948" customFormat="false" ht="12.8" hidden="false" customHeight="true" outlineLevel="0" collapsed="false"/>
    <row r="1036949" customFormat="false" ht="12.8" hidden="false" customHeight="true" outlineLevel="0" collapsed="false"/>
    <row r="1036950" customFormat="false" ht="12.8" hidden="false" customHeight="true" outlineLevel="0" collapsed="false"/>
    <row r="1036951" customFormat="false" ht="12.8" hidden="false" customHeight="true" outlineLevel="0" collapsed="false"/>
    <row r="1036952" customFormat="false" ht="12.8" hidden="false" customHeight="true" outlineLevel="0" collapsed="false"/>
    <row r="1036953" customFormat="false" ht="12.8" hidden="false" customHeight="true" outlineLevel="0" collapsed="false"/>
    <row r="1036954" customFormat="false" ht="12.8" hidden="false" customHeight="true" outlineLevel="0" collapsed="false"/>
    <row r="1036955" customFormat="false" ht="12.8" hidden="false" customHeight="true" outlineLevel="0" collapsed="false"/>
    <row r="1036956" customFormat="false" ht="12.8" hidden="false" customHeight="true" outlineLevel="0" collapsed="false"/>
    <row r="1036957" customFormat="false" ht="12.8" hidden="false" customHeight="true" outlineLevel="0" collapsed="false"/>
    <row r="1036958" customFormat="false" ht="12.8" hidden="false" customHeight="true" outlineLevel="0" collapsed="false"/>
    <row r="1036959" customFormat="false" ht="12.8" hidden="false" customHeight="true" outlineLevel="0" collapsed="false"/>
    <row r="1036960" customFormat="false" ht="12.8" hidden="false" customHeight="true" outlineLevel="0" collapsed="false"/>
    <row r="1036961" customFormat="false" ht="12.8" hidden="false" customHeight="true" outlineLevel="0" collapsed="false"/>
    <row r="1036962" customFormat="false" ht="12.8" hidden="false" customHeight="true" outlineLevel="0" collapsed="false"/>
    <row r="1036963" customFormat="false" ht="12.8" hidden="false" customHeight="true" outlineLevel="0" collapsed="false"/>
    <row r="1036964" customFormat="false" ht="12.8" hidden="false" customHeight="true" outlineLevel="0" collapsed="false"/>
    <row r="1036965" customFormat="false" ht="12.8" hidden="false" customHeight="true" outlineLevel="0" collapsed="false"/>
    <row r="1036966" customFormat="false" ht="12.8" hidden="false" customHeight="true" outlineLevel="0" collapsed="false"/>
    <row r="1036967" customFormat="false" ht="12.8" hidden="false" customHeight="true" outlineLevel="0" collapsed="false"/>
    <row r="1036968" customFormat="false" ht="12.8" hidden="false" customHeight="true" outlineLevel="0" collapsed="false"/>
    <row r="1036969" customFormat="false" ht="12.8" hidden="false" customHeight="true" outlineLevel="0" collapsed="false"/>
    <row r="1036970" customFormat="false" ht="12.8" hidden="false" customHeight="true" outlineLevel="0" collapsed="false"/>
    <row r="1036971" customFormat="false" ht="12.8" hidden="false" customHeight="true" outlineLevel="0" collapsed="false"/>
    <row r="1036972" customFormat="false" ht="12.8" hidden="false" customHeight="true" outlineLevel="0" collapsed="false"/>
    <row r="1036973" customFormat="false" ht="12.8" hidden="false" customHeight="true" outlineLevel="0" collapsed="false"/>
    <row r="1036974" customFormat="false" ht="12.8" hidden="false" customHeight="true" outlineLevel="0" collapsed="false"/>
    <row r="1036975" customFormat="false" ht="12.8" hidden="false" customHeight="true" outlineLevel="0" collapsed="false"/>
    <row r="1036976" customFormat="false" ht="12.8" hidden="false" customHeight="true" outlineLevel="0" collapsed="false"/>
    <row r="1036977" customFormat="false" ht="12.8" hidden="false" customHeight="true" outlineLevel="0" collapsed="false"/>
    <row r="1036978" customFormat="false" ht="12.8" hidden="false" customHeight="true" outlineLevel="0" collapsed="false"/>
    <row r="1036979" customFormat="false" ht="12.8" hidden="false" customHeight="true" outlineLevel="0" collapsed="false"/>
    <row r="1036980" customFormat="false" ht="12.8" hidden="false" customHeight="true" outlineLevel="0" collapsed="false"/>
    <row r="1036981" customFormat="false" ht="12.8" hidden="false" customHeight="true" outlineLevel="0" collapsed="false"/>
    <row r="1036982" customFormat="false" ht="12.8" hidden="false" customHeight="true" outlineLevel="0" collapsed="false"/>
    <row r="1036983" customFormat="false" ht="12.8" hidden="false" customHeight="true" outlineLevel="0" collapsed="false"/>
    <row r="1036984" customFormat="false" ht="12.8" hidden="false" customHeight="true" outlineLevel="0" collapsed="false"/>
    <row r="1036985" customFormat="false" ht="12.8" hidden="false" customHeight="true" outlineLevel="0" collapsed="false"/>
    <row r="1036986" customFormat="false" ht="12.8" hidden="false" customHeight="true" outlineLevel="0" collapsed="false"/>
    <row r="1036987" customFormat="false" ht="12.8" hidden="false" customHeight="true" outlineLevel="0" collapsed="false"/>
    <row r="1036988" customFormat="false" ht="12.8" hidden="false" customHeight="true" outlineLevel="0" collapsed="false"/>
    <row r="1036989" customFormat="false" ht="12.8" hidden="false" customHeight="true" outlineLevel="0" collapsed="false"/>
    <row r="1036990" customFormat="false" ht="12.8" hidden="false" customHeight="true" outlineLevel="0" collapsed="false"/>
    <row r="1036991" customFormat="false" ht="12.8" hidden="false" customHeight="true" outlineLevel="0" collapsed="false"/>
    <row r="1036992" customFormat="false" ht="12.8" hidden="false" customHeight="true" outlineLevel="0" collapsed="false"/>
    <row r="1036993" customFormat="false" ht="12.8" hidden="false" customHeight="true" outlineLevel="0" collapsed="false"/>
    <row r="1036994" customFormat="false" ht="12.8" hidden="false" customHeight="true" outlineLevel="0" collapsed="false"/>
    <row r="1036995" customFormat="false" ht="12.8" hidden="false" customHeight="true" outlineLevel="0" collapsed="false"/>
    <row r="1036996" customFormat="false" ht="12.8" hidden="false" customHeight="true" outlineLevel="0" collapsed="false"/>
    <row r="1036997" customFormat="false" ht="12.8" hidden="false" customHeight="true" outlineLevel="0" collapsed="false"/>
    <row r="1036998" customFormat="false" ht="12.8" hidden="false" customHeight="true" outlineLevel="0" collapsed="false"/>
    <row r="1036999" customFormat="false" ht="12.8" hidden="false" customHeight="true" outlineLevel="0" collapsed="false"/>
    <row r="1037000" customFormat="false" ht="12.8" hidden="false" customHeight="true" outlineLevel="0" collapsed="false"/>
    <row r="1037001" customFormat="false" ht="12.8" hidden="false" customHeight="true" outlineLevel="0" collapsed="false"/>
    <row r="1037002" customFormat="false" ht="12.8" hidden="false" customHeight="true" outlineLevel="0" collapsed="false"/>
    <row r="1037003" customFormat="false" ht="12.8" hidden="false" customHeight="true" outlineLevel="0" collapsed="false"/>
    <row r="1037004" customFormat="false" ht="12.8" hidden="false" customHeight="true" outlineLevel="0" collapsed="false"/>
    <row r="1037005" customFormat="false" ht="12.8" hidden="false" customHeight="true" outlineLevel="0" collapsed="false"/>
    <row r="1037006" customFormat="false" ht="12.8" hidden="false" customHeight="true" outlineLevel="0" collapsed="false"/>
    <row r="1037007" customFormat="false" ht="12.8" hidden="false" customHeight="true" outlineLevel="0" collapsed="false"/>
    <row r="1037008" customFormat="false" ht="12.8" hidden="false" customHeight="true" outlineLevel="0" collapsed="false"/>
    <row r="1037009" customFormat="false" ht="12.8" hidden="false" customHeight="true" outlineLevel="0" collapsed="false"/>
    <row r="1037010" customFormat="false" ht="12.8" hidden="false" customHeight="true" outlineLevel="0" collapsed="false"/>
    <row r="1037011" customFormat="false" ht="12.8" hidden="false" customHeight="true" outlineLevel="0" collapsed="false"/>
    <row r="1037012" customFormat="false" ht="12.8" hidden="false" customHeight="true" outlineLevel="0" collapsed="false"/>
    <row r="1037013" customFormat="false" ht="12.8" hidden="false" customHeight="true" outlineLevel="0" collapsed="false"/>
    <row r="1037014" customFormat="false" ht="12.8" hidden="false" customHeight="true" outlineLevel="0" collapsed="false"/>
    <row r="1037015" customFormat="false" ht="12.8" hidden="false" customHeight="true" outlineLevel="0" collapsed="false"/>
    <row r="1037016" customFormat="false" ht="12.8" hidden="false" customHeight="true" outlineLevel="0" collapsed="false"/>
    <row r="1037017" customFormat="false" ht="12.8" hidden="false" customHeight="true" outlineLevel="0" collapsed="false"/>
    <row r="1037018" customFormat="false" ht="12.8" hidden="false" customHeight="true" outlineLevel="0" collapsed="false"/>
    <row r="1037019" customFormat="false" ht="12.8" hidden="false" customHeight="true" outlineLevel="0" collapsed="false"/>
    <row r="1037020" customFormat="false" ht="12.8" hidden="false" customHeight="true" outlineLevel="0" collapsed="false"/>
    <row r="1037021" customFormat="false" ht="12.8" hidden="false" customHeight="true" outlineLevel="0" collapsed="false"/>
    <row r="1037022" customFormat="false" ht="12.8" hidden="false" customHeight="true" outlineLevel="0" collapsed="false"/>
    <row r="1037023" customFormat="false" ht="12.8" hidden="false" customHeight="true" outlineLevel="0" collapsed="false"/>
    <row r="1037024" customFormat="false" ht="12.8" hidden="false" customHeight="true" outlineLevel="0" collapsed="false"/>
    <row r="1037025" customFormat="false" ht="12.8" hidden="false" customHeight="true" outlineLevel="0" collapsed="false"/>
    <row r="1037026" customFormat="false" ht="12.8" hidden="false" customHeight="true" outlineLevel="0" collapsed="false"/>
    <row r="1037027" customFormat="false" ht="12.8" hidden="false" customHeight="true" outlineLevel="0" collapsed="false"/>
    <row r="1037028" customFormat="false" ht="12.8" hidden="false" customHeight="true" outlineLevel="0" collapsed="false"/>
    <row r="1037029" customFormat="false" ht="12.8" hidden="false" customHeight="true" outlineLevel="0" collapsed="false"/>
    <row r="1037030" customFormat="false" ht="12.8" hidden="false" customHeight="true" outlineLevel="0" collapsed="false"/>
    <row r="1037031" customFormat="false" ht="12.8" hidden="false" customHeight="true" outlineLevel="0" collapsed="false"/>
    <row r="1037032" customFormat="false" ht="12.8" hidden="false" customHeight="true" outlineLevel="0" collapsed="false"/>
    <row r="1037033" customFormat="false" ht="12.8" hidden="false" customHeight="true" outlineLevel="0" collapsed="false"/>
    <row r="1037034" customFormat="false" ht="12.8" hidden="false" customHeight="true" outlineLevel="0" collapsed="false"/>
    <row r="1037035" customFormat="false" ht="12.8" hidden="false" customHeight="true" outlineLevel="0" collapsed="false"/>
    <row r="1037036" customFormat="false" ht="12.8" hidden="false" customHeight="true" outlineLevel="0" collapsed="false"/>
    <row r="1037037" customFormat="false" ht="12.8" hidden="false" customHeight="true" outlineLevel="0" collapsed="false"/>
    <row r="1037038" customFormat="false" ht="12.8" hidden="false" customHeight="true" outlineLevel="0" collapsed="false"/>
    <row r="1037039" customFormat="false" ht="12.8" hidden="false" customHeight="true" outlineLevel="0" collapsed="false"/>
    <row r="1037040" customFormat="false" ht="12.8" hidden="false" customHeight="true" outlineLevel="0" collapsed="false"/>
    <row r="1037041" customFormat="false" ht="12.8" hidden="false" customHeight="true" outlineLevel="0" collapsed="false"/>
    <row r="1037042" customFormat="false" ht="12.8" hidden="false" customHeight="true" outlineLevel="0" collapsed="false"/>
    <row r="1037043" customFormat="false" ht="12.8" hidden="false" customHeight="true" outlineLevel="0" collapsed="false"/>
    <row r="1037044" customFormat="false" ht="12.8" hidden="false" customHeight="true" outlineLevel="0" collapsed="false"/>
    <row r="1037045" customFormat="false" ht="12.8" hidden="false" customHeight="true" outlineLevel="0" collapsed="false"/>
    <row r="1037046" customFormat="false" ht="12.8" hidden="false" customHeight="true" outlineLevel="0" collapsed="false"/>
    <row r="1037047" customFormat="false" ht="12.8" hidden="false" customHeight="true" outlineLevel="0" collapsed="false"/>
    <row r="1037048" customFormat="false" ht="12.8" hidden="false" customHeight="true" outlineLevel="0" collapsed="false"/>
    <row r="1037049" customFormat="false" ht="12.8" hidden="false" customHeight="true" outlineLevel="0" collapsed="false"/>
    <row r="1037050" customFormat="false" ht="12.8" hidden="false" customHeight="true" outlineLevel="0" collapsed="false"/>
    <row r="1037051" customFormat="false" ht="12.8" hidden="false" customHeight="true" outlineLevel="0" collapsed="false"/>
    <row r="1037052" customFormat="false" ht="12.8" hidden="false" customHeight="true" outlineLevel="0" collapsed="false"/>
    <row r="1037053" customFormat="false" ht="12.8" hidden="false" customHeight="true" outlineLevel="0" collapsed="false"/>
    <row r="1037054" customFormat="false" ht="12.8" hidden="false" customHeight="true" outlineLevel="0" collapsed="false"/>
    <row r="1037055" customFormat="false" ht="12.8" hidden="false" customHeight="true" outlineLevel="0" collapsed="false"/>
    <row r="1037056" customFormat="false" ht="12.8" hidden="false" customHeight="true" outlineLevel="0" collapsed="false"/>
    <row r="1037057" customFormat="false" ht="12.8" hidden="false" customHeight="true" outlineLevel="0" collapsed="false"/>
    <row r="1037058" customFormat="false" ht="12.8" hidden="false" customHeight="true" outlineLevel="0" collapsed="false"/>
    <row r="1037059" customFormat="false" ht="12.8" hidden="false" customHeight="true" outlineLevel="0" collapsed="false"/>
    <row r="1037060" customFormat="false" ht="12.8" hidden="false" customHeight="true" outlineLevel="0" collapsed="false"/>
    <row r="1037061" customFormat="false" ht="12.8" hidden="false" customHeight="true" outlineLevel="0" collapsed="false"/>
    <row r="1037062" customFormat="false" ht="12.8" hidden="false" customHeight="true" outlineLevel="0" collapsed="false"/>
    <row r="1037063" customFormat="false" ht="12.8" hidden="false" customHeight="true" outlineLevel="0" collapsed="false"/>
    <row r="1037064" customFormat="false" ht="12.8" hidden="false" customHeight="true" outlineLevel="0" collapsed="false"/>
    <row r="1037065" customFormat="false" ht="12.8" hidden="false" customHeight="true" outlineLevel="0" collapsed="false"/>
    <row r="1037066" customFormat="false" ht="12.8" hidden="false" customHeight="true" outlineLevel="0" collapsed="false"/>
    <row r="1037067" customFormat="false" ht="12.8" hidden="false" customHeight="true" outlineLevel="0" collapsed="false"/>
    <row r="1037068" customFormat="false" ht="12.8" hidden="false" customHeight="true" outlineLevel="0" collapsed="false"/>
    <row r="1037069" customFormat="false" ht="12.8" hidden="false" customHeight="true" outlineLevel="0" collapsed="false"/>
    <row r="1037070" customFormat="false" ht="12.8" hidden="false" customHeight="true" outlineLevel="0" collapsed="false"/>
    <row r="1037071" customFormat="false" ht="12.8" hidden="false" customHeight="true" outlineLevel="0" collapsed="false"/>
    <row r="1037072" customFormat="false" ht="12.8" hidden="false" customHeight="true" outlineLevel="0" collapsed="false"/>
    <row r="1037073" customFormat="false" ht="12.8" hidden="false" customHeight="true" outlineLevel="0" collapsed="false"/>
    <row r="1037074" customFormat="false" ht="12.8" hidden="false" customHeight="true" outlineLevel="0" collapsed="false"/>
    <row r="1037075" customFormat="false" ht="12.8" hidden="false" customHeight="true" outlineLevel="0" collapsed="false"/>
    <row r="1037076" customFormat="false" ht="12.8" hidden="false" customHeight="true" outlineLevel="0" collapsed="false"/>
    <row r="1037077" customFormat="false" ht="12.8" hidden="false" customHeight="true" outlineLevel="0" collapsed="false"/>
    <row r="1037078" customFormat="false" ht="12.8" hidden="false" customHeight="true" outlineLevel="0" collapsed="false"/>
    <row r="1037079" customFormat="false" ht="12.8" hidden="false" customHeight="true" outlineLevel="0" collapsed="false"/>
    <row r="1037080" customFormat="false" ht="12.8" hidden="false" customHeight="true" outlineLevel="0" collapsed="false"/>
    <row r="1037081" customFormat="false" ht="12.8" hidden="false" customHeight="true" outlineLevel="0" collapsed="false"/>
    <row r="1037082" customFormat="false" ht="12.8" hidden="false" customHeight="true" outlineLevel="0" collapsed="false"/>
    <row r="1037083" customFormat="false" ht="12.8" hidden="false" customHeight="true" outlineLevel="0" collapsed="false"/>
    <row r="1037084" customFormat="false" ht="12.8" hidden="false" customHeight="true" outlineLevel="0" collapsed="false"/>
    <row r="1037085" customFormat="false" ht="12.8" hidden="false" customHeight="true" outlineLevel="0" collapsed="false"/>
    <row r="1037086" customFormat="false" ht="12.8" hidden="false" customHeight="true" outlineLevel="0" collapsed="false"/>
    <row r="1037087" customFormat="false" ht="12.8" hidden="false" customHeight="true" outlineLevel="0" collapsed="false"/>
    <row r="1037088" customFormat="false" ht="12.8" hidden="false" customHeight="true" outlineLevel="0" collapsed="false"/>
    <row r="1037089" customFormat="false" ht="12.8" hidden="false" customHeight="true" outlineLevel="0" collapsed="false"/>
    <row r="1037090" customFormat="false" ht="12.8" hidden="false" customHeight="true" outlineLevel="0" collapsed="false"/>
    <row r="1037091" customFormat="false" ht="12.8" hidden="false" customHeight="true" outlineLevel="0" collapsed="false"/>
    <row r="1037092" customFormat="false" ht="12.8" hidden="false" customHeight="true" outlineLevel="0" collapsed="false"/>
    <row r="1037093" customFormat="false" ht="12.8" hidden="false" customHeight="true" outlineLevel="0" collapsed="false"/>
    <row r="1037094" customFormat="false" ht="12.8" hidden="false" customHeight="true" outlineLevel="0" collapsed="false"/>
    <row r="1037095" customFormat="false" ht="12.8" hidden="false" customHeight="true" outlineLevel="0" collapsed="false"/>
    <row r="1037096" customFormat="false" ht="12.8" hidden="false" customHeight="true" outlineLevel="0" collapsed="false"/>
    <row r="1037097" customFormat="false" ht="12.8" hidden="false" customHeight="true" outlineLevel="0" collapsed="false"/>
    <row r="1037098" customFormat="false" ht="12.8" hidden="false" customHeight="true" outlineLevel="0" collapsed="false"/>
    <row r="1037099" customFormat="false" ht="12.8" hidden="false" customHeight="true" outlineLevel="0" collapsed="false"/>
    <row r="1037100" customFormat="false" ht="12.8" hidden="false" customHeight="true" outlineLevel="0" collapsed="false"/>
    <row r="1037101" customFormat="false" ht="12.8" hidden="false" customHeight="true" outlineLevel="0" collapsed="false"/>
    <row r="1037102" customFormat="false" ht="12.8" hidden="false" customHeight="true" outlineLevel="0" collapsed="false"/>
    <row r="1037103" customFormat="false" ht="12.8" hidden="false" customHeight="true" outlineLevel="0" collapsed="false"/>
    <row r="1037104" customFormat="false" ht="12.8" hidden="false" customHeight="true" outlineLevel="0" collapsed="false"/>
    <row r="1037105" customFormat="false" ht="12.8" hidden="false" customHeight="true" outlineLevel="0" collapsed="false"/>
    <row r="1037106" customFormat="false" ht="12.8" hidden="false" customHeight="true" outlineLevel="0" collapsed="false"/>
    <row r="1037107" customFormat="false" ht="12.8" hidden="false" customHeight="true" outlineLevel="0" collapsed="false"/>
    <row r="1037108" customFormat="false" ht="12.8" hidden="false" customHeight="true" outlineLevel="0" collapsed="false"/>
    <row r="1037109" customFormat="false" ht="12.8" hidden="false" customHeight="true" outlineLevel="0" collapsed="false"/>
    <row r="1037110" customFormat="false" ht="12.8" hidden="false" customHeight="true" outlineLevel="0" collapsed="false"/>
    <row r="1037111" customFormat="false" ht="12.8" hidden="false" customHeight="true" outlineLevel="0" collapsed="false"/>
    <row r="1037112" customFormat="false" ht="12.8" hidden="false" customHeight="true" outlineLevel="0" collapsed="false"/>
    <row r="1037113" customFormat="false" ht="12.8" hidden="false" customHeight="true" outlineLevel="0" collapsed="false"/>
    <row r="1037114" customFormat="false" ht="12.8" hidden="false" customHeight="true" outlineLevel="0" collapsed="false"/>
    <row r="1037115" customFormat="false" ht="12.8" hidden="false" customHeight="true" outlineLevel="0" collapsed="false"/>
    <row r="1037116" customFormat="false" ht="12.8" hidden="false" customHeight="true" outlineLevel="0" collapsed="false"/>
    <row r="1037117" customFormat="false" ht="12.8" hidden="false" customHeight="true" outlineLevel="0" collapsed="false"/>
    <row r="1037118" customFormat="false" ht="12.8" hidden="false" customHeight="true" outlineLevel="0" collapsed="false"/>
    <row r="1037119" customFormat="false" ht="12.8" hidden="false" customHeight="true" outlineLevel="0" collapsed="false"/>
    <row r="1037120" customFormat="false" ht="12.8" hidden="false" customHeight="true" outlineLevel="0" collapsed="false"/>
    <row r="1037121" customFormat="false" ht="12.8" hidden="false" customHeight="true" outlineLevel="0" collapsed="false"/>
    <row r="1037122" customFormat="false" ht="12.8" hidden="false" customHeight="true" outlineLevel="0" collapsed="false"/>
    <row r="1037123" customFormat="false" ht="12.8" hidden="false" customHeight="true" outlineLevel="0" collapsed="false"/>
    <row r="1037124" customFormat="false" ht="12.8" hidden="false" customHeight="true" outlineLevel="0" collapsed="false"/>
    <row r="1037125" customFormat="false" ht="12.8" hidden="false" customHeight="true" outlineLevel="0" collapsed="false"/>
    <row r="1037126" customFormat="false" ht="12.8" hidden="false" customHeight="true" outlineLevel="0" collapsed="false"/>
    <row r="1037127" customFormat="false" ht="12.8" hidden="false" customHeight="true" outlineLevel="0" collapsed="false"/>
    <row r="1037128" customFormat="false" ht="12.8" hidden="false" customHeight="true" outlineLevel="0" collapsed="false"/>
    <row r="1037129" customFormat="false" ht="12.8" hidden="false" customHeight="true" outlineLevel="0" collapsed="false"/>
    <row r="1037130" customFormat="false" ht="12.8" hidden="false" customHeight="true" outlineLevel="0" collapsed="false"/>
    <row r="1037131" customFormat="false" ht="12.8" hidden="false" customHeight="true" outlineLevel="0" collapsed="false"/>
    <row r="1037132" customFormat="false" ht="12.8" hidden="false" customHeight="true" outlineLevel="0" collapsed="false"/>
    <row r="1037133" customFormat="false" ht="12.8" hidden="false" customHeight="true" outlineLevel="0" collapsed="false"/>
    <row r="1037134" customFormat="false" ht="12.8" hidden="false" customHeight="true" outlineLevel="0" collapsed="false"/>
    <row r="1037135" customFormat="false" ht="12.8" hidden="false" customHeight="true" outlineLevel="0" collapsed="false"/>
    <row r="1037136" customFormat="false" ht="12.8" hidden="false" customHeight="true" outlineLevel="0" collapsed="false"/>
    <row r="1037137" customFormat="false" ht="12.8" hidden="false" customHeight="true" outlineLevel="0" collapsed="false"/>
    <row r="1037138" customFormat="false" ht="12.8" hidden="false" customHeight="true" outlineLevel="0" collapsed="false"/>
    <row r="1037139" customFormat="false" ht="12.8" hidden="false" customHeight="true" outlineLevel="0" collapsed="false"/>
    <row r="1037140" customFormat="false" ht="12.8" hidden="false" customHeight="true" outlineLevel="0" collapsed="false"/>
    <row r="1037141" customFormat="false" ht="12.8" hidden="false" customHeight="true" outlineLevel="0" collapsed="false"/>
    <row r="1037142" customFormat="false" ht="12.8" hidden="false" customHeight="true" outlineLevel="0" collapsed="false"/>
    <row r="1037143" customFormat="false" ht="12.8" hidden="false" customHeight="true" outlineLevel="0" collapsed="false"/>
    <row r="1037144" customFormat="false" ht="12.8" hidden="false" customHeight="true" outlineLevel="0" collapsed="false"/>
    <row r="1037145" customFormat="false" ht="12.8" hidden="false" customHeight="true" outlineLevel="0" collapsed="false"/>
    <row r="1037146" customFormat="false" ht="12.8" hidden="false" customHeight="true" outlineLevel="0" collapsed="false"/>
    <row r="1037147" customFormat="false" ht="12.8" hidden="false" customHeight="true" outlineLevel="0" collapsed="false"/>
    <row r="1037148" customFormat="false" ht="12.8" hidden="false" customHeight="true" outlineLevel="0" collapsed="false"/>
    <row r="1037149" customFormat="false" ht="12.8" hidden="false" customHeight="true" outlineLevel="0" collapsed="false"/>
    <row r="1037150" customFormat="false" ht="12.8" hidden="false" customHeight="true" outlineLevel="0" collapsed="false"/>
    <row r="1037151" customFormat="false" ht="12.8" hidden="false" customHeight="true" outlineLevel="0" collapsed="false"/>
    <row r="1037152" customFormat="false" ht="12.8" hidden="false" customHeight="true" outlineLevel="0" collapsed="false"/>
    <row r="1037153" customFormat="false" ht="12.8" hidden="false" customHeight="true" outlineLevel="0" collapsed="false"/>
    <row r="1037154" customFormat="false" ht="12.8" hidden="false" customHeight="true" outlineLevel="0" collapsed="false"/>
    <row r="1037155" customFormat="false" ht="12.8" hidden="false" customHeight="true" outlineLevel="0" collapsed="false"/>
    <row r="1037156" customFormat="false" ht="12.8" hidden="false" customHeight="true" outlineLevel="0" collapsed="false"/>
    <row r="1037157" customFormat="false" ht="12.8" hidden="false" customHeight="true" outlineLevel="0" collapsed="false"/>
    <row r="1037158" customFormat="false" ht="12.8" hidden="false" customHeight="true" outlineLevel="0" collapsed="false"/>
    <row r="1037159" customFormat="false" ht="12.8" hidden="false" customHeight="true" outlineLevel="0" collapsed="false"/>
    <row r="1037160" customFormat="false" ht="12.8" hidden="false" customHeight="true" outlineLevel="0" collapsed="false"/>
    <row r="1037161" customFormat="false" ht="12.8" hidden="false" customHeight="true" outlineLevel="0" collapsed="false"/>
    <row r="1037162" customFormat="false" ht="12.8" hidden="false" customHeight="true" outlineLevel="0" collapsed="false"/>
    <row r="1037163" customFormat="false" ht="12.8" hidden="false" customHeight="true" outlineLevel="0" collapsed="false"/>
    <row r="1037164" customFormat="false" ht="12.8" hidden="false" customHeight="true" outlineLevel="0" collapsed="false"/>
    <row r="1037165" customFormat="false" ht="12.8" hidden="false" customHeight="true" outlineLevel="0" collapsed="false"/>
    <row r="1037166" customFormat="false" ht="12.8" hidden="false" customHeight="true" outlineLevel="0" collapsed="false"/>
    <row r="1037167" customFormat="false" ht="12.8" hidden="false" customHeight="true" outlineLevel="0" collapsed="false"/>
    <row r="1037168" customFormat="false" ht="12.8" hidden="false" customHeight="true" outlineLevel="0" collapsed="false"/>
    <row r="1037169" customFormat="false" ht="12.8" hidden="false" customHeight="true" outlineLevel="0" collapsed="false"/>
    <row r="1037170" customFormat="false" ht="12.8" hidden="false" customHeight="true" outlineLevel="0" collapsed="false"/>
    <row r="1037171" customFormat="false" ht="12.8" hidden="false" customHeight="true" outlineLevel="0" collapsed="false"/>
    <row r="1037172" customFormat="false" ht="12.8" hidden="false" customHeight="true" outlineLevel="0" collapsed="false"/>
    <row r="1037173" customFormat="false" ht="12.8" hidden="false" customHeight="true" outlineLevel="0" collapsed="false"/>
    <row r="1037174" customFormat="false" ht="12.8" hidden="false" customHeight="true" outlineLevel="0" collapsed="false"/>
    <row r="1037175" customFormat="false" ht="12.8" hidden="false" customHeight="true" outlineLevel="0" collapsed="false"/>
    <row r="1037176" customFormat="false" ht="12.8" hidden="false" customHeight="true" outlineLevel="0" collapsed="false"/>
    <row r="1037177" customFormat="false" ht="12.8" hidden="false" customHeight="true" outlineLevel="0" collapsed="false"/>
    <row r="1037178" customFormat="false" ht="12.8" hidden="false" customHeight="true" outlineLevel="0" collapsed="false"/>
    <row r="1037179" customFormat="false" ht="12.8" hidden="false" customHeight="true" outlineLevel="0" collapsed="false"/>
    <row r="1037180" customFormat="false" ht="12.8" hidden="false" customHeight="true" outlineLevel="0" collapsed="false"/>
    <row r="1037181" customFormat="false" ht="12.8" hidden="false" customHeight="true" outlineLevel="0" collapsed="false"/>
    <row r="1037182" customFormat="false" ht="12.8" hidden="false" customHeight="true" outlineLevel="0" collapsed="false"/>
    <row r="1037183" customFormat="false" ht="12.8" hidden="false" customHeight="true" outlineLevel="0" collapsed="false"/>
    <row r="1037184" customFormat="false" ht="12.8" hidden="false" customHeight="true" outlineLevel="0" collapsed="false"/>
    <row r="1037185" customFormat="false" ht="12.8" hidden="false" customHeight="true" outlineLevel="0" collapsed="false"/>
    <row r="1037186" customFormat="false" ht="12.8" hidden="false" customHeight="true" outlineLevel="0" collapsed="false"/>
    <row r="1037187" customFormat="false" ht="12.8" hidden="false" customHeight="true" outlineLevel="0" collapsed="false"/>
    <row r="1037188" customFormat="false" ht="12.8" hidden="false" customHeight="true" outlineLevel="0" collapsed="false"/>
    <row r="1037189" customFormat="false" ht="12.8" hidden="false" customHeight="true" outlineLevel="0" collapsed="false"/>
    <row r="1037190" customFormat="false" ht="12.8" hidden="false" customHeight="true" outlineLevel="0" collapsed="false"/>
    <row r="1037191" customFormat="false" ht="12.8" hidden="false" customHeight="true" outlineLevel="0" collapsed="false"/>
    <row r="1037192" customFormat="false" ht="12.8" hidden="false" customHeight="true" outlineLevel="0" collapsed="false"/>
    <row r="1037193" customFormat="false" ht="12.8" hidden="false" customHeight="true" outlineLevel="0" collapsed="false"/>
    <row r="1037194" customFormat="false" ht="12.8" hidden="false" customHeight="true" outlineLevel="0" collapsed="false"/>
    <row r="1037195" customFormat="false" ht="12.8" hidden="false" customHeight="true" outlineLevel="0" collapsed="false"/>
    <row r="1037196" customFormat="false" ht="12.8" hidden="false" customHeight="true" outlineLevel="0" collapsed="false"/>
    <row r="1037197" customFormat="false" ht="12.8" hidden="false" customHeight="true" outlineLevel="0" collapsed="false"/>
    <row r="1037198" customFormat="false" ht="12.8" hidden="false" customHeight="true" outlineLevel="0" collapsed="false"/>
    <row r="1037199" customFormat="false" ht="12.8" hidden="false" customHeight="true" outlineLevel="0" collapsed="false"/>
    <row r="1037200" customFormat="false" ht="12.8" hidden="false" customHeight="true" outlineLevel="0" collapsed="false"/>
    <row r="1037201" customFormat="false" ht="12.8" hidden="false" customHeight="true" outlineLevel="0" collapsed="false"/>
    <row r="1037202" customFormat="false" ht="12.8" hidden="false" customHeight="true" outlineLevel="0" collapsed="false"/>
    <row r="1037203" customFormat="false" ht="12.8" hidden="false" customHeight="true" outlineLevel="0" collapsed="false"/>
    <row r="1037204" customFormat="false" ht="12.8" hidden="false" customHeight="true" outlineLevel="0" collapsed="false"/>
    <row r="1037205" customFormat="false" ht="12.8" hidden="false" customHeight="true" outlineLevel="0" collapsed="false"/>
    <row r="1037206" customFormat="false" ht="12.8" hidden="false" customHeight="true" outlineLevel="0" collapsed="false"/>
    <row r="1037207" customFormat="false" ht="12.8" hidden="false" customHeight="true" outlineLevel="0" collapsed="false"/>
    <row r="1037208" customFormat="false" ht="12.8" hidden="false" customHeight="true" outlineLevel="0" collapsed="false"/>
    <row r="1037209" customFormat="false" ht="12.8" hidden="false" customHeight="true" outlineLevel="0" collapsed="false"/>
    <row r="1037210" customFormat="false" ht="12.8" hidden="false" customHeight="true" outlineLevel="0" collapsed="false"/>
    <row r="1037211" customFormat="false" ht="12.8" hidden="false" customHeight="true" outlineLevel="0" collapsed="false"/>
    <row r="1037212" customFormat="false" ht="12.8" hidden="false" customHeight="true" outlineLevel="0" collapsed="false"/>
    <row r="1037213" customFormat="false" ht="12.8" hidden="false" customHeight="true" outlineLevel="0" collapsed="false"/>
    <row r="1037214" customFormat="false" ht="12.8" hidden="false" customHeight="true" outlineLevel="0" collapsed="false"/>
    <row r="1037215" customFormat="false" ht="12.8" hidden="false" customHeight="true" outlineLevel="0" collapsed="false"/>
    <row r="1037216" customFormat="false" ht="12.8" hidden="false" customHeight="true" outlineLevel="0" collapsed="false"/>
    <row r="1037217" customFormat="false" ht="12.8" hidden="false" customHeight="true" outlineLevel="0" collapsed="false"/>
    <row r="1037218" customFormat="false" ht="12.8" hidden="false" customHeight="true" outlineLevel="0" collapsed="false"/>
    <row r="1037219" customFormat="false" ht="12.8" hidden="false" customHeight="true" outlineLevel="0" collapsed="false"/>
    <row r="1037220" customFormat="false" ht="12.8" hidden="false" customHeight="true" outlineLevel="0" collapsed="false"/>
    <row r="1037221" customFormat="false" ht="12.8" hidden="false" customHeight="true" outlineLevel="0" collapsed="false"/>
    <row r="1037222" customFormat="false" ht="12.8" hidden="false" customHeight="true" outlineLevel="0" collapsed="false"/>
    <row r="1037223" customFormat="false" ht="12.8" hidden="false" customHeight="true" outlineLevel="0" collapsed="false"/>
    <row r="1037224" customFormat="false" ht="12.8" hidden="false" customHeight="true" outlineLevel="0" collapsed="false"/>
    <row r="1037225" customFormat="false" ht="12.8" hidden="false" customHeight="true" outlineLevel="0" collapsed="false"/>
    <row r="1037226" customFormat="false" ht="12.8" hidden="false" customHeight="true" outlineLevel="0" collapsed="false"/>
    <row r="1037227" customFormat="false" ht="12.8" hidden="false" customHeight="true" outlineLevel="0" collapsed="false"/>
    <row r="1037228" customFormat="false" ht="12.8" hidden="false" customHeight="true" outlineLevel="0" collapsed="false"/>
    <row r="1037229" customFormat="false" ht="12.8" hidden="false" customHeight="true" outlineLevel="0" collapsed="false"/>
    <row r="1037230" customFormat="false" ht="12.8" hidden="false" customHeight="true" outlineLevel="0" collapsed="false"/>
    <row r="1037231" customFormat="false" ht="12.8" hidden="false" customHeight="true" outlineLevel="0" collapsed="false"/>
    <row r="1037232" customFormat="false" ht="12.8" hidden="false" customHeight="true" outlineLevel="0" collapsed="false"/>
    <row r="1037233" customFormat="false" ht="12.8" hidden="false" customHeight="true" outlineLevel="0" collapsed="false"/>
    <row r="1037234" customFormat="false" ht="12.8" hidden="false" customHeight="true" outlineLevel="0" collapsed="false"/>
    <row r="1037235" customFormat="false" ht="12.8" hidden="false" customHeight="true" outlineLevel="0" collapsed="false"/>
    <row r="1037236" customFormat="false" ht="12.8" hidden="false" customHeight="true" outlineLevel="0" collapsed="false"/>
    <row r="1037237" customFormat="false" ht="12.8" hidden="false" customHeight="true" outlineLevel="0" collapsed="false"/>
    <row r="1037238" customFormat="false" ht="12.8" hidden="false" customHeight="true" outlineLevel="0" collapsed="false"/>
    <row r="1037239" customFormat="false" ht="12.8" hidden="false" customHeight="true" outlineLevel="0" collapsed="false"/>
    <row r="1037240" customFormat="false" ht="12.8" hidden="false" customHeight="true" outlineLevel="0" collapsed="false"/>
    <row r="1037241" customFormat="false" ht="12.8" hidden="false" customHeight="true" outlineLevel="0" collapsed="false"/>
    <row r="1037242" customFormat="false" ht="12.8" hidden="false" customHeight="true" outlineLevel="0" collapsed="false"/>
    <row r="1037243" customFormat="false" ht="12.8" hidden="false" customHeight="true" outlineLevel="0" collapsed="false"/>
    <row r="1037244" customFormat="false" ht="12.8" hidden="false" customHeight="true" outlineLevel="0" collapsed="false"/>
    <row r="1037245" customFormat="false" ht="12.8" hidden="false" customHeight="true" outlineLevel="0" collapsed="false"/>
    <row r="1037246" customFormat="false" ht="12.8" hidden="false" customHeight="true" outlineLevel="0" collapsed="false"/>
    <row r="1037247" customFormat="false" ht="12.8" hidden="false" customHeight="true" outlineLevel="0" collapsed="false"/>
    <row r="1037248" customFormat="false" ht="12.8" hidden="false" customHeight="true" outlineLevel="0" collapsed="false"/>
    <row r="1037249" customFormat="false" ht="12.8" hidden="false" customHeight="true" outlineLevel="0" collapsed="false"/>
    <row r="1037250" customFormat="false" ht="12.8" hidden="false" customHeight="true" outlineLevel="0" collapsed="false"/>
    <row r="1037251" customFormat="false" ht="12.8" hidden="false" customHeight="true" outlineLevel="0" collapsed="false"/>
    <row r="1037252" customFormat="false" ht="12.8" hidden="false" customHeight="true" outlineLevel="0" collapsed="false"/>
    <row r="1037253" customFormat="false" ht="12.8" hidden="false" customHeight="true" outlineLevel="0" collapsed="false"/>
    <row r="1037254" customFormat="false" ht="12.8" hidden="false" customHeight="true" outlineLevel="0" collapsed="false"/>
    <row r="1037255" customFormat="false" ht="12.8" hidden="false" customHeight="true" outlineLevel="0" collapsed="false"/>
    <row r="1037256" customFormat="false" ht="12.8" hidden="false" customHeight="true" outlineLevel="0" collapsed="false"/>
    <row r="1037257" customFormat="false" ht="12.8" hidden="false" customHeight="true" outlineLevel="0" collapsed="false"/>
    <row r="1037258" customFormat="false" ht="12.8" hidden="false" customHeight="true" outlineLevel="0" collapsed="false"/>
    <row r="1037259" customFormat="false" ht="12.8" hidden="false" customHeight="true" outlineLevel="0" collapsed="false"/>
    <row r="1037260" customFormat="false" ht="12.8" hidden="false" customHeight="true" outlineLevel="0" collapsed="false"/>
    <row r="1037261" customFormat="false" ht="12.8" hidden="false" customHeight="true" outlineLevel="0" collapsed="false"/>
    <row r="1037262" customFormat="false" ht="12.8" hidden="false" customHeight="true" outlineLevel="0" collapsed="false"/>
    <row r="1037263" customFormat="false" ht="12.8" hidden="false" customHeight="true" outlineLevel="0" collapsed="false"/>
    <row r="1037264" customFormat="false" ht="12.8" hidden="false" customHeight="true" outlineLevel="0" collapsed="false"/>
    <row r="1037265" customFormat="false" ht="12.8" hidden="false" customHeight="true" outlineLevel="0" collapsed="false"/>
    <row r="1037266" customFormat="false" ht="12.8" hidden="false" customHeight="true" outlineLevel="0" collapsed="false"/>
    <row r="1037267" customFormat="false" ht="12.8" hidden="false" customHeight="true" outlineLevel="0" collapsed="false"/>
    <row r="1037268" customFormat="false" ht="12.8" hidden="false" customHeight="true" outlineLevel="0" collapsed="false"/>
    <row r="1037269" customFormat="false" ht="12.8" hidden="false" customHeight="true" outlineLevel="0" collapsed="false"/>
    <row r="1037270" customFormat="false" ht="12.8" hidden="false" customHeight="true" outlineLevel="0" collapsed="false"/>
    <row r="1037271" customFormat="false" ht="12.8" hidden="false" customHeight="true" outlineLevel="0" collapsed="false"/>
    <row r="1037272" customFormat="false" ht="12.8" hidden="false" customHeight="true" outlineLevel="0" collapsed="false"/>
    <row r="1037273" customFormat="false" ht="12.8" hidden="false" customHeight="true" outlineLevel="0" collapsed="false"/>
    <row r="1037274" customFormat="false" ht="12.8" hidden="false" customHeight="true" outlineLevel="0" collapsed="false"/>
    <row r="1037275" customFormat="false" ht="12.8" hidden="false" customHeight="true" outlineLevel="0" collapsed="false"/>
    <row r="1037276" customFormat="false" ht="12.8" hidden="false" customHeight="true" outlineLevel="0" collapsed="false"/>
    <row r="1037277" customFormat="false" ht="12.8" hidden="false" customHeight="true" outlineLevel="0" collapsed="false"/>
    <row r="1037278" customFormat="false" ht="12.8" hidden="false" customHeight="true" outlineLevel="0" collapsed="false"/>
    <row r="1037279" customFormat="false" ht="12.8" hidden="false" customHeight="true" outlineLevel="0" collapsed="false"/>
    <row r="1037280" customFormat="false" ht="12.8" hidden="false" customHeight="true" outlineLevel="0" collapsed="false"/>
    <row r="1037281" customFormat="false" ht="12.8" hidden="false" customHeight="true" outlineLevel="0" collapsed="false"/>
    <row r="1037282" customFormat="false" ht="12.8" hidden="false" customHeight="true" outlineLevel="0" collapsed="false"/>
    <row r="1037283" customFormat="false" ht="12.8" hidden="false" customHeight="true" outlineLevel="0" collapsed="false"/>
    <row r="1037284" customFormat="false" ht="12.8" hidden="false" customHeight="true" outlineLevel="0" collapsed="false"/>
    <row r="1037285" customFormat="false" ht="12.8" hidden="false" customHeight="true" outlineLevel="0" collapsed="false"/>
    <row r="1037286" customFormat="false" ht="12.8" hidden="false" customHeight="true" outlineLevel="0" collapsed="false"/>
    <row r="1037287" customFormat="false" ht="12.8" hidden="false" customHeight="true" outlineLevel="0" collapsed="false"/>
    <row r="1037288" customFormat="false" ht="12.8" hidden="false" customHeight="true" outlineLevel="0" collapsed="false"/>
    <row r="1037289" customFormat="false" ht="12.8" hidden="false" customHeight="true" outlineLevel="0" collapsed="false"/>
    <row r="1037290" customFormat="false" ht="12.8" hidden="false" customHeight="true" outlineLevel="0" collapsed="false"/>
    <row r="1037291" customFormat="false" ht="12.8" hidden="false" customHeight="true" outlineLevel="0" collapsed="false"/>
    <row r="1037292" customFormat="false" ht="12.8" hidden="false" customHeight="true" outlineLevel="0" collapsed="false"/>
    <row r="1037293" customFormat="false" ht="12.8" hidden="false" customHeight="true" outlineLevel="0" collapsed="false"/>
    <row r="1037294" customFormat="false" ht="12.8" hidden="false" customHeight="true" outlineLevel="0" collapsed="false"/>
    <row r="1037295" customFormat="false" ht="12.8" hidden="false" customHeight="true" outlineLevel="0" collapsed="false"/>
    <row r="1037296" customFormat="false" ht="12.8" hidden="false" customHeight="true" outlineLevel="0" collapsed="false"/>
    <row r="1037297" customFormat="false" ht="12.8" hidden="false" customHeight="true" outlineLevel="0" collapsed="false"/>
    <row r="1037298" customFormat="false" ht="12.8" hidden="false" customHeight="true" outlineLevel="0" collapsed="false"/>
    <row r="1037299" customFormat="false" ht="12.8" hidden="false" customHeight="true" outlineLevel="0" collapsed="false"/>
    <row r="1037300" customFormat="false" ht="12.8" hidden="false" customHeight="true" outlineLevel="0" collapsed="false"/>
    <row r="1037301" customFormat="false" ht="12.8" hidden="false" customHeight="true" outlineLevel="0" collapsed="false"/>
    <row r="1037302" customFormat="false" ht="12.8" hidden="false" customHeight="true" outlineLevel="0" collapsed="false"/>
    <row r="1037303" customFormat="false" ht="12.8" hidden="false" customHeight="true" outlineLevel="0" collapsed="false"/>
    <row r="1037304" customFormat="false" ht="12.8" hidden="false" customHeight="true" outlineLevel="0" collapsed="false"/>
    <row r="1037305" customFormat="false" ht="12.8" hidden="false" customHeight="true" outlineLevel="0" collapsed="false"/>
    <row r="1037306" customFormat="false" ht="12.8" hidden="false" customHeight="true" outlineLevel="0" collapsed="false"/>
    <row r="1037307" customFormat="false" ht="12.8" hidden="false" customHeight="true" outlineLevel="0" collapsed="false"/>
    <row r="1037308" customFormat="false" ht="12.8" hidden="false" customHeight="true" outlineLevel="0" collapsed="false"/>
    <row r="1037309" customFormat="false" ht="12.8" hidden="false" customHeight="true" outlineLevel="0" collapsed="false"/>
    <row r="1037310" customFormat="false" ht="12.8" hidden="false" customHeight="true" outlineLevel="0" collapsed="false"/>
    <row r="1037311" customFormat="false" ht="12.8" hidden="false" customHeight="true" outlineLevel="0" collapsed="false"/>
    <row r="1037312" customFormat="false" ht="12.8" hidden="false" customHeight="true" outlineLevel="0" collapsed="false"/>
    <row r="1037313" customFormat="false" ht="12.8" hidden="false" customHeight="true" outlineLevel="0" collapsed="false"/>
    <row r="1037314" customFormat="false" ht="12.8" hidden="false" customHeight="true" outlineLevel="0" collapsed="false"/>
    <row r="1037315" customFormat="false" ht="12.8" hidden="false" customHeight="true" outlineLevel="0" collapsed="false"/>
    <row r="1037316" customFormat="false" ht="12.8" hidden="false" customHeight="true" outlineLevel="0" collapsed="false"/>
    <row r="1037317" customFormat="false" ht="12.8" hidden="false" customHeight="true" outlineLevel="0" collapsed="false"/>
    <row r="1037318" customFormat="false" ht="12.8" hidden="false" customHeight="true" outlineLevel="0" collapsed="false"/>
    <row r="1037319" customFormat="false" ht="12.8" hidden="false" customHeight="true" outlineLevel="0" collapsed="false"/>
    <row r="1037320" customFormat="false" ht="12.8" hidden="false" customHeight="true" outlineLevel="0" collapsed="false"/>
    <row r="1037321" customFormat="false" ht="12.8" hidden="false" customHeight="true" outlineLevel="0" collapsed="false"/>
    <row r="1037322" customFormat="false" ht="12.8" hidden="false" customHeight="true" outlineLevel="0" collapsed="false"/>
    <row r="1037323" customFormat="false" ht="12.8" hidden="false" customHeight="true" outlineLevel="0" collapsed="false"/>
    <row r="1037324" customFormat="false" ht="12.8" hidden="false" customHeight="true" outlineLevel="0" collapsed="false"/>
    <row r="1037325" customFormat="false" ht="12.8" hidden="false" customHeight="true" outlineLevel="0" collapsed="false"/>
    <row r="1037326" customFormat="false" ht="12.8" hidden="false" customHeight="true" outlineLevel="0" collapsed="false"/>
    <row r="1037327" customFormat="false" ht="12.8" hidden="false" customHeight="true" outlineLevel="0" collapsed="false"/>
    <row r="1037328" customFormat="false" ht="12.8" hidden="false" customHeight="true" outlineLevel="0" collapsed="false"/>
    <row r="1037329" customFormat="false" ht="12.8" hidden="false" customHeight="true" outlineLevel="0" collapsed="false"/>
    <row r="1037330" customFormat="false" ht="12.8" hidden="false" customHeight="true" outlineLevel="0" collapsed="false"/>
    <row r="1037331" customFormat="false" ht="12.8" hidden="false" customHeight="true" outlineLevel="0" collapsed="false"/>
    <row r="1037332" customFormat="false" ht="12.8" hidden="false" customHeight="true" outlineLevel="0" collapsed="false"/>
    <row r="1037333" customFormat="false" ht="12.8" hidden="false" customHeight="true" outlineLevel="0" collapsed="false"/>
    <row r="1037334" customFormat="false" ht="12.8" hidden="false" customHeight="true" outlineLevel="0" collapsed="false"/>
    <row r="1037335" customFormat="false" ht="12.8" hidden="false" customHeight="true" outlineLevel="0" collapsed="false"/>
    <row r="1037336" customFormat="false" ht="12.8" hidden="false" customHeight="true" outlineLevel="0" collapsed="false"/>
    <row r="1037337" customFormat="false" ht="12.8" hidden="false" customHeight="true" outlineLevel="0" collapsed="false"/>
    <row r="1037338" customFormat="false" ht="12.8" hidden="false" customHeight="true" outlineLevel="0" collapsed="false"/>
    <row r="1037339" customFormat="false" ht="12.8" hidden="false" customHeight="true" outlineLevel="0" collapsed="false"/>
    <row r="1037340" customFormat="false" ht="12.8" hidden="false" customHeight="true" outlineLevel="0" collapsed="false"/>
    <row r="1037341" customFormat="false" ht="12.8" hidden="false" customHeight="true" outlineLevel="0" collapsed="false"/>
    <row r="1037342" customFormat="false" ht="12.8" hidden="false" customHeight="true" outlineLevel="0" collapsed="false"/>
    <row r="1037343" customFormat="false" ht="12.8" hidden="false" customHeight="true" outlineLevel="0" collapsed="false"/>
    <row r="1037344" customFormat="false" ht="12.8" hidden="false" customHeight="true" outlineLevel="0" collapsed="false"/>
    <row r="1037345" customFormat="false" ht="12.8" hidden="false" customHeight="true" outlineLevel="0" collapsed="false"/>
    <row r="1037346" customFormat="false" ht="12.8" hidden="false" customHeight="true" outlineLevel="0" collapsed="false"/>
    <row r="1037347" customFormat="false" ht="12.8" hidden="false" customHeight="true" outlineLevel="0" collapsed="false"/>
    <row r="1037348" customFormat="false" ht="12.8" hidden="false" customHeight="true" outlineLevel="0" collapsed="false"/>
    <row r="1037349" customFormat="false" ht="12.8" hidden="false" customHeight="true" outlineLevel="0" collapsed="false"/>
    <row r="1037350" customFormat="false" ht="12.8" hidden="false" customHeight="true" outlineLevel="0" collapsed="false"/>
    <row r="1037351" customFormat="false" ht="12.8" hidden="false" customHeight="true" outlineLevel="0" collapsed="false"/>
    <row r="1037352" customFormat="false" ht="12.8" hidden="false" customHeight="true" outlineLevel="0" collapsed="false"/>
    <row r="1037353" customFormat="false" ht="12.8" hidden="false" customHeight="true" outlineLevel="0" collapsed="false"/>
    <row r="1037354" customFormat="false" ht="12.8" hidden="false" customHeight="true" outlineLevel="0" collapsed="false"/>
    <row r="1037355" customFormat="false" ht="12.8" hidden="false" customHeight="true" outlineLevel="0" collapsed="false"/>
    <row r="1037356" customFormat="false" ht="12.8" hidden="false" customHeight="true" outlineLevel="0" collapsed="false"/>
    <row r="1037357" customFormat="false" ht="12.8" hidden="false" customHeight="true" outlineLevel="0" collapsed="false"/>
    <row r="1037358" customFormat="false" ht="12.8" hidden="false" customHeight="true" outlineLevel="0" collapsed="false"/>
    <row r="1037359" customFormat="false" ht="12.8" hidden="false" customHeight="true" outlineLevel="0" collapsed="false"/>
    <row r="1037360" customFormat="false" ht="12.8" hidden="false" customHeight="true" outlineLevel="0" collapsed="false"/>
    <row r="1037361" customFormat="false" ht="12.8" hidden="false" customHeight="true" outlineLevel="0" collapsed="false"/>
    <row r="1037362" customFormat="false" ht="12.8" hidden="false" customHeight="true" outlineLevel="0" collapsed="false"/>
    <row r="1037363" customFormat="false" ht="12.8" hidden="false" customHeight="true" outlineLevel="0" collapsed="false"/>
    <row r="1037364" customFormat="false" ht="12.8" hidden="false" customHeight="true" outlineLevel="0" collapsed="false"/>
    <row r="1037365" customFormat="false" ht="12.8" hidden="false" customHeight="true" outlineLevel="0" collapsed="false"/>
    <row r="1037366" customFormat="false" ht="12.8" hidden="false" customHeight="true" outlineLevel="0" collapsed="false"/>
    <row r="1037367" customFormat="false" ht="12.8" hidden="false" customHeight="true" outlineLevel="0" collapsed="false"/>
    <row r="1037368" customFormat="false" ht="12.8" hidden="false" customHeight="true" outlineLevel="0" collapsed="false"/>
    <row r="1037369" customFormat="false" ht="12.8" hidden="false" customHeight="true" outlineLevel="0" collapsed="false"/>
    <row r="1037370" customFormat="false" ht="12.8" hidden="false" customHeight="true" outlineLevel="0" collapsed="false"/>
    <row r="1037371" customFormat="false" ht="12.8" hidden="false" customHeight="true" outlineLevel="0" collapsed="false"/>
    <row r="1037372" customFormat="false" ht="12.8" hidden="false" customHeight="true" outlineLevel="0" collapsed="false"/>
    <row r="1037373" customFormat="false" ht="12.8" hidden="false" customHeight="true" outlineLevel="0" collapsed="false"/>
    <row r="1037374" customFormat="false" ht="12.8" hidden="false" customHeight="true" outlineLevel="0" collapsed="false"/>
    <row r="1037375" customFormat="false" ht="12.8" hidden="false" customHeight="true" outlineLevel="0" collapsed="false"/>
    <row r="1037376" customFormat="false" ht="12.8" hidden="false" customHeight="true" outlineLevel="0" collapsed="false"/>
    <row r="1037377" customFormat="false" ht="12.8" hidden="false" customHeight="true" outlineLevel="0" collapsed="false"/>
    <row r="1037378" customFormat="false" ht="12.8" hidden="false" customHeight="true" outlineLevel="0" collapsed="false"/>
    <row r="1037379" customFormat="false" ht="12.8" hidden="false" customHeight="true" outlineLevel="0" collapsed="false"/>
    <row r="1037380" customFormat="false" ht="12.8" hidden="false" customHeight="true" outlineLevel="0" collapsed="false"/>
    <row r="1037381" customFormat="false" ht="12.8" hidden="false" customHeight="true" outlineLevel="0" collapsed="false"/>
    <row r="1037382" customFormat="false" ht="12.8" hidden="false" customHeight="true" outlineLevel="0" collapsed="false"/>
    <row r="1037383" customFormat="false" ht="12.8" hidden="false" customHeight="true" outlineLevel="0" collapsed="false"/>
    <row r="1037384" customFormat="false" ht="12.8" hidden="false" customHeight="true" outlineLevel="0" collapsed="false"/>
    <row r="1037385" customFormat="false" ht="12.8" hidden="false" customHeight="true" outlineLevel="0" collapsed="false"/>
    <row r="1037386" customFormat="false" ht="12.8" hidden="false" customHeight="true" outlineLevel="0" collapsed="false"/>
    <row r="1037387" customFormat="false" ht="12.8" hidden="false" customHeight="true" outlineLevel="0" collapsed="false"/>
    <row r="1037388" customFormat="false" ht="12.8" hidden="false" customHeight="true" outlineLevel="0" collapsed="false"/>
    <row r="1037389" customFormat="false" ht="12.8" hidden="false" customHeight="true" outlineLevel="0" collapsed="false"/>
    <row r="1037390" customFormat="false" ht="12.8" hidden="false" customHeight="true" outlineLevel="0" collapsed="false"/>
    <row r="1037391" customFormat="false" ht="12.8" hidden="false" customHeight="true" outlineLevel="0" collapsed="false"/>
    <row r="1037392" customFormat="false" ht="12.8" hidden="false" customHeight="true" outlineLevel="0" collapsed="false"/>
    <row r="1037393" customFormat="false" ht="12.8" hidden="false" customHeight="true" outlineLevel="0" collapsed="false"/>
    <row r="1037394" customFormat="false" ht="12.8" hidden="false" customHeight="true" outlineLevel="0" collapsed="false"/>
    <row r="1037395" customFormat="false" ht="12.8" hidden="false" customHeight="true" outlineLevel="0" collapsed="false"/>
    <row r="1037396" customFormat="false" ht="12.8" hidden="false" customHeight="true" outlineLevel="0" collapsed="false"/>
    <row r="1037397" customFormat="false" ht="12.8" hidden="false" customHeight="true" outlineLevel="0" collapsed="false"/>
    <row r="1037398" customFormat="false" ht="12.8" hidden="false" customHeight="true" outlineLevel="0" collapsed="false"/>
    <row r="1037399" customFormat="false" ht="12.8" hidden="false" customHeight="true" outlineLevel="0" collapsed="false"/>
    <row r="1037400" customFormat="false" ht="12.8" hidden="false" customHeight="true" outlineLevel="0" collapsed="false"/>
    <row r="1037401" customFormat="false" ht="12.8" hidden="false" customHeight="true" outlineLevel="0" collapsed="false"/>
    <row r="1037402" customFormat="false" ht="12.8" hidden="false" customHeight="true" outlineLevel="0" collapsed="false"/>
    <row r="1037403" customFormat="false" ht="12.8" hidden="false" customHeight="true" outlineLevel="0" collapsed="false"/>
    <row r="1037404" customFormat="false" ht="12.8" hidden="false" customHeight="true" outlineLevel="0" collapsed="false"/>
    <row r="1037405" customFormat="false" ht="12.8" hidden="false" customHeight="true" outlineLevel="0" collapsed="false"/>
    <row r="1037406" customFormat="false" ht="12.8" hidden="false" customHeight="true" outlineLevel="0" collapsed="false"/>
    <row r="1037407" customFormat="false" ht="12.8" hidden="false" customHeight="true" outlineLevel="0" collapsed="false"/>
    <row r="1037408" customFormat="false" ht="12.8" hidden="false" customHeight="true" outlineLevel="0" collapsed="false"/>
    <row r="1037409" customFormat="false" ht="12.8" hidden="false" customHeight="true" outlineLevel="0" collapsed="false"/>
    <row r="1037410" customFormat="false" ht="12.8" hidden="false" customHeight="true" outlineLevel="0" collapsed="false"/>
    <row r="1037411" customFormat="false" ht="12.8" hidden="false" customHeight="true" outlineLevel="0" collapsed="false"/>
    <row r="1037412" customFormat="false" ht="12.8" hidden="false" customHeight="true" outlineLevel="0" collapsed="false"/>
    <row r="1037413" customFormat="false" ht="12.8" hidden="false" customHeight="true" outlineLevel="0" collapsed="false"/>
    <row r="1037414" customFormat="false" ht="12.8" hidden="false" customHeight="true" outlineLevel="0" collapsed="false"/>
    <row r="1037415" customFormat="false" ht="12.8" hidden="false" customHeight="true" outlineLevel="0" collapsed="false"/>
    <row r="1037416" customFormat="false" ht="12.8" hidden="false" customHeight="true" outlineLevel="0" collapsed="false"/>
    <row r="1037417" customFormat="false" ht="12.8" hidden="false" customHeight="true" outlineLevel="0" collapsed="false"/>
    <row r="1037418" customFormat="false" ht="12.8" hidden="false" customHeight="true" outlineLevel="0" collapsed="false"/>
    <row r="1037419" customFormat="false" ht="12.8" hidden="false" customHeight="true" outlineLevel="0" collapsed="false"/>
    <row r="1037420" customFormat="false" ht="12.8" hidden="false" customHeight="true" outlineLevel="0" collapsed="false"/>
    <row r="1037421" customFormat="false" ht="12.8" hidden="false" customHeight="true" outlineLevel="0" collapsed="false"/>
    <row r="1037422" customFormat="false" ht="12.8" hidden="false" customHeight="true" outlineLevel="0" collapsed="false"/>
    <row r="1037423" customFormat="false" ht="12.8" hidden="false" customHeight="true" outlineLevel="0" collapsed="false"/>
    <row r="1037424" customFormat="false" ht="12.8" hidden="false" customHeight="true" outlineLevel="0" collapsed="false"/>
    <row r="1037425" customFormat="false" ht="12.8" hidden="false" customHeight="true" outlineLevel="0" collapsed="false"/>
    <row r="1037426" customFormat="false" ht="12.8" hidden="false" customHeight="true" outlineLevel="0" collapsed="false"/>
    <row r="1037427" customFormat="false" ht="12.8" hidden="false" customHeight="true" outlineLevel="0" collapsed="false"/>
    <row r="1037428" customFormat="false" ht="12.8" hidden="false" customHeight="true" outlineLevel="0" collapsed="false"/>
    <row r="1037429" customFormat="false" ht="12.8" hidden="false" customHeight="true" outlineLevel="0" collapsed="false"/>
    <row r="1037430" customFormat="false" ht="12.8" hidden="false" customHeight="true" outlineLevel="0" collapsed="false"/>
    <row r="1037431" customFormat="false" ht="12.8" hidden="false" customHeight="true" outlineLevel="0" collapsed="false"/>
    <row r="1037432" customFormat="false" ht="12.8" hidden="false" customHeight="true" outlineLevel="0" collapsed="false"/>
    <row r="1037433" customFormat="false" ht="12.8" hidden="false" customHeight="true" outlineLevel="0" collapsed="false"/>
    <row r="1037434" customFormat="false" ht="12.8" hidden="false" customHeight="true" outlineLevel="0" collapsed="false"/>
    <row r="1037435" customFormat="false" ht="12.8" hidden="false" customHeight="true" outlineLevel="0" collapsed="false"/>
    <row r="1037436" customFormat="false" ht="12.8" hidden="false" customHeight="true" outlineLevel="0" collapsed="false"/>
    <row r="1037437" customFormat="false" ht="12.8" hidden="false" customHeight="true" outlineLevel="0" collapsed="false"/>
    <row r="1037438" customFormat="false" ht="12.8" hidden="false" customHeight="true" outlineLevel="0" collapsed="false"/>
    <row r="1037439" customFormat="false" ht="12.8" hidden="false" customHeight="true" outlineLevel="0" collapsed="false"/>
    <row r="1037440" customFormat="false" ht="12.8" hidden="false" customHeight="true" outlineLevel="0" collapsed="false"/>
    <row r="1037441" customFormat="false" ht="12.8" hidden="false" customHeight="true" outlineLevel="0" collapsed="false"/>
    <row r="1037442" customFormat="false" ht="12.8" hidden="false" customHeight="true" outlineLevel="0" collapsed="false"/>
    <row r="1037443" customFormat="false" ht="12.8" hidden="false" customHeight="true" outlineLevel="0" collapsed="false"/>
    <row r="1037444" customFormat="false" ht="12.8" hidden="false" customHeight="true" outlineLevel="0" collapsed="false"/>
    <row r="1037445" customFormat="false" ht="12.8" hidden="false" customHeight="true" outlineLevel="0" collapsed="false"/>
    <row r="1037446" customFormat="false" ht="12.8" hidden="false" customHeight="true" outlineLevel="0" collapsed="false"/>
    <row r="1037447" customFormat="false" ht="12.8" hidden="false" customHeight="true" outlineLevel="0" collapsed="false"/>
    <row r="1037448" customFormat="false" ht="12.8" hidden="false" customHeight="true" outlineLevel="0" collapsed="false"/>
    <row r="1037449" customFormat="false" ht="12.8" hidden="false" customHeight="true" outlineLevel="0" collapsed="false"/>
    <row r="1037450" customFormat="false" ht="12.8" hidden="false" customHeight="true" outlineLevel="0" collapsed="false"/>
    <row r="1037451" customFormat="false" ht="12.8" hidden="false" customHeight="true" outlineLevel="0" collapsed="false"/>
    <row r="1037452" customFormat="false" ht="12.8" hidden="false" customHeight="true" outlineLevel="0" collapsed="false"/>
    <row r="1037453" customFormat="false" ht="12.8" hidden="false" customHeight="true" outlineLevel="0" collapsed="false"/>
    <row r="1037454" customFormat="false" ht="12.8" hidden="false" customHeight="true" outlineLevel="0" collapsed="false"/>
    <row r="1037455" customFormat="false" ht="12.8" hidden="false" customHeight="true" outlineLevel="0" collapsed="false"/>
    <row r="1037456" customFormat="false" ht="12.8" hidden="false" customHeight="true" outlineLevel="0" collapsed="false"/>
    <row r="1037457" customFormat="false" ht="12.8" hidden="false" customHeight="true" outlineLevel="0" collapsed="false"/>
    <row r="1037458" customFormat="false" ht="12.8" hidden="false" customHeight="true" outlineLevel="0" collapsed="false"/>
    <row r="1037459" customFormat="false" ht="12.8" hidden="false" customHeight="true" outlineLevel="0" collapsed="false"/>
    <row r="1037460" customFormat="false" ht="12.8" hidden="false" customHeight="true" outlineLevel="0" collapsed="false"/>
    <row r="1037461" customFormat="false" ht="12.8" hidden="false" customHeight="true" outlineLevel="0" collapsed="false"/>
    <row r="1037462" customFormat="false" ht="12.8" hidden="false" customHeight="true" outlineLevel="0" collapsed="false"/>
    <row r="1037463" customFormat="false" ht="12.8" hidden="false" customHeight="true" outlineLevel="0" collapsed="false"/>
    <row r="1037464" customFormat="false" ht="12.8" hidden="false" customHeight="true" outlineLevel="0" collapsed="false"/>
    <row r="1037465" customFormat="false" ht="12.8" hidden="false" customHeight="true" outlineLevel="0" collapsed="false"/>
    <row r="1037466" customFormat="false" ht="12.8" hidden="false" customHeight="true" outlineLevel="0" collapsed="false"/>
    <row r="1037467" customFormat="false" ht="12.8" hidden="false" customHeight="true" outlineLevel="0" collapsed="false"/>
    <row r="1037468" customFormat="false" ht="12.8" hidden="false" customHeight="true" outlineLevel="0" collapsed="false"/>
    <row r="1037469" customFormat="false" ht="12.8" hidden="false" customHeight="true" outlineLevel="0" collapsed="false"/>
    <row r="1037470" customFormat="false" ht="12.8" hidden="false" customHeight="true" outlineLevel="0" collapsed="false"/>
    <row r="1037471" customFormat="false" ht="12.8" hidden="false" customHeight="true" outlineLevel="0" collapsed="false"/>
    <row r="1037472" customFormat="false" ht="12.8" hidden="false" customHeight="true" outlineLevel="0" collapsed="false"/>
    <row r="1037473" customFormat="false" ht="12.8" hidden="false" customHeight="true" outlineLevel="0" collapsed="false"/>
    <row r="1037474" customFormat="false" ht="12.8" hidden="false" customHeight="true" outlineLevel="0" collapsed="false"/>
    <row r="1037475" customFormat="false" ht="12.8" hidden="false" customHeight="true" outlineLevel="0" collapsed="false"/>
    <row r="1037476" customFormat="false" ht="12.8" hidden="false" customHeight="true" outlineLevel="0" collapsed="false"/>
    <row r="1037477" customFormat="false" ht="12.8" hidden="false" customHeight="true" outlineLevel="0" collapsed="false"/>
    <row r="1037478" customFormat="false" ht="12.8" hidden="false" customHeight="true" outlineLevel="0" collapsed="false"/>
    <row r="1037479" customFormat="false" ht="12.8" hidden="false" customHeight="true" outlineLevel="0" collapsed="false"/>
    <row r="1037480" customFormat="false" ht="12.8" hidden="false" customHeight="true" outlineLevel="0" collapsed="false"/>
    <row r="1037481" customFormat="false" ht="12.8" hidden="false" customHeight="true" outlineLevel="0" collapsed="false"/>
    <row r="1037482" customFormat="false" ht="12.8" hidden="false" customHeight="true" outlineLevel="0" collapsed="false"/>
    <row r="1037483" customFormat="false" ht="12.8" hidden="false" customHeight="true" outlineLevel="0" collapsed="false"/>
    <row r="1037484" customFormat="false" ht="12.8" hidden="false" customHeight="true" outlineLevel="0" collapsed="false"/>
    <row r="1037485" customFormat="false" ht="12.8" hidden="false" customHeight="true" outlineLevel="0" collapsed="false"/>
    <row r="1037486" customFormat="false" ht="12.8" hidden="false" customHeight="true" outlineLevel="0" collapsed="false"/>
    <row r="1037487" customFormat="false" ht="12.8" hidden="false" customHeight="true" outlineLevel="0" collapsed="false"/>
    <row r="1037488" customFormat="false" ht="12.8" hidden="false" customHeight="true" outlineLevel="0" collapsed="false"/>
    <row r="1037489" customFormat="false" ht="12.8" hidden="false" customHeight="true" outlineLevel="0" collapsed="false"/>
    <row r="1037490" customFormat="false" ht="12.8" hidden="false" customHeight="true" outlineLevel="0" collapsed="false"/>
    <row r="1037491" customFormat="false" ht="12.8" hidden="false" customHeight="true" outlineLevel="0" collapsed="false"/>
    <row r="1037492" customFormat="false" ht="12.8" hidden="false" customHeight="true" outlineLevel="0" collapsed="false"/>
    <row r="1037493" customFormat="false" ht="12.8" hidden="false" customHeight="true" outlineLevel="0" collapsed="false"/>
    <row r="1037494" customFormat="false" ht="12.8" hidden="false" customHeight="true" outlineLevel="0" collapsed="false"/>
    <row r="1037495" customFormat="false" ht="12.8" hidden="false" customHeight="true" outlineLevel="0" collapsed="false"/>
    <row r="1037496" customFormat="false" ht="12.8" hidden="false" customHeight="true" outlineLevel="0" collapsed="false"/>
    <row r="1037497" customFormat="false" ht="12.8" hidden="false" customHeight="true" outlineLevel="0" collapsed="false"/>
    <row r="1037498" customFormat="false" ht="12.8" hidden="false" customHeight="true" outlineLevel="0" collapsed="false"/>
    <row r="1037499" customFormat="false" ht="12.8" hidden="false" customHeight="true" outlineLevel="0" collapsed="false"/>
    <row r="1037500" customFormat="false" ht="12.8" hidden="false" customHeight="true" outlineLevel="0" collapsed="false"/>
    <row r="1037501" customFormat="false" ht="12.8" hidden="false" customHeight="true" outlineLevel="0" collapsed="false"/>
    <row r="1037502" customFormat="false" ht="12.8" hidden="false" customHeight="true" outlineLevel="0" collapsed="false"/>
    <row r="1037503" customFormat="false" ht="12.8" hidden="false" customHeight="true" outlineLevel="0" collapsed="false"/>
    <row r="1037504" customFormat="false" ht="12.8" hidden="false" customHeight="true" outlineLevel="0" collapsed="false"/>
    <row r="1037505" customFormat="false" ht="12.8" hidden="false" customHeight="true" outlineLevel="0" collapsed="false"/>
    <row r="1037506" customFormat="false" ht="12.8" hidden="false" customHeight="true" outlineLevel="0" collapsed="false"/>
    <row r="1037507" customFormat="false" ht="12.8" hidden="false" customHeight="true" outlineLevel="0" collapsed="false"/>
    <row r="1037508" customFormat="false" ht="12.8" hidden="false" customHeight="true" outlineLevel="0" collapsed="false"/>
    <row r="1037509" customFormat="false" ht="12.8" hidden="false" customHeight="true" outlineLevel="0" collapsed="false"/>
    <row r="1037510" customFormat="false" ht="12.8" hidden="false" customHeight="true" outlineLevel="0" collapsed="false"/>
    <row r="1037511" customFormat="false" ht="12.8" hidden="false" customHeight="true" outlineLevel="0" collapsed="false"/>
    <row r="1037512" customFormat="false" ht="12.8" hidden="false" customHeight="true" outlineLevel="0" collapsed="false"/>
    <row r="1037513" customFormat="false" ht="12.8" hidden="false" customHeight="true" outlineLevel="0" collapsed="false"/>
    <row r="1037514" customFormat="false" ht="12.8" hidden="false" customHeight="true" outlineLevel="0" collapsed="false"/>
    <row r="1037515" customFormat="false" ht="12.8" hidden="false" customHeight="true" outlineLevel="0" collapsed="false"/>
    <row r="1037516" customFormat="false" ht="12.8" hidden="false" customHeight="true" outlineLevel="0" collapsed="false"/>
    <row r="1037517" customFormat="false" ht="12.8" hidden="false" customHeight="true" outlineLevel="0" collapsed="false"/>
    <row r="1037518" customFormat="false" ht="12.8" hidden="false" customHeight="true" outlineLevel="0" collapsed="false"/>
    <row r="1037519" customFormat="false" ht="12.8" hidden="false" customHeight="true" outlineLevel="0" collapsed="false"/>
    <row r="1037520" customFormat="false" ht="12.8" hidden="false" customHeight="true" outlineLevel="0" collapsed="false"/>
    <row r="1037521" customFormat="false" ht="12.8" hidden="false" customHeight="true" outlineLevel="0" collapsed="false"/>
    <row r="1037522" customFormat="false" ht="12.8" hidden="false" customHeight="true" outlineLevel="0" collapsed="false"/>
    <row r="1037523" customFormat="false" ht="12.8" hidden="false" customHeight="true" outlineLevel="0" collapsed="false"/>
    <row r="1037524" customFormat="false" ht="12.8" hidden="false" customHeight="true" outlineLevel="0" collapsed="false"/>
    <row r="1037525" customFormat="false" ht="12.8" hidden="false" customHeight="true" outlineLevel="0" collapsed="false"/>
    <row r="1037526" customFormat="false" ht="12.8" hidden="false" customHeight="true" outlineLevel="0" collapsed="false"/>
    <row r="1037527" customFormat="false" ht="12.8" hidden="false" customHeight="true" outlineLevel="0" collapsed="false"/>
    <row r="1037528" customFormat="false" ht="12.8" hidden="false" customHeight="true" outlineLevel="0" collapsed="false"/>
    <row r="1037529" customFormat="false" ht="12.8" hidden="false" customHeight="true" outlineLevel="0" collapsed="false"/>
    <row r="1037530" customFormat="false" ht="12.8" hidden="false" customHeight="true" outlineLevel="0" collapsed="false"/>
    <row r="1037531" customFormat="false" ht="12.8" hidden="false" customHeight="true" outlineLevel="0" collapsed="false"/>
    <row r="1037532" customFormat="false" ht="12.8" hidden="false" customHeight="true" outlineLevel="0" collapsed="false"/>
    <row r="1037533" customFormat="false" ht="12.8" hidden="false" customHeight="true" outlineLevel="0" collapsed="false"/>
    <row r="1037534" customFormat="false" ht="12.8" hidden="false" customHeight="true" outlineLevel="0" collapsed="false"/>
    <row r="1037535" customFormat="false" ht="12.8" hidden="false" customHeight="true" outlineLevel="0" collapsed="false"/>
    <row r="1037536" customFormat="false" ht="12.8" hidden="false" customHeight="true" outlineLevel="0" collapsed="false"/>
    <row r="1037537" customFormat="false" ht="12.8" hidden="false" customHeight="true" outlineLevel="0" collapsed="false"/>
    <row r="1037538" customFormat="false" ht="12.8" hidden="false" customHeight="true" outlineLevel="0" collapsed="false"/>
    <row r="1037539" customFormat="false" ht="12.8" hidden="false" customHeight="true" outlineLevel="0" collapsed="false"/>
    <row r="1037540" customFormat="false" ht="12.8" hidden="false" customHeight="true" outlineLevel="0" collapsed="false"/>
    <row r="1037541" customFormat="false" ht="12.8" hidden="false" customHeight="true" outlineLevel="0" collapsed="false"/>
    <row r="1037542" customFormat="false" ht="12.8" hidden="false" customHeight="true" outlineLevel="0" collapsed="false"/>
    <row r="1037543" customFormat="false" ht="12.8" hidden="false" customHeight="true" outlineLevel="0" collapsed="false"/>
    <row r="1037544" customFormat="false" ht="12.8" hidden="false" customHeight="true" outlineLevel="0" collapsed="false"/>
    <row r="1037545" customFormat="false" ht="12.8" hidden="false" customHeight="true" outlineLevel="0" collapsed="false"/>
    <row r="1037546" customFormat="false" ht="12.8" hidden="false" customHeight="true" outlineLevel="0" collapsed="false"/>
    <row r="1037547" customFormat="false" ht="12.8" hidden="false" customHeight="true" outlineLevel="0" collapsed="false"/>
    <row r="1037548" customFormat="false" ht="12.8" hidden="false" customHeight="true" outlineLevel="0" collapsed="false"/>
    <row r="1037549" customFormat="false" ht="12.8" hidden="false" customHeight="true" outlineLevel="0" collapsed="false"/>
    <row r="1037550" customFormat="false" ht="12.8" hidden="false" customHeight="true" outlineLevel="0" collapsed="false"/>
    <row r="1037551" customFormat="false" ht="12.8" hidden="false" customHeight="true" outlineLevel="0" collapsed="false"/>
    <row r="1037552" customFormat="false" ht="12.8" hidden="false" customHeight="true" outlineLevel="0" collapsed="false"/>
    <row r="1037553" customFormat="false" ht="12.8" hidden="false" customHeight="true" outlineLevel="0" collapsed="false"/>
    <row r="1037554" customFormat="false" ht="12.8" hidden="false" customHeight="true" outlineLevel="0" collapsed="false"/>
    <row r="1037555" customFormat="false" ht="12.8" hidden="false" customHeight="true" outlineLevel="0" collapsed="false"/>
    <row r="1037556" customFormat="false" ht="12.8" hidden="false" customHeight="true" outlineLevel="0" collapsed="false"/>
    <row r="1037557" customFormat="false" ht="12.8" hidden="false" customHeight="true" outlineLevel="0" collapsed="false"/>
    <row r="1037558" customFormat="false" ht="12.8" hidden="false" customHeight="true" outlineLevel="0" collapsed="false"/>
    <row r="1037559" customFormat="false" ht="12.8" hidden="false" customHeight="true" outlineLevel="0" collapsed="false"/>
    <row r="1037560" customFormat="false" ht="12.8" hidden="false" customHeight="true" outlineLevel="0" collapsed="false"/>
    <row r="1037561" customFormat="false" ht="12.8" hidden="false" customHeight="true" outlineLevel="0" collapsed="false"/>
    <row r="1037562" customFormat="false" ht="12.8" hidden="false" customHeight="true" outlineLevel="0" collapsed="false"/>
    <row r="1037563" customFormat="false" ht="12.8" hidden="false" customHeight="true" outlineLevel="0" collapsed="false"/>
    <row r="1037564" customFormat="false" ht="12.8" hidden="false" customHeight="true" outlineLevel="0" collapsed="false"/>
    <row r="1037565" customFormat="false" ht="12.8" hidden="false" customHeight="true" outlineLevel="0" collapsed="false"/>
    <row r="1037566" customFormat="false" ht="12.8" hidden="false" customHeight="true" outlineLevel="0" collapsed="false"/>
    <row r="1037567" customFormat="false" ht="12.8" hidden="false" customHeight="true" outlineLevel="0" collapsed="false"/>
    <row r="1037568" customFormat="false" ht="12.8" hidden="false" customHeight="true" outlineLevel="0" collapsed="false"/>
    <row r="1037569" customFormat="false" ht="12.8" hidden="false" customHeight="true" outlineLevel="0" collapsed="false"/>
    <row r="1037570" customFormat="false" ht="12.8" hidden="false" customHeight="true" outlineLevel="0" collapsed="false"/>
    <row r="1037571" customFormat="false" ht="12.8" hidden="false" customHeight="true" outlineLevel="0" collapsed="false"/>
    <row r="1037572" customFormat="false" ht="12.8" hidden="false" customHeight="true" outlineLevel="0" collapsed="false"/>
    <row r="1037573" customFormat="false" ht="12.8" hidden="false" customHeight="true" outlineLevel="0" collapsed="false"/>
    <row r="1037574" customFormat="false" ht="12.8" hidden="false" customHeight="true" outlineLevel="0" collapsed="false"/>
    <row r="1037575" customFormat="false" ht="12.8" hidden="false" customHeight="true" outlineLevel="0" collapsed="false"/>
    <row r="1037576" customFormat="false" ht="12.8" hidden="false" customHeight="true" outlineLevel="0" collapsed="false"/>
    <row r="1037577" customFormat="false" ht="12.8" hidden="false" customHeight="true" outlineLevel="0" collapsed="false"/>
    <row r="1037578" customFormat="false" ht="12.8" hidden="false" customHeight="true" outlineLevel="0" collapsed="false"/>
    <row r="1037579" customFormat="false" ht="12.8" hidden="false" customHeight="true" outlineLevel="0" collapsed="false"/>
    <row r="1037580" customFormat="false" ht="12.8" hidden="false" customHeight="true" outlineLevel="0" collapsed="false"/>
    <row r="1037581" customFormat="false" ht="12.8" hidden="false" customHeight="true" outlineLevel="0" collapsed="false"/>
    <row r="1037582" customFormat="false" ht="12.8" hidden="false" customHeight="true" outlineLevel="0" collapsed="false"/>
    <row r="1037583" customFormat="false" ht="12.8" hidden="false" customHeight="true" outlineLevel="0" collapsed="false"/>
    <row r="1037584" customFormat="false" ht="12.8" hidden="false" customHeight="true" outlineLevel="0" collapsed="false"/>
    <row r="1037585" customFormat="false" ht="12.8" hidden="false" customHeight="true" outlineLevel="0" collapsed="false"/>
    <row r="1037586" customFormat="false" ht="12.8" hidden="false" customHeight="true" outlineLevel="0" collapsed="false"/>
    <row r="1037587" customFormat="false" ht="12.8" hidden="false" customHeight="true" outlineLevel="0" collapsed="false"/>
    <row r="1037588" customFormat="false" ht="12.8" hidden="false" customHeight="true" outlineLevel="0" collapsed="false"/>
    <row r="1037589" customFormat="false" ht="12.8" hidden="false" customHeight="true" outlineLevel="0" collapsed="false"/>
    <row r="1037590" customFormat="false" ht="12.8" hidden="false" customHeight="true" outlineLevel="0" collapsed="false"/>
    <row r="1037591" customFormat="false" ht="12.8" hidden="false" customHeight="true" outlineLevel="0" collapsed="false"/>
    <row r="1037592" customFormat="false" ht="12.8" hidden="false" customHeight="true" outlineLevel="0" collapsed="false"/>
    <row r="1037593" customFormat="false" ht="12.8" hidden="false" customHeight="true" outlineLevel="0" collapsed="false"/>
    <row r="1037594" customFormat="false" ht="12.8" hidden="false" customHeight="true" outlineLevel="0" collapsed="false"/>
    <row r="1037595" customFormat="false" ht="12.8" hidden="false" customHeight="true" outlineLevel="0" collapsed="false"/>
    <row r="1037596" customFormat="false" ht="12.8" hidden="false" customHeight="true" outlineLevel="0" collapsed="false"/>
    <row r="1037597" customFormat="false" ht="12.8" hidden="false" customHeight="true" outlineLevel="0" collapsed="false"/>
    <row r="1037598" customFormat="false" ht="12.8" hidden="false" customHeight="true" outlineLevel="0" collapsed="false"/>
    <row r="1037599" customFormat="false" ht="12.8" hidden="false" customHeight="true" outlineLevel="0" collapsed="false"/>
    <row r="1037600" customFormat="false" ht="12.8" hidden="false" customHeight="true" outlineLevel="0" collapsed="false"/>
    <row r="1037601" customFormat="false" ht="12.8" hidden="false" customHeight="true" outlineLevel="0" collapsed="false"/>
    <row r="1037602" customFormat="false" ht="12.8" hidden="false" customHeight="true" outlineLevel="0" collapsed="false"/>
    <row r="1037603" customFormat="false" ht="12.8" hidden="false" customHeight="true" outlineLevel="0" collapsed="false"/>
    <row r="1037604" customFormat="false" ht="12.8" hidden="false" customHeight="true" outlineLevel="0" collapsed="false"/>
    <row r="1037605" customFormat="false" ht="12.8" hidden="false" customHeight="true" outlineLevel="0" collapsed="false"/>
    <row r="1037606" customFormat="false" ht="12.8" hidden="false" customHeight="true" outlineLevel="0" collapsed="false"/>
    <row r="1037607" customFormat="false" ht="12.8" hidden="false" customHeight="true" outlineLevel="0" collapsed="false"/>
    <row r="1037608" customFormat="false" ht="12.8" hidden="false" customHeight="true" outlineLevel="0" collapsed="false"/>
    <row r="1037609" customFormat="false" ht="12.8" hidden="false" customHeight="true" outlineLevel="0" collapsed="false"/>
    <row r="1037610" customFormat="false" ht="12.8" hidden="false" customHeight="true" outlineLevel="0" collapsed="false"/>
    <row r="1037611" customFormat="false" ht="12.8" hidden="false" customHeight="true" outlineLevel="0" collapsed="false"/>
    <row r="1037612" customFormat="false" ht="12.8" hidden="false" customHeight="true" outlineLevel="0" collapsed="false"/>
    <row r="1037613" customFormat="false" ht="12.8" hidden="false" customHeight="true" outlineLevel="0" collapsed="false"/>
    <row r="1037614" customFormat="false" ht="12.8" hidden="false" customHeight="true" outlineLevel="0" collapsed="false"/>
    <row r="1037615" customFormat="false" ht="12.8" hidden="false" customHeight="true" outlineLevel="0" collapsed="false"/>
    <row r="1037616" customFormat="false" ht="12.8" hidden="false" customHeight="true" outlineLevel="0" collapsed="false"/>
    <row r="1037617" customFormat="false" ht="12.8" hidden="false" customHeight="true" outlineLevel="0" collapsed="false"/>
    <row r="1037618" customFormat="false" ht="12.8" hidden="false" customHeight="true" outlineLevel="0" collapsed="false"/>
    <row r="1037619" customFormat="false" ht="12.8" hidden="false" customHeight="true" outlineLevel="0" collapsed="false"/>
    <row r="1037620" customFormat="false" ht="12.8" hidden="false" customHeight="true" outlineLevel="0" collapsed="false"/>
    <row r="1037621" customFormat="false" ht="12.8" hidden="false" customHeight="true" outlineLevel="0" collapsed="false"/>
    <row r="1037622" customFormat="false" ht="12.8" hidden="false" customHeight="true" outlineLevel="0" collapsed="false"/>
    <row r="1037623" customFormat="false" ht="12.8" hidden="false" customHeight="true" outlineLevel="0" collapsed="false"/>
    <row r="1037624" customFormat="false" ht="12.8" hidden="false" customHeight="true" outlineLevel="0" collapsed="false"/>
    <row r="1037625" customFormat="false" ht="12.8" hidden="false" customHeight="true" outlineLevel="0" collapsed="false"/>
    <row r="1037626" customFormat="false" ht="12.8" hidden="false" customHeight="true" outlineLevel="0" collapsed="false"/>
    <row r="1037627" customFormat="false" ht="12.8" hidden="false" customHeight="true" outlineLevel="0" collapsed="false"/>
    <row r="1037628" customFormat="false" ht="12.8" hidden="false" customHeight="true" outlineLevel="0" collapsed="false"/>
    <row r="1037629" customFormat="false" ht="12.8" hidden="false" customHeight="true" outlineLevel="0" collapsed="false"/>
    <row r="1037630" customFormat="false" ht="12.8" hidden="false" customHeight="true" outlineLevel="0" collapsed="false"/>
    <row r="1037631" customFormat="false" ht="12.8" hidden="false" customHeight="true" outlineLevel="0" collapsed="false"/>
    <row r="1037632" customFormat="false" ht="12.8" hidden="false" customHeight="true" outlineLevel="0" collapsed="false"/>
    <row r="1037633" customFormat="false" ht="12.8" hidden="false" customHeight="true" outlineLevel="0" collapsed="false"/>
    <row r="1037634" customFormat="false" ht="12.8" hidden="false" customHeight="true" outlineLevel="0" collapsed="false"/>
    <row r="1037635" customFormat="false" ht="12.8" hidden="false" customHeight="true" outlineLevel="0" collapsed="false"/>
    <row r="1037636" customFormat="false" ht="12.8" hidden="false" customHeight="true" outlineLevel="0" collapsed="false"/>
    <row r="1037637" customFormat="false" ht="12.8" hidden="false" customHeight="true" outlineLevel="0" collapsed="false"/>
    <row r="1037638" customFormat="false" ht="12.8" hidden="false" customHeight="true" outlineLevel="0" collapsed="false"/>
    <row r="1037639" customFormat="false" ht="12.8" hidden="false" customHeight="true" outlineLevel="0" collapsed="false"/>
    <row r="1037640" customFormat="false" ht="12.8" hidden="false" customHeight="true" outlineLevel="0" collapsed="false"/>
    <row r="1037641" customFormat="false" ht="12.8" hidden="false" customHeight="true" outlineLevel="0" collapsed="false"/>
    <row r="1037642" customFormat="false" ht="12.8" hidden="false" customHeight="true" outlineLevel="0" collapsed="false"/>
    <row r="1037643" customFormat="false" ht="12.8" hidden="false" customHeight="true" outlineLevel="0" collapsed="false"/>
    <row r="1037644" customFormat="false" ht="12.8" hidden="false" customHeight="true" outlineLevel="0" collapsed="false"/>
    <row r="1037645" customFormat="false" ht="12.8" hidden="false" customHeight="true" outlineLevel="0" collapsed="false"/>
    <row r="1037646" customFormat="false" ht="12.8" hidden="false" customHeight="true" outlineLevel="0" collapsed="false"/>
    <row r="1037647" customFormat="false" ht="12.8" hidden="false" customHeight="true" outlineLevel="0" collapsed="false"/>
    <row r="1037648" customFormat="false" ht="12.8" hidden="false" customHeight="true" outlineLevel="0" collapsed="false"/>
    <row r="1037649" customFormat="false" ht="12.8" hidden="false" customHeight="true" outlineLevel="0" collapsed="false"/>
    <row r="1037650" customFormat="false" ht="12.8" hidden="false" customHeight="true" outlineLevel="0" collapsed="false"/>
    <row r="1037651" customFormat="false" ht="12.8" hidden="false" customHeight="true" outlineLevel="0" collapsed="false"/>
    <row r="1037652" customFormat="false" ht="12.8" hidden="false" customHeight="true" outlineLevel="0" collapsed="false"/>
    <row r="1037653" customFormat="false" ht="12.8" hidden="false" customHeight="true" outlineLevel="0" collapsed="false"/>
    <row r="1037654" customFormat="false" ht="12.8" hidden="false" customHeight="true" outlineLevel="0" collapsed="false"/>
    <row r="1037655" customFormat="false" ht="12.8" hidden="false" customHeight="true" outlineLevel="0" collapsed="false"/>
    <row r="1037656" customFormat="false" ht="12.8" hidden="false" customHeight="true" outlineLevel="0" collapsed="false"/>
    <row r="1037657" customFormat="false" ht="12.8" hidden="false" customHeight="true" outlineLevel="0" collapsed="false"/>
    <row r="1037658" customFormat="false" ht="12.8" hidden="false" customHeight="true" outlineLevel="0" collapsed="false"/>
    <row r="1037659" customFormat="false" ht="12.8" hidden="false" customHeight="true" outlineLevel="0" collapsed="false"/>
    <row r="1037660" customFormat="false" ht="12.8" hidden="false" customHeight="true" outlineLevel="0" collapsed="false"/>
    <row r="1037661" customFormat="false" ht="12.8" hidden="false" customHeight="true" outlineLevel="0" collapsed="false"/>
    <row r="1037662" customFormat="false" ht="12.8" hidden="false" customHeight="true" outlineLevel="0" collapsed="false"/>
    <row r="1037663" customFormat="false" ht="12.8" hidden="false" customHeight="true" outlineLevel="0" collapsed="false"/>
    <row r="1037664" customFormat="false" ht="12.8" hidden="false" customHeight="true" outlineLevel="0" collapsed="false"/>
    <row r="1037665" customFormat="false" ht="12.8" hidden="false" customHeight="true" outlineLevel="0" collapsed="false"/>
    <row r="1037666" customFormat="false" ht="12.8" hidden="false" customHeight="true" outlineLevel="0" collapsed="false"/>
    <row r="1037667" customFormat="false" ht="12.8" hidden="false" customHeight="true" outlineLevel="0" collapsed="false"/>
    <row r="1037668" customFormat="false" ht="12.8" hidden="false" customHeight="true" outlineLevel="0" collapsed="false"/>
    <row r="1037669" customFormat="false" ht="12.8" hidden="false" customHeight="true" outlineLevel="0" collapsed="false"/>
    <row r="1037670" customFormat="false" ht="12.8" hidden="false" customHeight="true" outlineLevel="0" collapsed="false"/>
    <row r="1037671" customFormat="false" ht="12.8" hidden="false" customHeight="true" outlineLevel="0" collapsed="false"/>
    <row r="1037672" customFormat="false" ht="12.8" hidden="false" customHeight="true" outlineLevel="0" collapsed="false"/>
    <row r="1037673" customFormat="false" ht="12.8" hidden="false" customHeight="true" outlineLevel="0" collapsed="false"/>
    <row r="1037674" customFormat="false" ht="12.8" hidden="false" customHeight="true" outlineLevel="0" collapsed="false"/>
    <row r="1037675" customFormat="false" ht="12.8" hidden="false" customHeight="true" outlineLevel="0" collapsed="false"/>
    <row r="1037676" customFormat="false" ht="12.8" hidden="false" customHeight="true" outlineLevel="0" collapsed="false"/>
    <row r="1037677" customFormat="false" ht="12.8" hidden="false" customHeight="true" outlineLevel="0" collapsed="false"/>
    <row r="1037678" customFormat="false" ht="12.8" hidden="false" customHeight="true" outlineLevel="0" collapsed="false"/>
    <row r="1037679" customFormat="false" ht="12.8" hidden="false" customHeight="true" outlineLevel="0" collapsed="false"/>
    <row r="1037680" customFormat="false" ht="12.8" hidden="false" customHeight="true" outlineLevel="0" collapsed="false"/>
    <row r="1037681" customFormat="false" ht="12.8" hidden="false" customHeight="true" outlineLevel="0" collapsed="false"/>
    <row r="1037682" customFormat="false" ht="12.8" hidden="false" customHeight="true" outlineLevel="0" collapsed="false"/>
    <row r="1037683" customFormat="false" ht="12.8" hidden="false" customHeight="true" outlineLevel="0" collapsed="false"/>
    <row r="1037684" customFormat="false" ht="12.8" hidden="false" customHeight="true" outlineLevel="0" collapsed="false"/>
    <row r="1037685" customFormat="false" ht="12.8" hidden="false" customHeight="true" outlineLevel="0" collapsed="false"/>
    <row r="1037686" customFormat="false" ht="12.8" hidden="false" customHeight="true" outlineLevel="0" collapsed="false"/>
    <row r="1037687" customFormat="false" ht="12.8" hidden="false" customHeight="true" outlineLevel="0" collapsed="false"/>
    <row r="1037688" customFormat="false" ht="12.8" hidden="false" customHeight="true" outlineLevel="0" collapsed="false"/>
    <row r="1037689" customFormat="false" ht="12.8" hidden="false" customHeight="true" outlineLevel="0" collapsed="false"/>
    <row r="1037690" customFormat="false" ht="12.8" hidden="false" customHeight="true" outlineLevel="0" collapsed="false"/>
    <row r="1037691" customFormat="false" ht="12.8" hidden="false" customHeight="true" outlineLevel="0" collapsed="false"/>
    <row r="1037692" customFormat="false" ht="12.8" hidden="false" customHeight="true" outlineLevel="0" collapsed="false"/>
    <row r="1037693" customFormat="false" ht="12.8" hidden="false" customHeight="true" outlineLevel="0" collapsed="false"/>
    <row r="1037694" customFormat="false" ht="12.8" hidden="false" customHeight="true" outlineLevel="0" collapsed="false"/>
    <row r="1037695" customFormat="false" ht="12.8" hidden="false" customHeight="true" outlineLevel="0" collapsed="false"/>
    <row r="1037696" customFormat="false" ht="12.8" hidden="false" customHeight="true" outlineLevel="0" collapsed="false"/>
    <row r="1037697" customFormat="false" ht="12.8" hidden="false" customHeight="true" outlineLevel="0" collapsed="false"/>
    <row r="1037698" customFormat="false" ht="12.8" hidden="false" customHeight="true" outlineLevel="0" collapsed="false"/>
    <row r="1037699" customFormat="false" ht="12.8" hidden="false" customHeight="true" outlineLevel="0" collapsed="false"/>
    <row r="1037700" customFormat="false" ht="12.8" hidden="false" customHeight="true" outlineLevel="0" collapsed="false"/>
    <row r="1037701" customFormat="false" ht="12.8" hidden="false" customHeight="true" outlineLevel="0" collapsed="false"/>
    <row r="1037702" customFormat="false" ht="12.8" hidden="false" customHeight="true" outlineLevel="0" collapsed="false"/>
    <row r="1037703" customFormat="false" ht="12.8" hidden="false" customHeight="true" outlineLevel="0" collapsed="false"/>
    <row r="1037704" customFormat="false" ht="12.8" hidden="false" customHeight="true" outlineLevel="0" collapsed="false"/>
    <row r="1037705" customFormat="false" ht="12.8" hidden="false" customHeight="true" outlineLevel="0" collapsed="false"/>
    <row r="1037706" customFormat="false" ht="12.8" hidden="false" customHeight="true" outlineLevel="0" collapsed="false"/>
    <row r="1037707" customFormat="false" ht="12.8" hidden="false" customHeight="true" outlineLevel="0" collapsed="false"/>
    <row r="1037708" customFormat="false" ht="12.8" hidden="false" customHeight="true" outlineLevel="0" collapsed="false"/>
    <row r="1037709" customFormat="false" ht="12.8" hidden="false" customHeight="true" outlineLevel="0" collapsed="false"/>
    <row r="1037710" customFormat="false" ht="12.8" hidden="false" customHeight="true" outlineLevel="0" collapsed="false"/>
    <row r="1037711" customFormat="false" ht="12.8" hidden="false" customHeight="true" outlineLevel="0" collapsed="false"/>
    <row r="1037712" customFormat="false" ht="12.8" hidden="false" customHeight="true" outlineLevel="0" collapsed="false"/>
    <row r="1037713" customFormat="false" ht="12.8" hidden="false" customHeight="true" outlineLevel="0" collapsed="false"/>
    <row r="1037714" customFormat="false" ht="12.8" hidden="false" customHeight="true" outlineLevel="0" collapsed="false"/>
    <row r="1037715" customFormat="false" ht="12.8" hidden="false" customHeight="true" outlineLevel="0" collapsed="false"/>
    <row r="1037716" customFormat="false" ht="12.8" hidden="false" customHeight="true" outlineLevel="0" collapsed="false"/>
    <row r="1037717" customFormat="false" ht="12.8" hidden="false" customHeight="true" outlineLevel="0" collapsed="false"/>
    <row r="1037718" customFormat="false" ht="12.8" hidden="false" customHeight="true" outlineLevel="0" collapsed="false"/>
    <row r="1037719" customFormat="false" ht="12.8" hidden="false" customHeight="true" outlineLevel="0" collapsed="false"/>
    <row r="1037720" customFormat="false" ht="12.8" hidden="false" customHeight="true" outlineLevel="0" collapsed="false"/>
    <row r="1037721" customFormat="false" ht="12.8" hidden="false" customHeight="true" outlineLevel="0" collapsed="false"/>
    <row r="1037722" customFormat="false" ht="12.8" hidden="false" customHeight="true" outlineLevel="0" collapsed="false"/>
    <row r="1037723" customFormat="false" ht="12.8" hidden="false" customHeight="true" outlineLevel="0" collapsed="false"/>
    <row r="1037724" customFormat="false" ht="12.8" hidden="false" customHeight="true" outlineLevel="0" collapsed="false"/>
    <row r="1037725" customFormat="false" ht="12.8" hidden="false" customHeight="true" outlineLevel="0" collapsed="false"/>
    <row r="1037726" customFormat="false" ht="12.8" hidden="false" customHeight="true" outlineLevel="0" collapsed="false"/>
    <row r="1037727" customFormat="false" ht="12.8" hidden="false" customHeight="true" outlineLevel="0" collapsed="false"/>
    <row r="1037728" customFormat="false" ht="12.8" hidden="false" customHeight="true" outlineLevel="0" collapsed="false"/>
    <row r="1037729" customFormat="false" ht="12.8" hidden="false" customHeight="true" outlineLevel="0" collapsed="false"/>
    <row r="1037730" customFormat="false" ht="12.8" hidden="false" customHeight="true" outlineLevel="0" collapsed="false"/>
    <row r="1037731" customFormat="false" ht="12.8" hidden="false" customHeight="true" outlineLevel="0" collapsed="false"/>
    <row r="1037732" customFormat="false" ht="12.8" hidden="false" customHeight="true" outlineLevel="0" collapsed="false"/>
    <row r="1037733" customFormat="false" ht="12.8" hidden="false" customHeight="true" outlineLevel="0" collapsed="false"/>
    <row r="1037734" customFormat="false" ht="12.8" hidden="false" customHeight="true" outlineLevel="0" collapsed="false"/>
    <row r="1037735" customFormat="false" ht="12.8" hidden="false" customHeight="true" outlineLevel="0" collapsed="false"/>
    <row r="1037736" customFormat="false" ht="12.8" hidden="false" customHeight="true" outlineLevel="0" collapsed="false"/>
    <row r="1037737" customFormat="false" ht="12.8" hidden="false" customHeight="true" outlineLevel="0" collapsed="false"/>
    <row r="1037738" customFormat="false" ht="12.8" hidden="false" customHeight="true" outlineLevel="0" collapsed="false"/>
    <row r="1037739" customFormat="false" ht="12.8" hidden="false" customHeight="true" outlineLevel="0" collapsed="false"/>
    <row r="1037740" customFormat="false" ht="12.8" hidden="false" customHeight="true" outlineLevel="0" collapsed="false"/>
    <row r="1037741" customFormat="false" ht="12.8" hidden="false" customHeight="true" outlineLevel="0" collapsed="false"/>
    <row r="1037742" customFormat="false" ht="12.8" hidden="false" customHeight="true" outlineLevel="0" collapsed="false"/>
    <row r="1037743" customFormat="false" ht="12.8" hidden="false" customHeight="true" outlineLevel="0" collapsed="false"/>
    <row r="1037744" customFormat="false" ht="12.8" hidden="false" customHeight="true" outlineLevel="0" collapsed="false"/>
    <row r="1037745" customFormat="false" ht="12.8" hidden="false" customHeight="true" outlineLevel="0" collapsed="false"/>
    <row r="1037746" customFormat="false" ht="12.8" hidden="false" customHeight="true" outlineLevel="0" collapsed="false"/>
    <row r="1037747" customFormat="false" ht="12.8" hidden="false" customHeight="true" outlineLevel="0" collapsed="false"/>
    <row r="1037748" customFormat="false" ht="12.8" hidden="false" customHeight="true" outlineLevel="0" collapsed="false"/>
    <row r="1037749" customFormat="false" ht="12.8" hidden="false" customHeight="true" outlineLevel="0" collapsed="false"/>
    <row r="1037750" customFormat="false" ht="12.8" hidden="false" customHeight="true" outlineLevel="0" collapsed="false"/>
    <row r="1037751" customFormat="false" ht="12.8" hidden="false" customHeight="true" outlineLevel="0" collapsed="false"/>
    <row r="1037752" customFormat="false" ht="12.8" hidden="false" customHeight="true" outlineLevel="0" collapsed="false"/>
    <row r="1037753" customFormat="false" ht="12.8" hidden="false" customHeight="true" outlineLevel="0" collapsed="false"/>
    <row r="1037754" customFormat="false" ht="12.8" hidden="false" customHeight="true" outlineLevel="0" collapsed="false"/>
    <row r="1037755" customFormat="false" ht="12.8" hidden="false" customHeight="true" outlineLevel="0" collapsed="false"/>
    <row r="1037756" customFormat="false" ht="12.8" hidden="false" customHeight="true" outlineLevel="0" collapsed="false"/>
    <row r="1037757" customFormat="false" ht="12.8" hidden="false" customHeight="true" outlineLevel="0" collapsed="false"/>
    <row r="1037758" customFormat="false" ht="12.8" hidden="false" customHeight="true" outlineLevel="0" collapsed="false"/>
    <row r="1037759" customFormat="false" ht="12.8" hidden="false" customHeight="true" outlineLevel="0" collapsed="false"/>
    <row r="1037760" customFormat="false" ht="12.8" hidden="false" customHeight="true" outlineLevel="0" collapsed="false"/>
    <row r="1037761" customFormat="false" ht="12.8" hidden="false" customHeight="true" outlineLevel="0" collapsed="false"/>
    <row r="1037762" customFormat="false" ht="12.8" hidden="false" customHeight="true" outlineLevel="0" collapsed="false"/>
    <row r="1037763" customFormat="false" ht="12.8" hidden="false" customHeight="true" outlineLevel="0" collapsed="false"/>
    <row r="1037764" customFormat="false" ht="12.8" hidden="false" customHeight="true" outlineLevel="0" collapsed="false"/>
    <row r="1037765" customFormat="false" ht="12.8" hidden="false" customHeight="true" outlineLevel="0" collapsed="false"/>
    <row r="1037766" customFormat="false" ht="12.8" hidden="false" customHeight="true" outlineLevel="0" collapsed="false"/>
    <row r="1037767" customFormat="false" ht="12.8" hidden="false" customHeight="true" outlineLevel="0" collapsed="false"/>
    <row r="1037768" customFormat="false" ht="12.8" hidden="false" customHeight="true" outlineLevel="0" collapsed="false"/>
    <row r="1037769" customFormat="false" ht="12.8" hidden="false" customHeight="true" outlineLevel="0" collapsed="false"/>
    <row r="1037770" customFormat="false" ht="12.8" hidden="false" customHeight="true" outlineLevel="0" collapsed="false"/>
    <row r="1037771" customFormat="false" ht="12.8" hidden="false" customHeight="true" outlineLevel="0" collapsed="false"/>
    <row r="1037772" customFormat="false" ht="12.8" hidden="false" customHeight="true" outlineLevel="0" collapsed="false"/>
    <row r="1037773" customFormat="false" ht="12.8" hidden="false" customHeight="true" outlineLevel="0" collapsed="false"/>
    <row r="1037774" customFormat="false" ht="12.8" hidden="false" customHeight="true" outlineLevel="0" collapsed="false"/>
    <row r="1037775" customFormat="false" ht="12.8" hidden="false" customHeight="true" outlineLevel="0" collapsed="false"/>
    <row r="1037776" customFormat="false" ht="12.8" hidden="false" customHeight="true" outlineLevel="0" collapsed="false"/>
    <row r="1037777" customFormat="false" ht="12.8" hidden="false" customHeight="true" outlineLevel="0" collapsed="false"/>
    <row r="1037778" customFormat="false" ht="12.8" hidden="false" customHeight="true" outlineLevel="0" collapsed="false"/>
    <row r="1037779" customFormat="false" ht="12.8" hidden="false" customHeight="true" outlineLevel="0" collapsed="false"/>
    <row r="1037780" customFormat="false" ht="12.8" hidden="false" customHeight="true" outlineLevel="0" collapsed="false"/>
    <row r="1037781" customFormat="false" ht="12.8" hidden="false" customHeight="true" outlineLevel="0" collapsed="false"/>
    <row r="1037782" customFormat="false" ht="12.8" hidden="false" customHeight="true" outlineLevel="0" collapsed="false"/>
    <row r="1037783" customFormat="false" ht="12.8" hidden="false" customHeight="true" outlineLevel="0" collapsed="false"/>
    <row r="1037784" customFormat="false" ht="12.8" hidden="false" customHeight="true" outlineLevel="0" collapsed="false"/>
    <row r="1037785" customFormat="false" ht="12.8" hidden="false" customHeight="true" outlineLevel="0" collapsed="false"/>
    <row r="1037786" customFormat="false" ht="12.8" hidden="false" customHeight="true" outlineLevel="0" collapsed="false"/>
    <row r="1037787" customFormat="false" ht="12.8" hidden="false" customHeight="true" outlineLevel="0" collapsed="false"/>
    <row r="1037788" customFormat="false" ht="12.8" hidden="false" customHeight="true" outlineLevel="0" collapsed="false"/>
    <row r="1037789" customFormat="false" ht="12.8" hidden="false" customHeight="true" outlineLevel="0" collapsed="false"/>
    <row r="1037790" customFormat="false" ht="12.8" hidden="false" customHeight="true" outlineLevel="0" collapsed="false"/>
    <row r="1037791" customFormat="false" ht="12.8" hidden="false" customHeight="true" outlineLevel="0" collapsed="false"/>
    <row r="1037792" customFormat="false" ht="12.8" hidden="false" customHeight="true" outlineLevel="0" collapsed="false"/>
    <row r="1037793" customFormat="false" ht="12.8" hidden="false" customHeight="true" outlineLevel="0" collapsed="false"/>
    <row r="1037794" customFormat="false" ht="12.8" hidden="false" customHeight="true" outlineLevel="0" collapsed="false"/>
    <row r="1037795" customFormat="false" ht="12.8" hidden="false" customHeight="true" outlineLevel="0" collapsed="false"/>
    <row r="1037796" customFormat="false" ht="12.8" hidden="false" customHeight="true" outlineLevel="0" collapsed="false"/>
    <row r="1037797" customFormat="false" ht="12.8" hidden="false" customHeight="true" outlineLevel="0" collapsed="false"/>
    <row r="1037798" customFormat="false" ht="12.8" hidden="false" customHeight="true" outlineLevel="0" collapsed="false"/>
    <row r="1037799" customFormat="false" ht="12.8" hidden="false" customHeight="true" outlineLevel="0" collapsed="false"/>
    <row r="1037800" customFormat="false" ht="12.8" hidden="false" customHeight="true" outlineLevel="0" collapsed="false"/>
    <row r="1037801" customFormat="false" ht="12.8" hidden="false" customHeight="true" outlineLevel="0" collapsed="false"/>
    <row r="1037802" customFormat="false" ht="12.8" hidden="false" customHeight="true" outlineLevel="0" collapsed="false"/>
    <row r="1037803" customFormat="false" ht="12.8" hidden="false" customHeight="true" outlineLevel="0" collapsed="false"/>
    <row r="1037804" customFormat="false" ht="12.8" hidden="false" customHeight="true" outlineLevel="0" collapsed="false"/>
    <row r="1037805" customFormat="false" ht="12.8" hidden="false" customHeight="true" outlineLevel="0" collapsed="false"/>
    <row r="1037806" customFormat="false" ht="12.8" hidden="false" customHeight="true" outlineLevel="0" collapsed="false"/>
    <row r="1037807" customFormat="false" ht="12.8" hidden="false" customHeight="true" outlineLevel="0" collapsed="false"/>
    <row r="1037808" customFormat="false" ht="12.8" hidden="false" customHeight="true" outlineLevel="0" collapsed="false"/>
    <row r="1037809" customFormat="false" ht="12.8" hidden="false" customHeight="true" outlineLevel="0" collapsed="false"/>
    <row r="1037810" customFormat="false" ht="12.8" hidden="false" customHeight="true" outlineLevel="0" collapsed="false"/>
    <row r="1037811" customFormat="false" ht="12.8" hidden="false" customHeight="true" outlineLevel="0" collapsed="false"/>
    <row r="1037812" customFormat="false" ht="12.8" hidden="false" customHeight="true" outlineLevel="0" collapsed="false"/>
    <row r="1037813" customFormat="false" ht="12.8" hidden="false" customHeight="true" outlineLevel="0" collapsed="false"/>
    <row r="1037814" customFormat="false" ht="12.8" hidden="false" customHeight="true" outlineLevel="0" collapsed="false"/>
    <row r="1037815" customFormat="false" ht="12.8" hidden="false" customHeight="true" outlineLevel="0" collapsed="false"/>
    <row r="1037816" customFormat="false" ht="12.8" hidden="false" customHeight="true" outlineLevel="0" collapsed="false"/>
    <row r="1037817" customFormat="false" ht="12.8" hidden="false" customHeight="true" outlineLevel="0" collapsed="false"/>
    <row r="1037818" customFormat="false" ht="12.8" hidden="false" customHeight="true" outlineLevel="0" collapsed="false"/>
    <row r="1037819" customFormat="false" ht="12.8" hidden="false" customHeight="true" outlineLevel="0" collapsed="false"/>
    <row r="1037820" customFormat="false" ht="12.8" hidden="false" customHeight="true" outlineLevel="0" collapsed="false"/>
    <row r="1037821" customFormat="false" ht="12.8" hidden="false" customHeight="true" outlineLevel="0" collapsed="false"/>
    <row r="1037822" customFormat="false" ht="12.8" hidden="false" customHeight="true" outlineLevel="0" collapsed="false"/>
    <row r="1037823" customFormat="false" ht="12.8" hidden="false" customHeight="true" outlineLevel="0" collapsed="false"/>
    <row r="1037824" customFormat="false" ht="12.8" hidden="false" customHeight="true" outlineLevel="0" collapsed="false"/>
    <row r="1037825" customFormat="false" ht="12.8" hidden="false" customHeight="true" outlineLevel="0" collapsed="false"/>
    <row r="1037826" customFormat="false" ht="12.8" hidden="false" customHeight="true" outlineLevel="0" collapsed="false"/>
    <row r="1037827" customFormat="false" ht="12.8" hidden="false" customHeight="true" outlineLevel="0" collapsed="false"/>
    <row r="1037828" customFormat="false" ht="12.8" hidden="false" customHeight="true" outlineLevel="0" collapsed="false"/>
    <row r="1037829" customFormat="false" ht="12.8" hidden="false" customHeight="true" outlineLevel="0" collapsed="false"/>
    <row r="1037830" customFormat="false" ht="12.8" hidden="false" customHeight="true" outlineLevel="0" collapsed="false"/>
    <row r="1037831" customFormat="false" ht="12.8" hidden="false" customHeight="true" outlineLevel="0" collapsed="false"/>
    <row r="1037832" customFormat="false" ht="12.8" hidden="false" customHeight="true" outlineLevel="0" collapsed="false"/>
    <row r="1037833" customFormat="false" ht="12.8" hidden="false" customHeight="true" outlineLevel="0" collapsed="false"/>
    <row r="1037834" customFormat="false" ht="12.8" hidden="false" customHeight="true" outlineLevel="0" collapsed="false"/>
    <row r="1037835" customFormat="false" ht="12.8" hidden="false" customHeight="true" outlineLevel="0" collapsed="false"/>
    <row r="1037836" customFormat="false" ht="12.8" hidden="false" customHeight="true" outlineLevel="0" collapsed="false"/>
    <row r="1037837" customFormat="false" ht="12.8" hidden="false" customHeight="true" outlineLevel="0" collapsed="false"/>
    <row r="1037838" customFormat="false" ht="12.8" hidden="false" customHeight="true" outlineLevel="0" collapsed="false"/>
    <row r="1037839" customFormat="false" ht="12.8" hidden="false" customHeight="true" outlineLevel="0" collapsed="false"/>
    <row r="1037840" customFormat="false" ht="12.8" hidden="false" customHeight="true" outlineLevel="0" collapsed="false"/>
    <row r="1037841" customFormat="false" ht="12.8" hidden="false" customHeight="true" outlineLevel="0" collapsed="false"/>
    <row r="1037842" customFormat="false" ht="12.8" hidden="false" customHeight="true" outlineLevel="0" collapsed="false"/>
    <row r="1037843" customFormat="false" ht="12.8" hidden="false" customHeight="true" outlineLevel="0" collapsed="false"/>
    <row r="1037844" customFormat="false" ht="12.8" hidden="false" customHeight="true" outlineLevel="0" collapsed="false"/>
    <row r="1037845" customFormat="false" ht="12.8" hidden="false" customHeight="true" outlineLevel="0" collapsed="false"/>
    <row r="1037846" customFormat="false" ht="12.8" hidden="false" customHeight="true" outlineLevel="0" collapsed="false"/>
    <row r="1037847" customFormat="false" ht="12.8" hidden="false" customHeight="true" outlineLevel="0" collapsed="false"/>
    <row r="1037848" customFormat="false" ht="12.8" hidden="false" customHeight="true" outlineLevel="0" collapsed="false"/>
    <row r="1037849" customFormat="false" ht="12.8" hidden="false" customHeight="true" outlineLevel="0" collapsed="false"/>
    <row r="1037850" customFormat="false" ht="12.8" hidden="false" customHeight="true" outlineLevel="0" collapsed="false"/>
    <row r="1037851" customFormat="false" ht="12.8" hidden="false" customHeight="true" outlineLevel="0" collapsed="false"/>
    <row r="1037852" customFormat="false" ht="12.8" hidden="false" customHeight="true" outlineLevel="0" collapsed="false"/>
    <row r="1037853" customFormat="false" ht="12.8" hidden="false" customHeight="true" outlineLevel="0" collapsed="false"/>
    <row r="1037854" customFormat="false" ht="12.8" hidden="false" customHeight="true" outlineLevel="0" collapsed="false"/>
    <row r="1037855" customFormat="false" ht="12.8" hidden="false" customHeight="true" outlineLevel="0" collapsed="false"/>
    <row r="1037856" customFormat="false" ht="12.8" hidden="false" customHeight="true" outlineLevel="0" collapsed="false"/>
    <row r="1037857" customFormat="false" ht="12.8" hidden="false" customHeight="true" outlineLevel="0" collapsed="false"/>
    <row r="1037858" customFormat="false" ht="12.8" hidden="false" customHeight="true" outlineLevel="0" collapsed="false"/>
    <row r="1037859" customFormat="false" ht="12.8" hidden="false" customHeight="true" outlineLevel="0" collapsed="false"/>
    <row r="1037860" customFormat="false" ht="12.8" hidden="false" customHeight="true" outlineLevel="0" collapsed="false"/>
    <row r="1037861" customFormat="false" ht="12.8" hidden="false" customHeight="true" outlineLevel="0" collapsed="false"/>
    <row r="1037862" customFormat="false" ht="12.8" hidden="false" customHeight="true" outlineLevel="0" collapsed="false"/>
    <row r="1037863" customFormat="false" ht="12.8" hidden="false" customHeight="true" outlineLevel="0" collapsed="false"/>
    <row r="1037864" customFormat="false" ht="12.8" hidden="false" customHeight="true" outlineLevel="0" collapsed="false"/>
    <row r="1037865" customFormat="false" ht="12.8" hidden="false" customHeight="true" outlineLevel="0" collapsed="false"/>
    <row r="1037866" customFormat="false" ht="12.8" hidden="false" customHeight="true" outlineLevel="0" collapsed="false"/>
    <row r="1037867" customFormat="false" ht="12.8" hidden="false" customHeight="true" outlineLevel="0" collapsed="false"/>
    <row r="1037868" customFormat="false" ht="12.8" hidden="false" customHeight="true" outlineLevel="0" collapsed="false"/>
    <row r="1037869" customFormat="false" ht="12.8" hidden="false" customHeight="true" outlineLevel="0" collapsed="false"/>
    <row r="1037870" customFormat="false" ht="12.8" hidden="false" customHeight="true" outlineLevel="0" collapsed="false"/>
    <row r="1037871" customFormat="false" ht="12.8" hidden="false" customHeight="true" outlineLevel="0" collapsed="false"/>
    <row r="1037872" customFormat="false" ht="12.8" hidden="false" customHeight="true" outlineLevel="0" collapsed="false"/>
    <row r="1037873" customFormat="false" ht="12.8" hidden="false" customHeight="true" outlineLevel="0" collapsed="false"/>
    <row r="1037874" customFormat="false" ht="12.8" hidden="false" customHeight="true" outlineLevel="0" collapsed="false"/>
    <row r="1037875" customFormat="false" ht="12.8" hidden="false" customHeight="true" outlineLevel="0" collapsed="false"/>
    <row r="1037876" customFormat="false" ht="12.8" hidden="false" customHeight="true" outlineLevel="0" collapsed="false"/>
    <row r="1037877" customFormat="false" ht="12.8" hidden="false" customHeight="true" outlineLevel="0" collapsed="false"/>
    <row r="1037878" customFormat="false" ht="12.8" hidden="false" customHeight="true" outlineLevel="0" collapsed="false"/>
    <row r="1037879" customFormat="false" ht="12.8" hidden="false" customHeight="true" outlineLevel="0" collapsed="false"/>
    <row r="1037880" customFormat="false" ht="12.8" hidden="false" customHeight="true" outlineLevel="0" collapsed="false"/>
    <row r="1037881" customFormat="false" ht="12.8" hidden="false" customHeight="true" outlineLevel="0" collapsed="false"/>
    <row r="1037882" customFormat="false" ht="12.8" hidden="false" customHeight="true" outlineLevel="0" collapsed="false"/>
    <row r="1037883" customFormat="false" ht="12.8" hidden="false" customHeight="true" outlineLevel="0" collapsed="false"/>
    <row r="1037884" customFormat="false" ht="12.8" hidden="false" customHeight="true" outlineLevel="0" collapsed="false"/>
    <row r="1037885" customFormat="false" ht="12.8" hidden="false" customHeight="true" outlineLevel="0" collapsed="false"/>
    <row r="1037886" customFormat="false" ht="12.8" hidden="false" customHeight="true" outlineLevel="0" collapsed="false"/>
    <row r="1037887" customFormat="false" ht="12.8" hidden="false" customHeight="true" outlineLevel="0" collapsed="false"/>
    <row r="1037888" customFormat="false" ht="12.8" hidden="false" customHeight="true" outlineLevel="0" collapsed="false"/>
    <row r="1037889" customFormat="false" ht="12.8" hidden="false" customHeight="true" outlineLevel="0" collapsed="false"/>
    <row r="1037890" customFormat="false" ht="12.8" hidden="false" customHeight="true" outlineLevel="0" collapsed="false"/>
    <row r="1037891" customFormat="false" ht="12.8" hidden="false" customHeight="true" outlineLevel="0" collapsed="false"/>
    <row r="1037892" customFormat="false" ht="12.8" hidden="false" customHeight="true" outlineLevel="0" collapsed="false"/>
    <row r="1037893" customFormat="false" ht="12.8" hidden="false" customHeight="true" outlineLevel="0" collapsed="false"/>
    <row r="1037894" customFormat="false" ht="12.8" hidden="false" customHeight="true" outlineLevel="0" collapsed="false"/>
    <row r="1037895" customFormat="false" ht="12.8" hidden="false" customHeight="true" outlineLevel="0" collapsed="false"/>
    <row r="1037896" customFormat="false" ht="12.8" hidden="false" customHeight="true" outlineLevel="0" collapsed="false"/>
    <row r="1037897" customFormat="false" ht="12.8" hidden="false" customHeight="true" outlineLevel="0" collapsed="false"/>
    <row r="1037898" customFormat="false" ht="12.8" hidden="false" customHeight="true" outlineLevel="0" collapsed="false"/>
    <row r="1037899" customFormat="false" ht="12.8" hidden="false" customHeight="true" outlineLevel="0" collapsed="false"/>
    <row r="1037900" customFormat="false" ht="12.8" hidden="false" customHeight="true" outlineLevel="0" collapsed="false"/>
    <row r="1037901" customFormat="false" ht="12.8" hidden="false" customHeight="true" outlineLevel="0" collapsed="false"/>
    <row r="1037902" customFormat="false" ht="12.8" hidden="false" customHeight="true" outlineLevel="0" collapsed="false"/>
    <row r="1037903" customFormat="false" ht="12.8" hidden="false" customHeight="true" outlineLevel="0" collapsed="false"/>
    <row r="1037904" customFormat="false" ht="12.8" hidden="false" customHeight="true" outlineLevel="0" collapsed="false"/>
    <row r="1037905" customFormat="false" ht="12.8" hidden="false" customHeight="true" outlineLevel="0" collapsed="false"/>
    <row r="1037906" customFormat="false" ht="12.8" hidden="false" customHeight="true" outlineLevel="0" collapsed="false"/>
    <row r="1037907" customFormat="false" ht="12.8" hidden="false" customHeight="true" outlineLevel="0" collapsed="false"/>
    <row r="1037908" customFormat="false" ht="12.8" hidden="false" customHeight="true" outlineLevel="0" collapsed="false"/>
    <row r="1037909" customFormat="false" ht="12.8" hidden="false" customHeight="true" outlineLevel="0" collapsed="false"/>
    <row r="1037910" customFormat="false" ht="12.8" hidden="false" customHeight="true" outlineLevel="0" collapsed="false"/>
    <row r="1037911" customFormat="false" ht="12.8" hidden="false" customHeight="true" outlineLevel="0" collapsed="false"/>
    <row r="1037912" customFormat="false" ht="12.8" hidden="false" customHeight="true" outlineLevel="0" collapsed="false"/>
    <row r="1037913" customFormat="false" ht="12.8" hidden="false" customHeight="true" outlineLevel="0" collapsed="false"/>
    <row r="1037914" customFormat="false" ht="12.8" hidden="false" customHeight="true" outlineLevel="0" collapsed="false"/>
    <row r="1037915" customFormat="false" ht="12.8" hidden="false" customHeight="true" outlineLevel="0" collapsed="false"/>
    <row r="1037916" customFormat="false" ht="12.8" hidden="false" customHeight="true" outlineLevel="0" collapsed="false"/>
    <row r="1037917" customFormat="false" ht="12.8" hidden="false" customHeight="true" outlineLevel="0" collapsed="false"/>
    <row r="1037918" customFormat="false" ht="12.8" hidden="false" customHeight="true" outlineLevel="0" collapsed="false"/>
    <row r="1037919" customFormat="false" ht="12.8" hidden="false" customHeight="true" outlineLevel="0" collapsed="false"/>
    <row r="1037920" customFormat="false" ht="12.8" hidden="false" customHeight="true" outlineLevel="0" collapsed="false"/>
    <row r="1037921" customFormat="false" ht="12.8" hidden="false" customHeight="true" outlineLevel="0" collapsed="false"/>
    <row r="1037922" customFormat="false" ht="12.8" hidden="false" customHeight="true" outlineLevel="0" collapsed="false"/>
    <row r="1037923" customFormat="false" ht="12.8" hidden="false" customHeight="true" outlineLevel="0" collapsed="false"/>
    <row r="1037924" customFormat="false" ht="12.8" hidden="false" customHeight="true" outlineLevel="0" collapsed="false"/>
    <row r="1037925" customFormat="false" ht="12.8" hidden="false" customHeight="true" outlineLevel="0" collapsed="false"/>
    <row r="1037926" customFormat="false" ht="12.8" hidden="false" customHeight="true" outlineLevel="0" collapsed="false"/>
    <row r="1037927" customFormat="false" ht="12.8" hidden="false" customHeight="true" outlineLevel="0" collapsed="false"/>
    <row r="1037928" customFormat="false" ht="12.8" hidden="false" customHeight="true" outlineLevel="0" collapsed="false"/>
    <row r="1037929" customFormat="false" ht="12.8" hidden="false" customHeight="true" outlineLevel="0" collapsed="false"/>
    <row r="1037930" customFormat="false" ht="12.8" hidden="false" customHeight="true" outlineLevel="0" collapsed="false"/>
    <row r="1037931" customFormat="false" ht="12.8" hidden="false" customHeight="true" outlineLevel="0" collapsed="false"/>
    <row r="1037932" customFormat="false" ht="12.8" hidden="false" customHeight="true" outlineLevel="0" collapsed="false"/>
    <row r="1037933" customFormat="false" ht="12.8" hidden="false" customHeight="true" outlineLevel="0" collapsed="false"/>
    <row r="1037934" customFormat="false" ht="12.8" hidden="false" customHeight="true" outlineLevel="0" collapsed="false"/>
    <row r="1037935" customFormat="false" ht="12.8" hidden="false" customHeight="true" outlineLevel="0" collapsed="false"/>
    <row r="1037936" customFormat="false" ht="12.8" hidden="false" customHeight="true" outlineLevel="0" collapsed="false"/>
    <row r="1037937" customFormat="false" ht="12.8" hidden="false" customHeight="true" outlineLevel="0" collapsed="false"/>
    <row r="1037938" customFormat="false" ht="12.8" hidden="false" customHeight="true" outlineLevel="0" collapsed="false"/>
    <row r="1037939" customFormat="false" ht="12.8" hidden="false" customHeight="true" outlineLevel="0" collapsed="false"/>
    <row r="1037940" customFormat="false" ht="12.8" hidden="false" customHeight="true" outlineLevel="0" collapsed="false"/>
    <row r="1037941" customFormat="false" ht="12.8" hidden="false" customHeight="true" outlineLevel="0" collapsed="false"/>
    <row r="1037942" customFormat="false" ht="12.8" hidden="false" customHeight="true" outlineLevel="0" collapsed="false"/>
    <row r="1037943" customFormat="false" ht="12.8" hidden="false" customHeight="true" outlineLevel="0" collapsed="false"/>
    <row r="1037944" customFormat="false" ht="12.8" hidden="false" customHeight="true" outlineLevel="0" collapsed="false"/>
    <row r="1037945" customFormat="false" ht="12.8" hidden="false" customHeight="true" outlineLevel="0" collapsed="false"/>
    <row r="1037946" customFormat="false" ht="12.8" hidden="false" customHeight="true" outlineLevel="0" collapsed="false"/>
    <row r="1037947" customFormat="false" ht="12.8" hidden="false" customHeight="true" outlineLevel="0" collapsed="false"/>
    <row r="1037948" customFormat="false" ht="12.8" hidden="false" customHeight="true" outlineLevel="0" collapsed="false"/>
    <row r="1037949" customFormat="false" ht="12.8" hidden="false" customHeight="true" outlineLevel="0" collapsed="false"/>
    <row r="1037950" customFormat="false" ht="12.8" hidden="false" customHeight="true" outlineLevel="0" collapsed="false"/>
    <row r="1037951" customFormat="false" ht="12.8" hidden="false" customHeight="true" outlineLevel="0" collapsed="false"/>
    <row r="1037952" customFormat="false" ht="12.8" hidden="false" customHeight="true" outlineLevel="0" collapsed="false"/>
    <row r="1037953" customFormat="false" ht="12.8" hidden="false" customHeight="true" outlineLevel="0" collapsed="false"/>
    <row r="1037954" customFormat="false" ht="12.8" hidden="false" customHeight="true" outlineLevel="0" collapsed="false"/>
    <row r="1037955" customFormat="false" ht="12.8" hidden="false" customHeight="true" outlineLevel="0" collapsed="false"/>
    <row r="1037956" customFormat="false" ht="12.8" hidden="false" customHeight="true" outlineLevel="0" collapsed="false"/>
    <row r="1037957" customFormat="false" ht="12.8" hidden="false" customHeight="true" outlineLevel="0" collapsed="false"/>
    <row r="1037958" customFormat="false" ht="12.8" hidden="false" customHeight="true" outlineLevel="0" collapsed="false"/>
    <row r="1037959" customFormat="false" ht="12.8" hidden="false" customHeight="true" outlineLevel="0" collapsed="false"/>
    <row r="1037960" customFormat="false" ht="12.8" hidden="false" customHeight="true" outlineLevel="0" collapsed="false"/>
    <row r="1037961" customFormat="false" ht="12.8" hidden="false" customHeight="true" outlineLevel="0" collapsed="false"/>
    <row r="1037962" customFormat="false" ht="12.8" hidden="false" customHeight="true" outlineLevel="0" collapsed="false"/>
    <row r="1037963" customFormat="false" ht="12.8" hidden="false" customHeight="true" outlineLevel="0" collapsed="false"/>
    <row r="1037964" customFormat="false" ht="12.8" hidden="false" customHeight="true" outlineLevel="0" collapsed="false"/>
    <row r="1037965" customFormat="false" ht="12.8" hidden="false" customHeight="true" outlineLevel="0" collapsed="false"/>
    <row r="1037966" customFormat="false" ht="12.8" hidden="false" customHeight="true" outlineLevel="0" collapsed="false"/>
    <row r="1037967" customFormat="false" ht="12.8" hidden="false" customHeight="true" outlineLevel="0" collapsed="false"/>
    <row r="1037968" customFormat="false" ht="12.8" hidden="false" customHeight="true" outlineLevel="0" collapsed="false"/>
    <row r="1037969" customFormat="false" ht="12.8" hidden="false" customHeight="true" outlineLevel="0" collapsed="false"/>
    <row r="1037970" customFormat="false" ht="12.8" hidden="false" customHeight="true" outlineLevel="0" collapsed="false"/>
    <row r="1037971" customFormat="false" ht="12.8" hidden="false" customHeight="true" outlineLevel="0" collapsed="false"/>
    <row r="1037972" customFormat="false" ht="12.8" hidden="false" customHeight="true" outlineLevel="0" collapsed="false"/>
    <row r="1037973" customFormat="false" ht="12.8" hidden="false" customHeight="true" outlineLevel="0" collapsed="false"/>
    <row r="1037974" customFormat="false" ht="12.8" hidden="false" customHeight="true" outlineLevel="0" collapsed="false"/>
    <row r="1037975" customFormat="false" ht="12.8" hidden="false" customHeight="true" outlineLevel="0" collapsed="false"/>
    <row r="1037976" customFormat="false" ht="12.8" hidden="false" customHeight="true" outlineLevel="0" collapsed="false"/>
    <row r="1037977" customFormat="false" ht="12.8" hidden="false" customHeight="true" outlineLevel="0" collapsed="false"/>
    <row r="1037978" customFormat="false" ht="12.8" hidden="false" customHeight="true" outlineLevel="0" collapsed="false"/>
    <row r="1037979" customFormat="false" ht="12.8" hidden="false" customHeight="true" outlineLevel="0" collapsed="false"/>
    <row r="1037980" customFormat="false" ht="12.8" hidden="false" customHeight="true" outlineLevel="0" collapsed="false"/>
    <row r="1037981" customFormat="false" ht="12.8" hidden="false" customHeight="true" outlineLevel="0" collapsed="false"/>
    <row r="1037982" customFormat="false" ht="12.8" hidden="false" customHeight="true" outlineLevel="0" collapsed="false"/>
    <row r="1037983" customFormat="false" ht="12.8" hidden="false" customHeight="true" outlineLevel="0" collapsed="false"/>
    <row r="1037984" customFormat="false" ht="12.8" hidden="false" customHeight="true" outlineLevel="0" collapsed="false"/>
    <row r="1037985" customFormat="false" ht="12.8" hidden="false" customHeight="true" outlineLevel="0" collapsed="false"/>
    <row r="1037986" customFormat="false" ht="12.8" hidden="false" customHeight="true" outlineLevel="0" collapsed="false"/>
    <row r="1037987" customFormat="false" ht="12.8" hidden="false" customHeight="true" outlineLevel="0" collapsed="false"/>
    <row r="1037988" customFormat="false" ht="12.8" hidden="false" customHeight="true" outlineLevel="0" collapsed="false"/>
    <row r="1037989" customFormat="false" ht="12.8" hidden="false" customHeight="true" outlineLevel="0" collapsed="false"/>
    <row r="1037990" customFormat="false" ht="12.8" hidden="false" customHeight="true" outlineLevel="0" collapsed="false"/>
    <row r="1037991" customFormat="false" ht="12.8" hidden="false" customHeight="true" outlineLevel="0" collapsed="false"/>
    <row r="1037992" customFormat="false" ht="12.8" hidden="false" customHeight="true" outlineLevel="0" collapsed="false"/>
    <row r="1037993" customFormat="false" ht="12.8" hidden="false" customHeight="true" outlineLevel="0" collapsed="false"/>
    <row r="1037994" customFormat="false" ht="12.8" hidden="false" customHeight="true" outlineLevel="0" collapsed="false"/>
    <row r="1037995" customFormat="false" ht="12.8" hidden="false" customHeight="true" outlineLevel="0" collapsed="false"/>
    <row r="1037996" customFormat="false" ht="12.8" hidden="false" customHeight="true" outlineLevel="0" collapsed="false"/>
    <row r="1037997" customFormat="false" ht="12.8" hidden="false" customHeight="true" outlineLevel="0" collapsed="false"/>
    <row r="1037998" customFormat="false" ht="12.8" hidden="false" customHeight="true" outlineLevel="0" collapsed="false"/>
    <row r="1037999" customFormat="false" ht="12.8" hidden="false" customHeight="true" outlineLevel="0" collapsed="false"/>
    <row r="1038000" customFormat="false" ht="12.8" hidden="false" customHeight="true" outlineLevel="0" collapsed="false"/>
    <row r="1038001" customFormat="false" ht="12.8" hidden="false" customHeight="true" outlineLevel="0" collapsed="false"/>
    <row r="1038002" customFormat="false" ht="12.8" hidden="false" customHeight="true" outlineLevel="0" collapsed="false"/>
    <row r="1038003" customFormat="false" ht="12.8" hidden="false" customHeight="true" outlineLevel="0" collapsed="false"/>
    <row r="1038004" customFormat="false" ht="12.8" hidden="false" customHeight="true" outlineLevel="0" collapsed="false"/>
    <row r="1038005" customFormat="false" ht="12.8" hidden="false" customHeight="true" outlineLevel="0" collapsed="false"/>
    <row r="1038006" customFormat="false" ht="12.8" hidden="false" customHeight="true" outlineLevel="0" collapsed="false"/>
    <row r="1038007" customFormat="false" ht="12.8" hidden="false" customHeight="true" outlineLevel="0" collapsed="false"/>
    <row r="1038008" customFormat="false" ht="12.8" hidden="false" customHeight="true" outlineLevel="0" collapsed="false"/>
    <row r="1038009" customFormat="false" ht="12.8" hidden="false" customHeight="true" outlineLevel="0" collapsed="false"/>
    <row r="1038010" customFormat="false" ht="12.8" hidden="false" customHeight="true" outlineLevel="0" collapsed="false"/>
    <row r="1038011" customFormat="false" ht="12.8" hidden="false" customHeight="true" outlineLevel="0" collapsed="false"/>
    <row r="1038012" customFormat="false" ht="12.8" hidden="false" customHeight="true" outlineLevel="0" collapsed="false"/>
    <row r="1038013" customFormat="false" ht="12.8" hidden="false" customHeight="true" outlineLevel="0" collapsed="false"/>
    <row r="1038014" customFormat="false" ht="12.8" hidden="false" customHeight="true" outlineLevel="0" collapsed="false"/>
    <row r="1038015" customFormat="false" ht="12.8" hidden="false" customHeight="true" outlineLevel="0" collapsed="false"/>
    <row r="1038016" customFormat="false" ht="12.8" hidden="false" customHeight="true" outlineLevel="0" collapsed="false"/>
    <row r="1038017" customFormat="false" ht="12.8" hidden="false" customHeight="true" outlineLevel="0" collapsed="false"/>
    <row r="1038018" customFormat="false" ht="12.8" hidden="false" customHeight="true" outlineLevel="0" collapsed="false"/>
    <row r="1038019" customFormat="false" ht="12.8" hidden="false" customHeight="true" outlineLevel="0" collapsed="false"/>
    <row r="1038020" customFormat="false" ht="12.8" hidden="false" customHeight="true" outlineLevel="0" collapsed="false"/>
    <row r="1038021" customFormat="false" ht="12.8" hidden="false" customHeight="true" outlineLevel="0" collapsed="false"/>
    <row r="1038022" customFormat="false" ht="12.8" hidden="false" customHeight="true" outlineLevel="0" collapsed="false"/>
    <row r="1038023" customFormat="false" ht="12.8" hidden="false" customHeight="true" outlineLevel="0" collapsed="false"/>
    <row r="1038024" customFormat="false" ht="12.8" hidden="false" customHeight="true" outlineLevel="0" collapsed="false"/>
    <row r="1038025" customFormat="false" ht="12.8" hidden="false" customHeight="true" outlineLevel="0" collapsed="false"/>
    <row r="1038026" customFormat="false" ht="12.8" hidden="false" customHeight="true" outlineLevel="0" collapsed="false"/>
    <row r="1038027" customFormat="false" ht="12.8" hidden="false" customHeight="true" outlineLevel="0" collapsed="false"/>
    <row r="1038028" customFormat="false" ht="12.8" hidden="false" customHeight="true" outlineLevel="0" collapsed="false"/>
    <row r="1038029" customFormat="false" ht="12.8" hidden="false" customHeight="true" outlineLevel="0" collapsed="false"/>
    <row r="1038030" customFormat="false" ht="12.8" hidden="false" customHeight="true" outlineLevel="0" collapsed="false"/>
    <row r="1038031" customFormat="false" ht="12.8" hidden="false" customHeight="true" outlineLevel="0" collapsed="false"/>
    <row r="1038032" customFormat="false" ht="12.8" hidden="false" customHeight="true" outlineLevel="0" collapsed="false"/>
    <row r="1038033" customFormat="false" ht="12.8" hidden="false" customHeight="true" outlineLevel="0" collapsed="false"/>
    <row r="1038034" customFormat="false" ht="12.8" hidden="false" customHeight="true" outlineLevel="0" collapsed="false"/>
    <row r="1038035" customFormat="false" ht="12.8" hidden="false" customHeight="true" outlineLevel="0" collapsed="false"/>
    <row r="1038036" customFormat="false" ht="12.8" hidden="false" customHeight="true" outlineLevel="0" collapsed="false"/>
    <row r="1038037" customFormat="false" ht="12.8" hidden="false" customHeight="true" outlineLevel="0" collapsed="false"/>
    <row r="1038038" customFormat="false" ht="12.8" hidden="false" customHeight="true" outlineLevel="0" collapsed="false"/>
    <row r="1038039" customFormat="false" ht="12.8" hidden="false" customHeight="true" outlineLevel="0" collapsed="false"/>
    <row r="1038040" customFormat="false" ht="12.8" hidden="false" customHeight="true" outlineLevel="0" collapsed="false"/>
    <row r="1038041" customFormat="false" ht="12.8" hidden="false" customHeight="true" outlineLevel="0" collapsed="false"/>
    <row r="1038042" customFormat="false" ht="12.8" hidden="false" customHeight="true" outlineLevel="0" collapsed="false"/>
    <row r="1038043" customFormat="false" ht="12.8" hidden="false" customHeight="true" outlineLevel="0" collapsed="false"/>
    <row r="1038044" customFormat="false" ht="12.8" hidden="false" customHeight="true" outlineLevel="0" collapsed="false"/>
    <row r="1038045" customFormat="false" ht="12.8" hidden="false" customHeight="true" outlineLevel="0" collapsed="false"/>
    <row r="1038046" customFormat="false" ht="12.8" hidden="false" customHeight="true" outlineLevel="0" collapsed="false"/>
    <row r="1038047" customFormat="false" ht="12.8" hidden="false" customHeight="true" outlineLevel="0" collapsed="false"/>
    <row r="1038048" customFormat="false" ht="12.8" hidden="false" customHeight="true" outlineLevel="0" collapsed="false"/>
    <row r="1038049" customFormat="false" ht="12.8" hidden="false" customHeight="true" outlineLevel="0" collapsed="false"/>
    <row r="1038050" customFormat="false" ht="12.8" hidden="false" customHeight="true" outlineLevel="0" collapsed="false"/>
    <row r="1038051" customFormat="false" ht="12.8" hidden="false" customHeight="true" outlineLevel="0" collapsed="false"/>
    <row r="1038052" customFormat="false" ht="12.8" hidden="false" customHeight="true" outlineLevel="0" collapsed="false"/>
    <row r="1038053" customFormat="false" ht="12.8" hidden="false" customHeight="true" outlineLevel="0" collapsed="false"/>
    <row r="1038054" customFormat="false" ht="12.8" hidden="false" customHeight="true" outlineLevel="0" collapsed="false"/>
    <row r="1038055" customFormat="false" ht="12.8" hidden="false" customHeight="true" outlineLevel="0" collapsed="false"/>
    <row r="1038056" customFormat="false" ht="12.8" hidden="false" customHeight="true" outlineLevel="0" collapsed="false"/>
    <row r="1038057" customFormat="false" ht="12.8" hidden="false" customHeight="true" outlineLevel="0" collapsed="false"/>
    <row r="1038058" customFormat="false" ht="12.8" hidden="false" customHeight="true" outlineLevel="0" collapsed="false"/>
    <row r="1038059" customFormat="false" ht="12.8" hidden="false" customHeight="true" outlineLevel="0" collapsed="false"/>
    <row r="1038060" customFormat="false" ht="12.8" hidden="false" customHeight="true" outlineLevel="0" collapsed="false"/>
    <row r="1038061" customFormat="false" ht="12.8" hidden="false" customHeight="true" outlineLevel="0" collapsed="false"/>
    <row r="1038062" customFormat="false" ht="12.8" hidden="false" customHeight="true" outlineLevel="0" collapsed="false"/>
    <row r="1038063" customFormat="false" ht="12.8" hidden="false" customHeight="true" outlineLevel="0" collapsed="false"/>
    <row r="1038064" customFormat="false" ht="12.8" hidden="false" customHeight="true" outlineLevel="0" collapsed="false"/>
    <row r="1038065" customFormat="false" ht="12.8" hidden="false" customHeight="true" outlineLevel="0" collapsed="false"/>
    <row r="1038066" customFormat="false" ht="12.8" hidden="false" customHeight="true" outlineLevel="0" collapsed="false"/>
    <row r="1038067" customFormat="false" ht="12.8" hidden="false" customHeight="true" outlineLevel="0" collapsed="false"/>
    <row r="1038068" customFormat="false" ht="12.8" hidden="false" customHeight="true" outlineLevel="0" collapsed="false"/>
    <row r="1038069" customFormat="false" ht="12.8" hidden="false" customHeight="true" outlineLevel="0" collapsed="false"/>
    <row r="1038070" customFormat="false" ht="12.8" hidden="false" customHeight="true" outlineLevel="0" collapsed="false"/>
    <row r="1038071" customFormat="false" ht="12.8" hidden="false" customHeight="true" outlineLevel="0" collapsed="false"/>
    <row r="1038072" customFormat="false" ht="12.8" hidden="false" customHeight="true" outlineLevel="0" collapsed="false"/>
    <row r="1038073" customFormat="false" ht="12.8" hidden="false" customHeight="true" outlineLevel="0" collapsed="false"/>
    <row r="1038074" customFormat="false" ht="12.8" hidden="false" customHeight="true" outlineLevel="0" collapsed="false"/>
    <row r="1038075" customFormat="false" ht="12.8" hidden="false" customHeight="true" outlineLevel="0" collapsed="false"/>
    <row r="1038076" customFormat="false" ht="12.8" hidden="false" customHeight="true" outlineLevel="0" collapsed="false"/>
    <row r="1038077" customFormat="false" ht="12.8" hidden="false" customHeight="true" outlineLevel="0" collapsed="false"/>
    <row r="1038078" customFormat="false" ht="12.8" hidden="false" customHeight="true" outlineLevel="0" collapsed="false"/>
    <row r="1038079" customFormat="false" ht="12.8" hidden="false" customHeight="true" outlineLevel="0" collapsed="false"/>
    <row r="1038080" customFormat="false" ht="12.8" hidden="false" customHeight="true" outlineLevel="0" collapsed="false"/>
    <row r="1038081" customFormat="false" ht="12.8" hidden="false" customHeight="true" outlineLevel="0" collapsed="false"/>
    <row r="1038082" customFormat="false" ht="12.8" hidden="false" customHeight="true" outlineLevel="0" collapsed="false"/>
    <row r="1038083" customFormat="false" ht="12.8" hidden="false" customHeight="true" outlineLevel="0" collapsed="false"/>
    <row r="1038084" customFormat="false" ht="12.8" hidden="false" customHeight="true" outlineLevel="0" collapsed="false"/>
    <row r="1038085" customFormat="false" ht="12.8" hidden="false" customHeight="true" outlineLevel="0" collapsed="false"/>
    <row r="1038086" customFormat="false" ht="12.8" hidden="false" customHeight="true" outlineLevel="0" collapsed="false"/>
    <row r="1038087" customFormat="false" ht="12.8" hidden="false" customHeight="true" outlineLevel="0" collapsed="false"/>
    <row r="1038088" customFormat="false" ht="12.8" hidden="false" customHeight="true" outlineLevel="0" collapsed="false"/>
    <row r="1038089" customFormat="false" ht="12.8" hidden="false" customHeight="true" outlineLevel="0" collapsed="false"/>
    <row r="1038090" customFormat="false" ht="12.8" hidden="false" customHeight="true" outlineLevel="0" collapsed="false"/>
    <row r="1038091" customFormat="false" ht="12.8" hidden="false" customHeight="true" outlineLevel="0" collapsed="false"/>
    <row r="1038092" customFormat="false" ht="12.8" hidden="false" customHeight="true" outlineLevel="0" collapsed="false"/>
    <row r="1038093" customFormat="false" ht="12.8" hidden="false" customHeight="true" outlineLevel="0" collapsed="false"/>
    <row r="1038094" customFormat="false" ht="12.8" hidden="false" customHeight="true" outlineLevel="0" collapsed="false"/>
    <row r="1038095" customFormat="false" ht="12.8" hidden="false" customHeight="true" outlineLevel="0" collapsed="false"/>
    <row r="1038096" customFormat="false" ht="12.8" hidden="false" customHeight="true" outlineLevel="0" collapsed="false"/>
    <row r="1038097" customFormat="false" ht="12.8" hidden="false" customHeight="true" outlineLevel="0" collapsed="false"/>
    <row r="1038098" customFormat="false" ht="12.8" hidden="false" customHeight="true" outlineLevel="0" collapsed="false"/>
    <row r="1038099" customFormat="false" ht="12.8" hidden="false" customHeight="true" outlineLevel="0" collapsed="false"/>
    <row r="1038100" customFormat="false" ht="12.8" hidden="false" customHeight="true" outlineLevel="0" collapsed="false"/>
    <row r="1038101" customFormat="false" ht="12.8" hidden="false" customHeight="true" outlineLevel="0" collapsed="false"/>
    <row r="1038102" customFormat="false" ht="12.8" hidden="false" customHeight="true" outlineLevel="0" collapsed="false"/>
    <row r="1038103" customFormat="false" ht="12.8" hidden="false" customHeight="true" outlineLevel="0" collapsed="false"/>
    <row r="1038104" customFormat="false" ht="12.8" hidden="false" customHeight="true" outlineLevel="0" collapsed="false"/>
    <row r="1038105" customFormat="false" ht="12.8" hidden="false" customHeight="true" outlineLevel="0" collapsed="false"/>
    <row r="1038106" customFormat="false" ht="12.8" hidden="false" customHeight="true" outlineLevel="0" collapsed="false"/>
    <row r="1038107" customFormat="false" ht="12.8" hidden="false" customHeight="true" outlineLevel="0" collapsed="false"/>
    <row r="1038108" customFormat="false" ht="12.8" hidden="false" customHeight="true" outlineLevel="0" collapsed="false"/>
    <row r="1038109" customFormat="false" ht="12.8" hidden="false" customHeight="true" outlineLevel="0" collapsed="false"/>
    <row r="1038110" customFormat="false" ht="12.8" hidden="false" customHeight="true" outlineLevel="0" collapsed="false"/>
    <row r="1038111" customFormat="false" ht="12.8" hidden="false" customHeight="true" outlineLevel="0" collapsed="false"/>
    <row r="1038112" customFormat="false" ht="12.8" hidden="false" customHeight="true" outlineLevel="0" collapsed="false"/>
    <row r="1038113" customFormat="false" ht="12.8" hidden="false" customHeight="true" outlineLevel="0" collapsed="false"/>
    <row r="1038114" customFormat="false" ht="12.8" hidden="false" customHeight="true" outlineLevel="0" collapsed="false"/>
    <row r="1038115" customFormat="false" ht="12.8" hidden="false" customHeight="true" outlineLevel="0" collapsed="false"/>
    <row r="1038116" customFormat="false" ht="12.8" hidden="false" customHeight="true" outlineLevel="0" collapsed="false"/>
    <row r="1038117" customFormat="false" ht="12.8" hidden="false" customHeight="true" outlineLevel="0" collapsed="false"/>
    <row r="1038118" customFormat="false" ht="12.8" hidden="false" customHeight="true" outlineLevel="0" collapsed="false"/>
    <row r="1038119" customFormat="false" ht="12.8" hidden="false" customHeight="true" outlineLevel="0" collapsed="false"/>
    <row r="1038120" customFormat="false" ht="12.8" hidden="false" customHeight="true" outlineLevel="0" collapsed="false"/>
    <row r="1038121" customFormat="false" ht="12.8" hidden="false" customHeight="true" outlineLevel="0" collapsed="false"/>
    <row r="1038122" customFormat="false" ht="12.8" hidden="false" customHeight="true" outlineLevel="0" collapsed="false"/>
    <row r="1038123" customFormat="false" ht="12.8" hidden="false" customHeight="true" outlineLevel="0" collapsed="false"/>
    <row r="1038124" customFormat="false" ht="12.8" hidden="false" customHeight="true" outlineLevel="0" collapsed="false"/>
    <row r="1038125" customFormat="false" ht="12.8" hidden="false" customHeight="true" outlineLevel="0" collapsed="false"/>
    <row r="1038126" customFormat="false" ht="12.8" hidden="false" customHeight="true" outlineLevel="0" collapsed="false"/>
    <row r="1038127" customFormat="false" ht="12.8" hidden="false" customHeight="true" outlineLevel="0" collapsed="false"/>
    <row r="1038128" customFormat="false" ht="12.8" hidden="false" customHeight="true" outlineLevel="0" collapsed="false"/>
    <row r="1038129" customFormat="false" ht="12.8" hidden="false" customHeight="true" outlineLevel="0" collapsed="false"/>
    <row r="1038130" customFormat="false" ht="12.8" hidden="false" customHeight="true" outlineLevel="0" collapsed="false"/>
    <row r="1038131" customFormat="false" ht="12.8" hidden="false" customHeight="true" outlineLevel="0" collapsed="false"/>
    <row r="1038132" customFormat="false" ht="12.8" hidden="false" customHeight="true" outlineLevel="0" collapsed="false"/>
    <row r="1038133" customFormat="false" ht="12.8" hidden="false" customHeight="true" outlineLevel="0" collapsed="false"/>
    <row r="1038134" customFormat="false" ht="12.8" hidden="false" customHeight="true" outlineLevel="0" collapsed="false"/>
    <row r="1038135" customFormat="false" ht="12.8" hidden="false" customHeight="true" outlineLevel="0" collapsed="false"/>
    <row r="1038136" customFormat="false" ht="12.8" hidden="false" customHeight="true" outlineLevel="0" collapsed="false"/>
    <row r="1038137" customFormat="false" ht="12.8" hidden="false" customHeight="true" outlineLevel="0" collapsed="false"/>
    <row r="1038138" customFormat="false" ht="12.8" hidden="false" customHeight="true" outlineLevel="0" collapsed="false"/>
    <row r="1038139" customFormat="false" ht="12.8" hidden="false" customHeight="true" outlineLevel="0" collapsed="false"/>
    <row r="1038140" customFormat="false" ht="12.8" hidden="false" customHeight="true" outlineLevel="0" collapsed="false"/>
    <row r="1038141" customFormat="false" ht="12.8" hidden="false" customHeight="true" outlineLevel="0" collapsed="false"/>
    <row r="1038142" customFormat="false" ht="12.8" hidden="false" customHeight="true" outlineLevel="0" collapsed="false"/>
    <row r="1038143" customFormat="false" ht="12.8" hidden="false" customHeight="true" outlineLevel="0" collapsed="false"/>
    <row r="1038144" customFormat="false" ht="12.8" hidden="false" customHeight="true" outlineLevel="0" collapsed="false"/>
    <row r="1038145" customFormat="false" ht="12.8" hidden="false" customHeight="true" outlineLevel="0" collapsed="false"/>
    <row r="1038146" customFormat="false" ht="12.8" hidden="false" customHeight="true" outlineLevel="0" collapsed="false"/>
    <row r="1038147" customFormat="false" ht="12.8" hidden="false" customHeight="true" outlineLevel="0" collapsed="false"/>
    <row r="1038148" customFormat="false" ht="12.8" hidden="false" customHeight="true" outlineLevel="0" collapsed="false"/>
    <row r="1038149" customFormat="false" ht="12.8" hidden="false" customHeight="true" outlineLevel="0" collapsed="false"/>
    <row r="1038150" customFormat="false" ht="12.8" hidden="false" customHeight="true" outlineLevel="0" collapsed="false"/>
    <row r="1038151" customFormat="false" ht="12.8" hidden="false" customHeight="true" outlineLevel="0" collapsed="false"/>
    <row r="1038152" customFormat="false" ht="12.8" hidden="false" customHeight="true" outlineLevel="0" collapsed="false"/>
    <row r="1038153" customFormat="false" ht="12.8" hidden="false" customHeight="true" outlineLevel="0" collapsed="false"/>
    <row r="1038154" customFormat="false" ht="12.8" hidden="false" customHeight="true" outlineLevel="0" collapsed="false"/>
    <row r="1038155" customFormat="false" ht="12.8" hidden="false" customHeight="true" outlineLevel="0" collapsed="false"/>
    <row r="1038156" customFormat="false" ht="12.8" hidden="false" customHeight="true" outlineLevel="0" collapsed="false"/>
    <row r="1038157" customFormat="false" ht="12.8" hidden="false" customHeight="true" outlineLevel="0" collapsed="false"/>
    <row r="1038158" customFormat="false" ht="12.8" hidden="false" customHeight="true" outlineLevel="0" collapsed="false"/>
    <row r="1038159" customFormat="false" ht="12.8" hidden="false" customHeight="true" outlineLevel="0" collapsed="false"/>
    <row r="1038160" customFormat="false" ht="12.8" hidden="false" customHeight="true" outlineLevel="0" collapsed="false"/>
    <row r="1038161" customFormat="false" ht="12.8" hidden="false" customHeight="true" outlineLevel="0" collapsed="false"/>
    <row r="1038162" customFormat="false" ht="12.8" hidden="false" customHeight="true" outlineLevel="0" collapsed="false"/>
    <row r="1038163" customFormat="false" ht="12.8" hidden="false" customHeight="true" outlineLevel="0" collapsed="false"/>
    <row r="1038164" customFormat="false" ht="12.8" hidden="false" customHeight="true" outlineLevel="0" collapsed="false"/>
    <row r="1038165" customFormat="false" ht="12.8" hidden="false" customHeight="true" outlineLevel="0" collapsed="false"/>
    <row r="1038166" customFormat="false" ht="12.8" hidden="false" customHeight="true" outlineLevel="0" collapsed="false"/>
    <row r="1038167" customFormat="false" ht="12.8" hidden="false" customHeight="true" outlineLevel="0" collapsed="false"/>
    <row r="1038168" customFormat="false" ht="12.8" hidden="false" customHeight="true" outlineLevel="0" collapsed="false"/>
    <row r="1038169" customFormat="false" ht="12.8" hidden="false" customHeight="true" outlineLevel="0" collapsed="false"/>
    <row r="1038170" customFormat="false" ht="12.8" hidden="false" customHeight="true" outlineLevel="0" collapsed="false"/>
    <row r="1038171" customFormat="false" ht="12.8" hidden="false" customHeight="true" outlineLevel="0" collapsed="false"/>
    <row r="1038172" customFormat="false" ht="12.8" hidden="false" customHeight="true" outlineLevel="0" collapsed="false"/>
    <row r="1038173" customFormat="false" ht="12.8" hidden="false" customHeight="true" outlineLevel="0" collapsed="false"/>
    <row r="1038174" customFormat="false" ht="12.8" hidden="false" customHeight="true" outlineLevel="0" collapsed="false"/>
    <row r="1038175" customFormat="false" ht="12.8" hidden="false" customHeight="true" outlineLevel="0" collapsed="false"/>
    <row r="1038176" customFormat="false" ht="12.8" hidden="false" customHeight="true" outlineLevel="0" collapsed="false"/>
    <row r="1038177" customFormat="false" ht="12.8" hidden="false" customHeight="true" outlineLevel="0" collapsed="false"/>
    <row r="1038178" customFormat="false" ht="12.8" hidden="false" customHeight="true" outlineLevel="0" collapsed="false"/>
    <row r="1038179" customFormat="false" ht="12.8" hidden="false" customHeight="true" outlineLevel="0" collapsed="false"/>
    <row r="1038180" customFormat="false" ht="12.8" hidden="false" customHeight="true" outlineLevel="0" collapsed="false"/>
    <row r="1038181" customFormat="false" ht="12.8" hidden="false" customHeight="true" outlineLevel="0" collapsed="false"/>
    <row r="1038182" customFormat="false" ht="12.8" hidden="false" customHeight="true" outlineLevel="0" collapsed="false"/>
    <row r="1038183" customFormat="false" ht="12.8" hidden="false" customHeight="true" outlineLevel="0" collapsed="false"/>
    <row r="1038184" customFormat="false" ht="12.8" hidden="false" customHeight="true" outlineLevel="0" collapsed="false"/>
    <row r="1038185" customFormat="false" ht="12.8" hidden="false" customHeight="true" outlineLevel="0" collapsed="false"/>
    <row r="1038186" customFormat="false" ht="12.8" hidden="false" customHeight="true" outlineLevel="0" collapsed="false"/>
    <row r="1038187" customFormat="false" ht="12.8" hidden="false" customHeight="true" outlineLevel="0" collapsed="false"/>
    <row r="1038188" customFormat="false" ht="12.8" hidden="false" customHeight="true" outlineLevel="0" collapsed="false"/>
    <row r="1038189" customFormat="false" ht="12.8" hidden="false" customHeight="true" outlineLevel="0" collapsed="false"/>
    <row r="1038190" customFormat="false" ht="12.8" hidden="false" customHeight="true" outlineLevel="0" collapsed="false"/>
    <row r="1038191" customFormat="false" ht="12.8" hidden="false" customHeight="true" outlineLevel="0" collapsed="false"/>
    <row r="1038192" customFormat="false" ht="12.8" hidden="false" customHeight="true" outlineLevel="0" collapsed="false"/>
    <row r="1038193" customFormat="false" ht="12.8" hidden="false" customHeight="true" outlineLevel="0" collapsed="false"/>
    <row r="1038194" customFormat="false" ht="12.8" hidden="false" customHeight="true" outlineLevel="0" collapsed="false"/>
    <row r="1038195" customFormat="false" ht="12.8" hidden="false" customHeight="true" outlineLevel="0" collapsed="false"/>
    <row r="1038196" customFormat="false" ht="12.8" hidden="false" customHeight="true" outlineLevel="0" collapsed="false"/>
    <row r="1038197" customFormat="false" ht="12.8" hidden="false" customHeight="true" outlineLevel="0" collapsed="false"/>
    <row r="1038198" customFormat="false" ht="12.8" hidden="false" customHeight="true" outlineLevel="0" collapsed="false"/>
    <row r="1038199" customFormat="false" ht="12.8" hidden="false" customHeight="true" outlineLevel="0" collapsed="false"/>
    <row r="1038200" customFormat="false" ht="12.8" hidden="false" customHeight="true" outlineLevel="0" collapsed="false"/>
    <row r="1038201" customFormat="false" ht="12.8" hidden="false" customHeight="true" outlineLevel="0" collapsed="false"/>
    <row r="1038202" customFormat="false" ht="12.8" hidden="false" customHeight="true" outlineLevel="0" collapsed="false"/>
    <row r="1038203" customFormat="false" ht="12.8" hidden="false" customHeight="true" outlineLevel="0" collapsed="false"/>
    <row r="1038204" customFormat="false" ht="12.8" hidden="false" customHeight="true" outlineLevel="0" collapsed="false"/>
    <row r="1038205" customFormat="false" ht="12.8" hidden="false" customHeight="true" outlineLevel="0" collapsed="false"/>
    <row r="1038206" customFormat="false" ht="12.8" hidden="false" customHeight="true" outlineLevel="0" collapsed="false"/>
    <row r="1038207" customFormat="false" ht="12.8" hidden="false" customHeight="true" outlineLevel="0" collapsed="false"/>
    <row r="1038208" customFormat="false" ht="12.8" hidden="false" customHeight="true" outlineLevel="0" collapsed="false"/>
    <row r="1038209" customFormat="false" ht="12.8" hidden="false" customHeight="true" outlineLevel="0" collapsed="false"/>
    <row r="1038210" customFormat="false" ht="12.8" hidden="false" customHeight="true" outlineLevel="0" collapsed="false"/>
    <row r="1038211" customFormat="false" ht="12.8" hidden="false" customHeight="true" outlineLevel="0" collapsed="false"/>
    <row r="1038212" customFormat="false" ht="12.8" hidden="false" customHeight="true" outlineLevel="0" collapsed="false"/>
    <row r="1038213" customFormat="false" ht="12.8" hidden="false" customHeight="true" outlineLevel="0" collapsed="false"/>
    <row r="1038214" customFormat="false" ht="12.8" hidden="false" customHeight="true" outlineLevel="0" collapsed="false"/>
    <row r="1038215" customFormat="false" ht="12.8" hidden="false" customHeight="true" outlineLevel="0" collapsed="false"/>
    <row r="1038216" customFormat="false" ht="12.8" hidden="false" customHeight="true" outlineLevel="0" collapsed="false"/>
    <row r="1038217" customFormat="false" ht="12.8" hidden="false" customHeight="true" outlineLevel="0" collapsed="false"/>
    <row r="1038218" customFormat="false" ht="12.8" hidden="false" customHeight="true" outlineLevel="0" collapsed="false"/>
    <row r="1038219" customFormat="false" ht="12.8" hidden="false" customHeight="true" outlineLevel="0" collapsed="false"/>
    <row r="1038220" customFormat="false" ht="12.8" hidden="false" customHeight="true" outlineLevel="0" collapsed="false"/>
    <row r="1038221" customFormat="false" ht="12.8" hidden="false" customHeight="true" outlineLevel="0" collapsed="false"/>
    <row r="1038222" customFormat="false" ht="12.8" hidden="false" customHeight="true" outlineLevel="0" collapsed="false"/>
    <row r="1038223" customFormat="false" ht="12.8" hidden="false" customHeight="true" outlineLevel="0" collapsed="false"/>
    <row r="1038224" customFormat="false" ht="12.8" hidden="false" customHeight="true" outlineLevel="0" collapsed="false"/>
    <row r="1038225" customFormat="false" ht="12.8" hidden="false" customHeight="true" outlineLevel="0" collapsed="false"/>
    <row r="1038226" customFormat="false" ht="12.8" hidden="false" customHeight="true" outlineLevel="0" collapsed="false"/>
    <row r="1038227" customFormat="false" ht="12.8" hidden="false" customHeight="true" outlineLevel="0" collapsed="false"/>
    <row r="1038228" customFormat="false" ht="12.8" hidden="false" customHeight="true" outlineLevel="0" collapsed="false"/>
    <row r="1038229" customFormat="false" ht="12.8" hidden="false" customHeight="true" outlineLevel="0" collapsed="false"/>
    <row r="1038230" customFormat="false" ht="12.8" hidden="false" customHeight="true" outlineLevel="0" collapsed="false"/>
    <row r="1038231" customFormat="false" ht="12.8" hidden="false" customHeight="true" outlineLevel="0" collapsed="false"/>
    <row r="1038232" customFormat="false" ht="12.8" hidden="false" customHeight="true" outlineLevel="0" collapsed="false"/>
    <row r="1038233" customFormat="false" ht="12.8" hidden="false" customHeight="true" outlineLevel="0" collapsed="false"/>
    <row r="1038234" customFormat="false" ht="12.8" hidden="false" customHeight="true" outlineLevel="0" collapsed="false"/>
    <row r="1038235" customFormat="false" ht="12.8" hidden="false" customHeight="true" outlineLevel="0" collapsed="false"/>
    <row r="1038236" customFormat="false" ht="12.8" hidden="false" customHeight="true" outlineLevel="0" collapsed="false"/>
    <row r="1038237" customFormat="false" ht="12.8" hidden="false" customHeight="true" outlineLevel="0" collapsed="false"/>
    <row r="1038238" customFormat="false" ht="12.8" hidden="false" customHeight="true" outlineLevel="0" collapsed="false"/>
    <row r="1038239" customFormat="false" ht="12.8" hidden="false" customHeight="true" outlineLevel="0" collapsed="false"/>
    <row r="1038240" customFormat="false" ht="12.8" hidden="false" customHeight="true" outlineLevel="0" collapsed="false"/>
    <row r="1038241" customFormat="false" ht="12.8" hidden="false" customHeight="true" outlineLevel="0" collapsed="false"/>
    <row r="1038242" customFormat="false" ht="12.8" hidden="false" customHeight="true" outlineLevel="0" collapsed="false"/>
    <row r="1038243" customFormat="false" ht="12.8" hidden="false" customHeight="true" outlineLevel="0" collapsed="false"/>
    <row r="1038244" customFormat="false" ht="12.8" hidden="false" customHeight="true" outlineLevel="0" collapsed="false"/>
    <row r="1038245" customFormat="false" ht="12.8" hidden="false" customHeight="true" outlineLevel="0" collapsed="false"/>
    <row r="1038246" customFormat="false" ht="12.8" hidden="false" customHeight="true" outlineLevel="0" collapsed="false"/>
    <row r="1038247" customFormat="false" ht="12.8" hidden="false" customHeight="true" outlineLevel="0" collapsed="false"/>
    <row r="1038248" customFormat="false" ht="12.8" hidden="false" customHeight="true" outlineLevel="0" collapsed="false"/>
    <row r="1038249" customFormat="false" ht="12.8" hidden="false" customHeight="true" outlineLevel="0" collapsed="false"/>
    <row r="1038250" customFormat="false" ht="12.8" hidden="false" customHeight="true" outlineLevel="0" collapsed="false"/>
    <row r="1038251" customFormat="false" ht="12.8" hidden="false" customHeight="true" outlineLevel="0" collapsed="false"/>
    <row r="1038252" customFormat="false" ht="12.8" hidden="false" customHeight="true" outlineLevel="0" collapsed="false"/>
    <row r="1038253" customFormat="false" ht="12.8" hidden="false" customHeight="true" outlineLevel="0" collapsed="false"/>
    <row r="1038254" customFormat="false" ht="12.8" hidden="false" customHeight="true" outlineLevel="0" collapsed="false"/>
    <row r="1038255" customFormat="false" ht="12.8" hidden="false" customHeight="true" outlineLevel="0" collapsed="false"/>
    <row r="1038256" customFormat="false" ht="12.8" hidden="false" customHeight="true" outlineLevel="0" collapsed="false"/>
    <row r="1038257" customFormat="false" ht="12.8" hidden="false" customHeight="true" outlineLevel="0" collapsed="false"/>
    <row r="1038258" customFormat="false" ht="12.8" hidden="false" customHeight="true" outlineLevel="0" collapsed="false"/>
    <row r="1038259" customFormat="false" ht="12.8" hidden="false" customHeight="true" outlineLevel="0" collapsed="false"/>
    <row r="1038260" customFormat="false" ht="12.8" hidden="false" customHeight="true" outlineLevel="0" collapsed="false"/>
    <row r="1038261" customFormat="false" ht="12.8" hidden="false" customHeight="true" outlineLevel="0" collapsed="false"/>
    <row r="1038262" customFormat="false" ht="12.8" hidden="false" customHeight="true" outlineLevel="0" collapsed="false"/>
    <row r="1038263" customFormat="false" ht="12.8" hidden="false" customHeight="true" outlineLevel="0" collapsed="false"/>
    <row r="1038264" customFormat="false" ht="12.8" hidden="false" customHeight="true" outlineLevel="0" collapsed="false"/>
    <row r="1038265" customFormat="false" ht="12.8" hidden="false" customHeight="true" outlineLevel="0" collapsed="false"/>
    <row r="1038266" customFormat="false" ht="12.8" hidden="false" customHeight="true" outlineLevel="0" collapsed="false"/>
    <row r="1038267" customFormat="false" ht="12.8" hidden="false" customHeight="true" outlineLevel="0" collapsed="false"/>
    <row r="1038268" customFormat="false" ht="12.8" hidden="false" customHeight="true" outlineLevel="0" collapsed="false"/>
    <row r="1038269" customFormat="false" ht="12.8" hidden="false" customHeight="true" outlineLevel="0" collapsed="false"/>
    <row r="1038270" customFormat="false" ht="12.8" hidden="false" customHeight="true" outlineLevel="0" collapsed="false"/>
    <row r="1038271" customFormat="false" ht="12.8" hidden="false" customHeight="true" outlineLevel="0" collapsed="false"/>
    <row r="1038272" customFormat="false" ht="12.8" hidden="false" customHeight="true" outlineLevel="0" collapsed="false"/>
    <row r="1038273" customFormat="false" ht="12.8" hidden="false" customHeight="true" outlineLevel="0" collapsed="false"/>
    <row r="1038274" customFormat="false" ht="12.8" hidden="false" customHeight="true" outlineLevel="0" collapsed="false"/>
    <row r="1038275" customFormat="false" ht="12.8" hidden="false" customHeight="true" outlineLevel="0" collapsed="false"/>
    <row r="1038276" customFormat="false" ht="12.8" hidden="false" customHeight="true" outlineLevel="0" collapsed="false"/>
    <row r="1038277" customFormat="false" ht="12.8" hidden="false" customHeight="true" outlineLevel="0" collapsed="false"/>
    <row r="1038278" customFormat="false" ht="12.8" hidden="false" customHeight="true" outlineLevel="0" collapsed="false"/>
    <row r="1038279" customFormat="false" ht="12.8" hidden="false" customHeight="true" outlineLevel="0" collapsed="false"/>
    <row r="1038280" customFormat="false" ht="12.8" hidden="false" customHeight="true" outlineLevel="0" collapsed="false"/>
    <row r="1038281" customFormat="false" ht="12.8" hidden="false" customHeight="true" outlineLevel="0" collapsed="false"/>
    <row r="1038282" customFormat="false" ht="12.8" hidden="false" customHeight="true" outlineLevel="0" collapsed="false"/>
    <row r="1038283" customFormat="false" ht="12.8" hidden="false" customHeight="true" outlineLevel="0" collapsed="false"/>
    <row r="1038284" customFormat="false" ht="12.8" hidden="false" customHeight="true" outlineLevel="0" collapsed="false"/>
    <row r="1038285" customFormat="false" ht="12.8" hidden="false" customHeight="true" outlineLevel="0" collapsed="false"/>
    <row r="1038286" customFormat="false" ht="12.8" hidden="false" customHeight="true" outlineLevel="0" collapsed="false"/>
    <row r="1038287" customFormat="false" ht="12.8" hidden="false" customHeight="true" outlineLevel="0" collapsed="false"/>
    <row r="1038288" customFormat="false" ht="12.8" hidden="false" customHeight="true" outlineLevel="0" collapsed="false"/>
    <row r="1038289" customFormat="false" ht="12.8" hidden="false" customHeight="true" outlineLevel="0" collapsed="false"/>
    <row r="1038290" customFormat="false" ht="12.8" hidden="false" customHeight="true" outlineLevel="0" collapsed="false"/>
    <row r="1038291" customFormat="false" ht="12.8" hidden="false" customHeight="true" outlineLevel="0" collapsed="false"/>
    <row r="1038292" customFormat="false" ht="12.8" hidden="false" customHeight="true" outlineLevel="0" collapsed="false"/>
    <row r="1038293" customFormat="false" ht="12.8" hidden="false" customHeight="true" outlineLevel="0" collapsed="false"/>
    <row r="1038294" customFormat="false" ht="12.8" hidden="false" customHeight="true" outlineLevel="0" collapsed="false"/>
    <row r="1038295" customFormat="false" ht="12.8" hidden="false" customHeight="true" outlineLevel="0" collapsed="false"/>
    <row r="1038296" customFormat="false" ht="12.8" hidden="false" customHeight="true" outlineLevel="0" collapsed="false"/>
    <row r="1038297" customFormat="false" ht="12.8" hidden="false" customHeight="true" outlineLevel="0" collapsed="false"/>
    <row r="1038298" customFormat="false" ht="12.8" hidden="false" customHeight="true" outlineLevel="0" collapsed="false"/>
    <row r="1038299" customFormat="false" ht="12.8" hidden="false" customHeight="true" outlineLevel="0" collapsed="false"/>
    <row r="1038300" customFormat="false" ht="12.8" hidden="false" customHeight="true" outlineLevel="0" collapsed="false"/>
    <row r="1038301" customFormat="false" ht="12.8" hidden="false" customHeight="true" outlineLevel="0" collapsed="false"/>
    <row r="1038302" customFormat="false" ht="12.8" hidden="false" customHeight="true" outlineLevel="0" collapsed="false"/>
    <row r="1038303" customFormat="false" ht="12.8" hidden="false" customHeight="true" outlineLevel="0" collapsed="false"/>
    <row r="1038304" customFormat="false" ht="12.8" hidden="false" customHeight="true" outlineLevel="0" collapsed="false"/>
    <row r="1038305" customFormat="false" ht="12.8" hidden="false" customHeight="true" outlineLevel="0" collapsed="false"/>
    <row r="1038306" customFormat="false" ht="12.8" hidden="false" customHeight="true" outlineLevel="0" collapsed="false"/>
    <row r="1038307" customFormat="false" ht="12.8" hidden="false" customHeight="true" outlineLevel="0" collapsed="false"/>
    <row r="1038308" customFormat="false" ht="12.8" hidden="false" customHeight="true" outlineLevel="0" collapsed="false"/>
    <row r="1038309" customFormat="false" ht="12.8" hidden="false" customHeight="true" outlineLevel="0" collapsed="false"/>
    <row r="1038310" customFormat="false" ht="12.8" hidden="false" customHeight="true" outlineLevel="0" collapsed="false"/>
    <row r="1038311" customFormat="false" ht="12.8" hidden="false" customHeight="true" outlineLevel="0" collapsed="false"/>
    <row r="1038312" customFormat="false" ht="12.8" hidden="false" customHeight="true" outlineLevel="0" collapsed="false"/>
    <row r="1038313" customFormat="false" ht="12.8" hidden="false" customHeight="true" outlineLevel="0" collapsed="false"/>
    <row r="1038314" customFormat="false" ht="12.8" hidden="false" customHeight="true" outlineLevel="0" collapsed="false"/>
    <row r="1038315" customFormat="false" ht="12.8" hidden="false" customHeight="true" outlineLevel="0" collapsed="false"/>
    <row r="1038316" customFormat="false" ht="12.8" hidden="false" customHeight="true" outlineLevel="0" collapsed="false"/>
    <row r="1038317" customFormat="false" ht="12.8" hidden="false" customHeight="true" outlineLevel="0" collapsed="false"/>
    <row r="1038318" customFormat="false" ht="12.8" hidden="false" customHeight="true" outlineLevel="0" collapsed="false"/>
    <row r="1038319" customFormat="false" ht="12.8" hidden="false" customHeight="true" outlineLevel="0" collapsed="false"/>
    <row r="1038320" customFormat="false" ht="12.8" hidden="false" customHeight="true" outlineLevel="0" collapsed="false"/>
    <row r="1038321" customFormat="false" ht="12.8" hidden="false" customHeight="true" outlineLevel="0" collapsed="false"/>
    <row r="1038322" customFormat="false" ht="12.8" hidden="false" customHeight="true" outlineLevel="0" collapsed="false"/>
    <row r="1038323" customFormat="false" ht="12.8" hidden="false" customHeight="true" outlineLevel="0" collapsed="false"/>
    <row r="1038324" customFormat="false" ht="12.8" hidden="false" customHeight="true" outlineLevel="0" collapsed="false"/>
    <row r="1038325" customFormat="false" ht="12.8" hidden="false" customHeight="true" outlineLevel="0" collapsed="false"/>
    <row r="1038326" customFormat="false" ht="12.8" hidden="false" customHeight="true" outlineLevel="0" collapsed="false"/>
    <row r="1038327" customFormat="false" ht="12.8" hidden="false" customHeight="true" outlineLevel="0" collapsed="false"/>
    <row r="1038328" customFormat="false" ht="12.8" hidden="false" customHeight="true" outlineLevel="0" collapsed="false"/>
    <row r="1038329" customFormat="false" ht="12.8" hidden="false" customHeight="true" outlineLevel="0" collapsed="false"/>
    <row r="1038330" customFormat="false" ht="12.8" hidden="false" customHeight="true" outlineLevel="0" collapsed="false"/>
    <row r="1038331" customFormat="false" ht="12.8" hidden="false" customHeight="true" outlineLevel="0" collapsed="false"/>
    <row r="1038332" customFormat="false" ht="12.8" hidden="false" customHeight="true" outlineLevel="0" collapsed="false"/>
    <row r="1038333" customFormat="false" ht="12.8" hidden="false" customHeight="true" outlineLevel="0" collapsed="false"/>
    <row r="1038334" customFormat="false" ht="12.8" hidden="false" customHeight="true" outlineLevel="0" collapsed="false"/>
    <row r="1038335" customFormat="false" ht="12.8" hidden="false" customHeight="true" outlineLevel="0" collapsed="false"/>
    <row r="1038336" customFormat="false" ht="12.8" hidden="false" customHeight="true" outlineLevel="0" collapsed="false"/>
    <row r="1038337" customFormat="false" ht="12.8" hidden="false" customHeight="true" outlineLevel="0" collapsed="false"/>
    <row r="1038338" customFormat="false" ht="12.8" hidden="false" customHeight="true" outlineLevel="0" collapsed="false"/>
    <row r="1038339" customFormat="false" ht="12.8" hidden="false" customHeight="true" outlineLevel="0" collapsed="false"/>
    <row r="1038340" customFormat="false" ht="12.8" hidden="false" customHeight="true" outlineLevel="0" collapsed="false"/>
    <row r="1038341" customFormat="false" ht="12.8" hidden="false" customHeight="true" outlineLevel="0" collapsed="false"/>
    <row r="1038342" customFormat="false" ht="12.8" hidden="false" customHeight="true" outlineLevel="0" collapsed="false"/>
    <row r="1038343" customFormat="false" ht="12.8" hidden="false" customHeight="true" outlineLevel="0" collapsed="false"/>
    <row r="1038344" customFormat="false" ht="12.8" hidden="false" customHeight="true" outlineLevel="0" collapsed="false"/>
    <row r="1038345" customFormat="false" ht="12.8" hidden="false" customHeight="true" outlineLevel="0" collapsed="false"/>
    <row r="1038346" customFormat="false" ht="12.8" hidden="false" customHeight="true" outlineLevel="0" collapsed="false"/>
    <row r="1038347" customFormat="false" ht="12.8" hidden="false" customHeight="true" outlineLevel="0" collapsed="false"/>
    <row r="1038348" customFormat="false" ht="12.8" hidden="false" customHeight="true" outlineLevel="0" collapsed="false"/>
    <row r="1038349" customFormat="false" ht="12.8" hidden="false" customHeight="true" outlineLevel="0" collapsed="false"/>
    <row r="1038350" customFormat="false" ht="12.8" hidden="false" customHeight="true" outlineLevel="0" collapsed="false"/>
    <row r="1038351" customFormat="false" ht="12.8" hidden="false" customHeight="true" outlineLevel="0" collapsed="false"/>
    <row r="1038352" customFormat="false" ht="12.8" hidden="false" customHeight="true" outlineLevel="0" collapsed="false"/>
    <row r="1038353" customFormat="false" ht="12.8" hidden="false" customHeight="true" outlineLevel="0" collapsed="false"/>
    <row r="1038354" customFormat="false" ht="12.8" hidden="false" customHeight="true" outlineLevel="0" collapsed="false"/>
    <row r="1038355" customFormat="false" ht="12.8" hidden="false" customHeight="true" outlineLevel="0" collapsed="false"/>
    <row r="1038356" customFormat="false" ht="12.8" hidden="false" customHeight="true" outlineLevel="0" collapsed="false"/>
    <row r="1038357" customFormat="false" ht="12.8" hidden="false" customHeight="true" outlineLevel="0" collapsed="false"/>
    <row r="1038358" customFormat="false" ht="12.8" hidden="false" customHeight="true" outlineLevel="0" collapsed="false"/>
    <row r="1038359" customFormat="false" ht="12.8" hidden="false" customHeight="true" outlineLevel="0" collapsed="false"/>
    <row r="1038360" customFormat="false" ht="12.8" hidden="false" customHeight="true" outlineLevel="0" collapsed="false"/>
    <row r="1038361" customFormat="false" ht="12.8" hidden="false" customHeight="true" outlineLevel="0" collapsed="false"/>
    <row r="1038362" customFormat="false" ht="12.8" hidden="false" customHeight="true" outlineLevel="0" collapsed="false"/>
    <row r="1038363" customFormat="false" ht="12.8" hidden="false" customHeight="true" outlineLevel="0" collapsed="false"/>
    <row r="1038364" customFormat="false" ht="12.8" hidden="false" customHeight="true" outlineLevel="0" collapsed="false"/>
    <row r="1038365" customFormat="false" ht="12.8" hidden="false" customHeight="true" outlineLevel="0" collapsed="false"/>
    <row r="1038366" customFormat="false" ht="12.8" hidden="false" customHeight="true" outlineLevel="0" collapsed="false"/>
    <row r="1038367" customFormat="false" ht="12.8" hidden="false" customHeight="true" outlineLevel="0" collapsed="false"/>
    <row r="1038368" customFormat="false" ht="12.8" hidden="false" customHeight="true" outlineLevel="0" collapsed="false"/>
    <row r="1038369" customFormat="false" ht="12.8" hidden="false" customHeight="true" outlineLevel="0" collapsed="false"/>
    <row r="1038370" customFormat="false" ht="12.8" hidden="false" customHeight="true" outlineLevel="0" collapsed="false"/>
    <row r="1038371" customFormat="false" ht="12.8" hidden="false" customHeight="true" outlineLevel="0" collapsed="false"/>
    <row r="1038372" customFormat="false" ht="12.8" hidden="false" customHeight="true" outlineLevel="0" collapsed="false"/>
    <row r="1038373" customFormat="false" ht="12.8" hidden="false" customHeight="true" outlineLevel="0" collapsed="false"/>
    <row r="1038374" customFormat="false" ht="12.8" hidden="false" customHeight="true" outlineLevel="0" collapsed="false"/>
    <row r="1038375" customFormat="false" ht="12.8" hidden="false" customHeight="true" outlineLevel="0" collapsed="false"/>
    <row r="1038376" customFormat="false" ht="12.8" hidden="false" customHeight="true" outlineLevel="0" collapsed="false"/>
    <row r="1038377" customFormat="false" ht="12.8" hidden="false" customHeight="true" outlineLevel="0" collapsed="false"/>
    <row r="1038378" customFormat="false" ht="12.8" hidden="false" customHeight="true" outlineLevel="0" collapsed="false"/>
    <row r="1038379" customFormat="false" ht="12.8" hidden="false" customHeight="true" outlineLevel="0" collapsed="false"/>
    <row r="1038380" customFormat="false" ht="12.8" hidden="false" customHeight="true" outlineLevel="0" collapsed="false"/>
    <row r="1038381" customFormat="false" ht="12.8" hidden="false" customHeight="true" outlineLevel="0" collapsed="false"/>
    <row r="1038382" customFormat="false" ht="12.8" hidden="false" customHeight="true" outlineLevel="0" collapsed="false"/>
    <row r="1038383" customFormat="false" ht="12.8" hidden="false" customHeight="true" outlineLevel="0" collapsed="false"/>
    <row r="1038384" customFormat="false" ht="12.8" hidden="false" customHeight="true" outlineLevel="0" collapsed="false"/>
    <row r="1038385" customFormat="false" ht="12.8" hidden="false" customHeight="true" outlineLevel="0" collapsed="false"/>
    <row r="1038386" customFormat="false" ht="12.8" hidden="false" customHeight="true" outlineLevel="0" collapsed="false"/>
    <row r="1038387" customFormat="false" ht="12.8" hidden="false" customHeight="true" outlineLevel="0" collapsed="false"/>
    <row r="1038388" customFormat="false" ht="12.8" hidden="false" customHeight="true" outlineLevel="0" collapsed="false"/>
    <row r="1038389" customFormat="false" ht="12.8" hidden="false" customHeight="true" outlineLevel="0" collapsed="false"/>
    <row r="1038390" customFormat="false" ht="12.8" hidden="false" customHeight="true" outlineLevel="0" collapsed="false"/>
    <row r="1038391" customFormat="false" ht="12.8" hidden="false" customHeight="true" outlineLevel="0" collapsed="false"/>
    <row r="1038392" customFormat="false" ht="12.8" hidden="false" customHeight="true" outlineLevel="0" collapsed="false"/>
    <row r="1038393" customFormat="false" ht="12.8" hidden="false" customHeight="true" outlineLevel="0" collapsed="false"/>
    <row r="1038394" customFormat="false" ht="12.8" hidden="false" customHeight="true" outlineLevel="0" collapsed="false"/>
    <row r="1038395" customFormat="false" ht="12.8" hidden="false" customHeight="true" outlineLevel="0" collapsed="false"/>
    <row r="1038396" customFormat="false" ht="12.8" hidden="false" customHeight="true" outlineLevel="0" collapsed="false"/>
    <row r="1038397" customFormat="false" ht="12.8" hidden="false" customHeight="true" outlineLevel="0" collapsed="false"/>
    <row r="1038398" customFormat="false" ht="12.8" hidden="false" customHeight="true" outlineLevel="0" collapsed="false"/>
    <row r="1038399" customFormat="false" ht="12.8" hidden="false" customHeight="true" outlineLevel="0" collapsed="false"/>
    <row r="1038400" customFormat="false" ht="12.8" hidden="false" customHeight="true" outlineLevel="0" collapsed="false"/>
    <row r="1038401" customFormat="false" ht="12.8" hidden="false" customHeight="true" outlineLevel="0" collapsed="false"/>
    <row r="1038402" customFormat="false" ht="12.8" hidden="false" customHeight="true" outlineLevel="0" collapsed="false"/>
    <row r="1038403" customFormat="false" ht="12.8" hidden="false" customHeight="true" outlineLevel="0" collapsed="false"/>
    <row r="1038404" customFormat="false" ht="12.8" hidden="false" customHeight="true" outlineLevel="0" collapsed="false"/>
    <row r="1038405" customFormat="false" ht="12.8" hidden="false" customHeight="true" outlineLevel="0" collapsed="false"/>
    <row r="1038406" customFormat="false" ht="12.8" hidden="false" customHeight="true" outlineLevel="0" collapsed="false"/>
    <row r="1038407" customFormat="false" ht="12.8" hidden="false" customHeight="true" outlineLevel="0" collapsed="false"/>
    <row r="1038408" customFormat="false" ht="12.8" hidden="false" customHeight="true" outlineLevel="0" collapsed="false"/>
    <row r="1038409" customFormat="false" ht="12.8" hidden="false" customHeight="true" outlineLevel="0" collapsed="false"/>
    <row r="1038410" customFormat="false" ht="12.8" hidden="false" customHeight="true" outlineLevel="0" collapsed="false"/>
    <row r="1038411" customFormat="false" ht="12.8" hidden="false" customHeight="true" outlineLevel="0" collapsed="false"/>
    <row r="1038412" customFormat="false" ht="12.8" hidden="false" customHeight="true" outlineLevel="0" collapsed="false"/>
    <row r="1038413" customFormat="false" ht="12.8" hidden="false" customHeight="true" outlineLevel="0" collapsed="false"/>
    <row r="1038414" customFormat="false" ht="12.8" hidden="false" customHeight="true" outlineLevel="0" collapsed="false"/>
    <row r="1038415" customFormat="false" ht="12.8" hidden="false" customHeight="true" outlineLevel="0" collapsed="false"/>
    <row r="1038416" customFormat="false" ht="12.8" hidden="false" customHeight="true" outlineLevel="0" collapsed="false"/>
    <row r="1038417" customFormat="false" ht="12.8" hidden="false" customHeight="true" outlineLevel="0" collapsed="false"/>
    <row r="1038418" customFormat="false" ht="12.8" hidden="false" customHeight="true" outlineLevel="0" collapsed="false"/>
    <row r="1038419" customFormat="false" ht="12.8" hidden="false" customHeight="true" outlineLevel="0" collapsed="false"/>
    <row r="1038420" customFormat="false" ht="12.8" hidden="false" customHeight="true" outlineLevel="0" collapsed="false"/>
    <row r="1038421" customFormat="false" ht="12.8" hidden="false" customHeight="true" outlineLevel="0" collapsed="false"/>
    <row r="1038422" customFormat="false" ht="12.8" hidden="false" customHeight="true" outlineLevel="0" collapsed="false"/>
    <row r="1038423" customFormat="false" ht="12.8" hidden="false" customHeight="true" outlineLevel="0" collapsed="false"/>
    <row r="1038424" customFormat="false" ht="12.8" hidden="false" customHeight="true" outlineLevel="0" collapsed="false"/>
    <row r="1038425" customFormat="false" ht="12.8" hidden="false" customHeight="true" outlineLevel="0" collapsed="false"/>
    <row r="1038426" customFormat="false" ht="12.8" hidden="false" customHeight="true" outlineLevel="0" collapsed="false"/>
    <row r="1038427" customFormat="false" ht="12.8" hidden="false" customHeight="true" outlineLevel="0" collapsed="false"/>
    <row r="1038428" customFormat="false" ht="12.8" hidden="false" customHeight="true" outlineLevel="0" collapsed="false"/>
    <row r="1038429" customFormat="false" ht="12.8" hidden="false" customHeight="true" outlineLevel="0" collapsed="false"/>
    <row r="1038430" customFormat="false" ht="12.8" hidden="false" customHeight="true" outlineLevel="0" collapsed="false"/>
    <row r="1038431" customFormat="false" ht="12.8" hidden="false" customHeight="true" outlineLevel="0" collapsed="false"/>
    <row r="1038432" customFormat="false" ht="12.8" hidden="false" customHeight="true" outlineLevel="0" collapsed="false"/>
    <row r="1038433" customFormat="false" ht="12.8" hidden="false" customHeight="true" outlineLevel="0" collapsed="false"/>
    <row r="1038434" customFormat="false" ht="12.8" hidden="false" customHeight="true" outlineLevel="0" collapsed="false"/>
    <row r="1038435" customFormat="false" ht="12.8" hidden="false" customHeight="true" outlineLevel="0" collapsed="false"/>
    <row r="1038436" customFormat="false" ht="12.8" hidden="false" customHeight="true" outlineLevel="0" collapsed="false"/>
    <row r="1038437" customFormat="false" ht="12.8" hidden="false" customHeight="true" outlineLevel="0" collapsed="false"/>
    <row r="1038438" customFormat="false" ht="12.8" hidden="false" customHeight="true" outlineLevel="0" collapsed="false"/>
    <row r="1038439" customFormat="false" ht="12.8" hidden="false" customHeight="true" outlineLevel="0" collapsed="false"/>
    <row r="1038440" customFormat="false" ht="12.8" hidden="false" customHeight="true" outlineLevel="0" collapsed="false"/>
    <row r="1038441" customFormat="false" ht="12.8" hidden="false" customHeight="true" outlineLevel="0" collapsed="false"/>
    <row r="1038442" customFormat="false" ht="12.8" hidden="false" customHeight="true" outlineLevel="0" collapsed="false"/>
    <row r="1038443" customFormat="false" ht="12.8" hidden="false" customHeight="true" outlineLevel="0" collapsed="false"/>
    <row r="1038444" customFormat="false" ht="12.8" hidden="false" customHeight="true" outlineLevel="0" collapsed="false"/>
    <row r="1038445" customFormat="false" ht="12.8" hidden="false" customHeight="true" outlineLevel="0" collapsed="false"/>
    <row r="1038446" customFormat="false" ht="12.8" hidden="false" customHeight="true" outlineLevel="0" collapsed="false"/>
    <row r="1038447" customFormat="false" ht="12.8" hidden="false" customHeight="true" outlineLevel="0" collapsed="false"/>
    <row r="1038448" customFormat="false" ht="12.8" hidden="false" customHeight="true" outlineLevel="0" collapsed="false"/>
    <row r="1038449" customFormat="false" ht="12.8" hidden="false" customHeight="true" outlineLevel="0" collapsed="false"/>
    <row r="1038450" customFormat="false" ht="12.8" hidden="false" customHeight="true" outlineLevel="0" collapsed="false"/>
    <row r="1038451" customFormat="false" ht="12.8" hidden="false" customHeight="true" outlineLevel="0" collapsed="false"/>
    <row r="1038452" customFormat="false" ht="12.8" hidden="false" customHeight="true" outlineLevel="0" collapsed="false"/>
    <row r="1038453" customFormat="false" ht="12.8" hidden="false" customHeight="true" outlineLevel="0" collapsed="false"/>
    <row r="1038454" customFormat="false" ht="12.8" hidden="false" customHeight="true" outlineLevel="0" collapsed="false"/>
    <row r="1038455" customFormat="false" ht="12.8" hidden="false" customHeight="true" outlineLevel="0" collapsed="false"/>
    <row r="1038456" customFormat="false" ht="12.8" hidden="false" customHeight="true" outlineLevel="0" collapsed="false"/>
    <row r="1038457" customFormat="false" ht="12.8" hidden="false" customHeight="true" outlineLevel="0" collapsed="false"/>
    <row r="1038458" customFormat="false" ht="12.8" hidden="false" customHeight="true" outlineLevel="0" collapsed="false"/>
    <row r="1038459" customFormat="false" ht="12.8" hidden="false" customHeight="true" outlineLevel="0" collapsed="false"/>
    <row r="1038460" customFormat="false" ht="12.8" hidden="false" customHeight="true" outlineLevel="0" collapsed="false"/>
    <row r="1038461" customFormat="false" ht="12.8" hidden="false" customHeight="true" outlineLevel="0" collapsed="false"/>
    <row r="1038462" customFormat="false" ht="12.8" hidden="false" customHeight="true" outlineLevel="0" collapsed="false"/>
    <row r="1038463" customFormat="false" ht="12.8" hidden="false" customHeight="true" outlineLevel="0" collapsed="false"/>
    <row r="1038464" customFormat="false" ht="12.8" hidden="false" customHeight="true" outlineLevel="0" collapsed="false"/>
    <row r="1038465" customFormat="false" ht="12.8" hidden="false" customHeight="true" outlineLevel="0" collapsed="false"/>
    <row r="1038466" customFormat="false" ht="12.8" hidden="false" customHeight="true" outlineLevel="0" collapsed="false"/>
    <row r="1038467" customFormat="false" ht="12.8" hidden="false" customHeight="true" outlineLevel="0" collapsed="false"/>
    <row r="1038468" customFormat="false" ht="12.8" hidden="false" customHeight="true" outlineLevel="0" collapsed="false"/>
    <row r="1038469" customFormat="false" ht="12.8" hidden="false" customHeight="true" outlineLevel="0" collapsed="false"/>
    <row r="1038470" customFormat="false" ht="12.8" hidden="false" customHeight="true" outlineLevel="0" collapsed="false"/>
    <row r="1038471" customFormat="false" ht="12.8" hidden="false" customHeight="true" outlineLevel="0" collapsed="false"/>
    <row r="1038472" customFormat="false" ht="12.8" hidden="false" customHeight="true" outlineLevel="0" collapsed="false"/>
    <row r="1038473" customFormat="false" ht="12.8" hidden="false" customHeight="true" outlineLevel="0" collapsed="false"/>
    <row r="1038474" customFormat="false" ht="12.8" hidden="false" customHeight="true" outlineLevel="0" collapsed="false"/>
    <row r="1038475" customFormat="false" ht="12.8" hidden="false" customHeight="true" outlineLevel="0" collapsed="false"/>
    <row r="1038476" customFormat="false" ht="12.8" hidden="false" customHeight="true" outlineLevel="0" collapsed="false"/>
    <row r="1038477" customFormat="false" ht="12.8" hidden="false" customHeight="true" outlineLevel="0" collapsed="false"/>
    <row r="1038478" customFormat="false" ht="12.8" hidden="false" customHeight="true" outlineLevel="0" collapsed="false"/>
    <row r="1038479" customFormat="false" ht="12.8" hidden="false" customHeight="true" outlineLevel="0" collapsed="false"/>
    <row r="1038480" customFormat="false" ht="12.8" hidden="false" customHeight="true" outlineLevel="0" collapsed="false"/>
    <row r="1038481" customFormat="false" ht="12.8" hidden="false" customHeight="true" outlineLevel="0" collapsed="false"/>
    <row r="1038482" customFormat="false" ht="12.8" hidden="false" customHeight="true" outlineLevel="0" collapsed="false"/>
    <row r="1038483" customFormat="false" ht="12.8" hidden="false" customHeight="true" outlineLevel="0" collapsed="false"/>
    <row r="1038484" customFormat="false" ht="12.8" hidden="false" customHeight="true" outlineLevel="0" collapsed="false"/>
    <row r="1038485" customFormat="false" ht="12.8" hidden="false" customHeight="true" outlineLevel="0" collapsed="false"/>
    <row r="1038486" customFormat="false" ht="12.8" hidden="false" customHeight="true" outlineLevel="0" collapsed="false"/>
    <row r="1038487" customFormat="false" ht="12.8" hidden="false" customHeight="true" outlineLevel="0" collapsed="false"/>
    <row r="1038488" customFormat="false" ht="12.8" hidden="false" customHeight="true" outlineLevel="0" collapsed="false"/>
    <row r="1038489" customFormat="false" ht="12.8" hidden="false" customHeight="true" outlineLevel="0" collapsed="false"/>
    <row r="1038490" customFormat="false" ht="12.8" hidden="false" customHeight="true" outlineLevel="0" collapsed="false"/>
    <row r="1038491" customFormat="false" ht="12.8" hidden="false" customHeight="true" outlineLevel="0" collapsed="false"/>
    <row r="1038492" customFormat="false" ht="12.8" hidden="false" customHeight="true" outlineLevel="0" collapsed="false"/>
    <row r="1038493" customFormat="false" ht="12.8" hidden="false" customHeight="true" outlineLevel="0" collapsed="false"/>
    <row r="1038494" customFormat="false" ht="12.8" hidden="false" customHeight="true" outlineLevel="0" collapsed="false"/>
    <row r="1038495" customFormat="false" ht="12.8" hidden="false" customHeight="true" outlineLevel="0" collapsed="false"/>
    <row r="1038496" customFormat="false" ht="12.8" hidden="false" customHeight="true" outlineLevel="0" collapsed="false"/>
    <row r="1038497" customFormat="false" ht="12.8" hidden="false" customHeight="true" outlineLevel="0" collapsed="false"/>
    <row r="1038498" customFormat="false" ht="12.8" hidden="false" customHeight="true" outlineLevel="0" collapsed="false"/>
    <row r="1038499" customFormat="false" ht="12.8" hidden="false" customHeight="true" outlineLevel="0" collapsed="false"/>
    <row r="1038500" customFormat="false" ht="12.8" hidden="false" customHeight="true" outlineLevel="0" collapsed="false"/>
    <row r="1038501" customFormat="false" ht="12.8" hidden="false" customHeight="true" outlineLevel="0" collapsed="false"/>
    <row r="1038502" customFormat="false" ht="12.8" hidden="false" customHeight="true" outlineLevel="0" collapsed="false"/>
    <row r="1038503" customFormat="false" ht="12.8" hidden="false" customHeight="true" outlineLevel="0" collapsed="false"/>
    <row r="1038504" customFormat="false" ht="12.8" hidden="false" customHeight="true" outlineLevel="0" collapsed="false"/>
    <row r="1038505" customFormat="false" ht="12.8" hidden="false" customHeight="true" outlineLevel="0" collapsed="false"/>
    <row r="1038506" customFormat="false" ht="12.8" hidden="false" customHeight="true" outlineLevel="0" collapsed="false"/>
    <row r="1038507" customFormat="false" ht="12.8" hidden="false" customHeight="true" outlineLevel="0" collapsed="false"/>
    <row r="1038508" customFormat="false" ht="12.8" hidden="false" customHeight="true" outlineLevel="0" collapsed="false"/>
    <row r="1038509" customFormat="false" ht="12.8" hidden="false" customHeight="true" outlineLevel="0" collapsed="false"/>
    <row r="1038510" customFormat="false" ht="12.8" hidden="false" customHeight="true" outlineLevel="0" collapsed="false"/>
    <row r="1038511" customFormat="false" ht="12.8" hidden="false" customHeight="true" outlineLevel="0" collapsed="false"/>
    <row r="1038512" customFormat="false" ht="12.8" hidden="false" customHeight="true" outlineLevel="0" collapsed="false"/>
    <row r="1038513" customFormat="false" ht="12.8" hidden="false" customHeight="true" outlineLevel="0" collapsed="false"/>
    <row r="1038514" customFormat="false" ht="12.8" hidden="false" customHeight="true" outlineLevel="0" collapsed="false"/>
    <row r="1038515" customFormat="false" ht="12.8" hidden="false" customHeight="true" outlineLevel="0" collapsed="false"/>
    <row r="1038516" customFormat="false" ht="12.8" hidden="false" customHeight="true" outlineLevel="0" collapsed="false"/>
    <row r="1038517" customFormat="false" ht="12.8" hidden="false" customHeight="true" outlineLevel="0" collapsed="false"/>
    <row r="1038518" customFormat="false" ht="12.8" hidden="false" customHeight="true" outlineLevel="0" collapsed="false"/>
    <row r="1038519" customFormat="false" ht="12.8" hidden="false" customHeight="true" outlineLevel="0" collapsed="false"/>
    <row r="1038520" customFormat="false" ht="12.8" hidden="false" customHeight="true" outlineLevel="0" collapsed="false"/>
    <row r="1038521" customFormat="false" ht="12.8" hidden="false" customHeight="true" outlineLevel="0" collapsed="false"/>
    <row r="1038522" customFormat="false" ht="12.8" hidden="false" customHeight="true" outlineLevel="0" collapsed="false"/>
    <row r="1038523" customFormat="false" ht="12.8" hidden="false" customHeight="true" outlineLevel="0" collapsed="false"/>
    <row r="1038524" customFormat="false" ht="12.8" hidden="false" customHeight="true" outlineLevel="0" collapsed="false"/>
    <row r="1038525" customFormat="false" ht="12.8" hidden="false" customHeight="true" outlineLevel="0" collapsed="false"/>
    <row r="1038526" customFormat="false" ht="12.8" hidden="false" customHeight="true" outlineLevel="0" collapsed="false"/>
    <row r="1038527" customFormat="false" ht="12.8" hidden="false" customHeight="true" outlineLevel="0" collapsed="false"/>
    <row r="1038528" customFormat="false" ht="12.8" hidden="false" customHeight="true" outlineLevel="0" collapsed="false"/>
    <row r="1038529" customFormat="false" ht="12.8" hidden="false" customHeight="true" outlineLevel="0" collapsed="false"/>
    <row r="1038530" customFormat="false" ht="12.8" hidden="false" customHeight="true" outlineLevel="0" collapsed="false"/>
    <row r="1038531" customFormat="false" ht="12.8" hidden="false" customHeight="true" outlineLevel="0" collapsed="false"/>
    <row r="1038532" customFormat="false" ht="12.8" hidden="false" customHeight="true" outlineLevel="0" collapsed="false"/>
    <row r="1038533" customFormat="false" ht="12.8" hidden="false" customHeight="true" outlineLevel="0" collapsed="false"/>
    <row r="1038534" customFormat="false" ht="12.8" hidden="false" customHeight="true" outlineLevel="0" collapsed="false"/>
    <row r="1038535" customFormat="false" ht="12.8" hidden="false" customHeight="true" outlineLevel="0" collapsed="false"/>
    <row r="1038536" customFormat="false" ht="12.8" hidden="false" customHeight="true" outlineLevel="0" collapsed="false"/>
    <row r="1038537" customFormat="false" ht="12.8" hidden="false" customHeight="true" outlineLevel="0" collapsed="false"/>
    <row r="1038538" customFormat="false" ht="12.8" hidden="false" customHeight="true" outlineLevel="0" collapsed="false"/>
    <row r="1038539" customFormat="false" ht="12.8" hidden="false" customHeight="true" outlineLevel="0" collapsed="false"/>
    <row r="1038540" customFormat="false" ht="12.8" hidden="false" customHeight="true" outlineLevel="0" collapsed="false"/>
    <row r="1038541" customFormat="false" ht="12.8" hidden="false" customHeight="true" outlineLevel="0" collapsed="false"/>
    <row r="1038542" customFormat="false" ht="12.8" hidden="false" customHeight="true" outlineLevel="0" collapsed="false"/>
    <row r="1038543" customFormat="false" ht="12.8" hidden="false" customHeight="true" outlineLevel="0" collapsed="false"/>
    <row r="1038544" customFormat="false" ht="12.8" hidden="false" customHeight="true" outlineLevel="0" collapsed="false"/>
    <row r="1038545" customFormat="false" ht="12.8" hidden="false" customHeight="true" outlineLevel="0" collapsed="false"/>
    <row r="1038546" customFormat="false" ht="12.8" hidden="false" customHeight="true" outlineLevel="0" collapsed="false"/>
    <row r="1038547" customFormat="false" ht="12.8" hidden="false" customHeight="true" outlineLevel="0" collapsed="false"/>
    <row r="1038548" customFormat="false" ht="12.8" hidden="false" customHeight="true" outlineLevel="0" collapsed="false"/>
    <row r="1038549" customFormat="false" ht="12.8" hidden="false" customHeight="true" outlineLevel="0" collapsed="false"/>
    <row r="1038550" customFormat="false" ht="12.8" hidden="false" customHeight="true" outlineLevel="0" collapsed="false"/>
    <row r="1038551" customFormat="false" ht="12.8" hidden="false" customHeight="true" outlineLevel="0" collapsed="false"/>
    <row r="1038552" customFormat="false" ht="12.8" hidden="false" customHeight="true" outlineLevel="0" collapsed="false"/>
    <row r="1038553" customFormat="false" ht="12.8" hidden="false" customHeight="true" outlineLevel="0" collapsed="false"/>
    <row r="1038554" customFormat="false" ht="12.8" hidden="false" customHeight="true" outlineLevel="0" collapsed="false"/>
    <row r="1038555" customFormat="false" ht="12.8" hidden="false" customHeight="true" outlineLevel="0" collapsed="false"/>
    <row r="1038556" customFormat="false" ht="12.8" hidden="false" customHeight="true" outlineLevel="0" collapsed="false"/>
    <row r="1038557" customFormat="false" ht="12.8" hidden="false" customHeight="true" outlineLevel="0" collapsed="false"/>
    <row r="1038558" customFormat="false" ht="12.8" hidden="false" customHeight="true" outlineLevel="0" collapsed="false"/>
    <row r="1038559" customFormat="false" ht="12.8" hidden="false" customHeight="true" outlineLevel="0" collapsed="false"/>
    <row r="1038560" customFormat="false" ht="12.8" hidden="false" customHeight="true" outlineLevel="0" collapsed="false"/>
    <row r="1038561" customFormat="false" ht="12.8" hidden="false" customHeight="true" outlineLevel="0" collapsed="false"/>
    <row r="1038562" customFormat="false" ht="12.8" hidden="false" customHeight="true" outlineLevel="0" collapsed="false"/>
    <row r="1038563" customFormat="false" ht="12.8" hidden="false" customHeight="true" outlineLevel="0" collapsed="false"/>
    <row r="1038564" customFormat="false" ht="12.8" hidden="false" customHeight="true" outlineLevel="0" collapsed="false"/>
    <row r="1038565" customFormat="false" ht="12.8" hidden="false" customHeight="true" outlineLevel="0" collapsed="false"/>
    <row r="1038566" customFormat="false" ht="12.8" hidden="false" customHeight="true" outlineLevel="0" collapsed="false"/>
    <row r="1038567" customFormat="false" ht="12.8" hidden="false" customHeight="true" outlineLevel="0" collapsed="false"/>
    <row r="1038568" customFormat="false" ht="12.8" hidden="false" customHeight="true" outlineLevel="0" collapsed="false"/>
    <row r="1038569" customFormat="false" ht="12.8" hidden="false" customHeight="true" outlineLevel="0" collapsed="false"/>
    <row r="1038570" customFormat="false" ht="12.8" hidden="false" customHeight="true" outlineLevel="0" collapsed="false"/>
    <row r="1038571" customFormat="false" ht="12.8" hidden="false" customHeight="true" outlineLevel="0" collapsed="false"/>
    <row r="1038572" customFormat="false" ht="12.8" hidden="false" customHeight="true" outlineLevel="0" collapsed="false"/>
    <row r="1038573" customFormat="false" ht="12.8" hidden="false" customHeight="true" outlineLevel="0" collapsed="false"/>
    <row r="1038574" customFormat="false" ht="12.8" hidden="false" customHeight="true" outlineLevel="0" collapsed="false"/>
    <row r="1038575" customFormat="false" ht="12.8" hidden="false" customHeight="true" outlineLevel="0" collapsed="false"/>
    <row r="1038576" customFormat="false" ht="12.8" hidden="false" customHeight="true" outlineLevel="0" collapsed="false"/>
    <row r="1038577" customFormat="false" ht="12.8" hidden="false" customHeight="true" outlineLevel="0" collapsed="false"/>
    <row r="1038578" customFormat="false" ht="12.8" hidden="false" customHeight="true" outlineLevel="0" collapsed="false"/>
    <row r="1038579" customFormat="false" ht="12.8" hidden="false" customHeight="true" outlineLevel="0" collapsed="false"/>
    <row r="1038580" customFormat="false" ht="12.8" hidden="false" customHeight="true" outlineLevel="0" collapsed="false"/>
    <row r="1038581" customFormat="false" ht="12.8" hidden="false" customHeight="true" outlineLevel="0" collapsed="false"/>
    <row r="1038582" customFormat="false" ht="12.8" hidden="false" customHeight="true" outlineLevel="0" collapsed="false"/>
    <row r="1038583" customFormat="false" ht="12.8" hidden="false" customHeight="true" outlineLevel="0" collapsed="false"/>
    <row r="1038584" customFormat="false" ht="12.8" hidden="false" customHeight="true" outlineLevel="0" collapsed="false"/>
    <row r="1038585" customFormat="false" ht="12.8" hidden="false" customHeight="true" outlineLevel="0" collapsed="false"/>
    <row r="1038586" customFormat="false" ht="12.8" hidden="false" customHeight="true" outlineLevel="0" collapsed="false"/>
    <row r="1038587" customFormat="false" ht="12.8" hidden="false" customHeight="true" outlineLevel="0" collapsed="false"/>
    <row r="1038588" customFormat="false" ht="12.8" hidden="false" customHeight="true" outlineLevel="0" collapsed="false"/>
    <row r="1038589" customFormat="false" ht="12.8" hidden="false" customHeight="true" outlineLevel="0" collapsed="false"/>
    <row r="1038590" customFormat="false" ht="12.8" hidden="false" customHeight="true" outlineLevel="0" collapsed="false"/>
    <row r="1038591" customFormat="false" ht="12.8" hidden="false" customHeight="true" outlineLevel="0" collapsed="false"/>
    <row r="1038592" customFormat="false" ht="12.8" hidden="false" customHeight="true" outlineLevel="0" collapsed="false"/>
    <row r="1038593" customFormat="false" ht="12.8" hidden="false" customHeight="true" outlineLevel="0" collapsed="false"/>
    <row r="1038594" customFormat="false" ht="12.8" hidden="false" customHeight="true" outlineLevel="0" collapsed="false"/>
    <row r="1038595" customFormat="false" ht="12.8" hidden="false" customHeight="true" outlineLevel="0" collapsed="false"/>
    <row r="1038596" customFormat="false" ht="12.8" hidden="false" customHeight="true" outlineLevel="0" collapsed="false"/>
    <row r="1038597" customFormat="false" ht="12.8" hidden="false" customHeight="true" outlineLevel="0" collapsed="false"/>
    <row r="1038598" customFormat="false" ht="12.8" hidden="false" customHeight="true" outlineLevel="0" collapsed="false"/>
    <row r="1038599" customFormat="false" ht="12.8" hidden="false" customHeight="true" outlineLevel="0" collapsed="false"/>
    <row r="1038600" customFormat="false" ht="12.8" hidden="false" customHeight="true" outlineLevel="0" collapsed="false"/>
    <row r="1038601" customFormat="false" ht="12.8" hidden="false" customHeight="true" outlineLevel="0" collapsed="false"/>
    <row r="1038602" customFormat="false" ht="12.8" hidden="false" customHeight="true" outlineLevel="0" collapsed="false"/>
    <row r="1038603" customFormat="false" ht="12.8" hidden="false" customHeight="true" outlineLevel="0" collapsed="false"/>
    <row r="1038604" customFormat="false" ht="12.8" hidden="false" customHeight="true" outlineLevel="0" collapsed="false"/>
    <row r="1038605" customFormat="false" ht="12.8" hidden="false" customHeight="true" outlineLevel="0" collapsed="false"/>
    <row r="1038606" customFormat="false" ht="12.8" hidden="false" customHeight="true" outlineLevel="0" collapsed="false"/>
    <row r="1038607" customFormat="false" ht="12.8" hidden="false" customHeight="true" outlineLevel="0" collapsed="false"/>
    <row r="1038608" customFormat="false" ht="12.8" hidden="false" customHeight="true" outlineLevel="0" collapsed="false"/>
    <row r="1038609" customFormat="false" ht="12.8" hidden="false" customHeight="true" outlineLevel="0" collapsed="false"/>
    <row r="1038610" customFormat="false" ht="12.8" hidden="false" customHeight="true" outlineLevel="0" collapsed="false"/>
    <row r="1038611" customFormat="false" ht="12.8" hidden="false" customHeight="true" outlineLevel="0" collapsed="false"/>
    <row r="1038612" customFormat="false" ht="12.8" hidden="false" customHeight="true" outlineLevel="0" collapsed="false"/>
    <row r="1038613" customFormat="false" ht="12.8" hidden="false" customHeight="true" outlineLevel="0" collapsed="false"/>
    <row r="1038614" customFormat="false" ht="12.8" hidden="false" customHeight="true" outlineLevel="0" collapsed="false"/>
    <row r="1038615" customFormat="false" ht="12.8" hidden="false" customHeight="true" outlineLevel="0" collapsed="false"/>
    <row r="1038616" customFormat="false" ht="12.8" hidden="false" customHeight="true" outlineLevel="0" collapsed="false"/>
    <row r="1038617" customFormat="false" ht="12.8" hidden="false" customHeight="true" outlineLevel="0" collapsed="false"/>
    <row r="1038618" customFormat="false" ht="12.8" hidden="false" customHeight="true" outlineLevel="0" collapsed="false"/>
    <row r="1038619" customFormat="false" ht="12.8" hidden="false" customHeight="true" outlineLevel="0" collapsed="false"/>
    <row r="1038620" customFormat="false" ht="12.8" hidden="false" customHeight="true" outlineLevel="0" collapsed="false"/>
    <row r="1038621" customFormat="false" ht="12.8" hidden="false" customHeight="true" outlineLevel="0" collapsed="false"/>
    <row r="1038622" customFormat="false" ht="12.8" hidden="false" customHeight="true" outlineLevel="0" collapsed="false"/>
    <row r="1038623" customFormat="false" ht="12.8" hidden="false" customHeight="true" outlineLevel="0" collapsed="false"/>
    <row r="1038624" customFormat="false" ht="12.8" hidden="false" customHeight="true" outlineLevel="0" collapsed="false"/>
    <row r="1038625" customFormat="false" ht="12.8" hidden="false" customHeight="true" outlineLevel="0" collapsed="false"/>
    <row r="1038626" customFormat="false" ht="12.8" hidden="false" customHeight="true" outlineLevel="0" collapsed="false"/>
    <row r="1038627" customFormat="false" ht="12.8" hidden="false" customHeight="true" outlineLevel="0" collapsed="false"/>
    <row r="1038628" customFormat="false" ht="12.8" hidden="false" customHeight="true" outlineLevel="0" collapsed="false"/>
    <row r="1038629" customFormat="false" ht="12.8" hidden="false" customHeight="true" outlineLevel="0" collapsed="false"/>
    <row r="1038630" customFormat="false" ht="12.8" hidden="false" customHeight="true" outlineLevel="0" collapsed="false"/>
    <row r="1038631" customFormat="false" ht="12.8" hidden="false" customHeight="true" outlineLevel="0" collapsed="false"/>
    <row r="1038632" customFormat="false" ht="12.8" hidden="false" customHeight="true" outlineLevel="0" collapsed="false"/>
    <row r="1038633" customFormat="false" ht="12.8" hidden="false" customHeight="true" outlineLevel="0" collapsed="false"/>
    <row r="1038634" customFormat="false" ht="12.8" hidden="false" customHeight="true" outlineLevel="0" collapsed="false"/>
    <row r="1038635" customFormat="false" ht="12.8" hidden="false" customHeight="true" outlineLevel="0" collapsed="false"/>
    <row r="1038636" customFormat="false" ht="12.8" hidden="false" customHeight="true" outlineLevel="0" collapsed="false"/>
    <row r="1038637" customFormat="false" ht="12.8" hidden="false" customHeight="true" outlineLevel="0" collapsed="false"/>
    <row r="1038638" customFormat="false" ht="12.8" hidden="false" customHeight="true" outlineLevel="0" collapsed="false"/>
    <row r="1038639" customFormat="false" ht="12.8" hidden="false" customHeight="true" outlineLevel="0" collapsed="false"/>
    <row r="1038640" customFormat="false" ht="12.8" hidden="false" customHeight="true" outlineLevel="0" collapsed="false"/>
    <row r="1038641" customFormat="false" ht="12.8" hidden="false" customHeight="true" outlineLevel="0" collapsed="false"/>
    <row r="1038642" customFormat="false" ht="12.8" hidden="false" customHeight="true" outlineLevel="0" collapsed="false"/>
    <row r="1038643" customFormat="false" ht="12.8" hidden="false" customHeight="true" outlineLevel="0" collapsed="false"/>
    <row r="1038644" customFormat="false" ht="12.8" hidden="false" customHeight="true" outlineLevel="0" collapsed="false"/>
    <row r="1038645" customFormat="false" ht="12.8" hidden="false" customHeight="true" outlineLevel="0" collapsed="false"/>
    <row r="1038646" customFormat="false" ht="12.8" hidden="false" customHeight="true" outlineLevel="0" collapsed="false"/>
    <row r="1038647" customFormat="false" ht="12.8" hidden="false" customHeight="true" outlineLevel="0" collapsed="false"/>
    <row r="1038648" customFormat="false" ht="12.8" hidden="false" customHeight="true" outlineLevel="0" collapsed="false"/>
    <row r="1038649" customFormat="false" ht="12.8" hidden="false" customHeight="true" outlineLevel="0" collapsed="false"/>
    <row r="1038650" customFormat="false" ht="12.8" hidden="false" customHeight="true" outlineLevel="0" collapsed="false"/>
    <row r="1038651" customFormat="false" ht="12.8" hidden="false" customHeight="true" outlineLevel="0" collapsed="false"/>
    <row r="1038652" customFormat="false" ht="12.8" hidden="false" customHeight="true" outlineLevel="0" collapsed="false"/>
    <row r="1038653" customFormat="false" ht="12.8" hidden="false" customHeight="true" outlineLevel="0" collapsed="false"/>
    <row r="1038654" customFormat="false" ht="12.8" hidden="false" customHeight="true" outlineLevel="0" collapsed="false"/>
    <row r="1038655" customFormat="false" ht="12.8" hidden="false" customHeight="true" outlineLevel="0" collapsed="false"/>
    <row r="1038656" customFormat="false" ht="12.8" hidden="false" customHeight="true" outlineLevel="0" collapsed="false"/>
    <row r="1038657" customFormat="false" ht="12.8" hidden="false" customHeight="true" outlineLevel="0" collapsed="false"/>
    <row r="1038658" customFormat="false" ht="12.8" hidden="false" customHeight="true" outlineLevel="0" collapsed="false"/>
    <row r="1038659" customFormat="false" ht="12.8" hidden="false" customHeight="true" outlineLevel="0" collapsed="false"/>
    <row r="1038660" customFormat="false" ht="12.8" hidden="false" customHeight="true" outlineLevel="0" collapsed="false"/>
    <row r="1038661" customFormat="false" ht="12.8" hidden="false" customHeight="true" outlineLevel="0" collapsed="false"/>
    <row r="1038662" customFormat="false" ht="12.8" hidden="false" customHeight="true" outlineLevel="0" collapsed="false"/>
    <row r="1038663" customFormat="false" ht="12.8" hidden="false" customHeight="true" outlineLevel="0" collapsed="false"/>
    <row r="1038664" customFormat="false" ht="12.8" hidden="false" customHeight="true" outlineLevel="0" collapsed="false"/>
    <row r="1038665" customFormat="false" ht="12.8" hidden="false" customHeight="true" outlineLevel="0" collapsed="false"/>
    <row r="1038666" customFormat="false" ht="12.8" hidden="false" customHeight="true" outlineLevel="0" collapsed="false"/>
    <row r="1038667" customFormat="false" ht="12.8" hidden="false" customHeight="true" outlineLevel="0" collapsed="false"/>
    <row r="1038668" customFormat="false" ht="12.8" hidden="false" customHeight="true" outlineLevel="0" collapsed="false"/>
    <row r="1038669" customFormat="false" ht="12.8" hidden="false" customHeight="true" outlineLevel="0" collapsed="false"/>
    <row r="1038670" customFormat="false" ht="12.8" hidden="false" customHeight="true" outlineLevel="0" collapsed="false"/>
    <row r="1038671" customFormat="false" ht="12.8" hidden="false" customHeight="true" outlineLevel="0" collapsed="false"/>
    <row r="1038672" customFormat="false" ht="12.8" hidden="false" customHeight="true" outlineLevel="0" collapsed="false"/>
    <row r="1038673" customFormat="false" ht="12.8" hidden="false" customHeight="true" outlineLevel="0" collapsed="false"/>
    <row r="1038674" customFormat="false" ht="12.8" hidden="false" customHeight="true" outlineLevel="0" collapsed="false"/>
    <row r="1038675" customFormat="false" ht="12.8" hidden="false" customHeight="true" outlineLevel="0" collapsed="false"/>
    <row r="1038676" customFormat="false" ht="12.8" hidden="false" customHeight="true" outlineLevel="0" collapsed="false"/>
    <row r="1038677" customFormat="false" ht="12.8" hidden="false" customHeight="true" outlineLevel="0" collapsed="false"/>
    <row r="1038678" customFormat="false" ht="12.8" hidden="false" customHeight="true" outlineLevel="0" collapsed="false"/>
    <row r="1038679" customFormat="false" ht="12.8" hidden="false" customHeight="true" outlineLevel="0" collapsed="false"/>
    <row r="1038680" customFormat="false" ht="12.8" hidden="false" customHeight="true" outlineLevel="0" collapsed="false"/>
    <row r="1038681" customFormat="false" ht="12.8" hidden="false" customHeight="true" outlineLevel="0" collapsed="false"/>
    <row r="1038682" customFormat="false" ht="12.8" hidden="false" customHeight="true" outlineLevel="0" collapsed="false"/>
    <row r="1038683" customFormat="false" ht="12.8" hidden="false" customHeight="true" outlineLevel="0" collapsed="false"/>
    <row r="1038684" customFormat="false" ht="12.8" hidden="false" customHeight="true" outlineLevel="0" collapsed="false"/>
    <row r="1038685" customFormat="false" ht="12.8" hidden="false" customHeight="true" outlineLevel="0" collapsed="false"/>
    <row r="1038686" customFormat="false" ht="12.8" hidden="false" customHeight="true" outlineLevel="0" collapsed="false"/>
    <row r="1038687" customFormat="false" ht="12.8" hidden="false" customHeight="true" outlineLevel="0" collapsed="false"/>
    <row r="1038688" customFormat="false" ht="12.8" hidden="false" customHeight="true" outlineLevel="0" collapsed="false"/>
    <row r="1038689" customFormat="false" ht="12.8" hidden="false" customHeight="true" outlineLevel="0" collapsed="false"/>
    <row r="1038690" customFormat="false" ht="12.8" hidden="false" customHeight="true" outlineLevel="0" collapsed="false"/>
    <row r="1038691" customFormat="false" ht="12.8" hidden="false" customHeight="true" outlineLevel="0" collapsed="false"/>
    <row r="1038692" customFormat="false" ht="12.8" hidden="false" customHeight="true" outlineLevel="0" collapsed="false"/>
    <row r="1038693" customFormat="false" ht="12.8" hidden="false" customHeight="true" outlineLevel="0" collapsed="false"/>
    <row r="1038694" customFormat="false" ht="12.8" hidden="false" customHeight="true" outlineLevel="0" collapsed="false"/>
    <row r="1038695" customFormat="false" ht="12.8" hidden="false" customHeight="true" outlineLevel="0" collapsed="false"/>
    <row r="1038696" customFormat="false" ht="12.8" hidden="false" customHeight="true" outlineLevel="0" collapsed="false"/>
    <row r="1038697" customFormat="false" ht="12.8" hidden="false" customHeight="true" outlineLevel="0" collapsed="false"/>
    <row r="1038698" customFormat="false" ht="12.8" hidden="false" customHeight="true" outlineLevel="0" collapsed="false"/>
    <row r="1038699" customFormat="false" ht="12.8" hidden="false" customHeight="true" outlineLevel="0" collapsed="false"/>
    <row r="1038700" customFormat="false" ht="12.8" hidden="false" customHeight="true" outlineLevel="0" collapsed="false"/>
    <row r="1038701" customFormat="false" ht="12.8" hidden="false" customHeight="true" outlineLevel="0" collapsed="false"/>
    <row r="1038702" customFormat="false" ht="12.8" hidden="false" customHeight="true" outlineLevel="0" collapsed="false"/>
    <row r="1038703" customFormat="false" ht="12.8" hidden="false" customHeight="true" outlineLevel="0" collapsed="false"/>
    <row r="1038704" customFormat="false" ht="12.8" hidden="false" customHeight="true" outlineLevel="0" collapsed="false"/>
    <row r="1038705" customFormat="false" ht="12.8" hidden="false" customHeight="true" outlineLevel="0" collapsed="false"/>
    <row r="1038706" customFormat="false" ht="12.8" hidden="false" customHeight="true" outlineLevel="0" collapsed="false"/>
    <row r="1038707" customFormat="false" ht="12.8" hidden="false" customHeight="true" outlineLevel="0" collapsed="false"/>
    <row r="1038708" customFormat="false" ht="12.8" hidden="false" customHeight="true" outlineLevel="0" collapsed="false"/>
    <row r="1038709" customFormat="false" ht="12.8" hidden="false" customHeight="true" outlineLevel="0" collapsed="false"/>
    <row r="1038710" customFormat="false" ht="12.8" hidden="false" customHeight="true" outlineLevel="0" collapsed="false"/>
    <row r="1038711" customFormat="false" ht="12.8" hidden="false" customHeight="true" outlineLevel="0" collapsed="false"/>
    <row r="1038712" customFormat="false" ht="12.8" hidden="false" customHeight="true" outlineLevel="0" collapsed="false"/>
    <row r="1038713" customFormat="false" ht="12.8" hidden="false" customHeight="true" outlineLevel="0" collapsed="false"/>
    <row r="1038714" customFormat="false" ht="12.8" hidden="false" customHeight="true" outlineLevel="0" collapsed="false"/>
    <row r="1038715" customFormat="false" ht="12.8" hidden="false" customHeight="true" outlineLevel="0" collapsed="false"/>
    <row r="1038716" customFormat="false" ht="12.8" hidden="false" customHeight="true" outlineLevel="0" collapsed="false"/>
    <row r="1038717" customFormat="false" ht="12.8" hidden="false" customHeight="true" outlineLevel="0" collapsed="false"/>
    <row r="1038718" customFormat="false" ht="12.8" hidden="false" customHeight="true" outlineLevel="0" collapsed="false"/>
    <row r="1038719" customFormat="false" ht="12.8" hidden="false" customHeight="true" outlineLevel="0" collapsed="false"/>
    <row r="1038720" customFormat="false" ht="12.8" hidden="false" customHeight="true" outlineLevel="0" collapsed="false"/>
    <row r="1038721" customFormat="false" ht="12.8" hidden="false" customHeight="true" outlineLevel="0" collapsed="false"/>
    <row r="1038722" customFormat="false" ht="12.8" hidden="false" customHeight="true" outlineLevel="0" collapsed="false"/>
    <row r="1038723" customFormat="false" ht="12.8" hidden="false" customHeight="true" outlineLevel="0" collapsed="false"/>
    <row r="1038724" customFormat="false" ht="12.8" hidden="false" customHeight="true" outlineLevel="0" collapsed="false"/>
    <row r="1038725" customFormat="false" ht="12.8" hidden="false" customHeight="true" outlineLevel="0" collapsed="false"/>
    <row r="1038726" customFormat="false" ht="12.8" hidden="false" customHeight="true" outlineLevel="0" collapsed="false"/>
    <row r="1038727" customFormat="false" ht="12.8" hidden="false" customHeight="true" outlineLevel="0" collapsed="false"/>
    <row r="1038728" customFormat="false" ht="12.8" hidden="false" customHeight="true" outlineLevel="0" collapsed="false"/>
    <row r="1038729" customFormat="false" ht="12.8" hidden="false" customHeight="true" outlineLevel="0" collapsed="false"/>
    <row r="1038730" customFormat="false" ht="12.8" hidden="false" customHeight="true" outlineLevel="0" collapsed="false"/>
    <row r="1038731" customFormat="false" ht="12.8" hidden="false" customHeight="true" outlineLevel="0" collapsed="false"/>
    <row r="1038732" customFormat="false" ht="12.8" hidden="false" customHeight="true" outlineLevel="0" collapsed="false"/>
    <row r="1038733" customFormat="false" ht="12.8" hidden="false" customHeight="true" outlineLevel="0" collapsed="false"/>
    <row r="1038734" customFormat="false" ht="12.8" hidden="false" customHeight="true" outlineLevel="0" collapsed="false"/>
    <row r="1038735" customFormat="false" ht="12.8" hidden="false" customHeight="true" outlineLevel="0" collapsed="false"/>
    <row r="1038736" customFormat="false" ht="12.8" hidden="false" customHeight="true" outlineLevel="0" collapsed="false"/>
    <row r="1038737" customFormat="false" ht="12.8" hidden="false" customHeight="true" outlineLevel="0" collapsed="false"/>
    <row r="1038738" customFormat="false" ht="12.8" hidden="false" customHeight="true" outlineLevel="0" collapsed="false"/>
    <row r="1038739" customFormat="false" ht="12.8" hidden="false" customHeight="true" outlineLevel="0" collapsed="false"/>
    <row r="1038740" customFormat="false" ht="12.8" hidden="false" customHeight="true" outlineLevel="0" collapsed="false"/>
    <row r="1038741" customFormat="false" ht="12.8" hidden="false" customHeight="true" outlineLevel="0" collapsed="false"/>
    <row r="1038742" customFormat="false" ht="12.8" hidden="false" customHeight="true" outlineLevel="0" collapsed="false"/>
    <row r="1038743" customFormat="false" ht="12.8" hidden="false" customHeight="true" outlineLevel="0" collapsed="false"/>
    <row r="1038744" customFormat="false" ht="12.8" hidden="false" customHeight="true" outlineLevel="0" collapsed="false"/>
    <row r="1038745" customFormat="false" ht="12.8" hidden="false" customHeight="true" outlineLevel="0" collapsed="false"/>
    <row r="1038746" customFormat="false" ht="12.8" hidden="false" customHeight="true" outlineLevel="0" collapsed="false"/>
    <row r="1038747" customFormat="false" ht="12.8" hidden="false" customHeight="true" outlineLevel="0" collapsed="false"/>
    <row r="1038748" customFormat="false" ht="12.8" hidden="false" customHeight="true" outlineLevel="0" collapsed="false"/>
    <row r="1038749" customFormat="false" ht="12.8" hidden="false" customHeight="true" outlineLevel="0" collapsed="false"/>
    <row r="1038750" customFormat="false" ht="12.8" hidden="false" customHeight="true" outlineLevel="0" collapsed="false"/>
    <row r="1038751" customFormat="false" ht="12.8" hidden="false" customHeight="true" outlineLevel="0" collapsed="false"/>
    <row r="1038752" customFormat="false" ht="12.8" hidden="false" customHeight="true" outlineLevel="0" collapsed="false"/>
    <row r="1038753" customFormat="false" ht="12.8" hidden="false" customHeight="true" outlineLevel="0" collapsed="false"/>
    <row r="1038754" customFormat="false" ht="12.8" hidden="false" customHeight="true" outlineLevel="0" collapsed="false"/>
    <row r="1038755" customFormat="false" ht="12.8" hidden="false" customHeight="true" outlineLevel="0" collapsed="false"/>
    <row r="1038756" customFormat="false" ht="12.8" hidden="false" customHeight="true" outlineLevel="0" collapsed="false"/>
    <row r="1038757" customFormat="false" ht="12.8" hidden="false" customHeight="true" outlineLevel="0" collapsed="false"/>
    <row r="1038758" customFormat="false" ht="12.8" hidden="false" customHeight="true" outlineLevel="0" collapsed="false"/>
    <row r="1038759" customFormat="false" ht="12.8" hidden="false" customHeight="true" outlineLevel="0" collapsed="false"/>
    <row r="1038760" customFormat="false" ht="12.8" hidden="false" customHeight="true" outlineLevel="0" collapsed="false"/>
    <row r="1038761" customFormat="false" ht="12.8" hidden="false" customHeight="true" outlineLevel="0" collapsed="false"/>
    <row r="1038762" customFormat="false" ht="12.8" hidden="false" customHeight="true" outlineLevel="0" collapsed="false"/>
    <row r="1038763" customFormat="false" ht="12.8" hidden="false" customHeight="true" outlineLevel="0" collapsed="false"/>
    <row r="1038764" customFormat="false" ht="12.8" hidden="false" customHeight="true" outlineLevel="0" collapsed="false"/>
    <row r="1038765" customFormat="false" ht="12.8" hidden="false" customHeight="true" outlineLevel="0" collapsed="false"/>
    <row r="1038766" customFormat="false" ht="12.8" hidden="false" customHeight="true" outlineLevel="0" collapsed="false"/>
    <row r="1038767" customFormat="false" ht="12.8" hidden="false" customHeight="true" outlineLevel="0" collapsed="false"/>
    <row r="1038768" customFormat="false" ht="12.8" hidden="false" customHeight="true" outlineLevel="0" collapsed="false"/>
    <row r="1038769" customFormat="false" ht="12.8" hidden="false" customHeight="true" outlineLevel="0" collapsed="false"/>
    <row r="1038770" customFormat="false" ht="12.8" hidden="false" customHeight="true" outlineLevel="0" collapsed="false"/>
    <row r="1038771" customFormat="false" ht="12.8" hidden="false" customHeight="true" outlineLevel="0" collapsed="false"/>
    <row r="1038772" customFormat="false" ht="12.8" hidden="false" customHeight="true" outlineLevel="0" collapsed="false"/>
    <row r="1038773" customFormat="false" ht="12.8" hidden="false" customHeight="true" outlineLevel="0" collapsed="false"/>
    <row r="1038774" customFormat="false" ht="12.8" hidden="false" customHeight="true" outlineLevel="0" collapsed="false"/>
    <row r="1038775" customFormat="false" ht="12.8" hidden="false" customHeight="true" outlineLevel="0" collapsed="false"/>
    <row r="1038776" customFormat="false" ht="12.8" hidden="false" customHeight="true" outlineLevel="0" collapsed="false"/>
    <row r="1038777" customFormat="false" ht="12.8" hidden="false" customHeight="true" outlineLevel="0" collapsed="false"/>
    <row r="1038778" customFormat="false" ht="12.8" hidden="false" customHeight="true" outlineLevel="0" collapsed="false"/>
    <row r="1038779" customFormat="false" ht="12.8" hidden="false" customHeight="true" outlineLevel="0" collapsed="false"/>
    <row r="1038780" customFormat="false" ht="12.8" hidden="false" customHeight="true" outlineLevel="0" collapsed="false"/>
    <row r="1038781" customFormat="false" ht="12.8" hidden="false" customHeight="true" outlineLevel="0" collapsed="false"/>
    <row r="1038782" customFormat="false" ht="12.8" hidden="false" customHeight="true" outlineLevel="0" collapsed="false"/>
    <row r="1038783" customFormat="false" ht="12.8" hidden="false" customHeight="true" outlineLevel="0" collapsed="false"/>
    <row r="1038784" customFormat="false" ht="12.8" hidden="false" customHeight="true" outlineLevel="0" collapsed="false"/>
    <row r="1038785" customFormat="false" ht="12.8" hidden="false" customHeight="true" outlineLevel="0" collapsed="false"/>
    <row r="1038786" customFormat="false" ht="12.8" hidden="false" customHeight="true" outlineLevel="0" collapsed="false"/>
    <row r="1038787" customFormat="false" ht="12.8" hidden="false" customHeight="true" outlineLevel="0" collapsed="false"/>
    <row r="1038788" customFormat="false" ht="12.8" hidden="false" customHeight="true" outlineLevel="0" collapsed="false"/>
    <row r="1038789" customFormat="false" ht="12.8" hidden="false" customHeight="true" outlineLevel="0" collapsed="false"/>
    <row r="1038790" customFormat="false" ht="12.8" hidden="false" customHeight="true" outlineLevel="0" collapsed="false"/>
    <row r="1038791" customFormat="false" ht="12.8" hidden="false" customHeight="true" outlineLevel="0" collapsed="false"/>
    <row r="1038792" customFormat="false" ht="12.8" hidden="false" customHeight="true" outlineLevel="0" collapsed="false"/>
    <row r="1038793" customFormat="false" ht="12.8" hidden="false" customHeight="true" outlineLevel="0" collapsed="false"/>
    <row r="1038794" customFormat="false" ht="12.8" hidden="false" customHeight="true" outlineLevel="0" collapsed="false"/>
    <row r="1038795" customFormat="false" ht="12.8" hidden="false" customHeight="true" outlineLevel="0" collapsed="false"/>
    <row r="1038796" customFormat="false" ht="12.8" hidden="false" customHeight="true" outlineLevel="0" collapsed="false"/>
    <row r="1038797" customFormat="false" ht="12.8" hidden="false" customHeight="true" outlineLevel="0" collapsed="false"/>
    <row r="1038798" customFormat="false" ht="12.8" hidden="false" customHeight="true" outlineLevel="0" collapsed="false"/>
    <row r="1038799" customFormat="false" ht="12.8" hidden="false" customHeight="true" outlineLevel="0" collapsed="false"/>
    <row r="1038800" customFormat="false" ht="12.8" hidden="false" customHeight="true" outlineLevel="0" collapsed="false"/>
    <row r="1038801" customFormat="false" ht="12.8" hidden="false" customHeight="true" outlineLevel="0" collapsed="false"/>
    <row r="1038802" customFormat="false" ht="12.8" hidden="false" customHeight="true" outlineLevel="0" collapsed="false"/>
    <row r="1038803" customFormat="false" ht="12.8" hidden="false" customHeight="true" outlineLevel="0" collapsed="false"/>
    <row r="1038804" customFormat="false" ht="12.8" hidden="false" customHeight="true" outlineLevel="0" collapsed="false"/>
    <row r="1038805" customFormat="false" ht="12.8" hidden="false" customHeight="true" outlineLevel="0" collapsed="false"/>
    <row r="1038806" customFormat="false" ht="12.8" hidden="false" customHeight="true" outlineLevel="0" collapsed="false"/>
    <row r="1038807" customFormat="false" ht="12.8" hidden="false" customHeight="true" outlineLevel="0" collapsed="false"/>
    <row r="1038808" customFormat="false" ht="12.8" hidden="false" customHeight="true" outlineLevel="0" collapsed="false"/>
    <row r="1038809" customFormat="false" ht="12.8" hidden="false" customHeight="true" outlineLevel="0" collapsed="false"/>
    <row r="1038810" customFormat="false" ht="12.8" hidden="false" customHeight="true" outlineLevel="0" collapsed="false"/>
    <row r="1038811" customFormat="false" ht="12.8" hidden="false" customHeight="true" outlineLevel="0" collapsed="false"/>
    <row r="1038812" customFormat="false" ht="12.8" hidden="false" customHeight="true" outlineLevel="0" collapsed="false"/>
    <row r="1038813" customFormat="false" ht="12.8" hidden="false" customHeight="true" outlineLevel="0" collapsed="false"/>
    <row r="1038814" customFormat="false" ht="12.8" hidden="false" customHeight="true" outlineLevel="0" collapsed="false"/>
    <row r="1038815" customFormat="false" ht="12.8" hidden="false" customHeight="true" outlineLevel="0" collapsed="false"/>
    <row r="1038816" customFormat="false" ht="12.8" hidden="false" customHeight="true" outlineLevel="0" collapsed="false"/>
    <row r="1038817" customFormat="false" ht="12.8" hidden="false" customHeight="true" outlineLevel="0" collapsed="false"/>
    <row r="1038818" customFormat="false" ht="12.8" hidden="false" customHeight="true" outlineLevel="0" collapsed="false"/>
    <row r="1038819" customFormat="false" ht="12.8" hidden="false" customHeight="true" outlineLevel="0" collapsed="false"/>
    <row r="1038820" customFormat="false" ht="12.8" hidden="false" customHeight="true" outlineLevel="0" collapsed="false"/>
    <row r="1038821" customFormat="false" ht="12.8" hidden="false" customHeight="true" outlineLevel="0" collapsed="false"/>
    <row r="1038822" customFormat="false" ht="12.8" hidden="false" customHeight="true" outlineLevel="0" collapsed="false"/>
    <row r="1038823" customFormat="false" ht="12.8" hidden="false" customHeight="true" outlineLevel="0" collapsed="false"/>
    <row r="1038824" customFormat="false" ht="12.8" hidden="false" customHeight="true" outlineLevel="0" collapsed="false"/>
    <row r="1038825" customFormat="false" ht="12.8" hidden="false" customHeight="true" outlineLevel="0" collapsed="false"/>
    <row r="1038826" customFormat="false" ht="12.8" hidden="false" customHeight="true" outlineLevel="0" collapsed="false"/>
    <row r="1038827" customFormat="false" ht="12.8" hidden="false" customHeight="true" outlineLevel="0" collapsed="false"/>
    <row r="1038828" customFormat="false" ht="12.8" hidden="false" customHeight="true" outlineLevel="0" collapsed="false"/>
    <row r="1038829" customFormat="false" ht="12.8" hidden="false" customHeight="true" outlineLevel="0" collapsed="false"/>
    <row r="1038830" customFormat="false" ht="12.8" hidden="false" customHeight="true" outlineLevel="0" collapsed="false"/>
    <row r="1038831" customFormat="false" ht="12.8" hidden="false" customHeight="true" outlineLevel="0" collapsed="false"/>
    <row r="1038832" customFormat="false" ht="12.8" hidden="false" customHeight="true" outlineLevel="0" collapsed="false"/>
    <row r="1038833" customFormat="false" ht="12.8" hidden="false" customHeight="true" outlineLevel="0" collapsed="false"/>
    <row r="1038834" customFormat="false" ht="12.8" hidden="false" customHeight="true" outlineLevel="0" collapsed="false"/>
    <row r="1038835" customFormat="false" ht="12.8" hidden="false" customHeight="true" outlineLevel="0" collapsed="false"/>
    <row r="1038836" customFormat="false" ht="12.8" hidden="false" customHeight="true" outlineLevel="0" collapsed="false"/>
    <row r="1038837" customFormat="false" ht="12.8" hidden="false" customHeight="true" outlineLevel="0" collapsed="false"/>
    <row r="1038838" customFormat="false" ht="12.8" hidden="false" customHeight="true" outlineLevel="0" collapsed="false"/>
    <row r="1038839" customFormat="false" ht="12.8" hidden="false" customHeight="true" outlineLevel="0" collapsed="false"/>
    <row r="1038840" customFormat="false" ht="12.8" hidden="false" customHeight="true" outlineLevel="0" collapsed="false"/>
    <row r="1038841" customFormat="false" ht="12.8" hidden="false" customHeight="true" outlineLevel="0" collapsed="false"/>
    <row r="1038842" customFormat="false" ht="12.8" hidden="false" customHeight="true" outlineLevel="0" collapsed="false"/>
    <row r="1038843" customFormat="false" ht="12.8" hidden="false" customHeight="true" outlineLevel="0" collapsed="false"/>
    <row r="1038844" customFormat="false" ht="12.8" hidden="false" customHeight="true" outlineLevel="0" collapsed="false"/>
    <row r="1038845" customFormat="false" ht="12.8" hidden="false" customHeight="true" outlineLevel="0" collapsed="false"/>
    <row r="1038846" customFormat="false" ht="12.8" hidden="false" customHeight="true" outlineLevel="0" collapsed="false"/>
    <row r="1038847" customFormat="false" ht="12.8" hidden="false" customHeight="true" outlineLevel="0" collapsed="false"/>
    <row r="1038848" customFormat="false" ht="12.8" hidden="false" customHeight="true" outlineLevel="0" collapsed="false"/>
    <row r="1038849" customFormat="false" ht="12.8" hidden="false" customHeight="true" outlineLevel="0" collapsed="false"/>
    <row r="1038850" customFormat="false" ht="12.8" hidden="false" customHeight="true" outlineLevel="0" collapsed="false"/>
    <row r="1038851" customFormat="false" ht="12.8" hidden="false" customHeight="true" outlineLevel="0" collapsed="false"/>
    <row r="1038852" customFormat="false" ht="12.8" hidden="false" customHeight="true" outlineLevel="0" collapsed="false"/>
    <row r="1038853" customFormat="false" ht="12.8" hidden="false" customHeight="true" outlineLevel="0" collapsed="false"/>
    <row r="1038854" customFormat="false" ht="12.8" hidden="false" customHeight="true" outlineLevel="0" collapsed="false"/>
    <row r="1038855" customFormat="false" ht="12.8" hidden="false" customHeight="true" outlineLevel="0" collapsed="false"/>
    <row r="1038856" customFormat="false" ht="12.8" hidden="false" customHeight="true" outlineLevel="0" collapsed="false"/>
    <row r="1038857" customFormat="false" ht="12.8" hidden="false" customHeight="true" outlineLevel="0" collapsed="false"/>
    <row r="1038858" customFormat="false" ht="12.8" hidden="false" customHeight="true" outlineLevel="0" collapsed="false"/>
    <row r="1038859" customFormat="false" ht="12.8" hidden="false" customHeight="true" outlineLevel="0" collapsed="false"/>
    <row r="1038860" customFormat="false" ht="12.8" hidden="false" customHeight="true" outlineLevel="0" collapsed="false"/>
    <row r="1038861" customFormat="false" ht="12.8" hidden="false" customHeight="true" outlineLevel="0" collapsed="false"/>
    <row r="1038862" customFormat="false" ht="12.8" hidden="false" customHeight="true" outlineLevel="0" collapsed="false"/>
    <row r="1038863" customFormat="false" ht="12.8" hidden="false" customHeight="true" outlineLevel="0" collapsed="false"/>
    <row r="1038864" customFormat="false" ht="12.8" hidden="false" customHeight="true" outlineLevel="0" collapsed="false"/>
    <row r="1038865" customFormat="false" ht="12.8" hidden="false" customHeight="true" outlineLevel="0" collapsed="false"/>
    <row r="1038866" customFormat="false" ht="12.8" hidden="false" customHeight="true" outlineLevel="0" collapsed="false"/>
    <row r="1038867" customFormat="false" ht="12.8" hidden="false" customHeight="true" outlineLevel="0" collapsed="false"/>
    <row r="1038868" customFormat="false" ht="12.8" hidden="false" customHeight="true" outlineLevel="0" collapsed="false"/>
    <row r="1038869" customFormat="false" ht="12.8" hidden="false" customHeight="true" outlineLevel="0" collapsed="false"/>
    <row r="1038870" customFormat="false" ht="12.8" hidden="false" customHeight="true" outlineLevel="0" collapsed="false"/>
    <row r="1038871" customFormat="false" ht="12.8" hidden="false" customHeight="true" outlineLevel="0" collapsed="false"/>
    <row r="1038872" customFormat="false" ht="12.8" hidden="false" customHeight="true" outlineLevel="0" collapsed="false"/>
    <row r="1038873" customFormat="false" ht="12.8" hidden="false" customHeight="true" outlineLevel="0" collapsed="false"/>
    <row r="1038874" customFormat="false" ht="12.8" hidden="false" customHeight="true" outlineLevel="0" collapsed="false"/>
    <row r="1038875" customFormat="false" ht="12.8" hidden="false" customHeight="true" outlineLevel="0" collapsed="false"/>
    <row r="1038876" customFormat="false" ht="12.8" hidden="false" customHeight="true" outlineLevel="0" collapsed="false"/>
    <row r="1038877" customFormat="false" ht="12.8" hidden="false" customHeight="true" outlineLevel="0" collapsed="false"/>
    <row r="1038878" customFormat="false" ht="12.8" hidden="false" customHeight="true" outlineLevel="0" collapsed="false"/>
    <row r="1038879" customFormat="false" ht="12.8" hidden="false" customHeight="true" outlineLevel="0" collapsed="false"/>
    <row r="1038880" customFormat="false" ht="12.8" hidden="false" customHeight="true" outlineLevel="0" collapsed="false"/>
    <row r="1038881" customFormat="false" ht="12.8" hidden="false" customHeight="true" outlineLevel="0" collapsed="false"/>
    <row r="1038882" customFormat="false" ht="12.8" hidden="false" customHeight="true" outlineLevel="0" collapsed="false"/>
    <row r="1038883" customFormat="false" ht="12.8" hidden="false" customHeight="true" outlineLevel="0" collapsed="false"/>
    <row r="1038884" customFormat="false" ht="12.8" hidden="false" customHeight="true" outlineLevel="0" collapsed="false"/>
    <row r="1038885" customFormat="false" ht="12.8" hidden="false" customHeight="true" outlineLevel="0" collapsed="false"/>
    <row r="1038886" customFormat="false" ht="12.8" hidden="false" customHeight="true" outlineLevel="0" collapsed="false"/>
    <row r="1038887" customFormat="false" ht="12.8" hidden="false" customHeight="true" outlineLevel="0" collapsed="false"/>
    <row r="1038888" customFormat="false" ht="12.8" hidden="false" customHeight="true" outlineLevel="0" collapsed="false"/>
    <row r="1038889" customFormat="false" ht="12.8" hidden="false" customHeight="true" outlineLevel="0" collapsed="false"/>
    <row r="1038890" customFormat="false" ht="12.8" hidden="false" customHeight="true" outlineLevel="0" collapsed="false"/>
    <row r="1038891" customFormat="false" ht="12.8" hidden="false" customHeight="true" outlineLevel="0" collapsed="false"/>
    <row r="1038892" customFormat="false" ht="12.8" hidden="false" customHeight="true" outlineLevel="0" collapsed="false"/>
    <row r="1038893" customFormat="false" ht="12.8" hidden="false" customHeight="true" outlineLevel="0" collapsed="false"/>
    <row r="1038894" customFormat="false" ht="12.8" hidden="false" customHeight="true" outlineLevel="0" collapsed="false"/>
    <row r="1038895" customFormat="false" ht="12.8" hidden="false" customHeight="true" outlineLevel="0" collapsed="false"/>
    <row r="1038896" customFormat="false" ht="12.8" hidden="false" customHeight="true" outlineLevel="0" collapsed="false"/>
    <row r="1038897" customFormat="false" ht="12.8" hidden="false" customHeight="true" outlineLevel="0" collapsed="false"/>
    <row r="1038898" customFormat="false" ht="12.8" hidden="false" customHeight="true" outlineLevel="0" collapsed="false"/>
    <row r="1038899" customFormat="false" ht="12.8" hidden="false" customHeight="true" outlineLevel="0" collapsed="false"/>
    <row r="1038900" customFormat="false" ht="12.8" hidden="false" customHeight="true" outlineLevel="0" collapsed="false"/>
    <row r="1038901" customFormat="false" ht="12.8" hidden="false" customHeight="true" outlineLevel="0" collapsed="false"/>
    <row r="1038902" customFormat="false" ht="12.8" hidden="false" customHeight="true" outlineLevel="0" collapsed="false"/>
    <row r="1038903" customFormat="false" ht="12.8" hidden="false" customHeight="true" outlineLevel="0" collapsed="false"/>
    <row r="1038904" customFormat="false" ht="12.8" hidden="false" customHeight="true" outlineLevel="0" collapsed="false"/>
    <row r="1038905" customFormat="false" ht="12.8" hidden="false" customHeight="true" outlineLevel="0" collapsed="false"/>
    <row r="1038906" customFormat="false" ht="12.8" hidden="false" customHeight="true" outlineLevel="0" collapsed="false"/>
    <row r="1038907" customFormat="false" ht="12.8" hidden="false" customHeight="true" outlineLevel="0" collapsed="false"/>
    <row r="1038908" customFormat="false" ht="12.8" hidden="false" customHeight="true" outlineLevel="0" collapsed="false"/>
    <row r="1038909" customFormat="false" ht="12.8" hidden="false" customHeight="true" outlineLevel="0" collapsed="false"/>
    <row r="1038910" customFormat="false" ht="12.8" hidden="false" customHeight="true" outlineLevel="0" collapsed="false"/>
    <row r="1038911" customFormat="false" ht="12.8" hidden="false" customHeight="true" outlineLevel="0" collapsed="false"/>
    <row r="1038912" customFormat="false" ht="12.8" hidden="false" customHeight="true" outlineLevel="0" collapsed="false"/>
    <row r="1038913" customFormat="false" ht="12.8" hidden="false" customHeight="true" outlineLevel="0" collapsed="false"/>
    <row r="1038914" customFormat="false" ht="12.8" hidden="false" customHeight="true" outlineLevel="0" collapsed="false"/>
    <row r="1038915" customFormat="false" ht="12.8" hidden="false" customHeight="true" outlineLevel="0" collapsed="false"/>
    <row r="1038916" customFormat="false" ht="12.8" hidden="false" customHeight="true" outlineLevel="0" collapsed="false"/>
    <row r="1038917" customFormat="false" ht="12.8" hidden="false" customHeight="true" outlineLevel="0" collapsed="false"/>
    <row r="1038918" customFormat="false" ht="12.8" hidden="false" customHeight="true" outlineLevel="0" collapsed="false"/>
    <row r="1038919" customFormat="false" ht="12.8" hidden="false" customHeight="true" outlineLevel="0" collapsed="false"/>
    <row r="1038920" customFormat="false" ht="12.8" hidden="false" customHeight="true" outlineLevel="0" collapsed="false"/>
    <row r="1038921" customFormat="false" ht="12.8" hidden="false" customHeight="true" outlineLevel="0" collapsed="false"/>
    <row r="1038922" customFormat="false" ht="12.8" hidden="false" customHeight="true" outlineLevel="0" collapsed="false"/>
    <row r="1038923" customFormat="false" ht="12.8" hidden="false" customHeight="true" outlineLevel="0" collapsed="false"/>
    <row r="1038924" customFormat="false" ht="12.8" hidden="false" customHeight="true" outlineLevel="0" collapsed="false"/>
    <row r="1038925" customFormat="false" ht="12.8" hidden="false" customHeight="true" outlineLevel="0" collapsed="false"/>
    <row r="1038926" customFormat="false" ht="12.8" hidden="false" customHeight="true" outlineLevel="0" collapsed="false"/>
    <row r="1038927" customFormat="false" ht="12.8" hidden="false" customHeight="true" outlineLevel="0" collapsed="false"/>
    <row r="1038928" customFormat="false" ht="12.8" hidden="false" customHeight="true" outlineLevel="0" collapsed="false"/>
    <row r="1038929" customFormat="false" ht="12.8" hidden="false" customHeight="true" outlineLevel="0" collapsed="false"/>
    <row r="1038930" customFormat="false" ht="12.8" hidden="false" customHeight="true" outlineLevel="0" collapsed="false"/>
    <row r="1038931" customFormat="false" ht="12.8" hidden="false" customHeight="true" outlineLevel="0" collapsed="false"/>
    <row r="1038932" customFormat="false" ht="12.8" hidden="false" customHeight="true" outlineLevel="0" collapsed="false"/>
    <row r="1038933" customFormat="false" ht="12.8" hidden="false" customHeight="true" outlineLevel="0" collapsed="false"/>
    <row r="1038934" customFormat="false" ht="12.8" hidden="false" customHeight="true" outlineLevel="0" collapsed="false"/>
    <row r="1038935" customFormat="false" ht="12.8" hidden="false" customHeight="true" outlineLevel="0" collapsed="false"/>
    <row r="1038936" customFormat="false" ht="12.8" hidden="false" customHeight="true" outlineLevel="0" collapsed="false"/>
    <row r="1038937" customFormat="false" ht="12.8" hidden="false" customHeight="true" outlineLevel="0" collapsed="false"/>
    <row r="1038938" customFormat="false" ht="12.8" hidden="false" customHeight="true" outlineLevel="0" collapsed="false"/>
    <row r="1038939" customFormat="false" ht="12.8" hidden="false" customHeight="true" outlineLevel="0" collapsed="false"/>
    <row r="1038940" customFormat="false" ht="12.8" hidden="false" customHeight="true" outlineLevel="0" collapsed="false"/>
    <row r="1038941" customFormat="false" ht="12.8" hidden="false" customHeight="true" outlineLevel="0" collapsed="false"/>
    <row r="1038942" customFormat="false" ht="12.8" hidden="false" customHeight="true" outlineLevel="0" collapsed="false"/>
    <row r="1038943" customFormat="false" ht="12.8" hidden="false" customHeight="true" outlineLevel="0" collapsed="false"/>
    <row r="1038944" customFormat="false" ht="12.8" hidden="false" customHeight="true" outlineLevel="0" collapsed="false"/>
    <row r="1038945" customFormat="false" ht="12.8" hidden="false" customHeight="true" outlineLevel="0" collapsed="false"/>
    <row r="1038946" customFormat="false" ht="12.8" hidden="false" customHeight="true" outlineLevel="0" collapsed="false"/>
    <row r="1038947" customFormat="false" ht="12.8" hidden="false" customHeight="true" outlineLevel="0" collapsed="false"/>
    <row r="1038948" customFormat="false" ht="12.8" hidden="false" customHeight="true" outlineLevel="0" collapsed="false"/>
    <row r="1038949" customFormat="false" ht="12.8" hidden="false" customHeight="true" outlineLevel="0" collapsed="false"/>
    <row r="1038950" customFormat="false" ht="12.8" hidden="false" customHeight="true" outlineLevel="0" collapsed="false"/>
    <row r="1038951" customFormat="false" ht="12.8" hidden="false" customHeight="true" outlineLevel="0" collapsed="false"/>
    <row r="1038952" customFormat="false" ht="12.8" hidden="false" customHeight="true" outlineLevel="0" collapsed="false"/>
    <row r="1038953" customFormat="false" ht="12.8" hidden="false" customHeight="true" outlineLevel="0" collapsed="false"/>
    <row r="1038954" customFormat="false" ht="12.8" hidden="false" customHeight="true" outlineLevel="0" collapsed="false"/>
    <row r="1038955" customFormat="false" ht="12.8" hidden="false" customHeight="true" outlineLevel="0" collapsed="false"/>
    <row r="1038956" customFormat="false" ht="12.8" hidden="false" customHeight="true" outlineLevel="0" collapsed="false"/>
    <row r="1038957" customFormat="false" ht="12.8" hidden="false" customHeight="true" outlineLevel="0" collapsed="false"/>
    <row r="1038958" customFormat="false" ht="12.8" hidden="false" customHeight="true" outlineLevel="0" collapsed="false"/>
    <row r="1038959" customFormat="false" ht="12.8" hidden="false" customHeight="true" outlineLevel="0" collapsed="false"/>
    <row r="1038960" customFormat="false" ht="12.8" hidden="false" customHeight="true" outlineLevel="0" collapsed="false"/>
    <row r="1038961" customFormat="false" ht="12.8" hidden="false" customHeight="true" outlineLevel="0" collapsed="false"/>
    <row r="1038962" customFormat="false" ht="12.8" hidden="false" customHeight="true" outlineLevel="0" collapsed="false"/>
    <row r="1038963" customFormat="false" ht="12.8" hidden="false" customHeight="true" outlineLevel="0" collapsed="false"/>
    <row r="1038964" customFormat="false" ht="12.8" hidden="false" customHeight="true" outlineLevel="0" collapsed="false"/>
    <row r="1038965" customFormat="false" ht="12.8" hidden="false" customHeight="true" outlineLevel="0" collapsed="false"/>
    <row r="1038966" customFormat="false" ht="12.8" hidden="false" customHeight="true" outlineLevel="0" collapsed="false"/>
    <row r="1038967" customFormat="false" ht="12.8" hidden="false" customHeight="true" outlineLevel="0" collapsed="false"/>
    <row r="1038968" customFormat="false" ht="12.8" hidden="false" customHeight="true" outlineLevel="0" collapsed="false"/>
    <row r="1038969" customFormat="false" ht="12.8" hidden="false" customHeight="true" outlineLevel="0" collapsed="false"/>
    <row r="1038970" customFormat="false" ht="12.8" hidden="false" customHeight="true" outlineLevel="0" collapsed="false"/>
    <row r="1038971" customFormat="false" ht="12.8" hidden="false" customHeight="true" outlineLevel="0" collapsed="false"/>
    <row r="1038972" customFormat="false" ht="12.8" hidden="false" customHeight="true" outlineLevel="0" collapsed="false"/>
    <row r="1038973" customFormat="false" ht="12.8" hidden="false" customHeight="true" outlineLevel="0" collapsed="false"/>
    <row r="1038974" customFormat="false" ht="12.8" hidden="false" customHeight="true" outlineLevel="0" collapsed="false"/>
    <row r="1038975" customFormat="false" ht="12.8" hidden="false" customHeight="true" outlineLevel="0" collapsed="false"/>
    <row r="1038976" customFormat="false" ht="12.8" hidden="false" customHeight="true" outlineLevel="0" collapsed="false"/>
    <row r="1038977" customFormat="false" ht="12.8" hidden="false" customHeight="true" outlineLevel="0" collapsed="false"/>
    <row r="1038978" customFormat="false" ht="12.8" hidden="false" customHeight="true" outlineLevel="0" collapsed="false"/>
    <row r="1038979" customFormat="false" ht="12.8" hidden="false" customHeight="true" outlineLevel="0" collapsed="false"/>
    <row r="1038980" customFormat="false" ht="12.8" hidden="false" customHeight="true" outlineLevel="0" collapsed="false"/>
    <row r="1038981" customFormat="false" ht="12.8" hidden="false" customHeight="true" outlineLevel="0" collapsed="false"/>
    <row r="1038982" customFormat="false" ht="12.8" hidden="false" customHeight="true" outlineLevel="0" collapsed="false"/>
    <row r="1038983" customFormat="false" ht="12.8" hidden="false" customHeight="true" outlineLevel="0" collapsed="false"/>
    <row r="1038984" customFormat="false" ht="12.8" hidden="false" customHeight="true" outlineLevel="0" collapsed="false"/>
    <row r="1038985" customFormat="false" ht="12.8" hidden="false" customHeight="true" outlineLevel="0" collapsed="false"/>
    <row r="1038986" customFormat="false" ht="12.8" hidden="false" customHeight="true" outlineLevel="0" collapsed="false"/>
    <row r="1038987" customFormat="false" ht="12.8" hidden="false" customHeight="true" outlineLevel="0" collapsed="false"/>
    <row r="1038988" customFormat="false" ht="12.8" hidden="false" customHeight="true" outlineLevel="0" collapsed="false"/>
    <row r="1038989" customFormat="false" ht="12.8" hidden="false" customHeight="true" outlineLevel="0" collapsed="false"/>
    <row r="1038990" customFormat="false" ht="12.8" hidden="false" customHeight="true" outlineLevel="0" collapsed="false"/>
    <row r="1038991" customFormat="false" ht="12.8" hidden="false" customHeight="true" outlineLevel="0" collapsed="false"/>
    <row r="1038992" customFormat="false" ht="12.8" hidden="false" customHeight="true" outlineLevel="0" collapsed="false"/>
    <row r="1038993" customFormat="false" ht="12.8" hidden="false" customHeight="true" outlineLevel="0" collapsed="false"/>
    <row r="1038994" customFormat="false" ht="12.8" hidden="false" customHeight="true" outlineLevel="0" collapsed="false"/>
    <row r="1038995" customFormat="false" ht="12.8" hidden="false" customHeight="true" outlineLevel="0" collapsed="false"/>
    <row r="1038996" customFormat="false" ht="12.8" hidden="false" customHeight="true" outlineLevel="0" collapsed="false"/>
    <row r="1038997" customFormat="false" ht="12.8" hidden="false" customHeight="true" outlineLevel="0" collapsed="false"/>
    <row r="1038998" customFormat="false" ht="12.8" hidden="false" customHeight="true" outlineLevel="0" collapsed="false"/>
    <row r="1038999" customFormat="false" ht="12.8" hidden="false" customHeight="true" outlineLevel="0" collapsed="false"/>
    <row r="1039000" customFormat="false" ht="12.8" hidden="false" customHeight="true" outlineLevel="0" collapsed="false"/>
    <row r="1039001" customFormat="false" ht="12.8" hidden="false" customHeight="true" outlineLevel="0" collapsed="false"/>
    <row r="1039002" customFormat="false" ht="12.8" hidden="false" customHeight="true" outlineLevel="0" collapsed="false"/>
    <row r="1039003" customFormat="false" ht="12.8" hidden="false" customHeight="true" outlineLevel="0" collapsed="false"/>
    <row r="1039004" customFormat="false" ht="12.8" hidden="false" customHeight="true" outlineLevel="0" collapsed="false"/>
    <row r="1039005" customFormat="false" ht="12.8" hidden="false" customHeight="true" outlineLevel="0" collapsed="false"/>
    <row r="1039006" customFormat="false" ht="12.8" hidden="false" customHeight="true" outlineLevel="0" collapsed="false"/>
    <row r="1039007" customFormat="false" ht="12.8" hidden="false" customHeight="true" outlineLevel="0" collapsed="false"/>
    <row r="1039008" customFormat="false" ht="12.8" hidden="false" customHeight="true" outlineLevel="0" collapsed="false"/>
    <row r="1039009" customFormat="false" ht="12.8" hidden="false" customHeight="true" outlineLevel="0" collapsed="false"/>
    <row r="1039010" customFormat="false" ht="12.8" hidden="false" customHeight="true" outlineLevel="0" collapsed="false"/>
    <row r="1039011" customFormat="false" ht="12.8" hidden="false" customHeight="true" outlineLevel="0" collapsed="false"/>
    <row r="1039012" customFormat="false" ht="12.8" hidden="false" customHeight="true" outlineLevel="0" collapsed="false"/>
    <row r="1039013" customFormat="false" ht="12.8" hidden="false" customHeight="true" outlineLevel="0" collapsed="false"/>
    <row r="1039014" customFormat="false" ht="12.8" hidden="false" customHeight="true" outlineLevel="0" collapsed="false"/>
    <row r="1039015" customFormat="false" ht="12.8" hidden="false" customHeight="true" outlineLevel="0" collapsed="false"/>
    <row r="1039016" customFormat="false" ht="12.8" hidden="false" customHeight="true" outlineLevel="0" collapsed="false"/>
    <row r="1039017" customFormat="false" ht="12.8" hidden="false" customHeight="true" outlineLevel="0" collapsed="false"/>
    <row r="1039018" customFormat="false" ht="12.8" hidden="false" customHeight="true" outlineLevel="0" collapsed="false"/>
    <row r="1039019" customFormat="false" ht="12.8" hidden="false" customHeight="true" outlineLevel="0" collapsed="false"/>
    <row r="1039020" customFormat="false" ht="12.8" hidden="false" customHeight="true" outlineLevel="0" collapsed="false"/>
    <row r="1039021" customFormat="false" ht="12.8" hidden="false" customHeight="true" outlineLevel="0" collapsed="false"/>
    <row r="1039022" customFormat="false" ht="12.8" hidden="false" customHeight="true" outlineLevel="0" collapsed="false"/>
    <row r="1039023" customFormat="false" ht="12.8" hidden="false" customHeight="true" outlineLevel="0" collapsed="false"/>
    <row r="1039024" customFormat="false" ht="12.8" hidden="false" customHeight="true" outlineLevel="0" collapsed="false"/>
    <row r="1039025" customFormat="false" ht="12.8" hidden="false" customHeight="true" outlineLevel="0" collapsed="false"/>
    <row r="1039026" customFormat="false" ht="12.8" hidden="false" customHeight="true" outlineLevel="0" collapsed="false"/>
    <row r="1039027" customFormat="false" ht="12.8" hidden="false" customHeight="true" outlineLevel="0" collapsed="false"/>
    <row r="1039028" customFormat="false" ht="12.8" hidden="false" customHeight="true" outlineLevel="0" collapsed="false"/>
    <row r="1039029" customFormat="false" ht="12.8" hidden="false" customHeight="true" outlineLevel="0" collapsed="false"/>
    <row r="1039030" customFormat="false" ht="12.8" hidden="false" customHeight="true" outlineLevel="0" collapsed="false"/>
    <row r="1039031" customFormat="false" ht="12.8" hidden="false" customHeight="true" outlineLevel="0" collapsed="false"/>
    <row r="1039032" customFormat="false" ht="12.8" hidden="false" customHeight="true" outlineLevel="0" collapsed="false"/>
    <row r="1039033" customFormat="false" ht="12.8" hidden="false" customHeight="true" outlineLevel="0" collapsed="false"/>
    <row r="1039034" customFormat="false" ht="12.8" hidden="false" customHeight="true" outlineLevel="0" collapsed="false"/>
    <row r="1039035" customFormat="false" ht="12.8" hidden="false" customHeight="true" outlineLevel="0" collapsed="false"/>
    <row r="1039036" customFormat="false" ht="12.8" hidden="false" customHeight="true" outlineLevel="0" collapsed="false"/>
    <row r="1039037" customFormat="false" ht="12.8" hidden="false" customHeight="true" outlineLevel="0" collapsed="false"/>
    <row r="1039038" customFormat="false" ht="12.8" hidden="false" customHeight="true" outlineLevel="0" collapsed="false"/>
    <row r="1039039" customFormat="false" ht="12.8" hidden="false" customHeight="true" outlineLevel="0" collapsed="false"/>
    <row r="1039040" customFormat="false" ht="12.8" hidden="false" customHeight="true" outlineLevel="0" collapsed="false"/>
    <row r="1039041" customFormat="false" ht="12.8" hidden="false" customHeight="true" outlineLevel="0" collapsed="false"/>
    <row r="1039042" customFormat="false" ht="12.8" hidden="false" customHeight="true" outlineLevel="0" collapsed="false"/>
    <row r="1039043" customFormat="false" ht="12.8" hidden="false" customHeight="true" outlineLevel="0" collapsed="false"/>
    <row r="1039044" customFormat="false" ht="12.8" hidden="false" customHeight="true" outlineLevel="0" collapsed="false"/>
    <row r="1039045" customFormat="false" ht="12.8" hidden="false" customHeight="true" outlineLevel="0" collapsed="false"/>
    <row r="1039046" customFormat="false" ht="12.8" hidden="false" customHeight="true" outlineLevel="0" collapsed="false"/>
    <row r="1039047" customFormat="false" ht="12.8" hidden="false" customHeight="true" outlineLevel="0" collapsed="false"/>
    <row r="1039048" customFormat="false" ht="12.8" hidden="false" customHeight="true" outlineLevel="0" collapsed="false"/>
    <row r="1039049" customFormat="false" ht="12.8" hidden="false" customHeight="true" outlineLevel="0" collapsed="false"/>
    <row r="1039050" customFormat="false" ht="12.8" hidden="false" customHeight="true" outlineLevel="0" collapsed="false"/>
    <row r="1039051" customFormat="false" ht="12.8" hidden="false" customHeight="true" outlineLevel="0" collapsed="false"/>
    <row r="1039052" customFormat="false" ht="12.8" hidden="false" customHeight="true" outlineLevel="0" collapsed="false"/>
    <row r="1039053" customFormat="false" ht="12.8" hidden="false" customHeight="true" outlineLevel="0" collapsed="false"/>
    <row r="1039054" customFormat="false" ht="12.8" hidden="false" customHeight="true" outlineLevel="0" collapsed="false"/>
    <row r="1039055" customFormat="false" ht="12.8" hidden="false" customHeight="true" outlineLevel="0" collapsed="false"/>
    <row r="1039056" customFormat="false" ht="12.8" hidden="false" customHeight="true" outlineLevel="0" collapsed="false"/>
    <row r="1039057" customFormat="false" ht="12.8" hidden="false" customHeight="true" outlineLevel="0" collapsed="false"/>
    <row r="1039058" customFormat="false" ht="12.8" hidden="false" customHeight="true" outlineLevel="0" collapsed="false"/>
    <row r="1039059" customFormat="false" ht="12.8" hidden="false" customHeight="true" outlineLevel="0" collapsed="false"/>
    <row r="1039060" customFormat="false" ht="12.8" hidden="false" customHeight="true" outlineLevel="0" collapsed="false"/>
    <row r="1039061" customFormat="false" ht="12.8" hidden="false" customHeight="true" outlineLevel="0" collapsed="false"/>
    <row r="1039062" customFormat="false" ht="12.8" hidden="false" customHeight="true" outlineLevel="0" collapsed="false"/>
    <row r="1039063" customFormat="false" ht="12.8" hidden="false" customHeight="true" outlineLevel="0" collapsed="false"/>
    <row r="1039064" customFormat="false" ht="12.8" hidden="false" customHeight="true" outlineLevel="0" collapsed="false"/>
    <row r="1039065" customFormat="false" ht="12.8" hidden="false" customHeight="true" outlineLevel="0" collapsed="false"/>
    <row r="1039066" customFormat="false" ht="12.8" hidden="false" customHeight="true" outlineLevel="0" collapsed="false"/>
    <row r="1039067" customFormat="false" ht="12.8" hidden="false" customHeight="true" outlineLevel="0" collapsed="false"/>
    <row r="1039068" customFormat="false" ht="12.8" hidden="false" customHeight="true" outlineLevel="0" collapsed="false"/>
    <row r="1039069" customFormat="false" ht="12.8" hidden="false" customHeight="true" outlineLevel="0" collapsed="false"/>
    <row r="1039070" customFormat="false" ht="12.8" hidden="false" customHeight="true" outlineLevel="0" collapsed="false"/>
    <row r="1039071" customFormat="false" ht="12.8" hidden="false" customHeight="true" outlineLevel="0" collapsed="false"/>
    <row r="1039072" customFormat="false" ht="12.8" hidden="false" customHeight="true" outlineLevel="0" collapsed="false"/>
    <row r="1039073" customFormat="false" ht="12.8" hidden="false" customHeight="true" outlineLevel="0" collapsed="false"/>
    <row r="1039074" customFormat="false" ht="12.8" hidden="false" customHeight="true" outlineLevel="0" collapsed="false"/>
    <row r="1039075" customFormat="false" ht="12.8" hidden="false" customHeight="true" outlineLevel="0" collapsed="false"/>
    <row r="1039076" customFormat="false" ht="12.8" hidden="false" customHeight="true" outlineLevel="0" collapsed="false"/>
    <row r="1039077" customFormat="false" ht="12.8" hidden="false" customHeight="true" outlineLevel="0" collapsed="false"/>
    <row r="1039078" customFormat="false" ht="12.8" hidden="false" customHeight="true" outlineLevel="0" collapsed="false"/>
    <row r="1039079" customFormat="false" ht="12.8" hidden="false" customHeight="true" outlineLevel="0" collapsed="false"/>
    <row r="1039080" customFormat="false" ht="12.8" hidden="false" customHeight="true" outlineLevel="0" collapsed="false"/>
    <row r="1039081" customFormat="false" ht="12.8" hidden="false" customHeight="true" outlineLevel="0" collapsed="false"/>
    <row r="1039082" customFormat="false" ht="12.8" hidden="false" customHeight="true" outlineLevel="0" collapsed="false"/>
    <row r="1039083" customFormat="false" ht="12.8" hidden="false" customHeight="true" outlineLevel="0" collapsed="false"/>
    <row r="1039084" customFormat="false" ht="12.8" hidden="false" customHeight="true" outlineLevel="0" collapsed="false"/>
    <row r="1039085" customFormat="false" ht="12.8" hidden="false" customHeight="true" outlineLevel="0" collapsed="false"/>
    <row r="1039086" customFormat="false" ht="12.8" hidden="false" customHeight="true" outlineLevel="0" collapsed="false"/>
    <row r="1039087" customFormat="false" ht="12.8" hidden="false" customHeight="true" outlineLevel="0" collapsed="false"/>
    <row r="1039088" customFormat="false" ht="12.8" hidden="false" customHeight="true" outlineLevel="0" collapsed="false"/>
    <row r="1039089" customFormat="false" ht="12.8" hidden="false" customHeight="true" outlineLevel="0" collapsed="false"/>
    <row r="1039090" customFormat="false" ht="12.8" hidden="false" customHeight="true" outlineLevel="0" collapsed="false"/>
    <row r="1039091" customFormat="false" ht="12.8" hidden="false" customHeight="true" outlineLevel="0" collapsed="false"/>
    <row r="1039092" customFormat="false" ht="12.8" hidden="false" customHeight="true" outlineLevel="0" collapsed="false"/>
    <row r="1039093" customFormat="false" ht="12.8" hidden="false" customHeight="true" outlineLevel="0" collapsed="false"/>
    <row r="1039094" customFormat="false" ht="12.8" hidden="false" customHeight="true" outlineLevel="0" collapsed="false"/>
    <row r="1039095" customFormat="false" ht="12.8" hidden="false" customHeight="true" outlineLevel="0" collapsed="false"/>
    <row r="1039096" customFormat="false" ht="12.8" hidden="false" customHeight="true" outlineLevel="0" collapsed="false"/>
    <row r="1039097" customFormat="false" ht="12.8" hidden="false" customHeight="true" outlineLevel="0" collapsed="false"/>
    <row r="1039098" customFormat="false" ht="12.8" hidden="false" customHeight="true" outlineLevel="0" collapsed="false"/>
    <row r="1039099" customFormat="false" ht="12.8" hidden="false" customHeight="true" outlineLevel="0" collapsed="false"/>
    <row r="1039100" customFormat="false" ht="12.8" hidden="false" customHeight="true" outlineLevel="0" collapsed="false"/>
    <row r="1039101" customFormat="false" ht="12.8" hidden="false" customHeight="true" outlineLevel="0" collapsed="false"/>
    <row r="1039102" customFormat="false" ht="12.8" hidden="false" customHeight="true" outlineLevel="0" collapsed="false"/>
    <row r="1039103" customFormat="false" ht="12.8" hidden="false" customHeight="true" outlineLevel="0" collapsed="false"/>
    <row r="1039104" customFormat="false" ht="12.8" hidden="false" customHeight="true" outlineLevel="0" collapsed="false"/>
    <row r="1039105" customFormat="false" ht="12.8" hidden="false" customHeight="true" outlineLevel="0" collapsed="false"/>
    <row r="1039106" customFormat="false" ht="12.8" hidden="false" customHeight="true" outlineLevel="0" collapsed="false"/>
    <row r="1039107" customFormat="false" ht="12.8" hidden="false" customHeight="true" outlineLevel="0" collapsed="false"/>
    <row r="1039108" customFormat="false" ht="12.8" hidden="false" customHeight="true" outlineLevel="0" collapsed="false"/>
    <row r="1039109" customFormat="false" ht="12.8" hidden="false" customHeight="true" outlineLevel="0" collapsed="false"/>
    <row r="1039110" customFormat="false" ht="12.8" hidden="false" customHeight="true" outlineLevel="0" collapsed="false"/>
    <row r="1039111" customFormat="false" ht="12.8" hidden="false" customHeight="true" outlineLevel="0" collapsed="false"/>
    <row r="1039112" customFormat="false" ht="12.8" hidden="false" customHeight="true" outlineLevel="0" collapsed="false"/>
    <row r="1039113" customFormat="false" ht="12.8" hidden="false" customHeight="true" outlineLevel="0" collapsed="false"/>
    <row r="1039114" customFormat="false" ht="12.8" hidden="false" customHeight="true" outlineLevel="0" collapsed="false"/>
    <row r="1039115" customFormat="false" ht="12.8" hidden="false" customHeight="true" outlineLevel="0" collapsed="false"/>
    <row r="1039116" customFormat="false" ht="12.8" hidden="false" customHeight="true" outlineLevel="0" collapsed="false"/>
    <row r="1039117" customFormat="false" ht="12.8" hidden="false" customHeight="true" outlineLevel="0" collapsed="false"/>
    <row r="1039118" customFormat="false" ht="12.8" hidden="false" customHeight="true" outlineLevel="0" collapsed="false"/>
    <row r="1039119" customFormat="false" ht="12.8" hidden="false" customHeight="true" outlineLevel="0" collapsed="false"/>
    <row r="1039120" customFormat="false" ht="12.8" hidden="false" customHeight="true" outlineLevel="0" collapsed="false"/>
    <row r="1039121" customFormat="false" ht="12.8" hidden="false" customHeight="true" outlineLevel="0" collapsed="false"/>
    <row r="1039122" customFormat="false" ht="12.8" hidden="false" customHeight="true" outlineLevel="0" collapsed="false"/>
    <row r="1039123" customFormat="false" ht="12.8" hidden="false" customHeight="true" outlineLevel="0" collapsed="false"/>
    <row r="1039124" customFormat="false" ht="12.8" hidden="false" customHeight="true" outlineLevel="0" collapsed="false"/>
    <row r="1039125" customFormat="false" ht="12.8" hidden="false" customHeight="true" outlineLevel="0" collapsed="false"/>
    <row r="1039126" customFormat="false" ht="12.8" hidden="false" customHeight="true" outlineLevel="0" collapsed="false"/>
    <row r="1039127" customFormat="false" ht="12.8" hidden="false" customHeight="true" outlineLevel="0" collapsed="false"/>
    <row r="1039128" customFormat="false" ht="12.8" hidden="false" customHeight="true" outlineLevel="0" collapsed="false"/>
    <row r="1039129" customFormat="false" ht="12.8" hidden="false" customHeight="true" outlineLevel="0" collapsed="false"/>
    <row r="1039130" customFormat="false" ht="12.8" hidden="false" customHeight="true" outlineLevel="0" collapsed="false"/>
    <row r="1039131" customFormat="false" ht="12.8" hidden="false" customHeight="true" outlineLevel="0" collapsed="false"/>
    <row r="1039132" customFormat="false" ht="12.8" hidden="false" customHeight="true" outlineLevel="0" collapsed="false"/>
    <row r="1039133" customFormat="false" ht="12.8" hidden="false" customHeight="true" outlineLevel="0" collapsed="false"/>
    <row r="1039134" customFormat="false" ht="12.8" hidden="false" customHeight="true" outlineLevel="0" collapsed="false"/>
    <row r="1039135" customFormat="false" ht="12.8" hidden="false" customHeight="true" outlineLevel="0" collapsed="false"/>
    <row r="1039136" customFormat="false" ht="12.8" hidden="false" customHeight="true" outlineLevel="0" collapsed="false"/>
    <row r="1039137" customFormat="false" ht="12.8" hidden="false" customHeight="true" outlineLevel="0" collapsed="false"/>
    <row r="1039138" customFormat="false" ht="12.8" hidden="false" customHeight="true" outlineLevel="0" collapsed="false"/>
    <row r="1039139" customFormat="false" ht="12.8" hidden="false" customHeight="true" outlineLevel="0" collapsed="false"/>
    <row r="1039140" customFormat="false" ht="12.8" hidden="false" customHeight="true" outlineLevel="0" collapsed="false"/>
    <row r="1039141" customFormat="false" ht="12.8" hidden="false" customHeight="true" outlineLevel="0" collapsed="false"/>
    <row r="1039142" customFormat="false" ht="12.8" hidden="false" customHeight="true" outlineLevel="0" collapsed="false"/>
    <row r="1039143" customFormat="false" ht="12.8" hidden="false" customHeight="true" outlineLevel="0" collapsed="false"/>
    <row r="1039144" customFormat="false" ht="12.8" hidden="false" customHeight="true" outlineLevel="0" collapsed="false"/>
    <row r="1039145" customFormat="false" ht="12.8" hidden="false" customHeight="true" outlineLevel="0" collapsed="false"/>
    <row r="1039146" customFormat="false" ht="12.8" hidden="false" customHeight="true" outlineLevel="0" collapsed="false"/>
    <row r="1039147" customFormat="false" ht="12.8" hidden="false" customHeight="true" outlineLevel="0" collapsed="false"/>
    <row r="1039148" customFormat="false" ht="12.8" hidden="false" customHeight="true" outlineLevel="0" collapsed="false"/>
    <row r="1039149" customFormat="false" ht="12.8" hidden="false" customHeight="true" outlineLevel="0" collapsed="false"/>
    <row r="1039150" customFormat="false" ht="12.8" hidden="false" customHeight="true" outlineLevel="0" collapsed="false"/>
    <row r="1039151" customFormat="false" ht="12.8" hidden="false" customHeight="true" outlineLevel="0" collapsed="false"/>
    <row r="1039152" customFormat="false" ht="12.8" hidden="false" customHeight="true" outlineLevel="0" collapsed="false"/>
    <row r="1039153" customFormat="false" ht="12.8" hidden="false" customHeight="true" outlineLevel="0" collapsed="false"/>
    <row r="1039154" customFormat="false" ht="12.8" hidden="false" customHeight="true" outlineLevel="0" collapsed="false"/>
    <row r="1039155" customFormat="false" ht="12.8" hidden="false" customHeight="true" outlineLevel="0" collapsed="false"/>
    <row r="1039156" customFormat="false" ht="12.8" hidden="false" customHeight="true" outlineLevel="0" collapsed="false"/>
    <row r="1039157" customFormat="false" ht="12.8" hidden="false" customHeight="true" outlineLevel="0" collapsed="false"/>
    <row r="1039158" customFormat="false" ht="12.8" hidden="false" customHeight="true" outlineLevel="0" collapsed="false"/>
    <row r="1039159" customFormat="false" ht="12.8" hidden="false" customHeight="true" outlineLevel="0" collapsed="false"/>
    <row r="1039160" customFormat="false" ht="12.8" hidden="false" customHeight="true" outlineLevel="0" collapsed="false"/>
    <row r="1039161" customFormat="false" ht="12.8" hidden="false" customHeight="true" outlineLevel="0" collapsed="false"/>
    <row r="1039162" customFormat="false" ht="12.8" hidden="false" customHeight="true" outlineLevel="0" collapsed="false"/>
    <row r="1039163" customFormat="false" ht="12.8" hidden="false" customHeight="true" outlineLevel="0" collapsed="false"/>
    <row r="1039164" customFormat="false" ht="12.8" hidden="false" customHeight="true" outlineLevel="0" collapsed="false"/>
    <row r="1039165" customFormat="false" ht="12.8" hidden="false" customHeight="true" outlineLevel="0" collapsed="false"/>
    <row r="1039166" customFormat="false" ht="12.8" hidden="false" customHeight="true" outlineLevel="0" collapsed="false"/>
    <row r="1039167" customFormat="false" ht="12.8" hidden="false" customHeight="true" outlineLevel="0" collapsed="false"/>
    <row r="1039168" customFormat="false" ht="12.8" hidden="false" customHeight="true" outlineLevel="0" collapsed="false"/>
    <row r="1039169" customFormat="false" ht="12.8" hidden="false" customHeight="true" outlineLevel="0" collapsed="false"/>
    <row r="1039170" customFormat="false" ht="12.8" hidden="false" customHeight="true" outlineLevel="0" collapsed="false"/>
    <row r="1039171" customFormat="false" ht="12.8" hidden="false" customHeight="true" outlineLevel="0" collapsed="false"/>
    <row r="1039172" customFormat="false" ht="12.8" hidden="false" customHeight="true" outlineLevel="0" collapsed="false"/>
    <row r="1039173" customFormat="false" ht="12.8" hidden="false" customHeight="true" outlineLevel="0" collapsed="false"/>
    <row r="1039174" customFormat="false" ht="12.8" hidden="false" customHeight="true" outlineLevel="0" collapsed="false"/>
    <row r="1039175" customFormat="false" ht="12.8" hidden="false" customHeight="true" outlineLevel="0" collapsed="false"/>
    <row r="1039176" customFormat="false" ht="12.8" hidden="false" customHeight="true" outlineLevel="0" collapsed="false"/>
    <row r="1039177" customFormat="false" ht="12.8" hidden="false" customHeight="true" outlineLevel="0" collapsed="false"/>
    <row r="1039178" customFormat="false" ht="12.8" hidden="false" customHeight="true" outlineLevel="0" collapsed="false"/>
    <row r="1039179" customFormat="false" ht="12.8" hidden="false" customHeight="true" outlineLevel="0" collapsed="false"/>
    <row r="1039180" customFormat="false" ht="12.8" hidden="false" customHeight="true" outlineLevel="0" collapsed="false"/>
    <row r="1039181" customFormat="false" ht="12.8" hidden="false" customHeight="true" outlineLevel="0" collapsed="false"/>
    <row r="1039182" customFormat="false" ht="12.8" hidden="false" customHeight="true" outlineLevel="0" collapsed="false"/>
    <row r="1039183" customFormat="false" ht="12.8" hidden="false" customHeight="true" outlineLevel="0" collapsed="false"/>
    <row r="1039184" customFormat="false" ht="12.8" hidden="false" customHeight="true" outlineLevel="0" collapsed="false"/>
    <row r="1039185" customFormat="false" ht="12.8" hidden="false" customHeight="true" outlineLevel="0" collapsed="false"/>
    <row r="1039186" customFormat="false" ht="12.8" hidden="false" customHeight="true" outlineLevel="0" collapsed="false"/>
    <row r="1039187" customFormat="false" ht="12.8" hidden="false" customHeight="true" outlineLevel="0" collapsed="false"/>
    <row r="1039188" customFormat="false" ht="12.8" hidden="false" customHeight="true" outlineLevel="0" collapsed="false"/>
    <row r="1039189" customFormat="false" ht="12.8" hidden="false" customHeight="true" outlineLevel="0" collapsed="false"/>
    <row r="1039190" customFormat="false" ht="12.8" hidden="false" customHeight="true" outlineLevel="0" collapsed="false"/>
    <row r="1039191" customFormat="false" ht="12.8" hidden="false" customHeight="true" outlineLevel="0" collapsed="false"/>
    <row r="1039192" customFormat="false" ht="12.8" hidden="false" customHeight="true" outlineLevel="0" collapsed="false"/>
    <row r="1039193" customFormat="false" ht="12.8" hidden="false" customHeight="true" outlineLevel="0" collapsed="false"/>
    <row r="1039194" customFormat="false" ht="12.8" hidden="false" customHeight="true" outlineLevel="0" collapsed="false"/>
    <row r="1039195" customFormat="false" ht="12.8" hidden="false" customHeight="true" outlineLevel="0" collapsed="false"/>
    <row r="1039196" customFormat="false" ht="12.8" hidden="false" customHeight="true" outlineLevel="0" collapsed="false"/>
    <row r="1039197" customFormat="false" ht="12.8" hidden="false" customHeight="true" outlineLevel="0" collapsed="false"/>
    <row r="1039198" customFormat="false" ht="12.8" hidden="false" customHeight="true" outlineLevel="0" collapsed="false"/>
    <row r="1039199" customFormat="false" ht="12.8" hidden="false" customHeight="true" outlineLevel="0" collapsed="false"/>
    <row r="1039200" customFormat="false" ht="12.8" hidden="false" customHeight="true" outlineLevel="0" collapsed="false"/>
    <row r="1039201" customFormat="false" ht="12.8" hidden="false" customHeight="true" outlineLevel="0" collapsed="false"/>
    <row r="1039202" customFormat="false" ht="12.8" hidden="false" customHeight="true" outlineLevel="0" collapsed="false"/>
    <row r="1039203" customFormat="false" ht="12.8" hidden="false" customHeight="true" outlineLevel="0" collapsed="false"/>
    <row r="1039204" customFormat="false" ht="12.8" hidden="false" customHeight="true" outlineLevel="0" collapsed="false"/>
    <row r="1039205" customFormat="false" ht="12.8" hidden="false" customHeight="true" outlineLevel="0" collapsed="false"/>
    <row r="1039206" customFormat="false" ht="12.8" hidden="false" customHeight="true" outlineLevel="0" collapsed="false"/>
    <row r="1039207" customFormat="false" ht="12.8" hidden="false" customHeight="true" outlineLevel="0" collapsed="false"/>
    <row r="1039208" customFormat="false" ht="12.8" hidden="false" customHeight="true" outlineLevel="0" collapsed="false"/>
    <row r="1039209" customFormat="false" ht="12.8" hidden="false" customHeight="true" outlineLevel="0" collapsed="false"/>
    <row r="1039210" customFormat="false" ht="12.8" hidden="false" customHeight="true" outlineLevel="0" collapsed="false"/>
    <row r="1039211" customFormat="false" ht="12.8" hidden="false" customHeight="true" outlineLevel="0" collapsed="false"/>
    <row r="1039212" customFormat="false" ht="12.8" hidden="false" customHeight="true" outlineLevel="0" collapsed="false"/>
    <row r="1039213" customFormat="false" ht="12.8" hidden="false" customHeight="true" outlineLevel="0" collapsed="false"/>
    <row r="1039214" customFormat="false" ht="12.8" hidden="false" customHeight="true" outlineLevel="0" collapsed="false"/>
    <row r="1039215" customFormat="false" ht="12.8" hidden="false" customHeight="true" outlineLevel="0" collapsed="false"/>
    <row r="1039216" customFormat="false" ht="12.8" hidden="false" customHeight="true" outlineLevel="0" collapsed="false"/>
    <row r="1039217" customFormat="false" ht="12.8" hidden="false" customHeight="true" outlineLevel="0" collapsed="false"/>
    <row r="1039218" customFormat="false" ht="12.8" hidden="false" customHeight="true" outlineLevel="0" collapsed="false"/>
    <row r="1039219" customFormat="false" ht="12.8" hidden="false" customHeight="true" outlineLevel="0" collapsed="false"/>
    <row r="1039220" customFormat="false" ht="12.8" hidden="false" customHeight="true" outlineLevel="0" collapsed="false"/>
    <row r="1039221" customFormat="false" ht="12.8" hidden="false" customHeight="true" outlineLevel="0" collapsed="false"/>
    <row r="1039222" customFormat="false" ht="12.8" hidden="false" customHeight="true" outlineLevel="0" collapsed="false"/>
    <row r="1039223" customFormat="false" ht="12.8" hidden="false" customHeight="true" outlineLevel="0" collapsed="false"/>
    <row r="1039224" customFormat="false" ht="12.8" hidden="false" customHeight="true" outlineLevel="0" collapsed="false"/>
    <row r="1039225" customFormat="false" ht="12.8" hidden="false" customHeight="true" outlineLevel="0" collapsed="false"/>
    <row r="1039226" customFormat="false" ht="12.8" hidden="false" customHeight="true" outlineLevel="0" collapsed="false"/>
    <row r="1039227" customFormat="false" ht="12.8" hidden="false" customHeight="true" outlineLevel="0" collapsed="false"/>
    <row r="1039228" customFormat="false" ht="12.8" hidden="false" customHeight="true" outlineLevel="0" collapsed="false"/>
    <row r="1039229" customFormat="false" ht="12.8" hidden="false" customHeight="true" outlineLevel="0" collapsed="false"/>
    <row r="1039230" customFormat="false" ht="12.8" hidden="false" customHeight="true" outlineLevel="0" collapsed="false"/>
    <row r="1039231" customFormat="false" ht="12.8" hidden="false" customHeight="true" outlineLevel="0" collapsed="false"/>
    <row r="1039232" customFormat="false" ht="12.8" hidden="false" customHeight="true" outlineLevel="0" collapsed="false"/>
    <row r="1039233" customFormat="false" ht="12.8" hidden="false" customHeight="true" outlineLevel="0" collapsed="false"/>
    <row r="1039234" customFormat="false" ht="12.8" hidden="false" customHeight="true" outlineLevel="0" collapsed="false"/>
    <row r="1039235" customFormat="false" ht="12.8" hidden="false" customHeight="true" outlineLevel="0" collapsed="false"/>
    <row r="1039236" customFormat="false" ht="12.8" hidden="false" customHeight="true" outlineLevel="0" collapsed="false"/>
    <row r="1039237" customFormat="false" ht="12.8" hidden="false" customHeight="true" outlineLevel="0" collapsed="false"/>
    <row r="1039238" customFormat="false" ht="12.8" hidden="false" customHeight="true" outlineLevel="0" collapsed="false"/>
    <row r="1039239" customFormat="false" ht="12.8" hidden="false" customHeight="true" outlineLevel="0" collapsed="false"/>
    <row r="1039240" customFormat="false" ht="12.8" hidden="false" customHeight="true" outlineLevel="0" collapsed="false"/>
    <row r="1039241" customFormat="false" ht="12.8" hidden="false" customHeight="true" outlineLevel="0" collapsed="false"/>
    <row r="1039242" customFormat="false" ht="12.8" hidden="false" customHeight="true" outlineLevel="0" collapsed="false"/>
    <row r="1039243" customFormat="false" ht="12.8" hidden="false" customHeight="true" outlineLevel="0" collapsed="false"/>
    <row r="1039244" customFormat="false" ht="12.8" hidden="false" customHeight="true" outlineLevel="0" collapsed="false"/>
    <row r="1039245" customFormat="false" ht="12.8" hidden="false" customHeight="true" outlineLevel="0" collapsed="false"/>
    <row r="1039246" customFormat="false" ht="12.8" hidden="false" customHeight="true" outlineLevel="0" collapsed="false"/>
    <row r="1039247" customFormat="false" ht="12.8" hidden="false" customHeight="true" outlineLevel="0" collapsed="false"/>
    <row r="1039248" customFormat="false" ht="12.8" hidden="false" customHeight="true" outlineLevel="0" collapsed="false"/>
    <row r="1039249" customFormat="false" ht="12.8" hidden="false" customHeight="true" outlineLevel="0" collapsed="false"/>
    <row r="1039250" customFormat="false" ht="12.8" hidden="false" customHeight="true" outlineLevel="0" collapsed="false"/>
    <row r="1039251" customFormat="false" ht="12.8" hidden="false" customHeight="true" outlineLevel="0" collapsed="false"/>
    <row r="1039252" customFormat="false" ht="12.8" hidden="false" customHeight="true" outlineLevel="0" collapsed="false"/>
    <row r="1039253" customFormat="false" ht="12.8" hidden="false" customHeight="true" outlineLevel="0" collapsed="false"/>
    <row r="1039254" customFormat="false" ht="12.8" hidden="false" customHeight="true" outlineLevel="0" collapsed="false"/>
    <row r="1039255" customFormat="false" ht="12.8" hidden="false" customHeight="true" outlineLevel="0" collapsed="false"/>
    <row r="1039256" customFormat="false" ht="12.8" hidden="false" customHeight="true" outlineLevel="0" collapsed="false"/>
    <row r="1039257" customFormat="false" ht="12.8" hidden="false" customHeight="true" outlineLevel="0" collapsed="false"/>
    <row r="1039258" customFormat="false" ht="12.8" hidden="false" customHeight="true" outlineLevel="0" collapsed="false"/>
    <row r="1039259" customFormat="false" ht="12.8" hidden="false" customHeight="true" outlineLevel="0" collapsed="false"/>
    <row r="1039260" customFormat="false" ht="12.8" hidden="false" customHeight="true" outlineLevel="0" collapsed="false"/>
    <row r="1039261" customFormat="false" ht="12.8" hidden="false" customHeight="true" outlineLevel="0" collapsed="false"/>
    <row r="1039262" customFormat="false" ht="12.8" hidden="false" customHeight="true" outlineLevel="0" collapsed="false"/>
    <row r="1039263" customFormat="false" ht="12.8" hidden="false" customHeight="true" outlineLevel="0" collapsed="false"/>
    <row r="1039264" customFormat="false" ht="12.8" hidden="false" customHeight="true" outlineLevel="0" collapsed="false"/>
    <row r="1039265" customFormat="false" ht="12.8" hidden="false" customHeight="true" outlineLevel="0" collapsed="false"/>
    <row r="1039266" customFormat="false" ht="12.8" hidden="false" customHeight="true" outlineLevel="0" collapsed="false"/>
    <row r="1039267" customFormat="false" ht="12.8" hidden="false" customHeight="true" outlineLevel="0" collapsed="false"/>
    <row r="1039268" customFormat="false" ht="12.8" hidden="false" customHeight="true" outlineLevel="0" collapsed="false"/>
    <row r="1039269" customFormat="false" ht="12.8" hidden="false" customHeight="true" outlineLevel="0" collapsed="false"/>
    <row r="1039270" customFormat="false" ht="12.8" hidden="false" customHeight="true" outlineLevel="0" collapsed="false"/>
    <row r="1039271" customFormat="false" ht="12.8" hidden="false" customHeight="true" outlineLevel="0" collapsed="false"/>
    <row r="1039272" customFormat="false" ht="12.8" hidden="false" customHeight="true" outlineLevel="0" collapsed="false"/>
    <row r="1039273" customFormat="false" ht="12.8" hidden="false" customHeight="true" outlineLevel="0" collapsed="false"/>
    <row r="1039274" customFormat="false" ht="12.8" hidden="false" customHeight="true" outlineLevel="0" collapsed="false"/>
    <row r="1039275" customFormat="false" ht="12.8" hidden="false" customHeight="true" outlineLevel="0" collapsed="false"/>
    <row r="1039276" customFormat="false" ht="12.8" hidden="false" customHeight="true" outlineLevel="0" collapsed="false"/>
    <row r="1039277" customFormat="false" ht="12.8" hidden="false" customHeight="true" outlineLevel="0" collapsed="false"/>
    <row r="1039278" customFormat="false" ht="12.8" hidden="false" customHeight="true" outlineLevel="0" collapsed="false"/>
    <row r="1039279" customFormat="false" ht="12.8" hidden="false" customHeight="true" outlineLevel="0" collapsed="false"/>
    <row r="1039280" customFormat="false" ht="12.8" hidden="false" customHeight="true" outlineLevel="0" collapsed="false"/>
    <row r="1039281" customFormat="false" ht="12.8" hidden="false" customHeight="true" outlineLevel="0" collapsed="false"/>
    <row r="1039282" customFormat="false" ht="12.8" hidden="false" customHeight="true" outlineLevel="0" collapsed="false"/>
    <row r="1039283" customFormat="false" ht="12.8" hidden="false" customHeight="true" outlineLevel="0" collapsed="false"/>
    <row r="1039284" customFormat="false" ht="12.8" hidden="false" customHeight="true" outlineLevel="0" collapsed="false"/>
    <row r="1039285" customFormat="false" ht="12.8" hidden="false" customHeight="true" outlineLevel="0" collapsed="false"/>
    <row r="1039286" customFormat="false" ht="12.8" hidden="false" customHeight="true" outlineLevel="0" collapsed="false"/>
    <row r="1039287" customFormat="false" ht="12.8" hidden="false" customHeight="true" outlineLevel="0" collapsed="false"/>
    <row r="1039288" customFormat="false" ht="12.8" hidden="false" customHeight="true" outlineLevel="0" collapsed="false"/>
    <row r="1039289" customFormat="false" ht="12.8" hidden="false" customHeight="true" outlineLevel="0" collapsed="false"/>
    <row r="1039290" customFormat="false" ht="12.8" hidden="false" customHeight="true" outlineLevel="0" collapsed="false"/>
    <row r="1039291" customFormat="false" ht="12.8" hidden="false" customHeight="true" outlineLevel="0" collapsed="false"/>
    <row r="1039292" customFormat="false" ht="12.8" hidden="false" customHeight="true" outlineLevel="0" collapsed="false"/>
    <row r="1039293" customFormat="false" ht="12.8" hidden="false" customHeight="true" outlineLevel="0" collapsed="false"/>
    <row r="1039294" customFormat="false" ht="12.8" hidden="false" customHeight="true" outlineLevel="0" collapsed="false"/>
    <row r="1039295" customFormat="false" ht="12.8" hidden="false" customHeight="true" outlineLevel="0" collapsed="false"/>
    <row r="1039296" customFormat="false" ht="12.8" hidden="false" customHeight="true" outlineLevel="0" collapsed="false"/>
    <row r="1039297" customFormat="false" ht="12.8" hidden="false" customHeight="true" outlineLevel="0" collapsed="false"/>
    <row r="1039298" customFormat="false" ht="12.8" hidden="false" customHeight="true" outlineLevel="0" collapsed="false"/>
    <row r="1039299" customFormat="false" ht="12.8" hidden="false" customHeight="true" outlineLevel="0" collapsed="false"/>
    <row r="1039300" customFormat="false" ht="12.8" hidden="false" customHeight="true" outlineLevel="0" collapsed="false"/>
    <row r="1039301" customFormat="false" ht="12.8" hidden="false" customHeight="true" outlineLevel="0" collapsed="false"/>
    <row r="1039302" customFormat="false" ht="12.8" hidden="false" customHeight="true" outlineLevel="0" collapsed="false"/>
    <row r="1039303" customFormat="false" ht="12.8" hidden="false" customHeight="true" outlineLevel="0" collapsed="false"/>
    <row r="1039304" customFormat="false" ht="12.8" hidden="false" customHeight="true" outlineLevel="0" collapsed="false"/>
    <row r="1039305" customFormat="false" ht="12.8" hidden="false" customHeight="true" outlineLevel="0" collapsed="false"/>
    <row r="1039306" customFormat="false" ht="12.8" hidden="false" customHeight="true" outlineLevel="0" collapsed="false"/>
    <row r="1039307" customFormat="false" ht="12.8" hidden="false" customHeight="true" outlineLevel="0" collapsed="false"/>
    <row r="1039308" customFormat="false" ht="12.8" hidden="false" customHeight="true" outlineLevel="0" collapsed="false"/>
    <row r="1039309" customFormat="false" ht="12.8" hidden="false" customHeight="true" outlineLevel="0" collapsed="false"/>
    <row r="1039310" customFormat="false" ht="12.8" hidden="false" customHeight="true" outlineLevel="0" collapsed="false"/>
    <row r="1039311" customFormat="false" ht="12.8" hidden="false" customHeight="true" outlineLevel="0" collapsed="false"/>
    <row r="1039312" customFormat="false" ht="12.8" hidden="false" customHeight="true" outlineLevel="0" collapsed="false"/>
    <row r="1039313" customFormat="false" ht="12.8" hidden="false" customHeight="true" outlineLevel="0" collapsed="false"/>
    <row r="1039314" customFormat="false" ht="12.8" hidden="false" customHeight="true" outlineLevel="0" collapsed="false"/>
    <row r="1039315" customFormat="false" ht="12.8" hidden="false" customHeight="true" outlineLevel="0" collapsed="false"/>
    <row r="1039316" customFormat="false" ht="12.8" hidden="false" customHeight="true" outlineLevel="0" collapsed="false"/>
    <row r="1039317" customFormat="false" ht="12.8" hidden="false" customHeight="true" outlineLevel="0" collapsed="false"/>
    <row r="1039318" customFormat="false" ht="12.8" hidden="false" customHeight="true" outlineLevel="0" collapsed="false"/>
    <row r="1039319" customFormat="false" ht="12.8" hidden="false" customHeight="true" outlineLevel="0" collapsed="false"/>
    <row r="1039320" customFormat="false" ht="12.8" hidden="false" customHeight="true" outlineLevel="0" collapsed="false"/>
    <row r="1039321" customFormat="false" ht="12.8" hidden="false" customHeight="true" outlineLevel="0" collapsed="false"/>
    <row r="1039322" customFormat="false" ht="12.8" hidden="false" customHeight="true" outlineLevel="0" collapsed="false"/>
    <row r="1039323" customFormat="false" ht="12.8" hidden="false" customHeight="true" outlineLevel="0" collapsed="false"/>
    <row r="1039324" customFormat="false" ht="12.8" hidden="false" customHeight="true" outlineLevel="0" collapsed="false"/>
    <row r="1039325" customFormat="false" ht="12.8" hidden="false" customHeight="true" outlineLevel="0" collapsed="false"/>
    <row r="1039326" customFormat="false" ht="12.8" hidden="false" customHeight="true" outlineLevel="0" collapsed="false"/>
    <row r="1039327" customFormat="false" ht="12.8" hidden="false" customHeight="true" outlineLevel="0" collapsed="false"/>
    <row r="1039328" customFormat="false" ht="12.8" hidden="false" customHeight="true" outlineLevel="0" collapsed="false"/>
    <row r="1039329" customFormat="false" ht="12.8" hidden="false" customHeight="true" outlineLevel="0" collapsed="false"/>
    <row r="1039330" customFormat="false" ht="12.8" hidden="false" customHeight="true" outlineLevel="0" collapsed="false"/>
    <row r="1039331" customFormat="false" ht="12.8" hidden="false" customHeight="true" outlineLevel="0" collapsed="false"/>
    <row r="1039332" customFormat="false" ht="12.8" hidden="false" customHeight="true" outlineLevel="0" collapsed="false"/>
    <row r="1039333" customFormat="false" ht="12.8" hidden="false" customHeight="true" outlineLevel="0" collapsed="false"/>
    <row r="1039334" customFormat="false" ht="12.8" hidden="false" customHeight="true" outlineLevel="0" collapsed="false"/>
    <row r="1039335" customFormat="false" ht="12.8" hidden="false" customHeight="true" outlineLevel="0" collapsed="false"/>
    <row r="1039336" customFormat="false" ht="12.8" hidden="false" customHeight="true" outlineLevel="0" collapsed="false"/>
    <row r="1039337" customFormat="false" ht="12.8" hidden="false" customHeight="true" outlineLevel="0" collapsed="false"/>
    <row r="1039338" customFormat="false" ht="12.8" hidden="false" customHeight="true" outlineLevel="0" collapsed="false"/>
    <row r="1039339" customFormat="false" ht="12.8" hidden="false" customHeight="true" outlineLevel="0" collapsed="false"/>
    <row r="1039340" customFormat="false" ht="12.8" hidden="false" customHeight="true" outlineLevel="0" collapsed="false"/>
    <row r="1039341" customFormat="false" ht="12.8" hidden="false" customHeight="true" outlineLevel="0" collapsed="false"/>
    <row r="1039342" customFormat="false" ht="12.8" hidden="false" customHeight="true" outlineLevel="0" collapsed="false"/>
    <row r="1039343" customFormat="false" ht="12.8" hidden="false" customHeight="true" outlineLevel="0" collapsed="false"/>
    <row r="1039344" customFormat="false" ht="12.8" hidden="false" customHeight="true" outlineLevel="0" collapsed="false"/>
    <row r="1039345" customFormat="false" ht="12.8" hidden="false" customHeight="true" outlineLevel="0" collapsed="false"/>
    <row r="1039346" customFormat="false" ht="12.8" hidden="false" customHeight="true" outlineLevel="0" collapsed="false"/>
    <row r="1039347" customFormat="false" ht="12.8" hidden="false" customHeight="true" outlineLevel="0" collapsed="false"/>
    <row r="1039348" customFormat="false" ht="12.8" hidden="false" customHeight="true" outlineLevel="0" collapsed="false"/>
    <row r="1039349" customFormat="false" ht="12.8" hidden="false" customHeight="true" outlineLevel="0" collapsed="false"/>
    <row r="1039350" customFormat="false" ht="12.8" hidden="false" customHeight="true" outlineLevel="0" collapsed="false"/>
    <row r="1039351" customFormat="false" ht="12.8" hidden="false" customHeight="true" outlineLevel="0" collapsed="false"/>
    <row r="1039352" customFormat="false" ht="12.8" hidden="false" customHeight="true" outlineLevel="0" collapsed="false"/>
    <row r="1039353" customFormat="false" ht="12.8" hidden="false" customHeight="true" outlineLevel="0" collapsed="false"/>
    <row r="1039354" customFormat="false" ht="12.8" hidden="false" customHeight="true" outlineLevel="0" collapsed="false"/>
    <row r="1039355" customFormat="false" ht="12.8" hidden="false" customHeight="true" outlineLevel="0" collapsed="false"/>
    <row r="1039356" customFormat="false" ht="12.8" hidden="false" customHeight="true" outlineLevel="0" collapsed="false"/>
    <row r="1039357" customFormat="false" ht="12.8" hidden="false" customHeight="true" outlineLevel="0" collapsed="false"/>
    <row r="1039358" customFormat="false" ht="12.8" hidden="false" customHeight="true" outlineLevel="0" collapsed="false"/>
    <row r="1039359" customFormat="false" ht="12.8" hidden="false" customHeight="true" outlineLevel="0" collapsed="false"/>
    <row r="1039360" customFormat="false" ht="12.8" hidden="false" customHeight="true" outlineLevel="0" collapsed="false"/>
    <row r="1039361" customFormat="false" ht="12.8" hidden="false" customHeight="true" outlineLevel="0" collapsed="false"/>
    <row r="1039362" customFormat="false" ht="12.8" hidden="false" customHeight="true" outlineLevel="0" collapsed="false"/>
    <row r="1039363" customFormat="false" ht="12.8" hidden="false" customHeight="true" outlineLevel="0" collapsed="false"/>
    <row r="1039364" customFormat="false" ht="12.8" hidden="false" customHeight="true" outlineLevel="0" collapsed="false"/>
    <row r="1039365" customFormat="false" ht="12.8" hidden="false" customHeight="true" outlineLevel="0" collapsed="false"/>
    <row r="1039366" customFormat="false" ht="12.8" hidden="false" customHeight="true" outlineLevel="0" collapsed="false"/>
    <row r="1039367" customFormat="false" ht="12.8" hidden="false" customHeight="true" outlineLevel="0" collapsed="false"/>
    <row r="1039368" customFormat="false" ht="12.8" hidden="false" customHeight="true" outlineLevel="0" collapsed="false"/>
    <row r="1039369" customFormat="false" ht="12.8" hidden="false" customHeight="true" outlineLevel="0" collapsed="false"/>
    <row r="1039370" customFormat="false" ht="12.8" hidden="false" customHeight="true" outlineLevel="0" collapsed="false"/>
    <row r="1039371" customFormat="false" ht="12.8" hidden="false" customHeight="true" outlineLevel="0" collapsed="false"/>
    <row r="1039372" customFormat="false" ht="12.8" hidden="false" customHeight="true" outlineLevel="0" collapsed="false"/>
    <row r="1039373" customFormat="false" ht="12.8" hidden="false" customHeight="true" outlineLevel="0" collapsed="false"/>
    <row r="1039374" customFormat="false" ht="12.8" hidden="false" customHeight="true" outlineLevel="0" collapsed="false"/>
    <row r="1039375" customFormat="false" ht="12.8" hidden="false" customHeight="true" outlineLevel="0" collapsed="false"/>
    <row r="1039376" customFormat="false" ht="12.8" hidden="false" customHeight="true" outlineLevel="0" collapsed="false"/>
    <row r="1039377" customFormat="false" ht="12.8" hidden="false" customHeight="true" outlineLevel="0" collapsed="false"/>
    <row r="1039378" customFormat="false" ht="12.8" hidden="false" customHeight="true" outlineLevel="0" collapsed="false"/>
    <row r="1039379" customFormat="false" ht="12.8" hidden="false" customHeight="true" outlineLevel="0" collapsed="false"/>
    <row r="1039380" customFormat="false" ht="12.8" hidden="false" customHeight="true" outlineLevel="0" collapsed="false"/>
    <row r="1039381" customFormat="false" ht="12.8" hidden="false" customHeight="true" outlineLevel="0" collapsed="false"/>
    <row r="1039382" customFormat="false" ht="12.8" hidden="false" customHeight="true" outlineLevel="0" collapsed="false"/>
    <row r="1039383" customFormat="false" ht="12.8" hidden="false" customHeight="true" outlineLevel="0" collapsed="false"/>
    <row r="1039384" customFormat="false" ht="12.8" hidden="false" customHeight="true" outlineLevel="0" collapsed="false"/>
    <row r="1039385" customFormat="false" ht="12.8" hidden="false" customHeight="true" outlineLevel="0" collapsed="false"/>
    <row r="1039386" customFormat="false" ht="12.8" hidden="false" customHeight="true" outlineLevel="0" collapsed="false"/>
    <row r="1039387" customFormat="false" ht="12.8" hidden="false" customHeight="true" outlineLevel="0" collapsed="false"/>
    <row r="1039388" customFormat="false" ht="12.8" hidden="false" customHeight="true" outlineLevel="0" collapsed="false"/>
    <row r="1039389" customFormat="false" ht="12.8" hidden="false" customHeight="true" outlineLevel="0" collapsed="false"/>
    <row r="1039390" customFormat="false" ht="12.8" hidden="false" customHeight="true" outlineLevel="0" collapsed="false"/>
    <row r="1039391" customFormat="false" ht="12.8" hidden="false" customHeight="true" outlineLevel="0" collapsed="false"/>
    <row r="1039392" customFormat="false" ht="12.8" hidden="false" customHeight="true" outlineLevel="0" collapsed="false"/>
    <row r="1039393" customFormat="false" ht="12.8" hidden="false" customHeight="true" outlineLevel="0" collapsed="false"/>
    <row r="1039394" customFormat="false" ht="12.8" hidden="false" customHeight="true" outlineLevel="0" collapsed="false"/>
    <row r="1039395" customFormat="false" ht="12.8" hidden="false" customHeight="true" outlineLevel="0" collapsed="false"/>
    <row r="1039396" customFormat="false" ht="12.8" hidden="false" customHeight="true" outlineLevel="0" collapsed="false"/>
    <row r="1039397" customFormat="false" ht="12.8" hidden="false" customHeight="true" outlineLevel="0" collapsed="false"/>
    <row r="1039398" customFormat="false" ht="12.8" hidden="false" customHeight="true" outlineLevel="0" collapsed="false"/>
    <row r="1039399" customFormat="false" ht="12.8" hidden="false" customHeight="true" outlineLevel="0" collapsed="false"/>
    <row r="1039400" customFormat="false" ht="12.8" hidden="false" customHeight="true" outlineLevel="0" collapsed="false"/>
    <row r="1039401" customFormat="false" ht="12.8" hidden="false" customHeight="true" outlineLevel="0" collapsed="false"/>
    <row r="1039402" customFormat="false" ht="12.8" hidden="false" customHeight="true" outlineLevel="0" collapsed="false"/>
    <row r="1039403" customFormat="false" ht="12.8" hidden="false" customHeight="true" outlineLevel="0" collapsed="false"/>
    <row r="1039404" customFormat="false" ht="12.8" hidden="false" customHeight="true" outlineLevel="0" collapsed="false"/>
    <row r="1039405" customFormat="false" ht="12.8" hidden="false" customHeight="true" outlineLevel="0" collapsed="false"/>
    <row r="1039406" customFormat="false" ht="12.8" hidden="false" customHeight="true" outlineLevel="0" collapsed="false"/>
    <row r="1039407" customFormat="false" ht="12.8" hidden="false" customHeight="true" outlineLevel="0" collapsed="false"/>
    <row r="1039408" customFormat="false" ht="12.8" hidden="false" customHeight="true" outlineLevel="0" collapsed="false"/>
    <row r="1039409" customFormat="false" ht="12.8" hidden="false" customHeight="true" outlineLevel="0" collapsed="false"/>
    <row r="1039410" customFormat="false" ht="12.8" hidden="false" customHeight="true" outlineLevel="0" collapsed="false"/>
    <row r="1039411" customFormat="false" ht="12.8" hidden="false" customHeight="true" outlineLevel="0" collapsed="false"/>
    <row r="1039412" customFormat="false" ht="12.8" hidden="false" customHeight="true" outlineLevel="0" collapsed="false"/>
    <row r="1039413" customFormat="false" ht="12.8" hidden="false" customHeight="true" outlineLevel="0" collapsed="false"/>
    <row r="1039414" customFormat="false" ht="12.8" hidden="false" customHeight="true" outlineLevel="0" collapsed="false"/>
    <row r="1039415" customFormat="false" ht="12.8" hidden="false" customHeight="true" outlineLevel="0" collapsed="false"/>
    <row r="1039416" customFormat="false" ht="12.8" hidden="false" customHeight="true" outlineLevel="0" collapsed="false"/>
    <row r="1039417" customFormat="false" ht="12.8" hidden="false" customHeight="true" outlineLevel="0" collapsed="false"/>
    <row r="1039418" customFormat="false" ht="12.8" hidden="false" customHeight="true" outlineLevel="0" collapsed="false"/>
    <row r="1039419" customFormat="false" ht="12.8" hidden="false" customHeight="true" outlineLevel="0" collapsed="false"/>
    <row r="1039420" customFormat="false" ht="12.8" hidden="false" customHeight="true" outlineLevel="0" collapsed="false"/>
    <row r="1039421" customFormat="false" ht="12.8" hidden="false" customHeight="true" outlineLevel="0" collapsed="false"/>
    <row r="1039422" customFormat="false" ht="12.8" hidden="false" customHeight="true" outlineLevel="0" collapsed="false"/>
    <row r="1039423" customFormat="false" ht="12.8" hidden="false" customHeight="true" outlineLevel="0" collapsed="false"/>
    <row r="1039424" customFormat="false" ht="12.8" hidden="false" customHeight="true" outlineLevel="0" collapsed="false"/>
    <row r="1039425" customFormat="false" ht="12.8" hidden="false" customHeight="true" outlineLevel="0" collapsed="false"/>
    <row r="1039426" customFormat="false" ht="12.8" hidden="false" customHeight="true" outlineLevel="0" collapsed="false"/>
    <row r="1039427" customFormat="false" ht="12.8" hidden="false" customHeight="true" outlineLevel="0" collapsed="false"/>
    <row r="1039428" customFormat="false" ht="12.8" hidden="false" customHeight="true" outlineLevel="0" collapsed="false"/>
    <row r="1039429" customFormat="false" ht="12.8" hidden="false" customHeight="true" outlineLevel="0" collapsed="false"/>
    <row r="1039430" customFormat="false" ht="12.8" hidden="false" customHeight="true" outlineLevel="0" collapsed="false"/>
    <row r="1039431" customFormat="false" ht="12.8" hidden="false" customHeight="true" outlineLevel="0" collapsed="false"/>
    <row r="1039432" customFormat="false" ht="12.8" hidden="false" customHeight="true" outlineLevel="0" collapsed="false"/>
    <row r="1039433" customFormat="false" ht="12.8" hidden="false" customHeight="true" outlineLevel="0" collapsed="false"/>
    <row r="1039434" customFormat="false" ht="12.8" hidden="false" customHeight="true" outlineLevel="0" collapsed="false"/>
    <row r="1039435" customFormat="false" ht="12.8" hidden="false" customHeight="true" outlineLevel="0" collapsed="false"/>
    <row r="1039436" customFormat="false" ht="12.8" hidden="false" customHeight="true" outlineLevel="0" collapsed="false"/>
    <row r="1039437" customFormat="false" ht="12.8" hidden="false" customHeight="true" outlineLevel="0" collapsed="false"/>
    <row r="1039438" customFormat="false" ht="12.8" hidden="false" customHeight="true" outlineLevel="0" collapsed="false"/>
    <row r="1039439" customFormat="false" ht="12.8" hidden="false" customHeight="true" outlineLevel="0" collapsed="false"/>
    <row r="1039440" customFormat="false" ht="12.8" hidden="false" customHeight="true" outlineLevel="0" collapsed="false"/>
    <row r="1039441" customFormat="false" ht="12.8" hidden="false" customHeight="true" outlineLevel="0" collapsed="false"/>
    <row r="1039442" customFormat="false" ht="12.8" hidden="false" customHeight="true" outlineLevel="0" collapsed="false"/>
    <row r="1039443" customFormat="false" ht="12.8" hidden="false" customHeight="true" outlineLevel="0" collapsed="false"/>
    <row r="1039444" customFormat="false" ht="12.8" hidden="false" customHeight="true" outlineLevel="0" collapsed="false"/>
    <row r="1039445" customFormat="false" ht="12.8" hidden="false" customHeight="true" outlineLevel="0" collapsed="false"/>
    <row r="1039446" customFormat="false" ht="12.8" hidden="false" customHeight="true" outlineLevel="0" collapsed="false"/>
    <row r="1039447" customFormat="false" ht="12.8" hidden="false" customHeight="true" outlineLevel="0" collapsed="false"/>
    <row r="1039448" customFormat="false" ht="12.8" hidden="false" customHeight="true" outlineLevel="0" collapsed="false"/>
    <row r="1039449" customFormat="false" ht="12.8" hidden="false" customHeight="true" outlineLevel="0" collapsed="false"/>
    <row r="1039450" customFormat="false" ht="12.8" hidden="false" customHeight="true" outlineLevel="0" collapsed="false"/>
    <row r="1039451" customFormat="false" ht="12.8" hidden="false" customHeight="true" outlineLevel="0" collapsed="false"/>
    <row r="1039452" customFormat="false" ht="12.8" hidden="false" customHeight="true" outlineLevel="0" collapsed="false"/>
    <row r="1039453" customFormat="false" ht="12.8" hidden="false" customHeight="true" outlineLevel="0" collapsed="false"/>
    <row r="1039454" customFormat="false" ht="12.8" hidden="false" customHeight="true" outlineLevel="0" collapsed="false"/>
    <row r="1039455" customFormat="false" ht="12.8" hidden="false" customHeight="true" outlineLevel="0" collapsed="false"/>
    <row r="1039456" customFormat="false" ht="12.8" hidden="false" customHeight="true" outlineLevel="0" collapsed="false"/>
    <row r="1039457" customFormat="false" ht="12.8" hidden="false" customHeight="true" outlineLevel="0" collapsed="false"/>
    <row r="1039458" customFormat="false" ht="12.8" hidden="false" customHeight="true" outlineLevel="0" collapsed="false"/>
    <row r="1039459" customFormat="false" ht="12.8" hidden="false" customHeight="true" outlineLevel="0" collapsed="false"/>
    <row r="1039460" customFormat="false" ht="12.8" hidden="false" customHeight="true" outlineLevel="0" collapsed="false"/>
    <row r="1039461" customFormat="false" ht="12.8" hidden="false" customHeight="true" outlineLevel="0" collapsed="false"/>
    <row r="1039462" customFormat="false" ht="12.8" hidden="false" customHeight="true" outlineLevel="0" collapsed="false"/>
    <row r="1039463" customFormat="false" ht="12.8" hidden="false" customHeight="true" outlineLevel="0" collapsed="false"/>
    <row r="1039464" customFormat="false" ht="12.8" hidden="false" customHeight="true" outlineLevel="0" collapsed="false"/>
    <row r="1039465" customFormat="false" ht="12.8" hidden="false" customHeight="true" outlineLevel="0" collapsed="false"/>
    <row r="1039466" customFormat="false" ht="12.8" hidden="false" customHeight="true" outlineLevel="0" collapsed="false"/>
    <row r="1039467" customFormat="false" ht="12.8" hidden="false" customHeight="true" outlineLevel="0" collapsed="false"/>
    <row r="1039468" customFormat="false" ht="12.8" hidden="false" customHeight="true" outlineLevel="0" collapsed="false"/>
    <row r="1039469" customFormat="false" ht="12.8" hidden="false" customHeight="true" outlineLevel="0" collapsed="false"/>
    <row r="1039470" customFormat="false" ht="12.8" hidden="false" customHeight="true" outlineLevel="0" collapsed="false"/>
    <row r="1039471" customFormat="false" ht="12.8" hidden="false" customHeight="true" outlineLevel="0" collapsed="false"/>
    <row r="1039472" customFormat="false" ht="12.8" hidden="false" customHeight="true" outlineLevel="0" collapsed="false"/>
    <row r="1039473" customFormat="false" ht="12.8" hidden="false" customHeight="true" outlineLevel="0" collapsed="false"/>
    <row r="1039474" customFormat="false" ht="12.8" hidden="false" customHeight="true" outlineLevel="0" collapsed="false"/>
    <row r="1039475" customFormat="false" ht="12.8" hidden="false" customHeight="true" outlineLevel="0" collapsed="false"/>
    <row r="1039476" customFormat="false" ht="12.8" hidden="false" customHeight="true" outlineLevel="0" collapsed="false"/>
    <row r="1039477" customFormat="false" ht="12.8" hidden="false" customHeight="true" outlineLevel="0" collapsed="false"/>
    <row r="1039478" customFormat="false" ht="12.8" hidden="false" customHeight="true" outlineLevel="0" collapsed="false"/>
    <row r="1039479" customFormat="false" ht="12.8" hidden="false" customHeight="true" outlineLevel="0" collapsed="false"/>
    <row r="1039480" customFormat="false" ht="12.8" hidden="false" customHeight="true" outlineLevel="0" collapsed="false"/>
    <row r="1039481" customFormat="false" ht="12.8" hidden="false" customHeight="true" outlineLevel="0" collapsed="false"/>
    <row r="1039482" customFormat="false" ht="12.8" hidden="false" customHeight="true" outlineLevel="0" collapsed="false"/>
    <row r="1039483" customFormat="false" ht="12.8" hidden="false" customHeight="true" outlineLevel="0" collapsed="false"/>
    <row r="1039484" customFormat="false" ht="12.8" hidden="false" customHeight="true" outlineLevel="0" collapsed="false"/>
    <row r="1039485" customFormat="false" ht="12.8" hidden="false" customHeight="true" outlineLevel="0" collapsed="false"/>
    <row r="1039486" customFormat="false" ht="12.8" hidden="false" customHeight="true" outlineLevel="0" collapsed="false"/>
    <row r="1039487" customFormat="false" ht="12.8" hidden="false" customHeight="true" outlineLevel="0" collapsed="false"/>
    <row r="1039488" customFormat="false" ht="12.8" hidden="false" customHeight="true" outlineLevel="0" collapsed="false"/>
    <row r="1039489" customFormat="false" ht="12.8" hidden="false" customHeight="true" outlineLevel="0" collapsed="false"/>
    <row r="1039490" customFormat="false" ht="12.8" hidden="false" customHeight="true" outlineLevel="0" collapsed="false"/>
    <row r="1039491" customFormat="false" ht="12.8" hidden="false" customHeight="true" outlineLevel="0" collapsed="false"/>
    <row r="1039492" customFormat="false" ht="12.8" hidden="false" customHeight="true" outlineLevel="0" collapsed="false"/>
    <row r="1039493" customFormat="false" ht="12.8" hidden="false" customHeight="true" outlineLevel="0" collapsed="false"/>
    <row r="1039494" customFormat="false" ht="12.8" hidden="false" customHeight="true" outlineLevel="0" collapsed="false"/>
    <row r="1039495" customFormat="false" ht="12.8" hidden="false" customHeight="true" outlineLevel="0" collapsed="false"/>
    <row r="1039496" customFormat="false" ht="12.8" hidden="false" customHeight="true" outlineLevel="0" collapsed="false"/>
    <row r="1039497" customFormat="false" ht="12.8" hidden="false" customHeight="true" outlineLevel="0" collapsed="false"/>
    <row r="1039498" customFormat="false" ht="12.8" hidden="false" customHeight="true" outlineLevel="0" collapsed="false"/>
    <row r="1039499" customFormat="false" ht="12.8" hidden="false" customHeight="true" outlineLevel="0" collapsed="false"/>
    <row r="1039500" customFormat="false" ht="12.8" hidden="false" customHeight="true" outlineLevel="0" collapsed="false"/>
    <row r="1039501" customFormat="false" ht="12.8" hidden="false" customHeight="true" outlineLevel="0" collapsed="false"/>
    <row r="1039502" customFormat="false" ht="12.8" hidden="false" customHeight="true" outlineLevel="0" collapsed="false"/>
    <row r="1039503" customFormat="false" ht="12.8" hidden="false" customHeight="true" outlineLevel="0" collapsed="false"/>
    <row r="1039504" customFormat="false" ht="12.8" hidden="false" customHeight="true" outlineLevel="0" collapsed="false"/>
    <row r="1039505" customFormat="false" ht="12.8" hidden="false" customHeight="true" outlineLevel="0" collapsed="false"/>
    <row r="1039506" customFormat="false" ht="12.8" hidden="false" customHeight="true" outlineLevel="0" collapsed="false"/>
    <row r="1039507" customFormat="false" ht="12.8" hidden="false" customHeight="true" outlineLevel="0" collapsed="false"/>
    <row r="1039508" customFormat="false" ht="12.8" hidden="false" customHeight="true" outlineLevel="0" collapsed="false"/>
    <row r="1039509" customFormat="false" ht="12.8" hidden="false" customHeight="true" outlineLevel="0" collapsed="false"/>
    <row r="1039510" customFormat="false" ht="12.8" hidden="false" customHeight="true" outlineLevel="0" collapsed="false"/>
    <row r="1039511" customFormat="false" ht="12.8" hidden="false" customHeight="true" outlineLevel="0" collapsed="false"/>
    <row r="1039512" customFormat="false" ht="12.8" hidden="false" customHeight="true" outlineLevel="0" collapsed="false"/>
    <row r="1039513" customFormat="false" ht="12.8" hidden="false" customHeight="true" outlineLevel="0" collapsed="false"/>
    <row r="1039514" customFormat="false" ht="12.8" hidden="false" customHeight="true" outlineLevel="0" collapsed="false"/>
    <row r="1039515" customFormat="false" ht="12.8" hidden="false" customHeight="true" outlineLevel="0" collapsed="false"/>
    <row r="1039516" customFormat="false" ht="12.8" hidden="false" customHeight="true" outlineLevel="0" collapsed="false"/>
    <row r="1039517" customFormat="false" ht="12.8" hidden="false" customHeight="true" outlineLevel="0" collapsed="false"/>
    <row r="1039518" customFormat="false" ht="12.8" hidden="false" customHeight="true" outlineLevel="0" collapsed="false"/>
    <row r="1039519" customFormat="false" ht="12.8" hidden="false" customHeight="true" outlineLevel="0" collapsed="false"/>
    <row r="1039520" customFormat="false" ht="12.8" hidden="false" customHeight="true" outlineLevel="0" collapsed="false"/>
    <row r="1039521" customFormat="false" ht="12.8" hidden="false" customHeight="true" outlineLevel="0" collapsed="false"/>
    <row r="1039522" customFormat="false" ht="12.8" hidden="false" customHeight="true" outlineLevel="0" collapsed="false"/>
    <row r="1039523" customFormat="false" ht="12.8" hidden="false" customHeight="true" outlineLevel="0" collapsed="false"/>
    <row r="1039524" customFormat="false" ht="12.8" hidden="false" customHeight="true" outlineLevel="0" collapsed="false"/>
    <row r="1039525" customFormat="false" ht="12.8" hidden="false" customHeight="true" outlineLevel="0" collapsed="false"/>
    <row r="1039526" customFormat="false" ht="12.8" hidden="false" customHeight="true" outlineLevel="0" collapsed="false"/>
    <row r="1039527" customFormat="false" ht="12.8" hidden="false" customHeight="true" outlineLevel="0" collapsed="false"/>
    <row r="1039528" customFormat="false" ht="12.8" hidden="false" customHeight="true" outlineLevel="0" collapsed="false"/>
    <row r="1039529" customFormat="false" ht="12.8" hidden="false" customHeight="true" outlineLevel="0" collapsed="false"/>
    <row r="1039530" customFormat="false" ht="12.8" hidden="false" customHeight="true" outlineLevel="0" collapsed="false"/>
    <row r="1039531" customFormat="false" ht="12.8" hidden="false" customHeight="true" outlineLevel="0" collapsed="false"/>
    <row r="1039532" customFormat="false" ht="12.8" hidden="false" customHeight="true" outlineLevel="0" collapsed="false"/>
    <row r="1039533" customFormat="false" ht="12.8" hidden="false" customHeight="true" outlineLevel="0" collapsed="false"/>
    <row r="1039534" customFormat="false" ht="12.8" hidden="false" customHeight="true" outlineLevel="0" collapsed="false"/>
    <row r="1039535" customFormat="false" ht="12.8" hidden="false" customHeight="true" outlineLevel="0" collapsed="false"/>
    <row r="1039536" customFormat="false" ht="12.8" hidden="false" customHeight="true" outlineLevel="0" collapsed="false"/>
    <row r="1039537" customFormat="false" ht="12.8" hidden="false" customHeight="true" outlineLevel="0" collapsed="false"/>
    <row r="1039538" customFormat="false" ht="12.8" hidden="false" customHeight="true" outlineLevel="0" collapsed="false"/>
    <row r="1039539" customFormat="false" ht="12.8" hidden="false" customHeight="true" outlineLevel="0" collapsed="false"/>
    <row r="1039540" customFormat="false" ht="12.8" hidden="false" customHeight="true" outlineLevel="0" collapsed="false"/>
    <row r="1039541" customFormat="false" ht="12.8" hidden="false" customHeight="true" outlineLevel="0" collapsed="false"/>
    <row r="1039542" customFormat="false" ht="12.8" hidden="false" customHeight="true" outlineLevel="0" collapsed="false"/>
    <row r="1039543" customFormat="false" ht="12.8" hidden="false" customHeight="true" outlineLevel="0" collapsed="false"/>
    <row r="1039544" customFormat="false" ht="12.8" hidden="false" customHeight="true" outlineLevel="0" collapsed="false"/>
    <row r="1039545" customFormat="false" ht="12.8" hidden="false" customHeight="true" outlineLevel="0" collapsed="false"/>
    <row r="1039546" customFormat="false" ht="12.8" hidden="false" customHeight="true" outlineLevel="0" collapsed="false"/>
    <row r="1039547" customFormat="false" ht="12.8" hidden="false" customHeight="true" outlineLevel="0" collapsed="false"/>
    <row r="1039548" customFormat="false" ht="12.8" hidden="false" customHeight="true" outlineLevel="0" collapsed="false"/>
    <row r="1039549" customFormat="false" ht="12.8" hidden="false" customHeight="true" outlineLevel="0" collapsed="false"/>
    <row r="1039550" customFormat="false" ht="12.8" hidden="false" customHeight="true" outlineLevel="0" collapsed="false"/>
    <row r="1039551" customFormat="false" ht="12.8" hidden="false" customHeight="true" outlineLevel="0" collapsed="false"/>
    <row r="1039552" customFormat="false" ht="12.8" hidden="false" customHeight="true" outlineLevel="0" collapsed="false"/>
    <row r="1039553" customFormat="false" ht="12.8" hidden="false" customHeight="true" outlineLevel="0" collapsed="false"/>
    <row r="1039554" customFormat="false" ht="12.8" hidden="false" customHeight="true" outlineLevel="0" collapsed="false"/>
    <row r="1039555" customFormat="false" ht="12.8" hidden="false" customHeight="true" outlineLevel="0" collapsed="false"/>
    <row r="1039556" customFormat="false" ht="12.8" hidden="false" customHeight="true" outlineLevel="0" collapsed="false"/>
    <row r="1039557" customFormat="false" ht="12.8" hidden="false" customHeight="true" outlineLevel="0" collapsed="false"/>
    <row r="1039558" customFormat="false" ht="12.8" hidden="false" customHeight="true" outlineLevel="0" collapsed="false"/>
    <row r="1039559" customFormat="false" ht="12.8" hidden="false" customHeight="true" outlineLevel="0" collapsed="false"/>
    <row r="1039560" customFormat="false" ht="12.8" hidden="false" customHeight="true" outlineLevel="0" collapsed="false"/>
    <row r="1039561" customFormat="false" ht="12.8" hidden="false" customHeight="true" outlineLevel="0" collapsed="false"/>
    <row r="1039562" customFormat="false" ht="12.8" hidden="false" customHeight="true" outlineLevel="0" collapsed="false"/>
    <row r="1039563" customFormat="false" ht="12.8" hidden="false" customHeight="true" outlineLevel="0" collapsed="false"/>
    <row r="1039564" customFormat="false" ht="12.8" hidden="false" customHeight="true" outlineLevel="0" collapsed="false"/>
    <row r="1039565" customFormat="false" ht="12.8" hidden="false" customHeight="true" outlineLevel="0" collapsed="false"/>
    <row r="1039566" customFormat="false" ht="12.8" hidden="false" customHeight="true" outlineLevel="0" collapsed="false"/>
    <row r="1039567" customFormat="false" ht="12.8" hidden="false" customHeight="true" outlineLevel="0" collapsed="false"/>
    <row r="1039568" customFormat="false" ht="12.8" hidden="false" customHeight="true" outlineLevel="0" collapsed="false"/>
    <row r="1039569" customFormat="false" ht="12.8" hidden="false" customHeight="true" outlineLevel="0" collapsed="false"/>
    <row r="1039570" customFormat="false" ht="12.8" hidden="false" customHeight="true" outlineLevel="0" collapsed="false"/>
    <row r="1039571" customFormat="false" ht="12.8" hidden="false" customHeight="true" outlineLevel="0" collapsed="false"/>
    <row r="1039572" customFormat="false" ht="12.8" hidden="false" customHeight="true" outlineLevel="0" collapsed="false"/>
    <row r="1039573" customFormat="false" ht="12.8" hidden="false" customHeight="true" outlineLevel="0" collapsed="false"/>
    <row r="1039574" customFormat="false" ht="12.8" hidden="false" customHeight="true" outlineLevel="0" collapsed="false"/>
    <row r="1039575" customFormat="false" ht="12.8" hidden="false" customHeight="true" outlineLevel="0" collapsed="false"/>
    <row r="1039576" customFormat="false" ht="12.8" hidden="false" customHeight="true" outlineLevel="0" collapsed="false"/>
    <row r="1039577" customFormat="false" ht="12.8" hidden="false" customHeight="true" outlineLevel="0" collapsed="false"/>
    <row r="1039578" customFormat="false" ht="12.8" hidden="false" customHeight="true" outlineLevel="0" collapsed="false"/>
    <row r="1039579" customFormat="false" ht="12.8" hidden="false" customHeight="true" outlineLevel="0" collapsed="false"/>
    <row r="1039580" customFormat="false" ht="12.8" hidden="false" customHeight="true" outlineLevel="0" collapsed="false"/>
    <row r="1039581" customFormat="false" ht="12.8" hidden="false" customHeight="true" outlineLevel="0" collapsed="false"/>
    <row r="1039582" customFormat="false" ht="12.8" hidden="false" customHeight="true" outlineLevel="0" collapsed="false"/>
    <row r="1039583" customFormat="false" ht="12.8" hidden="false" customHeight="true" outlineLevel="0" collapsed="false"/>
    <row r="1039584" customFormat="false" ht="12.8" hidden="false" customHeight="true" outlineLevel="0" collapsed="false"/>
    <row r="1039585" customFormat="false" ht="12.8" hidden="false" customHeight="true" outlineLevel="0" collapsed="false"/>
    <row r="1039586" customFormat="false" ht="12.8" hidden="false" customHeight="true" outlineLevel="0" collapsed="false"/>
    <row r="1039587" customFormat="false" ht="12.8" hidden="false" customHeight="true" outlineLevel="0" collapsed="false"/>
    <row r="1039588" customFormat="false" ht="12.8" hidden="false" customHeight="true" outlineLevel="0" collapsed="false"/>
    <row r="1039589" customFormat="false" ht="12.8" hidden="false" customHeight="true" outlineLevel="0" collapsed="false"/>
    <row r="1039590" customFormat="false" ht="12.8" hidden="false" customHeight="true" outlineLevel="0" collapsed="false"/>
    <row r="1039591" customFormat="false" ht="12.8" hidden="false" customHeight="true" outlineLevel="0" collapsed="false"/>
    <row r="1039592" customFormat="false" ht="12.8" hidden="false" customHeight="true" outlineLevel="0" collapsed="false"/>
    <row r="1039593" customFormat="false" ht="12.8" hidden="false" customHeight="true" outlineLevel="0" collapsed="false"/>
    <row r="1039594" customFormat="false" ht="12.8" hidden="false" customHeight="true" outlineLevel="0" collapsed="false"/>
    <row r="1039595" customFormat="false" ht="12.8" hidden="false" customHeight="true" outlineLevel="0" collapsed="false"/>
    <row r="1039596" customFormat="false" ht="12.8" hidden="false" customHeight="true" outlineLevel="0" collapsed="false"/>
    <row r="1039597" customFormat="false" ht="12.8" hidden="false" customHeight="true" outlineLevel="0" collapsed="false"/>
    <row r="1039598" customFormat="false" ht="12.8" hidden="false" customHeight="true" outlineLevel="0" collapsed="false"/>
    <row r="1039599" customFormat="false" ht="12.8" hidden="false" customHeight="true" outlineLevel="0" collapsed="false"/>
    <row r="1039600" customFormat="false" ht="12.8" hidden="false" customHeight="true" outlineLevel="0" collapsed="false"/>
    <row r="1039601" customFormat="false" ht="12.8" hidden="false" customHeight="true" outlineLevel="0" collapsed="false"/>
    <row r="1039602" customFormat="false" ht="12.8" hidden="false" customHeight="true" outlineLevel="0" collapsed="false"/>
    <row r="1039603" customFormat="false" ht="12.8" hidden="false" customHeight="true" outlineLevel="0" collapsed="false"/>
    <row r="1039604" customFormat="false" ht="12.8" hidden="false" customHeight="true" outlineLevel="0" collapsed="false"/>
    <row r="1039605" customFormat="false" ht="12.8" hidden="false" customHeight="true" outlineLevel="0" collapsed="false"/>
    <row r="1039606" customFormat="false" ht="12.8" hidden="false" customHeight="true" outlineLevel="0" collapsed="false"/>
    <row r="1039607" customFormat="false" ht="12.8" hidden="false" customHeight="true" outlineLevel="0" collapsed="false"/>
    <row r="1039608" customFormat="false" ht="12.8" hidden="false" customHeight="true" outlineLevel="0" collapsed="false"/>
    <row r="1039609" customFormat="false" ht="12.8" hidden="false" customHeight="true" outlineLevel="0" collapsed="false"/>
    <row r="1039610" customFormat="false" ht="12.8" hidden="false" customHeight="true" outlineLevel="0" collapsed="false"/>
    <row r="1039611" customFormat="false" ht="12.8" hidden="false" customHeight="true" outlineLevel="0" collapsed="false"/>
    <row r="1039612" customFormat="false" ht="12.8" hidden="false" customHeight="true" outlineLevel="0" collapsed="false"/>
    <row r="1039613" customFormat="false" ht="12.8" hidden="false" customHeight="true" outlineLevel="0" collapsed="false"/>
    <row r="1039614" customFormat="false" ht="12.8" hidden="false" customHeight="true" outlineLevel="0" collapsed="false"/>
    <row r="1039615" customFormat="false" ht="12.8" hidden="false" customHeight="true" outlineLevel="0" collapsed="false"/>
    <row r="1039616" customFormat="false" ht="12.8" hidden="false" customHeight="true" outlineLevel="0" collapsed="false"/>
    <row r="1039617" customFormat="false" ht="12.8" hidden="false" customHeight="true" outlineLevel="0" collapsed="false"/>
    <row r="1039618" customFormat="false" ht="12.8" hidden="false" customHeight="true" outlineLevel="0" collapsed="false"/>
    <row r="1039619" customFormat="false" ht="12.8" hidden="false" customHeight="true" outlineLevel="0" collapsed="false"/>
    <row r="1039620" customFormat="false" ht="12.8" hidden="false" customHeight="true" outlineLevel="0" collapsed="false"/>
    <row r="1039621" customFormat="false" ht="12.8" hidden="false" customHeight="true" outlineLevel="0" collapsed="false"/>
    <row r="1039622" customFormat="false" ht="12.8" hidden="false" customHeight="true" outlineLevel="0" collapsed="false"/>
    <row r="1039623" customFormat="false" ht="12.8" hidden="false" customHeight="true" outlineLevel="0" collapsed="false"/>
    <row r="1039624" customFormat="false" ht="12.8" hidden="false" customHeight="true" outlineLevel="0" collapsed="false"/>
    <row r="1039625" customFormat="false" ht="12.8" hidden="false" customHeight="true" outlineLevel="0" collapsed="false"/>
    <row r="1039626" customFormat="false" ht="12.8" hidden="false" customHeight="true" outlineLevel="0" collapsed="false"/>
    <row r="1039627" customFormat="false" ht="12.8" hidden="false" customHeight="true" outlineLevel="0" collapsed="false"/>
    <row r="1039628" customFormat="false" ht="12.8" hidden="false" customHeight="true" outlineLevel="0" collapsed="false"/>
    <row r="1039629" customFormat="false" ht="12.8" hidden="false" customHeight="true" outlineLevel="0" collapsed="false"/>
    <row r="1039630" customFormat="false" ht="12.8" hidden="false" customHeight="true" outlineLevel="0" collapsed="false"/>
    <row r="1039631" customFormat="false" ht="12.8" hidden="false" customHeight="true" outlineLevel="0" collapsed="false"/>
    <row r="1039632" customFormat="false" ht="12.8" hidden="false" customHeight="true" outlineLevel="0" collapsed="false"/>
    <row r="1039633" customFormat="false" ht="12.8" hidden="false" customHeight="true" outlineLevel="0" collapsed="false"/>
    <row r="1039634" customFormat="false" ht="12.8" hidden="false" customHeight="true" outlineLevel="0" collapsed="false"/>
    <row r="1039635" customFormat="false" ht="12.8" hidden="false" customHeight="true" outlineLevel="0" collapsed="false"/>
    <row r="1039636" customFormat="false" ht="12.8" hidden="false" customHeight="true" outlineLevel="0" collapsed="false"/>
    <row r="1039637" customFormat="false" ht="12.8" hidden="false" customHeight="true" outlineLevel="0" collapsed="false"/>
    <row r="1039638" customFormat="false" ht="12.8" hidden="false" customHeight="true" outlineLevel="0" collapsed="false"/>
    <row r="1039639" customFormat="false" ht="12.8" hidden="false" customHeight="true" outlineLevel="0" collapsed="false"/>
    <row r="1039640" customFormat="false" ht="12.8" hidden="false" customHeight="true" outlineLevel="0" collapsed="false"/>
    <row r="1039641" customFormat="false" ht="12.8" hidden="false" customHeight="true" outlineLevel="0" collapsed="false"/>
    <row r="1039642" customFormat="false" ht="12.8" hidden="false" customHeight="true" outlineLevel="0" collapsed="false"/>
    <row r="1039643" customFormat="false" ht="12.8" hidden="false" customHeight="true" outlineLevel="0" collapsed="false"/>
    <row r="1039644" customFormat="false" ht="12.8" hidden="false" customHeight="true" outlineLevel="0" collapsed="false"/>
    <row r="1039645" customFormat="false" ht="12.8" hidden="false" customHeight="true" outlineLevel="0" collapsed="false"/>
    <row r="1039646" customFormat="false" ht="12.8" hidden="false" customHeight="true" outlineLevel="0" collapsed="false"/>
    <row r="1039647" customFormat="false" ht="12.8" hidden="false" customHeight="true" outlineLevel="0" collapsed="false"/>
    <row r="1039648" customFormat="false" ht="12.8" hidden="false" customHeight="true" outlineLevel="0" collapsed="false"/>
    <row r="1039649" customFormat="false" ht="12.8" hidden="false" customHeight="true" outlineLevel="0" collapsed="false"/>
    <row r="1039650" customFormat="false" ht="12.8" hidden="false" customHeight="true" outlineLevel="0" collapsed="false"/>
    <row r="1039651" customFormat="false" ht="12.8" hidden="false" customHeight="true" outlineLevel="0" collapsed="false"/>
    <row r="1039652" customFormat="false" ht="12.8" hidden="false" customHeight="true" outlineLevel="0" collapsed="false"/>
    <row r="1039653" customFormat="false" ht="12.8" hidden="false" customHeight="true" outlineLevel="0" collapsed="false"/>
    <row r="1039654" customFormat="false" ht="12.8" hidden="false" customHeight="true" outlineLevel="0" collapsed="false"/>
    <row r="1039655" customFormat="false" ht="12.8" hidden="false" customHeight="true" outlineLevel="0" collapsed="false"/>
    <row r="1039656" customFormat="false" ht="12.8" hidden="false" customHeight="true" outlineLevel="0" collapsed="false"/>
    <row r="1039657" customFormat="false" ht="12.8" hidden="false" customHeight="true" outlineLevel="0" collapsed="false"/>
    <row r="1039658" customFormat="false" ht="12.8" hidden="false" customHeight="true" outlineLevel="0" collapsed="false"/>
    <row r="1039659" customFormat="false" ht="12.8" hidden="false" customHeight="true" outlineLevel="0" collapsed="false"/>
    <row r="1039660" customFormat="false" ht="12.8" hidden="false" customHeight="true" outlineLevel="0" collapsed="false"/>
    <row r="1039661" customFormat="false" ht="12.8" hidden="false" customHeight="true" outlineLevel="0" collapsed="false"/>
    <row r="1039662" customFormat="false" ht="12.8" hidden="false" customHeight="true" outlineLevel="0" collapsed="false"/>
    <row r="1039663" customFormat="false" ht="12.8" hidden="false" customHeight="true" outlineLevel="0" collapsed="false"/>
    <row r="1039664" customFormat="false" ht="12.8" hidden="false" customHeight="true" outlineLevel="0" collapsed="false"/>
    <row r="1039665" customFormat="false" ht="12.8" hidden="false" customHeight="true" outlineLevel="0" collapsed="false"/>
    <row r="1039666" customFormat="false" ht="12.8" hidden="false" customHeight="true" outlineLevel="0" collapsed="false"/>
    <row r="1039667" customFormat="false" ht="12.8" hidden="false" customHeight="true" outlineLevel="0" collapsed="false"/>
    <row r="1039668" customFormat="false" ht="12.8" hidden="false" customHeight="true" outlineLevel="0" collapsed="false"/>
    <row r="1039669" customFormat="false" ht="12.8" hidden="false" customHeight="true" outlineLevel="0" collapsed="false"/>
    <row r="1039670" customFormat="false" ht="12.8" hidden="false" customHeight="true" outlineLevel="0" collapsed="false"/>
    <row r="1039671" customFormat="false" ht="12.8" hidden="false" customHeight="true" outlineLevel="0" collapsed="false"/>
    <row r="1039672" customFormat="false" ht="12.8" hidden="false" customHeight="true" outlineLevel="0" collapsed="false"/>
    <row r="1039673" customFormat="false" ht="12.8" hidden="false" customHeight="true" outlineLevel="0" collapsed="false"/>
    <row r="1039674" customFormat="false" ht="12.8" hidden="false" customHeight="true" outlineLevel="0" collapsed="false"/>
    <row r="1039675" customFormat="false" ht="12.8" hidden="false" customHeight="true" outlineLevel="0" collapsed="false"/>
    <row r="1039676" customFormat="false" ht="12.8" hidden="false" customHeight="true" outlineLevel="0" collapsed="false"/>
    <row r="1039677" customFormat="false" ht="12.8" hidden="false" customHeight="true" outlineLevel="0" collapsed="false"/>
    <row r="1039678" customFormat="false" ht="12.8" hidden="false" customHeight="true" outlineLevel="0" collapsed="false"/>
    <row r="1039679" customFormat="false" ht="12.8" hidden="false" customHeight="true" outlineLevel="0" collapsed="false"/>
    <row r="1039680" customFormat="false" ht="12.8" hidden="false" customHeight="true" outlineLevel="0" collapsed="false"/>
    <row r="1039681" customFormat="false" ht="12.8" hidden="false" customHeight="true" outlineLevel="0" collapsed="false"/>
    <row r="1039682" customFormat="false" ht="12.8" hidden="false" customHeight="true" outlineLevel="0" collapsed="false"/>
    <row r="1039683" customFormat="false" ht="12.8" hidden="false" customHeight="true" outlineLevel="0" collapsed="false"/>
    <row r="1039684" customFormat="false" ht="12.8" hidden="false" customHeight="true" outlineLevel="0" collapsed="false"/>
    <row r="1039685" customFormat="false" ht="12.8" hidden="false" customHeight="true" outlineLevel="0" collapsed="false"/>
    <row r="1039686" customFormat="false" ht="12.8" hidden="false" customHeight="true" outlineLevel="0" collapsed="false"/>
    <row r="1039687" customFormat="false" ht="12.8" hidden="false" customHeight="true" outlineLevel="0" collapsed="false"/>
    <row r="1039688" customFormat="false" ht="12.8" hidden="false" customHeight="true" outlineLevel="0" collapsed="false"/>
    <row r="1039689" customFormat="false" ht="12.8" hidden="false" customHeight="true" outlineLevel="0" collapsed="false"/>
    <row r="1039690" customFormat="false" ht="12.8" hidden="false" customHeight="true" outlineLevel="0" collapsed="false"/>
    <row r="1039691" customFormat="false" ht="12.8" hidden="false" customHeight="true" outlineLevel="0" collapsed="false"/>
    <row r="1039692" customFormat="false" ht="12.8" hidden="false" customHeight="true" outlineLevel="0" collapsed="false"/>
    <row r="1039693" customFormat="false" ht="12.8" hidden="false" customHeight="true" outlineLevel="0" collapsed="false"/>
    <row r="1039694" customFormat="false" ht="12.8" hidden="false" customHeight="true" outlineLevel="0" collapsed="false"/>
    <row r="1039695" customFormat="false" ht="12.8" hidden="false" customHeight="true" outlineLevel="0" collapsed="false"/>
    <row r="1039696" customFormat="false" ht="12.8" hidden="false" customHeight="true" outlineLevel="0" collapsed="false"/>
    <row r="1039697" customFormat="false" ht="12.8" hidden="false" customHeight="true" outlineLevel="0" collapsed="false"/>
    <row r="1039698" customFormat="false" ht="12.8" hidden="false" customHeight="true" outlineLevel="0" collapsed="false"/>
    <row r="1039699" customFormat="false" ht="12.8" hidden="false" customHeight="true" outlineLevel="0" collapsed="false"/>
    <row r="1039700" customFormat="false" ht="12.8" hidden="false" customHeight="true" outlineLevel="0" collapsed="false"/>
    <row r="1039701" customFormat="false" ht="12.8" hidden="false" customHeight="true" outlineLevel="0" collapsed="false"/>
    <row r="1039702" customFormat="false" ht="12.8" hidden="false" customHeight="true" outlineLevel="0" collapsed="false"/>
    <row r="1039703" customFormat="false" ht="12.8" hidden="false" customHeight="true" outlineLevel="0" collapsed="false"/>
    <row r="1039704" customFormat="false" ht="12.8" hidden="false" customHeight="true" outlineLevel="0" collapsed="false"/>
    <row r="1039705" customFormat="false" ht="12.8" hidden="false" customHeight="true" outlineLevel="0" collapsed="false"/>
    <row r="1039706" customFormat="false" ht="12.8" hidden="false" customHeight="true" outlineLevel="0" collapsed="false"/>
    <row r="1039707" customFormat="false" ht="12.8" hidden="false" customHeight="true" outlineLevel="0" collapsed="false"/>
    <row r="1039708" customFormat="false" ht="12.8" hidden="false" customHeight="true" outlineLevel="0" collapsed="false"/>
    <row r="1039709" customFormat="false" ht="12.8" hidden="false" customHeight="true" outlineLevel="0" collapsed="false"/>
    <row r="1039710" customFormat="false" ht="12.8" hidden="false" customHeight="true" outlineLevel="0" collapsed="false"/>
    <row r="1039711" customFormat="false" ht="12.8" hidden="false" customHeight="true" outlineLevel="0" collapsed="false"/>
    <row r="1039712" customFormat="false" ht="12.8" hidden="false" customHeight="true" outlineLevel="0" collapsed="false"/>
    <row r="1039713" customFormat="false" ht="12.8" hidden="false" customHeight="true" outlineLevel="0" collapsed="false"/>
    <row r="1039714" customFormat="false" ht="12.8" hidden="false" customHeight="true" outlineLevel="0" collapsed="false"/>
    <row r="1039715" customFormat="false" ht="12.8" hidden="false" customHeight="true" outlineLevel="0" collapsed="false"/>
    <row r="1039716" customFormat="false" ht="12.8" hidden="false" customHeight="true" outlineLevel="0" collapsed="false"/>
    <row r="1039717" customFormat="false" ht="12.8" hidden="false" customHeight="true" outlineLevel="0" collapsed="false"/>
    <row r="1039718" customFormat="false" ht="12.8" hidden="false" customHeight="true" outlineLevel="0" collapsed="false"/>
    <row r="1039719" customFormat="false" ht="12.8" hidden="false" customHeight="true" outlineLevel="0" collapsed="false"/>
    <row r="1039720" customFormat="false" ht="12.8" hidden="false" customHeight="true" outlineLevel="0" collapsed="false"/>
    <row r="1039721" customFormat="false" ht="12.8" hidden="false" customHeight="true" outlineLevel="0" collapsed="false"/>
    <row r="1039722" customFormat="false" ht="12.8" hidden="false" customHeight="true" outlineLevel="0" collapsed="false"/>
    <row r="1039723" customFormat="false" ht="12.8" hidden="false" customHeight="true" outlineLevel="0" collapsed="false"/>
    <row r="1039724" customFormat="false" ht="12.8" hidden="false" customHeight="true" outlineLevel="0" collapsed="false"/>
    <row r="1039725" customFormat="false" ht="12.8" hidden="false" customHeight="true" outlineLevel="0" collapsed="false"/>
    <row r="1039726" customFormat="false" ht="12.8" hidden="false" customHeight="true" outlineLevel="0" collapsed="false"/>
    <row r="1039727" customFormat="false" ht="12.8" hidden="false" customHeight="true" outlineLevel="0" collapsed="false"/>
    <row r="1039728" customFormat="false" ht="12.8" hidden="false" customHeight="true" outlineLevel="0" collapsed="false"/>
    <row r="1039729" customFormat="false" ht="12.8" hidden="false" customHeight="true" outlineLevel="0" collapsed="false"/>
    <row r="1039730" customFormat="false" ht="12.8" hidden="false" customHeight="true" outlineLevel="0" collapsed="false"/>
    <row r="1039731" customFormat="false" ht="12.8" hidden="false" customHeight="true" outlineLevel="0" collapsed="false"/>
    <row r="1039732" customFormat="false" ht="12.8" hidden="false" customHeight="true" outlineLevel="0" collapsed="false"/>
    <row r="1039733" customFormat="false" ht="12.8" hidden="false" customHeight="true" outlineLevel="0" collapsed="false"/>
    <row r="1039734" customFormat="false" ht="12.8" hidden="false" customHeight="true" outlineLevel="0" collapsed="false"/>
    <row r="1039735" customFormat="false" ht="12.8" hidden="false" customHeight="true" outlineLevel="0" collapsed="false"/>
    <row r="1039736" customFormat="false" ht="12.8" hidden="false" customHeight="true" outlineLevel="0" collapsed="false"/>
    <row r="1039737" customFormat="false" ht="12.8" hidden="false" customHeight="true" outlineLevel="0" collapsed="false"/>
    <row r="1039738" customFormat="false" ht="12.8" hidden="false" customHeight="true" outlineLevel="0" collapsed="false"/>
    <row r="1039739" customFormat="false" ht="12.8" hidden="false" customHeight="true" outlineLevel="0" collapsed="false"/>
    <row r="1039740" customFormat="false" ht="12.8" hidden="false" customHeight="true" outlineLevel="0" collapsed="false"/>
    <row r="1039741" customFormat="false" ht="12.8" hidden="false" customHeight="true" outlineLevel="0" collapsed="false"/>
    <row r="1039742" customFormat="false" ht="12.8" hidden="false" customHeight="true" outlineLevel="0" collapsed="false"/>
    <row r="1039743" customFormat="false" ht="12.8" hidden="false" customHeight="true" outlineLevel="0" collapsed="false"/>
    <row r="1039744" customFormat="false" ht="12.8" hidden="false" customHeight="true" outlineLevel="0" collapsed="false"/>
    <row r="1039745" customFormat="false" ht="12.8" hidden="false" customHeight="true" outlineLevel="0" collapsed="false"/>
    <row r="1039746" customFormat="false" ht="12.8" hidden="false" customHeight="true" outlineLevel="0" collapsed="false"/>
    <row r="1039747" customFormat="false" ht="12.8" hidden="false" customHeight="true" outlineLevel="0" collapsed="false"/>
    <row r="1039748" customFormat="false" ht="12.8" hidden="false" customHeight="true" outlineLevel="0" collapsed="false"/>
    <row r="1039749" customFormat="false" ht="12.8" hidden="false" customHeight="true" outlineLevel="0" collapsed="false"/>
    <row r="1039750" customFormat="false" ht="12.8" hidden="false" customHeight="true" outlineLevel="0" collapsed="false"/>
    <row r="1039751" customFormat="false" ht="12.8" hidden="false" customHeight="true" outlineLevel="0" collapsed="false"/>
    <row r="1039752" customFormat="false" ht="12.8" hidden="false" customHeight="true" outlineLevel="0" collapsed="false"/>
    <row r="1039753" customFormat="false" ht="12.8" hidden="false" customHeight="true" outlineLevel="0" collapsed="false"/>
    <row r="1039754" customFormat="false" ht="12.8" hidden="false" customHeight="true" outlineLevel="0" collapsed="false"/>
    <row r="1039755" customFormat="false" ht="12.8" hidden="false" customHeight="true" outlineLevel="0" collapsed="false"/>
    <row r="1039756" customFormat="false" ht="12.8" hidden="false" customHeight="true" outlineLevel="0" collapsed="false"/>
    <row r="1039757" customFormat="false" ht="12.8" hidden="false" customHeight="true" outlineLevel="0" collapsed="false"/>
    <row r="1039758" customFormat="false" ht="12.8" hidden="false" customHeight="true" outlineLevel="0" collapsed="false"/>
    <row r="1039759" customFormat="false" ht="12.8" hidden="false" customHeight="true" outlineLevel="0" collapsed="false"/>
    <row r="1039760" customFormat="false" ht="12.8" hidden="false" customHeight="true" outlineLevel="0" collapsed="false"/>
    <row r="1039761" customFormat="false" ht="12.8" hidden="false" customHeight="true" outlineLevel="0" collapsed="false"/>
    <row r="1039762" customFormat="false" ht="12.8" hidden="false" customHeight="true" outlineLevel="0" collapsed="false"/>
    <row r="1039763" customFormat="false" ht="12.8" hidden="false" customHeight="true" outlineLevel="0" collapsed="false"/>
    <row r="1039764" customFormat="false" ht="12.8" hidden="false" customHeight="true" outlineLevel="0" collapsed="false"/>
    <row r="1039765" customFormat="false" ht="12.8" hidden="false" customHeight="true" outlineLevel="0" collapsed="false"/>
    <row r="1039766" customFormat="false" ht="12.8" hidden="false" customHeight="true" outlineLevel="0" collapsed="false"/>
    <row r="1039767" customFormat="false" ht="12.8" hidden="false" customHeight="true" outlineLevel="0" collapsed="false"/>
    <row r="1039768" customFormat="false" ht="12.8" hidden="false" customHeight="true" outlineLevel="0" collapsed="false"/>
    <row r="1039769" customFormat="false" ht="12.8" hidden="false" customHeight="true" outlineLevel="0" collapsed="false"/>
    <row r="1039770" customFormat="false" ht="12.8" hidden="false" customHeight="true" outlineLevel="0" collapsed="false"/>
    <row r="1039771" customFormat="false" ht="12.8" hidden="false" customHeight="true" outlineLevel="0" collapsed="false"/>
    <row r="1039772" customFormat="false" ht="12.8" hidden="false" customHeight="true" outlineLevel="0" collapsed="false"/>
    <row r="1039773" customFormat="false" ht="12.8" hidden="false" customHeight="true" outlineLevel="0" collapsed="false"/>
    <row r="1039774" customFormat="false" ht="12.8" hidden="false" customHeight="true" outlineLevel="0" collapsed="false"/>
    <row r="1039775" customFormat="false" ht="12.8" hidden="false" customHeight="true" outlineLevel="0" collapsed="false"/>
    <row r="1039776" customFormat="false" ht="12.8" hidden="false" customHeight="true" outlineLevel="0" collapsed="false"/>
    <row r="1039777" customFormat="false" ht="12.8" hidden="false" customHeight="true" outlineLevel="0" collapsed="false"/>
    <row r="1039778" customFormat="false" ht="12.8" hidden="false" customHeight="true" outlineLevel="0" collapsed="false"/>
    <row r="1039779" customFormat="false" ht="12.8" hidden="false" customHeight="true" outlineLevel="0" collapsed="false"/>
    <row r="1039780" customFormat="false" ht="12.8" hidden="false" customHeight="true" outlineLevel="0" collapsed="false"/>
    <row r="1039781" customFormat="false" ht="12.8" hidden="false" customHeight="true" outlineLevel="0" collapsed="false"/>
    <row r="1039782" customFormat="false" ht="12.8" hidden="false" customHeight="true" outlineLevel="0" collapsed="false"/>
    <row r="1039783" customFormat="false" ht="12.8" hidden="false" customHeight="true" outlineLevel="0" collapsed="false"/>
    <row r="1039784" customFormat="false" ht="12.8" hidden="false" customHeight="true" outlineLevel="0" collapsed="false"/>
    <row r="1039785" customFormat="false" ht="12.8" hidden="false" customHeight="true" outlineLevel="0" collapsed="false"/>
    <row r="1039786" customFormat="false" ht="12.8" hidden="false" customHeight="true" outlineLevel="0" collapsed="false"/>
    <row r="1039787" customFormat="false" ht="12.8" hidden="false" customHeight="true" outlineLevel="0" collapsed="false"/>
    <row r="1039788" customFormat="false" ht="12.8" hidden="false" customHeight="true" outlineLevel="0" collapsed="false"/>
    <row r="1039789" customFormat="false" ht="12.8" hidden="false" customHeight="true" outlineLevel="0" collapsed="false"/>
    <row r="1039790" customFormat="false" ht="12.8" hidden="false" customHeight="true" outlineLevel="0" collapsed="false"/>
    <row r="1039791" customFormat="false" ht="12.8" hidden="false" customHeight="true" outlineLevel="0" collapsed="false"/>
    <row r="1039792" customFormat="false" ht="12.8" hidden="false" customHeight="true" outlineLevel="0" collapsed="false"/>
    <row r="1039793" customFormat="false" ht="12.8" hidden="false" customHeight="true" outlineLevel="0" collapsed="false"/>
    <row r="1039794" customFormat="false" ht="12.8" hidden="false" customHeight="true" outlineLevel="0" collapsed="false"/>
    <row r="1039795" customFormat="false" ht="12.8" hidden="false" customHeight="true" outlineLevel="0" collapsed="false"/>
    <row r="1039796" customFormat="false" ht="12.8" hidden="false" customHeight="true" outlineLevel="0" collapsed="false"/>
    <row r="1039797" customFormat="false" ht="12.8" hidden="false" customHeight="true" outlineLevel="0" collapsed="false"/>
    <row r="1039798" customFormat="false" ht="12.8" hidden="false" customHeight="true" outlineLevel="0" collapsed="false"/>
    <row r="1039799" customFormat="false" ht="12.8" hidden="false" customHeight="true" outlineLevel="0" collapsed="false"/>
    <row r="1039800" customFormat="false" ht="12.8" hidden="false" customHeight="true" outlineLevel="0" collapsed="false"/>
    <row r="1039801" customFormat="false" ht="12.8" hidden="false" customHeight="true" outlineLevel="0" collapsed="false"/>
    <row r="1039802" customFormat="false" ht="12.8" hidden="false" customHeight="true" outlineLevel="0" collapsed="false"/>
    <row r="1039803" customFormat="false" ht="12.8" hidden="false" customHeight="true" outlineLevel="0" collapsed="false"/>
    <row r="1039804" customFormat="false" ht="12.8" hidden="false" customHeight="true" outlineLevel="0" collapsed="false"/>
    <row r="1039805" customFormat="false" ht="12.8" hidden="false" customHeight="true" outlineLevel="0" collapsed="false"/>
    <row r="1039806" customFormat="false" ht="12.8" hidden="false" customHeight="true" outlineLevel="0" collapsed="false"/>
    <row r="1039807" customFormat="false" ht="12.8" hidden="false" customHeight="true" outlineLevel="0" collapsed="false"/>
    <row r="1039808" customFormat="false" ht="12.8" hidden="false" customHeight="true" outlineLevel="0" collapsed="false"/>
    <row r="1039809" customFormat="false" ht="12.8" hidden="false" customHeight="true" outlineLevel="0" collapsed="false"/>
    <row r="1039810" customFormat="false" ht="12.8" hidden="false" customHeight="true" outlineLevel="0" collapsed="false"/>
    <row r="1039811" customFormat="false" ht="12.8" hidden="false" customHeight="true" outlineLevel="0" collapsed="false"/>
    <row r="1039812" customFormat="false" ht="12.8" hidden="false" customHeight="true" outlineLevel="0" collapsed="false"/>
    <row r="1039813" customFormat="false" ht="12.8" hidden="false" customHeight="true" outlineLevel="0" collapsed="false"/>
    <row r="1039814" customFormat="false" ht="12.8" hidden="false" customHeight="true" outlineLevel="0" collapsed="false"/>
    <row r="1039815" customFormat="false" ht="12.8" hidden="false" customHeight="true" outlineLevel="0" collapsed="false"/>
    <row r="1039816" customFormat="false" ht="12.8" hidden="false" customHeight="true" outlineLevel="0" collapsed="false"/>
    <row r="1039817" customFormat="false" ht="12.8" hidden="false" customHeight="true" outlineLevel="0" collapsed="false"/>
    <row r="1039818" customFormat="false" ht="12.8" hidden="false" customHeight="true" outlineLevel="0" collapsed="false"/>
    <row r="1039819" customFormat="false" ht="12.8" hidden="false" customHeight="true" outlineLevel="0" collapsed="false"/>
    <row r="1039820" customFormat="false" ht="12.8" hidden="false" customHeight="true" outlineLevel="0" collapsed="false"/>
    <row r="1039821" customFormat="false" ht="12.8" hidden="false" customHeight="true" outlineLevel="0" collapsed="false"/>
    <row r="1039822" customFormat="false" ht="12.8" hidden="false" customHeight="true" outlineLevel="0" collapsed="false"/>
    <row r="1039823" customFormat="false" ht="12.8" hidden="false" customHeight="true" outlineLevel="0" collapsed="false"/>
    <row r="1039824" customFormat="false" ht="12.8" hidden="false" customHeight="true" outlineLevel="0" collapsed="false"/>
    <row r="1039825" customFormat="false" ht="12.8" hidden="false" customHeight="true" outlineLevel="0" collapsed="false"/>
    <row r="1039826" customFormat="false" ht="12.8" hidden="false" customHeight="true" outlineLevel="0" collapsed="false"/>
    <row r="1039827" customFormat="false" ht="12.8" hidden="false" customHeight="true" outlineLevel="0" collapsed="false"/>
    <row r="1039828" customFormat="false" ht="12.8" hidden="false" customHeight="true" outlineLevel="0" collapsed="false"/>
    <row r="1039829" customFormat="false" ht="12.8" hidden="false" customHeight="true" outlineLevel="0" collapsed="false"/>
    <row r="1039830" customFormat="false" ht="12.8" hidden="false" customHeight="true" outlineLevel="0" collapsed="false"/>
    <row r="1039831" customFormat="false" ht="12.8" hidden="false" customHeight="true" outlineLevel="0" collapsed="false"/>
    <row r="1039832" customFormat="false" ht="12.8" hidden="false" customHeight="true" outlineLevel="0" collapsed="false"/>
    <row r="1039833" customFormat="false" ht="12.8" hidden="false" customHeight="true" outlineLevel="0" collapsed="false"/>
    <row r="1039834" customFormat="false" ht="12.8" hidden="false" customHeight="true" outlineLevel="0" collapsed="false"/>
    <row r="1039835" customFormat="false" ht="12.8" hidden="false" customHeight="true" outlineLevel="0" collapsed="false"/>
    <row r="1039836" customFormat="false" ht="12.8" hidden="false" customHeight="true" outlineLevel="0" collapsed="false"/>
    <row r="1039837" customFormat="false" ht="12.8" hidden="false" customHeight="true" outlineLevel="0" collapsed="false"/>
    <row r="1039838" customFormat="false" ht="12.8" hidden="false" customHeight="true" outlineLevel="0" collapsed="false"/>
    <row r="1039839" customFormat="false" ht="12.8" hidden="false" customHeight="true" outlineLevel="0" collapsed="false"/>
    <row r="1039840" customFormat="false" ht="12.8" hidden="false" customHeight="true" outlineLevel="0" collapsed="false"/>
    <row r="1039841" customFormat="false" ht="12.8" hidden="false" customHeight="true" outlineLevel="0" collapsed="false"/>
    <row r="1039842" customFormat="false" ht="12.8" hidden="false" customHeight="true" outlineLevel="0" collapsed="false"/>
    <row r="1039843" customFormat="false" ht="12.8" hidden="false" customHeight="true" outlineLevel="0" collapsed="false"/>
    <row r="1039844" customFormat="false" ht="12.8" hidden="false" customHeight="true" outlineLevel="0" collapsed="false"/>
    <row r="1039845" customFormat="false" ht="12.8" hidden="false" customHeight="true" outlineLevel="0" collapsed="false"/>
    <row r="1039846" customFormat="false" ht="12.8" hidden="false" customHeight="true" outlineLevel="0" collapsed="false"/>
    <row r="1039847" customFormat="false" ht="12.8" hidden="false" customHeight="true" outlineLevel="0" collapsed="false"/>
    <row r="1039848" customFormat="false" ht="12.8" hidden="false" customHeight="true" outlineLevel="0" collapsed="false"/>
    <row r="1039849" customFormat="false" ht="12.8" hidden="false" customHeight="true" outlineLevel="0" collapsed="false"/>
    <row r="1039850" customFormat="false" ht="12.8" hidden="false" customHeight="true" outlineLevel="0" collapsed="false"/>
    <row r="1039851" customFormat="false" ht="12.8" hidden="false" customHeight="true" outlineLevel="0" collapsed="false"/>
    <row r="1039852" customFormat="false" ht="12.8" hidden="false" customHeight="true" outlineLevel="0" collapsed="false"/>
    <row r="1039853" customFormat="false" ht="12.8" hidden="false" customHeight="true" outlineLevel="0" collapsed="false"/>
    <row r="1039854" customFormat="false" ht="12.8" hidden="false" customHeight="true" outlineLevel="0" collapsed="false"/>
    <row r="1039855" customFormat="false" ht="12.8" hidden="false" customHeight="true" outlineLevel="0" collapsed="false"/>
    <row r="1039856" customFormat="false" ht="12.8" hidden="false" customHeight="true" outlineLevel="0" collapsed="false"/>
    <row r="1039857" customFormat="false" ht="12.8" hidden="false" customHeight="true" outlineLevel="0" collapsed="false"/>
    <row r="1039858" customFormat="false" ht="12.8" hidden="false" customHeight="true" outlineLevel="0" collapsed="false"/>
    <row r="1039859" customFormat="false" ht="12.8" hidden="false" customHeight="true" outlineLevel="0" collapsed="false"/>
    <row r="1039860" customFormat="false" ht="12.8" hidden="false" customHeight="true" outlineLevel="0" collapsed="false"/>
    <row r="1039861" customFormat="false" ht="12.8" hidden="false" customHeight="true" outlineLevel="0" collapsed="false"/>
    <row r="1039862" customFormat="false" ht="12.8" hidden="false" customHeight="true" outlineLevel="0" collapsed="false"/>
    <row r="1039863" customFormat="false" ht="12.8" hidden="false" customHeight="true" outlineLevel="0" collapsed="false"/>
    <row r="1039864" customFormat="false" ht="12.8" hidden="false" customHeight="true" outlineLevel="0" collapsed="false"/>
    <row r="1039865" customFormat="false" ht="12.8" hidden="false" customHeight="true" outlineLevel="0" collapsed="false"/>
    <row r="1039866" customFormat="false" ht="12.8" hidden="false" customHeight="true" outlineLevel="0" collapsed="false"/>
    <row r="1039867" customFormat="false" ht="12.8" hidden="false" customHeight="true" outlineLevel="0" collapsed="false"/>
    <row r="1039868" customFormat="false" ht="12.8" hidden="false" customHeight="true" outlineLevel="0" collapsed="false"/>
    <row r="1039869" customFormat="false" ht="12.8" hidden="false" customHeight="true" outlineLevel="0" collapsed="false"/>
    <row r="1039870" customFormat="false" ht="12.8" hidden="false" customHeight="true" outlineLevel="0" collapsed="false"/>
    <row r="1039871" customFormat="false" ht="12.8" hidden="false" customHeight="true" outlineLevel="0" collapsed="false"/>
    <row r="1039872" customFormat="false" ht="12.8" hidden="false" customHeight="true" outlineLevel="0" collapsed="false"/>
    <row r="1039873" customFormat="false" ht="12.8" hidden="false" customHeight="true" outlineLevel="0" collapsed="false"/>
    <row r="1039874" customFormat="false" ht="12.8" hidden="false" customHeight="true" outlineLevel="0" collapsed="false"/>
    <row r="1039875" customFormat="false" ht="12.8" hidden="false" customHeight="true" outlineLevel="0" collapsed="false"/>
    <row r="1039876" customFormat="false" ht="12.8" hidden="false" customHeight="true" outlineLevel="0" collapsed="false"/>
    <row r="1039877" customFormat="false" ht="12.8" hidden="false" customHeight="true" outlineLevel="0" collapsed="false"/>
    <row r="1039878" customFormat="false" ht="12.8" hidden="false" customHeight="true" outlineLevel="0" collapsed="false"/>
    <row r="1039879" customFormat="false" ht="12.8" hidden="false" customHeight="true" outlineLevel="0" collapsed="false"/>
    <row r="1039880" customFormat="false" ht="12.8" hidden="false" customHeight="true" outlineLevel="0" collapsed="false"/>
    <row r="1039881" customFormat="false" ht="12.8" hidden="false" customHeight="true" outlineLevel="0" collapsed="false"/>
    <row r="1039882" customFormat="false" ht="12.8" hidden="false" customHeight="true" outlineLevel="0" collapsed="false"/>
    <row r="1039883" customFormat="false" ht="12.8" hidden="false" customHeight="true" outlineLevel="0" collapsed="false"/>
    <row r="1039884" customFormat="false" ht="12.8" hidden="false" customHeight="true" outlineLevel="0" collapsed="false"/>
    <row r="1039885" customFormat="false" ht="12.8" hidden="false" customHeight="true" outlineLevel="0" collapsed="false"/>
    <row r="1039886" customFormat="false" ht="12.8" hidden="false" customHeight="true" outlineLevel="0" collapsed="false"/>
    <row r="1039887" customFormat="false" ht="12.8" hidden="false" customHeight="true" outlineLevel="0" collapsed="false"/>
    <row r="1039888" customFormat="false" ht="12.8" hidden="false" customHeight="true" outlineLevel="0" collapsed="false"/>
    <row r="1039889" customFormat="false" ht="12.8" hidden="false" customHeight="true" outlineLevel="0" collapsed="false"/>
    <row r="1039890" customFormat="false" ht="12.8" hidden="false" customHeight="true" outlineLevel="0" collapsed="false"/>
    <row r="1039891" customFormat="false" ht="12.8" hidden="false" customHeight="true" outlineLevel="0" collapsed="false"/>
    <row r="1039892" customFormat="false" ht="12.8" hidden="false" customHeight="true" outlineLevel="0" collapsed="false"/>
    <row r="1039893" customFormat="false" ht="12.8" hidden="false" customHeight="true" outlineLevel="0" collapsed="false"/>
    <row r="1039894" customFormat="false" ht="12.8" hidden="false" customHeight="true" outlineLevel="0" collapsed="false"/>
    <row r="1039895" customFormat="false" ht="12.8" hidden="false" customHeight="true" outlineLevel="0" collapsed="false"/>
    <row r="1039896" customFormat="false" ht="12.8" hidden="false" customHeight="true" outlineLevel="0" collapsed="false"/>
    <row r="1039897" customFormat="false" ht="12.8" hidden="false" customHeight="true" outlineLevel="0" collapsed="false"/>
    <row r="1039898" customFormat="false" ht="12.8" hidden="false" customHeight="true" outlineLevel="0" collapsed="false"/>
    <row r="1039899" customFormat="false" ht="12.8" hidden="false" customHeight="true" outlineLevel="0" collapsed="false"/>
    <row r="1039900" customFormat="false" ht="12.8" hidden="false" customHeight="true" outlineLevel="0" collapsed="false"/>
    <row r="1039901" customFormat="false" ht="12.8" hidden="false" customHeight="true" outlineLevel="0" collapsed="false"/>
    <row r="1039902" customFormat="false" ht="12.8" hidden="false" customHeight="true" outlineLevel="0" collapsed="false"/>
    <row r="1039903" customFormat="false" ht="12.8" hidden="false" customHeight="true" outlineLevel="0" collapsed="false"/>
    <row r="1039904" customFormat="false" ht="12.8" hidden="false" customHeight="true" outlineLevel="0" collapsed="false"/>
    <row r="1039905" customFormat="false" ht="12.8" hidden="false" customHeight="true" outlineLevel="0" collapsed="false"/>
    <row r="1039906" customFormat="false" ht="12.8" hidden="false" customHeight="true" outlineLevel="0" collapsed="false"/>
    <row r="1039907" customFormat="false" ht="12.8" hidden="false" customHeight="true" outlineLevel="0" collapsed="false"/>
    <row r="1039908" customFormat="false" ht="12.8" hidden="false" customHeight="true" outlineLevel="0" collapsed="false"/>
    <row r="1039909" customFormat="false" ht="12.8" hidden="false" customHeight="true" outlineLevel="0" collapsed="false"/>
    <row r="1039910" customFormat="false" ht="12.8" hidden="false" customHeight="true" outlineLevel="0" collapsed="false"/>
    <row r="1039911" customFormat="false" ht="12.8" hidden="false" customHeight="true" outlineLevel="0" collapsed="false"/>
    <row r="1039912" customFormat="false" ht="12.8" hidden="false" customHeight="true" outlineLevel="0" collapsed="false"/>
    <row r="1039913" customFormat="false" ht="12.8" hidden="false" customHeight="true" outlineLevel="0" collapsed="false"/>
    <row r="1039914" customFormat="false" ht="12.8" hidden="false" customHeight="true" outlineLevel="0" collapsed="false"/>
    <row r="1039915" customFormat="false" ht="12.8" hidden="false" customHeight="true" outlineLevel="0" collapsed="false"/>
    <row r="1039916" customFormat="false" ht="12.8" hidden="false" customHeight="true" outlineLevel="0" collapsed="false"/>
    <row r="1039917" customFormat="false" ht="12.8" hidden="false" customHeight="true" outlineLevel="0" collapsed="false"/>
    <row r="1039918" customFormat="false" ht="12.8" hidden="false" customHeight="true" outlineLevel="0" collapsed="false"/>
    <row r="1039919" customFormat="false" ht="12.8" hidden="false" customHeight="true" outlineLevel="0" collapsed="false"/>
    <row r="1039920" customFormat="false" ht="12.8" hidden="false" customHeight="true" outlineLevel="0" collapsed="false"/>
    <row r="1039921" customFormat="false" ht="12.8" hidden="false" customHeight="true" outlineLevel="0" collapsed="false"/>
    <row r="1039922" customFormat="false" ht="12.8" hidden="false" customHeight="true" outlineLevel="0" collapsed="false"/>
    <row r="1039923" customFormat="false" ht="12.8" hidden="false" customHeight="true" outlineLevel="0" collapsed="false"/>
    <row r="1039924" customFormat="false" ht="12.8" hidden="false" customHeight="true" outlineLevel="0" collapsed="false"/>
    <row r="1039925" customFormat="false" ht="12.8" hidden="false" customHeight="true" outlineLevel="0" collapsed="false"/>
    <row r="1039926" customFormat="false" ht="12.8" hidden="false" customHeight="true" outlineLevel="0" collapsed="false"/>
    <row r="1039927" customFormat="false" ht="12.8" hidden="false" customHeight="true" outlineLevel="0" collapsed="false"/>
    <row r="1039928" customFormat="false" ht="12.8" hidden="false" customHeight="true" outlineLevel="0" collapsed="false"/>
    <row r="1039929" customFormat="false" ht="12.8" hidden="false" customHeight="true" outlineLevel="0" collapsed="false"/>
    <row r="1039930" customFormat="false" ht="12.8" hidden="false" customHeight="true" outlineLevel="0" collapsed="false"/>
    <row r="1039931" customFormat="false" ht="12.8" hidden="false" customHeight="true" outlineLevel="0" collapsed="false"/>
    <row r="1039932" customFormat="false" ht="12.8" hidden="false" customHeight="true" outlineLevel="0" collapsed="false"/>
    <row r="1039933" customFormat="false" ht="12.8" hidden="false" customHeight="true" outlineLevel="0" collapsed="false"/>
    <row r="1039934" customFormat="false" ht="12.8" hidden="false" customHeight="true" outlineLevel="0" collapsed="false"/>
    <row r="1039935" customFormat="false" ht="12.8" hidden="false" customHeight="true" outlineLevel="0" collapsed="false"/>
    <row r="1039936" customFormat="false" ht="12.8" hidden="false" customHeight="true" outlineLevel="0" collapsed="false"/>
    <row r="1039937" customFormat="false" ht="12.8" hidden="false" customHeight="true" outlineLevel="0" collapsed="false"/>
    <row r="1039938" customFormat="false" ht="12.8" hidden="false" customHeight="true" outlineLevel="0" collapsed="false"/>
    <row r="1039939" customFormat="false" ht="12.8" hidden="false" customHeight="true" outlineLevel="0" collapsed="false"/>
    <row r="1039940" customFormat="false" ht="12.8" hidden="false" customHeight="true" outlineLevel="0" collapsed="false"/>
    <row r="1039941" customFormat="false" ht="12.8" hidden="false" customHeight="true" outlineLevel="0" collapsed="false"/>
    <row r="1039942" customFormat="false" ht="12.8" hidden="false" customHeight="true" outlineLevel="0" collapsed="false"/>
    <row r="1039943" customFormat="false" ht="12.8" hidden="false" customHeight="true" outlineLevel="0" collapsed="false"/>
    <row r="1039944" customFormat="false" ht="12.8" hidden="false" customHeight="true" outlineLevel="0" collapsed="false"/>
    <row r="1039945" customFormat="false" ht="12.8" hidden="false" customHeight="true" outlineLevel="0" collapsed="false"/>
    <row r="1039946" customFormat="false" ht="12.8" hidden="false" customHeight="true" outlineLevel="0" collapsed="false"/>
    <row r="1039947" customFormat="false" ht="12.8" hidden="false" customHeight="true" outlineLevel="0" collapsed="false"/>
    <row r="1039948" customFormat="false" ht="12.8" hidden="false" customHeight="true" outlineLevel="0" collapsed="false"/>
    <row r="1039949" customFormat="false" ht="12.8" hidden="false" customHeight="true" outlineLevel="0" collapsed="false"/>
    <row r="1039950" customFormat="false" ht="12.8" hidden="false" customHeight="true" outlineLevel="0" collapsed="false"/>
    <row r="1039951" customFormat="false" ht="12.8" hidden="false" customHeight="true" outlineLevel="0" collapsed="false"/>
    <row r="1039952" customFormat="false" ht="12.8" hidden="false" customHeight="true" outlineLevel="0" collapsed="false"/>
    <row r="1039953" customFormat="false" ht="12.8" hidden="false" customHeight="true" outlineLevel="0" collapsed="false"/>
    <row r="1039954" customFormat="false" ht="12.8" hidden="false" customHeight="true" outlineLevel="0" collapsed="false"/>
    <row r="1039955" customFormat="false" ht="12.8" hidden="false" customHeight="true" outlineLevel="0" collapsed="false"/>
    <row r="1039956" customFormat="false" ht="12.8" hidden="false" customHeight="true" outlineLevel="0" collapsed="false"/>
    <row r="1039957" customFormat="false" ht="12.8" hidden="false" customHeight="true" outlineLevel="0" collapsed="false"/>
    <row r="1039958" customFormat="false" ht="12.8" hidden="false" customHeight="true" outlineLevel="0" collapsed="false"/>
    <row r="1039959" customFormat="false" ht="12.8" hidden="false" customHeight="true" outlineLevel="0" collapsed="false"/>
    <row r="1039960" customFormat="false" ht="12.8" hidden="false" customHeight="true" outlineLevel="0" collapsed="false"/>
    <row r="1039961" customFormat="false" ht="12.8" hidden="false" customHeight="true" outlineLevel="0" collapsed="false"/>
    <row r="1039962" customFormat="false" ht="12.8" hidden="false" customHeight="true" outlineLevel="0" collapsed="false"/>
    <row r="1039963" customFormat="false" ht="12.8" hidden="false" customHeight="true" outlineLevel="0" collapsed="false"/>
    <row r="1039964" customFormat="false" ht="12.8" hidden="false" customHeight="true" outlineLevel="0" collapsed="false"/>
    <row r="1039965" customFormat="false" ht="12.8" hidden="false" customHeight="true" outlineLevel="0" collapsed="false"/>
    <row r="1039966" customFormat="false" ht="12.8" hidden="false" customHeight="true" outlineLevel="0" collapsed="false"/>
    <row r="1039967" customFormat="false" ht="12.8" hidden="false" customHeight="true" outlineLevel="0" collapsed="false"/>
    <row r="1039968" customFormat="false" ht="12.8" hidden="false" customHeight="true" outlineLevel="0" collapsed="false"/>
    <row r="1039969" customFormat="false" ht="12.8" hidden="false" customHeight="true" outlineLevel="0" collapsed="false"/>
    <row r="1039970" customFormat="false" ht="12.8" hidden="false" customHeight="true" outlineLevel="0" collapsed="false"/>
    <row r="1039971" customFormat="false" ht="12.8" hidden="false" customHeight="true" outlineLevel="0" collapsed="false"/>
    <row r="1039972" customFormat="false" ht="12.8" hidden="false" customHeight="true" outlineLevel="0" collapsed="false"/>
    <row r="1039973" customFormat="false" ht="12.8" hidden="false" customHeight="true" outlineLevel="0" collapsed="false"/>
    <row r="1039974" customFormat="false" ht="12.8" hidden="false" customHeight="true" outlineLevel="0" collapsed="false"/>
    <row r="1039975" customFormat="false" ht="12.8" hidden="false" customHeight="true" outlineLevel="0" collapsed="false"/>
    <row r="1039976" customFormat="false" ht="12.8" hidden="false" customHeight="true" outlineLevel="0" collapsed="false"/>
    <row r="1039977" customFormat="false" ht="12.8" hidden="false" customHeight="true" outlineLevel="0" collapsed="false"/>
    <row r="1039978" customFormat="false" ht="12.8" hidden="false" customHeight="true" outlineLevel="0" collapsed="false"/>
    <row r="1039979" customFormat="false" ht="12.8" hidden="false" customHeight="true" outlineLevel="0" collapsed="false"/>
    <row r="1039980" customFormat="false" ht="12.8" hidden="false" customHeight="true" outlineLevel="0" collapsed="false"/>
    <row r="1039981" customFormat="false" ht="12.8" hidden="false" customHeight="true" outlineLevel="0" collapsed="false"/>
    <row r="1039982" customFormat="false" ht="12.8" hidden="false" customHeight="true" outlineLevel="0" collapsed="false"/>
    <row r="1039983" customFormat="false" ht="12.8" hidden="false" customHeight="true" outlineLevel="0" collapsed="false"/>
    <row r="1039984" customFormat="false" ht="12.8" hidden="false" customHeight="true" outlineLevel="0" collapsed="false"/>
    <row r="1039985" customFormat="false" ht="12.8" hidden="false" customHeight="true" outlineLevel="0" collapsed="false"/>
    <row r="1039986" customFormat="false" ht="12.8" hidden="false" customHeight="true" outlineLevel="0" collapsed="false"/>
    <row r="1039987" customFormat="false" ht="12.8" hidden="false" customHeight="true" outlineLevel="0" collapsed="false"/>
    <row r="1039988" customFormat="false" ht="12.8" hidden="false" customHeight="true" outlineLevel="0" collapsed="false"/>
    <row r="1039989" customFormat="false" ht="12.8" hidden="false" customHeight="true" outlineLevel="0" collapsed="false"/>
    <row r="1039990" customFormat="false" ht="12.8" hidden="false" customHeight="true" outlineLevel="0" collapsed="false"/>
    <row r="1039991" customFormat="false" ht="12.8" hidden="false" customHeight="true" outlineLevel="0" collapsed="false"/>
    <row r="1039992" customFormat="false" ht="12.8" hidden="false" customHeight="true" outlineLevel="0" collapsed="false"/>
    <row r="1039993" customFormat="false" ht="12.8" hidden="false" customHeight="true" outlineLevel="0" collapsed="false"/>
    <row r="1039994" customFormat="false" ht="12.8" hidden="false" customHeight="true" outlineLevel="0" collapsed="false"/>
    <row r="1039995" customFormat="false" ht="12.8" hidden="false" customHeight="true" outlineLevel="0" collapsed="false"/>
    <row r="1039996" customFormat="false" ht="12.8" hidden="false" customHeight="true" outlineLevel="0" collapsed="false"/>
    <row r="1039997" customFormat="false" ht="12.8" hidden="false" customHeight="true" outlineLevel="0" collapsed="false"/>
    <row r="1039998" customFormat="false" ht="12.8" hidden="false" customHeight="true" outlineLevel="0" collapsed="false"/>
    <row r="1039999" customFormat="false" ht="12.8" hidden="false" customHeight="true" outlineLevel="0" collapsed="false"/>
    <row r="1040000" customFormat="false" ht="12.8" hidden="false" customHeight="true" outlineLevel="0" collapsed="false"/>
    <row r="1040001" customFormat="false" ht="12.8" hidden="false" customHeight="true" outlineLevel="0" collapsed="false"/>
    <row r="1040002" customFormat="false" ht="12.8" hidden="false" customHeight="true" outlineLevel="0" collapsed="false"/>
    <row r="1040003" customFormat="false" ht="12.8" hidden="false" customHeight="true" outlineLevel="0" collapsed="false"/>
    <row r="1040004" customFormat="false" ht="12.8" hidden="false" customHeight="true" outlineLevel="0" collapsed="false"/>
    <row r="1040005" customFormat="false" ht="12.8" hidden="false" customHeight="true" outlineLevel="0" collapsed="false"/>
    <row r="1040006" customFormat="false" ht="12.8" hidden="false" customHeight="true" outlineLevel="0" collapsed="false"/>
    <row r="1040007" customFormat="false" ht="12.8" hidden="false" customHeight="true" outlineLevel="0" collapsed="false"/>
    <row r="1040008" customFormat="false" ht="12.8" hidden="false" customHeight="true" outlineLevel="0" collapsed="false"/>
    <row r="1040009" customFormat="false" ht="12.8" hidden="false" customHeight="true" outlineLevel="0" collapsed="false"/>
    <row r="1040010" customFormat="false" ht="12.8" hidden="false" customHeight="true" outlineLevel="0" collapsed="false"/>
    <row r="1040011" customFormat="false" ht="12.8" hidden="false" customHeight="true" outlineLevel="0" collapsed="false"/>
    <row r="1040012" customFormat="false" ht="12.8" hidden="false" customHeight="true" outlineLevel="0" collapsed="false"/>
    <row r="1040013" customFormat="false" ht="12.8" hidden="false" customHeight="true" outlineLevel="0" collapsed="false"/>
    <row r="1040014" customFormat="false" ht="12.8" hidden="false" customHeight="true" outlineLevel="0" collapsed="false"/>
    <row r="1040015" customFormat="false" ht="12.8" hidden="false" customHeight="true" outlineLevel="0" collapsed="false"/>
    <row r="1040016" customFormat="false" ht="12.8" hidden="false" customHeight="true" outlineLevel="0" collapsed="false"/>
    <row r="1040017" customFormat="false" ht="12.8" hidden="false" customHeight="true" outlineLevel="0" collapsed="false"/>
    <row r="1040018" customFormat="false" ht="12.8" hidden="false" customHeight="true" outlineLevel="0" collapsed="false"/>
    <row r="1040019" customFormat="false" ht="12.8" hidden="false" customHeight="true" outlineLevel="0" collapsed="false"/>
    <row r="1040020" customFormat="false" ht="12.8" hidden="false" customHeight="true" outlineLevel="0" collapsed="false"/>
    <row r="1040021" customFormat="false" ht="12.8" hidden="false" customHeight="true" outlineLevel="0" collapsed="false"/>
    <row r="1040022" customFormat="false" ht="12.8" hidden="false" customHeight="true" outlineLevel="0" collapsed="false"/>
    <row r="1040023" customFormat="false" ht="12.8" hidden="false" customHeight="true" outlineLevel="0" collapsed="false"/>
    <row r="1040024" customFormat="false" ht="12.8" hidden="false" customHeight="true" outlineLevel="0" collapsed="false"/>
    <row r="1040025" customFormat="false" ht="12.8" hidden="false" customHeight="true" outlineLevel="0" collapsed="false"/>
    <row r="1040026" customFormat="false" ht="12.8" hidden="false" customHeight="true" outlineLevel="0" collapsed="false"/>
    <row r="1040027" customFormat="false" ht="12.8" hidden="false" customHeight="true" outlineLevel="0" collapsed="false"/>
    <row r="1040028" customFormat="false" ht="12.8" hidden="false" customHeight="true" outlineLevel="0" collapsed="false"/>
    <row r="1040029" customFormat="false" ht="12.8" hidden="false" customHeight="true" outlineLevel="0" collapsed="false"/>
    <row r="1040030" customFormat="false" ht="12.8" hidden="false" customHeight="true" outlineLevel="0" collapsed="false"/>
    <row r="1040031" customFormat="false" ht="12.8" hidden="false" customHeight="true" outlineLevel="0" collapsed="false"/>
    <row r="1040032" customFormat="false" ht="12.8" hidden="false" customHeight="true" outlineLevel="0" collapsed="false"/>
    <row r="1040033" customFormat="false" ht="12.8" hidden="false" customHeight="true" outlineLevel="0" collapsed="false"/>
    <row r="1040034" customFormat="false" ht="12.8" hidden="false" customHeight="true" outlineLevel="0" collapsed="false"/>
    <row r="1040035" customFormat="false" ht="12.8" hidden="false" customHeight="true" outlineLevel="0" collapsed="false"/>
    <row r="1040036" customFormat="false" ht="12.8" hidden="false" customHeight="true" outlineLevel="0" collapsed="false"/>
    <row r="1040037" customFormat="false" ht="12.8" hidden="false" customHeight="true" outlineLevel="0" collapsed="false"/>
    <row r="1040038" customFormat="false" ht="12.8" hidden="false" customHeight="true" outlineLevel="0" collapsed="false"/>
    <row r="1040039" customFormat="false" ht="12.8" hidden="false" customHeight="true" outlineLevel="0" collapsed="false"/>
    <row r="1040040" customFormat="false" ht="12.8" hidden="false" customHeight="true" outlineLevel="0" collapsed="false"/>
    <row r="1040041" customFormat="false" ht="12.8" hidden="false" customHeight="true" outlineLevel="0" collapsed="false"/>
    <row r="1040042" customFormat="false" ht="12.8" hidden="false" customHeight="true" outlineLevel="0" collapsed="false"/>
    <row r="1040043" customFormat="false" ht="12.8" hidden="false" customHeight="true" outlineLevel="0" collapsed="false"/>
    <row r="1040044" customFormat="false" ht="12.8" hidden="false" customHeight="true" outlineLevel="0" collapsed="false"/>
    <row r="1040045" customFormat="false" ht="12.8" hidden="false" customHeight="true" outlineLevel="0" collapsed="false"/>
    <row r="1040046" customFormat="false" ht="12.8" hidden="false" customHeight="true" outlineLevel="0" collapsed="false"/>
    <row r="1040047" customFormat="false" ht="12.8" hidden="false" customHeight="true" outlineLevel="0" collapsed="false"/>
    <row r="1040048" customFormat="false" ht="12.8" hidden="false" customHeight="true" outlineLevel="0" collapsed="false"/>
    <row r="1040049" customFormat="false" ht="12.8" hidden="false" customHeight="true" outlineLevel="0" collapsed="false"/>
    <row r="1040050" customFormat="false" ht="12.8" hidden="false" customHeight="true" outlineLevel="0" collapsed="false"/>
    <row r="1040051" customFormat="false" ht="12.8" hidden="false" customHeight="true" outlineLevel="0" collapsed="false"/>
    <row r="1040052" customFormat="false" ht="12.8" hidden="false" customHeight="true" outlineLevel="0" collapsed="false"/>
    <row r="1040053" customFormat="false" ht="12.8" hidden="false" customHeight="true" outlineLevel="0" collapsed="false"/>
    <row r="1040054" customFormat="false" ht="12.8" hidden="false" customHeight="true" outlineLevel="0" collapsed="false"/>
    <row r="1040055" customFormat="false" ht="12.8" hidden="false" customHeight="true" outlineLevel="0" collapsed="false"/>
    <row r="1040056" customFormat="false" ht="12.8" hidden="false" customHeight="true" outlineLevel="0" collapsed="false"/>
    <row r="1040057" customFormat="false" ht="12.8" hidden="false" customHeight="true" outlineLevel="0" collapsed="false"/>
    <row r="1040058" customFormat="false" ht="12.8" hidden="false" customHeight="true" outlineLevel="0" collapsed="false"/>
    <row r="1040059" customFormat="false" ht="12.8" hidden="false" customHeight="true" outlineLevel="0" collapsed="false"/>
    <row r="1040060" customFormat="false" ht="12.8" hidden="false" customHeight="true" outlineLevel="0" collapsed="false"/>
    <row r="1040061" customFormat="false" ht="12.8" hidden="false" customHeight="true" outlineLevel="0" collapsed="false"/>
    <row r="1040062" customFormat="false" ht="12.8" hidden="false" customHeight="true" outlineLevel="0" collapsed="false"/>
    <row r="1040063" customFormat="false" ht="12.8" hidden="false" customHeight="true" outlineLevel="0" collapsed="false"/>
    <row r="1040064" customFormat="false" ht="12.8" hidden="false" customHeight="true" outlineLevel="0" collapsed="false"/>
    <row r="1040065" customFormat="false" ht="12.8" hidden="false" customHeight="true" outlineLevel="0" collapsed="false"/>
    <row r="1040066" customFormat="false" ht="12.8" hidden="false" customHeight="true" outlineLevel="0" collapsed="false"/>
    <row r="1040067" customFormat="false" ht="12.8" hidden="false" customHeight="true" outlineLevel="0" collapsed="false"/>
    <row r="1040068" customFormat="false" ht="12.8" hidden="false" customHeight="true" outlineLevel="0" collapsed="false"/>
    <row r="1040069" customFormat="false" ht="12.8" hidden="false" customHeight="true" outlineLevel="0" collapsed="false"/>
    <row r="1040070" customFormat="false" ht="12.8" hidden="false" customHeight="true" outlineLevel="0" collapsed="false"/>
    <row r="1040071" customFormat="false" ht="12.8" hidden="false" customHeight="true" outlineLevel="0" collapsed="false"/>
    <row r="1040072" customFormat="false" ht="12.8" hidden="false" customHeight="true" outlineLevel="0" collapsed="false"/>
    <row r="1040073" customFormat="false" ht="12.8" hidden="false" customHeight="true" outlineLevel="0" collapsed="false"/>
    <row r="1040074" customFormat="false" ht="12.8" hidden="false" customHeight="true" outlineLevel="0" collapsed="false"/>
    <row r="1040075" customFormat="false" ht="12.8" hidden="false" customHeight="true" outlineLevel="0" collapsed="false"/>
    <row r="1040076" customFormat="false" ht="12.8" hidden="false" customHeight="true" outlineLevel="0" collapsed="false"/>
    <row r="1040077" customFormat="false" ht="12.8" hidden="false" customHeight="true" outlineLevel="0" collapsed="false"/>
    <row r="1040078" customFormat="false" ht="12.8" hidden="false" customHeight="true" outlineLevel="0" collapsed="false"/>
    <row r="1040079" customFormat="false" ht="12.8" hidden="false" customHeight="true" outlineLevel="0" collapsed="false"/>
    <row r="1040080" customFormat="false" ht="12.8" hidden="false" customHeight="true" outlineLevel="0" collapsed="false"/>
    <row r="1040081" customFormat="false" ht="12.8" hidden="false" customHeight="true" outlineLevel="0" collapsed="false"/>
    <row r="1040082" customFormat="false" ht="12.8" hidden="false" customHeight="true" outlineLevel="0" collapsed="false"/>
    <row r="1040083" customFormat="false" ht="12.8" hidden="false" customHeight="true" outlineLevel="0" collapsed="false"/>
    <row r="1040084" customFormat="false" ht="12.8" hidden="false" customHeight="true" outlineLevel="0" collapsed="false"/>
    <row r="1040085" customFormat="false" ht="12.8" hidden="false" customHeight="true" outlineLevel="0" collapsed="false"/>
    <row r="1040086" customFormat="false" ht="12.8" hidden="false" customHeight="true" outlineLevel="0" collapsed="false"/>
    <row r="1040087" customFormat="false" ht="12.8" hidden="false" customHeight="true" outlineLevel="0" collapsed="false"/>
    <row r="1040088" customFormat="false" ht="12.8" hidden="false" customHeight="true" outlineLevel="0" collapsed="false"/>
    <row r="1040089" customFormat="false" ht="12.8" hidden="false" customHeight="true" outlineLevel="0" collapsed="false"/>
    <row r="1040090" customFormat="false" ht="12.8" hidden="false" customHeight="true" outlineLevel="0" collapsed="false"/>
    <row r="1040091" customFormat="false" ht="12.8" hidden="false" customHeight="true" outlineLevel="0" collapsed="false"/>
    <row r="1040092" customFormat="false" ht="12.8" hidden="false" customHeight="true" outlineLevel="0" collapsed="false"/>
    <row r="1040093" customFormat="false" ht="12.8" hidden="false" customHeight="true" outlineLevel="0" collapsed="false"/>
    <row r="1040094" customFormat="false" ht="12.8" hidden="false" customHeight="true" outlineLevel="0" collapsed="false"/>
    <row r="1040095" customFormat="false" ht="12.8" hidden="false" customHeight="true" outlineLevel="0" collapsed="false"/>
    <row r="1040096" customFormat="false" ht="12.8" hidden="false" customHeight="true" outlineLevel="0" collapsed="false"/>
    <row r="1040097" customFormat="false" ht="12.8" hidden="false" customHeight="true" outlineLevel="0" collapsed="false"/>
    <row r="1040098" customFormat="false" ht="12.8" hidden="false" customHeight="true" outlineLevel="0" collapsed="false"/>
    <row r="1040099" customFormat="false" ht="12.8" hidden="false" customHeight="true" outlineLevel="0" collapsed="false"/>
    <row r="1040100" customFormat="false" ht="12.8" hidden="false" customHeight="true" outlineLevel="0" collapsed="false"/>
    <row r="1040101" customFormat="false" ht="12.8" hidden="false" customHeight="true" outlineLevel="0" collapsed="false"/>
    <row r="1040102" customFormat="false" ht="12.8" hidden="false" customHeight="true" outlineLevel="0" collapsed="false"/>
    <row r="1040103" customFormat="false" ht="12.8" hidden="false" customHeight="true" outlineLevel="0" collapsed="false"/>
    <row r="1040104" customFormat="false" ht="12.8" hidden="false" customHeight="true" outlineLevel="0" collapsed="false"/>
    <row r="1040105" customFormat="false" ht="12.8" hidden="false" customHeight="true" outlineLevel="0" collapsed="false"/>
    <row r="1040106" customFormat="false" ht="12.8" hidden="false" customHeight="true" outlineLevel="0" collapsed="false"/>
    <row r="1040107" customFormat="false" ht="12.8" hidden="false" customHeight="true" outlineLevel="0" collapsed="false"/>
    <row r="1040108" customFormat="false" ht="12.8" hidden="false" customHeight="true" outlineLevel="0" collapsed="false"/>
    <row r="1040109" customFormat="false" ht="12.8" hidden="false" customHeight="true" outlineLevel="0" collapsed="false"/>
    <row r="1040110" customFormat="false" ht="12.8" hidden="false" customHeight="true" outlineLevel="0" collapsed="false"/>
    <row r="1040111" customFormat="false" ht="12.8" hidden="false" customHeight="true" outlineLevel="0" collapsed="false"/>
    <row r="1040112" customFormat="false" ht="12.8" hidden="false" customHeight="true" outlineLevel="0" collapsed="false"/>
    <row r="1040113" customFormat="false" ht="12.8" hidden="false" customHeight="true" outlineLevel="0" collapsed="false"/>
    <row r="1040114" customFormat="false" ht="12.8" hidden="false" customHeight="true" outlineLevel="0" collapsed="false"/>
    <row r="1040115" customFormat="false" ht="12.8" hidden="false" customHeight="true" outlineLevel="0" collapsed="false"/>
    <row r="1040116" customFormat="false" ht="12.8" hidden="false" customHeight="true" outlineLevel="0" collapsed="false"/>
    <row r="1040117" customFormat="false" ht="12.8" hidden="false" customHeight="true" outlineLevel="0" collapsed="false"/>
    <row r="1040118" customFormat="false" ht="12.8" hidden="false" customHeight="true" outlineLevel="0" collapsed="false"/>
    <row r="1040119" customFormat="false" ht="12.8" hidden="false" customHeight="true" outlineLevel="0" collapsed="false"/>
    <row r="1040120" customFormat="false" ht="12.8" hidden="false" customHeight="true" outlineLevel="0" collapsed="false"/>
    <row r="1040121" customFormat="false" ht="12.8" hidden="false" customHeight="true" outlineLevel="0" collapsed="false"/>
    <row r="1040122" customFormat="false" ht="12.8" hidden="false" customHeight="true" outlineLevel="0" collapsed="false"/>
    <row r="1040123" customFormat="false" ht="12.8" hidden="false" customHeight="true" outlineLevel="0" collapsed="false"/>
    <row r="1040124" customFormat="false" ht="12.8" hidden="false" customHeight="true" outlineLevel="0" collapsed="false"/>
    <row r="1040125" customFormat="false" ht="12.8" hidden="false" customHeight="true" outlineLevel="0" collapsed="false"/>
    <row r="1040126" customFormat="false" ht="12.8" hidden="false" customHeight="true" outlineLevel="0" collapsed="false"/>
    <row r="1040127" customFormat="false" ht="12.8" hidden="false" customHeight="true" outlineLevel="0" collapsed="false"/>
    <row r="1040128" customFormat="false" ht="12.8" hidden="false" customHeight="true" outlineLevel="0" collapsed="false"/>
    <row r="1040129" customFormat="false" ht="12.8" hidden="false" customHeight="true" outlineLevel="0" collapsed="false"/>
    <row r="1040130" customFormat="false" ht="12.8" hidden="false" customHeight="true" outlineLevel="0" collapsed="false"/>
    <row r="1040131" customFormat="false" ht="12.8" hidden="false" customHeight="true" outlineLevel="0" collapsed="false"/>
    <row r="1040132" customFormat="false" ht="12.8" hidden="false" customHeight="true" outlineLevel="0" collapsed="false"/>
    <row r="1040133" customFormat="false" ht="12.8" hidden="false" customHeight="true" outlineLevel="0" collapsed="false"/>
    <row r="1040134" customFormat="false" ht="12.8" hidden="false" customHeight="true" outlineLevel="0" collapsed="false"/>
    <row r="1040135" customFormat="false" ht="12.8" hidden="false" customHeight="true" outlineLevel="0" collapsed="false"/>
    <row r="1040136" customFormat="false" ht="12.8" hidden="false" customHeight="true" outlineLevel="0" collapsed="false"/>
    <row r="1040137" customFormat="false" ht="12.8" hidden="false" customHeight="true" outlineLevel="0" collapsed="false"/>
    <row r="1040138" customFormat="false" ht="12.8" hidden="false" customHeight="true" outlineLevel="0" collapsed="false"/>
    <row r="1040139" customFormat="false" ht="12.8" hidden="false" customHeight="true" outlineLevel="0" collapsed="false"/>
    <row r="1040140" customFormat="false" ht="12.8" hidden="false" customHeight="true" outlineLevel="0" collapsed="false"/>
    <row r="1040141" customFormat="false" ht="12.8" hidden="false" customHeight="true" outlineLevel="0" collapsed="false"/>
    <row r="1040142" customFormat="false" ht="12.8" hidden="false" customHeight="true" outlineLevel="0" collapsed="false"/>
    <row r="1040143" customFormat="false" ht="12.8" hidden="false" customHeight="true" outlineLevel="0" collapsed="false"/>
    <row r="1040144" customFormat="false" ht="12.8" hidden="false" customHeight="true" outlineLevel="0" collapsed="false"/>
    <row r="1040145" customFormat="false" ht="12.8" hidden="false" customHeight="true" outlineLevel="0" collapsed="false"/>
    <row r="1040146" customFormat="false" ht="12.8" hidden="false" customHeight="true" outlineLevel="0" collapsed="false"/>
    <row r="1040147" customFormat="false" ht="12.8" hidden="false" customHeight="true" outlineLevel="0" collapsed="false"/>
    <row r="1040148" customFormat="false" ht="12.8" hidden="false" customHeight="true" outlineLevel="0" collapsed="false"/>
    <row r="1040149" customFormat="false" ht="12.8" hidden="false" customHeight="true" outlineLevel="0" collapsed="false"/>
    <row r="1040150" customFormat="false" ht="12.8" hidden="false" customHeight="true" outlineLevel="0" collapsed="false"/>
    <row r="1040151" customFormat="false" ht="12.8" hidden="false" customHeight="true" outlineLevel="0" collapsed="false"/>
    <row r="1040152" customFormat="false" ht="12.8" hidden="false" customHeight="true" outlineLevel="0" collapsed="false"/>
    <row r="1040153" customFormat="false" ht="12.8" hidden="false" customHeight="true" outlineLevel="0" collapsed="false"/>
    <row r="1040154" customFormat="false" ht="12.8" hidden="false" customHeight="true" outlineLevel="0" collapsed="false"/>
    <row r="1040155" customFormat="false" ht="12.8" hidden="false" customHeight="true" outlineLevel="0" collapsed="false"/>
    <row r="1040156" customFormat="false" ht="12.8" hidden="false" customHeight="true" outlineLevel="0" collapsed="false"/>
    <row r="1040157" customFormat="false" ht="12.8" hidden="false" customHeight="true" outlineLevel="0" collapsed="false"/>
    <row r="1040158" customFormat="false" ht="12.8" hidden="false" customHeight="true" outlineLevel="0" collapsed="false"/>
    <row r="1040159" customFormat="false" ht="12.8" hidden="false" customHeight="true" outlineLevel="0" collapsed="false"/>
    <row r="1040160" customFormat="false" ht="12.8" hidden="false" customHeight="true" outlineLevel="0" collapsed="false"/>
    <row r="1040161" customFormat="false" ht="12.8" hidden="false" customHeight="true" outlineLevel="0" collapsed="false"/>
    <row r="1040162" customFormat="false" ht="12.8" hidden="false" customHeight="true" outlineLevel="0" collapsed="false"/>
    <row r="1040163" customFormat="false" ht="12.8" hidden="false" customHeight="true" outlineLevel="0" collapsed="false"/>
    <row r="1040164" customFormat="false" ht="12.8" hidden="false" customHeight="true" outlineLevel="0" collapsed="false"/>
    <row r="1040165" customFormat="false" ht="12.8" hidden="false" customHeight="true" outlineLevel="0" collapsed="false"/>
    <row r="1040166" customFormat="false" ht="12.8" hidden="false" customHeight="true" outlineLevel="0" collapsed="false"/>
    <row r="1040167" customFormat="false" ht="12.8" hidden="false" customHeight="true" outlineLevel="0" collapsed="false"/>
    <row r="1040168" customFormat="false" ht="12.8" hidden="false" customHeight="true" outlineLevel="0" collapsed="false"/>
    <row r="1040169" customFormat="false" ht="12.8" hidden="false" customHeight="true" outlineLevel="0" collapsed="false"/>
    <row r="1040170" customFormat="false" ht="12.8" hidden="false" customHeight="true" outlineLevel="0" collapsed="false"/>
    <row r="1040171" customFormat="false" ht="12.8" hidden="false" customHeight="true" outlineLevel="0" collapsed="false"/>
    <row r="1040172" customFormat="false" ht="12.8" hidden="false" customHeight="true" outlineLevel="0" collapsed="false"/>
    <row r="1040173" customFormat="false" ht="12.8" hidden="false" customHeight="true" outlineLevel="0" collapsed="false"/>
    <row r="1040174" customFormat="false" ht="12.8" hidden="false" customHeight="true" outlineLevel="0" collapsed="false"/>
    <row r="1040175" customFormat="false" ht="12.8" hidden="false" customHeight="true" outlineLevel="0" collapsed="false"/>
    <row r="1040176" customFormat="false" ht="12.8" hidden="false" customHeight="true" outlineLevel="0" collapsed="false"/>
    <row r="1040177" customFormat="false" ht="12.8" hidden="false" customHeight="true" outlineLevel="0" collapsed="false"/>
    <row r="1040178" customFormat="false" ht="12.8" hidden="false" customHeight="true" outlineLevel="0" collapsed="false"/>
    <row r="1040179" customFormat="false" ht="12.8" hidden="false" customHeight="true" outlineLevel="0" collapsed="false"/>
    <row r="1040180" customFormat="false" ht="12.8" hidden="false" customHeight="true" outlineLevel="0" collapsed="false"/>
    <row r="1040181" customFormat="false" ht="12.8" hidden="false" customHeight="true" outlineLevel="0" collapsed="false"/>
    <row r="1040182" customFormat="false" ht="12.8" hidden="false" customHeight="true" outlineLevel="0" collapsed="false"/>
    <row r="1040183" customFormat="false" ht="12.8" hidden="false" customHeight="true" outlineLevel="0" collapsed="false"/>
    <row r="1040184" customFormat="false" ht="12.8" hidden="false" customHeight="true" outlineLevel="0" collapsed="false"/>
    <row r="1040185" customFormat="false" ht="12.8" hidden="false" customHeight="true" outlineLevel="0" collapsed="false"/>
    <row r="1040186" customFormat="false" ht="12.8" hidden="false" customHeight="true" outlineLevel="0" collapsed="false"/>
    <row r="1040187" customFormat="false" ht="12.8" hidden="false" customHeight="true" outlineLevel="0" collapsed="false"/>
    <row r="1040188" customFormat="false" ht="12.8" hidden="false" customHeight="true" outlineLevel="0" collapsed="false"/>
    <row r="1040189" customFormat="false" ht="12.8" hidden="false" customHeight="true" outlineLevel="0" collapsed="false"/>
    <row r="1040190" customFormat="false" ht="12.8" hidden="false" customHeight="true" outlineLevel="0" collapsed="false"/>
    <row r="1040191" customFormat="false" ht="12.8" hidden="false" customHeight="true" outlineLevel="0" collapsed="false"/>
    <row r="1040192" customFormat="false" ht="12.8" hidden="false" customHeight="true" outlineLevel="0" collapsed="false"/>
    <row r="1040193" customFormat="false" ht="12.8" hidden="false" customHeight="true" outlineLevel="0" collapsed="false"/>
    <row r="1040194" customFormat="false" ht="12.8" hidden="false" customHeight="true" outlineLevel="0" collapsed="false"/>
    <row r="1040195" customFormat="false" ht="12.8" hidden="false" customHeight="true" outlineLevel="0" collapsed="false"/>
    <row r="1040196" customFormat="false" ht="12.8" hidden="false" customHeight="true" outlineLevel="0" collapsed="false"/>
    <row r="1040197" customFormat="false" ht="12.8" hidden="false" customHeight="true" outlineLevel="0" collapsed="false"/>
    <row r="1040198" customFormat="false" ht="12.8" hidden="false" customHeight="true" outlineLevel="0" collapsed="false"/>
    <row r="1040199" customFormat="false" ht="12.8" hidden="false" customHeight="true" outlineLevel="0" collapsed="false"/>
    <row r="1040200" customFormat="false" ht="12.8" hidden="false" customHeight="true" outlineLevel="0" collapsed="false"/>
    <row r="1040201" customFormat="false" ht="12.8" hidden="false" customHeight="true" outlineLevel="0" collapsed="false"/>
    <row r="1040202" customFormat="false" ht="12.8" hidden="false" customHeight="true" outlineLevel="0" collapsed="false"/>
    <row r="1040203" customFormat="false" ht="12.8" hidden="false" customHeight="true" outlineLevel="0" collapsed="false"/>
    <row r="1040204" customFormat="false" ht="12.8" hidden="false" customHeight="true" outlineLevel="0" collapsed="false"/>
    <row r="1040205" customFormat="false" ht="12.8" hidden="false" customHeight="true" outlineLevel="0" collapsed="false"/>
    <row r="1040206" customFormat="false" ht="12.8" hidden="false" customHeight="true" outlineLevel="0" collapsed="false"/>
    <row r="1040207" customFormat="false" ht="12.8" hidden="false" customHeight="true" outlineLevel="0" collapsed="false"/>
    <row r="1040208" customFormat="false" ht="12.8" hidden="false" customHeight="true" outlineLevel="0" collapsed="false"/>
    <row r="1040209" customFormat="false" ht="12.8" hidden="false" customHeight="true" outlineLevel="0" collapsed="false"/>
    <row r="1040210" customFormat="false" ht="12.8" hidden="false" customHeight="true" outlineLevel="0" collapsed="false"/>
    <row r="1040211" customFormat="false" ht="12.8" hidden="false" customHeight="true" outlineLevel="0" collapsed="false"/>
    <row r="1040212" customFormat="false" ht="12.8" hidden="false" customHeight="true" outlineLevel="0" collapsed="false"/>
    <row r="1040213" customFormat="false" ht="12.8" hidden="false" customHeight="true" outlineLevel="0" collapsed="false"/>
    <row r="1040214" customFormat="false" ht="12.8" hidden="false" customHeight="true" outlineLevel="0" collapsed="false"/>
    <row r="1040215" customFormat="false" ht="12.8" hidden="false" customHeight="true" outlineLevel="0" collapsed="false"/>
    <row r="1040216" customFormat="false" ht="12.8" hidden="false" customHeight="true" outlineLevel="0" collapsed="false"/>
    <row r="1040217" customFormat="false" ht="12.8" hidden="false" customHeight="true" outlineLevel="0" collapsed="false"/>
    <row r="1040218" customFormat="false" ht="12.8" hidden="false" customHeight="true" outlineLevel="0" collapsed="false"/>
    <row r="1040219" customFormat="false" ht="12.8" hidden="false" customHeight="true" outlineLevel="0" collapsed="false"/>
    <row r="1040220" customFormat="false" ht="12.8" hidden="false" customHeight="true" outlineLevel="0" collapsed="false"/>
    <row r="1040221" customFormat="false" ht="12.8" hidden="false" customHeight="true" outlineLevel="0" collapsed="false"/>
    <row r="1040222" customFormat="false" ht="12.8" hidden="false" customHeight="true" outlineLevel="0" collapsed="false"/>
    <row r="1040223" customFormat="false" ht="12.8" hidden="false" customHeight="true" outlineLevel="0" collapsed="false"/>
    <row r="1040224" customFormat="false" ht="12.8" hidden="false" customHeight="true" outlineLevel="0" collapsed="false"/>
    <row r="1040225" customFormat="false" ht="12.8" hidden="false" customHeight="true" outlineLevel="0" collapsed="false"/>
    <row r="1040226" customFormat="false" ht="12.8" hidden="false" customHeight="true" outlineLevel="0" collapsed="false"/>
    <row r="1040227" customFormat="false" ht="12.8" hidden="false" customHeight="true" outlineLevel="0" collapsed="false"/>
    <row r="1040228" customFormat="false" ht="12.8" hidden="false" customHeight="true" outlineLevel="0" collapsed="false"/>
    <row r="1040229" customFormat="false" ht="12.8" hidden="false" customHeight="true" outlineLevel="0" collapsed="false"/>
    <row r="1040230" customFormat="false" ht="12.8" hidden="false" customHeight="true" outlineLevel="0" collapsed="false"/>
    <row r="1040231" customFormat="false" ht="12.8" hidden="false" customHeight="true" outlineLevel="0" collapsed="false"/>
    <row r="1040232" customFormat="false" ht="12.8" hidden="false" customHeight="true" outlineLevel="0" collapsed="false"/>
    <row r="1040233" customFormat="false" ht="12.8" hidden="false" customHeight="true" outlineLevel="0" collapsed="false"/>
    <row r="1040234" customFormat="false" ht="12.8" hidden="false" customHeight="true" outlineLevel="0" collapsed="false"/>
    <row r="1040235" customFormat="false" ht="12.8" hidden="false" customHeight="true" outlineLevel="0" collapsed="false"/>
    <row r="1040236" customFormat="false" ht="12.8" hidden="false" customHeight="true" outlineLevel="0" collapsed="false"/>
    <row r="1040237" customFormat="false" ht="12.8" hidden="false" customHeight="true" outlineLevel="0" collapsed="false"/>
    <row r="1040238" customFormat="false" ht="12.8" hidden="false" customHeight="true" outlineLevel="0" collapsed="false"/>
    <row r="1040239" customFormat="false" ht="12.8" hidden="false" customHeight="true" outlineLevel="0" collapsed="false"/>
    <row r="1040240" customFormat="false" ht="12.8" hidden="false" customHeight="true" outlineLevel="0" collapsed="false"/>
    <row r="1040241" customFormat="false" ht="12.8" hidden="false" customHeight="true" outlineLevel="0" collapsed="false"/>
    <row r="1040242" customFormat="false" ht="12.8" hidden="false" customHeight="true" outlineLevel="0" collapsed="false"/>
    <row r="1040243" customFormat="false" ht="12.8" hidden="false" customHeight="true" outlineLevel="0" collapsed="false"/>
    <row r="1040244" customFormat="false" ht="12.8" hidden="false" customHeight="true" outlineLevel="0" collapsed="false"/>
    <row r="1040245" customFormat="false" ht="12.8" hidden="false" customHeight="true" outlineLevel="0" collapsed="false"/>
    <row r="1040246" customFormat="false" ht="12.8" hidden="false" customHeight="true" outlineLevel="0" collapsed="false"/>
    <row r="1040247" customFormat="false" ht="12.8" hidden="false" customHeight="true" outlineLevel="0" collapsed="false"/>
    <row r="1040248" customFormat="false" ht="12.8" hidden="false" customHeight="true" outlineLevel="0" collapsed="false"/>
    <row r="1040249" customFormat="false" ht="12.8" hidden="false" customHeight="true" outlineLevel="0" collapsed="false"/>
    <row r="1040250" customFormat="false" ht="12.8" hidden="false" customHeight="true" outlineLevel="0" collapsed="false"/>
    <row r="1040251" customFormat="false" ht="12.8" hidden="false" customHeight="true" outlineLevel="0" collapsed="false"/>
    <row r="1040252" customFormat="false" ht="12.8" hidden="false" customHeight="true" outlineLevel="0" collapsed="false"/>
    <row r="1040253" customFormat="false" ht="12.8" hidden="false" customHeight="true" outlineLevel="0" collapsed="false"/>
    <row r="1040254" customFormat="false" ht="12.8" hidden="false" customHeight="true" outlineLevel="0" collapsed="false"/>
    <row r="1040255" customFormat="false" ht="12.8" hidden="false" customHeight="true" outlineLevel="0" collapsed="false"/>
    <row r="1040256" customFormat="false" ht="12.8" hidden="false" customHeight="true" outlineLevel="0" collapsed="false"/>
    <row r="1040257" customFormat="false" ht="12.8" hidden="false" customHeight="true" outlineLevel="0" collapsed="false"/>
    <row r="1040258" customFormat="false" ht="12.8" hidden="false" customHeight="true" outlineLevel="0" collapsed="false"/>
    <row r="1040259" customFormat="false" ht="12.8" hidden="false" customHeight="true" outlineLevel="0" collapsed="false"/>
    <row r="1040260" customFormat="false" ht="12.8" hidden="false" customHeight="true" outlineLevel="0" collapsed="false"/>
    <row r="1040261" customFormat="false" ht="12.8" hidden="false" customHeight="true" outlineLevel="0" collapsed="false"/>
    <row r="1040262" customFormat="false" ht="12.8" hidden="false" customHeight="true" outlineLevel="0" collapsed="false"/>
    <row r="1040263" customFormat="false" ht="12.8" hidden="false" customHeight="true" outlineLevel="0" collapsed="false"/>
    <row r="1040264" customFormat="false" ht="12.8" hidden="false" customHeight="true" outlineLevel="0" collapsed="false"/>
    <row r="1040265" customFormat="false" ht="12.8" hidden="false" customHeight="true" outlineLevel="0" collapsed="false"/>
    <row r="1040266" customFormat="false" ht="12.8" hidden="false" customHeight="true" outlineLevel="0" collapsed="false"/>
    <row r="1040267" customFormat="false" ht="12.8" hidden="false" customHeight="true" outlineLevel="0" collapsed="false"/>
    <row r="1040268" customFormat="false" ht="12.8" hidden="false" customHeight="true" outlineLevel="0" collapsed="false"/>
    <row r="1040269" customFormat="false" ht="12.8" hidden="false" customHeight="true" outlineLevel="0" collapsed="false"/>
    <row r="1040270" customFormat="false" ht="12.8" hidden="false" customHeight="true" outlineLevel="0" collapsed="false"/>
    <row r="1040271" customFormat="false" ht="12.8" hidden="false" customHeight="true" outlineLevel="0" collapsed="false"/>
    <row r="1040272" customFormat="false" ht="12.8" hidden="false" customHeight="true" outlineLevel="0" collapsed="false"/>
    <row r="1040273" customFormat="false" ht="12.8" hidden="false" customHeight="true" outlineLevel="0" collapsed="false"/>
    <row r="1040274" customFormat="false" ht="12.8" hidden="false" customHeight="true" outlineLevel="0" collapsed="false"/>
    <row r="1040275" customFormat="false" ht="12.8" hidden="false" customHeight="true" outlineLevel="0" collapsed="false"/>
    <row r="1040276" customFormat="false" ht="12.8" hidden="false" customHeight="true" outlineLevel="0" collapsed="false"/>
    <row r="1040277" customFormat="false" ht="12.8" hidden="false" customHeight="true" outlineLevel="0" collapsed="false"/>
    <row r="1040278" customFormat="false" ht="12.8" hidden="false" customHeight="true" outlineLevel="0" collapsed="false"/>
    <row r="1040279" customFormat="false" ht="12.8" hidden="false" customHeight="true" outlineLevel="0" collapsed="false"/>
    <row r="1040280" customFormat="false" ht="12.8" hidden="false" customHeight="true" outlineLevel="0" collapsed="false"/>
    <row r="1040281" customFormat="false" ht="12.8" hidden="false" customHeight="true" outlineLevel="0" collapsed="false"/>
    <row r="1040282" customFormat="false" ht="12.8" hidden="false" customHeight="true" outlineLevel="0" collapsed="false"/>
    <row r="1040283" customFormat="false" ht="12.8" hidden="false" customHeight="true" outlineLevel="0" collapsed="false"/>
    <row r="1040284" customFormat="false" ht="12.8" hidden="false" customHeight="true" outlineLevel="0" collapsed="false"/>
    <row r="1040285" customFormat="false" ht="12.8" hidden="false" customHeight="true" outlineLevel="0" collapsed="false"/>
    <row r="1040286" customFormat="false" ht="12.8" hidden="false" customHeight="true" outlineLevel="0" collapsed="false"/>
    <row r="1040287" customFormat="false" ht="12.8" hidden="false" customHeight="true" outlineLevel="0" collapsed="false"/>
    <row r="1040288" customFormat="false" ht="12.8" hidden="false" customHeight="true" outlineLevel="0" collapsed="false"/>
    <row r="1040289" customFormat="false" ht="12.8" hidden="false" customHeight="true" outlineLevel="0" collapsed="false"/>
    <row r="1040290" customFormat="false" ht="12.8" hidden="false" customHeight="true" outlineLevel="0" collapsed="false"/>
    <row r="1040291" customFormat="false" ht="12.8" hidden="false" customHeight="true" outlineLevel="0" collapsed="false"/>
    <row r="1040292" customFormat="false" ht="12.8" hidden="false" customHeight="true" outlineLevel="0" collapsed="false"/>
    <row r="1040293" customFormat="false" ht="12.8" hidden="false" customHeight="true" outlineLevel="0" collapsed="false"/>
    <row r="1040294" customFormat="false" ht="12.8" hidden="false" customHeight="true" outlineLevel="0" collapsed="false"/>
    <row r="1040295" customFormat="false" ht="12.8" hidden="false" customHeight="true" outlineLevel="0" collapsed="false"/>
    <row r="1040296" customFormat="false" ht="12.8" hidden="false" customHeight="true" outlineLevel="0" collapsed="false"/>
    <row r="1040297" customFormat="false" ht="12.8" hidden="false" customHeight="true" outlineLevel="0" collapsed="false"/>
    <row r="1040298" customFormat="false" ht="12.8" hidden="false" customHeight="true" outlineLevel="0" collapsed="false"/>
    <row r="1040299" customFormat="false" ht="12.8" hidden="false" customHeight="true" outlineLevel="0" collapsed="false"/>
    <row r="1040300" customFormat="false" ht="12.8" hidden="false" customHeight="true" outlineLevel="0" collapsed="false"/>
    <row r="1040301" customFormat="false" ht="12.8" hidden="false" customHeight="true" outlineLevel="0" collapsed="false"/>
    <row r="1040302" customFormat="false" ht="12.8" hidden="false" customHeight="true" outlineLevel="0" collapsed="false"/>
    <row r="1040303" customFormat="false" ht="12.8" hidden="false" customHeight="true" outlineLevel="0" collapsed="false"/>
    <row r="1040304" customFormat="false" ht="12.8" hidden="false" customHeight="true" outlineLevel="0" collapsed="false"/>
    <row r="1040305" customFormat="false" ht="12.8" hidden="false" customHeight="true" outlineLevel="0" collapsed="false"/>
    <row r="1040306" customFormat="false" ht="12.8" hidden="false" customHeight="true" outlineLevel="0" collapsed="false"/>
    <row r="1040307" customFormat="false" ht="12.8" hidden="false" customHeight="true" outlineLevel="0" collapsed="false"/>
    <row r="1040308" customFormat="false" ht="12.8" hidden="false" customHeight="true" outlineLevel="0" collapsed="false"/>
    <row r="1040309" customFormat="false" ht="12.8" hidden="false" customHeight="true" outlineLevel="0" collapsed="false"/>
    <row r="1040310" customFormat="false" ht="12.8" hidden="false" customHeight="true" outlineLevel="0" collapsed="false"/>
    <row r="1040311" customFormat="false" ht="12.8" hidden="false" customHeight="true" outlineLevel="0" collapsed="false"/>
    <row r="1040312" customFormat="false" ht="12.8" hidden="false" customHeight="true" outlineLevel="0" collapsed="false"/>
    <row r="1040313" customFormat="false" ht="12.8" hidden="false" customHeight="true" outlineLevel="0" collapsed="false"/>
    <row r="1040314" customFormat="false" ht="12.8" hidden="false" customHeight="true" outlineLevel="0" collapsed="false"/>
    <row r="1040315" customFormat="false" ht="12.8" hidden="false" customHeight="true" outlineLevel="0" collapsed="false"/>
    <row r="1040316" customFormat="false" ht="12.8" hidden="false" customHeight="true" outlineLevel="0" collapsed="false"/>
    <row r="1040317" customFormat="false" ht="12.8" hidden="false" customHeight="true" outlineLevel="0" collapsed="false"/>
    <row r="1040318" customFormat="false" ht="12.8" hidden="false" customHeight="true" outlineLevel="0" collapsed="false"/>
    <row r="1040319" customFormat="false" ht="12.8" hidden="false" customHeight="true" outlineLevel="0" collapsed="false"/>
    <row r="1040320" customFormat="false" ht="12.8" hidden="false" customHeight="true" outlineLevel="0" collapsed="false"/>
    <row r="1040321" customFormat="false" ht="12.8" hidden="false" customHeight="true" outlineLevel="0" collapsed="false"/>
    <row r="1040322" customFormat="false" ht="12.8" hidden="false" customHeight="true" outlineLevel="0" collapsed="false"/>
    <row r="1040323" customFormat="false" ht="12.8" hidden="false" customHeight="true" outlineLevel="0" collapsed="false"/>
    <row r="1040324" customFormat="false" ht="12.8" hidden="false" customHeight="true" outlineLevel="0" collapsed="false"/>
    <row r="1040325" customFormat="false" ht="12.8" hidden="false" customHeight="true" outlineLevel="0" collapsed="false"/>
    <row r="1040326" customFormat="false" ht="12.8" hidden="false" customHeight="true" outlineLevel="0" collapsed="false"/>
    <row r="1040327" customFormat="false" ht="12.8" hidden="false" customHeight="true" outlineLevel="0" collapsed="false"/>
    <row r="1040328" customFormat="false" ht="12.8" hidden="false" customHeight="true" outlineLevel="0" collapsed="false"/>
    <row r="1040329" customFormat="false" ht="12.8" hidden="false" customHeight="true" outlineLevel="0" collapsed="false"/>
    <row r="1040330" customFormat="false" ht="12.8" hidden="false" customHeight="true" outlineLevel="0" collapsed="false"/>
    <row r="1040331" customFormat="false" ht="12.8" hidden="false" customHeight="true" outlineLevel="0" collapsed="false"/>
    <row r="1040332" customFormat="false" ht="12.8" hidden="false" customHeight="true" outlineLevel="0" collapsed="false"/>
    <row r="1040333" customFormat="false" ht="12.8" hidden="false" customHeight="true" outlineLevel="0" collapsed="false"/>
    <row r="1040334" customFormat="false" ht="12.8" hidden="false" customHeight="true" outlineLevel="0" collapsed="false"/>
    <row r="1040335" customFormat="false" ht="12.8" hidden="false" customHeight="true" outlineLevel="0" collapsed="false"/>
    <row r="1040336" customFormat="false" ht="12.8" hidden="false" customHeight="true" outlineLevel="0" collapsed="false"/>
    <row r="1040337" customFormat="false" ht="12.8" hidden="false" customHeight="true" outlineLevel="0" collapsed="false"/>
    <row r="1040338" customFormat="false" ht="12.8" hidden="false" customHeight="true" outlineLevel="0" collapsed="false"/>
    <row r="1040339" customFormat="false" ht="12.8" hidden="false" customHeight="true" outlineLevel="0" collapsed="false"/>
    <row r="1040340" customFormat="false" ht="12.8" hidden="false" customHeight="true" outlineLevel="0" collapsed="false"/>
    <row r="1040341" customFormat="false" ht="12.8" hidden="false" customHeight="true" outlineLevel="0" collapsed="false"/>
    <row r="1040342" customFormat="false" ht="12.8" hidden="false" customHeight="true" outlineLevel="0" collapsed="false"/>
    <row r="1040343" customFormat="false" ht="12.8" hidden="false" customHeight="true" outlineLevel="0" collapsed="false"/>
    <row r="1040344" customFormat="false" ht="12.8" hidden="false" customHeight="true" outlineLevel="0" collapsed="false"/>
    <row r="1040345" customFormat="false" ht="12.8" hidden="false" customHeight="true" outlineLevel="0" collapsed="false"/>
    <row r="1040346" customFormat="false" ht="12.8" hidden="false" customHeight="true" outlineLevel="0" collapsed="false"/>
    <row r="1040347" customFormat="false" ht="12.8" hidden="false" customHeight="true" outlineLevel="0" collapsed="false"/>
    <row r="1040348" customFormat="false" ht="12.8" hidden="false" customHeight="true" outlineLevel="0" collapsed="false"/>
    <row r="1040349" customFormat="false" ht="12.8" hidden="false" customHeight="true" outlineLevel="0" collapsed="false"/>
    <row r="1040350" customFormat="false" ht="12.8" hidden="false" customHeight="true" outlineLevel="0" collapsed="false"/>
    <row r="1040351" customFormat="false" ht="12.8" hidden="false" customHeight="true" outlineLevel="0" collapsed="false"/>
    <row r="1040352" customFormat="false" ht="12.8" hidden="false" customHeight="true" outlineLevel="0" collapsed="false"/>
    <row r="1040353" customFormat="false" ht="12.8" hidden="false" customHeight="true" outlineLevel="0" collapsed="false"/>
    <row r="1040354" customFormat="false" ht="12.8" hidden="false" customHeight="true" outlineLevel="0" collapsed="false"/>
    <row r="1040355" customFormat="false" ht="12.8" hidden="false" customHeight="true" outlineLevel="0" collapsed="false"/>
    <row r="1040356" customFormat="false" ht="12.8" hidden="false" customHeight="true" outlineLevel="0" collapsed="false"/>
    <row r="1040357" customFormat="false" ht="12.8" hidden="false" customHeight="true" outlineLevel="0" collapsed="false"/>
    <row r="1040358" customFormat="false" ht="12.8" hidden="false" customHeight="true" outlineLevel="0" collapsed="false"/>
    <row r="1040359" customFormat="false" ht="12.8" hidden="false" customHeight="true" outlineLevel="0" collapsed="false"/>
    <row r="1040360" customFormat="false" ht="12.8" hidden="false" customHeight="true" outlineLevel="0" collapsed="false"/>
    <row r="1040361" customFormat="false" ht="12.8" hidden="false" customHeight="true" outlineLevel="0" collapsed="false"/>
    <row r="1040362" customFormat="false" ht="12.8" hidden="false" customHeight="true" outlineLevel="0" collapsed="false"/>
    <row r="1040363" customFormat="false" ht="12.8" hidden="false" customHeight="true" outlineLevel="0" collapsed="false"/>
    <row r="1040364" customFormat="false" ht="12.8" hidden="false" customHeight="true" outlineLevel="0" collapsed="false"/>
    <row r="1040365" customFormat="false" ht="12.8" hidden="false" customHeight="true" outlineLevel="0" collapsed="false"/>
    <row r="1040366" customFormat="false" ht="12.8" hidden="false" customHeight="true" outlineLevel="0" collapsed="false"/>
    <row r="1040367" customFormat="false" ht="12.8" hidden="false" customHeight="true" outlineLevel="0" collapsed="false"/>
    <row r="1040368" customFormat="false" ht="12.8" hidden="false" customHeight="true" outlineLevel="0" collapsed="false"/>
    <row r="1040369" customFormat="false" ht="12.8" hidden="false" customHeight="true" outlineLevel="0" collapsed="false"/>
    <row r="1040370" customFormat="false" ht="12.8" hidden="false" customHeight="true" outlineLevel="0" collapsed="false"/>
    <row r="1040371" customFormat="false" ht="12.8" hidden="false" customHeight="true" outlineLevel="0" collapsed="false"/>
    <row r="1040372" customFormat="false" ht="12.8" hidden="false" customHeight="true" outlineLevel="0" collapsed="false"/>
    <row r="1040373" customFormat="false" ht="12.8" hidden="false" customHeight="true" outlineLevel="0" collapsed="false"/>
    <row r="1040374" customFormat="false" ht="12.8" hidden="false" customHeight="true" outlineLevel="0" collapsed="false"/>
    <row r="1040375" customFormat="false" ht="12.8" hidden="false" customHeight="true" outlineLevel="0" collapsed="false"/>
    <row r="1040376" customFormat="false" ht="12.8" hidden="false" customHeight="true" outlineLevel="0" collapsed="false"/>
    <row r="1040377" customFormat="false" ht="12.8" hidden="false" customHeight="true" outlineLevel="0" collapsed="false"/>
    <row r="1040378" customFormat="false" ht="12.8" hidden="false" customHeight="true" outlineLevel="0" collapsed="false"/>
    <row r="1040379" customFormat="false" ht="12.8" hidden="false" customHeight="true" outlineLevel="0" collapsed="false"/>
    <row r="1040380" customFormat="false" ht="12.8" hidden="false" customHeight="true" outlineLevel="0" collapsed="false"/>
    <row r="1040381" customFormat="false" ht="12.8" hidden="false" customHeight="true" outlineLevel="0" collapsed="false"/>
    <row r="1040382" customFormat="false" ht="12.8" hidden="false" customHeight="true" outlineLevel="0" collapsed="false"/>
    <row r="1040383" customFormat="false" ht="12.8" hidden="false" customHeight="true" outlineLevel="0" collapsed="false"/>
    <row r="1040384" customFormat="false" ht="12.8" hidden="false" customHeight="true" outlineLevel="0" collapsed="false"/>
    <row r="1040385" customFormat="false" ht="12.8" hidden="false" customHeight="true" outlineLevel="0" collapsed="false"/>
    <row r="1040386" customFormat="false" ht="12.8" hidden="false" customHeight="true" outlineLevel="0" collapsed="false"/>
    <row r="1040387" customFormat="false" ht="12.8" hidden="false" customHeight="true" outlineLevel="0" collapsed="false"/>
    <row r="1040388" customFormat="false" ht="12.8" hidden="false" customHeight="true" outlineLevel="0" collapsed="false"/>
    <row r="1040389" customFormat="false" ht="12.8" hidden="false" customHeight="true" outlineLevel="0" collapsed="false"/>
    <row r="1040390" customFormat="false" ht="12.8" hidden="false" customHeight="true" outlineLevel="0" collapsed="false"/>
    <row r="1040391" customFormat="false" ht="12.8" hidden="false" customHeight="true" outlineLevel="0" collapsed="false"/>
    <row r="1040392" customFormat="false" ht="12.8" hidden="false" customHeight="true" outlineLevel="0" collapsed="false"/>
    <row r="1040393" customFormat="false" ht="12.8" hidden="false" customHeight="true" outlineLevel="0" collapsed="false"/>
    <row r="1040394" customFormat="false" ht="12.8" hidden="false" customHeight="true" outlineLevel="0" collapsed="false"/>
    <row r="1040395" customFormat="false" ht="12.8" hidden="false" customHeight="true" outlineLevel="0" collapsed="false"/>
    <row r="1040396" customFormat="false" ht="12.8" hidden="false" customHeight="true" outlineLevel="0" collapsed="false"/>
    <row r="1040397" customFormat="false" ht="12.8" hidden="false" customHeight="true" outlineLevel="0" collapsed="false"/>
    <row r="1040398" customFormat="false" ht="12.8" hidden="false" customHeight="true" outlineLevel="0" collapsed="false"/>
    <row r="1040399" customFormat="false" ht="12.8" hidden="false" customHeight="true" outlineLevel="0" collapsed="false"/>
    <row r="1040400" customFormat="false" ht="12.8" hidden="false" customHeight="true" outlineLevel="0" collapsed="false"/>
    <row r="1040401" customFormat="false" ht="12.8" hidden="false" customHeight="true" outlineLevel="0" collapsed="false"/>
    <row r="1040402" customFormat="false" ht="12.8" hidden="false" customHeight="true" outlineLevel="0" collapsed="false"/>
    <row r="1040403" customFormat="false" ht="12.8" hidden="false" customHeight="true" outlineLevel="0" collapsed="false"/>
    <row r="1040404" customFormat="false" ht="12.8" hidden="false" customHeight="true" outlineLevel="0" collapsed="false"/>
    <row r="1040405" customFormat="false" ht="12.8" hidden="false" customHeight="true" outlineLevel="0" collapsed="false"/>
    <row r="1040406" customFormat="false" ht="12.8" hidden="false" customHeight="true" outlineLevel="0" collapsed="false"/>
    <row r="1040407" customFormat="false" ht="12.8" hidden="false" customHeight="true" outlineLevel="0" collapsed="false"/>
    <row r="1040408" customFormat="false" ht="12.8" hidden="false" customHeight="true" outlineLevel="0" collapsed="false"/>
    <row r="1040409" customFormat="false" ht="12.8" hidden="false" customHeight="true" outlineLevel="0" collapsed="false"/>
    <row r="1040410" customFormat="false" ht="12.8" hidden="false" customHeight="true" outlineLevel="0" collapsed="false"/>
    <row r="1040411" customFormat="false" ht="12.8" hidden="false" customHeight="true" outlineLevel="0" collapsed="false"/>
    <row r="1040412" customFormat="false" ht="12.8" hidden="false" customHeight="true" outlineLevel="0" collapsed="false"/>
    <row r="1040413" customFormat="false" ht="12.8" hidden="false" customHeight="true" outlineLevel="0" collapsed="false"/>
    <row r="1040414" customFormat="false" ht="12.8" hidden="false" customHeight="true" outlineLevel="0" collapsed="false"/>
    <row r="1040415" customFormat="false" ht="12.8" hidden="false" customHeight="true" outlineLevel="0" collapsed="false"/>
    <row r="1040416" customFormat="false" ht="12.8" hidden="false" customHeight="true" outlineLevel="0" collapsed="false"/>
    <row r="1040417" customFormat="false" ht="12.8" hidden="false" customHeight="true" outlineLevel="0" collapsed="false"/>
    <row r="1040418" customFormat="false" ht="12.8" hidden="false" customHeight="true" outlineLevel="0" collapsed="false"/>
    <row r="1040419" customFormat="false" ht="12.8" hidden="false" customHeight="true" outlineLevel="0" collapsed="false"/>
    <row r="1040420" customFormat="false" ht="12.8" hidden="false" customHeight="true" outlineLevel="0" collapsed="false"/>
    <row r="1040421" customFormat="false" ht="12.8" hidden="false" customHeight="true" outlineLevel="0" collapsed="false"/>
    <row r="1040422" customFormat="false" ht="12.8" hidden="false" customHeight="true" outlineLevel="0" collapsed="false"/>
    <row r="1040423" customFormat="false" ht="12.8" hidden="false" customHeight="true" outlineLevel="0" collapsed="false"/>
    <row r="1040424" customFormat="false" ht="12.8" hidden="false" customHeight="true" outlineLevel="0" collapsed="false"/>
    <row r="1040425" customFormat="false" ht="12.8" hidden="false" customHeight="true" outlineLevel="0" collapsed="false"/>
    <row r="1040426" customFormat="false" ht="12.8" hidden="false" customHeight="true" outlineLevel="0" collapsed="false"/>
    <row r="1040427" customFormat="false" ht="12.8" hidden="false" customHeight="true" outlineLevel="0" collapsed="false"/>
    <row r="1040428" customFormat="false" ht="12.8" hidden="false" customHeight="true" outlineLevel="0" collapsed="false"/>
    <row r="1040429" customFormat="false" ht="12.8" hidden="false" customHeight="true" outlineLevel="0" collapsed="false"/>
    <row r="1040430" customFormat="false" ht="12.8" hidden="false" customHeight="true" outlineLevel="0" collapsed="false"/>
    <row r="1040431" customFormat="false" ht="12.8" hidden="false" customHeight="true" outlineLevel="0" collapsed="false"/>
    <row r="1040432" customFormat="false" ht="12.8" hidden="false" customHeight="true" outlineLevel="0" collapsed="false"/>
    <row r="1040433" customFormat="false" ht="12.8" hidden="false" customHeight="true" outlineLevel="0" collapsed="false"/>
    <row r="1040434" customFormat="false" ht="12.8" hidden="false" customHeight="true" outlineLevel="0" collapsed="false"/>
    <row r="1040435" customFormat="false" ht="12.8" hidden="false" customHeight="true" outlineLevel="0" collapsed="false"/>
    <row r="1040436" customFormat="false" ht="12.8" hidden="false" customHeight="true" outlineLevel="0" collapsed="false"/>
    <row r="1040437" customFormat="false" ht="12.8" hidden="false" customHeight="true" outlineLevel="0" collapsed="false"/>
    <row r="1040438" customFormat="false" ht="12.8" hidden="false" customHeight="true" outlineLevel="0" collapsed="false"/>
    <row r="1040439" customFormat="false" ht="12.8" hidden="false" customHeight="true" outlineLevel="0" collapsed="false"/>
    <row r="1040440" customFormat="false" ht="12.8" hidden="false" customHeight="true" outlineLevel="0" collapsed="false"/>
    <row r="1040441" customFormat="false" ht="12.8" hidden="false" customHeight="true" outlineLevel="0" collapsed="false"/>
    <row r="1040442" customFormat="false" ht="12.8" hidden="false" customHeight="true" outlineLevel="0" collapsed="false"/>
    <row r="1040443" customFormat="false" ht="12.8" hidden="false" customHeight="true" outlineLevel="0" collapsed="false"/>
    <row r="1040444" customFormat="false" ht="12.8" hidden="false" customHeight="true" outlineLevel="0" collapsed="false"/>
    <row r="1040445" customFormat="false" ht="12.8" hidden="false" customHeight="true" outlineLevel="0" collapsed="false"/>
    <row r="1040446" customFormat="false" ht="12.8" hidden="false" customHeight="true" outlineLevel="0" collapsed="false"/>
    <row r="1040447" customFormat="false" ht="12.8" hidden="false" customHeight="true" outlineLevel="0" collapsed="false"/>
    <row r="1040448" customFormat="false" ht="12.8" hidden="false" customHeight="true" outlineLevel="0" collapsed="false"/>
    <row r="1040449" customFormat="false" ht="12.8" hidden="false" customHeight="true" outlineLevel="0" collapsed="false"/>
    <row r="1040450" customFormat="false" ht="12.8" hidden="false" customHeight="true" outlineLevel="0" collapsed="false"/>
    <row r="1040451" customFormat="false" ht="12.8" hidden="false" customHeight="true" outlineLevel="0" collapsed="false"/>
    <row r="1040452" customFormat="false" ht="12.8" hidden="false" customHeight="true" outlineLevel="0" collapsed="false"/>
    <row r="1040453" customFormat="false" ht="12.8" hidden="false" customHeight="true" outlineLevel="0" collapsed="false"/>
    <row r="1040454" customFormat="false" ht="12.8" hidden="false" customHeight="true" outlineLevel="0" collapsed="false"/>
    <row r="1040455" customFormat="false" ht="12.8" hidden="false" customHeight="true" outlineLevel="0" collapsed="false"/>
    <row r="1040456" customFormat="false" ht="12.8" hidden="false" customHeight="true" outlineLevel="0" collapsed="false"/>
    <row r="1040457" customFormat="false" ht="12.8" hidden="false" customHeight="true" outlineLevel="0" collapsed="false"/>
    <row r="1040458" customFormat="false" ht="12.8" hidden="false" customHeight="true" outlineLevel="0" collapsed="false"/>
    <row r="1040459" customFormat="false" ht="12.8" hidden="false" customHeight="true" outlineLevel="0" collapsed="false"/>
    <row r="1040460" customFormat="false" ht="12.8" hidden="false" customHeight="true" outlineLevel="0" collapsed="false"/>
    <row r="1040461" customFormat="false" ht="12.8" hidden="false" customHeight="true" outlineLevel="0" collapsed="false"/>
    <row r="1040462" customFormat="false" ht="12.8" hidden="false" customHeight="true" outlineLevel="0" collapsed="false"/>
    <row r="1040463" customFormat="false" ht="12.8" hidden="false" customHeight="true" outlineLevel="0" collapsed="false"/>
    <row r="1040464" customFormat="false" ht="12.8" hidden="false" customHeight="true" outlineLevel="0" collapsed="false"/>
    <row r="1040465" customFormat="false" ht="12.8" hidden="false" customHeight="true" outlineLevel="0" collapsed="false"/>
    <row r="1040466" customFormat="false" ht="12.8" hidden="false" customHeight="true" outlineLevel="0" collapsed="false"/>
    <row r="1040467" customFormat="false" ht="12.8" hidden="false" customHeight="true" outlineLevel="0" collapsed="false"/>
    <row r="1040468" customFormat="false" ht="12.8" hidden="false" customHeight="true" outlineLevel="0" collapsed="false"/>
    <row r="1040469" customFormat="false" ht="12.8" hidden="false" customHeight="true" outlineLevel="0" collapsed="false"/>
    <row r="1040470" customFormat="false" ht="12.8" hidden="false" customHeight="true" outlineLevel="0" collapsed="false"/>
    <row r="1040471" customFormat="false" ht="12.8" hidden="false" customHeight="true" outlineLevel="0" collapsed="false"/>
    <row r="1040472" customFormat="false" ht="12.8" hidden="false" customHeight="true" outlineLevel="0" collapsed="false"/>
    <row r="1040473" customFormat="false" ht="12.8" hidden="false" customHeight="true" outlineLevel="0" collapsed="false"/>
    <row r="1040474" customFormat="false" ht="12.8" hidden="false" customHeight="true" outlineLevel="0" collapsed="false"/>
    <row r="1040475" customFormat="false" ht="12.8" hidden="false" customHeight="true" outlineLevel="0" collapsed="false"/>
    <row r="1040476" customFormat="false" ht="12.8" hidden="false" customHeight="true" outlineLevel="0" collapsed="false"/>
    <row r="1040477" customFormat="false" ht="12.8" hidden="false" customHeight="true" outlineLevel="0" collapsed="false"/>
    <row r="1040478" customFormat="false" ht="12.8" hidden="false" customHeight="true" outlineLevel="0" collapsed="false"/>
    <row r="1040479" customFormat="false" ht="12.8" hidden="false" customHeight="true" outlineLevel="0" collapsed="false"/>
    <row r="1040480" customFormat="false" ht="12.8" hidden="false" customHeight="true" outlineLevel="0" collapsed="false"/>
    <row r="1040481" customFormat="false" ht="12.8" hidden="false" customHeight="true" outlineLevel="0" collapsed="false"/>
    <row r="1040482" customFormat="false" ht="12.8" hidden="false" customHeight="true" outlineLevel="0" collapsed="false"/>
    <row r="1040483" customFormat="false" ht="12.8" hidden="false" customHeight="true" outlineLevel="0" collapsed="false"/>
    <row r="1040484" customFormat="false" ht="12.8" hidden="false" customHeight="true" outlineLevel="0" collapsed="false"/>
    <row r="1040485" customFormat="false" ht="12.8" hidden="false" customHeight="true" outlineLevel="0" collapsed="false"/>
    <row r="1040486" customFormat="false" ht="12.8" hidden="false" customHeight="true" outlineLevel="0" collapsed="false"/>
    <row r="1040487" customFormat="false" ht="12.8" hidden="false" customHeight="true" outlineLevel="0" collapsed="false"/>
    <row r="1040488" customFormat="false" ht="12.8" hidden="false" customHeight="true" outlineLevel="0" collapsed="false"/>
    <row r="1040489" customFormat="false" ht="12.8" hidden="false" customHeight="true" outlineLevel="0" collapsed="false"/>
    <row r="1040490" customFormat="false" ht="12.8" hidden="false" customHeight="true" outlineLevel="0" collapsed="false"/>
    <row r="1040491" customFormat="false" ht="12.8" hidden="false" customHeight="true" outlineLevel="0" collapsed="false"/>
    <row r="1040492" customFormat="false" ht="12.8" hidden="false" customHeight="true" outlineLevel="0" collapsed="false"/>
    <row r="1040493" customFormat="false" ht="12.8" hidden="false" customHeight="true" outlineLevel="0" collapsed="false"/>
    <row r="1040494" customFormat="false" ht="12.8" hidden="false" customHeight="true" outlineLevel="0" collapsed="false"/>
    <row r="1040495" customFormat="false" ht="12.8" hidden="false" customHeight="true" outlineLevel="0" collapsed="false"/>
    <row r="1040496" customFormat="false" ht="12.8" hidden="false" customHeight="true" outlineLevel="0" collapsed="false"/>
    <row r="1040497" customFormat="false" ht="12.8" hidden="false" customHeight="true" outlineLevel="0" collapsed="false"/>
    <row r="1040498" customFormat="false" ht="12.8" hidden="false" customHeight="true" outlineLevel="0" collapsed="false"/>
    <row r="1040499" customFormat="false" ht="12.8" hidden="false" customHeight="true" outlineLevel="0" collapsed="false"/>
    <row r="1040500" customFormat="false" ht="12.8" hidden="false" customHeight="true" outlineLevel="0" collapsed="false"/>
    <row r="1040501" customFormat="false" ht="12.8" hidden="false" customHeight="true" outlineLevel="0" collapsed="false"/>
    <row r="1040502" customFormat="false" ht="12.8" hidden="false" customHeight="true" outlineLevel="0" collapsed="false"/>
    <row r="1040503" customFormat="false" ht="12.8" hidden="false" customHeight="true" outlineLevel="0" collapsed="false"/>
    <row r="1040504" customFormat="false" ht="12.8" hidden="false" customHeight="true" outlineLevel="0" collapsed="false"/>
    <row r="1040505" customFormat="false" ht="12.8" hidden="false" customHeight="true" outlineLevel="0" collapsed="false"/>
    <row r="1040506" customFormat="false" ht="12.8" hidden="false" customHeight="true" outlineLevel="0" collapsed="false"/>
    <row r="1040507" customFormat="false" ht="12.8" hidden="false" customHeight="true" outlineLevel="0" collapsed="false"/>
    <row r="1040508" customFormat="false" ht="12.8" hidden="false" customHeight="true" outlineLevel="0" collapsed="false"/>
    <row r="1040509" customFormat="false" ht="12.8" hidden="false" customHeight="true" outlineLevel="0" collapsed="false"/>
    <row r="1040510" customFormat="false" ht="12.8" hidden="false" customHeight="true" outlineLevel="0" collapsed="false"/>
    <row r="1040511" customFormat="false" ht="12.8" hidden="false" customHeight="true" outlineLevel="0" collapsed="false"/>
    <row r="1040512" customFormat="false" ht="12.8" hidden="false" customHeight="true" outlineLevel="0" collapsed="false"/>
    <row r="1040513" customFormat="false" ht="12.8" hidden="false" customHeight="true" outlineLevel="0" collapsed="false"/>
    <row r="1040514" customFormat="false" ht="12.8" hidden="false" customHeight="true" outlineLevel="0" collapsed="false"/>
    <row r="1040515" customFormat="false" ht="12.8" hidden="false" customHeight="true" outlineLevel="0" collapsed="false"/>
    <row r="1040516" customFormat="false" ht="12.8" hidden="false" customHeight="true" outlineLevel="0" collapsed="false"/>
    <row r="1040517" customFormat="false" ht="12.8" hidden="false" customHeight="true" outlineLevel="0" collapsed="false"/>
    <row r="1040518" customFormat="false" ht="12.8" hidden="false" customHeight="true" outlineLevel="0" collapsed="false"/>
    <row r="1040519" customFormat="false" ht="12.8" hidden="false" customHeight="true" outlineLevel="0" collapsed="false"/>
    <row r="1040520" customFormat="false" ht="12.8" hidden="false" customHeight="true" outlineLevel="0" collapsed="false"/>
    <row r="1040521" customFormat="false" ht="12.8" hidden="false" customHeight="true" outlineLevel="0" collapsed="false"/>
    <row r="1040522" customFormat="false" ht="12.8" hidden="false" customHeight="true" outlineLevel="0" collapsed="false"/>
    <row r="1040523" customFormat="false" ht="12.8" hidden="false" customHeight="true" outlineLevel="0" collapsed="false"/>
    <row r="1040524" customFormat="false" ht="12.8" hidden="false" customHeight="true" outlineLevel="0" collapsed="false"/>
    <row r="1040525" customFormat="false" ht="12.8" hidden="false" customHeight="true" outlineLevel="0" collapsed="false"/>
    <row r="1040526" customFormat="false" ht="12.8" hidden="false" customHeight="true" outlineLevel="0" collapsed="false"/>
    <row r="1040527" customFormat="false" ht="12.8" hidden="false" customHeight="true" outlineLevel="0" collapsed="false"/>
    <row r="1040528" customFormat="false" ht="12.8" hidden="false" customHeight="true" outlineLevel="0" collapsed="false"/>
    <row r="1040529" customFormat="false" ht="12.8" hidden="false" customHeight="true" outlineLevel="0" collapsed="false"/>
    <row r="1040530" customFormat="false" ht="12.8" hidden="false" customHeight="true" outlineLevel="0" collapsed="false"/>
    <row r="1040531" customFormat="false" ht="12.8" hidden="false" customHeight="true" outlineLevel="0" collapsed="false"/>
    <row r="1040532" customFormat="false" ht="12.8" hidden="false" customHeight="true" outlineLevel="0" collapsed="false"/>
    <row r="1040533" customFormat="false" ht="12.8" hidden="false" customHeight="true" outlineLevel="0" collapsed="false"/>
    <row r="1040534" customFormat="false" ht="12.8" hidden="false" customHeight="true" outlineLevel="0" collapsed="false"/>
    <row r="1040535" customFormat="false" ht="12.8" hidden="false" customHeight="true" outlineLevel="0" collapsed="false"/>
    <row r="1040536" customFormat="false" ht="12.8" hidden="false" customHeight="true" outlineLevel="0" collapsed="false"/>
    <row r="1040537" customFormat="false" ht="12.8" hidden="false" customHeight="true" outlineLevel="0" collapsed="false"/>
    <row r="1040538" customFormat="false" ht="12.8" hidden="false" customHeight="true" outlineLevel="0" collapsed="false"/>
    <row r="1040539" customFormat="false" ht="12.8" hidden="false" customHeight="true" outlineLevel="0" collapsed="false"/>
    <row r="1040540" customFormat="false" ht="12.8" hidden="false" customHeight="true" outlineLevel="0" collapsed="false"/>
    <row r="1040541" customFormat="false" ht="12.8" hidden="false" customHeight="true" outlineLevel="0" collapsed="false"/>
    <row r="1040542" customFormat="false" ht="12.8" hidden="false" customHeight="true" outlineLevel="0" collapsed="false"/>
    <row r="1040543" customFormat="false" ht="12.8" hidden="false" customHeight="true" outlineLevel="0" collapsed="false"/>
    <row r="1040544" customFormat="false" ht="12.8" hidden="false" customHeight="true" outlineLevel="0" collapsed="false"/>
    <row r="1040545" customFormat="false" ht="12.8" hidden="false" customHeight="true" outlineLevel="0" collapsed="false"/>
    <row r="1040546" customFormat="false" ht="12.8" hidden="false" customHeight="true" outlineLevel="0" collapsed="false"/>
    <row r="1040547" customFormat="false" ht="12.8" hidden="false" customHeight="true" outlineLevel="0" collapsed="false"/>
    <row r="1040548" customFormat="false" ht="12.8" hidden="false" customHeight="true" outlineLevel="0" collapsed="false"/>
    <row r="1040549" customFormat="false" ht="12.8" hidden="false" customHeight="true" outlineLevel="0" collapsed="false"/>
    <row r="1040550" customFormat="false" ht="12.8" hidden="false" customHeight="true" outlineLevel="0" collapsed="false"/>
    <row r="1040551" customFormat="false" ht="12.8" hidden="false" customHeight="true" outlineLevel="0" collapsed="false"/>
    <row r="1040552" customFormat="false" ht="12.8" hidden="false" customHeight="true" outlineLevel="0" collapsed="false"/>
    <row r="1040553" customFormat="false" ht="12.8" hidden="false" customHeight="true" outlineLevel="0" collapsed="false"/>
    <row r="1040554" customFormat="false" ht="12.8" hidden="false" customHeight="true" outlineLevel="0" collapsed="false"/>
    <row r="1040555" customFormat="false" ht="12.8" hidden="false" customHeight="true" outlineLevel="0" collapsed="false"/>
    <row r="1040556" customFormat="false" ht="12.8" hidden="false" customHeight="true" outlineLevel="0" collapsed="false"/>
    <row r="1040557" customFormat="false" ht="12.8" hidden="false" customHeight="true" outlineLevel="0" collapsed="false"/>
    <row r="1040558" customFormat="false" ht="12.8" hidden="false" customHeight="true" outlineLevel="0" collapsed="false"/>
    <row r="1040559" customFormat="false" ht="12.8" hidden="false" customHeight="true" outlineLevel="0" collapsed="false"/>
    <row r="1040560" customFormat="false" ht="12.8" hidden="false" customHeight="true" outlineLevel="0" collapsed="false"/>
    <row r="1040561" customFormat="false" ht="12.8" hidden="false" customHeight="true" outlineLevel="0" collapsed="false"/>
    <row r="1040562" customFormat="false" ht="12.8" hidden="false" customHeight="true" outlineLevel="0" collapsed="false"/>
    <row r="1040563" customFormat="false" ht="12.8" hidden="false" customHeight="true" outlineLevel="0" collapsed="false"/>
    <row r="1040564" customFormat="false" ht="12.8" hidden="false" customHeight="true" outlineLevel="0" collapsed="false"/>
    <row r="1040565" customFormat="false" ht="12.8" hidden="false" customHeight="true" outlineLevel="0" collapsed="false"/>
    <row r="1040566" customFormat="false" ht="12.8" hidden="false" customHeight="true" outlineLevel="0" collapsed="false"/>
    <row r="1040567" customFormat="false" ht="12.8" hidden="false" customHeight="true" outlineLevel="0" collapsed="false"/>
    <row r="1040568" customFormat="false" ht="12.8" hidden="false" customHeight="true" outlineLevel="0" collapsed="false"/>
    <row r="1040569" customFormat="false" ht="12.8" hidden="false" customHeight="true" outlineLevel="0" collapsed="false"/>
    <row r="1040570" customFormat="false" ht="12.8" hidden="false" customHeight="true" outlineLevel="0" collapsed="false"/>
    <row r="1040571" customFormat="false" ht="12.8" hidden="false" customHeight="true" outlineLevel="0" collapsed="false"/>
    <row r="1040572" customFormat="false" ht="12.8" hidden="false" customHeight="true" outlineLevel="0" collapsed="false"/>
    <row r="1040573" customFormat="false" ht="12.8" hidden="false" customHeight="true" outlineLevel="0" collapsed="false"/>
    <row r="1040574" customFormat="false" ht="12.8" hidden="false" customHeight="true" outlineLevel="0" collapsed="false"/>
    <row r="1040575" customFormat="false" ht="12.8" hidden="false" customHeight="true" outlineLevel="0" collapsed="false"/>
    <row r="1040576" customFormat="false" ht="12.8" hidden="false" customHeight="true" outlineLevel="0" collapsed="false"/>
    <row r="1040577" customFormat="false" ht="12.8" hidden="false" customHeight="true" outlineLevel="0" collapsed="false"/>
    <row r="1040578" customFormat="false" ht="12.8" hidden="false" customHeight="true" outlineLevel="0" collapsed="false"/>
    <row r="1040579" customFormat="false" ht="12.8" hidden="false" customHeight="true" outlineLevel="0" collapsed="false"/>
    <row r="1040580" customFormat="false" ht="12.8" hidden="false" customHeight="true" outlineLevel="0" collapsed="false"/>
    <row r="1040581" customFormat="false" ht="12.8" hidden="false" customHeight="true" outlineLevel="0" collapsed="false"/>
    <row r="1040582" customFormat="false" ht="12.8" hidden="false" customHeight="true" outlineLevel="0" collapsed="false"/>
    <row r="1040583" customFormat="false" ht="12.8" hidden="false" customHeight="true" outlineLevel="0" collapsed="false"/>
    <row r="1040584" customFormat="false" ht="12.8" hidden="false" customHeight="true" outlineLevel="0" collapsed="false"/>
    <row r="1040585" customFormat="false" ht="12.8" hidden="false" customHeight="true" outlineLevel="0" collapsed="false"/>
    <row r="1040586" customFormat="false" ht="12.8" hidden="false" customHeight="true" outlineLevel="0" collapsed="false"/>
    <row r="1040587" customFormat="false" ht="12.8" hidden="false" customHeight="true" outlineLevel="0" collapsed="false"/>
    <row r="1040588" customFormat="false" ht="12.8" hidden="false" customHeight="true" outlineLevel="0" collapsed="false"/>
    <row r="1040589" customFormat="false" ht="12.8" hidden="false" customHeight="true" outlineLevel="0" collapsed="false"/>
    <row r="1040590" customFormat="false" ht="12.8" hidden="false" customHeight="true" outlineLevel="0" collapsed="false"/>
    <row r="1040591" customFormat="false" ht="12.8" hidden="false" customHeight="true" outlineLevel="0" collapsed="false"/>
    <row r="1040592" customFormat="false" ht="12.8" hidden="false" customHeight="true" outlineLevel="0" collapsed="false"/>
    <row r="1040593" customFormat="false" ht="12.8" hidden="false" customHeight="true" outlineLevel="0" collapsed="false"/>
    <row r="1040594" customFormat="false" ht="12.8" hidden="false" customHeight="true" outlineLevel="0" collapsed="false"/>
    <row r="1040595" customFormat="false" ht="12.8" hidden="false" customHeight="true" outlineLevel="0" collapsed="false"/>
    <row r="1040596" customFormat="false" ht="12.8" hidden="false" customHeight="true" outlineLevel="0" collapsed="false"/>
    <row r="1040597" customFormat="false" ht="12.8" hidden="false" customHeight="true" outlineLevel="0" collapsed="false"/>
    <row r="1040598" customFormat="false" ht="12.8" hidden="false" customHeight="true" outlineLevel="0" collapsed="false"/>
    <row r="1040599" customFormat="false" ht="12.8" hidden="false" customHeight="true" outlineLevel="0" collapsed="false"/>
    <row r="1040600" customFormat="false" ht="12.8" hidden="false" customHeight="true" outlineLevel="0" collapsed="false"/>
    <row r="1040601" customFormat="false" ht="12.8" hidden="false" customHeight="true" outlineLevel="0" collapsed="false"/>
    <row r="1040602" customFormat="false" ht="12.8" hidden="false" customHeight="true" outlineLevel="0" collapsed="false"/>
    <row r="1040603" customFormat="false" ht="12.8" hidden="false" customHeight="true" outlineLevel="0" collapsed="false"/>
    <row r="1040604" customFormat="false" ht="12.8" hidden="false" customHeight="true" outlineLevel="0" collapsed="false"/>
    <row r="1040605" customFormat="false" ht="12.8" hidden="false" customHeight="true" outlineLevel="0" collapsed="false"/>
    <row r="1040606" customFormat="false" ht="12.8" hidden="false" customHeight="true" outlineLevel="0" collapsed="false"/>
    <row r="1040607" customFormat="false" ht="12.8" hidden="false" customHeight="true" outlineLevel="0" collapsed="false"/>
    <row r="1040608" customFormat="false" ht="12.8" hidden="false" customHeight="true" outlineLevel="0" collapsed="false"/>
    <row r="1040609" customFormat="false" ht="12.8" hidden="false" customHeight="true" outlineLevel="0" collapsed="false"/>
    <row r="1040610" customFormat="false" ht="12.8" hidden="false" customHeight="true" outlineLevel="0" collapsed="false"/>
    <row r="1040611" customFormat="false" ht="12.8" hidden="false" customHeight="true" outlineLevel="0" collapsed="false"/>
    <row r="1040612" customFormat="false" ht="12.8" hidden="false" customHeight="true" outlineLevel="0" collapsed="false"/>
    <row r="1040613" customFormat="false" ht="12.8" hidden="false" customHeight="true" outlineLevel="0" collapsed="false"/>
    <row r="1040614" customFormat="false" ht="12.8" hidden="false" customHeight="true" outlineLevel="0" collapsed="false"/>
    <row r="1040615" customFormat="false" ht="12.8" hidden="false" customHeight="true" outlineLevel="0" collapsed="false"/>
    <row r="1040616" customFormat="false" ht="12.8" hidden="false" customHeight="true" outlineLevel="0" collapsed="false"/>
    <row r="1040617" customFormat="false" ht="12.8" hidden="false" customHeight="true" outlineLevel="0" collapsed="false"/>
    <row r="1040618" customFormat="false" ht="12.8" hidden="false" customHeight="true" outlineLevel="0" collapsed="false"/>
    <row r="1040619" customFormat="false" ht="12.8" hidden="false" customHeight="true" outlineLevel="0" collapsed="false"/>
    <row r="1040620" customFormat="false" ht="12.8" hidden="false" customHeight="true" outlineLevel="0" collapsed="false"/>
    <row r="1040621" customFormat="false" ht="12.8" hidden="false" customHeight="true" outlineLevel="0" collapsed="false"/>
    <row r="1040622" customFormat="false" ht="12.8" hidden="false" customHeight="true" outlineLevel="0" collapsed="false"/>
    <row r="1040623" customFormat="false" ht="12.8" hidden="false" customHeight="true" outlineLevel="0" collapsed="false"/>
    <row r="1040624" customFormat="false" ht="12.8" hidden="false" customHeight="true" outlineLevel="0" collapsed="false"/>
    <row r="1040625" customFormat="false" ht="12.8" hidden="false" customHeight="true" outlineLevel="0" collapsed="false"/>
    <row r="1040626" customFormat="false" ht="12.8" hidden="false" customHeight="true" outlineLevel="0" collapsed="false"/>
    <row r="1040627" customFormat="false" ht="12.8" hidden="false" customHeight="true" outlineLevel="0" collapsed="false"/>
    <row r="1040628" customFormat="false" ht="12.8" hidden="false" customHeight="true" outlineLevel="0" collapsed="false"/>
    <row r="1040629" customFormat="false" ht="12.8" hidden="false" customHeight="true" outlineLevel="0" collapsed="false"/>
    <row r="1040630" customFormat="false" ht="12.8" hidden="false" customHeight="true" outlineLevel="0" collapsed="false"/>
    <row r="1040631" customFormat="false" ht="12.8" hidden="false" customHeight="true" outlineLevel="0" collapsed="false"/>
    <row r="1040632" customFormat="false" ht="12.8" hidden="false" customHeight="true" outlineLevel="0" collapsed="false"/>
    <row r="1040633" customFormat="false" ht="12.8" hidden="false" customHeight="true" outlineLevel="0" collapsed="false"/>
    <row r="1040634" customFormat="false" ht="12.8" hidden="false" customHeight="true" outlineLevel="0" collapsed="false"/>
    <row r="1040635" customFormat="false" ht="12.8" hidden="false" customHeight="true" outlineLevel="0" collapsed="false"/>
    <row r="1040636" customFormat="false" ht="12.8" hidden="false" customHeight="true" outlineLevel="0" collapsed="false"/>
    <row r="1040637" customFormat="false" ht="12.8" hidden="false" customHeight="true" outlineLevel="0" collapsed="false"/>
    <row r="1040638" customFormat="false" ht="12.8" hidden="false" customHeight="true" outlineLevel="0" collapsed="false"/>
    <row r="1040639" customFormat="false" ht="12.8" hidden="false" customHeight="true" outlineLevel="0" collapsed="false"/>
    <row r="1040640" customFormat="false" ht="12.8" hidden="false" customHeight="true" outlineLevel="0" collapsed="false"/>
    <row r="1040641" customFormat="false" ht="12.8" hidden="false" customHeight="true" outlineLevel="0" collapsed="false"/>
    <row r="1040642" customFormat="false" ht="12.8" hidden="false" customHeight="true" outlineLevel="0" collapsed="false"/>
    <row r="1040643" customFormat="false" ht="12.8" hidden="false" customHeight="true" outlineLevel="0" collapsed="false"/>
    <row r="1040644" customFormat="false" ht="12.8" hidden="false" customHeight="true" outlineLevel="0" collapsed="false"/>
    <row r="1040645" customFormat="false" ht="12.8" hidden="false" customHeight="true" outlineLevel="0" collapsed="false"/>
    <row r="1040646" customFormat="false" ht="12.8" hidden="false" customHeight="true" outlineLevel="0" collapsed="false"/>
    <row r="1040647" customFormat="false" ht="12.8" hidden="false" customHeight="true" outlineLevel="0" collapsed="false"/>
    <row r="1040648" customFormat="false" ht="12.8" hidden="false" customHeight="true" outlineLevel="0" collapsed="false"/>
    <row r="1040649" customFormat="false" ht="12.8" hidden="false" customHeight="true" outlineLevel="0" collapsed="false"/>
    <row r="1040650" customFormat="false" ht="12.8" hidden="false" customHeight="true" outlineLevel="0" collapsed="false"/>
    <row r="1040651" customFormat="false" ht="12.8" hidden="false" customHeight="true" outlineLevel="0" collapsed="false"/>
    <row r="1040652" customFormat="false" ht="12.8" hidden="false" customHeight="true" outlineLevel="0" collapsed="false"/>
    <row r="1040653" customFormat="false" ht="12.8" hidden="false" customHeight="true" outlineLevel="0" collapsed="false"/>
    <row r="1040654" customFormat="false" ht="12.8" hidden="false" customHeight="true" outlineLevel="0" collapsed="false"/>
    <row r="1040655" customFormat="false" ht="12.8" hidden="false" customHeight="true" outlineLevel="0" collapsed="false"/>
    <row r="1040656" customFormat="false" ht="12.8" hidden="false" customHeight="true" outlineLevel="0" collapsed="false"/>
    <row r="1040657" customFormat="false" ht="12.8" hidden="false" customHeight="true" outlineLevel="0" collapsed="false"/>
    <row r="1040658" customFormat="false" ht="12.8" hidden="false" customHeight="true" outlineLevel="0" collapsed="false"/>
    <row r="1040659" customFormat="false" ht="12.8" hidden="false" customHeight="true" outlineLevel="0" collapsed="false"/>
    <row r="1040660" customFormat="false" ht="12.8" hidden="false" customHeight="true" outlineLevel="0" collapsed="false"/>
    <row r="1040661" customFormat="false" ht="12.8" hidden="false" customHeight="true" outlineLevel="0" collapsed="false"/>
    <row r="1040662" customFormat="false" ht="12.8" hidden="false" customHeight="true" outlineLevel="0" collapsed="false"/>
    <row r="1040663" customFormat="false" ht="12.8" hidden="false" customHeight="true" outlineLevel="0" collapsed="false"/>
    <row r="1040664" customFormat="false" ht="12.8" hidden="false" customHeight="true" outlineLevel="0" collapsed="false"/>
    <row r="1040665" customFormat="false" ht="12.8" hidden="false" customHeight="true" outlineLevel="0" collapsed="false"/>
    <row r="1040666" customFormat="false" ht="12.8" hidden="false" customHeight="true" outlineLevel="0" collapsed="false"/>
    <row r="1040667" customFormat="false" ht="12.8" hidden="false" customHeight="true" outlineLevel="0" collapsed="false"/>
    <row r="1040668" customFormat="false" ht="12.8" hidden="false" customHeight="true" outlineLevel="0" collapsed="false"/>
    <row r="1040669" customFormat="false" ht="12.8" hidden="false" customHeight="true" outlineLevel="0" collapsed="false"/>
    <row r="1040670" customFormat="false" ht="12.8" hidden="false" customHeight="true" outlineLevel="0" collapsed="false"/>
    <row r="1040671" customFormat="false" ht="12.8" hidden="false" customHeight="true" outlineLevel="0" collapsed="false"/>
    <row r="1040672" customFormat="false" ht="12.8" hidden="false" customHeight="true" outlineLevel="0" collapsed="false"/>
    <row r="1040673" customFormat="false" ht="12.8" hidden="false" customHeight="true" outlineLevel="0" collapsed="false"/>
    <row r="1040674" customFormat="false" ht="12.8" hidden="false" customHeight="true" outlineLevel="0" collapsed="false"/>
    <row r="1040675" customFormat="false" ht="12.8" hidden="false" customHeight="true" outlineLevel="0" collapsed="false"/>
    <row r="1040676" customFormat="false" ht="12.8" hidden="false" customHeight="true" outlineLevel="0" collapsed="false"/>
    <row r="1040677" customFormat="false" ht="12.8" hidden="false" customHeight="true" outlineLevel="0" collapsed="false"/>
    <row r="1040678" customFormat="false" ht="12.8" hidden="false" customHeight="true" outlineLevel="0" collapsed="false"/>
    <row r="1040679" customFormat="false" ht="12.8" hidden="false" customHeight="true" outlineLevel="0" collapsed="false"/>
    <row r="1040680" customFormat="false" ht="12.8" hidden="false" customHeight="true" outlineLevel="0" collapsed="false"/>
    <row r="1040681" customFormat="false" ht="12.8" hidden="false" customHeight="true" outlineLevel="0" collapsed="false"/>
    <row r="1040682" customFormat="false" ht="12.8" hidden="false" customHeight="true" outlineLevel="0" collapsed="false"/>
    <row r="1040683" customFormat="false" ht="12.8" hidden="false" customHeight="true" outlineLevel="0" collapsed="false"/>
    <row r="1040684" customFormat="false" ht="12.8" hidden="false" customHeight="true" outlineLevel="0" collapsed="false"/>
    <row r="1040685" customFormat="false" ht="12.8" hidden="false" customHeight="true" outlineLevel="0" collapsed="false"/>
    <row r="1040686" customFormat="false" ht="12.8" hidden="false" customHeight="true" outlineLevel="0" collapsed="false"/>
    <row r="1040687" customFormat="false" ht="12.8" hidden="false" customHeight="true" outlineLevel="0" collapsed="false"/>
    <row r="1040688" customFormat="false" ht="12.8" hidden="false" customHeight="true" outlineLevel="0" collapsed="false"/>
    <row r="1040689" customFormat="false" ht="12.8" hidden="false" customHeight="true" outlineLevel="0" collapsed="false"/>
    <row r="1040690" customFormat="false" ht="12.8" hidden="false" customHeight="true" outlineLevel="0" collapsed="false"/>
    <row r="1040691" customFormat="false" ht="12.8" hidden="false" customHeight="true" outlineLevel="0" collapsed="false"/>
    <row r="1040692" customFormat="false" ht="12.8" hidden="false" customHeight="true" outlineLevel="0" collapsed="false"/>
    <row r="1040693" customFormat="false" ht="12.8" hidden="false" customHeight="true" outlineLevel="0" collapsed="false"/>
    <row r="1040694" customFormat="false" ht="12.8" hidden="false" customHeight="true" outlineLevel="0" collapsed="false"/>
    <row r="1040695" customFormat="false" ht="12.8" hidden="false" customHeight="true" outlineLevel="0" collapsed="false"/>
    <row r="1040696" customFormat="false" ht="12.8" hidden="false" customHeight="true" outlineLevel="0" collapsed="false"/>
    <row r="1040697" customFormat="false" ht="12.8" hidden="false" customHeight="true" outlineLevel="0" collapsed="false"/>
    <row r="1040698" customFormat="false" ht="12.8" hidden="false" customHeight="true" outlineLevel="0" collapsed="false"/>
    <row r="1040699" customFormat="false" ht="12.8" hidden="false" customHeight="true" outlineLevel="0" collapsed="false"/>
    <row r="1040700" customFormat="false" ht="12.8" hidden="false" customHeight="true" outlineLevel="0" collapsed="false"/>
    <row r="1040701" customFormat="false" ht="12.8" hidden="false" customHeight="true" outlineLevel="0" collapsed="false"/>
    <row r="1040702" customFormat="false" ht="12.8" hidden="false" customHeight="true" outlineLevel="0" collapsed="false"/>
    <row r="1040703" customFormat="false" ht="12.8" hidden="false" customHeight="true" outlineLevel="0" collapsed="false"/>
    <row r="1040704" customFormat="false" ht="12.8" hidden="false" customHeight="true" outlineLevel="0" collapsed="false"/>
    <row r="1040705" customFormat="false" ht="12.8" hidden="false" customHeight="true" outlineLevel="0" collapsed="false"/>
    <row r="1040706" customFormat="false" ht="12.8" hidden="false" customHeight="true" outlineLevel="0" collapsed="false"/>
    <row r="1040707" customFormat="false" ht="12.8" hidden="false" customHeight="true" outlineLevel="0" collapsed="false"/>
    <row r="1040708" customFormat="false" ht="12.8" hidden="false" customHeight="true" outlineLevel="0" collapsed="false"/>
    <row r="1040709" customFormat="false" ht="12.8" hidden="false" customHeight="true" outlineLevel="0" collapsed="false"/>
    <row r="1040710" customFormat="false" ht="12.8" hidden="false" customHeight="true" outlineLevel="0" collapsed="false"/>
    <row r="1040711" customFormat="false" ht="12.8" hidden="false" customHeight="true" outlineLevel="0" collapsed="false"/>
    <row r="1040712" customFormat="false" ht="12.8" hidden="false" customHeight="true" outlineLevel="0" collapsed="false"/>
    <row r="1040713" customFormat="false" ht="12.8" hidden="false" customHeight="true" outlineLevel="0" collapsed="false"/>
    <row r="1040714" customFormat="false" ht="12.8" hidden="false" customHeight="true" outlineLevel="0" collapsed="false"/>
    <row r="1040715" customFormat="false" ht="12.8" hidden="false" customHeight="true" outlineLevel="0" collapsed="false"/>
    <row r="1040716" customFormat="false" ht="12.8" hidden="false" customHeight="true" outlineLevel="0" collapsed="false"/>
    <row r="1040717" customFormat="false" ht="12.8" hidden="false" customHeight="true" outlineLevel="0" collapsed="false"/>
    <row r="1040718" customFormat="false" ht="12.8" hidden="false" customHeight="true" outlineLevel="0" collapsed="false"/>
    <row r="1040719" customFormat="false" ht="12.8" hidden="false" customHeight="true" outlineLevel="0" collapsed="false"/>
    <row r="1040720" customFormat="false" ht="12.8" hidden="false" customHeight="true" outlineLevel="0" collapsed="false"/>
    <row r="1040721" customFormat="false" ht="12.8" hidden="false" customHeight="true" outlineLevel="0" collapsed="false"/>
    <row r="1040722" customFormat="false" ht="12.8" hidden="false" customHeight="true" outlineLevel="0" collapsed="false"/>
    <row r="1040723" customFormat="false" ht="12.8" hidden="false" customHeight="true" outlineLevel="0" collapsed="false"/>
    <row r="1040724" customFormat="false" ht="12.8" hidden="false" customHeight="true" outlineLevel="0" collapsed="false"/>
    <row r="1040725" customFormat="false" ht="12.8" hidden="false" customHeight="true" outlineLevel="0" collapsed="false"/>
    <row r="1040726" customFormat="false" ht="12.8" hidden="false" customHeight="true" outlineLevel="0" collapsed="false"/>
    <row r="1040727" customFormat="false" ht="12.8" hidden="false" customHeight="true" outlineLevel="0" collapsed="false"/>
    <row r="1040728" customFormat="false" ht="12.8" hidden="false" customHeight="true" outlineLevel="0" collapsed="false"/>
    <row r="1040729" customFormat="false" ht="12.8" hidden="false" customHeight="true" outlineLevel="0" collapsed="false"/>
    <row r="1040730" customFormat="false" ht="12.8" hidden="false" customHeight="true" outlineLevel="0" collapsed="false"/>
    <row r="1040731" customFormat="false" ht="12.8" hidden="false" customHeight="true" outlineLevel="0" collapsed="false"/>
    <row r="1040732" customFormat="false" ht="12.8" hidden="false" customHeight="true" outlineLevel="0" collapsed="false"/>
    <row r="1040733" customFormat="false" ht="12.8" hidden="false" customHeight="true" outlineLevel="0" collapsed="false"/>
    <row r="1040734" customFormat="false" ht="12.8" hidden="false" customHeight="true" outlineLevel="0" collapsed="false"/>
    <row r="1040735" customFormat="false" ht="12.8" hidden="false" customHeight="true" outlineLevel="0" collapsed="false"/>
    <row r="1040736" customFormat="false" ht="12.8" hidden="false" customHeight="true" outlineLevel="0" collapsed="false"/>
    <row r="1040737" customFormat="false" ht="12.8" hidden="false" customHeight="true" outlineLevel="0" collapsed="false"/>
    <row r="1040738" customFormat="false" ht="12.8" hidden="false" customHeight="true" outlineLevel="0" collapsed="false"/>
    <row r="1040739" customFormat="false" ht="12.8" hidden="false" customHeight="true" outlineLevel="0" collapsed="false"/>
    <row r="1040740" customFormat="false" ht="12.8" hidden="false" customHeight="true" outlineLevel="0" collapsed="false"/>
    <row r="1040741" customFormat="false" ht="12.8" hidden="false" customHeight="true" outlineLevel="0" collapsed="false"/>
    <row r="1040742" customFormat="false" ht="12.8" hidden="false" customHeight="true" outlineLevel="0" collapsed="false"/>
    <row r="1040743" customFormat="false" ht="12.8" hidden="false" customHeight="true" outlineLevel="0" collapsed="false"/>
    <row r="1040744" customFormat="false" ht="12.8" hidden="false" customHeight="true" outlineLevel="0" collapsed="false"/>
    <row r="1040745" customFormat="false" ht="12.8" hidden="false" customHeight="true" outlineLevel="0" collapsed="false"/>
    <row r="1040746" customFormat="false" ht="12.8" hidden="false" customHeight="true" outlineLevel="0" collapsed="false"/>
    <row r="1040747" customFormat="false" ht="12.8" hidden="false" customHeight="true" outlineLevel="0" collapsed="false"/>
    <row r="1040748" customFormat="false" ht="12.8" hidden="false" customHeight="true" outlineLevel="0" collapsed="false"/>
    <row r="1040749" customFormat="false" ht="12.8" hidden="false" customHeight="true" outlineLevel="0" collapsed="false"/>
    <row r="1040750" customFormat="false" ht="12.8" hidden="false" customHeight="true" outlineLevel="0" collapsed="false"/>
    <row r="1040751" customFormat="false" ht="12.8" hidden="false" customHeight="true" outlineLevel="0" collapsed="false"/>
    <row r="1040752" customFormat="false" ht="12.8" hidden="false" customHeight="true" outlineLevel="0" collapsed="false"/>
    <row r="1040753" customFormat="false" ht="12.8" hidden="false" customHeight="true" outlineLevel="0" collapsed="false"/>
    <row r="1040754" customFormat="false" ht="12.8" hidden="false" customHeight="true" outlineLevel="0" collapsed="false"/>
    <row r="1040755" customFormat="false" ht="12.8" hidden="false" customHeight="true" outlineLevel="0" collapsed="false"/>
    <row r="1040756" customFormat="false" ht="12.8" hidden="false" customHeight="true" outlineLevel="0" collapsed="false"/>
    <row r="1040757" customFormat="false" ht="12.8" hidden="false" customHeight="true" outlineLevel="0" collapsed="false"/>
    <row r="1040758" customFormat="false" ht="12.8" hidden="false" customHeight="true" outlineLevel="0" collapsed="false"/>
    <row r="1040759" customFormat="false" ht="12.8" hidden="false" customHeight="true" outlineLevel="0" collapsed="false"/>
    <row r="1040760" customFormat="false" ht="12.8" hidden="false" customHeight="true" outlineLevel="0" collapsed="false"/>
    <row r="1040761" customFormat="false" ht="12.8" hidden="false" customHeight="true" outlineLevel="0" collapsed="false"/>
    <row r="1040762" customFormat="false" ht="12.8" hidden="false" customHeight="true" outlineLevel="0" collapsed="false"/>
    <row r="1040763" customFormat="false" ht="12.8" hidden="false" customHeight="true" outlineLevel="0" collapsed="false"/>
    <row r="1040764" customFormat="false" ht="12.8" hidden="false" customHeight="true" outlineLevel="0" collapsed="false"/>
    <row r="1040765" customFormat="false" ht="12.8" hidden="false" customHeight="true" outlineLevel="0" collapsed="false"/>
    <row r="1040766" customFormat="false" ht="12.8" hidden="false" customHeight="true" outlineLevel="0" collapsed="false"/>
    <row r="1040767" customFormat="false" ht="12.8" hidden="false" customHeight="true" outlineLevel="0" collapsed="false"/>
    <row r="1040768" customFormat="false" ht="12.8" hidden="false" customHeight="true" outlineLevel="0" collapsed="false"/>
    <row r="1040769" customFormat="false" ht="12.8" hidden="false" customHeight="true" outlineLevel="0" collapsed="false"/>
    <row r="1040770" customFormat="false" ht="12.8" hidden="false" customHeight="true" outlineLevel="0" collapsed="false"/>
    <row r="1040771" customFormat="false" ht="12.8" hidden="false" customHeight="true" outlineLevel="0" collapsed="false"/>
    <row r="1040772" customFormat="false" ht="12.8" hidden="false" customHeight="true" outlineLevel="0" collapsed="false"/>
    <row r="1040773" customFormat="false" ht="12.8" hidden="false" customHeight="true" outlineLevel="0" collapsed="false"/>
    <row r="1040774" customFormat="false" ht="12.8" hidden="false" customHeight="true" outlineLevel="0" collapsed="false"/>
    <row r="1040775" customFormat="false" ht="12.8" hidden="false" customHeight="true" outlineLevel="0" collapsed="false"/>
    <row r="1040776" customFormat="false" ht="12.8" hidden="false" customHeight="true" outlineLevel="0" collapsed="false"/>
    <row r="1040777" customFormat="false" ht="12.8" hidden="false" customHeight="true" outlineLevel="0" collapsed="false"/>
    <row r="1040778" customFormat="false" ht="12.8" hidden="false" customHeight="true" outlineLevel="0" collapsed="false"/>
    <row r="1040779" customFormat="false" ht="12.8" hidden="false" customHeight="true" outlineLevel="0" collapsed="false"/>
    <row r="1040780" customFormat="false" ht="12.8" hidden="false" customHeight="true" outlineLevel="0" collapsed="false"/>
    <row r="1040781" customFormat="false" ht="12.8" hidden="false" customHeight="true" outlineLevel="0" collapsed="false"/>
    <row r="1040782" customFormat="false" ht="12.8" hidden="false" customHeight="true" outlineLevel="0" collapsed="false"/>
    <row r="1040783" customFormat="false" ht="12.8" hidden="false" customHeight="true" outlineLevel="0" collapsed="false"/>
    <row r="1040784" customFormat="false" ht="12.8" hidden="false" customHeight="true" outlineLevel="0" collapsed="false"/>
    <row r="1040785" customFormat="false" ht="12.8" hidden="false" customHeight="true" outlineLevel="0" collapsed="false"/>
    <row r="1040786" customFormat="false" ht="12.8" hidden="false" customHeight="true" outlineLevel="0" collapsed="false"/>
    <row r="1040787" customFormat="false" ht="12.8" hidden="false" customHeight="true" outlineLevel="0" collapsed="false"/>
    <row r="1040788" customFormat="false" ht="12.8" hidden="false" customHeight="true" outlineLevel="0" collapsed="false"/>
    <row r="1040789" customFormat="false" ht="12.8" hidden="false" customHeight="true" outlineLevel="0" collapsed="false"/>
    <row r="1040790" customFormat="false" ht="12.8" hidden="false" customHeight="true" outlineLevel="0" collapsed="false"/>
    <row r="1040791" customFormat="false" ht="12.8" hidden="false" customHeight="true" outlineLevel="0" collapsed="false"/>
    <row r="1040792" customFormat="false" ht="12.8" hidden="false" customHeight="true" outlineLevel="0" collapsed="false"/>
    <row r="1040793" customFormat="false" ht="12.8" hidden="false" customHeight="true" outlineLevel="0" collapsed="false"/>
    <row r="1040794" customFormat="false" ht="12.8" hidden="false" customHeight="true" outlineLevel="0" collapsed="false"/>
    <row r="1040795" customFormat="false" ht="12.8" hidden="false" customHeight="true" outlineLevel="0" collapsed="false"/>
    <row r="1040796" customFormat="false" ht="12.8" hidden="false" customHeight="true" outlineLevel="0" collapsed="false"/>
    <row r="1040797" customFormat="false" ht="12.8" hidden="false" customHeight="true" outlineLevel="0" collapsed="false"/>
    <row r="1040798" customFormat="false" ht="12.8" hidden="false" customHeight="true" outlineLevel="0" collapsed="false"/>
    <row r="1040799" customFormat="false" ht="12.8" hidden="false" customHeight="true" outlineLevel="0" collapsed="false"/>
    <row r="1040800" customFormat="false" ht="12.8" hidden="false" customHeight="true" outlineLevel="0" collapsed="false"/>
    <row r="1040801" customFormat="false" ht="12.8" hidden="false" customHeight="true" outlineLevel="0" collapsed="false"/>
    <row r="1040802" customFormat="false" ht="12.8" hidden="false" customHeight="true" outlineLevel="0" collapsed="false"/>
    <row r="1040803" customFormat="false" ht="12.8" hidden="false" customHeight="true" outlineLevel="0" collapsed="false"/>
    <row r="1040804" customFormat="false" ht="12.8" hidden="false" customHeight="true" outlineLevel="0" collapsed="false"/>
    <row r="1040805" customFormat="false" ht="12.8" hidden="false" customHeight="true" outlineLevel="0" collapsed="false"/>
    <row r="1040806" customFormat="false" ht="12.8" hidden="false" customHeight="true" outlineLevel="0" collapsed="false"/>
    <row r="1040807" customFormat="false" ht="12.8" hidden="false" customHeight="true" outlineLevel="0" collapsed="false"/>
    <row r="1040808" customFormat="false" ht="12.8" hidden="false" customHeight="true" outlineLevel="0" collapsed="false"/>
    <row r="1040809" customFormat="false" ht="12.8" hidden="false" customHeight="true" outlineLevel="0" collapsed="false"/>
    <row r="1040810" customFormat="false" ht="12.8" hidden="false" customHeight="true" outlineLevel="0" collapsed="false"/>
    <row r="1040811" customFormat="false" ht="12.8" hidden="false" customHeight="true" outlineLevel="0" collapsed="false"/>
    <row r="1040812" customFormat="false" ht="12.8" hidden="false" customHeight="true" outlineLevel="0" collapsed="false"/>
    <row r="1040813" customFormat="false" ht="12.8" hidden="false" customHeight="true" outlineLevel="0" collapsed="false"/>
    <row r="1040814" customFormat="false" ht="12.8" hidden="false" customHeight="true" outlineLevel="0" collapsed="false"/>
    <row r="1040815" customFormat="false" ht="12.8" hidden="false" customHeight="true" outlineLevel="0" collapsed="false"/>
    <row r="1040816" customFormat="false" ht="12.8" hidden="false" customHeight="true" outlineLevel="0" collapsed="false"/>
    <row r="1040817" customFormat="false" ht="12.8" hidden="false" customHeight="true" outlineLevel="0" collapsed="false"/>
    <row r="1040818" customFormat="false" ht="12.8" hidden="false" customHeight="true" outlineLevel="0" collapsed="false"/>
    <row r="1040819" customFormat="false" ht="12.8" hidden="false" customHeight="true" outlineLevel="0" collapsed="false"/>
    <row r="1040820" customFormat="false" ht="12.8" hidden="false" customHeight="true" outlineLevel="0" collapsed="false"/>
    <row r="1040821" customFormat="false" ht="12.8" hidden="false" customHeight="true" outlineLevel="0" collapsed="false"/>
    <row r="1040822" customFormat="false" ht="12.8" hidden="false" customHeight="true" outlineLevel="0" collapsed="false"/>
    <row r="1040823" customFormat="false" ht="12.8" hidden="false" customHeight="true" outlineLevel="0" collapsed="false"/>
    <row r="1040824" customFormat="false" ht="12.8" hidden="false" customHeight="true" outlineLevel="0" collapsed="false"/>
    <row r="1040825" customFormat="false" ht="12.8" hidden="false" customHeight="true" outlineLevel="0" collapsed="false"/>
    <row r="1040826" customFormat="false" ht="12.8" hidden="false" customHeight="true" outlineLevel="0" collapsed="false"/>
    <row r="1040827" customFormat="false" ht="12.8" hidden="false" customHeight="true" outlineLevel="0" collapsed="false"/>
    <row r="1040828" customFormat="false" ht="12.8" hidden="false" customHeight="true" outlineLevel="0" collapsed="false"/>
    <row r="1040829" customFormat="false" ht="12.8" hidden="false" customHeight="true" outlineLevel="0" collapsed="false"/>
    <row r="1040830" customFormat="false" ht="12.8" hidden="false" customHeight="true" outlineLevel="0" collapsed="false"/>
    <row r="1040831" customFormat="false" ht="12.8" hidden="false" customHeight="true" outlineLevel="0" collapsed="false"/>
    <row r="1040832" customFormat="false" ht="12.8" hidden="false" customHeight="true" outlineLevel="0" collapsed="false"/>
    <row r="1040833" customFormat="false" ht="12.8" hidden="false" customHeight="true" outlineLevel="0" collapsed="false"/>
    <row r="1040834" customFormat="false" ht="12.8" hidden="false" customHeight="true" outlineLevel="0" collapsed="false"/>
    <row r="1040835" customFormat="false" ht="12.8" hidden="false" customHeight="true" outlineLevel="0" collapsed="false"/>
    <row r="1040836" customFormat="false" ht="12.8" hidden="false" customHeight="true" outlineLevel="0" collapsed="false"/>
    <row r="1040837" customFormat="false" ht="12.8" hidden="false" customHeight="true" outlineLevel="0" collapsed="false"/>
    <row r="1040838" customFormat="false" ht="12.8" hidden="false" customHeight="true" outlineLevel="0" collapsed="false"/>
    <row r="1040839" customFormat="false" ht="12.8" hidden="false" customHeight="true" outlineLevel="0" collapsed="false"/>
    <row r="1040840" customFormat="false" ht="12.8" hidden="false" customHeight="true" outlineLevel="0" collapsed="false"/>
    <row r="1040841" customFormat="false" ht="12.8" hidden="false" customHeight="true" outlineLevel="0" collapsed="false"/>
    <row r="1040842" customFormat="false" ht="12.8" hidden="false" customHeight="true" outlineLevel="0" collapsed="false"/>
    <row r="1040843" customFormat="false" ht="12.8" hidden="false" customHeight="true" outlineLevel="0" collapsed="false"/>
    <row r="1040844" customFormat="false" ht="12.8" hidden="false" customHeight="true" outlineLevel="0" collapsed="false"/>
    <row r="1040845" customFormat="false" ht="12.8" hidden="false" customHeight="true" outlineLevel="0" collapsed="false"/>
    <row r="1040846" customFormat="false" ht="12.8" hidden="false" customHeight="true" outlineLevel="0" collapsed="false"/>
    <row r="1040847" customFormat="false" ht="12.8" hidden="false" customHeight="true" outlineLevel="0" collapsed="false"/>
    <row r="1040848" customFormat="false" ht="12.8" hidden="false" customHeight="true" outlineLevel="0" collapsed="false"/>
    <row r="1040849" customFormat="false" ht="12.8" hidden="false" customHeight="true" outlineLevel="0" collapsed="false"/>
    <row r="1040850" customFormat="false" ht="12.8" hidden="false" customHeight="true" outlineLevel="0" collapsed="false"/>
    <row r="1040851" customFormat="false" ht="12.8" hidden="false" customHeight="true" outlineLevel="0" collapsed="false"/>
    <row r="1040852" customFormat="false" ht="12.8" hidden="false" customHeight="true" outlineLevel="0" collapsed="false"/>
    <row r="1040853" customFormat="false" ht="12.8" hidden="false" customHeight="true" outlineLevel="0" collapsed="false"/>
    <row r="1040854" customFormat="false" ht="12.8" hidden="false" customHeight="true" outlineLevel="0" collapsed="false"/>
    <row r="1040855" customFormat="false" ht="12.8" hidden="false" customHeight="true" outlineLevel="0" collapsed="false"/>
    <row r="1040856" customFormat="false" ht="12.8" hidden="false" customHeight="true" outlineLevel="0" collapsed="false"/>
    <row r="1040857" customFormat="false" ht="12.8" hidden="false" customHeight="true" outlineLevel="0" collapsed="false"/>
    <row r="1040858" customFormat="false" ht="12.8" hidden="false" customHeight="true" outlineLevel="0" collapsed="false"/>
    <row r="1040859" customFormat="false" ht="12.8" hidden="false" customHeight="true" outlineLevel="0" collapsed="false"/>
    <row r="1040860" customFormat="false" ht="12.8" hidden="false" customHeight="true" outlineLevel="0" collapsed="false"/>
    <row r="1040861" customFormat="false" ht="12.8" hidden="false" customHeight="true" outlineLevel="0" collapsed="false"/>
    <row r="1040862" customFormat="false" ht="12.8" hidden="false" customHeight="true" outlineLevel="0" collapsed="false"/>
    <row r="1040863" customFormat="false" ht="12.8" hidden="false" customHeight="true" outlineLevel="0" collapsed="false"/>
    <row r="1040864" customFormat="false" ht="12.8" hidden="false" customHeight="true" outlineLevel="0" collapsed="false"/>
    <row r="1040865" customFormat="false" ht="12.8" hidden="false" customHeight="true" outlineLevel="0" collapsed="false"/>
    <row r="1040866" customFormat="false" ht="12.8" hidden="false" customHeight="true" outlineLevel="0" collapsed="false"/>
    <row r="1040867" customFormat="false" ht="12.8" hidden="false" customHeight="true" outlineLevel="0" collapsed="false"/>
    <row r="1040868" customFormat="false" ht="12.8" hidden="false" customHeight="true" outlineLevel="0" collapsed="false"/>
    <row r="1040869" customFormat="false" ht="12.8" hidden="false" customHeight="true" outlineLevel="0" collapsed="false"/>
    <row r="1040870" customFormat="false" ht="12.8" hidden="false" customHeight="true" outlineLevel="0" collapsed="false"/>
    <row r="1040871" customFormat="false" ht="12.8" hidden="false" customHeight="true" outlineLevel="0" collapsed="false"/>
    <row r="1040872" customFormat="false" ht="12.8" hidden="false" customHeight="true" outlineLevel="0" collapsed="false"/>
    <row r="1040873" customFormat="false" ht="12.8" hidden="false" customHeight="true" outlineLevel="0" collapsed="false"/>
    <row r="1040874" customFormat="false" ht="12.8" hidden="false" customHeight="true" outlineLevel="0" collapsed="false"/>
    <row r="1040875" customFormat="false" ht="12.8" hidden="false" customHeight="true" outlineLevel="0" collapsed="false"/>
    <row r="1040876" customFormat="false" ht="12.8" hidden="false" customHeight="true" outlineLevel="0" collapsed="false"/>
    <row r="1040877" customFormat="false" ht="12.8" hidden="false" customHeight="true" outlineLevel="0" collapsed="false"/>
    <row r="1040878" customFormat="false" ht="12.8" hidden="false" customHeight="true" outlineLevel="0" collapsed="false"/>
    <row r="1040879" customFormat="false" ht="12.8" hidden="false" customHeight="true" outlineLevel="0" collapsed="false"/>
    <row r="1040880" customFormat="false" ht="12.8" hidden="false" customHeight="true" outlineLevel="0" collapsed="false"/>
    <row r="1040881" customFormat="false" ht="12.8" hidden="false" customHeight="true" outlineLevel="0" collapsed="false"/>
    <row r="1040882" customFormat="false" ht="12.8" hidden="false" customHeight="true" outlineLevel="0" collapsed="false"/>
    <row r="1040883" customFormat="false" ht="12.8" hidden="false" customHeight="true" outlineLevel="0" collapsed="false"/>
    <row r="1040884" customFormat="false" ht="12.8" hidden="false" customHeight="true" outlineLevel="0" collapsed="false"/>
    <row r="1040885" customFormat="false" ht="12.8" hidden="false" customHeight="true" outlineLevel="0" collapsed="false"/>
    <row r="1040886" customFormat="false" ht="12.8" hidden="false" customHeight="true" outlineLevel="0" collapsed="false"/>
    <row r="1040887" customFormat="false" ht="12.8" hidden="false" customHeight="true" outlineLevel="0" collapsed="false"/>
    <row r="1040888" customFormat="false" ht="12.8" hidden="false" customHeight="true" outlineLevel="0" collapsed="false"/>
    <row r="1040889" customFormat="false" ht="12.8" hidden="false" customHeight="true" outlineLevel="0" collapsed="false"/>
    <row r="1040890" customFormat="false" ht="12.8" hidden="false" customHeight="true" outlineLevel="0" collapsed="false"/>
    <row r="1040891" customFormat="false" ht="12.8" hidden="false" customHeight="true" outlineLevel="0" collapsed="false"/>
    <row r="1040892" customFormat="false" ht="12.8" hidden="false" customHeight="true" outlineLevel="0" collapsed="false"/>
    <row r="1040893" customFormat="false" ht="12.8" hidden="false" customHeight="true" outlineLevel="0" collapsed="false"/>
    <row r="1040894" customFormat="false" ht="12.8" hidden="false" customHeight="true" outlineLevel="0" collapsed="false"/>
    <row r="1040895" customFormat="false" ht="12.8" hidden="false" customHeight="true" outlineLevel="0" collapsed="false"/>
    <row r="1040896" customFormat="false" ht="12.8" hidden="false" customHeight="true" outlineLevel="0" collapsed="false"/>
    <row r="1040897" customFormat="false" ht="12.8" hidden="false" customHeight="true" outlineLevel="0" collapsed="false"/>
    <row r="1040898" customFormat="false" ht="12.8" hidden="false" customHeight="true" outlineLevel="0" collapsed="false"/>
    <row r="1040899" customFormat="false" ht="12.8" hidden="false" customHeight="true" outlineLevel="0" collapsed="false"/>
    <row r="1040900" customFormat="false" ht="12.8" hidden="false" customHeight="true" outlineLevel="0" collapsed="false"/>
    <row r="1040901" customFormat="false" ht="12.8" hidden="false" customHeight="true" outlineLevel="0" collapsed="false"/>
    <row r="1040902" customFormat="false" ht="12.8" hidden="false" customHeight="true" outlineLevel="0" collapsed="false"/>
    <row r="1040903" customFormat="false" ht="12.8" hidden="false" customHeight="true" outlineLevel="0" collapsed="false"/>
    <row r="1040904" customFormat="false" ht="12.8" hidden="false" customHeight="true" outlineLevel="0" collapsed="false"/>
    <row r="1040905" customFormat="false" ht="12.8" hidden="false" customHeight="true" outlineLevel="0" collapsed="false"/>
    <row r="1040906" customFormat="false" ht="12.8" hidden="false" customHeight="true" outlineLevel="0" collapsed="false"/>
    <row r="1040907" customFormat="false" ht="12.8" hidden="false" customHeight="true" outlineLevel="0" collapsed="false"/>
    <row r="1040908" customFormat="false" ht="12.8" hidden="false" customHeight="true" outlineLevel="0" collapsed="false"/>
    <row r="1040909" customFormat="false" ht="12.8" hidden="false" customHeight="true" outlineLevel="0" collapsed="false"/>
    <row r="1040910" customFormat="false" ht="12.8" hidden="false" customHeight="true" outlineLevel="0" collapsed="false"/>
    <row r="1040911" customFormat="false" ht="12.8" hidden="false" customHeight="true" outlineLevel="0" collapsed="false"/>
    <row r="1040912" customFormat="false" ht="12.8" hidden="false" customHeight="true" outlineLevel="0" collapsed="false"/>
    <row r="1040913" customFormat="false" ht="12.8" hidden="false" customHeight="true" outlineLevel="0" collapsed="false"/>
    <row r="1040914" customFormat="false" ht="12.8" hidden="false" customHeight="true" outlineLevel="0" collapsed="false"/>
    <row r="1040915" customFormat="false" ht="12.8" hidden="false" customHeight="true" outlineLevel="0" collapsed="false"/>
    <row r="1040916" customFormat="false" ht="12.8" hidden="false" customHeight="true" outlineLevel="0" collapsed="false"/>
    <row r="1040917" customFormat="false" ht="12.8" hidden="false" customHeight="true" outlineLevel="0" collapsed="false"/>
    <row r="1040918" customFormat="false" ht="12.8" hidden="false" customHeight="true" outlineLevel="0" collapsed="false"/>
    <row r="1040919" customFormat="false" ht="12.8" hidden="false" customHeight="true" outlineLevel="0" collapsed="false"/>
    <row r="1040920" customFormat="false" ht="12.8" hidden="false" customHeight="true" outlineLevel="0" collapsed="false"/>
    <row r="1040921" customFormat="false" ht="12.8" hidden="false" customHeight="true" outlineLevel="0" collapsed="false"/>
    <row r="1040922" customFormat="false" ht="12.8" hidden="false" customHeight="true" outlineLevel="0" collapsed="false"/>
    <row r="1040923" customFormat="false" ht="12.8" hidden="false" customHeight="true" outlineLevel="0" collapsed="false"/>
    <row r="1040924" customFormat="false" ht="12.8" hidden="false" customHeight="true" outlineLevel="0" collapsed="false"/>
    <row r="1040925" customFormat="false" ht="12.8" hidden="false" customHeight="true" outlineLevel="0" collapsed="false"/>
    <row r="1040926" customFormat="false" ht="12.8" hidden="false" customHeight="true" outlineLevel="0" collapsed="false"/>
    <row r="1040927" customFormat="false" ht="12.8" hidden="false" customHeight="true" outlineLevel="0" collapsed="false"/>
    <row r="1040928" customFormat="false" ht="12.8" hidden="false" customHeight="true" outlineLevel="0" collapsed="false"/>
    <row r="1040929" customFormat="false" ht="12.8" hidden="false" customHeight="true" outlineLevel="0" collapsed="false"/>
    <row r="1040930" customFormat="false" ht="12.8" hidden="false" customHeight="true" outlineLevel="0" collapsed="false"/>
    <row r="1040931" customFormat="false" ht="12.8" hidden="false" customHeight="true" outlineLevel="0" collapsed="false"/>
    <row r="1040932" customFormat="false" ht="12.8" hidden="false" customHeight="true" outlineLevel="0" collapsed="false"/>
    <row r="1040933" customFormat="false" ht="12.8" hidden="false" customHeight="true" outlineLevel="0" collapsed="false"/>
    <row r="1040934" customFormat="false" ht="12.8" hidden="false" customHeight="true" outlineLevel="0" collapsed="false"/>
    <row r="1040935" customFormat="false" ht="12.8" hidden="false" customHeight="true" outlineLevel="0" collapsed="false"/>
    <row r="1040936" customFormat="false" ht="12.8" hidden="false" customHeight="true" outlineLevel="0" collapsed="false"/>
    <row r="1040937" customFormat="false" ht="12.8" hidden="false" customHeight="true" outlineLevel="0" collapsed="false"/>
    <row r="1040938" customFormat="false" ht="12.8" hidden="false" customHeight="true" outlineLevel="0" collapsed="false"/>
    <row r="1040939" customFormat="false" ht="12.8" hidden="false" customHeight="true" outlineLevel="0" collapsed="false"/>
    <row r="1040940" customFormat="false" ht="12.8" hidden="false" customHeight="true" outlineLevel="0" collapsed="false"/>
    <row r="1040941" customFormat="false" ht="12.8" hidden="false" customHeight="true" outlineLevel="0" collapsed="false"/>
    <row r="1040942" customFormat="false" ht="12.8" hidden="false" customHeight="true" outlineLevel="0" collapsed="false"/>
    <row r="1040943" customFormat="false" ht="12.8" hidden="false" customHeight="true" outlineLevel="0" collapsed="false"/>
    <row r="1040944" customFormat="false" ht="12.8" hidden="false" customHeight="true" outlineLevel="0" collapsed="false"/>
    <row r="1040945" customFormat="false" ht="12.8" hidden="false" customHeight="true" outlineLevel="0" collapsed="false"/>
    <row r="1040946" customFormat="false" ht="12.8" hidden="false" customHeight="true" outlineLevel="0" collapsed="false"/>
    <row r="1040947" customFormat="false" ht="12.8" hidden="false" customHeight="true" outlineLevel="0" collapsed="false"/>
    <row r="1040948" customFormat="false" ht="12.8" hidden="false" customHeight="true" outlineLevel="0" collapsed="false"/>
    <row r="1040949" customFormat="false" ht="12.8" hidden="false" customHeight="true" outlineLevel="0" collapsed="false"/>
    <row r="1040950" customFormat="false" ht="12.8" hidden="false" customHeight="true" outlineLevel="0" collapsed="false"/>
    <row r="1040951" customFormat="false" ht="12.8" hidden="false" customHeight="true" outlineLevel="0" collapsed="false"/>
    <row r="1040952" customFormat="false" ht="12.8" hidden="false" customHeight="true" outlineLevel="0" collapsed="false"/>
    <row r="1040953" customFormat="false" ht="12.8" hidden="false" customHeight="true" outlineLevel="0" collapsed="false"/>
    <row r="1040954" customFormat="false" ht="12.8" hidden="false" customHeight="true" outlineLevel="0" collapsed="false"/>
    <row r="1040955" customFormat="false" ht="12.8" hidden="false" customHeight="true" outlineLevel="0" collapsed="false"/>
    <row r="1040956" customFormat="false" ht="12.8" hidden="false" customHeight="true" outlineLevel="0" collapsed="false"/>
    <row r="1040957" customFormat="false" ht="12.8" hidden="false" customHeight="true" outlineLevel="0" collapsed="false"/>
    <row r="1040958" customFormat="false" ht="12.8" hidden="false" customHeight="true" outlineLevel="0" collapsed="false"/>
    <row r="1040959" customFormat="false" ht="12.8" hidden="false" customHeight="true" outlineLevel="0" collapsed="false"/>
    <row r="1040960" customFormat="false" ht="12.8" hidden="false" customHeight="true" outlineLevel="0" collapsed="false"/>
    <row r="1040961" customFormat="false" ht="12.8" hidden="false" customHeight="true" outlineLevel="0" collapsed="false"/>
    <row r="1040962" customFormat="false" ht="12.8" hidden="false" customHeight="true" outlineLevel="0" collapsed="false"/>
    <row r="1040963" customFormat="false" ht="12.8" hidden="false" customHeight="true" outlineLevel="0" collapsed="false"/>
    <row r="1040964" customFormat="false" ht="12.8" hidden="false" customHeight="true" outlineLevel="0" collapsed="false"/>
    <row r="1040965" customFormat="false" ht="12.8" hidden="false" customHeight="true" outlineLevel="0" collapsed="false"/>
    <row r="1040966" customFormat="false" ht="12.8" hidden="false" customHeight="true" outlineLevel="0" collapsed="false"/>
    <row r="1040967" customFormat="false" ht="12.8" hidden="false" customHeight="true" outlineLevel="0" collapsed="false"/>
    <row r="1040968" customFormat="false" ht="12.8" hidden="false" customHeight="true" outlineLevel="0" collapsed="false"/>
    <row r="1040969" customFormat="false" ht="12.8" hidden="false" customHeight="true" outlineLevel="0" collapsed="false"/>
    <row r="1040970" customFormat="false" ht="12.8" hidden="false" customHeight="true" outlineLevel="0" collapsed="false"/>
    <row r="1040971" customFormat="false" ht="12.8" hidden="false" customHeight="true" outlineLevel="0" collapsed="false"/>
    <row r="1040972" customFormat="false" ht="12.8" hidden="false" customHeight="true" outlineLevel="0" collapsed="false"/>
    <row r="1040973" customFormat="false" ht="12.8" hidden="false" customHeight="true" outlineLevel="0" collapsed="false"/>
    <row r="1040974" customFormat="false" ht="12.8" hidden="false" customHeight="true" outlineLevel="0" collapsed="false"/>
    <row r="1040975" customFormat="false" ht="12.8" hidden="false" customHeight="true" outlineLevel="0" collapsed="false"/>
    <row r="1040976" customFormat="false" ht="12.8" hidden="false" customHeight="true" outlineLevel="0" collapsed="false"/>
    <row r="1040977" customFormat="false" ht="12.8" hidden="false" customHeight="true" outlineLevel="0" collapsed="false"/>
    <row r="1040978" customFormat="false" ht="12.8" hidden="false" customHeight="true" outlineLevel="0" collapsed="false"/>
    <row r="1040979" customFormat="false" ht="12.8" hidden="false" customHeight="true" outlineLevel="0" collapsed="false"/>
    <row r="1040980" customFormat="false" ht="12.8" hidden="false" customHeight="true" outlineLevel="0" collapsed="false"/>
    <row r="1040981" customFormat="false" ht="12.8" hidden="false" customHeight="true" outlineLevel="0" collapsed="false"/>
    <row r="1040982" customFormat="false" ht="12.8" hidden="false" customHeight="true" outlineLevel="0" collapsed="false"/>
    <row r="1040983" customFormat="false" ht="12.8" hidden="false" customHeight="true" outlineLevel="0" collapsed="false"/>
    <row r="1040984" customFormat="false" ht="12.8" hidden="false" customHeight="true" outlineLevel="0" collapsed="false"/>
    <row r="1040985" customFormat="false" ht="12.8" hidden="false" customHeight="true" outlineLevel="0" collapsed="false"/>
    <row r="1040986" customFormat="false" ht="12.8" hidden="false" customHeight="true" outlineLevel="0" collapsed="false"/>
    <row r="1040987" customFormat="false" ht="12.8" hidden="false" customHeight="true" outlineLevel="0" collapsed="false"/>
    <row r="1040988" customFormat="false" ht="12.8" hidden="false" customHeight="true" outlineLevel="0" collapsed="false"/>
    <row r="1040989" customFormat="false" ht="12.8" hidden="false" customHeight="true" outlineLevel="0" collapsed="false"/>
    <row r="1040990" customFormat="false" ht="12.8" hidden="false" customHeight="true" outlineLevel="0" collapsed="false"/>
    <row r="1040991" customFormat="false" ht="12.8" hidden="false" customHeight="true" outlineLevel="0" collapsed="false"/>
    <row r="1040992" customFormat="false" ht="12.8" hidden="false" customHeight="true" outlineLevel="0" collapsed="false"/>
    <row r="1040993" customFormat="false" ht="12.8" hidden="false" customHeight="true" outlineLevel="0" collapsed="false"/>
    <row r="1040994" customFormat="false" ht="12.8" hidden="false" customHeight="true" outlineLevel="0" collapsed="false"/>
    <row r="1040995" customFormat="false" ht="12.8" hidden="false" customHeight="true" outlineLevel="0" collapsed="false"/>
    <row r="1040996" customFormat="false" ht="12.8" hidden="false" customHeight="true" outlineLevel="0" collapsed="false"/>
    <row r="1040997" customFormat="false" ht="12.8" hidden="false" customHeight="true" outlineLevel="0" collapsed="false"/>
    <row r="1040998" customFormat="false" ht="12.8" hidden="false" customHeight="true" outlineLevel="0" collapsed="false"/>
    <row r="1040999" customFormat="false" ht="12.8" hidden="false" customHeight="true" outlineLevel="0" collapsed="false"/>
    <row r="1041000" customFormat="false" ht="12.8" hidden="false" customHeight="true" outlineLevel="0" collapsed="false"/>
    <row r="1041001" customFormat="false" ht="12.8" hidden="false" customHeight="true" outlineLevel="0" collapsed="false"/>
    <row r="1041002" customFormat="false" ht="12.8" hidden="false" customHeight="true" outlineLevel="0" collapsed="false"/>
    <row r="1041003" customFormat="false" ht="12.8" hidden="false" customHeight="true" outlineLevel="0" collapsed="false"/>
    <row r="1041004" customFormat="false" ht="12.8" hidden="false" customHeight="true" outlineLevel="0" collapsed="false"/>
    <row r="1041005" customFormat="false" ht="12.8" hidden="false" customHeight="true" outlineLevel="0" collapsed="false"/>
    <row r="1041006" customFormat="false" ht="12.8" hidden="false" customHeight="true" outlineLevel="0" collapsed="false"/>
    <row r="1041007" customFormat="false" ht="12.8" hidden="false" customHeight="true" outlineLevel="0" collapsed="false"/>
    <row r="1041008" customFormat="false" ht="12.8" hidden="false" customHeight="true" outlineLevel="0" collapsed="false"/>
    <row r="1041009" customFormat="false" ht="12.8" hidden="false" customHeight="true" outlineLevel="0" collapsed="false"/>
    <row r="1041010" customFormat="false" ht="12.8" hidden="false" customHeight="true" outlineLevel="0" collapsed="false"/>
    <row r="1041011" customFormat="false" ht="12.8" hidden="false" customHeight="true" outlineLevel="0" collapsed="false"/>
    <row r="1041012" customFormat="false" ht="12.8" hidden="false" customHeight="true" outlineLevel="0" collapsed="false"/>
    <row r="1041013" customFormat="false" ht="12.8" hidden="false" customHeight="true" outlineLevel="0" collapsed="false"/>
    <row r="1041014" customFormat="false" ht="12.8" hidden="false" customHeight="true" outlineLevel="0" collapsed="false"/>
    <row r="1041015" customFormat="false" ht="12.8" hidden="false" customHeight="true" outlineLevel="0" collapsed="false"/>
    <row r="1041016" customFormat="false" ht="12.8" hidden="false" customHeight="true" outlineLevel="0" collapsed="false"/>
    <row r="1041017" customFormat="false" ht="12.8" hidden="false" customHeight="true" outlineLevel="0" collapsed="false"/>
    <row r="1041018" customFormat="false" ht="12.8" hidden="false" customHeight="true" outlineLevel="0" collapsed="false"/>
    <row r="1041019" customFormat="false" ht="12.8" hidden="false" customHeight="true" outlineLevel="0" collapsed="false"/>
    <row r="1041020" customFormat="false" ht="12.8" hidden="false" customHeight="true" outlineLevel="0" collapsed="false"/>
    <row r="1041021" customFormat="false" ht="12.8" hidden="false" customHeight="true" outlineLevel="0" collapsed="false"/>
    <row r="1041022" customFormat="false" ht="12.8" hidden="false" customHeight="true" outlineLevel="0" collapsed="false"/>
    <row r="1041023" customFormat="false" ht="12.8" hidden="false" customHeight="true" outlineLevel="0" collapsed="false"/>
    <row r="1041024" customFormat="false" ht="12.8" hidden="false" customHeight="true" outlineLevel="0" collapsed="false"/>
    <row r="1041025" customFormat="false" ht="12.8" hidden="false" customHeight="true" outlineLevel="0" collapsed="false"/>
    <row r="1041026" customFormat="false" ht="12.8" hidden="false" customHeight="true" outlineLevel="0" collapsed="false"/>
    <row r="1041027" customFormat="false" ht="12.8" hidden="false" customHeight="true" outlineLevel="0" collapsed="false"/>
    <row r="1041028" customFormat="false" ht="12.8" hidden="false" customHeight="true" outlineLevel="0" collapsed="false"/>
    <row r="1041029" customFormat="false" ht="12.8" hidden="false" customHeight="true" outlineLevel="0" collapsed="false"/>
    <row r="1041030" customFormat="false" ht="12.8" hidden="false" customHeight="true" outlineLevel="0" collapsed="false"/>
    <row r="1041031" customFormat="false" ht="12.8" hidden="false" customHeight="true" outlineLevel="0" collapsed="false"/>
    <row r="1041032" customFormat="false" ht="12.8" hidden="false" customHeight="true" outlineLevel="0" collapsed="false"/>
    <row r="1041033" customFormat="false" ht="12.8" hidden="false" customHeight="true" outlineLevel="0" collapsed="false"/>
    <row r="1041034" customFormat="false" ht="12.8" hidden="false" customHeight="true" outlineLevel="0" collapsed="false"/>
    <row r="1041035" customFormat="false" ht="12.8" hidden="false" customHeight="true" outlineLevel="0" collapsed="false"/>
    <row r="1041036" customFormat="false" ht="12.8" hidden="false" customHeight="true" outlineLevel="0" collapsed="false"/>
    <row r="1041037" customFormat="false" ht="12.8" hidden="false" customHeight="true" outlineLevel="0" collapsed="false"/>
    <row r="1041038" customFormat="false" ht="12.8" hidden="false" customHeight="true" outlineLevel="0" collapsed="false"/>
    <row r="1041039" customFormat="false" ht="12.8" hidden="false" customHeight="true" outlineLevel="0" collapsed="false"/>
    <row r="1041040" customFormat="false" ht="12.8" hidden="false" customHeight="true" outlineLevel="0" collapsed="false"/>
    <row r="1041041" customFormat="false" ht="12.8" hidden="false" customHeight="true" outlineLevel="0" collapsed="false"/>
    <row r="1041042" customFormat="false" ht="12.8" hidden="false" customHeight="true" outlineLevel="0" collapsed="false"/>
    <row r="1041043" customFormat="false" ht="12.8" hidden="false" customHeight="true" outlineLevel="0" collapsed="false"/>
    <row r="1041044" customFormat="false" ht="12.8" hidden="false" customHeight="true" outlineLevel="0" collapsed="false"/>
    <row r="1041045" customFormat="false" ht="12.8" hidden="false" customHeight="true" outlineLevel="0" collapsed="false"/>
    <row r="1041046" customFormat="false" ht="12.8" hidden="false" customHeight="true" outlineLevel="0" collapsed="false"/>
    <row r="1041047" customFormat="false" ht="12.8" hidden="false" customHeight="true" outlineLevel="0" collapsed="false"/>
    <row r="1041048" customFormat="false" ht="12.8" hidden="false" customHeight="true" outlineLevel="0" collapsed="false"/>
    <row r="1041049" customFormat="false" ht="12.8" hidden="false" customHeight="true" outlineLevel="0" collapsed="false"/>
    <row r="1041050" customFormat="false" ht="12.8" hidden="false" customHeight="true" outlineLevel="0" collapsed="false"/>
    <row r="1041051" customFormat="false" ht="12.8" hidden="false" customHeight="true" outlineLevel="0" collapsed="false"/>
    <row r="1041052" customFormat="false" ht="12.8" hidden="false" customHeight="true" outlineLevel="0" collapsed="false"/>
    <row r="1041053" customFormat="false" ht="12.8" hidden="false" customHeight="true" outlineLevel="0" collapsed="false"/>
    <row r="1041054" customFormat="false" ht="12.8" hidden="false" customHeight="true" outlineLevel="0" collapsed="false"/>
    <row r="1041055" customFormat="false" ht="12.8" hidden="false" customHeight="true" outlineLevel="0" collapsed="false"/>
    <row r="1041056" customFormat="false" ht="12.8" hidden="false" customHeight="true" outlineLevel="0" collapsed="false"/>
    <row r="1041057" customFormat="false" ht="12.8" hidden="false" customHeight="true" outlineLevel="0" collapsed="false"/>
    <row r="1041058" customFormat="false" ht="12.8" hidden="false" customHeight="true" outlineLevel="0" collapsed="false"/>
    <row r="1041059" customFormat="false" ht="12.8" hidden="false" customHeight="true" outlineLevel="0" collapsed="false"/>
    <row r="1041060" customFormat="false" ht="12.8" hidden="false" customHeight="true" outlineLevel="0" collapsed="false"/>
    <row r="1041061" customFormat="false" ht="12.8" hidden="false" customHeight="true" outlineLevel="0" collapsed="false"/>
    <row r="1041062" customFormat="false" ht="12.8" hidden="false" customHeight="true" outlineLevel="0" collapsed="false"/>
    <row r="1041063" customFormat="false" ht="12.8" hidden="false" customHeight="true" outlineLevel="0" collapsed="false"/>
    <row r="1041064" customFormat="false" ht="12.8" hidden="false" customHeight="true" outlineLevel="0" collapsed="false"/>
    <row r="1041065" customFormat="false" ht="12.8" hidden="false" customHeight="true" outlineLevel="0" collapsed="false"/>
    <row r="1041066" customFormat="false" ht="12.8" hidden="false" customHeight="true" outlineLevel="0" collapsed="false"/>
    <row r="1041067" customFormat="false" ht="12.8" hidden="false" customHeight="true" outlineLevel="0" collapsed="false"/>
    <row r="1041068" customFormat="false" ht="12.8" hidden="false" customHeight="true" outlineLevel="0" collapsed="false"/>
    <row r="1041069" customFormat="false" ht="12.8" hidden="false" customHeight="true" outlineLevel="0" collapsed="false"/>
    <row r="1041070" customFormat="false" ht="12.8" hidden="false" customHeight="true" outlineLevel="0" collapsed="false"/>
    <row r="1041071" customFormat="false" ht="12.8" hidden="false" customHeight="true" outlineLevel="0" collapsed="false"/>
    <row r="1041072" customFormat="false" ht="12.8" hidden="false" customHeight="true" outlineLevel="0" collapsed="false"/>
    <row r="1041073" customFormat="false" ht="12.8" hidden="false" customHeight="true" outlineLevel="0" collapsed="false"/>
    <row r="1041074" customFormat="false" ht="12.8" hidden="false" customHeight="true" outlineLevel="0" collapsed="false"/>
    <row r="1041075" customFormat="false" ht="12.8" hidden="false" customHeight="true" outlineLevel="0" collapsed="false"/>
    <row r="1041076" customFormat="false" ht="12.8" hidden="false" customHeight="true" outlineLevel="0" collapsed="false"/>
    <row r="1041077" customFormat="false" ht="12.8" hidden="false" customHeight="true" outlineLevel="0" collapsed="false"/>
    <row r="1041078" customFormat="false" ht="12.8" hidden="false" customHeight="true" outlineLevel="0" collapsed="false"/>
    <row r="1041079" customFormat="false" ht="12.8" hidden="false" customHeight="true" outlineLevel="0" collapsed="false"/>
    <row r="1041080" customFormat="false" ht="12.8" hidden="false" customHeight="true" outlineLevel="0" collapsed="false"/>
    <row r="1041081" customFormat="false" ht="12.8" hidden="false" customHeight="true" outlineLevel="0" collapsed="false"/>
    <row r="1041082" customFormat="false" ht="12.8" hidden="false" customHeight="true" outlineLevel="0" collapsed="false"/>
    <row r="1041083" customFormat="false" ht="12.8" hidden="false" customHeight="true" outlineLevel="0" collapsed="false"/>
    <row r="1041084" customFormat="false" ht="12.8" hidden="false" customHeight="true" outlineLevel="0" collapsed="false"/>
    <row r="1041085" customFormat="false" ht="12.8" hidden="false" customHeight="true" outlineLevel="0" collapsed="false"/>
    <row r="1041086" customFormat="false" ht="12.8" hidden="false" customHeight="true" outlineLevel="0" collapsed="false"/>
    <row r="1041087" customFormat="false" ht="12.8" hidden="false" customHeight="true" outlineLevel="0" collapsed="false"/>
    <row r="1041088" customFormat="false" ht="12.8" hidden="false" customHeight="true" outlineLevel="0" collapsed="false"/>
    <row r="1041089" customFormat="false" ht="12.8" hidden="false" customHeight="true" outlineLevel="0" collapsed="false"/>
    <row r="1041090" customFormat="false" ht="12.8" hidden="false" customHeight="true" outlineLevel="0" collapsed="false"/>
    <row r="1041091" customFormat="false" ht="12.8" hidden="false" customHeight="true" outlineLevel="0" collapsed="false"/>
    <row r="1041092" customFormat="false" ht="12.8" hidden="false" customHeight="true" outlineLevel="0" collapsed="false"/>
    <row r="1041093" customFormat="false" ht="12.8" hidden="false" customHeight="true" outlineLevel="0" collapsed="false"/>
    <row r="1041094" customFormat="false" ht="12.8" hidden="false" customHeight="true" outlineLevel="0" collapsed="false"/>
    <row r="1041095" customFormat="false" ht="12.8" hidden="false" customHeight="true" outlineLevel="0" collapsed="false"/>
    <row r="1041096" customFormat="false" ht="12.8" hidden="false" customHeight="true" outlineLevel="0" collapsed="false"/>
    <row r="1041097" customFormat="false" ht="12.8" hidden="false" customHeight="true" outlineLevel="0" collapsed="false"/>
    <row r="1041098" customFormat="false" ht="12.8" hidden="false" customHeight="true" outlineLevel="0" collapsed="false"/>
    <row r="1041099" customFormat="false" ht="12.8" hidden="false" customHeight="true" outlineLevel="0" collapsed="false"/>
    <row r="1041100" customFormat="false" ht="12.8" hidden="false" customHeight="true" outlineLevel="0" collapsed="false"/>
    <row r="1041101" customFormat="false" ht="12.8" hidden="false" customHeight="true" outlineLevel="0" collapsed="false"/>
    <row r="1041102" customFormat="false" ht="12.8" hidden="false" customHeight="true" outlineLevel="0" collapsed="false"/>
    <row r="1041103" customFormat="false" ht="12.8" hidden="false" customHeight="true" outlineLevel="0" collapsed="false"/>
    <row r="1041104" customFormat="false" ht="12.8" hidden="false" customHeight="true" outlineLevel="0" collapsed="false"/>
    <row r="1041105" customFormat="false" ht="12.8" hidden="false" customHeight="true" outlineLevel="0" collapsed="false"/>
    <row r="1041106" customFormat="false" ht="12.8" hidden="false" customHeight="true" outlineLevel="0" collapsed="false"/>
    <row r="1041107" customFormat="false" ht="12.8" hidden="false" customHeight="true" outlineLevel="0" collapsed="false"/>
    <row r="1041108" customFormat="false" ht="12.8" hidden="false" customHeight="true" outlineLevel="0" collapsed="false"/>
    <row r="1041109" customFormat="false" ht="12.8" hidden="false" customHeight="true" outlineLevel="0" collapsed="false"/>
    <row r="1041110" customFormat="false" ht="12.8" hidden="false" customHeight="true" outlineLevel="0" collapsed="false"/>
    <row r="1041111" customFormat="false" ht="12.8" hidden="false" customHeight="true" outlineLevel="0" collapsed="false"/>
    <row r="1041112" customFormat="false" ht="12.8" hidden="false" customHeight="true" outlineLevel="0" collapsed="false"/>
    <row r="1041113" customFormat="false" ht="12.8" hidden="false" customHeight="true" outlineLevel="0" collapsed="false"/>
    <row r="1041114" customFormat="false" ht="12.8" hidden="false" customHeight="true" outlineLevel="0" collapsed="false"/>
    <row r="1041115" customFormat="false" ht="12.8" hidden="false" customHeight="true" outlineLevel="0" collapsed="false"/>
    <row r="1041116" customFormat="false" ht="12.8" hidden="false" customHeight="true" outlineLevel="0" collapsed="false"/>
    <row r="1041117" customFormat="false" ht="12.8" hidden="false" customHeight="true" outlineLevel="0" collapsed="false"/>
    <row r="1041118" customFormat="false" ht="12.8" hidden="false" customHeight="true" outlineLevel="0" collapsed="false"/>
    <row r="1041119" customFormat="false" ht="12.8" hidden="false" customHeight="true" outlineLevel="0" collapsed="false"/>
    <row r="1041120" customFormat="false" ht="12.8" hidden="false" customHeight="true" outlineLevel="0" collapsed="false"/>
    <row r="1041121" customFormat="false" ht="12.8" hidden="false" customHeight="true" outlineLevel="0" collapsed="false"/>
    <row r="1041122" customFormat="false" ht="12.8" hidden="false" customHeight="true" outlineLevel="0" collapsed="false"/>
    <row r="1041123" customFormat="false" ht="12.8" hidden="false" customHeight="true" outlineLevel="0" collapsed="false"/>
    <row r="1041124" customFormat="false" ht="12.8" hidden="false" customHeight="true" outlineLevel="0" collapsed="false"/>
    <row r="1041125" customFormat="false" ht="12.8" hidden="false" customHeight="true" outlineLevel="0" collapsed="false"/>
    <row r="1041126" customFormat="false" ht="12.8" hidden="false" customHeight="true" outlineLevel="0" collapsed="false"/>
    <row r="1041127" customFormat="false" ht="12.8" hidden="false" customHeight="true" outlineLevel="0" collapsed="false"/>
    <row r="1041128" customFormat="false" ht="12.8" hidden="false" customHeight="true" outlineLevel="0" collapsed="false"/>
    <row r="1041129" customFormat="false" ht="12.8" hidden="false" customHeight="true" outlineLevel="0" collapsed="false"/>
    <row r="1041130" customFormat="false" ht="12.8" hidden="false" customHeight="true" outlineLevel="0" collapsed="false"/>
    <row r="1041131" customFormat="false" ht="12.8" hidden="false" customHeight="true" outlineLevel="0" collapsed="false"/>
    <row r="1041132" customFormat="false" ht="12.8" hidden="false" customHeight="true" outlineLevel="0" collapsed="false"/>
    <row r="1041133" customFormat="false" ht="12.8" hidden="false" customHeight="true" outlineLevel="0" collapsed="false"/>
    <row r="1041134" customFormat="false" ht="12.8" hidden="false" customHeight="true" outlineLevel="0" collapsed="false"/>
    <row r="1041135" customFormat="false" ht="12.8" hidden="false" customHeight="true" outlineLevel="0" collapsed="false"/>
    <row r="1041136" customFormat="false" ht="12.8" hidden="false" customHeight="true" outlineLevel="0" collapsed="false"/>
    <row r="1041137" customFormat="false" ht="12.8" hidden="false" customHeight="true" outlineLevel="0" collapsed="false"/>
    <row r="1041138" customFormat="false" ht="12.8" hidden="false" customHeight="true" outlineLevel="0" collapsed="false"/>
    <row r="1041139" customFormat="false" ht="12.8" hidden="false" customHeight="true" outlineLevel="0" collapsed="false"/>
    <row r="1041140" customFormat="false" ht="12.8" hidden="false" customHeight="true" outlineLevel="0" collapsed="false"/>
    <row r="1041141" customFormat="false" ht="12.8" hidden="false" customHeight="true" outlineLevel="0" collapsed="false"/>
    <row r="1041142" customFormat="false" ht="12.8" hidden="false" customHeight="true" outlineLevel="0" collapsed="false"/>
    <row r="1041143" customFormat="false" ht="12.8" hidden="false" customHeight="true" outlineLevel="0" collapsed="false"/>
    <row r="1041144" customFormat="false" ht="12.8" hidden="false" customHeight="true" outlineLevel="0" collapsed="false"/>
    <row r="1041145" customFormat="false" ht="12.8" hidden="false" customHeight="true" outlineLevel="0" collapsed="false"/>
    <row r="1041146" customFormat="false" ht="12.8" hidden="false" customHeight="true" outlineLevel="0" collapsed="false"/>
    <row r="1041147" customFormat="false" ht="12.8" hidden="false" customHeight="true" outlineLevel="0" collapsed="false"/>
    <row r="1041148" customFormat="false" ht="12.8" hidden="false" customHeight="true" outlineLevel="0" collapsed="false"/>
    <row r="1041149" customFormat="false" ht="12.8" hidden="false" customHeight="true" outlineLevel="0" collapsed="false"/>
    <row r="1041150" customFormat="false" ht="12.8" hidden="false" customHeight="true" outlineLevel="0" collapsed="false"/>
    <row r="1041151" customFormat="false" ht="12.8" hidden="false" customHeight="true" outlineLevel="0" collapsed="false"/>
    <row r="1041152" customFormat="false" ht="12.8" hidden="false" customHeight="true" outlineLevel="0" collapsed="false"/>
    <row r="1041153" customFormat="false" ht="12.8" hidden="false" customHeight="true" outlineLevel="0" collapsed="false"/>
    <row r="1041154" customFormat="false" ht="12.8" hidden="false" customHeight="true" outlineLevel="0" collapsed="false"/>
    <row r="1041155" customFormat="false" ht="12.8" hidden="false" customHeight="true" outlineLevel="0" collapsed="false"/>
    <row r="1041156" customFormat="false" ht="12.8" hidden="false" customHeight="true" outlineLevel="0" collapsed="false"/>
    <row r="1041157" customFormat="false" ht="12.8" hidden="false" customHeight="true" outlineLevel="0" collapsed="false"/>
    <row r="1041158" customFormat="false" ht="12.8" hidden="false" customHeight="true" outlineLevel="0" collapsed="false"/>
    <row r="1041159" customFormat="false" ht="12.8" hidden="false" customHeight="true" outlineLevel="0" collapsed="false"/>
    <row r="1041160" customFormat="false" ht="12.8" hidden="false" customHeight="true" outlineLevel="0" collapsed="false"/>
    <row r="1041161" customFormat="false" ht="12.8" hidden="false" customHeight="true" outlineLevel="0" collapsed="false"/>
    <row r="1041162" customFormat="false" ht="12.8" hidden="false" customHeight="true" outlineLevel="0" collapsed="false"/>
    <row r="1041163" customFormat="false" ht="12.8" hidden="false" customHeight="true" outlineLevel="0" collapsed="false"/>
    <row r="1041164" customFormat="false" ht="12.8" hidden="false" customHeight="true" outlineLevel="0" collapsed="false"/>
    <row r="1041165" customFormat="false" ht="12.8" hidden="false" customHeight="true" outlineLevel="0" collapsed="false"/>
    <row r="1041166" customFormat="false" ht="12.8" hidden="false" customHeight="true" outlineLevel="0" collapsed="false"/>
    <row r="1041167" customFormat="false" ht="12.8" hidden="false" customHeight="true" outlineLevel="0" collapsed="false"/>
    <row r="1041168" customFormat="false" ht="12.8" hidden="false" customHeight="true" outlineLevel="0" collapsed="false"/>
    <row r="1041169" customFormat="false" ht="12.8" hidden="false" customHeight="true" outlineLevel="0" collapsed="false"/>
    <row r="1041170" customFormat="false" ht="12.8" hidden="false" customHeight="true" outlineLevel="0" collapsed="false"/>
    <row r="1041171" customFormat="false" ht="12.8" hidden="false" customHeight="true" outlineLevel="0" collapsed="false"/>
    <row r="1041172" customFormat="false" ht="12.8" hidden="false" customHeight="true" outlineLevel="0" collapsed="false"/>
    <row r="1041173" customFormat="false" ht="12.8" hidden="false" customHeight="true" outlineLevel="0" collapsed="false"/>
    <row r="1041174" customFormat="false" ht="12.8" hidden="false" customHeight="true" outlineLevel="0" collapsed="false"/>
    <row r="1041175" customFormat="false" ht="12.8" hidden="false" customHeight="true" outlineLevel="0" collapsed="false"/>
    <row r="1041176" customFormat="false" ht="12.8" hidden="false" customHeight="true" outlineLevel="0" collapsed="false"/>
    <row r="1041177" customFormat="false" ht="12.8" hidden="false" customHeight="true" outlineLevel="0" collapsed="false"/>
    <row r="1041178" customFormat="false" ht="12.8" hidden="false" customHeight="true" outlineLevel="0" collapsed="false"/>
    <row r="1041179" customFormat="false" ht="12.8" hidden="false" customHeight="true" outlineLevel="0" collapsed="false"/>
    <row r="1041180" customFormat="false" ht="12.8" hidden="false" customHeight="true" outlineLevel="0" collapsed="false"/>
    <row r="1041181" customFormat="false" ht="12.8" hidden="false" customHeight="true" outlineLevel="0" collapsed="false"/>
    <row r="1041182" customFormat="false" ht="12.8" hidden="false" customHeight="true" outlineLevel="0" collapsed="false"/>
    <row r="1041183" customFormat="false" ht="12.8" hidden="false" customHeight="true" outlineLevel="0" collapsed="false"/>
    <row r="1041184" customFormat="false" ht="12.8" hidden="false" customHeight="true" outlineLevel="0" collapsed="false"/>
    <row r="1041185" customFormat="false" ht="12.8" hidden="false" customHeight="true" outlineLevel="0" collapsed="false"/>
    <row r="1041186" customFormat="false" ht="12.8" hidden="false" customHeight="true" outlineLevel="0" collapsed="false"/>
    <row r="1041187" customFormat="false" ht="12.8" hidden="false" customHeight="true" outlineLevel="0" collapsed="false"/>
    <row r="1041188" customFormat="false" ht="12.8" hidden="false" customHeight="true" outlineLevel="0" collapsed="false"/>
    <row r="1041189" customFormat="false" ht="12.8" hidden="false" customHeight="true" outlineLevel="0" collapsed="false"/>
    <row r="1041190" customFormat="false" ht="12.8" hidden="false" customHeight="true" outlineLevel="0" collapsed="false"/>
    <row r="1041191" customFormat="false" ht="12.8" hidden="false" customHeight="true" outlineLevel="0" collapsed="false"/>
    <row r="1041192" customFormat="false" ht="12.8" hidden="false" customHeight="true" outlineLevel="0" collapsed="false"/>
    <row r="1041193" customFormat="false" ht="12.8" hidden="false" customHeight="true" outlineLevel="0" collapsed="false"/>
    <row r="1041194" customFormat="false" ht="12.8" hidden="false" customHeight="true" outlineLevel="0" collapsed="false"/>
    <row r="1041195" customFormat="false" ht="12.8" hidden="false" customHeight="true" outlineLevel="0" collapsed="false"/>
    <row r="1041196" customFormat="false" ht="12.8" hidden="false" customHeight="true" outlineLevel="0" collapsed="false"/>
    <row r="1041197" customFormat="false" ht="12.8" hidden="false" customHeight="true" outlineLevel="0" collapsed="false"/>
    <row r="1041198" customFormat="false" ht="12.8" hidden="false" customHeight="true" outlineLevel="0" collapsed="false"/>
    <row r="1041199" customFormat="false" ht="12.8" hidden="false" customHeight="true" outlineLevel="0" collapsed="false"/>
    <row r="1041200" customFormat="false" ht="12.8" hidden="false" customHeight="true" outlineLevel="0" collapsed="false"/>
    <row r="1041201" customFormat="false" ht="12.8" hidden="false" customHeight="true" outlineLevel="0" collapsed="false"/>
    <row r="1041202" customFormat="false" ht="12.8" hidden="false" customHeight="true" outlineLevel="0" collapsed="false"/>
    <row r="1041203" customFormat="false" ht="12.8" hidden="false" customHeight="true" outlineLevel="0" collapsed="false"/>
    <row r="1041204" customFormat="false" ht="12.8" hidden="false" customHeight="true" outlineLevel="0" collapsed="false"/>
    <row r="1041205" customFormat="false" ht="12.8" hidden="false" customHeight="true" outlineLevel="0" collapsed="false"/>
    <row r="1041206" customFormat="false" ht="12.8" hidden="false" customHeight="true" outlineLevel="0" collapsed="false"/>
    <row r="1041207" customFormat="false" ht="12.8" hidden="false" customHeight="true" outlineLevel="0" collapsed="false"/>
    <row r="1041208" customFormat="false" ht="12.8" hidden="false" customHeight="true" outlineLevel="0" collapsed="false"/>
    <row r="1041209" customFormat="false" ht="12.8" hidden="false" customHeight="true" outlineLevel="0" collapsed="false"/>
    <row r="1041210" customFormat="false" ht="12.8" hidden="false" customHeight="true" outlineLevel="0" collapsed="false"/>
    <row r="1041211" customFormat="false" ht="12.8" hidden="false" customHeight="true" outlineLevel="0" collapsed="false"/>
    <row r="1041212" customFormat="false" ht="12.8" hidden="false" customHeight="true" outlineLevel="0" collapsed="false"/>
    <row r="1041213" customFormat="false" ht="12.8" hidden="false" customHeight="true" outlineLevel="0" collapsed="false"/>
    <row r="1041214" customFormat="false" ht="12.8" hidden="false" customHeight="true" outlineLevel="0" collapsed="false"/>
    <row r="1041215" customFormat="false" ht="12.8" hidden="false" customHeight="true" outlineLevel="0" collapsed="false"/>
    <row r="1041216" customFormat="false" ht="12.8" hidden="false" customHeight="true" outlineLevel="0" collapsed="false"/>
    <row r="1041217" customFormat="false" ht="12.8" hidden="false" customHeight="true" outlineLevel="0" collapsed="false"/>
    <row r="1041218" customFormat="false" ht="12.8" hidden="false" customHeight="true" outlineLevel="0" collapsed="false"/>
    <row r="1041219" customFormat="false" ht="12.8" hidden="false" customHeight="true" outlineLevel="0" collapsed="false"/>
    <row r="1041220" customFormat="false" ht="12.8" hidden="false" customHeight="true" outlineLevel="0" collapsed="false"/>
    <row r="1041221" customFormat="false" ht="12.8" hidden="false" customHeight="true" outlineLevel="0" collapsed="false"/>
    <row r="1041222" customFormat="false" ht="12.8" hidden="false" customHeight="true" outlineLevel="0" collapsed="false"/>
    <row r="1041223" customFormat="false" ht="12.8" hidden="false" customHeight="true" outlineLevel="0" collapsed="false"/>
    <row r="1041224" customFormat="false" ht="12.8" hidden="false" customHeight="true" outlineLevel="0" collapsed="false"/>
    <row r="1041225" customFormat="false" ht="12.8" hidden="false" customHeight="true" outlineLevel="0" collapsed="false"/>
    <row r="1041226" customFormat="false" ht="12.8" hidden="false" customHeight="true" outlineLevel="0" collapsed="false"/>
    <row r="1041227" customFormat="false" ht="12.8" hidden="false" customHeight="true" outlineLevel="0" collapsed="false"/>
    <row r="1041228" customFormat="false" ht="12.8" hidden="false" customHeight="true" outlineLevel="0" collapsed="false"/>
    <row r="1041229" customFormat="false" ht="12.8" hidden="false" customHeight="true" outlineLevel="0" collapsed="false"/>
    <row r="1041230" customFormat="false" ht="12.8" hidden="false" customHeight="true" outlineLevel="0" collapsed="false"/>
    <row r="1041231" customFormat="false" ht="12.8" hidden="false" customHeight="true" outlineLevel="0" collapsed="false"/>
    <row r="1041232" customFormat="false" ht="12.8" hidden="false" customHeight="true" outlineLevel="0" collapsed="false"/>
    <row r="1041233" customFormat="false" ht="12.8" hidden="false" customHeight="true" outlineLevel="0" collapsed="false"/>
    <row r="1041234" customFormat="false" ht="12.8" hidden="false" customHeight="true" outlineLevel="0" collapsed="false"/>
    <row r="1041235" customFormat="false" ht="12.8" hidden="false" customHeight="true" outlineLevel="0" collapsed="false"/>
    <row r="1041236" customFormat="false" ht="12.8" hidden="false" customHeight="true" outlineLevel="0" collapsed="false"/>
    <row r="1041237" customFormat="false" ht="12.8" hidden="false" customHeight="true" outlineLevel="0" collapsed="false"/>
    <row r="1041238" customFormat="false" ht="12.8" hidden="false" customHeight="true" outlineLevel="0" collapsed="false"/>
    <row r="1041239" customFormat="false" ht="12.8" hidden="false" customHeight="true" outlineLevel="0" collapsed="false"/>
    <row r="1041240" customFormat="false" ht="12.8" hidden="false" customHeight="true" outlineLevel="0" collapsed="false"/>
    <row r="1041241" customFormat="false" ht="12.8" hidden="false" customHeight="true" outlineLevel="0" collapsed="false"/>
    <row r="1041242" customFormat="false" ht="12.8" hidden="false" customHeight="true" outlineLevel="0" collapsed="false"/>
    <row r="1041243" customFormat="false" ht="12.8" hidden="false" customHeight="true" outlineLevel="0" collapsed="false"/>
    <row r="1041244" customFormat="false" ht="12.8" hidden="false" customHeight="true" outlineLevel="0" collapsed="false"/>
    <row r="1041245" customFormat="false" ht="12.8" hidden="false" customHeight="true" outlineLevel="0" collapsed="false"/>
    <row r="1041246" customFormat="false" ht="12.8" hidden="false" customHeight="true" outlineLevel="0" collapsed="false"/>
    <row r="1041247" customFormat="false" ht="12.8" hidden="false" customHeight="true" outlineLevel="0" collapsed="false"/>
    <row r="1041248" customFormat="false" ht="12.8" hidden="false" customHeight="true" outlineLevel="0" collapsed="false"/>
    <row r="1041249" customFormat="false" ht="12.8" hidden="false" customHeight="true" outlineLevel="0" collapsed="false"/>
    <row r="1041250" customFormat="false" ht="12.8" hidden="false" customHeight="true" outlineLevel="0" collapsed="false"/>
    <row r="1041251" customFormat="false" ht="12.8" hidden="false" customHeight="true" outlineLevel="0" collapsed="false"/>
    <row r="1041252" customFormat="false" ht="12.8" hidden="false" customHeight="true" outlineLevel="0" collapsed="false"/>
    <row r="1041253" customFormat="false" ht="12.8" hidden="false" customHeight="true" outlineLevel="0" collapsed="false"/>
    <row r="1041254" customFormat="false" ht="12.8" hidden="false" customHeight="true" outlineLevel="0" collapsed="false"/>
    <row r="1041255" customFormat="false" ht="12.8" hidden="false" customHeight="true" outlineLevel="0" collapsed="false"/>
    <row r="1041256" customFormat="false" ht="12.8" hidden="false" customHeight="true" outlineLevel="0" collapsed="false"/>
    <row r="1041257" customFormat="false" ht="12.8" hidden="false" customHeight="true" outlineLevel="0" collapsed="false"/>
    <row r="1041258" customFormat="false" ht="12.8" hidden="false" customHeight="true" outlineLevel="0" collapsed="false"/>
    <row r="1041259" customFormat="false" ht="12.8" hidden="false" customHeight="true" outlineLevel="0" collapsed="false"/>
    <row r="1041260" customFormat="false" ht="12.8" hidden="false" customHeight="true" outlineLevel="0" collapsed="false"/>
    <row r="1041261" customFormat="false" ht="12.8" hidden="false" customHeight="true" outlineLevel="0" collapsed="false"/>
    <row r="1041262" customFormat="false" ht="12.8" hidden="false" customHeight="true" outlineLevel="0" collapsed="false"/>
    <row r="1041263" customFormat="false" ht="12.8" hidden="false" customHeight="true" outlineLevel="0" collapsed="false"/>
    <row r="1041264" customFormat="false" ht="12.8" hidden="false" customHeight="true" outlineLevel="0" collapsed="false"/>
    <row r="1041265" customFormat="false" ht="12.8" hidden="false" customHeight="true" outlineLevel="0" collapsed="false"/>
    <row r="1041266" customFormat="false" ht="12.8" hidden="false" customHeight="true" outlineLevel="0" collapsed="false"/>
    <row r="1041267" customFormat="false" ht="12.8" hidden="false" customHeight="true" outlineLevel="0" collapsed="false"/>
    <row r="1041268" customFormat="false" ht="12.8" hidden="false" customHeight="true" outlineLevel="0" collapsed="false"/>
    <row r="1041269" customFormat="false" ht="12.8" hidden="false" customHeight="true" outlineLevel="0" collapsed="false"/>
    <row r="1041270" customFormat="false" ht="12.8" hidden="false" customHeight="true" outlineLevel="0" collapsed="false"/>
    <row r="1041271" customFormat="false" ht="12.8" hidden="false" customHeight="true" outlineLevel="0" collapsed="false"/>
    <row r="1041272" customFormat="false" ht="12.8" hidden="false" customHeight="true" outlineLevel="0" collapsed="false"/>
    <row r="1041273" customFormat="false" ht="12.8" hidden="false" customHeight="true" outlineLevel="0" collapsed="false"/>
    <row r="1041274" customFormat="false" ht="12.8" hidden="false" customHeight="true" outlineLevel="0" collapsed="false"/>
    <row r="1041275" customFormat="false" ht="12.8" hidden="false" customHeight="true" outlineLevel="0" collapsed="false"/>
    <row r="1041276" customFormat="false" ht="12.8" hidden="false" customHeight="true" outlineLevel="0" collapsed="false"/>
    <row r="1041277" customFormat="false" ht="12.8" hidden="false" customHeight="true" outlineLevel="0" collapsed="false"/>
    <row r="1041278" customFormat="false" ht="12.8" hidden="false" customHeight="true" outlineLevel="0" collapsed="false"/>
    <row r="1041279" customFormat="false" ht="12.8" hidden="false" customHeight="true" outlineLevel="0" collapsed="false"/>
    <row r="1041280" customFormat="false" ht="12.8" hidden="false" customHeight="true" outlineLevel="0" collapsed="false"/>
    <row r="1041281" customFormat="false" ht="12.8" hidden="false" customHeight="true" outlineLevel="0" collapsed="false"/>
    <row r="1041282" customFormat="false" ht="12.8" hidden="false" customHeight="true" outlineLevel="0" collapsed="false"/>
    <row r="1041283" customFormat="false" ht="12.8" hidden="false" customHeight="true" outlineLevel="0" collapsed="false"/>
    <row r="1041284" customFormat="false" ht="12.8" hidden="false" customHeight="true" outlineLevel="0" collapsed="false"/>
    <row r="1041285" customFormat="false" ht="12.8" hidden="false" customHeight="true" outlineLevel="0" collapsed="false"/>
    <row r="1041286" customFormat="false" ht="12.8" hidden="false" customHeight="true" outlineLevel="0" collapsed="false"/>
    <row r="1041287" customFormat="false" ht="12.8" hidden="false" customHeight="true" outlineLevel="0" collapsed="false"/>
    <row r="1041288" customFormat="false" ht="12.8" hidden="false" customHeight="true" outlineLevel="0" collapsed="false"/>
    <row r="1041289" customFormat="false" ht="12.8" hidden="false" customHeight="true" outlineLevel="0" collapsed="false"/>
    <row r="1041290" customFormat="false" ht="12.8" hidden="false" customHeight="true" outlineLevel="0" collapsed="false"/>
    <row r="1041291" customFormat="false" ht="12.8" hidden="false" customHeight="true" outlineLevel="0" collapsed="false"/>
    <row r="1041292" customFormat="false" ht="12.8" hidden="false" customHeight="true" outlineLevel="0" collapsed="false"/>
    <row r="1041293" customFormat="false" ht="12.8" hidden="false" customHeight="true" outlineLevel="0" collapsed="false"/>
    <row r="1041294" customFormat="false" ht="12.8" hidden="false" customHeight="true" outlineLevel="0" collapsed="false"/>
    <row r="1041295" customFormat="false" ht="12.8" hidden="false" customHeight="true" outlineLevel="0" collapsed="false"/>
    <row r="1041296" customFormat="false" ht="12.8" hidden="false" customHeight="true" outlineLevel="0" collapsed="false"/>
    <row r="1041297" customFormat="false" ht="12.8" hidden="false" customHeight="true" outlineLevel="0" collapsed="false"/>
    <row r="1041298" customFormat="false" ht="12.8" hidden="false" customHeight="true" outlineLevel="0" collapsed="false"/>
    <row r="1041299" customFormat="false" ht="12.8" hidden="false" customHeight="true" outlineLevel="0" collapsed="false"/>
    <row r="1041300" customFormat="false" ht="12.8" hidden="false" customHeight="true" outlineLevel="0" collapsed="false"/>
    <row r="1041301" customFormat="false" ht="12.8" hidden="false" customHeight="true" outlineLevel="0" collapsed="false"/>
    <row r="1041302" customFormat="false" ht="12.8" hidden="false" customHeight="true" outlineLevel="0" collapsed="false"/>
    <row r="1041303" customFormat="false" ht="12.8" hidden="false" customHeight="true" outlineLevel="0" collapsed="false"/>
    <row r="1041304" customFormat="false" ht="12.8" hidden="false" customHeight="true" outlineLevel="0" collapsed="false"/>
    <row r="1041305" customFormat="false" ht="12.8" hidden="false" customHeight="true" outlineLevel="0" collapsed="false"/>
    <row r="1041306" customFormat="false" ht="12.8" hidden="false" customHeight="true" outlineLevel="0" collapsed="false"/>
    <row r="1041307" customFormat="false" ht="12.8" hidden="false" customHeight="true" outlineLevel="0" collapsed="false"/>
    <row r="1041308" customFormat="false" ht="12.8" hidden="false" customHeight="true" outlineLevel="0" collapsed="false"/>
    <row r="1041309" customFormat="false" ht="12.8" hidden="false" customHeight="true" outlineLevel="0" collapsed="false"/>
    <row r="1041310" customFormat="false" ht="12.8" hidden="false" customHeight="true" outlineLevel="0" collapsed="false"/>
    <row r="1041311" customFormat="false" ht="12.8" hidden="false" customHeight="true" outlineLevel="0" collapsed="false"/>
    <row r="1041312" customFormat="false" ht="12.8" hidden="false" customHeight="true" outlineLevel="0" collapsed="false"/>
    <row r="1041313" customFormat="false" ht="12.8" hidden="false" customHeight="true" outlineLevel="0" collapsed="false"/>
    <row r="1041314" customFormat="false" ht="12.8" hidden="false" customHeight="true" outlineLevel="0" collapsed="false"/>
    <row r="1041315" customFormat="false" ht="12.8" hidden="false" customHeight="true" outlineLevel="0" collapsed="false"/>
    <row r="1041316" customFormat="false" ht="12.8" hidden="false" customHeight="true" outlineLevel="0" collapsed="false"/>
    <row r="1041317" customFormat="false" ht="12.8" hidden="false" customHeight="true" outlineLevel="0" collapsed="false"/>
    <row r="1041318" customFormat="false" ht="12.8" hidden="false" customHeight="true" outlineLevel="0" collapsed="false"/>
    <row r="1041319" customFormat="false" ht="12.8" hidden="false" customHeight="true" outlineLevel="0" collapsed="false"/>
    <row r="1041320" customFormat="false" ht="12.8" hidden="false" customHeight="true" outlineLevel="0" collapsed="false"/>
    <row r="1041321" customFormat="false" ht="12.8" hidden="false" customHeight="true" outlineLevel="0" collapsed="false"/>
    <row r="1041322" customFormat="false" ht="12.8" hidden="false" customHeight="true" outlineLevel="0" collapsed="false"/>
    <row r="1041323" customFormat="false" ht="12.8" hidden="false" customHeight="true" outlineLevel="0" collapsed="false"/>
    <row r="1041324" customFormat="false" ht="12.8" hidden="false" customHeight="true" outlineLevel="0" collapsed="false"/>
    <row r="1041325" customFormat="false" ht="12.8" hidden="false" customHeight="true" outlineLevel="0" collapsed="false"/>
    <row r="1041326" customFormat="false" ht="12.8" hidden="false" customHeight="true" outlineLevel="0" collapsed="false"/>
    <row r="1041327" customFormat="false" ht="12.8" hidden="false" customHeight="true" outlineLevel="0" collapsed="false"/>
    <row r="1041328" customFormat="false" ht="12.8" hidden="false" customHeight="true" outlineLevel="0" collapsed="false"/>
    <row r="1041329" customFormat="false" ht="12.8" hidden="false" customHeight="true" outlineLevel="0" collapsed="false"/>
    <row r="1041330" customFormat="false" ht="12.8" hidden="false" customHeight="true" outlineLevel="0" collapsed="false"/>
    <row r="1041331" customFormat="false" ht="12.8" hidden="false" customHeight="true" outlineLevel="0" collapsed="false"/>
    <row r="1041332" customFormat="false" ht="12.8" hidden="false" customHeight="true" outlineLevel="0" collapsed="false"/>
    <row r="1041333" customFormat="false" ht="12.8" hidden="false" customHeight="true" outlineLevel="0" collapsed="false"/>
    <row r="1041334" customFormat="false" ht="12.8" hidden="false" customHeight="true" outlineLevel="0" collapsed="false"/>
    <row r="1041335" customFormat="false" ht="12.8" hidden="false" customHeight="true" outlineLevel="0" collapsed="false"/>
    <row r="1041336" customFormat="false" ht="12.8" hidden="false" customHeight="true" outlineLevel="0" collapsed="false"/>
    <row r="1041337" customFormat="false" ht="12.8" hidden="false" customHeight="true" outlineLevel="0" collapsed="false"/>
    <row r="1041338" customFormat="false" ht="12.8" hidden="false" customHeight="true" outlineLevel="0" collapsed="false"/>
    <row r="1041339" customFormat="false" ht="12.8" hidden="false" customHeight="true" outlineLevel="0" collapsed="false"/>
    <row r="1041340" customFormat="false" ht="12.8" hidden="false" customHeight="true" outlineLevel="0" collapsed="false"/>
    <row r="1041341" customFormat="false" ht="12.8" hidden="false" customHeight="true" outlineLevel="0" collapsed="false"/>
    <row r="1041342" customFormat="false" ht="12.8" hidden="false" customHeight="true" outlineLevel="0" collapsed="false"/>
    <row r="1041343" customFormat="false" ht="12.8" hidden="false" customHeight="true" outlineLevel="0" collapsed="false"/>
    <row r="1041344" customFormat="false" ht="12.8" hidden="false" customHeight="true" outlineLevel="0" collapsed="false"/>
    <row r="1041345" customFormat="false" ht="12.8" hidden="false" customHeight="true" outlineLevel="0" collapsed="false"/>
    <row r="1041346" customFormat="false" ht="12.8" hidden="false" customHeight="true" outlineLevel="0" collapsed="false"/>
    <row r="1041347" customFormat="false" ht="12.8" hidden="false" customHeight="true" outlineLevel="0" collapsed="false"/>
    <row r="1041348" customFormat="false" ht="12.8" hidden="false" customHeight="true" outlineLevel="0" collapsed="false"/>
    <row r="1041349" customFormat="false" ht="12.8" hidden="false" customHeight="true" outlineLevel="0" collapsed="false"/>
    <row r="1041350" customFormat="false" ht="12.8" hidden="false" customHeight="true" outlineLevel="0" collapsed="false"/>
    <row r="1041351" customFormat="false" ht="12.8" hidden="false" customHeight="true" outlineLevel="0" collapsed="false"/>
    <row r="1041352" customFormat="false" ht="12.8" hidden="false" customHeight="true" outlineLevel="0" collapsed="false"/>
    <row r="1041353" customFormat="false" ht="12.8" hidden="false" customHeight="true" outlineLevel="0" collapsed="false"/>
    <row r="1041354" customFormat="false" ht="12.8" hidden="false" customHeight="true" outlineLevel="0" collapsed="false"/>
    <row r="1041355" customFormat="false" ht="12.8" hidden="false" customHeight="true" outlineLevel="0" collapsed="false"/>
    <row r="1041356" customFormat="false" ht="12.8" hidden="false" customHeight="true" outlineLevel="0" collapsed="false"/>
    <row r="1041357" customFormat="false" ht="12.8" hidden="false" customHeight="true" outlineLevel="0" collapsed="false"/>
    <row r="1041358" customFormat="false" ht="12.8" hidden="false" customHeight="true" outlineLevel="0" collapsed="false"/>
    <row r="1041359" customFormat="false" ht="12.8" hidden="false" customHeight="true" outlineLevel="0" collapsed="false"/>
    <row r="1041360" customFormat="false" ht="12.8" hidden="false" customHeight="true" outlineLevel="0" collapsed="false"/>
    <row r="1041361" customFormat="false" ht="12.8" hidden="false" customHeight="true" outlineLevel="0" collapsed="false"/>
    <row r="1041362" customFormat="false" ht="12.8" hidden="false" customHeight="true" outlineLevel="0" collapsed="false"/>
    <row r="1041363" customFormat="false" ht="12.8" hidden="false" customHeight="true" outlineLevel="0" collapsed="false"/>
    <row r="1041364" customFormat="false" ht="12.8" hidden="false" customHeight="true" outlineLevel="0" collapsed="false"/>
    <row r="1041365" customFormat="false" ht="12.8" hidden="false" customHeight="true" outlineLevel="0" collapsed="false"/>
    <row r="1041366" customFormat="false" ht="12.8" hidden="false" customHeight="true" outlineLevel="0" collapsed="false"/>
    <row r="1041367" customFormat="false" ht="12.8" hidden="false" customHeight="true" outlineLevel="0" collapsed="false"/>
    <row r="1041368" customFormat="false" ht="12.8" hidden="false" customHeight="true" outlineLevel="0" collapsed="false"/>
    <row r="1041369" customFormat="false" ht="12.8" hidden="false" customHeight="true" outlineLevel="0" collapsed="false"/>
    <row r="1041370" customFormat="false" ht="12.8" hidden="false" customHeight="true" outlineLevel="0" collapsed="false"/>
    <row r="1041371" customFormat="false" ht="12.8" hidden="false" customHeight="true" outlineLevel="0" collapsed="false"/>
    <row r="1041372" customFormat="false" ht="12.8" hidden="false" customHeight="true" outlineLevel="0" collapsed="false"/>
    <row r="1041373" customFormat="false" ht="12.8" hidden="false" customHeight="true" outlineLevel="0" collapsed="false"/>
    <row r="1041374" customFormat="false" ht="12.8" hidden="false" customHeight="true" outlineLevel="0" collapsed="false"/>
    <row r="1041375" customFormat="false" ht="12.8" hidden="false" customHeight="true" outlineLevel="0" collapsed="false"/>
    <row r="1041376" customFormat="false" ht="12.8" hidden="false" customHeight="true" outlineLevel="0" collapsed="false"/>
    <row r="1041377" customFormat="false" ht="12.8" hidden="false" customHeight="true" outlineLevel="0" collapsed="false"/>
    <row r="1041378" customFormat="false" ht="12.8" hidden="false" customHeight="true" outlineLevel="0" collapsed="false"/>
    <row r="1041379" customFormat="false" ht="12.8" hidden="false" customHeight="true" outlineLevel="0" collapsed="false"/>
    <row r="1041380" customFormat="false" ht="12.8" hidden="false" customHeight="true" outlineLevel="0" collapsed="false"/>
    <row r="1041381" customFormat="false" ht="12.8" hidden="false" customHeight="true" outlineLevel="0" collapsed="false"/>
    <row r="1041382" customFormat="false" ht="12.8" hidden="false" customHeight="true" outlineLevel="0" collapsed="false"/>
    <row r="1041383" customFormat="false" ht="12.8" hidden="false" customHeight="true" outlineLevel="0" collapsed="false"/>
    <row r="1041384" customFormat="false" ht="12.8" hidden="false" customHeight="true" outlineLevel="0" collapsed="false"/>
    <row r="1041385" customFormat="false" ht="12.8" hidden="false" customHeight="true" outlineLevel="0" collapsed="false"/>
    <row r="1041386" customFormat="false" ht="12.8" hidden="false" customHeight="true" outlineLevel="0" collapsed="false"/>
    <row r="1041387" customFormat="false" ht="12.8" hidden="false" customHeight="true" outlineLevel="0" collapsed="false"/>
    <row r="1041388" customFormat="false" ht="12.8" hidden="false" customHeight="true" outlineLevel="0" collapsed="false"/>
    <row r="1041389" customFormat="false" ht="12.8" hidden="false" customHeight="true" outlineLevel="0" collapsed="false"/>
    <row r="1041390" customFormat="false" ht="12.8" hidden="false" customHeight="true" outlineLevel="0" collapsed="false"/>
    <row r="1041391" customFormat="false" ht="12.8" hidden="false" customHeight="true" outlineLevel="0" collapsed="false"/>
    <row r="1041392" customFormat="false" ht="12.8" hidden="false" customHeight="true" outlineLevel="0" collapsed="false"/>
    <row r="1041393" customFormat="false" ht="12.8" hidden="false" customHeight="true" outlineLevel="0" collapsed="false"/>
    <row r="1041394" customFormat="false" ht="12.8" hidden="false" customHeight="true" outlineLevel="0" collapsed="false"/>
    <row r="1041395" customFormat="false" ht="12.8" hidden="false" customHeight="true" outlineLevel="0" collapsed="false"/>
    <row r="1041396" customFormat="false" ht="12.8" hidden="false" customHeight="true" outlineLevel="0" collapsed="false"/>
    <row r="1041397" customFormat="false" ht="12.8" hidden="false" customHeight="true" outlineLevel="0" collapsed="false"/>
    <row r="1041398" customFormat="false" ht="12.8" hidden="false" customHeight="true" outlineLevel="0" collapsed="false"/>
    <row r="1041399" customFormat="false" ht="12.8" hidden="false" customHeight="true" outlineLevel="0" collapsed="false"/>
    <row r="1041400" customFormat="false" ht="12.8" hidden="false" customHeight="true" outlineLevel="0" collapsed="false"/>
    <row r="1041401" customFormat="false" ht="12.8" hidden="false" customHeight="true" outlineLevel="0" collapsed="false"/>
    <row r="1041402" customFormat="false" ht="12.8" hidden="false" customHeight="true" outlineLevel="0" collapsed="false"/>
    <row r="1041403" customFormat="false" ht="12.8" hidden="false" customHeight="true" outlineLevel="0" collapsed="false"/>
    <row r="1041404" customFormat="false" ht="12.8" hidden="false" customHeight="true" outlineLevel="0" collapsed="false"/>
    <row r="1041405" customFormat="false" ht="12.8" hidden="false" customHeight="true" outlineLevel="0" collapsed="false"/>
    <row r="1041406" customFormat="false" ht="12.8" hidden="false" customHeight="true" outlineLevel="0" collapsed="false"/>
    <row r="1041407" customFormat="false" ht="12.8" hidden="false" customHeight="true" outlineLevel="0" collapsed="false"/>
    <row r="1041408" customFormat="false" ht="12.8" hidden="false" customHeight="true" outlineLevel="0" collapsed="false"/>
    <row r="1041409" customFormat="false" ht="12.8" hidden="false" customHeight="true" outlineLevel="0" collapsed="false"/>
    <row r="1041410" customFormat="false" ht="12.8" hidden="false" customHeight="true" outlineLevel="0" collapsed="false"/>
    <row r="1041411" customFormat="false" ht="12.8" hidden="false" customHeight="true" outlineLevel="0" collapsed="false"/>
    <row r="1041412" customFormat="false" ht="12.8" hidden="false" customHeight="true" outlineLevel="0" collapsed="false"/>
    <row r="1041413" customFormat="false" ht="12.8" hidden="false" customHeight="true" outlineLevel="0" collapsed="false"/>
    <row r="1041414" customFormat="false" ht="12.8" hidden="false" customHeight="true" outlineLevel="0" collapsed="false"/>
    <row r="1041415" customFormat="false" ht="12.8" hidden="false" customHeight="true" outlineLevel="0" collapsed="false"/>
    <row r="1041416" customFormat="false" ht="12.8" hidden="false" customHeight="true" outlineLevel="0" collapsed="false"/>
    <row r="1041417" customFormat="false" ht="12.8" hidden="false" customHeight="true" outlineLevel="0" collapsed="false"/>
    <row r="1041418" customFormat="false" ht="12.8" hidden="false" customHeight="true" outlineLevel="0" collapsed="false"/>
    <row r="1041419" customFormat="false" ht="12.8" hidden="false" customHeight="true" outlineLevel="0" collapsed="false"/>
    <row r="1041420" customFormat="false" ht="12.8" hidden="false" customHeight="true" outlineLevel="0" collapsed="false"/>
    <row r="1041421" customFormat="false" ht="12.8" hidden="false" customHeight="true" outlineLevel="0" collapsed="false"/>
    <row r="1041422" customFormat="false" ht="12.8" hidden="false" customHeight="true" outlineLevel="0" collapsed="false"/>
    <row r="1041423" customFormat="false" ht="12.8" hidden="false" customHeight="true" outlineLevel="0" collapsed="false"/>
    <row r="1041424" customFormat="false" ht="12.8" hidden="false" customHeight="true" outlineLevel="0" collapsed="false"/>
    <row r="1041425" customFormat="false" ht="12.8" hidden="false" customHeight="true" outlineLevel="0" collapsed="false"/>
    <row r="1041426" customFormat="false" ht="12.8" hidden="false" customHeight="true" outlineLevel="0" collapsed="false"/>
    <row r="1041427" customFormat="false" ht="12.8" hidden="false" customHeight="true" outlineLevel="0" collapsed="false"/>
    <row r="1041428" customFormat="false" ht="12.8" hidden="false" customHeight="true" outlineLevel="0" collapsed="false"/>
    <row r="1041429" customFormat="false" ht="12.8" hidden="false" customHeight="true" outlineLevel="0" collapsed="false"/>
    <row r="1041430" customFormat="false" ht="12.8" hidden="false" customHeight="true" outlineLevel="0" collapsed="false"/>
    <row r="1041431" customFormat="false" ht="12.8" hidden="false" customHeight="true" outlineLevel="0" collapsed="false"/>
    <row r="1041432" customFormat="false" ht="12.8" hidden="false" customHeight="true" outlineLevel="0" collapsed="false"/>
    <row r="1041433" customFormat="false" ht="12.8" hidden="false" customHeight="true" outlineLevel="0" collapsed="false"/>
    <row r="1041434" customFormat="false" ht="12.8" hidden="false" customHeight="true" outlineLevel="0" collapsed="false"/>
    <row r="1041435" customFormat="false" ht="12.8" hidden="false" customHeight="true" outlineLevel="0" collapsed="false"/>
    <row r="1041436" customFormat="false" ht="12.8" hidden="false" customHeight="true" outlineLevel="0" collapsed="false"/>
    <row r="1041437" customFormat="false" ht="12.8" hidden="false" customHeight="true" outlineLevel="0" collapsed="false"/>
    <row r="1041438" customFormat="false" ht="12.8" hidden="false" customHeight="true" outlineLevel="0" collapsed="false"/>
    <row r="1041439" customFormat="false" ht="12.8" hidden="false" customHeight="true" outlineLevel="0" collapsed="false"/>
    <row r="1041440" customFormat="false" ht="12.8" hidden="false" customHeight="true" outlineLevel="0" collapsed="false"/>
    <row r="1041441" customFormat="false" ht="12.8" hidden="false" customHeight="true" outlineLevel="0" collapsed="false"/>
    <row r="1041442" customFormat="false" ht="12.8" hidden="false" customHeight="true" outlineLevel="0" collapsed="false"/>
    <row r="1041443" customFormat="false" ht="12.8" hidden="false" customHeight="true" outlineLevel="0" collapsed="false"/>
    <row r="1041444" customFormat="false" ht="12.8" hidden="false" customHeight="true" outlineLevel="0" collapsed="false"/>
    <row r="1041445" customFormat="false" ht="12.8" hidden="false" customHeight="true" outlineLevel="0" collapsed="false"/>
    <row r="1041446" customFormat="false" ht="12.8" hidden="false" customHeight="true" outlineLevel="0" collapsed="false"/>
    <row r="1041447" customFormat="false" ht="12.8" hidden="false" customHeight="true" outlineLevel="0" collapsed="false"/>
    <row r="1041448" customFormat="false" ht="12.8" hidden="false" customHeight="true" outlineLevel="0" collapsed="false"/>
    <row r="1041449" customFormat="false" ht="12.8" hidden="false" customHeight="true" outlineLevel="0" collapsed="false"/>
    <row r="1041450" customFormat="false" ht="12.8" hidden="false" customHeight="true" outlineLevel="0" collapsed="false"/>
    <row r="1041451" customFormat="false" ht="12.8" hidden="false" customHeight="true" outlineLevel="0" collapsed="false"/>
    <row r="1041452" customFormat="false" ht="12.8" hidden="false" customHeight="true" outlineLevel="0" collapsed="false"/>
    <row r="1041453" customFormat="false" ht="12.8" hidden="false" customHeight="true" outlineLevel="0" collapsed="false"/>
    <row r="1041454" customFormat="false" ht="12.8" hidden="false" customHeight="true" outlineLevel="0" collapsed="false"/>
    <row r="1041455" customFormat="false" ht="12.8" hidden="false" customHeight="true" outlineLevel="0" collapsed="false"/>
    <row r="1041456" customFormat="false" ht="12.8" hidden="false" customHeight="true" outlineLevel="0" collapsed="false"/>
    <row r="1041457" customFormat="false" ht="12.8" hidden="false" customHeight="true" outlineLevel="0" collapsed="false"/>
    <row r="1041458" customFormat="false" ht="12.8" hidden="false" customHeight="true" outlineLevel="0" collapsed="false"/>
    <row r="1041459" customFormat="false" ht="12.8" hidden="false" customHeight="true" outlineLevel="0" collapsed="false"/>
    <row r="1041460" customFormat="false" ht="12.8" hidden="false" customHeight="true" outlineLevel="0" collapsed="false"/>
    <row r="1041461" customFormat="false" ht="12.8" hidden="false" customHeight="true" outlineLevel="0" collapsed="false"/>
    <row r="1041462" customFormat="false" ht="12.8" hidden="false" customHeight="true" outlineLevel="0" collapsed="false"/>
    <row r="1041463" customFormat="false" ht="12.8" hidden="false" customHeight="true" outlineLevel="0" collapsed="false"/>
    <row r="1041464" customFormat="false" ht="12.8" hidden="false" customHeight="true" outlineLevel="0" collapsed="false"/>
    <row r="1041465" customFormat="false" ht="12.8" hidden="false" customHeight="true" outlineLevel="0" collapsed="false"/>
    <row r="1041466" customFormat="false" ht="12.8" hidden="false" customHeight="true" outlineLevel="0" collapsed="false"/>
    <row r="1041467" customFormat="false" ht="12.8" hidden="false" customHeight="true" outlineLevel="0" collapsed="false"/>
    <row r="1041468" customFormat="false" ht="12.8" hidden="false" customHeight="true" outlineLevel="0" collapsed="false"/>
    <row r="1041469" customFormat="false" ht="12.8" hidden="false" customHeight="true" outlineLevel="0" collapsed="false"/>
    <row r="1041470" customFormat="false" ht="12.8" hidden="false" customHeight="true" outlineLevel="0" collapsed="false"/>
    <row r="1041471" customFormat="false" ht="12.8" hidden="false" customHeight="true" outlineLevel="0" collapsed="false"/>
    <row r="1041472" customFormat="false" ht="12.8" hidden="false" customHeight="true" outlineLevel="0" collapsed="false"/>
    <row r="1041473" customFormat="false" ht="12.8" hidden="false" customHeight="true" outlineLevel="0" collapsed="false"/>
    <row r="1041474" customFormat="false" ht="12.8" hidden="false" customHeight="true" outlineLevel="0" collapsed="false"/>
    <row r="1041475" customFormat="false" ht="12.8" hidden="false" customHeight="true" outlineLevel="0" collapsed="false"/>
    <row r="1041476" customFormat="false" ht="12.8" hidden="false" customHeight="true" outlineLevel="0" collapsed="false"/>
    <row r="1041477" customFormat="false" ht="12.8" hidden="false" customHeight="true" outlineLevel="0" collapsed="false"/>
    <row r="1041478" customFormat="false" ht="12.8" hidden="false" customHeight="true" outlineLevel="0" collapsed="false"/>
    <row r="1041479" customFormat="false" ht="12.8" hidden="false" customHeight="true" outlineLevel="0" collapsed="false"/>
    <row r="1041480" customFormat="false" ht="12.8" hidden="false" customHeight="true" outlineLevel="0" collapsed="false"/>
    <row r="1041481" customFormat="false" ht="12.8" hidden="false" customHeight="true" outlineLevel="0" collapsed="false"/>
    <row r="1041482" customFormat="false" ht="12.8" hidden="false" customHeight="true" outlineLevel="0" collapsed="false"/>
    <row r="1041483" customFormat="false" ht="12.8" hidden="false" customHeight="true" outlineLevel="0" collapsed="false"/>
    <row r="1041484" customFormat="false" ht="12.8" hidden="false" customHeight="true" outlineLevel="0" collapsed="false"/>
    <row r="1041485" customFormat="false" ht="12.8" hidden="false" customHeight="true" outlineLevel="0" collapsed="false"/>
    <row r="1041486" customFormat="false" ht="12.8" hidden="false" customHeight="true" outlineLevel="0" collapsed="false"/>
    <row r="1041487" customFormat="false" ht="12.8" hidden="false" customHeight="true" outlineLevel="0" collapsed="false"/>
    <row r="1041488" customFormat="false" ht="12.8" hidden="false" customHeight="true" outlineLevel="0" collapsed="false"/>
    <row r="1041489" customFormat="false" ht="12.8" hidden="false" customHeight="true" outlineLevel="0" collapsed="false"/>
    <row r="1041490" customFormat="false" ht="12.8" hidden="false" customHeight="true" outlineLevel="0" collapsed="false"/>
    <row r="1041491" customFormat="false" ht="12.8" hidden="false" customHeight="true" outlineLevel="0" collapsed="false"/>
    <row r="1041492" customFormat="false" ht="12.8" hidden="false" customHeight="true" outlineLevel="0" collapsed="false"/>
    <row r="1041493" customFormat="false" ht="12.8" hidden="false" customHeight="true" outlineLevel="0" collapsed="false"/>
    <row r="1041494" customFormat="false" ht="12.8" hidden="false" customHeight="true" outlineLevel="0" collapsed="false"/>
    <row r="1041495" customFormat="false" ht="12.8" hidden="false" customHeight="true" outlineLevel="0" collapsed="false"/>
    <row r="1041496" customFormat="false" ht="12.8" hidden="false" customHeight="true" outlineLevel="0" collapsed="false"/>
    <row r="1041497" customFormat="false" ht="12.8" hidden="false" customHeight="true" outlineLevel="0" collapsed="false"/>
    <row r="1041498" customFormat="false" ht="12.8" hidden="false" customHeight="true" outlineLevel="0" collapsed="false"/>
    <row r="1041499" customFormat="false" ht="12.8" hidden="false" customHeight="true" outlineLevel="0" collapsed="false"/>
    <row r="1041500" customFormat="false" ht="12.8" hidden="false" customHeight="true" outlineLevel="0" collapsed="false"/>
    <row r="1041501" customFormat="false" ht="12.8" hidden="false" customHeight="true" outlineLevel="0" collapsed="false"/>
    <row r="1041502" customFormat="false" ht="12.8" hidden="false" customHeight="true" outlineLevel="0" collapsed="false"/>
    <row r="1041503" customFormat="false" ht="12.8" hidden="false" customHeight="true" outlineLevel="0" collapsed="false"/>
    <row r="1041504" customFormat="false" ht="12.8" hidden="false" customHeight="true" outlineLevel="0" collapsed="false"/>
    <row r="1041505" customFormat="false" ht="12.8" hidden="false" customHeight="true" outlineLevel="0" collapsed="false"/>
    <row r="1041506" customFormat="false" ht="12.8" hidden="false" customHeight="true" outlineLevel="0" collapsed="false"/>
    <row r="1041507" customFormat="false" ht="12.8" hidden="false" customHeight="true" outlineLevel="0" collapsed="false"/>
    <row r="1041508" customFormat="false" ht="12.8" hidden="false" customHeight="true" outlineLevel="0" collapsed="false"/>
    <row r="1041509" customFormat="false" ht="12.8" hidden="false" customHeight="true" outlineLevel="0" collapsed="false"/>
    <row r="1041510" customFormat="false" ht="12.8" hidden="false" customHeight="true" outlineLevel="0" collapsed="false"/>
    <row r="1041511" customFormat="false" ht="12.8" hidden="false" customHeight="true" outlineLevel="0" collapsed="false"/>
    <row r="1041512" customFormat="false" ht="12.8" hidden="false" customHeight="true" outlineLevel="0" collapsed="false"/>
    <row r="1041513" customFormat="false" ht="12.8" hidden="false" customHeight="true" outlineLevel="0" collapsed="false"/>
    <row r="1041514" customFormat="false" ht="12.8" hidden="false" customHeight="true" outlineLevel="0" collapsed="false"/>
    <row r="1041515" customFormat="false" ht="12.8" hidden="false" customHeight="true" outlineLevel="0" collapsed="false"/>
    <row r="1041516" customFormat="false" ht="12.8" hidden="false" customHeight="true" outlineLevel="0" collapsed="false"/>
    <row r="1041517" customFormat="false" ht="12.8" hidden="false" customHeight="true" outlineLevel="0" collapsed="false"/>
    <row r="1041518" customFormat="false" ht="12.8" hidden="false" customHeight="true" outlineLevel="0" collapsed="false"/>
    <row r="1041519" customFormat="false" ht="12.8" hidden="false" customHeight="true" outlineLevel="0" collapsed="false"/>
    <row r="1041520" customFormat="false" ht="12.8" hidden="false" customHeight="true" outlineLevel="0" collapsed="false"/>
    <row r="1041521" customFormat="false" ht="12.8" hidden="false" customHeight="true" outlineLevel="0" collapsed="false"/>
    <row r="1041522" customFormat="false" ht="12.8" hidden="false" customHeight="true" outlineLevel="0" collapsed="false"/>
    <row r="1041523" customFormat="false" ht="12.8" hidden="false" customHeight="true" outlineLevel="0" collapsed="false"/>
    <row r="1041524" customFormat="false" ht="12.8" hidden="false" customHeight="true" outlineLevel="0" collapsed="false"/>
    <row r="1041525" customFormat="false" ht="12.8" hidden="false" customHeight="true" outlineLevel="0" collapsed="false"/>
    <row r="1041526" customFormat="false" ht="12.8" hidden="false" customHeight="true" outlineLevel="0" collapsed="false"/>
    <row r="1041527" customFormat="false" ht="12.8" hidden="false" customHeight="true" outlineLevel="0" collapsed="false"/>
    <row r="1041528" customFormat="false" ht="12.8" hidden="false" customHeight="true" outlineLevel="0" collapsed="false"/>
    <row r="1041529" customFormat="false" ht="12.8" hidden="false" customHeight="true" outlineLevel="0" collapsed="false"/>
    <row r="1041530" customFormat="false" ht="12.8" hidden="false" customHeight="true" outlineLevel="0" collapsed="false"/>
    <row r="1041531" customFormat="false" ht="12.8" hidden="false" customHeight="true" outlineLevel="0" collapsed="false"/>
    <row r="1041532" customFormat="false" ht="12.8" hidden="false" customHeight="true" outlineLevel="0" collapsed="false"/>
    <row r="1041533" customFormat="false" ht="12.8" hidden="false" customHeight="true" outlineLevel="0" collapsed="false"/>
    <row r="1041534" customFormat="false" ht="12.8" hidden="false" customHeight="true" outlineLevel="0" collapsed="false"/>
    <row r="1041535" customFormat="false" ht="12.8" hidden="false" customHeight="true" outlineLevel="0" collapsed="false"/>
    <row r="1041536" customFormat="false" ht="12.8" hidden="false" customHeight="true" outlineLevel="0" collapsed="false"/>
    <row r="1041537" customFormat="false" ht="12.8" hidden="false" customHeight="true" outlineLevel="0" collapsed="false"/>
    <row r="1041538" customFormat="false" ht="12.8" hidden="false" customHeight="true" outlineLevel="0" collapsed="false"/>
    <row r="1041539" customFormat="false" ht="12.8" hidden="false" customHeight="true" outlineLevel="0" collapsed="false"/>
    <row r="1041540" customFormat="false" ht="12.8" hidden="false" customHeight="true" outlineLevel="0" collapsed="false"/>
    <row r="1041541" customFormat="false" ht="12.8" hidden="false" customHeight="true" outlineLevel="0" collapsed="false"/>
    <row r="1041542" customFormat="false" ht="12.8" hidden="false" customHeight="true" outlineLevel="0" collapsed="false"/>
    <row r="1041543" customFormat="false" ht="12.8" hidden="false" customHeight="true" outlineLevel="0" collapsed="false"/>
    <row r="1041544" customFormat="false" ht="12.8" hidden="false" customHeight="true" outlineLevel="0" collapsed="false"/>
    <row r="1041545" customFormat="false" ht="12.8" hidden="false" customHeight="true" outlineLevel="0" collapsed="false"/>
    <row r="1041546" customFormat="false" ht="12.8" hidden="false" customHeight="true" outlineLevel="0" collapsed="false"/>
    <row r="1041547" customFormat="false" ht="12.8" hidden="false" customHeight="true" outlineLevel="0" collapsed="false"/>
    <row r="1041548" customFormat="false" ht="12.8" hidden="false" customHeight="true" outlineLevel="0" collapsed="false"/>
    <row r="1041549" customFormat="false" ht="12.8" hidden="false" customHeight="true" outlineLevel="0" collapsed="false"/>
    <row r="1041550" customFormat="false" ht="12.8" hidden="false" customHeight="true" outlineLevel="0" collapsed="false"/>
    <row r="1041551" customFormat="false" ht="12.8" hidden="false" customHeight="true" outlineLevel="0" collapsed="false"/>
    <row r="1041552" customFormat="false" ht="12.8" hidden="false" customHeight="true" outlineLevel="0" collapsed="false"/>
    <row r="1041553" customFormat="false" ht="12.8" hidden="false" customHeight="true" outlineLevel="0" collapsed="false"/>
    <row r="1041554" customFormat="false" ht="12.8" hidden="false" customHeight="true" outlineLevel="0" collapsed="false"/>
    <row r="1041555" customFormat="false" ht="12.8" hidden="false" customHeight="true" outlineLevel="0" collapsed="false"/>
    <row r="1041556" customFormat="false" ht="12.8" hidden="false" customHeight="true" outlineLevel="0" collapsed="false"/>
    <row r="1041557" customFormat="false" ht="12.8" hidden="false" customHeight="true" outlineLevel="0" collapsed="false"/>
    <row r="1041558" customFormat="false" ht="12.8" hidden="false" customHeight="true" outlineLevel="0" collapsed="false"/>
    <row r="1041559" customFormat="false" ht="12.8" hidden="false" customHeight="true" outlineLevel="0" collapsed="false"/>
    <row r="1041560" customFormat="false" ht="12.8" hidden="false" customHeight="true" outlineLevel="0" collapsed="false"/>
    <row r="1041561" customFormat="false" ht="12.8" hidden="false" customHeight="true" outlineLevel="0" collapsed="false"/>
    <row r="1041562" customFormat="false" ht="12.8" hidden="false" customHeight="true" outlineLevel="0" collapsed="false"/>
    <row r="1041563" customFormat="false" ht="12.8" hidden="false" customHeight="true" outlineLevel="0" collapsed="false"/>
    <row r="1041564" customFormat="false" ht="12.8" hidden="false" customHeight="true" outlineLevel="0" collapsed="false"/>
    <row r="1041565" customFormat="false" ht="12.8" hidden="false" customHeight="true" outlineLevel="0" collapsed="false"/>
    <row r="1041566" customFormat="false" ht="12.8" hidden="false" customHeight="true" outlineLevel="0" collapsed="false"/>
    <row r="1041567" customFormat="false" ht="12.8" hidden="false" customHeight="true" outlineLevel="0" collapsed="false"/>
    <row r="1041568" customFormat="false" ht="12.8" hidden="false" customHeight="true" outlineLevel="0" collapsed="false"/>
    <row r="1041569" customFormat="false" ht="12.8" hidden="false" customHeight="true" outlineLevel="0" collapsed="false"/>
    <row r="1041570" customFormat="false" ht="12.8" hidden="false" customHeight="true" outlineLevel="0" collapsed="false"/>
    <row r="1041571" customFormat="false" ht="12.8" hidden="false" customHeight="true" outlineLevel="0" collapsed="false"/>
    <row r="1041572" customFormat="false" ht="12.8" hidden="false" customHeight="true" outlineLevel="0" collapsed="false"/>
    <row r="1041573" customFormat="false" ht="12.8" hidden="false" customHeight="true" outlineLevel="0" collapsed="false"/>
    <row r="1041574" customFormat="false" ht="12.8" hidden="false" customHeight="true" outlineLevel="0" collapsed="false"/>
    <row r="1041575" customFormat="false" ht="12.8" hidden="false" customHeight="true" outlineLevel="0" collapsed="false"/>
    <row r="1041576" customFormat="false" ht="12.8" hidden="false" customHeight="true" outlineLevel="0" collapsed="false"/>
    <row r="1041577" customFormat="false" ht="12.8" hidden="false" customHeight="true" outlineLevel="0" collapsed="false"/>
    <row r="1041578" customFormat="false" ht="12.8" hidden="false" customHeight="true" outlineLevel="0" collapsed="false"/>
    <row r="1041579" customFormat="false" ht="12.8" hidden="false" customHeight="true" outlineLevel="0" collapsed="false"/>
    <row r="1041580" customFormat="false" ht="12.8" hidden="false" customHeight="true" outlineLevel="0" collapsed="false"/>
    <row r="1041581" customFormat="false" ht="12.8" hidden="false" customHeight="true" outlineLevel="0" collapsed="false"/>
    <row r="1041582" customFormat="false" ht="12.8" hidden="false" customHeight="true" outlineLevel="0" collapsed="false"/>
    <row r="1041583" customFormat="false" ht="12.8" hidden="false" customHeight="true" outlineLevel="0" collapsed="false"/>
    <row r="1041584" customFormat="false" ht="12.8" hidden="false" customHeight="true" outlineLevel="0" collapsed="false"/>
    <row r="1041585" customFormat="false" ht="12.8" hidden="false" customHeight="true" outlineLevel="0" collapsed="false"/>
    <row r="1041586" customFormat="false" ht="12.8" hidden="false" customHeight="true" outlineLevel="0" collapsed="false"/>
    <row r="1041587" customFormat="false" ht="12.8" hidden="false" customHeight="true" outlineLevel="0" collapsed="false"/>
    <row r="1041588" customFormat="false" ht="12.8" hidden="false" customHeight="true" outlineLevel="0" collapsed="false"/>
    <row r="1041589" customFormat="false" ht="12.8" hidden="false" customHeight="true" outlineLevel="0" collapsed="false"/>
    <row r="1041590" customFormat="false" ht="12.8" hidden="false" customHeight="true" outlineLevel="0" collapsed="false"/>
    <row r="1041591" customFormat="false" ht="12.8" hidden="false" customHeight="true" outlineLevel="0" collapsed="false"/>
    <row r="1041592" customFormat="false" ht="12.8" hidden="false" customHeight="true" outlineLevel="0" collapsed="false"/>
    <row r="1041593" customFormat="false" ht="12.8" hidden="false" customHeight="true" outlineLevel="0" collapsed="false"/>
    <row r="1041594" customFormat="false" ht="12.8" hidden="false" customHeight="true" outlineLevel="0" collapsed="false"/>
    <row r="1041595" customFormat="false" ht="12.8" hidden="false" customHeight="true" outlineLevel="0" collapsed="false"/>
    <row r="1041596" customFormat="false" ht="12.8" hidden="false" customHeight="true" outlineLevel="0" collapsed="false"/>
    <row r="1041597" customFormat="false" ht="12.8" hidden="false" customHeight="true" outlineLevel="0" collapsed="false"/>
    <row r="1041598" customFormat="false" ht="12.8" hidden="false" customHeight="true" outlineLevel="0" collapsed="false"/>
    <row r="1041599" customFormat="false" ht="12.8" hidden="false" customHeight="true" outlineLevel="0" collapsed="false"/>
    <row r="1041600" customFormat="false" ht="12.8" hidden="false" customHeight="true" outlineLevel="0" collapsed="false"/>
    <row r="1041601" customFormat="false" ht="12.8" hidden="false" customHeight="true" outlineLevel="0" collapsed="false"/>
    <row r="1041602" customFormat="false" ht="12.8" hidden="false" customHeight="true" outlineLevel="0" collapsed="false"/>
    <row r="1041603" customFormat="false" ht="12.8" hidden="false" customHeight="true" outlineLevel="0" collapsed="false"/>
    <row r="1041604" customFormat="false" ht="12.8" hidden="false" customHeight="true" outlineLevel="0" collapsed="false"/>
    <row r="1041605" customFormat="false" ht="12.8" hidden="false" customHeight="true" outlineLevel="0" collapsed="false"/>
    <row r="1041606" customFormat="false" ht="12.8" hidden="false" customHeight="true" outlineLevel="0" collapsed="false"/>
    <row r="1041607" customFormat="false" ht="12.8" hidden="false" customHeight="true" outlineLevel="0" collapsed="false"/>
    <row r="1041608" customFormat="false" ht="12.8" hidden="false" customHeight="true" outlineLevel="0" collapsed="false"/>
    <row r="1041609" customFormat="false" ht="12.8" hidden="false" customHeight="true" outlineLevel="0" collapsed="false"/>
    <row r="1041610" customFormat="false" ht="12.8" hidden="false" customHeight="true" outlineLevel="0" collapsed="false"/>
    <row r="1041611" customFormat="false" ht="12.8" hidden="false" customHeight="true" outlineLevel="0" collapsed="false"/>
    <row r="1041612" customFormat="false" ht="12.8" hidden="false" customHeight="true" outlineLevel="0" collapsed="false"/>
    <row r="1041613" customFormat="false" ht="12.8" hidden="false" customHeight="true" outlineLevel="0" collapsed="false"/>
    <row r="1041614" customFormat="false" ht="12.8" hidden="false" customHeight="true" outlineLevel="0" collapsed="false"/>
    <row r="1041615" customFormat="false" ht="12.8" hidden="false" customHeight="true" outlineLevel="0" collapsed="false"/>
    <row r="1041616" customFormat="false" ht="12.8" hidden="false" customHeight="true" outlineLevel="0" collapsed="false"/>
    <row r="1041617" customFormat="false" ht="12.8" hidden="false" customHeight="true" outlineLevel="0" collapsed="false"/>
    <row r="1041618" customFormat="false" ht="12.8" hidden="false" customHeight="true" outlineLevel="0" collapsed="false"/>
    <row r="1041619" customFormat="false" ht="12.8" hidden="false" customHeight="true" outlineLevel="0" collapsed="false"/>
    <row r="1041620" customFormat="false" ht="12.8" hidden="false" customHeight="true" outlineLevel="0" collapsed="false"/>
    <row r="1041621" customFormat="false" ht="12.8" hidden="false" customHeight="true" outlineLevel="0" collapsed="false"/>
    <row r="1041622" customFormat="false" ht="12.8" hidden="false" customHeight="true" outlineLevel="0" collapsed="false"/>
    <row r="1041623" customFormat="false" ht="12.8" hidden="false" customHeight="true" outlineLevel="0" collapsed="false"/>
    <row r="1041624" customFormat="false" ht="12.8" hidden="false" customHeight="true" outlineLevel="0" collapsed="false"/>
    <row r="1041625" customFormat="false" ht="12.8" hidden="false" customHeight="true" outlineLevel="0" collapsed="false"/>
    <row r="1041626" customFormat="false" ht="12.8" hidden="false" customHeight="true" outlineLevel="0" collapsed="false"/>
    <row r="1041627" customFormat="false" ht="12.8" hidden="false" customHeight="true" outlineLevel="0" collapsed="false"/>
    <row r="1041628" customFormat="false" ht="12.8" hidden="false" customHeight="true" outlineLevel="0" collapsed="false"/>
    <row r="1041629" customFormat="false" ht="12.8" hidden="false" customHeight="true" outlineLevel="0" collapsed="false"/>
    <row r="1041630" customFormat="false" ht="12.8" hidden="false" customHeight="true" outlineLevel="0" collapsed="false"/>
    <row r="1041631" customFormat="false" ht="12.8" hidden="false" customHeight="true" outlineLevel="0" collapsed="false"/>
    <row r="1041632" customFormat="false" ht="12.8" hidden="false" customHeight="true" outlineLevel="0" collapsed="false"/>
    <row r="1041633" customFormat="false" ht="12.8" hidden="false" customHeight="true" outlineLevel="0" collapsed="false"/>
    <row r="1041634" customFormat="false" ht="12.8" hidden="false" customHeight="true" outlineLevel="0" collapsed="false"/>
    <row r="1041635" customFormat="false" ht="12.8" hidden="false" customHeight="true" outlineLevel="0" collapsed="false"/>
    <row r="1041636" customFormat="false" ht="12.8" hidden="false" customHeight="true" outlineLevel="0" collapsed="false"/>
    <row r="1041637" customFormat="false" ht="12.8" hidden="false" customHeight="true" outlineLevel="0" collapsed="false"/>
    <row r="1041638" customFormat="false" ht="12.8" hidden="false" customHeight="true" outlineLevel="0" collapsed="false"/>
    <row r="1041639" customFormat="false" ht="12.8" hidden="false" customHeight="true" outlineLevel="0" collapsed="false"/>
    <row r="1041640" customFormat="false" ht="12.8" hidden="false" customHeight="true" outlineLevel="0" collapsed="false"/>
    <row r="1041641" customFormat="false" ht="12.8" hidden="false" customHeight="true" outlineLevel="0" collapsed="false"/>
    <row r="1041642" customFormat="false" ht="12.8" hidden="false" customHeight="true" outlineLevel="0" collapsed="false"/>
    <row r="1041643" customFormat="false" ht="12.8" hidden="false" customHeight="true" outlineLevel="0" collapsed="false"/>
    <row r="1041644" customFormat="false" ht="12.8" hidden="false" customHeight="true" outlineLevel="0" collapsed="false"/>
    <row r="1041645" customFormat="false" ht="12.8" hidden="false" customHeight="true" outlineLevel="0" collapsed="false"/>
    <row r="1041646" customFormat="false" ht="12.8" hidden="false" customHeight="true" outlineLevel="0" collapsed="false"/>
    <row r="1041647" customFormat="false" ht="12.8" hidden="false" customHeight="true" outlineLevel="0" collapsed="false"/>
    <row r="1041648" customFormat="false" ht="12.8" hidden="false" customHeight="true" outlineLevel="0" collapsed="false"/>
    <row r="1041649" customFormat="false" ht="12.8" hidden="false" customHeight="true" outlineLevel="0" collapsed="false"/>
    <row r="1041650" customFormat="false" ht="12.8" hidden="false" customHeight="true" outlineLevel="0" collapsed="false"/>
    <row r="1041651" customFormat="false" ht="12.8" hidden="false" customHeight="true" outlineLevel="0" collapsed="false"/>
    <row r="1041652" customFormat="false" ht="12.8" hidden="false" customHeight="true" outlineLevel="0" collapsed="false"/>
    <row r="1041653" customFormat="false" ht="12.8" hidden="false" customHeight="true" outlineLevel="0" collapsed="false"/>
    <row r="1041654" customFormat="false" ht="12.8" hidden="false" customHeight="true" outlineLevel="0" collapsed="false"/>
    <row r="1041655" customFormat="false" ht="12.8" hidden="false" customHeight="true" outlineLevel="0" collapsed="false"/>
    <row r="1041656" customFormat="false" ht="12.8" hidden="false" customHeight="true" outlineLevel="0" collapsed="false"/>
    <row r="1041657" customFormat="false" ht="12.8" hidden="false" customHeight="true" outlineLevel="0" collapsed="false"/>
    <row r="1041658" customFormat="false" ht="12.8" hidden="false" customHeight="true" outlineLevel="0" collapsed="false"/>
    <row r="1041659" customFormat="false" ht="12.8" hidden="false" customHeight="true" outlineLevel="0" collapsed="false"/>
    <row r="1041660" customFormat="false" ht="12.8" hidden="false" customHeight="true" outlineLevel="0" collapsed="false"/>
    <row r="1041661" customFormat="false" ht="12.8" hidden="false" customHeight="true" outlineLevel="0" collapsed="false"/>
    <row r="1041662" customFormat="false" ht="12.8" hidden="false" customHeight="true" outlineLevel="0" collapsed="false"/>
    <row r="1041663" customFormat="false" ht="12.8" hidden="false" customHeight="true" outlineLevel="0" collapsed="false"/>
    <row r="1041664" customFormat="false" ht="12.8" hidden="false" customHeight="true" outlineLevel="0" collapsed="false"/>
    <row r="1041665" customFormat="false" ht="12.8" hidden="false" customHeight="true" outlineLevel="0" collapsed="false"/>
    <row r="1041666" customFormat="false" ht="12.8" hidden="false" customHeight="true" outlineLevel="0" collapsed="false"/>
    <row r="1041667" customFormat="false" ht="12.8" hidden="false" customHeight="true" outlineLevel="0" collapsed="false"/>
    <row r="1041668" customFormat="false" ht="12.8" hidden="false" customHeight="true" outlineLevel="0" collapsed="false"/>
    <row r="1041669" customFormat="false" ht="12.8" hidden="false" customHeight="true" outlineLevel="0" collapsed="false"/>
    <row r="1041670" customFormat="false" ht="12.8" hidden="false" customHeight="true" outlineLevel="0" collapsed="false"/>
    <row r="1041671" customFormat="false" ht="12.8" hidden="false" customHeight="true" outlineLevel="0" collapsed="false"/>
    <row r="1041672" customFormat="false" ht="12.8" hidden="false" customHeight="true" outlineLevel="0" collapsed="false"/>
    <row r="1041673" customFormat="false" ht="12.8" hidden="false" customHeight="true" outlineLevel="0" collapsed="false"/>
    <row r="1041674" customFormat="false" ht="12.8" hidden="false" customHeight="true" outlineLevel="0" collapsed="false"/>
    <row r="1041675" customFormat="false" ht="12.8" hidden="false" customHeight="true" outlineLevel="0" collapsed="false"/>
    <row r="1041676" customFormat="false" ht="12.8" hidden="false" customHeight="true" outlineLevel="0" collapsed="false"/>
    <row r="1041677" customFormat="false" ht="12.8" hidden="false" customHeight="true" outlineLevel="0" collapsed="false"/>
    <row r="1041678" customFormat="false" ht="12.8" hidden="false" customHeight="true" outlineLevel="0" collapsed="false"/>
    <row r="1041679" customFormat="false" ht="12.8" hidden="false" customHeight="true" outlineLevel="0" collapsed="false"/>
    <row r="1041680" customFormat="false" ht="12.8" hidden="false" customHeight="true" outlineLevel="0" collapsed="false"/>
    <row r="1041681" customFormat="false" ht="12.8" hidden="false" customHeight="true" outlineLevel="0" collapsed="false"/>
    <row r="1041682" customFormat="false" ht="12.8" hidden="false" customHeight="true" outlineLevel="0" collapsed="false"/>
    <row r="1041683" customFormat="false" ht="12.8" hidden="false" customHeight="true" outlineLevel="0" collapsed="false"/>
    <row r="1041684" customFormat="false" ht="12.8" hidden="false" customHeight="true" outlineLevel="0" collapsed="false"/>
    <row r="1041685" customFormat="false" ht="12.8" hidden="false" customHeight="true" outlineLevel="0" collapsed="false"/>
    <row r="1041686" customFormat="false" ht="12.8" hidden="false" customHeight="true" outlineLevel="0" collapsed="false"/>
    <row r="1041687" customFormat="false" ht="12.8" hidden="false" customHeight="true" outlineLevel="0" collapsed="false"/>
    <row r="1041688" customFormat="false" ht="12.8" hidden="false" customHeight="true" outlineLevel="0" collapsed="false"/>
    <row r="1041689" customFormat="false" ht="12.8" hidden="false" customHeight="true" outlineLevel="0" collapsed="false"/>
    <row r="1041690" customFormat="false" ht="12.8" hidden="false" customHeight="true" outlineLevel="0" collapsed="false"/>
    <row r="1041691" customFormat="false" ht="12.8" hidden="false" customHeight="true" outlineLevel="0" collapsed="false"/>
    <row r="1041692" customFormat="false" ht="12.8" hidden="false" customHeight="true" outlineLevel="0" collapsed="false"/>
    <row r="1041693" customFormat="false" ht="12.8" hidden="false" customHeight="true" outlineLevel="0" collapsed="false"/>
    <row r="1041694" customFormat="false" ht="12.8" hidden="false" customHeight="true" outlineLevel="0" collapsed="false"/>
    <row r="1041695" customFormat="false" ht="12.8" hidden="false" customHeight="true" outlineLevel="0" collapsed="false"/>
    <row r="1041696" customFormat="false" ht="12.8" hidden="false" customHeight="true" outlineLevel="0" collapsed="false"/>
    <row r="1041697" customFormat="false" ht="12.8" hidden="false" customHeight="true" outlineLevel="0" collapsed="false"/>
    <row r="1041698" customFormat="false" ht="12.8" hidden="false" customHeight="true" outlineLevel="0" collapsed="false"/>
    <row r="1041699" customFormat="false" ht="12.8" hidden="false" customHeight="true" outlineLevel="0" collapsed="false"/>
    <row r="1041700" customFormat="false" ht="12.8" hidden="false" customHeight="true" outlineLevel="0" collapsed="false"/>
    <row r="1041701" customFormat="false" ht="12.8" hidden="false" customHeight="true" outlineLevel="0" collapsed="false"/>
    <row r="1041702" customFormat="false" ht="12.8" hidden="false" customHeight="true" outlineLevel="0" collapsed="false"/>
    <row r="1041703" customFormat="false" ht="12.8" hidden="false" customHeight="true" outlineLevel="0" collapsed="false"/>
    <row r="1041704" customFormat="false" ht="12.8" hidden="false" customHeight="true" outlineLevel="0" collapsed="false"/>
    <row r="1041705" customFormat="false" ht="12.8" hidden="false" customHeight="true" outlineLevel="0" collapsed="false"/>
    <row r="1041706" customFormat="false" ht="12.8" hidden="false" customHeight="true" outlineLevel="0" collapsed="false"/>
    <row r="1041707" customFormat="false" ht="12.8" hidden="false" customHeight="true" outlineLevel="0" collapsed="false"/>
    <row r="1041708" customFormat="false" ht="12.8" hidden="false" customHeight="true" outlineLevel="0" collapsed="false"/>
    <row r="1041709" customFormat="false" ht="12.8" hidden="false" customHeight="true" outlineLevel="0" collapsed="false"/>
    <row r="1041710" customFormat="false" ht="12.8" hidden="false" customHeight="true" outlineLevel="0" collapsed="false"/>
    <row r="1041711" customFormat="false" ht="12.8" hidden="false" customHeight="true" outlineLevel="0" collapsed="false"/>
    <row r="1041712" customFormat="false" ht="12.8" hidden="false" customHeight="true" outlineLevel="0" collapsed="false"/>
    <row r="1041713" customFormat="false" ht="12.8" hidden="false" customHeight="true" outlineLevel="0" collapsed="false"/>
    <row r="1041714" customFormat="false" ht="12.8" hidden="false" customHeight="true" outlineLevel="0" collapsed="false"/>
    <row r="1041715" customFormat="false" ht="12.8" hidden="false" customHeight="true" outlineLevel="0" collapsed="false"/>
    <row r="1041716" customFormat="false" ht="12.8" hidden="false" customHeight="true" outlineLevel="0" collapsed="false"/>
    <row r="1041717" customFormat="false" ht="12.8" hidden="false" customHeight="true" outlineLevel="0" collapsed="false"/>
    <row r="1041718" customFormat="false" ht="12.8" hidden="false" customHeight="true" outlineLevel="0" collapsed="false"/>
    <row r="1041719" customFormat="false" ht="12.8" hidden="false" customHeight="true" outlineLevel="0" collapsed="false"/>
    <row r="1041720" customFormat="false" ht="12.8" hidden="false" customHeight="true" outlineLevel="0" collapsed="false"/>
    <row r="1041721" customFormat="false" ht="12.8" hidden="false" customHeight="true" outlineLevel="0" collapsed="false"/>
    <row r="1041722" customFormat="false" ht="12.8" hidden="false" customHeight="true" outlineLevel="0" collapsed="false"/>
    <row r="1041723" customFormat="false" ht="12.8" hidden="false" customHeight="true" outlineLevel="0" collapsed="false"/>
    <row r="1041724" customFormat="false" ht="12.8" hidden="false" customHeight="true" outlineLevel="0" collapsed="false"/>
    <row r="1041725" customFormat="false" ht="12.8" hidden="false" customHeight="true" outlineLevel="0" collapsed="false"/>
    <row r="1041726" customFormat="false" ht="12.8" hidden="false" customHeight="true" outlineLevel="0" collapsed="false"/>
    <row r="1041727" customFormat="false" ht="12.8" hidden="false" customHeight="true" outlineLevel="0" collapsed="false"/>
    <row r="1041728" customFormat="false" ht="12.8" hidden="false" customHeight="true" outlineLevel="0" collapsed="false"/>
    <row r="1041729" customFormat="false" ht="12.8" hidden="false" customHeight="true" outlineLevel="0" collapsed="false"/>
    <row r="1041730" customFormat="false" ht="12.8" hidden="false" customHeight="true" outlineLevel="0" collapsed="false"/>
    <row r="1041731" customFormat="false" ht="12.8" hidden="false" customHeight="true" outlineLevel="0" collapsed="false"/>
    <row r="1041732" customFormat="false" ht="12.8" hidden="false" customHeight="true" outlineLevel="0" collapsed="false"/>
    <row r="1041733" customFormat="false" ht="12.8" hidden="false" customHeight="true" outlineLevel="0" collapsed="false"/>
    <row r="1041734" customFormat="false" ht="12.8" hidden="false" customHeight="true" outlineLevel="0" collapsed="false"/>
    <row r="1041735" customFormat="false" ht="12.8" hidden="false" customHeight="true" outlineLevel="0" collapsed="false"/>
    <row r="1041736" customFormat="false" ht="12.8" hidden="false" customHeight="true" outlineLevel="0" collapsed="false"/>
    <row r="1041737" customFormat="false" ht="12.8" hidden="false" customHeight="true" outlineLevel="0" collapsed="false"/>
    <row r="1041738" customFormat="false" ht="12.8" hidden="false" customHeight="true" outlineLevel="0" collapsed="false"/>
    <row r="1041739" customFormat="false" ht="12.8" hidden="false" customHeight="true" outlineLevel="0" collapsed="false"/>
    <row r="1041740" customFormat="false" ht="12.8" hidden="false" customHeight="true" outlineLevel="0" collapsed="false"/>
    <row r="1041741" customFormat="false" ht="12.8" hidden="false" customHeight="true" outlineLevel="0" collapsed="false"/>
    <row r="1041742" customFormat="false" ht="12.8" hidden="false" customHeight="true" outlineLevel="0" collapsed="false"/>
    <row r="1041743" customFormat="false" ht="12.8" hidden="false" customHeight="true" outlineLevel="0" collapsed="false"/>
    <row r="1041744" customFormat="false" ht="12.8" hidden="false" customHeight="true" outlineLevel="0" collapsed="false"/>
    <row r="1041745" customFormat="false" ht="12.8" hidden="false" customHeight="true" outlineLevel="0" collapsed="false"/>
    <row r="1041746" customFormat="false" ht="12.8" hidden="false" customHeight="true" outlineLevel="0" collapsed="false"/>
    <row r="1041747" customFormat="false" ht="12.8" hidden="false" customHeight="true" outlineLevel="0" collapsed="false"/>
    <row r="1041748" customFormat="false" ht="12.8" hidden="false" customHeight="true" outlineLevel="0" collapsed="false"/>
    <row r="1041749" customFormat="false" ht="12.8" hidden="false" customHeight="true" outlineLevel="0" collapsed="false"/>
    <row r="1041750" customFormat="false" ht="12.8" hidden="false" customHeight="true" outlineLevel="0" collapsed="false"/>
    <row r="1041751" customFormat="false" ht="12.8" hidden="false" customHeight="true" outlineLevel="0" collapsed="false"/>
    <row r="1041752" customFormat="false" ht="12.8" hidden="false" customHeight="true" outlineLevel="0" collapsed="false"/>
    <row r="1041753" customFormat="false" ht="12.8" hidden="false" customHeight="true" outlineLevel="0" collapsed="false"/>
    <row r="1041754" customFormat="false" ht="12.8" hidden="false" customHeight="true" outlineLevel="0" collapsed="false"/>
    <row r="1041755" customFormat="false" ht="12.8" hidden="false" customHeight="true" outlineLevel="0" collapsed="false"/>
    <row r="1041756" customFormat="false" ht="12.8" hidden="false" customHeight="true" outlineLevel="0" collapsed="false"/>
    <row r="1041757" customFormat="false" ht="12.8" hidden="false" customHeight="true" outlineLevel="0" collapsed="false"/>
    <row r="1041758" customFormat="false" ht="12.8" hidden="false" customHeight="true" outlineLevel="0" collapsed="false"/>
    <row r="1041759" customFormat="false" ht="12.8" hidden="false" customHeight="true" outlineLevel="0" collapsed="false"/>
    <row r="1041760" customFormat="false" ht="12.8" hidden="false" customHeight="true" outlineLevel="0" collapsed="false"/>
    <row r="1041761" customFormat="false" ht="12.8" hidden="false" customHeight="true" outlineLevel="0" collapsed="false"/>
    <row r="1041762" customFormat="false" ht="12.8" hidden="false" customHeight="true" outlineLevel="0" collapsed="false"/>
    <row r="1041763" customFormat="false" ht="12.8" hidden="false" customHeight="true" outlineLevel="0" collapsed="false"/>
    <row r="1041764" customFormat="false" ht="12.8" hidden="false" customHeight="true" outlineLevel="0" collapsed="false"/>
    <row r="1041765" customFormat="false" ht="12.8" hidden="false" customHeight="true" outlineLevel="0" collapsed="false"/>
    <row r="1041766" customFormat="false" ht="12.8" hidden="false" customHeight="true" outlineLevel="0" collapsed="false"/>
    <row r="1041767" customFormat="false" ht="12.8" hidden="false" customHeight="true" outlineLevel="0" collapsed="false"/>
    <row r="1041768" customFormat="false" ht="12.8" hidden="false" customHeight="true" outlineLevel="0" collapsed="false"/>
    <row r="1041769" customFormat="false" ht="12.8" hidden="false" customHeight="true" outlineLevel="0" collapsed="false"/>
    <row r="1041770" customFormat="false" ht="12.8" hidden="false" customHeight="true" outlineLevel="0" collapsed="false"/>
    <row r="1041771" customFormat="false" ht="12.8" hidden="false" customHeight="true" outlineLevel="0" collapsed="false"/>
    <row r="1041772" customFormat="false" ht="12.8" hidden="false" customHeight="true" outlineLevel="0" collapsed="false"/>
    <row r="1041773" customFormat="false" ht="12.8" hidden="false" customHeight="true" outlineLevel="0" collapsed="false"/>
    <row r="1041774" customFormat="false" ht="12.8" hidden="false" customHeight="true" outlineLevel="0" collapsed="false"/>
    <row r="1041775" customFormat="false" ht="12.8" hidden="false" customHeight="true" outlineLevel="0" collapsed="false"/>
    <row r="1041776" customFormat="false" ht="12.8" hidden="false" customHeight="true" outlineLevel="0" collapsed="false"/>
    <row r="1041777" customFormat="false" ht="12.8" hidden="false" customHeight="true" outlineLevel="0" collapsed="false"/>
    <row r="1041778" customFormat="false" ht="12.8" hidden="false" customHeight="true" outlineLevel="0" collapsed="false"/>
    <row r="1041779" customFormat="false" ht="12.8" hidden="false" customHeight="true" outlineLevel="0" collapsed="false"/>
    <row r="1041780" customFormat="false" ht="12.8" hidden="false" customHeight="true" outlineLevel="0" collapsed="false"/>
    <row r="1041781" customFormat="false" ht="12.8" hidden="false" customHeight="true" outlineLevel="0" collapsed="false"/>
    <row r="1041782" customFormat="false" ht="12.8" hidden="false" customHeight="true" outlineLevel="0" collapsed="false"/>
    <row r="1041783" customFormat="false" ht="12.8" hidden="false" customHeight="true" outlineLevel="0" collapsed="false"/>
    <row r="1041784" customFormat="false" ht="12.8" hidden="false" customHeight="true" outlineLevel="0" collapsed="false"/>
    <row r="1041785" customFormat="false" ht="12.8" hidden="false" customHeight="true" outlineLevel="0" collapsed="false"/>
    <row r="1041786" customFormat="false" ht="12.8" hidden="false" customHeight="true" outlineLevel="0" collapsed="false"/>
    <row r="1041787" customFormat="false" ht="12.8" hidden="false" customHeight="true" outlineLevel="0" collapsed="false"/>
    <row r="1041788" customFormat="false" ht="12.8" hidden="false" customHeight="true" outlineLevel="0" collapsed="false"/>
    <row r="1041789" customFormat="false" ht="12.8" hidden="false" customHeight="true" outlineLevel="0" collapsed="false"/>
    <row r="1041790" customFormat="false" ht="12.8" hidden="false" customHeight="true" outlineLevel="0" collapsed="false"/>
    <row r="1041791" customFormat="false" ht="12.8" hidden="false" customHeight="true" outlineLevel="0" collapsed="false"/>
    <row r="1041792" customFormat="false" ht="12.8" hidden="false" customHeight="true" outlineLevel="0" collapsed="false"/>
    <row r="1041793" customFormat="false" ht="12.8" hidden="false" customHeight="true" outlineLevel="0" collapsed="false"/>
    <row r="1041794" customFormat="false" ht="12.8" hidden="false" customHeight="true" outlineLevel="0" collapsed="false"/>
    <row r="1041795" customFormat="false" ht="12.8" hidden="false" customHeight="true" outlineLevel="0" collapsed="false"/>
    <row r="1041796" customFormat="false" ht="12.8" hidden="false" customHeight="true" outlineLevel="0" collapsed="false"/>
    <row r="1041797" customFormat="false" ht="12.8" hidden="false" customHeight="true" outlineLevel="0" collapsed="false"/>
    <row r="1041798" customFormat="false" ht="12.8" hidden="false" customHeight="true" outlineLevel="0" collapsed="false"/>
    <row r="1041799" customFormat="false" ht="12.8" hidden="false" customHeight="true" outlineLevel="0" collapsed="false"/>
    <row r="1041800" customFormat="false" ht="12.8" hidden="false" customHeight="true" outlineLevel="0" collapsed="false"/>
    <row r="1041801" customFormat="false" ht="12.8" hidden="false" customHeight="true" outlineLevel="0" collapsed="false"/>
    <row r="1041802" customFormat="false" ht="12.8" hidden="false" customHeight="true" outlineLevel="0" collapsed="false"/>
    <row r="1041803" customFormat="false" ht="12.8" hidden="false" customHeight="true" outlineLevel="0" collapsed="false"/>
    <row r="1041804" customFormat="false" ht="12.8" hidden="false" customHeight="true" outlineLevel="0" collapsed="false"/>
    <row r="1041805" customFormat="false" ht="12.8" hidden="false" customHeight="true" outlineLevel="0" collapsed="false"/>
    <row r="1041806" customFormat="false" ht="12.8" hidden="false" customHeight="true" outlineLevel="0" collapsed="false"/>
    <row r="1041807" customFormat="false" ht="12.8" hidden="false" customHeight="true" outlineLevel="0" collapsed="false"/>
    <row r="1041808" customFormat="false" ht="12.8" hidden="false" customHeight="true" outlineLevel="0" collapsed="false"/>
    <row r="1041809" customFormat="false" ht="12.8" hidden="false" customHeight="true" outlineLevel="0" collapsed="false"/>
    <row r="1041810" customFormat="false" ht="12.8" hidden="false" customHeight="true" outlineLevel="0" collapsed="false"/>
    <row r="1041811" customFormat="false" ht="12.8" hidden="false" customHeight="true" outlineLevel="0" collapsed="false"/>
    <row r="1041812" customFormat="false" ht="12.8" hidden="false" customHeight="true" outlineLevel="0" collapsed="false"/>
    <row r="1041813" customFormat="false" ht="12.8" hidden="false" customHeight="true" outlineLevel="0" collapsed="false"/>
    <row r="1041814" customFormat="false" ht="12.8" hidden="false" customHeight="true" outlineLevel="0" collapsed="false"/>
    <row r="1041815" customFormat="false" ht="12.8" hidden="false" customHeight="true" outlineLevel="0" collapsed="false"/>
    <row r="1041816" customFormat="false" ht="12.8" hidden="false" customHeight="true" outlineLevel="0" collapsed="false"/>
    <row r="1041817" customFormat="false" ht="12.8" hidden="false" customHeight="true" outlineLevel="0" collapsed="false"/>
    <row r="1041818" customFormat="false" ht="12.8" hidden="false" customHeight="true" outlineLevel="0" collapsed="false"/>
    <row r="1041819" customFormat="false" ht="12.8" hidden="false" customHeight="true" outlineLevel="0" collapsed="false"/>
    <row r="1041820" customFormat="false" ht="12.8" hidden="false" customHeight="true" outlineLevel="0" collapsed="false"/>
    <row r="1041821" customFormat="false" ht="12.8" hidden="false" customHeight="true" outlineLevel="0" collapsed="false"/>
    <row r="1041822" customFormat="false" ht="12.8" hidden="false" customHeight="true" outlineLevel="0" collapsed="false"/>
    <row r="1041823" customFormat="false" ht="12.8" hidden="false" customHeight="true" outlineLevel="0" collapsed="false"/>
    <row r="1041824" customFormat="false" ht="12.8" hidden="false" customHeight="true" outlineLevel="0" collapsed="false"/>
    <row r="1041825" customFormat="false" ht="12.8" hidden="false" customHeight="true" outlineLevel="0" collapsed="false"/>
    <row r="1041826" customFormat="false" ht="12.8" hidden="false" customHeight="true" outlineLevel="0" collapsed="false"/>
    <row r="1041827" customFormat="false" ht="12.8" hidden="false" customHeight="true" outlineLevel="0" collapsed="false"/>
    <row r="1041828" customFormat="false" ht="12.8" hidden="false" customHeight="true" outlineLevel="0" collapsed="false"/>
    <row r="1041829" customFormat="false" ht="12.8" hidden="false" customHeight="true" outlineLevel="0" collapsed="false"/>
    <row r="1041830" customFormat="false" ht="12.8" hidden="false" customHeight="true" outlineLevel="0" collapsed="false"/>
    <row r="1041831" customFormat="false" ht="12.8" hidden="false" customHeight="true" outlineLevel="0" collapsed="false"/>
    <row r="1041832" customFormat="false" ht="12.8" hidden="false" customHeight="true" outlineLevel="0" collapsed="false"/>
    <row r="1041833" customFormat="false" ht="12.8" hidden="false" customHeight="true" outlineLevel="0" collapsed="false"/>
    <row r="1041834" customFormat="false" ht="12.8" hidden="false" customHeight="true" outlineLevel="0" collapsed="false"/>
    <row r="1041835" customFormat="false" ht="12.8" hidden="false" customHeight="true" outlineLevel="0" collapsed="false"/>
    <row r="1041836" customFormat="false" ht="12.8" hidden="false" customHeight="true" outlineLevel="0" collapsed="false"/>
    <row r="1041837" customFormat="false" ht="12.8" hidden="false" customHeight="true" outlineLevel="0" collapsed="false"/>
    <row r="1041838" customFormat="false" ht="12.8" hidden="false" customHeight="true" outlineLevel="0" collapsed="false"/>
    <row r="1041839" customFormat="false" ht="12.8" hidden="false" customHeight="true" outlineLevel="0" collapsed="false"/>
    <row r="1041840" customFormat="false" ht="12.8" hidden="false" customHeight="true" outlineLevel="0" collapsed="false"/>
    <row r="1041841" customFormat="false" ht="12.8" hidden="false" customHeight="true" outlineLevel="0" collapsed="false"/>
    <row r="1041842" customFormat="false" ht="12.8" hidden="false" customHeight="true" outlineLevel="0" collapsed="false"/>
    <row r="1041843" customFormat="false" ht="12.8" hidden="false" customHeight="true" outlineLevel="0" collapsed="false"/>
    <row r="1041844" customFormat="false" ht="12.8" hidden="false" customHeight="true" outlineLevel="0" collapsed="false"/>
    <row r="1041845" customFormat="false" ht="12.8" hidden="false" customHeight="true" outlineLevel="0" collapsed="false"/>
    <row r="1041846" customFormat="false" ht="12.8" hidden="false" customHeight="true" outlineLevel="0" collapsed="false"/>
    <row r="1041847" customFormat="false" ht="12.8" hidden="false" customHeight="true" outlineLevel="0" collapsed="false"/>
    <row r="1041848" customFormat="false" ht="12.8" hidden="false" customHeight="true" outlineLevel="0" collapsed="false"/>
    <row r="1041849" customFormat="false" ht="12.8" hidden="false" customHeight="true" outlineLevel="0" collapsed="false"/>
    <row r="1041850" customFormat="false" ht="12.8" hidden="false" customHeight="true" outlineLevel="0" collapsed="false"/>
    <row r="1041851" customFormat="false" ht="12.8" hidden="false" customHeight="true" outlineLevel="0" collapsed="false"/>
    <row r="1041852" customFormat="false" ht="12.8" hidden="false" customHeight="true" outlineLevel="0" collapsed="false"/>
    <row r="1041853" customFormat="false" ht="12.8" hidden="false" customHeight="true" outlineLevel="0" collapsed="false"/>
    <row r="1041854" customFormat="false" ht="12.8" hidden="false" customHeight="true" outlineLevel="0" collapsed="false"/>
    <row r="1041855" customFormat="false" ht="12.8" hidden="false" customHeight="true" outlineLevel="0" collapsed="false"/>
    <row r="1041856" customFormat="false" ht="12.8" hidden="false" customHeight="true" outlineLevel="0" collapsed="false"/>
    <row r="1041857" customFormat="false" ht="12.8" hidden="false" customHeight="true" outlineLevel="0" collapsed="false"/>
    <row r="1041858" customFormat="false" ht="12.8" hidden="false" customHeight="true" outlineLevel="0" collapsed="false"/>
    <row r="1041859" customFormat="false" ht="12.8" hidden="false" customHeight="true" outlineLevel="0" collapsed="false"/>
    <row r="1041860" customFormat="false" ht="12.8" hidden="false" customHeight="true" outlineLevel="0" collapsed="false"/>
    <row r="1041861" customFormat="false" ht="12.8" hidden="false" customHeight="true" outlineLevel="0" collapsed="false"/>
    <row r="1041862" customFormat="false" ht="12.8" hidden="false" customHeight="true" outlineLevel="0" collapsed="false"/>
    <row r="1041863" customFormat="false" ht="12.8" hidden="false" customHeight="true" outlineLevel="0" collapsed="false"/>
    <row r="1041864" customFormat="false" ht="12.8" hidden="false" customHeight="true" outlineLevel="0" collapsed="false"/>
    <row r="1041865" customFormat="false" ht="12.8" hidden="false" customHeight="true" outlineLevel="0" collapsed="false"/>
    <row r="1041866" customFormat="false" ht="12.8" hidden="false" customHeight="true" outlineLevel="0" collapsed="false"/>
    <row r="1041867" customFormat="false" ht="12.8" hidden="false" customHeight="true" outlineLevel="0" collapsed="false"/>
    <row r="1041868" customFormat="false" ht="12.8" hidden="false" customHeight="true" outlineLevel="0" collapsed="false"/>
    <row r="1041869" customFormat="false" ht="12.8" hidden="false" customHeight="true" outlineLevel="0" collapsed="false"/>
    <row r="1041870" customFormat="false" ht="12.8" hidden="false" customHeight="true" outlineLevel="0" collapsed="false"/>
    <row r="1041871" customFormat="false" ht="12.8" hidden="false" customHeight="true" outlineLevel="0" collapsed="false"/>
    <row r="1041872" customFormat="false" ht="12.8" hidden="false" customHeight="true" outlineLevel="0" collapsed="false"/>
    <row r="1041873" customFormat="false" ht="12.8" hidden="false" customHeight="true" outlineLevel="0" collapsed="false"/>
    <row r="1041874" customFormat="false" ht="12.8" hidden="false" customHeight="true" outlineLevel="0" collapsed="false"/>
    <row r="1041875" customFormat="false" ht="12.8" hidden="false" customHeight="true" outlineLevel="0" collapsed="false"/>
    <row r="1041876" customFormat="false" ht="12.8" hidden="false" customHeight="true" outlineLevel="0" collapsed="false"/>
    <row r="1041877" customFormat="false" ht="12.8" hidden="false" customHeight="true" outlineLevel="0" collapsed="false"/>
    <row r="1041878" customFormat="false" ht="12.8" hidden="false" customHeight="true" outlineLevel="0" collapsed="false"/>
    <row r="1041879" customFormat="false" ht="12.8" hidden="false" customHeight="true" outlineLevel="0" collapsed="false"/>
    <row r="1041880" customFormat="false" ht="12.8" hidden="false" customHeight="true" outlineLevel="0" collapsed="false"/>
    <row r="1041881" customFormat="false" ht="12.8" hidden="false" customHeight="true" outlineLevel="0" collapsed="false"/>
    <row r="1041882" customFormat="false" ht="12.8" hidden="false" customHeight="true" outlineLevel="0" collapsed="false"/>
    <row r="1041883" customFormat="false" ht="12.8" hidden="false" customHeight="true" outlineLevel="0" collapsed="false"/>
    <row r="1041884" customFormat="false" ht="12.8" hidden="false" customHeight="true" outlineLevel="0" collapsed="false"/>
    <row r="1041885" customFormat="false" ht="12.8" hidden="false" customHeight="true" outlineLevel="0" collapsed="false"/>
    <row r="1041886" customFormat="false" ht="12.8" hidden="false" customHeight="true" outlineLevel="0" collapsed="false"/>
    <row r="1041887" customFormat="false" ht="12.8" hidden="false" customHeight="true" outlineLevel="0" collapsed="false"/>
    <row r="1041888" customFormat="false" ht="12.8" hidden="false" customHeight="true" outlineLevel="0" collapsed="false"/>
    <row r="1041889" customFormat="false" ht="12.8" hidden="false" customHeight="true" outlineLevel="0" collapsed="false"/>
    <row r="1041890" customFormat="false" ht="12.8" hidden="false" customHeight="true" outlineLevel="0" collapsed="false"/>
    <row r="1041891" customFormat="false" ht="12.8" hidden="false" customHeight="true" outlineLevel="0" collapsed="false"/>
    <row r="1041892" customFormat="false" ht="12.8" hidden="false" customHeight="true" outlineLevel="0" collapsed="false"/>
    <row r="1041893" customFormat="false" ht="12.8" hidden="false" customHeight="true" outlineLevel="0" collapsed="false"/>
    <row r="1041894" customFormat="false" ht="12.8" hidden="false" customHeight="true" outlineLevel="0" collapsed="false"/>
    <row r="1041895" customFormat="false" ht="12.8" hidden="false" customHeight="true" outlineLevel="0" collapsed="false"/>
    <row r="1041896" customFormat="false" ht="12.8" hidden="false" customHeight="true" outlineLevel="0" collapsed="false"/>
    <row r="1041897" customFormat="false" ht="12.8" hidden="false" customHeight="true" outlineLevel="0" collapsed="false"/>
    <row r="1041898" customFormat="false" ht="12.8" hidden="false" customHeight="true" outlineLevel="0" collapsed="false"/>
    <row r="1041899" customFormat="false" ht="12.8" hidden="false" customHeight="true" outlineLevel="0" collapsed="false"/>
    <row r="1041900" customFormat="false" ht="12.8" hidden="false" customHeight="true" outlineLevel="0" collapsed="false"/>
    <row r="1041901" customFormat="false" ht="12.8" hidden="false" customHeight="true" outlineLevel="0" collapsed="false"/>
    <row r="1041902" customFormat="false" ht="12.8" hidden="false" customHeight="true" outlineLevel="0" collapsed="false"/>
    <row r="1041903" customFormat="false" ht="12.8" hidden="false" customHeight="true" outlineLevel="0" collapsed="false"/>
    <row r="1041904" customFormat="false" ht="12.8" hidden="false" customHeight="true" outlineLevel="0" collapsed="false"/>
    <row r="1041905" customFormat="false" ht="12.8" hidden="false" customHeight="true" outlineLevel="0" collapsed="false"/>
    <row r="1041906" customFormat="false" ht="12.8" hidden="false" customHeight="true" outlineLevel="0" collapsed="false"/>
    <row r="1041907" customFormat="false" ht="12.8" hidden="false" customHeight="true" outlineLevel="0" collapsed="false"/>
    <row r="1041908" customFormat="false" ht="12.8" hidden="false" customHeight="true" outlineLevel="0" collapsed="false"/>
    <row r="1041909" customFormat="false" ht="12.8" hidden="false" customHeight="true" outlineLevel="0" collapsed="false"/>
    <row r="1041910" customFormat="false" ht="12.8" hidden="false" customHeight="true" outlineLevel="0" collapsed="false"/>
    <row r="1041911" customFormat="false" ht="12.8" hidden="false" customHeight="true" outlineLevel="0" collapsed="false"/>
    <row r="1041912" customFormat="false" ht="12.8" hidden="false" customHeight="true" outlineLevel="0" collapsed="false"/>
    <row r="1041913" customFormat="false" ht="12.8" hidden="false" customHeight="true" outlineLevel="0" collapsed="false"/>
    <row r="1041914" customFormat="false" ht="12.8" hidden="false" customHeight="true" outlineLevel="0" collapsed="false"/>
    <row r="1041915" customFormat="false" ht="12.8" hidden="false" customHeight="true" outlineLevel="0" collapsed="false"/>
    <row r="1041916" customFormat="false" ht="12.8" hidden="false" customHeight="true" outlineLevel="0" collapsed="false"/>
    <row r="1041917" customFormat="false" ht="12.8" hidden="false" customHeight="true" outlineLevel="0" collapsed="false"/>
    <row r="1041918" customFormat="false" ht="12.8" hidden="false" customHeight="true" outlineLevel="0" collapsed="false"/>
    <row r="1041919" customFormat="false" ht="12.8" hidden="false" customHeight="true" outlineLevel="0" collapsed="false"/>
    <row r="1041920" customFormat="false" ht="12.8" hidden="false" customHeight="true" outlineLevel="0" collapsed="false"/>
    <row r="1041921" customFormat="false" ht="12.8" hidden="false" customHeight="true" outlineLevel="0" collapsed="false"/>
    <row r="1041922" customFormat="false" ht="12.8" hidden="false" customHeight="true" outlineLevel="0" collapsed="false"/>
    <row r="1041923" customFormat="false" ht="12.8" hidden="false" customHeight="true" outlineLevel="0" collapsed="false"/>
    <row r="1041924" customFormat="false" ht="12.8" hidden="false" customHeight="true" outlineLevel="0" collapsed="false"/>
    <row r="1041925" customFormat="false" ht="12.8" hidden="false" customHeight="true" outlineLevel="0" collapsed="false"/>
    <row r="1041926" customFormat="false" ht="12.8" hidden="false" customHeight="true" outlineLevel="0" collapsed="false"/>
    <row r="1041927" customFormat="false" ht="12.8" hidden="false" customHeight="true" outlineLevel="0" collapsed="false"/>
    <row r="1041928" customFormat="false" ht="12.8" hidden="false" customHeight="true" outlineLevel="0" collapsed="false"/>
    <row r="1041929" customFormat="false" ht="12.8" hidden="false" customHeight="true" outlineLevel="0" collapsed="false"/>
    <row r="1041930" customFormat="false" ht="12.8" hidden="false" customHeight="true" outlineLevel="0" collapsed="false"/>
    <row r="1041931" customFormat="false" ht="12.8" hidden="false" customHeight="true" outlineLevel="0" collapsed="false"/>
    <row r="1041932" customFormat="false" ht="12.8" hidden="false" customHeight="true" outlineLevel="0" collapsed="false"/>
    <row r="1041933" customFormat="false" ht="12.8" hidden="false" customHeight="true" outlineLevel="0" collapsed="false"/>
    <row r="1041934" customFormat="false" ht="12.8" hidden="false" customHeight="true" outlineLevel="0" collapsed="false"/>
    <row r="1041935" customFormat="false" ht="12.8" hidden="false" customHeight="true" outlineLevel="0" collapsed="false"/>
    <row r="1041936" customFormat="false" ht="12.8" hidden="false" customHeight="true" outlineLevel="0" collapsed="false"/>
    <row r="1041937" customFormat="false" ht="12.8" hidden="false" customHeight="true" outlineLevel="0" collapsed="false"/>
    <row r="1041938" customFormat="false" ht="12.8" hidden="false" customHeight="true" outlineLevel="0" collapsed="false"/>
    <row r="1041939" customFormat="false" ht="12.8" hidden="false" customHeight="true" outlineLevel="0" collapsed="false"/>
    <row r="1041940" customFormat="false" ht="12.8" hidden="false" customHeight="true" outlineLevel="0" collapsed="false"/>
    <row r="1041941" customFormat="false" ht="12.8" hidden="false" customHeight="true" outlineLevel="0" collapsed="false"/>
    <row r="1041942" customFormat="false" ht="12.8" hidden="false" customHeight="true" outlineLevel="0" collapsed="false"/>
    <row r="1041943" customFormat="false" ht="12.8" hidden="false" customHeight="true" outlineLevel="0" collapsed="false"/>
    <row r="1041944" customFormat="false" ht="12.8" hidden="false" customHeight="true" outlineLevel="0" collapsed="false"/>
    <row r="1041945" customFormat="false" ht="12.8" hidden="false" customHeight="true" outlineLevel="0" collapsed="false"/>
    <row r="1041946" customFormat="false" ht="12.8" hidden="false" customHeight="true" outlineLevel="0" collapsed="false"/>
    <row r="1041947" customFormat="false" ht="12.8" hidden="false" customHeight="true" outlineLevel="0" collapsed="false"/>
    <row r="1041948" customFormat="false" ht="12.8" hidden="false" customHeight="true" outlineLevel="0" collapsed="false"/>
    <row r="1041949" customFormat="false" ht="12.8" hidden="false" customHeight="true" outlineLevel="0" collapsed="false"/>
    <row r="1041950" customFormat="false" ht="12.8" hidden="false" customHeight="true" outlineLevel="0" collapsed="false"/>
    <row r="1041951" customFormat="false" ht="12.8" hidden="false" customHeight="true" outlineLevel="0" collapsed="false"/>
    <row r="1041952" customFormat="false" ht="12.8" hidden="false" customHeight="true" outlineLevel="0" collapsed="false"/>
    <row r="1041953" customFormat="false" ht="12.8" hidden="false" customHeight="true" outlineLevel="0" collapsed="false"/>
    <row r="1041954" customFormat="false" ht="12.8" hidden="false" customHeight="true" outlineLevel="0" collapsed="false"/>
    <row r="1041955" customFormat="false" ht="12.8" hidden="false" customHeight="true" outlineLevel="0" collapsed="false"/>
    <row r="1041956" customFormat="false" ht="12.8" hidden="false" customHeight="true" outlineLevel="0" collapsed="false"/>
    <row r="1041957" customFormat="false" ht="12.8" hidden="false" customHeight="true" outlineLevel="0" collapsed="false"/>
    <row r="1041958" customFormat="false" ht="12.8" hidden="false" customHeight="true" outlineLevel="0" collapsed="false"/>
    <row r="1041959" customFormat="false" ht="12.8" hidden="false" customHeight="true" outlineLevel="0" collapsed="false"/>
    <row r="1041960" customFormat="false" ht="12.8" hidden="false" customHeight="true" outlineLevel="0" collapsed="false"/>
    <row r="1041961" customFormat="false" ht="12.8" hidden="false" customHeight="true" outlineLevel="0" collapsed="false"/>
    <row r="1041962" customFormat="false" ht="12.8" hidden="false" customHeight="true" outlineLevel="0" collapsed="false"/>
    <row r="1041963" customFormat="false" ht="12.8" hidden="false" customHeight="true" outlineLevel="0" collapsed="false"/>
    <row r="1041964" customFormat="false" ht="12.8" hidden="false" customHeight="true" outlineLevel="0" collapsed="false"/>
    <row r="1041965" customFormat="false" ht="12.8" hidden="false" customHeight="true" outlineLevel="0" collapsed="false"/>
    <row r="1041966" customFormat="false" ht="12.8" hidden="false" customHeight="true" outlineLevel="0" collapsed="false"/>
    <row r="1041967" customFormat="false" ht="12.8" hidden="false" customHeight="true" outlineLevel="0" collapsed="false"/>
    <row r="1041968" customFormat="false" ht="12.8" hidden="false" customHeight="true" outlineLevel="0" collapsed="false"/>
    <row r="1041969" customFormat="false" ht="12.8" hidden="false" customHeight="true" outlineLevel="0" collapsed="false"/>
    <row r="1041970" customFormat="false" ht="12.8" hidden="false" customHeight="true" outlineLevel="0" collapsed="false"/>
    <row r="1041971" customFormat="false" ht="12.8" hidden="false" customHeight="true" outlineLevel="0" collapsed="false"/>
    <row r="1041972" customFormat="false" ht="12.8" hidden="false" customHeight="true" outlineLevel="0" collapsed="false"/>
    <row r="1041973" customFormat="false" ht="12.8" hidden="false" customHeight="true" outlineLevel="0" collapsed="false"/>
    <row r="1041974" customFormat="false" ht="12.8" hidden="false" customHeight="true" outlineLevel="0" collapsed="false"/>
    <row r="1041975" customFormat="false" ht="12.8" hidden="false" customHeight="true" outlineLevel="0" collapsed="false"/>
    <row r="1041976" customFormat="false" ht="12.8" hidden="false" customHeight="true" outlineLevel="0" collapsed="false"/>
    <row r="1041977" customFormat="false" ht="12.8" hidden="false" customHeight="true" outlineLevel="0" collapsed="false"/>
    <row r="1041978" customFormat="false" ht="12.8" hidden="false" customHeight="true" outlineLevel="0" collapsed="false"/>
    <row r="1041979" customFormat="false" ht="12.8" hidden="false" customHeight="true" outlineLevel="0" collapsed="false"/>
    <row r="1041980" customFormat="false" ht="12.8" hidden="false" customHeight="true" outlineLevel="0" collapsed="false"/>
    <row r="1041981" customFormat="false" ht="12.8" hidden="false" customHeight="true" outlineLevel="0" collapsed="false"/>
    <row r="1041982" customFormat="false" ht="12.8" hidden="false" customHeight="true" outlineLevel="0" collapsed="false"/>
    <row r="1041983" customFormat="false" ht="12.8" hidden="false" customHeight="true" outlineLevel="0" collapsed="false"/>
    <row r="1041984" customFormat="false" ht="12.8" hidden="false" customHeight="true" outlineLevel="0" collapsed="false"/>
    <row r="1041985" customFormat="false" ht="12.8" hidden="false" customHeight="true" outlineLevel="0" collapsed="false"/>
    <row r="1041986" customFormat="false" ht="12.8" hidden="false" customHeight="true" outlineLevel="0" collapsed="false"/>
    <row r="1041987" customFormat="false" ht="12.8" hidden="false" customHeight="true" outlineLevel="0" collapsed="false"/>
    <row r="1041988" customFormat="false" ht="12.8" hidden="false" customHeight="true" outlineLevel="0" collapsed="false"/>
    <row r="1041989" customFormat="false" ht="12.8" hidden="false" customHeight="true" outlineLevel="0" collapsed="false"/>
    <row r="1041990" customFormat="false" ht="12.8" hidden="false" customHeight="true" outlineLevel="0" collapsed="false"/>
    <row r="1041991" customFormat="false" ht="12.8" hidden="false" customHeight="true" outlineLevel="0" collapsed="false"/>
    <row r="1041992" customFormat="false" ht="12.8" hidden="false" customHeight="true" outlineLevel="0" collapsed="false"/>
    <row r="1041993" customFormat="false" ht="12.8" hidden="false" customHeight="true" outlineLevel="0" collapsed="false"/>
    <row r="1041994" customFormat="false" ht="12.8" hidden="false" customHeight="true" outlineLevel="0" collapsed="false"/>
    <row r="1041995" customFormat="false" ht="12.8" hidden="false" customHeight="true" outlineLevel="0" collapsed="false"/>
    <row r="1041996" customFormat="false" ht="12.8" hidden="false" customHeight="true" outlineLevel="0" collapsed="false"/>
    <row r="1041997" customFormat="false" ht="12.8" hidden="false" customHeight="true" outlineLevel="0" collapsed="false"/>
    <row r="1041998" customFormat="false" ht="12.8" hidden="false" customHeight="true" outlineLevel="0" collapsed="false"/>
    <row r="1041999" customFormat="false" ht="12.8" hidden="false" customHeight="true" outlineLevel="0" collapsed="false"/>
    <row r="1042000" customFormat="false" ht="12.8" hidden="false" customHeight="true" outlineLevel="0" collapsed="false"/>
    <row r="1042001" customFormat="false" ht="12.8" hidden="false" customHeight="true" outlineLevel="0" collapsed="false"/>
    <row r="1042002" customFormat="false" ht="12.8" hidden="false" customHeight="true" outlineLevel="0" collapsed="false"/>
    <row r="1042003" customFormat="false" ht="12.8" hidden="false" customHeight="true" outlineLevel="0" collapsed="false"/>
    <row r="1042004" customFormat="false" ht="12.8" hidden="false" customHeight="true" outlineLevel="0" collapsed="false"/>
    <row r="1042005" customFormat="false" ht="12.8" hidden="false" customHeight="true" outlineLevel="0" collapsed="false"/>
    <row r="1042006" customFormat="false" ht="12.8" hidden="false" customHeight="true" outlineLevel="0" collapsed="false"/>
    <row r="1042007" customFormat="false" ht="12.8" hidden="false" customHeight="true" outlineLevel="0" collapsed="false"/>
    <row r="1042008" customFormat="false" ht="12.8" hidden="false" customHeight="true" outlineLevel="0" collapsed="false"/>
    <row r="1042009" customFormat="false" ht="12.8" hidden="false" customHeight="true" outlineLevel="0" collapsed="false"/>
    <row r="1042010" customFormat="false" ht="12.8" hidden="false" customHeight="true" outlineLevel="0" collapsed="false"/>
    <row r="1042011" customFormat="false" ht="12.8" hidden="false" customHeight="true" outlineLevel="0" collapsed="false"/>
    <row r="1042012" customFormat="false" ht="12.8" hidden="false" customHeight="true" outlineLevel="0" collapsed="false"/>
    <row r="1042013" customFormat="false" ht="12.8" hidden="false" customHeight="true" outlineLevel="0" collapsed="false"/>
    <row r="1042014" customFormat="false" ht="12.8" hidden="false" customHeight="true" outlineLevel="0" collapsed="false"/>
    <row r="1042015" customFormat="false" ht="12.8" hidden="false" customHeight="true" outlineLevel="0" collapsed="false"/>
    <row r="1042016" customFormat="false" ht="12.8" hidden="false" customHeight="true" outlineLevel="0" collapsed="false"/>
    <row r="1042017" customFormat="false" ht="12.8" hidden="false" customHeight="true" outlineLevel="0" collapsed="false"/>
    <row r="1042018" customFormat="false" ht="12.8" hidden="false" customHeight="true" outlineLevel="0" collapsed="false"/>
    <row r="1042019" customFormat="false" ht="12.8" hidden="false" customHeight="true" outlineLevel="0" collapsed="false"/>
    <row r="1042020" customFormat="false" ht="12.8" hidden="false" customHeight="true" outlineLevel="0" collapsed="false"/>
    <row r="1042021" customFormat="false" ht="12.8" hidden="false" customHeight="true" outlineLevel="0" collapsed="false"/>
    <row r="1042022" customFormat="false" ht="12.8" hidden="false" customHeight="true" outlineLevel="0" collapsed="false"/>
    <row r="1042023" customFormat="false" ht="12.8" hidden="false" customHeight="true" outlineLevel="0" collapsed="false"/>
    <row r="1042024" customFormat="false" ht="12.8" hidden="false" customHeight="true" outlineLevel="0" collapsed="false"/>
    <row r="1042025" customFormat="false" ht="12.8" hidden="false" customHeight="true" outlineLevel="0" collapsed="false"/>
    <row r="1042026" customFormat="false" ht="12.8" hidden="false" customHeight="true" outlineLevel="0" collapsed="false"/>
    <row r="1042027" customFormat="false" ht="12.8" hidden="false" customHeight="true" outlineLevel="0" collapsed="false"/>
    <row r="1042028" customFormat="false" ht="12.8" hidden="false" customHeight="true" outlineLevel="0" collapsed="false"/>
    <row r="1042029" customFormat="false" ht="12.8" hidden="false" customHeight="true" outlineLevel="0" collapsed="false"/>
    <row r="1042030" customFormat="false" ht="12.8" hidden="false" customHeight="true" outlineLevel="0" collapsed="false"/>
    <row r="1042031" customFormat="false" ht="12.8" hidden="false" customHeight="true" outlineLevel="0" collapsed="false"/>
    <row r="1042032" customFormat="false" ht="12.8" hidden="false" customHeight="true" outlineLevel="0" collapsed="false"/>
    <row r="1042033" customFormat="false" ht="12.8" hidden="false" customHeight="true" outlineLevel="0" collapsed="false"/>
    <row r="1042034" customFormat="false" ht="12.8" hidden="false" customHeight="true" outlineLevel="0" collapsed="false"/>
    <row r="1042035" customFormat="false" ht="12.8" hidden="false" customHeight="true" outlineLevel="0" collapsed="false"/>
    <row r="1042036" customFormat="false" ht="12.8" hidden="false" customHeight="true" outlineLevel="0" collapsed="false"/>
    <row r="1042037" customFormat="false" ht="12.8" hidden="false" customHeight="true" outlineLevel="0" collapsed="false"/>
    <row r="1042038" customFormat="false" ht="12.8" hidden="false" customHeight="true" outlineLevel="0" collapsed="false"/>
    <row r="1042039" customFormat="false" ht="12.8" hidden="false" customHeight="true" outlineLevel="0" collapsed="false"/>
    <row r="1042040" customFormat="false" ht="12.8" hidden="false" customHeight="true" outlineLevel="0" collapsed="false"/>
    <row r="1042041" customFormat="false" ht="12.8" hidden="false" customHeight="true" outlineLevel="0" collapsed="false"/>
    <row r="1042042" customFormat="false" ht="12.8" hidden="false" customHeight="true" outlineLevel="0" collapsed="false"/>
    <row r="1042043" customFormat="false" ht="12.8" hidden="false" customHeight="true" outlineLevel="0" collapsed="false"/>
    <row r="1042044" customFormat="false" ht="12.8" hidden="false" customHeight="true" outlineLevel="0" collapsed="false"/>
    <row r="1042045" customFormat="false" ht="12.8" hidden="false" customHeight="true" outlineLevel="0" collapsed="false"/>
    <row r="1042046" customFormat="false" ht="12.8" hidden="false" customHeight="true" outlineLevel="0" collapsed="false"/>
    <row r="1042047" customFormat="false" ht="12.8" hidden="false" customHeight="true" outlineLevel="0" collapsed="false"/>
    <row r="1042048" customFormat="false" ht="12.8" hidden="false" customHeight="true" outlineLevel="0" collapsed="false"/>
    <row r="1042049" customFormat="false" ht="12.8" hidden="false" customHeight="true" outlineLevel="0" collapsed="false"/>
    <row r="1042050" customFormat="false" ht="12.8" hidden="false" customHeight="true" outlineLevel="0" collapsed="false"/>
    <row r="1042051" customFormat="false" ht="12.8" hidden="false" customHeight="true" outlineLevel="0" collapsed="false"/>
    <row r="1042052" customFormat="false" ht="12.8" hidden="false" customHeight="true" outlineLevel="0" collapsed="false"/>
    <row r="1042053" customFormat="false" ht="12.8" hidden="false" customHeight="true" outlineLevel="0" collapsed="false"/>
    <row r="1042054" customFormat="false" ht="12.8" hidden="false" customHeight="true" outlineLevel="0" collapsed="false"/>
    <row r="1042055" customFormat="false" ht="12.8" hidden="false" customHeight="true" outlineLevel="0" collapsed="false"/>
    <row r="1042056" customFormat="false" ht="12.8" hidden="false" customHeight="true" outlineLevel="0" collapsed="false"/>
    <row r="1042057" customFormat="false" ht="12.8" hidden="false" customHeight="true" outlineLevel="0" collapsed="false"/>
    <row r="1042058" customFormat="false" ht="12.8" hidden="false" customHeight="true" outlineLevel="0" collapsed="false"/>
    <row r="1042059" customFormat="false" ht="12.8" hidden="false" customHeight="true" outlineLevel="0" collapsed="false"/>
    <row r="1042060" customFormat="false" ht="12.8" hidden="false" customHeight="true" outlineLevel="0" collapsed="false"/>
    <row r="1042061" customFormat="false" ht="12.8" hidden="false" customHeight="true" outlineLevel="0" collapsed="false"/>
    <row r="1042062" customFormat="false" ht="12.8" hidden="false" customHeight="true" outlineLevel="0" collapsed="false"/>
    <row r="1042063" customFormat="false" ht="12.8" hidden="false" customHeight="true" outlineLevel="0" collapsed="false"/>
    <row r="1042064" customFormat="false" ht="12.8" hidden="false" customHeight="true" outlineLevel="0" collapsed="false"/>
    <row r="1042065" customFormat="false" ht="12.8" hidden="false" customHeight="true" outlineLevel="0" collapsed="false"/>
    <row r="1042066" customFormat="false" ht="12.8" hidden="false" customHeight="true" outlineLevel="0" collapsed="false"/>
    <row r="1042067" customFormat="false" ht="12.8" hidden="false" customHeight="true" outlineLevel="0" collapsed="false"/>
    <row r="1042068" customFormat="false" ht="12.8" hidden="false" customHeight="true" outlineLevel="0" collapsed="false"/>
    <row r="1042069" customFormat="false" ht="12.8" hidden="false" customHeight="true" outlineLevel="0" collapsed="false"/>
    <row r="1042070" customFormat="false" ht="12.8" hidden="false" customHeight="true" outlineLevel="0" collapsed="false"/>
    <row r="1042071" customFormat="false" ht="12.8" hidden="false" customHeight="true" outlineLevel="0" collapsed="false"/>
    <row r="1042072" customFormat="false" ht="12.8" hidden="false" customHeight="true" outlineLevel="0" collapsed="false"/>
    <row r="1042073" customFormat="false" ht="12.8" hidden="false" customHeight="true" outlineLevel="0" collapsed="false"/>
    <row r="1042074" customFormat="false" ht="12.8" hidden="false" customHeight="true" outlineLevel="0" collapsed="false"/>
    <row r="1042075" customFormat="false" ht="12.8" hidden="false" customHeight="true" outlineLevel="0" collapsed="false"/>
    <row r="1042076" customFormat="false" ht="12.8" hidden="false" customHeight="true" outlineLevel="0" collapsed="false"/>
    <row r="1042077" customFormat="false" ht="12.8" hidden="false" customHeight="true" outlineLevel="0" collapsed="false"/>
    <row r="1042078" customFormat="false" ht="12.8" hidden="false" customHeight="true" outlineLevel="0" collapsed="false"/>
    <row r="1042079" customFormat="false" ht="12.8" hidden="false" customHeight="true" outlineLevel="0" collapsed="false"/>
    <row r="1042080" customFormat="false" ht="12.8" hidden="false" customHeight="true" outlineLevel="0" collapsed="false"/>
    <row r="1042081" customFormat="false" ht="12.8" hidden="false" customHeight="true" outlineLevel="0" collapsed="false"/>
    <row r="1042082" customFormat="false" ht="12.8" hidden="false" customHeight="true" outlineLevel="0" collapsed="false"/>
    <row r="1042083" customFormat="false" ht="12.8" hidden="false" customHeight="true" outlineLevel="0" collapsed="false"/>
    <row r="1042084" customFormat="false" ht="12.8" hidden="false" customHeight="true" outlineLevel="0" collapsed="false"/>
    <row r="1042085" customFormat="false" ht="12.8" hidden="false" customHeight="true" outlineLevel="0" collapsed="false"/>
    <row r="1042086" customFormat="false" ht="12.8" hidden="false" customHeight="true" outlineLevel="0" collapsed="false"/>
    <row r="1042087" customFormat="false" ht="12.8" hidden="false" customHeight="true" outlineLevel="0" collapsed="false"/>
    <row r="1042088" customFormat="false" ht="12.8" hidden="false" customHeight="true" outlineLevel="0" collapsed="false"/>
    <row r="1042089" customFormat="false" ht="12.8" hidden="false" customHeight="true" outlineLevel="0" collapsed="false"/>
    <row r="1042090" customFormat="false" ht="12.8" hidden="false" customHeight="true" outlineLevel="0" collapsed="false"/>
    <row r="1042091" customFormat="false" ht="12.8" hidden="false" customHeight="true" outlineLevel="0" collapsed="false"/>
    <row r="1042092" customFormat="false" ht="12.8" hidden="false" customHeight="true" outlineLevel="0" collapsed="false"/>
    <row r="1042093" customFormat="false" ht="12.8" hidden="false" customHeight="true" outlineLevel="0" collapsed="false"/>
    <row r="1042094" customFormat="false" ht="12.8" hidden="false" customHeight="true" outlineLevel="0" collapsed="false"/>
    <row r="1042095" customFormat="false" ht="12.8" hidden="false" customHeight="true" outlineLevel="0" collapsed="false"/>
    <row r="1042096" customFormat="false" ht="12.8" hidden="false" customHeight="true" outlineLevel="0" collapsed="false"/>
    <row r="1042097" customFormat="false" ht="12.8" hidden="false" customHeight="true" outlineLevel="0" collapsed="false"/>
    <row r="1042098" customFormat="false" ht="12.8" hidden="false" customHeight="true" outlineLevel="0" collapsed="false"/>
    <row r="1042099" customFormat="false" ht="12.8" hidden="false" customHeight="true" outlineLevel="0" collapsed="false"/>
    <row r="1042100" customFormat="false" ht="12.8" hidden="false" customHeight="true" outlineLevel="0" collapsed="false"/>
    <row r="1042101" customFormat="false" ht="12.8" hidden="false" customHeight="true" outlineLevel="0" collapsed="false"/>
    <row r="1042102" customFormat="false" ht="12.8" hidden="false" customHeight="true" outlineLevel="0" collapsed="false"/>
    <row r="1042103" customFormat="false" ht="12.8" hidden="false" customHeight="true" outlineLevel="0" collapsed="false"/>
    <row r="1042104" customFormat="false" ht="12.8" hidden="false" customHeight="true" outlineLevel="0" collapsed="false"/>
    <row r="1042105" customFormat="false" ht="12.8" hidden="false" customHeight="true" outlineLevel="0" collapsed="false"/>
    <row r="1042106" customFormat="false" ht="12.8" hidden="false" customHeight="true" outlineLevel="0" collapsed="false"/>
    <row r="1042107" customFormat="false" ht="12.8" hidden="false" customHeight="true" outlineLevel="0" collapsed="false"/>
    <row r="1042108" customFormat="false" ht="12.8" hidden="false" customHeight="true" outlineLevel="0" collapsed="false"/>
    <row r="1042109" customFormat="false" ht="12.8" hidden="false" customHeight="true" outlineLevel="0" collapsed="false"/>
    <row r="1042110" customFormat="false" ht="12.8" hidden="false" customHeight="true" outlineLevel="0" collapsed="false"/>
    <row r="1042111" customFormat="false" ht="12.8" hidden="false" customHeight="true" outlineLevel="0" collapsed="false"/>
    <row r="1042112" customFormat="false" ht="12.8" hidden="false" customHeight="true" outlineLevel="0" collapsed="false"/>
    <row r="1042113" customFormat="false" ht="12.8" hidden="false" customHeight="true" outlineLevel="0" collapsed="false"/>
    <row r="1042114" customFormat="false" ht="12.8" hidden="false" customHeight="true" outlineLevel="0" collapsed="false"/>
    <row r="1042115" customFormat="false" ht="12.8" hidden="false" customHeight="true" outlineLevel="0" collapsed="false"/>
    <row r="1042116" customFormat="false" ht="12.8" hidden="false" customHeight="true" outlineLevel="0" collapsed="false"/>
    <row r="1042117" customFormat="false" ht="12.8" hidden="false" customHeight="true" outlineLevel="0" collapsed="false"/>
    <row r="1042118" customFormat="false" ht="12.8" hidden="false" customHeight="true" outlineLevel="0" collapsed="false"/>
    <row r="1042119" customFormat="false" ht="12.8" hidden="false" customHeight="true" outlineLevel="0" collapsed="false"/>
    <row r="1042120" customFormat="false" ht="12.8" hidden="false" customHeight="true" outlineLevel="0" collapsed="false"/>
    <row r="1042121" customFormat="false" ht="12.8" hidden="false" customHeight="true" outlineLevel="0" collapsed="false"/>
    <row r="1042122" customFormat="false" ht="12.8" hidden="false" customHeight="true" outlineLevel="0" collapsed="false"/>
    <row r="1042123" customFormat="false" ht="12.8" hidden="false" customHeight="true" outlineLevel="0" collapsed="false"/>
    <row r="1042124" customFormat="false" ht="12.8" hidden="false" customHeight="true" outlineLevel="0" collapsed="false"/>
    <row r="1042125" customFormat="false" ht="12.8" hidden="false" customHeight="true" outlineLevel="0" collapsed="false"/>
    <row r="1042126" customFormat="false" ht="12.8" hidden="false" customHeight="true" outlineLevel="0" collapsed="false"/>
    <row r="1042127" customFormat="false" ht="12.8" hidden="false" customHeight="true" outlineLevel="0" collapsed="false"/>
    <row r="1042128" customFormat="false" ht="12.8" hidden="false" customHeight="true" outlineLevel="0" collapsed="false"/>
    <row r="1042129" customFormat="false" ht="12.8" hidden="false" customHeight="true" outlineLevel="0" collapsed="false"/>
    <row r="1042130" customFormat="false" ht="12.8" hidden="false" customHeight="true" outlineLevel="0" collapsed="false"/>
    <row r="1042131" customFormat="false" ht="12.8" hidden="false" customHeight="true" outlineLevel="0" collapsed="false"/>
    <row r="1042132" customFormat="false" ht="12.8" hidden="false" customHeight="true" outlineLevel="0" collapsed="false"/>
    <row r="1042133" customFormat="false" ht="12.8" hidden="false" customHeight="true" outlineLevel="0" collapsed="false"/>
    <row r="1042134" customFormat="false" ht="12.8" hidden="false" customHeight="true" outlineLevel="0" collapsed="false"/>
    <row r="1042135" customFormat="false" ht="12.8" hidden="false" customHeight="true" outlineLevel="0" collapsed="false"/>
    <row r="1042136" customFormat="false" ht="12.8" hidden="false" customHeight="true" outlineLevel="0" collapsed="false"/>
    <row r="1042137" customFormat="false" ht="12.8" hidden="false" customHeight="true" outlineLevel="0" collapsed="false"/>
    <row r="1042138" customFormat="false" ht="12.8" hidden="false" customHeight="true" outlineLevel="0" collapsed="false"/>
    <row r="1042139" customFormat="false" ht="12.8" hidden="false" customHeight="true" outlineLevel="0" collapsed="false"/>
    <row r="1042140" customFormat="false" ht="12.8" hidden="false" customHeight="true" outlineLevel="0" collapsed="false"/>
    <row r="1042141" customFormat="false" ht="12.8" hidden="false" customHeight="true" outlineLevel="0" collapsed="false"/>
    <row r="1042142" customFormat="false" ht="12.8" hidden="false" customHeight="true" outlineLevel="0" collapsed="false"/>
    <row r="1042143" customFormat="false" ht="12.8" hidden="false" customHeight="true" outlineLevel="0" collapsed="false"/>
    <row r="1042144" customFormat="false" ht="12.8" hidden="false" customHeight="true" outlineLevel="0" collapsed="false"/>
    <row r="1042145" customFormat="false" ht="12.8" hidden="false" customHeight="true" outlineLevel="0" collapsed="false"/>
    <row r="1042146" customFormat="false" ht="12.8" hidden="false" customHeight="true" outlineLevel="0" collapsed="false"/>
    <row r="1042147" customFormat="false" ht="12.8" hidden="false" customHeight="true" outlineLevel="0" collapsed="false"/>
    <row r="1042148" customFormat="false" ht="12.8" hidden="false" customHeight="true" outlineLevel="0" collapsed="false"/>
    <row r="1042149" customFormat="false" ht="12.8" hidden="false" customHeight="true" outlineLevel="0" collapsed="false"/>
    <row r="1042150" customFormat="false" ht="12.8" hidden="false" customHeight="true" outlineLevel="0" collapsed="false"/>
    <row r="1042151" customFormat="false" ht="12.8" hidden="false" customHeight="true" outlineLevel="0" collapsed="false"/>
    <row r="1042152" customFormat="false" ht="12.8" hidden="false" customHeight="true" outlineLevel="0" collapsed="false"/>
    <row r="1042153" customFormat="false" ht="12.8" hidden="false" customHeight="true" outlineLevel="0" collapsed="false"/>
    <row r="1042154" customFormat="false" ht="12.8" hidden="false" customHeight="true" outlineLevel="0" collapsed="false"/>
    <row r="1042155" customFormat="false" ht="12.8" hidden="false" customHeight="true" outlineLevel="0" collapsed="false"/>
    <row r="1042156" customFormat="false" ht="12.8" hidden="false" customHeight="true" outlineLevel="0" collapsed="false"/>
    <row r="1042157" customFormat="false" ht="12.8" hidden="false" customHeight="true" outlineLevel="0" collapsed="false"/>
    <row r="1042158" customFormat="false" ht="12.8" hidden="false" customHeight="true" outlineLevel="0" collapsed="false"/>
    <row r="1042159" customFormat="false" ht="12.8" hidden="false" customHeight="true" outlineLevel="0" collapsed="false"/>
    <row r="1042160" customFormat="false" ht="12.8" hidden="false" customHeight="true" outlineLevel="0" collapsed="false"/>
    <row r="1042161" customFormat="false" ht="12.8" hidden="false" customHeight="true" outlineLevel="0" collapsed="false"/>
    <row r="1042162" customFormat="false" ht="12.8" hidden="false" customHeight="true" outlineLevel="0" collapsed="false"/>
    <row r="1042163" customFormat="false" ht="12.8" hidden="false" customHeight="true" outlineLevel="0" collapsed="false"/>
    <row r="1042164" customFormat="false" ht="12.8" hidden="false" customHeight="true" outlineLevel="0" collapsed="false"/>
    <row r="1042165" customFormat="false" ht="12.8" hidden="false" customHeight="true" outlineLevel="0" collapsed="false"/>
    <row r="1042166" customFormat="false" ht="12.8" hidden="false" customHeight="true" outlineLevel="0" collapsed="false"/>
    <row r="1042167" customFormat="false" ht="12.8" hidden="false" customHeight="true" outlineLevel="0" collapsed="false"/>
    <row r="1042168" customFormat="false" ht="12.8" hidden="false" customHeight="true" outlineLevel="0" collapsed="false"/>
    <row r="1042169" customFormat="false" ht="12.8" hidden="false" customHeight="true" outlineLevel="0" collapsed="false"/>
    <row r="1042170" customFormat="false" ht="12.8" hidden="false" customHeight="true" outlineLevel="0" collapsed="false"/>
    <row r="1042171" customFormat="false" ht="12.8" hidden="false" customHeight="true" outlineLevel="0" collapsed="false"/>
    <row r="1042172" customFormat="false" ht="12.8" hidden="false" customHeight="true" outlineLevel="0" collapsed="false"/>
    <row r="1042173" customFormat="false" ht="12.8" hidden="false" customHeight="true" outlineLevel="0" collapsed="false"/>
    <row r="1042174" customFormat="false" ht="12.8" hidden="false" customHeight="true" outlineLevel="0" collapsed="false"/>
    <row r="1042175" customFormat="false" ht="12.8" hidden="false" customHeight="true" outlineLevel="0" collapsed="false"/>
    <row r="1042176" customFormat="false" ht="12.8" hidden="false" customHeight="true" outlineLevel="0" collapsed="false"/>
    <row r="1042177" customFormat="false" ht="12.8" hidden="false" customHeight="true" outlineLevel="0" collapsed="false"/>
    <row r="1042178" customFormat="false" ht="12.8" hidden="false" customHeight="true" outlineLevel="0" collapsed="false"/>
    <row r="1042179" customFormat="false" ht="12.8" hidden="false" customHeight="true" outlineLevel="0" collapsed="false"/>
    <row r="1042180" customFormat="false" ht="12.8" hidden="false" customHeight="true" outlineLevel="0" collapsed="false"/>
    <row r="1042181" customFormat="false" ht="12.8" hidden="false" customHeight="true" outlineLevel="0" collapsed="false"/>
    <row r="1042182" customFormat="false" ht="12.8" hidden="false" customHeight="true" outlineLevel="0" collapsed="false"/>
    <row r="1042183" customFormat="false" ht="12.8" hidden="false" customHeight="true" outlineLevel="0" collapsed="false"/>
    <row r="1042184" customFormat="false" ht="12.8" hidden="false" customHeight="true" outlineLevel="0" collapsed="false"/>
    <row r="1042185" customFormat="false" ht="12.8" hidden="false" customHeight="true" outlineLevel="0" collapsed="false"/>
    <row r="1042186" customFormat="false" ht="12.8" hidden="false" customHeight="true" outlineLevel="0" collapsed="false"/>
    <row r="1042187" customFormat="false" ht="12.8" hidden="false" customHeight="true" outlineLevel="0" collapsed="false"/>
    <row r="1042188" customFormat="false" ht="12.8" hidden="false" customHeight="true" outlineLevel="0" collapsed="false"/>
    <row r="1042189" customFormat="false" ht="12.8" hidden="false" customHeight="true" outlineLevel="0" collapsed="false"/>
    <row r="1042190" customFormat="false" ht="12.8" hidden="false" customHeight="true" outlineLevel="0" collapsed="false"/>
    <row r="1042191" customFormat="false" ht="12.8" hidden="false" customHeight="true" outlineLevel="0" collapsed="false"/>
    <row r="1042192" customFormat="false" ht="12.8" hidden="false" customHeight="true" outlineLevel="0" collapsed="false"/>
    <row r="1042193" customFormat="false" ht="12.8" hidden="false" customHeight="true" outlineLevel="0" collapsed="false"/>
    <row r="1042194" customFormat="false" ht="12.8" hidden="false" customHeight="true" outlineLevel="0" collapsed="false"/>
    <row r="1042195" customFormat="false" ht="12.8" hidden="false" customHeight="true" outlineLevel="0" collapsed="false"/>
    <row r="1042196" customFormat="false" ht="12.8" hidden="false" customHeight="true" outlineLevel="0" collapsed="false"/>
    <row r="1042197" customFormat="false" ht="12.8" hidden="false" customHeight="true" outlineLevel="0" collapsed="false"/>
    <row r="1042198" customFormat="false" ht="12.8" hidden="false" customHeight="true" outlineLevel="0" collapsed="false"/>
    <row r="1042199" customFormat="false" ht="12.8" hidden="false" customHeight="true" outlineLevel="0" collapsed="false"/>
    <row r="1042200" customFormat="false" ht="12.8" hidden="false" customHeight="true" outlineLevel="0" collapsed="false"/>
    <row r="1042201" customFormat="false" ht="12.8" hidden="false" customHeight="true" outlineLevel="0" collapsed="false"/>
    <row r="1042202" customFormat="false" ht="12.8" hidden="false" customHeight="true" outlineLevel="0" collapsed="false"/>
    <row r="1042203" customFormat="false" ht="12.8" hidden="false" customHeight="true" outlineLevel="0" collapsed="false"/>
    <row r="1042204" customFormat="false" ht="12.8" hidden="false" customHeight="true" outlineLevel="0" collapsed="false"/>
    <row r="1042205" customFormat="false" ht="12.8" hidden="false" customHeight="true" outlineLevel="0" collapsed="false"/>
    <row r="1042206" customFormat="false" ht="12.8" hidden="false" customHeight="true" outlineLevel="0" collapsed="false"/>
    <row r="1042207" customFormat="false" ht="12.8" hidden="false" customHeight="true" outlineLevel="0" collapsed="false"/>
    <row r="1042208" customFormat="false" ht="12.8" hidden="false" customHeight="true" outlineLevel="0" collapsed="false"/>
    <row r="1042209" customFormat="false" ht="12.8" hidden="false" customHeight="true" outlineLevel="0" collapsed="false"/>
    <row r="1042210" customFormat="false" ht="12.8" hidden="false" customHeight="true" outlineLevel="0" collapsed="false"/>
    <row r="1042211" customFormat="false" ht="12.8" hidden="false" customHeight="true" outlineLevel="0" collapsed="false"/>
    <row r="1042212" customFormat="false" ht="12.8" hidden="false" customHeight="true" outlineLevel="0" collapsed="false"/>
    <row r="1042213" customFormat="false" ht="12.8" hidden="false" customHeight="true" outlineLevel="0" collapsed="false"/>
    <row r="1042214" customFormat="false" ht="12.8" hidden="false" customHeight="true" outlineLevel="0" collapsed="false"/>
    <row r="1042215" customFormat="false" ht="12.8" hidden="false" customHeight="true" outlineLevel="0" collapsed="false"/>
    <row r="1042216" customFormat="false" ht="12.8" hidden="false" customHeight="true" outlineLevel="0" collapsed="false"/>
    <row r="1042217" customFormat="false" ht="12.8" hidden="false" customHeight="true" outlineLevel="0" collapsed="false"/>
    <row r="1042218" customFormat="false" ht="12.8" hidden="false" customHeight="true" outlineLevel="0" collapsed="false"/>
    <row r="1042219" customFormat="false" ht="12.8" hidden="false" customHeight="true" outlineLevel="0" collapsed="false"/>
    <row r="1042220" customFormat="false" ht="12.8" hidden="false" customHeight="true" outlineLevel="0" collapsed="false"/>
    <row r="1042221" customFormat="false" ht="12.8" hidden="false" customHeight="true" outlineLevel="0" collapsed="false"/>
    <row r="1042222" customFormat="false" ht="12.8" hidden="false" customHeight="true" outlineLevel="0" collapsed="false"/>
    <row r="1042223" customFormat="false" ht="12.8" hidden="false" customHeight="true" outlineLevel="0" collapsed="false"/>
    <row r="1042224" customFormat="false" ht="12.8" hidden="false" customHeight="true" outlineLevel="0" collapsed="false"/>
    <row r="1042225" customFormat="false" ht="12.8" hidden="false" customHeight="true" outlineLevel="0" collapsed="false"/>
    <row r="1042226" customFormat="false" ht="12.8" hidden="false" customHeight="true" outlineLevel="0" collapsed="false"/>
    <row r="1042227" customFormat="false" ht="12.8" hidden="false" customHeight="true" outlineLevel="0" collapsed="false"/>
    <row r="1042228" customFormat="false" ht="12.8" hidden="false" customHeight="true" outlineLevel="0" collapsed="false"/>
    <row r="1042229" customFormat="false" ht="12.8" hidden="false" customHeight="true" outlineLevel="0" collapsed="false"/>
    <row r="1042230" customFormat="false" ht="12.8" hidden="false" customHeight="true" outlineLevel="0" collapsed="false"/>
    <row r="1042231" customFormat="false" ht="12.8" hidden="false" customHeight="true" outlineLevel="0" collapsed="false"/>
    <row r="1042232" customFormat="false" ht="12.8" hidden="false" customHeight="true" outlineLevel="0" collapsed="false"/>
    <row r="1042233" customFormat="false" ht="12.8" hidden="false" customHeight="true" outlineLevel="0" collapsed="false"/>
    <row r="1042234" customFormat="false" ht="12.8" hidden="false" customHeight="true" outlineLevel="0" collapsed="false"/>
    <row r="1042235" customFormat="false" ht="12.8" hidden="false" customHeight="true" outlineLevel="0" collapsed="false"/>
    <row r="1042236" customFormat="false" ht="12.8" hidden="false" customHeight="true" outlineLevel="0" collapsed="false"/>
    <row r="1042237" customFormat="false" ht="12.8" hidden="false" customHeight="true" outlineLevel="0" collapsed="false"/>
    <row r="1042238" customFormat="false" ht="12.8" hidden="false" customHeight="true" outlineLevel="0" collapsed="false"/>
    <row r="1042239" customFormat="false" ht="12.8" hidden="false" customHeight="true" outlineLevel="0" collapsed="false"/>
    <row r="1042240" customFormat="false" ht="12.8" hidden="false" customHeight="true" outlineLevel="0" collapsed="false"/>
    <row r="1042241" customFormat="false" ht="12.8" hidden="false" customHeight="true" outlineLevel="0" collapsed="false"/>
    <row r="1042242" customFormat="false" ht="12.8" hidden="false" customHeight="true" outlineLevel="0" collapsed="false"/>
    <row r="1042243" customFormat="false" ht="12.8" hidden="false" customHeight="true" outlineLevel="0" collapsed="false"/>
    <row r="1042244" customFormat="false" ht="12.8" hidden="false" customHeight="true" outlineLevel="0" collapsed="false"/>
    <row r="1042245" customFormat="false" ht="12.8" hidden="false" customHeight="true" outlineLevel="0" collapsed="false"/>
    <row r="1042246" customFormat="false" ht="12.8" hidden="false" customHeight="true" outlineLevel="0" collapsed="false"/>
    <row r="1042247" customFormat="false" ht="12.8" hidden="false" customHeight="true" outlineLevel="0" collapsed="false"/>
    <row r="1042248" customFormat="false" ht="12.8" hidden="false" customHeight="true" outlineLevel="0" collapsed="false"/>
    <row r="1042249" customFormat="false" ht="12.8" hidden="false" customHeight="true" outlineLevel="0" collapsed="false"/>
    <row r="1042250" customFormat="false" ht="12.8" hidden="false" customHeight="true" outlineLevel="0" collapsed="false"/>
    <row r="1042251" customFormat="false" ht="12.8" hidden="false" customHeight="true" outlineLevel="0" collapsed="false"/>
    <row r="1042252" customFormat="false" ht="12.8" hidden="false" customHeight="true" outlineLevel="0" collapsed="false"/>
    <row r="1042253" customFormat="false" ht="12.8" hidden="false" customHeight="true" outlineLevel="0" collapsed="false"/>
    <row r="1042254" customFormat="false" ht="12.8" hidden="false" customHeight="true" outlineLevel="0" collapsed="false"/>
    <row r="1042255" customFormat="false" ht="12.8" hidden="false" customHeight="true" outlineLevel="0" collapsed="false"/>
    <row r="1042256" customFormat="false" ht="12.8" hidden="false" customHeight="true" outlineLevel="0" collapsed="false"/>
    <row r="1042257" customFormat="false" ht="12.8" hidden="false" customHeight="true" outlineLevel="0" collapsed="false"/>
    <row r="1042258" customFormat="false" ht="12.8" hidden="false" customHeight="true" outlineLevel="0" collapsed="false"/>
    <row r="1042259" customFormat="false" ht="12.8" hidden="false" customHeight="true" outlineLevel="0" collapsed="false"/>
    <row r="1042260" customFormat="false" ht="12.8" hidden="false" customHeight="true" outlineLevel="0" collapsed="false"/>
    <row r="1042261" customFormat="false" ht="12.8" hidden="false" customHeight="true" outlineLevel="0" collapsed="false"/>
    <row r="1042262" customFormat="false" ht="12.8" hidden="false" customHeight="true" outlineLevel="0" collapsed="false"/>
    <row r="1042263" customFormat="false" ht="12.8" hidden="false" customHeight="true" outlineLevel="0" collapsed="false"/>
    <row r="1042264" customFormat="false" ht="12.8" hidden="false" customHeight="true" outlineLevel="0" collapsed="false"/>
    <row r="1042265" customFormat="false" ht="12.8" hidden="false" customHeight="true" outlineLevel="0" collapsed="false"/>
    <row r="1042266" customFormat="false" ht="12.8" hidden="false" customHeight="true" outlineLevel="0" collapsed="false"/>
    <row r="1042267" customFormat="false" ht="12.8" hidden="false" customHeight="true" outlineLevel="0" collapsed="false"/>
    <row r="1042268" customFormat="false" ht="12.8" hidden="false" customHeight="true" outlineLevel="0" collapsed="false"/>
    <row r="1042269" customFormat="false" ht="12.8" hidden="false" customHeight="true" outlineLevel="0" collapsed="false"/>
    <row r="1042270" customFormat="false" ht="12.8" hidden="false" customHeight="true" outlineLevel="0" collapsed="false"/>
    <row r="1042271" customFormat="false" ht="12.8" hidden="false" customHeight="true" outlineLevel="0" collapsed="false"/>
    <row r="1042272" customFormat="false" ht="12.8" hidden="false" customHeight="true" outlineLevel="0" collapsed="false"/>
    <row r="1042273" customFormat="false" ht="12.8" hidden="false" customHeight="true" outlineLevel="0" collapsed="false"/>
    <row r="1042274" customFormat="false" ht="12.8" hidden="false" customHeight="true" outlineLevel="0" collapsed="false"/>
    <row r="1042275" customFormat="false" ht="12.8" hidden="false" customHeight="true" outlineLevel="0" collapsed="false"/>
    <row r="1042276" customFormat="false" ht="12.8" hidden="false" customHeight="true" outlineLevel="0" collapsed="false"/>
    <row r="1042277" customFormat="false" ht="12.8" hidden="false" customHeight="true" outlineLevel="0" collapsed="false"/>
    <row r="1042278" customFormat="false" ht="12.8" hidden="false" customHeight="true" outlineLevel="0" collapsed="false"/>
    <row r="1042279" customFormat="false" ht="12.8" hidden="false" customHeight="true" outlineLevel="0" collapsed="false"/>
    <row r="1042280" customFormat="false" ht="12.8" hidden="false" customHeight="true" outlineLevel="0" collapsed="false"/>
    <row r="1042281" customFormat="false" ht="12.8" hidden="false" customHeight="true" outlineLevel="0" collapsed="false"/>
    <row r="1042282" customFormat="false" ht="12.8" hidden="false" customHeight="true" outlineLevel="0" collapsed="false"/>
    <row r="1042283" customFormat="false" ht="12.8" hidden="false" customHeight="true" outlineLevel="0" collapsed="false"/>
    <row r="1042284" customFormat="false" ht="12.8" hidden="false" customHeight="true" outlineLevel="0" collapsed="false"/>
    <row r="1042285" customFormat="false" ht="12.8" hidden="false" customHeight="true" outlineLevel="0" collapsed="false"/>
    <row r="1042286" customFormat="false" ht="12.8" hidden="false" customHeight="true" outlineLevel="0" collapsed="false"/>
    <row r="1042287" customFormat="false" ht="12.8" hidden="false" customHeight="true" outlineLevel="0" collapsed="false"/>
    <row r="1042288" customFormat="false" ht="12.8" hidden="false" customHeight="true" outlineLevel="0" collapsed="false"/>
    <row r="1042289" customFormat="false" ht="12.8" hidden="false" customHeight="true" outlineLevel="0" collapsed="false"/>
    <row r="1042290" customFormat="false" ht="12.8" hidden="false" customHeight="true" outlineLevel="0" collapsed="false"/>
    <row r="1042291" customFormat="false" ht="12.8" hidden="false" customHeight="true" outlineLevel="0" collapsed="false"/>
    <row r="1042292" customFormat="false" ht="12.8" hidden="false" customHeight="true" outlineLevel="0" collapsed="false"/>
    <row r="1042293" customFormat="false" ht="12.8" hidden="false" customHeight="true" outlineLevel="0" collapsed="false"/>
    <row r="1042294" customFormat="false" ht="12.8" hidden="false" customHeight="true" outlineLevel="0" collapsed="false"/>
    <row r="1042295" customFormat="false" ht="12.8" hidden="false" customHeight="true" outlineLevel="0" collapsed="false"/>
    <row r="1042296" customFormat="false" ht="12.8" hidden="false" customHeight="true" outlineLevel="0" collapsed="false"/>
    <row r="1042297" customFormat="false" ht="12.8" hidden="false" customHeight="true" outlineLevel="0" collapsed="false"/>
    <row r="1042298" customFormat="false" ht="12.8" hidden="false" customHeight="true" outlineLevel="0" collapsed="false"/>
    <row r="1042299" customFormat="false" ht="12.8" hidden="false" customHeight="true" outlineLevel="0" collapsed="false"/>
    <row r="1042300" customFormat="false" ht="12.8" hidden="false" customHeight="true" outlineLevel="0" collapsed="false"/>
    <row r="1042301" customFormat="false" ht="12.8" hidden="false" customHeight="true" outlineLevel="0" collapsed="false"/>
    <row r="1042302" customFormat="false" ht="12.8" hidden="false" customHeight="true" outlineLevel="0" collapsed="false"/>
    <row r="1042303" customFormat="false" ht="12.8" hidden="false" customHeight="true" outlineLevel="0" collapsed="false"/>
    <row r="1042304" customFormat="false" ht="12.8" hidden="false" customHeight="true" outlineLevel="0" collapsed="false"/>
    <row r="1042305" customFormat="false" ht="12.8" hidden="false" customHeight="true" outlineLevel="0" collapsed="false"/>
    <row r="1042306" customFormat="false" ht="12.8" hidden="false" customHeight="true" outlineLevel="0" collapsed="false"/>
    <row r="1042307" customFormat="false" ht="12.8" hidden="false" customHeight="true" outlineLevel="0" collapsed="false"/>
    <row r="1042308" customFormat="false" ht="12.8" hidden="false" customHeight="true" outlineLevel="0" collapsed="false"/>
    <row r="1042309" customFormat="false" ht="12.8" hidden="false" customHeight="true" outlineLevel="0" collapsed="false"/>
    <row r="1042310" customFormat="false" ht="12.8" hidden="false" customHeight="true" outlineLevel="0" collapsed="false"/>
    <row r="1042311" customFormat="false" ht="12.8" hidden="false" customHeight="true" outlineLevel="0" collapsed="false"/>
    <row r="1042312" customFormat="false" ht="12.8" hidden="false" customHeight="true" outlineLevel="0" collapsed="false"/>
    <row r="1042313" customFormat="false" ht="12.8" hidden="false" customHeight="true" outlineLevel="0" collapsed="false"/>
    <row r="1042314" customFormat="false" ht="12.8" hidden="false" customHeight="true" outlineLevel="0" collapsed="false"/>
    <row r="1042315" customFormat="false" ht="12.8" hidden="false" customHeight="true" outlineLevel="0" collapsed="false"/>
    <row r="1042316" customFormat="false" ht="12.8" hidden="false" customHeight="true" outlineLevel="0" collapsed="false"/>
    <row r="1042317" customFormat="false" ht="12.8" hidden="false" customHeight="true" outlineLevel="0" collapsed="false"/>
    <row r="1042318" customFormat="false" ht="12.8" hidden="false" customHeight="true" outlineLevel="0" collapsed="false"/>
    <row r="1042319" customFormat="false" ht="12.8" hidden="false" customHeight="true" outlineLevel="0" collapsed="false"/>
    <row r="1042320" customFormat="false" ht="12.8" hidden="false" customHeight="true" outlineLevel="0" collapsed="false"/>
    <row r="1042321" customFormat="false" ht="12.8" hidden="false" customHeight="true" outlineLevel="0" collapsed="false"/>
    <row r="1042322" customFormat="false" ht="12.8" hidden="false" customHeight="true" outlineLevel="0" collapsed="false"/>
    <row r="1042323" customFormat="false" ht="12.8" hidden="false" customHeight="true" outlineLevel="0" collapsed="false"/>
    <row r="1042324" customFormat="false" ht="12.8" hidden="false" customHeight="true" outlineLevel="0" collapsed="false"/>
    <row r="1042325" customFormat="false" ht="12.8" hidden="false" customHeight="true" outlineLevel="0" collapsed="false"/>
    <row r="1042326" customFormat="false" ht="12.8" hidden="false" customHeight="true" outlineLevel="0" collapsed="false"/>
    <row r="1042327" customFormat="false" ht="12.8" hidden="false" customHeight="true" outlineLevel="0" collapsed="false"/>
    <row r="1042328" customFormat="false" ht="12.8" hidden="false" customHeight="true" outlineLevel="0" collapsed="false"/>
    <row r="1042329" customFormat="false" ht="12.8" hidden="false" customHeight="true" outlineLevel="0" collapsed="false"/>
    <row r="1042330" customFormat="false" ht="12.8" hidden="false" customHeight="true" outlineLevel="0" collapsed="false"/>
    <row r="1042331" customFormat="false" ht="12.8" hidden="false" customHeight="true" outlineLevel="0" collapsed="false"/>
    <row r="1042332" customFormat="false" ht="12.8" hidden="false" customHeight="true" outlineLevel="0" collapsed="false"/>
    <row r="1042333" customFormat="false" ht="12.8" hidden="false" customHeight="true" outlineLevel="0" collapsed="false"/>
    <row r="1042334" customFormat="false" ht="12.8" hidden="false" customHeight="true" outlineLevel="0" collapsed="false"/>
    <row r="1042335" customFormat="false" ht="12.8" hidden="false" customHeight="true" outlineLevel="0" collapsed="false"/>
    <row r="1042336" customFormat="false" ht="12.8" hidden="false" customHeight="true" outlineLevel="0" collapsed="false"/>
    <row r="1042337" customFormat="false" ht="12.8" hidden="false" customHeight="true" outlineLevel="0" collapsed="false"/>
    <row r="1042338" customFormat="false" ht="12.8" hidden="false" customHeight="true" outlineLevel="0" collapsed="false"/>
    <row r="1042339" customFormat="false" ht="12.8" hidden="false" customHeight="true" outlineLevel="0" collapsed="false"/>
    <row r="1042340" customFormat="false" ht="12.8" hidden="false" customHeight="true" outlineLevel="0" collapsed="false"/>
    <row r="1042341" customFormat="false" ht="12.8" hidden="false" customHeight="true" outlineLevel="0" collapsed="false"/>
    <row r="1042342" customFormat="false" ht="12.8" hidden="false" customHeight="true" outlineLevel="0" collapsed="false"/>
    <row r="1042343" customFormat="false" ht="12.8" hidden="false" customHeight="true" outlineLevel="0" collapsed="false"/>
    <row r="1042344" customFormat="false" ht="12.8" hidden="false" customHeight="true" outlineLevel="0" collapsed="false"/>
    <row r="1042345" customFormat="false" ht="12.8" hidden="false" customHeight="true" outlineLevel="0" collapsed="false"/>
    <row r="1042346" customFormat="false" ht="12.8" hidden="false" customHeight="true" outlineLevel="0" collapsed="false"/>
    <row r="1042347" customFormat="false" ht="12.8" hidden="false" customHeight="true" outlineLevel="0" collapsed="false"/>
    <row r="1042348" customFormat="false" ht="12.8" hidden="false" customHeight="true" outlineLevel="0" collapsed="false"/>
    <row r="1042349" customFormat="false" ht="12.8" hidden="false" customHeight="true" outlineLevel="0" collapsed="false"/>
    <row r="1042350" customFormat="false" ht="12.8" hidden="false" customHeight="true" outlineLevel="0" collapsed="false"/>
    <row r="1042351" customFormat="false" ht="12.8" hidden="false" customHeight="true" outlineLevel="0" collapsed="false"/>
    <row r="1042352" customFormat="false" ht="12.8" hidden="false" customHeight="true" outlineLevel="0" collapsed="false"/>
    <row r="1042353" customFormat="false" ht="12.8" hidden="false" customHeight="true" outlineLevel="0" collapsed="false"/>
    <row r="1042354" customFormat="false" ht="12.8" hidden="false" customHeight="true" outlineLevel="0" collapsed="false"/>
    <row r="1042355" customFormat="false" ht="12.8" hidden="false" customHeight="true" outlineLevel="0" collapsed="false"/>
    <row r="1042356" customFormat="false" ht="12.8" hidden="false" customHeight="true" outlineLevel="0" collapsed="false"/>
    <row r="1042357" customFormat="false" ht="12.8" hidden="false" customHeight="true" outlineLevel="0" collapsed="false"/>
    <row r="1042358" customFormat="false" ht="12.8" hidden="false" customHeight="true" outlineLevel="0" collapsed="false"/>
    <row r="1042359" customFormat="false" ht="12.8" hidden="false" customHeight="true" outlineLevel="0" collapsed="false"/>
    <row r="1042360" customFormat="false" ht="12.8" hidden="false" customHeight="true" outlineLevel="0" collapsed="false"/>
    <row r="1042361" customFormat="false" ht="12.8" hidden="false" customHeight="true" outlineLevel="0" collapsed="false"/>
    <row r="1042362" customFormat="false" ht="12.8" hidden="false" customHeight="true" outlineLevel="0" collapsed="false"/>
    <row r="1042363" customFormat="false" ht="12.8" hidden="false" customHeight="true" outlineLevel="0" collapsed="false"/>
    <row r="1042364" customFormat="false" ht="12.8" hidden="false" customHeight="true" outlineLevel="0" collapsed="false"/>
    <row r="1042365" customFormat="false" ht="12.8" hidden="false" customHeight="true" outlineLevel="0" collapsed="false"/>
    <row r="1042366" customFormat="false" ht="12.8" hidden="false" customHeight="true" outlineLevel="0" collapsed="false"/>
    <row r="1042367" customFormat="false" ht="12.8" hidden="false" customHeight="true" outlineLevel="0" collapsed="false"/>
    <row r="1042368" customFormat="false" ht="12.8" hidden="false" customHeight="true" outlineLevel="0" collapsed="false"/>
    <row r="1042369" customFormat="false" ht="12.8" hidden="false" customHeight="true" outlineLevel="0" collapsed="false"/>
    <row r="1042370" customFormat="false" ht="12.8" hidden="false" customHeight="true" outlineLevel="0" collapsed="false"/>
    <row r="1042371" customFormat="false" ht="12.8" hidden="false" customHeight="true" outlineLevel="0" collapsed="false"/>
    <row r="1042372" customFormat="false" ht="12.8" hidden="false" customHeight="true" outlineLevel="0" collapsed="false"/>
    <row r="1042373" customFormat="false" ht="12.8" hidden="false" customHeight="true" outlineLevel="0" collapsed="false"/>
    <row r="1042374" customFormat="false" ht="12.8" hidden="false" customHeight="true" outlineLevel="0" collapsed="false"/>
    <row r="1042375" customFormat="false" ht="12.8" hidden="false" customHeight="true" outlineLevel="0" collapsed="false"/>
    <row r="1042376" customFormat="false" ht="12.8" hidden="false" customHeight="true" outlineLevel="0" collapsed="false"/>
    <row r="1042377" customFormat="false" ht="12.8" hidden="false" customHeight="true" outlineLevel="0" collapsed="false"/>
    <row r="1042378" customFormat="false" ht="12.8" hidden="false" customHeight="true" outlineLevel="0" collapsed="false"/>
    <row r="1042379" customFormat="false" ht="12.8" hidden="false" customHeight="true" outlineLevel="0" collapsed="false"/>
    <row r="1042380" customFormat="false" ht="12.8" hidden="false" customHeight="true" outlineLevel="0" collapsed="false"/>
    <row r="1042381" customFormat="false" ht="12.8" hidden="false" customHeight="true" outlineLevel="0" collapsed="false"/>
    <row r="1042382" customFormat="false" ht="12.8" hidden="false" customHeight="true" outlineLevel="0" collapsed="false"/>
    <row r="1042383" customFormat="false" ht="12.8" hidden="false" customHeight="true" outlineLevel="0" collapsed="false"/>
    <row r="1042384" customFormat="false" ht="12.8" hidden="false" customHeight="true" outlineLevel="0" collapsed="false"/>
    <row r="1042385" customFormat="false" ht="12.8" hidden="false" customHeight="true" outlineLevel="0" collapsed="false"/>
    <row r="1042386" customFormat="false" ht="12.8" hidden="false" customHeight="true" outlineLevel="0" collapsed="false"/>
    <row r="1042387" customFormat="false" ht="12.8" hidden="false" customHeight="true" outlineLevel="0" collapsed="false"/>
    <row r="1042388" customFormat="false" ht="12.8" hidden="false" customHeight="true" outlineLevel="0" collapsed="false"/>
    <row r="1042389" customFormat="false" ht="12.8" hidden="false" customHeight="true" outlineLevel="0" collapsed="false"/>
    <row r="1042390" customFormat="false" ht="12.8" hidden="false" customHeight="true" outlineLevel="0" collapsed="false"/>
    <row r="1042391" customFormat="false" ht="12.8" hidden="false" customHeight="true" outlineLevel="0" collapsed="false"/>
    <row r="1042392" customFormat="false" ht="12.8" hidden="false" customHeight="true" outlineLevel="0" collapsed="false"/>
    <row r="1042393" customFormat="false" ht="12.8" hidden="false" customHeight="true" outlineLevel="0" collapsed="false"/>
    <row r="1042394" customFormat="false" ht="12.8" hidden="false" customHeight="true" outlineLevel="0" collapsed="false"/>
    <row r="1042395" customFormat="false" ht="12.8" hidden="false" customHeight="true" outlineLevel="0" collapsed="false"/>
    <row r="1042396" customFormat="false" ht="12.8" hidden="false" customHeight="true" outlineLevel="0" collapsed="false"/>
    <row r="1042397" customFormat="false" ht="12.8" hidden="false" customHeight="true" outlineLevel="0" collapsed="false"/>
    <row r="1042398" customFormat="false" ht="12.8" hidden="false" customHeight="true" outlineLevel="0" collapsed="false"/>
    <row r="1042399" customFormat="false" ht="12.8" hidden="false" customHeight="true" outlineLevel="0" collapsed="false"/>
    <row r="1042400" customFormat="false" ht="12.8" hidden="false" customHeight="true" outlineLevel="0" collapsed="false"/>
    <row r="1042401" customFormat="false" ht="12.8" hidden="false" customHeight="true" outlineLevel="0" collapsed="false"/>
    <row r="1042402" customFormat="false" ht="12.8" hidden="false" customHeight="true" outlineLevel="0" collapsed="false"/>
    <row r="1042403" customFormat="false" ht="12.8" hidden="false" customHeight="true" outlineLevel="0" collapsed="false"/>
    <row r="1042404" customFormat="false" ht="12.8" hidden="false" customHeight="true" outlineLevel="0" collapsed="false"/>
    <row r="1042405" customFormat="false" ht="12.8" hidden="false" customHeight="true" outlineLevel="0" collapsed="false"/>
    <row r="1042406" customFormat="false" ht="12.8" hidden="false" customHeight="true" outlineLevel="0" collapsed="false"/>
    <row r="1042407" customFormat="false" ht="12.8" hidden="false" customHeight="true" outlineLevel="0" collapsed="false"/>
    <row r="1042408" customFormat="false" ht="12.8" hidden="false" customHeight="true" outlineLevel="0" collapsed="false"/>
    <row r="1042409" customFormat="false" ht="12.8" hidden="false" customHeight="true" outlineLevel="0" collapsed="false"/>
    <row r="1042410" customFormat="false" ht="12.8" hidden="false" customHeight="true" outlineLevel="0" collapsed="false"/>
    <row r="1042411" customFormat="false" ht="12.8" hidden="false" customHeight="true" outlineLevel="0" collapsed="false"/>
    <row r="1042412" customFormat="false" ht="12.8" hidden="false" customHeight="true" outlineLevel="0" collapsed="false"/>
    <row r="1042413" customFormat="false" ht="12.8" hidden="false" customHeight="true" outlineLevel="0" collapsed="false"/>
    <row r="1042414" customFormat="false" ht="12.8" hidden="false" customHeight="true" outlineLevel="0" collapsed="false"/>
    <row r="1042415" customFormat="false" ht="12.8" hidden="false" customHeight="true" outlineLevel="0" collapsed="false"/>
    <row r="1042416" customFormat="false" ht="12.8" hidden="false" customHeight="true" outlineLevel="0" collapsed="false"/>
    <row r="1042417" customFormat="false" ht="12.8" hidden="false" customHeight="true" outlineLevel="0" collapsed="false"/>
    <row r="1042418" customFormat="false" ht="12.8" hidden="false" customHeight="true" outlineLevel="0" collapsed="false"/>
    <row r="1042419" customFormat="false" ht="12.8" hidden="false" customHeight="true" outlineLevel="0" collapsed="false"/>
    <row r="1042420" customFormat="false" ht="12.8" hidden="false" customHeight="true" outlineLevel="0" collapsed="false"/>
    <row r="1042421" customFormat="false" ht="12.8" hidden="false" customHeight="true" outlineLevel="0" collapsed="false"/>
    <row r="1042422" customFormat="false" ht="12.8" hidden="false" customHeight="true" outlineLevel="0" collapsed="false"/>
    <row r="1042423" customFormat="false" ht="12.8" hidden="false" customHeight="true" outlineLevel="0" collapsed="false"/>
    <row r="1042424" customFormat="false" ht="12.8" hidden="false" customHeight="true" outlineLevel="0" collapsed="false"/>
    <row r="1042425" customFormat="false" ht="12.8" hidden="false" customHeight="true" outlineLevel="0" collapsed="false"/>
    <row r="1042426" customFormat="false" ht="12.8" hidden="false" customHeight="true" outlineLevel="0" collapsed="false"/>
    <row r="1042427" customFormat="false" ht="12.8" hidden="false" customHeight="true" outlineLevel="0" collapsed="false"/>
    <row r="1042428" customFormat="false" ht="12.8" hidden="false" customHeight="true" outlineLevel="0" collapsed="false"/>
    <row r="1042429" customFormat="false" ht="12.8" hidden="false" customHeight="true" outlineLevel="0" collapsed="false"/>
    <row r="1042430" customFormat="false" ht="12.8" hidden="false" customHeight="true" outlineLevel="0" collapsed="false"/>
    <row r="1042431" customFormat="false" ht="12.8" hidden="false" customHeight="true" outlineLevel="0" collapsed="false"/>
    <row r="1042432" customFormat="false" ht="12.8" hidden="false" customHeight="true" outlineLevel="0" collapsed="false"/>
    <row r="1042433" customFormat="false" ht="12.8" hidden="false" customHeight="true" outlineLevel="0" collapsed="false"/>
    <row r="1042434" customFormat="false" ht="12.8" hidden="false" customHeight="true" outlineLevel="0" collapsed="false"/>
    <row r="1042435" customFormat="false" ht="12.8" hidden="false" customHeight="true" outlineLevel="0" collapsed="false"/>
    <row r="1042436" customFormat="false" ht="12.8" hidden="false" customHeight="true" outlineLevel="0" collapsed="false"/>
    <row r="1042437" customFormat="false" ht="12.8" hidden="false" customHeight="true" outlineLevel="0" collapsed="false"/>
    <row r="1042438" customFormat="false" ht="12.8" hidden="false" customHeight="true" outlineLevel="0" collapsed="false"/>
    <row r="1042439" customFormat="false" ht="12.8" hidden="false" customHeight="true" outlineLevel="0" collapsed="false"/>
    <row r="1042440" customFormat="false" ht="12.8" hidden="false" customHeight="true" outlineLevel="0" collapsed="false"/>
    <row r="1042441" customFormat="false" ht="12.8" hidden="false" customHeight="true" outlineLevel="0" collapsed="false"/>
    <row r="1042442" customFormat="false" ht="12.8" hidden="false" customHeight="true" outlineLevel="0" collapsed="false"/>
    <row r="1042443" customFormat="false" ht="12.8" hidden="false" customHeight="true" outlineLevel="0" collapsed="false"/>
    <row r="1042444" customFormat="false" ht="12.8" hidden="false" customHeight="true" outlineLevel="0" collapsed="false"/>
    <row r="1042445" customFormat="false" ht="12.8" hidden="false" customHeight="true" outlineLevel="0" collapsed="false"/>
    <row r="1042446" customFormat="false" ht="12.8" hidden="false" customHeight="true" outlineLevel="0" collapsed="false"/>
    <row r="1042447" customFormat="false" ht="12.8" hidden="false" customHeight="true" outlineLevel="0" collapsed="false"/>
    <row r="1042448" customFormat="false" ht="12.8" hidden="false" customHeight="true" outlineLevel="0" collapsed="false"/>
    <row r="1042449" customFormat="false" ht="12.8" hidden="false" customHeight="true" outlineLevel="0" collapsed="false"/>
    <row r="1042450" customFormat="false" ht="12.8" hidden="false" customHeight="true" outlineLevel="0" collapsed="false"/>
    <row r="1042451" customFormat="false" ht="12.8" hidden="false" customHeight="true" outlineLevel="0" collapsed="false"/>
    <row r="1042452" customFormat="false" ht="12.8" hidden="false" customHeight="true" outlineLevel="0" collapsed="false"/>
    <row r="1042453" customFormat="false" ht="12.8" hidden="false" customHeight="true" outlineLevel="0" collapsed="false"/>
    <row r="1042454" customFormat="false" ht="12.8" hidden="false" customHeight="true" outlineLevel="0" collapsed="false"/>
    <row r="1042455" customFormat="false" ht="12.8" hidden="false" customHeight="true" outlineLevel="0" collapsed="false"/>
    <row r="1042456" customFormat="false" ht="12.8" hidden="false" customHeight="true" outlineLevel="0" collapsed="false"/>
    <row r="1042457" customFormat="false" ht="12.8" hidden="false" customHeight="true" outlineLevel="0" collapsed="false"/>
    <row r="1042458" customFormat="false" ht="12.8" hidden="false" customHeight="true" outlineLevel="0" collapsed="false"/>
    <row r="1042459" customFormat="false" ht="12.8" hidden="false" customHeight="true" outlineLevel="0" collapsed="false"/>
    <row r="1042460" customFormat="false" ht="12.8" hidden="false" customHeight="true" outlineLevel="0" collapsed="false"/>
    <row r="1042461" customFormat="false" ht="12.8" hidden="false" customHeight="true" outlineLevel="0" collapsed="false"/>
    <row r="1042462" customFormat="false" ht="12.8" hidden="false" customHeight="true" outlineLevel="0" collapsed="false"/>
    <row r="1042463" customFormat="false" ht="12.8" hidden="false" customHeight="true" outlineLevel="0" collapsed="false"/>
    <row r="1042464" customFormat="false" ht="12.8" hidden="false" customHeight="true" outlineLevel="0" collapsed="false"/>
    <row r="1042465" customFormat="false" ht="12.8" hidden="false" customHeight="true" outlineLevel="0" collapsed="false"/>
    <row r="1042466" customFormat="false" ht="12.8" hidden="false" customHeight="true" outlineLevel="0" collapsed="false"/>
    <row r="1042467" customFormat="false" ht="12.8" hidden="false" customHeight="true" outlineLevel="0" collapsed="false"/>
    <row r="1042468" customFormat="false" ht="12.8" hidden="false" customHeight="true" outlineLevel="0" collapsed="false"/>
    <row r="1042469" customFormat="false" ht="12.8" hidden="false" customHeight="true" outlineLevel="0" collapsed="false"/>
    <row r="1042470" customFormat="false" ht="12.8" hidden="false" customHeight="true" outlineLevel="0" collapsed="false"/>
    <row r="1042471" customFormat="false" ht="12.8" hidden="false" customHeight="true" outlineLevel="0" collapsed="false"/>
    <row r="1042472" customFormat="false" ht="12.8" hidden="false" customHeight="true" outlineLevel="0" collapsed="false"/>
    <row r="1042473" customFormat="false" ht="12.8" hidden="false" customHeight="true" outlineLevel="0" collapsed="false"/>
    <row r="1042474" customFormat="false" ht="12.8" hidden="false" customHeight="true" outlineLevel="0" collapsed="false"/>
    <row r="1042475" customFormat="false" ht="12.8" hidden="false" customHeight="true" outlineLevel="0" collapsed="false"/>
    <row r="1042476" customFormat="false" ht="12.8" hidden="false" customHeight="true" outlineLevel="0" collapsed="false"/>
    <row r="1042477" customFormat="false" ht="12.8" hidden="false" customHeight="true" outlineLevel="0" collapsed="false"/>
    <row r="1042478" customFormat="false" ht="12.8" hidden="false" customHeight="true" outlineLevel="0" collapsed="false"/>
    <row r="1042479" customFormat="false" ht="12.8" hidden="false" customHeight="true" outlineLevel="0" collapsed="false"/>
    <row r="1042480" customFormat="false" ht="12.8" hidden="false" customHeight="true" outlineLevel="0" collapsed="false"/>
    <row r="1042481" customFormat="false" ht="12.8" hidden="false" customHeight="true" outlineLevel="0" collapsed="false"/>
    <row r="1042482" customFormat="false" ht="12.8" hidden="false" customHeight="true" outlineLevel="0" collapsed="false"/>
    <row r="1042483" customFormat="false" ht="12.8" hidden="false" customHeight="true" outlineLevel="0" collapsed="false"/>
    <row r="1042484" customFormat="false" ht="12.8" hidden="false" customHeight="true" outlineLevel="0" collapsed="false"/>
    <row r="1042485" customFormat="false" ht="12.8" hidden="false" customHeight="true" outlineLevel="0" collapsed="false"/>
    <row r="1042486" customFormat="false" ht="12.8" hidden="false" customHeight="true" outlineLevel="0" collapsed="false"/>
    <row r="1042487" customFormat="false" ht="12.8" hidden="false" customHeight="true" outlineLevel="0" collapsed="false"/>
    <row r="1042488" customFormat="false" ht="12.8" hidden="false" customHeight="true" outlineLevel="0" collapsed="false"/>
    <row r="1042489" customFormat="false" ht="12.8" hidden="false" customHeight="true" outlineLevel="0" collapsed="false"/>
    <row r="1042490" customFormat="false" ht="12.8" hidden="false" customHeight="true" outlineLevel="0" collapsed="false"/>
    <row r="1042491" customFormat="false" ht="12.8" hidden="false" customHeight="true" outlineLevel="0" collapsed="false"/>
    <row r="1042492" customFormat="false" ht="12.8" hidden="false" customHeight="true" outlineLevel="0" collapsed="false"/>
    <row r="1042493" customFormat="false" ht="12.8" hidden="false" customHeight="true" outlineLevel="0" collapsed="false"/>
    <row r="1042494" customFormat="false" ht="12.8" hidden="false" customHeight="true" outlineLevel="0" collapsed="false"/>
    <row r="1042495" customFormat="false" ht="12.8" hidden="false" customHeight="true" outlineLevel="0" collapsed="false"/>
    <row r="1042496" customFormat="false" ht="12.8" hidden="false" customHeight="true" outlineLevel="0" collapsed="false"/>
    <row r="1042497" customFormat="false" ht="12.8" hidden="false" customHeight="true" outlineLevel="0" collapsed="false"/>
    <row r="1042498" customFormat="false" ht="12.8" hidden="false" customHeight="true" outlineLevel="0" collapsed="false"/>
    <row r="1042499" customFormat="false" ht="12.8" hidden="false" customHeight="true" outlineLevel="0" collapsed="false"/>
    <row r="1042500" customFormat="false" ht="12.8" hidden="false" customHeight="true" outlineLevel="0" collapsed="false"/>
    <row r="1042501" customFormat="false" ht="12.8" hidden="false" customHeight="true" outlineLevel="0" collapsed="false"/>
    <row r="1042502" customFormat="false" ht="12.8" hidden="false" customHeight="true" outlineLevel="0" collapsed="false"/>
    <row r="1042503" customFormat="false" ht="12.8" hidden="false" customHeight="true" outlineLevel="0" collapsed="false"/>
    <row r="1042504" customFormat="false" ht="12.8" hidden="false" customHeight="true" outlineLevel="0" collapsed="false"/>
    <row r="1042505" customFormat="false" ht="12.8" hidden="false" customHeight="true" outlineLevel="0" collapsed="false"/>
    <row r="1042506" customFormat="false" ht="12.8" hidden="false" customHeight="true" outlineLevel="0" collapsed="false"/>
    <row r="1042507" customFormat="false" ht="12.8" hidden="false" customHeight="true" outlineLevel="0" collapsed="false"/>
    <row r="1042508" customFormat="false" ht="12.8" hidden="false" customHeight="true" outlineLevel="0" collapsed="false"/>
    <row r="1042509" customFormat="false" ht="12.8" hidden="false" customHeight="true" outlineLevel="0" collapsed="false"/>
    <row r="1042510" customFormat="false" ht="12.8" hidden="false" customHeight="true" outlineLevel="0" collapsed="false"/>
    <row r="1042511" customFormat="false" ht="12.8" hidden="false" customHeight="true" outlineLevel="0" collapsed="false"/>
    <row r="1042512" customFormat="false" ht="12.8" hidden="false" customHeight="true" outlineLevel="0" collapsed="false"/>
    <row r="1042513" customFormat="false" ht="12.8" hidden="false" customHeight="true" outlineLevel="0" collapsed="false"/>
    <row r="1042514" customFormat="false" ht="12.8" hidden="false" customHeight="true" outlineLevel="0" collapsed="false"/>
    <row r="1042515" customFormat="false" ht="12.8" hidden="false" customHeight="true" outlineLevel="0" collapsed="false"/>
    <row r="1042516" customFormat="false" ht="12.8" hidden="false" customHeight="true" outlineLevel="0" collapsed="false"/>
    <row r="1042517" customFormat="false" ht="12.8" hidden="false" customHeight="true" outlineLevel="0" collapsed="false"/>
    <row r="1042518" customFormat="false" ht="12.8" hidden="false" customHeight="true" outlineLevel="0" collapsed="false"/>
    <row r="1042519" customFormat="false" ht="12.8" hidden="false" customHeight="true" outlineLevel="0" collapsed="false"/>
    <row r="1042520" customFormat="false" ht="12.8" hidden="false" customHeight="true" outlineLevel="0" collapsed="false"/>
    <row r="1042521" customFormat="false" ht="12.8" hidden="false" customHeight="true" outlineLevel="0" collapsed="false"/>
    <row r="1042522" customFormat="false" ht="12.8" hidden="false" customHeight="true" outlineLevel="0" collapsed="false"/>
    <row r="1042523" customFormat="false" ht="12.8" hidden="false" customHeight="true" outlineLevel="0" collapsed="false"/>
    <row r="1042524" customFormat="false" ht="12.8" hidden="false" customHeight="true" outlineLevel="0" collapsed="false"/>
    <row r="1042525" customFormat="false" ht="12.8" hidden="false" customHeight="true" outlineLevel="0" collapsed="false"/>
    <row r="1042526" customFormat="false" ht="12.8" hidden="false" customHeight="true" outlineLevel="0" collapsed="false"/>
    <row r="1042527" customFormat="false" ht="12.8" hidden="false" customHeight="true" outlineLevel="0" collapsed="false"/>
    <row r="1042528" customFormat="false" ht="12.8" hidden="false" customHeight="true" outlineLevel="0" collapsed="false"/>
    <row r="1042529" customFormat="false" ht="12.8" hidden="false" customHeight="true" outlineLevel="0" collapsed="false"/>
    <row r="1042530" customFormat="false" ht="12.8" hidden="false" customHeight="true" outlineLevel="0" collapsed="false"/>
    <row r="1042531" customFormat="false" ht="12.8" hidden="false" customHeight="true" outlineLevel="0" collapsed="false"/>
    <row r="1042532" customFormat="false" ht="12.8" hidden="false" customHeight="true" outlineLevel="0" collapsed="false"/>
    <row r="1042533" customFormat="false" ht="12.8" hidden="false" customHeight="true" outlineLevel="0" collapsed="false"/>
    <row r="1042534" customFormat="false" ht="12.8" hidden="false" customHeight="true" outlineLevel="0" collapsed="false"/>
    <row r="1042535" customFormat="false" ht="12.8" hidden="false" customHeight="true" outlineLevel="0" collapsed="false"/>
    <row r="1042536" customFormat="false" ht="12.8" hidden="false" customHeight="true" outlineLevel="0" collapsed="false"/>
    <row r="1042537" customFormat="false" ht="12.8" hidden="false" customHeight="true" outlineLevel="0" collapsed="false"/>
    <row r="1042538" customFormat="false" ht="12.8" hidden="false" customHeight="true" outlineLevel="0" collapsed="false"/>
    <row r="1042539" customFormat="false" ht="12.8" hidden="false" customHeight="true" outlineLevel="0" collapsed="false"/>
    <row r="1042540" customFormat="false" ht="12.8" hidden="false" customHeight="true" outlineLevel="0" collapsed="false"/>
    <row r="1042541" customFormat="false" ht="12.8" hidden="false" customHeight="true" outlineLevel="0" collapsed="false"/>
    <row r="1042542" customFormat="false" ht="12.8" hidden="false" customHeight="true" outlineLevel="0" collapsed="false"/>
    <row r="1042543" customFormat="false" ht="12.8" hidden="false" customHeight="true" outlineLevel="0" collapsed="false"/>
    <row r="1042544" customFormat="false" ht="12.8" hidden="false" customHeight="true" outlineLevel="0" collapsed="false"/>
    <row r="1042545" customFormat="false" ht="12.8" hidden="false" customHeight="true" outlineLevel="0" collapsed="false"/>
    <row r="1042546" customFormat="false" ht="12.8" hidden="false" customHeight="true" outlineLevel="0" collapsed="false"/>
    <row r="1042547" customFormat="false" ht="12.8" hidden="false" customHeight="true" outlineLevel="0" collapsed="false"/>
    <row r="1042548" customFormat="false" ht="12.8" hidden="false" customHeight="true" outlineLevel="0" collapsed="false"/>
    <row r="1042549" customFormat="false" ht="12.8" hidden="false" customHeight="true" outlineLevel="0" collapsed="false"/>
    <row r="1042550" customFormat="false" ht="12.8" hidden="false" customHeight="true" outlineLevel="0" collapsed="false"/>
    <row r="1042551" customFormat="false" ht="12.8" hidden="false" customHeight="true" outlineLevel="0" collapsed="false"/>
    <row r="1042552" customFormat="false" ht="12.8" hidden="false" customHeight="true" outlineLevel="0" collapsed="false"/>
    <row r="1042553" customFormat="false" ht="12.8" hidden="false" customHeight="true" outlineLevel="0" collapsed="false"/>
    <row r="1042554" customFormat="false" ht="12.8" hidden="false" customHeight="true" outlineLevel="0" collapsed="false"/>
    <row r="1042555" customFormat="false" ht="12.8" hidden="false" customHeight="true" outlineLevel="0" collapsed="false"/>
    <row r="1042556" customFormat="false" ht="12.8" hidden="false" customHeight="true" outlineLevel="0" collapsed="false"/>
    <row r="1042557" customFormat="false" ht="12.8" hidden="false" customHeight="true" outlineLevel="0" collapsed="false"/>
    <row r="1042558" customFormat="false" ht="12.8" hidden="false" customHeight="true" outlineLevel="0" collapsed="false"/>
    <row r="1042559" customFormat="false" ht="12.8" hidden="false" customHeight="true" outlineLevel="0" collapsed="false"/>
    <row r="1042560" customFormat="false" ht="12.8" hidden="false" customHeight="true" outlineLevel="0" collapsed="false"/>
    <row r="1042561" customFormat="false" ht="12.8" hidden="false" customHeight="true" outlineLevel="0" collapsed="false"/>
    <row r="1042562" customFormat="false" ht="12.8" hidden="false" customHeight="true" outlineLevel="0" collapsed="false"/>
    <row r="1042563" customFormat="false" ht="12.8" hidden="false" customHeight="true" outlineLevel="0" collapsed="false"/>
    <row r="1042564" customFormat="false" ht="12.8" hidden="false" customHeight="true" outlineLevel="0" collapsed="false"/>
    <row r="1042565" customFormat="false" ht="12.8" hidden="false" customHeight="true" outlineLevel="0" collapsed="false"/>
    <row r="1042566" customFormat="false" ht="12.8" hidden="false" customHeight="true" outlineLevel="0" collapsed="false"/>
    <row r="1042567" customFormat="false" ht="12.8" hidden="false" customHeight="true" outlineLevel="0" collapsed="false"/>
    <row r="1042568" customFormat="false" ht="12.8" hidden="false" customHeight="true" outlineLevel="0" collapsed="false"/>
    <row r="1042569" customFormat="false" ht="12.8" hidden="false" customHeight="true" outlineLevel="0" collapsed="false"/>
    <row r="1042570" customFormat="false" ht="12.8" hidden="false" customHeight="true" outlineLevel="0" collapsed="false"/>
    <row r="1042571" customFormat="false" ht="12.8" hidden="false" customHeight="true" outlineLevel="0" collapsed="false"/>
    <row r="1042572" customFormat="false" ht="12.8" hidden="false" customHeight="true" outlineLevel="0" collapsed="false"/>
    <row r="1042573" customFormat="false" ht="12.8" hidden="false" customHeight="true" outlineLevel="0" collapsed="false"/>
    <row r="1042574" customFormat="false" ht="12.8" hidden="false" customHeight="true" outlineLevel="0" collapsed="false"/>
    <row r="1042575" customFormat="false" ht="12.8" hidden="false" customHeight="true" outlineLevel="0" collapsed="false"/>
    <row r="1042576" customFormat="false" ht="12.8" hidden="false" customHeight="true" outlineLevel="0" collapsed="false"/>
    <row r="1042577" customFormat="false" ht="12.8" hidden="false" customHeight="true" outlineLevel="0" collapsed="false"/>
    <row r="1042578" customFormat="false" ht="12.8" hidden="false" customHeight="true" outlineLevel="0" collapsed="false"/>
    <row r="1042579" customFormat="false" ht="12.8" hidden="false" customHeight="true" outlineLevel="0" collapsed="false"/>
    <row r="1042580" customFormat="false" ht="12.8" hidden="false" customHeight="true" outlineLevel="0" collapsed="false"/>
    <row r="1042581" customFormat="false" ht="12.8" hidden="false" customHeight="true" outlineLevel="0" collapsed="false"/>
    <row r="1042582" customFormat="false" ht="12.8" hidden="false" customHeight="true" outlineLevel="0" collapsed="false"/>
    <row r="1042583" customFormat="false" ht="12.8" hidden="false" customHeight="true" outlineLevel="0" collapsed="false"/>
    <row r="1042584" customFormat="false" ht="12.8" hidden="false" customHeight="true" outlineLevel="0" collapsed="false"/>
    <row r="1042585" customFormat="false" ht="12.8" hidden="false" customHeight="true" outlineLevel="0" collapsed="false"/>
    <row r="1042586" customFormat="false" ht="12.8" hidden="false" customHeight="true" outlineLevel="0" collapsed="false"/>
    <row r="1042587" customFormat="false" ht="12.8" hidden="false" customHeight="true" outlineLevel="0" collapsed="false"/>
    <row r="1042588" customFormat="false" ht="12.8" hidden="false" customHeight="true" outlineLevel="0" collapsed="false"/>
    <row r="1042589" customFormat="false" ht="12.8" hidden="false" customHeight="true" outlineLevel="0" collapsed="false"/>
    <row r="1042590" customFormat="false" ht="12.8" hidden="false" customHeight="true" outlineLevel="0" collapsed="false"/>
    <row r="1042591" customFormat="false" ht="12.8" hidden="false" customHeight="true" outlineLevel="0" collapsed="false"/>
    <row r="1042592" customFormat="false" ht="12.8" hidden="false" customHeight="true" outlineLevel="0" collapsed="false"/>
    <row r="1042593" customFormat="false" ht="12.8" hidden="false" customHeight="true" outlineLevel="0" collapsed="false"/>
    <row r="1042594" customFormat="false" ht="12.8" hidden="false" customHeight="true" outlineLevel="0" collapsed="false"/>
    <row r="1042595" customFormat="false" ht="12.8" hidden="false" customHeight="true" outlineLevel="0" collapsed="false"/>
    <row r="1042596" customFormat="false" ht="12.8" hidden="false" customHeight="true" outlineLevel="0" collapsed="false"/>
    <row r="1042597" customFormat="false" ht="12.8" hidden="false" customHeight="true" outlineLevel="0" collapsed="false"/>
    <row r="1042598" customFormat="false" ht="12.8" hidden="false" customHeight="true" outlineLevel="0" collapsed="false"/>
    <row r="1042599" customFormat="false" ht="12.8" hidden="false" customHeight="true" outlineLevel="0" collapsed="false"/>
    <row r="1042600" customFormat="false" ht="12.8" hidden="false" customHeight="true" outlineLevel="0" collapsed="false"/>
    <row r="1042601" customFormat="false" ht="12.8" hidden="false" customHeight="true" outlineLevel="0" collapsed="false"/>
    <row r="1042602" customFormat="false" ht="12.8" hidden="false" customHeight="true" outlineLevel="0" collapsed="false"/>
    <row r="1042603" customFormat="false" ht="12.8" hidden="false" customHeight="true" outlineLevel="0" collapsed="false"/>
    <row r="1042604" customFormat="false" ht="12.8" hidden="false" customHeight="true" outlineLevel="0" collapsed="false"/>
    <row r="1042605" customFormat="false" ht="12.8" hidden="false" customHeight="true" outlineLevel="0" collapsed="false"/>
    <row r="1042606" customFormat="false" ht="12.8" hidden="false" customHeight="true" outlineLevel="0" collapsed="false"/>
    <row r="1042607" customFormat="false" ht="12.8" hidden="false" customHeight="true" outlineLevel="0" collapsed="false"/>
    <row r="1042608" customFormat="false" ht="12.8" hidden="false" customHeight="true" outlineLevel="0" collapsed="false"/>
    <row r="1042609" customFormat="false" ht="12.8" hidden="false" customHeight="true" outlineLevel="0" collapsed="false"/>
    <row r="1042610" customFormat="false" ht="12.8" hidden="false" customHeight="true" outlineLevel="0" collapsed="false"/>
    <row r="1042611" customFormat="false" ht="12.8" hidden="false" customHeight="true" outlineLevel="0" collapsed="false"/>
    <row r="1042612" customFormat="false" ht="12.8" hidden="false" customHeight="true" outlineLevel="0" collapsed="false"/>
    <row r="1042613" customFormat="false" ht="12.8" hidden="false" customHeight="true" outlineLevel="0" collapsed="false"/>
    <row r="1042614" customFormat="false" ht="12.8" hidden="false" customHeight="true" outlineLevel="0" collapsed="false"/>
    <row r="1042615" customFormat="false" ht="12.8" hidden="false" customHeight="true" outlineLevel="0" collapsed="false"/>
    <row r="1042616" customFormat="false" ht="12.8" hidden="false" customHeight="true" outlineLevel="0" collapsed="false"/>
    <row r="1042617" customFormat="false" ht="12.8" hidden="false" customHeight="true" outlineLevel="0" collapsed="false"/>
    <row r="1042618" customFormat="false" ht="12.8" hidden="false" customHeight="true" outlineLevel="0" collapsed="false"/>
    <row r="1042619" customFormat="false" ht="12.8" hidden="false" customHeight="true" outlineLevel="0" collapsed="false"/>
    <row r="1042620" customFormat="false" ht="12.8" hidden="false" customHeight="true" outlineLevel="0" collapsed="false"/>
    <row r="1042621" customFormat="false" ht="12.8" hidden="false" customHeight="true" outlineLevel="0" collapsed="false"/>
    <row r="1042622" customFormat="false" ht="12.8" hidden="false" customHeight="true" outlineLevel="0" collapsed="false"/>
    <row r="1042623" customFormat="false" ht="12.8" hidden="false" customHeight="true" outlineLevel="0" collapsed="false"/>
    <row r="1042624" customFormat="false" ht="12.8" hidden="false" customHeight="true" outlineLevel="0" collapsed="false"/>
    <row r="1042625" customFormat="false" ht="12.8" hidden="false" customHeight="true" outlineLevel="0" collapsed="false"/>
    <row r="1042626" customFormat="false" ht="12.8" hidden="false" customHeight="true" outlineLevel="0" collapsed="false"/>
    <row r="1042627" customFormat="false" ht="12.8" hidden="false" customHeight="true" outlineLevel="0" collapsed="false"/>
    <row r="1042628" customFormat="false" ht="12.8" hidden="false" customHeight="true" outlineLevel="0" collapsed="false"/>
    <row r="1042629" customFormat="false" ht="12.8" hidden="false" customHeight="true" outlineLevel="0" collapsed="false"/>
    <row r="1042630" customFormat="false" ht="12.8" hidden="false" customHeight="true" outlineLevel="0" collapsed="false"/>
    <row r="1042631" customFormat="false" ht="12.8" hidden="false" customHeight="true" outlineLevel="0" collapsed="false"/>
    <row r="1042632" customFormat="false" ht="12.8" hidden="false" customHeight="true" outlineLevel="0" collapsed="false"/>
    <row r="1042633" customFormat="false" ht="12.8" hidden="false" customHeight="true" outlineLevel="0" collapsed="false"/>
    <row r="1042634" customFormat="false" ht="12.8" hidden="false" customHeight="true" outlineLevel="0" collapsed="false"/>
    <row r="1042635" customFormat="false" ht="12.8" hidden="false" customHeight="true" outlineLevel="0" collapsed="false"/>
    <row r="1042636" customFormat="false" ht="12.8" hidden="false" customHeight="true" outlineLevel="0" collapsed="false"/>
    <row r="1042637" customFormat="false" ht="12.8" hidden="false" customHeight="true" outlineLevel="0" collapsed="false"/>
    <row r="1042638" customFormat="false" ht="12.8" hidden="false" customHeight="true" outlineLevel="0" collapsed="false"/>
    <row r="1042639" customFormat="false" ht="12.8" hidden="false" customHeight="true" outlineLevel="0" collapsed="false"/>
    <row r="1042640" customFormat="false" ht="12.8" hidden="false" customHeight="true" outlineLevel="0" collapsed="false"/>
    <row r="1042641" customFormat="false" ht="12.8" hidden="false" customHeight="true" outlineLevel="0" collapsed="false"/>
    <row r="1042642" customFormat="false" ht="12.8" hidden="false" customHeight="true" outlineLevel="0" collapsed="false"/>
    <row r="1042643" customFormat="false" ht="12.8" hidden="false" customHeight="true" outlineLevel="0" collapsed="false"/>
    <row r="1042644" customFormat="false" ht="12.8" hidden="false" customHeight="true" outlineLevel="0" collapsed="false"/>
    <row r="1042645" customFormat="false" ht="12.8" hidden="false" customHeight="true" outlineLevel="0" collapsed="false"/>
    <row r="1042646" customFormat="false" ht="12.8" hidden="false" customHeight="true" outlineLevel="0" collapsed="false"/>
    <row r="1042647" customFormat="false" ht="12.8" hidden="false" customHeight="true" outlineLevel="0" collapsed="false"/>
    <row r="1042648" customFormat="false" ht="12.8" hidden="false" customHeight="true" outlineLevel="0" collapsed="false"/>
    <row r="1042649" customFormat="false" ht="12.8" hidden="false" customHeight="true" outlineLevel="0" collapsed="false"/>
    <row r="1042650" customFormat="false" ht="12.8" hidden="false" customHeight="true" outlineLevel="0" collapsed="false"/>
    <row r="1042651" customFormat="false" ht="12.8" hidden="false" customHeight="true" outlineLevel="0" collapsed="false"/>
    <row r="1042652" customFormat="false" ht="12.8" hidden="false" customHeight="true" outlineLevel="0" collapsed="false"/>
    <row r="1042653" customFormat="false" ht="12.8" hidden="false" customHeight="true" outlineLevel="0" collapsed="false"/>
    <row r="1042654" customFormat="false" ht="12.8" hidden="false" customHeight="true" outlineLevel="0" collapsed="false"/>
    <row r="1042655" customFormat="false" ht="12.8" hidden="false" customHeight="true" outlineLevel="0" collapsed="false"/>
    <row r="1042656" customFormat="false" ht="12.8" hidden="false" customHeight="true" outlineLevel="0" collapsed="false"/>
    <row r="1042657" customFormat="false" ht="12.8" hidden="false" customHeight="true" outlineLevel="0" collapsed="false"/>
    <row r="1042658" customFormat="false" ht="12.8" hidden="false" customHeight="true" outlineLevel="0" collapsed="false"/>
    <row r="1042659" customFormat="false" ht="12.8" hidden="false" customHeight="true" outlineLevel="0" collapsed="false"/>
    <row r="1042660" customFormat="false" ht="12.8" hidden="false" customHeight="true" outlineLevel="0" collapsed="false"/>
    <row r="1042661" customFormat="false" ht="12.8" hidden="false" customHeight="true" outlineLevel="0" collapsed="false"/>
    <row r="1042662" customFormat="false" ht="12.8" hidden="false" customHeight="true" outlineLevel="0" collapsed="false"/>
    <row r="1042663" customFormat="false" ht="12.8" hidden="false" customHeight="true" outlineLevel="0" collapsed="false"/>
    <row r="1042664" customFormat="false" ht="12.8" hidden="false" customHeight="true" outlineLevel="0" collapsed="false"/>
    <row r="1042665" customFormat="false" ht="12.8" hidden="false" customHeight="true" outlineLevel="0" collapsed="false"/>
    <row r="1042666" customFormat="false" ht="12.8" hidden="false" customHeight="true" outlineLevel="0" collapsed="false"/>
    <row r="1042667" customFormat="false" ht="12.8" hidden="false" customHeight="true" outlineLevel="0" collapsed="false"/>
    <row r="1042668" customFormat="false" ht="12.8" hidden="false" customHeight="true" outlineLevel="0" collapsed="false"/>
    <row r="1042669" customFormat="false" ht="12.8" hidden="false" customHeight="true" outlineLevel="0" collapsed="false"/>
    <row r="1042670" customFormat="false" ht="12.8" hidden="false" customHeight="true" outlineLevel="0" collapsed="false"/>
    <row r="1042671" customFormat="false" ht="12.8" hidden="false" customHeight="true" outlineLevel="0" collapsed="false"/>
    <row r="1042672" customFormat="false" ht="12.8" hidden="false" customHeight="true" outlineLevel="0" collapsed="false"/>
    <row r="1042673" customFormat="false" ht="12.8" hidden="false" customHeight="true" outlineLevel="0" collapsed="false"/>
    <row r="1042674" customFormat="false" ht="12.8" hidden="false" customHeight="true" outlineLevel="0" collapsed="false"/>
    <row r="1042675" customFormat="false" ht="12.8" hidden="false" customHeight="true" outlineLevel="0" collapsed="false"/>
    <row r="1042676" customFormat="false" ht="12.8" hidden="false" customHeight="true" outlineLevel="0" collapsed="false"/>
    <row r="1042677" customFormat="false" ht="12.8" hidden="false" customHeight="true" outlineLevel="0" collapsed="false"/>
    <row r="1042678" customFormat="false" ht="12.8" hidden="false" customHeight="true" outlineLevel="0" collapsed="false"/>
    <row r="1042679" customFormat="false" ht="12.8" hidden="false" customHeight="true" outlineLevel="0" collapsed="false"/>
    <row r="1042680" customFormat="false" ht="12.8" hidden="false" customHeight="true" outlineLevel="0" collapsed="false"/>
    <row r="1042681" customFormat="false" ht="12.8" hidden="false" customHeight="true" outlineLevel="0" collapsed="false"/>
    <row r="1042682" customFormat="false" ht="12.8" hidden="false" customHeight="true" outlineLevel="0" collapsed="false"/>
    <row r="1042683" customFormat="false" ht="12.8" hidden="false" customHeight="true" outlineLevel="0" collapsed="false"/>
    <row r="1042684" customFormat="false" ht="12.8" hidden="false" customHeight="true" outlineLevel="0" collapsed="false"/>
    <row r="1042685" customFormat="false" ht="12.8" hidden="false" customHeight="true" outlineLevel="0" collapsed="false"/>
    <row r="1042686" customFormat="false" ht="12.8" hidden="false" customHeight="true" outlineLevel="0" collapsed="false"/>
    <row r="1042687" customFormat="false" ht="12.8" hidden="false" customHeight="true" outlineLevel="0" collapsed="false"/>
    <row r="1042688" customFormat="false" ht="12.8" hidden="false" customHeight="true" outlineLevel="0" collapsed="false"/>
    <row r="1042689" customFormat="false" ht="12.8" hidden="false" customHeight="true" outlineLevel="0" collapsed="false"/>
    <row r="1042690" customFormat="false" ht="12.8" hidden="false" customHeight="true" outlineLevel="0" collapsed="false"/>
    <row r="1042691" customFormat="false" ht="12.8" hidden="false" customHeight="true" outlineLevel="0" collapsed="false"/>
    <row r="1042692" customFormat="false" ht="12.8" hidden="false" customHeight="true" outlineLevel="0" collapsed="false"/>
    <row r="1042693" customFormat="false" ht="12.8" hidden="false" customHeight="true" outlineLevel="0" collapsed="false"/>
    <row r="1042694" customFormat="false" ht="12.8" hidden="false" customHeight="true" outlineLevel="0" collapsed="false"/>
    <row r="1042695" customFormat="false" ht="12.8" hidden="false" customHeight="true" outlineLevel="0" collapsed="false"/>
    <row r="1042696" customFormat="false" ht="12.8" hidden="false" customHeight="true" outlineLevel="0" collapsed="false"/>
    <row r="1042697" customFormat="false" ht="12.8" hidden="false" customHeight="true" outlineLevel="0" collapsed="false"/>
    <row r="1042698" customFormat="false" ht="12.8" hidden="false" customHeight="true" outlineLevel="0" collapsed="false"/>
    <row r="1042699" customFormat="false" ht="12.8" hidden="false" customHeight="true" outlineLevel="0" collapsed="false"/>
    <row r="1042700" customFormat="false" ht="12.8" hidden="false" customHeight="true" outlineLevel="0" collapsed="false"/>
    <row r="1042701" customFormat="false" ht="12.8" hidden="false" customHeight="true" outlineLevel="0" collapsed="false"/>
    <row r="1042702" customFormat="false" ht="12.8" hidden="false" customHeight="true" outlineLevel="0" collapsed="false"/>
    <row r="1042703" customFormat="false" ht="12.8" hidden="false" customHeight="true" outlineLevel="0" collapsed="false"/>
    <row r="1042704" customFormat="false" ht="12.8" hidden="false" customHeight="true" outlineLevel="0" collapsed="false"/>
    <row r="1042705" customFormat="false" ht="12.8" hidden="false" customHeight="true" outlineLevel="0" collapsed="false"/>
    <row r="1042706" customFormat="false" ht="12.8" hidden="false" customHeight="true" outlineLevel="0" collapsed="false"/>
    <row r="1042707" customFormat="false" ht="12.8" hidden="false" customHeight="true" outlineLevel="0" collapsed="false"/>
    <row r="1042708" customFormat="false" ht="12.8" hidden="false" customHeight="true" outlineLevel="0" collapsed="false"/>
    <row r="1042709" customFormat="false" ht="12.8" hidden="false" customHeight="true" outlineLevel="0" collapsed="false"/>
    <row r="1042710" customFormat="false" ht="12.8" hidden="false" customHeight="true" outlineLevel="0" collapsed="false"/>
    <row r="1042711" customFormat="false" ht="12.8" hidden="false" customHeight="true" outlineLevel="0" collapsed="false"/>
    <row r="1042712" customFormat="false" ht="12.8" hidden="false" customHeight="true" outlineLevel="0" collapsed="false"/>
    <row r="1042713" customFormat="false" ht="12.8" hidden="false" customHeight="true" outlineLevel="0" collapsed="false"/>
    <row r="1042714" customFormat="false" ht="12.8" hidden="false" customHeight="true" outlineLevel="0" collapsed="false"/>
    <row r="1042715" customFormat="false" ht="12.8" hidden="false" customHeight="true" outlineLevel="0" collapsed="false"/>
    <row r="1042716" customFormat="false" ht="12.8" hidden="false" customHeight="true" outlineLevel="0" collapsed="false"/>
    <row r="1042717" customFormat="false" ht="12.8" hidden="false" customHeight="true" outlineLevel="0" collapsed="false"/>
    <row r="1042718" customFormat="false" ht="12.8" hidden="false" customHeight="true" outlineLevel="0" collapsed="false"/>
    <row r="1042719" customFormat="false" ht="12.8" hidden="false" customHeight="true" outlineLevel="0" collapsed="false"/>
    <row r="1042720" customFormat="false" ht="12.8" hidden="false" customHeight="true" outlineLevel="0" collapsed="false"/>
    <row r="1042721" customFormat="false" ht="12.8" hidden="false" customHeight="true" outlineLevel="0" collapsed="false"/>
    <row r="1042722" customFormat="false" ht="12.8" hidden="false" customHeight="true" outlineLevel="0" collapsed="false"/>
    <row r="1042723" customFormat="false" ht="12.8" hidden="false" customHeight="true" outlineLevel="0" collapsed="false"/>
    <row r="1042724" customFormat="false" ht="12.8" hidden="false" customHeight="true" outlineLevel="0" collapsed="false"/>
    <row r="1042725" customFormat="false" ht="12.8" hidden="false" customHeight="true" outlineLevel="0" collapsed="false"/>
    <row r="1042726" customFormat="false" ht="12.8" hidden="false" customHeight="true" outlineLevel="0" collapsed="false"/>
    <row r="1042727" customFormat="false" ht="12.8" hidden="false" customHeight="true" outlineLevel="0" collapsed="false"/>
    <row r="1042728" customFormat="false" ht="12.8" hidden="false" customHeight="true" outlineLevel="0" collapsed="false"/>
    <row r="1042729" customFormat="false" ht="12.8" hidden="false" customHeight="true" outlineLevel="0" collapsed="false"/>
    <row r="1042730" customFormat="false" ht="12.8" hidden="false" customHeight="true" outlineLevel="0" collapsed="false"/>
    <row r="1042731" customFormat="false" ht="12.8" hidden="false" customHeight="true" outlineLevel="0" collapsed="false"/>
    <row r="1042732" customFormat="false" ht="12.8" hidden="false" customHeight="true" outlineLevel="0" collapsed="false"/>
    <row r="1042733" customFormat="false" ht="12.8" hidden="false" customHeight="true" outlineLevel="0" collapsed="false"/>
    <row r="1042734" customFormat="false" ht="12.8" hidden="false" customHeight="true" outlineLevel="0" collapsed="false"/>
    <row r="1042735" customFormat="false" ht="12.8" hidden="false" customHeight="true" outlineLevel="0" collapsed="false"/>
    <row r="1042736" customFormat="false" ht="12.8" hidden="false" customHeight="true" outlineLevel="0" collapsed="false"/>
    <row r="1042737" customFormat="false" ht="12.8" hidden="false" customHeight="true" outlineLevel="0" collapsed="false"/>
    <row r="1042738" customFormat="false" ht="12.8" hidden="false" customHeight="true" outlineLevel="0" collapsed="false"/>
    <row r="1042739" customFormat="false" ht="12.8" hidden="false" customHeight="true" outlineLevel="0" collapsed="false"/>
    <row r="1042740" customFormat="false" ht="12.8" hidden="false" customHeight="true" outlineLevel="0" collapsed="false"/>
    <row r="1042741" customFormat="false" ht="12.8" hidden="false" customHeight="true" outlineLevel="0" collapsed="false"/>
    <row r="1042742" customFormat="false" ht="12.8" hidden="false" customHeight="true" outlineLevel="0" collapsed="false"/>
    <row r="1042743" customFormat="false" ht="12.8" hidden="false" customHeight="true" outlineLevel="0" collapsed="false"/>
    <row r="1042744" customFormat="false" ht="12.8" hidden="false" customHeight="true" outlineLevel="0" collapsed="false"/>
    <row r="1042745" customFormat="false" ht="12.8" hidden="false" customHeight="true" outlineLevel="0" collapsed="false"/>
    <row r="1042746" customFormat="false" ht="12.8" hidden="false" customHeight="true" outlineLevel="0" collapsed="false"/>
    <row r="1042747" customFormat="false" ht="12.8" hidden="false" customHeight="true" outlineLevel="0" collapsed="false"/>
    <row r="1042748" customFormat="false" ht="12.8" hidden="false" customHeight="true" outlineLevel="0" collapsed="false"/>
    <row r="1042749" customFormat="false" ht="12.8" hidden="false" customHeight="true" outlineLevel="0" collapsed="false"/>
    <row r="1042750" customFormat="false" ht="12.8" hidden="false" customHeight="true" outlineLevel="0" collapsed="false"/>
    <row r="1042751" customFormat="false" ht="12.8" hidden="false" customHeight="true" outlineLevel="0" collapsed="false"/>
    <row r="1042752" customFormat="false" ht="12.8" hidden="false" customHeight="true" outlineLevel="0" collapsed="false"/>
    <row r="1042753" customFormat="false" ht="12.8" hidden="false" customHeight="true" outlineLevel="0" collapsed="false"/>
    <row r="1042754" customFormat="false" ht="12.8" hidden="false" customHeight="true" outlineLevel="0" collapsed="false"/>
    <row r="1042755" customFormat="false" ht="12.8" hidden="false" customHeight="true" outlineLevel="0" collapsed="false"/>
    <row r="1042756" customFormat="false" ht="12.8" hidden="false" customHeight="true" outlineLevel="0" collapsed="false"/>
    <row r="1042757" customFormat="false" ht="12.8" hidden="false" customHeight="true" outlineLevel="0" collapsed="false"/>
    <row r="1042758" customFormat="false" ht="12.8" hidden="false" customHeight="true" outlineLevel="0" collapsed="false"/>
    <row r="1042759" customFormat="false" ht="12.8" hidden="false" customHeight="true" outlineLevel="0" collapsed="false"/>
    <row r="1042760" customFormat="false" ht="12.8" hidden="false" customHeight="true" outlineLevel="0" collapsed="false"/>
    <row r="1042761" customFormat="false" ht="12.8" hidden="false" customHeight="true" outlineLevel="0" collapsed="false"/>
    <row r="1042762" customFormat="false" ht="12.8" hidden="false" customHeight="true" outlineLevel="0" collapsed="false"/>
    <row r="1042763" customFormat="false" ht="12.8" hidden="false" customHeight="true" outlineLevel="0" collapsed="false"/>
    <row r="1042764" customFormat="false" ht="12.8" hidden="false" customHeight="true" outlineLevel="0" collapsed="false"/>
    <row r="1042765" customFormat="false" ht="12.8" hidden="false" customHeight="true" outlineLevel="0" collapsed="false"/>
    <row r="1042766" customFormat="false" ht="12.8" hidden="false" customHeight="true" outlineLevel="0" collapsed="false"/>
    <row r="1042767" customFormat="false" ht="12.8" hidden="false" customHeight="true" outlineLevel="0" collapsed="false"/>
    <row r="1042768" customFormat="false" ht="12.8" hidden="false" customHeight="true" outlineLevel="0" collapsed="false"/>
    <row r="1042769" customFormat="false" ht="12.8" hidden="false" customHeight="true" outlineLevel="0" collapsed="false"/>
    <row r="1042770" customFormat="false" ht="12.8" hidden="false" customHeight="true" outlineLevel="0" collapsed="false"/>
    <row r="1042771" customFormat="false" ht="12.8" hidden="false" customHeight="true" outlineLevel="0" collapsed="false"/>
    <row r="1042772" customFormat="false" ht="12.8" hidden="false" customHeight="true" outlineLevel="0" collapsed="false"/>
    <row r="1042773" customFormat="false" ht="12.8" hidden="false" customHeight="true" outlineLevel="0" collapsed="false"/>
    <row r="1042774" customFormat="false" ht="12.8" hidden="false" customHeight="true" outlineLevel="0" collapsed="false"/>
    <row r="1042775" customFormat="false" ht="12.8" hidden="false" customHeight="true" outlineLevel="0" collapsed="false"/>
    <row r="1042776" customFormat="false" ht="12.8" hidden="false" customHeight="true" outlineLevel="0" collapsed="false"/>
    <row r="1042777" customFormat="false" ht="12.8" hidden="false" customHeight="true" outlineLevel="0" collapsed="false"/>
    <row r="1042778" customFormat="false" ht="12.8" hidden="false" customHeight="true" outlineLevel="0" collapsed="false"/>
    <row r="1042779" customFormat="false" ht="12.8" hidden="false" customHeight="true" outlineLevel="0" collapsed="false"/>
    <row r="1042780" customFormat="false" ht="12.8" hidden="false" customHeight="true" outlineLevel="0" collapsed="false"/>
    <row r="1042781" customFormat="false" ht="12.8" hidden="false" customHeight="true" outlineLevel="0" collapsed="false"/>
    <row r="1042782" customFormat="false" ht="12.8" hidden="false" customHeight="true" outlineLevel="0" collapsed="false"/>
    <row r="1042783" customFormat="false" ht="12.8" hidden="false" customHeight="true" outlineLevel="0" collapsed="false"/>
    <row r="1042784" customFormat="false" ht="12.8" hidden="false" customHeight="true" outlineLevel="0" collapsed="false"/>
    <row r="1042785" customFormat="false" ht="12.8" hidden="false" customHeight="true" outlineLevel="0" collapsed="false"/>
    <row r="1042786" customFormat="false" ht="12.8" hidden="false" customHeight="true" outlineLevel="0" collapsed="false"/>
    <row r="1042787" customFormat="false" ht="12.8" hidden="false" customHeight="true" outlineLevel="0" collapsed="false"/>
    <row r="1042788" customFormat="false" ht="12.8" hidden="false" customHeight="true" outlineLevel="0" collapsed="false"/>
    <row r="1042789" customFormat="false" ht="12.8" hidden="false" customHeight="true" outlineLevel="0" collapsed="false"/>
    <row r="1042790" customFormat="false" ht="12.8" hidden="false" customHeight="true" outlineLevel="0" collapsed="false"/>
    <row r="1042791" customFormat="false" ht="12.8" hidden="false" customHeight="true" outlineLevel="0" collapsed="false"/>
    <row r="1042792" customFormat="false" ht="12.8" hidden="false" customHeight="true" outlineLevel="0" collapsed="false"/>
    <row r="1042793" customFormat="false" ht="12.8" hidden="false" customHeight="true" outlineLevel="0" collapsed="false"/>
    <row r="1042794" customFormat="false" ht="12.8" hidden="false" customHeight="true" outlineLevel="0" collapsed="false"/>
    <row r="1042795" customFormat="false" ht="12.8" hidden="false" customHeight="true" outlineLevel="0" collapsed="false"/>
    <row r="1042796" customFormat="false" ht="12.8" hidden="false" customHeight="true" outlineLevel="0" collapsed="false"/>
    <row r="1042797" customFormat="false" ht="12.8" hidden="false" customHeight="true" outlineLevel="0" collapsed="false"/>
    <row r="1042798" customFormat="false" ht="12.8" hidden="false" customHeight="true" outlineLevel="0" collapsed="false"/>
    <row r="1042799" customFormat="false" ht="12.8" hidden="false" customHeight="true" outlineLevel="0" collapsed="false"/>
    <row r="1042800" customFormat="false" ht="12.8" hidden="false" customHeight="true" outlineLevel="0" collapsed="false"/>
    <row r="1042801" customFormat="false" ht="12.8" hidden="false" customHeight="true" outlineLevel="0" collapsed="false"/>
    <row r="1042802" customFormat="false" ht="12.8" hidden="false" customHeight="true" outlineLevel="0" collapsed="false"/>
    <row r="1042803" customFormat="false" ht="12.8" hidden="false" customHeight="true" outlineLevel="0" collapsed="false"/>
    <row r="1042804" customFormat="false" ht="12.8" hidden="false" customHeight="true" outlineLevel="0" collapsed="false"/>
    <row r="1042805" customFormat="false" ht="12.8" hidden="false" customHeight="true" outlineLevel="0" collapsed="false"/>
    <row r="1042806" customFormat="false" ht="12.8" hidden="false" customHeight="true" outlineLevel="0" collapsed="false"/>
    <row r="1042807" customFormat="false" ht="12.8" hidden="false" customHeight="true" outlineLevel="0" collapsed="false"/>
    <row r="1042808" customFormat="false" ht="12.8" hidden="false" customHeight="true" outlineLevel="0" collapsed="false"/>
    <row r="1042809" customFormat="false" ht="12.8" hidden="false" customHeight="true" outlineLevel="0" collapsed="false"/>
    <row r="1042810" customFormat="false" ht="12.8" hidden="false" customHeight="true" outlineLevel="0" collapsed="false"/>
    <row r="1042811" customFormat="false" ht="12.8" hidden="false" customHeight="true" outlineLevel="0" collapsed="false"/>
    <row r="1042812" customFormat="false" ht="12.8" hidden="false" customHeight="true" outlineLevel="0" collapsed="false"/>
    <row r="1042813" customFormat="false" ht="12.8" hidden="false" customHeight="true" outlineLevel="0" collapsed="false"/>
    <row r="1042814" customFormat="false" ht="12.8" hidden="false" customHeight="true" outlineLevel="0" collapsed="false"/>
    <row r="1042815" customFormat="false" ht="12.8" hidden="false" customHeight="true" outlineLevel="0" collapsed="false"/>
    <row r="1042816" customFormat="false" ht="12.8" hidden="false" customHeight="true" outlineLevel="0" collapsed="false"/>
    <row r="1042817" customFormat="false" ht="12.8" hidden="false" customHeight="true" outlineLevel="0" collapsed="false"/>
    <row r="1042818" customFormat="false" ht="12.8" hidden="false" customHeight="true" outlineLevel="0" collapsed="false"/>
    <row r="1042819" customFormat="false" ht="12.8" hidden="false" customHeight="true" outlineLevel="0" collapsed="false"/>
    <row r="1042820" customFormat="false" ht="12.8" hidden="false" customHeight="true" outlineLevel="0" collapsed="false"/>
    <row r="1042821" customFormat="false" ht="12.8" hidden="false" customHeight="true" outlineLevel="0" collapsed="false"/>
    <row r="1042822" customFormat="false" ht="12.8" hidden="false" customHeight="true" outlineLevel="0" collapsed="false"/>
    <row r="1042823" customFormat="false" ht="12.8" hidden="false" customHeight="true" outlineLevel="0" collapsed="false"/>
    <row r="1042824" customFormat="false" ht="12.8" hidden="false" customHeight="true" outlineLevel="0" collapsed="false"/>
    <row r="1042825" customFormat="false" ht="12.8" hidden="false" customHeight="true" outlineLevel="0" collapsed="false"/>
    <row r="1042826" customFormat="false" ht="12.8" hidden="false" customHeight="true" outlineLevel="0" collapsed="false"/>
    <row r="1042827" customFormat="false" ht="12.8" hidden="false" customHeight="true" outlineLevel="0" collapsed="false"/>
    <row r="1042828" customFormat="false" ht="12.8" hidden="false" customHeight="true" outlineLevel="0" collapsed="false"/>
    <row r="1042829" customFormat="false" ht="12.8" hidden="false" customHeight="true" outlineLevel="0" collapsed="false"/>
    <row r="1042830" customFormat="false" ht="12.8" hidden="false" customHeight="true" outlineLevel="0" collapsed="false"/>
    <row r="1042831" customFormat="false" ht="12.8" hidden="false" customHeight="true" outlineLevel="0" collapsed="false"/>
    <row r="1042832" customFormat="false" ht="12.8" hidden="false" customHeight="true" outlineLevel="0" collapsed="false"/>
    <row r="1042833" customFormat="false" ht="12.8" hidden="false" customHeight="true" outlineLevel="0" collapsed="false"/>
    <row r="1042834" customFormat="false" ht="12.8" hidden="false" customHeight="true" outlineLevel="0" collapsed="false"/>
    <row r="1042835" customFormat="false" ht="12.8" hidden="false" customHeight="true" outlineLevel="0" collapsed="false"/>
    <row r="1042836" customFormat="false" ht="12.8" hidden="false" customHeight="true" outlineLevel="0" collapsed="false"/>
    <row r="1042837" customFormat="false" ht="12.8" hidden="false" customHeight="true" outlineLevel="0" collapsed="false"/>
    <row r="1042838" customFormat="false" ht="12.8" hidden="false" customHeight="true" outlineLevel="0" collapsed="false"/>
    <row r="1042839" customFormat="false" ht="12.8" hidden="false" customHeight="true" outlineLevel="0" collapsed="false"/>
    <row r="1042840" customFormat="false" ht="12.8" hidden="false" customHeight="true" outlineLevel="0" collapsed="false"/>
    <row r="1042841" customFormat="false" ht="12.8" hidden="false" customHeight="true" outlineLevel="0" collapsed="false"/>
    <row r="1042842" customFormat="false" ht="12.8" hidden="false" customHeight="true" outlineLevel="0" collapsed="false"/>
    <row r="1042843" customFormat="false" ht="12.8" hidden="false" customHeight="true" outlineLevel="0" collapsed="false"/>
    <row r="1042844" customFormat="false" ht="12.8" hidden="false" customHeight="true" outlineLevel="0" collapsed="false"/>
    <row r="1042845" customFormat="false" ht="12.8" hidden="false" customHeight="true" outlineLevel="0" collapsed="false"/>
    <row r="1042846" customFormat="false" ht="12.8" hidden="false" customHeight="true" outlineLevel="0" collapsed="false"/>
    <row r="1042847" customFormat="false" ht="12.8" hidden="false" customHeight="true" outlineLevel="0" collapsed="false"/>
    <row r="1042848" customFormat="false" ht="12.8" hidden="false" customHeight="true" outlineLevel="0" collapsed="false"/>
    <row r="1042849" customFormat="false" ht="12.8" hidden="false" customHeight="true" outlineLevel="0" collapsed="false"/>
    <row r="1042850" customFormat="false" ht="12.8" hidden="false" customHeight="true" outlineLevel="0" collapsed="false"/>
    <row r="1042851" customFormat="false" ht="12.8" hidden="false" customHeight="true" outlineLevel="0" collapsed="false"/>
    <row r="1042852" customFormat="false" ht="12.8" hidden="false" customHeight="true" outlineLevel="0" collapsed="false"/>
    <row r="1042853" customFormat="false" ht="12.8" hidden="false" customHeight="true" outlineLevel="0" collapsed="false"/>
    <row r="1042854" customFormat="false" ht="12.8" hidden="false" customHeight="true" outlineLevel="0" collapsed="false"/>
    <row r="1042855" customFormat="false" ht="12.8" hidden="false" customHeight="true" outlineLevel="0" collapsed="false"/>
    <row r="1042856" customFormat="false" ht="12.8" hidden="false" customHeight="true" outlineLevel="0" collapsed="false"/>
    <row r="1042857" customFormat="false" ht="12.8" hidden="false" customHeight="true" outlineLevel="0" collapsed="false"/>
    <row r="1042858" customFormat="false" ht="12.8" hidden="false" customHeight="true" outlineLevel="0" collapsed="false"/>
    <row r="1042859" customFormat="false" ht="12.8" hidden="false" customHeight="true" outlineLevel="0" collapsed="false"/>
    <row r="1042860" customFormat="false" ht="12.8" hidden="false" customHeight="true" outlineLevel="0" collapsed="false"/>
    <row r="1042861" customFormat="false" ht="12.8" hidden="false" customHeight="true" outlineLevel="0" collapsed="false"/>
    <row r="1042862" customFormat="false" ht="12.8" hidden="false" customHeight="true" outlineLevel="0" collapsed="false"/>
    <row r="1042863" customFormat="false" ht="12.8" hidden="false" customHeight="true" outlineLevel="0" collapsed="false"/>
    <row r="1042864" customFormat="false" ht="12.8" hidden="false" customHeight="true" outlineLevel="0" collapsed="false"/>
    <row r="1042865" customFormat="false" ht="12.8" hidden="false" customHeight="true" outlineLevel="0" collapsed="false"/>
    <row r="1042866" customFormat="false" ht="12.8" hidden="false" customHeight="true" outlineLevel="0" collapsed="false"/>
    <row r="1042867" customFormat="false" ht="12.8" hidden="false" customHeight="true" outlineLevel="0" collapsed="false"/>
    <row r="1042868" customFormat="false" ht="12.8" hidden="false" customHeight="true" outlineLevel="0" collapsed="false"/>
    <row r="1042869" customFormat="false" ht="12.8" hidden="false" customHeight="true" outlineLevel="0" collapsed="false"/>
    <row r="1042870" customFormat="false" ht="12.8" hidden="false" customHeight="true" outlineLevel="0" collapsed="false"/>
    <row r="1042871" customFormat="false" ht="12.8" hidden="false" customHeight="true" outlineLevel="0" collapsed="false"/>
    <row r="1042872" customFormat="false" ht="12.8" hidden="false" customHeight="true" outlineLevel="0" collapsed="false"/>
    <row r="1042873" customFormat="false" ht="12.8" hidden="false" customHeight="true" outlineLevel="0" collapsed="false"/>
    <row r="1042874" customFormat="false" ht="12.8" hidden="false" customHeight="true" outlineLevel="0" collapsed="false"/>
    <row r="1042875" customFormat="false" ht="12.8" hidden="false" customHeight="true" outlineLevel="0" collapsed="false"/>
    <row r="1042876" customFormat="false" ht="12.8" hidden="false" customHeight="true" outlineLevel="0" collapsed="false"/>
    <row r="1042877" customFormat="false" ht="12.8" hidden="false" customHeight="true" outlineLevel="0" collapsed="false"/>
    <row r="1042878" customFormat="false" ht="12.8" hidden="false" customHeight="true" outlineLevel="0" collapsed="false"/>
    <row r="1042879" customFormat="false" ht="12.8" hidden="false" customHeight="true" outlineLevel="0" collapsed="false"/>
    <row r="1042880" customFormat="false" ht="12.8" hidden="false" customHeight="true" outlineLevel="0" collapsed="false"/>
    <row r="1042881" customFormat="false" ht="12.8" hidden="false" customHeight="true" outlineLevel="0" collapsed="false"/>
    <row r="1042882" customFormat="false" ht="12.8" hidden="false" customHeight="true" outlineLevel="0" collapsed="false"/>
    <row r="1042883" customFormat="false" ht="12.8" hidden="false" customHeight="true" outlineLevel="0" collapsed="false"/>
    <row r="1042884" customFormat="false" ht="12.8" hidden="false" customHeight="true" outlineLevel="0" collapsed="false"/>
    <row r="1042885" customFormat="false" ht="12.8" hidden="false" customHeight="true" outlineLevel="0" collapsed="false"/>
    <row r="1042886" customFormat="false" ht="12.8" hidden="false" customHeight="true" outlineLevel="0" collapsed="false"/>
    <row r="1042887" customFormat="false" ht="12.8" hidden="false" customHeight="true" outlineLevel="0" collapsed="false"/>
    <row r="1042888" customFormat="false" ht="12.8" hidden="false" customHeight="true" outlineLevel="0" collapsed="false"/>
    <row r="1042889" customFormat="false" ht="12.8" hidden="false" customHeight="true" outlineLevel="0" collapsed="false"/>
    <row r="1042890" customFormat="false" ht="12.8" hidden="false" customHeight="true" outlineLevel="0" collapsed="false"/>
    <row r="1042891" customFormat="false" ht="12.8" hidden="false" customHeight="true" outlineLevel="0" collapsed="false"/>
    <row r="1042892" customFormat="false" ht="12.8" hidden="false" customHeight="true" outlineLevel="0" collapsed="false"/>
    <row r="1042893" customFormat="false" ht="12.8" hidden="false" customHeight="true" outlineLevel="0" collapsed="false"/>
    <row r="1042894" customFormat="false" ht="12.8" hidden="false" customHeight="true" outlineLevel="0" collapsed="false"/>
    <row r="1042895" customFormat="false" ht="12.8" hidden="false" customHeight="true" outlineLevel="0" collapsed="false"/>
    <row r="1042896" customFormat="false" ht="12.8" hidden="false" customHeight="true" outlineLevel="0" collapsed="false"/>
    <row r="1042897" customFormat="false" ht="12.8" hidden="false" customHeight="true" outlineLevel="0" collapsed="false"/>
    <row r="1042898" customFormat="false" ht="12.8" hidden="false" customHeight="true" outlineLevel="0" collapsed="false"/>
    <row r="1042899" customFormat="false" ht="12.8" hidden="false" customHeight="true" outlineLevel="0" collapsed="false"/>
    <row r="1042900" customFormat="false" ht="12.8" hidden="false" customHeight="true" outlineLevel="0" collapsed="false"/>
    <row r="1042901" customFormat="false" ht="12.8" hidden="false" customHeight="true" outlineLevel="0" collapsed="false"/>
    <row r="1042902" customFormat="false" ht="12.8" hidden="false" customHeight="true" outlineLevel="0" collapsed="false"/>
    <row r="1042903" customFormat="false" ht="12.8" hidden="false" customHeight="true" outlineLevel="0" collapsed="false"/>
    <row r="1042904" customFormat="false" ht="12.8" hidden="false" customHeight="true" outlineLevel="0" collapsed="false"/>
    <row r="1042905" customFormat="false" ht="12.8" hidden="false" customHeight="true" outlineLevel="0" collapsed="false"/>
    <row r="1042906" customFormat="false" ht="12.8" hidden="false" customHeight="true" outlineLevel="0" collapsed="false"/>
    <row r="1042907" customFormat="false" ht="12.8" hidden="false" customHeight="true" outlineLevel="0" collapsed="false"/>
    <row r="1042908" customFormat="false" ht="12.8" hidden="false" customHeight="true" outlineLevel="0" collapsed="false"/>
    <row r="1042909" customFormat="false" ht="12.8" hidden="false" customHeight="true" outlineLevel="0" collapsed="false"/>
    <row r="1042910" customFormat="false" ht="12.8" hidden="false" customHeight="true" outlineLevel="0" collapsed="false"/>
    <row r="1042911" customFormat="false" ht="12.8" hidden="false" customHeight="true" outlineLevel="0" collapsed="false"/>
    <row r="1042912" customFormat="false" ht="12.8" hidden="false" customHeight="true" outlineLevel="0" collapsed="false"/>
    <row r="1042913" customFormat="false" ht="12.8" hidden="false" customHeight="true" outlineLevel="0" collapsed="false"/>
    <row r="1042914" customFormat="false" ht="12.8" hidden="false" customHeight="true" outlineLevel="0" collapsed="false"/>
    <row r="1042915" customFormat="false" ht="12.8" hidden="false" customHeight="true" outlineLevel="0" collapsed="false"/>
    <row r="1042916" customFormat="false" ht="12.8" hidden="false" customHeight="true" outlineLevel="0" collapsed="false"/>
    <row r="1042917" customFormat="false" ht="12.8" hidden="false" customHeight="true" outlineLevel="0" collapsed="false"/>
    <row r="1042918" customFormat="false" ht="12.8" hidden="false" customHeight="true" outlineLevel="0" collapsed="false"/>
    <row r="1042919" customFormat="false" ht="12.8" hidden="false" customHeight="true" outlineLevel="0" collapsed="false"/>
    <row r="1042920" customFormat="false" ht="12.8" hidden="false" customHeight="true" outlineLevel="0" collapsed="false"/>
    <row r="1042921" customFormat="false" ht="12.8" hidden="false" customHeight="true" outlineLevel="0" collapsed="false"/>
    <row r="1042922" customFormat="false" ht="12.8" hidden="false" customHeight="true" outlineLevel="0" collapsed="false"/>
    <row r="1042923" customFormat="false" ht="12.8" hidden="false" customHeight="true" outlineLevel="0" collapsed="false"/>
    <row r="1042924" customFormat="false" ht="12.8" hidden="false" customHeight="true" outlineLevel="0" collapsed="false"/>
    <row r="1042925" customFormat="false" ht="12.8" hidden="false" customHeight="true" outlineLevel="0" collapsed="false"/>
    <row r="1042926" customFormat="false" ht="12.8" hidden="false" customHeight="true" outlineLevel="0" collapsed="false"/>
    <row r="1042927" customFormat="false" ht="12.8" hidden="false" customHeight="true" outlineLevel="0" collapsed="false"/>
    <row r="1042928" customFormat="false" ht="12.8" hidden="false" customHeight="true" outlineLevel="0" collapsed="false"/>
    <row r="1042929" customFormat="false" ht="12.8" hidden="false" customHeight="true" outlineLevel="0" collapsed="false"/>
    <row r="1042930" customFormat="false" ht="12.8" hidden="false" customHeight="true" outlineLevel="0" collapsed="false"/>
    <row r="1042931" customFormat="false" ht="12.8" hidden="false" customHeight="true" outlineLevel="0" collapsed="false"/>
    <row r="1042932" customFormat="false" ht="12.8" hidden="false" customHeight="true" outlineLevel="0" collapsed="false"/>
    <row r="1042933" customFormat="false" ht="12.8" hidden="false" customHeight="true" outlineLevel="0" collapsed="false"/>
    <row r="1042934" customFormat="false" ht="12.8" hidden="false" customHeight="true" outlineLevel="0" collapsed="false"/>
    <row r="1042935" customFormat="false" ht="12.8" hidden="false" customHeight="true" outlineLevel="0" collapsed="false"/>
    <row r="1042936" customFormat="false" ht="12.8" hidden="false" customHeight="true" outlineLevel="0" collapsed="false"/>
    <row r="1042937" customFormat="false" ht="12.8" hidden="false" customHeight="true" outlineLevel="0" collapsed="false"/>
    <row r="1042938" customFormat="false" ht="12.8" hidden="false" customHeight="true" outlineLevel="0" collapsed="false"/>
    <row r="1042939" customFormat="false" ht="12.8" hidden="false" customHeight="true" outlineLevel="0" collapsed="false"/>
    <row r="1042940" customFormat="false" ht="12.8" hidden="false" customHeight="true" outlineLevel="0" collapsed="false"/>
    <row r="1042941" customFormat="false" ht="12.8" hidden="false" customHeight="true" outlineLevel="0" collapsed="false"/>
    <row r="1042942" customFormat="false" ht="12.8" hidden="false" customHeight="true" outlineLevel="0" collapsed="false"/>
    <row r="1042943" customFormat="false" ht="12.8" hidden="false" customHeight="true" outlineLevel="0" collapsed="false"/>
    <row r="1042944" customFormat="false" ht="12.8" hidden="false" customHeight="true" outlineLevel="0" collapsed="false"/>
    <row r="1042945" customFormat="false" ht="12.8" hidden="false" customHeight="true" outlineLevel="0" collapsed="false"/>
    <row r="1042946" customFormat="false" ht="12.8" hidden="false" customHeight="true" outlineLevel="0" collapsed="false"/>
    <row r="1042947" customFormat="false" ht="12.8" hidden="false" customHeight="true" outlineLevel="0" collapsed="false"/>
    <row r="1042948" customFormat="false" ht="12.8" hidden="false" customHeight="true" outlineLevel="0" collapsed="false"/>
    <row r="1042949" customFormat="false" ht="12.8" hidden="false" customHeight="true" outlineLevel="0" collapsed="false"/>
    <row r="1042950" customFormat="false" ht="12.8" hidden="false" customHeight="true" outlineLevel="0" collapsed="false"/>
    <row r="1042951" customFormat="false" ht="12.8" hidden="false" customHeight="true" outlineLevel="0" collapsed="false"/>
    <row r="1042952" customFormat="false" ht="12.8" hidden="false" customHeight="true" outlineLevel="0" collapsed="false"/>
    <row r="1042953" customFormat="false" ht="12.8" hidden="false" customHeight="true" outlineLevel="0" collapsed="false"/>
    <row r="1042954" customFormat="false" ht="12.8" hidden="false" customHeight="true" outlineLevel="0" collapsed="false"/>
    <row r="1042955" customFormat="false" ht="12.8" hidden="false" customHeight="true" outlineLevel="0" collapsed="false"/>
    <row r="1042956" customFormat="false" ht="12.8" hidden="false" customHeight="true" outlineLevel="0" collapsed="false"/>
    <row r="1042957" customFormat="false" ht="12.8" hidden="false" customHeight="true" outlineLevel="0" collapsed="false"/>
    <row r="1042958" customFormat="false" ht="12.8" hidden="false" customHeight="true" outlineLevel="0" collapsed="false"/>
    <row r="1042959" customFormat="false" ht="12.8" hidden="false" customHeight="true" outlineLevel="0" collapsed="false"/>
    <row r="1042960" customFormat="false" ht="12.8" hidden="false" customHeight="true" outlineLevel="0" collapsed="false"/>
    <row r="1042961" customFormat="false" ht="12.8" hidden="false" customHeight="true" outlineLevel="0" collapsed="false"/>
    <row r="1042962" customFormat="false" ht="12.8" hidden="false" customHeight="true" outlineLevel="0" collapsed="false"/>
    <row r="1042963" customFormat="false" ht="12.8" hidden="false" customHeight="true" outlineLevel="0" collapsed="false"/>
    <row r="1042964" customFormat="false" ht="12.8" hidden="false" customHeight="true" outlineLevel="0" collapsed="false"/>
    <row r="1042965" customFormat="false" ht="12.8" hidden="false" customHeight="true" outlineLevel="0" collapsed="false"/>
    <row r="1042966" customFormat="false" ht="12.8" hidden="false" customHeight="true" outlineLevel="0" collapsed="false"/>
    <row r="1042967" customFormat="false" ht="12.8" hidden="false" customHeight="true" outlineLevel="0" collapsed="false"/>
    <row r="1042968" customFormat="false" ht="12.8" hidden="false" customHeight="true" outlineLevel="0" collapsed="false"/>
    <row r="1042969" customFormat="false" ht="12.8" hidden="false" customHeight="true" outlineLevel="0" collapsed="false"/>
    <row r="1042970" customFormat="false" ht="12.8" hidden="false" customHeight="true" outlineLevel="0" collapsed="false"/>
    <row r="1042971" customFormat="false" ht="12.8" hidden="false" customHeight="true" outlineLevel="0" collapsed="false"/>
    <row r="1042972" customFormat="false" ht="12.8" hidden="false" customHeight="true" outlineLevel="0" collapsed="false"/>
    <row r="1042973" customFormat="false" ht="12.8" hidden="false" customHeight="true" outlineLevel="0" collapsed="false"/>
    <row r="1042974" customFormat="false" ht="12.8" hidden="false" customHeight="true" outlineLevel="0" collapsed="false"/>
    <row r="1042975" customFormat="false" ht="12.8" hidden="false" customHeight="true" outlineLevel="0" collapsed="false"/>
    <row r="1042976" customFormat="false" ht="12.8" hidden="false" customHeight="true" outlineLevel="0" collapsed="false"/>
    <row r="1042977" customFormat="false" ht="12.8" hidden="false" customHeight="true" outlineLevel="0" collapsed="false"/>
    <row r="1042978" customFormat="false" ht="12.8" hidden="false" customHeight="true" outlineLevel="0" collapsed="false"/>
    <row r="1042979" customFormat="false" ht="12.8" hidden="false" customHeight="true" outlineLevel="0" collapsed="false"/>
    <row r="1042980" customFormat="false" ht="12.8" hidden="false" customHeight="true" outlineLevel="0" collapsed="false"/>
    <row r="1042981" customFormat="false" ht="12.8" hidden="false" customHeight="true" outlineLevel="0" collapsed="false"/>
    <row r="1042982" customFormat="false" ht="12.8" hidden="false" customHeight="true" outlineLevel="0" collapsed="false"/>
    <row r="1042983" customFormat="false" ht="12.8" hidden="false" customHeight="true" outlineLevel="0" collapsed="false"/>
    <row r="1042984" customFormat="false" ht="12.8" hidden="false" customHeight="true" outlineLevel="0" collapsed="false"/>
    <row r="1042985" customFormat="false" ht="12.8" hidden="false" customHeight="true" outlineLevel="0" collapsed="false"/>
    <row r="1042986" customFormat="false" ht="12.8" hidden="false" customHeight="true" outlineLevel="0" collapsed="false"/>
    <row r="1042987" customFormat="false" ht="12.8" hidden="false" customHeight="true" outlineLevel="0" collapsed="false"/>
    <row r="1042988" customFormat="false" ht="12.8" hidden="false" customHeight="true" outlineLevel="0" collapsed="false"/>
    <row r="1042989" customFormat="false" ht="12.8" hidden="false" customHeight="true" outlineLevel="0" collapsed="false"/>
    <row r="1042990" customFormat="false" ht="12.8" hidden="false" customHeight="true" outlineLevel="0" collapsed="false"/>
    <row r="1042991" customFormat="false" ht="12.8" hidden="false" customHeight="true" outlineLevel="0" collapsed="false"/>
    <row r="1042992" customFormat="false" ht="12.8" hidden="false" customHeight="true" outlineLevel="0" collapsed="false"/>
    <row r="1042993" customFormat="false" ht="12.8" hidden="false" customHeight="true" outlineLevel="0" collapsed="false"/>
    <row r="1042994" customFormat="false" ht="12.8" hidden="false" customHeight="true" outlineLevel="0" collapsed="false"/>
    <row r="1042995" customFormat="false" ht="12.8" hidden="false" customHeight="true" outlineLevel="0" collapsed="false"/>
    <row r="1042996" customFormat="false" ht="12.8" hidden="false" customHeight="true" outlineLevel="0" collapsed="false"/>
    <row r="1042997" customFormat="false" ht="12.8" hidden="false" customHeight="true" outlineLevel="0" collapsed="false"/>
    <row r="1042998" customFormat="false" ht="12.8" hidden="false" customHeight="true" outlineLevel="0" collapsed="false"/>
    <row r="1042999" customFormat="false" ht="12.8" hidden="false" customHeight="true" outlineLevel="0" collapsed="false"/>
    <row r="1043000" customFormat="false" ht="12.8" hidden="false" customHeight="true" outlineLevel="0" collapsed="false"/>
    <row r="1043001" customFormat="false" ht="12.8" hidden="false" customHeight="true" outlineLevel="0" collapsed="false"/>
    <row r="1043002" customFormat="false" ht="12.8" hidden="false" customHeight="true" outlineLevel="0" collapsed="false"/>
    <row r="1043003" customFormat="false" ht="12.8" hidden="false" customHeight="true" outlineLevel="0" collapsed="false"/>
    <row r="1043004" customFormat="false" ht="12.8" hidden="false" customHeight="true" outlineLevel="0" collapsed="false"/>
    <row r="1043005" customFormat="false" ht="12.8" hidden="false" customHeight="true" outlineLevel="0" collapsed="false"/>
    <row r="1043006" customFormat="false" ht="12.8" hidden="false" customHeight="true" outlineLevel="0" collapsed="false"/>
    <row r="1043007" customFormat="false" ht="12.8" hidden="false" customHeight="true" outlineLevel="0" collapsed="false"/>
    <row r="1043008" customFormat="false" ht="12.8" hidden="false" customHeight="true" outlineLevel="0" collapsed="false"/>
    <row r="1043009" customFormat="false" ht="12.8" hidden="false" customHeight="true" outlineLevel="0" collapsed="false"/>
    <row r="1043010" customFormat="false" ht="12.8" hidden="false" customHeight="true" outlineLevel="0" collapsed="false"/>
    <row r="1043011" customFormat="false" ht="12.8" hidden="false" customHeight="true" outlineLevel="0" collapsed="false"/>
    <row r="1043012" customFormat="false" ht="12.8" hidden="false" customHeight="true" outlineLevel="0" collapsed="false"/>
    <row r="1043013" customFormat="false" ht="12.8" hidden="false" customHeight="true" outlineLevel="0" collapsed="false"/>
    <row r="1043014" customFormat="false" ht="12.8" hidden="false" customHeight="true" outlineLevel="0" collapsed="false"/>
    <row r="1043015" customFormat="false" ht="12.8" hidden="false" customHeight="true" outlineLevel="0" collapsed="false"/>
    <row r="1043016" customFormat="false" ht="12.8" hidden="false" customHeight="true" outlineLevel="0" collapsed="false"/>
    <row r="1043017" customFormat="false" ht="12.8" hidden="false" customHeight="true" outlineLevel="0" collapsed="false"/>
    <row r="1043018" customFormat="false" ht="12.8" hidden="false" customHeight="true" outlineLevel="0" collapsed="false"/>
    <row r="1043019" customFormat="false" ht="12.8" hidden="false" customHeight="true" outlineLevel="0" collapsed="false"/>
    <row r="1043020" customFormat="false" ht="12.8" hidden="false" customHeight="true" outlineLevel="0" collapsed="false"/>
    <row r="1043021" customFormat="false" ht="12.8" hidden="false" customHeight="true" outlineLevel="0" collapsed="false"/>
    <row r="1043022" customFormat="false" ht="12.8" hidden="false" customHeight="true" outlineLevel="0" collapsed="false"/>
    <row r="1043023" customFormat="false" ht="12.8" hidden="false" customHeight="true" outlineLevel="0" collapsed="false"/>
    <row r="1043024" customFormat="false" ht="12.8" hidden="false" customHeight="true" outlineLevel="0" collapsed="false"/>
    <row r="1043025" customFormat="false" ht="12.8" hidden="false" customHeight="true" outlineLevel="0" collapsed="false"/>
    <row r="1043026" customFormat="false" ht="12.8" hidden="false" customHeight="true" outlineLevel="0" collapsed="false"/>
    <row r="1043027" customFormat="false" ht="12.8" hidden="false" customHeight="true" outlineLevel="0" collapsed="false"/>
    <row r="1043028" customFormat="false" ht="12.8" hidden="false" customHeight="true" outlineLevel="0" collapsed="false"/>
    <row r="1043029" customFormat="false" ht="12.8" hidden="false" customHeight="true" outlineLevel="0" collapsed="false"/>
    <row r="1043030" customFormat="false" ht="12.8" hidden="false" customHeight="true" outlineLevel="0" collapsed="false"/>
    <row r="1043031" customFormat="false" ht="12.8" hidden="false" customHeight="true" outlineLevel="0" collapsed="false"/>
    <row r="1043032" customFormat="false" ht="12.8" hidden="false" customHeight="true" outlineLevel="0" collapsed="false"/>
    <row r="1043033" customFormat="false" ht="12.8" hidden="false" customHeight="true" outlineLevel="0" collapsed="false"/>
    <row r="1043034" customFormat="false" ht="12.8" hidden="false" customHeight="true" outlineLevel="0" collapsed="false"/>
    <row r="1043035" customFormat="false" ht="12.8" hidden="false" customHeight="true" outlineLevel="0" collapsed="false"/>
    <row r="1043036" customFormat="false" ht="12.8" hidden="false" customHeight="true" outlineLevel="0" collapsed="false"/>
    <row r="1043037" customFormat="false" ht="12.8" hidden="false" customHeight="true" outlineLevel="0" collapsed="false"/>
    <row r="1043038" customFormat="false" ht="12.8" hidden="false" customHeight="true" outlineLevel="0" collapsed="false"/>
    <row r="1043039" customFormat="false" ht="12.8" hidden="false" customHeight="true" outlineLevel="0" collapsed="false"/>
    <row r="1043040" customFormat="false" ht="12.8" hidden="false" customHeight="true" outlineLevel="0" collapsed="false"/>
    <row r="1043041" customFormat="false" ht="12.8" hidden="false" customHeight="true" outlineLevel="0" collapsed="false"/>
    <row r="1043042" customFormat="false" ht="12.8" hidden="false" customHeight="true" outlineLevel="0" collapsed="false"/>
    <row r="1043043" customFormat="false" ht="12.8" hidden="false" customHeight="true" outlineLevel="0" collapsed="false"/>
    <row r="1043044" customFormat="false" ht="12.8" hidden="false" customHeight="true" outlineLevel="0" collapsed="false"/>
    <row r="1043045" customFormat="false" ht="12.8" hidden="false" customHeight="true" outlineLevel="0" collapsed="false"/>
    <row r="1043046" customFormat="false" ht="12.8" hidden="false" customHeight="true" outlineLevel="0" collapsed="false"/>
    <row r="1043047" customFormat="false" ht="12.8" hidden="false" customHeight="true" outlineLevel="0" collapsed="false"/>
    <row r="1043048" customFormat="false" ht="12.8" hidden="false" customHeight="true" outlineLevel="0" collapsed="false"/>
    <row r="1043049" customFormat="false" ht="12.8" hidden="false" customHeight="true" outlineLevel="0" collapsed="false"/>
    <row r="1043050" customFormat="false" ht="12.8" hidden="false" customHeight="true" outlineLevel="0" collapsed="false"/>
    <row r="1043051" customFormat="false" ht="12.8" hidden="false" customHeight="true" outlineLevel="0" collapsed="false"/>
    <row r="1043052" customFormat="false" ht="12.8" hidden="false" customHeight="true" outlineLevel="0" collapsed="false"/>
    <row r="1043053" customFormat="false" ht="12.8" hidden="false" customHeight="true" outlineLevel="0" collapsed="false"/>
    <row r="1043054" customFormat="false" ht="12.8" hidden="false" customHeight="true" outlineLevel="0" collapsed="false"/>
    <row r="1043055" customFormat="false" ht="12.8" hidden="false" customHeight="true" outlineLevel="0" collapsed="false"/>
    <row r="1043056" customFormat="false" ht="12.8" hidden="false" customHeight="true" outlineLevel="0" collapsed="false"/>
    <row r="1043057" customFormat="false" ht="12.8" hidden="false" customHeight="true" outlineLevel="0" collapsed="false"/>
    <row r="1043058" customFormat="false" ht="12.8" hidden="false" customHeight="true" outlineLevel="0" collapsed="false"/>
    <row r="1043059" customFormat="false" ht="12.8" hidden="false" customHeight="true" outlineLevel="0" collapsed="false"/>
    <row r="1043060" customFormat="false" ht="12.8" hidden="false" customHeight="true" outlineLevel="0" collapsed="false"/>
    <row r="1043061" customFormat="false" ht="12.8" hidden="false" customHeight="true" outlineLevel="0" collapsed="false"/>
    <row r="1043062" customFormat="false" ht="12.8" hidden="false" customHeight="true" outlineLevel="0" collapsed="false"/>
    <row r="1043063" customFormat="false" ht="12.8" hidden="false" customHeight="true" outlineLevel="0" collapsed="false"/>
    <row r="1043064" customFormat="false" ht="12.8" hidden="false" customHeight="true" outlineLevel="0" collapsed="false"/>
    <row r="1043065" customFormat="false" ht="12.8" hidden="false" customHeight="true" outlineLevel="0" collapsed="false"/>
    <row r="1043066" customFormat="false" ht="12.8" hidden="false" customHeight="true" outlineLevel="0" collapsed="false"/>
    <row r="1043067" customFormat="false" ht="12.8" hidden="false" customHeight="true" outlineLevel="0" collapsed="false"/>
    <row r="1043068" customFormat="false" ht="12.8" hidden="false" customHeight="true" outlineLevel="0" collapsed="false"/>
    <row r="1043069" customFormat="false" ht="12.8" hidden="false" customHeight="true" outlineLevel="0" collapsed="false"/>
    <row r="1043070" customFormat="false" ht="12.8" hidden="false" customHeight="true" outlineLevel="0" collapsed="false"/>
    <row r="1043071" customFormat="false" ht="12.8" hidden="false" customHeight="true" outlineLevel="0" collapsed="false"/>
    <row r="1043072" customFormat="false" ht="12.8" hidden="false" customHeight="true" outlineLevel="0" collapsed="false"/>
    <row r="1043073" customFormat="false" ht="12.8" hidden="false" customHeight="true" outlineLevel="0" collapsed="false"/>
    <row r="1043074" customFormat="false" ht="12.8" hidden="false" customHeight="true" outlineLevel="0" collapsed="false"/>
    <row r="1043075" customFormat="false" ht="12.8" hidden="false" customHeight="true" outlineLevel="0" collapsed="false"/>
    <row r="1043076" customFormat="false" ht="12.8" hidden="false" customHeight="true" outlineLevel="0" collapsed="false"/>
    <row r="1043077" customFormat="false" ht="12.8" hidden="false" customHeight="true" outlineLevel="0" collapsed="false"/>
    <row r="1043078" customFormat="false" ht="12.8" hidden="false" customHeight="true" outlineLevel="0" collapsed="false"/>
    <row r="1043079" customFormat="false" ht="12.8" hidden="false" customHeight="true" outlineLevel="0" collapsed="false"/>
    <row r="1043080" customFormat="false" ht="12.8" hidden="false" customHeight="true" outlineLevel="0" collapsed="false"/>
    <row r="1043081" customFormat="false" ht="12.8" hidden="false" customHeight="true" outlineLevel="0" collapsed="false"/>
    <row r="1043082" customFormat="false" ht="12.8" hidden="false" customHeight="true" outlineLevel="0" collapsed="false"/>
    <row r="1043083" customFormat="false" ht="12.8" hidden="false" customHeight="true" outlineLevel="0" collapsed="false"/>
    <row r="1043084" customFormat="false" ht="12.8" hidden="false" customHeight="true" outlineLevel="0" collapsed="false"/>
    <row r="1043085" customFormat="false" ht="12.8" hidden="false" customHeight="true" outlineLevel="0" collapsed="false"/>
    <row r="1043086" customFormat="false" ht="12.8" hidden="false" customHeight="true" outlineLevel="0" collapsed="false"/>
    <row r="1043087" customFormat="false" ht="12.8" hidden="false" customHeight="true" outlineLevel="0" collapsed="false"/>
    <row r="1043088" customFormat="false" ht="12.8" hidden="false" customHeight="true" outlineLevel="0" collapsed="false"/>
    <row r="1043089" customFormat="false" ht="12.8" hidden="false" customHeight="true" outlineLevel="0" collapsed="false"/>
    <row r="1043090" customFormat="false" ht="12.8" hidden="false" customHeight="true" outlineLevel="0" collapsed="false"/>
    <row r="1043091" customFormat="false" ht="12.8" hidden="false" customHeight="true" outlineLevel="0" collapsed="false"/>
    <row r="1043092" customFormat="false" ht="12.8" hidden="false" customHeight="true" outlineLevel="0" collapsed="false"/>
    <row r="1043093" customFormat="false" ht="12.8" hidden="false" customHeight="true" outlineLevel="0" collapsed="false"/>
    <row r="1043094" customFormat="false" ht="12.8" hidden="false" customHeight="true" outlineLevel="0" collapsed="false"/>
    <row r="1043095" customFormat="false" ht="12.8" hidden="false" customHeight="true" outlineLevel="0" collapsed="false"/>
    <row r="1043096" customFormat="false" ht="12.8" hidden="false" customHeight="true" outlineLevel="0" collapsed="false"/>
    <row r="1043097" customFormat="false" ht="12.8" hidden="false" customHeight="true" outlineLevel="0" collapsed="false"/>
    <row r="1043098" customFormat="false" ht="12.8" hidden="false" customHeight="true" outlineLevel="0" collapsed="false"/>
    <row r="1043099" customFormat="false" ht="12.8" hidden="false" customHeight="true" outlineLevel="0" collapsed="false"/>
    <row r="1043100" customFormat="false" ht="12.8" hidden="false" customHeight="true" outlineLevel="0" collapsed="false"/>
    <row r="1043101" customFormat="false" ht="12.8" hidden="false" customHeight="true" outlineLevel="0" collapsed="false"/>
    <row r="1043102" customFormat="false" ht="12.8" hidden="false" customHeight="true" outlineLevel="0" collapsed="false"/>
    <row r="1043103" customFormat="false" ht="12.8" hidden="false" customHeight="true" outlineLevel="0" collapsed="false"/>
    <row r="1043104" customFormat="false" ht="12.8" hidden="false" customHeight="true" outlineLevel="0" collapsed="false"/>
    <row r="1043105" customFormat="false" ht="12.8" hidden="false" customHeight="true" outlineLevel="0" collapsed="false"/>
    <row r="1043106" customFormat="false" ht="12.8" hidden="false" customHeight="true" outlineLevel="0" collapsed="false"/>
    <row r="1043107" customFormat="false" ht="12.8" hidden="false" customHeight="true" outlineLevel="0" collapsed="false"/>
    <row r="1043108" customFormat="false" ht="12.8" hidden="false" customHeight="true" outlineLevel="0" collapsed="false"/>
    <row r="1043109" customFormat="false" ht="12.8" hidden="false" customHeight="true" outlineLevel="0" collapsed="false"/>
    <row r="1043110" customFormat="false" ht="12.8" hidden="false" customHeight="true" outlineLevel="0" collapsed="false"/>
    <row r="1043111" customFormat="false" ht="12.8" hidden="false" customHeight="true" outlineLevel="0" collapsed="false"/>
    <row r="1043112" customFormat="false" ht="12.8" hidden="false" customHeight="true" outlineLevel="0" collapsed="false"/>
    <row r="1043113" customFormat="false" ht="12.8" hidden="false" customHeight="true" outlineLevel="0" collapsed="false"/>
    <row r="1043114" customFormat="false" ht="12.8" hidden="false" customHeight="true" outlineLevel="0" collapsed="false"/>
    <row r="1043115" customFormat="false" ht="12.8" hidden="false" customHeight="true" outlineLevel="0" collapsed="false"/>
    <row r="1043116" customFormat="false" ht="12.8" hidden="false" customHeight="true" outlineLevel="0" collapsed="false"/>
    <row r="1043117" customFormat="false" ht="12.8" hidden="false" customHeight="true" outlineLevel="0" collapsed="false"/>
    <row r="1043118" customFormat="false" ht="12.8" hidden="false" customHeight="true" outlineLevel="0" collapsed="false"/>
    <row r="1043119" customFormat="false" ht="12.8" hidden="false" customHeight="true" outlineLevel="0" collapsed="false"/>
    <row r="1043120" customFormat="false" ht="12.8" hidden="false" customHeight="true" outlineLevel="0" collapsed="false"/>
    <row r="1043121" customFormat="false" ht="12.8" hidden="false" customHeight="true" outlineLevel="0" collapsed="false"/>
    <row r="1043122" customFormat="false" ht="12.8" hidden="false" customHeight="true" outlineLevel="0" collapsed="false"/>
    <row r="1043123" customFormat="false" ht="12.8" hidden="false" customHeight="true" outlineLevel="0" collapsed="false"/>
    <row r="1043124" customFormat="false" ht="12.8" hidden="false" customHeight="true" outlineLevel="0" collapsed="false"/>
    <row r="1043125" customFormat="false" ht="12.8" hidden="false" customHeight="true" outlineLevel="0" collapsed="false"/>
    <row r="1043126" customFormat="false" ht="12.8" hidden="false" customHeight="true" outlineLevel="0" collapsed="false"/>
    <row r="1043127" customFormat="false" ht="12.8" hidden="false" customHeight="true" outlineLevel="0" collapsed="false"/>
    <row r="1043128" customFormat="false" ht="12.8" hidden="false" customHeight="true" outlineLevel="0" collapsed="false"/>
    <row r="1043129" customFormat="false" ht="12.8" hidden="false" customHeight="true" outlineLevel="0" collapsed="false"/>
    <row r="1043130" customFormat="false" ht="12.8" hidden="false" customHeight="true" outlineLevel="0" collapsed="false"/>
    <row r="1043131" customFormat="false" ht="12.8" hidden="false" customHeight="true" outlineLevel="0" collapsed="false"/>
    <row r="1043132" customFormat="false" ht="12.8" hidden="false" customHeight="true" outlineLevel="0" collapsed="false"/>
    <row r="1043133" customFormat="false" ht="12.8" hidden="false" customHeight="true" outlineLevel="0" collapsed="false"/>
    <row r="1043134" customFormat="false" ht="12.8" hidden="false" customHeight="true" outlineLevel="0" collapsed="false"/>
    <row r="1043135" customFormat="false" ht="12.8" hidden="false" customHeight="true" outlineLevel="0" collapsed="false"/>
    <row r="1043136" customFormat="false" ht="12.8" hidden="false" customHeight="true" outlineLevel="0" collapsed="false"/>
    <row r="1043137" customFormat="false" ht="12.8" hidden="false" customHeight="true" outlineLevel="0" collapsed="false"/>
    <row r="1043138" customFormat="false" ht="12.8" hidden="false" customHeight="true" outlineLevel="0" collapsed="false"/>
    <row r="1043139" customFormat="false" ht="12.8" hidden="false" customHeight="true" outlineLevel="0" collapsed="false"/>
    <row r="1043140" customFormat="false" ht="12.8" hidden="false" customHeight="true" outlineLevel="0" collapsed="false"/>
    <row r="1043141" customFormat="false" ht="12.8" hidden="false" customHeight="true" outlineLevel="0" collapsed="false"/>
    <row r="1043142" customFormat="false" ht="12.8" hidden="false" customHeight="true" outlineLevel="0" collapsed="false"/>
    <row r="1043143" customFormat="false" ht="12.8" hidden="false" customHeight="true" outlineLevel="0" collapsed="false"/>
    <row r="1043144" customFormat="false" ht="12.8" hidden="false" customHeight="true" outlineLevel="0" collapsed="false"/>
    <row r="1043145" customFormat="false" ht="12.8" hidden="false" customHeight="true" outlineLevel="0" collapsed="false"/>
    <row r="1043146" customFormat="false" ht="12.8" hidden="false" customHeight="true" outlineLevel="0" collapsed="false"/>
    <row r="1043147" customFormat="false" ht="12.8" hidden="false" customHeight="true" outlineLevel="0" collapsed="false"/>
    <row r="1043148" customFormat="false" ht="12.8" hidden="false" customHeight="true" outlineLevel="0" collapsed="false"/>
    <row r="1043149" customFormat="false" ht="12.8" hidden="false" customHeight="true" outlineLevel="0" collapsed="false"/>
    <row r="1043150" customFormat="false" ht="12.8" hidden="false" customHeight="true" outlineLevel="0" collapsed="false"/>
    <row r="1043151" customFormat="false" ht="12.8" hidden="false" customHeight="true" outlineLevel="0" collapsed="false"/>
    <row r="1043152" customFormat="false" ht="12.8" hidden="false" customHeight="true" outlineLevel="0" collapsed="false"/>
    <row r="1043153" customFormat="false" ht="12.8" hidden="false" customHeight="true" outlineLevel="0" collapsed="false"/>
    <row r="1043154" customFormat="false" ht="12.8" hidden="false" customHeight="true" outlineLevel="0" collapsed="false"/>
    <row r="1043155" customFormat="false" ht="12.8" hidden="false" customHeight="true" outlineLevel="0" collapsed="false"/>
    <row r="1043156" customFormat="false" ht="12.8" hidden="false" customHeight="true" outlineLevel="0" collapsed="false"/>
    <row r="1043157" customFormat="false" ht="12.8" hidden="false" customHeight="true" outlineLevel="0" collapsed="false"/>
    <row r="1043158" customFormat="false" ht="12.8" hidden="false" customHeight="true" outlineLevel="0" collapsed="false"/>
    <row r="1043159" customFormat="false" ht="12.8" hidden="false" customHeight="true" outlineLevel="0" collapsed="false"/>
    <row r="1043160" customFormat="false" ht="12.8" hidden="false" customHeight="true" outlineLevel="0" collapsed="false"/>
    <row r="1043161" customFormat="false" ht="12.8" hidden="false" customHeight="true" outlineLevel="0" collapsed="false"/>
    <row r="1043162" customFormat="false" ht="12.8" hidden="false" customHeight="true" outlineLevel="0" collapsed="false"/>
    <row r="1043163" customFormat="false" ht="12.8" hidden="false" customHeight="true" outlineLevel="0" collapsed="false"/>
    <row r="1043164" customFormat="false" ht="12.8" hidden="false" customHeight="true" outlineLevel="0" collapsed="false"/>
    <row r="1043165" customFormat="false" ht="12.8" hidden="false" customHeight="true" outlineLevel="0" collapsed="false"/>
    <row r="1043166" customFormat="false" ht="12.8" hidden="false" customHeight="true" outlineLevel="0" collapsed="false"/>
    <row r="1043167" customFormat="false" ht="12.8" hidden="false" customHeight="true" outlineLevel="0" collapsed="false"/>
    <row r="1043168" customFormat="false" ht="12.8" hidden="false" customHeight="true" outlineLevel="0" collapsed="false"/>
    <row r="1043169" customFormat="false" ht="12.8" hidden="false" customHeight="true" outlineLevel="0" collapsed="false"/>
    <row r="1043170" customFormat="false" ht="12.8" hidden="false" customHeight="true" outlineLevel="0" collapsed="false"/>
    <row r="1043171" customFormat="false" ht="12.8" hidden="false" customHeight="true" outlineLevel="0" collapsed="false"/>
    <row r="1043172" customFormat="false" ht="12.8" hidden="false" customHeight="true" outlineLevel="0" collapsed="false"/>
    <row r="1043173" customFormat="false" ht="12.8" hidden="false" customHeight="true" outlineLevel="0" collapsed="false"/>
    <row r="1043174" customFormat="false" ht="12.8" hidden="false" customHeight="true" outlineLevel="0" collapsed="false"/>
    <row r="1043175" customFormat="false" ht="12.8" hidden="false" customHeight="true" outlineLevel="0" collapsed="false"/>
    <row r="1043176" customFormat="false" ht="12.8" hidden="false" customHeight="true" outlineLevel="0" collapsed="false"/>
    <row r="1043177" customFormat="false" ht="12.8" hidden="false" customHeight="true" outlineLevel="0" collapsed="false"/>
    <row r="1043178" customFormat="false" ht="12.8" hidden="false" customHeight="true" outlineLevel="0" collapsed="false"/>
    <row r="1043179" customFormat="false" ht="12.8" hidden="false" customHeight="true" outlineLevel="0" collapsed="false"/>
    <row r="1043180" customFormat="false" ht="12.8" hidden="false" customHeight="true" outlineLevel="0" collapsed="false"/>
    <row r="1043181" customFormat="false" ht="12.8" hidden="false" customHeight="true" outlineLevel="0" collapsed="false"/>
    <row r="1043182" customFormat="false" ht="12.8" hidden="false" customHeight="true" outlineLevel="0" collapsed="false"/>
    <row r="1043183" customFormat="false" ht="12.8" hidden="false" customHeight="true" outlineLevel="0" collapsed="false"/>
    <row r="1043184" customFormat="false" ht="12.8" hidden="false" customHeight="true" outlineLevel="0" collapsed="false"/>
    <row r="1043185" customFormat="false" ht="12.8" hidden="false" customHeight="true" outlineLevel="0" collapsed="false"/>
    <row r="1043186" customFormat="false" ht="12.8" hidden="false" customHeight="true" outlineLevel="0" collapsed="false"/>
    <row r="1043187" customFormat="false" ht="12.8" hidden="false" customHeight="true" outlineLevel="0" collapsed="false"/>
    <row r="1043188" customFormat="false" ht="12.8" hidden="false" customHeight="true" outlineLevel="0" collapsed="false"/>
    <row r="1043189" customFormat="false" ht="12.8" hidden="false" customHeight="true" outlineLevel="0" collapsed="false"/>
    <row r="1043190" customFormat="false" ht="12.8" hidden="false" customHeight="true" outlineLevel="0" collapsed="false"/>
    <row r="1043191" customFormat="false" ht="12.8" hidden="false" customHeight="true" outlineLevel="0" collapsed="false"/>
    <row r="1043192" customFormat="false" ht="12.8" hidden="false" customHeight="true" outlineLevel="0" collapsed="false"/>
    <row r="1043193" customFormat="false" ht="12.8" hidden="false" customHeight="true" outlineLevel="0" collapsed="false"/>
    <row r="1043194" customFormat="false" ht="12.8" hidden="false" customHeight="true" outlineLevel="0" collapsed="false"/>
    <row r="1043195" customFormat="false" ht="12.8" hidden="false" customHeight="true" outlineLevel="0" collapsed="false"/>
    <row r="1043196" customFormat="false" ht="12.8" hidden="false" customHeight="true" outlineLevel="0" collapsed="false"/>
    <row r="1043197" customFormat="false" ht="12.8" hidden="false" customHeight="true" outlineLevel="0" collapsed="false"/>
    <row r="1043198" customFormat="false" ht="12.8" hidden="false" customHeight="true" outlineLevel="0" collapsed="false"/>
    <row r="1043199" customFormat="false" ht="12.8" hidden="false" customHeight="true" outlineLevel="0" collapsed="false"/>
    <row r="1043200" customFormat="false" ht="12.8" hidden="false" customHeight="true" outlineLevel="0" collapsed="false"/>
    <row r="1043201" customFormat="false" ht="12.8" hidden="false" customHeight="true" outlineLevel="0" collapsed="false"/>
    <row r="1043202" customFormat="false" ht="12.8" hidden="false" customHeight="true" outlineLevel="0" collapsed="false"/>
    <row r="1043203" customFormat="false" ht="12.8" hidden="false" customHeight="true" outlineLevel="0" collapsed="false"/>
    <row r="1043204" customFormat="false" ht="12.8" hidden="false" customHeight="true" outlineLevel="0" collapsed="false"/>
    <row r="1043205" customFormat="false" ht="12.8" hidden="false" customHeight="true" outlineLevel="0" collapsed="false"/>
    <row r="1043206" customFormat="false" ht="12.8" hidden="false" customHeight="true" outlineLevel="0" collapsed="false"/>
    <row r="1043207" customFormat="false" ht="12.8" hidden="false" customHeight="true" outlineLevel="0" collapsed="false"/>
    <row r="1043208" customFormat="false" ht="12.8" hidden="false" customHeight="true" outlineLevel="0" collapsed="false"/>
    <row r="1043209" customFormat="false" ht="12.8" hidden="false" customHeight="true" outlineLevel="0" collapsed="false"/>
    <row r="1043210" customFormat="false" ht="12.8" hidden="false" customHeight="true" outlineLevel="0" collapsed="false"/>
    <row r="1043211" customFormat="false" ht="12.8" hidden="false" customHeight="true" outlineLevel="0" collapsed="false"/>
    <row r="1043212" customFormat="false" ht="12.8" hidden="false" customHeight="true" outlineLevel="0" collapsed="false"/>
    <row r="1043213" customFormat="false" ht="12.8" hidden="false" customHeight="true" outlineLevel="0" collapsed="false"/>
    <row r="1043214" customFormat="false" ht="12.8" hidden="false" customHeight="true" outlineLevel="0" collapsed="false"/>
    <row r="1043215" customFormat="false" ht="12.8" hidden="false" customHeight="true" outlineLevel="0" collapsed="false"/>
    <row r="1043216" customFormat="false" ht="12.8" hidden="false" customHeight="true" outlineLevel="0" collapsed="false"/>
    <row r="1043217" customFormat="false" ht="12.8" hidden="false" customHeight="true" outlineLevel="0" collapsed="false"/>
    <row r="1043218" customFormat="false" ht="12.8" hidden="false" customHeight="true" outlineLevel="0" collapsed="false"/>
    <row r="1043219" customFormat="false" ht="12.8" hidden="false" customHeight="true" outlineLevel="0" collapsed="false"/>
    <row r="1043220" customFormat="false" ht="12.8" hidden="false" customHeight="true" outlineLevel="0" collapsed="false"/>
    <row r="1043221" customFormat="false" ht="12.8" hidden="false" customHeight="true" outlineLevel="0" collapsed="false"/>
    <row r="1043222" customFormat="false" ht="12.8" hidden="false" customHeight="true" outlineLevel="0" collapsed="false"/>
    <row r="1043223" customFormat="false" ht="12.8" hidden="false" customHeight="true" outlineLevel="0" collapsed="false"/>
    <row r="1043224" customFormat="false" ht="12.8" hidden="false" customHeight="true" outlineLevel="0" collapsed="false"/>
    <row r="1043225" customFormat="false" ht="12.8" hidden="false" customHeight="true" outlineLevel="0" collapsed="false"/>
    <row r="1043226" customFormat="false" ht="12.8" hidden="false" customHeight="true" outlineLevel="0" collapsed="false"/>
    <row r="1043227" customFormat="false" ht="12.8" hidden="false" customHeight="true" outlineLevel="0" collapsed="false"/>
    <row r="1043228" customFormat="false" ht="12.8" hidden="false" customHeight="true" outlineLevel="0" collapsed="false"/>
    <row r="1043229" customFormat="false" ht="12.8" hidden="false" customHeight="true" outlineLevel="0" collapsed="false"/>
    <row r="1043230" customFormat="false" ht="12.8" hidden="false" customHeight="true" outlineLevel="0" collapsed="false"/>
    <row r="1043231" customFormat="false" ht="12.8" hidden="false" customHeight="true" outlineLevel="0" collapsed="false"/>
    <row r="1043232" customFormat="false" ht="12.8" hidden="false" customHeight="true" outlineLevel="0" collapsed="false"/>
    <row r="1043233" customFormat="false" ht="12.8" hidden="false" customHeight="true" outlineLevel="0" collapsed="false"/>
    <row r="1043234" customFormat="false" ht="12.8" hidden="false" customHeight="true" outlineLevel="0" collapsed="false"/>
    <row r="1043235" customFormat="false" ht="12.8" hidden="false" customHeight="true" outlineLevel="0" collapsed="false"/>
    <row r="1043236" customFormat="false" ht="12.8" hidden="false" customHeight="true" outlineLevel="0" collapsed="false"/>
    <row r="1043237" customFormat="false" ht="12.8" hidden="false" customHeight="true" outlineLevel="0" collapsed="false"/>
    <row r="1043238" customFormat="false" ht="12.8" hidden="false" customHeight="true" outlineLevel="0" collapsed="false"/>
    <row r="1043239" customFormat="false" ht="12.8" hidden="false" customHeight="true" outlineLevel="0" collapsed="false"/>
    <row r="1043240" customFormat="false" ht="12.8" hidden="false" customHeight="true" outlineLevel="0" collapsed="false"/>
    <row r="1043241" customFormat="false" ht="12.8" hidden="false" customHeight="true" outlineLevel="0" collapsed="false"/>
    <row r="1043242" customFormat="false" ht="12.8" hidden="false" customHeight="true" outlineLevel="0" collapsed="false"/>
    <row r="1043243" customFormat="false" ht="12.8" hidden="false" customHeight="true" outlineLevel="0" collapsed="false"/>
    <row r="1043244" customFormat="false" ht="12.8" hidden="false" customHeight="true" outlineLevel="0" collapsed="false"/>
    <row r="1043245" customFormat="false" ht="12.8" hidden="false" customHeight="true" outlineLevel="0" collapsed="false"/>
    <row r="1043246" customFormat="false" ht="12.8" hidden="false" customHeight="true" outlineLevel="0" collapsed="false"/>
    <row r="1043247" customFormat="false" ht="12.8" hidden="false" customHeight="true" outlineLevel="0" collapsed="false"/>
    <row r="1043248" customFormat="false" ht="12.8" hidden="false" customHeight="true" outlineLevel="0" collapsed="false"/>
    <row r="1043249" customFormat="false" ht="12.8" hidden="false" customHeight="true" outlineLevel="0" collapsed="false"/>
    <row r="1043250" customFormat="false" ht="12.8" hidden="false" customHeight="true" outlineLevel="0" collapsed="false"/>
    <row r="1043251" customFormat="false" ht="12.8" hidden="false" customHeight="true" outlineLevel="0" collapsed="false"/>
    <row r="1043252" customFormat="false" ht="12.8" hidden="false" customHeight="true" outlineLevel="0" collapsed="false"/>
    <row r="1043253" customFormat="false" ht="12.8" hidden="false" customHeight="true" outlineLevel="0" collapsed="false"/>
    <row r="1043254" customFormat="false" ht="12.8" hidden="false" customHeight="true" outlineLevel="0" collapsed="false"/>
    <row r="1043255" customFormat="false" ht="12.8" hidden="false" customHeight="true" outlineLevel="0" collapsed="false"/>
    <row r="1043256" customFormat="false" ht="12.8" hidden="false" customHeight="true" outlineLevel="0" collapsed="false"/>
    <row r="1043257" customFormat="false" ht="12.8" hidden="false" customHeight="true" outlineLevel="0" collapsed="false"/>
    <row r="1043258" customFormat="false" ht="12.8" hidden="false" customHeight="true" outlineLevel="0" collapsed="false"/>
    <row r="1043259" customFormat="false" ht="12.8" hidden="false" customHeight="true" outlineLevel="0" collapsed="false"/>
    <row r="1043260" customFormat="false" ht="12.8" hidden="false" customHeight="true" outlineLevel="0" collapsed="false"/>
    <row r="1043261" customFormat="false" ht="12.8" hidden="false" customHeight="true" outlineLevel="0" collapsed="false"/>
    <row r="1043262" customFormat="false" ht="12.8" hidden="false" customHeight="true" outlineLevel="0" collapsed="false"/>
    <row r="1043263" customFormat="false" ht="12.8" hidden="false" customHeight="true" outlineLevel="0" collapsed="false"/>
    <row r="1043264" customFormat="false" ht="12.8" hidden="false" customHeight="true" outlineLevel="0" collapsed="false"/>
    <row r="1043265" customFormat="false" ht="12.8" hidden="false" customHeight="true" outlineLevel="0" collapsed="false"/>
    <row r="1043266" customFormat="false" ht="12.8" hidden="false" customHeight="true" outlineLevel="0" collapsed="false"/>
    <row r="1043267" customFormat="false" ht="12.8" hidden="false" customHeight="true" outlineLevel="0" collapsed="false"/>
    <row r="1043268" customFormat="false" ht="12.8" hidden="false" customHeight="true" outlineLevel="0" collapsed="false"/>
    <row r="1043269" customFormat="false" ht="12.8" hidden="false" customHeight="true" outlineLevel="0" collapsed="false"/>
    <row r="1043270" customFormat="false" ht="12.8" hidden="false" customHeight="true" outlineLevel="0" collapsed="false"/>
    <row r="1043271" customFormat="false" ht="12.8" hidden="false" customHeight="true" outlineLevel="0" collapsed="false"/>
    <row r="1043272" customFormat="false" ht="12.8" hidden="false" customHeight="true" outlineLevel="0" collapsed="false"/>
    <row r="1043273" customFormat="false" ht="12.8" hidden="false" customHeight="true" outlineLevel="0" collapsed="false"/>
    <row r="1043274" customFormat="false" ht="12.8" hidden="false" customHeight="true" outlineLevel="0" collapsed="false"/>
    <row r="1043275" customFormat="false" ht="12.8" hidden="false" customHeight="true" outlineLevel="0" collapsed="false"/>
    <row r="1043276" customFormat="false" ht="12.8" hidden="false" customHeight="true" outlineLevel="0" collapsed="false"/>
    <row r="1043277" customFormat="false" ht="12.8" hidden="false" customHeight="true" outlineLevel="0" collapsed="false"/>
    <row r="1043278" customFormat="false" ht="12.8" hidden="false" customHeight="true" outlineLevel="0" collapsed="false"/>
    <row r="1043279" customFormat="false" ht="12.8" hidden="false" customHeight="true" outlineLevel="0" collapsed="false"/>
    <row r="1043280" customFormat="false" ht="12.8" hidden="false" customHeight="true" outlineLevel="0" collapsed="false"/>
    <row r="1043281" customFormat="false" ht="12.8" hidden="false" customHeight="true" outlineLevel="0" collapsed="false"/>
    <row r="1043282" customFormat="false" ht="12.8" hidden="false" customHeight="true" outlineLevel="0" collapsed="false"/>
    <row r="1043283" customFormat="false" ht="12.8" hidden="false" customHeight="true" outlineLevel="0" collapsed="false"/>
    <row r="1043284" customFormat="false" ht="12.8" hidden="false" customHeight="true" outlineLevel="0" collapsed="false"/>
    <row r="1043285" customFormat="false" ht="12.8" hidden="false" customHeight="true" outlineLevel="0" collapsed="false"/>
    <row r="1043286" customFormat="false" ht="12.8" hidden="false" customHeight="true" outlineLevel="0" collapsed="false"/>
    <row r="1043287" customFormat="false" ht="12.8" hidden="false" customHeight="true" outlineLevel="0" collapsed="false"/>
    <row r="1043288" customFormat="false" ht="12.8" hidden="false" customHeight="true" outlineLevel="0" collapsed="false"/>
    <row r="1043289" customFormat="false" ht="12.8" hidden="false" customHeight="true" outlineLevel="0" collapsed="false"/>
    <row r="1043290" customFormat="false" ht="12.8" hidden="false" customHeight="true" outlineLevel="0" collapsed="false"/>
    <row r="1043291" customFormat="false" ht="12.8" hidden="false" customHeight="true" outlineLevel="0" collapsed="false"/>
    <row r="1043292" customFormat="false" ht="12.8" hidden="false" customHeight="true" outlineLevel="0" collapsed="false"/>
    <row r="1043293" customFormat="false" ht="12.8" hidden="false" customHeight="true" outlineLevel="0" collapsed="false"/>
    <row r="1043294" customFormat="false" ht="12.8" hidden="false" customHeight="true" outlineLevel="0" collapsed="false"/>
    <row r="1043295" customFormat="false" ht="12.8" hidden="false" customHeight="true" outlineLevel="0" collapsed="false"/>
    <row r="1043296" customFormat="false" ht="12.8" hidden="false" customHeight="true" outlineLevel="0" collapsed="false"/>
    <row r="1043297" customFormat="false" ht="12.8" hidden="false" customHeight="true" outlineLevel="0" collapsed="false"/>
    <row r="1043298" customFormat="false" ht="12.8" hidden="false" customHeight="true" outlineLevel="0" collapsed="false"/>
    <row r="1043299" customFormat="false" ht="12.8" hidden="false" customHeight="true" outlineLevel="0" collapsed="false"/>
    <row r="1043300" customFormat="false" ht="12.8" hidden="false" customHeight="true" outlineLevel="0" collapsed="false"/>
    <row r="1043301" customFormat="false" ht="12.8" hidden="false" customHeight="true" outlineLevel="0" collapsed="false"/>
    <row r="1043302" customFormat="false" ht="12.8" hidden="false" customHeight="true" outlineLevel="0" collapsed="false"/>
    <row r="1043303" customFormat="false" ht="12.8" hidden="false" customHeight="true" outlineLevel="0" collapsed="false"/>
    <row r="1043304" customFormat="false" ht="12.8" hidden="false" customHeight="true" outlineLevel="0" collapsed="false"/>
    <row r="1043305" customFormat="false" ht="12.8" hidden="false" customHeight="true" outlineLevel="0" collapsed="false"/>
    <row r="1043306" customFormat="false" ht="12.8" hidden="false" customHeight="true" outlineLevel="0" collapsed="false"/>
    <row r="1043307" customFormat="false" ht="12.8" hidden="false" customHeight="true" outlineLevel="0" collapsed="false"/>
    <row r="1043308" customFormat="false" ht="12.8" hidden="false" customHeight="true" outlineLevel="0" collapsed="false"/>
    <row r="1043309" customFormat="false" ht="12.8" hidden="false" customHeight="true" outlineLevel="0" collapsed="false"/>
    <row r="1043310" customFormat="false" ht="12.8" hidden="false" customHeight="true" outlineLevel="0" collapsed="false"/>
    <row r="1043311" customFormat="false" ht="12.8" hidden="false" customHeight="true" outlineLevel="0" collapsed="false"/>
    <row r="1043312" customFormat="false" ht="12.8" hidden="false" customHeight="true" outlineLevel="0" collapsed="false"/>
    <row r="1043313" customFormat="false" ht="12.8" hidden="false" customHeight="true" outlineLevel="0" collapsed="false"/>
    <row r="1043314" customFormat="false" ht="12.8" hidden="false" customHeight="true" outlineLevel="0" collapsed="false"/>
    <row r="1043315" customFormat="false" ht="12.8" hidden="false" customHeight="true" outlineLevel="0" collapsed="false"/>
    <row r="1043316" customFormat="false" ht="12.8" hidden="false" customHeight="true" outlineLevel="0" collapsed="false"/>
    <row r="1043317" customFormat="false" ht="12.8" hidden="false" customHeight="true" outlineLevel="0" collapsed="false"/>
    <row r="1043318" customFormat="false" ht="12.8" hidden="false" customHeight="true" outlineLevel="0" collapsed="false"/>
    <row r="1043319" customFormat="false" ht="12.8" hidden="false" customHeight="true" outlineLevel="0" collapsed="false"/>
    <row r="1043320" customFormat="false" ht="12.8" hidden="false" customHeight="true" outlineLevel="0" collapsed="false"/>
    <row r="1043321" customFormat="false" ht="12.8" hidden="false" customHeight="true" outlineLevel="0" collapsed="false"/>
    <row r="1043322" customFormat="false" ht="12.8" hidden="false" customHeight="true" outlineLevel="0" collapsed="false"/>
    <row r="1043323" customFormat="false" ht="12.8" hidden="false" customHeight="true" outlineLevel="0" collapsed="false"/>
    <row r="1043324" customFormat="false" ht="12.8" hidden="false" customHeight="true" outlineLevel="0" collapsed="false"/>
    <row r="1043325" customFormat="false" ht="12.8" hidden="false" customHeight="true" outlineLevel="0" collapsed="false"/>
    <row r="1043326" customFormat="false" ht="12.8" hidden="false" customHeight="true" outlineLevel="0" collapsed="false"/>
    <row r="1043327" customFormat="false" ht="12.8" hidden="false" customHeight="true" outlineLevel="0" collapsed="false"/>
    <row r="1043328" customFormat="false" ht="12.8" hidden="false" customHeight="true" outlineLevel="0" collapsed="false"/>
    <row r="1043329" customFormat="false" ht="12.8" hidden="false" customHeight="true" outlineLevel="0" collapsed="false"/>
    <row r="1043330" customFormat="false" ht="12.8" hidden="false" customHeight="true" outlineLevel="0" collapsed="false"/>
    <row r="1043331" customFormat="false" ht="12.8" hidden="false" customHeight="true" outlineLevel="0" collapsed="false"/>
    <row r="1043332" customFormat="false" ht="12.8" hidden="false" customHeight="true" outlineLevel="0" collapsed="false"/>
    <row r="1043333" customFormat="false" ht="12.8" hidden="false" customHeight="true" outlineLevel="0" collapsed="false"/>
    <row r="1043334" customFormat="false" ht="12.8" hidden="false" customHeight="true" outlineLevel="0" collapsed="false"/>
    <row r="1043335" customFormat="false" ht="12.8" hidden="false" customHeight="true" outlineLevel="0" collapsed="false"/>
    <row r="1043336" customFormat="false" ht="12.8" hidden="false" customHeight="true" outlineLevel="0" collapsed="false"/>
    <row r="1043337" customFormat="false" ht="12.8" hidden="false" customHeight="true" outlineLevel="0" collapsed="false"/>
    <row r="1043338" customFormat="false" ht="12.8" hidden="false" customHeight="true" outlineLevel="0" collapsed="false"/>
    <row r="1043339" customFormat="false" ht="12.8" hidden="false" customHeight="true" outlineLevel="0" collapsed="false"/>
    <row r="1043340" customFormat="false" ht="12.8" hidden="false" customHeight="true" outlineLevel="0" collapsed="false"/>
    <row r="1043341" customFormat="false" ht="12.8" hidden="false" customHeight="true" outlineLevel="0" collapsed="false"/>
    <row r="1043342" customFormat="false" ht="12.8" hidden="false" customHeight="true" outlineLevel="0" collapsed="false"/>
    <row r="1043343" customFormat="false" ht="12.8" hidden="false" customHeight="true" outlineLevel="0" collapsed="false"/>
    <row r="1043344" customFormat="false" ht="12.8" hidden="false" customHeight="true" outlineLevel="0" collapsed="false"/>
    <row r="1043345" customFormat="false" ht="12.8" hidden="false" customHeight="true" outlineLevel="0" collapsed="false"/>
    <row r="1043346" customFormat="false" ht="12.8" hidden="false" customHeight="true" outlineLevel="0" collapsed="false"/>
    <row r="1043347" customFormat="false" ht="12.8" hidden="false" customHeight="true" outlineLevel="0" collapsed="false"/>
    <row r="1043348" customFormat="false" ht="12.8" hidden="false" customHeight="true" outlineLevel="0" collapsed="false"/>
    <row r="1043349" customFormat="false" ht="12.8" hidden="false" customHeight="true" outlineLevel="0" collapsed="false"/>
    <row r="1043350" customFormat="false" ht="12.8" hidden="false" customHeight="true" outlineLevel="0" collapsed="false"/>
    <row r="1043351" customFormat="false" ht="12.8" hidden="false" customHeight="true" outlineLevel="0" collapsed="false"/>
    <row r="1043352" customFormat="false" ht="12.8" hidden="false" customHeight="true" outlineLevel="0" collapsed="false"/>
    <row r="1043353" customFormat="false" ht="12.8" hidden="false" customHeight="true" outlineLevel="0" collapsed="false"/>
    <row r="1043354" customFormat="false" ht="12.8" hidden="false" customHeight="true" outlineLevel="0" collapsed="false"/>
    <row r="1043355" customFormat="false" ht="12.8" hidden="false" customHeight="true" outlineLevel="0" collapsed="false"/>
    <row r="1043356" customFormat="false" ht="12.8" hidden="false" customHeight="true" outlineLevel="0" collapsed="false"/>
    <row r="1043357" customFormat="false" ht="12.8" hidden="false" customHeight="true" outlineLevel="0" collapsed="false"/>
    <row r="1043358" customFormat="false" ht="12.8" hidden="false" customHeight="true" outlineLevel="0" collapsed="false"/>
    <row r="1043359" customFormat="false" ht="12.8" hidden="false" customHeight="true" outlineLevel="0" collapsed="false"/>
    <row r="1043360" customFormat="false" ht="12.8" hidden="false" customHeight="true" outlineLevel="0" collapsed="false"/>
    <row r="1043361" customFormat="false" ht="12.8" hidden="false" customHeight="true" outlineLevel="0" collapsed="false"/>
    <row r="1043362" customFormat="false" ht="12.8" hidden="false" customHeight="true" outlineLevel="0" collapsed="false"/>
    <row r="1043363" customFormat="false" ht="12.8" hidden="false" customHeight="true" outlineLevel="0" collapsed="false"/>
    <row r="1043364" customFormat="false" ht="12.8" hidden="false" customHeight="true" outlineLevel="0" collapsed="false"/>
    <row r="1043365" customFormat="false" ht="12.8" hidden="false" customHeight="true" outlineLevel="0" collapsed="false"/>
    <row r="1043366" customFormat="false" ht="12.8" hidden="false" customHeight="true" outlineLevel="0" collapsed="false"/>
    <row r="1043367" customFormat="false" ht="12.8" hidden="false" customHeight="true" outlineLevel="0" collapsed="false"/>
    <row r="1043368" customFormat="false" ht="12.8" hidden="false" customHeight="true" outlineLevel="0" collapsed="false"/>
    <row r="1043369" customFormat="false" ht="12.8" hidden="false" customHeight="true" outlineLevel="0" collapsed="false"/>
    <row r="1043370" customFormat="false" ht="12.8" hidden="false" customHeight="true" outlineLevel="0" collapsed="false"/>
    <row r="1043371" customFormat="false" ht="12.8" hidden="false" customHeight="true" outlineLevel="0" collapsed="false"/>
    <row r="1043372" customFormat="false" ht="12.8" hidden="false" customHeight="true" outlineLevel="0" collapsed="false"/>
    <row r="1043373" customFormat="false" ht="12.8" hidden="false" customHeight="true" outlineLevel="0" collapsed="false"/>
    <row r="1043374" customFormat="false" ht="12.8" hidden="false" customHeight="true" outlineLevel="0" collapsed="false"/>
    <row r="1043375" customFormat="false" ht="12.8" hidden="false" customHeight="true" outlineLevel="0" collapsed="false"/>
    <row r="1043376" customFormat="false" ht="12.8" hidden="false" customHeight="true" outlineLevel="0" collapsed="false"/>
    <row r="1043377" customFormat="false" ht="12.8" hidden="false" customHeight="true" outlineLevel="0" collapsed="false"/>
    <row r="1043378" customFormat="false" ht="12.8" hidden="false" customHeight="true" outlineLevel="0" collapsed="false"/>
    <row r="1043379" customFormat="false" ht="12.8" hidden="false" customHeight="true" outlineLevel="0" collapsed="false"/>
    <row r="1043380" customFormat="false" ht="12.8" hidden="false" customHeight="true" outlineLevel="0" collapsed="false"/>
    <row r="1043381" customFormat="false" ht="12.8" hidden="false" customHeight="true" outlineLevel="0" collapsed="false"/>
    <row r="1043382" customFormat="false" ht="12.8" hidden="false" customHeight="true" outlineLevel="0" collapsed="false"/>
    <row r="1043383" customFormat="false" ht="12.8" hidden="false" customHeight="true" outlineLevel="0" collapsed="false"/>
    <row r="1043384" customFormat="false" ht="12.8" hidden="false" customHeight="true" outlineLevel="0" collapsed="false"/>
    <row r="1043385" customFormat="false" ht="12.8" hidden="false" customHeight="true" outlineLevel="0" collapsed="false"/>
    <row r="1043386" customFormat="false" ht="12.8" hidden="false" customHeight="true" outlineLevel="0" collapsed="false"/>
    <row r="1043387" customFormat="false" ht="12.8" hidden="false" customHeight="true" outlineLevel="0" collapsed="false"/>
    <row r="1043388" customFormat="false" ht="12.8" hidden="false" customHeight="true" outlineLevel="0" collapsed="false"/>
    <row r="1043389" customFormat="false" ht="12.8" hidden="false" customHeight="true" outlineLevel="0" collapsed="false"/>
    <row r="1043390" customFormat="false" ht="12.8" hidden="false" customHeight="true" outlineLevel="0" collapsed="false"/>
    <row r="1043391" customFormat="false" ht="12.8" hidden="false" customHeight="true" outlineLevel="0" collapsed="false"/>
    <row r="1043392" customFormat="false" ht="12.8" hidden="false" customHeight="true" outlineLevel="0" collapsed="false"/>
    <row r="1043393" customFormat="false" ht="12.8" hidden="false" customHeight="true" outlineLevel="0" collapsed="false"/>
    <row r="1043394" customFormat="false" ht="12.8" hidden="false" customHeight="true" outlineLevel="0" collapsed="false"/>
    <row r="1043395" customFormat="false" ht="12.8" hidden="false" customHeight="true" outlineLevel="0" collapsed="false"/>
    <row r="1043396" customFormat="false" ht="12.8" hidden="false" customHeight="true" outlineLevel="0" collapsed="false"/>
    <row r="1043397" customFormat="false" ht="12.8" hidden="false" customHeight="true" outlineLevel="0" collapsed="false"/>
    <row r="1043398" customFormat="false" ht="12.8" hidden="false" customHeight="true" outlineLevel="0" collapsed="false"/>
    <row r="1043399" customFormat="false" ht="12.8" hidden="false" customHeight="true" outlineLevel="0" collapsed="false"/>
    <row r="1043400" customFormat="false" ht="12.8" hidden="false" customHeight="true" outlineLevel="0" collapsed="false"/>
    <row r="1043401" customFormat="false" ht="12.8" hidden="false" customHeight="true" outlineLevel="0" collapsed="false"/>
    <row r="1043402" customFormat="false" ht="12.8" hidden="false" customHeight="true" outlineLevel="0" collapsed="false"/>
    <row r="1043403" customFormat="false" ht="12.8" hidden="false" customHeight="true" outlineLevel="0" collapsed="false"/>
    <row r="1043404" customFormat="false" ht="12.8" hidden="false" customHeight="true" outlineLevel="0" collapsed="false"/>
    <row r="1043405" customFormat="false" ht="12.8" hidden="false" customHeight="true" outlineLevel="0" collapsed="false"/>
    <row r="1043406" customFormat="false" ht="12.8" hidden="false" customHeight="true" outlineLevel="0" collapsed="false"/>
    <row r="1043407" customFormat="false" ht="12.8" hidden="false" customHeight="true" outlineLevel="0" collapsed="false"/>
    <row r="1043408" customFormat="false" ht="12.8" hidden="false" customHeight="true" outlineLevel="0" collapsed="false"/>
    <row r="1043409" customFormat="false" ht="12.8" hidden="false" customHeight="true" outlineLevel="0" collapsed="false"/>
    <row r="1043410" customFormat="false" ht="12.8" hidden="false" customHeight="true" outlineLevel="0" collapsed="false"/>
    <row r="1043411" customFormat="false" ht="12.8" hidden="false" customHeight="true" outlineLevel="0" collapsed="false"/>
    <row r="1043412" customFormat="false" ht="12.8" hidden="false" customHeight="true" outlineLevel="0" collapsed="false"/>
    <row r="1043413" customFormat="false" ht="12.8" hidden="false" customHeight="true" outlineLevel="0" collapsed="false"/>
    <row r="1043414" customFormat="false" ht="12.8" hidden="false" customHeight="true" outlineLevel="0" collapsed="false"/>
    <row r="1043415" customFormat="false" ht="12.8" hidden="false" customHeight="true" outlineLevel="0" collapsed="false"/>
    <row r="1043416" customFormat="false" ht="12.8" hidden="false" customHeight="true" outlineLevel="0" collapsed="false"/>
    <row r="1043417" customFormat="false" ht="12.8" hidden="false" customHeight="true" outlineLevel="0" collapsed="false"/>
    <row r="1043418" customFormat="false" ht="12.8" hidden="false" customHeight="true" outlineLevel="0" collapsed="false"/>
    <row r="1043419" customFormat="false" ht="12.8" hidden="false" customHeight="true" outlineLevel="0" collapsed="false"/>
    <row r="1043420" customFormat="false" ht="12.8" hidden="false" customHeight="true" outlineLevel="0" collapsed="false"/>
    <row r="1043421" customFormat="false" ht="12.8" hidden="false" customHeight="true" outlineLevel="0" collapsed="false"/>
    <row r="1043422" customFormat="false" ht="12.8" hidden="false" customHeight="true" outlineLevel="0" collapsed="false"/>
    <row r="1043423" customFormat="false" ht="12.8" hidden="false" customHeight="true" outlineLevel="0" collapsed="false"/>
    <row r="1043424" customFormat="false" ht="12.8" hidden="false" customHeight="true" outlineLevel="0" collapsed="false"/>
    <row r="1043425" customFormat="false" ht="12.8" hidden="false" customHeight="true" outlineLevel="0" collapsed="false"/>
    <row r="1043426" customFormat="false" ht="12.8" hidden="false" customHeight="true" outlineLevel="0" collapsed="false"/>
    <row r="1043427" customFormat="false" ht="12.8" hidden="false" customHeight="true" outlineLevel="0" collapsed="false"/>
    <row r="1043428" customFormat="false" ht="12.8" hidden="false" customHeight="true" outlineLevel="0" collapsed="false"/>
    <row r="1043429" customFormat="false" ht="12.8" hidden="false" customHeight="true" outlineLevel="0" collapsed="false"/>
    <row r="1043430" customFormat="false" ht="12.8" hidden="false" customHeight="true" outlineLevel="0" collapsed="false"/>
    <row r="1043431" customFormat="false" ht="12.8" hidden="false" customHeight="true" outlineLevel="0" collapsed="false"/>
    <row r="1043432" customFormat="false" ht="12.8" hidden="false" customHeight="true" outlineLevel="0" collapsed="false"/>
    <row r="1043433" customFormat="false" ht="12.8" hidden="false" customHeight="true" outlineLevel="0" collapsed="false"/>
    <row r="1043434" customFormat="false" ht="12.8" hidden="false" customHeight="true" outlineLevel="0" collapsed="false"/>
    <row r="1043435" customFormat="false" ht="12.8" hidden="false" customHeight="true" outlineLevel="0" collapsed="false"/>
    <row r="1043436" customFormat="false" ht="12.8" hidden="false" customHeight="true" outlineLevel="0" collapsed="false"/>
    <row r="1043437" customFormat="false" ht="12.8" hidden="false" customHeight="true" outlineLevel="0" collapsed="false"/>
    <row r="1043438" customFormat="false" ht="12.8" hidden="false" customHeight="true" outlineLevel="0" collapsed="false"/>
    <row r="1043439" customFormat="false" ht="12.8" hidden="false" customHeight="true" outlineLevel="0" collapsed="false"/>
    <row r="1043440" customFormat="false" ht="12.8" hidden="false" customHeight="true" outlineLevel="0" collapsed="false"/>
    <row r="1043441" customFormat="false" ht="12.8" hidden="false" customHeight="true" outlineLevel="0" collapsed="false"/>
    <row r="1043442" customFormat="false" ht="12.8" hidden="false" customHeight="true" outlineLevel="0" collapsed="false"/>
    <row r="1043443" customFormat="false" ht="12.8" hidden="false" customHeight="true" outlineLevel="0" collapsed="false"/>
    <row r="1043444" customFormat="false" ht="12.8" hidden="false" customHeight="true" outlineLevel="0" collapsed="false"/>
    <row r="1043445" customFormat="false" ht="12.8" hidden="false" customHeight="true" outlineLevel="0" collapsed="false"/>
    <row r="1043446" customFormat="false" ht="12.8" hidden="false" customHeight="true" outlineLevel="0" collapsed="false"/>
    <row r="1043447" customFormat="false" ht="12.8" hidden="false" customHeight="true" outlineLevel="0" collapsed="false"/>
    <row r="1043448" customFormat="false" ht="12.8" hidden="false" customHeight="true" outlineLevel="0" collapsed="false"/>
    <row r="1043449" customFormat="false" ht="12.8" hidden="false" customHeight="true" outlineLevel="0" collapsed="false"/>
    <row r="1043450" customFormat="false" ht="12.8" hidden="false" customHeight="true" outlineLevel="0" collapsed="false"/>
    <row r="1043451" customFormat="false" ht="12.8" hidden="false" customHeight="true" outlineLevel="0" collapsed="false"/>
    <row r="1043452" customFormat="false" ht="12.8" hidden="false" customHeight="true" outlineLevel="0" collapsed="false"/>
    <row r="1043453" customFormat="false" ht="12.8" hidden="false" customHeight="true" outlineLevel="0" collapsed="false"/>
    <row r="1043454" customFormat="false" ht="12.8" hidden="false" customHeight="true" outlineLevel="0" collapsed="false"/>
    <row r="1043455" customFormat="false" ht="12.8" hidden="false" customHeight="true" outlineLevel="0" collapsed="false"/>
    <row r="1043456" customFormat="false" ht="12.8" hidden="false" customHeight="true" outlineLevel="0" collapsed="false"/>
    <row r="1043457" customFormat="false" ht="12.8" hidden="false" customHeight="true" outlineLevel="0" collapsed="false"/>
    <row r="1043458" customFormat="false" ht="12.8" hidden="false" customHeight="true" outlineLevel="0" collapsed="false"/>
    <row r="1043459" customFormat="false" ht="12.8" hidden="false" customHeight="true" outlineLevel="0" collapsed="false"/>
    <row r="1043460" customFormat="false" ht="12.8" hidden="false" customHeight="true" outlineLevel="0" collapsed="false"/>
    <row r="1043461" customFormat="false" ht="12.8" hidden="false" customHeight="true" outlineLevel="0" collapsed="false"/>
    <row r="1043462" customFormat="false" ht="12.8" hidden="false" customHeight="true" outlineLevel="0" collapsed="false"/>
    <row r="1043463" customFormat="false" ht="12.8" hidden="false" customHeight="true" outlineLevel="0" collapsed="false"/>
    <row r="1043464" customFormat="false" ht="12.8" hidden="false" customHeight="true" outlineLevel="0" collapsed="false"/>
    <row r="1043465" customFormat="false" ht="12.8" hidden="false" customHeight="true" outlineLevel="0" collapsed="false"/>
    <row r="1043466" customFormat="false" ht="12.8" hidden="false" customHeight="true" outlineLevel="0" collapsed="false"/>
    <row r="1043467" customFormat="false" ht="12.8" hidden="false" customHeight="true" outlineLevel="0" collapsed="false"/>
    <row r="1043468" customFormat="false" ht="12.8" hidden="false" customHeight="true" outlineLevel="0" collapsed="false"/>
    <row r="1043469" customFormat="false" ht="12.8" hidden="false" customHeight="true" outlineLevel="0" collapsed="false"/>
    <row r="1043470" customFormat="false" ht="12.8" hidden="false" customHeight="true" outlineLevel="0" collapsed="false"/>
    <row r="1043471" customFormat="false" ht="12.8" hidden="false" customHeight="true" outlineLevel="0" collapsed="false"/>
    <row r="1043472" customFormat="false" ht="12.8" hidden="false" customHeight="true" outlineLevel="0" collapsed="false"/>
    <row r="1043473" customFormat="false" ht="12.8" hidden="false" customHeight="true" outlineLevel="0" collapsed="false"/>
    <row r="1043474" customFormat="false" ht="12.8" hidden="false" customHeight="true" outlineLevel="0" collapsed="false"/>
    <row r="1043475" customFormat="false" ht="12.8" hidden="false" customHeight="true" outlineLevel="0" collapsed="false"/>
    <row r="1043476" customFormat="false" ht="12.8" hidden="false" customHeight="true" outlineLevel="0" collapsed="false"/>
    <row r="1043477" customFormat="false" ht="12.8" hidden="false" customHeight="true" outlineLevel="0" collapsed="false"/>
    <row r="1043478" customFormat="false" ht="12.8" hidden="false" customHeight="true" outlineLevel="0" collapsed="false"/>
    <row r="1043479" customFormat="false" ht="12.8" hidden="false" customHeight="true" outlineLevel="0" collapsed="false"/>
    <row r="1043480" customFormat="false" ht="12.8" hidden="false" customHeight="true" outlineLevel="0" collapsed="false"/>
    <row r="1043481" customFormat="false" ht="12.8" hidden="false" customHeight="true" outlineLevel="0" collapsed="false"/>
    <row r="1043482" customFormat="false" ht="12.8" hidden="false" customHeight="true" outlineLevel="0" collapsed="false"/>
    <row r="1043483" customFormat="false" ht="12.8" hidden="false" customHeight="true" outlineLevel="0" collapsed="false"/>
    <row r="1043484" customFormat="false" ht="12.8" hidden="false" customHeight="true" outlineLevel="0" collapsed="false"/>
    <row r="1043485" customFormat="false" ht="12.8" hidden="false" customHeight="true" outlineLevel="0" collapsed="false"/>
    <row r="1043486" customFormat="false" ht="12.8" hidden="false" customHeight="true" outlineLevel="0" collapsed="false"/>
    <row r="1043487" customFormat="false" ht="12.8" hidden="false" customHeight="true" outlineLevel="0" collapsed="false"/>
    <row r="1043488" customFormat="false" ht="12.8" hidden="false" customHeight="true" outlineLevel="0" collapsed="false"/>
    <row r="1043489" customFormat="false" ht="12.8" hidden="false" customHeight="true" outlineLevel="0" collapsed="false"/>
    <row r="1043490" customFormat="false" ht="12.8" hidden="false" customHeight="true" outlineLevel="0" collapsed="false"/>
    <row r="1043491" customFormat="false" ht="12.8" hidden="false" customHeight="true" outlineLevel="0" collapsed="false"/>
    <row r="1043492" customFormat="false" ht="12.8" hidden="false" customHeight="true" outlineLevel="0" collapsed="false"/>
    <row r="1043493" customFormat="false" ht="12.8" hidden="false" customHeight="true" outlineLevel="0" collapsed="false"/>
    <row r="1043494" customFormat="false" ht="12.8" hidden="false" customHeight="true" outlineLevel="0" collapsed="false"/>
    <row r="1043495" customFormat="false" ht="12.8" hidden="false" customHeight="true" outlineLevel="0" collapsed="false"/>
    <row r="1043496" customFormat="false" ht="12.8" hidden="false" customHeight="true" outlineLevel="0" collapsed="false"/>
    <row r="1043497" customFormat="false" ht="12.8" hidden="false" customHeight="true" outlineLevel="0" collapsed="false"/>
    <row r="1043498" customFormat="false" ht="12.8" hidden="false" customHeight="true" outlineLevel="0" collapsed="false"/>
    <row r="1043499" customFormat="false" ht="12.8" hidden="false" customHeight="true" outlineLevel="0" collapsed="false"/>
    <row r="1043500" customFormat="false" ht="12.8" hidden="false" customHeight="true" outlineLevel="0" collapsed="false"/>
    <row r="1043501" customFormat="false" ht="12.8" hidden="false" customHeight="true" outlineLevel="0" collapsed="false"/>
    <row r="1043502" customFormat="false" ht="12.8" hidden="false" customHeight="true" outlineLevel="0" collapsed="false"/>
    <row r="1043503" customFormat="false" ht="12.8" hidden="false" customHeight="true" outlineLevel="0" collapsed="false"/>
    <row r="1043504" customFormat="false" ht="12.8" hidden="false" customHeight="true" outlineLevel="0" collapsed="false"/>
    <row r="1043505" customFormat="false" ht="12.8" hidden="false" customHeight="true" outlineLevel="0" collapsed="false"/>
    <row r="1043506" customFormat="false" ht="12.8" hidden="false" customHeight="true" outlineLevel="0" collapsed="false"/>
    <row r="1043507" customFormat="false" ht="12.8" hidden="false" customHeight="true" outlineLevel="0" collapsed="false"/>
    <row r="1043508" customFormat="false" ht="12.8" hidden="false" customHeight="true" outlineLevel="0" collapsed="false"/>
    <row r="1043509" customFormat="false" ht="12.8" hidden="false" customHeight="true" outlineLevel="0" collapsed="false"/>
    <row r="1043510" customFormat="false" ht="12.8" hidden="false" customHeight="true" outlineLevel="0" collapsed="false"/>
    <row r="1043511" customFormat="false" ht="12.8" hidden="false" customHeight="true" outlineLevel="0" collapsed="false"/>
    <row r="1043512" customFormat="false" ht="12.8" hidden="false" customHeight="true" outlineLevel="0" collapsed="false"/>
    <row r="1043513" customFormat="false" ht="12.8" hidden="false" customHeight="true" outlineLevel="0" collapsed="false"/>
    <row r="1043514" customFormat="false" ht="12.8" hidden="false" customHeight="true" outlineLevel="0" collapsed="false"/>
    <row r="1043515" customFormat="false" ht="12.8" hidden="false" customHeight="true" outlineLevel="0" collapsed="false"/>
    <row r="1043516" customFormat="false" ht="12.8" hidden="false" customHeight="true" outlineLevel="0" collapsed="false"/>
    <row r="1043517" customFormat="false" ht="12.8" hidden="false" customHeight="true" outlineLevel="0" collapsed="false"/>
    <row r="1043518" customFormat="false" ht="12.8" hidden="false" customHeight="true" outlineLevel="0" collapsed="false"/>
    <row r="1043519" customFormat="false" ht="12.8" hidden="false" customHeight="true" outlineLevel="0" collapsed="false"/>
    <row r="1043520" customFormat="false" ht="12.8" hidden="false" customHeight="true" outlineLevel="0" collapsed="false"/>
    <row r="1043521" customFormat="false" ht="12.8" hidden="false" customHeight="true" outlineLevel="0" collapsed="false"/>
    <row r="1043522" customFormat="false" ht="12.8" hidden="false" customHeight="true" outlineLevel="0" collapsed="false"/>
    <row r="1043523" customFormat="false" ht="12.8" hidden="false" customHeight="true" outlineLevel="0" collapsed="false"/>
    <row r="1043524" customFormat="false" ht="12.8" hidden="false" customHeight="true" outlineLevel="0" collapsed="false"/>
    <row r="1043525" customFormat="false" ht="12.8" hidden="false" customHeight="true" outlineLevel="0" collapsed="false"/>
    <row r="1043526" customFormat="false" ht="12.8" hidden="false" customHeight="true" outlineLevel="0" collapsed="false"/>
    <row r="1043527" customFormat="false" ht="12.8" hidden="false" customHeight="true" outlineLevel="0" collapsed="false"/>
    <row r="1043528" customFormat="false" ht="12.8" hidden="false" customHeight="true" outlineLevel="0" collapsed="false"/>
    <row r="1043529" customFormat="false" ht="12.8" hidden="false" customHeight="true" outlineLevel="0" collapsed="false"/>
    <row r="1043530" customFormat="false" ht="12.8" hidden="false" customHeight="true" outlineLevel="0" collapsed="false"/>
    <row r="1043531" customFormat="false" ht="12.8" hidden="false" customHeight="true" outlineLevel="0" collapsed="false"/>
    <row r="1043532" customFormat="false" ht="12.8" hidden="false" customHeight="true" outlineLevel="0" collapsed="false"/>
    <row r="1043533" customFormat="false" ht="12.8" hidden="false" customHeight="true" outlineLevel="0" collapsed="false"/>
    <row r="1043534" customFormat="false" ht="12.8" hidden="false" customHeight="true" outlineLevel="0" collapsed="false"/>
    <row r="1043535" customFormat="false" ht="12.8" hidden="false" customHeight="true" outlineLevel="0" collapsed="false"/>
    <row r="1043536" customFormat="false" ht="12.8" hidden="false" customHeight="true" outlineLevel="0" collapsed="false"/>
    <row r="1043537" customFormat="false" ht="12.8" hidden="false" customHeight="true" outlineLevel="0" collapsed="false"/>
    <row r="1043538" customFormat="false" ht="12.8" hidden="false" customHeight="true" outlineLevel="0" collapsed="false"/>
    <row r="1043539" customFormat="false" ht="12.8" hidden="false" customHeight="true" outlineLevel="0" collapsed="false"/>
    <row r="1043540" customFormat="false" ht="12.8" hidden="false" customHeight="true" outlineLevel="0" collapsed="false"/>
    <row r="1043541" customFormat="false" ht="12.8" hidden="false" customHeight="true" outlineLevel="0" collapsed="false"/>
    <row r="1043542" customFormat="false" ht="12.8" hidden="false" customHeight="true" outlineLevel="0" collapsed="false"/>
    <row r="1043543" customFormat="false" ht="12.8" hidden="false" customHeight="true" outlineLevel="0" collapsed="false"/>
    <row r="1043544" customFormat="false" ht="12.8" hidden="false" customHeight="true" outlineLevel="0" collapsed="false"/>
    <row r="1043545" customFormat="false" ht="12.8" hidden="false" customHeight="true" outlineLevel="0" collapsed="false"/>
    <row r="1043546" customFormat="false" ht="12.8" hidden="false" customHeight="true" outlineLevel="0" collapsed="false"/>
    <row r="1043547" customFormat="false" ht="12.8" hidden="false" customHeight="true" outlineLevel="0" collapsed="false"/>
    <row r="1043548" customFormat="false" ht="12.8" hidden="false" customHeight="true" outlineLevel="0" collapsed="false"/>
    <row r="1043549" customFormat="false" ht="12.8" hidden="false" customHeight="true" outlineLevel="0" collapsed="false"/>
    <row r="1043550" customFormat="false" ht="12.8" hidden="false" customHeight="true" outlineLevel="0" collapsed="false"/>
    <row r="1043551" customFormat="false" ht="12.8" hidden="false" customHeight="true" outlineLevel="0" collapsed="false"/>
    <row r="1043552" customFormat="false" ht="12.8" hidden="false" customHeight="true" outlineLevel="0" collapsed="false"/>
    <row r="1043553" customFormat="false" ht="12.8" hidden="false" customHeight="true" outlineLevel="0" collapsed="false"/>
    <row r="1043554" customFormat="false" ht="12.8" hidden="false" customHeight="true" outlineLevel="0" collapsed="false"/>
    <row r="1043555" customFormat="false" ht="12.8" hidden="false" customHeight="true" outlineLevel="0" collapsed="false"/>
    <row r="1043556" customFormat="false" ht="12.8" hidden="false" customHeight="true" outlineLevel="0" collapsed="false"/>
    <row r="1043557" customFormat="false" ht="12.8" hidden="false" customHeight="true" outlineLevel="0" collapsed="false"/>
    <row r="1043558" customFormat="false" ht="12.8" hidden="false" customHeight="true" outlineLevel="0" collapsed="false"/>
    <row r="1043559" customFormat="false" ht="12.8" hidden="false" customHeight="true" outlineLevel="0" collapsed="false"/>
    <row r="1043560" customFormat="false" ht="12.8" hidden="false" customHeight="true" outlineLevel="0" collapsed="false"/>
    <row r="1043561" customFormat="false" ht="12.8" hidden="false" customHeight="true" outlineLevel="0" collapsed="false"/>
    <row r="1043562" customFormat="false" ht="12.8" hidden="false" customHeight="true" outlineLevel="0" collapsed="false"/>
    <row r="1043563" customFormat="false" ht="12.8" hidden="false" customHeight="true" outlineLevel="0" collapsed="false"/>
    <row r="1043564" customFormat="false" ht="12.8" hidden="false" customHeight="true" outlineLevel="0" collapsed="false"/>
    <row r="1043565" customFormat="false" ht="12.8" hidden="false" customHeight="true" outlineLevel="0" collapsed="false"/>
    <row r="1043566" customFormat="false" ht="12.8" hidden="false" customHeight="true" outlineLevel="0" collapsed="false"/>
    <row r="1043567" customFormat="false" ht="12.8" hidden="false" customHeight="true" outlineLevel="0" collapsed="false"/>
    <row r="1043568" customFormat="false" ht="12.8" hidden="false" customHeight="true" outlineLevel="0" collapsed="false"/>
    <row r="1043569" customFormat="false" ht="12.8" hidden="false" customHeight="true" outlineLevel="0" collapsed="false"/>
    <row r="1043570" customFormat="false" ht="12.8" hidden="false" customHeight="true" outlineLevel="0" collapsed="false"/>
    <row r="1043571" customFormat="false" ht="12.8" hidden="false" customHeight="true" outlineLevel="0" collapsed="false"/>
    <row r="1043572" customFormat="false" ht="12.8" hidden="false" customHeight="true" outlineLevel="0" collapsed="false"/>
    <row r="1043573" customFormat="false" ht="12.8" hidden="false" customHeight="true" outlineLevel="0" collapsed="false"/>
    <row r="1043574" customFormat="false" ht="12.8" hidden="false" customHeight="true" outlineLevel="0" collapsed="false"/>
    <row r="1043575" customFormat="false" ht="12.8" hidden="false" customHeight="true" outlineLevel="0" collapsed="false"/>
    <row r="1043576" customFormat="false" ht="12.8" hidden="false" customHeight="true" outlineLevel="0" collapsed="false"/>
    <row r="1043577" customFormat="false" ht="12.8" hidden="false" customHeight="true" outlineLevel="0" collapsed="false"/>
    <row r="1043578" customFormat="false" ht="12.8" hidden="false" customHeight="true" outlineLevel="0" collapsed="false"/>
    <row r="1043579" customFormat="false" ht="12.8" hidden="false" customHeight="true" outlineLevel="0" collapsed="false"/>
    <row r="1043580" customFormat="false" ht="12.8" hidden="false" customHeight="true" outlineLevel="0" collapsed="false"/>
    <row r="1043581" customFormat="false" ht="12.8" hidden="false" customHeight="true" outlineLevel="0" collapsed="false"/>
    <row r="1043582" customFormat="false" ht="12.8" hidden="false" customHeight="true" outlineLevel="0" collapsed="false"/>
    <row r="1043583" customFormat="false" ht="12.8" hidden="false" customHeight="true" outlineLevel="0" collapsed="false"/>
    <row r="1043584" customFormat="false" ht="12.8" hidden="false" customHeight="true" outlineLevel="0" collapsed="false"/>
    <row r="1043585" customFormat="false" ht="12.8" hidden="false" customHeight="true" outlineLevel="0" collapsed="false"/>
    <row r="1043586" customFormat="false" ht="12.8" hidden="false" customHeight="true" outlineLevel="0" collapsed="false"/>
    <row r="1043587" customFormat="false" ht="12.8" hidden="false" customHeight="true" outlineLevel="0" collapsed="false"/>
    <row r="1043588" customFormat="false" ht="12.8" hidden="false" customHeight="true" outlineLevel="0" collapsed="false"/>
    <row r="1043589" customFormat="false" ht="12.8" hidden="false" customHeight="true" outlineLevel="0" collapsed="false"/>
    <row r="1043590" customFormat="false" ht="12.8" hidden="false" customHeight="true" outlineLevel="0" collapsed="false"/>
    <row r="1043591" customFormat="false" ht="12.8" hidden="false" customHeight="true" outlineLevel="0" collapsed="false"/>
    <row r="1043592" customFormat="false" ht="12.8" hidden="false" customHeight="true" outlineLevel="0" collapsed="false"/>
    <row r="1043593" customFormat="false" ht="12.8" hidden="false" customHeight="true" outlineLevel="0" collapsed="false"/>
    <row r="1043594" customFormat="false" ht="12.8" hidden="false" customHeight="true" outlineLevel="0" collapsed="false"/>
    <row r="1043595" customFormat="false" ht="12.8" hidden="false" customHeight="true" outlineLevel="0" collapsed="false"/>
    <row r="1043596" customFormat="false" ht="12.8" hidden="false" customHeight="true" outlineLevel="0" collapsed="false"/>
    <row r="1043597" customFormat="false" ht="12.8" hidden="false" customHeight="true" outlineLevel="0" collapsed="false"/>
    <row r="1043598" customFormat="false" ht="12.8" hidden="false" customHeight="true" outlineLevel="0" collapsed="false"/>
    <row r="1043599" customFormat="false" ht="12.8" hidden="false" customHeight="true" outlineLevel="0" collapsed="false"/>
    <row r="1043600" customFormat="false" ht="12.8" hidden="false" customHeight="true" outlineLevel="0" collapsed="false"/>
    <row r="1043601" customFormat="false" ht="12.8" hidden="false" customHeight="true" outlineLevel="0" collapsed="false"/>
    <row r="1043602" customFormat="false" ht="12.8" hidden="false" customHeight="true" outlineLevel="0" collapsed="false"/>
    <row r="1043603" customFormat="false" ht="12.8" hidden="false" customHeight="true" outlineLevel="0" collapsed="false"/>
    <row r="1043604" customFormat="false" ht="12.8" hidden="false" customHeight="true" outlineLevel="0" collapsed="false"/>
    <row r="1043605" customFormat="false" ht="12.8" hidden="false" customHeight="true" outlineLevel="0" collapsed="false"/>
    <row r="1043606" customFormat="false" ht="12.8" hidden="false" customHeight="true" outlineLevel="0" collapsed="false"/>
    <row r="1043607" customFormat="false" ht="12.8" hidden="false" customHeight="true" outlineLevel="0" collapsed="false"/>
    <row r="1043608" customFormat="false" ht="12.8" hidden="false" customHeight="true" outlineLevel="0" collapsed="false"/>
    <row r="1043609" customFormat="false" ht="12.8" hidden="false" customHeight="true" outlineLevel="0" collapsed="false"/>
    <row r="1043610" customFormat="false" ht="12.8" hidden="false" customHeight="true" outlineLevel="0" collapsed="false"/>
    <row r="1043611" customFormat="false" ht="12.8" hidden="false" customHeight="true" outlineLevel="0" collapsed="false"/>
    <row r="1043612" customFormat="false" ht="12.8" hidden="false" customHeight="true" outlineLevel="0" collapsed="false"/>
    <row r="1043613" customFormat="false" ht="12.8" hidden="false" customHeight="true" outlineLevel="0" collapsed="false"/>
    <row r="1043614" customFormat="false" ht="12.8" hidden="false" customHeight="true" outlineLevel="0" collapsed="false"/>
    <row r="1043615" customFormat="false" ht="12.8" hidden="false" customHeight="true" outlineLevel="0" collapsed="false"/>
    <row r="1043616" customFormat="false" ht="12.8" hidden="false" customHeight="true" outlineLevel="0" collapsed="false"/>
    <row r="1043617" customFormat="false" ht="12.8" hidden="false" customHeight="true" outlineLevel="0" collapsed="false"/>
    <row r="1043618" customFormat="false" ht="12.8" hidden="false" customHeight="true" outlineLevel="0" collapsed="false"/>
    <row r="1043619" customFormat="false" ht="12.8" hidden="false" customHeight="true" outlineLevel="0" collapsed="false"/>
    <row r="1043620" customFormat="false" ht="12.8" hidden="false" customHeight="true" outlineLevel="0" collapsed="false"/>
    <row r="1043621" customFormat="false" ht="12.8" hidden="false" customHeight="true" outlineLevel="0" collapsed="false"/>
    <row r="1043622" customFormat="false" ht="12.8" hidden="false" customHeight="true" outlineLevel="0" collapsed="false"/>
    <row r="1043623" customFormat="false" ht="12.8" hidden="false" customHeight="true" outlineLevel="0" collapsed="false"/>
    <row r="1043624" customFormat="false" ht="12.8" hidden="false" customHeight="true" outlineLevel="0" collapsed="false"/>
    <row r="1043625" customFormat="false" ht="12.8" hidden="false" customHeight="true" outlineLevel="0" collapsed="false"/>
    <row r="1043626" customFormat="false" ht="12.8" hidden="false" customHeight="true" outlineLevel="0" collapsed="false"/>
    <row r="1043627" customFormat="false" ht="12.8" hidden="false" customHeight="true" outlineLevel="0" collapsed="false"/>
    <row r="1043628" customFormat="false" ht="12.8" hidden="false" customHeight="true" outlineLevel="0" collapsed="false"/>
    <row r="1043629" customFormat="false" ht="12.8" hidden="false" customHeight="true" outlineLevel="0" collapsed="false"/>
    <row r="1043630" customFormat="false" ht="12.8" hidden="false" customHeight="true" outlineLevel="0" collapsed="false"/>
    <row r="1043631" customFormat="false" ht="12.8" hidden="false" customHeight="true" outlineLevel="0" collapsed="false"/>
    <row r="1043632" customFormat="false" ht="12.8" hidden="false" customHeight="true" outlineLevel="0" collapsed="false"/>
    <row r="1043633" customFormat="false" ht="12.8" hidden="false" customHeight="true" outlineLevel="0" collapsed="false"/>
    <row r="1043634" customFormat="false" ht="12.8" hidden="false" customHeight="true" outlineLevel="0" collapsed="false"/>
    <row r="1043635" customFormat="false" ht="12.8" hidden="false" customHeight="true" outlineLevel="0" collapsed="false"/>
    <row r="1043636" customFormat="false" ht="12.8" hidden="false" customHeight="true" outlineLevel="0" collapsed="false"/>
    <row r="1043637" customFormat="false" ht="12.8" hidden="false" customHeight="true" outlineLevel="0" collapsed="false"/>
    <row r="1043638" customFormat="false" ht="12.8" hidden="false" customHeight="true" outlineLevel="0" collapsed="false"/>
    <row r="1043639" customFormat="false" ht="12.8" hidden="false" customHeight="true" outlineLevel="0" collapsed="false"/>
    <row r="1043640" customFormat="false" ht="12.8" hidden="false" customHeight="true" outlineLevel="0" collapsed="false"/>
    <row r="1043641" customFormat="false" ht="12.8" hidden="false" customHeight="true" outlineLevel="0" collapsed="false"/>
    <row r="1043642" customFormat="false" ht="12.8" hidden="false" customHeight="true" outlineLevel="0" collapsed="false"/>
    <row r="1043643" customFormat="false" ht="12.8" hidden="false" customHeight="true" outlineLevel="0" collapsed="false"/>
    <row r="1043644" customFormat="false" ht="12.8" hidden="false" customHeight="true" outlineLevel="0" collapsed="false"/>
    <row r="1043645" customFormat="false" ht="12.8" hidden="false" customHeight="true" outlineLevel="0" collapsed="false"/>
    <row r="1043646" customFormat="false" ht="12.8" hidden="false" customHeight="true" outlineLevel="0" collapsed="false"/>
    <row r="1043647" customFormat="false" ht="12.8" hidden="false" customHeight="true" outlineLevel="0" collapsed="false"/>
    <row r="1043648" customFormat="false" ht="12.8" hidden="false" customHeight="true" outlineLevel="0" collapsed="false"/>
    <row r="1043649" customFormat="false" ht="12.8" hidden="false" customHeight="true" outlineLevel="0" collapsed="false"/>
    <row r="1043650" customFormat="false" ht="12.8" hidden="false" customHeight="true" outlineLevel="0" collapsed="false"/>
    <row r="1043651" customFormat="false" ht="12.8" hidden="false" customHeight="true" outlineLevel="0" collapsed="false"/>
    <row r="1043652" customFormat="false" ht="12.8" hidden="false" customHeight="true" outlineLevel="0" collapsed="false"/>
    <row r="1043653" customFormat="false" ht="12.8" hidden="false" customHeight="true" outlineLevel="0" collapsed="false"/>
    <row r="1043654" customFormat="false" ht="12.8" hidden="false" customHeight="true" outlineLevel="0" collapsed="false"/>
    <row r="1043655" customFormat="false" ht="12.8" hidden="false" customHeight="true" outlineLevel="0" collapsed="false"/>
    <row r="1043656" customFormat="false" ht="12.8" hidden="false" customHeight="true" outlineLevel="0" collapsed="false"/>
    <row r="1043657" customFormat="false" ht="12.8" hidden="false" customHeight="true" outlineLevel="0" collapsed="false"/>
    <row r="1043658" customFormat="false" ht="12.8" hidden="false" customHeight="true" outlineLevel="0" collapsed="false"/>
    <row r="1043659" customFormat="false" ht="12.8" hidden="false" customHeight="true" outlineLevel="0" collapsed="false"/>
    <row r="1043660" customFormat="false" ht="12.8" hidden="false" customHeight="true" outlineLevel="0" collapsed="false"/>
    <row r="1043661" customFormat="false" ht="12.8" hidden="false" customHeight="true" outlineLevel="0" collapsed="false"/>
    <row r="1043662" customFormat="false" ht="12.8" hidden="false" customHeight="true" outlineLevel="0" collapsed="false"/>
    <row r="1043663" customFormat="false" ht="12.8" hidden="false" customHeight="true" outlineLevel="0" collapsed="false"/>
    <row r="1043664" customFormat="false" ht="12.8" hidden="false" customHeight="true" outlineLevel="0" collapsed="false"/>
    <row r="1043665" customFormat="false" ht="12.8" hidden="false" customHeight="true" outlineLevel="0" collapsed="false"/>
    <row r="1043666" customFormat="false" ht="12.8" hidden="false" customHeight="true" outlineLevel="0" collapsed="false"/>
    <row r="1043667" customFormat="false" ht="12.8" hidden="false" customHeight="true" outlineLevel="0" collapsed="false"/>
    <row r="1043668" customFormat="false" ht="12.8" hidden="false" customHeight="true" outlineLevel="0" collapsed="false"/>
    <row r="1043669" customFormat="false" ht="12.8" hidden="false" customHeight="true" outlineLevel="0" collapsed="false"/>
    <row r="1043670" customFormat="false" ht="12.8" hidden="false" customHeight="true" outlineLevel="0" collapsed="false"/>
    <row r="1043671" customFormat="false" ht="12.8" hidden="false" customHeight="true" outlineLevel="0" collapsed="false"/>
    <row r="1043672" customFormat="false" ht="12.8" hidden="false" customHeight="true" outlineLevel="0" collapsed="false"/>
    <row r="1043673" customFormat="false" ht="12.8" hidden="false" customHeight="true" outlineLevel="0" collapsed="false"/>
    <row r="1043674" customFormat="false" ht="12.8" hidden="false" customHeight="true" outlineLevel="0" collapsed="false"/>
    <row r="1043675" customFormat="false" ht="12.8" hidden="false" customHeight="true" outlineLevel="0" collapsed="false"/>
    <row r="1043676" customFormat="false" ht="12.8" hidden="false" customHeight="true" outlineLevel="0" collapsed="false"/>
    <row r="1043677" customFormat="false" ht="12.8" hidden="false" customHeight="true" outlineLevel="0" collapsed="false"/>
    <row r="1043678" customFormat="false" ht="12.8" hidden="false" customHeight="true" outlineLevel="0" collapsed="false"/>
    <row r="1043679" customFormat="false" ht="12.8" hidden="false" customHeight="true" outlineLevel="0" collapsed="false"/>
    <row r="1043680" customFormat="false" ht="12.8" hidden="false" customHeight="true" outlineLevel="0" collapsed="false"/>
    <row r="1043681" customFormat="false" ht="12.8" hidden="false" customHeight="true" outlineLevel="0" collapsed="false"/>
    <row r="1043682" customFormat="false" ht="12.8" hidden="false" customHeight="true" outlineLevel="0" collapsed="false"/>
    <row r="1043683" customFormat="false" ht="12.8" hidden="false" customHeight="true" outlineLevel="0" collapsed="false"/>
    <row r="1043684" customFormat="false" ht="12.8" hidden="false" customHeight="true" outlineLevel="0" collapsed="false"/>
    <row r="1043685" customFormat="false" ht="12.8" hidden="false" customHeight="true" outlineLevel="0" collapsed="false"/>
    <row r="1043686" customFormat="false" ht="12.8" hidden="false" customHeight="true" outlineLevel="0" collapsed="false"/>
    <row r="1043687" customFormat="false" ht="12.8" hidden="false" customHeight="true" outlineLevel="0" collapsed="false"/>
    <row r="1043688" customFormat="false" ht="12.8" hidden="false" customHeight="true" outlineLevel="0" collapsed="false"/>
    <row r="1043689" customFormat="false" ht="12.8" hidden="false" customHeight="true" outlineLevel="0" collapsed="false"/>
    <row r="1043690" customFormat="false" ht="12.8" hidden="false" customHeight="true" outlineLevel="0" collapsed="false"/>
    <row r="1043691" customFormat="false" ht="12.8" hidden="false" customHeight="true" outlineLevel="0" collapsed="false"/>
    <row r="1043692" customFormat="false" ht="12.8" hidden="false" customHeight="true" outlineLevel="0" collapsed="false"/>
    <row r="1043693" customFormat="false" ht="12.8" hidden="false" customHeight="true" outlineLevel="0" collapsed="false"/>
    <row r="1043694" customFormat="false" ht="12.8" hidden="false" customHeight="true" outlineLevel="0" collapsed="false"/>
    <row r="1043695" customFormat="false" ht="12.8" hidden="false" customHeight="true" outlineLevel="0" collapsed="false"/>
    <row r="1043696" customFormat="false" ht="12.8" hidden="false" customHeight="true" outlineLevel="0" collapsed="false"/>
    <row r="1043697" customFormat="false" ht="12.8" hidden="false" customHeight="true" outlineLevel="0" collapsed="false"/>
    <row r="1043698" customFormat="false" ht="12.8" hidden="false" customHeight="true" outlineLevel="0" collapsed="false"/>
    <row r="1043699" customFormat="false" ht="12.8" hidden="false" customHeight="true" outlineLevel="0" collapsed="false"/>
    <row r="1043700" customFormat="false" ht="12.8" hidden="false" customHeight="true" outlineLevel="0" collapsed="false"/>
    <row r="1043701" customFormat="false" ht="12.8" hidden="false" customHeight="true" outlineLevel="0" collapsed="false"/>
    <row r="1043702" customFormat="false" ht="12.8" hidden="false" customHeight="true" outlineLevel="0" collapsed="false"/>
    <row r="1043703" customFormat="false" ht="12.8" hidden="false" customHeight="true" outlineLevel="0" collapsed="false"/>
    <row r="1043704" customFormat="false" ht="12.8" hidden="false" customHeight="true" outlineLevel="0" collapsed="false"/>
    <row r="1043705" customFormat="false" ht="12.8" hidden="false" customHeight="true" outlineLevel="0" collapsed="false"/>
    <row r="1043706" customFormat="false" ht="12.8" hidden="false" customHeight="true" outlineLevel="0" collapsed="false"/>
    <row r="1043707" customFormat="false" ht="12.8" hidden="false" customHeight="true" outlineLevel="0" collapsed="false"/>
    <row r="1043708" customFormat="false" ht="12.8" hidden="false" customHeight="true" outlineLevel="0" collapsed="false"/>
    <row r="1043709" customFormat="false" ht="12.8" hidden="false" customHeight="true" outlineLevel="0" collapsed="false"/>
    <row r="1043710" customFormat="false" ht="12.8" hidden="false" customHeight="true" outlineLevel="0" collapsed="false"/>
    <row r="1043711" customFormat="false" ht="12.8" hidden="false" customHeight="true" outlineLevel="0" collapsed="false"/>
    <row r="1043712" customFormat="false" ht="12.8" hidden="false" customHeight="true" outlineLevel="0" collapsed="false"/>
    <row r="1043713" customFormat="false" ht="12.8" hidden="false" customHeight="true" outlineLevel="0" collapsed="false"/>
    <row r="1043714" customFormat="false" ht="12.8" hidden="false" customHeight="true" outlineLevel="0" collapsed="false"/>
    <row r="1043715" customFormat="false" ht="12.8" hidden="false" customHeight="true" outlineLevel="0" collapsed="false"/>
    <row r="1043716" customFormat="false" ht="12.8" hidden="false" customHeight="true" outlineLevel="0" collapsed="false"/>
    <row r="1043717" customFormat="false" ht="12.8" hidden="false" customHeight="true" outlineLevel="0" collapsed="false"/>
    <row r="1043718" customFormat="false" ht="12.8" hidden="false" customHeight="true" outlineLevel="0" collapsed="false"/>
    <row r="1043719" customFormat="false" ht="12.8" hidden="false" customHeight="true" outlineLevel="0" collapsed="false"/>
    <row r="1043720" customFormat="false" ht="12.8" hidden="false" customHeight="true" outlineLevel="0" collapsed="false"/>
    <row r="1043721" customFormat="false" ht="12.8" hidden="false" customHeight="true" outlineLevel="0" collapsed="false"/>
    <row r="1043722" customFormat="false" ht="12.8" hidden="false" customHeight="true" outlineLevel="0" collapsed="false"/>
    <row r="1043723" customFormat="false" ht="12.8" hidden="false" customHeight="true" outlineLevel="0" collapsed="false"/>
    <row r="1043724" customFormat="false" ht="12.8" hidden="false" customHeight="true" outlineLevel="0" collapsed="false"/>
    <row r="1043725" customFormat="false" ht="12.8" hidden="false" customHeight="true" outlineLevel="0" collapsed="false"/>
    <row r="1043726" customFormat="false" ht="12.8" hidden="false" customHeight="true" outlineLevel="0" collapsed="false"/>
    <row r="1043727" customFormat="false" ht="12.8" hidden="false" customHeight="true" outlineLevel="0" collapsed="false"/>
    <row r="1043728" customFormat="false" ht="12.8" hidden="false" customHeight="true" outlineLevel="0" collapsed="false"/>
    <row r="1043729" customFormat="false" ht="12.8" hidden="false" customHeight="true" outlineLevel="0" collapsed="false"/>
    <row r="1043730" customFormat="false" ht="12.8" hidden="false" customHeight="true" outlineLevel="0" collapsed="false"/>
    <row r="1043731" customFormat="false" ht="12.8" hidden="false" customHeight="true" outlineLevel="0" collapsed="false"/>
    <row r="1043732" customFormat="false" ht="12.8" hidden="false" customHeight="true" outlineLevel="0" collapsed="false"/>
    <row r="1043733" customFormat="false" ht="12.8" hidden="false" customHeight="true" outlineLevel="0" collapsed="false"/>
    <row r="1043734" customFormat="false" ht="12.8" hidden="false" customHeight="true" outlineLevel="0" collapsed="false"/>
    <row r="1043735" customFormat="false" ht="12.8" hidden="false" customHeight="true" outlineLevel="0" collapsed="false"/>
    <row r="1043736" customFormat="false" ht="12.8" hidden="false" customHeight="true" outlineLevel="0" collapsed="false"/>
    <row r="1043737" customFormat="false" ht="12.8" hidden="false" customHeight="true" outlineLevel="0" collapsed="false"/>
    <row r="1043738" customFormat="false" ht="12.8" hidden="false" customHeight="true" outlineLevel="0" collapsed="false"/>
    <row r="1043739" customFormat="false" ht="12.8" hidden="false" customHeight="true" outlineLevel="0" collapsed="false"/>
    <row r="1043740" customFormat="false" ht="12.8" hidden="false" customHeight="true" outlineLevel="0" collapsed="false"/>
    <row r="1043741" customFormat="false" ht="12.8" hidden="false" customHeight="true" outlineLevel="0" collapsed="false"/>
    <row r="1043742" customFormat="false" ht="12.8" hidden="false" customHeight="true" outlineLevel="0" collapsed="false"/>
    <row r="1043743" customFormat="false" ht="12.8" hidden="false" customHeight="true" outlineLevel="0" collapsed="false"/>
    <row r="1043744" customFormat="false" ht="12.8" hidden="false" customHeight="true" outlineLevel="0" collapsed="false"/>
    <row r="1043745" customFormat="false" ht="12.8" hidden="false" customHeight="true" outlineLevel="0" collapsed="false"/>
    <row r="1043746" customFormat="false" ht="12.8" hidden="false" customHeight="true" outlineLevel="0" collapsed="false"/>
    <row r="1043747" customFormat="false" ht="12.8" hidden="false" customHeight="true" outlineLevel="0" collapsed="false"/>
    <row r="1043748" customFormat="false" ht="12.8" hidden="false" customHeight="true" outlineLevel="0" collapsed="false"/>
    <row r="1043749" customFormat="false" ht="12.8" hidden="false" customHeight="true" outlineLevel="0" collapsed="false"/>
    <row r="1043750" customFormat="false" ht="12.8" hidden="false" customHeight="true" outlineLevel="0" collapsed="false"/>
    <row r="1043751" customFormat="false" ht="12.8" hidden="false" customHeight="true" outlineLevel="0" collapsed="false"/>
    <row r="1043752" customFormat="false" ht="12.8" hidden="false" customHeight="true" outlineLevel="0" collapsed="false"/>
    <row r="1043753" customFormat="false" ht="12.8" hidden="false" customHeight="true" outlineLevel="0" collapsed="false"/>
    <row r="1043754" customFormat="false" ht="12.8" hidden="false" customHeight="true" outlineLevel="0" collapsed="false"/>
    <row r="1043755" customFormat="false" ht="12.8" hidden="false" customHeight="true" outlineLevel="0" collapsed="false"/>
    <row r="1043756" customFormat="false" ht="12.8" hidden="false" customHeight="true" outlineLevel="0" collapsed="false"/>
    <row r="1043757" customFormat="false" ht="12.8" hidden="false" customHeight="true" outlineLevel="0" collapsed="false"/>
    <row r="1043758" customFormat="false" ht="12.8" hidden="false" customHeight="true" outlineLevel="0" collapsed="false"/>
    <row r="1043759" customFormat="false" ht="12.8" hidden="false" customHeight="true" outlineLevel="0" collapsed="false"/>
    <row r="1043760" customFormat="false" ht="12.8" hidden="false" customHeight="true" outlineLevel="0" collapsed="false"/>
    <row r="1043761" customFormat="false" ht="12.8" hidden="false" customHeight="true" outlineLevel="0" collapsed="false"/>
    <row r="1043762" customFormat="false" ht="12.8" hidden="false" customHeight="true" outlineLevel="0" collapsed="false"/>
    <row r="1043763" customFormat="false" ht="12.8" hidden="false" customHeight="true" outlineLevel="0" collapsed="false"/>
    <row r="1043764" customFormat="false" ht="12.8" hidden="false" customHeight="true" outlineLevel="0" collapsed="false"/>
    <row r="1043765" customFormat="false" ht="12.8" hidden="false" customHeight="true" outlineLevel="0" collapsed="false"/>
    <row r="1043766" customFormat="false" ht="12.8" hidden="false" customHeight="true" outlineLevel="0" collapsed="false"/>
    <row r="1043767" customFormat="false" ht="12.8" hidden="false" customHeight="true" outlineLevel="0" collapsed="false"/>
    <row r="1043768" customFormat="false" ht="12.8" hidden="false" customHeight="true" outlineLevel="0" collapsed="false"/>
    <row r="1043769" customFormat="false" ht="12.8" hidden="false" customHeight="true" outlineLevel="0" collapsed="false"/>
    <row r="1043770" customFormat="false" ht="12.8" hidden="false" customHeight="true" outlineLevel="0" collapsed="false"/>
    <row r="1043771" customFormat="false" ht="12.8" hidden="false" customHeight="true" outlineLevel="0" collapsed="false"/>
    <row r="1043772" customFormat="false" ht="12.8" hidden="false" customHeight="true" outlineLevel="0" collapsed="false"/>
    <row r="1043773" customFormat="false" ht="12.8" hidden="false" customHeight="true" outlineLevel="0" collapsed="false"/>
    <row r="1043774" customFormat="false" ht="12.8" hidden="false" customHeight="true" outlineLevel="0" collapsed="false"/>
    <row r="1043775" customFormat="false" ht="12.8" hidden="false" customHeight="true" outlineLevel="0" collapsed="false"/>
    <row r="1043776" customFormat="false" ht="12.8" hidden="false" customHeight="true" outlineLevel="0" collapsed="false"/>
    <row r="1043777" customFormat="false" ht="12.8" hidden="false" customHeight="true" outlineLevel="0" collapsed="false"/>
    <row r="1043778" customFormat="false" ht="12.8" hidden="false" customHeight="true" outlineLevel="0" collapsed="false"/>
    <row r="1043779" customFormat="false" ht="12.8" hidden="false" customHeight="true" outlineLevel="0" collapsed="false"/>
    <row r="1043780" customFormat="false" ht="12.8" hidden="false" customHeight="true" outlineLevel="0" collapsed="false"/>
    <row r="1043781" customFormat="false" ht="12.8" hidden="false" customHeight="true" outlineLevel="0" collapsed="false"/>
    <row r="1043782" customFormat="false" ht="12.8" hidden="false" customHeight="true" outlineLevel="0" collapsed="false"/>
    <row r="1043783" customFormat="false" ht="12.8" hidden="false" customHeight="true" outlineLevel="0" collapsed="false"/>
    <row r="1043784" customFormat="false" ht="12.8" hidden="false" customHeight="true" outlineLevel="0" collapsed="false"/>
    <row r="1043785" customFormat="false" ht="12.8" hidden="false" customHeight="true" outlineLevel="0" collapsed="false"/>
    <row r="1043786" customFormat="false" ht="12.8" hidden="false" customHeight="true" outlineLevel="0" collapsed="false"/>
    <row r="1043787" customFormat="false" ht="12.8" hidden="false" customHeight="true" outlineLevel="0" collapsed="false"/>
    <row r="1043788" customFormat="false" ht="12.8" hidden="false" customHeight="true" outlineLevel="0" collapsed="false"/>
    <row r="1043789" customFormat="false" ht="12.8" hidden="false" customHeight="true" outlineLevel="0" collapsed="false"/>
    <row r="1043790" customFormat="false" ht="12.8" hidden="false" customHeight="true" outlineLevel="0" collapsed="false"/>
    <row r="1043791" customFormat="false" ht="12.8" hidden="false" customHeight="true" outlineLevel="0" collapsed="false"/>
    <row r="1043792" customFormat="false" ht="12.8" hidden="false" customHeight="true" outlineLevel="0" collapsed="false"/>
    <row r="1043793" customFormat="false" ht="12.8" hidden="false" customHeight="true" outlineLevel="0" collapsed="false"/>
    <row r="1043794" customFormat="false" ht="12.8" hidden="false" customHeight="true" outlineLevel="0" collapsed="false"/>
    <row r="1043795" customFormat="false" ht="12.8" hidden="false" customHeight="true" outlineLevel="0" collapsed="false"/>
    <row r="1043796" customFormat="false" ht="12.8" hidden="false" customHeight="true" outlineLevel="0" collapsed="false"/>
    <row r="1043797" customFormat="false" ht="12.8" hidden="false" customHeight="true" outlineLevel="0" collapsed="false"/>
    <row r="1043798" customFormat="false" ht="12.8" hidden="false" customHeight="true" outlineLevel="0" collapsed="false"/>
    <row r="1043799" customFormat="false" ht="12.8" hidden="false" customHeight="true" outlineLevel="0" collapsed="false"/>
    <row r="1043800" customFormat="false" ht="12.8" hidden="false" customHeight="true" outlineLevel="0" collapsed="false"/>
    <row r="1043801" customFormat="false" ht="12.8" hidden="false" customHeight="true" outlineLevel="0" collapsed="false"/>
    <row r="1043802" customFormat="false" ht="12.8" hidden="false" customHeight="true" outlineLevel="0" collapsed="false"/>
    <row r="1043803" customFormat="false" ht="12.8" hidden="false" customHeight="true" outlineLevel="0" collapsed="false"/>
    <row r="1043804" customFormat="false" ht="12.8" hidden="false" customHeight="true" outlineLevel="0" collapsed="false"/>
    <row r="1043805" customFormat="false" ht="12.8" hidden="false" customHeight="true" outlineLevel="0" collapsed="false"/>
    <row r="1043806" customFormat="false" ht="12.8" hidden="false" customHeight="true" outlineLevel="0" collapsed="false"/>
    <row r="1043807" customFormat="false" ht="12.8" hidden="false" customHeight="true" outlineLevel="0" collapsed="false"/>
    <row r="1043808" customFormat="false" ht="12.8" hidden="false" customHeight="true" outlineLevel="0" collapsed="false"/>
    <row r="1043809" customFormat="false" ht="12.8" hidden="false" customHeight="true" outlineLevel="0" collapsed="false"/>
    <row r="1043810" customFormat="false" ht="12.8" hidden="false" customHeight="true" outlineLevel="0" collapsed="false"/>
    <row r="1043811" customFormat="false" ht="12.8" hidden="false" customHeight="true" outlineLevel="0" collapsed="false"/>
    <row r="1043812" customFormat="false" ht="12.8" hidden="false" customHeight="true" outlineLevel="0" collapsed="false"/>
    <row r="1043813" customFormat="false" ht="12.8" hidden="false" customHeight="true" outlineLevel="0" collapsed="false"/>
    <row r="1043814" customFormat="false" ht="12.8" hidden="false" customHeight="true" outlineLevel="0" collapsed="false"/>
    <row r="1043815" customFormat="false" ht="12.8" hidden="false" customHeight="true" outlineLevel="0" collapsed="false"/>
    <row r="1043816" customFormat="false" ht="12.8" hidden="false" customHeight="true" outlineLevel="0" collapsed="false"/>
    <row r="1043817" customFormat="false" ht="12.8" hidden="false" customHeight="true" outlineLevel="0" collapsed="false"/>
    <row r="1043818" customFormat="false" ht="12.8" hidden="false" customHeight="true" outlineLevel="0" collapsed="false"/>
    <row r="1043819" customFormat="false" ht="12.8" hidden="false" customHeight="true" outlineLevel="0" collapsed="false"/>
    <row r="1043820" customFormat="false" ht="12.8" hidden="false" customHeight="true" outlineLevel="0" collapsed="false"/>
    <row r="1043821" customFormat="false" ht="12.8" hidden="false" customHeight="true" outlineLevel="0" collapsed="false"/>
    <row r="1043822" customFormat="false" ht="12.8" hidden="false" customHeight="true" outlineLevel="0" collapsed="false"/>
    <row r="1043823" customFormat="false" ht="12.8" hidden="false" customHeight="true" outlineLevel="0" collapsed="false"/>
    <row r="1043824" customFormat="false" ht="12.8" hidden="false" customHeight="true" outlineLevel="0" collapsed="false"/>
    <row r="1043825" customFormat="false" ht="12.8" hidden="false" customHeight="true" outlineLevel="0" collapsed="false"/>
    <row r="1043826" customFormat="false" ht="12.8" hidden="false" customHeight="true" outlineLevel="0" collapsed="false"/>
    <row r="1043827" customFormat="false" ht="12.8" hidden="false" customHeight="true" outlineLevel="0" collapsed="false"/>
    <row r="1043828" customFormat="false" ht="12.8" hidden="false" customHeight="true" outlineLevel="0" collapsed="false"/>
    <row r="1043829" customFormat="false" ht="12.8" hidden="false" customHeight="true" outlineLevel="0" collapsed="false"/>
    <row r="1043830" customFormat="false" ht="12.8" hidden="false" customHeight="true" outlineLevel="0" collapsed="false"/>
    <row r="1043831" customFormat="false" ht="12.8" hidden="false" customHeight="true" outlineLevel="0" collapsed="false"/>
    <row r="1043832" customFormat="false" ht="12.8" hidden="false" customHeight="true" outlineLevel="0" collapsed="false"/>
    <row r="1043833" customFormat="false" ht="12.8" hidden="false" customHeight="true" outlineLevel="0" collapsed="false"/>
    <row r="1043834" customFormat="false" ht="12.8" hidden="false" customHeight="true" outlineLevel="0" collapsed="false"/>
    <row r="1043835" customFormat="false" ht="12.8" hidden="false" customHeight="true" outlineLevel="0" collapsed="false"/>
    <row r="1043836" customFormat="false" ht="12.8" hidden="false" customHeight="true" outlineLevel="0" collapsed="false"/>
    <row r="1043837" customFormat="false" ht="12.8" hidden="false" customHeight="true" outlineLevel="0" collapsed="false"/>
    <row r="1043838" customFormat="false" ht="12.8" hidden="false" customHeight="true" outlineLevel="0" collapsed="false"/>
    <row r="1043839" customFormat="false" ht="12.8" hidden="false" customHeight="true" outlineLevel="0" collapsed="false"/>
    <row r="1043840" customFormat="false" ht="12.8" hidden="false" customHeight="true" outlineLevel="0" collapsed="false"/>
    <row r="1043841" customFormat="false" ht="12.8" hidden="false" customHeight="true" outlineLevel="0" collapsed="false"/>
    <row r="1043842" customFormat="false" ht="12.8" hidden="false" customHeight="true" outlineLevel="0" collapsed="false"/>
    <row r="1043843" customFormat="false" ht="12.8" hidden="false" customHeight="true" outlineLevel="0" collapsed="false"/>
    <row r="1043844" customFormat="false" ht="12.8" hidden="false" customHeight="true" outlineLevel="0" collapsed="false"/>
    <row r="1043845" customFormat="false" ht="12.8" hidden="false" customHeight="true" outlineLevel="0" collapsed="false"/>
    <row r="1043846" customFormat="false" ht="12.8" hidden="false" customHeight="true" outlineLevel="0" collapsed="false"/>
    <row r="1043847" customFormat="false" ht="12.8" hidden="false" customHeight="true" outlineLevel="0" collapsed="false"/>
    <row r="1043848" customFormat="false" ht="12.8" hidden="false" customHeight="true" outlineLevel="0" collapsed="false"/>
    <row r="1043849" customFormat="false" ht="12.8" hidden="false" customHeight="true" outlineLevel="0" collapsed="false"/>
    <row r="1043850" customFormat="false" ht="12.8" hidden="false" customHeight="true" outlineLevel="0" collapsed="false"/>
    <row r="1043851" customFormat="false" ht="12.8" hidden="false" customHeight="true" outlineLevel="0" collapsed="false"/>
    <row r="1043852" customFormat="false" ht="12.8" hidden="false" customHeight="true" outlineLevel="0" collapsed="false"/>
    <row r="1043853" customFormat="false" ht="12.8" hidden="false" customHeight="true" outlineLevel="0" collapsed="false"/>
    <row r="1043854" customFormat="false" ht="12.8" hidden="false" customHeight="true" outlineLevel="0" collapsed="false"/>
    <row r="1043855" customFormat="false" ht="12.8" hidden="false" customHeight="true" outlineLevel="0" collapsed="false"/>
    <row r="1043856" customFormat="false" ht="12.8" hidden="false" customHeight="true" outlineLevel="0" collapsed="false"/>
    <row r="1043857" customFormat="false" ht="12.8" hidden="false" customHeight="true" outlineLevel="0" collapsed="false"/>
    <row r="1043858" customFormat="false" ht="12.8" hidden="false" customHeight="true" outlineLevel="0" collapsed="false"/>
    <row r="1043859" customFormat="false" ht="12.8" hidden="false" customHeight="true" outlineLevel="0" collapsed="false"/>
    <row r="1043860" customFormat="false" ht="12.8" hidden="false" customHeight="true" outlineLevel="0" collapsed="false"/>
    <row r="1043861" customFormat="false" ht="12.8" hidden="false" customHeight="true" outlineLevel="0" collapsed="false"/>
    <row r="1043862" customFormat="false" ht="12.8" hidden="false" customHeight="true" outlineLevel="0" collapsed="false"/>
    <row r="1043863" customFormat="false" ht="12.8" hidden="false" customHeight="true" outlineLevel="0" collapsed="false"/>
    <row r="1043864" customFormat="false" ht="12.8" hidden="false" customHeight="true" outlineLevel="0" collapsed="false"/>
    <row r="1043865" customFormat="false" ht="12.8" hidden="false" customHeight="true" outlineLevel="0" collapsed="false"/>
    <row r="1043866" customFormat="false" ht="12.8" hidden="false" customHeight="true" outlineLevel="0" collapsed="false"/>
    <row r="1043867" customFormat="false" ht="12.8" hidden="false" customHeight="true" outlineLevel="0" collapsed="false"/>
    <row r="1043868" customFormat="false" ht="12.8" hidden="false" customHeight="true" outlineLevel="0" collapsed="false"/>
    <row r="1043869" customFormat="false" ht="12.8" hidden="false" customHeight="true" outlineLevel="0" collapsed="false"/>
    <row r="1043870" customFormat="false" ht="12.8" hidden="false" customHeight="true" outlineLevel="0" collapsed="false"/>
    <row r="1043871" customFormat="false" ht="12.8" hidden="false" customHeight="true" outlineLevel="0" collapsed="false"/>
    <row r="1043872" customFormat="false" ht="12.8" hidden="false" customHeight="true" outlineLevel="0" collapsed="false"/>
    <row r="1043873" customFormat="false" ht="12.8" hidden="false" customHeight="true" outlineLevel="0" collapsed="false"/>
    <row r="1043874" customFormat="false" ht="12.8" hidden="false" customHeight="true" outlineLevel="0" collapsed="false"/>
    <row r="1043875" customFormat="false" ht="12.8" hidden="false" customHeight="true" outlineLevel="0" collapsed="false"/>
    <row r="1043876" customFormat="false" ht="12.8" hidden="false" customHeight="true" outlineLevel="0" collapsed="false"/>
    <row r="1043877" customFormat="false" ht="12.8" hidden="false" customHeight="true" outlineLevel="0" collapsed="false"/>
    <row r="1043878" customFormat="false" ht="12.8" hidden="false" customHeight="true" outlineLevel="0" collapsed="false"/>
    <row r="1043879" customFormat="false" ht="12.8" hidden="false" customHeight="true" outlineLevel="0" collapsed="false"/>
    <row r="1043880" customFormat="false" ht="12.8" hidden="false" customHeight="true" outlineLevel="0" collapsed="false"/>
    <row r="1043881" customFormat="false" ht="12.8" hidden="false" customHeight="true" outlineLevel="0" collapsed="false"/>
    <row r="1043882" customFormat="false" ht="12.8" hidden="false" customHeight="true" outlineLevel="0" collapsed="false"/>
    <row r="1043883" customFormat="false" ht="12.8" hidden="false" customHeight="true" outlineLevel="0" collapsed="false"/>
    <row r="1043884" customFormat="false" ht="12.8" hidden="false" customHeight="true" outlineLevel="0" collapsed="false"/>
    <row r="1043885" customFormat="false" ht="12.8" hidden="false" customHeight="true" outlineLevel="0" collapsed="false"/>
    <row r="1043886" customFormat="false" ht="12.8" hidden="false" customHeight="true" outlineLevel="0" collapsed="false"/>
    <row r="1043887" customFormat="false" ht="12.8" hidden="false" customHeight="true" outlineLevel="0" collapsed="false"/>
    <row r="1043888" customFormat="false" ht="12.8" hidden="false" customHeight="true" outlineLevel="0" collapsed="false"/>
    <row r="1043889" customFormat="false" ht="12.8" hidden="false" customHeight="true" outlineLevel="0" collapsed="false"/>
    <row r="1043890" customFormat="false" ht="12.8" hidden="false" customHeight="true" outlineLevel="0" collapsed="false"/>
    <row r="1043891" customFormat="false" ht="12.8" hidden="false" customHeight="true" outlineLevel="0" collapsed="false"/>
    <row r="1043892" customFormat="false" ht="12.8" hidden="false" customHeight="true" outlineLevel="0" collapsed="false"/>
    <row r="1043893" customFormat="false" ht="12.8" hidden="false" customHeight="true" outlineLevel="0" collapsed="false"/>
    <row r="1043894" customFormat="false" ht="12.8" hidden="false" customHeight="true" outlineLevel="0" collapsed="false"/>
    <row r="1043895" customFormat="false" ht="12.8" hidden="false" customHeight="true" outlineLevel="0" collapsed="false"/>
    <row r="1043896" customFormat="false" ht="12.8" hidden="false" customHeight="true" outlineLevel="0" collapsed="false"/>
    <row r="1043897" customFormat="false" ht="12.8" hidden="false" customHeight="true" outlineLevel="0" collapsed="false"/>
    <row r="1043898" customFormat="false" ht="12.8" hidden="false" customHeight="true" outlineLevel="0" collapsed="false"/>
    <row r="1043899" customFormat="false" ht="12.8" hidden="false" customHeight="true" outlineLevel="0" collapsed="false"/>
    <row r="1043900" customFormat="false" ht="12.8" hidden="false" customHeight="true" outlineLevel="0" collapsed="false"/>
    <row r="1043901" customFormat="false" ht="12.8" hidden="false" customHeight="true" outlineLevel="0" collapsed="false"/>
    <row r="1043902" customFormat="false" ht="12.8" hidden="false" customHeight="true" outlineLevel="0" collapsed="false"/>
    <row r="1043903" customFormat="false" ht="12.8" hidden="false" customHeight="true" outlineLevel="0" collapsed="false"/>
    <row r="1043904" customFormat="false" ht="12.8" hidden="false" customHeight="true" outlineLevel="0" collapsed="false"/>
    <row r="1043905" customFormat="false" ht="12.8" hidden="false" customHeight="true" outlineLevel="0" collapsed="false"/>
    <row r="1043906" customFormat="false" ht="12.8" hidden="false" customHeight="true" outlineLevel="0" collapsed="false"/>
    <row r="1043907" customFormat="false" ht="12.8" hidden="false" customHeight="true" outlineLevel="0" collapsed="false"/>
    <row r="1043908" customFormat="false" ht="12.8" hidden="false" customHeight="true" outlineLevel="0" collapsed="false"/>
    <row r="1043909" customFormat="false" ht="12.8" hidden="false" customHeight="true" outlineLevel="0" collapsed="false"/>
    <row r="1043910" customFormat="false" ht="12.8" hidden="false" customHeight="true" outlineLevel="0" collapsed="false"/>
    <row r="1043911" customFormat="false" ht="12.8" hidden="false" customHeight="true" outlineLevel="0" collapsed="false"/>
    <row r="1043912" customFormat="false" ht="12.8" hidden="false" customHeight="true" outlineLevel="0" collapsed="false"/>
    <row r="1043913" customFormat="false" ht="12.8" hidden="false" customHeight="true" outlineLevel="0" collapsed="false"/>
    <row r="1043914" customFormat="false" ht="12.8" hidden="false" customHeight="true" outlineLevel="0" collapsed="false"/>
    <row r="1043915" customFormat="false" ht="12.8" hidden="false" customHeight="true" outlineLevel="0" collapsed="false"/>
    <row r="1043916" customFormat="false" ht="12.8" hidden="false" customHeight="true" outlineLevel="0" collapsed="false"/>
    <row r="1043917" customFormat="false" ht="12.8" hidden="false" customHeight="true" outlineLevel="0" collapsed="false"/>
    <row r="1043918" customFormat="false" ht="12.8" hidden="false" customHeight="true" outlineLevel="0" collapsed="false"/>
    <row r="1043919" customFormat="false" ht="12.8" hidden="false" customHeight="true" outlineLevel="0" collapsed="false"/>
    <row r="1043920" customFormat="false" ht="12.8" hidden="false" customHeight="true" outlineLevel="0" collapsed="false"/>
    <row r="1043921" customFormat="false" ht="12.8" hidden="false" customHeight="true" outlineLevel="0" collapsed="false"/>
    <row r="1043922" customFormat="false" ht="12.8" hidden="false" customHeight="true" outlineLevel="0" collapsed="false"/>
    <row r="1043923" customFormat="false" ht="12.8" hidden="false" customHeight="true" outlineLevel="0" collapsed="false"/>
    <row r="1043924" customFormat="false" ht="12.8" hidden="false" customHeight="true" outlineLevel="0" collapsed="false"/>
    <row r="1043925" customFormat="false" ht="12.8" hidden="false" customHeight="true" outlineLevel="0" collapsed="false"/>
    <row r="1043926" customFormat="false" ht="12.8" hidden="false" customHeight="true" outlineLevel="0" collapsed="false"/>
    <row r="1043927" customFormat="false" ht="12.8" hidden="false" customHeight="true" outlineLevel="0" collapsed="false"/>
    <row r="1043928" customFormat="false" ht="12.8" hidden="false" customHeight="true" outlineLevel="0" collapsed="false"/>
    <row r="1043929" customFormat="false" ht="12.8" hidden="false" customHeight="true" outlineLevel="0" collapsed="false"/>
    <row r="1043930" customFormat="false" ht="12.8" hidden="false" customHeight="true" outlineLevel="0" collapsed="false"/>
    <row r="1043931" customFormat="false" ht="12.8" hidden="false" customHeight="true" outlineLevel="0" collapsed="false"/>
    <row r="1043932" customFormat="false" ht="12.8" hidden="false" customHeight="true" outlineLevel="0" collapsed="false"/>
    <row r="1043933" customFormat="false" ht="12.8" hidden="false" customHeight="true" outlineLevel="0" collapsed="false"/>
    <row r="1043934" customFormat="false" ht="12.8" hidden="false" customHeight="true" outlineLevel="0" collapsed="false"/>
    <row r="1043935" customFormat="false" ht="12.8" hidden="false" customHeight="true" outlineLevel="0" collapsed="false"/>
    <row r="1043936" customFormat="false" ht="12.8" hidden="false" customHeight="true" outlineLevel="0" collapsed="false"/>
    <row r="1043937" customFormat="false" ht="12.8" hidden="false" customHeight="true" outlineLevel="0" collapsed="false"/>
    <row r="1043938" customFormat="false" ht="12.8" hidden="false" customHeight="true" outlineLevel="0" collapsed="false"/>
    <row r="1043939" customFormat="false" ht="12.8" hidden="false" customHeight="true" outlineLevel="0" collapsed="false"/>
    <row r="1043940" customFormat="false" ht="12.8" hidden="false" customHeight="true" outlineLevel="0" collapsed="false"/>
    <row r="1043941" customFormat="false" ht="12.8" hidden="false" customHeight="true" outlineLevel="0" collapsed="false"/>
    <row r="1043942" customFormat="false" ht="12.8" hidden="false" customHeight="true" outlineLevel="0" collapsed="false"/>
    <row r="1043943" customFormat="false" ht="12.8" hidden="false" customHeight="true" outlineLevel="0" collapsed="false"/>
    <row r="1043944" customFormat="false" ht="12.8" hidden="false" customHeight="true" outlineLevel="0" collapsed="false"/>
    <row r="1043945" customFormat="false" ht="12.8" hidden="false" customHeight="true" outlineLevel="0" collapsed="false"/>
    <row r="1043946" customFormat="false" ht="12.8" hidden="false" customHeight="true" outlineLevel="0" collapsed="false"/>
    <row r="1043947" customFormat="false" ht="12.8" hidden="false" customHeight="true" outlineLevel="0" collapsed="false"/>
    <row r="1043948" customFormat="false" ht="12.8" hidden="false" customHeight="true" outlineLevel="0" collapsed="false"/>
    <row r="1043949" customFormat="false" ht="12.8" hidden="false" customHeight="true" outlineLevel="0" collapsed="false"/>
    <row r="1043950" customFormat="false" ht="12.8" hidden="false" customHeight="true" outlineLevel="0" collapsed="false"/>
    <row r="1043951" customFormat="false" ht="12.8" hidden="false" customHeight="true" outlineLevel="0" collapsed="false"/>
    <row r="1043952" customFormat="false" ht="12.8" hidden="false" customHeight="true" outlineLevel="0" collapsed="false"/>
    <row r="1043953" customFormat="false" ht="12.8" hidden="false" customHeight="true" outlineLevel="0" collapsed="false"/>
    <row r="1043954" customFormat="false" ht="12.8" hidden="false" customHeight="true" outlineLevel="0" collapsed="false"/>
    <row r="1043955" customFormat="false" ht="12.8" hidden="false" customHeight="true" outlineLevel="0" collapsed="false"/>
    <row r="1043956" customFormat="false" ht="12.8" hidden="false" customHeight="true" outlineLevel="0" collapsed="false"/>
    <row r="1043957" customFormat="false" ht="12.8" hidden="false" customHeight="true" outlineLevel="0" collapsed="false"/>
    <row r="1043958" customFormat="false" ht="12.8" hidden="false" customHeight="true" outlineLevel="0" collapsed="false"/>
    <row r="1043959" customFormat="false" ht="12.8" hidden="false" customHeight="true" outlineLevel="0" collapsed="false"/>
    <row r="1043960" customFormat="false" ht="12.8" hidden="false" customHeight="true" outlineLevel="0" collapsed="false"/>
    <row r="1043961" customFormat="false" ht="12.8" hidden="false" customHeight="true" outlineLevel="0" collapsed="false"/>
    <row r="1043962" customFormat="false" ht="12.8" hidden="false" customHeight="true" outlineLevel="0" collapsed="false"/>
    <row r="1043963" customFormat="false" ht="12.8" hidden="false" customHeight="true" outlineLevel="0" collapsed="false"/>
    <row r="1043964" customFormat="false" ht="12.8" hidden="false" customHeight="true" outlineLevel="0" collapsed="false"/>
    <row r="1043965" customFormat="false" ht="12.8" hidden="false" customHeight="true" outlineLevel="0" collapsed="false"/>
    <row r="1043966" customFormat="false" ht="12.8" hidden="false" customHeight="true" outlineLevel="0" collapsed="false"/>
    <row r="1043967" customFormat="false" ht="12.8" hidden="false" customHeight="true" outlineLevel="0" collapsed="false"/>
    <row r="1043968" customFormat="false" ht="12.8" hidden="false" customHeight="true" outlineLevel="0" collapsed="false"/>
    <row r="1043969" customFormat="false" ht="12.8" hidden="false" customHeight="true" outlineLevel="0" collapsed="false"/>
    <row r="1043970" customFormat="false" ht="12.8" hidden="false" customHeight="true" outlineLevel="0" collapsed="false"/>
    <row r="1043971" customFormat="false" ht="12.8" hidden="false" customHeight="true" outlineLevel="0" collapsed="false"/>
    <row r="1043972" customFormat="false" ht="12.8" hidden="false" customHeight="true" outlineLevel="0" collapsed="false"/>
    <row r="1043973" customFormat="false" ht="12.8" hidden="false" customHeight="true" outlineLevel="0" collapsed="false"/>
    <row r="1043974" customFormat="false" ht="12.8" hidden="false" customHeight="true" outlineLevel="0" collapsed="false"/>
    <row r="1043975" customFormat="false" ht="12.8" hidden="false" customHeight="true" outlineLevel="0" collapsed="false"/>
    <row r="1043976" customFormat="false" ht="12.8" hidden="false" customHeight="true" outlineLevel="0" collapsed="false"/>
    <row r="1043977" customFormat="false" ht="12.8" hidden="false" customHeight="true" outlineLevel="0" collapsed="false"/>
    <row r="1043978" customFormat="false" ht="12.8" hidden="false" customHeight="true" outlineLevel="0" collapsed="false"/>
    <row r="1043979" customFormat="false" ht="12.8" hidden="false" customHeight="true" outlineLevel="0" collapsed="false"/>
    <row r="1043980" customFormat="false" ht="12.8" hidden="false" customHeight="true" outlineLevel="0" collapsed="false"/>
    <row r="1043981" customFormat="false" ht="12.8" hidden="false" customHeight="true" outlineLevel="0" collapsed="false"/>
    <row r="1043982" customFormat="false" ht="12.8" hidden="false" customHeight="true" outlineLevel="0" collapsed="false"/>
    <row r="1043983" customFormat="false" ht="12.8" hidden="false" customHeight="true" outlineLevel="0" collapsed="false"/>
    <row r="1043984" customFormat="false" ht="12.8" hidden="false" customHeight="true" outlineLevel="0" collapsed="false"/>
    <row r="1043985" customFormat="false" ht="12.8" hidden="false" customHeight="true" outlineLevel="0" collapsed="false"/>
    <row r="1043986" customFormat="false" ht="12.8" hidden="false" customHeight="true" outlineLevel="0" collapsed="false"/>
    <row r="1043987" customFormat="false" ht="12.8" hidden="false" customHeight="true" outlineLevel="0" collapsed="false"/>
    <row r="1043988" customFormat="false" ht="12.8" hidden="false" customHeight="true" outlineLevel="0" collapsed="false"/>
    <row r="1043989" customFormat="false" ht="12.8" hidden="false" customHeight="true" outlineLevel="0" collapsed="false"/>
    <row r="1043990" customFormat="false" ht="12.8" hidden="false" customHeight="true" outlineLevel="0" collapsed="false"/>
    <row r="1043991" customFormat="false" ht="12.8" hidden="false" customHeight="true" outlineLevel="0" collapsed="false"/>
    <row r="1043992" customFormat="false" ht="12.8" hidden="false" customHeight="true" outlineLevel="0" collapsed="false"/>
    <row r="1043993" customFormat="false" ht="12.8" hidden="false" customHeight="true" outlineLevel="0" collapsed="false"/>
    <row r="1043994" customFormat="false" ht="12.8" hidden="false" customHeight="true" outlineLevel="0" collapsed="false"/>
    <row r="1043995" customFormat="false" ht="12.8" hidden="false" customHeight="true" outlineLevel="0" collapsed="false"/>
    <row r="1043996" customFormat="false" ht="12.8" hidden="false" customHeight="true" outlineLevel="0" collapsed="false"/>
    <row r="1043997" customFormat="false" ht="12.8" hidden="false" customHeight="true" outlineLevel="0" collapsed="false"/>
    <row r="1043998" customFormat="false" ht="12.8" hidden="false" customHeight="true" outlineLevel="0" collapsed="false"/>
    <row r="1043999" customFormat="false" ht="12.8" hidden="false" customHeight="true" outlineLevel="0" collapsed="false"/>
    <row r="1044000" customFormat="false" ht="12.8" hidden="false" customHeight="true" outlineLevel="0" collapsed="false"/>
    <row r="1044001" customFormat="false" ht="12.8" hidden="false" customHeight="true" outlineLevel="0" collapsed="false"/>
    <row r="1044002" customFormat="false" ht="12.8" hidden="false" customHeight="true" outlineLevel="0" collapsed="false"/>
    <row r="1044003" customFormat="false" ht="12.8" hidden="false" customHeight="true" outlineLevel="0" collapsed="false"/>
    <row r="1044004" customFormat="false" ht="12.8" hidden="false" customHeight="true" outlineLevel="0" collapsed="false"/>
    <row r="1044005" customFormat="false" ht="12.8" hidden="false" customHeight="true" outlineLevel="0" collapsed="false"/>
    <row r="1044006" customFormat="false" ht="12.8" hidden="false" customHeight="true" outlineLevel="0" collapsed="false"/>
    <row r="1044007" customFormat="false" ht="12.8" hidden="false" customHeight="true" outlineLevel="0" collapsed="false"/>
    <row r="1044008" customFormat="false" ht="12.8" hidden="false" customHeight="true" outlineLevel="0" collapsed="false"/>
    <row r="1044009" customFormat="false" ht="12.8" hidden="false" customHeight="true" outlineLevel="0" collapsed="false"/>
    <row r="1044010" customFormat="false" ht="12.8" hidden="false" customHeight="true" outlineLevel="0" collapsed="false"/>
    <row r="1044011" customFormat="false" ht="12.8" hidden="false" customHeight="true" outlineLevel="0" collapsed="false"/>
    <row r="1044012" customFormat="false" ht="12.8" hidden="false" customHeight="true" outlineLevel="0" collapsed="false"/>
    <row r="1044013" customFormat="false" ht="12.8" hidden="false" customHeight="true" outlineLevel="0" collapsed="false"/>
    <row r="1044014" customFormat="false" ht="12.8" hidden="false" customHeight="true" outlineLevel="0" collapsed="false"/>
    <row r="1044015" customFormat="false" ht="12.8" hidden="false" customHeight="true" outlineLevel="0" collapsed="false"/>
    <row r="1044016" customFormat="false" ht="12.8" hidden="false" customHeight="true" outlineLevel="0" collapsed="false"/>
    <row r="1044017" customFormat="false" ht="12.8" hidden="false" customHeight="true" outlineLevel="0" collapsed="false"/>
    <row r="1044018" customFormat="false" ht="12.8" hidden="false" customHeight="true" outlineLevel="0" collapsed="false"/>
    <row r="1044019" customFormat="false" ht="12.8" hidden="false" customHeight="true" outlineLevel="0" collapsed="false"/>
    <row r="1044020" customFormat="false" ht="12.8" hidden="false" customHeight="true" outlineLevel="0" collapsed="false"/>
    <row r="1044021" customFormat="false" ht="12.8" hidden="false" customHeight="true" outlineLevel="0" collapsed="false"/>
    <row r="1044022" customFormat="false" ht="12.8" hidden="false" customHeight="true" outlineLevel="0" collapsed="false"/>
    <row r="1044023" customFormat="false" ht="12.8" hidden="false" customHeight="true" outlineLevel="0" collapsed="false"/>
    <row r="1044024" customFormat="false" ht="12.8" hidden="false" customHeight="true" outlineLevel="0" collapsed="false"/>
    <row r="1044025" customFormat="false" ht="12.8" hidden="false" customHeight="true" outlineLevel="0" collapsed="false"/>
    <row r="1044026" customFormat="false" ht="12.8" hidden="false" customHeight="true" outlineLevel="0" collapsed="false"/>
    <row r="1044027" customFormat="false" ht="12.8" hidden="false" customHeight="true" outlineLevel="0" collapsed="false"/>
    <row r="1044028" customFormat="false" ht="12.8" hidden="false" customHeight="true" outlineLevel="0" collapsed="false"/>
    <row r="1044029" customFormat="false" ht="12.8" hidden="false" customHeight="true" outlineLevel="0" collapsed="false"/>
    <row r="1044030" customFormat="false" ht="12.8" hidden="false" customHeight="true" outlineLevel="0" collapsed="false"/>
    <row r="1044031" customFormat="false" ht="12.8" hidden="false" customHeight="true" outlineLevel="0" collapsed="false"/>
    <row r="1044032" customFormat="false" ht="12.8" hidden="false" customHeight="true" outlineLevel="0" collapsed="false"/>
    <row r="1044033" customFormat="false" ht="12.8" hidden="false" customHeight="true" outlineLevel="0" collapsed="false"/>
    <row r="1044034" customFormat="false" ht="12.8" hidden="false" customHeight="true" outlineLevel="0" collapsed="false"/>
    <row r="1044035" customFormat="false" ht="12.8" hidden="false" customHeight="true" outlineLevel="0" collapsed="false"/>
    <row r="1044036" customFormat="false" ht="12.8" hidden="false" customHeight="true" outlineLevel="0" collapsed="false"/>
    <row r="1044037" customFormat="false" ht="12.8" hidden="false" customHeight="true" outlineLevel="0" collapsed="false"/>
    <row r="1044038" customFormat="false" ht="12.8" hidden="false" customHeight="true" outlineLevel="0" collapsed="false"/>
    <row r="1044039" customFormat="false" ht="12.8" hidden="false" customHeight="true" outlineLevel="0" collapsed="false"/>
    <row r="1044040" customFormat="false" ht="12.8" hidden="false" customHeight="true" outlineLevel="0" collapsed="false"/>
    <row r="1044041" customFormat="false" ht="12.8" hidden="false" customHeight="true" outlineLevel="0" collapsed="false"/>
    <row r="1044042" customFormat="false" ht="12.8" hidden="false" customHeight="true" outlineLevel="0" collapsed="false"/>
    <row r="1044043" customFormat="false" ht="12.8" hidden="false" customHeight="true" outlineLevel="0" collapsed="false"/>
    <row r="1044044" customFormat="false" ht="12.8" hidden="false" customHeight="true" outlineLevel="0" collapsed="false"/>
    <row r="1044045" customFormat="false" ht="12.8" hidden="false" customHeight="true" outlineLevel="0" collapsed="false"/>
    <row r="1044046" customFormat="false" ht="12.8" hidden="false" customHeight="true" outlineLevel="0" collapsed="false"/>
    <row r="1044047" customFormat="false" ht="12.8" hidden="false" customHeight="true" outlineLevel="0" collapsed="false"/>
    <row r="1044048" customFormat="false" ht="12.8" hidden="false" customHeight="true" outlineLevel="0" collapsed="false"/>
    <row r="1044049" customFormat="false" ht="12.8" hidden="false" customHeight="true" outlineLevel="0" collapsed="false"/>
    <row r="1044050" customFormat="false" ht="12.8" hidden="false" customHeight="true" outlineLevel="0" collapsed="false"/>
    <row r="1044051" customFormat="false" ht="12.8" hidden="false" customHeight="true" outlineLevel="0" collapsed="false"/>
    <row r="1044052" customFormat="false" ht="12.8" hidden="false" customHeight="true" outlineLevel="0" collapsed="false"/>
    <row r="1044053" customFormat="false" ht="12.8" hidden="false" customHeight="true" outlineLevel="0" collapsed="false"/>
    <row r="1044054" customFormat="false" ht="12.8" hidden="false" customHeight="true" outlineLevel="0" collapsed="false"/>
    <row r="1044055" customFormat="false" ht="12.8" hidden="false" customHeight="true" outlineLevel="0" collapsed="false"/>
    <row r="1044056" customFormat="false" ht="12.8" hidden="false" customHeight="true" outlineLevel="0" collapsed="false"/>
    <row r="1044057" customFormat="false" ht="12.8" hidden="false" customHeight="true" outlineLevel="0" collapsed="false"/>
    <row r="1044058" customFormat="false" ht="12.8" hidden="false" customHeight="true" outlineLevel="0" collapsed="false"/>
    <row r="1044059" customFormat="false" ht="12.8" hidden="false" customHeight="true" outlineLevel="0" collapsed="false"/>
    <row r="1044060" customFormat="false" ht="12.8" hidden="false" customHeight="true" outlineLevel="0" collapsed="false"/>
    <row r="1044061" customFormat="false" ht="12.8" hidden="false" customHeight="true" outlineLevel="0" collapsed="false"/>
    <row r="1044062" customFormat="false" ht="12.8" hidden="false" customHeight="true" outlineLevel="0" collapsed="false"/>
    <row r="1044063" customFormat="false" ht="12.8" hidden="false" customHeight="true" outlineLevel="0" collapsed="false"/>
    <row r="1044064" customFormat="false" ht="12.8" hidden="false" customHeight="true" outlineLevel="0" collapsed="false"/>
    <row r="1044065" customFormat="false" ht="12.8" hidden="false" customHeight="true" outlineLevel="0" collapsed="false"/>
    <row r="1044066" customFormat="false" ht="12.8" hidden="false" customHeight="true" outlineLevel="0" collapsed="false"/>
    <row r="1044067" customFormat="false" ht="12.8" hidden="false" customHeight="true" outlineLevel="0" collapsed="false"/>
    <row r="1044068" customFormat="false" ht="12.8" hidden="false" customHeight="true" outlineLevel="0" collapsed="false"/>
    <row r="1044069" customFormat="false" ht="12.8" hidden="false" customHeight="true" outlineLevel="0" collapsed="false"/>
    <row r="1044070" customFormat="false" ht="12.8" hidden="false" customHeight="true" outlineLevel="0" collapsed="false"/>
    <row r="1044071" customFormat="false" ht="12.8" hidden="false" customHeight="true" outlineLevel="0" collapsed="false"/>
    <row r="1044072" customFormat="false" ht="12.8" hidden="false" customHeight="true" outlineLevel="0" collapsed="false"/>
    <row r="1044073" customFormat="false" ht="12.8" hidden="false" customHeight="true" outlineLevel="0" collapsed="false"/>
    <row r="1044074" customFormat="false" ht="12.8" hidden="false" customHeight="true" outlineLevel="0" collapsed="false"/>
    <row r="1044075" customFormat="false" ht="12.8" hidden="false" customHeight="true" outlineLevel="0" collapsed="false"/>
    <row r="1044076" customFormat="false" ht="12.8" hidden="false" customHeight="true" outlineLevel="0" collapsed="false"/>
    <row r="1044077" customFormat="false" ht="12.8" hidden="false" customHeight="true" outlineLevel="0" collapsed="false"/>
    <row r="1044078" customFormat="false" ht="12.8" hidden="false" customHeight="true" outlineLevel="0" collapsed="false"/>
    <row r="1044079" customFormat="false" ht="12.8" hidden="false" customHeight="true" outlineLevel="0" collapsed="false"/>
    <row r="1044080" customFormat="false" ht="12.8" hidden="false" customHeight="true" outlineLevel="0" collapsed="false"/>
    <row r="1044081" customFormat="false" ht="12.8" hidden="false" customHeight="true" outlineLevel="0" collapsed="false"/>
    <row r="1044082" customFormat="false" ht="12.8" hidden="false" customHeight="true" outlineLevel="0" collapsed="false"/>
    <row r="1044083" customFormat="false" ht="12.8" hidden="false" customHeight="true" outlineLevel="0" collapsed="false"/>
    <row r="1044084" customFormat="false" ht="12.8" hidden="false" customHeight="true" outlineLevel="0" collapsed="false"/>
    <row r="1044085" customFormat="false" ht="12.8" hidden="false" customHeight="true" outlineLevel="0" collapsed="false"/>
    <row r="1044086" customFormat="false" ht="12.8" hidden="false" customHeight="true" outlineLevel="0" collapsed="false"/>
    <row r="1044087" customFormat="false" ht="12.8" hidden="false" customHeight="true" outlineLevel="0" collapsed="false"/>
    <row r="1044088" customFormat="false" ht="12.8" hidden="false" customHeight="true" outlineLevel="0" collapsed="false"/>
    <row r="1044089" customFormat="false" ht="12.8" hidden="false" customHeight="true" outlineLevel="0" collapsed="false"/>
    <row r="1044090" customFormat="false" ht="12.8" hidden="false" customHeight="true" outlineLevel="0" collapsed="false"/>
    <row r="1044091" customFormat="false" ht="12.8" hidden="false" customHeight="true" outlineLevel="0" collapsed="false"/>
    <row r="1044092" customFormat="false" ht="12.8" hidden="false" customHeight="true" outlineLevel="0" collapsed="false"/>
    <row r="1044093" customFormat="false" ht="12.8" hidden="false" customHeight="true" outlineLevel="0" collapsed="false"/>
    <row r="1044094" customFormat="false" ht="12.8" hidden="false" customHeight="true" outlineLevel="0" collapsed="false"/>
    <row r="1044095" customFormat="false" ht="12.8" hidden="false" customHeight="true" outlineLevel="0" collapsed="false"/>
    <row r="1044096" customFormat="false" ht="12.8" hidden="false" customHeight="true" outlineLevel="0" collapsed="false"/>
    <row r="1044097" customFormat="false" ht="12.8" hidden="false" customHeight="true" outlineLevel="0" collapsed="false"/>
    <row r="1044098" customFormat="false" ht="12.8" hidden="false" customHeight="true" outlineLevel="0" collapsed="false"/>
    <row r="1044099" customFormat="false" ht="12.8" hidden="false" customHeight="true" outlineLevel="0" collapsed="false"/>
    <row r="1044100" customFormat="false" ht="12.8" hidden="false" customHeight="true" outlineLevel="0" collapsed="false"/>
    <row r="1044101" customFormat="false" ht="12.8" hidden="false" customHeight="true" outlineLevel="0" collapsed="false"/>
    <row r="1044102" customFormat="false" ht="12.8" hidden="false" customHeight="true" outlineLevel="0" collapsed="false"/>
    <row r="1044103" customFormat="false" ht="12.8" hidden="false" customHeight="true" outlineLevel="0" collapsed="false"/>
    <row r="1044104" customFormat="false" ht="12.8" hidden="false" customHeight="true" outlineLevel="0" collapsed="false"/>
    <row r="1044105" customFormat="false" ht="12.8" hidden="false" customHeight="true" outlineLevel="0" collapsed="false"/>
    <row r="1044106" customFormat="false" ht="12.8" hidden="false" customHeight="true" outlineLevel="0" collapsed="false"/>
    <row r="1044107" customFormat="false" ht="12.8" hidden="false" customHeight="true" outlineLevel="0" collapsed="false"/>
    <row r="1044108" customFormat="false" ht="12.8" hidden="false" customHeight="true" outlineLevel="0" collapsed="false"/>
    <row r="1044109" customFormat="false" ht="12.8" hidden="false" customHeight="true" outlineLevel="0" collapsed="false"/>
    <row r="1044110" customFormat="false" ht="12.8" hidden="false" customHeight="true" outlineLevel="0" collapsed="false"/>
    <row r="1044111" customFormat="false" ht="12.8" hidden="false" customHeight="true" outlineLevel="0" collapsed="false"/>
    <row r="1044112" customFormat="false" ht="12.8" hidden="false" customHeight="true" outlineLevel="0" collapsed="false"/>
    <row r="1044113" customFormat="false" ht="12.8" hidden="false" customHeight="true" outlineLevel="0" collapsed="false"/>
    <row r="1044114" customFormat="false" ht="12.8" hidden="false" customHeight="true" outlineLevel="0" collapsed="false"/>
    <row r="1044115" customFormat="false" ht="12.8" hidden="false" customHeight="true" outlineLevel="0" collapsed="false"/>
    <row r="1044116" customFormat="false" ht="12.8" hidden="false" customHeight="true" outlineLevel="0" collapsed="false"/>
    <row r="1044117" customFormat="false" ht="12.8" hidden="false" customHeight="true" outlineLevel="0" collapsed="false"/>
    <row r="1044118" customFormat="false" ht="12.8" hidden="false" customHeight="true" outlineLevel="0" collapsed="false"/>
    <row r="1044119" customFormat="false" ht="12.8" hidden="false" customHeight="true" outlineLevel="0" collapsed="false"/>
    <row r="1044120" customFormat="false" ht="12.8" hidden="false" customHeight="true" outlineLevel="0" collapsed="false"/>
    <row r="1044121" customFormat="false" ht="12.8" hidden="false" customHeight="true" outlineLevel="0" collapsed="false"/>
    <row r="1044122" customFormat="false" ht="12.8" hidden="false" customHeight="true" outlineLevel="0" collapsed="false"/>
    <row r="1044123" customFormat="false" ht="12.8" hidden="false" customHeight="true" outlineLevel="0" collapsed="false"/>
    <row r="1044124" customFormat="false" ht="12.8" hidden="false" customHeight="true" outlineLevel="0" collapsed="false"/>
    <row r="1044125" customFormat="false" ht="12.8" hidden="false" customHeight="true" outlineLevel="0" collapsed="false"/>
    <row r="1044126" customFormat="false" ht="12.8" hidden="false" customHeight="true" outlineLevel="0" collapsed="false"/>
    <row r="1044127" customFormat="false" ht="12.8" hidden="false" customHeight="true" outlineLevel="0" collapsed="false"/>
    <row r="1044128" customFormat="false" ht="12.8" hidden="false" customHeight="true" outlineLevel="0" collapsed="false"/>
    <row r="1044129" customFormat="false" ht="12.8" hidden="false" customHeight="true" outlineLevel="0" collapsed="false"/>
    <row r="1044130" customFormat="false" ht="12.8" hidden="false" customHeight="true" outlineLevel="0" collapsed="false"/>
    <row r="1044131" customFormat="false" ht="12.8" hidden="false" customHeight="true" outlineLevel="0" collapsed="false"/>
    <row r="1044132" customFormat="false" ht="12.8" hidden="false" customHeight="true" outlineLevel="0" collapsed="false"/>
    <row r="1044133" customFormat="false" ht="12.8" hidden="false" customHeight="true" outlineLevel="0" collapsed="false"/>
    <row r="1044134" customFormat="false" ht="12.8" hidden="false" customHeight="true" outlineLevel="0" collapsed="false"/>
    <row r="1044135" customFormat="false" ht="12.8" hidden="false" customHeight="true" outlineLevel="0" collapsed="false"/>
    <row r="1044136" customFormat="false" ht="12.8" hidden="false" customHeight="true" outlineLevel="0" collapsed="false"/>
    <row r="1044137" customFormat="false" ht="12.8" hidden="false" customHeight="true" outlineLevel="0" collapsed="false"/>
    <row r="1044138" customFormat="false" ht="12.8" hidden="false" customHeight="true" outlineLevel="0" collapsed="false"/>
    <row r="1044139" customFormat="false" ht="12.8" hidden="false" customHeight="true" outlineLevel="0" collapsed="false"/>
    <row r="1044140" customFormat="false" ht="12.8" hidden="false" customHeight="true" outlineLevel="0" collapsed="false"/>
    <row r="1044141" customFormat="false" ht="12.8" hidden="false" customHeight="true" outlineLevel="0" collapsed="false"/>
    <row r="1044142" customFormat="false" ht="12.8" hidden="false" customHeight="true" outlineLevel="0" collapsed="false"/>
    <row r="1044143" customFormat="false" ht="12.8" hidden="false" customHeight="true" outlineLevel="0" collapsed="false"/>
    <row r="1044144" customFormat="false" ht="12.8" hidden="false" customHeight="true" outlineLevel="0" collapsed="false"/>
    <row r="1044145" customFormat="false" ht="12.8" hidden="false" customHeight="true" outlineLevel="0" collapsed="false"/>
    <row r="1044146" customFormat="false" ht="12.8" hidden="false" customHeight="true" outlineLevel="0" collapsed="false"/>
    <row r="1044147" customFormat="false" ht="12.8" hidden="false" customHeight="true" outlineLevel="0" collapsed="false"/>
    <row r="1044148" customFormat="false" ht="12.8" hidden="false" customHeight="true" outlineLevel="0" collapsed="false"/>
    <row r="1044149" customFormat="false" ht="12.8" hidden="false" customHeight="true" outlineLevel="0" collapsed="false"/>
    <row r="1044150" customFormat="false" ht="12.8" hidden="false" customHeight="true" outlineLevel="0" collapsed="false"/>
    <row r="1044151" customFormat="false" ht="12.8" hidden="false" customHeight="true" outlineLevel="0" collapsed="false"/>
    <row r="1044152" customFormat="false" ht="12.8" hidden="false" customHeight="true" outlineLevel="0" collapsed="false"/>
    <row r="1044153" customFormat="false" ht="12.8" hidden="false" customHeight="true" outlineLevel="0" collapsed="false"/>
    <row r="1044154" customFormat="false" ht="12.8" hidden="false" customHeight="true" outlineLevel="0" collapsed="false"/>
    <row r="1044155" customFormat="false" ht="12.8" hidden="false" customHeight="true" outlineLevel="0" collapsed="false"/>
    <row r="1044156" customFormat="false" ht="12.8" hidden="false" customHeight="true" outlineLevel="0" collapsed="false"/>
    <row r="1044157" customFormat="false" ht="12.8" hidden="false" customHeight="true" outlineLevel="0" collapsed="false"/>
    <row r="1044158" customFormat="false" ht="12.8" hidden="false" customHeight="true" outlineLevel="0" collapsed="false"/>
    <row r="1044159" customFormat="false" ht="12.8" hidden="false" customHeight="true" outlineLevel="0" collapsed="false"/>
    <row r="1044160" customFormat="false" ht="12.8" hidden="false" customHeight="true" outlineLevel="0" collapsed="false"/>
    <row r="1044161" customFormat="false" ht="12.8" hidden="false" customHeight="true" outlineLevel="0" collapsed="false"/>
    <row r="1044162" customFormat="false" ht="12.8" hidden="false" customHeight="true" outlineLevel="0" collapsed="false"/>
    <row r="1044163" customFormat="false" ht="12.8" hidden="false" customHeight="true" outlineLevel="0" collapsed="false"/>
    <row r="1044164" customFormat="false" ht="12.8" hidden="false" customHeight="true" outlineLevel="0" collapsed="false"/>
    <row r="1044165" customFormat="false" ht="12.8" hidden="false" customHeight="true" outlineLevel="0" collapsed="false"/>
    <row r="1044166" customFormat="false" ht="12.8" hidden="false" customHeight="true" outlineLevel="0" collapsed="false"/>
    <row r="1044167" customFormat="false" ht="12.8" hidden="false" customHeight="true" outlineLevel="0" collapsed="false"/>
    <row r="1044168" customFormat="false" ht="12.8" hidden="false" customHeight="true" outlineLevel="0" collapsed="false"/>
    <row r="1044169" customFormat="false" ht="12.8" hidden="false" customHeight="true" outlineLevel="0" collapsed="false"/>
    <row r="1044170" customFormat="false" ht="12.8" hidden="false" customHeight="true" outlineLevel="0" collapsed="false"/>
    <row r="1044171" customFormat="false" ht="12.8" hidden="false" customHeight="true" outlineLevel="0" collapsed="false"/>
    <row r="1044172" customFormat="false" ht="12.8" hidden="false" customHeight="true" outlineLevel="0" collapsed="false"/>
    <row r="1044173" customFormat="false" ht="12.8" hidden="false" customHeight="true" outlineLevel="0" collapsed="false"/>
    <row r="1044174" customFormat="false" ht="12.8" hidden="false" customHeight="true" outlineLevel="0" collapsed="false"/>
    <row r="1044175" customFormat="false" ht="12.8" hidden="false" customHeight="true" outlineLevel="0" collapsed="false"/>
    <row r="1044176" customFormat="false" ht="12.8" hidden="false" customHeight="true" outlineLevel="0" collapsed="false"/>
    <row r="1044177" customFormat="false" ht="12.8" hidden="false" customHeight="true" outlineLevel="0" collapsed="false"/>
    <row r="1044178" customFormat="false" ht="12.8" hidden="false" customHeight="true" outlineLevel="0" collapsed="false"/>
    <row r="1044179" customFormat="false" ht="12.8" hidden="false" customHeight="true" outlineLevel="0" collapsed="false"/>
    <row r="1044180" customFormat="false" ht="12.8" hidden="false" customHeight="true" outlineLevel="0" collapsed="false"/>
    <row r="1044181" customFormat="false" ht="12.8" hidden="false" customHeight="true" outlineLevel="0" collapsed="false"/>
    <row r="1044182" customFormat="false" ht="12.8" hidden="false" customHeight="true" outlineLevel="0" collapsed="false"/>
    <row r="1044183" customFormat="false" ht="12.8" hidden="false" customHeight="true" outlineLevel="0" collapsed="false"/>
    <row r="1044184" customFormat="false" ht="12.8" hidden="false" customHeight="true" outlineLevel="0" collapsed="false"/>
    <row r="1044185" customFormat="false" ht="12.8" hidden="false" customHeight="true" outlineLevel="0" collapsed="false"/>
    <row r="1044186" customFormat="false" ht="12.8" hidden="false" customHeight="true" outlineLevel="0" collapsed="false"/>
    <row r="1044187" customFormat="false" ht="12.8" hidden="false" customHeight="true" outlineLevel="0" collapsed="false"/>
    <row r="1044188" customFormat="false" ht="12.8" hidden="false" customHeight="true" outlineLevel="0" collapsed="false"/>
    <row r="1044189" customFormat="false" ht="12.8" hidden="false" customHeight="true" outlineLevel="0" collapsed="false"/>
    <row r="1044190" customFormat="false" ht="12.8" hidden="false" customHeight="true" outlineLevel="0" collapsed="false"/>
    <row r="1044191" customFormat="false" ht="12.8" hidden="false" customHeight="true" outlineLevel="0" collapsed="false"/>
    <row r="1044192" customFormat="false" ht="12.8" hidden="false" customHeight="true" outlineLevel="0" collapsed="false"/>
    <row r="1044193" customFormat="false" ht="12.8" hidden="false" customHeight="true" outlineLevel="0" collapsed="false"/>
    <row r="1044194" customFormat="false" ht="12.8" hidden="false" customHeight="true" outlineLevel="0" collapsed="false"/>
    <row r="1044195" customFormat="false" ht="12.8" hidden="false" customHeight="true" outlineLevel="0" collapsed="false"/>
    <row r="1044196" customFormat="false" ht="12.8" hidden="false" customHeight="true" outlineLevel="0" collapsed="false"/>
    <row r="1044197" customFormat="false" ht="12.8" hidden="false" customHeight="true" outlineLevel="0" collapsed="false"/>
    <row r="1044198" customFormat="false" ht="12.8" hidden="false" customHeight="true" outlineLevel="0" collapsed="false"/>
    <row r="1044199" customFormat="false" ht="12.8" hidden="false" customHeight="true" outlineLevel="0" collapsed="false"/>
    <row r="1044200" customFormat="false" ht="12.8" hidden="false" customHeight="true" outlineLevel="0" collapsed="false"/>
    <row r="1044201" customFormat="false" ht="12.8" hidden="false" customHeight="true" outlineLevel="0" collapsed="false"/>
    <row r="1044202" customFormat="false" ht="12.8" hidden="false" customHeight="true" outlineLevel="0" collapsed="false"/>
    <row r="1044203" customFormat="false" ht="12.8" hidden="false" customHeight="true" outlineLevel="0" collapsed="false"/>
    <row r="1044204" customFormat="false" ht="12.8" hidden="false" customHeight="true" outlineLevel="0" collapsed="false"/>
    <row r="1044205" customFormat="false" ht="12.8" hidden="false" customHeight="true" outlineLevel="0" collapsed="false"/>
    <row r="1044206" customFormat="false" ht="12.8" hidden="false" customHeight="true" outlineLevel="0" collapsed="false"/>
    <row r="1044207" customFormat="false" ht="12.8" hidden="false" customHeight="true" outlineLevel="0" collapsed="false"/>
    <row r="1044208" customFormat="false" ht="12.8" hidden="false" customHeight="true" outlineLevel="0" collapsed="false"/>
    <row r="1044209" customFormat="false" ht="12.8" hidden="false" customHeight="true" outlineLevel="0" collapsed="false"/>
    <row r="1044210" customFormat="false" ht="12.8" hidden="false" customHeight="true" outlineLevel="0" collapsed="false"/>
    <row r="1044211" customFormat="false" ht="12.8" hidden="false" customHeight="true" outlineLevel="0" collapsed="false"/>
    <row r="1044212" customFormat="false" ht="12.8" hidden="false" customHeight="true" outlineLevel="0" collapsed="false"/>
    <row r="1044213" customFormat="false" ht="12.8" hidden="false" customHeight="true" outlineLevel="0" collapsed="false"/>
    <row r="1044214" customFormat="false" ht="12.8" hidden="false" customHeight="true" outlineLevel="0" collapsed="false"/>
    <row r="1044215" customFormat="false" ht="12.8" hidden="false" customHeight="true" outlineLevel="0" collapsed="false"/>
    <row r="1044216" customFormat="false" ht="12.8" hidden="false" customHeight="true" outlineLevel="0" collapsed="false"/>
    <row r="1044217" customFormat="false" ht="12.8" hidden="false" customHeight="true" outlineLevel="0" collapsed="false"/>
    <row r="1044218" customFormat="false" ht="12.8" hidden="false" customHeight="true" outlineLevel="0" collapsed="false"/>
    <row r="1044219" customFormat="false" ht="12.8" hidden="false" customHeight="true" outlineLevel="0" collapsed="false"/>
    <row r="1044220" customFormat="false" ht="12.8" hidden="false" customHeight="true" outlineLevel="0" collapsed="false"/>
    <row r="1044221" customFormat="false" ht="12.8" hidden="false" customHeight="true" outlineLevel="0" collapsed="false"/>
    <row r="1044222" customFormat="false" ht="12.8" hidden="false" customHeight="true" outlineLevel="0" collapsed="false"/>
    <row r="1044223" customFormat="false" ht="12.8" hidden="false" customHeight="true" outlineLevel="0" collapsed="false"/>
    <row r="1044224" customFormat="false" ht="12.8" hidden="false" customHeight="true" outlineLevel="0" collapsed="false"/>
    <row r="1044225" customFormat="false" ht="12.8" hidden="false" customHeight="true" outlineLevel="0" collapsed="false"/>
    <row r="1044226" customFormat="false" ht="12.8" hidden="false" customHeight="true" outlineLevel="0" collapsed="false"/>
    <row r="1044227" customFormat="false" ht="12.8" hidden="false" customHeight="true" outlineLevel="0" collapsed="false"/>
    <row r="1044228" customFormat="false" ht="12.8" hidden="false" customHeight="true" outlineLevel="0" collapsed="false"/>
    <row r="1044229" customFormat="false" ht="12.8" hidden="false" customHeight="true" outlineLevel="0" collapsed="false"/>
    <row r="1044230" customFormat="false" ht="12.8" hidden="false" customHeight="true" outlineLevel="0" collapsed="false"/>
    <row r="1044231" customFormat="false" ht="12.8" hidden="false" customHeight="true" outlineLevel="0" collapsed="false"/>
    <row r="1044232" customFormat="false" ht="12.8" hidden="false" customHeight="true" outlineLevel="0" collapsed="false"/>
    <row r="1044233" customFormat="false" ht="12.8" hidden="false" customHeight="true" outlineLevel="0" collapsed="false"/>
    <row r="1044234" customFormat="false" ht="12.8" hidden="false" customHeight="true" outlineLevel="0" collapsed="false"/>
    <row r="1044235" customFormat="false" ht="12.8" hidden="false" customHeight="true" outlineLevel="0" collapsed="false"/>
    <row r="1044236" customFormat="false" ht="12.8" hidden="false" customHeight="true" outlineLevel="0" collapsed="false"/>
    <row r="1044237" customFormat="false" ht="12.8" hidden="false" customHeight="true" outlineLevel="0" collapsed="false"/>
    <row r="1044238" customFormat="false" ht="12.8" hidden="false" customHeight="true" outlineLevel="0" collapsed="false"/>
    <row r="1044239" customFormat="false" ht="12.8" hidden="false" customHeight="true" outlineLevel="0" collapsed="false"/>
    <row r="1044240" customFormat="false" ht="12.8" hidden="false" customHeight="true" outlineLevel="0" collapsed="false"/>
    <row r="1044241" customFormat="false" ht="12.8" hidden="false" customHeight="true" outlineLevel="0" collapsed="false"/>
    <row r="1044242" customFormat="false" ht="12.8" hidden="false" customHeight="true" outlineLevel="0" collapsed="false"/>
    <row r="1044243" customFormat="false" ht="12.8" hidden="false" customHeight="true" outlineLevel="0" collapsed="false"/>
    <row r="1044244" customFormat="false" ht="12.8" hidden="false" customHeight="true" outlineLevel="0" collapsed="false"/>
    <row r="1044245" customFormat="false" ht="12.8" hidden="false" customHeight="true" outlineLevel="0" collapsed="false"/>
    <row r="1044246" customFormat="false" ht="12.8" hidden="false" customHeight="true" outlineLevel="0" collapsed="false"/>
    <row r="1044247" customFormat="false" ht="12.8" hidden="false" customHeight="true" outlineLevel="0" collapsed="false"/>
    <row r="1044248" customFormat="false" ht="12.8" hidden="false" customHeight="true" outlineLevel="0" collapsed="false"/>
    <row r="1044249" customFormat="false" ht="12.8" hidden="false" customHeight="true" outlineLevel="0" collapsed="false"/>
    <row r="1044250" customFormat="false" ht="12.8" hidden="false" customHeight="true" outlineLevel="0" collapsed="false"/>
    <row r="1044251" customFormat="false" ht="12.8" hidden="false" customHeight="true" outlineLevel="0" collapsed="false"/>
    <row r="1044252" customFormat="false" ht="12.8" hidden="false" customHeight="true" outlineLevel="0" collapsed="false"/>
    <row r="1044253" customFormat="false" ht="12.8" hidden="false" customHeight="true" outlineLevel="0" collapsed="false"/>
    <row r="1044254" customFormat="false" ht="12.8" hidden="false" customHeight="true" outlineLevel="0" collapsed="false"/>
    <row r="1044255" customFormat="false" ht="12.8" hidden="false" customHeight="true" outlineLevel="0" collapsed="false"/>
    <row r="1044256" customFormat="false" ht="12.8" hidden="false" customHeight="true" outlineLevel="0" collapsed="false"/>
    <row r="1044257" customFormat="false" ht="12.8" hidden="false" customHeight="true" outlineLevel="0" collapsed="false"/>
    <row r="1044258" customFormat="false" ht="12.8" hidden="false" customHeight="true" outlineLevel="0" collapsed="false"/>
    <row r="1044259" customFormat="false" ht="12.8" hidden="false" customHeight="true" outlineLevel="0" collapsed="false"/>
    <row r="1044260" customFormat="false" ht="12.8" hidden="false" customHeight="true" outlineLevel="0" collapsed="false"/>
    <row r="1044261" customFormat="false" ht="12.8" hidden="false" customHeight="true" outlineLevel="0" collapsed="false"/>
    <row r="1044262" customFormat="false" ht="12.8" hidden="false" customHeight="true" outlineLevel="0" collapsed="false"/>
    <row r="1044263" customFormat="false" ht="12.8" hidden="false" customHeight="true" outlineLevel="0" collapsed="false"/>
    <row r="1044264" customFormat="false" ht="12.8" hidden="false" customHeight="true" outlineLevel="0" collapsed="false"/>
    <row r="1044265" customFormat="false" ht="12.8" hidden="false" customHeight="true" outlineLevel="0" collapsed="false"/>
    <row r="1044266" customFormat="false" ht="12.8" hidden="false" customHeight="true" outlineLevel="0" collapsed="false"/>
    <row r="1044267" customFormat="false" ht="12.8" hidden="false" customHeight="true" outlineLevel="0" collapsed="false"/>
    <row r="1044268" customFormat="false" ht="12.8" hidden="false" customHeight="true" outlineLevel="0" collapsed="false"/>
    <row r="1044269" customFormat="false" ht="12.8" hidden="false" customHeight="true" outlineLevel="0" collapsed="false"/>
    <row r="1044270" customFormat="false" ht="12.8" hidden="false" customHeight="true" outlineLevel="0" collapsed="false"/>
    <row r="1044271" customFormat="false" ht="12.8" hidden="false" customHeight="true" outlineLevel="0" collapsed="false"/>
    <row r="1044272" customFormat="false" ht="12.8" hidden="false" customHeight="true" outlineLevel="0" collapsed="false"/>
    <row r="1044273" customFormat="false" ht="12.8" hidden="false" customHeight="true" outlineLevel="0" collapsed="false"/>
    <row r="1044274" customFormat="false" ht="12.8" hidden="false" customHeight="true" outlineLevel="0" collapsed="false"/>
    <row r="1044275" customFormat="false" ht="12.8" hidden="false" customHeight="true" outlineLevel="0" collapsed="false"/>
    <row r="1044276" customFormat="false" ht="12.8" hidden="false" customHeight="true" outlineLevel="0" collapsed="false"/>
    <row r="1044277" customFormat="false" ht="12.8" hidden="false" customHeight="true" outlineLevel="0" collapsed="false"/>
    <row r="1044278" customFormat="false" ht="12.8" hidden="false" customHeight="true" outlineLevel="0" collapsed="false"/>
    <row r="1044279" customFormat="false" ht="12.8" hidden="false" customHeight="true" outlineLevel="0" collapsed="false"/>
    <row r="1044280" customFormat="false" ht="12.8" hidden="false" customHeight="true" outlineLevel="0" collapsed="false"/>
    <row r="1044281" customFormat="false" ht="12.8" hidden="false" customHeight="true" outlineLevel="0" collapsed="false"/>
    <row r="1044282" customFormat="false" ht="12.8" hidden="false" customHeight="true" outlineLevel="0" collapsed="false"/>
    <row r="1044283" customFormat="false" ht="12.8" hidden="false" customHeight="true" outlineLevel="0" collapsed="false"/>
    <row r="1044284" customFormat="false" ht="12.8" hidden="false" customHeight="true" outlineLevel="0" collapsed="false"/>
    <row r="1044285" customFormat="false" ht="12.8" hidden="false" customHeight="true" outlineLevel="0" collapsed="false"/>
    <row r="1044286" customFormat="false" ht="12.8" hidden="false" customHeight="true" outlineLevel="0" collapsed="false"/>
    <row r="1044287" customFormat="false" ht="12.8" hidden="false" customHeight="true" outlineLevel="0" collapsed="false"/>
    <row r="1044288" customFormat="false" ht="12.8" hidden="false" customHeight="true" outlineLevel="0" collapsed="false"/>
    <row r="1044289" customFormat="false" ht="12.8" hidden="false" customHeight="true" outlineLevel="0" collapsed="false"/>
    <row r="1044290" customFormat="false" ht="12.8" hidden="false" customHeight="true" outlineLevel="0" collapsed="false"/>
    <row r="1044291" customFormat="false" ht="12.8" hidden="false" customHeight="true" outlineLevel="0" collapsed="false"/>
    <row r="1044292" customFormat="false" ht="12.8" hidden="false" customHeight="true" outlineLevel="0" collapsed="false"/>
    <row r="1044293" customFormat="false" ht="12.8" hidden="false" customHeight="true" outlineLevel="0" collapsed="false"/>
    <row r="1044294" customFormat="false" ht="12.8" hidden="false" customHeight="true" outlineLevel="0" collapsed="false"/>
    <row r="1044295" customFormat="false" ht="12.8" hidden="false" customHeight="true" outlineLevel="0" collapsed="false"/>
    <row r="1044296" customFormat="false" ht="12.8" hidden="false" customHeight="true" outlineLevel="0" collapsed="false"/>
    <row r="1044297" customFormat="false" ht="12.8" hidden="false" customHeight="true" outlineLevel="0" collapsed="false"/>
    <row r="1044298" customFormat="false" ht="12.8" hidden="false" customHeight="true" outlineLevel="0" collapsed="false"/>
    <row r="1044299" customFormat="false" ht="12.8" hidden="false" customHeight="true" outlineLevel="0" collapsed="false"/>
    <row r="1044300" customFormat="false" ht="12.8" hidden="false" customHeight="true" outlineLevel="0" collapsed="false"/>
    <row r="1044301" customFormat="false" ht="12.8" hidden="false" customHeight="true" outlineLevel="0" collapsed="false"/>
    <row r="1044302" customFormat="false" ht="12.8" hidden="false" customHeight="true" outlineLevel="0" collapsed="false"/>
    <row r="1044303" customFormat="false" ht="12.8" hidden="false" customHeight="true" outlineLevel="0" collapsed="false"/>
    <row r="1044304" customFormat="false" ht="12.8" hidden="false" customHeight="true" outlineLevel="0" collapsed="false"/>
    <row r="1044305" customFormat="false" ht="12.8" hidden="false" customHeight="true" outlineLevel="0" collapsed="false"/>
    <row r="1044306" customFormat="false" ht="12.8" hidden="false" customHeight="true" outlineLevel="0" collapsed="false"/>
    <row r="1044307" customFormat="false" ht="12.8" hidden="false" customHeight="true" outlineLevel="0" collapsed="false"/>
    <row r="1044308" customFormat="false" ht="12.8" hidden="false" customHeight="true" outlineLevel="0" collapsed="false"/>
    <row r="1044309" customFormat="false" ht="12.8" hidden="false" customHeight="true" outlineLevel="0" collapsed="false"/>
    <row r="1044310" customFormat="false" ht="12.8" hidden="false" customHeight="true" outlineLevel="0" collapsed="false"/>
    <row r="1044311" customFormat="false" ht="12.8" hidden="false" customHeight="true" outlineLevel="0" collapsed="false"/>
    <row r="1044312" customFormat="false" ht="12.8" hidden="false" customHeight="true" outlineLevel="0" collapsed="false"/>
    <row r="1044313" customFormat="false" ht="12.8" hidden="false" customHeight="true" outlineLevel="0" collapsed="false"/>
    <row r="1044314" customFormat="false" ht="12.8" hidden="false" customHeight="true" outlineLevel="0" collapsed="false"/>
    <row r="1044315" customFormat="false" ht="12.8" hidden="false" customHeight="true" outlineLevel="0" collapsed="false"/>
    <row r="1044316" customFormat="false" ht="12.8" hidden="false" customHeight="true" outlineLevel="0" collapsed="false"/>
    <row r="1044317" customFormat="false" ht="12.8" hidden="false" customHeight="true" outlineLevel="0" collapsed="false"/>
    <row r="1044318" customFormat="false" ht="12.8" hidden="false" customHeight="true" outlineLevel="0" collapsed="false"/>
    <row r="1044319" customFormat="false" ht="12.8" hidden="false" customHeight="true" outlineLevel="0" collapsed="false"/>
    <row r="1044320" customFormat="false" ht="12.8" hidden="false" customHeight="true" outlineLevel="0" collapsed="false"/>
    <row r="1044321" customFormat="false" ht="12.8" hidden="false" customHeight="true" outlineLevel="0" collapsed="false"/>
    <row r="1044322" customFormat="false" ht="12.8" hidden="false" customHeight="true" outlineLevel="0" collapsed="false"/>
    <row r="1044323" customFormat="false" ht="12.8" hidden="false" customHeight="true" outlineLevel="0" collapsed="false"/>
    <row r="1044324" customFormat="false" ht="12.8" hidden="false" customHeight="true" outlineLevel="0" collapsed="false"/>
    <row r="1044325" customFormat="false" ht="12.8" hidden="false" customHeight="true" outlineLevel="0" collapsed="false"/>
    <row r="1044326" customFormat="false" ht="12.8" hidden="false" customHeight="true" outlineLevel="0" collapsed="false"/>
    <row r="1044327" customFormat="false" ht="12.8" hidden="false" customHeight="true" outlineLevel="0" collapsed="false"/>
    <row r="1044328" customFormat="false" ht="12.8" hidden="false" customHeight="true" outlineLevel="0" collapsed="false"/>
    <row r="1044329" customFormat="false" ht="12.8" hidden="false" customHeight="true" outlineLevel="0" collapsed="false"/>
    <row r="1044330" customFormat="false" ht="12.8" hidden="false" customHeight="true" outlineLevel="0" collapsed="false"/>
    <row r="1044331" customFormat="false" ht="12.8" hidden="false" customHeight="true" outlineLevel="0" collapsed="false"/>
    <row r="1044332" customFormat="false" ht="12.8" hidden="false" customHeight="true" outlineLevel="0" collapsed="false"/>
    <row r="1044333" customFormat="false" ht="12.8" hidden="false" customHeight="true" outlineLevel="0" collapsed="false"/>
    <row r="1044334" customFormat="false" ht="12.8" hidden="false" customHeight="true" outlineLevel="0" collapsed="false"/>
    <row r="1044335" customFormat="false" ht="12.8" hidden="false" customHeight="true" outlineLevel="0" collapsed="false"/>
    <row r="1044336" customFormat="false" ht="12.8" hidden="false" customHeight="true" outlineLevel="0" collapsed="false"/>
    <row r="1044337" customFormat="false" ht="12.8" hidden="false" customHeight="true" outlineLevel="0" collapsed="false"/>
    <row r="1044338" customFormat="false" ht="12.8" hidden="false" customHeight="true" outlineLevel="0" collapsed="false"/>
    <row r="1044339" customFormat="false" ht="12.8" hidden="false" customHeight="true" outlineLevel="0" collapsed="false"/>
    <row r="1044340" customFormat="false" ht="12.8" hidden="false" customHeight="true" outlineLevel="0" collapsed="false"/>
    <row r="1044341" customFormat="false" ht="12.8" hidden="false" customHeight="true" outlineLevel="0" collapsed="false"/>
    <row r="1044342" customFormat="false" ht="12.8" hidden="false" customHeight="true" outlineLevel="0" collapsed="false"/>
    <row r="1044343" customFormat="false" ht="12.8" hidden="false" customHeight="true" outlineLevel="0" collapsed="false"/>
    <row r="1044344" customFormat="false" ht="12.8" hidden="false" customHeight="true" outlineLevel="0" collapsed="false"/>
    <row r="1044345" customFormat="false" ht="12.8" hidden="false" customHeight="true" outlineLevel="0" collapsed="false"/>
    <row r="1044346" customFormat="false" ht="12.8" hidden="false" customHeight="true" outlineLevel="0" collapsed="false"/>
    <row r="1044347" customFormat="false" ht="12.8" hidden="false" customHeight="true" outlineLevel="0" collapsed="false"/>
    <row r="1044348" customFormat="false" ht="12.8" hidden="false" customHeight="true" outlineLevel="0" collapsed="false"/>
    <row r="1044349" customFormat="false" ht="12.8" hidden="false" customHeight="true" outlineLevel="0" collapsed="false"/>
    <row r="1044350" customFormat="false" ht="12.8" hidden="false" customHeight="true" outlineLevel="0" collapsed="false"/>
    <row r="1044351" customFormat="false" ht="12.8" hidden="false" customHeight="true" outlineLevel="0" collapsed="false"/>
    <row r="1044352" customFormat="false" ht="12.8" hidden="false" customHeight="true" outlineLevel="0" collapsed="false"/>
    <row r="1044353" customFormat="false" ht="12.8" hidden="false" customHeight="true" outlineLevel="0" collapsed="false"/>
    <row r="1044354" customFormat="false" ht="12.8" hidden="false" customHeight="true" outlineLevel="0" collapsed="false"/>
    <row r="1044355" customFormat="false" ht="12.8" hidden="false" customHeight="true" outlineLevel="0" collapsed="false"/>
    <row r="1044356" customFormat="false" ht="12.8" hidden="false" customHeight="true" outlineLevel="0" collapsed="false"/>
    <row r="1044357" customFormat="false" ht="12.8" hidden="false" customHeight="true" outlineLevel="0" collapsed="false"/>
    <row r="1044358" customFormat="false" ht="12.8" hidden="false" customHeight="true" outlineLevel="0" collapsed="false"/>
    <row r="1044359" customFormat="false" ht="12.8" hidden="false" customHeight="true" outlineLevel="0" collapsed="false"/>
    <row r="1044360" customFormat="false" ht="12.8" hidden="false" customHeight="true" outlineLevel="0" collapsed="false"/>
    <row r="1044361" customFormat="false" ht="12.8" hidden="false" customHeight="true" outlineLevel="0" collapsed="false"/>
    <row r="1044362" customFormat="false" ht="12.8" hidden="false" customHeight="true" outlineLevel="0" collapsed="false"/>
    <row r="1044363" customFormat="false" ht="12.8" hidden="false" customHeight="true" outlineLevel="0" collapsed="false"/>
    <row r="1044364" customFormat="false" ht="12.8" hidden="false" customHeight="true" outlineLevel="0" collapsed="false"/>
    <row r="1044365" customFormat="false" ht="12.8" hidden="false" customHeight="true" outlineLevel="0" collapsed="false"/>
    <row r="1044366" customFormat="false" ht="12.8" hidden="false" customHeight="true" outlineLevel="0" collapsed="false"/>
    <row r="1044367" customFormat="false" ht="12.8" hidden="false" customHeight="true" outlineLevel="0" collapsed="false"/>
    <row r="1044368" customFormat="false" ht="12.8" hidden="false" customHeight="true" outlineLevel="0" collapsed="false"/>
    <row r="1044369" customFormat="false" ht="12.8" hidden="false" customHeight="true" outlineLevel="0" collapsed="false"/>
    <row r="1044370" customFormat="false" ht="12.8" hidden="false" customHeight="true" outlineLevel="0" collapsed="false"/>
    <row r="1044371" customFormat="false" ht="12.8" hidden="false" customHeight="true" outlineLevel="0" collapsed="false"/>
    <row r="1044372" customFormat="false" ht="12.8" hidden="false" customHeight="true" outlineLevel="0" collapsed="false"/>
    <row r="1044373" customFormat="false" ht="12.8" hidden="false" customHeight="true" outlineLevel="0" collapsed="false"/>
    <row r="1044374" customFormat="false" ht="12.8" hidden="false" customHeight="true" outlineLevel="0" collapsed="false"/>
    <row r="1044375" customFormat="false" ht="12.8" hidden="false" customHeight="true" outlineLevel="0" collapsed="false"/>
    <row r="1044376" customFormat="false" ht="12.8" hidden="false" customHeight="true" outlineLevel="0" collapsed="false"/>
    <row r="1044377" customFormat="false" ht="12.8" hidden="false" customHeight="true" outlineLevel="0" collapsed="false"/>
    <row r="1044378" customFormat="false" ht="12.8" hidden="false" customHeight="true" outlineLevel="0" collapsed="false"/>
    <row r="1044379" customFormat="false" ht="12.8" hidden="false" customHeight="true" outlineLevel="0" collapsed="false"/>
    <row r="1044380" customFormat="false" ht="12.8" hidden="false" customHeight="true" outlineLevel="0" collapsed="false"/>
    <row r="1044381" customFormat="false" ht="12.8" hidden="false" customHeight="true" outlineLevel="0" collapsed="false"/>
    <row r="1044382" customFormat="false" ht="12.8" hidden="false" customHeight="true" outlineLevel="0" collapsed="false"/>
    <row r="1044383" customFormat="false" ht="12.8" hidden="false" customHeight="true" outlineLevel="0" collapsed="false"/>
    <row r="1044384" customFormat="false" ht="12.8" hidden="false" customHeight="true" outlineLevel="0" collapsed="false"/>
    <row r="1044385" customFormat="false" ht="12.8" hidden="false" customHeight="true" outlineLevel="0" collapsed="false"/>
    <row r="1044386" customFormat="false" ht="12.8" hidden="false" customHeight="true" outlineLevel="0" collapsed="false"/>
    <row r="1044387" customFormat="false" ht="12.8" hidden="false" customHeight="true" outlineLevel="0" collapsed="false"/>
    <row r="1044388" customFormat="false" ht="12.8" hidden="false" customHeight="true" outlineLevel="0" collapsed="false"/>
    <row r="1044389" customFormat="false" ht="12.8" hidden="false" customHeight="true" outlineLevel="0" collapsed="false"/>
    <row r="1044390" customFormat="false" ht="12.8" hidden="false" customHeight="true" outlineLevel="0" collapsed="false"/>
    <row r="1044391" customFormat="false" ht="12.8" hidden="false" customHeight="true" outlineLevel="0" collapsed="false"/>
    <row r="1044392" customFormat="false" ht="12.8" hidden="false" customHeight="true" outlineLevel="0" collapsed="false"/>
    <row r="1044393" customFormat="false" ht="12.8" hidden="false" customHeight="true" outlineLevel="0" collapsed="false"/>
    <row r="1044394" customFormat="false" ht="12.8" hidden="false" customHeight="true" outlineLevel="0" collapsed="false"/>
    <row r="1044395" customFormat="false" ht="12.8" hidden="false" customHeight="true" outlineLevel="0" collapsed="false"/>
    <row r="1044396" customFormat="false" ht="12.8" hidden="false" customHeight="true" outlineLevel="0" collapsed="false"/>
    <row r="1044397" customFormat="false" ht="12.8" hidden="false" customHeight="true" outlineLevel="0" collapsed="false"/>
    <row r="1044398" customFormat="false" ht="12.8" hidden="false" customHeight="true" outlineLevel="0" collapsed="false"/>
    <row r="1044399" customFormat="false" ht="12.8" hidden="false" customHeight="true" outlineLevel="0" collapsed="false"/>
    <row r="1044400" customFormat="false" ht="12.8" hidden="false" customHeight="true" outlineLevel="0" collapsed="false"/>
    <row r="1044401" customFormat="false" ht="12.8" hidden="false" customHeight="true" outlineLevel="0" collapsed="false"/>
    <row r="1044402" customFormat="false" ht="12.8" hidden="false" customHeight="true" outlineLevel="0" collapsed="false"/>
    <row r="1044403" customFormat="false" ht="12.8" hidden="false" customHeight="true" outlineLevel="0" collapsed="false"/>
    <row r="1044404" customFormat="false" ht="12.8" hidden="false" customHeight="true" outlineLevel="0" collapsed="false"/>
    <row r="1044405" customFormat="false" ht="12.8" hidden="false" customHeight="true" outlineLevel="0" collapsed="false"/>
    <row r="1044406" customFormat="false" ht="12.8" hidden="false" customHeight="true" outlineLevel="0" collapsed="false"/>
    <row r="1044407" customFormat="false" ht="12.8" hidden="false" customHeight="true" outlineLevel="0" collapsed="false"/>
    <row r="1044408" customFormat="false" ht="12.8" hidden="false" customHeight="true" outlineLevel="0" collapsed="false"/>
    <row r="1044409" customFormat="false" ht="12.8" hidden="false" customHeight="true" outlineLevel="0" collapsed="false"/>
    <row r="1044410" customFormat="false" ht="12.8" hidden="false" customHeight="true" outlineLevel="0" collapsed="false"/>
    <row r="1044411" customFormat="false" ht="12.8" hidden="false" customHeight="true" outlineLevel="0" collapsed="false"/>
    <row r="1044412" customFormat="false" ht="12.8" hidden="false" customHeight="true" outlineLevel="0" collapsed="false"/>
    <row r="1044413" customFormat="false" ht="12.8" hidden="false" customHeight="true" outlineLevel="0" collapsed="false"/>
    <row r="1044414" customFormat="false" ht="12.8" hidden="false" customHeight="true" outlineLevel="0" collapsed="false"/>
    <row r="1044415" customFormat="false" ht="12.8" hidden="false" customHeight="true" outlineLevel="0" collapsed="false"/>
    <row r="1044416" customFormat="false" ht="12.8" hidden="false" customHeight="true" outlineLevel="0" collapsed="false"/>
    <row r="1044417" customFormat="false" ht="12.8" hidden="false" customHeight="true" outlineLevel="0" collapsed="false"/>
    <row r="1044418" customFormat="false" ht="12.8" hidden="false" customHeight="true" outlineLevel="0" collapsed="false"/>
    <row r="1044419" customFormat="false" ht="12.8" hidden="false" customHeight="true" outlineLevel="0" collapsed="false"/>
    <row r="1044420" customFormat="false" ht="12.8" hidden="false" customHeight="true" outlineLevel="0" collapsed="false"/>
    <row r="1044421" customFormat="false" ht="12.8" hidden="false" customHeight="true" outlineLevel="0" collapsed="false"/>
    <row r="1044422" customFormat="false" ht="12.8" hidden="false" customHeight="true" outlineLevel="0" collapsed="false"/>
    <row r="1044423" customFormat="false" ht="12.8" hidden="false" customHeight="true" outlineLevel="0" collapsed="false"/>
    <row r="1044424" customFormat="false" ht="12.8" hidden="false" customHeight="true" outlineLevel="0" collapsed="false"/>
    <row r="1044425" customFormat="false" ht="12.8" hidden="false" customHeight="true" outlineLevel="0" collapsed="false"/>
    <row r="1044426" customFormat="false" ht="12.8" hidden="false" customHeight="true" outlineLevel="0" collapsed="false"/>
    <row r="1044427" customFormat="false" ht="12.8" hidden="false" customHeight="true" outlineLevel="0" collapsed="false"/>
    <row r="1044428" customFormat="false" ht="12.8" hidden="false" customHeight="true" outlineLevel="0" collapsed="false"/>
    <row r="1044429" customFormat="false" ht="12.8" hidden="false" customHeight="true" outlineLevel="0" collapsed="false"/>
    <row r="1044430" customFormat="false" ht="12.8" hidden="false" customHeight="true" outlineLevel="0" collapsed="false"/>
    <row r="1044431" customFormat="false" ht="12.8" hidden="false" customHeight="true" outlineLevel="0" collapsed="false"/>
    <row r="1044432" customFormat="false" ht="12.8" hidden="false" customHeight="true" outlineLevel="0" collapsed="false"/>
    <row r="1044433" customFormat="false" ht="12.8" hidden="false" customHeight="true" outlineLevel="0" collapsed="false"/>
    <row r="1044434" customFormat="false" ht="12.8" hidden="false" customHeight="true" outlineLevel="0" collapsed="false"/>
    <row r="1044435" customFormat="false" ht="12.8" hidden="false" customHeight="true" outlineLevel="0" collapsed="false"/>
    <row r="1044436" customFormat="false" ht="12.8" hidden="false" customHeight="true" outlineLevel="0" collapsed="false"/>
    <row r="1044437" customFormat="false" ht="12.8" hidden="false" customHeight="true" outlineLevel="0" collapsed="false"/>
    <row r="1044438" customFormat="false" ht="12.8" hidden="false" customHeight="true" outlineLevel="0" collapsed="false"/>
    <row r="1044439" customFormat="false" ht="12.8" hidden="false" customHeight="true" outlineLevel="0" collapsed="false"/>
    <row r="1044440" customFormat="false" ht="12.8" hidden="false" customHeight="true" outlineLevel="0" collapsed="false"/>
    <row r="1044441" customFormat="false" ht="12.8" hidden="false" customHeight="true" outlineLevel="0" collapsed="false"/>
    <row r="1044442" customFormat="false" ht="12.8" hidden="false" customHeight="true" outlineLevel="0" collapsed="false"/>
    <row r="1044443" customFormat="false" ht="12.8" hidden="false" customHeight="true" outlineLevel="0" collapsed="false"/>
    <row r="1044444" customFormat="false" ht="12.8" hidden="false" customHeight="true" outlineLevel="0" collapsed="false"/>
    <row r="1044445" customFormat="false" ht="12.8" hidden="false" customHeight="true" outlineLevel="0" collapsed="false"/>
    <row r="1044446" customFormat="false" ht="12.8" hidden="false" customHeight="true" outlineLevel="0" collapsed="false"/>
    <row r="1044447" customFormat="false" ht="12.8" hidden="false" customHeight="true" outlineLevel="0" collapsed="false"/>
    <row r="1044448" customFormat="false" ht="12.8" hidden="false" customHeight="true" outlineLevel="0" collapsed="false"/>
    <row r="1044449" customFormat="false" ht="12.8" hidden="false" customHeight="true" outlineLevel="0" collapsed="false"/>
    <row r="1044450" customFormat="false" ht="12.8" hidden="false" customHeight="true" outlineLevel="0" collapsed="false"/>
    <row r="1044451" customFormat="false" ht="12.8" hidden="false" customHeight="true" outlineLevel="0" collapsed="false"/>
    <row r="1044452" customFormat="false" ht="12.8" hidden="false" customHeight="true" outlineLevel="0" collapsed="false"/>
    <row r="1044453" customFormat="false" ht="12.8" hidden="false" customHeight="true" outlineLevel="0" collapsed="false"/>
    <row r="1044454" customFormat="false" ht="12.8" hidden="false" customHeight="true" outlineLevel="0" collapsed="false"/>
    <row r="1044455" customFormat="false" ht="12.8" hidden="false" customHeight="true" outlineLevel="0" collapsed="false"/>
    <row r="1044456" customFormat="false" ht="12.8" hidden="false" customHeight="true" outlineLevel="0" collapsed="false"/>
    <row r="1044457" customFormat="false" ht="12.8" hidden="false" customHeight="true" outlineLevel="0" collapsed="false"/>
    <row r="1044458" customFormat="false" ht="12.8" hidden="false" customHeight="true" outlineLevel="0" collapsed="false"/>
    <row r="1044459" customFormat="false" ht="12.8" hidden="false" customHeight="true" outlineLevel="0" collapsed="false"/>
    <row r="1044460" customFormat="false" ht="12.8" hidden="false" customHeight="true" outlineLevel="0" collapsed="false"/>
    <row r="1044461" customFormat="false" ht="12.8" hidden="false" customHeight="true" outlineLevel="0" collapsed="false"/>
    <row r="1044462" customFormat="false" ht="12.8" hidden="false" customHeight="true" outlineLevel="0" collapsed="false"/>
    <row r="1044463" customFormat="false" ht="12.8" hidden="false" customHeight="true" outlineLevel="0" collapsed="false"/>
    <row r="1044464" customFormat="false" ht="12.8" hidden="false" customHeight="true" outlineLevel="0" collapsed="false"/>
    <row r="1044465" customFormat="false" ht="12.8" hidden="false" customHeight="true" outlineLevel="0" collapsed="false"/>
    <row r="1044466" customFormat="false" ht="12.8" hidden="false" customHeight="true" outlineLevel="0" collapsed="false"/>
    <row r="1044467" customFormat="false" ht="12.8" hidden="false" customHeight="true" outlineLevel="0" collapsed="false"/>
    <row r="1044468" customFormat="false" ht="12.8" hidden="false" customHeight="true" outlineLevel="0" collapsed="false"/>
    <row r="1044469" customFormat="false" ht="12.8" hidden="false" customHeight="true" outlineLevel="0" collapsed="false"/>
    <row r="1044470" customFormat="false" ht="12.8" hidden="false" customHeight="true" outlineLevel="0" collapsed="false"/>
    <row r="1044471" customFormat="false" ht="12.8" hidden="false" customHeight="true" outlineLevel="0" collapsed="false"/>
    <row r="1044472" customFormat="false" ht="12.8" hidden="false" customHeight="true" outlineLevel="0" collapsed="false"/>
    <row r="1044473" customFormat="false" ht="12.8" hidden="false" customHeight="true" outlineLevel="0" collapsed="false"/>
    <row r="1044474" customFormat="false" ht="12.8" hidden="false" customHeight="true" outlineLevel="0" collapsed="false"/>
    <row r="1044475" customFormat="false" ht="12.8" hidden="false" customHeight="true" outlineLevel="0" collapsed="false"/>
    <row r="1044476" customFormat="false" ht="12.8" hidden="false" customHeight="true" outlineLevel="0" collapsed="false"/>
    <row r="1044477" customFormat="false" ht="12.8" hidden="false" customHeight="true" outlineLevel="0" collapsed="false"/>
    <row r="1044478" customFormat="false" ht="12.8" hidden="false" customHeight="true" outlineLevel="0" collapsed="false"/>
    <row r="1044479" customFormat="false" ht="12.8" hidden="false" customHeight="true" outlineLevel="0" collapsed="false"/>
    <row r="1044480" customFormat="false" ht="12.8" hidden="false" customHeight="true" outlineLevel="0" collapsed="false"/>
    <row r="1044481" customFormat="false" ht="12.8" hidden="false" customHeight="true" outlineLevel="0" collapsed="false"/>
    <row r="1044482" customFormat="false" ht="12.8" hidden="false" customHeight="true" outlineLevel="0" collapsed="false"/>
    <row r="1044483" customFormat="false" ht="12.8" hidden="false" customHeight="true" outlineLevel="0" collapsed="false"/>
    <row r="1044484" customFormat="false" ht="12.8" hidden="false" customHeight="true" outlineLevel="0" collapsed="false"/>
    <row r="1044485" customFormat="false" ht="12.8" hidden="false" customHeight="true" outlineLevel="0" collapsed="false"/>
    <row r="1044486" customFormat="false" ht="12.8" hidden="false" customHeight="true" outlineLevel="0" collapsed="false"/>
    <row r="1044487" customFormat="false" ht="12.8" hidden="false" customHeight="true" outlineLevel="0" collapsed="false"/>
    <row r="1044488" customFormat="false" ht="12.8" hidden="false" customHeight="true" outlineLevel="0" collapsed="false"/>
    <row r="1044489" customFormat="false" ht="12.8" hidden="false" customHeight="true" outlineLevel="0" collapsed="false"/>
    <row r="1044490" customFormat="false" ht="12.8" hidden="false" customHeight="true" outlineLevel="0" collapsed="false"/>
    <row r="1044491" customFormat="false" ht="12.8" hidden="false" customHeight="true" outlineLevel="0" collapsed="false"/>
    <row r="1044492" customFormat="false" ht="12.8" hidden="false" customHeight="true" outlineLevel="0" collapsed="false"/>
    <row r="1044493" customFormat="false" ht="12.8" hidden="false" customHeight="true" outlineLevel="0" collapsed="false"/>
    <row r="1044494" customFormat="false" ht="12.8" hidden="false" customHeight="true" outlineLevel="0" collapsed="false"/>
    <row r="1044495" customFormat="false" ht="12.8" hidden="false" customHeight="true" outlineLevel="0" collapsed="false"/>
    <row r="1044496" customFormat="false" ht="12.8" hidden="false" customHeight="true" outlineLevel="0" collapsed="false"/>
    <row r="1044497" customFormat="false" ht="12.8" hidden="false" customHeight="true" outlineLevel="0" collapsed="false"/>
    <row r="1044498" customFormat="false" ht="12.8" hidden="false" customHeight="true" outlineLevel="0" collapsed="false"/>
    <row r="1044499" customFormat="false" ht="12.8" hidden="false" customHeight="true" outlineLevel="0" collapsed="false"/>
    <row r="1044500" customFormat="false" ht="12.8" hidden="false" customHeight="true" outlineLevel="0" collapsed="false"/>
    <row r="1044501" customFormat="false" ht="12.8" hidden="false" customHeight="true" outlineLevel="0" collapsed="false"/>
    <row r="1044502" customFormat="false" ht="12.8" hidden="false" customHeight="true" outlineLevel="0" collapsed="false"/>
    <row r="1044503" customFormat="false" ht="12.8" hidden="false" customHeight="true" outlineLevel="0" collapsed="false"/>
    <row r="1044504" customFormat="false" ht="12.8" hidden="false" customHeight="true" outlineLevel="0" collapsed="false"/>
    <row r="1044505" customFormat="false" ht="12.8" hidden="false" customHeight="true" outlineLevel="0" collapsed="false"/>
    <row r="1044506" customFormat="false" ht="12.8" hidden="false" customHeight="true" outlineLevel="0" collapsed="false"/>
    <row r="1044507" customFormat="false" ht="12.8" hidden="false" customHeight="true" outlineLevel="0" collapsed="false"/>
    <row r="1044508" customFormat="false" ht="12.8" hidden="false" customHeight="true" outlineLevel="0" collapsed="false"/>
    <row r="1044509" customFormat="false" ht="12.8" hidden="false" customHeight="true" outlineLevel="0" collapsed="false"/>
    <row r="1044510" customFormat="false" ht="12.8" hidden="false" customHeight="true" outlineLevel="0" collapsed="false"/>
    <row r="1044511" customFormat="false" ht="12.8" hidden="false" customHeight="true" outlineLevel="0" collapsed="false"/>
    <row r="1044512" customFormat="false" ht="12.8" hidden="false" customHeight="true" outlineLevel="0" collapsed="false"/>
    <row r="1044513" customFormat="false" ht="12.8" hidden="false" customHeight="true" outlineLevel="0" collapsed="false"/>
    <row r="1044514" customFormat="false" ht="12.8" hidden="false" customHeight="true" outlineLevel="0" collapsed="false"/>
    <row r="1044515" customFormat="false" ht="12.8" hidden="false" customHeight="true" outlineLevel="0" collapsed="false"/>
    <row r="1044516" customFormat="false" ht="12.8" hidden="false" customHeight="true" outlineLevel="0" collapsed="false"/>
    <row r="1044517" customFormat="false" ht="12.8" hidden="false" customHeight="true" outlineLevel="0" collapsed="false"/>
    <row r="1044518" customFormat="false" ht="12.8" hidden="false" customHeight="true" outlineLevel="0" collapsed="false"/>
    <row r="1044519" customFormat="false" ht="12.8" hidden="false" customHeight="true" outlineLevel="0" collapsed="false"/>
    <row r="1044520" customFormat="false" ht="12.8" hidden="false" customHeight="true" outlineLevel="0" collapsed="false"/>
    <row r="1044521" customFormat="false" ht="12.8" hidden="false" customHeight="true" outlineLevel="0" collapsed="false"/>
    <row r="1044522" customFormat="false" ht="12.8" hidden="false" customHeight="true" outlineLevel="0" collapsed="false"/>
    <row r="1044523" customFormat="false" ht="12.8" hidden="false" customHeight="true" outlineLevel="0" collapsed="false"/>
    <row r="1044524" customFormat="false" ht="12.8" hidden="false" customHeight="true" outlineLevel="0" collapsed="false"/>
    <row r="1044525" customFormat="false" ht="12.8" hidden="false" customHeight="true" outlineLevel="0" collapsed="false"/>
    <row r="1044526" customFormat="false" ht="12.8" hidden="false" customHeight="true" outlineLevel="0" collapsed="false"/>
    <row r="1044527" customFormat="false" ht="12.8" hidden="false" customHeight="true" outlineLevel="0" collapsed="false"/>
    <row r="1044528" customFormat="false" ht="12.8" hidden="false" customHeight="true" outlineLevel="0" collapsed="false"/>
    <row r="1044529" customFormat="false" ht="12.8" hidden="false" customHeight="true" outlineLevel="0" collapsed="false"/>
    <row r="1044530" customFormat="false" ht="12.8" hidden="false" customHeight="true" outlineLevel="0" collapsed="false"/>
    <row r="1044531" customFormat="false" ht="12.8" hidden="false" customHeight="true" outlineLevel="0" collapsed="false"/>
    <row r="1044532" customFormat="false" ht="12.8" hidden="false" customHeight="true" outlineLevel="0" collapsed="false"/>
    <row r="1044533" customFormat="false" ht="12.8" hidden="false" customHeight="true" outlineLevel="0" collapsed="false"/>
    <row r="1044534" customFormat="false" ht="12.8" hidden="false" customHeight="true" outlineLevel="0" collapsed="false"/>
    <row r="1044535" customFormat="false" ht="12.8" hidden="false" customHeight="true" outlineLevel="0" collapsed="false"/>
    <row r="1044536" customFormat="false" ht="12.8" hidden="false" customHeight="true" outlineLevel="0" collapsed="false"/>
    <row r="1044537" customFormat="false" ht="12.8" hidden="false" customHeight="true" outlineLevel="0" collapsed="false"/>
    <row r="1044538" customFormat="false" ht="12.8" hidden="false" customHeight="true" outlineLevel="0" collapsed="false"/>
    <row r="1044539" customFormat="false" ht="12.8" hidden="false" customHeight="true" outlineLevel="0" collapsed="false"/>
    <row r="1044540" customFormat="false" ht="12.8" hidden="false" customHeight="true" outlineLevel="0" collapsed="false"/>
    <row r="1044541" customFormat="false" ht="12.8" hidden="false" customHeight="true" outlineLevel="0" collapsed="false"/>
    <row r="1044542" customFormat="false" ht="12.8" hidden="false" customHeight="true" outlineLevel="0" collapsed="false"/>
    <row r="1044543" customFormat="false" ht="12.8" hidden="false" customHeight="true" outlineLevel="0" collapsed="false"/>
    <row r="1044544" customFormat="false" ht="12.8" hidden="false" customHeight="true" outlineLevel="0" collapsed="false"/>
    <row r="1044545" customFormat="false" ht="12.8" hidden="false" customHeight="true" outlineLevel="0" collapsed="false"/>
    <row r="1044546" customFormat="false" ht="12.8" hidden="false" customHeight="true" outlineLevel="0" collapsed="false"/>
    <row r="1044547" customFormat="false" ht="12.8" hidden="false" customHeight="true" outlineLevel="0" collapsed="false"/>
    <row r="1044548" customFormat="false" ht="12.8" hidden="false" customHeight="true" outlineLevel="0" collapsed="false"/>
    <row r="1044549" customFormat="false" ht="12.8" hidden="false" customHeight="true" outlineLevel="0" collapsed="false"/>
    <row r="1044550" customFormat="false" ht="12.8" hidden="false" customHeight="true" outlineLevel="0" collapsed="false"/>
    <row r="1044551" customFormat="false" ht="12.8" hidden="false" customHeight="true" outlineLevel="0" collapsed="false"/>
    <row r="1044552" customFormat="false" ht="12.8" hidden="false" customHeight="true" outlineLevel="0" collapsed="false"/>
    <row r="1044553" customFormat="false" ht="12.8" hidden="false" customHeight="true" outlineLevel="0" collapsed="false"/>
    <row r="1044554" customFormat="false" ht="12.8" hidden="false" customHeight="true" outlineLevel="0" collapsed="false"/>
    <row r="1044555" customFormat="false" ht="12.8" hidden="false" customHeight="true" outlineLevel="0" collapsed="false"/>
    <row r="1044556" customFormat="false" ht="12.8" hidden="false" customHeight="true" outlineLevel="0" collapsed="false"/>
    <row r="1044557" customFormat="false" ht="12.8" hidden="false" customHeight="true" outlineLevel="0" collapsed="false"/>
    <row r="1044558" customFormat="false" ht="12.8" hidden="false" customHeight="true" outlineLevel="0" collapsed="false"/>
    <row r="1044559" customFormat="false" ht="12.8" hidden="false" customHeight="true" outlineLevel="0" collapsed="false"/>
    <row r="1044560" customFormat="false" ht="12.8" hidden="false" customHeight="true" outlineLevel="0" collapsed="false"/>
    <row r="1044561" customFormat="false" ht="12.8" hidden="false" customHeight="true" outlineLevel="0" collapsed="false"/>
    <row r="1044562" customFormat="false" ht="12.8" hidden="false" customHeight="true" outlineLevel="0" collapsed="false"/>
    <row r="1044563" customFormat="false" ht="12.8" hidden="false" customHeight="true" outlineLevel="0" collapsed="false"/>
    <row r="1044564" customFormat="false" ht="12.8" hidden="false" customHeight="true" outlineLevel="0" collapsed="false"/>
    <row r="1044565" customFormat="false" ht="12.8" hidden="false" customHeight="true" outlineLevel="0" collapsed="false"/>
    <row r="1044566" customFormat="false" ht="12.8" hidden="false" customHeight="true" outlineLevel="0" collapsed="false"/>
    <row r="1044567" customFormat="false" ht="12.8" hidden="false" customHeight="true" outlineLevel="0" collapsed="false"/>
    <row r="1044568" customFormat="false" ht="12.8" hidden="false" customHeight="true" outlineLevel="0" collapsed="false"/>
    <row r="1044569" customFormat="false" ht="12.8" hidden="false" customHeight="true" outlineLevel="0" collapsed="false"/>
    <row r="1044570" customFormat="false" ht="12.8" hidden="false" customHeight="true" outlineLevel="0" collapsed="false"/>
    <row r="1044571" customFormat="false" ht="12.8" hidden="false" customHeight="true" outlineLevel="0" collapsed="false"/>
    <row r="1044572" customFormat="false" ht="12.8" hidden="false" customHeight="true" outlineLevel="0" collapsed="false"/>
    <row r="1044573" customFormat="false" ht="12.8" hidden="false" customHeight="true" outlineLevel="0" collapsed="false"/>
    <row r="1044574" customFormat="false" ht="12.8" hidden="false" customHeight="true" outlineLevel="0" collapsed="false"/>
    <row r="1044575" customFormat="false" ht="12.8" hidden="false" customHeight="true" outlineLevel="0" collapsed="false"/>
    <row r="1044576" customFormat="false" ht="12.8" hidden="false" customHeight="true" outlineLevel="0" collapsed="false"/>
    <row r="1044577" customFormat="false" ht="12.8" hidden="false" customHeight="true" outlineLevel="0" collapsed="false"/>
    <row r="1044578" customFormat="false" ht="12.8" hidden="false" customHeight="true" outlineLevel="0" collapsed="false"/>
    <row r="1044579" customFormat="false" ht="12.8" hidden="false" customHeight="true" outlineLevel="0" collapsed="false"/>
    <row r="1044580" customFormat="false" ht="12.8" hidden="false" customHeight="true" outlineLevel="0" collapsed="false"/>
    <row r="1044581" customFormat="false" ht="12.8" hidden="false" customHeight="true" outlineLevel="0" collapsed="false"/>
    <row r="1044582" customFormat="false" ht="12.8" hidden="false" customHeight="true" outlineLevel="0" collapsed="false"/>
    <row r="1044583" customFormat="false" ht="12.8" hidden="false" customHeight="true" outlineLevel="0" collapsed="false"/>
    <row r="1044584" customFormat="false" ht="12.8" hidden="false" customHeight="true" outlineLevel="0" collapsed="false"/>
    <row r="1044585" customFormat="false" ht="12.8" hidden="false" customHeight="true" outlineLevel="0" collapsed="false"/>
    <row r="1044586" customFormat="false" ht="12.8" hidden="false" customHeight="true" outlineLevel="0" collapsed="false"/>
    <row r="1044587" customFormat="false" ht="12.8" hidden="false" customHeight="true" outlineLevel="0" collapsed="false"/>
    <row r="1044588" customFormat="false" ht="12.8" hidden="false" customHeight="true" outlineLevel="0" collapsed="false"/>
    <row r="1044589" customFormat="false" ht="12.8" hidden="false" customHeight="true" outlineLevel="0" collapsed="false"/>
    <row r="1044590" customFormat="false" ht="12.8" hidden="false" customHeight="true" outlineLevel="0" collapsed="false"/>
    <row r="1044591" customFormat="false" ht="12.8" hidden="false" customHeight="true" outlineLevel="0" collapsed="false"/>
    <row r="1044592" customFormat="false" ht="12.8" hidden="false" customHeight="true" outlineLevel="0" collapsed="false"/>
    <row r="1044593" customFormat="false" ht="12.8" hidden="false" customHeight="true" outlineLevel="0" collapsed="false"/>
    <row r="1044594" customFormat="false" ht="12.8" hidden="false" customHeight="true" outlineLevel="0" collapsed="false"/>
    <row r="1044595" customFormat="false" ht="12.8" hidden="false" customHeight="true" outlineLevel="0" collapsed="false"/>
    <row r="1044596" customFormat="false" ht="12.8" hidden="false" customHeight="true" outlineLevel="0" collapsed="false"/>
    <row r="1044597" customFormat="false" ht="12.8" hidden="false" customHeight="true" outlineLevel="0" collapsed="false"/>
    <row r="1044598" customFormat="false" ht="12.8" hidden="false" customHeight="true" outlineLevel="0" collapsed="false"/>
    <row r="1044599" customFormat="false" ht="12.8" hidden="false" customHeight="true" outlineLevel="0" collapsed="false"/>
    <row r="1044600" customFormat="false" ht="12.8" hidden="false" customHeight="true" outlineLevel="0" collapsed="false"/>
    <row r="1044601" customFormat="false" ht="12.8" hidden="false" customHeight="true" outlineLevel="0" collapsed="false"/>
    <row r="1044602" customFormat="false" ht="12.8" hidden="false" customHeight="true" outlineLevel="0" collapsed="false"/>
    <row r="1044603" customFormat="false" ht="12.8" hidden="false" customHeight="true" outlineLevel="0" collapsed="false"/>
    <row r="1044604" customFormat="false" ht="12.8" hidden="false" customHeight="true" outlineLevel="0" collapsed="false"/>
    <row r="1044605" customFormat="false" ht="12.8" hidden="false" customHeight="true" outlineLevel="0" collapsed="false"/>
    <row r="1044606" customFormat="false" ht="12.8" hidden="false" customHeight="true" outlineLevel="0" collapsed="false"/>
    <row r="1044607" customFormat="false" ht="12.8" hidden="false" customHeight="true" outlineLevel="0" collapsed="false"/>
    <row r="1044608" customFormat="false" ht="12.8" hidden="false" customHeight="true" outlineLevel="0" collapsed="false"/>
    <row r="1044609" customFormat="false" ht="12.8" hidden="false" customHeight="true" outlineLevel="0" collapsed="false"/>
    <row r="1044610" customFormat="false" ht="12.8" hidden="false" customHeight="true" outlineLevel="0" collapsed="false"/>
    <row r="1044611" customFormat="false" ht="12.8" hidden="false" customHeight="true" outlineLevel="0" collapsed="false"/>
    <row r="1044612" customFormat="false" ht="12.8" hidden="false" customHeight="true" outlineLevel="0" collapsed="false"/>
    <row r="1044613" customFormat="false" ht="12.8" hidden="false" customHeight="true" outlineLevel="0" collapsed="false"/>
    <row r="1044614" customFormat="false" ht="12.8" hidden="false" customHeight="true" outlineLevel="0" collapsed="false"/>
    <row r="1044615" customFormat="false" ht="12.8" hidden="false" customHeight="true" outlineLevel="0" collapsed="false"/>
    <row r="1044616" customFormat="false" ht="12.8" hidden="false" customHeight="true" outlineLevel="0" collapsed="false"/>
    <row r="1044617" customFormat="false" ht="12.8" hidden="false" customHeight="true" outlineLevel="0" collapsed="false"/>
    <row r="1044618" customFormat="false" ht="12.8" hidden="false" customHeight="true" outlineLevel="0" collapsed="false"/>
    <row r="1044619" customFormat="false" ht="12.8" hidden="false" customHeight="true" outlineLevel="0" collapsed="false"/>
    <row r="1044620" customFormat="false" ht="12.8" hidden="false" customHeight="true" outlineLevel="0" collapsed="false"/>
    <row r="1044621" customFormat="false" ht="12.8" hidden="false" customHeight="true" outlineLevel="0" collapsed="false"/>
    <row r="1044622" customFormat="false" ht="12.8" hidden="false" customHeight="true" outlineLevel="0" collapsed="false"/>
    <row r="1044623" customFormat="false" ht="12.8" hidden="false" customHeight="true" outlineLevel="0" collapsed="false"/>
    <row r="1044624" customFormat="false" ht="12.8" hidden="false" customHeight="true" outlineLevel="0" collapsed="false"/>
    <row r="1044625" customFormat="false" ht="12.8" hidden="false" customHeight="true" outlineLevel="0" collapsed="false"/>
    <row r="1044626" customFormat="false" ht="12.8" hidden="false" customHeight="true" outlineLevel="0" collapsed="false"/>
    <row r="1044627" customFormat="false" ht="12.8" hidden="false" customHeight="true" outlineLevel="0" collapsed="false"/>
    <row r="1044628" customFormat="false" ht="12.8" hidden="false" customHeight="true" outlineLevel="0" collapsed="false"/>
    <row r="1044629" customFormat="false" ht="12.8" hidden="false" customHeight="true" outlineLevel="0" collapsed="false"/>
    <row r="1044630" customFormat="false" ht="12.8" hidden="false" customHeight="true" outlineLevel="0" collapsed="false"/>
    <row r="1044631" customFormat="false" ht="12.8" hidden="false" customHeight="true" outlineLevel="0" collapsed="false"/>
    <row r="1044632" customFormat="false" ht="12.8" hidden="false" customHeight="true" outlineLevel="0" collapsed="false"/>
    <row r="1044633" customFormat="false" ht="12.8" hidden="false" customHeight="true" outlineLevel="0" collapsed="false"/>
    <row r="1044634" customFormat="false" ht="12.8" hidden="false" customHeight="true" outlineLevel="0" collapsed="false"/>
    <row r="1044635" customFormat="false" ht="12.8" hidden="false" customHeight="true" outlineLevel="0" collapsed="false"/>
    <row r="1044636" customFormat="false" ht="12.8" hidden="false" customHeight="true" outlineLevel="0" collapsed="false"/>
    <row r="1044637" customFormat="false" ht="12.8" hidden="false" customHeight="true" outlineLevel="0" collapsed="false"/>
    <row r="1044638" customFormat="false" ht="12.8" hidden="false" customHeight="true" outlineLevel="0" collapsed="false"/>
    <row r="1044639" customFormat="false" ht="12.8" hidden="false" customHeight="true" outlineLevel="0" collapsed="false"/>
    <row r="1044640" customFormat="false" ht="12.8" hidden="false" customHeight="true" outlineLevel="0" collapsed="false"/>
    <row r="1044641" customFormat="false" ht="12.8" hidden="false" customHeight="true" outlineLevel="0" collapsed="false"/>
    <row r="1044642" customFormat="false" ht="12.8" hidden="false" customHeight="true" outlineLevel="0" collapsed="false"/>
    <row r="1044643" customFormat="false" ht="12.8" hidden="false" customHeight="true" outlineLevel="0" collapsed="false"/>
    <row r="1044644" customFormat="false" ht="12.8" hidden="false" customHeight="true" outlineLevel="0" collapsed="false"/>
    <row r="1044645" customFormat="false" ht="12.8" hidden="false" customHeight="true" outlineLevel="0" collapsed="false"/>
    <row r="1044646" customFormat="false" ht="12.8" hidden="false" customHeight="true" outlineLevel="0" collapsed="false"/>
    <row r="1044647" customFormat="false" ht="12.8" hidden="false" customHeight="true" outlineLevel="0" collapsed="false"/>
    <row r="1044648" customFormat="false" ht="12.8" hidden="false" customHeight="true" outlineLevel="0" collapsed="false"/>
    <row r="1044649" customFormat="false" ht="12.8" hidden="false" customHeight="true" outlineLevel="0" collapsed="false"/>
    <row r="1044650" customFormat="false" ht="12.8" hidden="false" customHeight="true" outlineLevel="0" collapsed="false"/>
    <row r="1044651" customFormat="false" ht="12.8" hidden="false" customHeight="true" outlineLevel="0" collapsed="false"/>
    <row r="1044652" customFormat="false" ht="12.8" hidden="false" customHeight="true" outlineLevel="0" collapsed="false"/>
    <row r="1044653" customFormat="false" ht="12.8" hidden="false" customHeight="true" outlineLevel="0" collapsed="false"/>
    <row r="1044654" customFormat="false" ht="12.8" hidden="false" customHeight="true" outlineLevel="0" collapsed="false"/>
    <row r="1044655" customFormat="false" ht="12.8" hidden="false" customHeight="true" outlineLevel="0" collapsed="false"/>
    <row r="1044656" customFormat="false" ht="12.8" hidden="false" customHeight="true" outlineLevel="0" collapsed="false"/>
    <row r="1044657" customFormat="false" ht="12.8" hidden="false" customHeight="true" outlineLevel="0" collapsed="false"/>
    <row r="1044658" customFormat="false" ht="12.8" hidden="false" customHeight="true" outlineLevel="0" collapsed="false"/>
    <row r="1044659" customFormat="false" ht="12.8" hidden="false" customHeight="true" outlineLevel="0" collapsed="false"/>
    <row r="1044660" customFormat="false" ht="12.8" hidden="false" customHeight="true" outlineLevel="0" collapsed="false"/>
    <row r="1044661" customFormat="false" ht="12.8" hidden="false" customHeight="true" outlineLevel="0" collapsed="false"/>
    <row r="1044662" customFormat="false" ht="12.8" hidden="false" customHeight="true" outlineLevel="0" collapsed="false"/>
    <row r="1044663" customFormat="false" ht="12.8" hidden="false" customHeight="true" outlineLevel="0" collapsed="false"/>
    <row r="1044664" customFormat="false" ht="12.8" hidden="false" customHeight="true" outlineLevel="0" collapsed="false"/>
    <row r="1044665" customFormat="false" ht="12.8" hidden="false" customHeight="true" outlineLevel="0" collapsed="false"/>
    <row r="1044666" customFormat="false" ht="12.8" hidden="false" customHeight="true" outlineLevel="0" collapsed="false"/>
    <row r="1044667" customFormat="false" ht="12.8" hidden="false" customHeight="true" outlineLevel="0" collapsed="false"/>
    <row r="1044668" customFormat="false" ht="12.8" hidden="false" customHeight="true" outlineLevel="0" collapsed="false"/>
    <row r="1044669" customFormat="false" ht="12.8" hidden="false" customHeight="true" outlineLevel="0" collapsed="false"/>
    <row r="1044670" customFormat="false" ht="12.8" hidden="false" customHeight="true" outlineLevel="0" collapsed="false"/>
    <row r="1044671" customFormat="false" ht="12.8" hidden="false" customHeight="true" outlineLevel="0" collapsed="false"/>
    <row r="1044672" customFormat="false" ht="12.8" hidden="false" customHeight="true" outlineLevel="0" collapsed="false"/>
    <row r="1044673" customFormat="false" ht="12.8" hidden="false" customHeight="true" outlineLevel="0" collapsed="false"/>
    <row r="1044674" customFormat="false" ht="12.8" hidden="false" customHeight="true" outlineLevel="0" collapsed="false"/>
    <row r="1044675" customFormat="false" ht="12.8" hidden="false" customHeight="true" outlineLevel="0" collapsed="false"/>
    <row r="1044676" customFormat="false" ht="12.8" hidden="false" customHeight="true" outlineLevel="0" collapsed="false"/>
    <row r="1044677" customFormat="false" ht="12.8" hidden="false" customHeight="true" outlineLevel="0" collapsed="false"/>
    <row r="1044678" customFormat="false" ht="12.8" hidden="false" customHeight="true" outlineLevel="0" collapsed="false"/>
    <row r="1044679" customFormat="false" ht="12.8" hidden="false" customHeight="true" outlineLevel="0" collapsed="false"/>
    <row r="1044680" customFormat="false" ht="12.8" hidden="false" customHeight="true" outlineLevel="0" collapsed="false"/>
    <row r="1044681" customFormat="false" ht="12.8" hidden="false" customHeight="true" outlineLevel="0" collapsed="false"/>
    <row r="1044682" customFormat="false" ht="12.8" hidden="false" customHeight="true" outlineLevel="0" collapsed="false"/>
    <row r="1044683" customFormat="false" ht="12.8" hidden="false" customHeight="true" outlineLevel="0" collapsed="false"/>
    <row r="1044684" customFormat="false" ht="12.8" hidden="false" customHeight="true" outlineLevel="0" collapsed="false"/>
    <row r="1044685" customFormat="false" ht="12.8" hidden="false" customHeight="true" outlineLevel="0" collapsed="false"/>
    <row r="1044686" customFormat="false" ht="12.8" hidden="false" customHeight="true" outlineLevel="0" collapsed="false"/>
    <row r="1044687" customFormat="false" ht="12.8" hidden="false" customHeight="true" outlineLevel="0" collapsed="false"/>
    <row r="1044688" customFormat="false" ht="12.8" hidden="false" customHeight="true" outlineLevel="0" collapsed="false"/>
    <row r="1044689" customFormat="false" ht="12.8" hidden="false" customHeight="true" outlineLevel="0" collapsed="false"/>
    <row r="1044690" customFormat="false" ht="12.8" hidden="false" customHeight="true" outlineLevel="0" collapsed="false"/>
    <row r="1044691" customFormat="false" ht="12.8" hidden="false" customHeight="true" outlineLevel="0" collapsed="false"/>
    <row r="1044692" customFormat="false" ht="12.8" hidden="false" customHeight="true" outlineLevel="0" collapsed="false"/>
    <row r="1044693" customFormat="false" ht="12.8" hidden="false" customHeight="true" outlineLevel="0" collapsed="false"/>
    <row r="1044694" customFormat="false" ht="12.8" hidden="false" customHeight="true" outlineLevel="0" collapsed="false"/>
    <row r="1044695" customFormat="false" ht="12.8" hidden="false" customHeight="true" outlineLevel="0" collapsed="false"/>
    <row r="1044696" customFormat="false" ht="12.8" hidden="false" customHeight="true" outlineLevel="0" collapsed="false"/>
    <row r="1044697" customFormat="false" ht="12.8" hidden="false" customHeight="true" outlineLevel="0" collapsed="false"/>
    <row r="1044698" customFormat="false" ht="12.8" hidden="false" customHeight="true" outlineLevel="0" collapsed="false"/>
    <row r="1044699" customFormat="false" ht="12.8" hidden="false" customHeight="true" outlineLevel="0" collapsed="false"/>
    <row r="1044700" customFormat="false" ht="12.8" hidden="false" customHeight="true" outlineLevel="0" collapsed="false"/>
    <row r="1044701" customFormat="false" ht="12.8" hidden="false" customHeight="true" outlineLevel="0" collapsed="false"/>
    <row r="1044702" customFormat="false" ht="12.8" hidden="false" customHeight="true" outlineLevel="0" collapsed="false"/>
    <row r="1044703" customFormat="false" ht="12.8" hidden="false" customHeight="true" outlineLevel="0" collapsed="false"/>
    <row r="1044704" customFormat="false" ht="12.8" hidden="false" customHeight="true" outlineLevel="0" collapsed="false"/>
    <row r="1044705" customFormat="false" ht="12.8" hidden="false" customHeight="true" outlineLevel="0" collapsed="false"/>
    <row r="1044706" customFormat="false" ht="12.8" hidden="false" customHeight="true" outlineLevel="0" collapsed="false"/>
    <row r="1044707" customFormat="false" ht="12.8" hidden="false" customHeight="true" outlineLevel="0" collapsed="false"/>
    <row r="1044708" customFormat="false" ht="12.8" hidden="false" customHeight="true" outlineLevel="0" collapsed="false"/>
    <row r="1044709" customFormat="false" ht="12.8" hidden="false" customHeight="true" outlineLevel="0" collapsed="false"/>
    <row r="1044710" customFormat="false" ht="12.8" hidden="false" customHeight="true" outlineLevel="0" collapsed="false"/>
    <row r="1044711" customFormat="false" ht="12.8" hidden="false" customHeight="true" outlineLevel="0" collapsed="false"/>
    <row r="1044712" customFormat="false" ht="12.8" hidden="false" customHeight="true" outlineLevel="0" collapsed="false"/>
    <row r="1044713" customFormat="false" ht="12.8" hidden="false" customHeight="true" outlineLevel="0" collapsed="false"/>
    <row r="1044714" customFormat="false" ht="12.8" hidden="false" customHeight="true" outlineLevel="0" collapsed="false"/>
    <row r="1044715" customFormat="false" ht="12.8" hidden="false" customHeight="true" outlineLevel="0" collapsed="false"/>
    <row r="1044716" customFormat="false" ht="12.8" hidden="false" customHeight="true" outlineLevel="0" collapsed="false"/>
    <row r="1044717" customFormat="false" ht="12.8" hidden="false" customHeight="true" outlineLevel="0" collapsed="false"/>
    <row r="1044718" customFormat="false" ht="12.8" hidden="false" customHeight="true" outlineLevel="0" collapsed="false"/>
    <row r="1044719" customFormat="false" ht="12.8" hidden="false" customHeight="true" outlineLevel="0" collapsed="false"/>
    <row r="1044720" customFormat="false" ht="12.8" hidden="false" customHeight="true" outlineLevel="0" collapsed="false"/>
    <row r="1044721" customFormat="false" ht="12.8" hidden="false" customHeight="true" outlineLevel="0" collapsed="false"/>
    <row r="1044722" customFormat="false" ht="12.8" hidden="false" customHeight="true" outlineLevel="0" collapsed="false"/>
    <row r="1044723" customFormat="false" ht="12.8" hidden="false" customHeight="true" outlineLevel="0" collapsed="false"/>
    <row r="1044724" customFormat="false" ht="12.8" hidden="false" customHeight="true" outlineLevel="0" collapsed="false"/>
    <row r="1044725" customFormat="false" ht="12.8" hidden="false" customHeight="true" outlineLevel="0" collapsed="false"/>
    <row r="1044726" customFormat="false" ht="12.8" hidden="false" customHeight="true" outlineLevel="0" collapsed="false"/>
    <row r="1044727" customFormat="false" ht="12.8" hidden="false" customHeight="true" outlineLevel="0" collapsed="false"/>
    <row r="1044728" customFormat="false" ht="12.8" hidden="false" customHeight="true" outlineLevel="0" collapsed="false"/>
    <row r="1044729" customFormat="false" ht="12.8" hidden="false" customHeight="true" outlineLevel="0" collapsed="false"/>
    <row r="1044730" customFormat="false" ht="12.8" hidden="false" customHeight="true" outlineLevel="0" collapsed="false"/>
    <row r="1044731" customFormat="false" ht="12.8" hidden="false" customHeight="true" outlineLevel="0" collapsed="false"/>
    <row r="1044732" customFormat="false" ht="12.8" hidden="false" customHeight="true" outlineLevel="0" collapsed="false"/>
    <row r="1044733" customFormat="false" ht="12.8" hidden="false" customHeight="true" outlineLevel="0" collapsed="false"/>
    <row r="1044734" customFormat="false" ht="12.8" hidden="false" customHeight="true" outlineLevel="0" collapsed="false"/>
    <row r="1044735" customFormat="false" ht="12.8" hidden="false" customHeight="true" outlineLevel="0" collapsed="false"/>
    <row r="1044736" customFormat="false" ht="12.8" hidden="false" customHeight="true" outlineLevel="0" collapsed="false"/>
    <row r="1044737" customFormat="false" ht="12.8" hidden="false" customHeight="true" outlineLevel="0" collapsed="false"/>
    <row r="1044738" customFormat="false" ht="12.8" hidden="false" customHeight="true" outlineLevel="0" collapsed="false"/>
    <row r="1044739" customFormat="false" ht="12.8" hidden="false" customHeight="true" outlineLevel="0" collapsed="false"/>
    <row r="1044740" customFormat="false" ht="12.8" hidden="false" customHeight="true" outlineLevel="0" collapsed="false"/>
    <row r="1044741" customFormat="false" ht="12.8" hidden="false" customHeight="true" outlineLevel="0" collapsed="false"/>
    <row r="1044742" customFormat="false" ht="12.8" hidden="false" customHeight="true" outlineLevel="0" collapsed="false"/>
    <row r="1044743" customFormat="false" ht="12.8" hidden="false" customHeight="true" outlineLevel="0" collapsed="false"/>
    <row r="1044744" customFormat="false" ht="12.8" hidden="false" customHeight="true" outlineLevel="0" collapsed="false"/>
    <row r="1044745" customFormat="false" ht="12.8" hidden="false" customHeight="true" outlineLevel="0" collapsed="false"/>
    <row r="1044746" customFormat="false" ht="12.8" hidden="false" customHeight="true" outlineLevel="0" collapsed="false"/>
    <row r="1044747" customFormat="false" ht="12.8" hidden="false" customHeight="true" outlineLevel="0" collapsed="false"/>
    <row r="1044748" customFormat="false" ht="12.8" hidden="false" customHeight="true" outlineLevel="0" collapsed="false"/>
    <row r="1044749" customFormat="false" ht="12.8" hidden="false" customHeight="true" outlineLevel="0" collapsed="false"/>
    <row r="1044750" customFormat="false" ht="12.8" hidden="false" customHeight="true" outlineLevel="0" collapsed="false"/>
    <row r="1044751" customFormat="false" ht="12.8" hidden="false" customHeight="true" outlineLevel="0" collapsed="false"/>
    <row r="1044752" customFormat="false" ht="12.8" hidden="false" customHeight="true" outlineLevel="0" collapsed="false"/>
    <row r="1044753" customFormat="false" ht="12.8" hidden="false" customHeight="true" outlineLevel="0" collapsed="false"/>
    <row r="1044754" customFormat="false" ht="12.8" hidden="false" customHeight="true" outlineLevel="0" collapsed="false"/>
    <row r="1044755" customFormat="false" ht="12.8" hidden="false" customHeight="true" outlineLevel="0" collapsed="false"/>
    <row r="1044756" customFormat="false" ht="12.8" hidden="false" customHeight="true" outlineLevel="0" collapsed="false"/>
    <row r="1044757" customFormat="false" ht="12.8" hidden="false" customHeight="true" outlineLevel="0" collapsed="false"/>
    <row r="1044758" customFormat="false" ht="12.8" hidden="false" customHeight="true" outlineLevel="0" collapsed="false"/>
    <row r="1044759" customFormat="false" ht="12.8" hidden="false" customHeight="true" outlineLevel="0" collapsed="false"/>
    <row r="1044760" customFormat="false" ht="12.8" hidden="false" customHeight="true" outlineLevel="0" collapsed="false"/>
    <row r="1044761" customFormat="false" ht="12.8" hidden="false" customHeight="true" outlineLevel="0" collapsed="false"/>
    <row r="1044762" customFormat="false" ht="12.8" hidden="false" customHeight="true" outlineLevel="0" collapsed="false"/>
    <row r="1044763" customFormat="false" ht="12.8" hidden="false" customHeight="true" outlineLevel="0" collapsed="false"/>
    <row r="1044764" customFormat="false" ht="12.8" hidden="false" customHeight="true" outlineLevel="0" collapsed="false"/>
    <row r="1044765" customFormat="false" ht="12.8" hidden="false" customHeight="true" outlineLevel="0" collapsed="false"/>
    <row r="1044766" customFormat="false" ht="12.8" hidden="false" customHeight="true" outlineLevel="0" collapsed="false"/>
    <row r="1044767" customFormat="false" ht="12.8" hidden="false" customHeight="true" outlineLevel="0" collapsed="false"/>
    <row r="1044768" customFormat="false" ht="12.8" hidden="false" customHeight="true" outlineLevel="0" collapsed="false"/>
    <row r="1044769" customFormat="false" ht="12.8" hidden="false" customHeight="true" outlineLevel="0" collapsed="false"/>
    <row r="1044770" customFormat="false" ht="12.8" hidden="false" customHeight="true" outlineLevel="0" collapsed="false"/>
    <row r="1044771" customFormat="false" ht="12.8" hidden="false" customHeight="true" outlineLevel="0" collapsed="false"/>
    <row r="1044772" customFormat="false" ht="12.8" hidden="false" customHeight="true" outlineLevel="0" collapsed="false"/>
    <row r="1044773" customFormat="false" ht="12.8" hidden="false" customHeight="true" outlineLevel="0" collapsed="false"/>
    <row r="1044774" customFormat="false" ht="12.8" hidden="false" customHeight="true" outlineLevel="0" collapsed="false"/>
    <row r="1044775" customFormat="false" ht="12.8" hidden="false" customHeight="true" outlineLevel="0" collapsed="false"/>
    <row r="1044776" customFormat="false" ht="12.8" hidden="false" customHeight="true" outlineLevel="0" collapsed="false"/>
    <row r="1044777" customFormat="false" ht="12.8" hidden="false" customHeight="true" outlineLevel="0" collapsed="false"/>
    <row r="1044778" customFormat="false" ht="12.8" hidden="false" customHeight="true" outlineLevel="0" collapsed="false"/>
    <row r="1044779" customFormat="false" ht="12.8" hidden="false" customHeight="true" outlineLevel="0" collapsed="false"/>
    <row r="1044780" customFormat="false" ht="12.8" hidden="false" customHeight="true" outlineLevel="0" collapsed="false"/>
    <row r="1044781" customFormat="false" ht="12.8" hidden="false" customHeight="true" outlineLevel="0" collapsed="false"/>
    <row r="1044782" customFormat="false" ht="12.8" hidden="false" customHeight="true" outlineLevel="0" collapsed="false"/>
    <row r="1044783" customFormat="false" ht="12.8" hidden="false" customHeight="true" outlineLevel="0" collapsed="false"/>
    <row r="1044784" customFormat="false" ht="12.8" hidden="false" customHeight="true" outlineLevel="0" collapsed="false"/>
    <row r="1044785" customFormat="false" ht="12.8" hidden="false" customHeight="true" outlineLevel="0" collapsed="false"/>
    <row r="1044786" customFormat="false" ht="12.8" hidden="false" customHeight="true" outlineLevel="0" collapsed="false"/>
    <row r="1044787" customFormat="false" ht="12.8" hidden="false" customHeight="true" outlineLevel="0" collapsed="false"/>
    <row r="1044788" customFormat="false" ht="12.8" hidden="false" customHeight="true" outlineLevel="0" collapsed="false"/>
    <row r="1044789" customFormat="false" ht="12.8" hidden="false" customHeight="true" outlineLevel="0" collapsed="false"/>
    <row r="1044790" customFormat="false" ht="12.8" hidden="false" customHeight="true" outlineLevel="0" collapsed="false"/>
    <row r="1044791" customFormat="false" ht="12.8" hidden="false" customHeight="true" outlineLevel="0" collapsed="false"/>
    <row r="1044792" customFormat="false" ht="12.8" hidden="false" customHeight="true" outlineLevel="0" collapsed="false"/>
    <row r="1044793" customFormat="false" ht="12.8" hidden="false" customHeight="true" outlineLevel="0" collapsed="false"/>
    <row r="1044794" customFormat="false" ht="12.8" hidden="false" customHeight="true" outlineLevel="0" collapsed="false"/>
    <row r="1044795" customFormat="false" ht="12.8" hidden="false" customHeight="true" outlineLevel="0" collapsed="false"/>
    <row r="1044796" customFormat="false" ht="12.8" hidden="false" customHeight="true" outlineLevel="0" collapsed="false"/>
    <row r="1044797" customFormat="false" ht="12.8" hidden="false" customHeight="true" outlineLevel="0" collapsed="false"/>
    <row r="1044798" customFormat="false" ht="12.8" hidden="false" customHeight="true" outlineLevel="0" collapsed="false"/>
    <row r="1044799" customFormat="false" ht="12.8" hidden="false" customHeight="true" outlineLevel="0" collapsed="false"/>
    <row r="1044800" customFormat="false" ht="12.8" hidden="false" customHeight="true" outlineLevel="0" collapsed="false"/>
    <row r="1044801" customFormat="false" ht="12.8" hidden="false" customHeight="true" outlineLevel="0" collapsed="false"/>
    <row r="1044802" customFormat="false" ht="12.8" hidden="false" customHeight="true" outlineLevel="0" collapsed="false"/>
    <row r="1044803" customFormat="false" ht="12.8" hidden="false" customHeight="true" outlineLevel="0" collapsed="false"/>
    <row r="1044804" customFormat="false" ht="12.8" hidden="false" customHeight="true" outlineLevel="0" collapsed="false"/>
    <row r="1044805" customFormat="false" ht="12.8" hidden="false" customHeight="true" outlineLevel="0" collapsed="false"/>
    <row r="1044806" customFormat="false" ht="12.8" hidden="false" customHeight="true" outlineLevel="0" collapsed="false"/>
    <row r="1044807" customFormat="false" ht="12.8" hidden="false" customHeight="true" outlineLevel="0" collapsed="false"/>
    <row r="1044808" customFormat="false" ht="12.8" hidden="false" customHeight="true" outlineLevel="0" collapsed="false"/>
    <row r="1044809" customFormat="false" ht="12.8" hidden="false" customHeight="true" outlineLevel="0" collapsed="false"/>
    <row r="1044810" customFormat="false" ht="12.8" hidden="false" customHeight="true" outlineLevel="0" collapsed="false"/>
    <row r="1044811" customFormat="false" ht="12.8" hidden="false" customHeight="true" outlineLevel="0" collapsed="false"/>
    <row r="1044812" customFormat="false" ht="12.8" hidden="false" customHeight="true" outlineLevel="0" collapsed="false"/>
    <row r="1044813" customFormat="false" ht="12.8" hidden="false" customHeight="true" outlineLevel="0" collapsed="false"/>
    <row r="1044814" customFormat="false" ht="12.8" hidden="false" customHeight="true" outlineLevel="0" collapsed="false"/>
    <row r="1044815" customFormat="false" ht="12.8" hidden="false" customHeight="true" outlineLevel="0" collapsed="false"/>
    <row r="1044816" customFormat="false" ht="12.8" hidden="false" customHeight="true" outlineLevel="0" collapsed="false"/>
    <row r="1044817" customFormat="false" ht="12.8" hidden="false" customHeight="true" outlineLevel="0" collapsed="false"/>
    <row r="1044818" customFormat="false" ht="12.8" hidden="false" customHeight="true" outlineLevel="0" collapsed="false"/>
    <row r="1044819" customFormat="false" ht="12.8" hidden="false" customHeight="true" outlineLevel="0" collapsed="false"/>
    <row r="1044820" customFormat="false" ht="12.8" hidden="false" customHeight="true" outlineLevel="0" collapsed="false"/>
    <row r="1044821" customFormat="false" ht="12.8" hidden="false" customHeight="true" outlineLevel="0" collapsed="false"/>
    <row r="1044822" customFormat="false" ht="12.8" hidden="false" customHeight="true" outlineLevel="0" collapsed="false"/>
    <row r="1044823" customFormat="false" ht="12.8" hidden="false" customHeight="true" outlineLevel="0" collapsed="false"/>
    <row r="1044824" customFormat="false" ht="12.8" hidden="false" customHeight="true" outlineLevel="0" collapsed="false"/>
    <row r="1044825" customFormat="false" ht="12.8" hidden="false" customHeight="true" outlineLevel="0" collapsed="false"/>
    <row r="1044826" customFormat="false" ht="12.8" hidden="false" customHeight="true" outlineLevel="0" collapsed="false"/>
    <row r="1044827" customFormat="false" ht="12.8" hidden="false" customHeight="true" outlineLevel="0" collapsed="false"/>
    <row r="1044828" customFormat="false" ht="12.8" hidden="false" customHeight="true" outlineLevel="0" collapsed="false"/>
    <row r="1044829" customFormat="false" ht="12.8" hidden="false" customHeight="true" outlineLevel="0" collapsed="false"/>
    <row r="1044830" customFormat="false" ht="12.8" hidden="false" customHeight="true" outlineLevel="0" collapsed="false"/>
    <row r="1044831" customFormat="false" ht="12.8" hidden="false" customHeight="true" outlineLevel="0" collapsed="false"/>
    <row r="1044832" customFormat="false" ht="12.8" hidden="false" customHeight="true" outlineLevel="0" collapsed="false"/>
    <row r="1044833" customFormat="false" ht="12.8" hidden="false" customHeight="true" outlineLevel="0" collapsed="false"/>
    <row r="1044834" customFormat="false" ht="12.8" hidden="false" customHeight="true" outlineLevel="0" collapsed="false"/>
    <row r="1044835" customFormat="false" ht="12.8" hidden="false" customHeight="true" outlineLevel="0" collapsed="false"/>
    <row r="1044836" customFormat="false" ht="12.8" hidden="false" customHeight="true" outlineLevel="0" collapsed="false"/>
    <row r="1044837" customFormat="false" ht="12.8" hidden="false" customHeight="true" outlineLevel="0" collapsed="false"/>
    <row r="1044838" customFormat="false" ht="12.8" hidden="false" customHeight="true" outlineLevel="0" collapsed="false"/>
    <row r="1044839" customFormat="false" ht="12.8" hidden="false" customHeight="true" outlineLevel="0" collapsed="false"/>
    <row r="1044840" customFormat="false" ht="12.8" hidden="false" customHeight="true" outlineLevel="0" collapsed="false"/>
    <row r="1044841" customFormat="false" ht="12.8" hidden="false" customHeight="true" outlineLevel="0" collapsed="false"/>
    <row r="1044842" customFormat="false" ht="12.8" hidden="false" customHeight="true" outlineLevel="0" collapsed="false"/>
    <row r="1044843" customFormat="false" ht="12.8" hidden="false" customHeight="true" outlineLevel="0" collapsed="false"/>
    <row r="1044844" customFormat="false" ht="12.8" hidden="false" customHeight="true" outlineLevel="0" collapsed="false"/>
    <row r="1044845" customFormat="false" ht="12.8" hidden="false" customHeight="true" outlineLevel="0" collapsed="false"/>
    <row r="1044846" customFormat="false" ht="12.8" hidden="false" customHeight="true" outlineLevel="0" collapsed="false"/>
    <row r="1044847" customFormat="false" ht="12.8" hidden="false" customHeight="true" outlineLevel="0" collapsed="false"/>
    <row r="1044848" customFormat="false" ht="12.8" hidden="false" customHeight="true" outlineLevel="0" collapsed="false"/>
    <row r="1044849" customFormat="false" ht="12.8" hidden="false" customHeight="true" outlineLevel="0" collapsed="false"/>
    <row r="1044850" customFormat="false" ht="12.8" hidden="false" customHeight="true" outlineLevel="0" collapsed="false"/>
    <row r="1044851" customFormat="false" ht="12.8" hidden="false" customHeight="true" outlineLevel="0" collapsed="false"/>
    <row r="1044852" customFormat="false" ht="12.8" hidden="false" customHeight="true" outlineLevel="0" collapsed="false"/>
    <row r="1044853" customFormat="false" ht="12.8" hidden="false" customHeight="true" outlineLevel="0" collapsed="false"/>
    <row r="1044854" customFormat="false" ht="12.8" hidden="false" customHeight="true" outlineLevel="0" collapsed="false"/>
    <row r="1044855" customFormat="false" ht="12.8" hidden="false" customHeight="true" outlineLevel="0" collapsed="false"/>
    <row r="1044856" customFormat="false" ht="12.8" hidden="false" customHeight="true" outlineLevel="0" collapsed="false"/>
    <row r="1044857" customFormat="false" ht="12.8" hidden="false" customHeight="true" outlineLevel="0" collapsed="false"/>
    <row r="1044858" customFormat="false" ht="12.8" hidden="false" customHeight="true" outlineLevel="0" collapsed="false"/>
    <row r="1044859" customFormat="false" ht="12.8" hidden="false" customHeight="true" outlineLevel="0" collapsed="false"/>
    <row r="1044860" customFormat="false" ht="12.8" hidden="false" customHeight="true" outlineLevel="0" collapsed="false"/>
    <row r="1044861" customFormat="false" ht="12.8" hidden="false" customHeight="true" outlineLevel="0" collapsed="false"/>
    <row r="1044862" customFormat="false" ht="12.8" hidden="false" customHeight="true" outlineLevel="0" collapsed="false"/>
    <row r="1044863" customFormat="false" ht="12.8" hidden="false" customHeight="true" outlineLevel="0" collapsed="false"/>
    <row r="1044864" customFormat="false" ht="12.8" hidden="false" customHeight="true" outlineLevel="0" collapsed="false"/>
    <row r="1044865" customFormat="false" ht="12.8" hidden="false" customHeight="true" outlineLevel="0" collapsed="false"/>
    <row r="1044866" customFormat="false" ht="12.8" hidden="false" customHeight="true" outlineLevel="0" collapsed="false"/>
    <row r="1044867" customFormat="false" ht="12.8" hidden="false" customHeight="true" outlineLevel="0" collapsed="false"/>
    <row r="1044868" customFormat="false" ht="12.8" hidden="false" customHeight="true" outlineLevel="0" collapsed="false"/>
    <row r="1044869" customFormat="false" ht="12.8" hidden="false" customHeight="true" outlineLevel="0" collapsed="false"/>
    <row r="1044870" customFormat="false" ht="12.8" hidden="false" customHeight="true" outlineLevel="0" collapsed="false"/>
    <row r="1044871" customFormat="false" ht="12.8" hidden="false" customHeight="true" outlineLevel="0" collapsed="false"/>
    <row r="1044872" customFormat="false" ht="12.8" hidden="false" customHeight="true" outlineLevel="0" collapsed="false"/>
    <row r="1044873" customFormat="false" ht="12.8" hidden="false" customHeight="true" outlineLevel="0" collapsed="false"/>
    <row r="1044874" customFormat="false" ht="12.8" hidden="false" customHeight="true" outlineLevel="0" collapsed="false"/>
    <row r="1044875" customFormat="false" ht="12.8" hidden="false" customHeight="true" outlineLevel="0" collapsed="false"/>
    <row r="1044876" customFormat="false" ht="12.8" hidden="false" customHeight="true" outlineLevel="0" collapsed="false"/>
    <row r="1044877" customFormat="false" ht="12.8" hidden="false" customHeight="true" outlineLevel="0" collapsed="false"/>
    <row r="1044878" customFormat="false" ht="12.8" hidden="false" customHeight="true" outlineLevel="0" collapsed="false"/>
    <row r="1044879" customFormat="false" ht="12.8" hidden="false" customHeight="true" outlineLevel="0" collapsed="false"/>
    <row r="1044880" customFormat="false" ht="12.8" hidden="false" customHeight="true" outlineLevel="0" collapsed="false"/>
    <row r="1044881" customFormat="false" ht="12.8" hidden="false" customHeight="true" outlineLevel="0" collapsed="false"/>
    <row r="1044882" customFormat="false" ht="12.8" hidden="false" customHeight="true" outlineLevel="0" collapsed="false"/>
    <row r="1044883" customFormat="false" ht="12.8" hidden="false" customHeight="true" outlineLevel="0" collapsed="false"/>
    <row r="1044884" customFormat="false" ht="12.8" hidden="false" customHeight="true" outlineLevel="0" collapsed="false"/>
    <row r="1044885" customFormat="false" ht="12.8" hidden="false" customHeight="true" outlineLevel="0" collapsed="false"/>
    <row r="1044886" customFormat="false" ht="12.8" hidden="false" customHeight="true" outlineLevel="0" collapsed="false"/>
    <row r="1044887" customFormat="false" ht="12.8" hidden="false" customHeight="true" outlineLevel="0" collapsed="false"/>
    <row r="1044888" customFormat="false" ht="12.8" hidden="false" customHeight="true" outlineLevel="0" collapsed="false"/>
    <row r="1044889" customFormat="false" ht="12.8" hidden="false" customHeight="true" outlineLevel="0" collapsed="false"/>
    <row r="1044890" customFormat="false" ht="12.8" hidden="false" customHeight="true" outlineLevel="0" collapsed="false"/>
    <row r="1044891" customFormat="false" ht="12.8" hidden="false" customHeight="true" outlineLevel="0" collapsed="false"/>
    <row r="1044892" customFormat="false" ht="12.8" hidden="false" customHeight="true" outlineLevel="0" collapsed="false"/>
    <row r="1044893" customFormat="false" ht="12.8" hidden="false" customHeight="true" outlineLevel="0" collapsed="false"/>
    <row r="1044894" customFormat="false" ht="12.8" hidden="false" customHeight="true" outlineLevel="0" collapsed="false"/>
    <row r="1044895" customFormat="false" ht="12.8" hidden="false" customHeight="true" outlineLevel="0" collapsed="false"/>
    <row r="1044896" customFormat="false" ht="12.8" hidden="false" customHeight="true" outlineLevel="0" collapsed="false"/>
    <row r="1044897" customFormat="false" ht="12.8" hidden="false" customHeight="true" outlineLevel="0" collapsed="false"/>
    <row r="1044898" customFormat="false" ht="12.8" hidden="false" customHeight="true" outlineLevel="0" collapsed="false"/>
    <row r="1044899" customFormat="false" ht="12.8" hidden="false" customHeight="true" outlineLevel="0" collapsed="false"/>
    <row r="1044900" customFormat="false" ht="12.8" hidden="false" customHeight="true" outlineLevel="0" collapsed="false"/>
    <row r="1044901" customFormat="false" ht="12.8" hidden="false" customHeight="true" outlineLevel="0" collapsed="false"/>
    <row r="1044902" customFormat="false" ht="12.8" hidden="false" customHeight="true" outlineLevel="0" collapsed="false"/>
    <row r="1044903" customFormat="false" ht="12.8" hidden="false" customHeight="true" outlineLevel="0" collapsed="false"/>
    <row r="1044904" customFormat="false" ht="12.8" hidden="false" customHeight="true" outlineLevel="0" collapsed="false"/>
    <row r="1044905" customFormat="false" ht="12.8" hidden="false" customHeight="true" outlineLevel="0" collapsed="false"/>
    <row r="1044906" customFormat="false" ht="12.8" hidden="false" customHeight="true" outlineLevel="0" collapsed="false"/>
    <row r="1044907" customFormat="false" ht="12.8" hidden="false" customHeight="true" outlineLevel="0" collapsed="false"/>
    <row r="1044908" customFormat="false" ht="12.8" hidden="false" customHeight="true" outlineLevel="0" collapsed="false"/>
    <row r="1044909" customFormat="false" ht="12.8" hidden="false" customHeight="true" outlineLevel="0" collapsed="false"/>
    <row r="1044910" customFormat="false" ht="12.8" hidden="false" customHeight="true" outlineLevel="0" collapsed="false"/>
    <row r="1044911" customFormat="false" ht="12.8" hidden="false" customHeight="true" outlineLevel="0" collapsed="false"/>
    <row r="1044912" customFormat="false" ht="12.8" hidden="false" customHeight="true" outlineLevel="0" collapsed="false"/>
    <row r="1044913" customFormat="false" ht="12.8" hidden="false" customHeight="true" outlineLevel="0" collapsed="false"/>
    <row r="1044914" customFormat="false" ht="12.8" hidden="false" customHeight="true" outlineLevel="0" collapsed="false"/>
    <row r="1044915" customFormat="false" ht="12.8" hidden="false" customHeight="true" outlineLevel="0" collapsed="false"/>
    <row r="1044916" customFormat="false" ht="12.8" hidden="false" customHeight="true" outlineLevel="0" collapsed="false"/>
    <row r="1044917" customFormat="false" ht="12.8" hidden="false" customHeight="true" outlineLevel="0" collapsed="false"/>
    <row r="1044918" customFormat="false" ht="12.8" hidden="false" customHeight="true" outlineLevel="0" collapsed="false"/>
    <row r="1044919" customFormat="false" ht="12.8" hidden="false" customHeight="true" outlineLevel="0" collapsed="false"/>
    <row r="1044920" customFormat="false" ht="12.8" hidden="false" customHeight="true" outlineLevel="0" collapsed="false"/>
    <row r="1044921" customFormat="false" ht="12.8" hidden="false" customHeight="true" outlineLevel="0" collapsed="false"/>
    <row r="1044922" customFormat="false" ht="12.8" hidden="false" customHeight="true" outlineLevel="0" collapsed="false"/>
    <row r="1044923" customFormat="false" ht="12.8" hidden="false" customHeight="true" outlineLevel="0" collapsed="false"/>
    <row r="1044924" customFormat="false" ht="12.8" hidden="false" customHeight="true" outlineLevel="0" collapsed="false"/>
    <row r="1044925" customFormat="false" ht="12.8" hidden="false" customHeight="true" outlineLevel="0" collapsed="false"/>
    <row r="1044926" customFormat="false" ht="12.8" hidden="false" customHeight="true" outlineLevel="0" collapsed="false"/>
    <row r="1044927" customFormat="false" ht="12.8" hidden="false" customHeight="true" outlineLevel="0" collapsed="false"/>
    <row r="1044928" customFormat="false" ht="12.8" hidden="false" customHeight="true" outlineLevel="0" collapsed="false"/>
    <row r="1044929" customFormat="false" ht="12.8" hidden="false" customHeight="true" outlineLevel="0" collapsed="false"/>
    <row r="1044930" customFormat="false" ht="12.8" hidden="false" customHeight="true" outlineLevel="0" collapsed="false"/>
    <row r="1044931" customFormat="false" ht="12.8" hidden="false" customHeight="true" outlineLevel="0" collapsed="false"/>
    <row r="1044932" customFormat="false" ht="12.8" hidden="false" customHeight="true" outlineLevel="0" collapsed="false"/>
    <row r="1044933" customFormat="false" ht="12.8" hidden="false" customHeight="true" outlineLevel="0" collapsed="false"/>
    <row r="1044934" customFormat="false" ht="12.8" hidden="false" customHeight="true" outlineLevel="0" collapsed="false"/>
    <row r="1044935" customFormat="false" ht="12.8" hidden="false" customHeight="true" outlineLevel="0" collapsed="false"/>
    <row r="1044936" customFormat="false" ht="12.8" hidden="false" customHeight="true" outlineLevel="0" collapsed="false"/>
    <row r="1044937" customFormat="false" ht="12.8" hidden="false" customHeight="true" outlineLevel="0" collapsed="false"/>
    <row r="1044938" customFormat="false" ht="12.8" hidden="false" customHeight="true" outlineLevel="0" collapsed="false"/>
    <row r="1044939" customFormat="false" ht="12.8" hidden="false" customHeight="true" outlineLevel="0" collapsed="false"/>
    <row r="1044940" customFormat="false" ht="12.8" hidden="false" customHeight="true" outlineLevel="0" collapsed="false"/>
    <row r="1044941" customFormat="false" ht="12.8" hidden="false" customHeight="true" outlineLevel="0" collapsed="false"/>
    <row r="1044942" customFormat="false" ht="12.8" hidden="false" customHeight="true" outlineLevel="0" collapsed="false"/>
    <row r="1044943" customFormat="false" ht="12.8" hidden="false" customHeight="true" outlineLevel="0" collapsed="false"/>
    <row r="1044944" customFormat="false" ht="12.8" hidden="false" customHeight="true" outlineLevel="0" collapsed="false"/>
    <row r="1044945" customFormat="false" ht="12.8" hidden="false" customHeight="true" outlineLevel="0" collapsed="false"/>
    <row r="1044946" customFormat="false" ht="12.8" hidden="false" customHeight="true" outlineLevel="0" collapsed="false"/>
    <row r="1044947" customFormat="false" ht="12.8" hidden="false" customHeight="true" outlineLevel="0" collapsed="false"/>
    <row r="1044948" customFormat="false" ht="12.8" hidden="false" customHeight="true" outlineLevel="0" collapsed="false"/>
    <row r="1044949" customFormat="false" ht="12.8" hidden="false" customHeight="true" outlineLevel="0" collapsed="false"/>
    <row r="1044950" customFormat="false" ht="12.8" hidden="false" customHeight="true" outlineLevel="0" collapsed="false"/>
    <row r="1044951" customFormat="false" ht="12.8" hidden="false" customHeight="true" outlineLevel="0" collapsed="false"/>
    <row r="1044952" customFormat="false" ht="12.8" hidden="false" customHeight="true" outlineLevel="0" collapsed="false"/>
    <row r="1044953" customFormat="false" ht="12.8" hidden="false" customHeight="true" outlineLevel="0" collapsed="false"/>
    <row r="1044954" customFormat="false" ht="12.8" hidden="false" customHeight="true" outlineLevel="0" collapsed="false"/>
    <row r="1044955" customFormat="false" ht="12.8" hidden="false" customHeight="true" outlineLevel="0" collapsed="false"/>
    <row r="1044956" customFormat="false" ht="12.8" hidden="false" customHeight="true" outlineLevel="0" collapsed="false"/>
    <row r="1044957" customFormat="false" ht="12.8" hidden="false" customHeight="true" outlineLevel="0" collapsed="false"/>
    <row r="1044958" customFormat="false" ht="12.8" hidden="false" customHeight="true" outlineLevel="0" collapsed="false"/>
    <row r="1044959" customFormat="false" ht="12.8" hidden="false" customHeight="true" outlineLevel="0" collapsed="false"/>
    <row r="1044960" customFormat="false" ht="12.8" hidden="false" customHeight="true" outlineLevel="0" collapsed="false"/>
    <row r="1044961" customFormat="false" ht="12.8" hidden="false" customHeight="true" outlineLevel="0" collapsed="false"/>
    <row r="1044962" customFormat="false" ht="12.8" hidden="false" customHeight="true" outlineLevel="0" collapsed="false"/>
    <row r="1044963" customFormat="false" ht="12.8" hidden="false" customHeight="true" outlineLevel="0" collapsed="false"/>
    <row r="1044964" customFormat="false" ht="12.8" hidden="false" customHeight="true" outlineLevel="0" collapsed="false"/>
    <row r="1044965" customFormat="false" ht="12.8" hidden="false" customHeight="true" outlineLevel="0" collapsed="false"/>
    <row r="1044966" customFormat="false" ht="12.8" hidden="false" customHeight="true" outlineLevel="0" collapsed="false"/>
    <row r="1044967" customFormat="false" ht="12.8" hidden="false" customHeight="true" outlineLevel="0" collapsed="false"/>
    <row r="1044968" customFormat="false" ht="12.8" hidden="false" customHeight="true" outlineLevel="0" collapsed="false"/>
    <row r="1044969" customFormat="false" ht="12.8" hidden="false" customHeight="true" outlineLevel="0" collapsed="false"/>
    <row r="1044970" customFormat="false" ht="12.8" hidden="false" customHeight="true" outlineLevel="0" collapsed="false"/>
    <row r="1044971" customFormat="false" ht="12.8" hidden="false" customHeight="true" outlineLevel="0" collapsed="false"/>
    <row r="1044972" customFormat="false" ht="12.8" hidden="false" customHeight="true" outlineLevel="0" collapsed="false"/>
    <row r="1044973" customFormat="false" ht="12.8" hidden="false" customHeight="true" outlineLevel="0" collapsed="false"/>
    <row r="1044974" customFormat="false" ht="12.8" hidden="false" customHeight="true" outlineLevel="0" collapsed="false"/>
    <row r="1044975" customFormat="false" ht="12.8" hidden="false" customHeight="true" outlineLevel="0" collapsed="false"/>
    <row r="1044976" customFormat="false" ht="12.8" hidden="false" customHeight="true" outlineLevel="0" collapsed="false"/>
    <row r="1044977" customFormat="false" ht="12.8" hidden="false" customHeight="true" outlineLevel="0" collapsed="false"/>
    <row r="1044978" customFormat="false" ht="12.8" hidden="false" customHeight="true" outlineLevel="0" collapsed="false"/>
    <row r="1044979" customFormat="false" ht="12.8" hidden="false" customHeight="true" outlineLevel="0" collapsed="false"/>
    <row r="1044980" customFormat="false" ht="12.8" hidden="false" customHeight="true" outlineLevel="0" collapsed="false"/>
    <row r="1044981" customFormat="false" ht="12.8" hidden="false" customHeight="true" outlineLevel="0" collapsed="false"/>
    <row r="1044982" customFormat="false" ht="12.8" hidden="false" customHeight="true" outlineLevel="0" collapsed="false"/>
    <row r="1044983" customFormat="false" ht="12.8" hidden="false" customHeight="true" outlineLevel="0" collapsed="false"/>
    <row r="1044984" customFormat="false" ht="12.8" hidden="false" customHeight="true" outlineLevel="0" collapsed="false"/>
    <row r="1044985" customFormat="false" ht="12.8" hidden="false" customHeight="true" outlineLevel="0" collapsed="false"/>
    <row r="1044986" customFormat="false" ht="12.8" hidden="false" customHeight="true" outlineLevel="0" collapsed="false"/>
    <row r="1044987" customFormat="false" ht="12.8" hidden="false" customHeight="true" outlineLevel="0" collapsed="false"/>
    <row r="1044988" customFormat="false" ht="12.8" hidden="false" customHeight="true" outlineLevel="0" collapsed="false"/>
    <row r="1044989" customFormat="false" ht="12.8" hidden="false" customHeight="true" outlineLevel="0" collapsed="false"/>
    <row r="1044990" customFormat="false" ht="12.8" hidden="false" customHeight="true" outlineLevel="0" collapsed="false"/>
    <row r="1044991" customFormat="false" ht="12.8" hidden="false" customHeight="true" outlineLevel="0" collapsed="false"/>
    <row r="1044992" customFormat="false" ht="12.8" hidden="false" customHeight="true" outlineLevel="0" collapsed="false"/>
    <row r="1044993" customFormat="false" ht="12.8" hidden="false" customHeight="true" outlineLevel="0" collapsed="false"/>
    <row r="1044994" customFormat="false" ht="12.8" hidden="false" customHeight="true" outlineLevel="0" collapsed="false"/>
    <row r="1044995" customFormat="false" ht="12.8" hidden="false" customHeight="true" outlineLevel="0" collapsed="false"/>
    <row r="1044996" customFormat="false" ht="12.8" hidden="false" customHeight="true" outlineLevel="0" collapsed="false"/>
    <row r="1044997" customFormat="false" ht="12.8" hidden="false" customHeight="true" outlineLevel="0" collapsed="false"/>
    <row r="1044998" customFormat="false" ht="12.8" hidden="false" customHeight="true" outlineLevel="0" collapsed="false"/>
    <row r="1044999" customFormat="false" ht="12.8" hidden="false" customHeight="true" outlineLevel="0" collapsed="false"/>
    <row r="1045000" customFormat="false" ht="12.8" hidden="false" customHeight="true" outlineLevel="0" collapsed="false"/>
    <row r="1045001" customFormat="false" ht="12.8" hidden="false" customHeight="true" outlineLevel="0" collapsed="false"/>
    <row r="1045002" customFormat="false" ht="12.8" hidden="false" customHeight="true" outlineLevel="0" collapsed="false"/>
    <row r="1045003" customFormat="false" ht="12.8" hidden="false" customHeight="true" outlineLevel="0" collapsed="false"/>
    <row r="1045004" customFormat="false" ht="12.8" hidden="false" customHeight="true" outlineLevel="0" collapsed="false"/>
    <row r="1045005" customFormat="false" ht="12.8" hidden="false" customHeight="true" outlineLevel="0" collapsed="false"/>
    <row r="1045006" customFormat="false" ht="12.8" hidden="false" customHeight="true" outlineLevel="0" collapsed="false"/>
    <row r="1045007" customFormat="false" ht="12.8" hidden="false" customHeight="true" outlineLevel="0" collapsed="false"/>
    <row r="1045008" customFormat="false" ht="12.8" hidden="false" customHeight="true" outlineLevel="0" collapsed="false"/>
    <row r="1045009" customFormat="false" ht="12.8" hidden="false" customHeight="true" outlineLevel="0" collapsed="false"/>
    <row r="1045010" customFormat="false" ht="12.8" hidden="false" customHeight="true" outlineLevel="0" collapsed="false"/>
    <row r="1045011" customFormat="false" ht="12.8" hidden="false" customHeight="true" outlineLevel="0" collapsed="false"/>
    <row r="1045012" customFormat="false" ht="12.8" hidden="false" customHeight="true" outlineLevel="0" collapsed="false"/>
    <row r="1045013" customFormat="false" ht="12.8" hidden="false" customHeight="true" outlineLevel="0" collapsed="false"/>
    <row r="1045014" customFormat="false" ht="12.8" hidden="false" customHeight="true" outlineLevel="0" collapsed="false"/>
    <row r="1045015" customFormat="false" ht="12.8" hidden="false" customHeight="true" outlineLevel="0" collapsed="false"/>
    <row r="1045016" customFormat="false" ht="12.8" hidden="false" customHeight="true" outlineLevel="0" collapsed="false"/>
    <row r="1045017" customFormat="false" ht="12.8" hidden="false" customHeight="true" outlineLevel="0" collapsed="false"/>
    <row r="1045018" customFormat="false" ht="12.8" hidden="false" customHeight="true" outlineLevel="0" collapsed="false"/>
    <row r="1045019" customFormat="false" ht="12.8" hidden="false" customHeight="true" outlineLevel="0" collapsed="false"/>
    <row r="1045020" customFormat="false" ht="12.8" hidden="false" customHeight="true" outlineLevel="0" collapsed="false"/>
    <row r="1045021" customFormat="false" ht="12.8" hidden="false" customHeight="true" outlineLevel="0" collapsed="false"/>
    <row r="1045022" customFormat="false" ht="12.8" hidden="false" customHeight="true" outlineLevel="0" collapsed="false"/>
    <row r="1045023" customFormat="false" ht="12.8" hidden="false" customHeight="true" outlineLevel="0" collapsed="false"/>
    <row r="1045024" customFormat="false" ht="12.8" hidden="false" customHeight="true" outlineLevel="0" collapsed="false"/>
    <row r="1045025" customFormat="false" ht="12.8" hidden="false" customHeight="true" outlineLevel="0" collapsed="false"/>
    <row r="1045026" customFormat="false" ht="12.8" hidden="false" customHeight="true" outlineLevel="0" collapsed="false"/>
    <row r="1045027" customFormat="false" ht="12.8" hidden="false" customHeight="true" outlineLevel="0" collapsed="false"/>
    <row r="1045028" customFormat="false" ht="12.8" hidden="false" customHeight="true" outlineLevel="0" collapsed="false"/>
    <row r="1045029" customFormat="false" ht="12.8" hidden="false" customHeight="true" outlineLevel="0" collapsed="false"/>
    <row r="1045030" customFormat="false" ht="12.8" hidden="false" customHeight="true" outlineLevel="0" collapsed="false"/>
    <row r="1045031" customFormat="false" ht="12.8" hidden="false" customHeight="true" outlineLevel="0" collapsed="false"/>
    <row r="1045032" customFormat="false" ht="12.8" hidden="false" customHeight="true" outlineLevel="0" collapsed="false"/>
    <row r="1045033" customFormat="false" ht="12.8" hidden="false" customHeight="true" outlineLevel="0" collapsed="false"/>
    <row r="1045034" customFormat="false" ht="12.8" hidden="false" customHeight="true" outlineLevel="0" collapsed="false"/>
    <row r="1045035" customFormat="false" ht="12.8" hidden="false" customHeight="true" outlineLevel="0" collapsed="false"/>
    <row r="1045036" customFormat="false" ht="12.8" hidden="false" customHeight="true" outlineLevel="0" collapsed="false"/>
    <row r="1045037" customFormat="false" ht="12.8" hidden="false" customHeight="true" outlineLevel="0" collapsed="false"/>
    <row r="1045038" customFormat="false" ht="12.8" hidden="false" customHeight="true" outlineLevel="0" collapsed="false"/>
    <row r="1045039" customFormat="false" ht="12.8" hidden="false" customHeight="true" outlineLevel="0" collapsed="false"/>
    <row r="1045040" customFormat="false" ht="12.8" hidden="false" customHeight="true" outlineLevel="0" collapsed="false"/>
    <row r="1045041" customFormat="false" ht="12.8" hidden="false" customHeight="true" outlineLevel="0" collapsed="false"/>
    <row r="1045042" customFormat="false" ht="12.8" hidden="false" customHeight="true" outlineLevel="0" collapsed="false"/>
    <row r="1045043" customFormat="false" ht="12.8" hidden="false" customHeight="true" outlineLevel="0" collapsed="false"/>
    <row r="1045044" customFormat="false" ht="12.8" hidden="false" customHeight="true" outlineLevel="0" collapsed="false"/>
    <row r="1045045" customFormat="false" ht="12.8" hidden="false" customHeight="true" outlineLevel="0" collapsed="false"/>
    <row r="1045046" customFormat="false" ht="12.8" hidden="false" customHeight="true" outlineLevel="0" collapsed="false"/>
    <row r="1045047" customFormat="false" ht="12.8" hidden="false" customHeight="true" outlineLevel="0" collapsed="false"/>
    <row r="1045048" customFormat="false" ht="12.8" hidden="false" customHeight="true" outlineLevel="0" collapsed="false"/>
    <row r="1045049" customFormat="false" ht="12.8" hidden="false" customHeight="true" outlineLevel="0" collapsed="false"/>
    <row r="1045050" customFormat="false" ht="12.8" hidden="false" customHeight="true" outlineLevel="0" collapsed="false"/>
    <row r="1045051" customFormat="false" ht="12.8" hidden="false" customHeight="true" outlineLevel="0" collapsed="false"/>
    <row r="1045052" customFormat="false" ht="12.8" hidden="false" customHeight="true" outlineLevel="0" collapsed="false"/>
    <row r="1045053" customFormat="false" ht="12.8" hidden="false" customHeight="true" outlineLevel="0" collapsed="false"/>
    <row r="1045054" customFormat="false" ht="12.8" hidden="false" customHeight="true" outlineLevel="0" collapsed="false"/>
    <row r="1045055" customFormat="false" ht="12.8" hidden="false" customHeight="true" outlineLevel="0" collapsed="false"/>
    <row r="1045056" customFormat="false" ht="12.8" hidden="false" customHeight="true" outlineLevel="0" collapsed="false"/>
    <row r="1045057" customFormat="false" ht="12.8" hidden="false" customHeight="true" outlineLevel="0" collapsed="false"/>
    <row r="1045058" customFormat="false" ht="12.8" hidden="false" customHeight="true" outlineLevel="0" collapsed="false"/>
    <row r="1045059" customFormat="false" ht="12.8" hidden="false" customHeight="true" outlineLevel="0" collapsed="false"/>
    <row r="1045060" customFormat="false" ht="12.8" hidden="false" customHeight="true" outlineLevel="0" collapsed="false"/>
    <row r="1045061" customFormat="false" ht="12.8" hidden="false" customHeight="true" outlineLevel="0" collapsed="false"/>
    <row r="1045062" customFormat="false" ht="12.8" hidden="false" customHeight="true" outlineLevel="0" collapsed="false"/>
    <row r="1045063" customFormat="false" ht="12.8" hidden="false" customHeight="true" outlineLevel="0" collapsed="false"/>
    <row r="1045064" customFormat="false" ht="12.8" hidden="false" customHeight="true" outlineLevel="0" collapsed="false"/>
    <row r="1045065" customFormat="false" ht="12.8" hidden="false" customHeight="true" outlineLevel="0" collapsed="false"/>
    <row r="1045066" customFormat="false" ht="12.8" hidden="false" customHeight="true" outlineLevel="0" collapsed="false"/>
    <row r="1045067" customFormat="false" ht="12.8" hidden="false" customHeight="true" outlineLevel="0" collapsed="false"/>
    <row r="1045068" customFormat="false" ht="12.8" hidden="false" customHeight="true" outlineLevel="0" collapsed="false"/>
    <row r="1045069" customFormat="false" ht="12.8" hidden="false" customHeight="true" outlineLevel="0" collapsed="false"/>
    <row r="1045070" customFormat="false" ht="12.8" hidden="false" customHeight="true" outlineLevel="0" collapsed="false"/>
    <row r="1045071" customFormat="false" ht="12.8" hidden="false" customHeight="true" outlineLevel="0" collapsed="false"/>
    <row r="1045072" customFormat="false" ht="12.8" hidden="false" customHeight="true" outlineLevel="0" collapsed="false"/>
    <row r="1045073" customFormat="false" ht="12.8" hidden="false" customHeight="true" outlineLevel="0" collapsed="false"/>
    <row r="1045074" customFormat="false" ht="12.8" hidden="false" customHeight="true" outlineLevel="0" collapsed="false"/>
    <row r="1045075" customFormat="false" ht="12.8" hidden="false" customHeight="true" outlineLevel="0" collapsed="false"/>
    <row r="1045076" customFormat="false" ht="12.8" hidden="false" customHeight="true" outlineLevel="0" collapsed="false"/>
    <row r="1045077" customFormat="false" ht="12.8" hidden="false" customHeight="true" outlineLevel="0" collapsed="false"/>
    <row r="1045078" customFormat="false" ht="12.8" hidden="false" customHeight="true" outlineLevel="0" collapsed="false"/>
    <row r="1045079" customFormat="false" ht="12.8" hidden="false" customHeight="true" outlineLevel="0" collapsed="false"/>
    <row r="1045080" customFormat="false" ht="12.8" hidden="false" customHeight="true" outlineLevel="0" collapsed="false"/>
    <row r="1045081" customFormat="false" ht="12.8" hidden="false" customHeight="true" outlineLevel="0" collapsed="false"/>
    <row r="1045082" customFormat="false" ht="12.8" hidden="false" customHeight="true" outlineLevel="0" collapsed="false"/>
    <row r="1045083" customFormat="false" ht="12.8" hidden="false" customHeight="true" outlineLevel="0" collapsed="false"/>
    <row r="1045084" customFormat="false" ht="12.8" hidden="false" customHeight="true" outlineLevel="0" collapsed="false"/>
    <row r="1045085" customFormat="false" ht="12.8" hidden="false" customHeight="true" outlineLevel="0" collapsed="false"/>
    <row r="1045086" customFormat="false" ht="12.8" hidden="false" customHeight="true" outlineLevel="0" collapsed="false"/>
    <row r="1045087" customFormat="false" ht="12.8" hidden="false" customHeight="true" outlineLevel="0" collapsed="false"/>
    <row r="1045088" customFormat="false" ht="12.8" hidden="false" customHeight="true" outlineLevel="0" collapsed="false"/>
    <row r="1045089" customFormat="false" ht="12.8" hidden="false" customHeight="true" outlineLevel="0" collapsed="false"/>
    <row r="1045090" customFormat="false" ht="12.8" hidden="false" customHeight="true" outlineLevel="0" collapsed="false"/>
    <row r="1045091" customFormat="false" ht="12.8" hidden="false" customHeight="true" outlineLevel="0" collapsed="false"/>
    <row r="1045092" customFormat="false" ht="12.8" hidden="false" customHeight="true" outlineLevel="0" collapsed="false"/>
    <row r="1045093" customFormat="false" ht="12.8" hidden="false" customHeight="true" outlineLevel="0" collapsed="false"/>
    <row r="1045094" customFormat="false" ht="12.8" hidden="false" customHeight="true" outlineLevel="0" collapsed="false"/>
    <row r="1045095" customFormat="false" ht="12.8" hidden="false" customHeight="true" outlineLevel="0" collapsed="false"/>
    <row r="1045096" customFormat="false" ht="12.8" hidden="false" customHeight="true" outlineLevel="0" collapsed="false"/>
    <row r="1045097" customFormat="false" ht="12.8" hidden="false" customHeight="true" outlineLevel="0" collapsed="false"/>
    <row r="1045098" customFormat="false" ht="12.8" hidden="false" customHeight="true" outlineLevel="0" collapsed="false"/>
    <row r="1045099" customFormat="false" ht="12.8" hidden="false" customHeight="true" outlineLevel="0" collapsed="false"/>
    <row r="1045100" customFormat="false" ht="12.8" hidden="false" customHeight="true" outlineLevel="0" collapsed="false"/>
    <row r="1045101" customFormat="false" ht="12.8" hidden="false" customHeight="true" outlineLevel="0" collapsed="false"/>
    <row r="1045102" customFormat="false" ht="12.8" hidden="false" customHeight="true" outlineLevel="0" collapsed="false"/>
    <row r="1045103" customFormat="false" ht="12.8" hidden="false" customHeight="true" outlineLevel="0" collapsed="false"/>
    <row r="1045104" customFormat="false" ht="12.8" hidden="false" customHeight="true" outlineLevel="0" collapsed="false"/>
    <row r="1045105" customFormat="false" ht="12.8" hidden="false" customHeight="true" outlineLevel="0" collapsed="false"/>
    <row r="1045106" customFormat="false" ht="12.8" hidden="false" customHeight="true" outlineLevel="0" collapsed="false"/>
    <row r="1045107" customFormat="false" ht="12.8" hidden="false" customHeight="true" outlineLevel="0" collapsed="false"/>
    <row r="1045108" customFormat="false" ht="12.8" hidden="false" customHeight="true" outlineLevel="0" collapsed="false"/>
    <row r="1045109" customFormat="false" ht="12.8" hidden="false" customHeight="true" outlineLevel="0" collapsed="false"/>
    <row r="1045110" customFormat="false" ht="12.8" hidden="false" customHeight="true" outlineLevel="0" collapsed="false"/>
    <row r="1045111" customFormat="false" ht="12.8" hidden="false" customHeight="true" outlineLevel="0" collapsed="false"/>
    <row r="1045112" customFormat="false" ht="12.8" hidden="false" customHeight="true" outlineLevel="0" collapsed="false"/>
    <row r="1045113" customFormat="false" ht="12.8" hidden="false" customHeight="true" outlineLevel="0" collapsed="false"/>
    <row r="1045114" customFormat="false" ht="12.8" hidden="false" customHeight="true" outlineLevel="0" collapsed="false"/>
    <row r="1045115" customFormat="false" ht="12.8" hidden="false" customHeight="true" outlineLevel="0" collapsed="false"/>
    <row r="1045116" customFormat="false" ht="12.8" hidden="false" customHeight="true" outlineLevel="0" collapsed="false"/>
    <row r="1045117" customFormat="false" ht="12.8" hidden="false" customHeight="true" outlineLevel="0" collapsed="false"/>
    <row r="1045118" customFormat="false" ht="12.8" hidden="false" customHeight="true" outlineLevel="0" collapsed="false"/>
    <row r="1045119" customFormat="false" ht="12.8" hidden="false" customHeight="true" outlineLevel="0" collapsed="false"/>
    <row r="1045120" customFormat="false" ht="12.8" hidden="false" customHeight="true" outlineLevel="0" collapsed="false"/>
    <row r="1045121" customFormat="false" ht="12.8" hidden="false" customHeight="true" outlineLevel="0" collapsed="false"/>
    <row r="1045122" customFormat="false" ht="12.8" hidden="false" customHeight="true" outlineLevel="0" collapsed="false"/>
    <row r="1045123" customFormat="false" ht="12.8" hidden="false" customHeight="true" outlineLevel="0" collapsed="false"/>
    <row r="1045124" customFormat="false" ht="12.8" hidden="false" customHeight="true" outlineLevel="0" collapsed="false"/>
    <row r="1045125" customFormat="false" ht="12.8" hidden="false" customHeight="true" outlineLevel="0" collapsed="false"/>
    <row r="1045126" customFormat="false" ht="12.8" hidden="false" customHeight="true" outlineLevel="0" collapsed="false"/>
    <row r="1045127" customFormat="false" ht="12.8" hidden="false" customHeight="true" outlineLevel="0" collapsed="false"/>
    <row r="1045128" customFormat="false" ht="12.8" hidden="false" customHeight="true" outlineLevel="0" collapsed="false"/>
    <row r="1045129" customFormat="false" ht="12.8" hidden="false" customHeight="true" outlineLevel="0" collapsed="false"/>
    <row r="1045130" customFormat="false" ht="12.8" hidden="false" customHeight="true" outlineLevel="0" collapsed="false"/>
    <row r="1045131" customFormat="false" ht="12.8" hidden="false" customHeight="true" outlineLevel="0" collapsed="false"/>
    <row r="1045132" customFormat="false" ht="12.8" hidden="false" customHeight="true" outlineLevel="0" collapsed="false"/>
    <row r="1045133" customFormat="false" ht="12.8" hidden="false" customHeight="true" outlineLevel="0" collapsed="false"/>
    <row r="1045134" customFormat="false" ht="12.8" hidden="false" customHeight="true" outlineLevel="0" collapsed="false"/>
    <row r="1045135" customFormat="false" ht="12.8" hidden="false" customHeight="true" outlineLevel="0" collapsed="false"/>
    <row r="1045136" customFormat="false" ht="12.8" hidden="false" customHeight="true" outlineLevel="0" collapsed="false"/>
    <row r="1045137" customFormat="false" ht="12.8" hidden="false" customHeight="true" outlineLevel="0" collapsed="false"/>
    <row r="1045138" customFormat="false" ht="12.8" hidden="false" customHeight="true" outlineLevel="0" collapsed="false"/>
    <row r="1045139" customFormat="false" ht="12.8" hidden="false" customHeight="true" outlineLevel="0" collapsed="false"/>
    <row r="1045140" customFormat="false" ht="12.8" hidden="false" customHeight="true" outlineLevel="0" collapsed="false"/>
    <row r="1045141" customFormat="false" ht="12.8" hidden="false" customHeight="true" outlineLevel="0" collapsed="false"/>
    <row r="1045142" customFormat="false" ht="12.8" hidden="false" customHeight="true" outlineLevel="0" collapsed="false"/>
    <row r="1045143" customFormat="false" ht="12.8" hidden="false" customHeight="true" outlineLevel="0" collapsed="false"/>
    <row r="1045144" customFormat="false" ht="12.8" hidden="false" customHeight="true" outlineLevel="0" collapsed="false"/>
    <row r="1045145" customFormat="false" ht="12.8" hidden="false" customHeight="true" outlineLevel="0" collapsed="false"/>
    <row r="1045146" customFormat="false" ht="12.8" hidden="false" customHeight="true" outlineLevel="0" collapsed="false"/>
    <row r="1045147" customFormat="false" ht="12.8" hidden="false" customHeight="true" outlineLevel="0" collapsed="false"/>
    <row r="1045148" customFormat="false" ht="12.8" hidden="false" customHeight="true" outlineLevel="0" collapsed="false"/>
    <row r="1045149" customFormat="false" ht="12.8" hidden="false" customHeight="true" outlineLevel="0" collapsed="false"/>
    <row r="1045150" customFormat="false" ht="12.8" hidden="false" customHeight="true" outlineLevel="0" collapsed="false"/>
    <row r="1045151" customFormat="false" ht="12.8" hidden="false" customHeight="true" outlineLevel="0" collapsed="false"/>
    <row r="1045152" customFormat="false" ht="12.8" hidden="false" customHeight="true" outlineLevel="0" collapsed="false"/>
    <row r="1045153" customFormat="false" ht="12.8" hidden="false" customHeight="true" outlineLevel="0" collapsed="false"/>
    <row r="1045154" customFormat="false" ht="12.8" hidden="false" customHeight="true" outlineLevel="0" collapsed="false"/>
    <row r="1045155" customFormat="false" ht="12.8" hidden="false" customHeight="true" outlineLevel="0" collapsed="false"/>
    <row r="1045156" customFormat="false" ht="12.8" hidden="false" customHeight="true" outlineLevel="0" collapsed="false"/>
    <row r="1045157" customFormat="false" ht="12.8" hidden="false" customHeight="true" outlineLevel="0" collapsed="false"/>
    <row r="1045158" customFormat="false" ht="12.8" hidden="false" customHeight="true" outlineLevel="0" collapsed="false"/>
    <row r="1045159" customFormat="false" ht="12.8" hidden="false" customHeight="true" outlineLevel="0" collapsed="false"/>
    <row r="1045160" customFormat="false" ht="12.8" hidden="false" customHeight="true" outlineLevel="0" collapsed="false"/>
    <row r="1045161" customFormat="false" ht="12.8" hidden="false" customHeight="true" outlineLevel="0" collapsed="false"/>
    <row r="1045162" customFormat="false" ht="12.8" hidden="false" customHeight="true" outlineLevel="0" collapsed="false"/>
    <row r="1045163" customFormat="false" ht="12.8" hidden="false" customHeight="true" outlineLevel="0" collapsed="false"/>
    <row r="1045164" customFormat="false" ht="12.8" hidden="false" customHeight="true" outlineLevel="0" collapsed="false"/>
    <row r="1045165" customFormat="false" ht="12.8" hidden="false" customHeight="true" outlineLevel="0" collapsed="false"/>
    <row r="1045166" customFormat="false" ht="12.8" hidden="false" customHeight="true" outlineLevel="0" collapsed="false"/>
    <row r="1045167" customFormat="false" ht="12.8" hidden="false" customHeight="true" outlineLevel="0" collapsed="false"/>
    <row r="1045168" customFormat="false" ht="12.8" hidden="false" customHeight="true" outlineLevel="0" collapsed="false"/>
    <row r="1045169" customFormat="false" ht="12.8" hidden="false" customHeight="true" outlineLevel="0" collapsed="false"/>
    <row r="1045170" customFormat="false" ht="12.8" hidden="false" customHeight="true" outlineLevel="0" collapsed="false"/>
    <row r="1045171" customFormat="false" ht="12.8" hidden="false" customHeight="true" outlineLevel="0" collapsed="false"/>
    <row r="1045172" customFormat="false" ht="12.8" hidden="false" customHeight="true" outlineLevel="0" collapsed="false"/>
    <row r="1045173" customFormat="false" ht="12.8" hidden="false" customHeight="true" outlineLevel="0" collapsed="false"/>
    <row r="1045174" customFormat="false" ht="12.8" hidden="false" customHeight="true" outlineLevel="0" collapsed="false"/>
    <row r="1045175" customFormat="false" ht="12.8" hidden="false" customHeight="true" outlineLevel="0" collapsed="false"/>
    <row r="1045176" customFormat="false" ht="12.8" hidden="false" customHeight="true" outlineLevel="0" collapsed="false"/>
    <row r="1045177" customFormat="false" ht="12.8" hidden="false" customHeight="true" outlineLevel="0" collapsed="false"/>
    <row r="1045178" customFormat="false" ht="12.8" hidden="false" customHeight="true" outlineLevel="0" collapsed="false"/>
    <row r="1045179" customFormat="false" ht="12.8" hidden="false" customHeight="true" outlineLevel="0" collapsed="false"/>
    <row r="1045180" customFormat="false" ht="12.8" hidden="false" customHeight="true" outlineLevel="0" collapsed="false"/>
    <row r="1045181" customFormat="false" ht="12.8" hidden="false" customHeight="true" outlineLevel="0" collapsed="false"/>
    <row r="1045182" customFormat="false" ht="12.8" hidden="false" customHeight="true" outlineLevel="0" collapsed="false"/>
    <row r="1045183" customFormat="false" ht="12.8" hidden="false" customHeight="true" outlineLevel="0" collapsed="false"/>
    <row r="1045184" customFormat="false" ht="12.8" hidden="false" customHeight="true" outlineLevel="0" collapsed="false"/>
    <row r="1045185" customFormat="false" ht="12.8" hidden="false" customHeight="true" outlineLevel="0" collapsed="false"/>
    <row r="1045186" customFormat="false" ht="12.8" hidden="false" customHeight="true" outlineLevel="0" collapsed="false"/>
    <row r="1045187" customFormat="false" ht="12.8" hidden="false" customHeight="true" outlineLevel="0" collapsed="false"/>
    <row r="1045188" customFormat="false" ht="12.8" hidden="false" customHeight="true" outlineLevel="0" collapsed="false"/>
    <row r="1045189" customFormat="false" ht="12.8" hidden="false" customHeight="true" outlineLevel="0" collapsed="false"/>
    <row r="1045190" customFormat="false" ht="12.8" hidden="false" customHeight="true" outlineLevel="0" collapsed="false"/>
    <row r="1045191" customFormat="false" ht="12.8" hidden="false" customHeight="true" outlineLevel="0" collapsed="false"/>
    <row r="1045192" customFormat="false" ht="12.8" hidden="false" customHeight="true" outlineLevel="0" collapsed="false"/>
    <row r="1045193" customFormat="false" ht="12.8" hidden="false" customHeight="true" outlineLevel="0" collapsed="false"/>
    <row r="1045194" customFormat="false" ht="12.8" hidden="false" customHeight="true" outlineLevel="0" collapsed="false"/>
    <row r="1045195" customFormat="false" ht="12.8" hidden="false" customHeight="true" outlineLevel="0" collapsed="false"/>
    <row r="1045196" customFormat="false" ht="12.8" hidden="false" customHeight="true" outlineLevel="0" collapsed="false"/>
    <row r="1045197" customFormat="false" ht="12.8" hidden="false" customHeight="true" outlineLevel="0" collapsed="false"/>
    <row r="1045198" customFormat="false" ht="12.8" hidden="false" customHeight="true" outlineLevel="0" collapsed="false"/>
    <row r="1045199" customFormat="false" ht="12.8" hidden="false" customHeight="true" outlineLevel="0" collapsed="false"/>
    <row r="1045200" customFormat="false" ht="12.8" hidden="false" customHeight="true" outlineLevel="0" collapsed="false"/>
    <row r="1045201" customFormat="false" ht="12.8" hidden="false" customHeight="true" outlineLevel="0" collapsed="false"/>
    <row r="1045202" customFormat="false" ht="12.8" hidden="false" customHeight="true" outlineLevel="0" collapsed="false"/>
    <row r="1045203" customFormat="false" ht="12.8" hidden="false" customHeight="true" outlineLevel="0" collapsed="false"/>
    <row r="1045204" customFormat="false" ht="12.8" hidden="false" customHeight="true" outlineLevel="0" collapsed="false"/>
    <row r="1045205" customFormat="false" ht="12.8" hidden="false" customHeight="true" outlineLevel="0" collapsed="false"/>
    <row r="1045206" customFormat="false" ht="12.8" hidden="false" customHeight="true" outlineLevel="0" collapsed="false"/>
    <row r="1045207" customFormat="false" ht="12.8" hidden="false" customHeight="true" outlineLevel="0" collapsed="false"/>
    <row r="1045208" customFormat="false" ht="12.8" hidden="false" customHeight="true" outlineLevel="0" collapsed="false"/>
    <row r="1045209" customFormat="false" ht="12.8" hidden="false" customHeight="true" outlineLevel="0" collapsed="false"/>
    <row r="1045210" customFormat="false" ht="12.8" hidden="false" customHeight="true" outlineLevel="0" collapsed="false"/>
    <row r="1045211" customFormat="false" ht="12.8" hidden="false" customHeight="true" outlineLevel="0" collapsed="false"/>
    <row r="1045212" customFormat="false" ht="12.8" hidden="false" customHeight="true" outlineLevel="0" collapsed="false"/>
    <row r="1045213" customFormat="false" ht="12.8" hidden="false" customHeight="true" outlineLevel="0" collapsed="false"/>
    <row r="1045214" customFormat="false" ht="12.8" hidden="false" customHeight="true" outlineLevel="0" collapsed="false"/>
    <row r="1045215" customFormat="false" ht="12.8" hidden="false" customHeight="true" outlineLevel="0" collapsed="false"/>
    <row r="1045216" customFormat="false" ht="12.8" hidden="false" customHeight="true" outlineLevel="0" collapsed="false"/>
    <row r="1045217" customFormat="false" ht="12.8" hidden="false" customHeight="true" outlineLevel="0" collapsed="false"/>
    <row r="1045218" customFormat="false" ht="12.8" hidden="false" customHeight="true" outlineLevel="0" collapsed="false"/>
    <row r="1045219" customFormat="false" ht="12.8" hidden="false" customHeight="true" outlineLevel="0" collapsed="false"/>
    <row r="1045220" customFormat="false" ht="12.8" hidden="false" customHeight="true" outlineLevel="0" collapsed="false"/>
    <row r="1045221" customFormat="false" ht="12.8" hidden="false" customHeight="true" outlineLevel="0" collapsed="false"/>
    <row r="1045222" customFormat="false" ht="12.8" hidden="false" customHeight="true" outlineLevel="0" collapsed="false"/>
    <row r="1045223" customFormat="false" ht="12.8" hidden="false" customHeight="true" outlineLevel="0" collapsed="false"/>
    <row r="1045224" customFormat="false" ht="12.8" hidden="false" customHeight="true" outlineLevel="0" collapsed="false"/>
    <row r="1045225" customFormat="false" ht="12.8" hidden="false" customHeight="true" outlineLevel="0" collapsed="false"/>
    <row r="1045226" customFormat="false" ht="12.8" hidden="false" customHeight="true" outlineLevel="0" collapsed="false"/>
    <row r="1045227" customFormat="false" ht="12.8" hidden="false" customHeight="true" outlineLevel="0" collapsed="false"/>
    <row r="1045228" customFormat="false" ht="12.8" hidden="false" customHeight="true" outlineLevel="0" collapsed="false"/>
    <row r="1045229" customFormat="false" ht="12.8" hidden="false" customHeight="true" outlineLevel="0" collapsed="false"/>
    <row r="1045230" customFormat="false" ht="12.8" hidden="false" customHeight="true" outlineLevel="0" collapsed="false"/>
    <row r="1045231" customFormat="false" ht="12.8" hidden="false" customHeight="true" outlineLevel="0" collapsed="false"/>
    <row r="1045232" customFormat="false" ht="12.8" hidden="false" customHeight="true" outlineLevel="0" collapsed="false"/>
    <row r="1045233" customFormat="false" ht="12.8" hidden="false" customHeight="true" outlineLevel="0" collapsed="false"/>
    <row r="1045234" customFormat="false" ht="12.8" hidden="false" customHeight="true" outlineLevel="0" collapsed="false"/>
    <row r="1045235" customFormat="false" ht="12.8" hidden="false" customHeight="true" outlineLevel="0" collapsed="false"/>
    <row r="1045236" customFormat="false" ht="12.8" hidden="false" customHeight="true" outlineLevel="0" collapsed="false"/>
    <row r="1045237" customFormat="false" ht="12.8" hidden="false" customHeight="true" outlineLevel="0" collapsed="false"/>
    <row r="1045238" customFormat="false" ht="12.8" hidden="false" customHeight="true" outlineLevel="0" collapsed="false"/>
    <row r="1045239" customFormat="false" ht="12.8" hidden="false" customHeight="true" outlineLevel="0" collapsed="false"/>
    <row r="1045240" customFormat="false" ht="12.8" hidden="false" customHeight="true" outlineLevel="0" collapsed="false"/>
    <row r="1045241" customFormat="false" ht="12.8" hidden="false" customHeight="true" outlineLevel="0" collapsed="false"/>
    <row r="1045242" customFormat="false" ht="12.8" hidden="false" customHeight="true" outlineLevel="0" collapsed="false"/>
    <row r="1045243" customFormat="false" ht="12.8" hidden="false" customHeight="true" outlineLevel="0" collapsed="false"/>
    <row r="1045244" customFormat="false" ht="12.8" hidden="false" customHeight="true" outlineLevel="0" collapsed="false"/>
    <row r="1045245" customFormat="false" ht="12.8" hidden="false" customHeight="true" outlineLevel="0" collapsed="false"/>
    <row r="1045246" customFormat="false" ht="12.8" hidden="false" customHeight="true" outlineLevel="0" collapsed="false"/>
    <row r="1045247" customFormat="false" ht="12.8" hidden="false" customHeight="true" outlineLevel="0" collapsed="false"/>
    <row r="1045248" customFormat="false" ht="12.8" hidden="false" customHeight="true" outlineLevel="0" collapsed="false"/>
    <row r="1045249" customFormat="false" ht="12.8" hidden="false" customHeight="true" outlineLevel="0" collapsed="false"/>
    <row r="1045250" customFormat="false" ht="12.8" hidden="false" customHeight="true" outlineLevel="0" collapsed="false"/>
    <row r="1045251" customFormat="false" ht="12.8" hidden="false" customHeight="true" outlineLevel="0" collapsed="false"/>
    <row r="1045252" customFormat="false" ht="12.8" hidden="false" customHeight="true" outlineLevel="0" collapsed="false"/>
    <row r="1045253" customFormat="false" ht="12.8" hidden="false" customHeight="true" outlineLevel="0" collapsed="false"/>
    <row r="1045254" customFormat="false" ht="12.8" hidden="false" customHeight="true" outlineLevel="0" collapsed="false"/>
    <row r="1045255" customFormat="false" ht="12.8" hidden="false" customHeight="true" outlineLevel="0" collapsed="false"/>
    <row r="1045256" customFormat="false" ht="12.8" hidden="false" customHeight="true" outlineLevel="0" collapsed="false"/>
    <row r="1045257" customFormat="false" ht="12.8" hidden="false" customHeight="true" outlineLevel="0" collapsed="false"/>
    <row r="1045258" customFormat="false" ht="12.8" hidden="false" customHeight="true" outlineLevel="0" collapsed="false"/>
    <row r="1045259" customFormat="false" ht="12.8" hidden="false" customHeight="true" outlineLevel="0" collapsed="false"/>
    <row r="1045260" customFormat="false" ht="12.8" hidden="false" customHeight="true" outlineLevel="0" collapsed="false"/>
    <row r="1045261" customFormat="false" ht="12.8" hidden="false" customHeight="true" outlineLevel="0" collapsed="false"/>
    <row r="1045262" customFormat="false" ht="12.8" hidden="false" customHeight="true" outlineLevel="0" collapsed="false"/>
    <row r="1045263" customFormat="false" ht="12.8" hidden="false" customHeight="true" outlineLevel="0" collapsed="false"/>
    <row r="1045264" customFormat="false" ht="12.8" hidden="false" customHeight="true" outlineLevel="0" collapsed="false"/>
    <row r="1045265" customFormat="false" ht="12.8" hidden="false" customHeight="true" outlineLevel="0" collapsed="false"/>
    <row r="1045266" customFormat="false" ht="12.8" hidden="false" customHeight="true" outlineLevel="0" collapsed="false"/>
    <row r="1045267" customFormat="false" ht="12.8" hidden="false" customHeight="true" outlineLevel="0" collapsed="false"/>
    <row r="1045268" customFormat="false" ht="12.8" hidden="false" customHeight="true" outlineLevel="0" collapsed="false"/>
    <row r="1045269" customFormat="false" ht="12.8" hidden="false" customHeight="true" outlineLevel="0" collapsed="false"/>
    <row r="1045270" customFormat="false" ht="12.8" hidden="false" customHeight="true" outlineLevel="0" collapsed="false"/>
    <row r="1045271" customFormat="false" ht="12.8" hidden="false" customHeight="true" outlineLevel="0" collapsed="false"/>
    <row r="1045272" customFormat="false" ht="12.8" hidden="false" customHeight="true" outlineLevel="0" collapsed="false"/>
    <row r="1045273" customFormat="false" ht="12.8" hidden="false" customHeight="true" outlineLevel="0" collapsed="false"/>
    <row r="1045274" customFormat="false" ht="12.8" hidden="false" customHeight="true" outlineLevel="0" collapsed="false"/>
    <row r="1045275" customFormat="false" ht="12.8" hidden="false" customHeight="true" outlineLevel="0" collapsed="false"/>
    <row r="1045276" customFormat="false" ht="12.8" hidden="false" customHeight="true" outlineLevel="0" collapsed="false"/>
    <row r="1045277" customFormat="false" ht="12.8" hidden="false" customHeight="true" outlineLevel="0" collapsed="false"/>
    <row r="1045278" customFormat="false" ht="12.8" hidden="false" customHeight="true" outlineLevel="0" collapsed="false"/>
    <row r="1045279" customFormat="false" ht="12.8" hidden="false" customHeight="true" outlineLevel="0" collapsed="false"/>
    <row r="1045280" customFormat="false" ht="12.8" hidden="false" customHeight="true" outlineLevel="0" collapsed="false"/>
    <row r="1045281" customFormat="false" ht="12.8" hidden="false" customHeight="true" outlineLevel="0" collapsed="false"/>
    <row r="1045282" customFormat="false" ht="12.8" hidden="false" customHeight="true" outlineLevel="0" collapsed="false"/>
    <row r="1045283" customFormat="false" ht="12.8" hidden="false" customHeight="true" outlineLevel="0" collapsed="false"/>
    <row r="1045284" customFormat="false" ht="12.8" hidden="false" customHeight="true" outlineLevel="0" collapsed="false"/>
    <row r="1045285" customFormat="false" ht="12.8" hidden="false" customHeight="true" outlineLevel="0" collapsed="false"/>
    <row r="1045286" customFormat="false" ht="12.8" hidden="false" customHeight="true" outlineLevel="0" collapsed="false"/>
    <row r="1045287" customFormat="false" ht="12.8" hidden="false" customHeight="true" outlineLevel="0" collapsed="false"/>
    <row r="1045288" customFormat="false" ht="12.8" hidden="false" customHeight="true" outlineLevel="0" collapsed="false"/>
    <row r="1045289" customFormat="false" ht="12.8" hidden="false" customHeight="true" outlineLevel="0" collapsed="false"/>
    <row r="1045290" customFormat="false" ht="12.8" hidden="false" customHeight="true" outlineLevel="0" collapsed="false"/>
    <row r="1045291" customFormat="false" ht="12.8" hidden="false" customHeight="true" outlineLevel="0" collapsed="false"/>
    <row r="1045292" customFormat="false" ht="12.8" hidden="false" customHeight="true" outlineLevel="0" collapsed="false"/>
    <row r="1045293" customFormat="false" ht="12.8" hidden="false" customHeight="true" outlineLevel="0" collapsed="false"/>
    <row r="1045294" customFormat="false" ht="12.8" hidden="false" customHeight="true" outlineLevel="0" collapsed="false"/>
    <row r="1045295" customFormat="false" ht="12.8" hidden="false" customHeight="true" outlineLevel="0" collapsed="false"/>
    <row r="1045296" customFormat="false" ht="12.8" hidden="false" customHeight="true" outlineLevel="0" collapsed="false"/>
    <row r="1045297" customFormat="false" ht="12.8" hidden="false" customHeight="true" outlineLevel="0" collapsed="false"/>
    <row r="1045298" customFormat="false" ht="12.8" hidden="false" customHeight="true" outlineLevel="0" collapsed="false"/>
    <row r="1045299" customFormat="false" ht="12.8" hidden="false" customHeight="true" outlineLevel="0" collapsed="false"/>
    <row r="1045300" customFormat="false" ht="12.8" hidden="false" customHeight="true" outlineLevel="0" collapsed="false"/>
    <row r="1045301" customFormat="false" ht="12.8" hidden="false" customHeight="true" outlineLevel="0" collapsed="false"/>
    <row r="1045302" customFormat="false" ht="12.8" hidden="false" customHeight="true" outlineLevel="0" collapsed="false"/>
    <row r="1045303" customFormat="false" ht="12.8" hidden="false" customHeight="true" outlineLevel="0" collapsed="false"/>
    <row r="1045304" customFormat="false" ht="12.8" hidden="false" customHeight="true" outlineLevel="0" collapsed="false"/>
    <row r="1045305" customFormat="false" ht="12.8" hidden="false" customHeight="true" outlineLevel="0" collapsed="false"/>
    <row r="1045306" customFormat="false" ht="12.8" hidden="false" customHeight="true" outlineLevel="0" collapsed="false"/>
    <row r="1045307" customFormat="false" ht="12.8" hidden="false" customHeight="true" outlineLevel="0" collapsed="false"/>
    <row r="1045308" customFormat="false" ht="12.8" hidden="false" customHeight="true" outlineLevel="0" collapsed="false"/>
    <row r="1045309" customFormat="false" ht="12.8" hidden="false" customHeight="true" outlineLevel="0" collapsed="false"/>
    <row r="1045310" customFormat="false" ht="12.8" hidden="false" customHeight="true" outlineLevel="0" collapsed="false"/>
    <row r="1045311" customFormat="false" ht="12.8" hidden="false" customHeight="true" outlineLevel="0" collapsed="false"/>
    <row r="1045312" customFormat="false" ht="12.8" hidden="false" customHeight="true" outlineLevel="0" collapsed="false"/>
    <row r="1045313" customFormat="false" ht="12.8" hidden="false" customHeight="true" outlineLevel="0" collapsed="false"/>
    <row r="1045314" customFormat="false" ht="12.8" hidden="false" customHeight="true" outlineLevel="0" collapsed="false"/>
    <row r="1045315" customFormat="false" ht="12.8" hidden="false" customHeight="true" outlineLevel="0" collapsed="false"/>
    <row r="1045316" customFormat="false" ht="12.8" hidden="false" customHeight="true" outlineLevel="0" collapsed="false"/>
    <row r="1045317" customFormat="false" ht="12.8" hidden="false" customHeight="true" outlineLevel="0" collapsed="false"/>
    <row r="1045318" customFormat="false" ht="12.8" hidden="false" customHeight="true" outlineLevel="0" collapsed="false"/>
    <row r="1045319" customFormat="false" ht="12.8" hidden="false" customHeight="true" outlineLevel="0" collapsed="false"/>
    <row r="1045320" customFormat="false" ht="12.8" hidden="false" customHeight="true" outlineLevel="0" collapsed="false"/>
    <row r="1045321" customFormat="false" ht="12.8" hidden="false" customHeight="true" outlineLevel="0" collapsed="false"/>
    <row r="1045322" customFormat="false" ht="12.8" hidden="false" customHeight="true" outlineLevel="0" collapsed="false"/>
    <row r="1045323" customFormat="false" ht="12.8" hidden="false" customHeight="true" outlineLevel="0" collapsed="false"/>
    <row r="1045324" customFormat="false" ht="12.8" hidden="false" customHeight="true" outlineLevel="0" collapsed="false"/>
    <row r="1045325" customFormat="false" ht="12.8" hidden="false" customHeight="true" outlineLevel="0" collapsed="false"/>
    <row r="1045326" customFormat="false" ht="12.8" hidden="false" customHeight="true" outlineLevel="0" collapsed="false"/>
    <row r="1045327" customFormat="false" ht="12.8" hidden="false" customHeight="true" outlineLevel="0" collapsed="false"/>
    <row r="1045328" customFormat="false" ht="12.8" hidden="false" customHeight="true" outlineLevel="0" collapsed="false"/>
    <row r="1045329" customFormat="false" ht="12.8" hidden="false" customHeight="true" outlineLevel="0" collapsed="false"/>
    <row r="1045330" customFormat="false" ht="12.8" hidden="false" customHeight="true" outlineLevel="0" collapsed="false"/>
    <row r="1045331" customFormat="false" ht="12.8" hidden="false" customHeight="true" outlineLevel="0" collapsed="false"/>
    <row r="1045332" customFormat="false" ht="12.8" hidden="false" customHeight="true" outlineLevel="0" collapsed="false"/>
    <row r="1045333" customFormat="false" ht="12.8" hidden="false" customHeight="true" outlineLevel="0" collapsed="false"/>
    <row r="1045334" customFormat="false" ht="12.8" hidden="false" customHeight="true" outlineLevel="0" collapsed="false"/>
    <row r="1045335" customFormat="false" ht="12.8" hidden="false" customHeight="true" outlineLevel="0" collapsed="false"/>
    <row r="1045336" customFormat="false" ht="12.8" hidden="false" customHeight="true" outlineLevel="0" collapsed="false"/>
    <row r="1045337" customFormat="false" ht="12.8" hidden="false" customHeight="true" outlineLevel="0" collapsed="false"/>
    <row r="1045338" customFormat="false" ht="12.8" hidden="false" customHeight="true" outlineLevel="0" collapsed="false"/>
    <row r="1045339" customFormat="false" ht="12.8" hidden="false" customHeight="true" outlineLevel="0" collapsed="false"/>
    <row r="1045340" customFormat="false" ht="12.8" hidden="false" customHeight="true" outlineLevel="0" collapsed="false"/>
    <row r="1045341" customFormat="false" ht="12.8" hidden="false" customHeight="true" outlineLevel="0" collapsed="false"/>
    <row r="1045342" customFormat="false" ht="12.8" hidden="false" customHeight="true" outlineLevel="0" collapsed="false"/>
    <row r="1045343" customFormat="false" ht="12.8" hidden="false" customHeight="true" outlineLevel="0" collapsed="false"/>
    <row r="1045344" customFormat="false" ht="12.8" hidden="false" customHeight="true" outlineLevel="0" collapsed="false"/>
    <row r="1045345" customFormat="false" ht="12.8" hidden="false" customHeight="true" outlineLevel="0" collapsed="false"/>
    <row r="1045346" customFormat="false" ht="12.8" hidden="false" customHeight="true" outlineLevel="0" collapsed="false"/>
    <row r="1045347" customFormat="false" ht="12.8" hidden="false" customHeight="true" outlineLevel="0" collapsed="false"/>
    <row r="1045348" customFormat="false" ht="12.8" hidden="false" customHeight="true" outlineLevel="0" collapsed="false"/>
    <row r="1045349" customFormat="false" ht="12.8" hidden="false" customHeight="true" outlineLevel="0" collapsed="false"/>
    <row r="1045350" customFormat="false" ht="12.8" hidden="false" customHeight="true" outlineLevel="0" collapsed="false"/>
    <row r="1045351" customFormat="false" ht="12.8" hidden="false" customHeight="true" outlineLevel="0" collapsed="false"/>
    <row r="1045352" customFormat="false" ht="12.8" hidden="false" customHeight="true" outlineLevel="0" collapsed="false"/>
    <row r="1045353" customFormat="false" ht="12.8" hidden="false" customHeight="true" outlineLevel="0" collapsed="false"/>
    <row r="1045354" customFormat="false" ht="12.8" hidden="false" customHeight="true" outlineLevel="0" collapsed="false"/>
    <row r="1045355" customFormat="false" ht="12.8" hidden="false" customHeight="true" outlineLevel="0" collapsed="false"/>
    <row r="1045356" customFormat="false" ht="12.8" hidden="false" customHeight="true" outlineLevel="0" collapsed="false"/>
    <row r="1045357" customFormat="false" ht="12.8" hidden="false" customHeight="true" outlineLevel="0" collapsed="false"/>
    <row r="1045358" customFormat="false" ht="12.8" hidden="false" customHeight="true" outlineLevel="0" collapsed="false"/>
    <row r="1045359" customFormat="false" ht="12.8" hidden="false" customHeight="true" outlineLevel="0" collapsed="false"/>
    <row r="1045360" customFormat="false" ht="12.8" hidden="false" customHeight="true" outlineLevel="0" collapsed="false"/>
    <row r="1045361" customFormat="false" ht="12.8" hidden="false" customHeight="true" outlineLevel="0" collapsed="false"/>
    <row r="1045362" customFormat="false" ht="12.8" hidden="false" customHeight="true" outlineLevel="0" collapsed="false"/>
    <row r="1045363" customFormat="false" ht="12.8" hidden="false" customHeight="true" outlineLevel="0" collapsed="false"/>
    <row r="1045364" customFormat="false" ht="12.8" hidden="false" customHeight="true" outlineLevel="0" collapsed="false"/>
    <row r="1045365" customFormat="false" ht="12.8" hidden="false" customHeight="true" outlineLevel="0" collapsed="false"/>
    <row r="1045366" customFormat="false" ht="12.8" hidden="false" customHeight="true" outlineLevel="0" collapsed="false"/>
    <row r="1045367" customFormat="false" ht="12.8" hidden="false" customHeight="true" outlineLevel="0" collapsed="false"/>
    <row r="1045368" customFormat="false" ht="12.8" hidden="false" customHeight="true" outlineLevel="0" collapsed="false"/>
    <row r="1045369" customFormat="false" ht="12.8" hidden="false" customHeight="true" outlineLevel="0" collapsed="false"/>
    <row r="1045370" customFormat="false" ht="12.8" hidden="false" customHeight="true" outlineLevel="0" collapsed="false"/>
    <row r="1045371" customFormat="false" ht="12.8" hidden="false" customHeight="true" outlineLevel="0" collapsed="false"/>
    <row r="1045372" customFormat="false" ht="12.8" hidden="false" customHeight="true" outlineLevel="0" collapsed="false"/>
    <row r="1045373" customFormat="false" ht="12.8" hidden="false" customHeight="true" outlineLevel="0" collapsed="false"/>
    <row r="1045374" customFormat="false" ht="12.8" hidden="false" customHeight="true" outlineLevel="0" collapsed="false"/>
    <row r="1045375" customFormat="false" ht="12.8" hidden="false" customHeight="true" outlineLevel="0" collapsed="false"/>
    <row r="1045376" customFormat="false" ht="12.8" hidden="false" customHeight="true" outlineLevel="0" collapsed="false"/>
    <row r="1045377" customFormat="false" ht="12.8" hidden="false" customHeight="true" outlineLevel="0" collapsed="false"/>
    <row r="1045378" customFormat="false" ht="12.8" hidden="false" customHeight="true" outlineLevel="0" collapsed="false"/>
    <row r="1045379" customFormat="false" ht="12.8" hidden="false" customHeight="true" outlineLevel="0" collapsed="false"/>
    <row r="1045380" customFormat="false" ht="12.8" hidden="false" customHeight="true" outlineLevel="0" collapsed="false"/>
    <row r="1045381" customFormat="false" ht="12.8" hidden="false" customHeight="true" outlineLevel="0" collapsed="false"/>
    <row r="1045382" customFormat="false" ht="12.8" hidden="false" customHeight="true" outlineLevel="0" collapsed="false"/>
    <row r="1045383" customFormat="false" ht="12.8" hidden="false" customHeight="true" outlineLevel="0" collapsed="false"/>
    <row r="1045384" customFormat="false" ht="12.8" hidden="false" customHeight="true" outlineLevel="0" collapsed="false"/>
    <row r="1045385" customFormat="false" ht="12.8" hidden="false" customHeight="true" outlineLevel="0" collapsed="false"/>
    <row r="1045386" customFormat="false" ht="12.8" hidden="false" customHeight="true" outlineLevel="0" collapsed="false"/>
    <row r="1045387" customFormat="false" ht="12.8" hidden="false" customHeight="true" outlineLevel="0" collapsed="false"/>
    <row r="1045388" customFormat="false" ht="12.8" hidden="false" customHeight="true" outlineLevel="0" collapsed="false"/>
    <row r="1045389" customFormat="false" ht="12.8" hidden="false" customHeight="true" outlineLevel="0" collapsed="false"/>
    <row r="1045390" customFormat="false" ht="12.8" hidden="false" customHeight="true" outlineLevel="0" collapsed="false"/>
    <row r="1045391" customFormat="false" ht="12.8" hidden="false" customHeight="true" outlineLevel="0" collapsed="false"/>
    <row r="1045392" customFormat="false" ht="12.8" hidden="false" customHeight="true" outlineLevel="0" collapsed="false"/>
    <row r="1045393" customFormat="false" ht="12.8" hidden="false" customHeight="true" outlineLevel="0" collapsed="false"/>
    <row r="1045394" customFormat="false" ht="12.8" hidden="false" customHeight="true" outlineLevel="0" collapsed="false"/>
    <row r="1045395" customFormat="false" ht="12.8" hidden="false" customHeight="true" outlineLevel="0" collapsed="false"/>
    <row r="1045396" customFormat="false" ht="12.8" hidden="false" customHeight="true" outlineLevel="0" collapsed="false"/>
    <row r="1045397" customFormat="false" ht="12.8" hidden="false" customHeight="true" outlineLevel="0" collapsed="false"/>
    <row r="1045398" customFormat="false" ht="12.8" hidden="false" customHeight="true" outlineLevel="0" collapsed="false"/>
    <row r="1045399" customFormat="false" ht="12.8" hidden="false" customHeight="true" outlineLevel="0" collapsed="false"/>
    <row r="1045400" customFormat="false" ht="12.8" hidden="false" customHeight="true" outlineLevel="0" collapsed="false"/>
    <row r="1045401" customFormat="false" ht="12.8" hidden="false" customHeight="true" outlineLevel="0" collapsed="false"/>
    <row r="1045402" customFormat="false" ht="12.8" hidden="false" customHeight="true" outlineLevel="0" collapsed="false"/>
    <row r="1045403" customFormat="false" ht="12.8" hidden="false" customHeight="true" outlineLevel="0" collapsed="false"/>
    <row r="1045404" customFormat="false" ht="12.8" hidden="false" customHeight="true" outlineLevel="0" collapsed="false"/>
    <row r="1045405" customFormat="false" ht="12.8" hidden="false" customHeight="true" outlineLevel="0" collapsed="false"/>
    <row r="1045406" customFormat="false" ht="12.8" hidden="false" customHeight="true" outlineLevel="0" collapsed="false"/>
    <row r="1045407" customFormat="false" ht="12.8" hidden="false" customHeight="true" outlineLevel="0" collapsed="false"/>
    <row r="1045408" customFormat="false" ht="12.8" hidden="false" customHeight="true" outlineLevel="0" collapsed="false"/>
    <row r="1045409" customFormat="false" ht="12.8" hidden="false" customHeight="true" outlineLevel="0" collapsed="false"/>
    <row r="1045410" customFormat="false" ht="12.8" hidden="false" customHeight="true" outlineLevel="0" collapsed="false"/>
    <row r="1045411" customFormat="false" ht="12.8" hidden="false" customHeight="true" outlineLevel="0" collapsed="false"/>
    <row r="1045412" customFormat="false" ht="12.8" hidden="false" customHeight="true" outlineLevel="0" collapsed="false"/>
    <row r="1045413" customFormat="false" ht="12.8" hidden="false" customHeight="true" outlineLevel="0" collapsed="false"/>
    <row r="1045414" customFormat="false" ht="12.8" hidden="false" customHeight="true" outlineLevel="0" collapsed="false"/>
    <row r="1045415" customFormat="false" ht="12.8" hidden="false" customHeight="true" outlineLevel="0" collapsed="false"/>
    <row r="1045416" customFormat="false" ht="12.8" hidden="false" customHeight="true" outlineLevel="0" collapsed="false"/>
    <row r="1045417" customFormat="false" ht="12.8" hidden="false" customHeight="true" outlineLevel="0" collapsed="false"/>
    <row r="1045418" customFormat="false" ht="12.8" hidden="false" customHeight="true" outlineLevel="0" collapsed="false"/>
    <row r="1045419" customFormat="false" ht="12.8" hidden="false" customHeight="true" outlineLevel="0" collapsed="false"/>
    <row r="1045420" customFormat="false" ht="12.8" hidden="false" customHeight="true" outlineLevel="0" collapsed="false"/>
    <row r="1045421" customFormat="false" ht="12.8" hidden="false" customHeight="true" outlineLevel="0" collapsed="false"/>
    <row r="1045422" customFormat="false" ht="12.8" hidden="false" customHeight="true" outlineLevel="0" collapsed="false"/>
    <row r="1045423" customFormat="false" ht="12.8" hidden="false" customHeight="true" outlineLevel="0" collapsed="false"/>
    <row r="1045424" customFormat="false" ht="12.8" hidden="false" customHeight="true" outlineLevel="0" collapsed="false"/>
    <row r="1045425" customFormat="false" ht="12.8" hidden="false" customHeight="true" outlineLevel="0" collapsed="false"/>
    <row r="1045426" customFormat="false" ht="12.8" hidden="false" customHeight="true" outlineLevel="0" collapsed="false"/>
    <row r="1045427" customFormat="false" ht="12.8" hidden="false" customHeight="true" outlineLevel="0" collapsed="false"/>
    <row r="1045428" customFormat="false" ht="12.8" hidden="false" customHeight="true" outlineLevel="0" collapsed="false"/>
    <row r="1045429" customFormat="false" ht="12.8" hidden="false" customHeight="true" outlineLevel="0" collapsed="false"/>
    <row r="1045430" customFormat="false" ht="12.8" hidden="false" customHeight="true" outlineLevel="0" collapsed="false"/>
    <row r="1045431" customFormat="false" ht="12.8" hidden="false" customHeight="true" outlineLevel="0" collapsed="false"/>
    <row r="1045432" customFormat="false" ht="12.8" hidden="false" customHeight="true" outlineLevel="0" collapsed="false"/>
    <row r="1045433" customFormat="false" ht="12.8" hidden="false" customHeight="true" outlineLevel="0" collapsed="false"/>
    <row r="1045434" customFormat="false" ht="12.8" hidden="false" customHeight="true" outlineLevel="0" collapsed="false"/>
    <row r="1045435" customFormat="false" ht="12.8" hidden="false" customHeight="true" outlineLevel="0" collapsed="false"/>
    <row r="1045436" customFormat="false" ht="12.8" hidden="false" customHeight="true" outlineLevel="0" collapsed="false"/>
    <row r="1045437" customFormat="false" ht="12.8" hidden="false" customHeight="true" outlineLevel="0" collapsed="false"/>
    <row r="1045438" customFormat="false" ht="12.8" hidden="false" customHeight="true" outlineLevel="0" collapsed="false"/>
    <row r="1045439" customFormat="false" ht="12.8" hidden="false" customHeight="true" outlineLevel="0" collapsed="false"/>
    <row r="1045440" customFormat="false" ht="12.8" hidden="false" customHeight="true" outlineLevel="0" collapsed="false"/>
    <row r="1045441" customFormat="false" ht="12.8" hidden="false" customHeight="true" outlineLevel="0" collapsed="false"/>
    <row r="1045442" customFormat="false" ht="12.8" hidden="false" customHeight="true" outlineLevel="0" collapsed="false"/>
    <row r="1045443" customFormat="false" ht="12.8" hidden="false" customHeight="true" outlineLevel="0" collapsed="false"/>
    <row r="1045444" customFormat="false" ht="12.8" hidden="false" customHeight="true" outlineLevel="0" collapsed="false"/>
    <row r="1045445" customFormat="false" ht="12.8" hidden="false" customHeight="true" outlineLevel="0" collapsed="false"/>
    <row r="1045446" customFormat="false" ht="12.8" hidden="false" customHeight="true" outlineLevel="0" collapsed="false"/>
    <row r="1045447" customFormat="false" ht="12.8" hidden="false" customHeight="true" outlineLevel="0" collapsed="false"/>
    <row r="1045448" customFormat="false" ht="12.8" hidden="false" customHeight="true" outlineLevel="0" collapsed="false"/>
    <row r="1045449" customFormat="false" ht="12.8" hidden="false" customHeight="true" outlineLevel="0" collapsed="false"/>
    <row r="1045450" customFormat="false" ht="12.8" hidden="false" customHeight="true" outlineLevel="0" collapsed="false"/>
    <row r="1045451" customFormat="false" ht="12.8" hidden="false" customHeight="true" outlineLevel="0" collapsed="false"/>
    <row r="1045452" customFormat="false" ht="12.8" hidden="false" customHeight="true" outlineLevel="0" collapsed="false"/>
    <row r="1045453" customFormat="false" ht="12.8" hidden="false" customHeight="true" outlineLevel="0" collapsed="false"/>
    <row r="1045454" customFormat="false" ht="12.8" hidden="false" customHeight="true" outlineLevel="0" collapsed="false"/>
    <row r="1045455" customFormat="false" ht="12.8" hidden="false" customHeight="true" outlineLevel="0" collapsed="false"/>
    <row r="1045456" customFormat="false" ht="12.8" hidden="false" customHeight="true" outlineLevel="0" collapsed="false"/>
    <row r="1045457" customFormat="false" ht="12.8" hidden="false" customHeight="true" outlineLevel="0" collapsed="false"/>
    <row r="1045458" customFormat="false" ht="12.8" hidden="false" customHeight="true" outlineLevel="0" collapsed="false"/>
    <row r="1045459" customFormat="false" ht="12.8" hidden="false" customHeight="true" outlineLevel="0" collapsed="false"/>
    <row r="1045460" customFormat="false" ht="12.8" hidden="false" customHeight="true" outlineLevel="0" collapsed="false"/>
    <row r="1045461" customFormat="false" ht="12.8" hidden="false" customHeight="true" outlineLevel="0" collapsed="false"/>
    <row r="1045462" customFormat="false" ht="12.8" hidden="false" customHeight="true" outlineLevel="0" collapsed="false"/>
    <row r="1045463" customFormat="false" ht="12.8" hidden="false" customHeight="true" outlineLevel="0" collapsed="false"/>
    <row r="1045464" customFormat="false" ht="12.8" hidden="false" customHeight="true" outlineLevel="0" collapsed="false"/>
    <row r="1045465" customFormat="false" ht="12.8" hidden="false" customHeight="true" outlineLevel="0" collapsed="false"/>
    <row r="1045466" customFormat="false" ht="12.8" hidden="false" customHeight="true" outlineLevel="0" collapsed="false"/>
    <row r="1045467" customFormat="false" ht="12.8" hidden="false" customHeight="true" outlineLevel="0" collapsed="false"/>
    <row r="1045468" customFormat="false" ht="12.8" hidden="false" customHeight="true" outlineLevel="0" collapsed="false"/>
    <row r="1045469" customFormat="false" ht="12.8" hidden="false" customHeight="true" outlineLevel="0" collapsed="false"/>
    <row r="1045470" customFormat="false" ht="12.8" hidden="false" customHeight="true" outlineLevel="0" collapsed="false"/>
    <row r="1045471" customFormat="false" ht="12.8" hidden="false" customHeight="true" outlineLevel="0" collapsed="false"/>
    <row r="1045472" customFormat="false" ht="12.8" hidden="false" customHeight="true" outlineLevel="0" collapsed="false"/>
    <row r="1045473" customFormat="false" ht="12.8" hidden="false" customHeight="true" outlineLevel="0" collapsed="false"/>
    <row r="1045474" customFormat="false" ht="12.8" hidden="false" customHeight="true" outlineLevel="0" collapsed="false"/>
    <row r="1045475" customFormat="false" ht="12.8" hidden="false" customHeight="true" outlineLevel="0" collapsed="false"/>
    <row r="1045476" customFormat="false" ht="12.8" hidden="false" customHeight="true" outlineLevel="0" collapsed="false"/>
    <row r="1045477" customFormat="false" ht="12.8" hidden="false" customHeight="true" outlineLevel="0" collapsed="false"/>
    <row r="1045478" customFormat="false" ht="12.8" hidden="false" customHeight="true" outlineLevel="0" collapsed="false"/>
    <row r="1045479" customFormat="false" ht="12.8" hidden="false" customHeight="true" outlineLevel="0" collapsed="false"/>
    <row r="1045480" customFormat="false" ht="12.8" hidden="false" customHeight="true" outlineLevel="0" collapsed="false"/>
    <row r="1045481" customFormat="false" ht="12.8" hidden="false" customHeight="true" outlineLevel="0" collapsed="false"/>
    <row r="1045482" customFormat="false" ht="12.8" hidden="false" customHeight="true" outlineLevel="0" collapsed="false"/>
    <row r="1045483" customFormat="false" ht="12.8" hidden="false" customHeight="true" outlineLevel="0" collapsed="false"/>
    <row r="1045484" customFormat="false" ht="12.8" hidden="false" customHeight="true" outlineLevel="0" collapsed="false"/>
    <row r="1045485" customFormat="false" ht="12.8" hidden="false" customHeight="true" outlineLevel="0" collapsed="false"/>
    <row r="1045486" customFormat="false" ht="12.8" hidden="false" customHeight="true" outlineLevel="0" collapsed="false"/>
    <row r="1045487" customFormat="false" ht="12.8" hidden="false" customHeight="true" outlineLevel="0" collapsed="false"/>
    <row r="1045488" customFormat="false" ht="12.8" hidden="false" customHeight="true" outlineLevel="0" collapsed="false"/>
    <row r="1045489" customFormat="false" ht="12.8" hidden="false" customHeight="true" outlineLevel="0" collapsed="false"/>
    <row r="1045490" customFormat="false" ht="12.8" hidden="false" customHeight="true" outlineLevel="0" collapsed="false"/>
    <row r="1045491" customFormat="false" ht="12.8" hidden="false" customHeight="true" outlineLevel="0" collapsed="false"/>
    <row r="1045492" customFormat="false" ht="12.8" hidden="false" customHeight="true" outlineLevel="0" collapsed="false"/>
    <row r="1045493" customFormat="false" ht="12.8" hidden="false" customHeight="true" outlineLevel="0" collapsed="false"/>
    <row r="1045494" customFormat="false" ht="12.8" hidden="false" customHeight="true" outlineLevel="0" collapsed="false"/>
    <row r="1045495" customFormat="false" ht="12.8" hidden="false" customHeight="true" outlineLevel="0" collapsed="false"/>
    <row r="1045496" customFormat="false" ht="12.8" hidden="false" customHeight="true" outlineLevel="0" collapsed="false"/>
    <row r="1045497" customFormat="false" ht="12.8" hidden="false" customHeight="true" outlineLevel="0" collapsed="false"/>
    <row r="1045498" customFormat="false" ht="12.8" hidden="false" customHeight="true" outlineLevel="0" collapsed="false"/>
    <row r="1045499" customFormat="false" ht="12.8" hidden="false" customHeight="true" outlineLevel="0" collapsed="false"/>
    <row r="1045500" customFormat="false" ht="12.8" hidden="false" customHeight="true" outlineLevel="0" collapsed="false"/>
    <row r="1045501" customFormat="false" ht="12.8" hidden="false" customHeight="true" outlineLevel="0" collapsed="false"/>
    <row r="1045502" customFormat="false" ht="12.8" hidden="false" customHeight="true" outlineLevel="0" collapsed="false"/>
    <row r="1045503" customFormat="false" ht="12.8" hidden="false" customHeight="true" outlineLevel="0" collapsed="false"/>
    <row r="1045504" customFormat="false" ht="12.8" hidden="false" customHeight="true" outlineLevel="0" collapsed="false"/>
    <row r="1045505" customFormat="false" ht="12.8" hidden="false" customHeight="true" outlineLevel="0" collapsed="false"/>
    <row r="1045506" customFormat="false" ht="12.8" hidden="false" customHeight="true" outlineLevel="0" collapsed="false"/>
    <row r="1045507" customFormat="false" ht="12.8" hidden="false" customHeight="true" outlineLevel="0" collapsed="false"/>
    <row r="1045508" customFormat="false" ht="12.8" hidden="false" customHeight="true" outlineLevel="0" collapsed="false"/>
    <row r="1045509" customFormat="false" ht="12.8" hidden="false" customHeight="true" outlineLevel="0" collapsed="false"/>
    <row r="1045510" customFormat="false" ht="12.8" hidden="false" customHeight="true" outlineLevel="0" collapsed="false"/>
    <row r="1045511" customFormat="false" ht="12.8" hidden="false" customHeight="true" outlineLevel="0" collapsed="false"/>
    <row r="1045512" customFormat="false" ht="12.8" hidden="false" customHeight="true" outlineLevel="0" collapsed="false"/>
    <row r="1045513" customFormat="false" ht="12.8" hidden="false" customHeight="true" outlineLevel="0" collapsed="false"/>
    <row r="1045514" customFormat="false" ht="12.8" hidden="false" customHeight="true" outlineLevel="0" collapsed="false"/>
    <row r="1045515" customFormat="false" ht="12.8" hidden="false" customHeight="true" outlineLevel="0" collapsed="false"/>
    <row r="1045516" customFormat="false" ht="12.8" hidden="false" customHeight="true" outlineLevel="0" collapsed="false"/>
    <row r="1045517" customFormat="false" ht="12.8" hidden="false" customHeight="true" outlineLevel="0" collapsed="false"/>
    <row r="1045518" customFormat="false" ht="12.8" hidden="false" customHeight="true" outlineLevel="0" collapsed="false"/>
    <row r="1045519" customFormat="false" ht="12.8" hidden="false" customHeight="true" outlineLevel="0" collapsed="false"/>
    <row r="1045520" customFormat="false" ht="12.8" hidden="false" customHeight="true" outlineLevel="0" collapsed="false"/>
    <row r="1045521" customFormat="false" ht="12.8" hidden="false" customHeight="true" outlineLevel="0" collapsed="false"/>
    <row r="1045522" customFormat="false" ht="12.8" hidden="false" customHeight="true" outlineLevel="0" collapsed="false"/>
    <row r="1045523" customFormat="false" ht="12.8" hidden="false" customHeight="true" outlineLevel="0" collapsed="false"/>
    <row r="1045524" customFormat="false" ht="12.8" hidden="false" customHeight="true" outlineLevel="0" collapsed="false"/>
    <row r="1045525" customFormat="false" ht="12.8" hidden="false" customHeight="true" outlineLevel="0" collapsed="false"/>
    <row r="1045526" customFormat="false" ht="12.8" hidden="false" customHeight="true" outlineLevel="0" collapsed="false"/>
    <row r="1045527" customFormat="false" ht="12.8" hidden="false" customHeight="true" outlineLevel="0" collapsed="false"/>
    <row r="1045528" customFormat="false" ht="12.8" hidden="false" customHeight="true" outlineLevel="0" collapsed="false"/>
    <row r="1045529" customFormat="false" ht="12.8" hidden="false" customHeight="true" outlineLevel="0" collapsed="false"/>
    <row r="1045530" customFormat="false" ht="12.8" hidden="false" customHeight="true" outlineLevel="0" collapsed="false"/>
    <row r="1045531" customFormat="false" ht="12.8" hidden="false" customHeight="true" outlineLevel="0" collapsed="false"/>
    <row r="1045532" customFormat="false" ht="12.8" hidden="false" customHeight="true" outlineLevel="0" collapsed="false"/>
    <row r="1045533" customFormat="false" ht="12.8" hidden="false" customHeight="true" outlineLevel="0" collapsed="false"/>
    <row r="1045534" customFormat="false" ht="12.8" hidden="false" customHeight="true" outlineLevel="0" collapsed="false"/>
    <row r="1045535" customFormat="false" ht="12.8" hidden="false" customHeight="true" outlineLevel="0" collapsed="false"/>
    <row r="1045536" customFormat="false" ht="12.8" hidden="false" customHeight="true" outlineLevel="0" collapsed="false"/>
    <row r="1045537" customFormat="false" ht="12.8" hidden="false" customHeight="true" outlineLevel="0" collapsed="false"/>
    <row r="1045538" customFormat="false" ht="12.8" hidden="false" customHeight="true" outlineLevel="0" collapsed="false"/>
    <row r="1045539" customFormat="false" ht="12.8" hidden="false" customHeight="true" outlineLevel="0" collapsed="false"/>
    <row r="1045540" customFormat="false" ht="12.8" hidden="false" customHeight="true" outlineLevel="0" collapsed="false"/>
    <row r="1045541" customFormat="false" ht="12.8" hidden="false" customHeight="true" outlineLevel="0" collapsed="false"/>
    <row r="1045542" customFormat="false" ht="12.8" hidden="false" customHeight="true" outlineLevel="0" collapsed="false"/>
    <row r="1045543" customFormat="false" ht="12.8" hidden="false" customHeight="true" outlineLevel="0" collapsed="false"/>
    <row r="1045544" customFormat="false" ht="12.8" hidden="false" customHeight="true" outlineLevel="0" collapsed="false"/>
    <row r="1045545" customFormat="false" ht="12.8" hidden="false" customHeight="true" outlineLevel="0" collapsed="false"/>
    <row r="1045546" customFormat="false" ht="12.8" hidden="false" customHeight="true" outlineLevel="0" collapsed="false"/>
    <row r="1045547" customFormat="false" ht="12.8" hidden="false" customHeight="true" outlineLevel="0" collapsed="false"/>
    <row r="1045548" customFormat="false" ht="12.8" hidden="false" customHeight="true" outlineLevel="0" collapsed="false"/>
    <row r="1045549" customFormat="false" ht="12.8" hidden="false" customHeight="true" outlineLevel="0" collapsed="false"/>
    <row r="1045550" customFormat="false" ht="12.8" hidden="false" customHeight="true" outlineLevel="0" collapsed="false"/>
    <row r="1045551" customFormat="false" ht="12.8" hidden="false" customHeight="true" outlineLevel="0" collapsed="false"/>
    <row r="1045552" customFormat="false" ht="12.8" hidden="false" customHeight="true" outlineLevel="0" collapsed="false"/>
    <row r="1045553" customFormat="false" ht="12.8" hidden="false" customHeight="true" outlineLevel="0" collapsed="false"/>
    <row r="1045554" customFormat="false" ht="12.8" hidden="false" customHeight="true" outlineLevel="0" collapsed="false"/>
    <row r="1045555" customFormat="false" ht="12.8" hidden="false" customHeight="true" outlineLevel="0" collapsed="false"/>
    <row r="1045556" customFormat="false" ht="12.8" hidden="false" customHeight="true" outlineLevel="0" collapsed="false"/>
    <row r="1045557" customFormat="false" ht="12.8" hidden="false" customHeight="true" outlineLevel="0" collapsed="false"/>
    <row r="1045558" customFormat="false" ht="12.8" hidden="false" customHeight="true" outlineLevel="0" collapsed="false"/>
    <row r="1045559" customFormat="false" ht="12.8" hidden="false" customHeight="true" outlineLevel="0" collapsed="false"/>
    <row r="1045560" customFormat="false" ht="12.8" hidden="false" customHeight="true" outlineLevel="0" collapsed="false"/>
    <row r="1045561" customFormat="false" ht="12.8" hidden="false" customHeight="true" outlineLevel="0" collapsed="false"/>
    <row r="1045562" customFormat="false" ht="12.8" hidden="false" customHeight="true" outlineLevel="0" collapsed="false"/>
    <row r="1045563" customFormat="false" ht="12.8" hidden="false" customHeight="true" outlineLevel="0" collapsed="false"/>
    <row r="1045564" customFormat="false" ht="12.8" hidden="false" customHeight="true" outlineLevel="0" collapsed="false"/>
    <row r="1045565" customFormat="false" ht="12.8" hidden="false" customHeight="true" outlineLevel="0" collapsed="false"/>
    <row r="1045566" customFormat="false" ht="12.8" hidden="false" customHeight="true" outlineLevel="0" collapsed="false"/>
    <row r="1045567" customFormat="false" ht="12.8" hidden="false" customHeight="true" outlineLevel="0" collapsed="false"/>
    <row r="1045568" customFormat="false" ht="12.8" hidden="false" customHeight="true" outlineLevel="0" collapsed="false"/>
    <row r="1045569" customFormat="false" ht="12.8" hidden="false" customHeight="true" outlineLevel="0" collapsed="false"/>
    <row r="1045570" customFormat="false" ht="12.8" hidden="false" customHeight="true" outlineLevel="0" collapsed="false"/>
    <row r="1045571" customFormat="false" ht="12.8" hidden="false" customHeight="true" outlineLevel="0" collapsed="false"/>
    <row r="1045572" customFormat="false" ht="12.8" hidden="false" customHeight="true" outlineLevel="0" collapsed="false"/>
    <row r="1045573" customFormat="false" ht="12.8" hidden="false" customHeight="true" outlineLevel="0" collapsed="false"/>
    <row r="1045574" customFormat="false" ht="12.8" hidden="false" customHeight="true" outlineLevel="0" collapsed="false"/>
    <row r="1045575" customFormat="false" ht="12.8" hidden="false" customHeight="true" outlineLevel="0" collapsed="false"/>
    <row r="1045576" customFormat="false" ht="12.8" hidden="false" customHeight="true" outlineLevel="0" collapsed="false"/>
    <row r="1045577" customFormat="false" ht="12.8" hidden="false" customHeight="true" outlineLevel="0" collapsed="false"/>
    <row r="1045578" customFormat="false" ht="12.8" hidden="false" customHeight="true" outlineLevel="0" collapsed="false"/>
    <row r="1045579" customFormat="false" ht="12.8" hidden="false" customHeight="true" outlineLevel="0" collapsed="false"/>
    <row r="1045580" customFormat="false" ht="12.8" hidden="false" customHeight="true" outlineLevel="0" collapsed="false"/>
    <row r="1045581" customFormat="false" ht="12.8" hidden="false" customHeight="true" outlineLevel="0" collapsed="false"/>
    <row r="1045582" customFormat="false" ht="12.8" hidden="false" customHeight="true" outlineLevel="0" collapsed="false"/>
    <row r="1045583" customFormat="false" ht="12.8" hidden="false" customHeight="true" outlineLevel="0" collapsed="false"/>
    <row r="1045584" customFormat="false" ht="12.8" hidden="false" customHeight="true" outlineLevel="0" collapsed="false"/>
    <row r="1045585" customFormat="false" ht="12.8" hidden="false" customHeight="true" outlineLevel="0" collapsed="false"/>
    <row r="1045586" customFormat="false" ht="12.8" hidden="false" customHeight="true" outlineLevel="0" collapsed="false"/>
    <row r="1045587" customFormat="false" ht="12.8" hidden="false" customHeight="true" outlineLevel="0" collapsed="false"/>
    <row r="1045588" customFormat="false" ht="12.8" hidden="false" customHeight="true" outlineLevel="0" collapsed="false"/>
    <row r="1045589" customFormat="false" ht="12.8" hidden="false" customHeight="true" outlineLevel="0" collapsed="false"/>
    <row r="1045590" customFormat="false" ht="12.8" hidden="false" customHeight="true" outlineLevel="0" collapsed="false"/>
    <row r="1045591" customFormat="false" ht="12.8" hidden="false" customHeight="true" outlineLevel="0" collapsed="false"/>
    <row r="1045592" customFormat="false" ht="12.8" hidden="false" customHeight="true" outlineLevel="0" collapsed="false"/>
    <row r="1045593" customFormat="false" ht="12.8" hidden="false" customHeight="true" outlineLevel="0" collapsed="false"/>
    <row r="1045594" customFormat="false" ht="12.8" hidden="false" customHeight="true" outlineLevel="0" collapsed="false"/>
    <row r="1045595" customFormat="false" ht="12.8" hidden="false" customHeight="true" outlineLevel="0" collapsed="false"/>
    <row r="1045596" customFormat="false" ht="12.8" hidden="false" customHeight="true" outlineLevel="0" collapsed="false"/>
    <row r="1045597" customFormat="false" ht="12.8" hidden="false" customHeight="true" outlineLevel="0" collapsed="false"/>
    <row r="1045598" customFormat="false" ht="12.8" hidden="false" customHeight="true" outlineLevel="0" collapsed="false"/>
    <row r="1045599" customFormat="false" ht="12.8" hidden="false" customHeight="true" outlineLevel="0" collapsed="false"/>
    <row r="1045600" customFormat="false" ht="12.8" hidden="false" customHeight="true" outlineLevel="0" collapsed="false"/>
    <row r="1045601" customFormat="false" ht="12.8" hidden="false" customHeight="true" outlineLevel="0" collapsed="false"/>
    <row r="1045602" customFormat="false" ht="12.8" hidden="false" customHeight="true" outlineLevel="0" collapsed="false"/>
    <row r="1045603" customFormat="false" ht="12.8" hidden="false" customHeight="true" outlineLevel="0" collapsed="false"/>
    <row r="1045604" customFormat="false" ht="12.8" hidden="false" customHeight="true" outlineLevel="0" collapsed="false"/>
    <row r="1045605" customFormat="false" ht="12.8" hidden="false" customHeight="true" outlineLevel="0" collapsed="false"/>
    <row r="1045606" customFormat="false" ht="12.8" hidden="false" customHeight="true" outlineLevel="0" collapsed="false"/>
    <row r="1045607" customFormat="false" ht="12.8" hidden="false" customHeight="true" outlineLevel="0" collapsed="false"/>
    <row r="1045608" customFormat="false" ht="12.8" hidden="false" customHeight="true" outlineLevel="0" collapsed="false"/>
    <row r="1045609" customFormat="false" ht="12.8" hidden="false" customHeight="true" outlineLevel="0" collapsed="false"/>
    <row r="1045610" customFormat="false" ht="12.8" hidden="false" customHeight="true" outlineLevel="0" collapsed="false"/>
    <row r="1045611" customFormat="false" ht="12.8" hidden="false" customHeight="true" outlineLevel="0" collapsed="false"/>
    <row r="1045612" customFormat="false" ht="12.8" hidden="false" customHeight="true" outlineLevel="0" collapsed="false"/>
    <row r="1045613" customFormat="false" ht="12.8" hidden="false" customHeight="true" outlineLevel="0" collapsed="false"/>
    <row r="1045614" customFormat="false" ht="12.8" hidden="false" customHeight="true" outlineLevel="0" collapsed="false"/>
    <row r="1045615" customFormat="false" ht="12.8" hidden="false" customHeight="true" outlineLevel="0" collapsed="false"/>
    <row r="1045616" customFormat="false" ht="12.8" hidden="false" customHeight="true" outlineLevel="0" collapsed="false"/>
    <row r="1045617" customFormat="false" ht="12.8" hidden="false" customHeight="true" outlineLevel="0" collapsed="false"/>
    <row r="1045618" customFormat="false" ht="12.8" hidden="false" customHeight="true" outlineLevel="0" collapsed="false"/>
    <row r="1045619" customFormat="false" ht="12.8" hidden="false" customHeight="true" outlineLevel="0" collapsed="false"/>
    <row r="1045620" customFormat="false" ht="12.8" hidden="false" customHeight="true" outlineLevel="0" collapsed="false"/>
    <row r="1045621" customFormat="false" ht="12.8" hidden="false" customHeight="true" outlineLevel="0" collapsed="false"/>
    <row r="1045622" customFormat="false" ht="12.8" hidden="false" customHeight="true" outlineLevel="0" collapsed="false"/>
    <row r="1045623" customFormat="false" ht="12.8" hidden="false" customHeight="true" outlineLevel="0" collapsed="false"/>
    <row r="1045624" customFormat="false" ht="12.8" hidden="false" customHeight="true" outlineLevel="0" collapsed="false"/>
    <row r="1045625" customFormat="false" ht="12.8" hidden="false" customHeight="true" outlineLevel="0" collapsed="false"/>
    <row r="1045626" customFormat="false" ht="12.8" hidden="false" customHeight="true" outlineLevel="0" collapsed="false"/>
    <row r="1045627" customFormat="false" ht="12.8" hidden="false" customHeight="true" outlineLevel="0" collapsed="false"/>
    <row r="1045628" customFormat="false" ht="12.8" hidden="false" customHeight="true" outlineLevel="0" collapsed="false"/>
    <row r="1045629" customFormat="false" ht="12.8" hidden="false" customHeight="true" outlineLevel="0" collapsed="false"/>
    <row r="1045630" customFormat="false" ht="12.8" hidden="false" customHeight="true" outlineLevel="0" collapsed="false"/>
    <row r="1045631" customFormat="false" ht="12.8" hidden="false" customHeight="true" outlineLevel="0" collapsed="false"/>
    <row r="1045632" customFormat="false" ht="12.8" hidden="false" customHeight="true" outlineLevel="0" collapsed="false"/>
    <row r="1045633" customFormat="false" ht="12.8" hidden="false" customHeight="true" outlineLevel="0" collapsed="false"/>
    <row r="1045634" customFormat="false" ht="12.8" hidden="false" customHeight="true" outlineLevel="0" collapsed="false"/>
    <row r="1045635" customFormat="false" ht="12.8" hidden="false" customHeight="true" outlineLevel="0" collapsed="false"/>
    <row r="1045636" customFormat="false" ht="12.8" hidden="false" customHeight="true" outlineLevel="0" collapsed="false"/>
    <row r="1045637" customFormat="false" ht="12.8" hidden="false" customHeight="true" outlineLevel="0" collapsed="false"/>
    <row r="1045638" customFormat="false" ht="12.8" hidden="false" customHeight="true" outlineLevel="0" collapsed="false"/>
    <row r="1045639" customFormat="false" ht="12.8" hidden="false" customHeight="true" outlineLevel="0" collapsed="false"/>
    <row r="1045640" customFormat="false" ht="12.8" hidden="false" customHeight="true" outlineLevel="0" collapsed="false"/>
    <row r="1045641" customFormat="false" ht="12.8" hidden="false" customHeight="true" outlineLevel="0" collapsed="false"/>
    <row r="1045642" customFormat="false" ht="12.8" hidden="false" customHeight="true" outlineLevel="0" collapsed="false"/>
    <row r="1045643" customFormat="false" ht="12.8" hidden="false" customHeight="true" outlineLevel="0" collapsed="false"/>
    <row r="1045644" customFormat="false" ht="12.8" hidden="false" customHeight="true" outlineLevel="0" collapsed="false"/>
    <row r="1045645" customFormat="false" ht="12.8" hidden="false" customHeight="true" outlineLevel="0" collapsed="false"/>
    <row r="1045646" customFormat="false" ht="12.8" hidden="false" customHeight="true" outlineLevel="0" collapsed="false"/>
    <row r="1045647" customFormat="false" ht="12.8" hidden="false" customHeight="true" outlineLevel="0" collapsed="false"/>
    <row r="1045648" customFormat="false" ht="12.8" hidden="false" customHeight="true" outlineLevel="0" collapsed="false"/>
    <row r="1045649" customFormat="false" ht="12.8" hidden="false" customHeight="true" outlineLevel="0" collapsed="false"/>
    <row r="1045650" customFormat="false" ht="12.8" hidden="false" customHeight="true" outlineLevel="0" collapsed="false"/>
    <row r="1045651" customFormat="false" ht="12.8" hidden="false" customHeight="true" outlineLevel="0" collapsed="false"/>
    <row r="1045652" customFormat="false" ht="12.8" hidden="false" customHeight="true" outlineLevel="0" collapsed="false"/>
    <row r="1045653" customFormat="false" ht="12.8" hidden="false" customHeight="true" outlineLevel="0" collapsed="false"/>
    <row r="1045654" customFormat="false" ht="12.8" hidden="false" customHeight="true" outlineLevel="0" collapsed="false"/>
    <row r="1045655" customFormat="false" ht="12.8" hidden="false" customHeight="true" outlineLevel="0" collapsed="false"/>
    <row r="1045656" customFormat="false" ht="12.8" hidden="false" customHeight="true" outlineLevel="0" collapsed="false"/>
    <row r="1045657" customFormat="false" ht="12.8" hidden="false" customHeight="true" outlineLevel="0" collapsed="false"/>
    <row r="1045658" customFormat="false" ht="12.8" hidden="false" customHeight="true" outlineLevel="0" collapsed="false"/>
    <row r="1045659" customFormat="false" ht="12.8" hidden="false" customHeight="true" outlineLevel="0" collapsed="false"/>
    <row r="1045660" customFormat="false" ht="12.8" hidden="false" customHeight="true" outlineLevel="0" collapsed="false"/>
    <row r="1045661" customFormat="false" ht="12.8" hidden="false" customHeight="true" outlineLevel="0" collapsed="false"/>
    <row r="1045662" customFormat="false" ht="12.8" hidden="false" customHeight="true" outlineLevel="0" collapsed="false"/>
    <row r="1045663" customFormat="false" ht="12.8" hidden="false" customHeight="true" outlineLevel="0" collapsed="false"/>
    <row r="1045664" customFormat="false" ht="12.8" hidden="false" customHeight="true" outlineLevel="0" collapsed="false"/>
    <row r="1045665" customFormat="false" ht="12.8" hidden="false" customHeight="true" outlineLevel="0" collapsed="false"/>
    <row r="1045666" customFormat="false" ht="12.8" hidden="false" customHeight="true" outlineLevel="0" collapsed="false"/>
    <row r="1045667" customFormat="false" ht="12.8" hidden="false" customHeight="true" outlineLevel="0" collapsed="false"/>
    <row r="1045668" customFormat="false" ht="12.8" hidden="false" customHeight="true" outlineLevel="0" collapsed="false"/>
    <row r="1045669" customFormat="false" ht="12.8" hidden="false" customHeight="true" outlineLevel="0" collapsed="false"/>
    <row r="1045670" customFormat="false" ht="12.8" hidden="false" customHeight="true" outlineLevel="0" collapsed="false"/>
    <row r="1045671" customFormat="false" ht="12.8" hidden="false" customHeight="true" outlineLevel="0" collapsed="false"/>
    <row r="1045672" customFormat="false" ht="12.8" hidden="false" customHeight="true" outlineLevel="0" collapsed="false"/>
    <row r="1045673" customFormat="false" ht="12.8" hidden="false" customHeight="true" outlineLevel="0" collapsed="false"/>
    <row r="1045674" customFormat="false" ht="12.8" hidden="false" customHeight="true" outlineLevel="0" collapsed="false"/>
    <row r="1045675" customFormat="false" ht="12.8" hidden="false" customHeight="true" outlineLevel="0" collapsed="false"/>
    <row r="1045676" customFormat="false" ht="12.8" hidden="false" customHeight="true" outlineLevel="0" collapsed="false"/>
    <row r="1045677" customFormat="false" ht="12.8" hidden="false" customHeight="true" outlineLevel="0" collapsed="false"/>
    <row r="1045678" customFormat="false" ht="12.8" hidden="false" customHeight="true" outlineLevel="0" collapsed="false"/>
    <row r="1045679" customFormat="false" ht="12.8" hidden="false" customHeight="true" outlineLevel="0" collapsed="false"/>
    <row r="1045680" customFormat="false" ht="12.8" hidden="false" customHeight="true" outlineLevel="0" collapsed="false"/>
    <row r="1045681" customFormat="false" ht="12.8" hidden="false" customHeight="true" outlineLevel="0" collapsed="false"/>
    <row r="1045682" customFormat="false" ht="12.8" hidden="false" customHeight="true" outlineLevel="0" collapsed="false"/>
    <row r="1045683" customFormat="false" ht="12.8" hidden="false" customHeight="true" outlineLevel="0" collapsed="false"/>
    <row r="1045684" customFormat="false" ht="12.8" hidden="false" customHeight="true" outlineLevel="0" collapsed="false"/>
    <row r="1045685" customFormat="false" ht="12.8" hidden="false" customHeight="true" outlineLevel="0" collapsed="false"/>
    <row r="1045686" customFormat="false" ht="12.8" hidden="false" customHeight="true" outlineLevel="0" collapsed="false"/>
    <row r="1045687" customFormat="false" ht="12.8" hidden="false" customHeight="true" outlineLevel="0" collapsed="false"/>
    <row r="1045688" customFormat="false" ht="12.8" hidden="false" customHeight="true" outlineLevel="0" collapsed="false"/>
    <row r="1045689" customFormat="false" ht="12.8" hidden="false" customHeight="true" outlineLevel="0" collapsed="false"/>
    <row r="1045690" customFormat="false" ht="12.8" hidden="false" customHeight="true" outlineLevel="0" collapsed="false"/>
    <row r="1045691" customFormat="false" ht="12.8" hidden="false" customHeight="true" outlineLevel="0" collapsed="false"/>
    <row r="1045692" customFormat="false" ht="12.8" hidden="false" customHeight="true" outlineLevel="0" collapsed="false"/>
    <row r="1045693" customFormat="false" ht="12.8" hidden="false" customHeight="true" outlineLevel="0" collapsed="false"/>
    <row r="1045694" customFormat="false" ht="12.8" hidden="false" customHeight="true" outlineLevel="0" collapsed="false"/>
    <row r="1045695" customFormat="false" ht="12.8" hidden="false" customHeight="true" outlineLevel="0" collapsed="false"/>
    <row r="1045696" customFormat="false" ht="12.8" hidden="false" customHeight="true" outlineLevel="0" collapsed="false"/>
    <row r="1045697" customFormat="false" ht="12.8" hidden="false" customHeight="true" outlineLevel="0" collapsed="false"/>
    <row r="1045698" customFormat="false" ht="12.8" hidden="false" customHeight="true" outlineLevel="0" collapsed="false"/>
    <row r="1045699" customFormat="false" ht="12.8" hidden="false" customHeight="true" outlineLevel="0" collapsed="false"/>
    <row r="1045700" customFormat="false" ht="12.8" hidden="false" customHeight="true" outlineLevel="0" collapsed="false"/>
    <row r="1045701" customFormat="false" ht="12.8" hidden="false" customHeight="true" outlineLevel="0" collapsed="false"/>
    <row r="1045702" customFormat="false" ht="12.8" hidden="false" customHeight="true" outlineLevel="0" collapsed="false"/>
    <row r="1045703" customFormat="false" ht="12.8" hidden="false" customHeight="true" outlineLevel="0" collapsed="false"/>
    <row r="1045704" customFormat="false" ht="12.8" hidden="false" customHeight="true" outlineLevel="0" collapsed="false"/>
    <row r="1045705" customFormat="false" ht="12.8" hidden="false" customHeight="true" outlineLevel="0" collapsed="false"/>
    <row r="1045706" customFormat="false" ht="12.8" hidden="false" customHeight="true" outlineLevel="0" collapsed="false"/>
    <row r="1045707" customFormat="false" ht="12.8" hidden="false" customHeight="true" outlineLevel="0" collapsed="false"/>
    <row r="1045708" customFormat="false" ht="12.8" hidden="false" customHeight="true" outlineLevel="0" collapsed="false"/>
    <row r="1045709" customFormat="false" ht="12.8" hidden="false" customHeight="true" outlineLevel="0" collapsed="false"/>
    <row r="1045710" customFormat="false" ht="12.8" hidden="false" customHeight="true" outlineLevel="0" collapsed="false"/>
    <row r="1045711" customFormat="false" ht="12.8" hidden="false" customHeight="true" outlineLevel="0" collapsed="false"/>
    <row r="1045712" customFormat="false" ht="12.8" hidden="false" customHeight="true" outlineLevel="0" collapsed="false"/>
    <row r="1045713" customFormat="false" ht="12.8" hidden="false" customHeight="true" outlineLevel="0" collapsed="false"/>
    <row r="1045714" customFormat="false" ht="12.8" hidden="false" customHeight="true" outlineLevel="0" collapsed="false"/>
    <row r="1045715" customFormat="false" ht="12.8" hidden="false" customHeight="true" outlineLevel="0" collapsed="false"/>
    <row r="1045716" customFormat="false" ht="12.8" hidden="false" customHeight="true" outlineLevel="0" collapsed="false"/>
    <row r="1045717" customFormat="false" ht="12.8" hidden="false" customHeight="true" outlineLevel="0" collapsed="false"/>
    <row r="1045718" customFormat="false" ht="12.8" hidden="false" customHeight="true" outlineLevel="0" collapsed="false"/>
    <row r="1045719" customFormat="false" ht="12.8" hidden="false" customHeight="true" outlineLevel="0" collapsed="false"/>
    <row r="1045720" customFormat="false" ht="12.8" hidden="false" customHeight="true" outlineLevel="0" collapsed="false"/>
    <row r="1045721" customFormat="false" ht="12.8" hidden="false" customHeight="true" outlineLevel="0" collapsed="false"/>
    <row r="1045722" customFormat="false" ht="12.8" hidden="false" customHeight="true" outlineLevel="0" collapsed="false"/>
    <row r="1045723" customFormat="false" ht="12.8" hidden="false" customHeight="true" outlineLevel="0" collapsed="false"/>
    <row r="1045724" customFormat="false" ht="12.8" hidden="false" customHeight="true" outlineLevel="0" collapsed="false"/>
    <row r="1045725" customFormat="false" ht="12.8" hidden="false" customHeight="true" outlineLevel="0" collapsed="false"/>
    <row r="1045726" customFormat="false" ht="12.8" hidden="false" customHeight="true" outlineLevel="0" collapsed="false"/>
    <row r="1045727" customFormat="false" ht="12.8" hidden="false" customHeight="true" outlineLevel="0" collapsed="false"/>
    <row r="1045728" customFormat="false" ht="12.8" hidden="false" customHeight="true" outlineLevel="0" collapsed="false"/>
    <row r="1045729" customFormat="false" ht="12.8" hidden="false" customHeight="true" outlineLevel="0" collapsed="false"/>
    <row r="1045730" customFormat="false" ht="12.8" hidden="false" customHeight="true" outlineLevel="0" collapsed="false"/>
    <row r="1045731" customFormat="false" ht="12.8" hidden="false" customHeight="true" outlineLevel="0" collapsed="false"/>
    <row r="1045732" customFormat="false" ht="12.8" hidden="false" customHeight="true" outlineLevel="0" collapsed="false"/>
    <row r="1045733" customFormat="false" ht="12.8" hidden="false" customHeight="true" outlineLevel="0" collapsed="false"/>
    <row r="1045734" customFormat="false" ht="12.8" hidden="false" customHeight="true" outlineLevel="0" collapsed="false"/>
    <row r="1045735" customFormat="false" ht="12.8" hidden="false" customHeight="true" outlineLevel="0" collapsed="false"/>
    <row r="1045736" customFormat="false" ht="12.8" hidden="false" customHeight="true" outlineLevel="0" collapsed="false"/>
    <row r="1045737" customFormat="false" ht="12.8" hidden="false" customHeight="true" outlineLevel="0" collapsed="false"/>
    <row r="1045738" customFormat="false" ht="12.8" hidden="false" customHeight="true" outlineLevel="0" collapsed="false"/>
    <row r="1045739" customFormat="false" ht="12.8" hidden="false" customHeight="true" outlineLevel="0" collapsed="false"/>
    <row r="1045740" customFormat="false" ht="12.8" hidden="false" customHeight="true" outlineLevel="0" collapsed="false"/>
    <row r="1045741" customFormat="false" ht="12.8" hidden="false" customHeight="true" outlineLevel="0" collapsed="false"/>
    <row r="1045742" customFormat="false" ht="12.8" hidden="false" customHeight="true" outlineLevel="0" collapsed="false"/>
    <row r="1045743" customFormat="false" ht="12.8" hidden="false" customHeight="true" outlineLevel="0" collapsed="false"/>
    <row r="1045744" customFormat="false" ht="12.8" hidden="false" customHeight="true" outlineLevel="0" collapsed="false"/>
    <row r="1045745" customFormat="false" ht="12.8" hidden="false" customHeight="true" outlineLevel="0" collapsed="false"/>
    <row r="1045746" customFormat="false" ht="12.8" hidden="false" customHeight="true" outlineLevel="0" collapsed="false"/>
    <row r="1045747" customFormat="false" ht="12.8" hidden="false" customHeight="true" outlineLevel="0" collapsed="false"/>
    <row r="1045748" customFormat="false" ht="12.8" hidden="false" customHeight="true" outlineLevel="0" collapsed="false"/>
    <row r="1045749" customFormat="false" ht="12.8" hidden="false" customHeight="true" outlineLevel="0" collapsed="false"/>
    <row r="1045750" customFormat="false" ht="12.8" hidden="false" customHeight="true" outlineLevel="0" collapsed="false"/>
    <row r="1045751" customFormat="false" ht="12.8" hidden="false" customHeight="true" outlineLevel="0" collapsed="false"/>
    <row r="1045752" customFormat="false" ht="12.8" hidden="false" customHeight="true" outlineLevel="0" collapsed="false"/>
    <row r="1045753" customFormat="false" ht="12.8" hidden="false" customHeight="true" outlineLevel="0" collapsed="false"/>
    <row r="1045754" customFormat="false" ht="12.8" hidden="false" customHeight="true" outlineLevel="0" collapsed="false"/>
    <row r="1045755" customFormat="false" ht="12.8" hidden="false" customHeight="true" outlineLevel="0" collapsed="false"/>
    <row r="1045756" customFormat="false" ht="12.8" hidden="false" customHeight="true" outlineLevel="0" collapsed="false"/>
    <row r="1045757" customFormat="false" ht="12.8" hidden="false" customHeight="true" outlineLevel="0" collapsed="false"/>
    <row r="1045758" customFormat="false" ht="12.8" hidden="false" customHeight="true" outlineLevel="0" collapsed="false"/>
    <row r="1045759" customFormat="false" ht="12.8" hidden="false" customHeight="true" outlineLevel="0" collapsed="false"/>
    <row r="1045760" customFormat="false" ht="12.8" hidden="false" customHeight="true" outlineLevel="0" collapsed="false"/>
    <row r="1045761" customFormat="false" ht="12.8" hidden="false" customHeight="true" outlineLevel="0" collapsed="false"/>
    <row r="1045762" customFormat="false" ht="12.8" hidden="false" customHeight="true" outlineLevel="0" collapsed="false"/>
    <row r="1045763" customFormat="false" ht="12.8" hidden="false" customHeight="true" outlineLevel="0" collapsed="false"/>
    <row r="1045764" customFormat="false" ht="12.8" hidden="false" customHeight="true" outlineLevel="0" collapsed="false"/>
    <row r="1045765" customFormat="false" ht="12.8" hidden="false" customHeight="true" outlineLevel="0" collapsed="false"/>
    <row r="1045766" customFormat="false" ht="12.8" hidden="false" customHeight="true" outlineLevel="0" collapsed="false"/>
    <row r="1045767" customFormat="false" ht="12.8" hidden="false" customHeight="true" outlineLevel="0" collapsed="false"/>
    <row r="1045768" customFormat="false" ht="12.8" hidden="false" customHeight="true" outlineLevel="0" collapsed="false"/>
    <row r="1045769" customFormat="false" ht="12.8" hidden="false" customHeight="true" outlineLevel="0" collapsed="false"/>
    <row r="1045770" customFormat="false" ht="12.8" hidden="false" customHeight="true" outlineLevel="0" collapsed="false"/>
    <row r="1045771" customFormat="false" ht="12.8" hidden="false" customHeight="true" outlineLevel="0" collapsed="false"/>
    <row r="1045772" customFormat="false" ht="12.8" hidden="false" customHeight="true" outlineLevel="0" collapsed="false"/>
    <row r="1045773" customFormat="false" ht="12.8" hidden="false" customHeight="true" outlineLevel="0" collapsed="false"/>
    <row r="1045774" customFormat="false" ht="12.8" hidden="false" customHeight="true" outlineLevel="0" collapsed="false"/>
    <row r="1045775" customFormat="false" ht="12.8" hidden="false" customHeight="true" outlineLevel="0" collapsed="false"/>
    <row r="1045776" customFormat="false" ht="12.8" hidden="false" customHeight="true" outlineLevel="0" collapsed="false"/>
    <row r="1045777" customFormat="false" ht="12.8" hidden="false" customHeight="true" outlineLevel="0" collapsed="false"/>
    <row r="1045778" customFormat="false" ht="12.8" hidden="false" customHeight="true" outlineLevel="0" collapsed="false"/>
    <row r="1045779" customFormat="false" ht="12.8" hidden="false" customHeight="true" outlineLevel="0" collapsed="false"/>
    <row r="1045780" customFormat="false" ht="12.8" hidden="false" customHeight="true" outlineLevel="0" collapsed="false"/>
    <row r="1045781" customFormat="false" ht="12.8" hidden="false" customHeight="true" outlineLevel="0" collapsed="false"/>
    <row r="1045782" customFormat="false" ht="12.8" hidden="false" customHeight="true" outlineLevel="0" collapsed="false"/>
    <row r="1045783" customFormat="false" ht="12.8" hidden="false" customHeight="true" outlineLevel="0" collapsed="false"/>
    <row r="1045784" customFormat="false" ht="12.8" hidden="false" customHeight="true" outlineLevel="0" collapsed="false"/>
    <row r="1045785" customFormat="false" ht="12.8" hidden="false" customHeight="true" outlineLevel="0" collapsed="false"/>
    <row r="1045786" customFormat="false" ht="12.8" hidden="false" customHeight="true" outlineLevel="0" collapsed="false"/>
    <row r="1045787" customFormat="false" ht="12.8" hidden="false" customHeight="true" outlineLevel="0" collapsed="false"/>
    <row r="1045788" customFormat="false" ht="12.8" hidden="false" customHeight="true" outlineLevel="0" collapsed="false"/>
    <row r="1045789" customFormat="false" ht="12.8" hidden="false" customHeight="true" outlineLevel="0" collapsed="false"/>
    <row r="1045790" customFormat="false" ht="12.8" hidden="false" customHeight="true" outlineLevel="0" collapsed="false"/>
    <row r="1045791" customFormat="false" ht="12.8" hidden="false" customHeight="true" outlineLevel="0" collapsed="false"/>
    <row r="1045792" customFormat="false" ht="12.8" hidden="false" customHeight="true" outlineLevel="0" collapsed="false"/>
    <row r="1045793" customFormat="false" ht="12.8" hidden="false" customHeight="true" outlineLevel="0" collapsed="false"/>
    <row r="1045794" customFormat="false" ht="12.8" hidden="false" customHeight="true" outlineLevel="0" collapsed="false"/>
    <row r="1045795" customFormat="false" ht="12.8" hidden="false" customHeight="true" outlineLevel="0" collapsed="false"/>
    <row r="1045796" customFormat="false" ht="12.8" hidden="false" customHeight="true" outlineLevel="0" collapsed="false"/>
    <row r="1045797" customFormat="false" ht="12.8" hidden="false" customHeight="true" outlineLevel="0" collapsed="false"/>
    <row r="1045798" customFormat="false" ht="12.8" hidden="false" customHeight="true" outlineLevel="0" collapsed="false"/>
    <row r="1045799" customFormat="false" ht="12.8" hidden="false" customHeight="true" outlineLevel="0" collapsed="false"/>
    <row r="1045800" customFormat="false" ht="12.8" hidden="false" customHeight="true" outlineLevel="0" collapsed="false"/>
    <row r="1045801" customFormat="false" ht="12.8" hidden="false" customHeight="true" outlineLevel="0" collapsed="false"/>
    <row r="1045802" customFormat="false" ht="12.8" hidden="false" customHeight="true" outlineLevel="0" collapsed="false"/>
    <row r="1045803" customFormat="false" ht="12.8" hidden="false" customHeight="true" outlineLevel="0" collapsed="false"/>
    <row r="1045804" customFormat="false" ht="12.8" hidden="false" customHeight="true" outlineLevel="0" collapsed="false"/>
    <row r="1045805" customFormat="false" ht="12.8" hidden="false" customHeight="true" outlineLevel="0" collapsed="false"/>
    <row r="1045806" customFormat="false" ht="12.8" hidden="false" customHeight="true" outlineLevel="0" collapsed="false"/>
    <row r="1045807" customFormat="false" ht="12.8" hidden="false" customHeight="true" outlineLevel="0" collapsed="false"/>
    <row r="1045808" customFormat="false" ht="12.8" hidden="false" customHeight="true" outlineLevel="0" collapsed="false"/>
    <row r="1045809" customFormat="false" ht="12.8" hidden="false" customHeight="true" outlineLevel="0" collapsed="false"/>
    <row r="1045810" customFormat="false" ht="12.8" hidden="false" customHeight="true" outlineLevel="0" collapsed="false"/>
    <row r="1045811" customFormat="false" ht="12.8" hidden="false" customHeight="true" outlineLevel="0" collapsed="false"/>
    <row r="1045812" customFormat="false" ht="12.8" hidden="false" customHeight="true" outlineLevel="0" collapsed="false"/>
    <row r="1045813" customFormat="false" ht="12.8" hidden="false" customHeight="true" outlineLevel="0" collapsed="false"/>
    <row r="1045814" customFormat="false" ht="12.8" hidden="false" customHeight="true" outlineLevel="0" collapsed="false"/>
    <row r="1045815" customFormat="false" ht="12.8" hidden="false" customHeight="true" outlineLevel="0" collapsed="false"/>
    <row r="1045816" customFormat="false" ht="12.8" hidden="false" customHeight="true" outlineLevel="0" collapsed="false"/>
    <row r="1045817" customFormat="false" ht="12.8" hidden="false" customHeight="true" outlineLevel="0" collapsed="false"/>
    <row r="1045818" customFormat="false" ht="12.8" hidden="false" customHeight="true" outlineLevel="0" collapsed="false"/>
    <row r="1045819" customFormat="false" ht="12.8" hidden="false" customHeight="true" outlineLevel="0" collapsed="false"/>
    <row r="1045820" customFormat="false" ht="12.8" hidden="false" customHeight="true" outlineLevel="0" collapsed="false"/>
    <row r="1045821" customFormat="false" ht="12.8" hidden="false" customHeight="true" outlineLevel="0" collapsed="false"/>
    <row r="1045822" customFormat="false" ht="12.8" hidden="false" customHeight="true" outlineLevel="0" collapsed="false"/>
    <row r="1045823" customFormat="false" ht="12.8" hidden="false" customHeight="true" outlineLevel="0" collapsed="false"/>
    <row r="1045824" customFormat="false" ht="12.8" hidden="false" customHeight="true" outlineLevel="0" collapsed="false"/>
    <row r="1045825" customFormat="false" ht="12.8" hidden="false" customHeight="true" outlineLevel="0" collapsed="false"/>
    <row r="1045826" customFormat="false" ht="12.8" hidden="false" customHeight="true" outlineLevel="0" collapsed="false"/>
    <row r="1045827" customFormat="false" ht="12.8" hidden="false" customHeight="true" outlineLevel="0" collapsed="false"/>
    <row r="1045828" customFormat="false" ht="12.8" hidden="false" customHeight="true" outlineLevel="0" collapsed="false"/>
    <row r="1045829" customFormat="false" ht="12.8" hidden="false" customHeight="true" outlineLevel="0" collapsed="false"/>
    <row r="1045830" customFormat="false" ht="12.8" hidden="false" customHeight="true" outlineLevel="0" collapsed="false"/>
    <row r="1045831" customFormat="false" ht="12.8" hidden="false" customHeight="true" outlineLevel="0" collapsed="false"/>
    <row r="1045832" customFormat="false" ht="12.8" hidden="false" customHeight="true" outlineLevel="0" collapsed="false"/>
    <row r="1045833" customFormat="false" ht="12.8" hidden="false" customHeight="true" outlineLevel="0" collapsed="false"/>
    <row r="1045834" customFormat="false" ht="12.8" hidden="false" customHeight="true" outlineLevel="0" collapsed="false"/>
    <row r="1045835" customFormat="false" ht="12.8" hidden="false" customHeight="true" outlineLevel="0" collapsed="false"/>
    <row r="1045836" customFormat="false" ht="12.8" hidden="false" customHeight="true" outlineLevel="0" collapsed="false"/>
    <row r="1045837" customFormat="false" ht="12.8" hidden="false" customHeight="true" outlineLevel="0" collapsed="false"/>
    <row r="1045838" customFormat="false" ht="12.8" hidden="false" customHeight="true" outlineLevel="0" collapsed="false"/>
    <row r="1045839" customFormat="false" ht="12.8" hidden="false" customHeight="true" outlineLevel="0" collapsed="false"/>
    <row r="1045840" customFormat="false" ht="12.8" hidden="false" customHeight="true" outlineLevel="0" collapsed="false"/>
    <row r="1045841" customFormat="false" ht="12.8" hidden="false" customHeight="true" outlineLevel="0" collapsed="false"/>
    <row r="1045842" customFormat="false" ht="12.8" hidden="false" customHeight="true" outlineLevel="0" collapsed="false"/>
    <row r="1045843" customFormat="false" ht="12.8" hidden="false" customHeight="true" outlineLevel="0" collapsed="false"/>
    <row r="1045844" customFormat="false" ht="12.8" hidden="false" customHeight="true" outlineLevel="0" collapsed="false"/>
    <row r="1045845" customFormat="false" ht="12.8" hidden="false" customHeight="true" outlineLevel="0" collapsed="false"/>
    <row r="1045846" customFormat="false" ht="12.8" hidden="false" customHeight="true" outlineLevel="0" collapsed="false"/>
    <row r="1045847" customFormat="false" ht="12.8" hidden="false" customHeight="true" outlineLevel="0" collapsed="false"/>
    <row r="1045848" customFormat="false" ht="12.8" hidden="false" customHeight="true" outlineLevel="0" collapsed="false"/>
    <row r="1045849" customFormat="false" ht="12.8" hidden="false" customHeight="true" outlineLevel="0" collapsed="false"/>
    <row r="1045850" customFormat="false" ht="12.8" hidden="false" customHeight="true" outlineLevel="0" collapsed="false"/>
    <row r="1045851" customFormat="false" ht="12.8" hidden="false" customHeight="true" outlineLevel="0" collapsed="false"/>
    <row r="1045852" customFormat="false" ht="12.8" hidden="false" customHeight="true" outlineLevel="0" collapsed="false"/>
    <row r="1045853" customFormat="false" ht="12.8" hidden="false" customHeight="true" outlineLevel="0" collapsed="false"/>
    <row r="1045854" customFormat="false" ht="12.8" hidden="false" customHeight="true" outlineLevel="0" collapsed="false"/>
    <row r="1045855" customFormat="false" ht="12.8" hidden="false" customHeight="true" outlineLevel="0" collapsed="false"/>
    <row r="1045856" customFormat="false" ht="12.8" hidden="false" customHeight="true" outlineLevel="0" collapsed="false"/>
    <row r="1045857" customFormat="false" ht="12.8" hidden="false" customHeight="true" outlineLevel="0" collapsed="false"/>
    <row r="1045858" customFormat="false" ht="12.8" hidden="false" customHeight="true" outlineLevel="0" collapsed="false"/>
    <row r="1045859" customFormat="false" ht="12.8" hidden="false" customHeight="true" outlineLevel="0" collapsed="false"/>
    <row r="1045860" customFormat="false" ht="12.8" hidden="false" customHeight="true" outlineLevel="0" collapsed="false"/>
    <row r="1045861" customFormat="false" ht="12.8" hidden="false" customHeight="true" outlineLevel="0" collapsed="false"/>
    <row r="1045862" customFormat="false" ht="12.8" hidden="false" customHeight="true" outlineLevel="0" collapsed="false"/>
    <row r="1045863" customFormat="false" ht="12.8" hidden="false" customHeight="true" outlineLevel="0" collapsed="false"/>
    <row r="1045864" customFormat="false" ht="12.8" hidden="false" customHeight="true" outlineLevel="0" collapsed="false"/>
    <row r="1045865" customFormat="false" ht="12.8" hidden="false" customHeight="true" outlineLevel="0" collapsed="false"/>
    <row r="1045866" customFormat="false" ht="12.8" hidden="false" customHeight="true" outlineLevel="0" collapsed="false"/>
    <row r="1045867" customFormat="false" ht="12.8" hidden="false" customHeight="true" outlineLevel="0" collapsed="false"/>
    <row r="1045868" customFormat="false" ht="12.8" hidden="false" customHeight="true" outlineLevel="0" collapsed="false"/>
    <row r="1045869" customFormat="false" ht="12.8" hidden="false" customHeight="true" outlineLevel="0" collapsed="false"/>
    <row r="1045870" customFormat="false" ht="12.8" hidden="false" customHeight="true" outlineLevel="0" collapsed="false"/>
    <row r="1045871" customFormat="false" ht="12.8" hidden="false" customHeight="true" outlineLevel="0" collapsed="false"/>
    <row r="1045872" customFormat="false" ht="12.8" hidden="false" customHeight="true" outlineLevel="0" collapsed="false"/>
    <row r="1045873" customFormat="false" ht="12.8" hidden="false" customHeight="true" outlineLevel="0" collapsed="false"/>
    <row r="1045874" customFormat="false" ht="12.8" hidden="false" customHeight="true" outlineLevel="0" collapsed="false"/>
    <row r="1045875" customFormat="false" ht="12.8" hidden="false" customHeight="true" outlineLevel="0" collapsed="false"/>
    <row r="1045876" customFormat="false" ht="12.8" hidden="false" customHeight="true" outlineLevel="0" collapsed="false"/>
    <row r="1045877" customFormat="false" ht="12.8" hidden="false" customHeight="true" outlineLevel="0" collapsed="false"/>
    <row r="1045878" customFormat="false" ht="12.8" hidden="false" customHeight="true" outlineLevel="0" collapsed="false"/>
    <row r="1045879" customFormat="false" ht="12.8" hidden="false" customHeight="true" outlineLevel="0" collapsed="false"/>
    <row r="1045880" customFormat="false" ht="12.8" hidden="false" customHeight="true" outlineLevel="0" collapsed="false"/>
    <row r="1045881" customFormat="false" ht="12.8" hidden="false" customHeight="true" outlineLevel="0" collapsed="false"/>
    <row r="1045882" customFormat="false" ht="12.8" hidden="false" customHeight="true" outlineLevel="0" collapsed="false"/>
    <row r="1045883" customFormat="false" ht="12.8" hidden="false" customHeight="true" outlineLevel="0" collapsed="false"/>
    <row r="1045884" customFormat="false" ht="12.8" hidden="false" customHeight="true" outlineLevel="0" collapsed="false"/>
    <row r="1045885" customFormat="false" ht="12.8" hidden="false" customHeight="true" outlineLevel="0" collapsed="false"/>
    <row r="1045886" customFormat="false" ht="12.8" hidden="false" customHeight="true" outlineLevel="0" collapsed="false"/>
    <row r="1045887" customFormat="false" ht="12.8" hidden="false" customHeight="true" outlineLevel="0" collapsed="false"/>
    <row r="1045888" customFormat="false" ht="12.8" hidden="false" customHeight="true" outlineLevel="0" collapsed="false"/>
    <row r="1045889" customFormat="false" ht="12.8" hidden="false" customHeight="true" outlineLevel="0" collapsed="false"/>
    <row r="1045890" customFormat="false" ht="12.8" hidden="false" customHeight="true" outlineLevel="0" collapsed="false"/>
    <row r="1045891" customFormat="false" ht="12.8" hidden="false" customHeight="true" outlineLevel="0" collapsed="false"/>
    <row r="1045892" customFormat="false" ht="12.8" hidden="false" customHeight="true" outlineLevel="0" collapsed="false"/>
    <row r="1045893" customFormat="false" ht="12.8" hidden="false" customHeight="true" outlineLevel="0" collapsed="false"/>
    <row r="1045894" customFormat="false" ht="12.8" hidden="false" customHeight="true" outlineLevel="0" collapsed="false"/>
    <row r="1045895" customFormat="false" ht="12.8" hidden="false" customHeight="true" outlineLevel="0" collapsed="false"/>
    <row r="1045896" customFormat="false" ht="12.8" hidden="false" customHeight="true" outlineLevel="0" collapsed="false"/>
    <row r="1045897" customFormat="false" ht="12.8" hidden="false" customHeight="true" outlineLevel="0" collapsed="false"/>
    <row r="1045898" customFormat="false" ht="12.8" hidden="false" customHeight="true" outlineLevel="0" collapsed="false"/>
    <row r="1045899" customFormat="false" ht="12.8" hidden="false" customHeight="true" outlineLevel="0" collapsed="false"/>
    <row r="1045900" customFormat="false" ht="12.8" hidden="false" customHeight="true" outlineLevel="0" collapsed="false"/>
    <row r="1045901" customFormat="false" ht="12.8" hidden="false" customHeight="true" outlineLevel="0" collapsed="false"/>
    <row r="1045902" customFormat="false" ht="12.8" hidden="false" customHeight="true" outlineLevel="0" collapsed="false"/>
    <row r="1045903" customFormat="false" ht="12.8" hidden="false" customHeight="true" outlineLevel="0" collapsed="false"/>
    <row r="1045904" customFormat="false" ht="12.8" hidden="false" customHeight="true" outlineLevel="0" collapsed="false"/>
    <row r="1045905" customFormat="false" ht="12.8" hidden="false" customHeight="true" outlineLevel="0" collapsed="false"/>
    <row r="1045906" customFormat="false" ht="12.8" hidden="false" customHeight="true" outlineLevel="0" collapsed="false"/>
    <row r="1045907" customFormat="false" ht="12.8" hidden="false" customHeight="true" outlineLevel="0" collapsed="false"/>
    <row r="1045908" customFormat="false" ht="12.8" hidden="false" customHeight="true" outlineLevel="0" collapsed="false"/>
    <row r="1045909" customFormat="false" ht="12.8" hidden="false" customHeight="true" outlineLevel="0" collapsed="false"/>
    <row r="1045910" customFormat="false" ht="12.8" hidden="false" customHeight="true" outlineLevel="0" collapsed="false"/>
    <row r="1045911" customFormat="false" ht="12.8" hidden="false" customHeight="true" outlineLevel="0" collapsed="false"/>
    <row r="1045912" customFormat="false" ht="12.8" hidden="false" customHeight="true" outlineLevel="0" collapsed="false"/>
    <row r="1045913" customFormat="false" ht="12.8" hidden="false" customHeight="true" outlineLevel="0" collapsed="false"/>
    <row r="1045914" customFormat="false" ht="12.8" hidden="false" customHeight="true" outlineLevel="0" collapsed="false"/>
    <row r="1045915" customFormat="false" ht="12.8" hidden="false" customHeight="true" outlineLevel="0" collapsed="false"/>
    <row r="1045916" customFormat="false" ht="12.8" hidden="false" customHeight="true" outlineLevel="0" collapsed="false"/>
    <row r="1045917" customFormat="false" ht="12.8" hidden="false" customHeight="true" outlineLevel="0" collapsed="false"/>
    <row r="1045918" customFormat="false" ht="12.8" hidden="false" customHeight="true" outlineLevel="0" collapsed="false"/>
    <row r="1045919" customFormat="false" ht="12.8" hidden="false" customHeight="true" outlineLevel="0" collapsed="false"/>
    <row r="1045920" customFormat="false" ht="12.8" hidden="false" customHeight="true" outlineLevel="0" collapsed="false"/>
    <row r="1045921" customFormat="false" ht="12.8" hidden="false" customHeight="true" outlineLevel="0" collapsed="false"/>
    <row r="1045922" customFormat="false" ht="12.8" hidden="false" customHeight="true" outlineLevel="0" collapsed="false"/>
    <row r="1045923" customFormat="false" ht="12.8" hidden="false" customHeight="true" outlineLevel="0" collapsed="false"/>
    <row r="1045924" customFormat="false" ht="12.8" hidden="false" customHeight="true" outlineLevel="0" collapsed="false"/>
    <row r="1045925" customFormat="false" ht="12.8" hidden="false" customHeight="true" outlineLevel="0" collapsed="false"/>
    <row r="1045926" customFormat="false" ht="12.8" hidden="false" customHeight="true" outlineLevel="0" collapsed="false"/>
    <row r="1045927" customFormat="false" ht="12.8" hidden="false" customHeight="true" outlineLevel="0" collapsed="false"/>
    <row r="1045928" customFormat="false" ht="12.8" hidden="false" customHeight="true" outlineLevel="0" collapsed="false"/>
    <row r="1045929" customFormat="false" ht="12.8" hidden="false" customHeight="true" outlineLevel="0" collapsed="false"/>
    <row r="1045930" customFormat="false" ht="12.8" hidden="false" customHeight="true" outlineLevel="0" collapsed="false"/>
    <row r="1045931" customFormat="false" ht="12.8" hidden="false" customHeight="true" outlineLevel="0" collapsed="false"/>
    <row r="1045932" customFormat="false" ht="12.8" hidden="false" customHeight="true" outlineLevel="0" collapsed="false"/>
    <row r="1045933" customFormat="false" ht="12.8" hidden="false" customHeight="true" outlineLevel="0" collapsed="false"/>
    <row r="1045934" customFormat="false" ht="12.8" hidden="false" customHeight="true" outlineLevel="0" collapsed="false"/>
    <row r="1045935" customFormat="false" ht="12.8" hidden="false" customHeight="true" outlineLevel="0" collapsed="false"/>
    <row r="1045936" customFormat="false" ht="12.8" hidden="false" customHeight="true" outlineLevel="0" collapsed="false"/>
    <row r="1045937" customFormat="false" ht="12.8" hidden="false" customHeight="true" outlineLevel="0" collapsed="false"/>
    <row r="1045938" customFormat="false" ht="12.8" hidden="false" customHeight="true" outlineLevel="0" collapsed="false"/>
    <row r="1045939" customFormat="false" ht="12.8" hidden="false" customHeight="true" outlineLevel="0" collapsed="false"/>
    <row r="1045940" customFormat="false" ht="12.8" hidden="false" customHeight="true" outlineLevel="0" collapsed="false"/>
    <row r="1045941" customFormat="false" ht="12.8" hidden="false" customHeight="true" outlineLevel="0" collapsed="false"/>
    <row r="1045942" customFormat="false" ht="12.8" hidden="false" customHeight="true" outlineLevel="0" collapsed="false"/>
    <row r="1045943" customFormat="false" ht="12.8" hidden="false" customHeight="true" outlineLevel="0" collapsed="false"/>
    <row r="1045944" customFormat="false" ht="12.8" hidden="false" customHeight="true" outlineLevel="0" collapsed="false"/>
    <row r="1045945" customFormat="false" ht="12.8" hidden="false" customHeight="true" outlineLevel="0" collapsed="false"/>
    <row r="1045946" customFormat="false" ht="12.8" hidden="false" customHeight="true" outlineLevel="0" collapsed="false"/>
    <row r="1045947" customFormat="false" ht="12.8" hidden="false" customHeight="true" outlineLevel="0" collapsed="false"/>
    <row r="1045948" customFormat="false" ht="12.8" hidden="false" customHeight="true" outlineLevel="0" collapsed="false"/>
    <row r="1045949" customFormat="false" ht="12.8" hidden="false" customHeight="true" outlineLevel="0" collapsed="false"/>
    <row r="1045950" customFormat="false" ht="12.8" hidden="false" customHeight="true" outlineLevel="0" collapsed="false"/>
    <row r="1045951" customFormat="false" ht="12.8" hidden="false" customHeight="true" outlineLevel="0" collapsed="false"/>
    <row r="1045952" customFormat="false" ht="12.8" hidden="false" customHeight="true" outlineLevel="0" collapsed="false"/>
    <row r="1045953" customFormat="false" ht="12.8" hidden="false" customHeight="true" outlineLevel="0" collapsed="false"/>
    <row r="1045954" customFormat="false" ht="12.8" hidden="false" customHeight="true" outlineLevel="0" collapsed="false"/>
    <row r="1045955" customFormat="false" ht="12.8" hidden="false" customHeight="true" outlineLevel="0" collapsed="false"/>
    <row r="1045956" customFormat="false" ht="12.8" hidden="false" customHeight="true" outlineLevel="0" collapsed="false"/>
    <row r="1045957" customFormat="false" ht="12.8" hidden="false" customHeight="true" outlineLevel="0" collapsed="false"/>
    <row r="1045958" customFormat="false" ht="12.8" hidden="false" customHeight="true" outlineLevel="0" collapsed="false"/>
    <row r="1045959" customFormat="false" ht="12.8" hidden="false" customHeight="true" outlineLevel="0" collapsed="false"/>
    <row r="1045960" customFormat="false" ht="12.8" hidden="false" customHeight="true" outlineLevel="0" collapsed="false"/>
    <row r="1045961" customFormat="false" ht="12.8" hidden="false" customHeight="true" outlineLevel="0" collapsed="false"/>
    <row r="1045962" customFormat="false" ht="12.8" hidden="false" customHeight="true" outlineLevel="0" collapsed="false"/>
    <row r="1045963" customFormat="false" ht="12.8" hidden="false" customHeight="true" outlineLevel="0" collapsed="false"/>
    <row r="1045964" customFormat="false" ht="12.8" hidden="false" customHeight="true" outlineLevel="0" collapsed="false"/>
    <row r="1045965" customFormat="false" ht="12.8" hidden="false" customHeight="true" outlineLevel="0" collapsed="false"/>
    <row r="1045966" customFormat="false" ht="12.8" hidden="false" customHeight="true" outlineLevel="0" collapsed="false"/>
    <row r="1045967" customFormat="false" ht="12.8" hidden="false" customHeight="true" outlineLevel="0" collapsed="false"/>
    <row r="1045968" customFormat="false" ht="12.8" hidden="false" customHeight="true" outlineLevel="0" collapsed="false"/>
    <row r="1045969" customFormat="false" ht="12.8" hidden="false" customHeight="true" outlineLevel="0" collapsed="false"/>
    <row r="1045970" customFormat="false" ht="12.8" hidden="false" customHeight="true" outlineLevel="0" collapsed="false"/>
    <row r="1045971" customFormat="false" ht="12.8" hidden="false" customHeight="true" outlineLevel="0" collapsed="false"/>
    <row r="1045972" customFormat="false" ht="12.8" hidden="false" customHeight="true" outlineLevel="0" collapsed="false"/>
    <row r="1045973" customFormat="false" ht="12.8" hidden="false" customHeight="true" outlineLevel="0" collapsed="false"/>
    <row r="1045974" customFormat="false" ht="12.8" hidden="false" customHeight="true" outlineLevel="0" collapsed="false"/>
    <row r="1045975" customFormat="false" ht="12.8" hidden="false" customHeight="true" outlineLevel="0" collapsed="false"/>
    <row r="1045976" customFormat="false" ht="12.8" hidden="false" customHeight="true" outlineLevel="0" collapsed="false"/>
    <row r="1045977" customFormat="false" ht="12.8" hidden="false" customHeight="true" outlineLevel="0" collapsed="false"/>
    <row r="1045978" customFormat="false" ht="12.8" hidden="false" customHeight="true" outlineLevel="0" collapsed="false"/>
    <row r="1045979" customFormat="false" ht="12.8" hidden="false" customHeight="true" outlineLevel="0" collapsed="false"/>
    <row r="1045980" customFormat="false" ht="12.8" hidden="false" customHeight="true" outlineLevel="0" collapsed="false"/>
    <row r="1045981" customFormat="false" ht="12.8" hidden="false" customHeight="true" outlineLevel="0" collapsed="false"/>
    <row r="1045982" customFormat="false" ht="12.8" hidden="false" customHeight="true" outlineLevel="0" collapsed="false"/>
    <row r="1045983" customFormat="false" ht="12.8" hidden="false" customHeight="true" outlineLevel="0" collapsed="false"/>
    <row r="1045984" customFormat="false" ht="12.8" hidden="false" customHeight="true" outlineLevel="0" collapsed="false"/>
    <row r="1045985" customFormat="false" ht="12.8" hidden="false" customHeight="true" outlineLevel="0" collapsed="false"/>
    <row r="1045986" customFormat="false" ht="12.8" hidden="false" customHeight="true" outlineLevel="0" collapsed="false"/>
    <row r="1045987" customFormat="false" ht="12.8" hidden="false" customHeight="true" outlineLevel="0" collapsed="false"/>
    <row r="1045988" customFormat="false" ht="12.8" hidden="false" customHeight="true" outlineLevel="0" collapsed="false"/>
    <row r="1045989" customFormat="false" ht="12.8" hidden="false" customHeight="true" outlineLevel="0" collapsed="false"/>
    <row r="1045990" customFormat="false" ht="12.8" hidden="false" customHeight="true" outlineLevel="0" collapsed="false"/>
    <row r="1045991" customFormat="false" ht="12.8" hidden="false" customHeight="true" outlineLevel="0" collapsed="false"/>
    <row r="1045992" customFormat="false" ht="12.8" hidden="false" customHeight="true" outlineLevel="0" collapsed="false"/>
    <row r="1045993" customFormat="false" ht="12.8" hidden="false" customHeight="true" outlineLevel="0" collapsed="false"/>
    <row r="1045994" customFormat="false" ht="12.8" hidden="false" customHeight="true" outlineLevel="0" collapsed="false"/>
    <row r="1045995" customFormat="false" ht="12.8" hidden="false" customHeight="true" outlineLevel="0" collapsed="false"/>
    <row r="1045996" customFormat="false" ht="12.8" hidden="false" customHeight="true" outlineLevel="0" collapsed="false"/>
    <row r="1045997" customFormat="false" ht="12.8" hidden="false" customHeight="true" outlineLevel="0" collapsed="false"/>
    <row r="1045998" customFormat="false" ht="12.8" hidden="false" customHeight="true" outlineLevel="0" collapsed="false"/>
    <row r="1045999" customFormat="false" ht="12.8" hidden="false" customHeight="true" outlineLevel="0" collapsed="false"/>
    <row r="1046000" customFormat="false" ht="12.8" hidden="false" customHeight="true" outlineLevel="0" collapsed="false"/>
    <row r="1046001" customFormat="false" ht="12.8" hidden="false" customHeight="true" outlineLevel="0" collapsed="false"/>
    <row r="1046002" customFormat="false" ht="12.8" hidden="false" customHeight="true" outlineLevel="0" collapsed="false"/>
    <row r="1046003" customFormat="false" ht="12.8" hidden="false" customHeight="true" outlineLevel="0" collapsed="false"/>
    <row r="1046004" customFormat="false" ht="12.8" hidden="false" customHeight="true" outlineLevel="0" collapsed="false"/>
    <row r="1046005" customFormat="false" ht="12.8" hidden="false" customHeight="true" outlineLevel="0" collapsed="false"/>
    <row r="1046006" customFormat="false" ht="12.8" hidden="false" customHeight="true" outlineLevel="0" collapsed="false"/>
    <row r="1046007" customFormat="false" ht="12.8" hidden="false" customHeight="true" outlineLevel="0" collapsed="false"/>
    <row r="1046008" customFormat="false" ht="12.8" hidden="false" customHeight="true" outlineLevel="0" collapsed="false"/>
    <row r="1046009" customFormat="false" ht="12.8" hidden="false" customHeight="true" outlineLevel="0" collapsed="false"/>
    <row r="1046010" customFormat="false" ht="12.8" hidden="false" customHeight="true" outlineLevel="0" collapsed="false"/>
    <row r="1046011" customFormat="false" ht="12.8" hidden="false" customHeight="true" outlineLevel="0" collapsed="false"/>
    <row r="1046012" customFormat="false" ht="12.8" hidden="false" customHeight="true" outlineLevel="0" collapsed="false"/>
    <row r="1046013" customFormat="false" ht="12.8" hidden="false" customHeight="true" outlineLevel="0" collapsed="false"/>
    <row r="1046014" customFormat="false" ht="12.8" hidden="false" customHeight="true" outlineLevel="0" collapsed="false"/>
    <row r="1046015" customFormat="false" ht="12.8" hidden="false" customHeight="true" outlineLevel="0" collapsed="false"/>
    <row r="1046016" customFormat="false" ht="12.8" hidden="false" customHeight="true" outlineLevel="0" collapsed="false"/>
    <row r="1046017" customFormat="false" ht="12.8" hidden="false" customHeight="true" outlineLevel="0" collapsed="false"/>
    <row r="1046018" customFormat="false" ht="12.8" hidden="false" customHeight="true" outlineLevel="0" collapsed="false"/>
    <row r="1046019" customFormat="false" ht="12.8" hidden="false" customHeight="true" outlineLevel="0" collapsed="false"/>
    <row r="1046020" customFormat="false" ht="12.8" hidden="false" customHeight="true" outlineLevel="0" collapsed="false"/>
    <row r="1046021" customFormat="false" ht="12.8" hidden="false" customHeight="true" outlineLevel="0" collapsed="false"/>
    <row r="1046022" customFormat="false" ht="12.8" hidden="false" customHeight="true" outlineLevel="0" collapsed="false"/>
    <row r="1046023" customFormat="false" ht="12.8" hidden="false" customHeight="true" outlineLevel="0" collapsed="false"/>
    <row r="1046024" customFormat="false" ht="12.8" hidden="false" customHeight="true" outlineLevel="0" collapsed="false"/>
    <row r="1046025" customFormat="false" ht="12.8" hidden="false" customHeight="true" outlineLevel="0" collapsed="false"/>
    <row r="1046026" customFormat="false" ht="12.8" hidden="false" customHeight="true" outlineLevel="0" collapsed="false"/>
    <row r="1046027" customFormat="false" ht="12.8" hidden="false" customHeight="true" outlineLevel="0" collapsed="false"/>
    <row r="1046028" customFormat="false" ht="12.8" hidden="false" customHeight="true" outlineLevel="0" collapsed="false"/>
    <row r="1046029" customFormat="false" ht="12.8" hidden="false" customHeight="true" outlineLevel="0" collapsed="false"/>
    <row r="1046030" customFormat="false" ht="12.8" hidden="false" customHeight="true" outlineLevel="0" collapsed="false"/>
    <row r="1046031" customFormat="false" ht="12.8" hidden="false" customHeight="true" outlineLevel="0" collapsed="false"/>
    <row r="1046032" customFormat="false" ht="12.8" hidden="false" customHeight="true" outlineLevel="0" collapsed="false"/>
    <row r="1046033" customFormat="false" ht="12.8" hidden="false" customHeight="true" outlineLevel="0" collapsed="false"/>
    <row r="1046034" customFormat="false" ht="12.8" hidden="false" customHeight="true" outlineLevel="0" collapsed="false"/>
    <row r="1046035" customFormat="false" ht="12.8" hidden="false" customHeight="true" outlineLevel="0" collapsed="false"/>
    <row r="1046036" customFormat="false" ht="12.8" hidden="false" customHeight="true" outlineLevel="0" collapsed="false"/>
    <row r="1046037" customFormat="false" ht="12.8" hidden="false" customHeight="true" outlineLevel="0" collapsed="false"/>
    <row r="1046038" customFormat="false" ht="12.8" hidden="false" customHeight="true" outlineLevel="0" collapsed="false"/>
    <row r="1046039" customFormat="false" ht="12.8" hidden="false" customHeight="true" outlineLevel="0" collapsed="false"/>
    <row r="1046040" customFormat="false" ht="12.8" hidden="false" customHeight="true" outlineLevel="0" collapsed="false"/>
    <row r="1046041" customFormat="false" ht="12.8" hidden="false" customHeight="true" outlineLevel="0" collapsed="false"/>
    <row r="1046042" customFormat="false" ht="12.8" hidden="false" customHeight="true" outlineLevel="0" collapsed="false"/>
    <row r="1046043" customFormat="false" ht="12.8" hidden="false" customHeight="true" outlineLevel="0" collapsed="false"/>
    <row r="1046044" customFormat="false" ht="12.8" hidden="false" customHeight="true" outlineLevel="0" collapsed="false"/>
    <row r="1046045" customFormat="false" ht="12.8" hidden="false" customHeight="true" outlineLevel="0" collapsed="false"/>
    <row r="1046046" customFormat="false" ht="12.8" hidden="false" customHeight="true" outlineLevel="0" collapsed="false"/>
    <row r="1046047" customFormat="false" ht="12.8" hidden="false" customHeight="true" outlineLevel="0" collapsed="false"/>
    <row r="1046048" customFormat="false" ht="12.8" hidden="false" customHeight="true" outlineLevel="0" collapsed="false"/>
    <row r="1046049" customFormat="false" ht="12.8" hidden="false" customHeight="true" outlineLevel="0" collapsed="false"/>
    <row r="1046050" customFormat="false" ht="12.8" hidden="false" customHeight="true" outlineLevel="0" collapsed="false"/>
    <row r="1046051" customFormat="false" ht="12.8" hidden="false" customHeight="true" outlineLevel="0" collapsed="false"/>
    <row r="1046052" customFormat="false" ht="12.8" hidden="false" customHeight="true" outlineLevel="0" collapsed="false"/>
    <row r="1046053" customFormat="false" ht="12.8" hidden="false" customHeight="true" outlineLevel="0" collapsed="false"/>
    <row r="1046054" customFormat="false" ht="12.8" hidden="false" customHeight="true" outlineLevel="0" collapsed="false"/>
    <row r="1046055" customFormat="false" ht="12.8" hidden="false" customHeight="true" outlineLevel="0" collapsed="false"/>
    <row r="1046056" customFormat="false" ht="12.8" hidden="false" customHeight="true" outlineLevel="0" collapsed="false"/>
    <row r="1046057" customFormat="false" ht="12.8" hidden="false" customHeight="true" outlineLevel="0" collapsed="false"/>
    <row r="1046058" customFormat="false" ht="12.8" hidden="false" customHeight="true" outlineLevel="0" collapsed="false"/>
    <row r="1046059" customFormat="false" ht="12.8" hidden="false" customHeight="true" outlineLevel="0" collapsed="false"/>
    <row r="1046060" customFormat="false" ht="12.8" hidden="false" customHeight="true" outlineLevel="0" collapsed="false"/>
    <row r="1046061" customFormat="false" ht="12.8" hidden="false" customHeight="true" outlineLevel="0" collapsed="false"/>
    <row r="1046062" customFormat="false" ht="12.8" hidden="false" customHeight="true" outlineLevel="0" collapsed="false"/>
    <row r="1046063" customFormat="false" ht="12.8" hidden="false" customHeight="true" outlineLevel="0" collapsed="false"/>
    <row r="1046064" customFormat="false" ht="12.8" hidden="false" customHeight="true" outlineLevel="0" collapsed="false"/>
    <row r="1046065" customFormat="false" ht="12.8" hidden="false" customHeight="true" outlineLevel="0" collapsed="false"/>
    <row r="1046066" customFormat="false" ht="12.8" hidden="false" customHeight="true" outlineLevel="0" collapsed="false"/>
    <row r="1046067" customFormat="false" ht="12.8" hidden="false" customHeight="true" outlineLevel="0" collapsed="false"/>
    <row r="1046068" customFormat="false" ht="12.8" hidden="false" customHeight="true" outlineLevel="0" collapsed="false"/>
    <row r="1046069" customFormat="false" ht="12.8" hidden="false" customHeight="true" outlineLevel="0" collapsed="false"/>
    <row r="1046070" customFormat="false" ht="12.8" hidden="false" customHeight="true" outlineLevel="0" collapsed="false"/>
    <row r="1046071" customFormat="false" ht="12.8" hidden="false" customHeight="true" outlineLevel="0" collapsed="false"/>
    <row r="1046072" customFormat="false" ht="12.8" hidden="false" customHeight="true" outlineLevel="0" collapsed="false"/>
    <row r="1046073" customFormat="false" ht="12.8" hidden="false" customHeight="true" outlineLevel="0" collapsed="false"/>
    <row r="1046074" customFormat="false" ht="12.8" hidden="false" customHeight="true" outlineLevel="0" collapsed="false"/>
    <row r="1046075" customFormat="false" ht="12.8" hidden="false" customHeight="true" outlineLevel="0" collapsed="false"/>
    <row r="1046076" customFormat="false" ht="12.8" hidden="false" customHeight="true" outlineLevel="0" collapsed="false"/>
    <row r="1046077" customFormat="false" ht="12.8" hidden="false" customHeight="true" outlineLevel="0" collapsed="false"/>
    <row r="1046078" customFormat="false" ht="12.8" hidden="false" customHeight="true" outlineLevel="0" collapsed="false"/>
    <row r="1046079" customFormat="false" ht="12.8" hidden="false" customHeight="true" outlineLevel="0" collapsed="false"/>
    <row r="1046080" customFormat="false" ht="12.8" hidden="false" customHeight="true" outlineLevel="0" collapsed="false"/>
    <row r="1046081" customFormat="false" ht="12.8" hidden="false" customHeight="true" outlineLevel="0" collapsed="false"/>
    <row r="1046082" customFormat="false" ht="12.8" hidden="false" customHeight="true" outlineLevel="0" collapsed="false"/>
    <row r="1046083" customFormat="false" ht="12.8" hidden="false" customHeight="true" outlineLevel="0" collapsed="false"/>
    <row r="1046084" customFormat="false" ht="12.8" hidden="false" customHeight="true" outlineLevel="0" collapsed="false"/>
    <row r="1046085" customFormat="false" ht="12.8" hidden="false" customHeight="true" outlineLevel="0" collapsed="false"/>
    <row r="1046086" customFormat="false" ht="12.8" hidden="false" customHeight="true" outlineLevel="0" collapsed="false"/>
    <row r="1046087" customFormat="false" ht="12.8" hidden="false" customHeight="true" outlineLevel="0" collapsed="false"/>
    <row r="1046088" customFormat="false" ht="12.8" hidden="false" customHeight="true" outlineLevel="0" collapsed="false"/>
    <row r="1046089" customFormat="false" ht="12.8" hidden="false" customHeight="true" outlineLevel="0" collapsed="false"/>
    <row r="1046090" customFormat="false" ht="12.8" hidden="false" customHeight="true" outlineLevel="0" collapsed="false"/>
    <row r="1046091" customFormat="false" ht="12.8" hidden="false" customHeight="true" outlineLevel="0" collapsed="false"/>
    <row r="1046092" customFormat="false" ht="12.8" hidden="false" customHeight="true" outlineLevel="0" collapsed="false"/>
    <row r="1046093" customFormat="false" ht="12.8" hidden="false" customHeight="true" outlineLevel="0" collapsed="false"/>
    <row r="1046094" customFormat="false" ht="12.8" hidden="false" customHeight="true" outlineLevel="0" collapsed="false"/>
    <row r="1046095" customFormat="false" ht="12.8" hidden="false" customHeight="true" outlineLevel="0" collapsed="false"/>
    <row r="1046096" customFormat="false" ht="12.8" hidden="false" customHeight="true" outlineLevel="0" collapsed="false"/>
    <row r="1046097" customFormat="false" ht="12.8" hidden="false" customHeight="true" outlineLevel="0" collapsed="false"/>
    <row r="1046098" customFormat="false" ht="12.8" hidden="false" customHeight="true" outlineLevel="0" collapsed="false"/>
    <row r="1046099" customFormat="false" ht="12.8" hidden="false" customHeight="true" outlineLevel="0" collapsed="false"/>
    <row r="1046100" customFormat="false" ht="12.8" hidden="false" customHeight="true" outlineLevel="0" collapsed="false"/>
    <row r="1046101" customFormat="false" ht="12.8" hidden="false" customHeight="true" outlineLevel="0" collapsed="false"/>
    <row r="1046102" customFormat="false" ht="12.8" hidden="false" customHeight="true" outlineLevel="0" collapsed="false"/>
    <row r="1046103" customFormat="false" ht="12.8" hidden="false" customHeight="true" outlineLevel="0" collapsed="false"/>
    <row r="1046104" customFormat="false" ht="12.8" hidden="false" customHeight="true" outlineLevel="0" collapsed="false"/>
    <row r="1046105" customFormat="false" ht="12.8" hidden="false" customHeight="true" outlineLevel="0" collapsed="false"/>
    <row r="1046106" customFormat="false" ht="12.8" hidden="false" customHeight="true" outlineLevel="0" collapsed="false"/>
    <row r="1046107" customFormat="false" ht="12.8" hidden="false" customHeight="true" outlineLevel="0" collapsed="false"/>
    <row r="1046108" customFormat="false" ht="12.8" hidden="false" customHeight="true" outlineLevel="0" collapsed="false"/>
    <row r="1046109" customFormat="false" ht="12.8" hidden="false" customHeight="true" outlineLevel="0" collapsed="false"/>
    <row r="1046110" customFormat="false" ht="12.8" hidden="false" customHeight="true" outlineLevel="0" collapsed="false"/>
    <row r="1046111" customFormat="false" ht="12.8" hidden="false" customHeight="true" outlineLevel="0" collapsed="false"/>
    <row r="1046112" customFormat="false" ht="12.8" hidden="false" customHeight="true" outlineLevel="0" collapsed="false"/>
    <row r="1046113" customFormat="false" ht="12.8" hidden="false" customHeight="true" outlineLevel="0" collapsed="false"/>
    <row r="1046114" customFormat="false" ht="12.8" hidden="false" customHeight="true" outlineLevel="0" collapsed="false"/>
    <row r="1046115" customFormat="false" ht="12.8" hidden="false" customHeight="true" outlineLevel="0" collapsed="false"/>
    <row r="1046116" customFormat="false" ht="12.8" hidden="false" customHeight="true" outlineLevel="0" collapsed="false"/>
    <row r="1046117" customFormat="false" ht="12.8" hidden="false" customHeight="true" outlineLevel="0" collapsed="false"/>
    <row r="1046118" customFormat="false" ht="12.8" hidden="false" customHeight="true" outlineLevel="0" collapsed="false"/>
    <row r="1046119" customFormat="false" ht="12.8" hidden="false" customHeight="true" outlineLevel="0" collapsed="false"/>
    <row r="1046120" customFormat="false" ht="12.8" hidden="false" customHeight="true" outlineLevel="0" collapsed="false"/>
    <row r="1046121" customFormat="false" ht="12.8" hidden="false" customHeight="true" outlineLevel="0" collapsed="false"/>
    <row r="1046122" customFormat="false" ht="12.8" hidden="false" customHeight="true" outlineLevel="0" collapsed="false"/>
    <row r="1046123" customFormat="false" ht="12.8" hidden="false" customHeight="true" outlineLevel="0" collapsed="false"/>
    <row r="1046124" customFormat="false" ht="12.8" hidden="false" customHeight="true" outlineLevel="0" collapsed="false"/>
    <row r="1046125" customFormat="false" ht="12.8" hidden="false" customHeight="true" outlineLevel="0" collapsed="false"/>
    <row r="1046126" customFormat="false" ht="12.8" hidden="false" customHeight="true" outlineLevel="0" collapsed="false"/>
    <row r="1046127" customFormat="false" ht="12.8" hidden="false" customHeight="true" outlineLevel="0" collapsed="false"/>
    <row r="1046128" customFormat="false" ht="12.8" hidden="false" customHeight="true" outlineLevel="0" collapsed="false"/>
    <row r="1046129" customFormat="false" ht="12.8" hidden="false" customHeight="true" outlineLevel="0" collapsed="false"/>
    <row r="1046130" customFormat="false" ht="12.8" hidden="false" customHeight="true" outlineLevel="0" collapsed="false"/>
    <row r="1046131" customFormat="false" ht="12.8" hidden="false" customHeight="true" outlineLevel="0" collapsed="false"/>
    <row r="1046132" customFormat="false" ht="12.8" hidden="false" customHeight="true" outlineLevel="0" collapsed="false"/>
    <row r="1046133" customFormat="false" ht="12.8" hidden="false" customHeight="true" outlineLevel="0" collapsed="false"/>
    <row r="1046134" customFormat="false" ht="12.8" hidden="false" customHeight="true" outlineLevel="0" collapsed="false"/>
    <row r="1046135" customFormat="false" ht="12.8" hidden="false" customHeight="true" outlineLevel="0" collapsed="false"/>
    <row r="1046136" customFormat="false" ht="12.8" hidden="false" customHeight="true" outlineLevel="0" collapsed="false"/>
    <row r="1046137" customFormat="false" ht="12.8" hidden="false" customHeight="true" outlineLevel="0" collapsed="false"/>
    <row r="1046138" customFormat="false" ht="12.8" hidden="false" customHeight="true" outlineLevel="0" collapsed="false"/>
    <row r="1046139" customFormat="false" ht="12.8" hidden="false" customHeight="true" outlineLevel="0" collapsed="false"/>
    <row r="1046140" customFormat="false" ht="12.8" hidden="false" customHeight="true" outlineLevel="0" collapsed="false"/>
    <row r="1046141" customFormat="false" ht="12.8" hidden="false" customHeight="true" outlineLevel="0" collapsed="false"/>
    <row r="1046142" customFormat="false" ht="12.8" hidden="false" customHeight="true" outlineLevel="0" collapsed="false"/>
    <row r="1046143" customFormat="false" ht="12.8" hidden="false" customHeight="true" outlineLevel="0" collapsed="false"/>
    <row r="1046144" customFormat="false" ht="12.8" hidden="false" customHeight="true" outlineLevel="0" collapsed="false"/>
    <row r="1046145" customFormat="false" ht="12.8" hidden="false" customHeight="true" outlineLevel="0" collapsed="false"/>
    <row r="1046146" customFormat="false" ht="12.8" hidden="false" customHeight="true" outlineLevel="0" collapsed="false"/>
    <row r="1046147" customFormat="false" ht="12.8" hidden="false" customHeight="true" outlineLevel="0" collapsed="false"/>
    <row r="1046148" customFormat="false" ht="12.8" hidden="false" customHeight="true" outlineLevel="0" collapsed="false"/>
    <row r="1046149" customFormat="false" ht="12.8" hidden="false" customHeight="true" outlineLevel="0" collapsed="false"/>
    <row r="1046150" customFormat="false" ht="12.8" hidden="false" customHeight="true" outlineLevel="0" collapsed="false"/>
    <row r="1046151" customFormat="false" ht="12.8" hidden="false" customHeight="true" outlineLevel="0" collapsed="false"/>
    <row r="1046152" customFormat="false" ht="12.8" hidden="false" customHeight="true" outlineLevel="0" collapsed="false"/>
    <row r="1046153" customFormat="false" ht="12.8" hidden="false" customHeight="true" outlineLevel="0" collapsed="false"/>
    <row r="1046154" customFormat="false" ht="12.8" hidden="false" customHeight="true" outlineLevel="0" collapsed="false"/>
    <row r="1046155" customFormat="false" ht="12.8" hidden="false" customHeight="true" outlineLevel="0" collapsed="false"/>
    <row r="1046156" customFormat="false" ht="12.8" hidden="false" customHeight="true" outlineLevel="0" collapsed="false"/>
    <row r="1046157" customFormat="false" ht="12.8" hidden="false" customHeight="true" outlineLevel="0" collapsed="false"/>
    <row r="1046158" customFormat="false" ht="12.8" hidden="false" customHeight="true" outlineLevel="0" collapsed="false"/>
    <row r="1046159" customFormat="false" ht="12.8" hidden="false" customHeight="true" outlineLevel="0" collapsed="false"/>
    <row r="1046160" customFormat="false" ht="12.8" hidden="false" customHeight="true" outlineLevel="0" collapsed="false"/>
    <row r="1046161" customFormat="false" ht="12.8" hidden="false" customHeight="true" outlineLevel="0" collapsed="false"/>
    <row r="1046162" customFormat="false" ht="12.8" hidden="false" customHeight="true" outlineLevel="0" collapsed="false"/>
    <row r="1046163" customFormat="false" ht="12.8" hidden="false" customHeight="true" outlineLevel="0" collapsed="false"/>
    <row r="1046164" customFormat="false" ht="12.8" hidden="false" customHeight="true" outlineLevel="0" collapsed="false"/>
    <row r="1046165" customFormat="false" ht="12.8" hidden="false" customHeight="true" outlineLevel="0" collapsed="false"/>
    <row r="1046166" customFormat="false" ht="12.8" hidden="false" customHeight="true" outlineLevel="0" collapsed="false"/>
    <row r="1046167" customFormat="false" ht="12.8" hidden="false" customHeight="true" outlineLevel="0" collapsed="false"/>
    <row r="1046168" customFormat="false" ht="12.8" hidden="false" customHeight="true" outlineLevel="0" collapsed="false"/>
    <row r="1046169" customFormat="false" ht="12.8" hidden="false" customHeight="true" outlineLevel="0" collapsed="false"/>
    <row r="1046170" customFormat="false" ht="12.8" hidden="false" customHeight="true" outlineLevel="0" collapsed="false"/>
    <row r="1046171" customFormat="false" ht="12.8" hidden="false" customHeight="true" outlineLevel="0" collapsed="false"/>
    <row r="1046172" customFormat="false" ht="12.8" hidden="false" customHeight="true" outlineLevel="0" collapsed="false"/>
    <row r="1046173" customFormat="false" ht="12.8" hidden="false" customHeight="true" outlineLevel="0" collapsed="false"/>
    <row r="1046174" customFormat="false" ht="12.8" hidden="false" customHeight="true" outlineLevel="0" collapsed="false"/>
    <row r="1046175" customFormat="false" ht="12.8" hidden="false" customHeight="true" outlineLevel="0" collapsed="false"/>
    <row r="1046176" customFormat="false" ht="12.8" hidden="false" customHeight="true" outlineLevel="0" collapsed="false"/>
    <row r="1046177" customFormat="false" ht="12.8" hidden="false" customHeight="true" outlineLevel="0" collapsed="false"/>
    <row r="1046178" customFormat="false" ht="12.8" hidden="false" customHeight="true" outlineLevel="0" collapsed="false"/>
    <row r="1046179" customFormat="false" ht="12.8" hidden="false" customHeight="true" outlineLevel="0" collapsed="false"/>
    <row r="1046180" customFormat="false" ht="12.8" hidden="false" customHeight="true" outlineLevel="0" collapsed="false"/>
    <row r="1046181" customFormat="false" ht="12.8" hidden="false" customHeight="true" outlineLevel="0" collapsed="false"/>
    <row r="1046182" customFormat="false" ht="12.8" hidden="false" customHeight="true" outlineLevel="0" collapsed="false"/>
    <row r="1046183" customFormat="false" ht="12.8" hidden="false" customHeight="true" outlineLevel="0" collapsed="false"/>
    <row r="1046184" customFormat="false" ht="12.8" hidden="false" customHeight="true" outlineLevel="0" collapsed="false"/>
    <row r="1046185" customFormat="false" ht="12.8" hidden="false" customHeight="true" outlineLevel="0" collapsed="false"/>
    <row r="1046186" customFormat="false" ht="12.8" hidden="false" customHeight="true" outlineLevel="0" collapsed="false"/>
    <row r="1046187" customFormat="false" ht="12.8" hidden="false" customHeight="true" outlineLevel="0" collapsed="false"/>
    <row r="1046188" customFormat="false" ht="12.8" hidden="false" customHeight="true" outlineLevel="0" collapsed="false"/>
    <row r="1046189" customFormat="false" ht="12.8" hidden="false" customHeight="true" outlineLevel="0" collapsed="false"/>
    <row r="1046190" customFormat="false" ht="12.8" hidden="false" customHeight="true" outlineLevel="0" collapsed="false"/>
    <row r="1046191" customFormat="false" ht="12.8" hidden="false" customHeight="true" outlineLevel="0" collapsed="false"/>
    <row r="1046192" customFormat="false" ht="12.8" hidden="false" customHeight="true" outlineLevel="0" collapsed="false"/>
    <row r="1046193" customFormat="false" ht="12.8" hidden="false" customHeight="true" outlineLevel="0" collapsed="false"/>
    <row r="1046194" customFormat="false" ht="12.8" hidden="false" customHeight="true" outlineLevel="0" collapsed="false"/>
    <row r="1046195" customFormat="false" ht="12.8" hidden="false" customHeight="true" outlineLevel="0" collapsed="false"/>
    <row r="1046196" customFormat="false" ht="12.8" hidden="false" customHeight="true" outlineLevel="0" collapsed="false"/>
    <row r="1046197" customFormat="false" ht="12.8" hidden="false" customHeight="true" outlineLevel="0" collapsed="false"/>
    <row r="1046198" customFormat="false" ht="12.8" hidden="false" customHeight="true" outlineLevel="0" collapsed="false"/>
    <row r="1046199" customFormat="false" ht="12.8" hidden="false" customHeight="true" outlineLevel="0" collapsed="false"/>
    <row r="1046200" customFormat="false" ht="12.8" hidden="false" customHeight="true" outlineLevel="0" collapsed="false"/>
    <row r="1046201" customFormat="false" ht="12.8" hidden="false" customHeight="true" outlineLevel="0" collapsed="false"/>
    <row r="1046202" customFormat="false" ht="12.8" hidden="false" customHeight="true" outlineLevel="0" collapsed="false"/>
    <row r="1046203" customFormat="false" ht="12.8" hidden="false" customHeight="true" outlineLevel="0" collapsed="false"/>
    <row r="1046204" customFormat="false" ht="12.8" hidden="false" customHeight="true" outlineLevel="0" collapsed="false"/>
    <row r="1046205" customFormat="false" ht="12.8" hidden="false" customHeight="true" outlineLevel="0" collapsed="false"/>
    <row r="1046206" customFormat="false" ht="12.8" hidden="false" customHeight="true" outlineLevel="0" collapsed="false"/>
    <row r="1046207" customFormat="false" ht="12.8" hidden="false" customHeight="true" outlineLevel="0" collapsed="false"/>
    <row r="1046208" customFormat="false" ht="12.8" hidden="false" customHeight="true" outlineLevel="0" collapsed="false"/>
    <row r="1046209" customFormat="false" ht="12.8" hidden="false" customHeight="true" outlineLevel="0" collapsed="false"/>
    <row r="1046210" customFormat="false" ht="12.8" hidden="false" customHeight="true" outlineLevel="0" collapsed="false"/>
    <row r="1046211" customFormat="false" ht="12.8" hidden="false" customHeight="true" outlineLevel="0" collapsed="false"/>
    <row r="1046212" customFormat="false" ht="12.8" hidden="false" customHeight="true" outlineLevel="0" collapsed="false"/>
    <row r="1046213" customFormat="false" ht="12.8" hidden="false" customHeight="true" outlineLevel="0" collapsed="false"/>
    <row r="1046214" customFormat="false" ht="12.8" hidden="false" customHeight="true" outlineLevel="0" collapsed="false"/>
    <row r="1046215" customFormat="false" ht="12.8" hidden="false" customHeight="true" outlineLevel="0" collapsed="false"/>
    <row r="1046216" customFormat="false" ht="12.8" hidden="false" customHeight="true" outlineLevel="0" collapsed="false"/>
    <row r="1046217" customFormat="false" ht="12.8" hidden="false" customHeight="true" outlineLevel="0" collapsed="false"/>
    <row r="1046218" customFormat="false" ht="12.8" hidden="false" customHeight="true" outlineLevel="0" collapsed="false"/>
    <row r="1046219" customFormat="false" ht="12.8" hidden="false" customHeight="true" outlineLevel="0" collapsed="false"/>
    <row r="1046220" customFormat="false" ht="12.8" hidden="false" customHeight="true" outlineLevel="0" collapsed="false"/>
    <row r="1046221" customFormat="false" ht="12.8" hidden="false" customHeight="true" outlineLevel="0" collapsed="false"/>
    <row r="1046222" customFormat="false" ht="12.8" hidden="false" customHeight="true" outlineLevel="0" collapsed="false"/>
    <row r="1046223" customFormat="false" ht="12.8" hidden="false" customHeight="true" outlineLevel="0" collapsed="false"/>
    <row r="1046224" customFormat="false" ht="12.8" hidden="false" customHeight="true" outlineLevel="0" collapsed="false"/>
    <row r="1046225" customFormat="false" ht="12.8" hidden="false" customHeight="true" outlineLevel="0" collapsed="false"/>
    <row r="1046226" customFormat="false" ht="12.8" hidden="false" customHeight="true" outlineLevel="0" collapsed="false"/>
    <row r="1046227" customFormat="false" ht="12.8" hidden="false" customHeight="true" outlineLevel="0" collapsed="false"/>
    <row r="1046228" customFormat="false" ht="12.8" hidden="false" customHeight="true" outlineLevel="0" collapsed="false"/>
    <row r="1046229" customFormat="false" ht="12.8" hidden="false" customHeight="true" outlineLevel="0" collapsed="false"/>
    <row r="1046230" customFormat="false" ht="12.8" hidden="false" customHeight="true" outlineLevel="0" collapsed="false"/>
    <row r="1046231" customFormat="false" ht="12.8" hidden="false" customHeight="true" outlineLevel="0" collapsed="false"/>
    <row r="1046232" customFormat="false" ht="12.8" hidden="false" customHeight="true" outlineLevel="0" collapsed="false"/>
    <row r="1046233" customFormat="false" ht="12.8" hidden="false" customHeight="true" outlineLevel="0" collapsed="false"/>
    <row r="1046234" customFormat="false" ht="12.8" hidden="false" customHeight="true" outlineLevel="0" collapsed="false"/>
    <row r="1046235" customFormat="false" ht="12.8" hidden="false" customHeight="true" outlineLevel="0" collapsed="false"/>
    <row r="1046236" customFormat="false" ht="12.8" hidden="false" customHeight="true" outlineLevel="0" collapsed="false"/>
    <row r="1046237" customFormat="false" ht="12.8" hidden="false" customHeight="true" outlineLevel="0" collapsed="false"/>
    <row r="1046238" customFormat="false" ht="12.8" hidden="false" customHeight="true" outlineLevel="0" collapsed="false"/>
    <row r="1046239" customFormat="false" ht="12.8" hidden="false" customHeight="true" outlineLevel="0" collapsed="false"/>
    <row r="1046240" customFormat="false" ht="12.8" hidden="false" customHeight="true" outlineLevel="0" collapsed="false"/>
    <row r="1046241" customFormat="false" ht="12.8" hidden="false" customHeight="true" outlineLevel="0" collapsed="false"/>
    <row r="1046242" customFormat="false" ht="12.8" hidden="false" customHeight="true" outlineLevel="0" collapsed="false"/>
    <row r="1046243" customFormat="false" ht="12.8" hidden="false" customHeight="true" outlineLevel="0" collapsed="false"/>
    <row r="1046244" customFormat="false" ht="12.8" hidden="false" customHeight="true" outlineLevel="0" collapsed="false"/>
    <row r="1046245" customFormat="false" ht="12.8" hidden="false" customHeight="true" outlineLevel="0" collapsed="false"/>
    <row r="1046246" customFormat="false" ht="12.8" hidden="false" customHeight="true" outlineLevel="0" collapsed="false"/>
    <row r="1046247" customFormat="false" ht="12.8" hidden="false" customHeight="true" outlineLevel="0" collapsed="false"/>
    <row r="1046248" customFormat="false" ht="12.8" hidden="false" customHeight="true" outlineLevel="0" collapsed="false"/>
    <row r="1046249" customFormat="false" ht="12.8" hidden="false" customHeight="true" outlineLevel="0" collapsed="false"/>
    <row r="1046250" customFormat="false" ht="12.8" hidden="false" customHeight="true" outlineLevel="0" collapsed="false"/>
    <row r="1046251" customFormat="false" ht="12.8" hidden="false" customHeight="true" outlineLevel="0" collapsed="false"/>
    <row r="1046252" customFormat="false" ht="12.8" hidden="false" customHeight="true" outlineLevel="0" collapsed="false"/>
    <row r="1046253" customFormat="false" ht="12.8" hidden="false" customHeight="true" outlineLevel="0" collapsed="false"/>
    <row r="1046254" customFormat="false" ht="12.8" hidden="false" customHeight="true" outlineLevel="0" collapsed="false"/>
    <row r="1046255" customFormat="false" ht="12.8" hidden="false" customHeight="true" outlineLevel="0" collapsed="false"/>
    <row r="1046256" customFormat="false" ht="12.8" hidden="false" customHeight="true" outlineLevel="0" collapsed="false"/>
    <row r="1046257" customFormat="false" ht="12.8" hidden="false" customHeight="true" outlineLevel="0" collapsed="false"/>
    <row r="1046258" customFormat="false" ht="12.8" hidden="false" customHeight="true" outlineLevel="0" collapsed="false"/>
    <row r="1046259" customFormat="false" ht="12.8" hidden="false" customHeight="true" outlineLevel="0" collapsed="false"/>
    <row r="1046260" customFormat="false" ht="12.8" hidden="false" customHeight="true" outlineLevel="0" collapsed="false"/>
    <row r="1046261" customFormat="false" ht="12.8" hidden="false" customHeight="true" outlineLevel="0" collapsed="false"/>
    <row r="1046262" customFormat="false" ht="12.8" hidden="false" customHeight="true" outlineLevel="0" collapsed="false"/>
    <row r="1046263" customFormat="false" ht="12.8" hidden="false" customHeight="true" outlineLevel="0" collapsed="false"/>
    <row r="1046264" customFormat="false" ht="12.8" hidden="false" customHeight="true" outlineLevel="0" collapsed="false"/>
    <row r="1046265" customFormat="false" ht="12.8" hidden="false" customHeight="true" outlineLevel="0" collapsed="false"/>
    <row r="1046266" customFormat="false" ht="12.8" hidden="false" customHeight="true" outlineLevel="0" collapsed="false"/>
    <row r="1046267" customFormat="false" ht="12.8" hidden="false" customHeight="true" outlineLevel="0" collapsed="false"/>
    <row r="1046268" customFormat="false" ht="12.8" hidden="false" customHeight="true" outlineLevel="0" collapsed="false"/>
    <row r="1046269" customFormat="false" ht="12.8" hidden="false" customHeight="true" outlineLevel="0" collapsed="false"/>
    <row r="1046270" customFormat="false" ht="12.8" hidden="false" customHeight="true" outlineLevel="0" collapsed="false"/>
    <row r="1046271" customFormat="false" ht="12.8" hidden="false" customHeight="true" outlineLevel="0" collapsed="false"/>
    <row r="1046272" customFormat="false" ht="12.8" hidden="false" customHeight="true" outlineLevel="0" collapsed="false"/>
    <row r="1046273" customFormat="false" ht="12.8" hidden="false" customHeight="true" outlineLevel="0" collapsed="false"/>
    <row r="1046274" customFormat="false" ht="12.8" hidden="false" customHeight="true" outlineLevel="0" collapsed="false"/>
    <row r="1046275" customFormat="false" ht="12.8" hidden="false" customHeight="true" outlineLevel="0" collapsed="false"/>
    <row r="1046276" customFormat="false" ht="12.8" hidden="false" customHeight="true" outlineLevel="0" collapsed="false"/>
    <row r="1046277" customFormat="false" ht="12.8" hidden="false" customHeight="true" outlineLevel="0" collapsed="false"/>
    <row r="1046278" customFormat="false" ht="12.8" hidden="false" customHeight="true" outlineLevel="0" collapsed="false"/>
    <row r="1046279" customFormat="false" ht="12.8" hidden="false" customHeight="true" outlineLevel="0" collapsed="false"/>
    <row r="1046280" customFormat="false" ht="12.8" hidden="false" customHeight="true" outlineLevel="0" collapsed="false"/>
    <row r="1046281" customFormat="false" ht="12.8" hidden="false" customHeight="true" outlineLevel="0" collapsed="false"/>
    <row r="1046282" customFormat="false" ht="12.8" hidden="false" customHeight="true" outlineLevel="0" collapsed="false"/>
    <row r="1046283" customFormat="false" ht="12.8" hidden="false" customHeight="true" outlineLevel="0" collapsed="false"/>
    <row r="1046284" customFormat="false" ht="12.8" hidden="false" customHeight="true" outlineLevel="0" collapsed="false"/>
    <row r="1046285" customFormat="false" ht="12.8" hidden="false" customHeight="true" outlineLevel="0" collapsed="false"/>
    <row r="1046286" customFormat="false" ht="12.8" hidden="false" customHeight="true" outlineLevel="0" collapsed="false"/>
    <row r="1046287" customFormat="false" ht="12.8" hidden="false" customHeight="true" outlineLevel="0" collapsed="false"/>
    <row r="1046288" customFormat="false" ht="12.8" hidden="false" customHeight="true" outlineLevel="0" collapsed="false"/>
    <row r="1046289" customFormat="false" ht="12.8" hidden="false" customHeight="true" outlineLevel="0" collapsed="false"/>
    <row r="1046290" customFormat="false" ht="12.8" hidden="false" customHeight="true" outlineLevel="0" collapsed="false"/>
    <row r="1046291" customFormat="false" ht="12.8" hidden="false" customHeight="true" outlineLevel="0" collapsed="false"/>
    <row r="1046292" customFormat="false" ht="12.8" hidden="false" customHeight="true" outlineLevel="0" collapsed="false"/>
    <row r="1046293" customFormat="false" ht="12.8" hidden="false" customHeight="true" outlineLevel="0" collapsed="false"/>
    <row r="1046294" customFormat="false" ht="12.8" hidden="false" customHeight="true" outlineLevel="0" collapsed="false"/>
    <row r="1046295" customFormat="false" ht="12.8" hidden="false" customHeight="true" outlineLevel="0" collapsed="false"/>
    <row r="1046296" customFormat="false" ht="12.8" hidden="false" customHeight="true" outlineLevel="0" collapsed="false"/>
    <row r="1046297" customFormat="false" ht="12.8" hidden="false" customHeight="true" outlineLevel="0" collapsed="false"/>
    <row r="1046298" customFormat="false" ht="12.8" hidden="false" customHeight="true" outlineLevel="0" collapsed="false"/>
    <row r="1046299" customFormat="false" ht="12.8" hidden="false" customHeight="true" outlineLevel="0" collapsed="false"/>
    <row r="1046300" customFormat="false" ht="12.8" hidden="false" customHeight="true" outlineLevel="0" collapsed="false"/>
    <row r="1046301" customFormat="false" ht="12.8" hidden="false" customHeight="true" outlineLevel="0" collapsed="false"/>
    <row r="1046302" customFormat="false" ht="12.8" hidden="false" customHeight="true" outlineLevel="0" collapsed="false"/>
    <row r="1046303" customFormat="false" ht="12.8" hidden="false" customHeight="true" outlineLevel="0" collapsed="false"/>
    <row r="1046304" customFormat="false" ht="12.8" hidden="false" customHeight="true" outlineLevel="0" collapsed="false"/>
    <row r="1046305" customFormat="false" ht="12.8" hidden="false" customHeight="true" outlineLevel="0" collapsed="false"/>
    <row r="1046306" customFormat="false" ht="12.8" hidden="false" customHeight="true" outlineLevel="0" collapsed="false"/>
    <row r="1046307" customFormat="false" ht="12.8" hidden="false" customHeight="true" outlineLevel="0" collapsed="false"/>
    <row r="1046308" customFormat="false" ht="12.8" hidden="false" customHeight="true" outlineLevel="0" collapsed="false"/>
    <row r="1046309" customFormat="false" ht="12.8" hidden="false" customHeight="true" outlineLevel="0" collapsed="false"/>
    <row r="1046310" customFormat="false" ht="12.8" hidden="false" customHeight="true" outlineLevel="0" collapsed="false"/>
    <row r="1046311" customFormat="false" ht="12.8" hidden="false" customHeight="true" outlineLevel="0" collapsed="false"/>
    <row r="1046312" customFormat="false" ht="12.8" hidden="false" customHeight="true" outlineLevel="0" collapsed="false"/>
    <row r="1046313" customFormat="false" ht="12.8" hidden="false" customHeight="true" outlineLevel="0" collapsed="false"/>
    <row r="1046314" customFormat="false" ht="12.8" hidden="false" customHeight="true" outlineLevel="0" collapsed="false"/>
    <row r="1046315" customFormat="false" ht="12.8" hidden="false" customHeight="true" outlineLevel="0" collapsed="false"/>
    <row r="1046316" customFormat="false" ht="12.8" hidden="false" customHeight="true" outlineLevel="0" collapsed="false"/>
    <row r="1046317" customFormat="false" ht="12.8" hidden="false" customHeight="true" outlineLevel="0" collapsed="false"/>
    <row r="1046318" customFormat="false" ht="12.8" hidden="false" customHeight="true" outlineLevel="0" collapsed="false"/>
    <row r="1046319" customFormat="false" ht="12.8" hidden="false" customHeight="true" outlineLevel="0" collapsed="false"/>
    <row r="1046320" customFormat="false" ht="12.8" hidden="false" customHeight="true" outlineLevel="0" collapsed="false"/>
    <row r="1046321" customFormat="false" ht="12.8" hidden="false" customHeight="true" outlineLevel="0" collapsed="false"/>
    <row r="1046322" customFormat="false" ht="12.8" hidden="false" customHeight="true" outlineLevel="0" collapsed="false"/>
    <row r="1046323" customFormat="false" ht="12.8" hidden="false" customHeight="true" outlineLevel="0" collapsed="false"/>
    <row r="1046324" customFormat="false" ht="12.8" hidden="false" customHeight="true" outlineLevel="0" collapsed="false"/>
    <row r="1046325" customFormat="false" ht="12.8" hidden="false" customHeight="true" outlineLevel="0" collapsed="false"/>
    <row r="1046326" customFormat="false" ht="12.8" hidden="false" customHeight="true" outlineLevel="0" collapsed="false"/>
    <row r="1046327" customFormat="false" ht="12.8" hidden="false" customHeight="true" outlineLevel="0" collapsed="false"/>
    <row r="1046328" customFormat="false" ht="12.8" hidden="false" customHeight="true" outlineLevel="0" collapsed="false"/>
    <row r="1046329" customFormat="false" ht="12.8" hidden="false" customHeight="true" outlineLevel="0" collapsed="false"/>
    <row r="1046330" customFormat="false" ht="12.8" hidden="false" customHeight="true" outlineLevel="0" collapsed="false"/>
    <row r="1046331" customFormat="false" ht="12.8" hidden="false" customHeight="true" outlineLevel="0" collapsed="false"/>
    <row r="1046332" customFormat="false" ht="12.8" hidden="false" customHeight="true" outlineLevel="0" collapsed="false"/>
    <row r="1046333" customFormat="false" ht="12.8" hidden="false" customHeight="true" outlineLevel="0" collapsed="false"/>
    <row r="1046334" customFormat="false" ht="12.8" hidden="false" customHeight="true" outlineLevel="0" collapsed="false"/>
    <row r="1046335" customFormat="false" ht="12.8" hidden="false" customHeight="true" outlineLevel="0" collapsed="false"/>
    <row r="1046336" customFormat="false" ht="12.8" hidden="false" customHeight="true" outlineLevel="0" collapsed="false"/>
    <row r="1046337" customFormat="false" ht="12.8" hidden="false" customHeight="true" outlineLevel="0" collapsed="false"/>
    <row r="1046338" customFormat="false" ht="12.8" hidden="false" customHeight="true" outlineLevel="0" collapsed="false"/>
    <row r="1046339" customFormat="false" ht="12.8" hidden="false" customHeight="true" outlineLevel="0" collapsed="false"/>
    <row r="1046340" customFormat="false" ht="12.8" hidden="false" customHeight="true" outlineLevel="0" collapsed="false"/>
    <row r="1046341" customFormat="false" ht="12.8" hidden="false" customHeight="true" outlineLevel="0" collapsed="false"/>
    <row r="1046342" customFormat="false" ht="12.8" hidden="false" customHeight="true" outlineLevel="0" collapsed="false"/>
    <row r="1046343" customFormat="false" ht="12.8" hidden="false" customHeight="true" outlineLevel="0" collapsed="false"/>
    <row r="1046344" customFormat="false" ht="12.8" hidden="false" customHeight="true" outlineLevel="0" collapsed="false"/>
    <row r="1046345" customFormat="false" ht="12.8" hidden="false" customHeight="true" outlineLevel="0" collapsed="false"/>
    <row r="1046346" customFormat="false" ht="12.8" hidden="false" customHeight="true" outlineLevel="0" collapsed="false"/>
    <row r="1046347" customFormat="false" ht="12.8" hidden="false" customHeight="true" outlineLevel="0" collapsed="false"/>
    <row r="1046348" customFormat="false" ht="12.8" hidden="false" customHeight="true" outlineLevel="0" collapsed="false"/>
    <row r="1046349" customFormat="false" ht="12.8" hidden="false" customHeight="true" outlineLevel="0" collapsed="false"/>
    <row r="1046350" customFormat="false" ht="12.8" hidden="false" customHeight="true" outlineLevel="0" collapsed="false"/>
    <row r="1046351" customFormat="false" ht="12.8" hidden="false" customHeight="true" outlineLevel="0" collapsed="false"/>
    <row r="1046352" customFormat="false" ht="12.8" hidden="false" customHeight="true" outlineLevel="0" collapsed="false"/>
    <row r="1046353" customFormat="false" ht="12.8" hidden="false" customHeight="true" outlineLevel="0" collapsed="false"/>
    <row r="1046354" customFormat="false" ht="12.8" hidden="false" customHeight="true" outlineLevel="0" collapsed="false"/>
    <row r="1046355" customFormat="false" ht="12.8" hidden="false" customHeight="true" outlineLevel="0" collapsed="false"/>
    <row r="1046356" customFormat="false" ht="12.8" hidden="false" customHeight="true" outlineLevel="0" collapsed="false"/>
    <row r="1046357" customFormat="false" ht="12.8" hidden="false" customHeight="true" outlineLevel="0" collapsed="false"/>
    <row r="1046358" customFormat="false" ht="12.8" hidden="false" customHeight="true" outlineLevel="0" collapsed="false"/>
    <row r="1046359" customFormat="false" ht="12.8" hidden="false" customHeight="true" outlineLevel="0" collapsed="false"/>
    <row r="1046360" customFormat="false" ht="12.8" hidden="false" customHeight="true" outlineLevel="0" collapsed="false"/>
    <row r="1046361" customFormat="false" ht="12.8" hidden="false" customHeight="true" outlineLevel="0" collapsed="false"/>
    <row r="1046362" customFormat="false" ht="12.8" hidden="false" customHeight="true" outlineLevel="0" collapsed="false"/>
    <row r="1046363" customFormat="false" ht="12.8" hidden="false" customHeight="true" outlineLevel="0" collapsed="false"/>
    <row r="1046364" customFormat="false" ht="12.8" hidden="false" customHeight="true" outlineLevel="0" collapsed="false"/>
    <row r="1046365" customFormat="false" ht="12.8" hidden="false" customHeight="true" outlineLevel="0" collapsed="false"/>
    <row r="1046366" customFormat="false" ht="12.8" hidden="false" customHeight="true" outlineLevel="0" collapsed="false"/>
    <row r="1046367" customFormat="false" ht="12.8" hidden="false" customHeight="true" outlineLevel="0" collapsed="false"/>
    <row r="1046368" customFormat="false" ht="12.8" hidden="false" customHeight="true" outlineLevel="0" collapsed="false"/>
    <row r="1046369" customFormat="false" ht="12.8" hidden="false" customHeight="true" outlineLevel="0" collapsed="false"/>
    <row r="1046370" customFormat="false" ht="12.8" hidden="false" customHeight="true" outlineLevel="0" collapsed="false"/>
    <row r="1046371" customFormat="false" ht="12.8" hidden="false" customHeight="true" outlineLevel="0" collapsed="false"/>
    <row r="1046372" customFormat="false" ht="12.8" hidden="false" customHeight="true" outlineLevel="0" collapsed="false"/>
    <row r="1046373" customFormat="false" ht="12.8" hidden="false" customHeight="true" outlineLevel="0" collapsed="false"/>
    <row r="1046374" customFormat="false" ht="12.8" hidden="false" customHeight="true" outlineLevel="0" collapsed="false"/>
    <row r="1046375" customFormat="false" ht="12.8" hidden="false" customHeight="true" outlineLevel="0" collapsed="false"/>
    <row r="1046376" customFormat="false" ht="12.8" hidden="false" customHeight="true" outlineLevel="0" collapsed="false"/>
    <row r="1046377" customFormat="false" ht="12.8" hidden="false" customHeight="true" outlineLevel="0" collapsed="false"/>
    <row r="1046378" customFormat="false" ht="12.8" hidden="false" customHeight="true" outlineLevel="0" collapsed="false"/>
    <row r="1046379" customFormat="false" ht="12.8" hidden="false" customHeight="true" outlineLevel="0" collapsed="false"/>
    <row r="1046380" customFormat="false" ht="12.8" hidden="false" customHeight="true" outlineLevel="0" collapsed="false"/>
    <row r="1046381" customFormat="false" ht="12.8" hidden="false" customHeight="true" outlineLevel="0" collapsed="false"/>
    <row r="1046382" customFormat="false" ht="12.8" hidden="false" customHeight="true" outlineLevel="0" collapsed="false"/>
    <row r="1046383" customFormat="false" ht="12.8" hidden="false" customHeight="true" outlineLevel="0" collapsed="false"/>
    <row r="1046384" customFormat="false" ht="12.8" hidden="false" customHeight="true" outlineLevel="0" collapsed="false"/>
    <row r="1046385" customFormat="false" ht="12.8" hidden="false" customHeight="true" outlineLevel="0" collapsed="false"/>
    <row r="1046386" customFormat="false" ht="12.8" hidden="false" customHeight="true" outlineLevel="0" collapsed="false"/>
    <row r="1046387" customFormat="false" ht="12.8" hidden="false" customHeight="true" outlineLevel="0" collapsed="false"/>
    <row r="1046388" customFormat="false" ht="12.8" hidden="false" customHeight="true" outlineLevel="0" collapsed="false"/>
    <row r="1046389" customFormat="false" ht="12.8" hidden="false" customHeight="true" outlineLevel="0" collapsed="false"/>
    <row r="1046390" customFormat="false" ht="12.8" hidden="false" customHeight="true" outlineLevel="0" collapsed="false"/>
    <row r="1046391" customFormat="false" ht="12.8" hidden="false" customHeight="true" outlineLevel="0" collapsed="false"/>
    <row r="1046392" customFormat="false" ht="12.8" hidden="false" customHeight="true" outlineLevel="0" collapsed="false"/>
    <row r="1046393" customFormat="false" ht="12.8" hidden="false" customHeight="true" outlineLevel="0" collapsed="false"/>
    <row r="1046394" customFormat="false" ht="12.8" hidden="false" customHeight="true" outlineLevel="0" collapsed="false"/>
    <row r="1046395" customFormat="false" ht="12.8" hidden="false" customHeight="true" outlineLevel="0" collapsed="false"/>
    <row r="1046396" customFormat="false" ht="12.8" hidden="false" customHeight="true" outlineLevel="0" collapsed="false"/>
    <row r="1046397" customFormat="false" ht="12.8" hidden="false" customHeight="true" outlineLevel="0" collapsed="false"/>
    <row r="1046398" customFormat="false" ht="12.8" hidden="false" customHeight="true" outlineLevel="0" collapsed="false"/>
    <row r="1046399" customFormat="false" ht="12.8" hidden="false" customHeight="true" outlineLevel="0" collapsed="false"/>
    <row r="1046400" customFormat="false" ht="12.8" hidden="false" customHeight="true" outlineLevel="0" collapsed="false"/>
    <row r="1046401" customFormat="false" ht="12.8" hidden="false" customHeight="true" outlineLevel="0" collapsed="false"/>
    <row r="1046402" customFormat="false" ht="12.8" hidden="false" customHeight="true" outlineLevel="0" collapsed="false"/>
    <row r="1046403" customFormat="false" ht="12.8" hidden="false" customHeight="true" outlineLevel="0" collapsed="false"/>
    <row r="1046404" customFormat="false" ht="12.8" hidden="false" customHeight="true" outlineLevel="0" collapsed="false"/>
    <row r="1046405" customFormat="false" ht="12.8" hidden="false" customHeight="true" outlineLevel="0" collapsed="false"/>
    <row r="1046406" customFormat="false" ht="12.8" hidden="false" customHeight="true" outlineLevel="0" collapsed="false"/>
    <row r="1046407" customFormat="false" ht="12.8" hidden="false" customHeight="true" outlineLevel="0" collapsed="false"/>
    <row r="1046408" customFormat="false" ht="12.8" hidden="false" customHeight="true" outlineLevel="0" collapsed="false"/>
    <row r="1046409" customFormat="false" ht="12.8" hidden="false" customHeight="true" outlineLevel="0" collapsed="false"/>
    <row r="1046410" customFormat="false" ht="12.8" hidden="false" customHeight="true" outlineLevel="0" collapsed="false"/>
    <row r="1046411" customFormat="false" ht="12.8" hidden="false" customHeight="true" outlineLevel="0" collapsed="false"/>
    <row r="1046412" customFormat="false" ht="12.8" hidden="false" customHeight="true" outlineLevel="0" collapsed="false"/>
    <row r="1046413" customFormat="false" ht="12.8" hidden="false" customHeight="true" outlineLevel="0" collapsed="false"/>
    <row r="1046414" customFormat="false" ht="12.8" hidden="false" customHeight="true" outlineLevel="0" collapsed="false"/>
    <row r="1046415" customFormat="false" ht="12.8" hidden="false" customHeight="true" outlineLevel="0" collapsed="false"/>
    <row r="1046416" customFormat="false" ht="12.8" hidden="false" customHeight="true" outlineLevel="0" collapsed="false"/>
    <row r="1046417" customFormat="false" ht="12.8" hidden="false" customHeight="true" outlineLevel="0" collapsed="false"/>
    <row r="1046418" customFormat="false" ht="12.8" hidden="false" customHeight="true" outlineLevel="0" collapsed="false"/>
    <row r="1046419" customFormat="false" ht="12.8" hidden="false" customHeight="true" outlineLevel="0" collapsed="false"/>
    <row r="1046420" customFormat="false" ht="12.8" hidden="false" customHeight="true" outlineLevel="0" collapsed="false"/>
    <row r="1046421" customFormat="false" ht="12.8" hidden="false" customHeight="true" outlineLevel="0" collapsed="false"/>
    <row r="1046422" customFormat="false" ht="12.8" hidden="false" customHeight="true" outlineLevel="0" collapsed="false"/>
    <row r="1046423" customFormat="false" ht="12.8" hidden="false" customHeight="true" outlineLevel="0" collapsed="false"/>
    <row r="1046424" customFormat="false" ht="12.8" hidden="false" customHeight="true" outlineLevel="0" collapsed="false"/>
    <row r="1046425" customFormat="false" ht="12.8" hidden="false" customHeight="true" outlineLevel="0" collapsed="false"/>
    <row r="1046426" customFormat="false" ht="12.8" hidden="false" customHeight="true" outlineLevel="0" collapsed="false"/>
    <row r="1046427" customFormat="false" ht="12.8" hidden="false" customHeight="true" outlineLevel="0" collapsed="false"/>
    <row r="1046428" customFormat="false" ht="12.8" hidden="false" customHeight="true" outlineLevel="0" collapsed="false"/>
    <row r="1046429" customFormat="false" ht="12.8" hidden="false" customHeight="true" outlineLevel="0" collapsed="false"/>
    <row r="1046430" customFormat="false" ht="12.8" hidden="false" customHeight="true" outlineLevel="0" collapsed="false"/>
    <row r="1046431" customFormat="false" ht="12.8" hidden="false" customHeight="true" outlineLevel="0" collapsed="false"/>
    <row r="1046432" customFormat="false" ht="12.8" hidden="false" customHeight="true" outlineLevel="0" collapsed="false"/>
    <row r="1046433" customFormat="false" ht="12.8" hidden="false" customHeight="true" outlineLevel="0" collapsed="false"/>
    <row r="1046434" customFormat="false" ht="12.8" hidden="false" customHeight="true" outlineLevel="0" collapsed="false"/>
    <row r="1046435" customFormat="false" ht="12.8" hidden="false" customHeight="true" outlineLevel="0" collapsed="false"/>
    <row r="1046436" customFormat="false" ht="12.8" hidden="false" customHeight="true" outlineLevel="0" collapsed="false"/>
    <row r="1046437" customFormat="false" ht="12.8" hidden="false" customHeight="true" outlineLevel="0" collapsed="false"/>
    <row r="1046438" customFormat="false" ht="12.8" hidden="false" customHeight="true" outlineLevel="0" collapsed="false"/>
    <row r="1046439" customFormat="false" ht="12.8" hidden="false" customHeight="true" outlineLevel="0" collapsed="false"/>
    <row r="1046440" customFormat="false" ht="12.8" hidden="false" customHeight="true" outlineLevel="0" collapsed="false"/>
    <row r="1046441" customFormat="false" ht="12.8" hidden="false" customHeight="true" outlineLevel="0" collapsed="false"/>
    <row r="1046442" customFormat="false" ht="12.8" hidden="false" customHeight="true" outlineLevel="0" collapsed="false"/>
    <row r="1046443" customFormat="false" ht="12.8" hidden="false" customHeight="true" outlineLevel="0" collapsed="false"/>
    <row r="1046444" customFormat="false" ht="12.8" hidden="false" customHeight="true" outlineLevel="0" collapsed="false"/>
    <row r="1046445" customFormat="false" ht="12.8" hidden="false" customHeight="true" outlineLevel="0" collapsed="false"/>
    <row r="1046446" customFormat="false" ht="12.8" hidden="false" customHeight="true" outlineLevel="0" collapsed="false"/>
    <row r="1046447" customFormat="false" ht="12.8" hidden="false" customHeight="true" outlineLevel="0" collapsed="false"/>
    <row r="1046448" customFormat="false" ht="12.8" hidden="false" customHeight="true" outlineLevel="0" collapsed="false"/>
    <row r="1046449" customFormat="false" ht="12.8" hidden="false" customHeight="true" outlineLevel="0" collapsed="false"/>
    <row r="1046450" customFormat="false" ht="12.8" hidden="false" customHeight="true" outlineLevel="0" collapsed="false"/>
    <row r="1046451" customFormat="false" ht="12.8" hidden="false" customHeight="true" outlineLevel="0" collapsed="false"/>
    <row r="1046452" customFormat="false" ht="12.8" hidden="false" customHeight="true" outlineLevel="0" collapsed="false"/>
    <row r="1046453" customFormat="false" ht="12.8" hidden="false" customHeight="true" outlineLevel="0" collapsed="false"/>
    <row r="1046454" customFormat="false" ht="12.8" hidden="false" customHeight="true" outlineLevel="0" collapsed="false"/>
    <row r="1046455" customFormat="false" ht="12.8" hidden="false" customHeight="true" outlineLevel="0" collapsed="false"/>
    <row r="1046456" customFormat="false" ht="12.8" hidden="false" customHeight="true" outlineLevel="0" collapsed="false"/>
    <row r="1046457" customFormat="false" ht="12.8" hidden="false" customHeight="true" outlineLevel="0" collapsed="false"/>
    <row r="1046458" customFormat="false" ht="12.8" hidden="false" customHeight="true" outlineLevel="0" collapsed="false"/>
    <row r="1046459" customFormat="false" ht="12.8" hidden="false" customHeight="true" outlineLevel="0" collapsed="false"/>
    <row r="1046460" customFormat="false" ht="12.8" hidden="false" customHeight="true" outlineLevel="0" collapsed="false"/>
    <row r="1046461" customFormat="false" ht="12.8" hidden="false" customHeight="true" outlineLevel="0" collapsed="false"/>
    <row r="1046462" customFormat="false" ht="12.8" hidden="false" customHeight="true" outlineLevel="0" collapsed="false"/>
    <row r="1046463" customFormat="false" ht="12.8" hidden="false" customHeight="true" outlineLevel="0" collapsed="false"/>
    <row r="1046464" customFormat="false" ht="12.8" hidden="false" customHeight="true" outlineLevel="0" collapsed="false"/>
    <row r="1046465" customFormat="false" ht="12.8" hidden="false" customHeight="true" outlineLevel="0" collapsed="false"/>
    <row r="1046466" customFormat="false" ht="12.8" hidden="false" customHeight="true" outlineLevel="0" collapsed="false"/>
    <row r="1046467" customFormat="false" ht="12.8" hidden="false" customHeight="true" outlineLevel="0" collapsed="false"/>
    <row r="1046468" customFormat="false" ht="12.8" hidden="false" customHeight="true" outlineLevel="0" collapsed="false"/>
    <row r="1046469" customFormat="false" ht="12.8" hidden="false" customHeight="true" outlineLevel="0" collapsed="false"/>
    <row r="1046470" customFormat="false" ht="12.8" hidden="false" customHeight="true" outlineLevel="0" collapsed="false"/>
    <row r="1046471" customFormat="false" ht="12.8" hidden="false" customHeight="true" outlineLevel="0" collapsed="false"/>
    <row r="1046472" customFormat="false" ht="12.8" hidden="false" customHeight="true" outlineLevel="0" collapsed="false"/>
    <row r="1046473" customFormat="false" ht="12.8" hidden="false" customHeight="true" outlineLevel="0" collapsed="false"/>
    <row r="1046474" customFormat="false" ht="12.8" hidden="false" customHeight="true" outlineLevel="0" collapsed="false"/>
    <row r="1046475" customFormat="false" ht="12.8" hidden="false" customHeight="true" outlineLevel="0" collapsed="false"/>
    <row r="1046476" customFormat="false" ht="12.8" hidden="false" customHeight="true" outlineLevel="0" collapsed="false"/>
    <row r="1046477" customFormat="false" ht="12.8" hidden="false" customHeight="true" outlineLevel="0" collapsed="false"/>
    <row r="1046478" customFormat="false" ht="12.8" hidden="false" customHeight="true" outlineLevel="0" collapsed="false"/>
    <row r="1046479" customFormat="false" ht="12.8" hidden="false" customHeight="true" outlineLevel="0" collapsed="false"/>
    <row r="1046480" customFormat="false" ht="12.8" hidden="false" customHeight="true" outlineLevel="0" collapsed="false"/>
    <row r="1046481" customFormat="false" ht="12.8" hidden="false" customHeight="true" outlineLevel="0" collapsed="false"/>
    <row r="1046482" customFormat="false" ht="12.8" hidden="false" customHeight="true" outlineLevel="0" collapsed="false"/>
    <row r="1046483" customFormat="false" ht="12.8" hidden="false" customHeight="true" outlineLevel="0" collapsed="false"/>
    <row r="1046484" customFormat="false" ht="12.8" hidden="false" customHeight="true" outlineLevel="0" collapsed="false"/>
    <row r="1046485" customFormat="false" ht="12.8" hidden="false" customHeight="true" outlineLevel="0" collapsed="false"/>
    <row r="1046486" customFormat="false" ht="12.8" hidden="false" customHeight="true" outlineLevel="0" collapsed="false"/>
    <row r="1046487" customFormat="false" ht="12.8" hidden="false" customHeight="true" outlineLevel="0" collapsed="false"/>
    <row r="1046488" customFormat="false" ht="12.8" hidden="false" customHeight="true" outlineLevel="0" collapsed="false"/>
    <row r="1046489" customFormat="false" ht="12.8" hidden="false" customHeight="true" outlineLevel="0" collapsed="false"/>
    <row r="1046490" customFormat="false" ht="12.8" hidden="false" customHeight="true" outlineLevel="0" collapsed="false"/>
    <row r="1046491" customFormat="false" ht="12.8" hidden="false" customHeight="true" outlineLevel="0" collapsed="false"/>
    <row r="1046492" customFormat="false" ht="12.8" hidden="false" customHeight="true" outlineLevel="0" collapsed="false"/>
    <row r="1046493" customFormat="false" ht="12.8" hidden="false" customHeight="true" outlineLevel="0" collapsed="false"/>
    <row r="1046494" customFormat="false" ht="12.8" hidden="false" customHeight="true" outlineLevel="0" collapsed="false"/>
    <row r="1046495" customFormat="false" ht="12.8" hidden="false" customHeight="true" outlineLevel="0" collapsed="false"/>
    <row r="1046496" customFormat="false" ht="12.8" hidden="false" customHeight="true" outlineLevel="0" collapsed="false"/>
    <row r="1046497" customFormat="false" ht="12.8" hidden="false" customHeight="true" outlineLevel="0" collapsed="false"/>
    <row r="1046498" customFormat="false" ht="12.8" hidden="false" customHeight="true" outlineLevel="0" collapsed="false"/>
    <row r="1046499" customFormat="false" ht="12.8" hidden="false" customHeight="true" outlineLevel="0" collapsed="false"/>
    <row r="1046500" customFormat="false" ht="12.8" hidden="false" customHeight="true" outlineLevel="0" collapsed="false"/>
    <row r="1046501" customFormat="false" ht="12.8" hidden="false" customHeight="true" outlineLevel="0" collapsed="false"/>
    <row r="1046502" customFormat="false" ht="12.8" hidden="false" customHeight="true" outlineLevel="0" collapsed="false"/>
    <row r="1046503" customFormat="false" ht="12.8" hidden="false" customHeight="true" outlineLevel="0" collapsed="false"/>
    <row r="1046504" customFormat="false" ht="12.8" hidden="false" customHeight="true" outlineLevel="0" collapsed="false"/>
    <row r="1046505" customFormat="false" ht="12.8" hidden="false" customHeight="true" outlineLevel="0" collapsed="false"/>
    <row r="1046506" customFormat="false" ht="12.8" hidden="false" customHeight="true" outlineLevel="0" collapsed="false"/>
    <row r="1046507" customFormat="false" ht="12.8" hidden="false" customHeight="true" outlineLevel="0" collapsed="false"/>
    <row r="1046508" customFormat="false" ht="12.8" hidden="false" customHeight="true" outlineLevel="0" collapsed="false"/>
    <row r="1046509" customFormat="false" ht="12.8" hidden="false" customHeight="true" outlineLevel="0" collapsed="false"/>
    <row r="1046510" customFormat="false" ht="12.8" hidden="false" customHeight="true" outlineLevel="0" collapsed="false"/>
    <row r="1046511" customFormat="false" ht="12.8" hidden="false" customHeight="true" outlineLevel="0" collapsed="false"/>
    <row r="1046512" customFormat="false" ht="12.8" hidden="false" customHeight="true" outlineLevel="0" collapsed="false"/>
    <row r="1046513" customFormat="false" ht="12.8" hidden="false" customHeight="true" outlineLevel="0" collapsed="false"/>
    <row r="1046514" customFormat="false" ht="12.8" hidden="false" customHeight="true" outlineLevel="0" collapsed="false"/>
    <row r="1046515" customFormat="false" ht="12.8" hidden="false" customHeight="true" outlineLevel="0" collapsed="false"/>
    <row r="1046516" customFormat="false" ht="12.8" hidden="false" customHeight="true" outlineLevel="0" collapsed="false"/>
    <row r="1046517" customFormat="false" ht="12.8" hidden="false" customHeight="true" outlineLevel="0" collapsed="false"/>
    <row r="1046518" customFormat="false" ht="12.8" hidden="false" customHeight="true" outlineLevel="0" collapsed="false"/>
    <row r="1046519" customFormat="false" ht="12.8" hidden="false" customHeight="true" outlineLevel="0" collapsed="false"/>
    <row r="1046520" customFormat="false" ht="12.8" hidden="false" customHeight="true" outlineLevel="0" collapsed="false"/>
    <row r="1046521" customFormat="false" ht="12.8" hidden="false" customHeight="true" outlineLevel="0" collapsed="false"/>
    <row r="1046522" customFormat="false" ht="12.8" hidden="false" customHeight="true" outlineLevel="0" collapsed="false"/>
    <row r="1046523" customFormat="false" ht="12.8" hidden="false" customHeight="true" outlineLevel="0" collapsed="false"/>
    <row r="1046524" customFormat="false" ht="12.8" hidden="false" customHeight="true" outlineLevel="0" collapsed="false"/>
    <row r="1046525" customFormat="false" ht="12.8" hidden="false" customHeight="true" outlineLevel="0" collapsed="false"/>
    <row r="1046526" customFormat="false" ht="12.8" hidden="false" customHeight="true" outlineLevel="0" collapsed="false"/>
    <row r="1046527" customFormat="false" ht="12.8" hidden="false" customHeight="true" outlineLevel="0" collapsed="false"/>
    <row r="1046528" customFormat="false" ht="12.8" hidden="false" customHeight="true" outlineLevel="0" collapsed="false"/>
    <row r="1046529" customFormat="false" ht="12.8" hidden="false" customHeight="true" outlineLevel="0" collapsed="false"/>
    <row r="1046530" customFormat="false" ht="12.8" hidden="false" customHeight="true" outlineLevel="0" collapsed="false"/>
    <row r="1046531" customFormat="false" ht="12.8" hidden="false" customHeight="true" outlineLevel="0" collapsed="false"/>
    <row r="1046532" customFormat="false" ht="12.8" hidden="false" customHeight="true" outlineLevel="0" collapsed="false"/>
    <row r="1046533" customFormat="false" ht="12.8" hidden="false" customHeight="true" outlineLevel="0" collapsed="false"/>
    <row r="1046534" customFormat="false" ht="12.8" hidden="false" customHeight="true" outlineLevel="0" collapsed="false"/>
    <row r="1046535" customFormat="false" ht="12.8" hidden="false" customHeight="true" outlineLevel="0" collapsed="false"/>
    <row r="1046536" customFormat="false" ht="12.8" hidden="false" customHeight="true" outlineLevel="0" collapsed="false"/>
    <row r="1046537" customFormat="false" ht="12.8" hidden="false" customHeight="true" outlineLevel="0" collapsed="false"/>
    <row r="1046538" customFormat="false" ht="12.8" hidden="false" customHeight="true" outlineLevel="0" collapsed="false"/>
    <row r="1046539" customFormat="false" ht="12.8" hidden="false" customHeight="true" outlineLevel="0" collapsed="false"/>
    <row r="1046540" customFormat="false" ht="12.8" hidden="false" customHeight="true" outlineLevel="0" collapsed="false"/>
    <row r="1046541" customFormat="false" ht="12.8" hidden="false" customHeight="true" outlineLevel="0" collapsed="false"/>
    <row r="1046542" customFormat="false" ht="12.8" hidden="false" customHeight="true" outlineLevel="0" collapsed="false"/>
    <row r="1046543" customFormat="false" ht="12.8" hidden="false" customHeight="true" outlineLevel="0" collapsed="false"/>
    <row r="1046544" customFormat="false" ht="12.8" hidden="false" customHeight="true" outlineLevel="0" collapsed="false"/>
    <row r="1046545" customFormat="false" ht="12.8" hidden="false" customHeight="true" outlineLevel="0" collapsed="false"/>
    <row r="1046546" customFormat="false" ht="12.8" hidden="false" customHeight="true" outlineLevel="0" collapsed="false"/>
    <row r="1046547" customFormat="false" ht="12.8" hidden="false" customHeight="true" outlineLevel="0" collapsed="false"/>
    <row r="1046548" customFormat="false" ht="12.8" hidden="false" customHeight="true" outlineLevel="0" collapsed="false"/>
    <row r="1046549" customFormat="false" ht="12.8" hidden="false" customHeight="true" outlineLevel="0" collapsed="false"/>
    <row r="1046550" customFormat="false" ht="12.8" hidden="false" customHeight="true" outlineLevel="0" collapsed="false"/>
    <row r="1046551" customFormat="false" ht="12.8" hidden="false" customHeight="true" outlineLevel="0" collapsed="false"/>
    <row r="1046552" customFormat="false" ht="12.8" hidden="false" customHeight="true" outlineLevel="0" collapsed="false"/>
    <row r="1046553" customFormat="false" ht="12.8" hidden="false" customHeight="true" outlineLevel="0" collapsed="false"/>
    <row r="1046554" customFormat="false" ht="12.8" hidden="false" customHeight="true" outlineLevel="0" collapsed="false"/>
    <row r="1046555" customFormat="false" ht="12.8" hidden="false" customHeight="true" outlineLevel="0" collapsed="false"/>
    <row r="1046556" customFormat="false" ht="12.8" hidden="false" customHeight="true" outlineLevel="0" collapsed="false"/>
    <row r="1046557" customFormat="false" ht="12.8" hidden="false" customHeight="true" outlineLevel="0" collapsed="false"/>
    <row r="1046558" customFormat="false" ht="12.8" hidden="false" customHeight="true" outlineLevel="0" collapsed="false"/>
    <row r="1046559" customFormat="false" ht="12.8" hidden="false" customHeight="true" outlineLevel="0" collapsed="false"/>
    <row r="1046560" customFormat="false" ht="12.8" hidden="false" customHeight="true" outlineLevel="0" collapsed="false"/>
    <row r="1046561" customFormat="false" ht="12.8" hidden="false" customHeight="true" outlineLevel="0" collapsed="false"/>
    <row r="1046562" customFormat="false" ht="12.8" hidden="false" customHeight="true" outlineLevel="0" collapsed="false"/>
    <row r="1046563" customFormat="false" ht="12.8" hidden="false" customHeight="true" outlineLevel="0" collapsed="false"/>
    <row r="1046564" customFormat="false" ht="12.8" hidden="false" customHeight="true" outlineLevel="0" collapsed="false"/>
    <row r="1046565" customFormat="false" ht="12.8" hidden="false" customHeight="true" outlineLevel="0" collapsed="false"/>
    <row r="1046566" customFormat="false" ht="12.8" hidden="false" customHeight="true" outlineLevel="0" collapsed="false"/>
    <row r="1046567" customFormat="false" ht="12.8" hidden="false" customHeight="true" outlineLevel="0" collapsed="false"/>
    <row r="1046568" customFormat="false" ht="12.8" hidden="false" customHeight="true" outlineLevel="0" collapsed="false"/>
    <row r="1046569" customFormat="false" ht="12.8" hidden="false" customHeight="true" outlineLevel="0" collapsed="false"/>
    <row r="1046570" customFormat="false" ht="12.8" hidden="false" customHeight="true" outlineLevel="0" collapsed="false"/>
    <row r="1046571" customFormat="false" ht="12.8" hidden="false" customHeight="true" outlineLevel="0" collapsed="false"/>
    <row r="1046572" customFormat="false" ht="12.8" hidden="false" customHeight="true" outlineLevel="0" collapsed="false"/>
    <row r="1046573" customFormat="false" ht="12.8" hidden="false" customHeight="true" outlineLevel="0" collapsed="false"/>
    <row r="1046574" customFormat="false" ht="12.8" hidden="false" customHeight="true" outlineLevel="0" collapsed="false"/>
    <row r="1046575" customFormat="false" ht="12.8" hidden="false" customHeight="true" outlineLevel="0" collapsed="false"/>
    <row r="1046576" customFormat="false" ht="12.8" hidden="false" customHeight="true" outlineLevel="0" collapsed="false"/>
    <row r="1046577" customFormat="false" ht="12.8" hidden="false" customHeight="true" outlineLevel="0" collapsed="false"/>
    <row r="1046578" customFormat="false" ht="12.8" hidden="false" customHeight="true" outlineLevel="0" collapsed="false"/>
    <row r="1046579" customFormat="false" ht="12.8" hidden="false" customHeight="true" outlineLevel="0" collapsed="false"/>
    <row r="1046580" customFormat="false" ht="12.8" hidden="false" customHeight="true" outlineLevel="0" collapsed="false"/>
    <row r="1046581" customFormat="false" ht="12.8" hidden="false" customHeight="true" outlineLevel="0" collapsed="false"/>
    <row r="1046582" customFormat="false" ht="12.8" hidden="false" customHeight="true" outlineLevel="0" collapsed="false"/>
    <row r="1046583" customFormat="false" ht="12.8" hidden="false" customHeight="true" outlineLevel="0" collapsed="false"/>
    <row r="1046584" customFormat="false" ht="12.8" hidden="false" customHeight="true" outlineLevel="0" collapsed="false"/>
    <row r="1046585" customFormat="false" ht="12.8" hidden="false" customHeight="true" outlineLevel="0" collapsed="false"/>
    <row r="1046586" customFormat="false" ht="12.8" hidden="false" customHeight="true" outlineLevel="0" collapsed="false"/>
    <row r="1046587" customFormat="false" ht="12.8" hidden="false" customHeight="true" outlineLevel="0" collapsed="false"/>
    <row r="1046588" customFormat="false" ht="12.8" hidden="false" customHeight="true" outlineLevel="0" collapsed="false"/>
    <row r="1046589" customFormat="false" ht="12.8" hidden="false" customHeight="true" outlineLevel="0" collapsed="false"/>
    <row r="1046590" customFormat="false" ht="12.8" hidden="false" customHeight="true" outlineLevel="0" collapsed="false"/>
    <row r="1046591" customFormat="false" ht="12.8" hidden="false" customHeight="true" outlineLevel="0" collapsed="false"/>
    <row r="1046592" customFormat="false" ht="12.8" hidden="false" customHeight="true" outlineLevel="0" collapsed="false"/>
    <row r="1046593" customFormat="false" ht="12.8" hidden="false" customHeight="true" outlineLevel="0" collapsed="false"/>
    <row r="1046594" customFormat="false" ht="12.8" hidden="false" customHeight="true" outlineLevel="0" collapsed="false"/>
    <row r="1046595" customFormat="false" ht="12.8" hidden="false" customHeight="true" outlineLevel="0" collapsed="false"/>
    <row r="1046596" customFormat="false" ht="12.8" hidden="false" customHeight="true" outlineLevel="0" collapsed="false"/>
    <row r="1046597" customFormat="false" ht="12.8" hidden="false" customHeight="true" outlineLevel="0" collapsed="false"/>
    <row r="1046598" customFormat="false" ht="12.8" hidden="false" customHeight="true" outlineLevel="0" collapsed="false"/>
    <row r="1046599" customFormat="false" ht="12.8" hidden="false" customHeight="true" outlineLevel="0" collapsed="false"/>
    <row r="1046600" customFormat="false" ht="12.8" hidden="false" customHeight="true" outlineLevel="0" collapsed="false"/>
    <row r="1046601" customFormat="false" ht="12.8" hidden="false" customHeight="true" outlineLevel="0" collapsed="false"/>
    <row r="1046602" customFormat="false" ht="12.8" hidden="false" customHeight="true" outlineLevel="0" collapsed="false"/>
    <row r="1046603" customFormat="false" ht="12.8" hidden="false" customHeight="true" outlineLevel="0" collapsed="false"/>
    <row r="1046604" customFormat="false" ht="12.8" hidden="false" customHeight="true" outlineLevel="0" collapsed="false"/>
    <row r="1046605" customFormat="false" ht="12.8" hidden="false" customHeight="true" outlineLevel="0" collapsed="false"/>
    <row r="1046606" customFormat="false" ht="12.8" hidden="false" customHeight="true" outlineLevel="0" collapsed="false"/>
    <row r="1046607" customFormat="false" ht="12.8" hidden="false" customHeight="true" outlineLevel="0" collapsed="false"/>
    <row r="1046608" customFormat="false" ht="12.8" hidden="false" customHeight="true" outlineLevel="0" collapsed="false"/>
    <row r="1046609" customFormat="false" ht="12.8" hidden="false" customHeight="true" outlineLevel="0" collapsed="false"/>
    <row r="1046610" customFormat="false" ht="12.8" hidden="false" customHeight="true" outlineLevel="0" collapsed="false"/>
    <row r="1046611" customFormat="false" ht="12.8" hidden="false" customHeight="true" outlineLevel="0" collapsed="false"/>
    <row r="1046612" customFormat="false" ht="12.8" hidden="false" customHeight="true" outlineLevel="0" collapsed="false"/>
    <row r="1046613" customFormat="false" ht="12.8" hidden="false" customHeight="true" outlineLevel="0" collapsed="false"/>
    <row r="1046614" customFormat="false" ht="12.8" hidden="false" customHeight="true" outlineLevel="0" collapsed="false"/>
    <row r="1046615" customFormat="false" ht="12.8" hidden="false" customHeight="true" outlineLevel="0" collapsed="false"/>
    <row r="1046616" customFormat="false" ht="12.8" hidden="false" customHeight="true" outlineLevel="0" collapsed="false"/>
    <row r="1046617" customFormat="false" ht="12.8" hidden="false" customHeight="true" outlineLevel="0" collapsed="false"/>
    <row r="1046618" customFormat="false" ht="12.8" hidden="false" customHeight="true" outlineLevel="0" collapsed="false"/>
    <row r="1046619" customFormat="false" ht="12.8" hidden="false" customHeight="true" outlineLevel="0" collapsed="false"/>
    <row r="1046620" customFormat="false" ht="12.8" hidden="false" customHeight="true" outlineLevel="0" collapsed="false"/>
    <row r="1046621" customFormat="false" ht="12.8" hidden="false" customHeight="true" outlineLevel="0" collapsed="false"/>
    <row r="1046622" customFormat="false" ht="12.8" hidden="false" customHeight="true" outlineLevel="0" collapsed="false"/>
    <row r="1046623" customFormat="false" ht="12.8" hidden="false" customHeight="true" outlineLevel="0" collapsed="false"/>
    <row r="1046624" customFormat="false" ht="12.8" hidden="false" customHeight="true" outlineLevel="0" collapsed="false"/>
    <row r="1046625" customFormat="false" ht="12.8" hidden="false" customHeight="true" outlineLevel="0" collapsed="false"/>
    <row r="1046626" customFormat="false" ht="12.8" hidden="false" customHeight="true" outlineLevel="0" collapsed="false"/>
    <row r="1046627" customFormat="false" ht="12.8" hidden="false" customHeight="true" outlineLevel="0" collapsed="false"/>
    <row r="1046628" customFormat="false" ht="12.8" hidden="false" customHeight="true" outlineLevel="0" collapsed="false"/>
    <row r="1046629" customFormat="false" ht="12.8" hidden="false" customHeight="true" outlineLevel="0" collapsed="false"/>
    <row r="1046630" customFormat="false" ht="12.8" hidden="false" customHeight="true" outlineLevel="0" collapsed="false"/>
    <row r="1046631" customFormat="false" ht="12.8" hidden="false" customHeight="true" outlineLevel="0" collapsed="false"/>
    <row r="1046632" customFormat="false" ht="12.8" hidden="false" customHeight="true" outlineLevel="0" collapsed="false"/>
    <row r="1046633" customFormat="false" ht="12.8" hidden="false" customHeight="true" outlineLevel="0" collapsed="false"/>
    <row r="1046634" customFormat="false" ht="12.8" hidden="false" customHeight="true" outlineLevel="0" collapsed="false"/>
    <row r="1046635" customFormat="false" ht="12.8" hidden="false" customHeight="true" outlineLevel="0" collapsed="false"/>
    <row r="1046636" customFormat="false" ht="12.8" hidden="false" customHeight="true" outlineLevel="0" collapsed="false"/>
    <row r="1046637" customFormat="false" ht="12.8" hidden="false" customHeight="true" outlineLevel="0" collapsed="false"/>
    <row r="1046638" customFormat="false" ht="12.8" hidden="false" customHeight="true" outlineLevel="0" collapsed="false"/>
    <row r="1046639" customFormat="false" ht="12.8" hidden="false" customHeight="true" outlineLevel="0" collapsed="false"/>
    <row r="1046640" customFormat="false" ht="12.8" hidden="false" customHeight="true" outlineLevel="0" collapsed="false"/>
    <row r="1046641" customFormat="false" ht="12.8" hidden="false" customHeight="true" outlineLevel="0" collapsed="false"/>
    <row r="1046642" customFormat="false" ht="12.8" hidden="false" customHeight="true" outlineLevel="0" collapsed="false"/>
    <row r="1046643" customFormat="false" ht="12.8" hidden="false" customHeight="true" outlineLevel="0" collapsed="false"/>
    <row r="1046644" customFormat="false" ht="12.8" hidden="false" customHeight="true" outlineLevel="0" collapsed="false"/>
    <row r="1046645" customFormat="false" ht="12.8" hidden="false" customHeight="true" outlineLevel="0" collapsed="false"/>
    <row r="1046646" customFormat="false" ht="12.8" hidden="false" customHeight="true" outlineLevel="0" collapsed="false"/>
    <row r="1046647" customFormat="false" ht="12.8" hidden="false" customHeight="true" outlineLevel="0" collapsed="false"/>
    <row r="1046648" customFormat="false" ht="12.8" hidden="false" customHeight="true" outlineLevel="0" collapsed="false"/>
    <row r="1046649" customFormat="false" ht="12.8" hidden="false" customHeight="true" outlineLevel="0" collapsed="false"/>
    <row r="1046650" customFormat="false" ht="12.8" hidden="false" customHeight="true" outlineLevel="0" collapsed="false"/>
    <row r="1046651" customFormat="false" ht="12.8" hidden="false" customHeight="true" outlineLevel="0" collapsed="false"/>
    <row r="1046652" customFormat="false" ht="12.8" hidden="false" customHeight="true" outlineLevel="0" collapsed="false"/>
    <row r="1046653" customFormat="false" ht="12.8" hidden="false" customHeight="true" outlineLevel="0" collapsed="false"/>
    <row r="1046654" customFormat="false" ht="12.8" hidden="false" customHeight="true" outlineLevel="0" collapsed="false"/>
    <row r="1046655" customFormat="false" ht="12.8" hidden="false" customHeight="true" outlineLevel="0" collapsed="false"/>
    <row r="1046656" customFormat="false" ht="12.8" hidden="false" customHeight="true" outlineLevel="0" collapsed="false"/>
    <row r="1046657" customFormat="false" ht="12.8" hidden="false" customHeight="true" outlineLevel="0" collapsed="false"/>
    <row r="1046658" customFormat="false" ht="12.8" hidden="false" customHeight="true" outlineLevel="0" collapsed="false"/>
    <row r="1046659" customFormat="false" ht="12.8" hidden="false" customHeight="true" outlineLevel="0" collapsed="false"/>
    <row r="1046660" customFormat="false" ht="12.8" hidden="false" customHeight="true" outlineLevel="0" collapsed="false"/>
    <row r="1046661" customFormat="false" ht="12.8" hidden="false" customHeight="true" outlineLevel="0" collapsed="false"/>
    <row r="1046662" customFormat="false" ht="12.8" hidden="false" customHeight="true" outlineLevel="0" collapsed="false"/>
    <row r="1046663" customFormat="false" ht="12.8" hidden="false" customHeight="true" outlineLevel="0" collapsed="false"/>
    <row r="1046664" customFormat="false" ht="12.8" hidden="false" customHeight="true" outlineLevel="0" collapsed="false"/>
    <row r="1046665" customFormat="false" ht="12.8" hidden="false" customHeight="true" outlineLevel="0" collapsed="false"/>
    <row r="1046666" customFormat="false" ht="12.8" hidden="false" customHeight="true" outlineLevel="0" collapsed="false"/>
    <row r="1046667" customFormat="false" ht="12.8" hidden="false" customHeight="true" outlineLevel="0" collapsed="false"/>
    <row r="1046668" customFormat="false" ht="12.8" hidden="false" customHeight="true" outlineLevel="0" collapsed="false"/>
    <row r="1046669" customFormat="false" ht="12.8" hidden="false" customHeight="true" outlineLevel="0" collapsed="false"/>
    <row r="1046670" customFormat="false" ht="12.8" hidden="false" customHeight="true" outlineLevel="0" collapsed="false"/>
    <row r="1046671" customFormat="false" ht="12.8" hidden="false" customHeight="true" outlineLevel="0" collapsed="false"/>
    <row r="1046672" customFormat="false" ht="12.8" hidden="false" customHeight="true" outlineLevel="0" collapsed="false"/>
    <row r="1046673" customFormat="false" ht="12.8" hidden="false" customHeight="true" outlineLevel="0" collapsed="false"/>
    <row r="1046674" customFormat="false" ht="12.8" hidden="false" customHeight="true" outlineLevel="0" collapsed="false"/>
    <row r="1046675" customFormat="false" ht="12.8" hidden="false" customHeight="true" outlineLevel="0" collapsed="false"/>
    <row r="1046676" customFormat="false" ht="12.8" hidden="false" customHeight="true" outlineLevel="0" collapsed="false"/>
    <row r="1046677" customFormat="false" ht="12.8" hidden="false" customHeight="true" outlineLevel="0" collapsed="false"/>
    <row r="1046678" customFormat="false" ht="12.8" hidden="false" customHeight="true" outlineLevel="0" collapsed="false"/>
    <row r="1046679" customFormat="false" ht="12.8" hidden="false" customHeight="true" outlineLevel="0" collapsed="false"/>
    <row r="1046680" customFormat="false" ht="12.8" hidden="false" customHeight="true" outlineLevel="0" collapsed="false"/>
    <row r="1046681" customFormat="false" ht="12.8" hidden="false" customHeight="true" outlineLevel="0" collapsed="false"/>
    <row r="1046682" customFormat="false" ht="12.8" hidden="false" customHeight="true" outlineLevel="0" collapsed="false"/>
    <row r="1046683" customFormat="false" ht="12.8" hidden="false" customHeight="true" outlineLevel="0" collapsed="false"/>
    <row r="1046684" customFormat="false" ht="12.8" hidden="false" customHeight="true" outlineLevel="0" collapsed="false"/>
    <row r="1046685" customFormat="false" ht="12.8" hidden="false" customHeight="true" outlineLevel="0" collapsed="false"/>
    <row r="1046686" customFormat="false" ht="12.8" hidden="false" customHeight="true" outlineLevel="0" collapsed="false"/>
    <row r="1046687" customFormat="false" ht="12.8" hidden="false" customHeight="true" outlineLevel="0" collapsed="false"/>
    <row r="1046688" customFormat="false" ht="12.8" hidden="false" customHeight="true" outlineLevel="0" collapsed="false"/>
    <row r="1046689" customFormat="false" ht="12.8" hidden="false" customHeight="true" outlineLevel="0" collapsed="false"/>
    <row r="1046690" customFormat="false" ht="12.8" hidden="false" customHeight="true" outlineLevel="0" collapsed="false"/>
    <row r="1046691" customFormat="false" ht="12.8" hidden="false" customHeight="true" outlineLevel="0" collapsed="false"/>
    <row r="1046692" customFormat="false" ht="12.8" hidden="false" customHeight="true" outlineLevel="0" collapsed="false"/>
    <row r="1046693" customFormat="false" ht="12.8" hidden="false" customHeight="true" outlineLevel="0" collapsed="false"/>
    <row r="1046694" customFormat="false" ht="12.8" hidden="false" customHeight="true" outlineLevel="0" collapsed="false"/>
    <row r="1046695" customFormat="false" ht="12.8" hidden="false" customHeight="true" outlineLevel="0" collapsed="false"/>
    <row r="1046696" customFormat="false" ht="12.8" hidden="false" customHeight="true" outlineLevel="0" collapsed="false"/>
    <row r="1046697" customFormat="false" ht="12.8" hidden="false" customHeight="true" outlineLevel="0" collapsed="false"/>
    <row r="1046698" customFormat="false" ht="12.8" hidden="false" customHeight="true" outlineLevel="0" collapsed="false"/>
    <row r="1046699" customFormat="false" ht="12.8" hidden="false" customHeight="true" outlineLevel="0" collapsed="false"/>
    <row r="1046700" customFormat="false" ht="12.8" hidden="false" customHeight="true" outlineLevel="0" collapsed="false"/>
    <row r="1046701" customFormat="false" ht="12.8" hidden="false" customHeight="true" outlineLevel="0" collapsed="false"/>
    <row r="1046702" customFormat="false" ht="12.8" hidden="false" customHeight="true" outlineLevel="0" collapsed="false"/>
    <row r="1046703" customFormat="false" ht="12.8" hidden="false" customHeight="true" outlineLevel="0" collapsed="false"/>
    <row r="1046704" customFormat="false" ht="12.8" hidden="false" customHeight="true" outlineLevel="0" collapsed="false"/>
    <row r="1046705" customFormat="false" ht="12.8" hidden="false" customHeight="true" outlineLevel="0" collapsed="false"/>
    <row r="1046706" customFormat="false" ht="12.8" hidden="false" customHeight="true" outlineLevel="0" collapsed="false"/>
    <row r="1046707" customFormat="false" ht="12.8" hidden="false" customHeight="true" outlineLevel="0" collapsed="false"/>
    <row r="1046708" customFormat="false" ht="12.8" hidden="false" customHeight="true" outlineLevel="0" collapsed="false"/>
    <row r="1046709" customFormat="false" ht="12.8" hidden="false" customHeight="true" outlineLevel="0" collapsed="false"/>
    <row r="1046710" customFormat="false" ht="12.8" hidden="false" customHeight="true" outlineLevel="0" collapsed="false"/>
    <row r="1046711" customFormat="false" ht="12.8" hidden="false" customHeight="true" outlineLevel="0" collapsed="false"/>
    <row r="1046712" customFormat="false" ht="12.8" hidden="false" customHeight="true" outlineLevel="0" collapsed="false"/>
    <row r="1046713" customFormat="false" ht="12.8" hidden="false" customHeight="true" outlineLevel="0" collapsed="false"/>
    <row r="1046714" customFormat="false" ht="12.8" hidden="false" customHeight="true" outlineLevel="0" collapsed="false"/>
    <row r="1046715" customFormat="false" ht="12.8" hidden="false" customHeight="true" outlineLevel="0" collapsed="false"/>
    <row r="1046716" customFormat="false" ht="12.8" hidden="false" customHeight="true" outlineLevel="0" collapsed="false"/>
    <row r="1046717" customFormat="false" ht="12.8" hidden="false" customHeight="true" outlineLevel="0" collapsed="false"/>
    <row r="1046718" customFormat="false" ht="12.8" hidden="false" customHeight="true" outlineLevel="0" collapsed="false"/>
    <row r="1046719" customFormat="false" ht="12.8" hidden="false" customHeight="true" outlineLevel="0" collapsed="false"/>
    <row r="1046720" customFormat="false" ht="12.8" hidden="false" customHeight="true" outlineLevel="0" collapsed="false"/>
    <row r="1046721" customFormat="false" ht="12.8" hidden="false" customHeight="true" outlineLevel="0" collapsed="false"/>
    <row r="1046722" customFormat="false" ht="12.8" hidden="false" customHeight="true" outlineLevel="0" collapsed="false"/>
    <row r="1046723" customFormat="false" ht="12.8" hidden="false" customHeight="true" outlineLevel="0" collapsed="false"/>
    <row r="1046724" customFormat="false" ht="12.8" hidden="false" customHeight="true" outlineLevel="0" collapsed="false"/>
    <row r="1046725" customFormat="false" ht="12.8" hidden="false" customHeight="true" outlineLevel="0" collapsed="false"/>
    <row r="1046726" customFormat="false" ht="12.8" hidden="false" customHeight="true" outlineLevel="0" collapsed="false"/>
    <row r="1046727" customFormat="false" ht="12.8" hidden="false" customHeight="true" outlineLevel="0" collapsed="false"/>
    <row r="1046728" customFormat="false" ht="12.8" hidden="false" customHeight="true" outlineLevel="0" collapsed="false"/>
    <row r="1046729" customFormat="false" ht="12.8" hidden="false" customHeight="true" outlineLevel="0" collapsed="false"/>
    <row r="1046730" customFormat="false" ht="12.8" hidden="false" customHeight="true" outlineLevel="0" collapsed="false"/>
    <row r="1046731" customFormat="false" ht="12.8" hidden="false" customHeight="true" outlineLevel="0" collapsed="false"/>
    <row r="1046732" customFormat="false" ht="12.8" hidden="false" customHeight="true" outlineLevel="0" collapsed="false"/>
    <row r="1046733" customFormat="false" ht="12.8" hidden="false" customHeight="true" outlineLevel="0" collapsed="false"/>
    <row r="1046734" customFormat="false" ht="12.8" hidden="false" customHeight="true" outlineLevel="0" collapsed="false"/>
    <row r="1046735" customFormat="false" ht="12.8" hidden="false" customHeight="true" outlineLevel="0" collapsed="false"/>
    <row r="1046736" customFormat="false" ht="12.8" hidden="false" customHeight="true" outlineLevel="0" collapsed="false"/>
    <row r="1046737" customFormat="false" ht="12.8" hidden="false" customHeight="true" outlineLevel="0" collapsed="false"/>
    <row r="1046738" customFormat="false" ht="12.8" hidden="false" customHeight="true" outlineLevel="0" collapsed="false"/>
    <row r="1046739" customFormat="false" ht="12.8" hidden="false" customHeight="true" outlineLevel="0" collapsed="false"/>
    <row r="1046740" customFormat="false" ht="12.8" hidden="false" customHeight="true" outlineLevel="0" collapsed="false"/>
    <row r="1046741" customFormat="false" ht="12.8" hidden="false" customHeight="true" outlineLevel="0" collapsed="false"/>
    <row r="1046742" customFormat="false" ht="12.8" hidden="false" customHeight="true" outlineLevel="0" collapsed="false"/>
    <row r="1046743" customFormat="false" ht="12.8" hidden="false" customHeight="true" outlineLevel="0" collapsed="false"/>
    <row r="1046744" customFormat="false" ht="12.8" hidden="false" customHeight="true" outlineLevel="0" collapsed="false"/>
    <row r="1046745" customFormat="false" ht="12.8" hidden="false" customHeight="true" outlineLevel="0" collapsed="false"/>
    <row r="1046746" customFormat="false" ht="12.8" hidden="false" customHeight="true" outlineLevel="0" collapsed="false"/>
    <row r="1046747" customFormat="false" ht="12.8" hidden="false" customHeight="true" outlineLevel="0" collapsed="false"/>
    <row r="1046748" customFormat="false" ht="12.8" hidden="false" customHeight="true" outlineLevel="0" collapsed="false"/>
    <row r="1046749" customFormat="false" ht="12.8" hidden="false" customHeight="true" outlineLevel="0" collapsed="false"/>
    <row r="1046750" customFormat="false" ht="12.8" hidden="false" customHeight="true" outlineLevel="0" collapsed="false"/>
    <row r="1046751" customFormat="false" ht="12.8" hidden="false" customHeight="true" outlineLevel="0" collapsed="false"/>
    <row r="1046752" customFormat="false" ht="12.8" hidden="false" customHeight="true" outlineLevel="0" collapsed="false"/>
    <row r="1046753" customFormat="false" ht="12.8" hidden="false" customHeight="true" outlineLevel="0" collapsed="false"/>
    <row r="1046754" customFormat="false" ht="12.8" hidden="false" customHeight="true" outlineLevel="0" collapsed="false"/>
    <row r="1046755" customFormat="false" ht="12.8" hidden="false" customHeight="true" outlineLevel="0" collapsed="false"/>
    <row r="1046756" customFormat="false" ht="12.8" hidden="false" customHeight="true" outlineLevel="0" collapsed="false"/>
    <row r="1046757" customFormat="false" ht="12.8" hidden="false" customHeight="true" outlineLevel="0" collapsed="false"/>
    <row r="1046758" customFormat="false" ht="12.8" hidden="false" customHeight="true" outlineLevel="0" collapsed="false"/>
    <row r="1046759" customFormat="false" ht="12.8" hidden="false" customHeight="true" outlineLevel="0" collapsed="false"/>
    <row r="1046760" customFormat="false" ht="12.8" hidden="false" customHeight="true" outlineLevel="0" collapsed="false"/>
    <row r="1046761" customFormat="false" ht="12.8" hidden="false" customHeight="true" outlineLevel="0" collapsed="false"/>
    <row r="1046762" customFormat="false" ht="12.8" hidden="false" customHeight="true" outlineLevel="0" collapsed="false"/>
    <row r="1046763" customFormat="false" ht="12.8" hidden="false" customHeight="true" outlineLevel="0" collapsed="false"/>
    <row r="1046764" customFormat="false" ht="12.8" hidden="false" customHeight="true" outlineLevel="0" collapsed="false"/>
    <row r="1046765" customFormat="false" ht="12.8" hidden="false" customHeight="true" outlineLevel="0" collapsed="false"/>
    <row r="1046766" customFormat="false" ht="12.8" hidden="false" customHeight="true" outlineLevel="0" collapsed="false"/>
    <row r="1046767" customFormat="false" ht="12.8" hidden="false" customHeight="true" outlineLevel="0" collapsed="false"/>
    <row r="1046768" customFormat="false" ht="12.8" hidden="false" customHeight="true" outlineLevel="0" collapsed="false"/>
    <row r="1046769" customFormat="false" ht="12.8" hidden="false" customHeight="true" outlineLevel="0" collapsed="false"/>
    <row r="1046770" customFormat="false" ht="12.8" hidden="false" customHeight="true" outlineLevel="0" collapsed="false"/>
    <row r="1046771" customFormat="false" ht="12.8" hidden="false" customHeight="true" outlineLevel="0" collapsed="false"/>
    <row r="1046772" customFormat="false" ht="12.8" hidden="false" customHeight="true" outlineLevel="0" collapsed="false"/>
    <row r="1046773" customFormat="false" ht="12.8" hidden="false" customHeight="true" outlineLevel="0" collapsed="false"/>
    <row r="1046774" customFormat="false" ht="12.8" hidden="false" customHeight="true" outlineLevel="0" collapsed="false"/>
    <row r="1046775" customFormat="false" ht="12.8" hidden="false" customHeight="true" outlineLevel="0" collapsed="false"/>
    <row r="1046776" customFormat="false" ht="12.8" hidden="false" customHeight="true" outlineLevel="0" collapsed="false"/>
    <row r="1046777" customFormat="false" ht="12.8" hidden="false" customHeight="true" outlineLevel="0" collapsed="false"/>
    <row r="1046778" customFormat="false" ht="12.8" hidden="false" customHeight="true" outlineLevel="0" collapsed="false"/>
    <row r="1046779" customFormat="false" ht="12.8" hidden="false" customHeight="true" outlineLevel="0" collapsed="false"/>
    <row r="1046780" customFormat="false" ht="12.8" hidden="false" customHeight="true" outlineLevel="0" collapsed="false"/>
    <row r="1046781" customFormat="false" ht="12.8" hidden="false" customHeight="true" outlineLevel="0" collapsed="false"/>
    <row r="1046782" customFormat="false" ht="12.8" hidden="false" customHeight="true" outlineLevel="0" collapsed="false"/>
    <row r="1046783" customFormat="false" ht="12.8" hidden="false" customHeight="true" outlineLevel="0" collapsed="false"/>
    <row r="1046784" customFormat="false" ht="12.8" hidden="false" customHeight="true" outlineLevel="0" collapsed="false"/>
    <row r="1046785" customFormat="false" ht="12.8" hidden="false" customHeight="true" outlineLevel="0" collapsed="false"/>
    <row r="1046786" customFormat="false" ht="12.8" hidden="false" customHeight="true" outlineLevel="0" collapsed="false"/>
    <row r="1046787" customFormat="false" ht="12.8" hidden="false" customHeight="true" outlineLevel="0" collapsed="false"/>
    <row r="1046788" customFormat="false" ht="12.8" hidden="false" customHeight="true" outlineLevel="0" collapsed="false"/>
    <row r="1046789" customFormat="false" ht="12.8" hidden="false" customHeight="true" outlineLevel="0" collapsed="false"/>
    <row r="1046790" customFormat="false" ht="12.8" hidden="false" customHeight="true" outlineLevel="0" collapsed="false"/>
    <row r="1046791" customFormat="false" ht="12.8" hidden="false" customHeight="true" outlineLevel="0" collapsed="false"/>
    <row r="1046792" customFormat="false" ht="12.8" hidden="false" customHeight="true" outlineLevel="0" collapsed="false"/>
    <row r="1046793" customFormat="false" ht="12.8" hidden="false" customHeight="true" outlineLevel="0" collapsed="false"/>
    <row r="1046794" customFormat="false" ht="12.8" hidden="false" customHeight="true" outlineLevel="0" collapsed="false"/>
    <row r="1046795" customFormat="false" ht="12.8" hidden="false" customHeight="true" outlineLevel="0" collapsed="false"/>
    <row r="1046796" customFormat="false" ht="12.8" hidden="false" customHeight="true" outlineLevel="0" collapsed="false"/>
    <row r="1046797" customFormat="false" ht="12.8" hidden="false" customHeight="true" outlineLevel="0" collapsed="false"/>
    <row r="1046798" customFormat="false" ht="12.8" hidden="false" customHeight="true" outlineLevel="0" collapsed="false"/>
    <row r="1046799" customFormat="false" ht="12.8" hidden="false" customHeight="true" outlineLevel="0" collapsed="false"/>
    <row r="1046800" customFormat="false" ht="12.8" hidden="false" customHeight="true" outlineLevel="0" collapsed="false"/>
    <row r="1046801" customFormat="false" ht="12.8" hidden="false" customHeight="true" outlineLevel="0" collapsed="false"/>
    <row r="1046802" customFormat="false" ht="12.8" hidden="false" customHeight="true" outlineLevel="0" collapsed="false"/>
    <row r="1046803" customFormat="false" ht="12.8" hidden="false" customHeight="true" outlineLevel="0" collapsed="false"/>
    <row r="1046804" customFormat="false" ht="12.8" hidden="false" customHeight="true" outlineLevel="0" collapsed="false"/>
    <row r="1046805" customFormat="false" ht="12.8" hidden="false" customHeight="true" outlineLevel="0" collapsed="false"/>
    <row r="1046806" customFormat="false" ht="12.8" hidden="false" customHeight="true" outlineLevel="0" collapsed="false"/>
    <row r="1046807" customFormat="false" ht="12.8" hidden="false" customHeight="true" outlineLevel="0" collapsed="false"/>
    <row r="1046808" customFormat="false" ht="12.8" hidden="false" customHeight="true" outlineLevel="0" collapsed="false"/>
    <row r="1046809" customFormat="false" ht="12.8" hidden="false" customHeight="true" outlineLevel="0" collapsed="false"/>
    <row r="1046810" customFormat="false" ht="12.8" hidden="false" customHeight="true" outlineLevel="0" collapsed="false"/>
    <row r="1046811" customFormat="false" ht="12.8" hidden="false" customHeight="true" outlineLevel="0" collapsed="false"/>
    <row r="1046812" customFormat="false" ht="12.8" hidden="false" customHeight="true" outlineLevel="0" collapsed="false"/>
    <row r="1046813" customFormat="false" ht="12.8" hidden="false" customHeight="true" outlineLevel="0" collapsed="false"/>
    <row r="1046814" customFormat="false" ht="12.8" hidden="false" customHeight="true" outlineLevel="0" collapsed="false"/>
    <row r="1046815" customFormat="false" ht="12.8" hidden="false" customHeight="true" outlineLevel="0" collapsed="false"/>
    <row r="1046816" customFormat="false" ht="12.8" hidden="false" customHeight="true" outlineLevel="0" collapsed="false"/>
    <row r="1046817" customFormat="false" ht="12.8" hidden="false" customHeight="true" outlineLevel="0" collapsed="false"/>
    <row r="1046818" customFormat="false" ht="12.8" hidden="false" customHeight="true" outlineLevel="0" collapsed="false"/>
    <row r="1046819" customFormat="false" ht="12.8" hidden="false" customHeight="true" outlineLevel="0" collapsed="false"/>
    <row r="1046820" customFormat="false" ht="12.8" hidden="false" customHeight="true" outlineLevel="0" collapsed="false"/>
    <row r="1046821" customFormat="false" ht="12.8" hidden="false" customHeight="true" outlineLevel="0" collapsed="false"/>
    <row r="1046822" customFormat="false" ht="12.8" hidden="false" customHeight="true" outlineLevel="0" collapsed="false"/>
    <row r="1046823" customFormat="false" ht="12.8" hidden="false" customHeight="true" outlineLevel="0" collapsed="false"/>
    <row r="1046824" customFormat="false" ht="12.8" hidden="false" customHeight="true" outlineLevel="0" collapsed="false"/>
    <row r="1046825" customFormat="false" ht="12.8" hidden="false" customHeight="true" outlineLevel="0" collapsed="false"/>
    <row r="1046826" customFormat="false" ht="12.8" hidden="false" customHeight="true" outlineLevel="0" collapsed="false"/>
    <row r="1046827" customFormat="false" ht="12.8" hidden="false" customHeight="true" outlineLevel="0" collapsed="false"/>
    <row r="1046828" customFormat="false" ht="12.8" hidden="false" customHeight="true" outlineLevel="0" collapsed="false"/>
    <row r="1046829" customFormat="false" ht="12.8" hidden="false" customHeight="true" outlineLevel="0" collapsed="false"/>
    <row r="1046830" customFormat="false" ht="12.8" hidden="false" customHeight="true" outlineLevel="0" collapsed="false"/>
    <row r="1046831" customFormat="false" ht="12.8" hidden="false" customHeight="true" outlineLevel="0" collapsed="false"/>
    <row r="1046832" customFormat="false" ht="12.8" hidden="false" customHeight="true" outlineLevel="0" collapsed="false"/>
    <row r="1046833" customFormat="false" ht="12.8" hidden="false" customHeight="true" outlineLevel="0" collapsed="false"/>
    <row r="1046834" customFormat="false" ht="12.8" hidden="false" customHeight="true" outlineLevel="0" collapsed="false"/>
    <row r="1046835" customFormat="false" ht="12.8" hidden="false" customHeight="true" outlineLevel="0" collapsed="false"/>
    <row r="1046836" customFormat="false" ht="12.8" hidden="false" customHeight="true" outlineLevel="0" collapsed="false"/>
    <row r="1046837" customFormat="false" ht="12.8" hidden="false" customHeight="true" outlineLevel="0" collapsed="false"/>
    <row r="1046838" customFormat="false" ht="12.8" hidden="false" customHeight="true" outlineLevel="0" collapsed="false"/>
    <row r="1046839" customFormat="false" ht="12.8" hidden="false" customHeight="true" outlineLevel="0" collapsed="false"/>
    <row r="1046840" customFormat="false" ht="12.8" hidden="false" customHeight="true" outlineLevel="0" collapsed="false"/>
    <row r="1046841" customFormat="false" ht="12.8" hidden="false" customHeight="true" outlineLevel="0" collapsed="false"/>
    <row r="1046842" customFormat="false" ht="12.8" hidden="false" customHeight="true" outlineLevel="0" collapsed="false"/>
    <row r="1046843" customFormat="false" ht="12.8" hidden="false" customHeight="true" outlineLevel="0" collapsed="false"/>
    <row r="1046844" customFormat="false" ht="12.8" hidden="false" customHeight="true" outlineLevel="0" collapsed="false"/>
    <row r="1046845" customFormat="false" ht="12.8" hidden="false" customHeight="true" outlineLevel="0" collapsed="false"/>
    <row r="1046846" customFormat="false" ht="12.8" hidden="false" customHeight="true" outlineLevel="0" collapsed="false"/>
    <row r="1046847" customFormat="false" ht="12.8" hidden="false" customHeight="true" outlineLevel="0" collapsed="false"/>
    <row r="1046848" customFormat="false" ht="12.8" hidden="false" customHeight="true" outlineLevel="0" collapsed="false"/>
    <row r="1046849" customFormat="false" ht="12.8" hidden="false" customHeight="true" outlineLevel="0" collapsed="false"/>
    <row r="1046850" customFormat="false" ht="12.8" hidden="false" customHeight="true" outlineLevel="0" collapsed="false"/>
    <row r="1046851" customFormat="false" ht="12.8" hidden="false" customHeight="true" outlineLevel="0" collapsed="false"/>
    <row r="1046852" customFormat="false" ht="12.8" hidden="false" customHeight="true" outlineLevel="0" collapsed="false"/>
    <row r="1046853" customFormat="false" ht="12.8" hidden="false" customHeight="true" outlineLevel="0" collapsed="false"/>
    <row r="1046854" customFormat="false" ht="12.8" hidden="false" customHeight="true" outlineLevel="0" collapsed="false"/>
    <row r="1046855" customFormat="false" ht="12.8" hidden="false" customHeight="true" outlineLevel="0" collapsed="false"/>
    <row r="1046856" customFormat="false" ht="12.8" hidden="false" customHeight="true" outlineLevel="0" collapsed="false"/>
    <row r="1046857" customFormat="false" ht="12.8" hidden="false" customHeight="true" outlineLevel="0" collapsed="false"/>
    <row r="1046858" customFormat="false" ht="12.8" hidden="false" customHeight="true" outlineLevel="0" collapsed="false"/>
    <row r="1046859" customFormat="false" ht="12.8" hidden="false" customHeight="true" outlineLevel="0" collapsed="false"/>
    <row r="1046860" customFormat="false" ht="12.8" hidden="false" customHeight="true" outlineLevel="0" collapsed="false"/>
    <row r="1046861" customFormat="false" ht="12.8" hidden="false" customHeight="true" outlineLevel="0" collapsed="false"/>
    <row r="1046862" customFormat="false" ht="12.8" hidden="false" customHeight="true" outlineLevel="0" collapsed="false"/>
    <row r="1046863" customFormat="false" ht="12.8" hidden="false" customHeight="true" outlineLevel="0" collapsed="false"/>
    <row r="1046864" customFormat="false" ht="12.8" hidden="false" customHeight="true" outlineLevel="0" collapsed="false"/>
    <row r="1046865" customFormat="false" ht="12.8" hidden="false" customHeight="true" outlineLevel="0" collapsed="false"/>
    <row r="1046866" customFormat="false" ht="12.8" hidden="false" customHeight="true" outlineLevel="0" collapsed="false"/>
    <row r="1046867" customFormat="false" ht="12.8" hidden="false" customHeight="true" outlineLevel="0" collapsed="false"/>
    <row r="1046868" customFormat="false" ht="12.8" hidden="false" customHeight="true" outlineLevel="0" collapsed="false"/>
    <row r="1046869" customFormat="false" ht="12.8" hidden="false" customHeight="true" outlineLevel="0" collapsed="false"/>
    <row r="1046870" customFormat="false" ht="12.8" hidden="false" customHeight="true" outlineLevel="0" collapsed="false"/>
    <row r="1046871" customFormat="false" ht="12.8" hidden="false" customHeight="true" outlineLevel="0" collapsed="false"/>
    <row r="1046872" customFormat="false" ht="12.8" hidden="false" customHeight="true" outlineLevel="0" collapsed="false"/>
    <row r="1046873" customFormat="false" ht="12.8" hidden="false" customHeight="true" outlineLevel="0" collapsed="false"/>
    <row r="1046874" customFormat="false" ht="12.8" hidden="false" customHeight="true" outlineLevel="0" collapsed="false"/>
    <row r="1046875" customFormat="false" ht="12.8" hidden="false" customHeight="true" outlineLevel="0" collapsed="false"/>
    <row r="1046876" customFormat="false" ht="12.8" hidden="false" customHeight="true" outlineLevel="0" collapsed="false"/>
    <row r="1046877" customFormat="false" ht="12.8" hidden="false" customHeight="true" outlineLevel="0" collapsed="false"/>
    <row r="1046878" customFormat="false" ht="12.8" hidden="false" customHeight="true" outlineLevel="0" collapsed="false"/>
    <row r="1046879" customFormat="false" ht="12.8" hidden="false" customHeight="true" outlineLevel="0" collapsed="false"/>
    <row r="1046880" customFormat="false" ht="12.8" hidden="false" customHeight="true" outlineLevel="0" collapsed="false"/>
    <row r="1046881" customFormat="false" ht="12.8" hidden="false" customHeight="true" outlineLevel="0" collapsed="false"/>
    <row r="1046882" customFormat="false" ht="12.8" hidden="false" customHeight="true" outlineLevel="0" collapsed="false"/>
    <row r="1046883" customFormat="false" ht="12.8" hidden="false" customHeight="true" outlineLevel="0" collapsed="false"/>
    <row r="1046884" customFormat="false" ht="12.8" hidden="false" customHeight="true" outlineLevel="0" collapsed="false"/>
    <row r="1046885" customFormat="false" ht="12.8" hidden="false" customHeight="true" outlineLevel="0" collapsed="false"/>
    <row r="1046886" customFormat="false" ht="12.8" hidden="false" customHeight="true" outlineLevel="0" collapsed="false"/>
    <row r="1046887" customFormat="false" ht="12.8" hidden="false" customHeight="true" outlineLevel="0" collapsed="false"/>
    <row r="1046888" customFormat="false" ht="12.8" hidden="false" customHeight="true" outlineLevel="0" collapsed="false"/>
    <row r="1046889" customFormat="false" ht="12.8" hidden="false" customHeight="true" outlineLevel="0" collapsed="false"/>
    <row r="1046890" customFormat="false" ht="12.8" hidden="false" customHeight="true" outlineLevel="0" collapsed="false"/>
    <row r="1046891" customFormat="false" ht="12.8" hidden="false" customHeight="true" outlineLevel="0" collapsed="false"/>
    <row r="1046892" customFormat="false" ht="12.8" hidden="false" customHeight="true" outlineLevel="0" collapsed="false"/>
    <row r="1046893" customFormat="false" ht="12.8" hidden="false" customHeight="true" outlineLevel="0" collapsed="false"/>
    <row r="1046894" customFormat="false" ht="12.8" hidden="false" customHeight="true" outlineLevel="0" collapsed="false"/>
    <row r="1046895" customFormat="false" ht="12.8" hidden="false" customHeight="true" outlineLevel="0" collapsed="false"/>
    <row r="1046896" customFormat="false" ht="12.8" hidden="false" customHeight="true" outlineLevel="0" collapsed="false"/>
    <row r="1046897" customFormat="false" ht="12.8" hidden="false" customHeight="true" outlineLevel="0" collapsed="false"/>
    <row r="1046898" customFormat="false" ht="12.8" hidden="false" customHeight="true" outlineLevel="0" collapsed="false"/>
    <row r="1046899" customFormat="false" ht="12.8" hidden="false" customHeight="true" outlineLevel="0" collapsed="false"/>
    <row r="1046900" customFormat="false" ht="12.8" hidden="false" customHeight="true" outlineLevel="0" collapsed="false"/>
    <row r="1046901" customFormat="false" ht="12.8" hidden="false" customHeight="true" outlineLevel="0" collapsed="false"/>
    <row r="1046902" customFormat="false" ht="12.8" hidden="false" customHeight="true" outlineLevel="0" collapsed="false"/>
    <row r="1046903" customFormat="false" ht="12.8" hidden="false" customHeight="true" outlineLevel="0" collapsed="false"/>
    <row r="1046904" customFormat="false" ht="12.8" hidden="false" customHeight="true" outlineLevel="0" collapsed="false"/>
    <row r="1046905" customFormat="false" ht="12.8" hidden="false" customHeight="true" outlineLevel="0" collapsed="false"/>
    <row r="1046906" customFormat="false" ht="12.8" hidden="false" customHeight="true" outlineLevel="0" collapsed="false"/>
    <row r="1046907" customFormat="false" ht="12.8" hidden="false" customHeight="true" outlineLevel="0" collapsed="false"/>
    <row r="1046908" customFormat="false" ht="12.8" hidden="false" customHeight="true" outlineLevel="0" collapsed="false"/>
    <row r="1046909" customFormat="false" ht="12.8" hidden="false" customHeight="true" outlineLevel="0" collapsed="false"/>
    <row r="1046910" customFormat="false" ht="12.8" hidden="false" customHeight="true" outlineLevel="0" collapsed="false"/>
    <row r="1046911" customFormat="false" ht="12.8" hidden="false" customHeight="true" outlineLevel="0" collapsed="false"/>
    <row r="1046912" customFormat="false" ht="12.8" hidden="false" customHeight="true" outlineLevel="0" collapsed="false"/>
    <row r="1046913" customFormat="false" ht="12.8" hidden="false" customHeight="true" outlineLevel="0" collapsed="false"/>
    <row r="1046914" customFormat="false" ht="12.8" hidden="false" customHeight="true" outlineLevel="0" collapsed="false"/>
    <row r="1046915" customFormat="false" ht="12.8" hidden="false" customHeight="true" outlineLevel="0" collapsed="false"/>
    <row r="1046916" customFormat="false" ht="12.8" hidden="false" customHeight="true" outlineLevel="0" collapsed="false"/>
    <row r="1046917" customFormat="false" ht="12.8" hidden="false" customHeight="true" outlineLevel="0" collapsed="false"/>
    <row r="1046918" customFormat="false" ht="12.8" hidden="false" customHeight="true" outlineLevel="0" collapsed="false"/>
    <row r="1046919" customFormat="false" ht="12.8" hidden="false" customHeight="true" outlineLevel="0" collapsed="false"/>
    <row r="1046920" customFormat="false" ht="12.8" hidden="false" customHeight="true" outlineLevel="0" collapsed="false"/>
    <row r="1046921" customFormat="false" ht="12.8" hidden="false" customHeight="true" outlineLevel="0" collapsed="false"/>
    <row r="1046922" customFormat="false" ht="12.8" hidden="false" customHeight="true" outlineLevel="0" collapsed="false"/>
    <row r="1046923" customFormat="false" ht="12.8" hidden="false" customHeight="true" outlineLevel="0" collapsed="false"/>
    <row r="1046924" customFormat="false" ht="12.8" hidden="false" customHeight="true" outlineLevel="0" collapsed="false"/>
    <row r="1046925" customFormat="false" ht="12.8" hidden="false" customHeight="true" outlineLevel="0" collapsed="false"/>
    <row r="1046926" customFormat="false" ht="12.8" hidden="false" customHeight="true" outlineLevel="0" collapsed="false"/>
    <row r="1046927" customFormat="false" ht="12.8" hidden="false" customHeight="true" outlineLevel="0" collapsed="false"/>
    <row r="1046928" customFormat="false" ht="12.8" hidden="false" customHeight="true" outlineLevel="0" collapsed="false"/>
    <row r="1046929" customFormat="false" ht="12.8" hidden="false" customHeight="true" outlineLevel="0" collapsed="false"/>
    <row r="1046930" customFormat="false" ht="12.8" hidden="false" customHeight="true" outlineLevel="0" collapsed="false"/>
    <row r="1046931" customFormat="false" ht="12.8" hidden="false" customHeight="true" outlineLevel="0" collapsed="false"/>
    <row r="1046932" customFormat="false" ht="12.8" hidden="false" customHeight="true" outlineLevel="0" collapsed="false"/>
    <row r="1046933" customFormat="false" ht="12.8" hidden="false" customHeight="true" outlineLevel="0" collapsed="false"/>
    <row r="1046934" customFormat="false" ht="12.8" hidden="false" customHeight="true" outlineLevel="0" collapsed="false"/>
    <row r="1046935" customFormat="false" ht="12.8" hidden="false" customHeight="true" outlineLevel="0" collapsed="false"/>
    <row r="1046936" customFormat="false" ht="12.8" hidden="false" customHeight="true" outlineLevel="0" collapsed="false"/>
    <row r="1046937" customFormat="false" ht="12.8" hidden="false" customHeight="true" outlineLevel="0" collapsed="false"/>
    <row r="1046938" customFormat="false" ht="12.8" hidden="false" customHeight="true" outlineLevel="0" collapsed="false"/>
    <row r="1046939" customFormat="false" ht="12.8" hidden="false" customHeight="true" outlineLevel="0" collapsed="false"/>
    <row r="1046940" customFormat="false" ht="12.8" hidden="false" customHeight="true" outlineLevel="0" collapsed="false"/>
    <row r="1046941" customFormat="false" ht="12.8" hidden="false" customHeight="true" outlineLevel="0" collapsed="false"/>
    <row r="1046942" customFormat="false" ht="12.8" hidden="false" customHeight="true" outlineLevel="0" collapsed="false"/>
    <row r="1046943" customFormat="false" ht="12.8" hidden="false" customHeight="true" outlineLevel="0" collapsed="false"/>
    <row r="1046944" customFormat="false" ht="12.8" hidden="false" customHeight="true" outlineLevel="0" collapsed="false"/>
    <row r="1046945" customFormat="false" ht="12.8" hidden="false" customHeight="true" outlineLevel="0" collapsed="false"/>
    <row r="1046946" customFormat="false" ht="12.8" hidden="false" customHeight="true" outlineLevel="0" collapsed="false"/>
    <row r="1046947" customFormat="false" ht="12.8" hidden="false" customHeight="true" outlineLevel="0" collapsed="false"/>
    <row r="1046948" customFormat="false" ht="12.8" hidden="false" customHeight="true" outlineLevel="0" collapsed="false"/>
    <row r="1046949" customFormat="false" ht="12.8" hidden="false" customHeight="true" outlineLevel="0" collapsed="false"/>
    <row r="1046950" customFormat="false" ht="12.8" hidden="false" customHeight="true" outlineLevel="0" collapsed="false"/>
    <row r="1046951" customFormat="false" ht="12.8" hidden="false" customHeight="true" outlineLevel="0" collapsed="false"/>
    <row r="1046952" customFormat="false" ht="12.8" hidden="false" customHeight="true" outlineLevel="0" collapsed="false"/>
    <row r="1046953" customFormat="false" ht="12.8" hidden="false" customHeight="true" outlineLevel="0" collapsed="false"/>
    <row r="1046954" customFormat="false" ht="12.8" hidden="false" customHeight="true" outlineLevel="0" collapsed="false"/>
    <row r="1046955" customFormat="false" ht="12.8" hidden="false" customHeight="true" outlineLevel="0" collapsed="false"/>
    <row r="1046956" customFormat="false" ht="12.8" hidden="false" customHeight="true" outlineLevel="0" collapsed="false"/>
    <row r="1046957" customFormat="false" ht="12.8" hidden="false" customHeight="true" outlineLevel="0" collapsed="false"/>
    <row r="1046958" customFormat="false" ht="12.8" hidden="false" customHeight="true" outlineLevel="0" collapsed="false"/>
    <row r="1046959" customFormat="false" ht="12.8" hidden="false" customHeight="true" outlineLevel="0" collapsed="false"/>
    <row r="1046960" customFormat="false" ht="12.8" hidden="false" customHeight="true" outlineLevel="0" collapsed="false"/>
    <row r="1046961" customFormat="false" ht="12.8" hidden="false" customHeight="true" outlineLevel="0" collapsed="false"/>
    <row r="1046962" customFormat="false" ht="12.8" hidden="false" customHeight="true" outlineLevel="0" collapsed="false"/>
    <row r="1046963" customFormat="false" ht="12.8" hidden="false" customHeight="true" outlineLevel="0" collapsed="false"/>
    <row r="1046964" customFormat="false" ht="12.8" hidden="false" customHeight="true" outlineLevel="0" collapsed="false"/>
    <row r="1046965" customFormat="false" ht="12.8" hidden="false" customHeight="true" outlineLevel="0" collapsed="false"/>
    <row r="1046966" customFormat="false" ht="12.8" hidden="false" customHeight="true" outlineLevel="0" collapsed="false"/>
    <row r="1046967" customFormat="false" ht="12.8" hidden="false" customHeight="true" outlineLevel="0" collapsed="false"/>
    <row r="1046968" customFormat="false" ht="12.8" hidden="false" customHeight="true" outlineLevel="0" collapsed="false"/>
    <row r="1046969" customFormat="false" ht="12.8" hidden="false" customHeight="true" outlineLevel="0" collapsed="false"/>
    <row r="1046970" customFormat="false" ht="12.8" hidden="false" customHeight="true" outlineLevel="0" collapsed="false"/>
    <row r="1046971" customFormat="false" ht="12.8" hidden="false" customHeight="true" outlineLevel="0" collapsed="false"/>
    <row r="1046972" customFormat="false" ht="12.8" hidden="false" customHeight="true" outlineLevel="0" collapsed="false"/>
    <row r="1046973" customFormat="false" ht="12.8" hidden="false" customHeight="true" outlineLevel="0" collapsed="false"/>
    <row r="1046974" customFormat="false" ht="12.8" hidden="false" customHeight="true" outlineLevel="0" collapsed="false"/>
    <row r="1046975" customFormat="false" ht="12.8" hidden="false" customHeight="true" outlineLevel="0" collapsed="false"/>
    <row r="1046976" customFormat="false" ht="12.8" hidden="false" customHeight="true" outlineLevel="0" collapsed="false"/>
    <row r="1046977" customFormat="false" ht="12.8" hidden="false" customHeight="true" outlineLevel="0" collapsed="false"/>
    <row r="1046978" customFormat="false" ht="12.8" hidden="false" customHeight="true" outlineLevel="0" collapsed="false"/>
    <row r="1046979" customFormat="false" ht="12.8" hidden="false" customHeight="true" outlineLevel="0" collapsed="false"/>
    <row r="1046980" customFormat="false" ht="12.8" hidden="false" customHeight="true" outlineLevel="0" collapsed="false"/>
    <row r="1046981" customFormat="false" ht="12.8" hidden="false" customHeight="true" outlineLevel="0" collapsed="false"/>
    <row r="1046982" customFormat="false" ht="12.8" hidden="false" customHeight="true" outlineLevel="0" collapsed="false"/>
    <row r="1046983" customFormat="false" ht="12.8" hidden="false" customHeight="true" outlineLevel="0" collapsed="false"/>
    <row r="1046984" customFormat="false" ht="12.8" hidden="false" customHeight="true" outlineLevel="0" collapsed="false"/>
    <row r="1046985" customFormat="false" ht="12.8" hidden="false" customHeight="true" outlineLevel="0" collapsed="false"/>
    <row r="1046986" customFormat="false" ht="12.8" hidden="false" customHeight="true" outlineLevel="0" collapsed="false"/>
    <row r="1046987" customFormat="false" ht="12.8" hidden="false" customHeight="true" outlineLevel="0" collapsed="false"/>
    <row r="1046988" customFormat="false" ht="12.8" hidden="false" customHeight="true" outlineLevel="0" collapsed="false"/>
    <row r="1046989" customFormat="false" ht="12.8" hidden="false" customHeight="true" outlineLevel="0" collapsed="false"/>
    <row r="1046990" customFormat="false" ht="12.8" hidden="false" customHeight="true" outlineLevel="0" collapsed="false"/>
    <row r="1046991" customFormat="false" ht="12.8" hidden="false" customHeight="true" outlineLevel="0" collapsed="false"/>
    <row r="1046992" customFormat="false" ht="12.8" hidden="false" customHeight="true" outlineLevel="0" collapsed="false"/>
    <row r="1046993" customFormat="false" ht="12.8" hidden="false" customHeight="true" outlineLevel="0" collapsed="false"/>
    <row r="1046994" customFormat="false" ht="12.8" hidden="false" customHeight="true" outlineLevel="0" collapsed="false"/>
    <row r="1046995" customFormat="false" ht="12.8" hidden="false" customHeight="true" outlineLevel="0" collapsed="false"/>
    <row r="1046996" customFormat="false" ht="12.8" hidden="false" customHeight="true" outlineLevel="0" collapsed="false"/>
    <row r="1046997" customFormat="false" ht="12.8" hidden="false" customHeight="true" outlineLevel="0" collapsed="false"/>
    <row r="1046998" customFormat="false" ht="12.8" hidden="false" customHeight="true" outlineLevel="0" collapsed="false"/>
    <row r="1046999" customFormat="false" ht="12.8" hidden="false" customHeight="true" outlineLevel="0" collapsed="false"/>
    <row r="1047000" customFormat="false" ht="12.8" hidden="false" customHeight="true" outlineLevel="0" collapsed="false"/>
    <row r="1047001" customFormat="false" ht="12.8" hidden="false" customHeight="true" outlineLevel="0" collapsed="false"/>
    <row r="1047002" customFormat="false" ht="12.8" hidden="false" customHeight="true" outlineLevel="0" collapsed="false"/>
    <row r="1047003" customFormat="false" ht="12.8" hidden="false" customHeight="true" outlineLevel="0" collapsed="false"/>
    <row r="1047004" customFormat="false" ht="12.8" hidden="false" customHeight="true" outlineLevel="0" collapsed="false"/>
    <row r="1047005" customFormat="false" ht="12.8" hidden="false" customHeight="true" outlineLevel="0" collapsed="false"/>
    <row r="1047006" customFormat="false" ht="12.8" hidden="false" customHeight="true" outlineLevel="0" collapsed="false"/>
    <row r="1047007" customFormat="false" ht="12.8" hidden="false" customHeight="true" outlineLevel="0" collapsed="false"/>
    <row r="1047008" customFormat="false" ht="12.8" hidden="false" customHeight="true" outlineLevel="0" collapsed="false"/>
    <row r="1047009" customFormat="false" ht="12.8" hidden="false" customHeight="true" outlineLevel="0" collapsed="false"/>
    <row r="1047010" customFormat="false" ht="12.8" hidden="false" customHeight="true" outlineLevel="0" collapsed="false"/>
    <row r="1047011" customFormat="false" ht="12.8" hidden="false" customHeight="true" outlineLevel="0" collapsed="false"/>
    <row r="1047012" customFormat="false" ht="12.8" hidden="false" customHeight="true" outlineLevel="0" collapsed="false"/>
    <row r="1047013" customFormat="false" ht="12.8" hidden="false" customHeight="true" outlineLevel="0" collapsed="false"/>
    <row r="1047014" customFormat="false" ht="12.8" hidden="false" customHeight="true" outlineLevel="0" collapsed="false"/>
    <row r="1047015" customFormat="false" ht="12.8" hidden="false" customHeight="true" outlineLevel="0" collapsed="false"/>
    <row r="1047016" customFormat="false" ht="12.8" hidden="false" customHeight="true" outlineLevel="0" collapsed="false"/>
    <row r="1047017" customFormat="false" ht="12.8" hidden="false" customHeight="true" outlineLevel="0" collapsed="false"/>
    <row r="1047018" customFormat="false" ht="12.8" hidden="false" customHeight="true" outlineLevel="0" collapsed="false"/>
    <row r="1047019" customFormat="false" ht="12.8" hidden="false" customHeight="true" outlineLevel="0" collapsed="false"/>
    <row r="1047020" customFormat="false" ht="12.8" hidden="false" customHeight="true" outlineLevel="0" collapsed="false"/>
    <row r="1047021" customFormat="false" ht="12.8" hidden="false" customHeight="true" outlineLevel="0" collapsed="false"/>
    <row r="1047022" customFormat="false" ht="12.8" hidden="false" customHeight="true" outlineLevel="0" collapsed="false"/>
    <row r="1047023" customFormat="false" ht="12.8" hidden="false" customHeight="true" outlineLevel="0" collapsed="false"/>
    <row r="1047024" customFormat="false" ht="12.8" hidden="false" customHeight="true" outlineLevel="0" collapsed="false"/>
    <row r="1047025" customFormat="false" ht="12.8" hidden="false" customHeight="true" outlineLevel="0" collapsed="false"/>
    <row r="1047026" customFormat="false" ht="12.8" hidden="false" customHeight="true" outlineLevel="0" collapsed="false"/>
    <row r="1047027" customFormat="false" ht="12.8" hidden="false" customHeight="true" outlineLevel="0" collapsed="false"/>
    <row r="1047028" customFormat="false" ht="12.8" hidden="false" customHeight="true" outlineLevel="0" collapsed="false"/>
    <row r="1047029" customFormat="false" ht="12.8" hidden="false" customHeight="true" outlineLevel="0" collapsed="false"/>
    <row r="1047030" customFormat="false" ht="12.8" hidden="false" customHeight="true" outlineLevel="0" collapsed="false"/>
    <row r="1047031" customFormat="false" ht="12.8" hidden="false" customHeight="true" outlineLevel="0" collapsed="false"/>
    <row r="1047032" customFormat="false" ht="12.8" hidden="false" customHeight="true" outlineLevel="0" collapsed="false"/>
    <row r="1047033" customFormat="false" ht="12.8" hidden="false" customHeight="true" outlineLevel="0" collapsed="false"/>
    <row r="1047034" customFormat="false" ht="12.8" hidden="false" customHeight="true" outlineLevel="0" collapsed="false"/>
    <row r="1047035" customFormat="false" ht="12.8" hidden="false" customHeight="true" outlineLevel="0" collapsed="false"/>
    <row r="1047036" customFormat="false" ht="12.8" hidden="false" customHeight="true" outlineLevel="0" collapsed="false"/>
    <row r="1047037" customFormat="false" ht="12.8" hidden="false" customHeight="true" outlineLevel="0" collapsed="false"/>
    <row r="1047038" customFormat="false" ht="12.8" hidden="false" customHeight="true" outlineLevel="0" collapsed="false"/>
    <row r="1047039" customFormat="false" ht="12.8" hidden="false" customHeight="true" outlineLevel="0" collapsed="false"/>
    <row r="1047040" customFormat="false" ht="12.8" hidden="false" customHeight="true" outlineLevel="0" collapsed="false"/>
    <row r="1047041" customFormat="false" ht="12.8" hidden="false" customHeight="true" outlineLevel="0" collapsed="false"/>
    <row r="1047042" customFormat="false" ht="12.8" hidden="false" customHeight="true" outlineLevel="0" collapsed="false"/>
    <row r="1047043" customFormat="false" ht="12.8" hidden="false" customHeight="true" outlineLevel="0" collapsed="false"/>
    <row r="1047044" customFormat="false" ht="12.8" hidden="false" customHeight="true" outlineLevel="0" collapsed="false"/>
    <row r="1047045" customFormat="false" ht="12.8" hidden="false" customHeight="true" outlineLevel="0" collapsed="false"/>
    <row r="1047046" customFormat="false" ht="12.8" hidden="false" customHeight="true" outlineLevel="0" collapsed="false"/>
    <row r="1047047" customFormat="false" ht="12.8" hidden="false" customHeight="true" outlineLevel="0" collapsed="false"/>
    <row r="1047048" customFormat="false" ht="12.8" hidden="false" customHeight="true" outlineLevel="0" collapsed="false"/>
    <row r="1047049" customFormat="false" ht="12.8" hidden="false" customHeight="true" outlineLevel="0" collapsed="false"/>
    <row r="1047050" customFormat="false" ht="12.8" hidden="false" customHeight="true" outlineLevel="0" collapsed="false"/>
    <row r="1047051" customFormat="false" ht="12.8" hidden="false" customHeight="true" outlineLevel="0" collapsed="false"/>
    <row r="1047052" customFormat="false" ht="12.8" hidden="false" customHeight="true" outlineLevel="0" collapsed="false"/>
    <row r="1047053" customFormat="false" ht="12.8" hidden="false" customHeight="true" outlineLevel="0" collapsed="false"/>
    <row r="1047054" customFormat="false" ht="12.8" hidden="false" customHeight="true" outlineLevel="0" collapsed="false"/>
    <row r="1047055" customFormat="false" ht="12.8" hidden="false" customHeight="true" outlineLevel="0" collapsed="false"/>
    <row r="1047056" customFormat="false" ht="12.8" hidden="false" customHeight="true" outlineLevel="0" collapsed="false"/>
    <row r="1047057" customFormat="false" ht="12.8" hidden="false" customHeight="true" outlineLevel="0" collapsed="false"/>
    <row r="1047058" customFormat="false" ht="12.8" hidden="false" customHeight="true" outlineLevel="0" collapsed="false"/>
    <row r="1047059" customFormat="false" ht="12.8" hidden="false" customHeight="true" outlineLevel="0" collapsed="false"/>
    <row r="1047060" customFormat="false" ht="12.8" hidden="false" customHeight="true" outlineLevel="0" collapsed="false"/>
    <row r="1047061" customFormat="false" ht="12.8" hidden="false" customHeight="true" outlineLevel="0" collapsed="false"/>
    <row r="1047062" customFormat="false" ht="12.8" hidden="false" customHeight="true" outlineLevel="0" collapsed="false"/>
    <row r="1047063" customFormat="false" ht="12.8" hidden="false" customHeight="true" outlineLevel="0" collapsed="false"/>
    <row r="1047064" customFormat="false" ht="12.8" hidden="false" customHeight="true" outlineLevel="0" collapsed="false"/>
    <row r="1047065" customFormat="false" ht="12.8" hidden="false" customHeight="true" outlineLevel="0" collapsed="false"/>
    <row r="1047066" customFormat="false" ht="12.8" hidden="false" customHeight="true" outlineLevel="0" collapsed="false"/>
    <row r="1047067" customFormat="false" ht="12.8" hidden="false" customHeight="true" outlineLevel="0" collapsed="false"/>
    <row r="1047068" customFormat="false" ht="12.8" hidden="false" customHeight="true" outlineLevel="0" collapsed="false"/>
    <row r="1047069" customFormat="false" ht="12.8" hidden="false" customHeight="true" outlineLevel="0" collapsed="false"/>
    <row r="1047070" customFormat="false" ht="12.8" hidden="false" customHeight="true" outlineLevel="0" collapsed="false"/>
    <row r="1047071" customFormat="false" ht="12.8" hidden="false" customHeight="true" outlineLevel="0" collapsed="false"/>
    <row r="1047072" customFormat="false" ht="12.8" hidden="false" customHeight="true" outlineLevel="0" collapsed="false"/>
    <row r="1047073" customFormat="false" ht="12.8" hidden="false" customHeight="true" outlineLevel="0" collapsed="false"/>
    <row r="1047074" customFormat="false" ht="12.8" hidden="false" customHeight="true" outlineLevel="0" collapsed="false"/>
    <row r="1047075" customFormat="false" ht="12.8" hidden="false" customHeight="true" outlineLevel="0" collapsed="false"/>
    <row r="1047076" customFormat="false" ht="12.8" hidden="false" customHeight="true" outlineLevel="0" collapsed="false"/>
    <row r="1047077" customFormat="false" ht="12.8" hidden="false" customHeight="true" outlineLevel="0" collapsed="false"/>
    <row r="1047078" customFormat="false" ht="12.8" hidden="false" customHeight="true" outlineLevel="0" collapsed="false"/>
    <row r="1047079" customFormat="false" ht="12.8" hidden="false" customHeight="true" outlineLevel="0" collapsed="false"/>
    <row r="1047080" customFormat="false" ht="12.8" hidden="false" customHeight="true" outlineLevel="0" collapsed="false"/>
    <row r="1047081" customFormat="false" ht="12.8" hidden="false" customHeight="true" outlineLevel="0" collapsed="false"/>
    <row r="1047082" customFormat="false" ht="12.8" hidden="false" customHeight="true" outlineLevel="0" collapsed="false"/>
    <row r="1047083" customFormat="false" ht="12.8" hidden="false" customHeight="true" outlineLevel="0" collapsed="false"/>
    <row r="1047084" customFormat="false" ht="12.8" hidden="false" customHeight="true" outlineLevel="0" collapsed="false"/>
    <row r="1047085" customFormat="false" ht="12.8" hidden="false" customHeight="true" outlineLevel="0" collapsed="false"/>
    <row r="1047086" customFormat="false" ht="12.8" hidden="false" customHeight="true" outlineLevel="0" collapsed="false"/>
    <row r="1047087" customFormat="false" ht="12.8" hidden="false" customHeight="true" outlineLevel="0" collapsed="false"/>
    <row r="1047088" customFormat="false" ht="12.8" hidden="false" customHeight="true" outlineLevel="0" collapsed="false"/>
    <row r="1047089" customFormat="false" ht="12.8" hidden="false" customHeight="true" outlineLevel="0" collapsed="false"/>
    <row r="1047090" customFormat="false" ht="12.8" hidden="false" customHeight="true" outlineLevel="0" collapsed="false"/>
    <row r="1047091" customFormat="false" ht="12.8" hidden="false" customHeight="true" outlineLevel="0" collapsed="false"/>
    <row r="1047092" customFormat="false" ht="12.8" hidden="false" customHeight="true" outlineLevel="0" collapsed="false"/>
    <row r="1047093" customFormat="false" ht="12.8" hidden="false" customHeight="true" outlineLevel="0" collapsed="false"/>
    <row r="1047094" customFormat="false" ht="12.8" hidden="false" customHeight="true" outlineLevel="0" collapsed="false"/>
    <row r="1047095" customFormat="false" ht="12.8" hidden="false" customHeight="true" outlineLevel="0" collapsed="false"/>
    <row r="1047096" customFormat="false" ht="12.8" hidden="false" customHeight="true" outlineLevel="0" collapsed="false"/>
    <row r="1047097" customFormat="false" ht="12.8" hidden="false" customHeight="true" outlineLevel="0" collapsed="false"/>
    <row r="1047098" customFormat="false" ht="12.8" hidden="false" customHeight="true" outlineLevel="0" collapsed="false"/>
    <row r="1047099" customFormat="false" ht="12.8" hidden="false" customHeight="true" outlineLevel="0" collapsed="false"/>
    <row r="1047100" customFormat="false" ht="12.8" hidden="false" customHeight="true" outlineLevel="0" collapsed="false"/>
    <row r="1047101" customFormat="false" ht="12.8" hidden="false" customHeight="true" outlineLevel="0" collapsed="false"/>
    <row r="1047102" customFormat="false" ht="12.8" hidden="false" customHeight="true" outlineLevel="0" collapsed="false"/>
    <row r="1047103" customFormat="false" ht="12.8" hidden="false" customHeight="true" outlineLevel="0" collapsed="false"/>
    <row r="1047104" customFormat="false" ht="12.8" hidden="false" customHeight="true" outlineLevel="0" collapsed="false"/>
    <row r="1047105" customFormat="false" ht="12.8" hidden="false" customHeight="true" outlineLevel="0" collapsed="false"/>
    <row r="1047106" customFormat="false" ht="12.8" hidden="false" customHeight="true" outlineLevel="0" collapsed="false"/>
    <row r="1047107" customFormat="false" ht="12.8" hidden="false" customHeight="true" outlineLevel="0" collapsed="false"/>
    <row r="1047108" customFormat="false" ht="12.8" hidden="false" customHeight="true" outlineLevel="0" collapsed="false"/>
    <row r="1047109" customFormat="false" ht="12.8" hidden="false" customHeight="true" outlineLevel="0" collapsed="false"/>
    <row r="1047110" customFormat="false" ht="12.8" hidden="false" customHeight="true" outlineLevel="0" collapsed="false"/>
    <row r="1047111" customFormat="false" ht="12.8" hidden="false" customHeight="true" outlineLevel="0" collapsed="false"/>
    <row r="1047112" customFormat="false" ht="12.8" hidden="false" customHeight="true" outlineLevel="0" collapsed="false"/>
    <row r="1047113" customFormat="false" ht="12.8" hidden="false" customHeight="true" outlineLevel="0" collapsed="false"/>
    <row r="1047114" customFormat="false" ht="12.8" hidden="false" customHeight="true" outlineLevel="0" collapsed="false"/>
    <row r="1047115" customFormat="false" ht="12.8" hidden="false" customHeight="true" outlineLevel="0" collapsed="false"/>
    <row r="1047116" customFormat="false" ht="12.8" hidden="false" customHeight="true" outlineLevel="0" collapsed="false"/>
    <row r="1047117" customFormat="false" ht="12.8" hidden="false" customHeight="true" outlineLevel="0" collapsed="false"/>
    <row r="1047118" customFormat="false" ht="12.8" hidden="false" customHeight="true" outlineLevel="0" collapsed="false"/>
    <row r="1047119" customFormat="false" ht="12.8" hidden="false" customHeight="true" outlineLevel="0" collapsed="false"/>
    <row r="1047120" customFormat="false" ht="12.8" hidden="false" customHeight="true" outlineLevel="0" collapsed="false"/>
    <row r="1047121" customFormat="false" ht="12.8" hidden="false" customHeight="true" outlineLevel="0" collapsed="false"/>
    <row r="1047122" customFormat="false" ht="12.8" hidden="false" customHeight="true" outlineLevel="0" collapsed="false"/>
    <row r="1047123" customFormat="false" ht="12.8" hidden="false" customHeight="true" outlineLevel="0" collapsed="false"/>
    <row r="1047124" customFormat="false" ht="12.8" hidden="false" customHeight="true" outlineLevel="0" collapsed="false"/>
    <row r="1047125" customFormat="false" ht="12.8" hidden="false" customHeight="true" outlineLevel="0" collapsed="false"/>
    <row r="1047126" customFormat="false" ht="12.8" hidden="false" customHeight="true" outlineLevel="0" collapsed="false"/>
    <row r="1047127" customFormat="false" ht="12.8" hidden="false" customHeight="true" outlineLevel="0" collapsed="false"/>
    <row r="1047128" customFormat="false" ht="12.8" hidden="false" customHeight="true" outlineLevel="0" collapsed="false"/>
    <row r="1047129" customFormat="false" ht="12.8" hidden="false" customHeight="true" outlineLevel="0" collapsed="false"/>
    <row r="1047130" customFormat="false" ht="12.8" hidden="false" customHeight="true" outlineLevel="0" collapsed="false"/>
    <row r="1047131" customFormat="false" ht="12.8" hidden="false" customHeight="true" outlineLevel="0" collapsed="false"/>
    <row r="1047132" customFormat="false" ht="12.8" hidden="false" customHeight="true" outlineLevel="0" collapsed="false"/>
    <row r="1047133" customFormat="false" ht="12.8" hidden="false" customHeight="true" outlineLevel="0" collapsed="false"/>
    <row r="1047134" customFormat="false" ht="12.8" hidden="false" customHeight="true" outlineLevel="0" collapsed="false"/>
    <row r="1047135" customFormat="false" ht="12.8" hidden="false" customHeight="true" outlineLevel="0" collapsed="false"/>
    <row r="1047136" customFormat="false" ht="12.8" hidden="false" customHeight="true" outlineLevel="0" collapsed="false"/>
    <row r="1047137" customFormat="false" ht="12.8" hidden="false" customHeight="true" outlineLevel="0" collapsed="false"/>
    <row r="1047138" customFormat="false" ht="12.8" hidden="false" customHeight="true" outlineLevel="0" collapsed="false"/>
    <row r="1047139" customFormat="false" ht="12.8" hidden="false" customHeight="true" outlineLevel="0" collapsed="false"/>
    <row r="1047140" customFormat="false" ht="12.8" hidden="false" customHeight="true" outlineLevel="0" collapsed="false"/>
    <row r="1047141" customFormat="false" ht="12.8" hidden="false" customHeight="true" outlineLevel="0" collapsed="false"/>
    <row r="1047142" customFormat="false" ht="12.8" hidden="false" customHeight="true" outlineLevel="0" collapsed="false"/>
    <row r="1047143" customFormat="false" ht="12.8" hidden="false" customHeight="true" outlineLevel="0" collapsed="false"/>
    <row r="1047144" customFormat="false" ht="12.8" hidden="false" customHeight="true" outlineLevel="0" collapsed="false"/>
    <row r="1047145" customFormat="false" ht="12.8" hidden="false" customHeight="true" outlineLevel="0" collapsed="false"/>
    <row r="1047146" customFormat="false" ht="12.8" hidden="false" customHeight="true" outlineLevel="0" collapsed="false"/>
    <row r="1047147" customFormat="false" ht="12.8" hidden="false" customHeight="true" outlineLevel="0" collapsed="false"/>
    <row r="1047148" customFormat="false" ht="12.8" hidden="false" customHeight="true" outlineLevel="0" collapsed="false"/>
    <row r="1047149" customFormat="false" ht="12.8" hidden="false" customHeight="true" outlineLevel="0" collapsed="false"/>
    <row r="1047150" customFormat="false" ht="12.8" hidden="false" customHeight="true" outlineLevel="0" collapsed="false"/>
    <row r="1047151" customFormat="false" ht="12.8" hidden="false" customHeight="true" outlineLevel="0" collapsed="false"/>
    <row r="1047152" customFormat="false" ht="12.8" hidden="false" customHeight="true" outlineLevel="0" collapsed="false"/>
    <row r="1047153" customFormat="false" ht="12.8" hidden="false" customHeight="true" outlineLevel="0" collapsed="false"/>
    <row r="1047154" customFormat="false" ht="12.8" hidden="false" customHeight="true" outlineLevel="0" collapsed="false"/>
    <row r="1047155" customFormat="false" ht="12.8" hidden="false" customHeight="true" outlineLevel="0" collapsed="false"/>
    <row r="1047156" customFormat="false" ht="12.8" hidden="false" customHeight="true" outlineLevel="0" collapsed="false"/>
    <row r="1047157" customFormat="false" ht="12.8" hidden="false" customHeight="true" outlineLevel="0" collapsed="false"/>
    <row r="1047158" customFormat="false" ht="12.8" hidden="false" customHeight="true" outlineLevel="0" collapsed="false"/>
    <row r="1047159" customFormat="false" ht="12.8" hidden="false" customHeight="true" outlineLevel="0" collapsed="false"/>
    <row r="1047160" customFormat="false" ht="12.8" hidden="false" customHeight="true" outlineLevel="0" collapsed="false"/>
    <row r="1047161" customFormat="false" ht="12.8" hidden="false" customHeight="true" outlineLevel="0" collapsed="false"/>
    <row r="1047162" customFormat="false" ht="12.8" hidden="false" customHeight="true" outlineLevel="0" collapsed="false"/>
    <row r="1047163" customFormat="false" ht="12.8" hidden="false" customHeight="true" outlineLevel="0" collapsed="false"/>
    <row r="1047164" customFormat="false" ht="12.8" hidden="false" customHeight="true" outlineLevel="0" collapsed="false"/>
    <row r="1047165" customFormat="false" ht="12.8" hidden="false" customHeight="true" outlineLevel="0" collapsed="false"/>
    <row r="1047166" customFormat="false" ht="12.8" hidden="false" customHeight="true" outlineLevel="0" collapsed="false"/>
    <row r="1047167" customFormat="false" ht="12.8" hidden="false" customHeight="true" outlineLevel="0" collapsed="false"/>
    <row r="1047168" customFormat="false" ht="12.8" hidden="false" customHeight="true" outlineLevel="0" collapsed="false"/>
    <row r="1047169" customFormat="false" ht="12.8" hidden="false" customHeight="true" outlineLevel="0" collapsed="false"/>
    <row r="1047170" customFormat="false" ht="12.8" hidden="false" customHeight="true" outlineLevel="0" collapsed="false"/>
    <row r="1047171" customFormat="false" ht="12.8" hidden="false" customHeight="true" outlineLevel="0" collapsed="false"/>
    <row r="1047172" customFormat="false" ht="12.8" hidden="false" customHeight="true" outlineLevel="0" collapsed="false"/>
    <row r="1047173" customFormat="false" ht="12.8" hidden="false" customHeight="true" outlineLevel="0" collapsed="false"/>
    <row r="1047174" customFormat="false" ht="12.8" hidden="false" customHeight="true" outlineLevel="0" collapsed="false"/>
    <row r="1047175" customFormat="false" ht="12.8" hidden="false" customHeight="true" outlineLevel="0" collapsed="false"/>
    <row r="1047176" customFormat="false" ht="12.8" hidden="false" customHeight="true" outlineLevel="0" collapsed="false"/>
    <row r="1047177" customFormat="false" ht="12.8" hidden="false" customHeight="true" outlineLevel="0" collapsed="false"/>
    <row r="1047178" customFormat="false" ht="12.8" hidden="false" customHeight="true" outlineLevel="0" collapsed="false"/>
    <row r="1047179" customFormat="false" ht="12.8" hidden="false" customHeight="true" outlineLevel="0" collapsed="false"/>
    <row r="1047180" customFormat="false" ht="12.8" hidden="false" customHeight="true" outlineLevel="0" collapsed="false"/>
    <row r="1047181" customFormat="false" ht="12.8" hidden="false" customHeight="true" outlineLevel="0" collapsed="false"/>
    <row r="1047182" customFormat="false" ht="12.8" hidden="false" customHeight="true" outlineLevel="0" collapsed="false"/>
    <row r="1047183" customFormat="false" ht="12.8" hidden="false" customHeight="true" outlineLevel="0" collapsed="false"/>
    <row r="1047184" customFormat="false" ht="12.8" hidden="false" customHeight="true" outlineLevel="0" collapsed="false"/>
    <row r="1047185" customFormat="false" ht="12.8" hidden="false" customHeight="true" outlineLevel="0" collapsed="false"/>
    <row r="1047186" customFormat="false" ht="12.8" hidden="false" customHeight="true" outlineLevel="0" collapsed="false"/>
    <row r="1047187" customFormat="false" ht="12.8" hidden="false" customHeight="true" outlineLevel="0" collapsed="false"/>
    <row r="1047188" customFormat="false" ht="12.8" hidden="false" customHeight="true" outlineLevel="0" collapsed="false"/>
    <row r="1047189" customFormat="false" ht="12.8" hidden="false" customHeight="true" outlineLevel="0" collapsed="false"/>
    <row r="1047190" customFormat="false" ht="12.8" hidden="false" customHeight="true" outlineLevel="0" collapsed="false"/>
    <row r="1047191" customFormat="false" ht="12.8" hidden="false" customHeight="true" outlineLevel="0" collapsed="false"/>
    <row r="1047192" customFormat="false" ht="12.8" hidden="false" customHeight="true" outlineLevel="0" collapsed="false"/>
    <row r="1047193" customFormat="false" ht="12.8" hidden="false" customHeight="true" outlineLevel="0" collapsed="false"/>
    <row r="1047194" customFormat="false" ht="12.8" hidden="false" customHeight="true" outlineLevel="0" collapsed="false"/>
    <row r="1047195" customFormat="false" ht="12.8" hidden="false" customHeight="true" outlineLevel="0" collapsed="false"/>
    <row r="1047196" customFormat="false" ht="12.8" hidden="false" customHeight="true" outlineLevel="0" collapsed="false"/>
    <row r="1047197" customFormat="false" ht="12.8" hidden="false" customHeight="true" outlineLevel="0" collapsed="false"/>
    <row r="1047198" customFormat="false" ht="12.8" hidden="false" customHeight="true" outlineLevel="0" collapsed="false"/>
    <row r="1047199" customFormat="false" ht="12.8" hidden="false" customHeight="true" outlineLevel="0" collapsed="false"/>
    <row r="1047200" customFormat="false" ht="12.8" hidden="false" customHeight="true" outlineLevel="0" collapsed="false"/>
    <row r="1047201" customFormat="false" ht="12.8" hidden="false" customHeight="true" outlineLevel="0" collapsed="false"/>
    <row r="1047202" customFormat="false" ht="12.8" hidden="false" customHeight="true" outlineLevel="0" collapsed="false"/>
    <row r="1047203" customFormat="false" ht="12.8" hidden="false" customHeight="true" outlineLevel="0" collapsed="false"/>
    <row r="1047204" customFormat="false" ht="12.8" hidden="false" customHeight="true" outlineLevel="0" collapsed="false"/>
    <row r="1047205" customFormat="false" ht="12.8" hidden="false" customHeight="true" outlineLevel="0" collapsed="false"/>
    <row r="1047206" customFormat="false" ht="12.8" hidden="false" customHeight="true" outlineLevel="0" collapsed="false"/>
    <row r="1047207" customFormat="false" ht="12.8" hidden="false" customHeight="true" outlineLevel="0" collapsed="false"/>
    <row r="1047208" customFormat="false" ht="12.8" hidden="false" customHeight="true" outlineLevel="0" collapsed="false"/>
    <row r="1047209" customFormat="false" ht="12.8" hidden="false" customHeight="true" outlineLevel="0" collapsed="false"/>
    <row r="1047210" customFormat="false" ht="12.8" hidden="false" customHeight="true" outlineLevel="0" collapsed="false"/>
    <row r="1047211" customFormat="false" ht="12.8" hidden="false" customHeight="true" outlineLevel="0" collapsed="false"/>
    <row r="1047212" customFormat="false" ht="12.8" hidden="false" customHeight="true" outlineLevel="0" collapsed="false"/>
    <row r="1047213" customFormat="false" ht="12.8" hidden="false" customHeight="true" outlineLevel="0" collapsed="false"/>
    <row r="1047214" customFormat="false" ht="12.8" hidden="false" customHeight="true" outlineLevel="0" collapsed="false"/>
    <row r="1047215" customFormat="false" ht="12.8" hidden="false" customHeight="true" outlineLevel="0" collapsed="false"/>
    <row r="1047216" customFormat="false" ht="12.8" hidden="false" customHeight="true" outlineLevel="0" collapsed="false"/>
    <row r="1047217" customFormat="false" ht="12.8" hidden="false" customHeight="true" outlineLevel="0" collapsed="false"/>
    <row r="1047218" customFormat="false" ht="12.8" hidden="false" customHeight="true" outlineLevel="0" collapsed="false"/>
    <row r="1047219" customFormat="false" ht="12.8" hidden="false" customHeight="true" outlineLevel="0" collapsed="false"/>
    <row r="1047220" customFormat="false" ht="12.8" hidden="false" customHeight="true" outlineLevel="0" collapsed="false"/>
    <row r="1047221" customFormat="false" ht="12.8" hidden="false" customHeight="true" outlineLevel="0" collapsed="false"/>
    <row r="1047222" customFormat="false" ht="12.8" hidden="false" customHeight="true" outlineLevel="0" collapsed="false"/>
    <row r="1047223" customFormat="false" ht="12.8" hidden="false" customHeight="true" outlineLevel="0" collapsed="false"/>
    <row r="1047224" customFormat="false" ht="12.8" hidden="false" customHeight="true" outlineLevel="0" collapsed="false"/>
    <row r="1047225" customFormat="false" ht="12.8" hidden="false" customHeight="true" outlineLevel="0" collapsed="false"/>
    <row r="1047226" customFormat="false" ht="12.8" hidden="false" customHeight="true" outlineLevel="0" collapsed="false"/>
    <row r="1047227" customFormat="false" ht="12.8" hidden="false" customHeight="true" outlineLevel="0" collapsed="false"/>
    <row r="1047228" customFormat="false" ht="12.8" hidden="false" customHeight="true" outlineLevel="0" collapsed="false"/>
    <row r="1047229" customFormat="false" ht="12.8" hidden="false" customHeight="true" outlineLevel="0" collapsed="false"/>
    <row r="1047230" customFormat="false" ht="12.8" hidden="false" customHeight="true" outlineLevel="0" collapsed="false"/>
    <row r="1047231" customFormat="false" ht="12.8" hidden="false" customHeight="true" outlineLevel="0" collapsed="false"/>
    <row r="1047232" customFormat="false" ht="12.8" hidden="false" customHeight="true" outlineLevel="0" collapsed="false"/>
    <row r="1047233" customFormat="false" ht="12.8" hidden="false" customHeight="true" outlineLevel="0" collapsed="false"/>
    <row r="1047234" customFormat="false" ht="12.8" hidden="false" customHeight="true" outlineLevel="0" collapsed="false"/>
    <row r="1047235" customFormat="false" ht="12.8" hidden="false" customHeight="true" outlineLevel="0" collapsed="false"/>
    <row r="1047236" customFormat="false" ht="12.8" hidden="false" customHeight="true" outlineLevel="0" collapsed="false"/>
    <row r="1047237" customFormat="false" ht="12.8" hidden="false" customHeight="true" outlineLevel="0" collapsed="false"/>
    <row r="1047238" customFormat="false" ht="12.8" hidden="false" customHeight="true" outlineLevel="0" collapsed="false"/>
    <row r="1047239" customFormat="false" ht="12.8" hidden="false" customHeight="true" outlineLevel="0" collapsed="false"/>
    <row r="1047240" customFormat="false" ht="12.8" hidden="false" customHeight="true" outlineLevel="0" collapsed="false"/>
    <row r="1047241" customFormat="false" ht="12.8" hidden="false" customHeight="true" outlineLevel="0" collapsed="false"/>
    <row r="1047242" customFormat="false" ht="12.8" hidden="false" customHeight="true" outlineLevel="0" collapsed="false"/>
    <row r="1047243" customFormat="false" ht="12.8" hidden="false" customHeight="true" outlineLevel="0" collapsed="false"/>
    <row r="1047244" customFormat="false" ht="12.8" hidden="false" customHeight="true" outlineLevel="0" collapsed="false"/>
    <row r="1047245" customFormat="false" ht="12.8" hidden="false" customHeight="true" outlineLevel="0" collapsed="false"/>
    <row r="1047246" customFormat="false" ht="12.8" hidden="false" customHeight="true" outlineLevel="0" collapsed="false"/>
    <row r="1047247" customFormat="false" ht="12.8" hidden="false" customHeight="true" outlineLevel="0" collapsed="false"/>
    <row r="1047248" customFormat="false" ht="12.8" hidden="false" customHeight="true" outlineLevel="0" collapsed="false"/>
    <row r="1047249" customFormat="false" ht="12.8" hidden="false" customHeight="true" outlineLevel="0" collapsed="false"/>
    <row r="1047250" customFormat="false" ht="12.8" hidden="false" customHeight="true" outlineLevel="0" collapsed="false"/>
    <row r="1047251" customFormat="false" ht="12.8" hidden="false" customHeight="true" outlineLevel="0" collapsed="false"/>
    <row r="1047252" customFormat="false" ht="12.8" hidden="false" customHeight="true" outlineLevel="0" collapsed="false"/>
    <row r="1047253" customFormat="false" ht="12.8" hidden="false" customHeight="true" outlineLevel="0" collapsed="false"/>
    <row r="1047254" customFormat="false" ht="12.8" hidden="false" customHeight="true" outlineLevel="0" collapsed="false"/>
    <row r="1047255" customFormat="false" ht="12.8" hidden="false" customHeight="true" outlineLevel="0" collapsed="false"/>
    <row r="1047256" customFormat="false" ht="12.8" hidden="false" customHeight="true" outlineLevel="0" collapsed="false"/>
    <row r="1047257" customFormat="false" ht="12.8" hidden="false" customHeight="true" outlineLevel="0" collapsed="false"/>
    <row r="1047258" customFormat="false" ht="12.8" hidden="false" customHeight="true" outlineLevel="0" collapsed="false"/>
    <row r="1047259" customFormat="false" ht="12.8" hidden="false" customHeight="true" outlineLevel="0" collapsed="false"/>
    <row r="1047260" customFormat="false" ht="12.8" hidden="false" customHeight="true" outlineLevel="0" collapsed="false"/>
    <row r="1047261" customFormat="false" ht="12.8" hidden="false" customHeight="true" outlineLevel="0" collapsed="false"/>
    <row r="1047262" customFormat="false" ht="12.8" hidden="false" customHeight="true" outlineLevel="0" collapsed="false"/>
    <row r="1047263" customFormat="false" ht="12.8" hidden="false" customHeight="true" outlineLevel="0" collapsed="false"/>
    <row r="1047264" customFormat="false" ht="12.8" hidden="false" customHeight="true" outlineLevel="0" collapsed="false"/>
    <row r="1047265" customFormat="false" ht="12.8" hidden="false" customHeight="true" outlineLevel="0" collapsed="false"/>
    <row r="1047266" customFormat="false" ht="12.8" hidden="false" customHeight="true" outlineLevel="0" collapsed="false"/>
    <row r="1047267" customFormat="false" ht="12.8" hidden="false" customHeight="true" outlineLevel="0" collapsed="false"/>
    <row r="1047268" customFormat="false" ht="12.8" hidden="false" customHeight="true" outlineLevel="0" collapsed="false"/>
    <row r="1047269" customFormat="false" ht="12.8" hidden="false" customHeight="true" outlineLevel="0" collapsed="false"/>
    <row r="1047270" customFormat="false" ht="12.8" hidden="false" customHeight="true" outlineLevel="0" collapsed="false"/>
    <row r="1047271" customFormat="false" ht="12.8" hidden="false" customHeight="true" outlineLevel="0" collapsed="false"/>
    <row r="1047272" customFormat="false" ht="12.8" hidden="false" customHeight="true" outlineLevel="0" collapsed="false"/>
    <row r="1047273" customFormat="false" ht="12.8" hidden="false" customHeight="true" outlineLevel="0" collapsed="false"/>
    <row r="1047274" customFormat="false" ht="12.8" hidden="false" customHeight="true" outlineLevel="0" collapsed="false"/>
    <row r="1047275" customFormat="false" ht="12.8" hidden="false" customHeight="true" outlineLevel="0" collapsed="false"/>
    <row r="1047276" customFormat="false" ht="12.8" hidden="false" customHeight="true" outlineLevel="0" collapsed="false"/>
    <row r="1047277" customFormat="false" ht="12.8" hidden="false" customHeight="true" outlineLevel="0" collapsed="false"/>
    <row r="1047278" customFormat="false" ht="12.8" hidden="false" customHeight="true" outlineLevel="0" collapsed="false"/>
    <row r="1047279" customFormat="false" ht="12.8" hidden="false" customHeight="true" outlineLevel="0" collapsed="false"/>
    <row r="1047280" customFormat="false" ht="12.8" hidden="false" customHeight="true" outlineLevel="0" collapsed="false"/>
    <row r="1047281" customFormat="false" ht="12.8" hidden="false" customHeight="true" outlineLevel="0" collapsed="false"/>
    <row r="1047282" customFormat="false" ht="12.8" hidden="false" customHeight="true" outlineLevel="0" collapsed="false"/>
    <row r="1047283" customFormat="false" ht="12.8" hidden="false" customHeight="true" outlineLevel="0" collapsed="false"/>
    <row r="1047284" customFormat="false" ht="12.8" hidden="false" customHeight="true" outlineLevel="0" collapsed="false"/>
    <row r="1047285" customFormat="false" ht="12.8" hidden="false" customHeight="true" outlineLevel="0" collapsed="false"/>
    <row r="1047286" customFormat="false" ht="12.8" hidden="false" customHeight="true" outlineLevel="0" collapsed="false"/>
    <row r="1047287" customFormat="false" ht="12.8" hidden="false" customHeight="true" outlineLevel="0" collapsed="false"/>
    <row r="1047288" customFormat="false" ht="12.8" hidden="false" customHeight="true" outlineLevel="0" collapsed="false"/>
    <row r="1047289" customFormat="false" ht="12.8" hidden="false" customHeight="true" outlineLevel="0" collapsed="false"/>
    <row r="1047290" customFormat="false" ht="12.8" hidden="false" customHeight="true" outlineLevel="0" collapsed="false"/>
    <row r="1047291" customFormat="false" ht="12.8" hidden="false" customHeight="true" outlineLevel="0" collapsed="false"/>
    <row r="1047292" customFormat="false" ht="12.8" hidden="false" customHeight="true" outlineLevel="0" collapsed="false"/>
    <row r="1047293" customFormat="false" ht="12.8" hidden="false" customHeight="true" outlineLevel="0" collapsed="false"/>
    <row r="1047294" customFormat="false" ht="12.8" hidden="false" customHeight="true" outlineLevel="0" collapsed="false"/>
    <row r="1047295" customFormat="false" ht="12.8" hidden="false" customHeight="true" outlineLevel="0" collapsed="false"/>
    <row r="1047296" customFormat="false" ht="12.8" hidden="false" customHeight="true" outlineLevel="0" collapsed="false"/>
    <row r="1047297" customFormat="false" ht="12.8" hidden="false" customHeight="true" outlineLevel="0" collapsed="false"/>
    <row r="1047298" customFormat="false" ht="12.8" hidden="false" customHeight="true" outlineLevel="0" collapsed="false"/>
    <row r="1047299" customFormat="false" ht="12.8" hidden="false" customHeight="true" outlineLevel="0" collapsed="false"/>
    <row r="1047300" customFormat="false" ht="12.8" hidden="false" customHeight="true" outlineLevel="0" collapsed="false"/>
    <row r="1047301" customFormat="false" ht="12.8" hidden="false" customHeight="true" outlineLevel="0" collapsed="false"/>
    <row r="1047302" customFormat="false" ht="12.8" hidden="false" customHeight="true" outlineLevel="0" collapsed="false"/>
    <row r="1047303" customFormat="false" ht="12.8" hidden="false" customHeight="true" outlineLevel="0" collapsed="false"/>
    <row r="1047304" customFormat="false" ht="12.8" hidden="false" customHeight="true" outlineLevel="0" collapsed="false"/>
    <row r="1047305" customFormat="false" ht="12.8" hidden="false" customHeight="true" outlineLevel="0" collapsed="false"/>
    <row r="1047306" customFormat="false" ht="12.8" hidden="false" customHeight="true" outlineLevel="0" collapsed="false"/>
    <row r="1047307" customFormat="false" ht="12.8" hidden="false" customHeight="true" outlineLevel="0" collapsed="false"/>
    <row r="1047308" customFormat="false" ht="12.8" hidden="false" customHeight="true" outlineLevel="0" collapsed="false"/>
    <row r="1047309" customFormat="false" ht="12.8" hidden="false" customHeight="true" outlineLevel="0" collapsed="false"/>
    <row r="1047310" customFormat="false" ht="12.8" hidden="false" customHeight="true" outlineLevel="0" collapsed="false"/>
    <row r="1047311" customFormat="false" ht="12.8" hidden="false" customHeight="true" outlineLevel="0" collapsed="false"/>
    <row r="1047312" customFormat="false" ht="12.8" hidden="false" customHeight="true" outlineLevel="0" collapsed="false"/>
    <row r="1047313" customFormat="false" ht="12.8" hidden="false" customHeight="true" outlineLevel="0" collapsed="false"/>
    <row r="1047314" customFormat="false" ht="12.8" hidden="false" customHeight="true" outlineLevel="0" collapsed="false"/>
    <row r="1047315" customFormat="false" ht="12.8" hidden="false" customHeight="true" outlineLevel="0" collapsed="false"/>
    <row r="1047316" customFormat="false" ht="12.8" hidden="false" customHeight="true" outlineLevel="0" collapsed="false"/>
    <row r="1047317" customFormat="false" ht="12.8" hidden="false" customHeight="true" outlineLevel="0" collapsed="false"/>
    <row r="1047318" customFormat="false" ht="12.8" hidden="false" customHeight="true" outlineLevel="0" collapsed="false"/>
    <row r="1047319" customFormat="false" ht="12.8" hidden="false" customHeight="true" outlineLevel="0" collapsed="false"/>
    <row r="1047320" customFormat="false" ht="12.8" hidden="false" customHeight="true" outlineLevel="0" collapsed="false"/>
    <row r="1047321" customFormat="false" ht="12.8" hidden="false" customHeight="true" outlineLevel="0" collapsed="false"/>
    <row r="1047322" customFormat="false" ht="12.8" hidden="false" customHeight="true" outlineLevel="0" collapsed="false"/>
    <row r="1047323" customFormat="false" ht="12.8" hidden="false" customHeight="true" outlineLevel="0" collapsed="false"/>
    <row r="1047324" customFormat="false" ht="12.8" hidden="false" customHeight="true" outlineLevel="0" collapsed="false"/>
    <row r="1047325" customFormat="false" ht="12.8" hidden="false" customHeight="true" outlineLevel="0" collapsed="false"/>
    <row r="1047326" customFormat="false" ht="12.8" hidden="false" customHeight="true" outlineLevel="0" collapsed="false"/>
    <row r="1047327" customFormat="false" ht="12.8" hidden="false" customHeight="true" outlineLevel="0" collapsed="false"/>
    <row r="1047328" customFormat="false" ht="12.8" hidden="false" customHeight="true" outlineLevel="0" collapsed="false"/>
    <row r="1047329" customFormat="false" ht="12.8" hidden="false" customHeight="true" outlineLevel="0" collapsed="false"/>
    <row r="1047330" customFormat="false" ht="12.8" hidden="false" customHeight="true" outlineLevel="0" collapsed="false"/>
    <row r="1047331" customFormat="false" ht="12.8" hidden="false" customHeight="true" outlineLevel="0" collapsed="false"/>
    <row r="1047332" customFormat="false" ht="12.8" hidden="false" customHeight="true" outlineLevel="0" collapsed="false"/>
    <row r="1047333" customFormat="false" ht="12.8" hidden="false" customHeight="true" outlineLevel="0" collapsed="false"/>
    <row r="1047334" customFormat="false" ht="12.8" hidden="false" customHeight="true" outlineLevel="0" collapsed="false"/>
    <row r="1047335" customFormat="false" ht="12.8" hidden="false" customHeight="true" outlineLevel="0" collapsed="false"/>
    <row r="1047336" customFormat="false" ht="12.8" hidden="false" customHeight="true" outlineLevel="0" collapsed="false"/>
    <row r="1047337" customFormat="false" ht="12.8" hidden="false" customHeight="true" outlineLevel="0" collapsed="false"/>
    <row r="1047338" customFormat="false" ht="12.8" hidden="false" customHeight="true" outlineLevel="0" collapsed="false"/>
    <row r="1047339" customFormat="false" ht="12.8" hidden="false" customHeight="true" outlineLevel="0" collapsed="false"/>
    <row r="1047340" customFormat="false" ht="12.8" hidden="false" customHeight="true" outlineLevel="0" collapsed="false"/>
    <row r="1047341" customFormat="false" ht="12.8" hidden="false" customHeight="true" outlineLevel="0" collapsed="false"/>
    <row r="1047342" customFormat="false" ht="12.8" hidden="false" customHeight="true" outlineLevel="0" collapsed="false"/>
    <row r="1047343" customFormat="false" ht="12.8" hidden="false" customHeight="true" outlineLevel="0" collapsed="false"/>
    <row r="1047344" customFormat="false" ht="12.8" hidden="false" customHeight="true" outlineLevel="0" collapsed="false"/>
    <row r="1047345" customFormat="false" ht="12.8" hidden="false" customHeight="true" outlineLevel="0" collapsed="false"/>
    <row r="1047346" customFormat="false" ht="12.8" hidden="false" customHeight="true" outlineLevel="0" collapsed="false"/>
    <row r="1047347" customFormat="false" ht="12.8" hidden="false" customHeight="true" outlineLevel="0" collapsed="false"/>
    <row r="1047348" customFormat="false" ht="12.8" hidden="false" customHeight="true" outlineLevel="0" collapsed="false"/>
    <row r="1047349" customFormat="false" ht="12.8" hidden="false" customHeight="true" outlineLevel="0" collapsed="false"/>
    <row r="1047350" customFormat="false" ht="12.8" hidden="false" customHeight="true" outlineLevel="0" collapsed="false"/>
    <row r="1047351" customFormat="false" ht="12.8" hidden="false" customHeight="true" outlineLevel="0" collapsed="false"/>
    <row r="1047352" customFormat="false" ht="12.8" hidden="false" customHeight="true" outlineLevel="0" collapsed="false"/>
    <row r="1047353" customFormat="false" ht="12.8" hidden="false" customHeight="true" outlineLevel="0" collapsed="false"/>
    <row r="1047354" customFormat="false" ht="12.8" hidden="false" customHeight="true" outlineLevel="0" collapsed="false"/>
    <row r="1047355" customFormat="false" ht="12.8" hidden="false" customHeight="true" outlineLevel="0" collapsed="false"/>
    <row r="1047356" customFormat="false" ht="12.8" hidden="false" customHeight="true" outlineLevel="0" collapsed="false"/>
    <row r="1047357" customFormat="false" ht="12.8" hidden="false" customHeight="true" outlineLevel="0" collapsed="false"/>
    <row r="1047358" customFormat="false" ht="12.8" hidden="false" customHeight="true" outlineLevel="0" collapsed="false"/>
    <row r="1047359" customFormat="false" ht="12.8" hidden="false" customHeight="true" outlineLevel="0" collapsed="false"/>
    <row r="1047360" customFormat="false" ht="12.8" hidden="false" customHeight="true" outlineLevel="0" collapsed="false"/>
    <row r="1047361" customFormat="false" ht="12.8" hidden="false" customHeight="true" outlineLevel="0" collapsed="false"/>
    <row r="1047362" customFormat="false" ht="12.8" hidden="false" customHeight="true" outlineLevel="0" collapsed="false"/>
    <row r="1047363" customFormat="false" ht="12.8" hidden="false" customHeight="true" outlineLevel="0" collapsed="false"/>
    <row r="1047364" customFormat="false" ht="12.8" hidden="false" customHeight="true" outlineLevel="0" collapsed="false"/>
    <row r="1047365" customFormat="false" ht="12.8" hidden="false" customHeight="true" outlineLevel="0" collapsed="false"/>
    <row r="1047366" customFormat="false" ht="12.8" hidden="false" customHeight="true" outlineLevel="0" collapsed="false"/>
    <row r="1047367" customFormat="false" ht="12.8" hidden="false" customHeight="true" outlineLevel="0" collapsed="false"/>
    <row r="1047368" customFormat="false" ht="12.8" hidden="false" customHeight="true" outlineLevel="0" collapsed="false"/>
    <row r="1047369" customFormat="false" ht="12.8" hidden="false" customHeight="true" outlineLevel="0" collapsed="false"/>
    <row r="1047370" customFormat="false" ht="12.8" hidden="false" customHeight="true" outlineLevel="0" collapsed="false"/>
    <row r="1047371" customFormat="false" ht="12.8" hidden="false" customHeight="true" outlineLevel="0" collapsed="false"/>
    <row r="1047372" customFormat="false" ht="12.8" hidden="false" customHeight="true" outlineLevel="0" collapsed="false"/>
    <row r="1047373" customFormat="false" ht="12.8" hidden="false" customHeight="true" outlineLevel="0" collapsed="false"/>
    <row r="1047374" customFormat="false" ht="12.8" hidden="false" customHeight="true" outlineLevel="0" collapsed="false"/>
    <row r="1047375" customFormat="false" ht="12.8" hidden="false" customHeight="true" outlineLevel="0" collapsed="false"/>
    <row r="1047376" customFormat="false" ht="12.8" hidden="false" customHeight="true" outlineLevel="0" collapsed="false"/>
    <row r="1047377" customFormat="false" ht="12.8" hidden="false" customHeight="true" outlineLevel="0" collapsed="false"/>
    <row r="1047378" customFormat="false" ht="12.8" hidden="false" customHeight="true" outlineLevel="0" collapsed="false"/>
    <row r="1047379" customFormat="false" ht="12.8" hidden="false" customHeight="true" outlineLevel="0" collapsed="false"/>
    <row r="1047380" customFormat="false" ht="12.8" hidden="false" customHeight="true" outlineLevel="0" collapsed="false"/>
    <row r="1047381" customFormat="false" ht="12.8" hidden="false" customHeight="true" outlineLevel="0" collapsed="false"/>
    <row r="1047382" customFormat="false" ht="12.8" hidden="false" customHeight="true" outlineLevel="0" collapsed="false"/>
    <row r="1047383" customFormat="false" ht="12.8" hidden="false" customHeight="true" outlineLevel="0" collapsed="false"/>
    <row r="1047384" customFormat="false" ht="12.8" hidden="false" customHeight="true" outlineLevel="0" collapsed="false"/>
    <row r="1047385" customFormat="false" ht="12.8" hidden="false" customHeight="true" outlineLevel="0" collapsed="false"/>
    <row r="1047386" customFormat="false" ht="12.8" hidden="false" customHeight="true" outlineLevel="0" collapsed="false"/>
    <row r="1047387" customFormat="false" ht="12.8" hidden="false" customHeight="true" outlineLevel="0" collapsed="false"/>
    <row r="1047388" customFormat="false" ht="12.8" hidden="false" customHeight="true" outlineLevel="0" collapsed="false"/>
    <row r="1047389" customFormat="false" ht="12.8" hidden="false" customHeight="true" outlineLevel="0" collapsed="false"/>
    <row r="1047390" customFormat="false" ht="12.8" hidden="false" customHeight="true" outlineLevel="0" collapsed="false"/>
    <row r="1047391" customFormat="false" ht="12.8" hidden="false" customHeight="true" outlineLevel="0" collapsed="false"/>
    <row r="1047392" customFormat="false" ht="12.8" hidden="false" customHeight="true" outlineLevel="0" collapsed="false"/>
    <row r="1047393" customFormat="false" ht="12.8" hidden="false" customHeight="true" outlineLevel="0" collapsed="false"/>
    <row r="1047394" customFormat="false" ht="12.8" hidden="false" customHeight="true" outlineLevel="0" collapsed="false"/>
    <row r="1047395" customFormat="false" ht="12.8" hidden="false" customHeight="true" outlineLevel="0" collapsed="false"/>
    <row r="1047396" customFormat="false" ht="12.8" hidden="false" customHeight="true" outlineLevel="0" collapsed="false"/>
    <row r="1047397" customFormat="false" ht="12.8" hidden="false" customHeight="true" outlineLevel="0" collapsed="false"/>
    <row r="1047398" customFormat="false" ht="12.8" hidden="false" customHeight="true" outlineLevel="0" collapsed="false"/>
    <row r="1047399" customFormat="false" ht="12.8" hidden="false" customHeight="true" outlineLevel="0" collapsed="false"/>
    <row r="1047400" customFormat="false" ht="12.8" hidden="false" customHeight="true" outlineLevel="0" collapsed="false"/>
    <row r="1047401" customFormat="false" ht="12.8" hidden="false" customHeight="true" outlineLevel="0" collapsed="false"/>
    <row r="1047402" customFormat="false" ht="12.8" hidden="false" customHeight="true" outlineLevel="0" collapsed="false"/>
    <row r="1047403" customFormat="false" ht="12.8" hidden="false" customHeight="true" outlineLevel="0" collapsed="false"/>
    <row r="1047404" customFormat="false" ht="12.8" hidden="false" customHeight="true" outlineLevel="0" collapsed="false"/>
    <row r="1047405" customFormat="false" ht="12.8" hidden="false" customHeight="true" outlineLevel="0" collapsed="false"/>
    <row r="1047406" customFormat="false" ht="12.8" hidden="false" customHeight="true" outlineLevel="0" collapsed="false"/>
    <row r="1047407" customFormat="false" ht="12.8" hidden="false" customHeight="true" outlineLevel="0" collapsed="false"/>
    <row r="1047408" customFormat="false" ht="12.8" hidden="false" customHeight="true" outlineLevel="0" collapsed="false"/>
    <row r="1047409" customFormat="false" ht="12.8" hidden="false" customHeight="true" outlineLevel="0" collapsed="false"/>
    <row r="1047410" customFormat="false" ht="12.8" hidden="false" customHeight="true" outlineLevel="0" collapsed="false"/>
    <row r="1047411" customFormat="false" ht="12.8" hidden="false" customHeight="true" outlineLevel="0" collapsed="false"/>
    <row r="1047412" customFormat="false" ht="12.8" hidden="false" customHeight="true" outlineLevel="0" collapsed="false"/>
    <row r="1047413" customFormat="false" ht="12.8" hidden="false" customHeight="true" outlineLevel="0" collapsed="false"/>
    <row r="1047414" customFormat="false" ht="12.8" hidden="false" customHeight="true" outlineLevel="0" collapsed="false"/>
    <row r="1047415" customFormat="false" ht="12.8" hidden="false" customHeight="true" outlineLevel="0" collapsed="false"/>
    <row r="1047416" customFormat="false" ht="12.8" hidden="false" customHeight="true" outlineLevel="0" collapsed="false"/>
    <row r="1047417" customFormat="false" ht="12.8" hidden="false" customHeight="true" outlineLevel="0" collapsed="false"/>
    <row r="1047418" customFormat="false" ht="12.8" hidden="false" customHeight="true" outlineLevel="0" collapsed="false"/>
    <row r="1047419" customFormat="false" ht="12.8" hidden="false" customHeight="true" outlineLevel="0" collapsed="false"/>
    <row r="1047420" customFormat="false" ht="12.8" hidden="false" customHeight="true" outlineLevel="0" collapsed="false"/>
    <row r="1047421" customFormat="false" ht="12.8" hidden="false" customHeight="true" outlineLevel="0" collapsed="false"/>
    <row r="1047422" customFormat="false" ht="12.8" hidden="false" customHeight="true" outlineLevel="0" collapsed="false"/>
    <row r="1047423" customFormat="false" ht="12.8" hidden="false" customHeight="true" outlineLevel="0" collapsed="false"/>
    <row r="1047424" customFormat="false" ht="12.8" hidden="false" customHeight="true" outlineLevel="0" collapsed="false"/>
    <row r="1047425" customFormat="false" ht="12.8" hidden="false" customHeight="true" outlineLevel="0" collapsed="false"/>
    <row r="1047426" customFormat="false" ht="12.8" hidden="false" customHeight="true" outlineLevel="0" collapsed="false"/>
    <row r="1047427" customFormat="false" ht="12.8" hidden="false" customHeight="true" outlineLevel="0" collapsed="false"/>
    <row r="1047428" customFormat="false" ht="12.8" hidden="false" customHeight="true" outlineLevel="0" collapsed="false"/>
    <row r="1047429" customFormat="false" ht="12.8" hidden="false" customHeight="true" outlineLevel="0" collapsed="false"/>
    <row r="1047430" customFormat="false" ht="12.8" hidden="false" customHeight="true" outlineLevel="0" collapsed="false"/>
    <row r="1047431" customFormat="false" ht="12.8" hidden="false" customHeight="true" outlineLevel="0" collapsed="false"/>
    <row r="1047432" customFormat="false" ht="12.8" hidden="false" customHeight="true" outlineLevel="0" collapsed="false"/>
    <row r="1047433" customFormat="false" ht="12.8" hidden="false" customHeight="true" outlineLevel="0" collapsed="false"/>
    <row r="1047434" customFormat="false" ht="12.8" hidden="false" customHeight="true" outlineLevel="0" collapsed="false"/>
    <row r="1047435" customFormat="false" ht="12.8" hidden="false" customHeight="true" outlineLevel="0" collapsed="false"/>
    <row r="1047436" customFormat="false" ht="12.8" hidden="false" customHeight="true" outlineLevel="0" collapsed="false"/>
    <row r="1047437" customFormat="false" ht="12.8" hidden="false" customHeight="true" outlineLevel="0" collapsed="false"/>
    <row r="1047438" customFormat="false" ht="12.8" hidden="false" customHeight="true" outlineLevel="0" collapsed="false"/>
    <row r="1047439" customFormat="false" ht="12.8" hidden="false" customHeight="true" outlineLevel="0" collapsed="false"/>
    <row r="1047440" customFormat="false" ht="12.8" hidden="false" customHeight="true" outlineLevel="0" collapsed="false"/>
    <row r="1047441" customFormat="false" ht="12.8" hidden="false" customHeight="true" outlineLevel="0" collapsed="false"/>
    <row r="1047442" customFormat="false" ht="12.8" hidden="false" customHeight="true" outlineLevel="0" collapsed="false"/>
    <row r="1047443" customFormat="false" ht="12.8" hidden="false" customHeight="true" outlineLevel="0" collapsed="false"/>
    <row r="1047444" customFormat="false" ht="12.8" hidden="false" customHeight="true" outlineLevel="0" collapsed="false"/>
    <row r="1047445" customFormat="false" ht="12.8" hidden="false" customHeight="true" outlineLevel="0" collapsed="false"/>
    <row r="1047446" customFormat="false" ht="12.8" hidden="false" customHeight="true" outlineLevel="0" collapsed="false"/>
    <row r="1047447" customFormat="false" ht="12.8" hidden="false" customHeight="true" outlineLevel="0" collapsed="false"/>
    <row r="1047448" customFormat="false" ht="12.8" hidden="false" customHeight="true" outlineLevel="0" collapsed="false"/>
    <row r="1047449" customFormat="false" ht="12.8" hidden="false" customHeight="true" outlineLevel="0" collapsed="false"/>
    <row r="1047450" customFormat="false" ht="12.8" hidden="false" customHeight="true" outlineLevel="0" collapsed="false"/>
    <row r="1047451" customFormat="false" ht="12.8" hidden="false" customHeight="true" outlineLevel="0" collapsed="false"/>
    <row r="1047452" customFormat="false" ht="12.8" hidden="false" customHeight="true" outlineLevel="0" collapsed="false"/>
    <row r="1047453" customFormat="false" ht="12.8" hidden="false" customHeight="true" outlineLevel="0" collapsed="false"/>
    <row r="1047454" customFormat="false" ht="12.8" hidden="false" customHeight="true" outlineLevel="0" collapsed="false"/>
    <row r="1047455" customFormat="false" ht="12.8" hidden="false" customHeight="true" outlineLevel="0" collapsed="false"/>
    <row r="1047456" customFormat="false" ht="12.8" hidden="false" customHeight="true" outlineLevel="0" collapsed="false"/>
    <row r="1047457" customFormat="false" ht="12.8" hidden="false" customHeight="true" outlineLevel="0" collapsed="false"/>
    <row r="1047458" customFormat="false" ht="12.8" hidden="false" customHeight="true" outlineLevel="0" collapsed="false"/>
    <row r="1047459" customFormat="false" ht="12.8" hidden="false" customHeight="true" outlineLevel="0" collapsed="false"/>
    <row r="1047460" customFormat="false" ht="12.8" hidden="false" customHeight="true" outlineLevel="0" collapsed="false"/>
    <row r="1047461" customFormat="false" ht="12.8" hidden="false" customHeight="true" outlineLevel="0" collapsed="false"/>
    <row r="1047462" customFormat="false" ht="12.8" hidden="false" customHeight="true" outlineLevel="0" collapsed="false"/>
    <row r="1047463" customFormat="false" ht="12.8" hidden="false" customHeight="true" outlineLevel="0" collapsed="false"/>
    <row r="1047464" customFormat="false" ht="12.8" hidden="false" customHeight="true" outlineLevel="0" collapsed="false"/>
    <row r="1047465" customFormat="false" ht="12.8" hidden="false" customHeight="true" outlineLevel="0" collapsed="false"/>
    <row r="1047466" customFormat="false" ht="12.8" hidden="false" customHeight="true" outlineLevel="0" collapsed="false"/>
    <row r="1047467" customFormat="false" ht="12.8" hidden="false" customHeight="true" outlineLevel="0" collapsed="false"/>
    <row r="1047468" customFormat="false" ht="12.8" hidden="false" customHeight="true" outlineLevel="0" collapsed="false"/>
    <row r="1047469" customFormat="false" ht="12.8" hidden="false" customHeight="true" outlineLevel="0" collapsed="false"/>
    <row r="1047470" customFormat="false" ht="12.8" hidden="false" customHeight="true" outlineLevel="0" collapsed="false"/>
    <row r="1047471" customFormat="false" ht="12.8" hidden="false" customHeight="true" outlineLevel="0" collapsed="false"/>
    <row r="1047472" customFormat="false" ht="12.8" hidden="false" customHeight="true" outlineLevel="0" collapsed="false"/>
    <row r="1047473" customFormat="false" ht="12.8" hidden="false" customHeight="true" outlineLevel="0" collapsed="false"/>
    <row r="1047474" customFormat="false" ht="12.8" hidden="false" customHeight="true" outlineLevel="0" collapsed="false"/>
    <row r="1047475" customFormat="false" ht="12.8" hidden="false" customHeight="true" outlineLevel="0" collapsed="false"/>
    <row r="1047476" customFormat="false" ht="12.8" hidden="false" customHeight="true" outlineLevel="0" collapsed="false"/>
    <row r="1047477" customFormat="false" ht="12.8" hidden="false" customHeight="true" outlineLevel="0" collapsed="false"/>
    <row r="1047478" customFormat="false" ht="12.8" hidden="false" customHeight="true" outlineLevel="0" collapsed="false"/>
    <row r="1047479" customFormat="false" ht="12.8" hidden="false" customHeight="true" outlineLevel="0" collapsed="false"/>
    <row r="1047480" customFormat="false" ht="12.8" hidden="false" customHeight="true" outlineLevel="0" collapsed="false"/>
    <row r="1047481" customFormat="false" ht="12.8" hidden="false" customHeight="true" outlineLevel="0" collapsed="false"/>
    <row r="1047482" customFormat="false" ht="12.8" hidden="false" customHeight="true" outlineLevel="0" collapsed="false"/>
    <row r="1047483" customFormat="false" ht="12.8" hidden="false" customHeight="true" outlineLevel="0" collapsed="false"/>
    <row r="1047484" customFormat="false" ht="12.8" hidden="false" customHeight="true" outlineLevel="0" collapsed="false"/>
    <row r="1047485" customFormat="false" ht="12.8" hidden="false" customHeight="true" outlineLevel="0" collapsed="false"/>
    <row r="1047486" customFormat="false" ht="12.8" hidden="false" customHeight="true" outlineLevel="0" collapsed="false"/>
    <row r="1047487" customFormat="false" ht="12.8" hidden="false" customHeight="true" outlineLevel="0" collapsed="false"/>
    <row r="1047488" customFormat="false" ht="12.8" hidden="false" customHeight="true" outlineLevel="0" collapsed="false"/>
    <row r="1047489" customFormat="false" ht="12.8" hidden="false" customHeight="true" outlineLevel="0" collapsed="false"/>
    <row r="1047490" customFormat="false" ht="12.8" hidden="false" customHeight="true" outlineLevel="0" collapsed="false"/>
    <row r="1047491" customFormat="false" ht="12.8" hidden="false" customHeight="true" outlineLevel="0" collapsed="false"/>
    <row r="1047492" customFormat="false" ht="12.8" hidden="false" customHeight="true" outlineLevel="0" collapsed="false"/>
    <row r="1047493" customFormat="false" ht="12.8" hidden="false" customHeight="true" outlineLevel="0" collapsed="false"/>
    <row r="1047494" customFormat="false" ht="12.8" hidden="false" customHeight="true" outlineLevel="0" collapsed="false"/>
    <row r="1047495" customFormat="false" ht="12.8" hidden="false" customHeight="true" outlineLevel="0" collapsed="false"/>
    <row r="1047496" customFormat="false" ht="12.8" hidden="false" customHeight="true" outlineLevel="0" collapsed="false"/>
    <row r="1047497" customFormat="false" ht="12.8" hidden="false" customHeight="true" outlineLevel="0" collapsed="false"/>
    <row r="1047498" customFormat="false" ht="12.8" hidden="false" customHeight="true" outlineLevel="0" collapsed="false"/>
    <row r="1047499" customFormat="false" ht="12.8" hidden="false" customHeight="true" outlineLevel="0" collapsed="false"/>
    <row r="1047500" customFormat="false" ht="12.8" hidden="false" customHeight="true" outlineLevel="0" collapsed="false"/>
    <row r="1047501" customFormat="false" ht="12.8" hidden="false" customHeight="true" outlineLevel="0" collapsed="false"/>
    <row r="1047502" customFormat="false" ht="12.8" hidden="false" customHeight="true" outlineLevel="0" collapsed="false"/>
    <row r="1047503" customFormat="false" ht="12.8" hidden="false" customHeight="true" outlineLevel="0" collapsed="false"/>
    <row r="1047504" customFormat="false" ht="12.8" hidden="false" customHeight="true" outlineLevel="0" collapsed="false"/>
    <row r="1047505" customFormat="false" ht="12.8" hidden="false" customHeight="true" outlineLevel="0" collapsed="false"/>
    <row r="1047506" customFormat="false" ht="12.8" hidden="false" customHeight="true" outlineLevel="0" collapsed="false"/>
    <row r="1047507" customFormat="false" ht="12.8" hidden="false" customHeight="true" outlineLevel="0" collapsed="false"/>
    <row r="1047508" customFormat="false" ht="12.8" hidden="false" customHeight="true" outlineLevel="0" collapsed="false"/>
    <row r="1047509" customFormat="false" ht="12.8" hidden="false" customHeight="true" outlineLevel="0" collapsed="false"/>
    <row r="1047510" customFormat="false" ht="12.8" hidden="false" customHeight="true" outlineLevel="0" collapsed="false"/>
    <row r="1047511" customFormat="false" ht="12.8" hidden="false" customHeight="true" outlineLevel="0" collapsed="false"/>
    <row r="1047512" customFormat="false" ht="12.8" hidden="false" customHeight="true" outlineLevel="0" collapsed="false"/>
    <row r="1047513" customFormat="false" ht="12.8" hidden="false" customHeight="true" outlineLevel="0" collapsed="false"/>
    <row r="1047514" customFormat="false" ht="12.8" hidden="false" customHeight="true" outlineLevel="0" collapsed="false"/>
    <row r="1047515" customFormat="false" ht="12.8" hidden="false" customHeight="true" outlineLevel="0" collapsed="false"/>
    <row r="1047516" customFormat="false" ht="12.8" hidden="false" customHeight="true" outlineLevel="0" collapsed="false"/>
    <row r="1047517" customFormat="false" ht="12.8" hidden="false" customHeight="true" outlineLevel="0" collapsed="false"/>
    <row r="1047518" customFormat="false" ht="12.8" hidden="false" customHeight="true" outlineLevel="0" collapsed="false"/>
    <row r="1047519" customFormat="false" ht="12.8" hidden="false" customHeight="true" outlineLevel="0" collapsed="false"/>
    <row r="1047520" customFormat="false" ht="12.8" hidden="false" customHeight="true" outlineLevel="0" collapsed="false"/>
    <row r="1047521" customFormat="false" ht="12.8" hidden="false" customHeight="true" outlineLevel="0" collapsed="false"/>
    <row r="1047522" customFormat="false" ht="12.8" hidden="false" customHeight="true" outlineLevel="0" collapsed="false"/>
    <row r="1047523" customFormat="false" ht="12.8" hidden="false" customHeight="true" outlineLevel="0" collapsed="false"/>
    <row r="1047524" customFormat="false" ht="12.8" hidden="false" customHeight="true" outlineLevel="0" collapsed="false"/>
    <row r="1047525" customFormat="false" ht="12.8" hidden="false" customHeight="true" outlineLevel="0" collapsed="false"/>
    <row r="1047526" customFormat="false" ht="12.8" hidden="false" customHeight="true" outlineLevel="0" collapsed="false"/>
    <row r="1047527" customFormat="false" ht="12.8" hidden="false" customHeight="true" outlineLevel="0" collapsed="false"/>
    <row r="1047528" customFormat="false" ht="12.8" hidden="false" customHeight="true" outlineLevel="0" collapsed="false"/>
    <row r="1047529" customFormat="false" ht="12.8" hidden="false" customHeight="true" outlineLevel="0" collapsed="false"/>
    <row r="1047530" customFormat="false" ht="12.8" hidden="false" customHeight="true" outlineLevel="0" collapsed="false"/>
    <row r="1047531" customFormat="false" ht="12.8" hidden="false" customHeight="true" outlineLevel="0" collapsed="false"/>
    <row r="1047532" customFormat="false" ht="12.8" hidden="false" customHeight="true" outlineLevel="0" collapsed="false"/>
    <row r="1047533" customFormat="false" ht="12.8" hidden="false" customHeight="true" outlineLevel="0" collapsed="false"/>
    <row r="1047534" customFormat="false" ht="12.8" hidden="false" customHeight="true" outlineLevel="0" collapsed="false"/>
    <row r="1047535" customFormat="false" ht="12.8" hidden="false" customHeight="true" outlineLevel="0" collapsed="false"/>
    <row r="1047536" customFormat="false" ht="12.8" hidden="false" customHeight="true" outlineLevel="0" collapsed="false"/>
    <row r="1047537" customFormat="false" ht="12.8" hidden="false" customHeight="true" outlineLevel="0" collapsed="false"/>
    <row r="1047538" customFormat="false" ht="12.8" hidden="false" customHeight="true" outlineLevel="0" collapsed="false"/>
    <row r="1047539" customFormat="false" ht="12.8" hidden="false" customHeight="true" outlineLevel="0" collapsed="false"/>
    <row r="1047540" customFormat="false" ht="12.8" hidden="false" customHeight="true" outlineLevel="0" collapsed="false"/>
    <row r="1047541" customFormat="false" ht="12.8" hidden="false" customHeight="true" outlineLevel="0" collapsed="false"/>
    <row r="1047542" customFormat="false" ht="12.8" hidden="false" customHeight="true" outlineLevel="0" collapsed="false"/>
    <row r="1047543" customFormat="false" ht="12.8" hidden="false" customHeight="true" outlineLevel="0" collapsed="false"/>
    <row r="1047544" customFormat="false" ht="12.8" hidden="false" customHeight="true" outlineLevel="0" collapsed="false"/>
    <row r="1047545" customFormat="false" ht="12.8" hidden="false" customHeight="true" outlineLevel="0" collapsed="false"/>
    <row r="1047546" customFormat="false" ht="12.8" hidden="false" customHeight="true" outlineLevel="0" collapsed="false"/>
    <row r="1047547" customFormat="false" ht="12.8" hidden="false" customHeight="true" outlineLevel="0" collapsed="false"/>
    <row r="1047548" customFormat="false" ht="12.8" hidden="false" customHeight="true" outlineLevel="0" collapsed="false"/>
    <row r="1047549" customFormat="false" ht="12.8" hidden="false" customHeight="true" outlineLevel="0" collapsed="false"/>
    <row r="1047550" customFormat="false" ht="12.8" hidden="false" customHeight="true" outlineLevel="0" collapsed="false"/>
    <row r="1047551" customFormat="false" ht="12.8" hidden="false" customHeight="true" outlineLevel="0" collapsed="false"/>
    <row r="1047552" customFormat="false" ht="12.8" hidden="false" customHeight="true" outlineLevel="0" collapsed="false"/>
    <row r="1047553" customFormat="false" ht="12.8" hidden="false" customHeight="true" outlineLevel="0" collapsed="false"/>
    <row r="1047554" customFormat="false" ht="12.8" hidden="false" customHeight="true" outlineLevel="0" collapsed="false"/>
    <row r="1047555" customFormat="false" ht="12.8" hidden="false" customHeight="true" outlineLevel="0" collapsed="false"/>
    <row r="1047556" customFormat="false" ht="12.8" hidden="false" customHeight="true" outlineLevel="0" collapsed="false"/>
    <row r="1047557" customFormat="false" ht="12.8" hidden="false" customHeight="true" outlineLevel="0" collapsed="false"/>
    <row r="1047558" customFormat="false" ht="12.8" hidden="false" customHeight="true" outlineLevel="0" collapsed="false"/>
    <row r="1047559" customFormat="false" ht="12.8" hidden="false" customHeight="true" outlineLevel="0" collapsed="false"/>
    <row r="1047560" customFormat="false" ht="12.8" hidden="false" customHeight="true" outlineLevel="0" collapsed="false"/>
    <row r="1047561" customFormat="false" ht="12.8" hidden="false" customHeight="true" outlineLevel="0" collapsed="false"/>
    <row r="1047562" customFormat="false" ht="12.8" hidden="false" customHeight="true" outlineLevel="0" collapsed="false"/>
    <row r="1047563" customFormat="false" ht="12.8" hidden="false" customHeight="true" outlineLevel="0" collapsed="false"/>
    <row r="1047564" customFormat="false" ht="12.8" hidden="false" customHeight="true" outlineLevel="0" collapsed="false"/>
    <row r="1047565" customFormat="false" ht="12.8" hidden="false" customHeight="true" outlineLevel="0" collapsed="false"/>
    <row r="1047566" customFormat="false" ht="12.8" hidden="false" customHeight="true" outlineLevel="0" collapsed="false"/>
    <row r="1047567" customFormat="false" ht="12.8" hidden="false" customHeight="true" outlineLevel="0" collapsed="false"/>
    <row r="1047568" customFormat="false" ht="12.8" hidden="false" customHeight="true" outlineLevel="0" collapsed="false"/>
    <row r="1047569" customFormat="false" ht="12.8" hidden="false" customHeight="true" outlineLevel="0" collapsed="false"/>
    <row r="1047570" customFormat="false" ht="12.8" hidden="false" customHeight="true" outlineLevel="0" collapsed="false"/>
    <row r="1047571" customFormat="false" ht="12.8" hidden="false" customHeight="true" outlineLevel="0" collapsed="false"/>
    <row r="1047572" customFormat="false" ht="12.8" hidden="false" customHeight="true" outlineLevel="0" collapsed="false"/>
    <row r="1047573" customFormat="false" ht="12.8" hidden="false" customHeight="true" outlineLevel="0" collapsed="false"/>
    <row r="1047574" customFormat="false" ht="12.8" hidden="false" customHeight="true" outlineLevel="0" collapsed="false"/>
    <row r="1047575" customFormat="false" ht="12.8" hidden="false" customHeight="true" outlineLevel="0" collapsed="false"/>
    <row r="1047576" customFormat="false" ht="12.8" hidden="false" customHeight="true" outlineLevel="0" collapsed="false"/>
    <row r="1047577" customFormat="false" ht="12.8" hidden="false" customHeight="true" outlineLevel="0" collapsed="false"/>
    <row r="1047578" customFormat="false" ht="12.8" hidden="false" customHeight="true" outlineLevel="0" collapsed="false"/>
    <row r="1047579" customFormat="false" ht="12.8" hidden="false" customHeight="true" outlineLevel="0" collapsed="false"/>
    <row r="1047580" customFormat="false" ht="12.8" hidden="false" customHeight="true" outlineLevel="0" collapsed="false"/>
    <row r="1047581" customFormat="false" ht="12.8" hidden="false" customHeight="true" outlineLevel="0" collapsed="false"/>
    <row r="1047582" customFormat="false" ht="12.8" hidden="false" customHeight="true" outlineLevel="0" collapsed="false"/>
    <row r="1047583" customFormat="false" ht="12.8" hidden="false" customHeight="true" outlineLevel="0" collapsed="false"/>
    <row r="1047584" customFormat="false" ht="12.8" hidden="false" customHeight="true" outlineLevel="0" collapsed="false"/>
    <row r="1047585" customFormat="false" ht="12.8" hidden="false" customHeight="true" outlineLevel="0" collapsed="false"/>
    <row r="1047586" customFormat="false" ht="12.8" hidden="false" customHeight="true" outlineLevel="0" collapsed="false"/>
    <row r="1047587" customFormat="false" ht="12.8" hidden="false" customHeight="true" outlineLevel="0" collapsed="false"/>
    <row r="1047588" customFormat="false" ht="12.8" hidden="false" customHeight="true" outlineLevel="0" collapsed="false"/>
    <row r="1047589" customFormat="false" ht="12.8" hidden="false" customHeight="true" outlineLevel="0" collapsed="false"/>
    <row r="1047590" customFormat="false" ht="12.8" hidden="false" customHeight="true" outlineLevel="0" collapsed="false"/>
    <row r="1047591" customFormat="false" ht="12.8" hidden="false" customHeight="true" outlineLevel="0" collapsed="false"/>
    <row r="1047592" customFormat="false" ht="12.8" hidden="false" customHeight="true" outlineLevel="0" collapsed="false"/>
    <row r="1047593" customFormat="false" ht="12.8" hidden="false" customHeight="true" outlineLevel="0" collapsed="false"/>
    <row r="1047594" customFormat="false" ht="12.8" hidden="false" customHeight="true" outlineLevel="0" collapsed="false"/>
    <row r="1047595" customFormat="false" ht="12.8" hidden="false" customHeight="true" outlineLevel="0" collapsed="false"/>
    <row r="1047596" customFormat="false" ht="12.8" hidden="false" customHeight="true" outlineLevel="0" collapsed="false"/>
    <row r="1047597" customFormat="false" ht="12.8" hidden="false" customHeight="true" outlineLevel="0" collapsed="false"/>
    <row r="1047598" customFormat="false" ht="12.8" hidden="false" customHeight="true" outlineLevel="0" collapsed="false"/>
    <row r="1047599" customFormat="false" ht="12.8" hidden="false" customHeight="true" outlineLevel="0" collapsed="false"/>
    <row r="1047600" customFormat="false" ht="12.8" hidden="false" customHeight="true" outlineLevel="0" collapsed="false"/>
    <row r="1047601" customFormat="false" ht="12.8" hidden="false" customHeight="true" outlineLevel="0" collapsed="false"/>
    <row r="1047602" customFormat="false" ht="12.8" hidden="false" customHeight="true" outlineLevel="0" collapsed="false"/>
    <row r="1047603" customFormat="false" ht="12.8" hidden="false" customHeight="true" outlineLevel="0" collapsed="false"/>
    <row r="1047604" customFormat="false" ht="12.8" hidden="false" customHeight="true" outlineLevel="0" collapsed="false"/>
    <row r="1047605" customFormat="false" ht="12.8" hidden="false" customHeight="true" outlineLevel="0" collapsed="false"/>
    <row r="1047606" customFormat="false" ht="12.8" hidden="false" customHeight="true" outlineLevel="0" collapsed="false"/>
    <row r="1047607" customFormat="false" ht="12.8" hidden="false" customHeight="true" outlineLevel="0" collapsed="false"/>
    <row r="1047608" customFormat="false" ht="12.8" hidden="false" customHeight="true" outlineLevel="0" collapsed="false"/>
    <row r="1047609" customFormat="false" ht="12.8" hidden="false" customHeight="true" outlineLevel="0" collapsed="false"/>
    <row r="1047610" customFormat="false" ht="12.8" hidden="false" customHeight="true" outlineLevel="0" collapsed="false"/>
    <row r="1047611" customFormat="false" ht="12.8" hidden="false" customHeight="true" outlineLevel="0" collapsed="false"/>
    <row r="1047612" customFormat="false" ht="12.8" hidden="false" customHeight="true" outlineLevel="0" collapsed="false"/>
    <row r="1047613" customFormat="false" ht="12.8" hidden="false" customHeight="true" outlineLevel="0" collapsed="false"/>
    <row r="1047614" customFormat="false" ht="12.8" hidden="false" customHeight="true" outlineLevel="0" collapsed="false"/>
    <row r="1047615" customFormat="false" ht="12.8" hidden="false" customHeight="true" outlineLevel="0" collapsed="false"/>
    <row r="1047616" customFormat="false" ht="12.8" hidden="false" customHeight="true" outlineLevel="0" collapsed="false"/>
    <row r="1047617" customFormat="false" ht="12.8" hidden="false" customHeight="true" outlineLevel="0" collapsed="false"/>
    <row r="1047618" customFormat="false" ht="12.8" hidden="false" customHeight="true" outlineLevel="0" collapsed="false"/>
    <row r="1047619" customFormat="false" ht="12.8" hidden="false" customHeight="true" outlineLevel="0" collapsed="false"/>
    <row r="1047620" customFormat="false" ht="12.8" hidden="false" customHeight="true" outlineLevel="0" collapsed="false"/>
    <row r="1047621" customFormat="false" ht="12.8" hidden="false" customHeight="true" outlineLevel="0" collapsed="false"/>
    <row r="1047622" customFormat="false" ht="12.8" hidden="false" customHeight="true" outlineLevel="0" collapsed="false"/>
    <row r="1047623" customFormat="false" ht="12.8" hidden="false" customHeight="true" outlineLevel="0" collapsed="false"/>
    <row r="1047624" customFormat="false" ht="12.8" hidden="false" customHeight="true" outlineLevel="0" collapsed="false"/>
    <row r="1047625" customFormat="false" ht="12.8" hidden="false" customHeight="true" outlineLevel="0" collapsed="false"/>
    <row r="1047626" customFormat="false" ht="12.8" hidden="false" customHeight="true" outlineLevel="0" collapsed="false"/>
    <row r="1047627" customFormat="false" ht="12.8" hidden="false" customHeight="true" outlineLevel="0" collapsed="false"/>
    <row r="1047628" customFormat="false" ht="12.8" hidden="false" customHeight="true" outlineLevel="0" collapsed="false"/>
    <row r="1047629" customFormat="false" ht="12.8" hidden="false" customHeight="true" outlineLevel="0" collapsed="false"/>
    <row r="1047630" customFormat="false" ht="12.8" hidden="false" customHeight="true" outlineLevel="0" collapsed="false"/>
    <row r="1047631" customFormat="false" ht="12.8" hidden="false" customHeight="true" outlineLevel="0" collapsed="false"/>
    <row r="1047632" customFormat="false" ht="12.8" hidden="false" customHeight="true" outlineLevel="0" collapsed="false"/>
    <row r="1047633" customFormat="false" ht="12.8" hidden="false" customHeight="true" outlineLevel="0" collapsed="false"/>
    <row r="1047634" customFormat="false" ht="12.8" hidden="false" customHeight="true" outlineLevel="0" collapsed="false"/>
    <row r="1047635" customFormat="false" ht="12.8" hidden="false" customHeight="true" outlineLevel="0" collapsed="false"/>
    <row r="1047636" customFormat="false" ht="12.8" hidden="false" customHeight="true" outlineLevel="0" collapsed="false"/>
    <row r="1047637" customFormat="false" ht="12.8" hidden="false" customHeight="true" outlineLevel="0" collapsed="false"/>
    <row r="1047638" customFormat="false" ht="12.8" hidden="false" customHeight="true" outlineLevel="0" collapsed="false"/>
    <row r="1047639" customFormat="false" ht="12.8" hidden="false" customHeight="true" outlineLevel="0" collapsed="false"/>
    <row r="1047640" customFormat="false" ht="12.8" hidden="false" customHeight="true" outlineLevel="0" collapsed="false"/>
    <row r="1047641" customFormat="false" ht="12.8" hidden="false" customHeight="true" outlineLevel="0" collapsed="false"/>
    <row r="1047642" customFormat="false" ht="12.8" hidden="false" customHeight="true" outlineLevel="0" collapsed="false"/>
    <row r="1047643" customFormat="false" ht="12.8" hidden="false" customHeight="true" outlineLevel="0" collapsed="false"/>
    <row r="1047644" customFormat="false" ht="12.8" hidden="false" customHeight="true" outlineLevel="0" collapsed="false"/>
    <row r="1047645" customFormat="false" ht="12.8" hidden="false" customHeight="true" outlineLevel="0" collapsed="false"/>
    <row r="1047646" customFormat="false" ht="12.8" hidden="false" customHeight="true" outlineLevel="0" collapsed="false"/>
    <row r="1047647" customFormat="false" ht="12.8" hidden="false" customHeight="true" outlineLevel="0" collapsed="false"/>
    <row r="1047648" customFormat="false" ht="12.8" hidden="false" customHeight="true" outlineLevel="0" collapsed="false"/>
    <row r="1047649" customFormat="false" ht="12.8" hidden="false" customHeight="true" outlineLevel="0" collapsed="false"/>
    <row r="1047650" customFormat="false" ht="12.8" hidden="false" customHeight="true" outlineLevel="0" collapsed="false"/>
    <row r="1047651" customFormat="false" ht="12.8" hidden="false" customHeight="true" outlineLevel="0" collapsed="false"/>
    <row r="1047652" customFormat="false" ht="12.8" hidden="false" customHeight="true" outlineLevel="0" collapsed="false"/>
    <row r="1047653" customFormat="false" ht="12.8" hidden="false" customHeight="true" outlineLevel="0" collapsed="false"/>
    <row r="1047654" customFormat="false" ht="12.8" hidden="false" customHeight="true" outlineLevel="0" collapsed="false"/>
    <row r="1047655" customFormat="false" ht="12.8" hidden="false" customHeight="true" outlineLevel="0" collapsed="false"/>
    <row r="1047656" customFormat="false" ht="12.8" hidden="false" customHeight="true" outlineLevel="0" collapsed="false"/>
    <row r="1047657" customFormat="false" ht="12.8" hidden="false" customHeight="true" outlineLevel="0" collapsed="false"/>
    <row r="1047658" customFormat="false" ht="12.8" hidden="false" customHeight="true" outlineLevel="0" collapsed="false"/>
    <row r="1047659" customFormat="false" ht="12.8" hidden="false" customHeight="true" outlineLevel="0" collapsed="false"/>
    <row r="1047660" customFormat="false" ht="12.8" hidden="false" customHeight="true" outlineLevel="0" collapsed="false"/>
    <row r="1047661" customFormat="false" ht="12.8" hidden="false" customHeight="true" outlineLevel="0" collapsed="false"/>
    <row r="1047662" customFormat="false" ht="12.8" hidden="false" customHeight="true" outlineLevel="0" collapsed="false"/>
    <row r="1047663" customFormat="false" ht="12.8" hidden="false" customHeight="true" outlineLevel="0" collapsed="false"/>
    <row r="1047664" customFormat="false" ht="12.8" hidden="false" customHeight="true" outlineLevel="0" collapsed="false"/>
    <row r="1047665" customFormat="false" ht="12.8" hidden="false" customHeight="true" outlineLevel="0" collapsed="false"/>
    <row r="1047666" customFormat="false" ht="12.8" hidden="false" customHeight="true" outlineLevel="0" collapsed="false"/>
    <row r="1047667" customFormat="false" ht="12.8" hidden="false" customHeight="true" outlineLevel="0" collapsed="false"/>
    <row r="1047668" customFormat="false" ht="12.8" hidden="false" customHeight="true" outlineLevel="0" collapsed="false"/>
    <row r="1047669" customFormat="false" ht="12.8" hidden="false" customHeight="true" outlineLevel="0" collapsed="false"/>
    <row r="1047670" customFormat="false" ht="12.8" hidden="false" customHeight="true" outlineLevel="0" collapsed="false"/>
    <row r="1047671" customFormat="false" ht="12.8" hidden="false" customHeight="true" outlineLevel="0" collapsed="false"/>
    <row r="1047672" customFormat="false" ht="12.8" hidden="false" customHeight="true" outlineLevel="0" collapsed="false"/>
    <row r="1047673" customFormat="false" ht="12.8" hidden="false" customHeight="true" outlineLevel="0" collapsed="false"/>
    <row r="1047674" customFormat="false" ht="12.8" hidden="false" customHeight="true" outlineLevel="0" collapsed="false"/>
    <row r="1047675" customFormat="false" ht="12.8" hidden="false" customHeight="true" outlineLevel="0" collapsed="false"/>
    <row r="1047676" customFormat="false" ht="12.8" hidden="false" customHeight="true" outlineLevel="0" collapsed="false"/>
    <row r="1047677" customFormat="false" ht="12.8" hidden="false" customHeight="true" outlineLevel="0" collapsed="false"/>
    <row r="1047678" customFormat="false" ht="12.8" hidden="false" customHeight="true" outlineLevel="0" collapsed="false"/>
    <row r="1047679" customFormat="false" ht="12.8" hidden="false" customHeight="true" outlineLevel="0" collapsed="false"/>
    <row r="1047680" customFormat="false" ht="12.8" hidden="false" customHeight="true" outlineLevel="0" collapsed="false"/>
    <row r="1047681" customFormat="false" ht="12.8" hidden="false" customHeight="true" outlineLevel="0" collapsed="false"/>
    <row r="1047682" customFormat="false" ht="12.8" hidden="false" customHeight="true" outlineLevel="0" collapsed="false"/>
    <row r="1047683" customFormat="false" ht="12.8" hidden="false" customHeight="true" outlineLevel="0" collapsed="false"/>
    <row r="1047684" customFormat="false" ht="12.8" hidden="false" customHeight="true" outlineLevel="0" collapsed="false"/>
    <row r="1047685" customFormat="false" ht="12.8" hidden="false" customHeight="true" outlineLevel="0" collapsed="false"/>
    <row r="1047686" customFormat="false" ht="12.8" hidden="false" customHeight="true" outlineLevel="0" collapsed="false"/>
    <row r="1047687" customFormat="false" ht="12.8" hidden="false" customHeight="true" outlineLevel="0" collapsed="false"/>
    <row r="1047688" customFormat="false" ht="12.8" hidden="false" customHeight="true" outlineLevel="0" collapsed="false"/>
    <row r="1047689" customFormat="false" ht="12.8" hidden="false" customHeight="true" outlineLevel="0" collapsed="false"/>
    <row r="1047690" customFormat="false" ht="12.8" hidden="false" customHeight="true" outlineLevel="0" collapsed="false"/>
    <row r="1047691" customFormat="false" ht="12.8" hidden="false" customHeight="true" outlineLevel="0" collapsed="false"/>
    <row r="1047692" customFormat="false" ht="12.8" hidden="false" customHeight="true" outlineLevel="0" collapsed="false"/>
    <row r="1047693" customFormat="false" ht="12.8" hidden="false" customHeight="true" outlineLevel="0" collapsed="false"/>
    <row r="1047694" customFormat="false" ht="12.8" hidden="false" customHeight="true" outlineLevel="0" collapsed="false"/>
    <row r="1047695" customFormat="false" ht="12.8" hidden="false" customHeight="true" outlineLevel="0" collapsed="false"/>
    <row r="1047696" customFormat="false" ht="12.8" hidden="false" customHeight="true" outlineLevel="0" collapsed="false"/>
    <row r="1047697" customFormat="false" ht="12.8" hidden="false" customHeight="true" outlineLevel="0" collapsed="false"/>
    <row r="1047698" customFormat="false" ht="12.8" hidden="false" customHeight="true" outlineLevel="0" collapsed="false"/>
    <row r="1047699" customFormat="false" ht="12.8" hidden="false" customHeight="true" outlineLevel="0" collapsed="false"/>
    <row r="1047700" customFormat="false" ht="12.8" hidden="false" customHeight="true" outlineLevel="0" collapsed="false"/>
    <row r="1047701" customFormat="false" ht="12.8" hidden="false" customHeight="true" outlineLevel="0" collapsed="false"/>
    <row r="1047702" customFormat="false" ht="12.8" hidden="false" customHeight="true" outlineLevel="0" collapsed="false"/>
    <row r="1047703" customFormat="false" ht="12.8" hidden="false" customHeight="true" outlineLevel="0" collapsed="false"/>
    <row r="1047704" customFormat="false" ht="12.8" hidden="false" customHeight="true" outlineLevel="0" collapsed="false"/>
    <row r="1047705" customFormat="false" ht="12.8" hidden="false" customHeight="true" outlineLevel="0" collapsed="false"/>
    <row r="1047706" customFormat="false" ht="12.8" hidden="false" customHeight="true" outlineLevel="0" collapsed="false"/>
    <row r="1047707" customFormat="false" ht="12.8" hidden="false" customHeight="true" outlineLevel="0" collapsed="false"/>
    <row r="1047708" customFormat="false" ht="12.8" hidden="false" customHeight="true" outlineLevel="0" collapsed="false"/>
    <row r="1047709" customFormat="false" ht="12.8" hidden="false" customHeight="true" outlineLevel="0" collapsed="false"/>
    <row r="1047710" customFormat="false" ht="12.8" hidden="false" customHeight="true" outlineLevel="0" collapsed="false"/>
    <row r="1047711" customFormat="false" ht="12.8" hidden="false" customHeight="true" outlineLevel="0" collapsed="false"/>
    <row r="1047712" customFormat="false" ht="12.8" hidden="false" customHeight="true" outlineLevel="0" collapsed="false"/>
    <row r="1047713" customFormat="false" ht="12.8" hidden="false" customHeight="true" outlineLevel="0" collapsed="false"/>
    <row r="1047714" customFormat="false" ht="12.8" hidden="false" customHeight="true" outlineLevel="0" collapsed="false"/>
    <row r="1047715" customFormat="false" ht="12.8" hidden="false" customHeight="true" outlineLevel="0" collapsed="false"/>
    <row r="1047716" customFormat="false" ht="12.8" hidden="false" customHeight="true" outlineLevel="0" collapsed="false"/>
    <row r="1047717" customFormat="false" ht="12.8" hidden="false" customHeight="true" outlineLevel="0" collapsed="false"/>
    <row r="1047718" customFormat="false" ht="12.8" hidden="false" customHeight="true" outlineLevel="0" collapsed="false"/>
    <row r="1047719" customFormat="false" ht="12.8" hidden="false" customHeight="true" outlineLevel="0" collapsed="false"/>
    <row r="1047720" customFormat="false" ht="12.8" hidden="false" customHeight="true" outlineLevel="0" collapsed="false"/>
    <row r="1047721" customFormat="false" ht="12.8" hidden="false" customHeight="true" outlineLevel="0" collapsed="false"/>
    <row r="1047722" customFormat="false" ht="12.8" hidden="false" customHeight="true" outlineLevel="0" collapsed="false"/>
    <row r="1047723" customFormat="false" ht="12.8" hidden="false" customHeight="true" outlineLevel="0" collapsed="false"/>
    <row r="1047724" customFormat="false" ht="12.8" hidden="false" customHeight="true" outlineLevel="0" collapsed="false"/>
    <row r="1047725" customFormat="false" ht="12.8" hidden="false" customHeight="true" outlineLevel="0" collapsed="false"/>
    <row r="1047726" customFormat="false" ht="12.8" hidden="false" customHeight="true" outlineLevel="0" collapsed="false"/>
    <row r="1047727" customFormat="false" ht="12.8" hidden="false" customHeight="true" outlineLevel="0" collapsed="false"/>
    <row r="1047728" customFormat="false" ht="12.8" hidden="false" customHeight="true" outlineLevel="0" collapsed="false"/>
    <row r="1047729" customFormat="false" ht="12.8" hidden="false" customHeight="true" outlineLevel="0" collapsed="false"/>
    <row r="1047730" customFormat="false" ht="12.8" hidden="false" customHeight="true" outlineLevel="0" collapsed="false"/>
    <row r="1047731" customFormat="false" ht="12.8" hidden="false" customHeight="true" outlineLevel="0" collapsed="false"/>
    <row r="1047732" customFormat="false" ht="12.8" hidden="false" customHeight="true" outlineLevel="0" collapsed="false"/>
    <row r="1047733" customFormat="false" ht="12.8" hidden="false" customHeight="true" outlineLevel="0" collapsed="false"/>
    <row r="1047734" customFormat="false" ht="12.8" hidden="false" customHeight="true" outlineLevel="0" collapsed="false"/>
    <row r="1047735" customFormat="false" ht="12.8" hidden="false" customHeight="true" outlineLevel="0" collapsed="false"/>
    <row r="1047736" customFormat="false" ht="12.8" hidden="false" customHeight="true" outlineLevel="0" collapsed="false"/>
    <row r="1047737" customFormat="false" ht="12.8" hidden="false" customHeight="true" outlineLevel="0" collapsed="false"/>
    <row r="1047738" customFormat="false" ht="12.8" hidden="false" customHeight="true" outlineLevel="0" collapsed="false"/>
    <row r="1047739" customFormat="false" ht="12.8" hidden="false" customHeight="true" outlineLevel="0" collapsed="false"/>
    <row r="1047740" customFormat="false" ht="12.8" hidden="false" customHeight="true" outlineLevel="0" collapsed="false"/>
    <row r="1047741" customFormat="false" ht="12.8" hidden="false" customHeight="true" outlineLevel="0" collapsed="false"/>
    <row r="1047742" customFormat="false" ht="12.8" hidden="false" customHeight="true" outlineLevel="0" collapsed="false"/>
    <row r="1047743" customFormat="false" ht="12.8" hidden="false" customHeight="true" outlineLevel="0" collapsed="false"/>
    <row r="1047744" customFormat="false" ht="12.8" hidden="false" customHeight="true" outlineLevel="0" collapsed="false"/>
    <row r="1047745" customFormat="false" ht="12.8" hidden="false" customHeight="true" outlineLevel="0" collapsed="false"/>
    <row r="1047746" customFormat="false" ht="12.8" hidden="false" customHeight="true" outlineLevel="0" collapsed="false"/>
    <row r="1047747" customFormat="false" ht="12.8" hidden="false" customHeight="true" outlineLevel="0" collapsed="false"/>
    <row r="1047748" customFormat="false" ht="12.8" hidden="false" customHeight="true" outlineLevel="0" collapsed="false"/>
    <row r="1047749" customFormat="false" ht="12.8" hidden="false" customHeight="true" outlineLevel="0" collapsed="false"/>
    <row r="1047750" customFormat="false" ht="12.8" hidden="false" customHeight="true" outlineLevel="0" collapsed="false"/>
    <row r="1047751" customFormat="false" ht="12.8" hidden="false" customHeight="true" outlineLevel="0" collapsed="false"/>
    <row r="1047752" customFormat="false" ht="12.8" hidden="false" customHeight="true" outlineLevel="0" collapsed="false"/>
    <row r="1047753" customFormat="false" ht="12.8" hidden="false" customHeight="true" outlineLevel="0" collapsed="false"/>
    <row r="1047754" customFormat="false" ht="12.8" hidden="false" customHeight="true" outlineLevel="0" collapsed="false"/>
    <row r="1047755" customFormat="false" ht="12.8" hidden="false" customHeight="true" outlineLevel="0" collapsed="false"/>
    <row r="1047756" customFormat="false" ht="12.8" hidden="false" customHeight="true" outlineLevel="0" collapsed="false"/>
    <row r="1047757" customFormat="false" ht="12.8" hidden="false" customHeight="true" outlineLevel="0" collapsed="false"/>
    <row r="1047758" customFormat="false" ht="12.8" hidden="false" customHeight="true" outlineLevel="0" collapsed="false"/>
    <row r="1047759" customFormat="false" ht="12.8" hidden="false" customHeight="true" outlineLevel="0" collapsed="false"/>
    <row r="1047760" customFormat="false" ht="12.8" hidden="false" customHeight="true" outlineLevel="0" collapsed="false"/>
    <row r="1047761" customFormat="false" ht="12.8" hidden="false" customHeight="true" outlineLevel="0" collapsed="false"/>
    <row r="1047762" customFormat="false" ht="12.8" hidden="false" customHeight="true" outlineLevel="0" collapsed="false"/>
    <row r="1047763" customFormat="false" ht="12.8" hidden="false" customHeight="true" outlineLevel="0" collapsed="false"/>
    <row r="1047764" customFormat="false" ht="12.8" hidden="false" customHeight="true" outlineLevel="0" collapsed="false"/>
    <row r="1047765" customFormat="false" ht="12.8" hidden="false" customHeight="true" outlineLevel="0" collapsed="false"/>
    <row r="1047766" customFormat="false" ht="12.8" hidden="false" customHeight="true" outlineLevel="0" collapsed="false"/>
    <row r="1047767" customFormat="false" ht="12.8" hidden="false" customHeight="true" outlineLevel="0" collapsed="false"/>
    <row r="1047768" customFormat="false" ht="12.8" hidden="false" customHeight="true" outlineLevel="0" collapsed="false"/>
    <row r="1047769" customFormat="false" ht="12.8" hidden="false" customHeight="true" outlineLevel="0" collapsed="false"/>
    <row r="1047770" customFormat="false" ht="12.8" hidden="false" customHeight="true" outlineLevel="0" collapsed="false"/>
    <row r="1047771" customFormat="false" ht="12.8" hidden="false" customHeight="true" outlineLevel="0" collapsed="false"/>
    <row r="1047772" customFormat="false" ht="12.8" hidden="false" customHeight="true" outlineLevel="0" collapsed="false"/>
    <row r="1047773" customFormat="false" ht="12.8" hidden="false" customHeight="true" outlineLevel="0" collapsed="false"/>
    <row r="1047774" customFormat="false" ht="12.8" hidden="false" customHeight="true" outlineLevel="0" collapsed="false"/>
    <row r="1047775" customFormat="false" ht="12.8" hidden="false" customHeight="true" outlineLevel="0" collapsed="false"/>
    <row r="1047776" customFormat="false" ht="12.8" hidden="false" customHeight="true" outlineLevel="0" collapsed="false"/>
    <row r="1047777" customFormat="false" ht="12.8" hidden="false" customHeight="true" outlineLevel="0" collapsed="false"/>
    <row r="1047778" customFormat="false" ht="12.8" hidden="false" customHeight="true" outlineLevel="0" collapsed="false"/>
    <row r="1047779" customFormat="false" ht="12.8" hidden="false" customHeight="true" outlineLevel="0" collapsed="false"/>
    <row r="1047780" customFormat="false" ht="12.8" hidden="false" customHeight="true" outlineLevel="0" collapsed="false"/>
    <row r="1047781" customFormat="false" ht="12.8" hidden="false" customHeight="true" outlineLevel="0" collapsed="false"/>
    <row r="1047782" customFormat="false" ht="12.8" hidden="false" customHeight="true" outlineLevel="0" collapsed="false"/>
    <row r="1047783" customFormat="false" ht="12.8" hidden="false" customHeight="true" outlineLevel="0" collapsed="false"/>
    <row r="1047784" customFormat="false" ht="12.8" hidden="false" customHeight="true" outlineLevel="0" collapsed="false"/>
    <row r="1047785" customFormat="false" ht="12.8" hidden="false" customHeight="true" outlineLevel="0" collapsed="false"/>
    <row r="1047786" customFormat="false" ht="12.8" hidden="false" customHeight="true" outlineLevel="0" collapsed="false"/>
    <row r="1047787" customFormat="false" ht="12.8" hidden="false" customHeight="true" outlineLevel="0" collapsed="false"/>
    <row r="1047788" customFormat="false" ht="12.8" hidden="false" customHeight="true" outlineLevel="0" collapsed="false"/>
    <row r="1047789" customFormat="false" ht="12.8" hidden="false" customHeight="true" outlineLevel="0" collapsed="false"/>
    <row r="1047790" customFormat="false" ht="12.8" hidden="false" customHeight="true" outlineLevel="0" collapsed="false"/>
    <row r="1047791" customFormat="false" ht="12.8" hidden="false" customHeight="true" outlineLevel="0" collapsed="false"/>
    <row r="1047792" customFormat="false" ht="12.8" hidden="false" customHeight="true" outlineLevel="0" collapsed="false"/>
    <row r="1047793" customFormat="false" ht="12.8" hidden="false" customHeight="true" outlineLevel="0" collapsed="false"/>
    <row r="1047794" customFormat="false" ht="12.8" hidden="false" customHeight="true" outlineLevel="0" collapsed="false"/>
    <row r="1047795" customFormat="false" ht="12.8" hidden="false" customHeight="true" outlineLevel="0" collapsed="false"/>
    <row r="1047796" customFormat="false" ht="12.8" hidden="false" customHeight="true" outlineLevel="0" collapsed="false"/>
    <row r="1047797" customFormat="false" ht="12.8" hidden="false" customHeight="true" outlineLevel="0" collapsed="false"/>
    <row r="1047798" customFormat="false" ht="12.8" hidden="false" customHeight="true" outlineLevel="0" collapsed="false"/>
    <row r="1047799" customFormat="false" ht="12.8" hidden="false" customHeight="true" outlineLevel="0" collapsed="false"/>
    <row r="1047800" customFormat="false" ht="12.8" hidden="false" customHeight="true" outlineLevel="0" collapsed="false"/>
    <row r="1047801" customFormat="false" ht="12.8" hidden="false" customHeight="true" outlineLevel="0" collapsed="false"/>
    <row r="1047802" customFormat="false" ht="12.8" hidden="false" customHeight="true" outlineLevel="0" collapsed="false"/>
    <row r="1047803" customFormat="false" ht="12.8" hidden="false" customHeight="true" outlineLevel="0" collapsed="false"/>
    <row r="1047804" customFormat="false" ht="12.8" hidden="false" customHeight="true" outlineLevel="0" collapsed="false"/>
    <row r="1047805" customFormat="false" ht="12.8" hidden="false" customHeight="true" outlineLevel="0" collapsed="false"/>
    <row r="1047806" customFormat="false" ht="12.8" hidden="false" customHeight="true" outlineLevel="0" collapsed="false"/>
    <row r="1047807" customFormat="false" ht="12.8" hidden="false" customHeight="true" outlineLevel="0" collapsed="false"/>
    <row r="1047808" customFormat="false" ht="12.8" hidden="false" customHeight="true" outlineLevel="0" collapsed="false"/>
    <row r="1047809" customFormat="false" ht="12.8" hidden="false" customHeight="true" outlineLevel="0" collapsed="false"/>
    <row r="1047810" customFormat="false" ht="12.8" hidden="false" customHeight="true" outlineLevel="0" collapsed="false"/>
    <row r="1047811" customFormat="false" ht="12.8" hidden="false" customHeight="true" outlineLevel="0" collapsed="false"/>
    <row r="1047812" customFormat="false" ht="12.8" hidden="false" customHeight="true" outlineLevel="0" collapsed="false"/>
    <row r="1047813" customFormat="false" ht="12.8" hidden="false" customHeight="true" outlineLevel="0" collapsed="false"/>
    <row r="1047814" customFormat="false" ht="12.8" hidden="false" customHeight="true" outlineLevel="0" collapsed="false"/>
    <row r="1047815" customFormat="false" ht="12.8" hidden="false" customHeight="true" outlineLevel="0" collapsed="false"/>
    <row r="1047816" customFormat="false" ht="12.8" hidden="false" customHeight="true" outlineLevel="0" collapsed="false"/>
    <row r="1047817" customFormat="false" ht="12.8" hidden="false" customHeight="true" outlineLevel="0" collapsed="false"/>
    <row r="1047818" customFormat="false" ht="12.8" hidden="false" customHeight="true" outlineLevel="0" collapsed="false"/>
    <row r="1047819" customFormat="false" ht="12.8" hidden="false" customHeight="true" outlineLevel="0" collapsed="false"/>
    <row r="1047820" customFormat="false" ht="12.8" hidden="false" customHeight="true" outlineLevel="0" collapsed="false"/>
    <row r="1047821" customFormat="false" ht="12.8" hidden="false" customHeight="true" outlineLevel="0" collapsed="false"/>
    <row r="1047822" customFormat="false" ht="12.8" hidden="false" customHeight="true" outlineLevel="0" collapsed="false"/>
    <row r="1047823" customFormat="false" ht="12.8" hidden="false" customHeight="true" outlineLevel="0" collapsed="false"/>
    <row r="1047824" customFormat="false" ht="12.8" hidden="false" customHeight="true" outlineLevel="0" collapsed="false"/>
    <row r="1047825" customFormat="false" ht="12.8" hidden="false" customHeight="true" outlineLevel="0" collapsed="false"/>
    <row r="1047826" customFormat="false" ht="12.8" hidden="false" customHeight="true" outlineLevel="0" collapsed="false"/>
    <row r="1047827" customFormat="false" ht="12.8" hidden="false" customHeight="true" outlineLevel="0" collapsed="false"/>
    <row r="1047828" customFormat="false" ht="12.8" hidden="false" customHeight="true" outlineLevel="0" collapsed="false"/>
    <row r="1047829" customFormat="false" ht="12.8" hidden="false" customHeight="true" outlineLevel="0" collapsed="false"/>
    <row r="1047830" customFormat="false" ht="12.8" hidden="false" customHeight="true" outlineLevel="0" collapsed="false"/>
    <row r="1047831" customFormat="false" ht="12.8" hidden="false" customHeight="true" outlineLevel="0" collapsed="false"/>
    <row r="1047832" customFormat="false" ht="12.8" hidden="false" customHeight="true" outlineLevel="0" collapsed="false"/>
    <row r="1047833" customFormat="false" ht="12.8" hidden="false" customHeight="true" outlineLevel="0" collapsed="false"/>
    <row r="1047834" customFormat="false" ht="12.8" hidden="false" customHeight="true" outlineLevel="0" collapsed="false"/>
    <row r="1047835" customFormat="false" ht="12.8" hidden="false" customHeight="true" outlineLevel="0" collapsed="false"/>
    <row r="1047836" customFormat="false" ht="12.8" hidden="false" customHeight="true" outlineLevel="0" collapsed="false"/>
    <row r="1047837" customFormat="false" ht="12.8" hidden="false" customHeight="true" outlineLevel="0" collapsed="false"/>
    <row r="1047838" customFormat="false" ht="12.8" hidden="false" customHeight="true" outlineLevel="0" collapsed="false"/>
    <row r="1047839" customFormat="false" ht="12.8" hidden="false" customHeight="true" outlineLevel="0" collapsed="false"/>
    <row r="1047840" customFormat="false" ht="12.8" hidden="false" customHeight="true" outlineLevel="0" collapsed="false"/>
    <row r="1047841" customFormat="false" ht="12.8" hidden="false" customHeight="true" outlineLevel="0" collapsed="false"/>
    <row r="1047842" customFormat="false" ht="12.8" hidden="false" customHeight="true" outlineLevel="0" collapsed="false"/>
    <row r="1047843" customFormat="false" ht="12.8" hidden="false" customHeight="true" outlineLevel="0" collapsed="false"/>
    <row r="1047844" customFormat="false" ht="12.8" hidden="false" customHeight="true" outlineLevel="0" collapsed="false"/>
    <row r="1047845" customFormat="false" ht="12.8" hidden="false" customHeight="true" outlineLevel="0" collapsed="false"/>
    <row r="1047846" customFormat="false" ht="12.8" hidden="false" customHeight="true" outlineLevel="0" collapsed="false"/>
    <row r="1047847" customFormat="false" ht="12.8" hidden="false" customHeight="true" outlineLevel="0" collapsed="false"/>
    <row r="1047848" customFormat="false" ht="12.8" hidden="false" customHeight="true" outlineLevel="0" collapsed="false"/>
    <row r="1047849" customFormat="false" ht="12.8" hidden="false" customHeight="true" outlineLevel="0" collapsed="false"/>
    <row r="1047850" customFormat="false" ht="12.8" hidden="false" customHeight="true" outlineLevel="0" collapsed="false"/>
    <row r="1047851" customFormat="false" ht="12.8" hidden="false" customHeight="true" outlineLevel="0" collapsed="false"/>
    <row r="1047852" customFormat="false" ht="12.8" hidden="false" customHeight="true" outlineLevel="0" collapsed="false"/>
    <row r="1047853" customFormat="false" ht="12.8" hidden="false" customHeight="true" outlineLevel="0" collapsed="false"/>
    <row r="1047854" customFormat="false" ht="12.8" hidden="false" customHeight="true" outlineLevel="0" collapsed="false"/>
    <row r="1047855" customFormat="false" ht="12.8" hidden="false" customHeight="true" outlineLevel="0" collapsed="false"/>
    <row r="1047856" customFormat="false" ht="12.8" hidden="false" customHeight="true" outlineLevel="0" collapsed="false"/>
    <row r="1047857" customFormat="false" ht="12.8" hidden="false" customHeight="true" outlineLevel="0" collapsed="false"/>
    <row r="1047858" customFormat="false" ht="12.8" hidden="false" customHeight="true" outlineLevel="0" collapsed="false"/>
    <row r="1047859" customFormat="false" ht="12.8" hidden="false" customHeight="true" outlineLevel="0" collapsed="false"/>
    <row r="1047860" customFormat="false" ht="12.8" hidden="false" customHeight="true" outlineLevel="0" collapsed="false"/>
    <row r="1047861" customFormat="false" ht="12.8" hidden="false" customHeight="true" outlineLevel="0" collapsed="false"/>
    <row r="1047862" customFormat="false" ht="12.8" hidden="false" customHeight="true" outlineLevel="0" collapsed="false"/>
    <row r="1047863" customFormat="false" ht="12.8" hidden="false" customHeight="true" outlineLevel="0" collapsed="false"/>
    <row r="1047864" customFormat="false" ht="12.8" hidden="false" customHeight="true" outlineLevel="0" collapsed="false"/>
    <row r="1047865" customFormat="false" ht="12.8" hidden="false" customHeight="true" outlineLevel="0" collapsed="false"/>
    <row r="1047866" customFormat="false" ht="12.8" hidden="false" customHeight="true" outlineLevel="0" collapsed="false"/>
    <row r="1047867" customFormat="false" ht="12.8" hidden="false" customHeight="true" outlineLevel="0" collapsed="false"/>
    <row r="1047868" customFormat="false" ht="12.8" hidden="false" customHeight="true" outlineLevel="0" collapsed="false"/>
    <row r="1047869" customFormat="false" ht="12.8" hidden="false" customHeight="true" outlineLevel="0" collapsed="false"/>
    <row r="1047870" customFormat="false" ht="12.8" hidden="false" customHeight="true" outlineLevel="0" collapsed="false"/>
    <row r="1047871" customFormat="false" ht="12.8" hidden="false" customHeight="true" outlineLevel="0" collapsed="false"/>
    <row r="1047872" customFormat="false" ht="12.8" hidden="false" customHeight="true" outlineLevel="0" collapsed="false"/>
    <row r="1047873" customFormat="false" ht="12.8" hidden="false" customHeight="true" outlineLevel="0" collapsed="false"/>
    <row r="1047874" customFormat="false" ht="12.8" hidden="false" customHeight="true" outlineLevel="0" collapsed="false"/>
    <row r="1047875" customFormat="false" ht="12.8" hidden="false" customHeight="true" outlineLevel="0" collapsed="false"/>
    <row r="1047876" customFormat="false" ht="12.8" hidden="false" customHeight="true" outlineLevel="0" collapsed="false"/>
    <row r="1047877" customFormat="false" ht="12.8" hidden="false" customHeight="true" outlineLevel="0" collapsed="false"/>
    <row r="1047878" customFormat="false" ht="12.8" hidden="false" customHeight="true" outlineLevel="0" collapsed="false"/>
    <row r="1047879" customFormat="false" ht="12.8" hidden="false" customHeight="true" outlineLevel="0" collapsed="false"/>
    <row r="1047880" customFormat="false" ht="12.8" hidden="false" customHeight="true" outlineLevel="0" collapsed="false"/>
    <row r="1047881" customFormat="false" ht="12.8" hidden="false" customHeight="true" outlineLevel="0" collapsed="false"/>
    <row r="1047882" customFormat="false" ht="12.8" hidden="false" customHeight="true" outlineLevel="0" collapsed="false"/>
    <row r="1047883" customFormat="false" ht="12.8" hidden="false" customHeight="true" outlineLevel="0" collapsed="false"/>
    <row r="1047884" customFormat="false" ht="12.8" hidden="false" customHeight="true" outlineLevel="0" collapsed="false"/>
    <row r="1047885" customFormat="false" ht="12.8" hidden="false" customHeight="true" outlineLevel="0" collapsed="false"/>
    <row r="1047886" customFormat="false" ht="12.8" hidden="false" customHeight="true" outlineLevel="0" collapsed="false"/>
    <row r="1047887" customFormat="false" ht="12.8" hidden="false" customHeight="true" outlineLevel="0" collapsed="false"/>
    <row r="1047888" customFormat="false" ht="12.8" hidden="false" customHeight="true" outlineLevel="0" collapsed="false"/>
    <row r="1047889" customFormat="false" ht="12.8" hidden="false" customHeight="true" outlineLevel="0" collapsed="false"/>
    <row r="1047890" customFormat="false" ht="12.8" hidden="false" customHeight="true" outlineLevel="0" collapsed="false"/>
    <row r="1047891" customFormat="false" ht="12.8" hidden="false" customHeight="true" outlineLevel="0" collapsed="false"/>
    <row r="1047892" customFormat="false" ht="12.8" hidden="false" customHeight="true" outlineLevel="0" collapsed="false"/>
    <row r="1047893" customFormat="false" ht="12.8" hidden="false" customHeight="true" outlineLevel="0" collapsed="false"/>
    <row r="1047894" customFormat="false" ht="12.8" hidden="false" customHeight="true" outlineLevel="0" collapsed="false"/>
    <row r="1047895" customFormat="false" ht="12.8" hidden="false" customHeight="true" outlineLevel="0" collapsed="false"/>
    <row r="1047896" customFormat="false" ht="12.8" hidden="false" customHeight="true" outlineLevel="0" collapsed="false"/>
    <row r="1047897" customFormat="false" ht="12.8" hidden="false" customHeight="true" outlineLevel="0" collapsed="false"/>
    <row r="1047898" customFormat="false" ht="12.8" hidden="false" customHeight="true" outlineLevel="0" collapsed="false"/>
    <row r="1047899" customFormat="false" ht="12.8" hidden="false" customHeight="true" outlineLevel="0" collapsed="false"/>
    <row r="1047900" customFormat="false" ht="12.8" hidden="false" customHeight="true" outlineLevel="0" collapsed="false"/>
    <row r="1047901" customFormat="false" ht="12.8" hidden="false" customHeight="true" outlineLevel="0" collapsed="false"/>
    <row r="1047902" customFormat="false" ht="12.8" hidden="false" customHeight="true" outlineLevel="0" collapsed="false"/>
    <row r="1047903" customFormat="false" ht="12.8" hidden="false" customHeight="true" outlineLevel="0" collapsed="false"/>
    <row r="1047904" customFormat="false" ht="12.8" hidden="false" customHeight="true" outlineLevel="0" collapsed="false"/>
    <row r="1047905" customFormat="false" ht="12.8" hidden="false" customHeight="true" outlineLevel="0" collapsed="false"/>
    <row r="1047906" customFormat="false" ht="12.8" hidden="false" customHeight="true" outlineLevel="0" collapsed="false"/>
    <row r="1047907" customFormat="false" ht="12.8" hidden="false" customHeight="true" outlineLevel="0" collapsed="false"/>
    <row r="1047908" customFormat="false" ht="12.8" hidden="false" customHeight="true" outlineLevel="0" collapsed="false"/>
    <row r="1047909" customFormat="false" ht="12.8" hidden="false" customHeight="true" outlineLevel="0" collapsed="false"/>
    <row r="1047910" customFormat="false" ht="12.8" hidden="false" customHeight="true" outlineLevel="0" collapsed="false"/>
    <row r="1047911" customFormat="false" ht="12.8" hidden="false" customHeight="true" outlineLevel="0" collapsed="false"/>
    <row r="1047912" customFormat="false" ht="12.8" hidden="false" customHeight="true" outlineLevel="0" collapsed="false"/>
    <row r="1047913" customFormat="false" ht="12.8" hidden="false" customHeight="true" outlineLevel="0" collapsed="false"/>
    <row r="1047914" customFormat="false" ht="12.8" hidden="false" customHeight="true" outlineLevel="0" collapsed="false"/>
    <row r="1047915" customFormat="false" ht="12.8" hidden="false" customHeight="true" outlineLevel="0" collapsed="false"/>
    <row r="1047916" customFormat="false" ht="12.8" hidden="false" customHeight="true" outlineLevel="0" collapsed="false"/>
    <row r="1047917" customFormat="false" ht="12.8" hidden="false" customHeight="true" outlineLevel="0" collapsed="false"/>
    <row r="1047918" customFormat="false" ht="12.8" hidden="false" customHeight="true" outlineLevel="0" collapsed="false"/>
    <row r="1047919" customFormat="false" ht="12.8" hidden="false" customHeight="true" outlineLevel="0" collapsed="false"/>
    <row r="1047920" customFormat="false" ht="12.8" hidden="false" customHeight="true" outlineLevel="0" collapsed="false"/>
    <row r="1047921" customFormat="false" ht="12.8" hidden="false" customHeight="true" outlineLevel="0" collapsed="false"/>
    <row r="1047922" customFormat="false" ht="12.8" hidden="false" customHeight="true" outlineLevel="0" collapsed="false"/>
    <row r="1047923" customFormat="false" ht="12.8" hidden="false" customHeight="true" outlineLevel="0" collapsed="false"/>
    <row r="1047924" customFormat="false" ht="12.8" hidden="false" customHeight="true" outlineLevel="0" collapsed="false"/>
    <row r="1047925" customFormat="false" ht="12.8" hidden="false" customHeight="true" outlineLevel="0" collapsed="false"/>
    <row r="1047926" customFormat="false" ht="12.8" hidden="false" customHeight="true" outlineLevel="0" collapsed="false"/>
    <row r="1047927" customFormat="false" ht="12.8" hidden="false" customHeight="true" outlineLevel="0" collapsed="false"/>
    <row r="1047928" customFormat="false" ht="12.8" hidden="false" customHeight="true" outlineLevel="0" collapsed="false"/>
    <row r="1047929" customFormat="false" ht="12.8" hidden="false" customHeight="true" outlineLevel="0" collapsed="false"/>
    <row r="1047930" customFormat="false" ht="12.8" hidden="false" customHeight="true" outlineLevel="0" collapsed="false"/>
    <row r="1047931" customFormat="false" ht="12.8" hidden="false" customHeight="true" outlineLevel="0" collapsed="false"/>
    <row r="1047932" customFormat="false" ht="12.8" hidden="false" customHeight="true" outlineLevel="0" collapsed="false"/>
    <row r="1047933" customFormat="false" ht="12.8" hidden="false" customHeight="true" outlineLevel="0" collapsed="false"/>
    <row r="1047934" customFormat="false" ht="12.8" hidden="false" customHeight="true" outlineLevel="0" collapsed="false"/>
    <row r="1047935" customFormat="false" ht="12.8" hidden="false" customHeight="true" outlineLevel="0" collapsed="false"/>
    <row r="1047936" customFormat="false" ht="12.8" hidden="false" customHeight="true" outlineLevel="0" collapsed="false"/>
    <row r="1047937" customFormat="false" ht="12.8" hidden="false" customHeight="true" outlineLevel="0" collapsed="false"/>
    <row r="1047938" customFormat="false" ht="12.8" hidden="false" customHeight="true" outlineLevel="0" collapsed="false"/>
    <row r="1047939" customFormat="false" ht="12.8" hidden="false" customHeight="true" outlineLevel="0" collapsed="false"/>
    <row r="1047940" customFormat="false" ht="12.8" hidden="false" customHeight="true" outlineLevel="0" collapsed="false"/>
    <row r="1047941" customFormat="false" ht="12.8" hidden="false" customHeight="true" outlineLevel="0" collapsed="false"/>
    <row r="1047942" customFormat="false" ht="12.8" hidden="false" customHeight="true" outlineLevel="0" collapsed="false"/>
    <row r="1047943" customFormat="false" ht="12.8" hidden="false" customHeight="true" outlineLevel="0" collapsed="false"/>
    <row r="1047944" customFormat="false" ht="12.8" hidden="false" customHeight="true" outlineLevel="0" collapsed="false"/>
    <row r="1047945" customFormat="false" ht="12.8" hidden="false" customHeight="true" outlineLevel="0" collapsed="false"/>
    <row r="1047946" customFormat="false" ht="12.8" hidden="false" customHeight="true" outlineLevel="0" collapsed="false"/>
    <row r="1047947" customFormat="false" ht="12.8" hidden="false" customHeight="true" outlineLevel="0" collapsed="false"/>
    <row r="1047948" customFormat="false" ht="12.8" hidden="false" customHeight="true" outlineLevel="0" collapsed="false"/>
    <row r="1047949" customFormat="false" ht="12.8" hidden="false" customHeight="true" outlineLevel="0" collapsed="false"/>
    <row r="1047950" customFormat="false" ht="12.8" hidden="false" customHeight="true" outlineLevel="0" collapsed="false"/>
    <row r="1047951" customFormat="false" ht="12.8" hidden="false" customHeight="true" outlineLevel="0" collapsed="false"/>
    <row r="1047952" customFormat="false" ht="12.8" hidden="false" customHeight="true" outlineLevel="0" collapsed="false"/>
    <row r="1047953" customFormat="false" ht="12.8" hidden="false" customHeight="true" outlineLevel="0" collapsed="false"/>
    <row r="1047954" customFormat="false" ht="12.8" hidden="false" customHeight="true" outlineLevel="0" collapsed="false"/>
    <row r="1047955" customFormat="false" ht="12.8" hidden="false" customHeight="true" outlineLevel="0" collapsed="false"/>
    <row r="1047956" customFormat="false" ht="12.8" hidden="false" customHeight="true" outlineLevel="0" collapsed="false"/>
    <row r="1047957" customFormat="false" ht="12.8" hidden="false" customHeight="true" outlineLevel="0" collapsed="false"/>
    <row r="1047958" customFormat="false" ht="12.8" hidden="false" customHeight="true" outlineLevel="0" collapsed="false"/>
    <row r="1047959" customFormat="false" ht="12.8" hidden="false" customHeight="true" outlineLevel="0" collapsed="false"/>
    <row r="1047960" customFormat="false" ht="12.8" hidden="false" customHeight="true" outlineLevel="0" collapsed="false"/>
    <row r="1047961" customFormat="false" ht="12.8" hidden="false" customHeight="true" outlineLevel="0" collapsed="false"/>
    <row r="1047962" customFormat="false" ht="12.8" hidden="false" customHeight="true" outlineLevel="0" collapsed="false"/>
    <row r="1047963" customFormat="false" ht="12.8" hidden="false" customHeight="true" outlineLevel="0" collapsed="false"/>
    <row r="1047964" customFormat="false" ht="12.8" hidden="false" customHeight="true" outlineLevel="0" collapsed="false"/>
    <row r="1047965" customFormat="false" ht="12.8" hidden="false" customHeight="true" outlineLevel="0" collapsed="false"/>
    <row r="1047966" customFormat="false" ht="12.8" hidden="false" customHeight="true" outlineLevel="0" collapsed="false"/>
    <row r="1047967" customFormat="false" ht="12.8" hidden="false" customHeight="true" outlineLevel="0" collapsed="false"/>
    <row r="1047968" customFormat="false" ht="12.8" hidden="false" customHeight="true" outlineLevel="0" collapsed="false"/>
    <row r="1047969" customFormat="false" ht="12.8" hidden="false" customHeight="true" outlineLevel="0" collapsed="false"/>
    <row r="1047970" customFormat="false" ht="12.8" hidden="false" customHeight="true" outlineLevel="0" collapsed="false"/>
    <row r="1047971" customFormat="false" ht="12.8" hidden="false" customHeight="true" outlineLevel="0" collapsed="false"/>
    <row r="1047972" customFormat="false" ht="12.8" hidden="false" customHeight="true" outlineLevel="0" collapsed="false"/>
    <row r="1047973" customFormat="false" ht="12.8" hidden="false" customHeight="true" outlineLevel="0" collapsed="false"/>
    <row r="1047974" customFormat="false" ht="12.8" hidden="false" customHeight="true" outlineLevel="0" collapsed="false"/>
    <row r="1047975" customFormat="false" ht="12.8" hidden="false" customHeight="true" outlineLevel="0" collapsed="false"/>
    <row r="1047976" customFormat="false" ht="12.8" hidden="false" customHeight="true" outlineLevel="0" collapsed="false"/>
    <row r="1047977" customFormat="false" ht="12.8" hidden="false" customHeight="true" outlineLevel="0" collapsed="false"/>
    <row r="1047978" customFormat="false" ht="12.8" hidden="false" customHeight="true" outlineLevel="0" collapsed="false"/>
    <row r="1047979" customFormat="false" ht="12.8" hidden="false" customHeight="true" outlineLevel="0" collapsed="false"/>
    <row r="1047980" customFormat="false" ht="12.8" hidden="false" customHeight="true" outlineLevel="0" collapsed="false"/>
    <row r="1047981" customFormat="false" ht="12.8" hidden="false" customHeight="true" outlineLevel="0" collapsed="false"/>
    <row r="1047982" customFormat="false" ht="12.8" hidden="false" customHeight="true" outlineLevel="0" collapsed="false"/>
    <row r="1047983" customFormat="false" ht="12.8" hidden="false" customHeight="true" outlineLevel="0" collapsed="false"/>
    <row r="1047984" customFormat="false" ht="12.8" hidden="false" customHeight="true" outlineLevel="0" collapsed="false"/>
    <row r="1047985" customFormat="false" ht="12.8" hidden="false" customHeight="true" outlineLevel="0" collapsed="false"/>
    <row r="1047986" customFormat="false" ht="12.8" hidden="false" customHeight="true" outlineLevel="0" collapsed="false"/>
    <row r="1047987" customFormat="false" ht="12.8" hidden="false" customHeight="true" outlineLevel="0" collapsed="false"/>
    <row r="1047988" customFormat="false" ht="12.8" hidden="false" customHeight="true" outlineLevel="0" collapsed="false"/>
    <row r="1047989" customFormat="false" ht="12.8" hidden="false" customHeight="true" outlineLevel="0" collapsed="false"/>
    <row r="1047990" customFormat="false" ht="12.8" hidden="false" customHeight="true" outlineLevel="0" collapsed="false"/>
    <row r="1047991" customFormat="false" ht="12.8" hidden="false" customHeight="true" outlineLevel="0" collapsed="false"/>
    <row r="1047992" customFormat="false" ht="12.8" hidden="false" customHeight="true" outlineLevel="0" collapsed="false"/>
    <row r="1047993" customFormat="false" ht="12.8" hidden="false" customHeight="true" outlineLevel="0" collapsed="false"/>
    <row r="1047994" customFormat="false" ht="12.8" hidden="false" customHeight="true" outlineLevel="0" collapsed="false"/>
    <row r="1047995" customFormat="false" ht="12.8" hidden="false" customHeight="true" outlineLevel="0" collapsed="false"/>
    <row r="1047996" customFormat="false" ht="12.8" hidden="false" customHeight="true" outlineLevel="0" collapsed="false"/>
    <row r="1047997" customFormat="false" ht="12.8" hidden="false" customHeight="true" outlineLevel="0" collapsed="false"/>
    <row r="1047998" customFormat="false" ht="12.8" hidden="false" customHeight="true" outlineLevel="0" collapsed="false"/>
    <row r="1047999" customFormat="false" ht="12.8" hidden="false" customHeight="true" outlineLevel="0" collapsed="false"/>
    <row r="1048000" customFormat="false" ht="12.8" hidden="false" customHeight="true" outlineLevel="0" collapsed="false"/>
    <row r="1048001" customFormat="false" ht="12.8" hidden="false" customHeight="true" outlineLevel="0" collapsed="false"/>
    <row r="1048002" customFormat="false" ht="12.8" hidden="false" customHeight="true" outlineLevel="0" collapsed="false"/>
    <row r="1048003" customFormat="false" ht="12.8" hidden="false" customHeight="true" outlineLevel="0" collapsed="false"/>
    <row r="1048004" customFormat="false" ht="12.8" hidden="false" customHeight="true" outlineLevel="0" collapsed="false"/>
    <row r="1048005" customFormat="false" ht="12.8" hidden="false" customHeight="true" outlineLevel="0" collapsed="false"/>
    <row r="1048006" customFormat="false" ht="12.8" hidden="false" customHeight="true" outlineLevel="0" collapsed="false"/>
    <row r="1048007" customFormat="false" ht="12.8" hidden="false" customHeight="true" outlineLevel="0" collapsed="false"/>
    <row r="1048008" customFormat="false" ht="12.8" hidden="false" customHeight="true" outlineLevel="0" collapsed="false"/>
    <row r="1048009" customFormat="false" ht="12.8" hidden="false" customHeight="true" outlineLevel="0" collapsed="false"/>
    <row r="1048010" customFormat="false" ht="12.8" hidden="false" customHeight="true" outlineLevel="0" collapsed="false"/>
    <row r="1048011" customFormat="false" ht="12.8" hidden="false" customHeight="true" outlineLevel="0" collapsed="false"/>
    <row r="1048012" customFormat="false" ht="12.8" hidden="false" customHeight="true" outlineLevel="0" collapsed="false"/>
    <row r="1048013" customFormat="false" ht="12.8" hidden="false" customHeight="true" outlineLevel="0" collapsed="false"/>
    <row r="1048014" customFormat="false" ht="12.8" hidden="false" customHeight="true" outlineLevel="0" collapsed="false"/>
    <row r="1048015" customFormat="false" ht="12.8" hidden="false" customHeight="true" outlineLevel="0" collapsed="false"/>
    <row r="1048016" customFormat="false" ht="12.8" hidden="false" customHeight="true" outlineLevel="0" collapsed="false"/>
    <row r="1048017" customFormat="false" ht="12.8" hidden="false" customHeight="true" outlineLevel="0" collapsed="false"/>
    <row r="1048018" customFormat="false" ht="12.8" hidden="false" customHeight="true" outlineLevel="0" collapsed="false"/>
    <row r="1048019" customFormat="false" ht="12.8" hidden="false" customHeight="true" outlineLevel="0" collapsed="false"/>
    <row r="1048020" customFormat="false" ht="12.8" hidden="false" customHeight="true" outlineLevel="0" collapsed="false"/>
    <row r="1048021" customFormat="false" ht="12.8" hidden="false" customHeight="true" outlineLevel="0" collapsed="false"/>
    <row r="1048022" customFormat="false" ht="12.8" hidden="false" customHeight="true" outlineLevel="0" collapsed="false"/>
    <row r="1048023" customFormat="false" ht="12.8" hidden="false" customHeight="true" outlineLevel="0" collapsed="false"/>
    <row r="1048024" customFormat="false" ht="12.8" hidden="false" customHeight="true" outlineLevel="0" collapsed="false"/>
    <row r="1048025" customFormat="false" ht="12.8" hidden="false" customHeight="true" outlineLevel="0" collapsed="false"/>
    <row r="1048026" customFormat="false" ht="12.8" hidden="false" customHeight="true" outlineLevel="0" collapsed="false"/>
    <row r="1048027" customFormat="false" ht="12.8" hidden="false" customHeight="true" outlineLevel="0" collapsed="false"/>
    <row r="1048028" customFormat="false" ht="12.8" hidden="false" customHeight="true" outlineLevel="0" collapsed="false"/>
    <row r="1048029" customFormat="false" ht="12.8" hidden="false" customHeight="true" outlineLevel="0" collapsed="false"/>
    <row r="1048030" customFormat="false" ht="12.8" hidden="false" customHeight="true" outlineLevel="0" collapsed="false"/>
    <row r="1048031" customFormat="false" ht="12.8" hidden="false" customHeight="true" outlineLevel="0" collapsed="false"/>
    <row r="1048032" customFormat="false" ht="12.8" hidden="false" customHeight="true" outlineLevel="0" collapsed="false"/>
    <row r="1048033" customFormat="false" ht="12.8" hidden="false" customHeight="true" outlineLevel="0" collapsed="false"/>
    <row r="1048034" customFormat="false" ht="12.8" hidden="false" customHeight="true" outlineLevel="0" collapsed="false"/>
    <row r="1048035" customFormat="false" ht="12.8" hidden="false" customHeight="true" outlineLevel="0" collapsed="false"/>
    <row r="1048036" customFormat="false" ht="12.8" hidden="false" customHeight="true" outlineLevel="0" collapsed="false"/>
    <row r="1048037" customFormat="false" ht="12.8" hidden="false" customHeight="true" outlineLevel="0" collapsed="false"/>
    <row r="1048038" customFormat="false" ht="12.8" hidden="false" customHeight="true" outlineLevel="0" collapsed="false"/>
    <row r="1048039" customFormat="false" ht="12.8" hidden="false" customHeight="true" outlineLevel="0" collapsed="false"/>
    <row r="1048040" customFormat="false" ht="12.8" hidden="false" customHeight="true" outlineLevel="0" collapsed="false"/>
    <row r="1048041" customFormat="false" ht="12.8" hidden="false" customHeight="true" outlineLevel="0" collapsed="false"/>
    <row r="1048042" customFormat="false" ht="12.8" hidden="false" customHeight="true" outlineLevel="0" collapsed="false"/>
    <row r="1048043" customFormat="false" ht="12.8" hidden="false" customHeight="true" outlineLevel="0" collapsed="false"/>
    <row r="1048044" customFormat="false" ht="12.8" hidden="false" customHeight="true" outlineLevel="0" collapsed="false"/>
    <row r="1048045" customFormat="false" ht="12.8" hidden="false" customHeight="true" outlineLevel="0" collapsed="false"/>
    <row r="1048046" customFormat="false" ht="12.8" hidden="false" customHeight="true" outlineLevel="0" collapsed="false"/>
    <row r="1048047" customFormat="false" ht="12.8" hidden="false" customHeight="true" outlineLevel="0" collapsed="false"/>
    <row r="1048048" customFormat="false" ht="12.8" hidden="false" customHeight="true" outlineLevel="0" collapsed="false"/>
    <row r="1048049" customFormat="false" ht="12.8" hidden="false" customHeight="true" outlineLevel="0" collapsed="false"/>
    <row r="1048050" customFormat="false" ht="12.8" hidden="false" customHeight="true" outlineLevel="0" collapsed="false"/>
    <row r="1048051" customFormat="false" ht="12.8" hidden="false" customHeight="true" outlineLevel="0" collapsed="false"/>
    <row r="1048052" customFormat="false" ht="12.8" hidden="false" customHeight="true" outlineLevel="0" collapsed="false"/>
    <row r="1048053" customFormat="false" ht="12.8" hidden="false" customHeight="true" outlineLevel="0" collapsed="false"/>
    <row r="1048054" customFormat="false" ht="12.8" hidden="false" customHeight="true" outlineLevel="0" collapsed="false"/>
    <row r="1048055" customFormat="false" ht="12.8" hidden="false" customHeight="true" outlineLevel="0" collapsed="false"/>
    <row r="1048056" customFormat="false" ht="12.8" hidden="false" customHeight="true" outlineLevel="0" collapsed="false"/>
    <row r="1048057" customFormat="false" ht="12.8" hidden="false" customHeight="true" outlineLevel="0" collapsed="false"/>
    <row r="1048058" customFormat="false" ht="12.8" hidden="false" customHeight="true" outlineLevel="0" collapsed="false"/>
    <row r="1048059" customFormat="false" ht="12.8" hidden="false" customHeight="true" outlineLevel="0" collapsed="false"/>
    <row r="1048060" customFormat="false" ht="12.8" hidden="false" customHeight="true" outlineLevel="0" collapsed="false"/>
    <row r="1048061" customFormat="false" ht="12.8" hidden="false" customHeight="true" outlineLevel="0" collapsed="false"/>
    <row r="1048062" customFormat="false" ht="12.8" hidden="false" customHeight="true" outlineLevel="0" collapsed="false"/>
    <row r="1048063" customFormat="false" ht="12.8" hidden="false" customHeight="true" outlineLevel="0" collapsed="false"/>
    <row r="1048064" customFormat="false" ht="12.8" hidden="false" customHeight="true" outlineLevel="0" collapsed="false"/>
    <row r="1048065" customFormat="false" ht="12.8" hidden="false" customHeight="true" outlineLevel="0" collapsed="false"/>
    <row r="1048066" customFormat="false" ht="12.8" hidden="false" customHeight="true" outlineLevel="0" collapsed="false"/>
    <row r="1048067" customFormat="false" ht="12.8" hidden="false" customHeight="true" outlineLevel="0" collapsed="false"/>
    <row r="1048068" customFormat="false" ht="12.8" hidden="false" customHeight="true" outlineLevel="0" collapsed="false"/>
    <row r="1048069" customFormat="false" ht="12.8" hidden="false" customHeight="true" outlineLevel="0" collapsed="false"/>
    <row r="1048070" customFormat="false" ht="12.8" hidden="false" customHeight="true" outlineLevel="0" collapsed="false"/>
    <row r="1048071" customFormat="false" ht="12.8" hidden="false" customHeight="true" outlineLevel="0" collapsed="false"/>
    <row r="1048072" customFormat="false" ht="12.8" hidden="false" customHeight="true" outlineLevel="0" collapsed="false"/>
    <row r="1048073" customFormat="false" ht="12.8" hidden="false" customHeight="true" outlineLevel="0" collapsed="false"/>
    <row r="1048074" customFormat="false" ht="12.8" hidden="false" customHeight="true" outlineLevel="0" collapsed="false"/>
    <row r="1048075" customFormat="false" ht="12.8" hidden="false" customHeight="true" outlineLevel="0" collapsed="false"/>
    <row r="1048076" customFormat="false" ht="12.8" hidden="false" customHeight="true" outlineLevel="0" collapsed="false"/>
    <row r="1048077" customFormat="false" ht="12.8" hidden="false" customHeight="true" outlineLevel="0" collapsed="false"/>
    <row r="1048078" customFormat="false" ht="12.8" hidden="false" customHeight="true" outlineLevel="0" collapsed="false"/>
    <row r="1048079" customFormat="false" ht="12.8" hidden="false" customHeight="true" outlineLevel="0" collapsed="false"/>
    <row r="1048080" customFormat="false" ht="12.8" hidden="false" customHeight="true" outlineLevel="0" collapsed="false"/>
    <row r="1048081" customFormat="false" ht="12.8" hidden="false" customHeight="true" outlineLevel="0" collapsed="false"/>
    <row r="1048082" customFormat="false" ht="12.8" hidden="false" customHeight="true" outlineLevel="0" collapsed="false"/>
    <row r="1048083" customFormat="false" ht="12.8" hidden="false" customHeight="true" outlineLevel="0" collapsed="false"/>
    <row r="1048084" customFormat="false" ht="12.8" hidden="false" customHeight="true" outlineLevel="0" collapsed="false"/>
    <row r="1048085" customFormat="false" ht="12.8" hidden="false" customHeight="true" outlineLevel="0" collapsed="false"/>
    <row r="1048086" customFormat="false" ht="12.8" hidden="false" customHeight="true" outlineLevel="0" collapsed="false"/>
    <row r="1048087" customFormat="false" ht="12.8" hidden="false" customHeight="true" outlineLevel="0" collapsed="false"/>
    <row r="1048088" customFormat="false" ht="12.8" hidden="false" customHeight="true" outlineLevel="0" collapsed="false"/>
    <row r="1048089" customFormat="false" ht="12.8" hidden="false" customHeight="true" outlineLevel="0" collapsed="false"/>
    <row r="1048090" customFormat="false" ht="12.8" hidden="false" customHeight="true" outlineLevel="0" collapsed="false"/>
    <row r="1048091" customFormat="false" ht="12.8" hidden="false" customHeight="true" outlineLevel="0" collapsed="false"/>
    <row r="1048092" customFormat="false" ht="12.8" hidden="false" customHeight="true" outlineLevel="0" collapsed="false"/>
    <row r="1048093" customFormat="false" ht="12.8" hidden="false" customHeight="true" outlineLevel="0" collapsed="false"/>
    <row r="1048094" customFormat="false" ht="12.8" hidden="false" customHeight="true" outlineLevel="0" collapsed="false"/>
    <row r="1048095" customFormat="false" ht="12.8" hidden="false" customHeight="true" outlineLevel="0" collapsed="false"/>
    <row r="1048096" customFormat="false" ht="12.8" hidden="false" customHeight="true" outlineLevel="0" collapsed="false"/>
    <row r="1048097" customFormat="false" ht="12.8" hidden="false" customHeight="true" outlineLevel="0" collapsed="false"/>
    <row r="1048098" customFormat="false" ht="12.8" hidden="false" customHeight="true" outlineLevel="0" collapsed="false"/>
    <row r="1048099" customFormat="false" ht="12.8" hidden="false" customHeight="true" outlineLevel="0" collapsed="false"/>
    <row r="1048100" customFormat="false" ht="12.8" hidden="false" customHeight="true" outlineLevel="0" collapsed="false"/>
    <row r="1048101" customFormat="false" ht="12.8" hidden="false" customHeight="true" outlineLevel="0" collapsed="false"/>
    <row r="1048102" customFormat="false" ht="12.8" hidden="false" customHeight="true" outlineLevel="0" collapsed="false"/>
    <row r="1048103" customFormat="false" ht="12.8" hidden="false" customHeight="true" outlineLevel="0" collapsed="false"/>
    <row r="1048104" customFormat="false" ht="12.8" hidden="false" customHeight="true" outlineLevel="0" collapsed="false"/>
    <row r="1048105" customFormat="false" ht="12.8" hidden="false" customHeight="true" outlineLevel="0" collapsed="false"/>
    <row r="1048106" customFormat="false" ht="12.8" hidden="false" customHeight="true" outlineLevel="0" collapsed="false"/>
    <row r="1048107" customFormat="false" ht="12.8" hidden="false" customHeight="true" outlineLevel="0" collapsed="false"/>
    <row r="1048108" customFormat="false" ht="12.8" hidden="false" customHeight="true" outlineLevel="0" collapsed="false"/>
    <row r="1048109" customFormat="false" ht="12.8" hidden="false" customHeight="true" outlineLevel="0" collapsed="false"/>
    <row r="1048110" customFormat="false" ht="12.8" hidden="false" customHeight="true" outlineLevel="0" collapsed="false"/>
    <row r="1048111" customFormat="false" ht="12.8" hidden="false" customHeight="true" outlineLevel="0" collapsed="false"/>
    <row r="1048112" customFormat="false" ht="12.8" hidden="false" customHeight="true" outlineLevel="0" collapsed="false"/>
    <row r="1048113" customFormat="false" ht="12.8" hidden="false" customHeight="true" outlineLevel="0" collapsed="false"/>
    <row r="1048114" customFormat="false" ht="12.8" hidden="false" customHeight="true" outlineLevel="0" collapsed="false"/>
    <row r="1048115" customFormat="false" ht="12.8" hidden="false" customHeight="true" outlineLevel="0" collapsed="false"/>
    <row r="1048116" customFormat="false" ht="12.8" hidden="false" customHeight="true" outlineLevel="0" collapsed="false"/>
    <row r="1048117" customFormat="false" ht="12.8" hidden="false" customHeight="true" outlineLevel="0" collapsed="false"/>
    <row r="1048118" customFormat="false" ht="12.8" hidden="false" customHeight="true" outlineLevel="0" collapsed="false"/>
    <row r="1048119" customFormat="false" ht="12.8" hidden="false" customHeight="true" outlineLevel="0" collapsed="false"/>
    <row r="1048120" customFormat="false" ht="12.8" hidden="false" customHeight="true" outlineLevel="0" collapsed="false"/>
    <row r="1048121" customFormat="false" ht="12.8" hidden="false" customHeight="true" outlineLevel="0" collapsed="false"/>
    <row r="1048122" customFormat="false" ht="12.8" hidden="false" customHeight="true" outlineLevel="0" collapsed="false"/>
    <row r="1048123" customFormat="false" ht="12.8" hidden="false" customHeight="true" outlineLevel="0" collapsed="false"/>
    <row r="1048124" customFormat="false" ht="12.8" hidden="false" customHeight="true" outlineLevel="0" collapsed="false"/>
    <row r="1048125" customFormat="false" ht="12.8" hidden="false" customHeight="true" outlineLevel="0" collapsed="false"/>
    <row r="1048126" customFormat="false" ht="12.8" hidden="false" customHeight="true" outlineLevel="0" collapsed="false"/>
    <row r="1048127" customFormat="false" ht="12.8" hidden="false" customHeight="true" outlineLevel="0" collapsed="false"/>
    <row r="1048128" customFormat="false" ht="12.8" hidden="false" customHeight="true" outlineLevel="0" collapsed="false"/>
    <row r="1048129" customFormat="false" ht="12.8" hidden="false" customHeight="true" outlineLevel="0" collapsed="false"/>
    <row r="1048130" customFormat="false" ht="12.8" hidden="false" customHeight="true" outlineLevel="0" collapsed="false"/>
    <row r="1048131" customFormat="false" ht="12.8" hidden="false" customHeight="true" outlineLevel="0" collapsed="false"/>
    <row r="1048132" customFormat="false" ht="12.8" hidden="false" customHeight="true" outlineLevel="0" collapsed="false"/>
    <row r="1048133" customFormat="false" ht="12.8" hidden="false" customHeight="true" outlineLevel="0" collapsed="false"/>
    <row r="1048134" customFormat="false" ht="12.8" hidden="false" customHeight="true" outlineLevel="0" collapsed="false"/>
    <row r="1048135" customFormat="false" ht="12.8" hidden="false" customHeight="true" outlineLevel="0" collapsed="false"/>
    <row r="1048136" customFormat="false" ht="12.8" hidden="false" customHeight="true" outlineLevel="0" collapsed="false"/>
    <row r="1048137" customFormat="false" ht="12.8" hidden="false" customHeight="true" outlineLevel="0" collapsed="false"/>
    <row r="1048138" customFormat="false" ht="12.8" hidden="false" customHeight="true" outlineLevel="0" collapsed="false"/>
    <row r="1048139" customFormat="false" ht="12.8" hidden="false" customHeight="true" outlineLevel="0" collapsed="false"/>
    <row r="1048140" customFormat="false" ht="12.8" hidden="false" customHeight="true" outlineLevel="0" collapsed="false"/>
    <row r="1048141" customFormat="false" ht="12.8" hidden="false" customHeight="true" outlineLevel="0" collapsed="false"/>
    <row r="1048142" customFormat="false" ht="12.8" hidden="false" customHeight="true" outlineLevel="0" collapsed="false"/>
    <row r="1048143" customFormat="false" ht="12.8" hidden="false" customHeight="true" outlineLevel="0" collapsed="false"/>
    <row r="1048144" customFormat="false" ht="12.8" hidden="false" customHeight="true" outlineLevel="0" collapsed="false"/>
    <row r="1048145" customFormat="false" ht="12.8" hidden="false" customHeight="true" outlineLevel="0" collapsed="false"/>
    <row r="1048146" customFormat="false" ht="12.8" hidden="false" customHeight="true" outlineLevel="0" collapsed="false"/>
    <row r="1048147" customFormat="false" ht="12.8" hidden="false" customHeight="true" outlineLevel="0" collapsed="false"/>
    <row r="1048148" customFormat="false" ht="12.8" hidden="false" customHeight="true" outlineLevel="0" collapsed="false"/>
    <row r="1048149" customFormat="false" ht="12.8" hidden="false" customHeight="true" outlineLevel="0" collapsed="false"/>
    <row r="1048150" customFormat="false" ht="12.8" hidden="false" customHeight="true" outlineLevel="0" collapsed="false"/>
    <row r="1048151" customFormat="false" ht="12.8" hidden="false" customHeight="true" outlineLevel="0" collapsed="false"/>
    <row r="1048152" customFormat="false" ht="12.8" hidden="false" customHeight="true" outlineLevel="0" collapsed="false"/>
    <row r="1048153" customFormat="false" ht="12.8" hidden="false" customHeight="true" outlineLevel="0" collapsed="false"/>
    <row r="1048154" customFormat="false" ht="12.8" hidden="false" customHeight="true" outlineLevel="0" collapsed="false"/>
    <row r="1048155" customFormat="false" ht="12.8" hidden="false" customHeight="true" outlineLevel="0" collapsed="false"/>
    <row r="1048156" customFormat="false" ht="12.8" hidden="false" customHeight="true" outlineLevel="0" collapsed="false"/>
    <row r="1048157" customFormat="false" ht="12.8" hidden="false" customHeight="true" outlineLevel="0" collapsed="false"/>
    <row r="1048158" customFormat="false" ht="12.8" hidden="false" customHeight="true" outlineLevel="0" collapsed="false"/>
    <row r="1048159" customFormat="false" ht="12.8" hidden="false" customHeight="true" outlineLevel="0" collapsed="false"/>
    <row r="1048160" customFormat="false" ht="12.8" hidden="false" customHeight="true" outlineLevel="0" collapsed="false"/>
    <row r="1048161" customFormat="false" ht="12.8" hidden="false" customHeight="true" outlineLevel="0" collapsed="false"/>
    <row r="1048162" customFormat="false" ht="12.8" hidden="false" customHeight="true" outlineLevel="0" collapsed="false"/>
    <row r="1048163" customFormat="false" ht="12.8" hidden="false" customHeight="true" outlineLevel="0" collapsed="false"/>
    <row r="1048164" customFormat="false" ht="12.8" hidden="false" customHeight="true" outlineLevel="0" collapsed="false"/>
    <row r="1048165" customFormat="false" ht="12.8" hidden="false" customHeight="true" outlineLevel="0" collapsed="false"/>
    <row r="1048166" customFormat="false" ht="12.8" hidden="false" customHeight="true" outlineLevel="0" collapsed="false"/>
    <row r="1048167" customFormat="false" ht="12.8" hidden="false" customHeight="true" outlineLevel="0" collapsed="false"/>
    <row r="1048168" customFormat="false" ht="12.8" hidden="false" customHeight="true" outlineLevel="0" collapsed="false"/>
    <row r="1048169" customFormat="false" ht="12.8" hidden="false" customHeight="true" outlineLevel="0" collapsed="false"/>
    <row r="1048170" customFormat="false" ht="12.8" hidden="false" customHeight="true" outlineLevel="0" collapsed="false"/>
    <row r="1048171" customFormat="false" ht="12.8" hidden="false" customHeight="true" outlineLevel="0" collapsed="false"/>
    <row r="1048172" customFormat="false" ht="12.8" hidden="false" customHeight="true" outlineLevel="0" collapsed="false"/>
    <row r="1048173" customFormat="false" ht="12.8" hidden="false" customHeight="true" outlineLevel="0" collapsed="false"/>
    <row r="1048174" customFormat="false" ht="12.8" hidden="false" customHeight="true" outlineLevel="0" collapsed="false"/>
    <row r="1048175" customFormat="false" ht="12.8" hidden="false" customHeight="true" outlineLevel="0" collapsed="false"/>
    <row r="1048176" customFormat="false" ht="12.8" hidden="false" customHeight="true" outlineLevel="0" collapsed="false"/>
    <row r="1048177" customFormat="false" ht="12.8" hidden="false" customHeight="true" outlineLevel="0" collapsed="false"/>
    <row r="1048178" customFormat="false" ht="12.8" hidden="false" customHeight="true" outlineLevel="0" collapsed="false"/>
    <row r="1048179" customFormat="false" ht="12.8" hidden="false" customHeight="true" outlineLevel="0" collapsed="false"/>
    <row r="1048180" customFormat="false" ht="12.8" hidden="false" customHeight="true" outlineLevel="0" collapsed="false"/>
    <row r="1048181" customFormat="false" ht="12.8" hidden="false" customHeight="true" outlineLevel="0" collapsed="false"/>
    <row r="1048182" customFormat="false" ht="12.8" hidden="false" customHeight="true" outlineLevel="0" collapsed="false"/>
    <row r="1048183" customFormat="false" ht="12.8" hidden="false" customHeight="true" outlineLevel="0" collapsed="false"/>
    <row r="1048184" customFormat="false" ht="12.8" hidden="false" customHeight="true" outlineLevel="0" collapsed="false"/>
    <row r="1048185" customFormat="false" ht="12.8" hidden="false" customHeight="true" outlineLevel="0" collapsed="false"/>
    <row r="1048186" customFormat="false" ht="12.8" hidden="false" customHeight="true" outlineLevel="0" collapsed="false"/>
    <row r="1048187" customFormat="false" ht="12.8" hidden="false" customHeight="true" outlineLevel="0" collapsed="false"/>
    <row r="1048188" customFormat="false" ht="12.8" hidden="false" customHeight="true" outlineLevel="0" collapsed="false"/>
    <row r="1048189" customFormat="false" ht="12.8" hidden="false" customHeight="true" outlineLevel="0" collapsed="false"/>
    <row r="1048190" customFormat="false" ht="12.8" hidden="false" customHeight="true" outlineLevel="0" collapsed="false"/>
    <row r="1048191" customFormat="false" ht="12.8" hidden="false" customHeight="true" outlineLevel="0" collapsed="false"/>
    <row r="1048192" customFormat="false" ht="12.8" hidden="false" customHeight="true" outlineLevel="0" collapsed="false"/>
    <row r="1048193" customFormat="false" ht="12.8" hidden="false" customHeight="true" outlineLevel="0" collapsed="false"/>
    <row r="1048194" customFormat="false" ht="12.8" hidden="false" customHeight="true" outlineLevel="0" collapsed="false"/>
    <row r="1048195" customFormat="false" ht="12.8" hidden="false" customHeight="true" outlineLevel="0" collapsed="false"/>
    <row r="1048196" customFormat="false" ht="12.8" hidden="false" customHeight="true" outlineLevel="0" collapsed="false"/>
    <row r="1048197" customFormat="false" ht="12.8" hidden="false" customHeight="true" outlineLevel="0" collapsed="false"/>
    <row r="1048198" customFormat="false" ht="12.8" hidden="false" customHeight="true" outlineLevel="0" collapsed="false"/>
    <row r="1048199" customFormat="false" ht="12.8" hidden="false" customHeight="true" outlineLevel="0" collapsed="false"/>
    <row r="1048200" customFormat="false" ht="12.8" hidden="false" customHeight="true" outlineLevel="0" collapsed="false"/>
    <row r="1048201" customFormat="false" ht="12.8" hidden="false" customHeight="true" outlineLevel="0" collapsed="false"/>
    <row r="1048202" customFormat="false" ht="12.8" hidden="false" customHeight="true" outlineLevel="0" collapsed="false"/>
    <row r="1048203" customFormat="false" ht="12.8" hidden="false" customHeight="true" outlineLevel="0" collapsed="false"/>
    <row r="1048204" customFormat="false" ht="12.8" hidden="false" customHeight="true" outlineLevel="0" collapsed="false"/>
    <row r="1048205" customFormat="false" ht="12.8" hidden="false" customHeight="true" outlineLevel="0" collapsed="false"/>
    <row r="1048206" customFormat="false" ht="12.8" hidden="false" customHeight="true" outlineLevel="0" collapsed="false"/>
    <row r="1048207" customFormat="false" ht="12.8" hidden="false" customHeight="true" outlineLevel="0" collapsed="false"/>
    <row r="1048208" customFormat="false" ht="12.8" hidden="false" customHeight="true" outlineLevel="0" collapsed="false"/>
    <row r="1048209" customFormat="false" ht="12.8" hidden="false" customHeight="true" outlineLevel="0" collapsed="false"/>
    <row r="1048210" customFormat="false" ht="12.8" hidden="false" customHeight="true" outlineLevel="0" collapsed="false"/>
    <row r="1048211" customFormat="false" ht="12.8" hidden="false" customHeight="true" outlineLevel="0" collapsed="false"/>
    <row r="1048212" customFormat="false" ht="12.8" hidden="false" customHeight="true" outlineLevel="0" collapsed="false"/>
    <row r="1048213" customFormat="false" ht="12.8" hidden="false" customHeight="true" outlineLevel="0" collapsed="false"/>
    <row r="1048214" customFormat="false" ht="12.8" hidden="false" customHeight="true" outlineLevel="0" collapsed="false"/>
    <row r="1048215" customFormat="false" ht="12.8" hidden="false" customHeight="true" outlineLevel="0" collapsed="false"/>
    <row r="1048216" customFormat="false" ht="12.8" hidden="false" customHeight="true" outlineLevel="0" collapsed="false"/>
    <row r="1048217" customFormat="false" ht="12.8" hidden="false" customHeight="true" outlineLevel="0" collapsed="false"/>
    <row r="1048218" customFormat="false" ht="12.8" hidden="false" customHeight="true" outlineLevel="0" collapsed="false"/>
    <row r="1048219" customFormat="false" ht="12.8" hidden="false" customHeight="true" outlineLevel="0" collapsed="false"/>
    <row r="1048220" customFormat="false" ht="12.8" hidden="false" customHeight="true" outlineLevel="0" collapsed="false"/>
    <row r="1048221" customFormat="false" ht="12.8" hidden="false" customHeight="true" outlineLevel="0" collapsed="false"/>
    <row r="1048222" customFormat="false" ht="12.8" hidden="false" customHeight="true" outlineLevel="0" collapsed="false"/>
    <row r="1048223" customFormat="false" ht="12.8" hidden="false" customHeight="true" outlineLevel="0" collapsed="false"/>
    <row r="1048224" customFormat="false" ht="12.8" hidden="false" customHeight="true" outlineLevel="0" collapsed="false"/>
    <row r="1048225" customFormat="false" ht="12.8" hidden="false" customHeight="true" outlineLevel="0" collapsed="false"/>
    <row r="1048226" customFormat="false" ht="12.8" hidden="false" customHeight="true" outlineLevel="0" collapsed="false"/>
    <row r="1048227" customFormat="false" ht="12.8" hidden="false" customHeight="true" outlineLevel="0" collapsed="false"/>
    <row r="1048228" customFormat="false" ht="12.8" hidden="false" customHeight="true" outlineLevel="0" collapsed="false"/>
    <row r="1048229" customFormat="false" ht="12.8" hidden="false" customHeight="true" outlineLevel="0" collapsed="false"/>
    <row r="1048230" customFormat="false" ht="12.8" hidden="false" customHeight="true" outlineLevel="0" collapsed="false"/>
    <row r="1048231" customFormat="false" ht="12.8" hidden="false" customHeight="true" outlineLevel="0" collapsed="false"/>
    <row r="1048232" customFormat="false" ht="12.8" hidden="false" customHeight="true" outlineLevel="0" collapsed="false"/>
    <row r="1048233" customFormat="false" ht="12.8" hidden="false" customHeight="true" outlineLevel="0" collapsed="false"/>
    <row r="1048234" customFormat="false" ht="12.8" hidden="false" customHeight="true" outlineLevel="0" collapsed="false"/>
    <row r="1048235" customFormat="false" ht="12.8" hidden="false" customHeight="true" outlineLevel="0" collapsed="false"/>
    <row r="1048236" customFormat="false" ht="12.8" hidden="false" customHeight="true" outlineLevel="0" collapsed="false"/>
    <row r="1048237" customFormat="false" ht="12.8" hidden="false" customHeight="true" outlineLevel="0" collapsed="false"/>
    <row r="1048238" customFormat="false" ht="12.8" hidden="false" customHeight="true" outlineLevel="0" collapsed="false"/>
    <row r="1048239" customFormat="false" ht="12.8" hidden="false" customHeight="true" outlineLevel="0" collapsed="false"/>
    <row r="1048240" customFormat="false" ht="12.8" hidden="false" customHeight="true" outlineLevel="0" collapsed="false"/>
    <row r="1048241" customFormat="false" ht="12.8" hidden="false" customHeight="true" outlineLevel="0" collapsed="false"/>
    <row r="1048242" customFormat="false" ht="12.8" hidden="false" customHeight="true" outlineLevel="0" collapsed="false"/>
    <row r="1048243" customFormat="false" ht="12.8" hidden="false" customHeight="true" outlineLevel="0" collapsed="false"/>
    <row r="1048244" customFormat="false" ht="12.8" hidden="false" customHeight="true" outlineLevel="0" collapsed="false"/>
    <row r="1048245" customFormat="false" ht="12.8" hidden="false" customHeight="true" outlineLevel="0" collapsed="false"/>
    <row r="1048246" customFormat="false" ht="12.8" hidden="false" customHeight="true" outlineLevel="0" collapsed="false"/>
    <row r="1048247" customFormat="false" ht="12.8" hidden="false" customHeight="true" outlineLevel="0" collapsed="false"/>
    <row r="1048248" customFormat="false" ht="12.8" hidden="false" customHeight="true" outlineLevel="0" collapsed="false"/>
    <row r="1048249" customFormat="false" ht="12.8" hidden="false" customHeight="true" outlineLevel="0" collapsed="false"/>
    <row r="1048250" customFormat="false" ht="12.8" hidden="false" customHeight="true" outlineLevel="0" collapsed="false"/>
    <row r="1048251" customFormat="false" ht="12.8" hidden="false" customHeight="true" outlineLevel="0" collapsed="false"/>
    <row r="1048252" customFormat="false" ht="12.8" hidden="false" customHeight="true" outlineLevel="0" collapsed="false"/>
    <row r="1048253" customFormat="false" ht="12.8" hidden="false" customHeight="true" outlineLevel="0" collapsed="false"/>
    <row r="1048254" customFormat="false" ht="12.8" hidden="false" customHeight="true" outlineLevel="0" collapsed="false"/>
    <row r="1048255" customFormat="false" ht="12.8" hidden="false" customHeight="true" outlineLevel="0" collapsed="false"/>
    <row r="1048256" customFormat="false" ht="12.8" hidden="false" customHeight="true" outlineLevel="0" collapsed="false"/>
    <row r="1048257" customFormat="false" ht="12.8" hidden="false" customHeight="true" outlineLevel="0" collapsed="false"/>
    <row r="1048258" customFormat="false" ht="12.8" hidden="false" customHeight="true" outlineLevel="0" collapsed="false"/>
    <row r="1048259" customFormat="false" ht="12.8" hidden="false" customHeight="true" outlineLevel="0" collapsed="false"/>
    <row r="1048260" customFormat="false" ht="12.8" hidden="false" customHeight="true" outlineLevel="0" collapsed="false"/>
    <row r="1048261" customFormat="false" ht="12.8" hidden="false" customHeight="true" outlineLevel="0" collapsed="false"/>
    <row r="1048262" customFormat="false" ht="12.8" hidden="false" customHeight="true" outlineLevel="0" collapsed="false"/>
    <row r="1048263" customFormat="false" ht="12.8" hidden="false" customHeight="true" outlineLevel="0" collapsed="false"/>
    <row r="1048264" customFormat="false" ht="12.8" hidden="false" customHeight="true" outlineLevel="0" collapsed="false"/>
    <row r="1048265" customFormat="false" ht="12.8" hidden="false" customHeight="true" outlineLevel="0" collapsed="false"/>
    <row r="1048266" customFormat="false" ht="12.8" hidden="false" customHeight="true" outlineLevel="0" collapsed="false"/>
    <row r="1048267" customFormat="false" ht="12.8" hidden="false" customHeight="true" outlineLevel="0" collapsed="false"/>
    <row r="1048268" customFormat="false" ht="12.8" hidden="false" customHeight="true" outlineLevel="0" collapsed="false"/>
    <row r="1048269" customFormat="false" ht="12.8" hidden="false" customHeight="true" outlineLevel="0" collapsed="false"/>
    <row r="1048270" customFormat="false" ht="12.8" hidden="false" customHeight="true" outlineLevel="0" collapsed="false"/>
    <row r="1048271" customFormat="false" ht="12.8" hidden="false" customHeight="true" outlineLevel="0" collapsed="false"/>
    <row r="1048272" customFormat="false" ht="12.8" hidden="false" customHeight="true" outlineLevel="0" collapsed="false"/>
    <row r="1048273" customFormat="false" ht="12.8" hidden="false" customHeight="true" outlineLevel="0" collapsed="false"/>
    <row r="1048274" customFormat="false" ht="12.8" hidden="false" customHeight="true" outlineLevel="0" collapsed="false"/>
    <row r="1048275" customFormat="false" ht="12.8" hidden="false" customHeight="true" outlineLevel="0" collapsed="false"/>
    <row r="1048276" customFormat="false" ht="12.8" hidden="false" customHeight="true" outlineLevel="0" collapsed="false"/>
    <row r="1048277" customFormat="false" ht="12.8" hidden="false" customHeight="true" outlineLevel="0" collapsed="false"/>
    <row r="1048278" customFormat="false" ht="12.8" hidden="false" customHeight="true" outlineLevel="0" collapsed="false"/>
    <row r="1048279" customFormat="false" ht="12.8" hidden="false" customHeight="true" outlineLevel="0" collapsed="false"/>
    <row r="1048280" customFormat="false" ht="12.8" hidden="false" customHeight="true" outlineLevel="0" collapsed="false"/>
    <row r="1048281" customFormat="false" ht="12.8" hidden="false" customHeight="true" outlineLevel="0" collapsed="false"/>
    <row r="1048282" customFormat="false" ht="12.8" hidden="false" customHeight="true" outlineLevel="0" collapsed="false"/>
    <row r="1048283" customFormat="false" ht="12.8" hidden="false" customHeight="true" outlineLevel="0" collapsed="false"/>
    <row r="1048284" customFormat="false" ht="12.8" hidden="false" customHeight="true" outlineLevel="0" collapsed="false"/>
    <row r="1048285" customFormat="false" ht="12.8" hidden="false" customHeight="true" outlineLevel="0" collapsed="false"/>
    <row r="1048286" customFormat="false" ht="12.8" hidden="false" customHeight="true" outlineLevel="0" collapsed="false"/>
    <row r="1048287" customFormat="false" ht="12.8" hidden="false" customHeight="true" outlineLevel="0" collapsed="false"/>
    <row r="1048288" customFormat="false" ht="12.8" hidden="false" customHeight="true" outlineLevel="0" collapsed="false"/>
    <row r="1048289" customFormat="false" ht="12.8" hidden="false" customHeight="true" outlineLevel="0" collapsed="false"/>
    <row r="1048290" customFormat="false" ht="12.8" hidden="false" customHeight="true" outlineLevel="0" collapsed="false"/>
    <row r="1048291" customFormat="false" ht="12.8" hidden="false" customHeight="true" outlineLevel="0" collapsed="false"/>
    <row r="1048292" customFormat="false" ht="12.8" hidden="false" customHeight="true" outlineLevel="0" collapsed="false"/>
    <row r="1048293" customFormat="false" ht="12.8" hidden="false" customHeight="true" outlineLevel="0" collapsed="false"/>
    <row r="1048294" customFormat="false" ht="12.8" hidden="false" customHeight="true" outlineLevel="0" collapsed="false"/>
    <row r="1048295" customFormat="false" ht="12.8" hidden="false" customHeight="true" outlineLevel="0" collapsed="false"/>
    <row r="1048296" customFormat="false" ht="12.8" hidden="false" customHeight="true" outlineLevel="0" collapsed="false"/>
    <row r="1048297" customFormat="false" ht="12.8" hidden="false" customHeight="true" outlineLevel="0" collapsed="false"/>
    <row r="1048298" customFormat="false" ht="12.8" hidden="false" customHeight="true" outlineLevel="0" collapsed="false"/>
    <row r="1048299" customFormat="false" ht="12.8" hidden="false" customHeight="true" outlineLevel="0" collapsed="false"/>
    <row r="1048300" customFormat="false" ht="12.8" hidden="false" customHeight="true" outlineLevel="0" collapsed="false"/>
    <row r="1048301" customFormat="false" ht="12.8" hidden="false" customHeight="true" outlineLevel="0" collapsed="false"/>
    <row r="1048302" customFormat="false" ht="12.8" hidden="false" customHeight="true" outlineLevel="0" collapsed="false"/>
    <row r="1048303" customFormat="false" ht="12.8" hidden="false" customHeight="true" outlineLevel="0" collapsed="false"/>
    <row r="1048304" customFormat="false" ht="12.8" hidden="false" customHeight="true" outlineLevel="0" collapsed="false"/>
    <row r="1048305" customFormat="false" ht="12.8" hidden="false" customHeight="true" outlineLevel="0" collapsed="false"/>
    <row r="1048306" customFormat="false" ht="12.8" hidden="false" customHeight="true" outlineLevel="0" collapsed="false"/>
    <row r="1048307" customFormat="false" ht="12.8" hidden="false" customHeight="true" outlineLevel="0" collapsed="false"/>
    <row r="1048308" customFormat="false" ht="12.8" hidden="false" customHeight="true" outlineLevel="0" collapsed="false"/>
    <row r="1048309" customFormat="false" ht="12.8" hidden="false" customHeight="true" outlineLevel="0" collapsed="false"/>
    <row r="1048310" customFormat="false" ht="12.8" hidden="false" customHeight="true" outlineLevel="0" collapsed="false"/>
    <row r="1048311" customFormat="false" ht="12.8" hidden="false" customHeight="true" outlineLevel="0" collapsed="false"/>
    <row r="1048312" customFormat="false" ht="12.8" hidden="false" customHeight="true" outlineLevel="0" collapsed="false"/>
    <row r="1048313" customFormat="false" ht="12.8" hidden="false" customHeight="true" outlineLevel="0" collapsed="false"/>
    <row r="1048314" customFormat="false" ht="12.8" hidden="false" customHeight="true" outlineLevel="0" collapsed="false"/>
    <row r="1048315" customFormat="false" ht="12.8" hidden="false" customHeight="true" outlineLevel="0" collapsed="false"/>
    <row r="1048316" customFormat="false" ht="12.8" hidden="false" customHeight="true" outlineLevel="0" collapsed="false"/>
    <row r="1048317" customFormat="false" ht="12.8" hidden="false" customHeight="true" outlineLevel="0" collapsed="false"/>
    <row r="1048318" customFormat="false" ht="12.8" hidden="false" customHeight="true" outlineLevel="0" collapsed="false"/>
    <row r="1048319" customFormat="false" ht="12.8" hidden="false" customHeight="true" outlineLevel="0" collapsed="false"/>
    <row r="1048320" customFormat="false" ht="12.8" hidden="false" customHeight="true" outlineLevel="0" collapsed="false"/>
    <row r="1048321" customFormat="false" ht="12.8" hidden="false" customHeight="true" outlineLevel="0" collapsed="false"/>
    <row r="1048322" customFormat="false" ht="12.8" hidden="false" customHeight="true" outlineLevel="0" collapsed="false"/>
    <row r="1048323" customFormat="false" ht="12.8" hidden="false" customHeight="true" outlineLevel="0" collapsed="false"/>
    <row r="1048324" customFormat="false" ht="12.8" hidden="false" customHeight="true" outlineLevel="0" collapsed="false"/>
    <row r="1048325" customFormat="false" ht="12.8" hidden="false" customHeight="true" outlineLevel="0" collapsed="false"/>
    <row r="1048326" customFormat="false" ht="12.8" hidden="false" customHeight="true" outlineLevel="0" collapsed="false"/>
    <row r="1048327" customFormat="false" ht="12.8" hidden="false" customHeight="true" outlineLevel="0" collapsed="false"/>
    <row r="1048328" customFormat="false" ht="12.8" hidden="false" customHeight="true" outlineLevel="0" collapsed="false"/>
    <row r="1048329" customFormat="false" ht="12.8" hidden="false" customHeight="true" outlineLevel="0" collapsed="false"/>
    <row r="1048330" customFormat="false" ht="12.8" hidden="false" customHeight="true" outlineLevel="0" collapsed="false"/>
    <row r="1048331" customFormat="false" ht="12.8" hidden="false" customHeight="true" outlineLevel="0" collapsed="false"/>
    <row r="1048332" customFormat="false" ht="12.8" hidden="false" customHeight="true" outlineLevel="0" collapsed="false"/>
    <row r="1048333" customFormat="false" ht="12.8" hidden="false" customHeight="true" outlineLevel="0" collapsed="false"/>
    <row r="1048334" customFormat="false" ht="12.8" hidden="false" customHeight="true" outlineLevel="0" collapsed="false"/>
    <row r="1048335" customFormat="false" ht="12.8" hidden="false" customHeight="true" outlineLevel="0" collapsed="false"/>
    <row r="1048336" customFormat="false" ht="12.8" hidden="false" customHeight="true" outlineLevel="0" collapsed="false"/>
    <row r="1048337" customFormat="false" ht="12.8" hidden="false" customHeight="true" outlineLevel="0" collapsed="false"/>
    <row r="1048338" customFormat="false" ht="12.8" hidden="false" customHeight="true" outlineLevel="0" collapsed="false"/>
    <row r="1048339" customFormat="false" ht="12.8" hidden="false" customHeight="true" outlineLevel="0" collapsed="false"/>
    <row r="1048340" customFormat="false" ht="12.8" hidden="false" customHeight="true" outlineLevel="0" collapsed="false"/>
    <row r="1048341" customFormat="false" ht="12.8" hidden="false" customHeight="true" outlineLevel="0" collapsed="false"/>
    <row r="1048342" customFormat="false" ht="12.8" hidden="false" customHeight="true" outlineLevel="0" collapsed="false"/>
    <row r="1048343" customFormat="false" ht="12.8" hidden="false" customHeight="true" outlineLevel="0" collapsed="false"/>
    <row r="1048344" customFormat="false" ht="12.8" hidden="false" customHeight="true" outlineLevel="0" collapsed="false"/>
    <row r="1048345" customFormat="false" ht="12.8" hidden="false" customHeight="true" outlineLevel="0" collapsed="false"/>
    <row r="1048346" customFormat="false" ht="12.8" hidden="false" customHeight="true" outlineLevel="0" collapsed="false"/>
    <row r="1048347" customFormat="false" ht="12.8" hidden="false" customHeight="true" outlineLevel="0" collapsed="false"/>
    <row r="1048348" customFormat="false" ht="12.8" hidden="false" customHeight="true" outlineLevel="0" collapsed="false"/>
    <row r="1048349" customFormat="false" ht="12.8" hidden="false" customHeight="true" outlineLevel="0" collapsed="false"/>
    <row r="1048350" customFormat="false" ht="12.8" hidden="false" customHeight="true" outlineLevel="0" collapsed="false"/>
    <row r="1048351" customFormat="false" ht="12.8" hidden="false" customHeight="true" outlineLevel="0" collapsed="false"/>
    <row r="1048352" customFormat="false" ht="12.8" hidden="false" customHeight="true" outlineLevel="0" collapsed="false"/>
    <row r="1048353" customFormat="false" ht="12.8" hidden="false" customHeight="true" outlineLevel="0" collapsed="false"/>
    <row r="1048354" customFormat="false" ht="12.8" hidden="false" customHeight="true" outlineLevel="0" collapsed="false"/>
    <row r="1048355" customFormat="false" ht="12.8" hidden="false" customHeight="true" outlineLevel="0" collapsed="false"/>
    <row r="1048356" customFormat="false" ht="12.8" hidden="false" customHeight="true" outlineLevel="0" collapsed="false"/>
    <row r="1048357" customFormat="false" ht="12.8" hidden="false" customHeight="true" outlineLevel="0" collapsed="false"/>
    <row r="1048358" customFormat="false" ht="12.8" hidden="false" customHeight="true" outlineLevel="0" collapsed="false"/>
    <row r="1048359" customFormat="false" ht="12.8" hidden="false" customHeight="true" outlineLevel="0" collapsed="false"/>
    <row r="1048360" customFormat="false" ht="12.8" hidden="false" customHeight="true" outlineLevel="0" collapsed="false"/>
    <row r="1048361" customFormat="false" ht="12.8" hidden="false" customHeight="true" outlineLevel="0" collapsed="false"/>
    <row r="1048362" customFormat="false" ht="12.8" hidden="false" customHeight="true" outlineLevel="0" collapsed="false"/>
    <row r="1048363" customFormat="false" ht="12.8" hidden="false" customHeight="true" outlineLevel="0" collapsed="false"/>
    <row r="1048364" customFormat="false" ht="12.8" hidden="false" customHeight="true" outlineLevel="0" collapsed="false"/>
    <row r="1048365" customFormat="false" ht="12.8" hidden="false" customHeight="true" outlineLevel="0" collapsed="false"/>
    <row r="1048366" customFormat="false" ht="12.8" hidden="false" customHeight="true" outlineLevel="0" collapsed="false"/>
    <row r="1048367" customFormat="false" ht="12.8" hidden="false" customHeight="true" outlineLevel="0" collapsed="false"/>
    <row r="1048368" customFormat="false" ht="12.8" hidden="false" customHeight="true" outlineLevel="0" collapsed="false"/>
    <row r="1048369" customFormat="false" ht="12.8" hidden="false" customHeight="true" outlineLevel="0" collapsed="false"/>
    <row r="1048370" customFormat="false" ht="12.8" hidden="false" customHeight="true" outlineLevel="0" collapsed="false"/>
    <row r="1048371" customFormat="false" ht="12.8" hidden="false" customHeight="true" outlineLevel="0" collapsed="false"/>
    <row r="1048372" customFormat="false" ht="12.8" hidden="false" customHeight="true" outlineLevel="0" collapsed="false"/>
    <row r="1048373" customFormat="false" ht="12.8" hidden="false" customHeight="true" outlineLevel="0" collapsed="false"/>
    <row r="1048374" customFormat="false" ht="12.8" hidden="false" customHeight="true" outlineLevel="0" collapsed="false"/>
    <row r="1048375" customFormat="false" ht="12.8" hidden="false" customHeight="true" outlineLevel="0" collapsed="false"/>
    <row r="1048376" customFormat="false" ht="12.8" hidden="false" customHeight="true" outlineLevel="0" collapsed="false"/>
    <row r="1048377" customFormat="false" ht="12.8" hidden="false" customHeight="true" outlineLevel="0" collapsed="false"/>
    <row r="1048378" customFormat="false" ht="12.8" hidden="false" customHeight="true" outlineLevel="0" collapsed="false"/>
    <row r="1048379" customFormat="false" ht="12.8" hidden="false" customHeight="true" outlineLevel="0" collapsed="false"/>
    <row r="1048380" customFormat="false" ht="12.8" hidden="false" customHeight="true" outlineLevel="0" collapsed="false"/>
    <row r="1048381" customFormat="false" ht="12.8" hidden="false" customHeight="true" outlineLevel="0" collapsed="false"/>
    <row r="1048382" customFormat="false" ht="12.8" hidden="false" customHeight="true" outlineLevel="0" collapsed="false"/>
    <row r="1048383" customFormat="false" ht="12.8" hidden="false" customHeight="true" outlineLevel="0" collapsed="false"/>
    <row r="1048384" customFormat="false" ht="12.8" hidden="false" customHeight="true" outlineLevel="0" collapsed="false"/>
    <row r="1048385" customFormat="false" ht="12.8" hidden="false" customHeight="true" outlineLevel="0" collapsed="false"/>
    <row r="1048386" customFormat="false" ht="12.8" hidden="false" customHeight="true" outlineLevel="0" collapsed="false"/>
    <row r="1048387" customFormat="false" ht="12.8" hidden="false" customHeight="true" outlineLevel="0" collapsed="false"/>
    <row r="1048388" customFormat="false" ht="12.8" hidden="false" customHeight="true" outlineLevel="0" collapsed="false"/>
    <row r="1048389" customFormat="false" ht="12.8" hidden="false" customHeight="true" outlineLevel="0" collapsed="false"/>
    <row r="1048390" customFormat="false" ht="12.8" hidden="false" customHeight="true" outlineLevel="0" collapsed="false"/>
    <row r="1048391" customFormat="false" ht="12.8" hidden="false" customHeight="true" outlineLevel="0" collapsed="false"/>
    <row r="1048392" customFormat="false" ht="12.8" hidden="false" customHeight="true" outlineLevel="0" collapsed="false"/>
    <row r="1048393" customFormat="false" ht="12.8" hidden="false" customHeight="true" outlineLevel="0" collapsed="false"/>
    <row r="1048394" customFormat="false" ht="12.8" hidden="false" customHeight="true" outlineLevel="0" collapsed="false"/>
    <row r="1048395" customFormat="false" ht="12.8" hidden="false" customHeight="true" outlineLevel="0" collapsed="false"/>
    <row r="1048396" customFormat="false" ht="12.8" hidden="false" customHeight="true" outlineLevel="0" collapsed="false"/>
    <row r="1048397" customFormat="false" ht="12.8" hidden="false" customHeight="true" outlineLevel="0" collapsed="false"/>
    <row r="1048398" customFormat="false" ht="12.8" hidden="false" customHeight="true" outlineLevel="0" collapsed="false"/>
    <row r="1048399" customFormat="false" ht="12.8" hidden="false" customHeight="true" outlineLevel="0" collapsed="false"/>
    <row r="1048400" customFormat="false" ht="12.8" hidden="false" customHeight="true" outlineLevel="0" collapsed="false"/>
    <row r="1048401" customFormat="false" ht="12.8" hidden="false" customHeight="true" outlineLevel="0" collapsed="false"/>
    <row r="1048402" customFormat="false" ht="12.8" hidden="false" customHeight="true" outlineLevel="0" collapsed="false"/>
    <row r="1048403" customFormat="false" ht="12.8" hidden="false" customHeight="true" outlineLevel="0" collapsed="false"/>
    <row r="1048404" customFormat="false" ht="12.8" hidden="false" customHeight="true" outlineLevel="0" collapsed="false"/>
    <row r="1048405" customFormat="false" ht="12.8" hidden="false" customHeight="true" outlineLevel="0" collapsed="false"/>
    <row r="1048406" customFormat="false" ht="12.8" hidden="false" customHeight="true" outlineLevel="0" collapsed="false"/>
    <row r="1048407" customFormat="false" ht="12.8" hidden="false" customHeight="true" outlineLevel="0" collapsed="false"/>
    <row r="1048408" customFormat="false" ht="12.8" hidden="false" customHeight="true" outlineLevel="0" collapsed="false"/>
    <row r="1048409" customFormat="false" ht="12.8" hidden="false" customHeight="true" outlineLevel="0" collapsed="false"/>
    <row r="1048410" customFormat="false" ht="12.8" hidden="false" customHeight="true" outlineLevel="0" collapsed="false"/>
    <row r="1048411" customFormat="false" ht="12.8" hidden="false" customHeight="true" outlineLevel="0" collapsed="false"/>
    <row r="1048412" customFormat="false" ht="12.8" hidden="false" customHeight="true" outlineLevel="0" collapsed="false"/>
    <row r="1048413" customFormat="false" ht="12.8" hidden="false" customHeight="true" outlineLevel="0" collapsed="false"/>
    <row r="1048414" customFormat="false" ht="12.8" hidden="false" customHeight="true" outlineLevel="0" collapsed="false"/>
    <row r="1048415" customFormat="false" ht="12.8" hidden="false" customHeight="true" outlineLevel="0" collapsed="false"/>
    <row r="1048416" customFormat="false" ht="12.8" hidden="false" customHeight="true" outlineLevel="0" collapsed="false"/>
    <row r="1048417" customFormat="false" ht="12.8" hidden="false" customHeight="true" outlineLevel="0" collapsed="false"/>
    <row r="1048418" customFormat="false" ht="12.8" hidden="false" customHeight="true" outlineLevel="0" collapsed="false"/>
    <row r="1048419" customFormat="false" ht="12.8" hidden="false" customHeight="true" outlineLevel="0" collapsed="false"/>
    <row r="1048420" customFormat="false" ht="12.8" hidden="false" customHeight="true" outlineLevel="0" collapsed="false"/>
    <row r="1048421" customFormat="false" ht="12.8" hidden="false" customHeight="true" outlineLevel="0" collapsed="false"/>
    <row r="1048422" customFormat="false" ht="12.8" hidden="false" customHeight="true" outlineLevel="0" collapsed="false"/>
    <row r="1048423" customFormat="false" ht="12.8" hidden="false" customHeight="true" outlineLevel="0" collapsed="false"/>
    <row r="1048424" customFormat="false" ht="12.8" hidden="false" customHeight="true" outlineLevel="0" collapsed="false"/>
    <row r="1048425" customFormat="false" ht="12.8" hidden="false" customHeight="true" outlineLevel="0" collapsed="false"/>
    <row r="1048426" customFormat="false" ht="12.8" hidden="false" customHeight="true" outlineLevel="0" collapsed="false"/>
    <row r="1048427" customFormat="false" ht="12.8" hidden="false" customHeight="true" outlineLevel="0" collapsed="false"/>
    <row r="1048428" customFormat="false" ht="12.8" hidden="false" customHeight="true" outlineLevel="0" collapsed="false"/>
    <row r="1048429" customFormat="false" ht="12.8" hidden="false" customHeight="true" outlineLevel="0" collapsed="false"/>
    <row r="1048430" customFormat="false" ht="12.8" hidden="false" customHeight="true" outlineLevel="0" collapsed="false"/>
    <row r="1048431" customFormat="false" ht="12.8" hidden="false" customHeight="true" outlineLevel="0" collapsed="false"/>
    <row r="1048432" customFormat="false" ht="12.8" hidden="false" customHeight="true" outlineLevel="0" collapsed="false"/>
    <row r="1048433" customFormat="false" ht="12.8" hidden="false" customHeight="true" outlineLevel="0" collapsed="false"/>
    <row r="1048434" customFormat="false" ht="12.8" hidden="false" customHeight="true" outlineLevel="0" collapsed="false"/>
    <row r="1048435" customFormat="false" ht="12.8" hidden="false" customHeight="true" outlineLevel="0" collapsed="false"/>
    <row r="1048436" customFormat="false" ht="12.8" hidden="false" customHeight="true" outlineLevel="0" collapsed="false"/>
    <row r="1048437" customFormat="false" ht="12.8" hidden="false" customHeight="true" outlineLevel="0" collapsed="false"/>
    <row r="1048438" customFormat="false" ht="12.8" hidden="false" customHeight="true" outlineLevel="0" collapsed="false"/>
    <row r="1048439" customFormat="false" ht="12.8" hidden="false" customHeight="true" outlineLevel="0" collapsed="false"/>
    <row r="1048440" customFormat="false" ht="12.8" hidden="false" customHeight="true" outlineLevel="0" collapsed="false"/>
    <row r="1048441" customFormat="false" ht="12.8" hidden="false" customHeight="true" outlineLevel="0" collapsed="false"/>
    <row r="1048442" customFormat="false" ht="12.8" hidden="false" customHeight="true" outlineLevel="0" collapsed="false"/>
    <row r="1048443" customFormat="false" ht="12.8" hidden="false" customHeight="true" outlineLevel="0" collapsed="false"/>
    <row r="1048444" customFormat="false" ht="12.8" hidden="false" customHeight="true" outlineLevel="0" collapsed="false"/>
    <row r="1048445" customFormat="false" ht="12.8" hidden="false" customHeight="true" outlineLevel="0" collapsed="false"/>
    <row r="1048446" customFormat="false" ht="12.8" hidden="false" customHeight="true" outlineLevel="0" collapsed="false"/>
    <row r="1048447" customFormat="false" ht="12.8" hidden="false" customHeight="true" outlineLevel="0" collapsed="false"/>
    <row r="1048448" customFormat="false" ht="12.8" hidden="false" customHeight="true" outlineLevel="0" collapsed="false"/>
    <row r="1048449" customFormat="false" ht="12.8" hidden="false" customHeight="true" outlineLevel="0" collapsed="false"/>
    <row r="1048450" customFormat="false" ht="12.8" hidden="false" customHeight="true" outlineLevel="0" collapsed="false"/>
    <row r="1048451" customFormat="false" ht="12.8" hidden="false" customHeight="true" outlineLevel="0" collapsed="false"/>
    <row r="1048452" customFormat="false" ht="12.8" hidden="false" customHeight="true" outlineLevel="0" collapsed="false"/>
    <row r="1048453" customFormat="false" ht="12.8" hidden="false" customHeight="true" outlineLevel="0" collapsed="false"/>
    <row r="1048454" customFormat="false" ht="12.8" hidden="false" customHeight="true" outlineLevel="0" collapsed="false"/>
    <row r="1048455" customFormat="false" ht="12.8" hidden="false" customHeight="true" outlineLevel="0" collapsed="false"/>
    <row r="1048456" customFormat="false" ht="12.8" hidden="false" customHeight="true" outlineLevel="0" collapsed="false"/>
    <row r="1048457" customFormat="false" ht="12.8" hidden="false" customHeight="true" outlineLevel="0" collapsed="false"/>
    <row r="1048458" customFormat="false" ht="12.8" hidden="false" customHeight="true" outlineLevel="0" collapsed="false"/>
    <row r="1048459" customFormat="false" ht="12.8" hidden="false" customHeight="true" outlineLevel="0" collapsed="false"/>
    <row r="1048460" customFormat="false" ht="12.8" hidden="false" customHeight="true" outlineLevel="0" collapsed="false"/>
    <row r="1048461" customFormat="false" ht="12.8" hidden="false" customHeight="true" outlineLevel="0" collapsed="false"/>
    <row r="1048462" customFormat="false" ht="12.8" hidden="false" customHeight="true" outlineLevel="0" collapsed="false"/>
    <row r="1048463" customFormat="false" ht="12.8" hidden="false" customHeight="true" outlineLevel="0" collapsed="false"/>
    <row r="1048464" customFormat="false" ht="12.8" hidden="false" customHeight="true" outlineLevel="0" collapsed="false"/>
    <row r="1048465" customFormat="false" ht="12.8" hidden="false" customHeight="true" outlineLevel="0" collapsed="false"/>
    <row r="1048466" customFormat="false" ht="12.8" hidden="false" customHeight="true" outlineLevel="0" collapsed="false"/>
    <row r="1048467" customFormat="false" ht="12.8" hidden="false" customHeight="true" outlineLevel="0" collapsed="false"/>
    <row r="1048468" customFormat="false" ht="12.8" hidden="false" customHeight="true" outlineLevel="0" collapsed="false"/>
    <row r="1048469" customFormat="false" ht="12.8" hidden="false" customHeight="true" outlineLevel="0" collapsed="false"/>
    <row r="1048470" customFormat="false" ht="12.8" hidden="false" customHeight="true" outlineLevel="0" collapsed="false"/>
    <row r="1048471" customFormat="false" ht="12.8" hidden="false" customHeight="true" outlineLevel="0" collapsed="false"/>
    <row r="1048472" customFormat="false" ht="12.8" hidden="false" customHeight="true" outlineLevel="0" collapsed="false"/>
    <row r="1048473" customFormat="false" ht="12.8" hidden="false" customHeight="true" outlineLevel="0" collapsed="false"/>
    <row r="1048474" customFormat="false" ht="12.8" hidden="false" customHeight="true" outlineLevel="0" collapsed="false"/>
    <row r="1048475" customFormat="false" ht="12.8" hidden="false" customHeight="true" outlineLevel="0" collapsed="false"/>
    <row r="1048476" customFormat="false" ht="12.8" hidden="false" customHeight="true" outlineLevel="0" collapsed="false"/>
    <row r="1048477" customFormat="false" ht="12.8" hidden="false" customHeight="true" outlineLevel="0" collapsed="false"/>
    <row r="1048478" customFormat="false" ht="12.8" hidden="false" customHeight="true" outlineLevel="0" collapsed="false"/>
    <row r="1048479" customFormat="false" ht="12.8" hidden="false" customHeight="true" outlineLevel="0" collapsed="false"/>
    <row r="1048480" customFormat="false" ht="12.8" hidden="false" customHeight="true" outlineLevel="0" collapsed="false"/>
    <row r="1048481" customFormat="false" ht="12.8" hidden="false" customHeight="true" outlineLevel="0" collapsed="false"/>
    <row r="1048482" customFormat="false" ht="12.8" hidden="false" customHeight="true" outlineLevel="0" collapsed="false"/>
    <row r="1048483" customFormat="false" ht="12.8" hidden="false" customHeight="true" outlineLevel="0" collapsed="false"/>
    <row r="1048484" customFormat="false" ht="12.8" hidden="false" customHeight="true" outlineLevel="0" collapsed="false"/>
    <row r="1048485" customFormat="false" ht="12.8" hidden="false" customHeight="true" outlineLevel="0" collapsed="false"/>
    <row r="1048486" customFormat="false" ht="12.8" hidden="false" customHeight="true" outlineLevel="0" collapsed="false"/>
    <row r="1048487" customFormat="false" ht="12.8" hidden="false" customHeight="true" outlineLevel="0" collapsed="false"/>
    <row r="1048488" customFormat="false" ht="12.8" hidden="false" customHeight="true" outlineLevel="0" collapsed="false"/>
    <row r="1048489" customFormat="false" ht="12.8" hidden="false" customHeight="true" outlineLevel="0" collapsed="false"/>
    <row r="1048490" customFormat="false" ht="12.8" hidden="false" customHeight="true" outlineLevel="0" collapsed="false"/>
    <row r="1048491" customFormat="false" ht="12.8" hidden="false" customHeight="true" outlineLevel="0" collapsed="false"/>
    <row r="1048492" customFormat="false" ht="12.8" hidden="false" customHeight="true" outlineLevel="0" collapsed="false"/>
    <row r="1048493" customFormat="false" ht="12.8" hidden="false" customHeight="true" outlineLevel="0" collapsed="false"/>
    <row r="1048494" customFormat="false" ht="12.8" hidden="false" customHeight="true" outlineLevel="0" collapsed="false"/>
    <row r="1048495" customFormat="false" ht="12.8" hidden="false" customHeight="true" outlineLevel="0" collapsed="false"/>
    <row r="1048496" customFormat="false" ht="12.8" hidden="false" customHeight="true" outlineLevel="0" collapsed="false"/>
    <row r="1048497" customFormat="false" ht="12.8" hidden="false" customHeight="true" outlineLevel="0" collapsed="false"/>
    <row r="1048498" customFormat="false" ht="12.8" hidden="false" customHeight="true" outlineLevel="0" collapsed="false"/>
    <row r="1048499" customFormat="false" ht="12.8" hidden="false" customHeight="true" outlineLevel="0" collapsed="false"/>
    <row r="1048500" customFormat="false" ht="12.8" hidden="false" customHeight="true" outlineLevel="0" collapsed="false"/>
    <row r="1048501" customFormat="false" ht="12.8" hidden="false" customHeight="true" outlineLevel="0" collapsed="false"/>
    <row r="1048502" customFormat="false" ht="12.8" hidden="false" customHeight="true" outlineLevel="0" collapsed="false"/>
    <row r="1048503" customFormat="false" ht="12.8" hidden="false" customHeight="true" outlineLevel="0" collapsed="false"/>
    <row r="1048504" customFormat="false" ht="12.8" hidden="false" customHeight="true" outlineLevel="0" collapsed="false"/>
    <row r="1048505" customFormat="false" ht="12.8" hidden="false" customHeight="true" outlineLevel="0" collapsed="false"/>
    <row r="1048506" customFormat="false" ht="12.8" hidden="false" customHeight="true" outlineLevel="0" collapsed="false"/>
    <row r="1048507" customFormat="false" ht="12.8" hidden="false" customHeight="true" outlineLevel="0" collapsed="false"/>
    <row r="1048508" customFormat="false" ht="12.8" hidden="false" customHeight="true" outlineLevel="0" collapsed="false"/>
    <row r="1048509" customFormat="false" ht="12.8" hidden="false" customHeight="true" outlineLevel="0" collapsed="false"/>
    <row r="1048510" customFormat="false" ht="12.8" hidden="false" customHeight="true" outlineLevel="0" collapsed="false"/>
    <row r="1048511" customFormat="false" ht="12.8" hidden="false" customHeight="true" outlineLevel="0" collapsed="false"/>
    <row r="1048512" customFormat="false" ht="12.8" hidden="false" customHeight="true" outlineLevel="0" collapsed="false"/>
    <row r="1048513" customFormat="false" ht="12.8" hidden="false" customHeight="true" outlineLevel="0" collapsed="false"/>
    <row r="1048514" customFormat="false" ht="12.8" hidden="false" customHeight="true" outlineLevel="0" collapsed="false"/>
    <row r="1048515" customFormat="false" ht="12.8" hidden="false" customHeight="true" outlineLevel="0" collapsed="false"/>
    <row r="1048516" customFormat="false" ht="12.8" hidden="false" customHeight="true" outlineLevel="0" collapsed="false"/>
    <row r="1048517" customFormat="false" ht="12.8" hidden="false" customHeight="true" outlineLevel="0" collapsed="false"/>
    <row r="1048518" customFormat="false" ht="12.8" hidden="false" customHeight="true" outlineLevel="0" collapsed="false"/>
    <row r="1048519" customFormat="false" ht="12.8" hidden="false" customHeight="true" outlineLevel="0" collapsed="false"/>
    <row r="1048520" customFormat="false" ht="12.8" hidden="false" customHeight="true" outlineLevel="0" collapsed="false"/>
    <row r="1048521" customFormat="false" ht="12.8" hidden="false" customHeight="true" outlineLevel="0" collapsed="false"/>
    <row r="1048522" customFormat="false" ht="12.8" hidden="false" customHeight="true" outlineLevel="0" collapsed="false"/>
    <row r="1048523" customFormat="false" ht="12.8" hidden="false" customHeight="true" outlineLevel="0" collapsed="false"/>
    <row r="1048524" customFormat="false" ht="12.8" hidden="false" customHeight="true" outlineLevel="0" collapsed="false"/>
    <row r="1048525" customFormat="false" ht="12.8" hidden="false" customHeight="true" outlineLevel="0" collapsed="false"/>
    <row r="1048526" customFormat="false" ht="12.8" hidden="false" customHeight="true" outlineLevel="0" collapsed="false"/>
    <row r="1048527" customFormat="false" ht="12.8" hidden="false" customHeight="true" outlineLevel="0" collapsed="false"/>
    <row r="1048528" customFormat="false" ht="12.8" hidden="false" customHeight="true" outlineLevel="0" collapsed="false"/>
    <row r="1048529" customFormat="false" ht="12.8" hidden="false" customHeight="true" outlineLevel="0" collapsed="false"/>
    <row r="1048530" customFormat="false" ht="12.8" hidden="false" customHeight="true" outlineLevel="0" collapsed="false"/>
    <row r="1048531" customFormat="false" ht="12.8" hidden="false" customHeight="true" outlineLevel="0" collapsed="false"/>
    <row r="1048532" customFormat="false" ht="12.8" hidden="false" customHeight="true" outlineLevel="0" collapsed="false"/>
    <row r="1048533" customFormat="false" ht="12.8" hidden="false" customHeight="true" outlineLevel="0" collapsed="false"/>
    <row r="1048534" customFormat="false" ht="12.8" hidden="false" customHeight="true" outlineLevel="0" collapsed="false"/>
    <row r="1048535" customFormat="false" ht="12.8" hidden="false" customHeight="true" outlineLevel="0" collapsed="false"/>
    <row r="1048536" customFormat="false" ht="12.8" hidden="false" customHeight="true" outlineLevel="0" collapsed="false"/>
    <row r="1048537" customFormat="false" ht="12.8" hidden="false" customHeight="true" outlineLevel="0" collapsed="false"/>
    <row r="1048538" customFormat="false" ht="12.8" hidden="false" customHeight="true" outlineLevel="0" collapsed="false"/>
    <row r="1048539" customFormat="false" ht="12.8" hidden="false" customHeight="true" outlineLevel="0" collapsed="false"/>
    <row r="1048540" customFormat="false" ht="12.8" hidden="false" customHeight="true" outlineLevel="0" collapsed="false"/>
    <row r="1048541" customFormat="false" ht="12.8" hidden="false" customHeight="true" outlineLevel="0" collapsed="false"/>
    <row r="1048542" customFormat="false" ht="12.8" hidden="false" customHeight="true" outlineLevel="0" collapsed="false"/>
    <row r="1048543" customFormat="false" ht="12.8" hidden="false" customHeight="true" outlineLevel="0" collapsed="false"/>
    <row r="1048544" customFormat="false" ht="12.8" hidden="false" customHeight="true" outlineLevel="0" collapsed="false"/>
    <row r="1048545" customFormat="false" ht="12.8" hidden="false" customHeight="true" outlineLevel="0" collapsed="false"/>
    <row r="1048546" customFormat="false" ht="12.8" hidden="false" customHeight="true" outlineLevel="0" collapsed="false"/>
    <row r="1048547" customFormat="false" ht="12.8" hidden="false" customHeight="true" outlineLevel="0" collapsed="false"/>
    <row r="1048548" customFormat="false" ht="12.8" hidden="false" customHeight="true" outlineLevel="0" collapsed="false"/>
    <row r="1048549" customFormat="false" ht="12.8" hidden="false" customHeight="true" outlineLevel="0" collapsed="false"/>
    <row r="1048550" customFormat="false" ht="12.8" hidden="false" customHeight="true" outlineLevel="0" collapsed="false"/>
    <row r="1048551" customFormat="false" ht="12.8" hidden="false" customHeight="true" outlineLevel="0" collapsed="false"/>
    <row r="1048552" customFormat="false" ht="12.8" hidden="false" customHeight="true" outlineLevel="0" collapsed="false"/>
    <row r="1048553" customFormat="false" ht="12.8" hidden="false" customHeight="true" outlineLevel="0" collapsed="false"/>
    <row r="1048554" customFormat="false" ht="12.8" hidden="false" customHeight="true" outlineLevel="0" collapsed="false"/>
    <row r="1048555" customFormat="false" ht="12.8" hidden="false" customHeight="true" outlineLevel="0" collapsed="false"/>
    <row r="1048556" customFormat="false" ht="12.8" hidden="false" customHeight="true" outlineLevel="0" collapsed="false"/>
    <row r="1048557" customFormat="false" ht="12.8" hidden="false" customHeight="true" outlineLevel="0" collapsed="false"/>
    <row r="1048558" customFormat="false" ht="12.8" hidden="false" customHeight="true" outlineLevel="0" collapsed="false"/>
    <row r="1048559" customFormat="false" ht="12.8" hidden="false" customHeight="true" outlineLevel="0" collapsed="false"/>
    <row r="1048560" customFormat="false" ht="12.8" hidden="false" customHeight="true" outlineLevel="0" collapsed="false"/>
    <row r="1048561" customFormat="false" ht="12.8" hidden="false" customHeight="true" outlineLevel="0" collapsed="false"/>
    <row r="1048562" customFormat="false" ht="12.8" hidden="false" customHeight="true" outlineLevel="0" collapsed="false"/>
    <row r="1048563" customFormat="false" ht="12.8" hidden="false" customHeight="true" outlineLevel="0" collapsed="false"/>
    <row r="1048564" customFormat="false" ht="12.8" hidden="false" customHeight="true" outlineLevel="0" collapsed="false"/>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autoFilter ref="A1:CT2190">
    <filterColumn colId="1">
      <filters>
        <filter val="3?"/>
        <filter val="3"/>
      </filters>
    </filterColumn>
  </autoFilter>
  <conditionalFormatting sqref="AK1:AK2664">
    <cfRule type="cellIs" priority="2" operator="equal" aboveAverage="0" equalAverage="0" bottom="0" percent="0" rank="0" text="" dxfId="0">
      <formula>1</formula>
    </cfRule>
  </conditionalFormatting>
  <conditionalFormatting sqref="A1:A2664">
    <cfRule type="duplicateValues" priority="3" aboveAverage="0" equalAverage="0" bottom="0" percent="0" rank="0" text="" dxfId="0">
      <formula>0</formula>
    </cfRule>
  </conditionalFormatting>
  <conditionalFormatting sqref="BX1:BX2664">
    <cfRule type="duplicateValues" priority="4" aboveAverage="0" equalAverage="0" bottom="0" percent="0" rank="0" text="" dxfId="0">
      <formula>0</formula>
    </cfRule>
  </conditionalFormatting>
  <conditionalFormatting sqref="BZ1:BZ2664">
    <cfRule type="duplicateValues" priority="5" aboveAverage="0" equalAverage="0" bottom="0" percent="0" rank="0" text="" dxfId="0">
      <formula>0</formula>
    </cfRule>
  </conditionalFormatting>
  <conditionalFormatting sqref="F2191:F2664;F1:F1805">
    <cfRule type="duplicateValues" priority="6" aboveAverage="0" equalAverage="0" bottom="0" percent="0" rank="0" text="" dxfId="0">
      <formula>0</formula>
    </cfRule>
  </conditionalFormatting>
  <conditionalFormatting sqref="G1:G2664">
    <cfRule type="duplicateValues" priority="7" aboveAverage="0" equalAverage="0" bottom="0" percent="0" rank="0" text="" dxfId="0">
      <formula>0</formula>
    </cfRule>
  </conditionalFormatting>
  <conditionalFormatting sqref="F1806:F2190">
    <cfRule type="duplicateValues" priority="8" aboveAverage="0" equalAverage="0" bottom="0" percent="0" rank="0" text="" dxfId="0">
      <formula>0</formula>
    </cfRule>
  </conditionalFormatting>
  <printOptions headings="false" gridLines="false" gridLinesSet="true" horizontalCentered="false" verticalCentered="false"/>
  <pageMargins left="0.39375" right="0.315277777777778" top="0.393055555555556" bottom="0.39375" header="0.196527777777778" footer="0.511805555555555"/>
  <pageSetup paperSize="9" scale="100" firstPageNumber="0" fitToWidth="1" fitToHeight="0" pageOrder="downThenOver" orientation="portrait" usePrinterDefaults="false" blackAndWhite="false" draft="false" cellComments="none" useFirstPageNumber="false" horizontalDpi="300" verticalDpi="300" copies="1"/>
  <headerFooter differentFirst="false" differentOddEven="false">
    <oddHeader>&amp;L&amp;F&amp;C&amp;D&amp;R&amp;P of &amp;N</oddHeader>
    <oddFooter/>
  </headerFooter>
  <drawing r:id="rId2"/>
  <legacyDrawing r:id="rId3"/>
</worksheet>
</file>

<file path=xl/worksheets/sheet4.xml><?xml version="1.0" encoding="utf-8"?>
<worksheet xmlns="http://schemas.openxmlformats.org/spreadsheetml/2006/main" xmlns:r="http://schemas.openxmlformats.org/officeDocument/2006/relationships">
  <sheetPr filterMode="false">
    <pageSetUpPr fitToPage="false"/>
  </sheetPr>
  <dimension ref="A1:AJ36"/>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N1" activeCellId="1" sqref="A:A N1"/>
    </sheetView>
  </sheetViews>
  <sheetFormatPr defaultRowHeight="15.8"/>
  <cols>
    <col collapsed="false" hidden="false" max="1" min="1" style="0" width="9.90816326530612"/>
    <col collapsed="false" hidden="false" max="2" min="2" style="0" width="8.56632653061224"/>
    <col collapsed="false" hidden="false" max="3" min="3" style="0" width="12.7704081632653"/>
    <col collapsed="false" hidden="false" max="4" min="4" style="0" width="10.0816326530612"/>
    <col collapsed="false" hidden="false" max="5" min="5" style="0" width="4.20408163265306"/>
    <col collapsed="false" hidden="false" max="6" min="6" style="0" width="5.05102040816327"/>
    <col collapsed="false" hidden="false" max="7" min="7" style="0" width="4.20408163265306"/>
    <col collapsed="false" hidden="false" max="8" min="8" style="0" width="5.05102040816327"/>
    <col collapsed="false" hidden="false" max="9" min="9" style="0" width="4.87755102040816"/>
    <col collapsed="false" hidden="false" max="10" min="10" style="0" width="5.20918367346939"/>
    <col collapsed="false" hidden="false" max="11" min="11" style="0" width="5.05102040816327"/>
    <col collapsed="false" hidden="false" max="12" min="12" style="0" width="4.04081632653061"/>
    <col collapsed="false" hidden="false" max="13" min="13" style="0" width="4.20408163265306"/>
    <col collapsed="false" hidden="false" max="14" min="14" style="0" width="4.04081632653061"/>
    <col collapsed="false" hidden="false" max="15" min="15" style="0" width="4.70918367346939"/>
    <col collapsed="false" hidden="false" max="16" min="16" style="0" width="3.53571428571429"/>
    <col collapsed="false" hidden="false" max="18" min="17" style="0" width="4.04081632653061"/>
    <col collapsed="false" hidden="false" max="19" min="19" style="0" width="14.1224489795918"/>
    <col collapsed="false" hidden="false" max="34" min="20" style="534" width="4.36224489795918"/>
    <col collapsed="false" hidden="false" max="36" min="35" style="0" width="7.05612244897959"/>
    <col collapsed="false" hidden="false" max="1025" min="37" style="0" width="4.86734693877551"/>
  </cols>
  <sheetData>
    <row r="1" customFormat="false" ht="15.8" hidden="false" customHeight="false" outlineLevel="0" collapsed="false">
      <c r="A1" s="535" t="s">
        <v>269</v>
      </c>
      <c r="B1" s="536" t="s">
        <v>5149</v>
      </c>
    </row>
    <row r="3" customFormat="false" ht="15.8" hidden="false" customHeight="false" outlineLevel="0" collapsed="false">
      <c r="A3" s="537"/>
      <c r="B3" s="538"/>
      <c r="C3" s="539" t="s">
        <v>5150</v>
      </c>
      <c r="D3" s="539" t="s">
        <v>261</v>
      </c>
      <c r="E3" s="540"/>
      <c r="F3" s="540"/>
      <c r="G3" s="540"/>
      <c r="H3" s="540"/>
      <c r="I3" s="540"/>
      <c r="J3" s="540"/>
      <c r="K3" s="540"/>
      <c r="L3" s="540"/>
      <c r="M3" s="540"/>
      <c r="N3" s="540"/>
      <c r="O3" s="540"/>
      <c r="P3" s="540"/>
      <c r="Q3" s="540"/>
      <c r="R3" s="540"/>
      <c r="S3" s="540"/>
      <c r="T3" s="541"/>
      <c r="U3" s="541"/>
      <c r="V3" s="541"/>
      <c r="W3" s="541"/>
      <c r="X3" s="541"/>
      <c r="Y3" s="541"/>
      <c r="Z3" s="541"/>
      <c r="AA3" s="541"/>
      <c r="AB3" s="541"/>
      <c r="AC3" s="541"/>
      <c r="AD3" s="541"/>
      <c r="AE3" s="541"/>
      <c r="AF3" s="541"/>
      <c r="AG3" s="541"/>
      <c r="AH3" s="541"/>
      <c r="AI3" s="540"/>
      <c r="AJ3" s="542"/>
    </row>
    <row r="4" customFormat="false" ht="15.8" hidden="false" customHeight="false" outlineLevel="0" collapsed="false">
      <c r="A4" s="543"/>
      <c r="B4" s="544"/>
      <c r="C4" s="545" t="s">
        <v>5151</v>
      </c>
      <c r="D4" s="546"/>
      <c r="E4" s="546"/>
      <c r="F4" s="546"/>
      <c r="G4" s="546"/>
      <c r="H4" s="546"/>
      <c r="I4" s="546"/>
      <c r="J4" s="546"/>
      <c r="K4" s="546"/>
      <c r="L4" s="546"/>
      <c r="M4" s="546"/>
      <c r="N4" s="546"/>
      <c r="O4" s="546"/>
      <c r="P4" s="546"/>
      <c r="Q4" s="546"/>
      <c r="R4" s="546"/>
      <c r="S4" s="546" t="s">
        <v>5152</v>
      </c>
      <c r="T4" s="547"/>
      <c r="U4" s="547"/>
      <c r="V4" s="547"/>
      <c r="W4" s="547"/>
      <c r="X4" s="547"/>
      <c r="Y4" s="547"/>
      <c r="Z4" s="547"/>
      <c r="AA4" s="547"/>
      <c r="AB4" s="547"/>
      <c r="AC4" s="547"/>
      <c r="AD4" s="547"/>
      <c r="AE4" s="547"/>
      <c r="AF4" s="547"/>
      <c r="AG4" s="547"/>
      <c r="AH4" s="547"/>
      <c r="AI4" s="548" t="s">
        <v>5153</v>
      </c>
      <c r="AJ4" s="549" t="s">
        <v>5154</v>
      </c>
    </row>
    <row r="5" customFormat="false" ht="15.8" hidden="false" customHeight="false" outlineLevel="0" collapsed="false">
      <c r="A5" s="550" t="s">
        <v>267</v>
      </c>
      <c r="B5" s="551" t="s">
        <v>266</v>
      </c>
      <c r="C5" s="552" t="s">
        <v>640</v>
      </c>
      <c r="D5" s="553" t="s">
        <v>644</v>
      </c>
      <c r="E5" s="553" t="s">
        <v>3973</v>
      </c>
      <c r="F5" s="553" t="s">
        <v>947</v>
      </c>
      <c r="G5" s="553" t="s">
        <v>4282</v>
      </c>
      <c r="H5" s="553" t="s">
        <v>1273</v>
      </c>
      <c r="I5" s="553" t="s">
        <v>3006</v>
      </c>
      <c r="J5" s="553" t="s">
        <v>1712</v>
      </c>
      <c r="K5" s="553" t="s">
        <v>1777</v>
      </c>
      <c r="L5" s="553" t="s">
        <v>3561</v>
      </c>
      <c r="M5" s="553" t="s">
        <v>2418</v>
      </c>
      <c r="N5" s="553" t="s">
        <v>1890</v>
      </c>
      <c r="O5" s="553" t="s">
        <v>1892</v>
      </c>
      <c r="P5" s="553" t="s">
        <v>4294</v>
      </c>
      <c r="Q5" s="553" t="s">
        <v>4349</v>
      </c>
      <c r="R5" s="553" t="s">
        <v>2693</v>
      </c>
      <c r="S5" s="553" t="s">
        <v>640</v>
      </c>
      <c r="T5" s="554" t="s">
        <v>644</v>
      </c>
      <c r="U5" s="554" t="s">
        <v>3973</v>
      </c>
      <c r="V5" s="554" t="s">
        <v>947</v>
      </c>
      <c r="W5" s="554" t="s">
        <v>4282</v>
      </c>
      <c r="X5" s="554" t="s">
        <v>1273</v>
      </c>
      <c r="Y5" s="554" t="s">
        <v>3006</v>
      </c>
      <c r="Z5" s="554" t="s">
        <v>1712</v>
      </c>
      <c r="AA5" s="554" t="s">
        <v>1777</v>
      </c>
      <c r="AB5" s="554" t="s">
        <v>3561</v>
      </c>
      <c r="AC5" s="554" t="s">
        <v>2418</v>
      </c>
      <c r="AD5" s="554" t="s">
        <v>1890</v>
      </c>
      <c r="AE5" s="554" t="s">
        <v>1892</v>
      </c>
      <c r="AF5" s="554" t="s">
        <v>4294</v>
      </c>
      <c r="AG5" s="554" t="s">
        <v>4349</v>
      </c>
      <c r="AH5" s="554" t="s">
        <v>2693</v>
      </c>
      <c r="AI5" s="555"/>
      <c r="AJ5" s="556"/>
    </row>
    <row r="6" customFormat="false" ht="15.8" hidden="false" customHeight="false" outlineLevel="0" collapsed="false">
      <c r="A6" s="557" t="s">
        <v>360</v>
      </c>
      <c r="B6" s="558" t="s">
        <v>2455</v>
      </c>
      <c r="C6" s="559"/>
      <c r="D6" s="560"/>
      <c r="E6" s="560"/>
      <c r="F6" s="560"/>
      <c r="G6" s="560"/>
      <c r="H6" s="560"/>
      <c r="I6" s="560"/>
      <c r="J6" s="560"/>
      <c r="K6" s="560"/>
      <c r="L6" s="560"/>
      <c r="M6" s="561" t="n">
        <v>2</v>
      </c>
      <c r="N6" s="560"/>
      <c r="O6" s="560"/>
      <c r="P6" s="560"/>
      <c r="Q6" s="560"/>
      <c r="R6" s="562" t="n">
        <v>3</v>
      </c>
      <c r="S6" s="560"/>
      <c r="T6" s="563"/>
      <c r="U6" s="563"/>
      <c r="V6" s="563"/>
      <c r="W6" s="563"/>
      <c r="X6" s="563"/>
      <c r="Y6" s="563"/>
      <c r="Z6" s="563"/>
      <c r="AA6" s="563"/>
      <c r="AB6" s="563"/>
      <c r="AC6" s="563"/>
      <c r="AD6" s="563"/>
      <c r="AE6" s="563"/>
      <c r="AF6" s="563"/>
      <c r="AG6" s="563"/>
      <c r="AH6" s="563"/>
      <c r="AI6" s="564" t="n">
        <v>5</v>
      </c>
      <c r="AJ6" s="565"/>
    </row>
    <row r="7" customFormat="false" ht="15.8" hidden="false" customHeight="false" outlineLevel="0" collapsed="false">
      <c r="A7" s="566"/>
      <c r="B7" s="567" t="s">
        <v>2434</v>
      </c>
      <c r="C7" s="568"/>
      <c r="D7" s="569"/>
      <c r="E7" s="569"/>
      <c r="F7" s="569"/>
      <c r="G7" s="569"/>
      <c r="H7" s="569"/>
      <c r="I7" s="569"/>
      <c r="J7" s="569"/>
      <c r="K7" s="569"/>
      <c r="L7" s="569"/>
      <c r="M7" s="570" t="n">
        <v>3</v>
      </c>
      <c r="N7" s="569"/>
      <c r="O7" s="569"/>
      <c r="P7" s="569"/>
      <c r="Q7" s="569"/>
      <c r="R7" s="571"/>
      <c r="S7" s="569"/>
      <c r="T7" s="572"/>
      <c r="U7" s="572"/>
      <c r="V7" s="572"/>
      <c r="W7" s="572"/>
      <c r="X7" s="572"/>
      <c r="Y7" s="572"/>
      <c r="Z7" s="572"/>
      <c r="AA7" s="572"/>
      <c r="AB7" s="572"/>
      <c r="AC7" s="572"/>
      <c r="AD7" s="572"/>
      <c r="AE7" s="572"/>
      <c r="AF7" s="572"/>
      <c r="AG7" s="572"/>
      <c r="AH7" s="572"/>
      <c r="AI7" s="573" t="n">
        <v>3</v>
      </c>
      <c r="AJ7" s="574"/>
    </row>
    <row r="8" customFormat="false" ht="15.8" hidden="false" customHeight="false" outlineLevel="0" collapsed="false">
      <c r="A8" s="557" t="s">
        <v>425</v>
      </c>
      <c r="B8" s="558" t="s">
        <v>643</v>
      </c>
      <c r="C8" s="561" t="n">
        <v>1</v>
      </c>
      <c r="D8" s="560"/>
      <c r="E8" s="560"/>
      <c r="F8" s="560"/>
      <c r="G8" s="560"/>
      <c r="H8" s="560"/>
      <c r="I8" s="560"/>
      <c r="J8" s="560"/>
      <c r="K8" s="560"/>
      <c r="L8" s="560"/>
      <c r="M8" s="560"/>
      <c r="N8" s="561" t="n">
        <v>6</v>
      </c>
      <c r="O8" s="560"/>
      <c r="P8" s="561" t="n">
        <v>1</v>
      </c>
      <c r="Q8" s="560"/>
      <c r="R8" s="560"/>
      <c r="S8" s="559"/>
      <c r="T8" s="563"/>
      <c r="U8" s="563"/>
      <c r="V8" s="563"/>
      <c r="W8" s="563"/>
      <c r="X8" s="563"/>
      <c r="Y8" s="563"/>
      <c r="Z8" s="563"/>
      <c r="AA8" s="563"/>
      <c r="AB8" s="563"/>
      <c r="AC8" s="563"/>
      <c r="AD8" s="563"/>
      <c r="AE8" s="563"/>
      <c r="AF8" s="563"/>
      <c r="AG8" s="563"/>
      <c r="AH8" s="575"/>
      <c r="AI8" s="576" t="n">
        <v>8</v>
      </c>
      <c r="AJ8" s="565"/>
    </row>
    <row r="9" customFormat="false" ht="15.8" hidden="false" customHeight="false" outlineLevel="0" collapsed="false">
      <c r="A9" s="577"/>
      <c r="B9" s="578" t="s">
        <v>2695</v>
      </c>
      <c r="C9" s="579"/>
      <c r="D9" s="579"/>
      <c r="E9" s="579"/>
      <c r="F9" s="579"/>
      <c r="G9" s="579"/>
      <c r="H9" s="579"/>
      <c r="I9" s="579"/>
      <c r="J9" s="579"/>
      <c r="K9" s="579"/>
      <c r="L9" s="579"/>
      <c r="M9" s="579"/>
      <c r="N9" s="579"/>
      <c r="O9" s="579"/>
      <c r="P9" s="579"/>
      <c r="Q9" s="579"/>
      <c r="R9" s="580" t="n">
        <v>1</v>
      </c>
      <c r="S9" s="581"/>
      <c r="T9" s="582"/>
      <c r="U9" s="582"/>
      <c r="V9" s="582"/>
      <c r="W9" s="582"/>
      <c r="X9" s="582"/>
      <c r="Y9" s="582"/>
      <c r="Z9" s="582"/>
      <c r="AA9" s="582"/>
      <c r="AB9" s="582"/>
      <c r="AC9" s="582"/>
      <c r="AD9" s="582"/>
      <c r="AE9" s="582"/>
      <c r="AF9" s="582"/>
      <c r="AG9" s="582"/>
      <c r="AH9" s="583"/>
      <c r="AI9" s="584" t="n">
        <v>1</v>
      </c>
      <c r="AJ9" s="585"/>
    </row>
    <row r="10" customFormat="false" ht="15.8" hidden="false" customHeight="false" outlineLevel="0" collapsed="false">
      <c r="A10" s="577"/>
      <c r="B10" s="578" t="s">
        <v>3662</v>
      </c>
      <c r="C10" s="579"/>
      <c r="D10" s="580" t="n">
        <v>3</v>
      </c>
      <c r="E10" s="580" t="n">
        <v>2</v>
      </c>
      <c r="F10" s="579"/>
      <c r="G10" s="579"/>
      <c r="H10" s="579"/>
      <c r="I10" s="579"/>
      <c r="J10" s="579"/>
      <c r="K10" s="579"/>
      <c r="L10" s="579"/>
      <c r="M10" s="579"/>
      <c r="N10" s="579"/>
      <c r="O10" s="579"/>
      <c r="P10" s="579"/>
      <c r="Q10" s="579"/>
      <c r="R10" s="579"/>
      <c r="S10" s="581"/>
      <c r="T10" s="582"/>
      <c r="U10" s="582"/>
      <c r="V10" s="582"/>
      <c r="W10" s="582"/>
      <c r="X10" s="582"/>
      <c r="Y10" s="582"/>
      <c r="Z10" s="582"/>
      <c r="AA10" s="582"/>
      <c r="AB10" s="582"/>
      <c r="AC10" s="582"/>
      <c r="AD10" s="582"/>
      <c r="AE10" s="582"/>
      <c r="AF10" s="582"/>
      <c r="AG10" s="582"/>
      <c r="AH10" s="583"/>
      <c r="AI10" s="584" t="n">
        <v>5</v>
      </c>
      <c r="AJ10" s="585"/>
    </row>
    <row r="11" customFormat="false" ht="15.8" hidden="false" customHeight="false" outlineLevel="0" collapsed="false">
      <c r="A11" s="577"/>
      <c r="B11" s="578" t="s">
        <v>3765</v>
      </c>
      <c r="C11" s="579"/>
      <c r="D11" s="580" t="n">
        <v>13</v>
      </c>
      <c r="E11" s="579"/>
      <c r="F11" s="579"/>
      <c r="G11" s="579"/>
      <c r="H11" s="579"/>
      <c r="I11" s="579"/>
      <c r="J11" s="579"/>
      <c r="K11" s="579"/>
      <c r="L11" s="579"/>
      <c r="M11" s="579"/>
      <c r="N11" s="579"/>
      <c r="O11" s="579"/>
      <c r="P11" s="579"/>
      <c r="Q11" s="579"/>
      <c r="R11" s="579"/>
      <c r="S11" s="581"/>
      <c r="T11" s="582"/>
      <c r="U11" s="582"/>
      <c r="V11" s="582"/>
      <c r="W11" s="582"/>
      <c r="X11" s="582"/>
      <c r="Y11" s="582"/>
      <c r="Z11" s="582"/>
      <c r="AA11" s="582"/>
      <c r="AB11" s="582"/>
      <c r="AC11" s="582"/>
      <c r="AD11" s="582"/>
      <c r="AE11" s="582"/>
      <c r="AF11" s="582"/>
      <c r="AG11" s="582"/>
      <c r="AH11" s="583"/>
      <c r="AI11" s="584" t="n">
        <v>13</v>
      </c>
      <c r="AJ11" s="585"/>
    </row>
    <row r="12" customFormat="false" ht="15.8" hidden="false" customHeight="false" outlineLevel="0" collapsed="false">
      <c r="A12" s="577"/>
      <c r="B12" s="578" t="s">
        <v>635</v>
      </c>
      <c r="C12" s="579"/>
      <c r="D12" s="579"/>
      <c r="E12" s="579"/>
      <c r="F12" s="579"/>
      <c r="G12" s="579"/>
      <c r="H12" s="579"/>
      <c r="I12" s="579"/>
      <c r="J12" s="579"/>
      <c r="K12" s="579"/>
      <c r="L12" s="579"/>
      <c r="M12" s="579"/>
      <c r="N12" s="579"/>
      <c r="O12" s="579"/>
      <c r="P12" s="580" t="n">
        <v>1</v>
      </c>
      <c r="Q12" s="579"/>
      <c r="R12" s="579"/>
      <c r="S12" s="581"/>
      <c r="T12" s="582"/>
      <c r="U12" s="582"/>
      <c r="V12" s="582"/>
      <c r="W12" s="582"/>
      <c r="X12" s="582"/>
      <c r="Y12" s="582"/>
      <c r="Z12" s="582"/>
      <c r="AA12" s="582"/>
      <c r="AB12" s="582"/>
      <c r="AC12" s="582"/>
      <c r="AD12" s="582"/>
      <c r="AE12" s="582"/>
      <c r="AF12" s="582"/>
      <c r="AG12" s="582"/>
      <c r="AH12" s="583"/>
      <c r="AI12" s="584" t="n">
        <v>1</v>
      </c>
      <c r="AJ12" s="585"/>
    </row>
    <row r="13" customFormat="false" ht="15.8" hidden="false" customHeight="false" outlineLevel="0" collapsed="false">
      <c r="A13" s="577"/>
      <c r="B13" s="578" t="s">
        <v>424</v>
      </c>
      <c r="C13" s="580" t="n">
        <v>2</v>
      </c>
      <c r="D13" s="579"/>
      <c r="E13" s="579"/>
      <c r="F13" s="579"/>
      <c r="G13" s="579"/>
      <c r="H13" s="579"/>
      <c r="I13" s="579"/>
      <c r="J13" s="579"/>
      <c r="K13" s="579"/>
      <c r="L13" s="579"/>
      <c r="M13" s="579"/>
      <c r="N13" s="579"/>
      <c r="O13" s="579"/>
      <c r="P13" s="579"/>
      <c r="Q13" s="579"/>
      <c r="R13" s="580" t="n">
        <v>18</v>
      </c>
      <c r="S13" s="581"/>
      <c r="T13" s="582"/>
      <c r="U13" s="582"/>
      <c r="V13" s="582"/>
      <c r="W13" s="582"/>
      <c r="X13" s="582"/>
      <c r="Y13" s="582"/>
      <c r="Z13" s="582"/>
      <c r="AA13" s="582"/>
      <c r="AB13" s="582"/>
      <c r="AC13" s="582"/>
      <c r="AD13" s="582"/>
      <c r="AE13" s="582"/>
      <c r="AF13" s="582"/>
      <c r="AG13" s="582"/>
      <c r="AH13" s="583"/>
      <c r="AI13" s="584" t="n">
        <v>20</v>
      </c>
      <c r="AJ13" s="585"/>
    </row>
    <row r="14" customFormat="false" ht="15.8" hidden="false" customHeight="false" outlineLevel="0" collapsed="false">
      <c r="A14" s="566"/>
      <c r="B14" s="567" t="s">
        <v>3608</v>
      </c>
      <c r="C14" s="569"/>
      <c r="D14" s="570" t="n">
        <v>13</v>
      </c>
      <c r="E14" s="569"/>
      <c r="F14" s="569"/>
      <c r="G14" s="569"/>
      <c r="H14" s="569"/>
      <c r="I14" s="569"/>
      <c r="J14" s="569"/>
      <c r="K14" s="569"/>
      <c r="L14" s="569"/>
      <c r="M14" s="569"/>
      <c r="N14" s="569"/>
      <c r="O14" s="569"/>
      <c r="P14" s="569"/>
      <c r="Q14" s="569"/>
      <c r="R14" s="569"/>
      <c r="S14" s="568"/>
      <c r="T14" s="572"/>
      <c r="U14" s="572"/>
      <c r="V14" s="572"/>
      <c r="W14" s="572"/>
      <c r="X14" s="572"/>
      <c r="Y14" s="572"/>
      <c r="Z14" s="572"/>
      <c r="AA14" s="572"/>
      <c r="AB14" s="572"/>
      <c r="AC14" s="572"/>
      <c r="AD14" s="572"/>
      <c r="AE14" s="572"/>
      <c r="AF14" s="572"/>
      <c r="AG14" s="572"/>
      <c r="AH14" s="586"/>
      <c r="AI14" s="587" t="n">
        <v>13</v>
      </c>
      <c r="AJ14" s="574"/>
    </row>
    <row r="15" customFormat="false" ht="15.8" hidden="false" customHeight="false" outlineLevel="0" collapsed="false">
      <c r="A15" s="557" t="s">
        <v>337</v>
      </c>
      <c r="B15" s="558" t="s">
        <v>366</v>
      </c>
      <c r="C15" s="559"/>
      <c r="D15" s="560"/>
      <c r="E15" s="561" t="n">
        <v>2</v>
      </c>
      <c r="F15" s="560"/>
      <c r="G15" s="561" t="n">
        <v>3</v>
      </c>
      <c r="H15" s="560"/>
      <c r="I15" s="560"/>
      <c r="J15" s="560"/>
      <c r="K15" s="560"/>
      <c r="L15" s="560"/>
      <c r="M15" s="560"/>
      <c r="N15" s="560"/>
      <c r="O15" s="560"/>
      <c r="P15" s="560"/>
      <c r="Q15" s="560"/>
      <c r="R15" s="588"/>
      <c r="S15" s="560"/>
      <c r="T15" s="563"/>
      <c r="U15" s="563"/>
      <c r="V15" s="563"/>
      <c r="W15" s="563"/>
      <c r="X15" s="563"/>
      <c r="Y15" s="563"/>
      <c r="Z15" s="563"/>
      <c r="AA15" s="563"/>
      <c r="AB15" s="563"/>
      <c r="AC15" s="563"/>
      <c r="AD15" s="563"/>
      <c r="AE15" s="563"/>
      <c r="AF15" s="563"/>
      <c r="AG15" s="563"/>
      <c r="AH15" s="563"/>
      <c r="AI15" s="564" t="n">
        <v>5</v>
      </c>
      <c r="AJ15" s="565"/>
    </row>
    <row r="16" customFormat="false" ht="15.8" hidden="false" customHeight="false" outlineLevel="0" collapsed="false">
      <c r="A16" s="577"/>
      <c r="B16" s="578" t="s">
        <v>379</v>
      </c>
      <c r="C16" s="581"/>
      <c r="D16" s="580" t="n">
        <v>21</v>
      </c>
      <c r="E16" s="580" t="n">
        <v>81</v>
      </c>
      <c r="F16" s="579"/>
      <c r="G16" s="579"/>
      <c r="H16" s="580" t="n">
        <v>12</v>
      </c>
      <c r="I16" s="579"/>
      <c r="J16" s="579"/>
      <c r="K16" s="579"/>
      <c r="L16" s="579"/>
      <c r="M16" s="579"/>
      <c r="N16" s="579"/>
      <c r="O16" s="579"/>
      <c r="P16" s="580" t="n">
        <v>3</v>
      </c>
      <c r="Q16" s="579"/>
      <c r="R16" s="589"/>
      <c r="S16" s="579"/>
      <c r="T16" s="582"/>
      <c r="U16" s="590" t="n">
        <v>16</v>
      </c>
      <c r="V16" s="582"/>
      <c r="W16" s="582"/>
      <c r="X16" s="582"/>
      <c r="Y16" s="582"/>
      <c r="Z16" s="582"/>
      <c r="AA16" s="582"/>
      <c r="AB16" s="582"/>
      <c r="AC16" s="582"/>
      <c r="AD16" s="582"/>
      <c r="AE16" s="582"/>
      <c r="AF16" s="582"/>
      <c r="AG16" s="582"/>
      <c r="AH16" s="582"/>
      <c r="AI16" s="591" t="n">
        <v>117</v>
      </c>
      <c r="AJ16" s="592" t="n">
        <v>16</v>
      </c>
    </row>
    <row r="17" customFormat="false" ht="15.8" hidden="false" customHeight="false" outlineLevel="0" collapsed="false">
      <c r="A17" s="577"/>
      <c r="B17" s="578" t="s">
        <v>3564</v>
      </c>
      <c r="C17" s="581"/>
      <c r="D17" s="579"/>
      <c r="E17" s="579"/>
      <c r="F17" s="579"/>
      <c r="G17" s="579"/>
      <c r="H17" s="579"/>
      <c r="I17" s="579"/>
      <c r="J17" s="579"/>
      <c r="K17" s="579"/>
      <c r="L17" s="580" t="n">
        <v>1</v>
      </c>
      <c r="M17" s="579"/>
      <c r="N17" s="579"/>
      <c r="O17" s="579"/>
      <c r="P17" s="579"/>
      <c r="Q17" s="579"/>
      <c r="R17" s="589"/>
      <c r="S17" s="579"/>
      <c r="T17" s="582"/>
      <c r="U17" s="582"/>
      <c r="V17" s="582"/>
      <c r="W17" s="582"/>
      <c r="X17" s="582"/>
      <c r="Y17" s="582"/>
      <c r="Z17" s="582"/>
      <c r="AA17" s="582"/>
      <c r="AB17" s="582"/>
      <c r="AC17" s="582"/>
      <c r="AD17" s="582"/>
      <c r="AE17" s="582"/>
      <c r="AF17" s="582"/>
      <c r="AG17" s="582"/>
      <c r="AH17" s="582"/>
      <c r="AI17" s="591" t="n">
        <v>1</v>
      </c>
      <c r="AJ17" s="585"/>
    </row>
    <row r="18" customFormat="false" ht="15.8" hidden="false" customHeight="false" outlineLevel="0" collapsed="false">
      <c r="A18" s="577"/>
      <c r="B18" s="578" t="s">
        <v>3648</v>
      </c>
      <c r="C18" s="581"/>
      <c r="D18" s="580" t="n">
        <v>2</v>
      </c>
      <c r="E18" s="579"/>
      <c r="F18" s="579"/>
      <c r="G18" s="579"/>
      <c r="H18" s="579"/>
      <c r="I18" s="579"/>
      <c r="J18" s="579"/>
      <c r="K18" s="579"/>
      <c r="L18" s="579"/>
      <c r="M18" s="579"/>
      <c r="N18" s="579"/>
      <c r="O18" s="579"/>
      <c r="P18" s="579"/>
      <c r="Q18" s="579"/>
      <c r="R18" s="589"/>
      <c r="S18" s="579"/>
      <c r="T18" s="582"/>
      <c r="U18" s="582"/>
      <c r="V18" s="582"/>
      <c r="W18" s="582"/>
      <c r="X18" s="582"/>
      <c r="Y18" s="582"/>
      <c r="Z18" s="582"/>
      <c r="AA18" s="582"/>
      <c r="AB18" s="582"/>
      <c r="AC18" s="582"/>
      <c r="AD18" s="582"/>
      <c r="AE18" s="582"/>
      <c r="AF18" s="582"/>
      <c r="AG18" s="582"/>
      <c r="AH18" s="582"/>
      <c r="AI18" s="591" t="n">
        <v>2</v>
      </c>
      <c r="AJ18" s="585"/>
    </row>
    <row r="19" customFormat="false" ht="15.8" hidden="false" customHeight="false" outlineLevel="0" collapsed="false">
      <c r="A19" s="577"/>
      <c r="B19" s="578" t="s">
        <v>2423</v>
      </c>
      <c r="C19" s="581"/>
      <c r="D19" s="579"/>
      <c r="E19" s="579"/>
      <c r="F19" s="579"/>
      <c r="G19" s="579"/>
      <c r="H19" s="579"/>
      <c r="I19" s="580" t="n">
        <v>1</v>
      </c>
      <c r="J19" s="579"/>
      <c r="K19" s="579"/>
      <c r="L19" s="579"/>
      <c r="M19" s="580" t="n">
        <v>1</v>
      </c>
      <c r="N19" s="579"/>
      <c r="O19" s="579"/>
      <c r="P19" s="579"/>
      <c r="Q19" s="579"/>
      <c r="R19" s="589"/>
      <c r="S19" s="579"/>
      <c r="T19" s="582"/>
      <c r="U19" s="582"/>
      <c r="V19" s="582"/>
      <c r="W19" s="582"/>
      <c r="X19" s="582"/>
      <c r="Y19" s="582"/>
      <c r="Z19" s="582"/>
      <c r="AA19" s="582"/>
      <c r="AB19" s="582"/>
      <c r="AC19" s="582"/>
      <c r="AD19" s="582"/>
      <c r="AE19" s="582"/>
      <c r="AF19" s="582"/>
      <c r="AG19" s="582"/>
      <c r="AH19" s="582"/>
      <c r="AI19" s="591" t="n">
        <v>2</v>
      </c>
      <c r="AJ19" s="585"/>
    </row>
    <row r="20" customFormat="false" ht="15.8" hidden="false" customHeight="false" outlineLevel="0" collapsed="false">
      <c r="A20" s="577"/>
      <c r="B20" s="578" t="s">
        <v>2451</v>
      </c>
      <c r="C20" s="581"/>
      <c r="D20" s="579"/>
      <c r="E20" s="579"/>
      <c r="F20" s="579"/>
      <c r="G20" s="579"/>
      <c r="H20" s="580" t="n">
        <v>1</v>
      </c>
      <c r="I20" s="579"/>
      <c r="J20" s="579"/>
      <c r="K20" s="579"/>
      <c r="L20" s="579"/>
      <c r="M20" s="580" t="n">
        <v>3</v>
      </c>
      <c r="N20" s="579"/>
      <c r="O20" s="579"/>
      <c r="P20" s="579"/>
      <c r="Q20" s="579"/>
      <c r="R20" s="589"/>
      <c r="S20" s="579"/>
      <c r="T20" s="582"/>
      <c r="U20" s="582"/>
      <c r="V20" s="582"/>
      <c r="W20" s="582"/>
      <c r="X20" s="582"/>
      <c r="Y20" s="582"/>
      <c r="Z20" s="582"/>
      <c r="AA20" s="582"/>
      <c r="AB20" s="582"/>
      <c r="AC20" s="582"/>
      <c r="AD20" s="582"/>
      <c r="AE20" s="582"/>
      <c r="AF20" s="582"/>
      <c r="AG20" s="582"/>
      <c r="AH20" s="582"/>
      <c r="AI20" s="591" t="n">
        <v>4</v>
      </c>
      <c r="AJ20" s="585"/>
    </row>
    <row r="21" customFormat="false" ht="15.8" hidden="false" customHeight="false" outlineLevel="0" collapsed="false">
      <c r="A21" s="566"/>
      <c r="B21" s="567" t="s">
        <v>3094</v>
      </c>
      <c r="C21" s="568"/>
      <c r="D21" s="569"/>
      <c r="E21" s="569"/>
      <c r="F21" s="569"/>
      <c r="G21" s="569"/>
      <c r="H21" s="569"/>
      <c r="I21" s="569"/>
      <c r="J21" s="569"/>
      <c r="K21" s="570" t="n">
        <v>5</v>
      </c>
      <c r="L21" s="569"/>
      <c r="M21" s="569"/>
      <c r="N21" s="569"/>
      <c r="O21" s="569"/>
      <c r="P21" s="569"/>
      <c r="Q21" s="569"/>
      <c r="R21" s="571"/>
      <c r="S21" s="569"/>
      <c r="T21" s="572"/>
      <c r="U21" s="572"/>
      <c r="V21" s="572"/>
      <c r="W21" s="572"/>
      <c r="X21" s="572"/>
      <c r="Y21" s="572"/>
      <c r="Z21" s="572"/>
      <c r="AA21" s="572"/>
      <c r="AB21" s="572"/>
      <c r="AC21" s="572"/>
      <c r="AD21" s="572"/>
      <c r="AE21" s="572"/>
      <c r="AF21" s="572"/>
      <c r="AG21" s="572"/>
      <c r="AH21" s="572"/>
      <c r="AI21" s="573" t="n">
        <v>5</v>
      </c>
      <c r="AJ21" s="574"/>
    </row>
    <row r="22" customFormat="false" ht="15.8" hidden="false" customHeight="false" outlineLevel="0" collapsed="false">
      <c r="A22" s="557" t="s">
        <v>395</v>
      </c>
      <c r="B22" s="558" t="s">
        <v>2531</v>
      </c>
      <c r="C22" s="560"/>
      <c r="D22" s="561" t="n">
        <v>4</v>
      </c>
      <c r="E22" s="560"/>
      <c r="F22" s="560"/>
      <c r="G22" s="560"/>
      <c r="H22" s="560"/>
      <c r="I22" s="560"/>
      <c r="J22" s="560"/>
      <c r="K22" s="560"/>
      <c r="L22" s="560"/>
      <c r="M22" s="560"/>
      <c r="N22" s="561" t="n">
        <v>3</v>
      </c>
      <c r="O22" s="560"/>
      <c r="P22" s="560"/>
      <c r="Q22" s="560"/>
      <c r="R22" s="560"/>
      <c r="S22" s="559"/>
      <c r="T22" s="563"/>
      <c r="U22" s="563"/>
      <c r="V22" s="563"/>
      <c r="W22" s="563"/>
      <c r="X22" s="563"/>
      <c r="Y22" s="563"/>
      <c r="Z22" s="563"/>
      <c r="AA22" s="563"/>
      <c r="AB22" s="563"/>
      <c r="AC22" s="563"/>
      <c r="AD22" s="563"/>
      <c r="AE22" s="563"/>
      <c r="AF22" s="563"/>
      <c r="AG22" s="563"/>
      <c r="AH22" s="575"/>
      <c r="AI22" s="576" t="n">
        <v>7</v>
      </c>
      <c r="AJ22" s="565"/>
    </row>
    <row r="23" customFormat="false" ht="15.8" hidden="false" customHeight="false" outlineLevel="0" collapsed="false">
      <c r="A23" s="577"/>
      <c r="B23" s="578" t="s">
        <v>2862</v>
      </c>
      <c r="C23" s="579"/>
      <c r="D23" s="579"/>
      <c r="E23" s="579"/>
      <c r="F23" s="579"/>
      <c r="G23" s="579"/>
      <c r="H23" s="580" t="n">
        <v>2</v>
      </c>
      <c r="I23" s="580" t="n">
        <v>3</v>
      </c>
      <c r="J23" s="579"/>
      <c r="K23" s="580" t="n">
        <v>2</v>
      </c>
      <c r="L23" s="580" t="n">
        <v>7</v>
      </c>
      <c r="M23" s="579"/>
      <c r="N23" s="579"/>
      <c r="O23" s="579"/>
      <c r="P23" s="579"/>
      <c r="Q23" s="579"/>
      <c r="R23" s="579"/>
      <c r="S23" s="581"/>
      <c r="T23" s="582"/>
      <c r="U23" s="582"/>
      <c r="V23" s="582"/>
      <c r="W23" s="582"/>
      <c r="X23" s="582"/>
      <c r="Y23" s="582"/>
      <c r="Z23" s="582"/>
      <c r="AA23" s="582"/>
      <c r="AB23" s="582"/>
      <c r="AC23" s="582"/>
      <c r="AD23" s="582"/>
      <c r="AE23" s="582"/>
      <c r="AF23" s="582"/>
      <c r="AG23" s="582"/>
      <c r="AH23" s="583"/>
      <c r="AI23" s="584" t="n">
        <v>14</v>
      </c>
      <c r="AJ23" s="585"/>
    </row>
    <row r="24" customFormat="false" ht="15.8" hidden="false" customHeight="false" outlineLevel="0" collapsed="false">
      <c r="A24" s="577"/>
      <c r="B24" s="578" t="s">
        <v>412</v>
      </c>
      <c r="C24" s="580" t="n">
        <v>15</v>
      </c>
      <c r="D24" s="580" t="n">
        <v>24</v>
      </c>
      <c r="E24" s="580" t="n">
        <v>6</v>
      </c>
      <c r="F24" s="580" t="n">
        <v>67</v>
      </c>
      <c r="G24" s="579"/>
      <c r="H24" s="580" t="n">
        <v>25</v>
      </c>
      <c r="I24" s="580" t="n">
        <v>7</v>
      </c>
      <c r="J24" s="579"/>
      <c r="K24" s="580" t="n">
        <v>14</v>
      </c>
      <c r="L24" s="580" t="n">
        <v>1</v>
      </c>
      <c r="M24" s="580" t="n">
        <v>4</v>
      </c>
      <c r="N24" s="580" t="n">
        <v>25</v>
      </c>
      <c r="O24" s="579"/>
      <c r="P24" s="579"/>
      <c r="Q24" s="579"/>
      <c r="R24" s="579"/>
      <c r="S24" s="581"/>
      <c r="T24" s="582"/>
      <c r="U24" s="582"/>
      <c r="V24" s="582"/>
      <c r="W24" s="582"/>
      <c r="X24" s="582"/>
      <c r="Y24" s="582"/>
      <c r="Z24" s="582"/>
      <c r="AA24" s="582"/>
      <c r="AB24" s="582"/>
      <c r="AC24" s="582"/>
      <c r="AD24" s="582"/>
      <c r="AE24" s="582"/>
      <c r="AF24" s="582"/>
      <c r="AG24" s="582"/>
      <c r="AH24" s="583"/>
      <c r="AI24" s="584" t="n">
        <v>188</v>
      </c>
      <c r="AJ24" s="585"/>
    </row>
    <row r="25" customFormat="false" ht="15.8" hidden="false" customHeight="false" outlineLevel="0" collapsed="false">
      <c r="A25" s="577"/>
      <c r="B25" s="578" t="s">
        <v>394</v>
      </c>
      <c r="C25" s="579"/>
      <c r="D25" s="580" t="n">
        <v>1</v>
      </c>
      <c r="E25" s="579"/>
      <c r="F25" s="579"/>
      <c r="G25" s="579"/>
      <c r="H25" s="580" t="n">
        <v>2</v>
      </c>
      <c r="I25" s="579"/>
      <c r="J25" s="579"/>
      <c r="K25" s="580" t="n">
        <v>51</v>
      </c>
      <c r="L25" s="579"/>
      <c r="M25" s="580" t="n">
        <v>1</v>
      </c>
      <c r="N25" s="579"/>
      <c r="O25" s="579"/>
      <c r="P25" s="579"/>
      <c r="Q25" s="579"/>
      <c r="R25" s="579"/>
      <c r="S25" s="581"/>
      <c r="T25" s="582"/>
      <c r="U25" s="582"/>
      <c r="V25" s="582"/>
      <c r="W25" s="582"/>
      <c r="X25" s="582"/>
      <c r="Y25" s="582"/>
      <c r="Z25" s="582"/>
      <c r="AA25" s="582"/>
      <c r="AB25" s="582"/>
      <c r="AC25" s="582"/>
      <c r="AD25" s="582"/>
      <c r="AE25" s="582"/>
      <c r="AF25" s="582"/>
      <c r="AG25" s="582"/>
      <c r="AH25" s="583"/>
      <c r="AI25" s="584" t="n">
        <v>55</v>
      </c>
      <c r="AJ25" s="585"/>
    </row>
    <row r="26" customFormat="false" ht="15.8" hidden="false" customHeight="false" outlineLevel="0" collapsed="false">
      <c r="A26" s="577"/>
      <c r="B26" s="578" t="s">
        <v>759</v>
      </c>
      <c r="C26" s="579"/>
      <c r="D26" s="579"/>
      <c r="E26" s="580" t="n">
        <v>3</v>
      </c>
      <c r="F26" s="580" t="n">
        <v>6</v>
      </c>
      <c r="G26" s="579"/>
      <c r="H26" s="580" t="n">
        <v>11</v>
      </c>
      <c r="I26" s="579"/>
      <c r="J26" s="579"/>
      <c r="K26" s="580" t="n">
        <v>57</v>
      </c>
      <c r="L26" s="579"/>
      <c r="M26" s="580" t="n">
        <v>8</v>
      </c>
      <c r="N26" s="579"/>
      <c r="O26" s="579"/>
      <c r="P26" s="579"/>
      <c r="Q26" s="579"/>
      <c r="R26" s="579"/>
      <c r="S26" s="581"/>
      <c r="T26" s="582"/>
      <c r="U26" s="582"/>
      <c r="V26" s="582"/>
      <c r="W26" s="582"/>
      <c r="X26" s="582"/>
      <c r="Y26" s="582"/>
      <c r="Z26" s="582"/>
      <c r="AA26" s="590" t="n">
        <v>13</v>
      </c>
      <c r="AB26" s="582"/>
      <c r="AC26" s="590" t="n">
        <v>2</v>
      </c>
      <c r="AD26" s="582"/>
      <c r="AE26" s="582"/>
      <c r="AF26" s="582"/>
      <c r="AG26" s="582"/>
      <c r="AH26" s="583"/>
      <c r="AI26" s="584" t="n">
        <v>85</v>
      </c>
      <c r="AJ26" s="592" t="n">
        <v>15</v>
      </c>
    </row>
    <row r="27" customFormat="false" ht="15.8" hidden="false" customHeight="false" outlineLevel="0" collapsed="false">
      <c r="A27" s="577"/>
      <c r="B27" s="578" t="s">
        <v>650</v>
      </c>
      <c r="C27" s="580" t="n">
        <v>38</v>
      </c>
      <c r="D27" s="580" t="n">
        <v>5</v>
      </c>
      <c r="E27" s="579"/>
      <c r="F27" s="580" t="n">
        <v>155</v>
      </c>
      <c r="G27" s="579"/>
      <c r="H27" s="580" t="n">
        <v>218</v>
      </c>
      <c r="I27" s="579"/>
      <c r="J27" s="580" t="n">
        <v>32</v>
      </c>
      <c r="K27" s="580" t="n">
        <v>52</v>
      </c>
      <c r="L27" s="579"/>
      <c r="M27" s="579"/>
      <c r="N27" s="579"/>
      <c r="O27" s="580" t="n">
        <v>2</v>
      </c>
      <c r="P27" s="579"/>
      <c r="Q27" s="579"/>
      <c r="R27" s="579"/>
      <c r="S27" s="581"/>
      <c r="T27" s="582"/>
      <c r="U27" s="582"/>
      <c r="V27" s="582"/>
      <c r="W27" s="582"/>
      <c r="X27" s="582"/>
      <c r="Y27" s="582"/>
      <c r="Z27" s="582"/>
      <c r="AA27" s="582"/>
      <c r="AB27" s="582"/>
      <c r="AC27" s="582"/>
      <c r="AD27" s="582"/>
      <c r="AE27" s="582"/>
      <c r="AF27" s="582"/>
      <c r="AG27" s="582"/>
      <c r="AH27" s="583"/>
      <c r="AI27" s="584" t="n">
        <v>502</v>
      </c>
      <c r="AJ27" s="585"/>
    </row>
    <row r="28" customFormat="false" ht="15.8" hidden="false" customHeight="false" outlineLevel="0" collapsed="false">
      <c r="A28" s="577"/>
      <c r="B28" s="578" t="s">
        <v>2815</v>
      </c>
      <c r="C28" s="579"/>
      <c r="D28" s="579"/>
      <c r="E28" s="579"/>
      <c r="F28" s="579"/>
      <c r="G28" s="579"/>
      <c r="H28" s="580" t="n">
        <v>2</v>
      </c>
      <c r="I28" s="579"/>
      <c r="J28" s="579"/>
      <c r="K28" s="580" t="n">
        <v>2</v>
      </c>
      <c r="L28" s="579"/>
      <c r="M28" s="579"/>
      <c r="N28" s="579"/>
      <c r="O28" s="579"/>
      <c r="P28" s="579"/>
      <c r="Q28" s="579"/>
      <c r="R28" s="579"/>
      <c r="S28" s="581"/>
      <c r="T28" s="582"/>
      <c r="U28" s="582"/>
      <c r="V28" s="582"/>
      <c r="W28" s="582"/>
      <c r="X28" s="582"/>
      <c r="Y28" s="582"/>
      <c r="Z28" s="582"/>
      <c r="AA28" s="582"/>
      <c r="AB28" s="582"/>
      <c r="AC28" s="582"/>
      <c r="AD28" s="582"/>
      <c r="AE28" s="582"/>
      <c r="AF28" s="582"/>
      <c r="AG28" s="582"/>
      <c r="AH28" s="583"/>
      <c r="AI28" s="584" t="n">
        <v>4</v>
      </c>
      <c r="AJ28" s="585"/>
    </row>
    <row r="29" customFormat="false" ht="15.8" hidden="false" customHeight="false" outlineLevel="0" collapsed="false">
      <c r="A29" s="577"/>
      <c r="B29" s="578" t="s">
        <v>2754</v>
      </c>
      <c r="C29" s="579"/>
      <c r="D29" s="580" t="n">
        <v>16</v>
      </c>
      <c r="E29" s="579"/>
      <c r="F29" s="579"/>
      <c r="G29" s="579"/>
      <c r="H29" s="580" t="n">
        <v>18</v>
      </c>
      <c r="I29" s="579"/>
      <c r="J29" s="579"/>
      <c r="K29" s="580" t="n">
        <v>2</v>
      </c>
      <c r="L29" s="579"/>
      <c r="M29" s="579"/>
      <c r="N29" s="579"/>
      <c r="O29" s="579"/>
      <c r="P29" s="579"/>
      <c r="Q29" s="579"/>
      <c r="R29" s="579"/>
      <c r="S29" s="581"/>
      <c r="T29" s="582"/>
      <c r="U29" s="582"/>
      <c r="V29" s="582"/>
      <c r="W29" s="582"/>
      <c r="X29" s="582"/>
      <c r="Y29" s="582"/>
      <c r="Z29" s="582"/>
      <c r="AA29" s="582"/>
      <c r="AB29" s="582"/>
      <c r="AC29" s="582"/>
      <c r="AD29" s="582"/>
      <c r="AE29" s="582"/>
      <c r="AF29" s="582"/>
      <c r="AG29" s="582"/>
      <c r="AH29" s="583"/>
      <c r="AI29" s="584" t="n">
        <v>36</v>
      </c>
      <c r="AJ29" s="585"/>
    </row>
    <row r="30" customFormat="false" ht="15.8" hidden="false" customHeight="false" outlineLevel="0" collapsed="false">
      <c r="A30" s="577"/>
      <c r="B30" s="578" t="s">
        <v>2007</v>
      </c>
      <c r="C30" s="579"/>
      <c r="D30" s="579"/>
      <c r="E30" s="579"/>
      <c r="F30" s="580" t="n">
        <v>1</v>
      </c>
      <c r="G30" s="579"/>
      <c r="H30" s="579"/>
      <c r="I30" s="579"/>
      <c r="J30" s="579"/>
      <c r="K30" s="580" t="n">
        <v>2</v>
      </c>
      <c r="L30" s="579"/>
      <c r="M30" s="580" t="n">
        <v>2</v>
      </c>
      <c r="N30" s="579"/>
      <c r="O30" s="579"/>
      <c r="P30" s="579"/>
      <c r="Q30" s="579"/>
      <c r="R30" s="579"/>
      <c r="S30" s="581"/>
      <c r="T30" s="582"/>
      <c r="U30" s="582"/>
      <c r="V30" s="582"/>
      <c r="W30" s="582"/>
      <c r="X30" s="582"/>
      <c r="Y30" s="582"/>
      <c r="Z30" s="582"/>
      <c r="AA30" s="582"/>
      <c r="AB30" s="582"/>
      <c r="AC30" s="582"/>
      <c r="AD30" s="582"/>
      <c r="AE30" s="582"/>
      <c r="AF30" s="582"/>
      <c r="AG30" s="582"/>
      <c r="AH30" s="583"/>
      <c r="AI30" s="584" t="n">
        <v>5</v>
      </c>
      <c r="AJ30" s="585"/>
    </row>
    <row r="31" customFormat="false" ht="15.8" hidden="false" customHeight="false" outlineLevel="0" collapsed="false">
      <c r="A31" s="577"/>
      <c r="B31" s="578" t="s">
        <v>538</v>
      </c>
      <c r="C31" s="579"/>
      <c r="D31" s="580" t="n">
        <v>16</v>
      </c>
      <c r="E31" s="579"/>
      <c r="F31" s="580" t="n">
        <v>63</v>
      </c>
      <c r="G31" s="579"/>
      <c r="H31" s="580" t="n">
        <v>6</v>
      </c>
      <c r="I31" s="580" t="n">
        <v>17</v>
      </c>
      <c r="J31" s="579"/>
      <c r="K31" s="580" t="n">
        <v>36</v>
      </c>
      <c r="L31" s="579"/>
      <c r="M31" s="579"/>
      <c r="N31" s="579"/>
      <c r="O31" s="579"/>
      <c r="P31" s="579"/>
      <c r="Q31" s="579"/>
      <c r="R31" s="579"/>
      <c r="S31" s="581"/>
      <c r="T31" s="582"/>
      <c r="U31" s="582"/>
      <c r="V31" s="582"/>
      <c r="W31" s="582"/>
      <c r="X31" s="582"/>
      <c r="Y31" s="582"/>
      <c r="Z31" s="582"/>
      <c r="AA31" s="582"/>
      <c r="AB31" s="582"/>
      <c r="AC31" s="582"/>
      <c r="AD31" s="582"/>
      <c r="AE31" s="582"/>
      <c r="AF31" s="582"/>
      <c r="AG31" s="582"/>
      <c r="AH31" s="583"/>
      <c r="AI31" s="584" t="n">
        <v>138</v>
      </c>
      <c r="AJ31" s="585"/>
    </row>
    <row r="32" customFormat="false" ht="15.8" hidden="false" customHeight="false" outlineLevel="0" collapsed="false">
      <c r="A32" s="577"/>
      <c r="B32" s="578" t="s">
        <v>3569</v>
      </c>
      <c r="C32" s="579"/>
      <c r="D32" s="580" t="n">
        <v>4</v>
      </c>
      <c r="E32" s="579"/>
      <c r="F32" s="579"/>
      <c r="G32" s="579"/>
      <c r="H32" s="579"/>
      <c r="I32" s="579"/>
      <c r="J32" s="579"/>
      <c r="K32" s="579"/>
      <c r="L32" s="580" t="n">
        <v>1</v>
      </c>
      <c r="M32" s="579"/>
      <c r="N32" s="579"/>
      <c r="O32" s="579"/>
      <c r="P32" s="579"/>
      <c r="Q32" s="579"/>
      <c r="R32" s="579"/>
      <c r="S32" s="581"/>
      <c r="T32" s="582"/>
      <c r="U32" s="582"/>
      <c r="V32" s="582"/>
      <c r="W32" s="582"/>
      <c r="X32" s="582"/>
      <c r="Y32" s="582"/>
      <c r="Z32" s="582"/>
      <c r="AA32" s="582"/>
      <c r="AB32" s="582"/>
      <c r="AC32" s="582"/>
      <c r="AD32" s="582"/>
      <c r="AE32" s="582"/>
      <c r="AF32" s="582"/>
      <c r="AG32" s="582"/>
      <c r="AH32" s="583"/>
      <c r="AI32" s="584" t="n">
        <v>5</v>
      </c>
      <c r="AJ32" s="585"/>
    </row>
    <row r="33" customFormat="false" ht="15.8" hidden="false" customHeight="false" outlineLevel="0" collapsed="false">
      <c r="A33" s="577"/>
      <c r="B33" s="578" t="s">
        <v>4352</v>
      </c>
      <c r="C33" s="579"/>
      <c r="D33" s="579"/>
      <c r="E33" s="579"/>
      <c r="F33" s="579"/>
      <c r="G33" s="579"/>
      <c r="H33" s="579"/>
      <c r="I33" s="579"/>
      <c r="J33" s="579"/>
      <c r="K33" s="579"/>
      <c r="L33" s="579"/>
      <c r="M33" s="579"/>
      <c r="N33" s="579"/>
      <c r="O33" s="579"/>
      <c r="P33" s="579"/>
      <c r="Q33" s="580" t="n">
        <v>6</v>
      </c>
      <c r="R33" s="579"/>
      <c r="S33" s="581"/>
      <c r="T33" s="582"/>
      <c r="U33" s="582"/>
      <c r="V33" s="582"/>
      <c r="W33" s="582"/>
      <c r="X33" s="582"/>
      <c r="Y33" s="582"/>
      <c r="Z33" s="582"/>
      <c r="AA33" s="582"/>
      <c r="AB33" s="582"/>
      <c r="AC33" s="582"/>
      <c r="AD33" s="582"/>
      <c r="AE33" s="582"/>
      <c r="AF33" s="582"/>
      <c r="AG33" s="582"/>
      <c r="AH33" s="583"/>
      <c r="AI33" s="584" t="n">
        <v>6</v>
      </c>
      <c r="AJ33" s="585"/>
    </row>
    <row r="34" customFormat="false" ht="15.8" hidden="false" customHeight="false" outlineLevel="0" collapsed="false">
      <c r="A34" s="566"/>
      <c r="B34" s="567" t="s">
        <v>739</v>
      </c>
      <c r="C34" s="570" t="n">
        <v>1</v>
      </c>
      <c r="D34" s="569"/>
      <c r="E34" s="569"/>
      <c r="F34" s="570" t="n">
        <v>1</v>
      </c>
      <c r="G34" s="569"/>
      <c r="H34" s="569"/>
      <c r="I34" s="570" t="n">
        <v>1</v>
      </c>
      <c r="J34" s="569"/>
      <c r="K34" s="570" t="n">
        <v>4</v>
      </c>
      <c r="L34" s="569"/>
      <c r="M34" s="569"/>
      <c r="N34" s="570" t="n">
        <v>2</v>
      </c>
      <c r="O34" s="569"/>
      <c r="P34" s="569"/>
      <c r="Q34" s="569"/>
      <c r="R34" s="569"/>
      <c r="S34" s="568"/>
      <c r="T34" s="572"/>
      <c r="U34" s="572"/>
      <c r="V34" s="572"/>
      <c r="W34" s="572"/>
      <c r="X34" s="572"/>
      <c r="Y34" s="572"/>
      <c r="Z34" s="572"/>
      <c r="AA34" s="572"/>
      <c r="AB34" s="572"/>
      <c r="AC34" s="572"/>
      <c r="AD34" s="572"/>
      <c r="AE34" s="572"/>
      <c r="AF34" s="572"/>
      <c r="AG34" s="572"/>
      <c r="AH34" s="586"/>
      <c r="AI34" s="587" t="n">
        <v>9</v>
      </c>
      <c r="AJ34" s="574"/>
    </row>
    <row r="35" customFormat="false" ht="15.8" hidden="false" customHeight="false" outlineLevel="0" collapsed="false">
      <c r="A35" s="593" t="s">
        <v>5155</v>
      </c>
      <c r="B35" s="594" t="s">
        <v>649</v>
      </c>
      <c r="C35" s="595"/>
      <c r="D35" s="596" t="n">
        <v>1</v>
      </c>
      <c r="E35" s="597"/>
      <c r="F35" s="597"/>
      <c r="G35" s="597"/>
      <c r="H35" s="597"/>
      <c r="I35" s="597"/>
      <c r="J35" s="597"/>
      <c r="K35" s="597"/>
      <c r="L35" s="597"/>
      <c r="M35" s="597"/>
      <c r="N35" s="597"/>
      <c r="O35" s="597"/>
      <c r="P35" s="597"/>
      <c r="Q35" s="597"/>
      <c r="R35" s="598"/>
      <c r="S35" s="597"/>
      <c r="T35" s="599"/>
      <c r="U35" s="599"/>
      <c r="V35" s="599"/>
      <c r="W35" s="599"/>
      <c r="X35" s="599"/>
      <c r="Y35" s="599"/>
      <c r="Z35" s="599"/>
      <c r="AA35" s="599"/>
      <c r="AB35" s="599"/>
      <c r="AC35" s="599"/>
      <c r="AD35" s="599"/>
      <c r="AE35" s="599"/>
      <c r="AF35" s="599"/>
      <c r="AG35" s="599"/>
      <c r="AH35" s="599"/>
      <c r="AI35" s="600" t="n">
        <v>1</v>
      </c>
      <c r="AJ35" s="601"/>
    </row>
    <row r="36" customFormat="false" ht="15.8" hidden="false" customHeight="false" outlineLevel="0" collapsed="false">
      <c r="A36" s="602" t="s">
        <v>5156</v>
      </c>
      <c r="B36" s="603"/>
      <c r="C36" s="604" t="n">
        <v>57</v>
      </c>
      <c r="D36" s="605" t="n">
        <v>123</v>
      </c>
      <c r="E36" s="605" t="n">
        <v>94</v>
      </c>
      <c r="F36" s="605" t="n">
        <v>293</v>
      </c>
      <c r="G36" s="605" t="n">
        <v>3</v>
      </c>
      <c r="H36" s="605" t="n">
        <v>297</v>
      </c>
      <c r="I36" s="605" t="n">
        <v>29</v>
      </c>
      <c r="J36" s="605" t="n">
        <v>32</v>
      </c>
      <c r="K36" s="605" t="n">
        <v>227</v>
      </c>
      <c r="L36" s="605" t="n">
        <v>10</v>
      </c>
      <c r="M36" s="605" t="n">
        <v>24</v>
      </c>
      <c r="N36" s="605" t="n">
        <v>36</v>
      </c>
      <c r="O36" s="605" t="n">
        <v>2</v>
      </c>
      <c r="P36" s="605" t="n">
        <v>5</v>
      </c>
      <c r="Q36" s="605" t="n">
        <v>6</v>
      </c>
      <c r="R36" s="606" t="n">
        <v>22</v>
      </c>
      <c r="S36" s="607"/>
      <c r="T36" s="608"/>
      <c r="U36" s="609" t="n">
        <v>16</v>
      </c>
      <c r="V36" s="608"/>
      <c r="W36" s="608"/>
      <c r="X36" s="608"/>
      <c r="Y36" s="608"/>
      <c r="Z36" s="608"/>
      <c r="AA36" s="609" t="n">
        <v>13</v>
      </c>
      <c r="AB36" s="608"/>
      <c r="AC36" s="609" t="n">
        <v>2</v>
      </c>
      <c r="AD36" s="608"/>
      <c r="AE36" s="608"/>
      <c r="AF36" s="608"/>
      <c r="AG36" s="608"/>
      <c r="AH36" s="610"/>
      <c r="AI36" s="611" t="n">
        <v>1260</v>
      </c>
      <c r="AJ36" s="612" t="n">
        <v>31</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J90"/>
  <sheetViews>
    <sheetView windowProtection="false" showFormulas="false" showGridLines="true" showRowColHeaders="true" showZeros="true" rightToLeft="false" tabSelected="false" showOutlineSymbols="true" defaultGridColor="true" view="normal" topLeftCell="A46" colorId="64" zoomScale="80" zoomScaleNormal="80" zoomScalePageLayoutView="100" workbookViewId="0">
      <selection pane="topLeft" activeCell="E99" activeCellId="1" sqref="A:A E99"/>
    </sheetView>
  </sheetViews>
  <sheetFormatPr defaultRowHeight="15"/>
  <cols>
    <col collapsed="false" hidden="false" max="1" min="1" style="0" width="13.8571428571429"/>
    <col collapsed="false" hidden="false" max="2" min="2" style="0" width="10.6734693877551"/>
    <col collapsed="false" hidden="false" max="3" min="3" style="534" width="19.8520408163265"/>
    <col collapsed="false" hidden="false" max="4" min="4" style="0" width="12.8622448979592"/>
    <col collapsed="false" hidden="false" max="5" min="5" style="0" width="28.5714285714286"/>
    <col collapsed="false" hidden="false" max="1025" min="6" style="0" width="10.6734693877551"/>
  </cols>
  <sheetData>
    <row r="1" customFormat="false" ht="15" hidden="false" customHeight="false" outlineLevel="0" collapsed="false">
      <c r="A1" s="0" t="s">
        <v>5157</v>
      </c>
      <c r="B1" s="0" t="s">
        <v>5158</v>
      </c>
      <c r="C1" s="534" t="s">
        <v>5159</v>
      </c>
    </row>
    <row r="2" customFormat="false" ht="15" hidden="false" customHeight="false" outlineLevel="0" collapsed="false">
      <c r="A2" s="613"/>
      <c r="B2" s="613"/>
      <c r="C2" s="614"/>
      <c r="D2" s="613" t="s">
        <v>5160</v>
      </c>
      <c r="E2" s="613" t="s">
        <v>5161</v>
      </c>
    </row>
    <row r="3" customFormat="false" ht="15" hidden="false" customHeight="false" outlineLevel="0" collapsed="false">
      <c r="A3" s="0" t="s">
        <v>5162</v>
      </c>
      <c r="C3" s="0"/>
    </row>
    <row r="4" customFormat="false" ht="15" hidden="false" customHeight="false" outlineLevel="0" collapsed="false">
      <c r="A4" s="0" t="n">
        <v>4</v>
      </c>
      <c r="B4" s="0" t="n">
        <v>5085</v>
      </c>
      <c r="C4" s="534" t="s">
        <v>5163</v>
      </c>
    </row>
    <row r="5" customFormat="false" ht="15" hidden="false" customHeight="false" outlineLevel="0" collapsed="false">
      <c r="C5" s="0"/>
      <c r="D5" s="0" t="s">
        <v>5163</v>
      </c>
      <c r="E5" s="0" t="s">
        <v>5164</v>
      </c>
    </row>
    <row r="6" customFormat="false" ht="15" hidden="false" customHeight="false" outlineLevel="0" collapsed="false">
      <c r="C6" s="0"/>
      <c r="D6" s="0" t="s">
        <v>5165</v>
      </c>
      <c r="E6" s="0" t="s">
        <v>5166</v>
      </c>
    </row>
    <row r="7" customFormat="false" ht="15" hidden="false" customHeight="false" outlineLevel="0" collapsed="false">
      <c r="A7" s="0" t="n">
        <v>5082</v>
      </c>
      <c r="B7" s="0" t="n">
        <v>5453</v>
      </c>
      <c r="C7" s="534" t="s">
        <v>5163</v>
      </c>
    </row>
    <row r="8" customFormat="false" ht="15" hidden="false" customHeight="false" outlineLevel="0" collapsed="false">
      <c r="C8" s="0"/>
      <c r="D8" s="0" t="s">
        <v>5163</v>
      </c>
      <c r="E8" s="0" t="s">
        <v>5167</v>
      </c>
    </row>
    <row r="9" customFormat="false" ht="15" hidden="false" customHeight="false" outlineLevel="0" collapsed="false">
      <c r="A9" s="0" t="n">
        <v>5123</v>
      </c>
      <c r="B9" s="0" t="n">
        <v>7105</v>
      </c>
      <c r="C9" s="534" t="s">
        <v>5163</v>
      </c>
    </row>
    <row r="10" customFormat="false" ht="15" hidden="false" customHeight="false" outlineLevel="0" collapsed="false">
      <c r="C10" s="0"/>
      <c r="D10" s="0" t="s">
        <v>5163</v>
      </c>
      <c r="E10" s="0" t="s">
        <v>5168</v>
      </c>
    </row>
    <row r="11" customFormat="false" ht="15" hidden="false" customHeight="false" outlineLevel="0" collapsed="false">
      <c r="A11" s="0" t="n">
        <v>4</v>
      </c>
      <c r="B11" s="0" t="n">
        <v>5085</v>
      </c>
      <c r="C11" s="534" t="s">
        <v>5169</v>
      </c>
    </row>
    <row r="12" customFormat="false" ht="15" hidden="false" customHeight="false" outlineLevel="0" collapsed="false">
      <c r="C12" s="0"/>
      <c r="D12" s="0" t="s">
        <v>5165</v>
      </c>
      <c r="E12" s="0" t="s">
        <v>5170</v>
      </c>
    </row>
    <row r="13" customFormat="false" ht="15" hidden="false" customHeight="false" outlineLevel="0" collapsed="false">
      <c r="A13" s="0" t="n">
        <v>169</v>
      </c>
      <c r="B13" s="0" t="n">
        <v>714</v>
      </c>
      <c r="C13" s="534" t="s">
        <v>5169</v>
      </c>
    </row>
    <row r="14" customFormat="false" ht="15" hidden="false" customHeight="false" outlineLevel="0" collapsed="false">
      <c r="C14" s="0"/>
      <c r="D14" s="0" t="s">
        <v>5165</v>
      </c>
      <c r="E14" s="0" t="s">
        <v>5171</v>
      </c>
    </row>
    <row r="15" customFormat="false" ht="15" hidden="false" customHeight="false" outlineLevel="0" collapsed="false">
      <c r="A15" s="0" t="n">
        <v>649</v>
      </c>
      <c r="B15" s="0" t="n">
        <v>1299</v>
      </c>
      <c r="C15" s="534" t="s">
        <v>5169</v>
      </c>
    </row>
    <row r="16" customFormat="false" ht="15" hidden="false" customHeight="false" outlineLevel="0" collapsed="false">
      <c r="C16" s="0"/>
      <c r="D16" s="0" t="s">
        <v>5165</v>
      </c>
      <c r="E16" s="0" t="s">
        <v>5172</v>
      </c>
    </row>
    <row r="17" customFormat="false" ht="15" hidden="false" customHeight="false" outlineLevel="0" collapsed="false">
      <c r="A17" s="0" t="n">
        <v>1300</v>
      </c>
      <c r="B17" s="0" t="n">
        <v>1779</v>
      </c>
      <c r="C17" s="534" t="s">
        <v>5169</v>
      </c>
    </row>
    <row r="18" customFormat="false" ht="15" hidden="false" customHeight="false" outlineLevel="0" collapsed="false">
      <c r="C18" s="0"/>
      <c r="D18" s="0" t="s">
        <v>5165</v>
      </c>
      <c r="E18" s="0" t="s">
        <v>5173</v>
      </c>
    </row>
    <row r="19" customFormat="false" ht="15" hidden="false" customHeight="false" outlineLevel="0" collapsed="false">
      <c r="A19" s="0" t="n">
        <v>2137</v>
      </c>
      <c r="B19" s="0" t="n">
        <v>2337</v>
      </c>
      <c r="C19" s="534" t="s">
        <v>5169</v>
      </c>
    </row>
    <row r="20" customFormat="false" ht="15" hidden="false" customHeight="false" outlineLevel="0" collapsed="false">
      <c r="C20" s="0"/>
      <c r="D20" s="0" t="s">
        <v>5165</v>
      </c>
      <c r="E20" s="0" t="s">
        <v>5174</v>
      </c>
    </row>
    <row r="21" customFormat="false" ht="15" hidden="false" customHeight="false" outlineLevel="0" collapsed="false">
      <c r="A21" s="0" t="n">
        <v>2356</v>
      </c>
      <c r="B21" s="0" t="n">
        <v>2829</v>
      </c>
      <c r="C21" s="534" t="s">
        <v>5169</v>
      </c>
    </row>
    <row r="22" customFormat="false" ht="15" hidden="false" customHeight="false" outlineLevel="0" collapsed="false">
      <c r="C22" s="0"/>
      <c r="D22" s="0" t="s">
        <v>5165</v>
      </c>
      <c r="E22" s="0" t="s">
        <v>5175</v>
      </c>
    </row>
    <row r="23" customFormat="false" ht="15" hidden="false" customHeight="false" outlineLevel="0" collapsed="false">
      <c r="A23" s="0" t="n">
        <v>2881</v>
      </c>
      <c r="B23" s="0" t="n">
        <v>3615</v>
      </c>
      <c r="C23" s="534" t="s">
        <v>5169</v>
      </c>
    </row>
    <row r="24" customFormat="false" ht="15" hidden="false" customHeight="false" outlineLevel="0" collapsed="false">
      <c r="C24" s="0"/>
      <c r="D24" s="0" t="s">
        <v>5165</v>
      </c>
      <c r="E24" s="0" t="s">
        <v>5176</v>
      </c>
    </row>
    <row r="25" customFormat="false" ht="15" hidden="false" customHeight="false" outlineLevel="0" collapsed="false">
      <c r="A25" s="0" t="n">
        <v>3622</v>
      </c>
      <c r="B25" s="0" t="n">
        <v>5082</v>
      </c>
      <c r="C25" s="534" t="s">
        <v>5169</v>
      </c>
    </row>
    <row r="26" customFormat="false" ht="15" hidden="false" customHeight="false" outlineLevel="0" collapsed="false">
      <c r="C26" s="0"/>
      <c r="D26" s="0" t="s">
        <v>5165</v>
      </c>
      <c r="E26" s="0" t="s">
        <v>2618</v>
      </c>
    </row>
    <row r="27" customFormat="false" ht="15" hidden="false" customHeight="false" outlineLevel="0" collapsed="false">
      <c r="A27" s="0" t="n">
        <v>5121</v>
      </c>
      <c r="B27" s="0" t="n">
        <v>5180</v>
      </c>
      <c r="C27" s="534" t="s">
        <v>5177</v>
      </c>
    </row>
    <row r="28" customFormat="false" ht="15" hidden="false" customHeight="false" outlineLevel="0" collapsed="false">
      <c r="A28" s="0" t="s">
        <v>5178</v>
      </c>
      <c r="C28" s="0"/>
    </row>
    <row r="29" customFormat="false" ht="15" hidden="false" customHeight="false" outlineLevel="0" collapsed="false">
      <c r="A29" s="0" t="n">
        <v>1</v>
      </c>
      <c r="B29" s="0" t="n">
        <v>25</v>
      </c>
      <c r="C29" s="534" t="s">
        <v>135</v>
      </c>
    </row>
    <row r="30" customFormat="false" ht="15" hidden="false" customHeight="false" outlineLevel="0" collapsed="false">
      <c r="A30" s="0" t="n">
        <v>5134</v>
      </c>
      <c r="B30" s="0" t="n">
        <v>5502</v>
      </c>
      <c r="C30" s="534" t="s">
        <v>5169</v>
      </c>
    </row>
    <row r="31" customFormat="false" ht="15" hidden="false" customHeight="false" outlineLevel="0" collapsed="false">
      <c r="C31" s="0"/>
      <c r="D31" s="0" t="s">
        <v>5163</v>
      </c>
      <c r="E31" s="0" t="s">
        <v>5167</v>
      </c>
    </row>
    <row r="32" customFormat="false" ht="15" hidden="false" customHeight="false" outlineLevel="0" collapsed="false">
      <c r="C32" s="0"/>
      <c r="D32" s="0" t="s">
        <v>5165</v>
      </c>
      <c r="E32" s="0" t="s">
        <v>5179</v>
      </c>
    </row>
    <row r="33" customFormat="false" ht="15" hidden="false" customHeight="false" outlineLevel="0" collapsed="false">
      <c r="A33" s="0" t="n">
        <v>5172</v>
      </c>
      <c r="B33" s="0" t="n">
        <v>7154</v>
      </c>
      <c r="C33" s="534" t="s">
        <v>5169</v>
      </c>
    </row>
    <row r="34" customFormat="false" ht="15" hidden="false" customHeight="false" outlineLevel="0" collapsed="false">
      <c r="C34" s="0"/>
      <c r="D34" s="0" t="s">
        <v>5165</v>
      </c>
      <c r="E34" s="0" t="s">
        <v>5180</v>
      </c>
    </row>
    <row r="35" customFormat="false" ht="15" hidden="false" customHeight="false" outlineLevel="0" collapsed="false">
      <c r="A35" s="0" t="n">
        <v>7155</v>
      </c>
      <c r="B35" s="0" t="n">
        <v>7237</v>
      </c>
      <c r="C35" s="534" t="s">
        <v>256</v>
      </c>
    </row>
    <row r="36" customFormat="false" ht="15" hidden="false" customHeight="false" outlineLevel="0" collapsed="false">
      <c r="A36" s="0" t="n">
        <v>7223</v>
      </c>
      <c r="C36" s="534" t="s">
        <v>257</v>
      </c>
    </row>
    <row r="37" customFormat="false" ht="15" hidden="false" customHeight="false" outlineLevel="0" collapsed="false">
      <c r="A37" s="613"/>
      <c r="B37" s="613"/>
      <c r="C37" s="614"/>
      <c r="D37" s="613"/>
      <c r="E37" s="613"/>
    </row>
    <row r="38" customFormat="false" ht="15" hidden="false" customHeight="false" outlineLevel="0" collapsed="false">
      <c r="A38" s="0" t="s">
        <v>5162</v>
      </c>
      <c r="C38" s="0"/>
    </row>
    <row r="39" customFormat="false" ht="15" hidden="false" customHeight="false" outlineLevel="0" collapsed="false">
      <c r="A39" s="0" t="n">
        <v>4</v>
      </c>
      <c r="B39" s="0" t="n">
        <v>5085</v>
      </c>
      <c r="C39" s="534" t="s">
        <v>5169</v>
      </c>
    </row>
    <row r="40" customFormat="false" ht="15" hidden="false" customHeight="false" outlineLevel="0" collapsed="false">
      <c r="C40" s="0"/>
      <c r="D40" s="0" t="s">
        <v>325</v>
      </c>
      <c r="E40" s="0" t="s">
        <v>5164</v>
      </c>
    </row>
    <row r="41" customFormat="false" ht="15" hidden="false" customHeight="false" outlineLevel="0" collapsed="false">
      <c r="C41" s="0"/>
      <c r="D41" s="0" t="s">
        <v>5165</v>
      </c>
      <c r="E41" s="0" t="s">
        <v>5181</v>
      </c>
    </row>
    <row r="42" customFormat="false" ht="15" hidden="false" customHeight="false" outlineLevel="0" collapsed="false">
      <c r="A42" s="0" t="n">
        <v>5082</v>
      </c>
      <c r="B42" s="0" t="n">
        <v>5453</v>
      </c>
      <c r="C42" s="534" t="s">
        <v>5163</v>
      </c>
    </row>
    <row r="43" customFormat="false" ht="15" hidden="false" customHeight="false" outlineLevel="0" collapsed="false">
      <c r="C43" s="0"/>
      <c r="D43" s="0" t="s">
        <v>5163</v>
      </c>
      <c r="E43" s="0" t="s">
        <v>5167</v>
      </c>
    </row>
    <row r="44" customFormat="false" ht="15" hidden="false" customHeight="false" outlineLevel="0" collapsed="false">
      <c r="A44" s="0" t="n">
        <v>5123</v>
      </c>
      <c r="B44" s="0" t="n">
        <v>7105</v>
      </c>
      <c r="C44" s="534" t="s">
        <v>5163</v>
      </c>
    </row>
    <row r="45" customFormat="false" ht="15" hidden="false" customHeight="false" outlineLevel="0" collapsed="false">
      <c r="C45" s="0"/>
      <c r="D45" s="0" t="s">
        <v>5163</v>
      </c>
      <c r="E45" s="0" t="s">
        <v>5168</v>
      </c>
    </row>
    <row r="46" customFormat="false" ht="15" hidden="false" customHeight="false" outlineLevel="0" collapsed="false">
      <c r="A46" s="0" t="n">
        <v>169</v>
      </c>
      <c r="B46" s="0" t="n">
        <v>714</v>
      </c>
      <c r="C46" s="534" t="s">
        <v>5182</v>
      </c>
    </row>
    <row r="47" customFormat="false" ht="15" hidden="false" customHeight="false" outlineLevel="0" collapsed="false">
      <c r="C47" s="0"/>
      <c r="D47" s="0" t="s">
        <v>5165</v>
      </c>
      <c r="E47" s="0" t="s">
        <v>5171</v>
      </c>
    </row>
    <row r="48" customFormat="false" ht="15" hidden="false" customHeight="false" outlineLevel="0" collapsed="false">
      <c r="A48" s="0" t="n">
        <v>649</v>
      </c>
      <c r="B48" s="0" t="n">
        <v>1299</v>
      </c>
      <c r="C48" s="534" t="s">
        <v>5182</v>
      </c>
    </row>
    <row r="49" customFormat="false" ht="15" hidden="false" customHeight="false" outlineLevel="0" collapsed="false">
      <c r="C49" s="0"/>
      <c r="D49" s="0" t="s">
        <v>5165</v>
      </c>
      <c r="E49" s="0" t="s">
        <v>5172</v>
      </c>
    </row>
    <row r="50" customFormat="false" ht="15" hidden="false" customHeight="false" outlineLevel="0" collapsed="false">
      <c r="A50" s="0" t="n">
        <v>1300</v>
      </c>
      <c r="B50" s="0" t="n">
        <v>1779</v>
      </c>
      <c r="C50" s="534" t="s">
        <v>5182</v>
      </c>
    </row>
    <row r="51" customFormat="false" ht="15" hidden="false" customHeight="false" outlineLevel="0" collapsed="false">
      <c r="C51" s="0"/>
      <c r="D51" s="0" t="s">
        <v>5165</v>
      </c>
      <c r="E51" s="0" t="s">
        <v>5173</v>
      </c>
    </row>
    <row r="52" customFormat="false" ht="15" hidden="false" customHeight="false" outlineLevel="0" collapsed="false">
      <c r="A52" s="0" t="n">
        <v>2137</v>
      </c>
      <c r="B52" s="0" t="n">
        <v>2337</v>
      </c>
      <c r="C52" s="534" t="s">
        <v>5182</v>
      </c>
    </row>
    <row r="53" customFormat="false" ht="15" hidden="false" customHeight="false" outlineLevel="0" collapsed="false">
      <c r="C53" s="0"/>
      <c r="D53" s="0" t="s">
        <v>5165</v>
      </c>
      <c r="E53" s="0" t="s">
        <v>5174</v>
      </c>
    </row>
    <row r="54" customFormat="false" ht="15" hidden="false" customHeight="false" outlineLevel="0" collapsed="false">
      <c r="A54" s="0" t="n">
        <v>2356</v>
      </c>
      <c r="B54" s="0" t="n">
        <v>2829</v>
      </c>
      <c r="C54" s="534" t="s">
        <v>5182</v>
      </c>
    </row>
    <row r="55" customFormat="false" ht="15" hidden="false" customHeight="false" outlineLevel="0" collapsed="false">
      <c r="C55" s="0"/>
      <c r="D55" s="0" t="s">
        <v>5165</v>
      </c>
      <c r="E55" s="0" t="s">
        <v>5175</v>
      </c>
    </row>
    <row r="56" customFormat="false" ht="15" hidden="false" customHeight="false" outlineLevel="0" collapsed="false">
      <c r="A56" s="0" t="n">
        <v>2881</v>
      </c>
      <c r="B56" s="0" t="n">
        <v>3615</v>
      </c>
      <c r="C56" s="534" t="s">
        <v>5182</v>
      </c>
    </row>
    <row r="57" customFormat="false" ht="15" hidden="false" customHeight="false" outlineLevel="0" collapsed="false">
      <c r="C57" s="0"/>
      <c r="D57" s="0" t="s">
        <v>5165</v>
      </c>
      <c r="E57" s="0" t="s">
        <v>5176</v>
      </c>
    </row>
    <row r="58" customFormat="false" ht="15" hidden="false" customHeight="false" outlineLevel="0" collapsed="false">
      <c r="A58" s="0" t="n">
        <v>3622</v>
      </c>
      <c r="B58" s="0" t="n">
        <v>5082</v>
      </c>
      <c r="C58" s="534" t="s">
        <v>5182</v>
      </c>
    </row>
    <row r="59" customFormat="false" ht="15" hidden="false" customHeight="false" outlineLevel="0" collapsed="false">
      <c r="C59" s="0"/>
      <c r="D59" s="0" t="s">
        <v>5165</v>
      </c>
      <c r="E59" s="0" t="s">
        <v>2618</v>
      </c>
    </row>
    <row r="60" customFormat="false" ht="15.75" hidden="false" customHeight="false" outlineLevel="0" collapsed="false">
      <c r="A60" s="0" t="n">
        <v>5121</v>
      </c>
      <c r="B60" s="0" t="n">
        <v>5180</v>
      </c>
      <c r="C60" s="534" t="s">
        <v>5177</v>
      </c>
    </row>
    <row r="61" customFormat="false" ht="15.75" hidden="false" customHeight="false" outlineLevel="0" collapsed="false">
      <c r="A61" s="615" t="s">
        <v>5183</v>
      </c>
      <c r="B61" s="616"/>
      <c r="C61" s="617"/>
      <c r="D61" s="616"/>
      <c r="E61" s="618"/>
      <c r="G61" s="619" t="s">
        <v>5184</v>
      </c>
      <c r="J61" s="0" t="s">
        <v>5185</v>
      </c>
    </row>
    <row r="62" customFormat="false" ht="15" hidden="false" customHeight="false" outlineLevel="0" collapsed="false">
      <c r="A62" s="620" t="n">
        <v>1</v>
      </c>
      <c r="B62" s="621" t="n">
        <v>25</v>
      </c>
      <c r="C62" s="622" t="s">
        <v>135</v>
      </c>
      <c r="D62" s="621"/>
      <c r="E62" s="623"/>
      <c r="G62" s="624" t="n">
        <v>11</v>
      </c>
      <c r="H62" s="624" t="n">
        <v>35</v>
      </c>
    </row>
    <row r="63" customFormat="false" ht="15" hidden="false" customHeight="false" outlineLevel="0" collapsed="false">
      <c r="A63" s="620" t="n">
        <v>26</v>
      </c>
      <c r="B63" s="621" t="n">
        <v>5137</v>
      </c>
      <c r="C63" s="622" t="s">
        <v>5169</v>
      </c>
      <c r="D63" s="621"/>
      <c r="E63" s="623"/>
      <c r="G63" s="624" t="n">
        <v>37</v>
      </c>
      <c r="H63" s="624" t="n">
        <v>5256</v>
      </c>
    </row>
    <row r="64" customFormat="false" ht="15" hidden="false" customHeight="false" outlineLevel="0" collapsed="false">
      <c r="A64" s="620"/>
      <c r="B64" s="621"/>
      <c r="C64" s="622"/>
      <c r="D64" s="621" t="s">
        <v>325</v>
      </c>
      <c r="E64" s="623" t="s">
        <v>5164</v>
      </c>
    </row>
    <row r="65" customFormat="false" ht="15" hidden="false" customHeight="false" outlineLevel="0" collapsed="false">
      <c r="A65" s="620"/>
      <c r="B65" s="621"/>
      <c r="C65" s="622"/>
      <c r="D65" s="621" t="s">
        <v>5165</v>
      </c>
      <c r="E65" s="623" t="s">
        <v>5181</v>
      </c>
    </row>
    <row r="66" customFormat="false" ht="15" hidden="false" customHeight="false" outlineLevel="0" collapsed="false">
      <c r="A66" s="620" t="n">
        <v>191</v>
      </c>
      <c r="B66" s="621" t="n">
        <v>736</v>
      </c>
      <c r="C66" s="622" t="s">
        <v>5182</v>
      </c>
      <c r="D66" s="621"/>
      <c r="E66" s="623"/>
    </row>
    <row r="67" customFormat="false" ht="15" hidden="false" customHeight="false" outlineLevel="0" collapsed="false">
      <c r="A67" s="620"/>
      <c r="B67" s="621"/>
      <c r="C67" s="622"/>
      <c r="D67" s="621" t="s">
        <v>5165</v>
      </c>
      <c r="E67" s="623" t="s">
        <v>5171</v>
      </c>
    </row>
    <row r="68" customFormat="false" ht="15" hidden="false" customHeight="false" outlineLevel="0" collapsed="false">
      <c r="A68" s="620" t="n">
        <v>671</v>
      </c>
      <c r="B68" s="621" t="n">
        <v>1321</v>
      </c>
      <c r="C68" s="622" t="s">
        <v>5182</v>
      </c>
      <c r="D68" s="621"/>
      <c r="E68" s="623"/>
    </row>
    <row r="69" customFormat="false" ht="15" hidden="false" customHeight="false" outlineLevel="0" collapsed="false">
      <c r="A69" s="620"/>
      <c r="B69" s="621"/>
      <c r="C69" s="622"/>
      <c r="D69" s="621" t="s">
        <v>5165</v>
      </c>
      <c r="E69" s="623" t="s">
        <v>5172</v>
      </c>
    </row>
    <row r="70" customFormat="false" ht="15" hidden="false" customHeight="false" outlineLevel="0" collapsed="false">
      <c r="A70" s="620" t="n">
        <v>1322</v>
      </c>
      <c r="B70" s="621" t="n">
        <v>1801</v>
      </c>
      <c r="C70" s="622" t="s">
        <v>5182</v>
      </c>
      <c r="D70" s="621"/>
      <c r="E70" s="623"/>
    </row>
    <row r="71" customFormat="false" ht="15" hidden="false" customHeight="false" outlineLevel="0" collapsed="false">
      <c r="A71" s="620"/>
      <c r="B71" s="621"/>
      <c r="C71" s="622"/>
      <c r="D71" s="621" t="s">
        <v>5165</v>
      </c>
      <c r="E71" s="623" t="s">
        <v>5173</v>
      </c>
    </row>
    <row r="72" customFormat="false" ht="15" hidden="false" customHeight="false" outlineLevel="0" collapsed="false">
      <c r="A72" s="620" t="n">
        <v>2159</v>
      </c>
      <c r="B72" s="621" t="n">
        <v>2389</v>
      </c>
      <c r="C72" s="622" t="s">
        <v>5182</v>
      </c>
      <c r="D72" s="621"/>
      <c r="E72" s="623"/>
    </row>
    <row r="73" customFormat="false" ht="15" hidden="false" customHeight="false" outlineLevel="0" collapsed="false">
      <c r="A73" s="620"/>
      <c r="B73" s="621"/>
      <c r="C73" s="622"/>
      <c r="D73" s="621" t="s">
        <v>5165</v>
      </c>
      <c r="E73" s="623" t="s">
        <v>5174</v>
      </c>
    </row>
    <row r="74" customFormat="false" ht="15" hidden="false" customHeight="false" outlineLevel="0" collapsed="false">
      <c r="A74" s="620" t="n">
        <v>2408</v>
      </c>
      <c r="B74" s="621" t="n">
        <v>2881</v>
      </c>
      <c r="C74" s="622" t="s">
        <v>5182</v>
      </c>
      <c r="D74" s="621"/>
      <c r="E74" s="623"/>
    </row>
    <row r="75" customFormat="false" ht="15" hidden="false" customHeight="false" outlineLevel="0" collapsed="false">
      <c r="A75" s="620"/>
      <c r="B75" s="621"/>
      <c r="C75" s="622"/>
      <c r="D75" s="621" t="s">
        <v>5165</v>
      </c>
      <c r="E75" s="623" t="s">
        <v>5175</v>
      </c>
    </row>
    <row r="76" customFormat="false" ht="15" hidden="false" customHeight="false" outlineLevel="0" collapsed="false">
      <c r="A76" s="620" t="n">
        <v>2933</v>
      </c>
      <c r="B76" s="621" t="n">
        <v>3667</v>
      </c>
      <c r="C76" s="622" t="s">
        <v>5182</v>
      </c>
      <c r="D76" s="621"/>
      <c r="E76" s="623"/>
    </row>
    <row r="77" customFormat="false" ht="15" hidden="false" customHeight="false" outlineLevel="0" collapsed="false">
      <c r="A77" s="620"/>
      <c r="B77" s="621"/>
      <c r="C77" s="622"/>
      <c r="D77" s="621" t="s">
        <v>5165</v>
      </c>
      <c r="E77" s="623" t="s">
        <v>5176</v>
      </c>
    </row>
    <row r="78" customFormat="false" ht="15" hidden="false" customHeight="false" outlineLevel="0" collapsed="false">
      <c r="A78" s="620" t="n">
        <v>3674</v>
      </c>
      <c r="B78" s="621" t="n">
        <v>5134</v>
      </c>
      <c r="C78" s="622" t="s">
        <v>5182</v>
      </c>
      <c r="D78" s="621"/>
      <c r="E78" s="623"/>
    </row>
    <row r="79" customFormat="false" ht="15" hidden="false" customHeight="false" outlineLevel="0" collapsed="false">
      <c r="A79" s="620"/>
      <c r="B79" s="621"/>
      <c r="C79" s="622"/>
      <c r="D79" s="621" t="s">
        <v>5165</v>
      </c>
      <c r="E79" s="623" t="s">
        <v>2618</v>
      </c>
    </row>
    <row r="80" customFormat="false" ht="15" hidden="false" customHeight="false" outlineLevel="0" collapsed="false">
      <c r="A80" s="620" t="n">
        <v>5134</v>
      </c>
      <c r="B80" s="621" t="n">
        <v>5502</v>
      </c>
      <c r="C80" s="622" t="s">
        <v>5169</v>
      </c>
      <c r="D80" s="621"/>
      <c r="E80" s="623"/>
      <c r="G80" s="624" t="n">
        <v>5232</v>
      </c>
      <c r="H80" s="624" t="n">
        <v>5625</v>
      </c>
    </row>
    <row r="81" customFormat="false" ht="15" hidden="false" customHeight="false" outlineLevel="0" collapsed="false">
      <c r="A81" s="620"/>
      <c r="B81" s="621"/>
      <c r="C81" s="622"/>
      <c r="D81" s="621" t="s">
        <v>325</v>
      </c>
      <c r="E81" s="623" t="s">
        <v>5167</v>
      </c>
      <c r="F81" s="625" t="s">
        <v>5186</v>
      </c>
      <c r="G81" s="0" t="n">
        <v>5253</v>
      </c>
    </row>
    <row r="82" customFormat="false" ht="15" hidden="false" customHeight="false" outlineLevel="0" collapsed="false">
      <c r="A82" s="620"/>
      <c r="B82" s="621"/>
      <c r="C82" s="622"/>
      <c r="D82" s="621" t="s">
        <v>5165</v>
      </c>
      <c r="E82" s="623" t="s">
        <v>5179</v>
      </c>
    </row>
    <row r="83" customFormat="false" ht="15" hidden="false" customHeight="false" outlineLevel="0" collapsed="false">
      <c r="A83" s="620" t="n">
        <v>5172</v>
      </c>
      <c r="B83" s="621" t="n">
        <v>7154</v>
      </c>
      <c r="C83" s="622" t="s">
        <v>5169</v>
      </c>
      <c r="D83" s="621"/>
      <c r="E83" s="623"/>
      <c r="G83" s="624" t="n">
        <v>5295</v>
      </c>
      <c r="H83" s="624" t="n">
        <v>7278</v>
      </c>
    </row>
    <row r="84" customFormat="false" ht="15" hidden="false" customHeight="false" outlineLevel="0" collapsed="false">
      <c r="A84" s="620"/>
      <c r="B84" s="621"/>
      <c r="C84" s="622"/>
      <c r="D84" s="621" t="s">
        <v>325</v>
      </c>
      <c r="E84" s="623" t="s">
        <v>5168</v>
      </c>
    </row>
    <row r="85" customFormat="false" ht="15" hidden="false" customHeight="false" outlineLevel="0" collapsed="false">
      <c r="A85" s="620"/>
      <c r="B85" s="621"/>
      <c r="C85" s="622"/>
      <c r="D85" s="621" t="s">
        <v>5165</v>
      </c>
      <c r="E85" s="623" t="s">
        <v>5180</v>
      </c>
    </row>
    <row r="86" customFormat="false" ht="15" hidden="false" customHeight="false" outlineLevel="0" collapsed="false">
      <c r="A86" s="620" t="n">
        <v>7155</v>
      </c>
      <c r="B86" s="621" t="n">
        <v>7237</v>
      </c>
      <c r="C86" s="622" t="s">
        <v>256</v>
      </c>
      <c r="D86" s="621"/>
      <c r="E86" s="623"/>
    </row>
    <row r="87" customFormat="false" ht="15.75" hidden="false" customHeight="false" outlineLevel="0" collapsed="false">
      <c r="A87" s="626"/>
      <c r="B87" s="627"/>
      <c r="C87" s="628"/>
      <c r="D87" s="627"/>
      <c r="E87" s="629"/>
    </row>
    <row r="88" customFormat="false" ht="15" hidden="false" customHeight="false" outlineLevel="0" collapsed="false">
      <c r="C88" s="0"/>
    </row>
    <row r="89" customFormat="false" ht="15" hidden="false" customHeight="false" outlineLevel="0" collapsed="false">
      <c r="A89" s="0" t="n">
        <v>7223</v>
      </c>
      <c r="C89" s="534" t="s">
        <v>5187</v>
      </c>
    </row>
    <row r="90" customFormat="false" ht="15" hidden="false" customHeight="false" outlineLevel="0" collapsed="false">
      <c r="A90" s="0" t="n">
        <v>5170</v>
      </c>
      <c r="B90" s="0" t="n">
        <v>5229</v>
      </c>
      <c r="C90" s="534" t="s">
        <v>5177</v>
      </c>
    </row>
  </sheetData>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B1:AMJ7632"/>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7299" activePane="bottomLeft" state="frozen"/>
      <selection pane="topLeft" activeCell="A1" activeCellId="0" sqref="A1"/>
      <selection pane="bottomLeft" activeCell="V1" activeCellId="1" sqref="A:A V1"/>
    </sheetView>
  </sheetViews>
  <sheetFormatPr defaultRowHeight="13.8"/>
  <cols>
    <col collapsed="false" hidden="false" max="1" min="1" style="0" width="10.6734693877551"/>
    <col collapsed="false" hidden="false" max="2" min="2" style="630" width="5.57142857142857"/>
    <col collapsed="false" hidden="false" max="7" min="3" style="0" width="5.57142857142857"/>
    <col collapsed="false" hidden="false" max="8" min="8" style="0" width="4.57142857142857"/>
    <col collapsed="false" hidden="false" max="9" min="9" style="0" width="5.57142857142857"/>
    <col collapsed="false" hidden="false" max="10" min="10" style="0" width="10.6734693877551"/>
    <col collapsed="false" hidden="false" max="13" min="11" style="0" width="5.85714285714286"/>
    <col collapsed="false" hidden="false" max="14" min="14" style="0" width="10.6734693877551"/>
    <col collapsed="false" hidden="false" max="16" min="15" style="0" width="6.4234693877551"/>
    <col collapsed="false" hidden="false" max="1025" min="17" style="0" width="10.6734693877551"/>
  </cols>
  <sheetData>
    <row r="1" s="631" customFormat="true" ht="47.55" hidden="false" customHeight="false" outlineLevel="0" collapsed="false">
      <c r="B1" s="632" t="s">
        <v>112</v>
      </c>
      <c r="C1" s="631" t="s">
        <v>127</v>
      </c>
      <c r="D1" s="631" t="s">
        <v>129</v>
      </c>
      <c r="E1" s="0"/>
      <c r="G1" s="631" t="s">
        <v>3561</v>
      </c>
      <c r="H1" s="631" t="s">
        <v>1777</v>
      </c>
      <c r="I1" s="631" t="s">
        <v>1777</v>
      </c>
      <c r="K1" s="631" t="s">
        <v>3561</v>
      </c>
      <c r="L1" s="631" t="s">
        <v>1777</v>
      </c>
      <c r="M1" s="631" t="s">
        <v>1777</v>
      </c>
      <c r="O1" s="631" t="n">
        <v>8047</v>
      </c>
      <c r="P1" s="631" t="n">
        <v>9371</v>
      </c>
      <c r="AMG1" s="0"/>
      <c r="AMH1" s="0"/>
      <c r="AMI1" s="0"/>
      <c r="AMJ1" s="0"/>
    </row>
    <row r="2" customFormat="false" ht="13.8" hidden="false" customHeight="false" outlineLevel="0" collapsed="false">
      <c r="B2" s="633" t="n">
        <v>1</v>
      </c>
      <c r="C2" s="634" t="n">
        <v>0</v>
      </c>
      <c r="D2" s="634" t="n">
        <v>0</v>
      </c>
    </row>
    <row r="3" customFormat="false" ht="13.8" hidden="false" customHeight="false" outlineLevel="0" collapsed="false">
      <c r="B3" s="633" t="n">
        <v>2</v>
      </c>
      <c r="C3" s="634" t="n">
        <v>0</v>
      </c>
      <c r="D3" s="634" t="n">
        <v>0</v>
      </c>
    </row>
    <row r="4" customFormat="false" ht="13.8" hidden="false" customHeight="false" outlineLevel="0" collapsed="false">
      <c r="B4" s="633" t="n">
        <v>3</v>
      </c>
      <c r="C4" s="634" t="n">
        <v>0</v>
      </c>
      <c r="D4" s="634" t="n">
        <v>0</v>
      </c>
    </row>
    <row r="5" customFormat="false" ht="13.8" hidden="false" customHeight="false" outlineLevel="0" collapsed="false">
      <c r="B5" s="633" t="n">
        <v>4</v>
      </c>
      <c r="C5" s="634" t="n">
        <v>0</v>
      </c>
      <c r="D5" s="634" t="n">
        <v>0</v>
      </c>
    </row>
    <row r="6" customFormat="false" ht="13.8" hidden="false" customHeight="false" outlineLevel="0" collapsed="false">
      <c r="B6" s="633" t="n">
        <v>5</v>
      </c>
      <c r="C6" s="634" t="n">
        <v>0</v>
      </c>
      <c r="D6" s="634" t="n">
        <v>0</v>
      </c>
    </row>
    <row r="7" customFormat="false" ht="13.8" hidden="false" customHeight="false" outlineLevel="0" collapsed="false">
      <c r="B7" s="633" t="n">
        <v>6</v>
      </c>
      <c r="C7" s="634" t="n">
        <v>0</v>
      </c>
      <c r="D7" s="634" t="n">
        <v>0</v>
      </c>
    </row>
    <row r="8" customFormat="false" ht="13.8" hidden="false" customHeight="false" outlineLevel="0" collapsed="false">
      <c r="B8" s="633" t="n">
        <v>7</v>
      </c>
      <c r="C8" s="634" t="n">
        <v>0</v>
      </c>
      <c r="D8" s="634" t="n">
        <v>0</v>
      </c>
    </row>
    <row r="9" customFormat="false" ht="13.8" hidden="false" customHeight="false" outlineLevel="0" collapsed="false">
      <c r="B9" s="633" t="n">
        <v>8</v>
      </c>
      <c r="C9" s="634" t="n">
        <v>0</v>
      </c>
      <c r="D9" s="634" t="n">
        <v>0</v>
      </c>
    </row>
    <row r="10" customFormat="false" ht="13.8" hidden="false" customHeight="false" outlineLevel="0" collapsed="false">
      <c r="B10" s="633" t="n">
        <v>9</v>
      </c>
      <c r="C10" s="0" t="n">
        <v>1</v>
      </c>
      <c r="D10" s="634" t="n">
        <v>0</v>
      </c>
    </row>
    <row r="11" customFormat="false" ht="13.8" hidden="false" customHeight="false" outlineLevel="0" collapsed="false">
      <c r="B11" s="633" t="n">
        <v>10</v>
      </c>
      <c r="C11" s="0" t="n">
        <v>2</v>
      </c>
      <c r="D11" s="634" t="n">
        <v>0</v>
      </c>
    </row>
    <row r="12" customFormat="false" ht="13.8" hidden="false" customHeight="false" outlineLevel="0" collapsed="false">
      <c r="B12" s="633" t="n">
        <v>11</v>
      </c>
      <c r="C12" s="0" t="n">
        <v>3</v>
      </c>
      <c r="D12" s="0" t="n">
        <v>1</v>
      </c>
    </row>
    <row r="13" customFormat="false" ht="13.8" hidden="false" customHeight="false" outlineLevel="0" collapsed="false">
      <c r="B13" s="633" t="n">
        <v>12</v>
      </c>
      <c r="C13" s="0" t="n">
        <v>4</v>
      </c>
      <c r="D13" s="0" t="n">
        <v>2</v>
      </c>
    </row>
    <row r="14" customFormat="false" ht="13.8" hidden="false" customHeight="false" outlineLevel="0" collapsed="false">
      <c r="B14" s="633" t="n">
        <v>13</v>
      </c>
      <c r="C14" s="0" t="n">
        <v>5</v>
      </c>
      <c r="D14" s="0" t="n">
        <v>3</v>
      </c>
    </row>
    <row r="15" customFormat="false" ht="13.8" hidden="false" customHeight="false" outlineLevel="0" collapsed="false">
      <c r="B15" s="633" t="n">
        <v>14</v>
      </c>
      <c r="C15" s="0" t="n">
        <v>6</v>
      </c>
      <c r="D15" s="0" t="n">
        <v>4</v>
      </c>
    </row>
    <row r="16" customFormat="false" ht="13.8" hidden="false" customHeight="false" outlineLevel="0" collapsed="false">
      <c r="B16" s="633" t="n">
        <v>15</v>
      </c>
      <c r="C16" s="0" t="n">
        <v>7</v>
      </c>
      <c r="D16" s="0" t="n">
        <v>5</v>
      </c>
    </row>
    <row r="17" customFormat="false" ht="13.8" hidden="false" customHeight="false" outlineLevel="0" collapsed="false">
      <c r="B17" s="633" t="n">
        <v>16</v>
      </c>
      <c r="C17" s="0" t="n">
        <v>8</v>
      </c>
      <c r="D17" s="0" t="n">
        <v>6</v>
      </c>
    </row>
    <row r="18" customFormat="false" ht="13.8" hidden="false" customHeight="false" outlineLevel="0" collapsed="false">
      <c r="B18" s="633" t="n">
        <v>17</v>
      </c>
      <c r="C18" s="0" t="n">
        <v>9</v>
      </c>
      <c r="D18" s="0" t="n">
        <v>7</v>
      </c>
    </row>
    <row r="19" customFormat="false" ht="13.8" hidden="false" customHeight="false" outlineLevel="0" collapsed="false">
      <c r="B19" s="633" t="n">
        <v>18</v>
      </c>
      <c r="C19" s="0" t="n">
        <v>10</v>
      </c>
      <c r="D19" s="0" t="n">
        <v>8</v>
      </c>
    </row>
    <row r="20" customFormat="false" ht="13.8" hidden="false" customHeight="false" outlineLevel="0" collapsed="false">
      <c r="B20" s="633" t="n">
        <v>19</v>
      </c>
      <c r="C20" s="0" t="n">
        <v>11</v>
      </c>
      <c r="D20" s="0" t="n">
        <v>9</v>
      </c>
    </row>
    <row r="21" customFormat="false" ht="13.8" hidden="false" customHeight="false" outlineLevel="0" collapsed="false">
      <c r="B21" s="633" t="n">
        <v>20</v>
      </c>
      <c r="C21" s="0" t="n">
        <v>12</v>
      </c>
      <c r="D21" s="0" t="n">
        <v>10</v>
      </c>
    </row>
    <row r="22" customFormat="false" ht="13.8" hidden="false" customHeight="false" outlineLevel="0" collapsed="false">
      <c r="B22" s="633" t="n">
        <v>21</v>
      </c>
      <c r="C22" s="0" t="n">
        <v>13</v>
      </c>
      <c r="D22" s="0" t="n">
        <v>11</v>
      </c>
    </row>
    <row r="23" customFormat="false" ht="13.8" hidden="false" customHeight="false" outlineLevel="0" collapsed="false">
      <c r="B23" s="633" t="n">
        <v>22</v>
      </c>
      <c r="C23" s="0" t="n">
        <v>14</v>
      </c>
      <c r="D23" s="0" t="n">
        <v>12</v>
      </c>
    </row>
    <row r="24" customFormat="false" ht="13.8" hidden="false" customHeight="false" outlineLevel="0" collapsed="false">
      <c r="B24" s="633" t="n">
        <v>23</v>
      </c>
      <c r="C24" s="0" t="n">
        <v>15</v>
      </c>
      <c r="D24" s="0" t="n">
        <v>13</v>
      </c>
    </row>
    <row r="25" customFormat="false" ht="13.8" hidden="false" customHeight="false" outlineLevel="0" collapsed="false">
      <c r="B25" s="633" t="n">
        <v>24</v>
      </c>
      <c r="C25" s="0" t="n">
        <v>16</v>
      </c>
      <c r="D25" s="0" t="n">
        <v>14</v>
      </c>
    </row>
    <row r="26" customFormat="false" ht="13.8" hidden="false" customHeight="false" outlineLevel="0" collapsed="false">
      <c r="B26" s="633" t="n">
        <v>25</v>
      </c>
      <c r="C26" s="0" t="n">
        <v>17</v>
      </c>
      <c r="D26" s="0" t="n">
        <v>15</v>
      </c>
    </row>
    <row r="27" customFormat="false" ht="13.8" hidden="false" customHeight="false" outlineLevel="0" collapsed="false">
      <c r="B27" s="633" t="n">
        <v>26</v>
      </c>
      <c r="C27" s="0" t="n">
        <v>18</v>
      </c>
      <c r="D27" s="0" t="n">
        <v>16</v>
      </c>
    </row>
    <row r="28" customFormat="false" ht="13.8" hidden="false" customHeight="false" outlineLevel="0" collapsed="false">
      <c r="B28" s="633" t="n">
        <v>27</v>
      </c>
      <c r="C28" s="0" t="n">
        <v>19</v>
      </c>
      <c r="D28" s="0" t="n">
        <v>17</v>
      </c>
    </row>
    <row r="29" customFormat="false" ht="13.8" hidden="false" customHeight="false" outlineLevel="0" collapsed="false">
      <c r="B29" s="633" t="n">
        <v>28</v>
      </c>
      <c r="C29" s="0" t="n">
        <v>20</v>
      </c>
      <c r="D29" s="0" t="n">
        <v>18</v>
      </c>
    </row>
    <row r="30" customFormat="false" ht="13.8" hidden="false" customHeight="false" outlineLevel="0" collapsed="false">
      <c r="B30" s="633" t="n">
        <v>29</v>
      </c>
      <c r="C30" s="0" t="n">
        <v>21</v>
      </c>
      <c r="D30" s="0" t="n">
        <v>19</v>
      </c>
    </row>
    <row r="31" customFormat="false" ht="13.8" hidden="false" customHeight="false" outlineLevel="0" collapsed="false">
      <c r="B31" s="633" t="n">
        <v>30</v>
      </c>
      <c r="C31" s="0" t="n">
        <v>22</v>
      </c>
      <c r="D31" s="0" t="n">
        <v>20</v>
      </c>
    </row>
    <row r="32" customFormat="false" ht="13.8" hidden="false" customHeight="false" outlineLevel="0" collapsed="false">
      <c r="B32" s="633" t="n">
        <v>31</v>
      </c>
      <c r="C32" s="0" t="n">
        <v>23</v>
      </c>
      <c r="D32" s="0" t="n">
        <v>21</v>
      </c>
    </row>
    <row r="33" customFormat="false" ht="13.8" hidden="false" customHeight="false" outlineLevel="0" collapsed="false">
      <c r="B33" s="633" t="n">
        <v>32</v>
      </c>
      <c r="C33" s="0" t="n">
        <v>24</v>
      </c>
      <c r="D33" s="0" t="n">
        <v>22</v>
      </c>
    </row>
    <row r="34" customFormat="false" ht="13.8" hidden="false" customHeight="false" outlineLevel="0" collapsed="false">
      <c r="B34" s="633" t="n">
        <v>33</v>
      </c>
      <c r="C34" s="0" t="n">
        <v>25</v>
      </c>
      <c r="D34" s="0" t="n">
        <v>23</v>
      </c>
    </row>
    <row r="35" customFormat="false" ht="13.8" hidden="false" customHeight="false" outlineLevel="0" collapsed="false">
      <c r="B35" s="633" t="n">
        <v>34</v>
      </c>
      <c r="C35" s="634" t="n">
        <v>26</v>
      </c>
      <c r="D35" s="0" t="n">
        <v>24</v>
      </c>
    </row>
    <row r="36" customFormat="false" ht="13.8" hidden="false" customHeight="false" outlineLevel="0" collapsed="false">
      <c r="B36" s="633" t="n">
        <v>35</v>
      </c>
      <c r="C36" s="0" t="n">
        <v>26</v>
      </c>
      <c r="D36" s="0" t="n">
        <v>25</v>
      </c>
    </row>
    <row r="37" customFormat="false" ht="13.8" hidden="false" customHeight="false" outlineLevel="0" collapsed="false">
      <c r="B37" s="633" t="n">
        <v>36</v>
      </c>
      <c r="C37" s="0" t="n">
        <v>27</v>
      </c>
      <c r="D37" s="634" t="n">
        <v>26</v>
      </c>
    </row>
    <row r="38" customFormat="false" ht="13.8" hidden="false" customHeight="false" outlineLevel="0" collapsed="false">
      <c r="B38" s="633" t="n">
        <v>37</v>
      </c>
      <c r="C38" s="0" t="n">
        <v>28</v>
      </c>
      <c r="D38" s="0" t="n">
        <v>26</v>
      </c>
    </row>
    <row r="39" customFormat="false" ht="13.8" hidden="false" customHeight="false" outlineLevel="0" collapsed="false">
      <c r="B39" s="633" t="n">
        <v>38</v>
      </c>
      <c r="C39" s="0" t="n">
        <v>29</v>
      </c>
      <c r="D39" s="0" t="n">
        <v>27</v>
      </c>
    </row>
    <row r="40" customFormat="false" ht="13.8" hidden="false" customHeight="false" outlineLevel="0" collapsed="false">
      <c r="B40" s="633" t="n">
        <v>39</v>
      </c>
      <c r="C40" s="0" t="n">
        <v>30</v>
      </c>
      <c r="D40" s="0" t="n">
        <v>28</v>
      </c>
    </row>
    <row r="41" customFormat="false" ht="13.8" hidden="false" customHeight="false" outlineLevel="0" collapsed="false">
      <c r="B41" s="633" t="n">
        <v>40</v>
      </c>
      <c r="C41" s="0" t="n">
        <v>31</v>
      </c>
      <c r="D41" s="0" t="n">
        <v>29</v>
      </c>
    </row>
    <row r="42" customFormat="false" ht="13.8" hidden="false" customHeight="false" outlineLevel="0" collapsed="false">
      <c r="B42" s="633" t="n">
        <v>41</v>
      </c>
      <c r="C42" s="0" t="n">
        <v>32</v>
      </c>
      <c r="D42" s="0" t="n">
        <v>30</v>
      </c>
    </row>
    <row r="43" customFormat="false" ht="13.8" hidden="false" customHeight="false" outlineLevel="0" collapsed="false">
      <c r="B43" s="633" t="n">
        <v>42</v>
      </c>
      <c r="C43" s="0" t="n">
        <v>33</v>
      </c>
      <c r="D43" s="0" t="n">
        <v>31</v>
      </c>
    </row>
    <row r="44" customFormat="false" ht="13.8" hidden="false" customHeight="false" outlineLevel="0" collapsed="false">
      <c r="B44" s="633" t="n">
        <v>43</v>
      </c>
      <c r="C44" s="0" t="n">
        <v>34</v>
      </c>
      <c r="D44" s="0" t="n">
        <v>32</v>
      </c>
    </row>
    <row r="45" customFormat="false" ht="13.8" hidden="false" customHeight="false" outlineLevel="0" collapsed="false">
      <c r="B45" s="633" t="n">
        <v>44</v>
      </c>
      <c r="C45" s="0" t="n">
        <v>35</v>
      </c>
      <c r="D45" s="0" t="n">
        <v>33</v>
      </c>
    </row>
    <row r="46" customFormat="false" ht="13.8" hidden="false" customHeight="false" outlineLevel="0" collapsed="false">
      <c r="B46" s="633" t="n">
        <v>45</v>
      </c>
      <c r="C46" s="0" t="n">
        <v>36</v>
      </c>
      <c r="D46" s="0" t="n">
        <v>34</v>
      </c>
    </row>
    <row r="47" customFormat="false" ht="13.8" hidden="false" customHeight="false" outlineLevel="0" collapsed="false">
      <c r="B47" s="633" t="n">
        <v>46</v>
      </c>
      <c r="C47" s="0" t="n">
        <v>37</v>
      </c>
      <c r="D47" s="0" t="n">
        <v>35</v>
      </c>
    </row>
    <row r="48" customFormat="false" ht="13.8" hidden="false" customHeight="false" outlineLevel="0" collapsed="false">
      <c r="B48" s="633" t="n">
        <v>47</v>
      </c>
      <c r="C48" s="0" t="n">
        <v>38</v>
      </c>
      <c r="D48" s="0" t="n">
        <v>36</v>
      </c>
    </row>
    <row r="49" customFormat="false" ht="13.8" hidden="false" customHeight="false" outlineLevel="0" collapsed="false">
      <c r="B49" s="633" t="n">
        <v>48</v>
      </c>
      <c r="C49" s="0" t="n">
        <v>39</v>
      </c>
      <c r="D49" s="0" t="n">
        <v>37</v>
      </c>
    </row>
    <row r="50" customFormat="false" ht="13.8" hidden="false" customHeight="false" outlineLevel="0" collapsed="false">
      <c r="B50" s="633" t="n">
        <v>49</v>
      </c>
      <c r="C50" s="0" t="n">
        <v>40</v>
      </c>
      <c r="D50" s="0" t="n">
        <v>38</v>
      </c>
    </row>
    <row r="51" customFormat="false" ht="13.8" hidden="false" customHeight="false" outlineLevel="0" collapsed="false">
      <c r="B51" s="633" t="n">
        <v>50</v>
      </c>
      <c r="C51" s="0" t="n">
        <v>41</v>
      </c>
      <c r="D51" s="0" t="n">
        <v>39</v>
      </c>
    </row>
    <row r="52" customFormat="false" ht="13.8" hidden="false" customHeight="false" outlineLevel="0" collapsed="false">
      <c r="B52" s="633" t="n">
        <v>51</v>
      </c>
      <c r="C52" s="0" t="n">
        <v>42</v>
      </c>
      <c r="D52" s="0" t="n">
        <v>40</v>
      </c>
    </row>
    <row r="53" customFormat="false" ht="13.8" hidden="false" customHeight="false" outlineLevel="0" collapsed="false">
      <c r="B53" s="633" t="n">
        <v>52</v>
      </c>
      <c r="C53" s="0" t="n">
        <v>43</v>
      </c>
      <c r="D53" s="0" t="n">
        <v>41</v>
      </c>
    </row>
    <row r="54" customFormat="false" ht="13.8" hidden="false" customHeight="false" outlineLevel="0" collapsed="false">
      <c r="B54" s="633" t="n">
        <v>53</v>
      </c>
      <c r="C54" s="0" t="n">
        <v>44</v>
      </c>
      <c r="D54" s="0" t="n">
        <v>42</v>
      </c>
    </row>
    <row r="55" customFormat="false" ht="13.8" hidden="false" customHeight="false" outlineLevel="0" collapsed="false">
      <c r="B55" s="633" t="n">
        <v>54</v>
      </c>
      <c r="C55" s="0" t="n">
        <v>45</v>
      </c>
      <c r="D55" s="0" t="n">
        <v>43</v>
      </c>
    </row>
    <row r="56" customFormat="false" ht="13.8" hidden="false" customHeight="false" outlineLevel="0" collapsed="false">
      <c r="B56" s="633" t="n">
        <v>55</v>
      </c>
      <c r="C56" s="0" t="n">
        <v>46</v>
      </c>
      <c r="D56" s="0" t="n">
        <v>44</v>
      </c>
    </row>
    <row r="57" customFormat="false" ht="13.8" hidden="false" customHeight="false" outlineLevel="0" collapsed="false">
      <c r="B57" s="633" t="n">
        <v>56</v>
      </c>
      <c r="C57" s="0" t="n">
        <v>47</v>
      </c>
      <c r="D57" s="0" t="n">
        <v>45</v>
      </c>
    </row>
    <row r="58" customFormat="false" ht="13.8" hidden="false" customHeight="false" outlineLevel="0" collapsed="false">
      <c r="B58" s="633" t="n">
        <v>57</v>
      </c>
      <c r="C58" s="0" t="n">
        <v>48</v>
      </c>
      <c r="D58" s="0" t="n">
        <v>46</v>
      </c>
    </row>
    <row r="59" customFormat="false" ht="13.8" hidden="false" customHeight="false" outlineLevel="0" collapsed="false">
      <c r="B59" s="633" t="n">
        <v>58</v>
      </c>
      <c r="C59" s="0" t="n">
        <v>49</v>
      </c>
      <c r="D59" s="0" t="n">
        <v>47</v>
      </c>
    </row>
    <row r="60" customFormat="false" ht="13.8" hidden="false" customHeight="false" outlineLevel="0" collapsed="false">
      <c r="B60" s="633" t="n">
        <v>59</v>
      </c>
      <c r="C60" s="0" t="n">
        <v>50</v>
      </c>
      <c r="D60" s="0" t="n">
        <v>48</v>
      </c>
    </row>
    <row r="61" customFormat="false" ht="13.8" hidden="false" customHeight="false" outlineLevel="0" collapsed="false">
      <c r="B61" s="633" t="n">
        <v>60</v>
      </c>
      <c r="C61" s="0" t="n">
        <v>51</v>
      </c>
      <c r="D61" s="0" t="n">
        <v>49</v>
      </c>
    </row>
    <row r="62" customFormat="false" ht="13.8" hidden="false" customHeight="false" outlineLevel="0" collapsed="false">
      <c r="B62" s="633" t="n">
        <v>61</v>
      </c>
      <c r="C62" s="0" t="n">
        <v>52</v>
      </c>
      <c r="D62" s="0" t="n">
        <v>50</v>
      </c>
    </row>
    <row r="63" customFormat="false" ht="13.8" hidden="false" customHeight="false" outlineLevel="0" collapsed="false">
      <c r="B63" s="633" t="n">
        <v>62</v>
      </c>
      <c r="C63" s="0" t="n">
        <v>53</v>
      </c>
      <c r="D63" s="0" t="n">
        <v>51</v>
      </c>
    </row>
    <row r="64" customFormat="false" ht="13.8" hidden="false" customHeight="false" outlineLevel="0" collapsed="false">
      <c r="B64" s="633" t="n">
        <v>63</v>
      </c>
      <c r="C64" s="0" t="n">
        <v>54</v>
      </c>
      <c r="D64" s="0" t="n">
        <v>52</v>
      </c>
    </row>
    <row r="65" customFormat="false" ht="13.8" hidden="false" customHeight="false" outlineLevel="0" collapsed="false">
      <c r="B65" s="633" t="n">
        <v>64</v>
      </c>
      <c r="C65" s="0" t="n">
        <v>55</v>
      </c>
      <c r="D65" s="0" t="n">
        <v>53</v>
      </c>
    </row>
    <row r="66" customFormat="false" ht="13.8" hidden="false" customHeight="false" outlineLevel="0" collapsed="false">
      <c r="B66" s="633" t="n">
        <v>65</v>
      </c>
      <c r="C66" s="0" t="n">
        <v>56</v>
      </c>
      <c r="D66" s="0" t="n">
        <v>54</v>
      </c>
    </row>
    <row r="67" customFormat="false" ht="13.8" hidden="false" customHeight="false" outlineLevel="0" collapsed="false">
      <c r="B67" s="633" t="n">
        <v>66</v>
      </c>
      <c r="C67" s="0" t="n">
        <v>57</v>
      </c>
      <c r="D67" s="0" t="n">
        <v>55</v>
      </c>
    </row>
    <row r="68" customFormat="false" ht="13.8" hidden="false" customHeight="false" outlineLevel="0" collapsed="false">
      <c r="B68" s="633" t="n">
        <v>67</v>
      </c>
      <c r="C68" s="0" t="n">
        <v>58</v>
      </c>
      <c r="D68" s="0" t="n">
        <v>56</v>
      </c>
    </row>
    <row r="69" customFormat="false" ht="13.8" hidden="false" customHeight="false" outlineLevel="0" collapsed="false">
      <c r="B69" s="633" t="n">
        <v>68</v>
      </c>
      <c r="C69" s="0" t="n">
        <v>59</v>
      </c>
      <c r="D69" s="0" t="n">
        <v>57</v>
      </c>
    </row>
    <row r="70" customFormat="false" ht="13.8" hidden="false" customHeight="false" outlineLevel="0" collapsed="false">
      <c r="B70" s="633" t="n">
        <v>69</v>
      </c>
      <c r="C70" s="0" t="n">
        <v>60</v>
      </c>
      <c r="D70" s="0" t="n">
        <v>58</v>
      </c>
    </row>
    <row r="71" customFormat="false" ht="13.8" hidden="false" customHeight="false" outlineLevel="0" collapsed="false">
      <c r="B71" s="633" t="n">
        <v>70</v>
      </c>
      <c r="C71" s="0" t="n">
        <v>61</v>
      </c>
      <c r="D71" s="0" t="n">
        <v>59</v>
      </c>
    </row>
    <row r="72" customFormat="false" ht="13.8" hidden="false" customHeight="false" outlineLevel="0" collapsed="false">
      <c r="B72" s="633" t="n">
        <v>71</v>
      </c>
      <c r="C72" s="0" t="n">
        <v>62</v>
      </c>
      <c r="D72" s="0" t="n">
        <v>60</v>
      </c>
    </row>
    <row r="73" customFormat="false" ht="13.8" hidden="false" customHeight="false" outlineLevel="0" collapsed="false">
      <c r="B73" s="633" t="n">
        <v>72</v>
      </c>
      <c r="C73" s="0" t="n">
        <v>63</v>
      </c>
      <c r="D73" s="0" t="n">
        <v>61</v>
      </c>
    </row>
    <row r="74" customFormat="false" ht="13.8" hidden="false" customHeight="false" outlineLevel="0" collapsed="false">
      <c r="B74" s="633" t="n">
        <v>73</v>
      </c>
      <c r="C74" s="0" t="n">
        <v>64</v>
      </c>
      <c r="D74" s="0" t="n">
        <v>62</v>
      </c>
    </row>
    <row r="75" customFormat="false" ht="13.8" hidden="false" customHeight="false" outlineLevel="0" collapsed="false">
      <c r="B75" s="633" t="n">
        <v>74</v>
      </c>
      <c r="C75" s="0" t="n">
        <v>65</v>
      </c>
      <c r="D75" s="0" t="n">
        <v>63</v>
      </c>
    </row>
    <row r="76" customFormat="false" ht="13.8" hidden="false" customHeight="false" outlineLevel="0" collapsed="false">
      <c r="B76" s="633" t="n">
        <v>75</v>
      </c>
      <c r="C76" s="0" t="n">
        <v>66</v>
      </c>
      <c r="D76" s="0" t="n">
        <v>64</v>
      </c>
    </row>
    <row r="77" customFormat="false" ht="13.8" hidden="false" customHeight="false" outlineLevel="0" collapsed="false">
      <c r="B77" s="633" t="n">
        <v>76</v>
      </c>
      <c r="C77" s="0" t="n">
        <v>67</v>
      </c>
      <c r="D77" s="0" t="n">
        <v>65</v>
      </c>
    </row>
    <row r="78" customFormat="false" ht="13.8" hidden="false" customHeight="false" outlineLevel="0" collapsed="false">
      <c r="B78" s="633" t="n">
        <v>77</v>
      </c>
      <c r="C78" s="0" t="n">
        <v>68</v>
      </c>
      <c r="D78" s="0" t="n">
        <v>66</v>
      </c>
    </row>
    <row r="79" customFormat="false" ht="13.8" hidden="false" customHeight="false" outlineLevel="0" collapsed="false">
      <c r="B79" s="633" t="n">
        <v>78</v>
      </c>
      <c r="C79" s="0" t="n">
        <v>69</v>
      </c>
      <c r="D79" s="0" t="n">
        <v>67</v>
      </c>
    </row>
    <row r="80" customFormat="false" ht="13.8" hidden="false" customHeight="false" outlineLevel="0" collapsed="false">
      <c r="B80" s="633" t="n">
        <v>79</v>
      </c>
      <c r="C80" s="0" t="n">
        <v>70</v>
      </c>
      <c r="D80" s="0" t="n">
        <v>68</v>
      </c>
    </row>
    <row r="81" customFormat="false" ht="13.8" hidden="false" customHeight="false" outlineLevel="0" collapsed="false">
      <c r="B81" s="633" t="n">
        <v>80</v>
      </c>
      <c r="C81" s="0" t="n">
        <v>71</v>
      </c>
      <c r="D81" s="0" t="n">
        <v>69</v>
      </c>
    </row>
    <row r="82" customFormat="false" ht="13.8" hidden="false" customHeight="false" outlineLevel="0" collapsed="false">
      <c r="B82" s="633" t="n">
        <v>81</v>
      </c>
      <c r="C82" s="0" t="n">
        <v>72</v>
      </c>
      <c r="D82" s="0" t="n">
        <v>70</v>
      </c>
    </row>
    <row r="83" customFormat="false" ht="13.8" hidden="false" customHeight="false" outlineLevel="0" collapsed="false">
      <c r="B83" s="633" t="n">
        <v>82</v>
      </c>
      <c r="C83" s="0" t="n">
        <v>73</v>
      </c>
      <c r="D83" s="0" t="n">
        <v>71</v>
      </c>
    </row>
    <row r="84" customFormat="false" ht="13.8" hidden="false" customHeight="false" outlineLevel="0" collapsed="false">
      <c r="B84" s="633" t="n">
        <v>83</v>
      </c>
      <c r="C84" s="0" t="n">
        <v>74</v>
      </c>
      <c r="D84" s="0" t="n">
        <v>72</v>
      </c>
    </row>
    <row r="85" customFormat="false" ht="13.8" hidden="false" customHeight="false" outlineLevel="0" collapsed="false">
      <c r="B85" s="633" t="n">
        <v>84</v>
      </c>
      <c r="C85" s="0" t="n">
        <v>75</v>
      </c>
      <c r="D85" s="0" t="n">
        <v>73</v>
      </c>
    </row>
    <row r="86" customFormat="false" ht="13.8" hidden="false" customHeight="false" outlineLevel="0" collapsed="false">
      <c r="B86" s="633" t="n">
        <v>85</v>
      </c>
      <c r="C86" s="0" t="n">
        <v>76</v>
      </c>
      <c r="D86" s="0" t="n">
        <v>74</v>
      </c>
    </row>
    <row r="87" customFormat="false" ht="13.8" hidden="false" customHeight="false" outlineLevel="0" collapsed="false">
      <c r="B87" s="633" t="n">
        <v>86</v>
      </c>
      <c r="C87" s="0" t="n">
        <v>77</v>
      </c>
      <c r="D87" s="0" t="n">
        <v>75</v>
      </c>
    </row>
    <row r="88" customFormat="false" ht="13.8" hidden="false" customHeight="false" outlineLevel="0" collapsed="false">
      <c r="B88" s="633" t="n">
        <v>87</v>
      </c>
      <c r="C88" s="0" t="n">
        <v>78</v>
      </c>
      <c r="D88" s="0" t="n">
        <v>76</v>
      </c>
    </row>
    <row r="89" customFormat="false" ht="13.8" hidden="false" customHeight="false" outlineLevel="0" collapsed="false">
      <c r="B89" s="633" t="n">
        <v>88</v>
      </c>
      <c r="C89" s="0" t="n">
        <v>79</v>
      </c>
      <c r="D89" s="0" t="n">
        <v>77</v>
      </c>
    </row>
    <row r="90" customFormat="false" ht="13.8" hidden="false" customHeight="false" outlineLevel="0" collapsed="false">
      <c r="B90" s="633" t="n">
        <v>89</v>
      </c>
      <c r="C90" s="0" t="n">
        <v>80</v>
      </c>
      <c r="D90" s="0" t="n">
        <v>78</v>
      </c>
    </row>
    <row r="91" customFormat="false" ht="13.8" hidden="false" customHeight="false" outlineLevel="0" collapsed="false">
      <c r="B91" s="633" t="n">
        <v>90</v>
      </c>
      <c r="C91" s="0" t="n">
        <v>81</v>
      </c>
      <c r="D91" s="0" t="n">
        <v>79</v>
      </c>
    </row>
    <row r="92" customFormat="false" ht="13.8" hidden="false" customHeight="false" outlineLevel="0" collapsed="false">
      <c r="B92" s="633" t="n">
        <v>91</v>
      </c>
      <c r="C92" s="0" t="n">
        <v>82</v>
      </c>
      <c r="D92" s="0" t="n">
        <v>80</v>
      </c>
    </row>
    <row r="93" customFormat="false" ht="13.8" hidden="false" customHeight="false" outlineLevel="0" collapsed="false">
      <c r="B93" s="633" t="n">
        <v>92</v>
      </c>
      <c r="C93" s="0" t="n">
        <v>83</v>
      </c>
      <c r="D93" s="0" t="n">
        <v>81</v>
      </c>
    </row>
    <row r="94" customFormat="false" ht="13.8" hidden="false" customHeight="false" outlineLevel="0" collapsed="false">
      <c r="B94" s="633" t="n">
        <v>93</v>
      </c>
      <c r="C94" s="0" t="n">
        <v>84</v>
      </c>
      <c r="D94" s="0" t="n">
        <v>82</v>
      </c>
    </row>
    <row r="95" customFormat="false" ht="13.8" hidden="false" customHeight="false" outlineLevel="0" collapsed="false">
      <c r="B95" s="633" t="n">
        <v>94</v>
      </c>
      <c r="C95" s="0" t="n">
        <v>85</v>
      </c>
      <c r="D95" s="0" t="n">
        <v>83</v>
      </c>
    </row>
    <row r="96" customFormat="false" ht="13.8" hidden="false" customHeight="false" outlineLevel="0" collapsed="false">
      <c r="B96" s="633" t="n">
        <v>95</v>
      </c>
      <c r="C96" s="0" t="n">
        <v>86</v>
      </c>
      <c r="D96" s="0" t="n">
        <v>84</v>
      </c>
    </row>
    <row r="97" customFormat="false" ht="13.8" hidden="false" customHeight="false" outlineLevel="0" collapsed="false">
      <c r="B97" s="633" t="n">
        <v>96</v>
      </c>
      <c r="C97" s="0" t="n">
        <v>87</v>
      </c>
      <c r="D97" s="0" t="n">
        <v>85</v>
      </c>
    </row>
    <row r="98" customFormat="false" ht="13.8" hidden="false" customHeight="false" outlineLevel="0" collapsed="false">
      <c r="B98" s="633" t="n">
        <v>97</v>
      </c>
      <c r="C98" s="0" t="n">
        <v>88</v>
      </c>
      <c r="D98" s="0" t="n">
        <v>86</v>
      </c>
    </row>
    <row r="99" customFormat="false" ht="13.8" hidden="false" customHeight="false" outlineLevel="0" collapsed="false">
      <c r="B99" s="633" t="n">
        <v>98</v>
      </c>
      <c r="C99" s="0" t="n">
        <v>89</v>
      </c>
      <c r="D99" s="0" t="n">
        <v>87</v>
      </c>
    </row>
    <row r="100" customFormat="false" ht="13.8" hidden="false" customHeight="false" outlineLevel="0" collapsed="false">
      <c r="B100" s="633" t="n">
        <v>99</v>
      </c>
      <c r="C100" s="0" t="n">
        <v>90</v>
      </c>
      <c r="D100" s="0" t="n">
        <v>88</v>
      </c>
    </row>
    <row r="101" customFormat="false" ht="13.8" hidden="false" customHeight="false" outlineLevel="0" collapsed="false">
      <c r="B101" s="633" t="n">
        <v>100</v>
      </c>
      <c r="C101" s="0" t="n">
        <v>91</v>
      </c>
      <c r="D101" s="0" t="n">
        <v>89</v>
      </c>
    </row>
    <row r="102" customFormat="false" ht="13.8" hidden="false" customHeight="false" outlineLevel="0" collapsed="false">
      <c r="B102" s="633" t="n">
        <v>101</v>
      </c>
      <c r="C102" s="0" t="n">
        <v>92</v>
      </c>
      <c r="D102" s="0" t="n">
        <v>90</v>
      </c>
    </row>
    <row r="103" customFormat="false" ht="13.8" hidden="false" customHeight="false" outlineLevel="0" collapsed="false">
      <c r="B103" s="633" t="n">
        <v>102</v>
      </c>
      <c r="C103" s="0" t="n">
        <v>93</v>
      </c>
      <c r="D103" s="0" t="n">
        <v>91</v>
      </c>
    </row>
    <row r="104" customFormat="false" ht="13.8" hidden="false" customHeight="false" outlineLevel="0" collapsed="false">
      <c r="B104" s="633" t="n">
        <v>103</v>
      </c>
      <c r="C104" s="0" t="n">
        <v>94</v>
      </c>
      <c r="D104" s="0" t="n">
        <v>92</v>
      </c>
    </row>
    <row r="105" customFormat="false" ht="13.8" hidden="false" customHeight="false" outlineLevel="0" collapsed="false">
      <c r="B105" s="633" t="n">
        <v>104</v>
      </c>
      <c r="C105" s="0" t="n">
        <v>95</v>
      </c>
      <c r="D105" s="0" t="n">
        <v>93</v>
      </c>
    </row>
    <row r="106" customFormat="false" ht="13.8" hidden="false" customHeight="false" outlineLevel="0" collapsed="false">
      <c r="B106" s="633" t="n">
        <v>105</v>
      </c>
      <c r="C106" s="0" t="n">
        <v>96</v>
      </c>
      <c r="D106" s="0" t="n">
        <v>94</v>
      </c>
    </row>
    <row r="107" customFormat="false" ht="13.8" hidden="false" customHeight="false" outlineLevel="0" collapsed="false">
      <c r="B107" s="633" t="n">
        <v>106</v>
      </c>
      <c r="C107" s="0" t="n">
        <v>97</v>
      </c>
      <c r="D107" s="0" t="n">
        <v>95</v>
      </c>
    </row>
    <row r="108" customFormat="false" ht="13.8" hidden="false" customHeight="false" outlineLevel="0" collapsed="false">
      <c r="B108" s="633" t="n">
        <v>107</v>
      </c>
      <c r="C108" s="0" t="n">
        <v>98</v>
      </c>
      <c r="D108" s="0" t="n">
        <v>96</v>
      </c>
    </row>
    <row r="109" customFormat="false" ht="13.8" hidden="false" customHeight="false" outlineLevel="0" collapsed="false">
      <c r="B109" s="633" t="n">
        <v>108</v>
      </c>
      <c r="C109" s="0" t="n">
        <v>99</v>
      </c>
      <c r="D109" s="0" t="n">
        <v>97</v>
      </c>
    </row>
    <row r="110" customFormat="false" ht="13.8" hidden="false" customHeight="false" outlineLevel="0" collapsed="false">
      <c r="B110" s="633" t="n">
        <v>109</v>
      </c>
      <c r="C110" s="0" t="n">
        <v>100</v>
      </c>
      <c r="D110" s="0" t="n">
        <v>98</v>
      </c>
    </row>
    <row r="111" customFormat="false" ht="13.8" hidden="false" customHeight="false" outlineLevel="0" collapsed="false">
      <c r="B111" s="633" t="n">
        <v>110</v>
      </c>
      <c r="C111" s="0" t="n">
        <v>101</v>
      </c>
      <c r="D111" s="0" t="n">
        <v>99</v>
      </c>
    </row>
    <row r="112" customFormat="false" ht="13.8" hidden="false" customHeight="false" outlineLevel="0" collapsed="false">
      <c r="B112" s="633" t="n">
        <v>111</v>
      </c>
      <c r="C112" s="0" t="n">
        <v>102</v>
      </c>
      <c r="D112" s="0" t="n">
        <v>100</v>
      </c>
    </row>
    <row r="113" customFormat="false" ht="13.8" hidden="false" customHeight="false" outlineLevel="0" collapsed="false">
      <c r="B113" s="633" t="n">
        <v>112</v>
      </c>
      <c r="C113" s="0" t="n">
        <v>103</v>
      </c>
      <c r="D113" s="0" t="n">
        <v>101</v>
      </c>
    </row>
    <row r="114" customFormat="false" ht="13.8" hidden="false" customHeight="false" outlineLevel="0" collapsed="false">
      <c r="B114" s="633" t="n">
        <v>113</v>
      </c>
      <c r="C114" s="0" t="n">
        <v>104</v>
      </c>
      <c r="D114" s="0" t="n">
        <v>102</v>
      </c>
    </row>
    <row r="115" customFormat="false" ht="13.8" hidden="false" customHeight="false" outlineLevel="0" collapsed="false">
      <c r="B115" s="633" t="n">
        <v>114</v>
      </c>
      <c r="C115" s="0" t="n">
        <v>105</v>
      </c>
      <c r="D115" s="0" t="n">
        <v>103</v>
      </c>
    </row>
    <row r="116" customFormat="false" ht="13.8" hidden="false" customHeight="false" outlineLevel="0" collapsed="false">
      <c r="B116" s="633" t="n">
        <v>115</v>
      </c>
      <c r="C116" s="0" t="n">
        <v>106</v>
      </c>
      <c r="D116" s="0" t="n">
        <v>104</v>
      </c>
    </row>
    <row r="117" customFormat="false" ht="13.8" hidden="false" customHeight="false" outlineLevel="0" collapsed="false">
      <c r="B117" s="633" t="n">
        <v>116</v>
      </c>
      <c r="C117" s="0" t="n">
        <v>107</v>
      </c>
      <c r="D117" s="0" t="n">
        <v>105</v>
      </c>
    </row>
    <row r="118" customFormat="false" ht="13.8" hidden="false" customHeight="false" outlineLevel="0" collapsed="false">
      <c r="B118" s="633" t="n">
        <v>117</v>
      </c>
      <c r="C118" s="0" t="n">
        <v>108</v>
      </c>
      <c r="D118" s="0" t="n">
        <v>106</v>
      </c>
    </row>
    <row r="119" customFormat="false" ht="13.8" hidden="false" customHeight="false" outlineLevel="0" collapsed="false">
      <c r="B119" s="633" t="n">
        <v>118</v>
      </c>
      <c r="C119" s="0" t="n">
        <v>109</v>
      </c>
      <c r="D119" s="0" t="n">
        <v>107</v>
      </c>
    </row>
    <row r="120" customFormat="false" ht="13.8" hidden="false" customHeight="false" outlineLevel="0" collapsed="false">
      <c r="B120" s="633" t="n">
        <v>119</v>
      </c>
      <c r="C120" s="0" t="n">
        <v>110</v>
      </c>
      <c r="D120" s="0" t="n">
        <v>108</v>
      </c>
    </row>
    <row r="121" customFormat="false" ht="13.8" hidden="false" customHeight="false" outlineLevel="0" collapsed="false">
      <c r="B121" s="633" t="n">
        <v>120</v>
      </c>
      <c r="C121" s="0" t="n">
        <v>111</v>
      </c>
      <c r="D121" s="0" t="n">
        <v>109</v>
      </c>
    </row>
    <row r="122" customFormat="false" ht="13.8" hidden="false" customHeight="false" outlineLevel="0" collapsed="false">
      <c r="B122" s="633" t="n">
        <v>121</v>
      </c>
      <c r="C122" s="0" t="n">
        <v>112</v>
      </c>
      <c r="D122" s="0" t="n">
        <v>110</v>
      </c>
    </row>
    <row r="123" customFormat="false" ht="13.8" hidden="false" customHeight="false" outlineLevel="0" collapsed="false">
      <c r="B123" s="633" t="n">
        <v>122</v>
      </c>
      <c r="C123" s="0" t="n">
        <v>113</v>
      </c>
      <c r="D123" s="0" t="n">
        <v>111</v>
      </c>
    </row>
    <row r="124" customFormat="false" ht="13.8" hidden="false" customHeight="false" outlineLevel="0" collapsed="false">
      <c r="B124" s="633" t="n">
        <v>123</v>
      </c>
      <c r="C124" s="0" t="n">
        <v>114</v>
      </c>
      <c r="D124" s="0" t="n">
        <v>112</v>
      </c>
    </row>
    <row r="125" customFormat="false" ht="13.8" hidden="false" customHeight="false" outlineLevel="0" collapsed="false">
      <c r="B125" s="633" t="n">
        <v>124</v>
      </c>
      <c r="C125" s="0" t="n">
        <v>115</v>
      </c>
      <c r="D125" s="0" t="n">
        <v>113</v>
      </c>
    </row>
    <row r="126" customFormat="false" ht="13.8" hidden="false" customHeight="false" outlineLevel="0" collapsed="false">
      <c r="B126" s="633" t="n">
        <v>125</v>
      </c>
      <c r="C126" s="0" t="n">
        <v>116</v>
      </c>
      <c r="D126" s="0" t="n">
        <v>114</v>
      </c>
    </row>
    <row r="127" customFormat="false" ht="13.8" hidden="false" customHeight="false" outlineLevel="0" collapsed="false">
      <c r="B127" s="633" t="n">
        <v>126</v>
      </c>
      <c r="C127" s="0" t="n">
        <v>117</v>
      </c>
      <c r="D127" s="0" t="n">
        <v>115</v>
      </c>
    </row>
    <row r="128" customFormat="false" ht="13.8" hidden="false" customHeight="false" outlineLevel="0" collapsed="false">
      <c r="B128" s="633" t="n">
        <v>127</v>
      </c>
      <c r="C128" s="0" t="n">
        <v>118</v>
      </c>
      <c r="D128" s="0" t="n">
        <v>116</v>
      </c>
    </row>
    <row r="129" customFormat="false" ht="13.8" hidden="false" customHeight="false" outlineLevel="0" collapsed="false">
      <c r="B129" s="633" t="n">
        <v>128</v>
      </c>
      <c r="C129" s="0" t="n">
        <v>119</v>
      </c>
      <c r="D129" s="0" t="n">
        <v>117</v>
      </c>
    </row>
    <row r="130" customFormat="false" ht="13.8" hidden="false" customHeight="false" outlineLevel="0" collapsed="false">
      <c r="B130" s="633" t="n">
        <v>129</v>
      </c>
      <c r="C130" s="0" t="n">
        <v>120</v>
      </c>
      <c r="D130" s="0" t="n">
        <v>118</v>
      </c>
    </row>
    <row r="131" customFormat="false" ht="13.8" hidden="false" customHeight="false" outlineLevel="0" collapsed="false">
      <c r="B131" s="633" t="n">
        <v>130</v>
      </c>
      <c r="C131" s="0" t="n">
        <v>121</v>
      </c>
      <c r="D131" s="0" t="n">
        <v>119</v>
      </c>
    </row>
    <row r="132" customFormat="false" ht="13.8" hidden="false" customHeight="false" outlineLevel="0" collapsed="false">
      <c r="B132" s="633" t="n">
        <v>131</v>
      </c>
      <c r="C132" s="0" t="n">
        <v>122</v>
      </c>
      <c r="D132" s="0" t="n">
        <v>120</v>
      </c>
    </row>
    <row r="133" customFormat="false" ht="13.8" hidden="false" customHeight="false" outlineLevel="0" collapsed="false">
      <c r="B133" s="633" t="n">
        <v>132</v>
      </c>
      <c r="C133" s="0" t="n">
        <v>123</v>
      </c>
      <c r="D133" s="0" t="n">
        <v>121</v>
      </c>
    </row>
    <row r="134" customFormat="false" ht="13.8" hidden="false" customHeight="false" outlineLevel="0" collapsed="false">
      <c r="B134" s="633" t="n">
        <v>133</v>
      </c>
      <c r="C134" s="0" t="n">
        <v>124</v>
      </c>
      <c r="D134" s="0" t="n">
        <v>122</v>
      </c>
    </row>
    <row r="135" customFormat="false" ht="13.8" hidden="false" customHeight="false" outlineLevel="0" collapsed="false">
      <c r="B135" s="633" t="n">
        <v>134</v>
      </c>
      <c r="C135" s="0" t="n">
        <v>125</v>
      </c>
      <c r="D135" s="0" t="n">
        <v>123</v>
      </c>
    </row>
    <row r="136" customFormat="false" ht="13.8" hidden="false" customHeight="false" outlineLevel="0" collapsed="false">
      <c r="B136" s="633" t="n">
        <v>135</v>
      </c>
      <c r="C136" s="0" t="n">
        <v>126</v>
      </c>
      <c r="D136" s="0" t="n">
        <v>124</v>
      </c>
    </row>
    <row r="137" customFormat="false" ht="13.8" hidden="false" customHeight="false" outlineLevel="0" collapsed="false">
      <c r="B137" s="633" t="n">
        <v>136</v>
      </c>
      <c r="C137" s="0" t="n">
        <v>127</v>
      </c>
      <c r="D137" s="0" t="n">
        <v>125</v>
      </c>
    </row>
    <row r="138" customFormat="false" ht="13.8" hidden="false" customHeight="false" outlineLevel="0" collapsed="false">
      <c r="B138" s="633" t="n">
        <v>137</v>
      </c>
      <c r="C138" s="0" t="n">
        <v>128</v>
      </c>
      <c r="D138" s="0" t="n">
        <v>126</v>
      </c>
    </row>
    <row r="139" customFormat="false" ht="13.8" hidden="false" customHeight="false" outlineLevel="0" collapsed="false">
      <c r="B139" s="633" t="n">
        <v>138</v>
      </c>
      <c r="C139" s="0" t="n">
        <v>129</v>
      </c>
      <c r="D139" s="0" t="n">
        <v>127</v>
      </c>
    </row>
    <row r="140" customFormat="false" ht="13.8" hidden="false" customHeight="false" outlineLevel="0" collapsed="false">
      <c r="B140" s="633" t="n">
        <v>139</v>
      </c>
      <c r="C140" s="0" t="n">
        <v>130</v>
      </c>
      <c r="D140" s="0" t="n">
        <v>128</v>
      </c>
    </row>
    <row r="141" customFormat="false" ht="13.8" hidden="false" customHeight="false" outlineLevel="0" collapsed="false">
      <c r="B141" s="633" t="n">
        <v>140</v>
      </c>
      <c r="C141" s="0" t="n">
        <v>131</v>
      </c>
      <c r="D141" s="0" t="n">
        <v>129</v>
      </c>
    </row>
    <row r="142" customFormat="false" ht="13.8" hidden="false" customHeight="false" outlineLevel="0" collapsed="false">
      <c r="B142" s="633" t="n">
        <v>141</v>
      </c>
      <c r="C142" s="0" t="n">
        <v>132</v>
      </c>
      <c r="D142" s="0" t="n">
        <v>130</v>
      </c>
    </row>
    <row r="143" customFormat="false" ht="13.8" hidden="false" customHeight="false" outlineLevel="0" collapsed="false">
      <c r="B143" s="633" t="n">
        <v>142</v>
      </c>
      <c r="C143" s="0" t="n">
        <v>133</v>
      </c>
      <c r="D143" s="0" t="n">
        <v>131</v>
      </c>
    </row>
    <row r="144" customFormat="false" ht="13.8" hidden="false" customHeight="false" outlineLevel="0" collapsed="false">
      <c r="B144" s="633" t="n">
        <v>143</v>
      </c>
      <c r="C144" s="0" t="n">
        <v>134</v>
      </c>
      <c r="D144" s="0" t="n">
        <v>132</v>
      </c>
    </row>
    <row r="145" customFormat="false" ht="13.8" hidden="false" customHeight="false" outlineLevel="0" collapsed="false">
      <c r="B145" s="633" t="n">
        <v>144</v>
      </c>
      <c r="C145" s="0" t="n">
        <v>135</v>
      </c>
      <c r="D145" s="0" t="n">
        <v>133</v>
      </c>
    </row>
    <row r="146" customFormat="false" ht="13.8" hidden="false" customHeight="false" outlineLevel="0" collapsed="false">
      <c r="B146" s="633" t="n">
        <v>145</v>
      </c>
      <c r="C146" s="0" t="n">
        <v>136</v>
      </c>
      <c r="D146" s="0" t="n">
        <v>134</v>
      </c>
    </row>
    <row r="147" customFormat="false" ht="13.8" hidden="false" customHeight="false" outlineLevel="0" collapsed="false">
      <c r="B147" s="633" t="n">
        <v>146</v>
      </c>
      <c r="C147" s="0" t="n">
        <v>137</v>
      </c>
      <c r="D147" s="0" t="n">
        <v>135</v>
      </c>
    </row>
    <row r="148" customFormat="false" ht="13.8" hidden="false" customHeight="false" outlineLevel="0" collapsed="false">
      <c r="B148" s="633" t="n">
        <v>147</v>
      </c>
      <c r="C148" s="0" t="n">
        <v>138</v>
      </c>
      <c r="D148" s="0" t="n">
        <v>136</v>
      </c>
    </row>
    <row r="149" customFormat="false" ht="13.8" hidden="false" customHeight="false" outlineLevel="0" collapsed="false">
      <c r="B149" s="633" t="n">
        <v>148</v>
      </c>
      <c r="C149" s="0" t="n">
        <v>139</v>
      </c>
      <c r="D149" s="0" t="n">
        <v>137</v>
      </c>
    </row>
    <row r="150" customFormat="false" ht="13.8" hidden="false" customHeight="false" outlineLevel="0" collapsed="false">
      <c r="B150" s="633" t="n">
        <v>149</v>
      </c>
      <c r="C150" s="0" t="n">
        <v>140</v>
      </c>
      <c r="D150" s="0" t="n">
        <v>138</v>
      </c>
    </row>
    <row r="151" customFormat="false" ht="13.8" hidden="false" customHeight="false" outlineLevel="0" collapsed="false">
      <c r="B151" s="633" t="n">
        <v>150</v>
      </c>
      <c r="C151" s="0" t="n">
        <v>141</v>
      </c>
      <c r="D151" s="0" t="n">
        <v>139</v>
      </c>
    </row>
    <row r="152" customFormat="false" ht="13.8" hidden="false" customHeight="false" outlineLevel="0" collapsed="false">
      <c r="B152" s="633" t="n">
        <v>151</v>
      </c>
      <c r="C152" s="0" t="n">
        <v>142</v>
      </c>
      <c r="D152" s="0" t="n">
        <v>140</v>
      </c>
    </row>
    <row r="153" customFormat="false" ht="13.8" hidden="false" customHeight="false" outlineLevel="0" collapsed="false">
      <c r="B153" s="633" t="n">
        <v>152</v>
      </c>
      <c r="C153" s="0" t="n">
        <v>143</v>
      </c>
      <c r="D153" s="0" t="n">
        <v>141</v>
      </c>
    </row>
    <row r="154" customFormat="false" ht="13.8" hidden="false" customHeight="false" outlineLevel="0" collapsed="false">
      <c r="B154" s="633" t="n">
        <v>153</v>
      </c>
      <c r="C154" s="0" t="n">
        <v>144</v>
      </c>
      <c r="D154" s="0" t="n">
        <v>142</v>
      </c>
    </row>
    <row r="155" customFormat="false" ht="13.8" hidden="false" customHeight="false" outlineLevel="0" collapsed="false">
      <c r="B155" s="633" t="n">
        <v>154</v>
      </c>
      <c r="C155" s="0" t="n">
        <v>145</v>
      </c>
      <c r="D155" s="0" t="n">
        <v>143</v>
      </c>
    </row>
    <row r="156" customFormat="false" ht="13.8" hidden="false" customHeight="false" outlineLevel="0" collapsed="false">
      <c r="B156" s="633" t="n">
        <v>155</v>
      </c>
      <c r="C156" s="0" t="n">
        <v>146</v>
      </c>
      <c r="D156" s="0" t="n">
        <v>144</v>
      </c>
    </row>
    <row r="157" customFormat="false" ht="13.8" hidden="false" customHeight="false" outlineLevel="0" collapsed="false">
      <c r="B157" s="633" t="n">
        <v>156</v>
      </c>
      <c r="C157" s="0" t="n">
        <v>147</v>
      </c>
      <c r="D157" s="0" t="n">
        <v>145</v>
      </c>
    </row>
    <row r="158" customFormat="false" ht="13.8" hidden="false" customHeight="false" outlineLevel="0" collapsed="false">
      <c r="B158" s="633" t="n">
        <v>157</v>
      </c>
      <c r="C158" s="0" t="n">
        <v>148</v>
      </c>
      <c r="D158" s="0" t="n">
        <v>146</v>
      </c>
    </row>
    <row r="159" customFormat="false" ht="13.8" hidden="false" customHeight="false" outlineLevel="0" collapsed="false">
      <c r="B159" s="633" t="n">
        <v>158</v>
      </c>
      <c r="C159" s="0" t="n">
        <v>149</v>
      </c>
      <c r="D159" s="0" t="n">
        <v>147</v>
      </c>
    </row>
    <row r="160" customFormat="false" ht="13.8" hidden="false" customHeight="false" outlineLevel="0" collapsed="false">
      <c r="B160" s="633" t="n">
        <v>159</v>
      </c>
      <c r="C160" s="0" t="n">
        <v>150</v>
      </c>
      <c r="D160" s="0" t="n">
        <v>148</v>
      </c>
    </row>
    <row r="161" customFormat="false" ht="13.8" hidden="false" customHeight="false" outlineLevel="0" collapsed="false">
      <c r="B161" s="633" t="n">
        <v>160</v>
      </c>
      <c r="C161" s="0" t="n">
        <v>151</v>
      </c>
      <c r="D161" s="0" t="n">
        <v>149</v>
      </c>
    </row>
    <row r="162" customFormat="false" ht="13.8" hidden="false" customHeight="false" outlineLevel="0" collapsed="false">
      <c r="B162" s="633" t="n">
        <v>161</v>
      </c>
      <c r="C162" s="0" t="n">
        <v>152</v>
      </c>
      <c r="D162" s="0" t="n">
        <v>150</v>
      </c>
    </row>
    <row r="163" customFormat="false" ht="13.8" hidden="false" customHeight="false" outlineLevel="0" collapsed="false">
      <c r="B163" s="633" t="n">
        <v>162</v>
      </c>
      <c r="C163" s="0" t="n">
        <v>153</v>
      </c>
      <c r="D163" s="0" t="n">
        <v>151</v>
      </c>
    </row>
    <row r="164" customFormat="false" ht="13.8" hidden="false" customHeight="false" outlineLevel="0" collapsed="false">
      <c r="B164" s="633" t="n">
        <v>163</v>
      </c>
      <c r="C164" s="0" t="n">
        <v>154</v>
      </c>
      <c r="D164" s="0" t="n">
        <v>152</v>
      </c>
    </row>
    <row r="165" customFormat="false" ht="13.8" hidden="false" customHeight="false" outlineLevel="0" collapsed="false">
      <c r="B165" s="633" t="n">
        <v>164</v>
      </c>
      <c r="C165" s="0" t="n">
        <v>155</v>
      </c>
      <c r="D165" s="0" t="n">
        <v>153</v>
      </c>
    </row>
    <row r="166" customFormat="false" ht="13.8" hidden="false" customHeight="false" outlineLevel="0" collapsed="false">
      <c r="B166" s="633" t="n">
        <v>165</v>
      </c>
      <c r="C166" s="0" t="n">
        <v>156</v>
      </c>
      <c r="D166" s="0" t="n">
        <v>154</v>
      </c>
    </row>
    <row r="167" customFormat="false" ht="13.8" hidden="false" customHeight="false" outlineLevel="0" collapsed="false">
      <c r="B167" s="633" t="n">
        <v>166</v>
      </c>
      <c r="C167" s="0" t="n">
        <v>157</v>
      </c>
      <c r="D167" s="0" t="n">
        <v>155</v>
      </c>
    </row>
    <row r="168" customFormat="false" ht="13.8" hidden="false" customHeight="false" outlineLevel="0" collapsed="false">
      <c r="B168" s="633" t="n">
        <v>167</v>
      </c>
      <c r="C168" s="0" t="n">
        <v>158</v>
      </c>
      <c r="D168" s="0" t="n">
        <v>156</v>
      </c>
    </row>
    <row r="169" customFormat="false" ht="13.8" hidden="false" customHeight="false" outlineLevel="0" collapsed="false">
      <c r="B169" s="633" t="n">
        <v>168</v>
      </c>
      <c r="C169" s="0" t="n">
        <v>159</v>
      </c>
      <c r="D169" s="0" t="n">
        <v>157</v>
      </c>
    </row>
    <row r="170" customFormat="false" ht="13.8" hidden="false" customHeight="false" outlineLevel="0" collapsed="false">
      <c r="B170" s="633" t="n">
        <v>169</v>
      </c>
      <c r="C170" s="0" t="n">
        <v>160</v>
      </c>
      <c r="D170" s="0" t="n">
        <v>158</v>
      </c>
    </row>
    <row r="171" customFormat="false" ht="13.8" hidden="false" customHeight="false" outlineLevel="0" collapsed="false">
      <c r="B171" s="633" t="n">
        <v>170</v>
      </c>
      <c r="C171" s="0" t="n">
        <v>161</v>
      </c>
      <c r="D171" s="0" t="n">
        <v>159</v>
      </c>
    </row>
    <row r="172" customFormat="false" ht="13.8" hidden="false" customHeight="false" outlineLevel="0" collapsed="false">
      <c r="B172" s="633" t="n">
        <v>171</v>
      </c>
      <c r="C172" s="0" t="n">
        <v>162</v>
      </c>
      <c r="D172" s="0" t="n">
        <v>160</v>
      </c>
    </row>
    <row r="173" customFormat="false" ht="13.8" hidden="false" customHeight="false" outlineLevel="0" collapsed="false">
      <c r="B173" s="633" t="n">
        <v>172</v>
      </c>
      <c r="C173" s="0" t="n">
        <v>163</v>
      </c>
      <c r="D173" s="0" t="n">
        <v>161</v>
      </c>
    </row>
    <row r="174" customFormat="false" ht="13.8" hidden="false" customHeight="false" outlineLevel="0" collapsed="false">
      <c r="B174" s="633" t="n">
        <v>173</v>
      </c>
      <c r="C174" s="0" t="n">
        <v>164</v>
      </c>
      <c r="D174" s="0" t="n">
        <v>162</v>
      </c>
    </row>
    <row r="175" customFormat="false" ht="13.8" hidden="false" customHeight="false" outlineLevel="0" collapsed="false">
      <c r="B175" s="633" t="n">
        <v>174</v>
      </c>
      <c r="C175" s="0" t="n">
        <v>165</v>
      </c>
      <c r="D175" s="0" t="n">
        <v>163</v>
      </c>
    </row>
    <row r="176" customFormat="false" ht="13.8" hidden="false" customHeight="false" outlineLevel="0" collapsed="false">
      <c r="B176" s="633" t="n">
        <v>175</v>
      </c>
      <c r="C176" s="0" t="n">
        <v>166</v>
      </c>
      <c r="D176" s="0" t="n">
        <v>164</v>
      </c>
    </row>
    <row r="177" customFormat="false" ht="13.8" hidden="false" customHeight="false" outlineLevel="0" collapsed="false">
      <c r="B177" s="633" t="n">
        <v>176</v>
      </c>
      <c r="C177" s="0" t="n">
        <v>167</v>
      </c>
      <c r="D177" s="0" t="n">
        <v>165</v>
      </c>
    </row>
    <row r="178" customFormat="false" ht="13.8" hidden="false" customHeight="false" outlineLevel="0" collapsed="false">
      <c r="B178" s="633" t="n">
        <v>177</v>
      </c>
      <c r="C178" s="0" t="n">
        <v>168</v>
      </c>
      <c r="D178" s="0" t="n">
        <v>166</v>
      </c>
    </row>
    <row r="179" customFormat="false" ht="13.8" hidden="false" customHeight="false" outlineLevel="0" collapsed="false">
      <c r="B179" s="633" t="n">
        <v>178</v>
      </c>
      <c r="C179" s="0" t="n">
        <v>169</v>
      </c>
      <c r="D179" s="0" t="n">
        <v>167</v>
      </c>
    </row>
    <row r="180" customFormat="false" ht="13.8" hidden="false" customHeight="false" outlineLevel="0" collapsed="false">
      <c r="B180" s="633" t="n">
        <v>179</v>
      </c>
      <c r="C180" s="0" t="n">
        <v>170</v>
      </c>
      <c r="D180" s="0" t="n">
        <v>168</v>
      </c>
    </row>
    <row r="181" customFormat="false" ht="13.8" hidden="false" customHeight="false" outlineLevel="0" collapsed="false">
      <c r="B181" s="633" t="n">
        <v>180</v>
      </c>
      <c r="C181" s="0" t="n">
        <v>171</v>
      </c>
      <c r="D181" s="0" t="n">
        <v>169</v>
      </c>
    </row>
    <row r="182" customFormat="false" ht="13.8" hidden="false" customHeight="false" outlineLevel="0" collapsed="false">
      <c r="B182" s="633" t="n">
        <v>181</v>
      </c>
      <c r="C182" s="0" t="n">
        <v>172</v>
      </c>
      <c r="D182" s="0" t="n">
        <v>170</v>
      </c>
    </row>
    <row r="183" customFormat="false" ht="13.8" hidden="false" customHeight="false" outlineLevel="0" collapsed="false">
      <c r="B183" s="633" t="n">
        <v>182</v>
      </c>
      <c r="C183" s="0" t="n">
        <v>173</v>
      </c>
      <c r="D183" s="0" t="n">
        <v>171</v>
      </c>
    </row>
    <row r="184" customFormat="false" ht="13.8" hidden="false" customHeight="false" outlineLevel="0" collapsed="false">
      <c r="B184" s="633" t="n">
        <v>183</v>
      </c>
      <c r="C184" s="0" t="n">
        <v>174</v>
      </c>
      <c r="D184" s="0" t="n">
        <v>172</v>
      </c>
    </row>
    <row r="185" customFormat="false" ht="13.8" hidden="false" customHeight="false" outlineLevel="0" collapsed="false">
      <c r="B185" s="633" t="n">
        <v>184</v>
      </c>
      <c r="C185" s="0" t="n">
        <v>175</v>
      </c>
      <c r="D185" s="0" t="n">
        <v>173</v>
      </c>
    </row>
    <row r="186" customFormat="false" ht="13.8" hidden="false" customHeight="false" outlineLevel="0" collapsed="false">
      <c r="B186" s="633" t="n">
        <v>185</v>
      </c>
      <c r="C186" s="0" t="n">
        <v>176</v>
      </c>
      <c r="D186" s="0" t="n">
        <v>174</v>
      </c>
    </row>
    <row r="187" customFormat="false" ht="13.8" hidden="false" customHeight="false" outlineLevel="0" collapsed="false">
      <c r="B187" s="633" t="n">
        <v>186</v>
      </c>
      <c r="C187" s="0" t="n">
        <v>177</v>
      </c>
      <c r="D187" s="0" t="n">
        <v>175</v>
      </c>
    </row>
    <row r="188" customFormat="false" ht="13.8" hidden="false" customHeight="false" outlineLevel="0" collapsed="false">
      <c r="B188" s="633" t="n">
        <v>187</v>
      </c>
      <c r="C188" s="0" t="n">
        <v>178</v>
      </c>
      <c r="D188" s="0" t="n">
        <v>176</v>
      </c>
    </row>
    <row r="189" customFormat="false" ht="13.8" hidden="false" customHeight="false" outlineLevel="0" collapsed="false">
      <c r="B189" s="633" t="n">
        <v>188</v>
      </c>
      <c r="C189" s="0" t="n">
        <v>179</v>
      </c>
      <c r="D189" s="0" t="n">
        <v>177</v>
      </c>
    </row>
    <row r="190" customFormat="false" ht="13.8" hidden="false" customHeight="false" outlineLevel="0" collapsed="false">
      <c r="B190" s="633" t="n">
        <v>189</v>
      </c>
      <c r="C190" s="0" t="n">
        <v>180</v>
      </c>
      <c r="D190" s="0" t="n">
        <v>178</v>
      </c>
    </row>
    <row r="191" customFormat="false" ht="13.8" hidden="false" customHeight="false" outlineLevel="0" collapsed="false">
      <c r="B191" s="633" t="n">
        <v>190</v>
      </c>
      <c r="C191" s="0" t="n">
        <v>181</v>
      </c>
      <c r="D191" s="0" t="n">
        <v>179</v>
      </c>
    </row>
    <row r="192" customFormat="false" ht="13.8" hidden="false" customHeight="false" outlineLevel="0" collapsed="false">
      <c r="B192" s="633" t="n">
        <v>191</v>
      </c>
      <c r="C192" s="0" t="n">
        <v>182</v>
      </c>
      <c r="D192" s="0" t="n">
        <v>180</v>
      </c>
    </row>
    <row r="193" customFormat="false" ht="13.8" hidden="false" customHeight="false" outlineLevel="0" collapsed="false">
      <c r="B193" s="633" t="n">
        <v>192</v>
      </c>
      <c r="C193" s="0" t="n">
        <v>183</v>
      </c>
      <c r="D193" s="0" t="n">
        <v>181</v>
      </c>
    </row>
    <row r="194" customFormat="false" ht="13.8" hidden="false" customHeight="false" outlineLevel="0" collapsed="false">
      <c r="B194" s="633" t="n">
        <v>193</v>
      </c>
      <c r="C194" s="0" t="n">
        <v>184</v>
      </c>
      <c r="D194" s="0" t="n">
        <v>182</v>
      </c>
    </row>
    <row r="195" customFormat="false" ht="13.8" hidden="false" customHeight="false" outlineLevel="0" collapsed="false">
      <c r="B195" s="633" t="n">
        <v>194</v>
      </c>
      <c r="C195" s="0" t="n">
        <v>185</v>
      </c>
      <c r="D195" s="0" t="n">
        <v>183</v>
      </c>
    </row>
    <row r="196" customFormat="false" ht="13.8" hidden="false" customHeight="false" outlineLevel="0" collapsed="false">
      <c r="B196" s="633" t="n">
        <v>195</v>
      </c>
      <c r="C196" s="0" t="n">
        <v>186</v>
      </c>
      <c r="D196" s="0" t="n">
        <v>184</v>
      </c>
    </row>
    <row r="197" customFormat="false" ht="13.8" hidden="false" customHeight="false" outlineLevel="0" collapsed="false">
      <c r="B197" s="633" t="n">
        <v>196</v>
      </c>
      <c r="C197" s="0" t="n">
        <v>187</v>
      </c>
      <c r="D197" s="0" t="n">
        <v>185</v>
      </c>
    </row>
    <row r="198" customFormat="false" ht="13.8" hidden="false" customHeight="false" outlineLevel="0" collapsed="false">
      <c r="B198" s="633" t="n">
        <v>197</v>
      </c>
      <c r="C198" s="0" t="n">
        <v>188</v>
      </c>
      <c r="D198" s="0" t="n">
        <v>186</v>
      </c>
    </row>
    <row r="199" customFormat="false" ht="13.8" hidden="false" customHeight="false" outlineLevel="0" collapsed="false">
      <c r="B199" s="633" t="n">
        <v>198</v>
      </c>
      <c r="C199" s="0" t="n">
        <v>189</v>
      </c>
      <c r="D199" s="0" t="n">
        <v>187</v>
      </c>
    </row>
    <row r="200" customFormat="false" ht="13.8" hidden="false" customHeight="false" outlineLevel="0" collapsed="false">
      <c r="B200" s="633" t="n">
        <v>199</v>
      </c>
      <c r="C200" s="0" t="n">
        <v>190</v>
      </c>
      <c r="D200" s="0" t="n">
        <v>188</v>
      </c>
    </row>
    <row r="201" customFormat="false" ht="13.8" hidden="false" customHeight="false" outlineLevel="0" collapsed="false">
      <c r="B201" s="633" t="n">
        <v>200</v>
      </c>
      <c r="C201" s="0" t="n">
        <v>191</v>
      </c>
      <c r="D201" s="0" t="n">
        <v>189</v>
      </c>
    </row>
    <row r="202" customFormat="false" ht="13.8" hidden="false" customHeight="false" outlineLevel="0" collapsed="false">
      <c r="B202" s="633" t="n">
        <v>201</v>
      </c>
      <c r="C202" s="0" t="n">
        <v>192</v>
      </c>
      <c r="D202" s="0" t="n">
        <v>190</v>
      </c>
    </row>
    <row r="203" customFormat="false" ht="13.8" hidden="false" customHeight="false" outlineLevel="0" collapsed="false">
      <c r="B203" s="633" t="n">
        <v>202</v>
      </c>
      <c r="C203" s="0" t="n">
        <v>193</v>
      </c>
      <c r="D203" s="0" t="n">
        <v>191</v>
      </c>
    </row>
    <row r="204" customFormat="false" ht="13.8" hidden="false" customHeight="false" outlineLevel="0" collapsed="false">
      <c r="B204" s="633" t="n">
        <v>203</v>
      </c>
      <c r="C204" s="0" t="n">
        <v>194</v>
      </c>
      <c r="D204" s="0" t="n">
        <v>192</v>
      </c>
    </row>
    <row r="205" customFormat="false" ht="13.8" hidden="false" customHeight="false" outlineLevel="0" collapsed="false">
      <c r="B205" s="633" t="n">
        <v>204</v>
      </c>
      <c r="C205" s="0" t="n">
        <v>195</v>
      </c>
      <c r="D205" s="0" t="n">
        <v>193</v>
      </c>
    </row>
    <row r="206" customFormat="false" ht="13.8" hidden="false" customHeight="false" outlineLevel="0" collapsed="false">
      <c r="B206" s="633" t="n">
        <v>205</v>
      </c>
      <c r="C206" s="0" t="n">
        <v>196</v>
      </c>
      <c r="D206" s="0" t="n">
        <v>194</v>
      </c>
    </row>
    <row r="207" customFormat="false" ht="13.8" hidden="false" customHeight="false" outlineLevel="0" collapsed="false">
      <c r="B207" s="633" t="n">
        <v>206</v>
      </c>
      <c r="C207" s="0" t="n">
        <v>197</v>
      </c>
      <c r="D207" s="0" t="n">
        <v>195</v>
      </c>
    </row>
    <row r="208" customFormat="false" ht="13.8" hidden="false" customHeight="false" outlineLevel="0" collapsed="false">
      <c r="B208" s="633" t="n">
        <v>207</v>
      </c>
      <c r="C208" s="0" t="n">
        <v>198</v>
      </c>
      <c r="D208" s="0" t="n">
        <v>196</v>
      </c>
    </row>
    <row r="209" customFormat="false" ht="13.8" hidden="false" customHeight="false" outlineLevel="0" collapsed="false">
      <c r="B209" s="633" t="n">
        <v>208</v>
      </c>
      <c r="C209" s="0" t="n">
        <v>199</v>
      </c>
      <c r="D209" s="0" t="n">
        <v>197</v>
      </c>
    </row>
    <row r="210" customFormat="false" ht="13.8" hidden="false" customHeight="false" outlineLevel="0" collapsed="false">
      <c r="B210" s="633" t="n">
        <v>209</v>
      </c>
      <c r="C210" s="0" t="n">
        <v>200</v>
      </c>
      <c r="D210" s="0" t="n">
        <v>198</v>
      </c>
    </row>
    <row r="211" customFormat="false" ht="13.8" hidden="false" customHeight="false" outlineLevel="0" collapsed="false">
      <c r="B211" s="633" t="n">
        <v>210</v>
      </c>
      <c r="C211" s="0" t="n">
        <v>201</v>
      </c>
      <c r="D211" s="0" t="n">
        <v>199</v>
      </c>
    </row>
    <row r="212" customFormat="false" ht="13.8" hidden="false" customHeight="false" outlineLevel="0" collapsed="false">
      <c r="B212" s="633" t="n">
        <v>211</v>
      </c>
      <c r="C212" s="0" t="n">
        <v>202</v>
      </c>
      <c r="D212" s="0" t="n">
        <v>200</v>
      </c>
    </row>
    <row r="213" customFormat="false" ht="13.8" hidden="false" customHeight="false" outlineLevel="0" collapsed="false">
      <c r="B213" s="633" t="n">
        <v>212</v>
      </c>
      <c r="C213" s="0" t="n">
        <v>203</v>
      </c>
      <c r="D213" s="0" t="n">
        <v>201</v>
      </c>
    </row>
    <row r="214" customFormat="false" ht="13.8" hidden="false" customHeight="false" outlineLevel="0" collapsed="false">
      <c r="B214" s="633" t="n">
        <v>213</v>
      </c>
      <c r="C214" s="0" t="n">
        <v>204</v>
      </c>
      <c r="D214" s="0" t="n">
        <v>202</v>
      </c>
    </row>
    <row r="215" customFormat="false" ht="13.8" hidden="false" customHeight="false" outlineLevel="0" collapsed="false">
      <c r="B215" s="633" t="n">
        <v>214</v>
      </c>
      <c r="C215" s="0" t="n">
        <v>205</v>
      </c>
      <c r="D215" s="0" t="n">
        <v>203</v>
      </c>
    </row>
    <row r="216" customFormat="false" ht="13.8" hidden="false" customHeight="false" outlineLevel="0" collapsed="false">
      <c r="B216" s="633" t="n">
        <v>215</v>
      </c>
      <c r="C216" s="0" t="n">
        <v>206</v>
      </c>
      <c r="D216" s="0" t="n">
        <v>204</v>
      </c>
    </row>
    <row r="217" customFormat="false" ht="13.8" hidden="false" customHeight="false" outlineLevel="0" collapsed="false">
      <c r="B217" s="633" t="n">
        <v>216</v>
      </c>
      <c r="C217" s="0" t="n">
        <v>207</v>
      </c>
      <c r="D217" s="0" t="n">
        <v>205</v>
      </c>
    </row>
    <row r="218" customFormat="false" ht="13.8" hidden="false" customHeight="false" outlineLevel="0" collapsed="false">
      <c r="B218" s="633" t="n">
        <v>217</v>
      </c>
      <c r="C218" s="0" t="n">
        <v>208</v>
      </c>
      <c r="D218" s="0" t="n">
        <v>206</v>
      </c>
    </row>
    <row r="219" customFormat="false" ht="13.8" hidden="false" customHeight="false" outlineLevel="0" collapsed="false">
      <c r="B219" s="633" t="n">
        <v>218</v>
      </c>
      <c r="C219" s="0" t="n">
        <v>209</v>
      </c>
      <c r="D219" s="0" t="n">
        <v>207</v>
      </c>
    </row>
    <row r="220" customFormat="false" ht="13.8" hidden="false" customHeight="false" outlineLevel="0" collapsed="false">
      <c r="B220" s="633" t="n">
        <v>219</v>
      </c>
      <c r="C220" s="0" t="n">
        <v>210</v>
      </c>
      <c r="D220" s="0" t="n">
        <v>208</v>
      </c>
    </row>
    <row r="221" customFormat="false" ht="13.8" hidden="false" customHeight="false" outlineLevel="0" collapsed="false">
      <c r="B221" s="633" t="n">
        <v>220</v>
      </c>
      <c r="C221" s="0" t="n">
        <v>211</v>
      </c>
      <c r="D221" s="0" t="n">
        <v>209</v>
      </c>
    </row>
    <row r="222" customFormat="false" ht="13.8" hidden="false" customHeight="false" outlineLevel="0" collapsed="false">
      <c r="B222" s="633" t="n">
        <v>221</v>
      </c>
      <c r="C222" s="0" t="n">
        <v>212</v>
      </c>
      <c r="D222" s="0" t="n">
        <v>210</v>
      </c>
    </row>
    <row r="223" customFormat="false" ht="13.8" hidden="false" customHeight="false" outlineLevel="0" collapsed="false">
      <c r="B223" s="633" t="n">
        <v>222</v>
      </c>
      <c r="C223" s="0" t="n">
        <v>213</v>
      </c>
      <c r="D223" s="0" t="n">
        <v>211</v>
      </c>
    </row>
    <row r="224" customFormat="false" ht="13.8" hidden="false" customHeight="false" outlineLevel="0" collapsed="false">
      <c r="B224" s="633" t="n">
        <v>223</v>
      </c>
      <c r="C224" s="0" t="n">
        <v>214</v>
      </c>
      <c r="D224" s="0" t="n">
        <v>212</v>
      </c>
    </row>
    <row r="225" customFormat="false" ht="13.8" hidden="false" customHeight="false" outlineLevel="0" collapsed="false">
      <c r="B225" s="633" t="n">
        <v>224</v>
      </c>
      <c r="C225" s="0" t="n">
        <v>215</v>
      </c>
      <c r="D225" s="0" t="n">
        <v>213</v>
      </c>
    </row>
    <row r="226" customFormat="false" ht="13.8" hidden="false" customHeight="false" outlineLevel="0" collapsed="false">
      <c r="B226" s="633" t="n">
        <v>225</v>
      </c>
      <c r="C226" s="0" t="n">
        <v>216</v>
      </c>
      <c r="D226" s="0" t="n">
        <v>214</v>
      </c>
    </row>
    <row r="227" customFormat="false" ht="13.8" hidden="false" customHeight="false" outlineLevel="0" collapsed="false">
      <c r="B227" s="633" t="n">
        <v>226</v>
      </c>
      <c r="C227" s="0" t="n">
        <v>217</v>
      </c>
      <c r="D227" s="0" t="n">
        <v>215</v>
      </c>
    </row>
    <row r="228" customFormat="false" ht="13.8" hidden="false" customHeight="false" outlineLevel="0" collapsed="false">
      <c r="B228" s="633" t="n">
        <v>227</v>
      </c>
      <c r="C228" s="0" t="n">
        <v>218</v>
      </c>
      <c r="D228" s="0" t="n">
        <v>216</v>
      </c>
    </row>
    <row r="229" customFormat="false" ht="13.8" hidden="false" customHeight="false" outlineLevel="0" collapsed="false">
      <c r="B229" s="633" t="n">
        <v>228</v>
      </c>
      <c r="C229" s="0" t="n">
        <v>219</v>
      </c>
      <c r="D229" s="0" t="n">
        <v>217</v>
      </c>
    </row>
    <row r="230" customFormat="false" ht="13.8" hidden="false" customHeight="false" outlineLevel="0" collapsed="false">
      <c r="B230" s="633" t="n">
        <v>229</v>
      </c>
      <c r="C230" s="0" t="n">
        <v>220</v>
      </c>
      <c r="D230" s="0" t="n">
        <v>218</v>
      </c>
    </row>
    <row r="231" customFormat="false" ht="13.8" hidden="false" customHeight="false" outlineLevel="0" collapsed="false">
      <c r="B231" s="633" t="n">
        <v>230</v>
      </c>
      <c r="C231" s="0" t="n">
        <v>221</v>
      </c>
      <c r="D231" s="0" t="n">
        <v>219</v>
      </c>
    </row>
    <row r="232" customFormat="false" ht="13.8" hidden="false" customHeight="false" outlineLevel="0" collapsed="false">
      <c r="B232" s="633" t="n">
        <v>231</v>
      </c>
      <c r="C232" s="0" t="n">
        <v>222</v>
      </c>
      <c r="D232" s="0" t="n">
        <v>220</v>
      </c>
    </row>
    <row r="233" customFormat="false" ht="13.8" hidden="false" customHeight="false" outlineLevel="0" collapsed="false">
      <c r="B233" s="633" t="n">
        <v>232</v>
      </c>
      <c r="C233" s="0" t="n">
        <v>223</v>
      </c>
      <c r="D233" s="0" t="n">
        <v>221</v>
      </c>
    </row>
    <row r="234" customFormat="false" ht="13.8" hidden="false" customHeight="false" outlineLevel="0" collapsed="false">
      <c r="B234" s="633" t="n">
        <v>233</v>
      </c>
      <c r="C234" s="0" t="n">
        <v>224</v>
      </c>
      <c r="D234" s="0" t="n">
        <v>222</v>
      </c>
    </row>
    <row r="235" customFormat="false" ht="13.8" hidden="false" customHeight="false" outlineLevel="0" collapsed="false">
      <c r="B235" s="633" t="n">
        <v>234</v>
      </c>
      <c r="C235" s="0" t="n">
        <v>225</v>
      </c>
      <c r="D235" s="0" t="n">
        <v>223</v>
      </c>
    </row>
    <row r="236" customFormat="false" ht="13.8" hidden="false" customHeight="false" outlineLevel="0" collapsed="false">
      <c r="B236" s="633" t="n">
        <v>235</v>
      </c>
      <c r="C236" s="0" t="n">
        <v>226</v>
      </c>
      <c r="D236" s="0" t="n">
        <v>224</v>
      </c>
    </row>
    <row r="237" customFormat="false" ht="13.8" hidden="false" customHeight="false" outlineLevel="0" collapsed="false">
      <c r="B237" s="633" t="n">
        <v>236</v>
      </c>
      <c r="C237" s="0" t="n">
        <v>227</v>
      </c>
      <c r="D237" s="0" t="n">
        <v>225</v>
      </c>
    </row>
    <row r="238" customFormat="false" ht="13.8" hidden="false" customHeight="false" outlineLevel="0" collapsed="false">
      <c r="B238" s="633" t="n">
        <v>237</v>
      </c>
      <c r="C238" s="0" t="n">
        <v>228</v>
      </c>
      <c r="D238" s="0" t="n">
        <v>226</v>
      </c>
    </row>
    <row r="239" customFormat="false" ht="13.8" hidden="false" customHeight="false" outlineLevel="0" collapsed="false">
      <c r="B239" s="633" t="n">
        <v>238</v>
      </c>
      <c r="C239" s="0" t="n">
        <v>229</v>
      </c>
      <c r="D239" s="0" t="n">
        <v>227</v>
      </c>
    </row>
    <row r="240" customFormat="false" ht="13.8" hidden="false" customHeight="false" outlineLevel="0" collapsed="false">
      <c r="B240" s="633" t="n">
        <v>239</v>
      </c>
      <c r="C240" s="0" t="n">
        <v>230</v>
      </c>
      <c r="D240" s="0" t="n">
        <v>228</v>
      </c>
    </row>
    <row r="241" customFormat="false" ht="13.8" hidden="false" customHeight="false" outlineLevel="0" collapsed="false">
      <c r="B241" s="633" t="n">
        <v>240</v>
      </c>
      <c r="C241" s="0" t="n">
        <v>231</v>
      </c>
      <c r="D241" s="0" t="n">
        <v>229</v>
      </c>
    </row>
    <row r="242" customFormat="false" ht="13.8" hidden="false" customHeight="false" outlineLevel="0" collapsed="false">
      <c r="B242" s="633" t="n">
        <v>241</v>
      </c>
      <c r="C242" s="0" t="n">
        <v>232</v>
      </c>
      <c r="D242" s="0" t="n">
        <v>230</v>
      </c>
    </row>
    <row r="243" customFormat="false" ht="13.8" hidden="false" customHeight="false" outlineLevel="0" collapsed="false">
      <c r="B243" s="633" t="n">
        <v>242</v>
      </c>
      <c r="C243" s="0" t="n">
        <v>233</v>
      </c>
      <c r="D243" s="0" t="n">
        <v>231</v>
      </c>
    </row>
    <row r="244" customFormat="false" ht="13.8" hidden="false" customHeight="false" outlineLevel="0" collapsed="false">
      <c r="B244" s="633" t="n">
        <v>243</v>
      </c>
      <c r="C244" s="0" t="n">
        <v>234</v>
      </c>
      <c r="D244" s="0" t="n">
        <v>232</v>
      </c>
    </row>
    <row r="245" customFormat="false" ht="13.8" hidden="false" customHeight="false" outlineLevel="0" collapsed="false">
      <c r="B245" s="633" t="n">
        <v>244</v>
      </c>
      <c r="C245" s="0" t="n">
        <v>235</v>
      </c>
      <c r="D245" s="0" t="n">
        <v>233</v>
      </c>
    </row>
    <row r="246" customFormat="false" ht="13.8" hidden="false" customHeight="false" outlineLevel="0" collapsed="false">
      <c r="B246" s="633" t="n">
        <v>245</v>
      </c>
      <c r="C246" s="0" t="n">
        <v>236</v>
      </c>
      <c r="D246" s="0" t="n">
        <v>234</v>
      </c>
    </row>
    <row r="247" customFormat="false" ht="13.8" hidden="false" customHeight="false" outlineLevel="0" collapsed="false">
      <c r="B247" s="633" t="n">
        <v>246</v>
      </c>
      <c r="C247" s="0" t="n">
        <v>237</v>
      </c>
      <c r="D247" s="0" t="n">
        <v>235</v>
      </c>
    </row>
    <row r="248" customFormat="false" ht="13.8" hidden="false" customHeight="false" outlineLevel="0" collapsed="false">
      <c r="B248" s="633" t="n">
        <v>247</v>
      </c>
      <c r="C248" s="0" t="n">
        <v>238</v>
      </c>
      <c r="D248" s="0" t="n">
        <v>236</v>
      </c>
    </row>
    <row r="249" customFormat="false" ht="13.8" hidden="false" customHeight="false" outlineLevel="0" collapsed="false">
      <c r="B249" s="633" t="n">
        <v>248</v>
      </c>
      <c r="C249" s="0" t="n">
        <v>239</v>
      </c>
      <c r="D249" s="0" t="n">
        <v>237</v>
      </c>
    </row>
    <row r="250" customFormat="false" ht="13.8" hidden="false" customHeight="false" outlineLevel="0" collapsed="false">
      <c r="B250" s="633" t="n">
        <v>249</v>
      </c>
      <c r="C250" s="0" t="n">
        <v>240</v>
      </c>
      <c r="D250" s="0" t="n">
        <v>238</v>
      </c>
    </row>
    <row r="251" customFormat="false" ht="13.8" hidden="false" customHeight="false" outlineLevel="0" collapsed="false">
      <c r="B251" s="633" t="n">
        <v>250</v>
      </c>
      <c r="C251" s="0" t="n">
        <v>241</v>
      </c>
      <c r="D251" s="0" t="n">
        <v>239</v>
      </c>
    </row>
    <row r="252" customFormat="false" ht="13.8" hidden="false" customHeight="false" outlineLevel="0" collapsed="false">
      <c r="B252" s="633" t="n">
        <v>251</v>
      </c>
      <c r="C252" s="0" t="n">
        <v>242</v>
      </c>
      <c r="D252" s="0" t="n">
        <v>240</v>
      </c>
    </row>
    <row r="253" customFormat="false" ht="13.8" hidden="false" customHeight="false" outlineLevel="0" collapsed="false">
      <c r="B253" s="633" t="n">
        <v>252</v>
      </c>
      <c r="C253" s="0" t="n">
        <v>243</v>
      </c>
      <c r="D253" s="0" t="n">
        <v>241</v>
      </c>
    </row>
    <row r="254" customFormat="false" ht="13.8" hidden="false" customHeight="false" outlineLevel="0" collapsed="false">
      <c r="B254" s="633" t="n">
        <v>253</v>
      </c>
      <c r="C254" s="0" t="n">
        <v>244</v>
      </c>
      <c r="D254" s="0" t="n">
        <v>242</v>
      </c>
    </row>
    <row r="255" customFormat="false" ht="13.8" hidden="false" customHeight="false" outlineLevel="0" collapsed="false">
      <c r="B255" s="633" t="n">
        <v>254</v>
      </c>
      <c r="C255" s="0" t="n">
        <v>245</v>
      </c>
      <c r="D255" s="0" t="n">
        <v>243</v>
      </c>
    </row>
    <row r="256" customFormat="false" ht="13.8" hidden="false" customHeight="false" outlineLevel="0" collapsed="false">
      <c r="B256" s="633" t="n">
        <v>255</v>
      </c>
      <c r="C256" s="0" t="n">
        <v>246</v>
      </c>
      <c r="D256" s="0" t="n">
        <v>244</v>
      </c>
    </row>
    <row r="257" customFormat="false" ht="13.8" hidden="false" customHeight="false" outlineLevel="0" collapsed="false">
      <c r="B257" s="633" t="n">
        <v>256</v>
      </c>
      <c r="C257" s="0" t="n">
        <v>247</v>
      </c>
      <c r="D257" s="0" t="n">
        <v>245</v>
      </c>
    </row>
    <row r="258" customFormat="false" ht="13.8" hidden="false" customHeight="false" outlineLevel="0" collapsed="false">
      <c r="B258" s="633" t="n">
        <v>257</v>
      </c>
      <c r="C258" s="0" t="n">
        <v>248</v>
      </c>
      <c r="D258" s="0" t="n">
        <v>246</v>
      </c>
    </row>
    <row r="259" customFormat="false" ht="13.8" hidden="false" customHeight="false" outlineLevel="0" collapsed="false">
      <c r="B259" s="633" t="n">
        <v>258</v>
      </c>
      <c r="C259" s="0" t="n">
        <v>249</v>
      </c>
      <c r="D259" s="0" t="n">
        <v>247</v>
      </c>
    </row>
    <row r="260" customFormat="false" ht="13.8" hidden="false" customHeight="false" outlineLevel="0" collapsed="false">
      <c r="B260" s="633" t="n">
        <v>259</v>
      </c>
      <c r="C260" s="0" t="n">
        <v>250</v>
      </c>
      <c r="D260" s="0" t="n">
        <v>248</v>
      </c>
    </row>
    <row r="261" customFormat="false" ht="13.8" hidden="false" customHeight="false" outlineLevel="0" collapsed="false">
      <c r="B261" s="633" t="n">
        <v>260</v>
      </c>
      <c r="C261" s="0" t="n">
        <v>251</v>
      </c>
      <c r="D261" s="0" t="n">
        <v>249</v>
      </c>
    </row>
    <row r="262" customFormat="false" ht="13.8" hidden="false" customHeight="false" outlineLevel="0" collapsed="false">
      <c r="B262" s="633" t="n">
        <v>261</v>
      </c>
      <c r="C262" s="0" t="n">
        <v>252</v>
      </c>
      <c r="D262" s="0" t="n">
        <v>250</v>
      </c>
    </row>
    <row r="263" customFormat="false" ht="13.8" hidden="false" customHeight="false" outlineLevel="0" collapsed="false">
      <c r="B263" s="633" t="n">
        <v>262</v>
      </c>
      <c r="C263" s="0" t="n">
        <v>253</v>
      </c>
      <c r="D263" s="0" t="n">
        <v>251</v>
      </c>
    </row>
    <row r="264" customFormat="false" ht="13.8" hidden="false" customHeight="false" outlineLevel="0" collapsed="false">
      <c r="B264" s="633" t="n">
        <v>263</v>
      </c>
      <c r="C264" s="0" t="n">
        <v>254</v>
      </c>
      <c r="D264" s="0" t="n">
        <v>252</v>
      </c>
    </row>
    <row r="265" customFormat="false" ht="13.8" hidden="false" customHeight="false" outlineLevel="0" collapsed="false">
      <c r="B265" s="633" t="n">
        <v>264</v>
      </c>
      <c r="C265" s="0" t="n">
        <v>255</v>
      </c>
      <c r="D265" s="0" t="n">
        <v>253</v>
      </c>
    </row>
    <row r="266" customFormat="false" ht="13.8" hidden="false" customHeight="false" outlineLevel="0" collapsed="false">
      <c r="B266" s="633" t="n">
        <v>265</v>
      </c>
      <c r="C266" s="0" t="n">
        <v>256</v>
      </c>
      <c r="D266" s="0" t="n">
        <v>254</v>
      </c>
    </row>
    <row r="267" customFormat="false" ht="13.8" hidden="false" customHeight="false" outlineLevel="0" collapsed="false">
      <c r="B267" s="633" t="n">
        <v>266</v>
      </c>
      <c r="C267" s="0" t="n">
        <v>257</v>
      </c>
      <c r="D267" s="0" t="n">
        <v>255</v>
      </c>
    </row>
    <row r="268" customFormat="false" ht="13.8" hidden="false" customHeight="false" outlineLevel="0" collapsed="false">
      <c r="B268" s="633" t="n">
        <v>267</v>
      </c>
      <c r="C268" s="0" t="n">
        <v>258</v>
      </c>
      <c r="D268" s="0" t="n">
        <v>256</v>
      </c>
    </row>
    <row r="269" customFormat="false" ht="13.8" hidden="false" customHeight="false" outlineLevel="0" collapsed="false">
      <c r="B269" s="633" t="n">
        <v>268</v>
      </c>
      <c r="C269" s="0" t="n">
        <v>259</v>
      </c>
      <c r="D269" s="0" t="n">
        <v>257</v>
      </c>
    </row>
    <row r="270" customFormat="false" ht="13.8" hidden="false" customHeight="false" outlineLevel="0" collapsed="false">
      <c r="B270" s="633" t="n">
        <v>269</v>
      </c>
      <c r="C270" s="0" t="n">
        <v>260</v>
      </c>
      <c r="D270" s="0" t="n">
        <v>258</v>
      </c>
    </row>
    <row r="271" customFormat="false" ht="13.8" hidden="false" customHeight="false" outlineLevel="0" collapsed="false">
      <c r="B271" s="633" t="n">
        <v>270</v>
      </c>
      <c r="C271" s="0" t="n">
        <v>261</v>
      </c>
      <c r="D271" s="0" t="n">
        <v>259</v>
      </c>
    </row>
    <row r="272" customFormat="false" ht="13.8" hidden="false" customHeight="false" outlineLevel="0" collapsed="false">
      <c r="B272" s="633" t="n">
        <v>271</v>
      </c>
      <c r="C272" s="0" t="n">
        <v>262</v>
      </c>
      <c r="D272" s="0" t="n">
        <v>260</v>
      </c>
    </row>
    <row r="273" customFormat="false" ht="13.8" hidden="false" customHeight="false" outlineLevel="0" collapsed="false">
      <c r="B273" s="633" t="n">
        <v>272</v>
      </c>
      <c r="C273" s="0" t="n">
        <v>263</v>
      </c>
      <c r="D273" s="0" t="n">
        <v>261</v>
      </c>
    </row>
    <row r="274" customFormat="false" ht="13.8" hidden="false" customHeight="false" outlineLevel="0" collapsed="false">
      <c r="B274" s="633" t="n">
        <v>273</v>
      </c>
      <c r="C274" s="0" t="n">
        <v>264</v>
      </c>
      <c r="D274" s="0" t="n">
        <v>262</v>
      </c>
    </row>
    <row r="275" customFormat="false" ht="13.8" hidden="false" customHeight="false" outlineLevel="0" collapsed="false">
      <c r="B275" s="633" t="n">
        <v>274</v>
      </c>
      <c r="C275" s="0" t="n">
        <v>265</v>
      </c>
      <c r="D275" s="0" t="n">
        <v>263</v>
      </c>
    </row>
    <row r="276" customFormat="false" ht="13.8" hidden="false" customHeight="false" outlineLevel="0" collapsed="false">
      <c r="B276" s="633" t="n">
        <v>275</v>
      </c>
      <c r="C276" s="0" t="n">
        <v>266</v>
      </c>
      <c r="D276" s="0" t="n">
        <v>264</v>
      </c>
    </row>
    <row r="277" customFormat="false" ht="13.8" hidden="false" customHeight="false" outlineLevel="0" collapsed="false">
      <c r="B277" s="633" t="n">
        <v>276</v>
      </c>
      <c r="C277" s="0" t="n">
        <v>267</v>
      </c>
      <c r="D277" s="0" t="n">
        <v>265</v>
      </c>
    </row>
    <row r="278" customFormat="false" ht="13.8" hidden="false" customHeight="false" outlineLevel="0" collapsed="false">
      <c r="B278" s="633" t="n">
        <v>277</v>
      </c>
      <c r="C278" s="0" t="n">
        <v>268</v>
      </c>
      <c r="D278" s="0" t="n">
        <v>266</v>
      </c>
    </row>
    <row r="279" customFormat="false" ht="13.8" hidden="false" customHeight="false" outlineLevel="0" collapsed="false">
      <c r="B279" s="633" t="n">
        <v>278</v>
      </c>
      <c r="C279" s="0" t="n">
        <v>269</v>
      </c>
      <c r="D279" s="0" t="n">
        <v>267</v>
      </c>
    </row>
    <row r="280" customFormat="false" ht="13.8" hidden="false" customHeight="false" outlineLevel="0" collapsed="false">
      <c r="B280" s="633" t="n">
        <v>279</v>
      </c>
      <c r="C280" s="0" t="n">
        <v>270</v>
      </c>
      <c r="D280" s="0" t="n">
        <v>268</v>
      </c>
    </row>
    <row r="281" customFormat="false" ht="13.8" hidden="false" customHeight="false" outlineLevel="0" collapsed="false">
      <c r="B281" s="633" t="n">
        <v>280</v>
      </c>
      <c r="C281" s="0" t="n">
        <v>271</v>
      </c>
      <c r="D281" s="0" t="n">
        <v>269</v>
      </c>
    </row>
    <row r="282" customFormat="false" ht="13.8" hidden="false" customHeight="false" outlineLevel="0" collapsed="false">
      <c r="B282" s="633" t="n">
        <v>281</v>
      </c>
      <c r="C282" s="0" t="n">
        <v>272</v>
      </c>
      <c r="D282" s="0" t="n">
        <v>270</v>
      </c>
    </row>
    <row r="283" customFormat="false" ht="13.8" hidden="false" customHeight="false" outlineLevel="0" collapsed="false">
      <c r="B283" s="633" t="n">
        <v>282</v>
      </c>
      <c r="C283" s="0" t="n">
        <v>273</v>
      </c>
      <c r="D283" s="0" t="n">
        <v>271</v>
      </c>
    </row>
    <row r="284" customFormat="false" ht="13.8" hidden="false" customHeight="false" outlineLevel="0" collapsed="false">
      <c r="B284" s="633" t="n">
        <v>283</v>
      </c>
      <c r="C284" s="0" t="n">
        <v>274</v>
      </c>
      <c r="D284" s="0" t="n">
        <v>272</v>
      </c>
    </row>
    <row r="285" customFormat="false" ht="13.8" hidden="false" customHeight="false" outlineLevel="0" collapsed="false">
      <c r="B285" s="633" t="n">
        <v>284</v>
      </c>
      <c r="C285" s="0" t="n">
        <v>275</v>
      </c>
      <c r="D285" s="0" t="n">
        <v>273</v>
      </c>
    </row>
    <row r="286" customFormat="false" ht="13.8" hidden="false" customHeight="false" outlineLevel="0" collapsed="false">
      <c r="B286" s="633" t="n">
        <v>285</v>
      </c>
      <c r="C286" s="0" t="n">
        <v>276</v>
      </c>
      <c r="D286" s="0" t="n">
        <v>274</v>
      </c>
    </row>
    <row r="287" customFormat="false" ht="13.8" hidden="false" customHeight="false" outlineLevel="0" collapsed="false">
      <c r="B287" s="633" t="n">
        <v>286</v>
      </c>
      <c r="C287" s="0" t="n">
        <v>277</v>
      </c>
      <c r="D287" s="0" t="n">
        <v>275</v>
      </c>
    </row>
    <row r="288" customFormat="false" ht="13.8" hidden="false" customHeight="false" outlineLevel="0" collapsed="false">
      <c r="B288" s="633" t="n">
        <v>287</v>
      </c>
      <c r="C288" s="0" t="n">
        <v>278</v>
      </c>
      <c r="D288" s="0" t="n">
        <v>276</v>
      </c>
    </row>
    <row r="289" customFormat="false" ht="13.8" hidden="false" customHeight="false" outlineLevel="0" collapsed="false">
      <c r="B289" s="633" t="n">
        <v>288</v>
      </c>
      <c r="C289" s="0" t="n">
        <v>279</v>
      </c>
      <c r="D289" s="0" t="n">
        <v>277</v>
      </c>
    </row>
    <row r="290" customFormat="false" ht="13.8" hidden="false" customHeight="false" outlineLevel="0" collapsed="false">
      <c r="B290" s="633" t="n">
        <v>289</v>
      </c>
      <c r="C290" s="0" t="n">
        <v>280</v>
      </c>
      <c r="D290" s="0" t="n">
        <v>278</v>
      </c>
    </row>
    <row r="291" customFormat="false" ht="13.8" hidden="false" customHeight="false" outlineLevel="0" collapsed="false">
      <c r="B291" s="633" t="n">
        <v>290</v>
      </c>
      <c r="C291" s="0" t="n">
        <v>281</v>
      </c>
      <c r="D291" s="0" t="n">
        <v>279</v>
      </c>
    </row>
    <row r="292" customFormat="false" ht="13.8" hidden="false" customHeight="false" outlineLevel="0" collapsed="false">
      <c r="B292" s="633" t="n">
        <v>291</v>
      </c>
      <c r="C292" s="0" t="n">
        <v>282</v>
      </c>
      <c r="D292" s="0" t="n">
        <v>280</v>
      </c>
    </row>
    <row r="293" customFormat="false" ht="13.8" hidden="false" customHeight="false" outlineLevel="0" collapsed="false">
      <c r="B293" s="633" t="n">
        <v>292</v>
      </c>
      <c r="C293" s="0" t="n">
        <v>283</v>
      </c>
      <c r="D293" s="0" t="n">
        <v>281</v>
      </c>
    </row>
    <row r="294" customFormat="false" ht="13.8" hidden="false" customHeight="false" outlineLevel="0" collapsed="false">
      <c r="B294" s="633" t="n">
        <v>293</v>
      </c>
      <c r="C294" s="0" t="n">
        <v>284</v>
      </c>
      <c r="D294" s="0" t="n">
        <v>282</v>
      </c>
    </row>
    <row r="295" customFormat="false" ht="13.8" hidden="false" customHeight="false" outlineLevel="0" collapsed="false">
      <c r="B295" s="633" t="n">
        <v>294</v>
      </c>
      <c r="C295" s="0" t="n">
        <v>285</v>
      </c>
      <c r="D295" s="0" t="n">
        <v>283</v>
      </c>
    </row>
    <row r="296" customFormat="false" ht="13.8" hidden="false" customHeight="false" outlineLevel="0" collapsed="false">
      <c r="B296" s="633" t="n">
        <v>295</v>
      </c>
      <c r="C296" s="0" t="n">
        <v>286</v>
      </c>
      <c r="D296" s="0" t="n">
        <v>284</v>
      </c>
    </row>
    <row r="297" customFormat="false" ht="13.8" hidden="false" customHeight="false" outlineLevel="0" collapsed="false">
      <c r="B297" s="633" t="n">
        <v>296</v>
      </c>
      <c r="C297" s="0" t="n">
        <v>287</v>
      </c>
      <c r="D297" s="0" t="n">
        <v>285</v>
      </c>
    </row>
    <row r="298" customFormat="false" ht="13.8" hidden="false" customHeight="false" outlineLevel="0" collapsed="false">
      <c r="B298" s="633" t="n">
        <v>297</v>
      </c>
      <c r="C298" s="0" t="n">
        <v>288</v>
      </c>
      <c r="D298" s="0" t="n">
        <v>286</v>
      </c>
    </row>
    <row r="299" customFormat="false" ht="13.8" hidden="false" customHeight="false" outlineLevel="0" collapsed="false">
      <c r="B299" s="633" t="n">
        <v>298</v>
      </c>
      <c r="C299" s="0" t="n">
        <v>289</v>
      </c>
      <c r="D299" s="0" t="n">
        <v>287</v>
      </c>
    </row>
    <row r="300" customFormat="false" ht="13.8" hidden="false" customHeight="false" outlineLevel="0" collapsed="false">
      <c r="B300" s="633" t="n">
        <v>299</v>
      </c>
      <c r="C300" s="0" t="n">
        <v>290</v>
      </c>
      <c r="D300" s="0" t="n">
        <v>288</v>
      </c>
    </row>
    <row r="301" customFormat="false" ht="13.8" hidden="false" customHeight="false" outlineLevel="0" collapsed="false">
      <c r="B301" s="633" t="n">
        <v>300</v>
      </c>
      <c r="C301" s="0" t="n">
        <v>291</v>
      </c>
      <c r="D301" s="0" t="n">
        <v>289</v>
      </c>
    </row>
    <row r="302" customFormat="false" ht="13.8" hidden="false" customHeight="false" outlineLevel="0" collapsed="false">
      <c r="B302" s="633" t="n">
        <v>301</v>
      </c>
      <c r="C302" s="0" t="n">
        <v>292</v>
      </c>
      <c r="D302" s="0" t="n">
        <v>290</v>
      </c>
    </row>
    <row r="303" customFormat="false" ht="13.8" hidden="false" customHeight="false" outlineLevel="0" collapsed="false">
      <c r="B303" s="633" t="n">
        <v>302</v>
      </c>
      <c r="C303" s="0" t="n">
        <v>293</v>
      </c>
      <c r="D303" s="0" t="n">
        <v>291</v>
      </c>
    </row>
    <row r="304" customFormat="false" ht="13.8" hidden="false" customHeight="false" outlineLevel="0" collapsed="false">
      <c r="B304" s="633" t="n">
        <v>303</v>
      </c>
      <c r="C304" s="0" t="n">
        <v>294</v>
      </c>
      <c r="D304" s="0" t="n">
        <v>292</v>
      </c>
    </row>
    <row r="305" customFormat="false" ht="13.8" hidden="false" customHeight="false" outlineLevel="0" collapsed="false">
      <c r="B305" s="633" t="n">
        <v>304</v>
      </c>
      <c r="C305" s="0" t="n">
        <v>295</v>
      </c>
      <c r="D305" s="0" t="n">
        <v>293</v>
      </c>
    </row>
    <row r="306" customFormat="false" ht="13.8" hidden="false" customHeight="false" outlineLevel="0" collapsed="false">
      <c r="B306" s="633" t="n">
        <v>305</v>
      </c>
      <c r="C306" s="0" t="n">
        <v>296</v>
      </c>
      <c r="D306" s="0" t="n">
        <v>294</v>
      </c>
    </row>
    <row r="307" customFormat="false" ht="13.8" hidden="false" customHeight="false" outlineLevel="0" collapsed="false">
      <c r="B307" s="633" t="n">
        <v>306</v>
      </c>
      <c r="C307" s="0" t="n">
        <v>297</v>
      </c>
      <c r="D307" s="0" t="n">
        <v>295</v>
      </c>
    </row>
    <row r="308" customFormat="false" ht="13.8" hidden="false" customHeight="false" outlineLevel="0" collapsed="false">
      <c r="B308" s="633" t="n">
        <v>307</v>
      </c>
      <c r="C308" s="0" t="n">
        <v>298</v>
      </c>
      <c r="D308" s="0" t="n">
        <v>296</v>
      </c>
    </row>
    <row r="309" customFormat="false" ht="13.8" hidden="false" customHeight="false" outlineLevel="0" collapsed="false">
      <c r="B309" s="633" t="n">
        <v>308</v>
      </c>
      <c r="C309" s="0" t="n">
        <v>299</v>
      </c>
      <c r="D309" s="0" t="n">
        <v>297</v>
      </c>
    </row>
    <row r="310" customFormat="false" ht="13.8" hidden="false" customHeight="false" outlineLevel="0" collapsed="false">
      <c r="B310" s="633" t="n">
        <v>309</v>
      </c>
      <c r="C310" s="0" t="n">
        <v>300</v>
      </c>
      <c r="D310" s="0" t="n">
        <v>298</v>
      </c>
    </row>
    <row r="311" customFormat="false" ht="13.8" hidden="false" customHeight="false" outlineLevel="0" collapsed="false">
      <c r="B311" s="633" t="n">
        <v>310</v>
      </c>
      <c r="C311" s="0" t="n">
        <v>301</v>
      </c>
      <c r="D311" s="0" t="n">
        <v>299</v>
      </c>
    </row>
    <row r="312" customFormat="false" ht="13.8" hidden="false" customHeight="false" outlineLevel="0" collapsed="false">
      <c r="B312" s="633" t="n">
        <v>311</v>
      </c>
      <c r="C312" s="0" t="n">
        <v>302</v>
      </c>
      <c r="D312" s="0" t="n">
        <v>300</v>
      </c>
    </row>
    <row r="313" customFormat="false" ht="13.8" hidden="false" customHeight="false" outlineLevel="0" collapsed="false">
      <c r="B313" s="633" t="n">
        <v>312</v>
      </c>
      <c r="C313" s="0" t="n">
        <v>303</v>
      </c>
      <c r="D313" s="0" t="n">
        <v>301</v>
      </c>
    </row>
    <row r="314" customFormat="false" ht="13.8" hidden="false" customHeight="false" outlineLevel="0" collapsed="false">
      <c r="B314" s="633" t="n">
        <v>313</v>
      </c>
      <c r="C314" s="0" t="n">
        <v>304</v>
      </c>
      <c r="D314" s="0" t="n">
        <v>302</v>
      </c>
    </row>
    <row r="315" customFormat="false" ht="13.8" hidden="false" customHeight="false" outlineLevel="0" collapsed="false">
      <c r="B315" s="633" t="n">
        <v>314</v>
      </c>
      <c r="C315" s="0" t="n">
        <v>305</v>
      </c>
      <c r="D315" s="0" t="n">
        <v>303</v>
      </c>
    </row>
    <row r="316" customFormat="false" ht="13.8" hidden="false" customHeight="false" outlineLevel="0" collapsed="false">
      <c r="B316" s="633" t="n">
        <v>315</v>
      </c>
      <c r="C316" s="0" t="n">
        <v>306</v>
      </c>
      <c r="D316" s="0" t="n">
        <v>304</v>
      </c>
    </row>
    <row r="317" customFormat="false" ht="13.8" hidden="false" customHeight="false" outlineLevel="0" collapsed="false">
      <c r="B317" s="633" t="n">
        <v>316</v>
      </c>
      <c r="C317" s="0" t="n">
        <v>307</v>
      </c>
      <c r="D317" s="0" t="n">
        <v>305</v>
      </c>
    </row>
    <row r="318" customFormat="false" ht="13.8" hidden="false" customHeight="false" outlineLevel="0" collapsed="false">
      <c r="B318" s="633" t="n">
        <v>317</v>
      </c>
      <c r="C318" s="0" t="n">
        <v>308</v>
      </c>
      <c r="D318" s="0" t="n">
        <v>306</v>
      </c>
    </row>
    <row r="319" customFormat="false" ht="13.8" hidden="false" customHeight="false" outlineLevel="0" collapsed="false">
      <c r="B319" s="633" t="n">
        <v>318</v>
      </c>
      <c r="C319" s="0" t="n">
        <v>309</v>
      </c>
      <c r="D319" s="0" t="n">
        <v>307</v>
      </c>
    </row>
    <row r="320" customFormat="false" ht="13.8" hidden="false" customHeight="false" outlineLevel="0" collapsed="false">
      <c r="B320" s="633" t="n">
        <v>319</v>
      </c>
      <c r="C320" s="0" t="n">
        <v>310</v>
      </c>
      <c r="D320" s="0" t="n">
        <v>308</v>
      </c>
    </row>
    <row r="321" customFormat="false" ht="13.8" hidden="false" customHeight="false" outlineLevel="0" collapsed="false">
      <c r="B321" s="633" t="n">
        <v>320</v>
      </c>
      <c r="C321" s="0" t="n">
        <v>311</v>
      </c>
      <c r="D321" s="0" t="n">
        <v>309</v>
      </c>
    </row>
    <row r="322" customFormat="false" ht="13.8" hidden="false" customHeight="false" outlineLevel="0" collapsed="false">
      <c r="B322" s="633" t="n">
        <v>321</v>
      </c>
      <c r="C322" s="0" t="n">
        <v>312</v>
      </c>
      <c r="D322" s="0" t="n">
        <v>310</v>
      </c>
    </row>
    <row r="323" customFormat="false" ht="13.8" hidden="false" customHeight="false" outlineLevel="0" collapsed="false">
      <c r="B323" s="633" t="n">
        <v>322</v>
      </c>
      <c r="C323" s="0" t="n">
        <v>313</v>
      </c>
      <c r="D323" s="0" t="n">
        <v>311</v>
      </c>
    </row>
    <row r="324" customFormat="false" ht="13.8" hidden="false" customHeight="false" outlineLevel="0" collapsed="false">
      <c r="B324" s="633" t="n">
        <v>323</v>
      </c>
      <c r="C324" s="0" t="n">
        <v>314</v>
      </c>
      <c r="D324" s="0" t="n">
        <v>312</v>
      </c>
    </row>
    <row r="325" customFormat="false" ht="13.8" hidden="false" customHeight="false" outlineLevel="0" collapsed="false">
      <c r="B325" s="633" t="n">
        <v>324</v>
      </c>
      <c r="C325" s="0" t="n">
        <v>315</v>
      </c>
      <c r="D325" s="0" t="n">
        <v>313</v>
      </c>
    </row>
    <row r="326" customFormat="false" ht="13.8" hidden="false" customHeight="false" outlineLevel="0" collapsed="false">
      <c r="B326" s="633" t="n">
        <v>325</v>
      </c>
      <c r="C326" s="0" t="n">
        <v>316</v>
      </c>
      <c r="D326" s="0" t="n">
        <v>314</v>
      </c>
    </row>
    <row r="327" customFormat="false" ht="13.8" hidden="false" customHeight="false" outlineLevel="0" collapsed="false">
      <c r="B327" s="633" t="n">
        <v>326</v>
      </c>
      <c r="C327" s="0" t="n">
        <v>317</v>
      </c>
      <c r="D327" s="0" t="n">
        <v>315</v>
      </c>
    </row>
    <row r="328" customFormat="false" ht="13.8" hidden="false" customHeight="false" outlineLevel="0" collapsed="false">
      <c r="B328" s="633" t="n">
        <v>327</v>
      </c>
      <c r="C328" s="0" t="n">
        <v>318</v>
      </c>
      <c r="D328" s="0" t="n">
        <v>316</v>
      </c>
    </row>
    <row r="329" customFormat="false" ht="13.8" hidden="false" customHeight="false" outlineLevel="0" collapsed="false">
      <c r="B329" s="633" t="n">
        <v>328</v>
      </c>
      <c r="C329" s="0" t="n">
        <v>319</v>
      </c>
      <c r="D329" s="0" t="n">
        <v>317</v>
      </c>
    </row>
    <row r="330" customFormat="false" ht="13.8" hidden="false" customHeight="false" outlineLevel="0" collapsed="false">
      <c r="B330" s="633" t="n">
        <v>329</v>
      </c>
      <c r="C330" s="0" t="n">
        <v>320</v>
      </c>
      <c r="D330" s="0" t="n">
        <v>318</v>
      </c>
    </row>
    <row r="331" customFormat="false" ht="13.8" hidden="false" customHeight="false" outlineLevel="0" collapsed="false">
      <c r="B331" s="633" t="n">
        <v>330</v>
      </c>
      <c r="C331" s="0" t="n">
        <v>321</v>
      </c>
      <c r="D331" s="0" t="n">
        <v>319</v>
      </c>
    </row>
    <row r="332" customFormat="false" ht="13.8" hidden="false" customHeight="false" outlineLevel="0" collapsed="false">
      <c r="B332" s="633" t="n">
        <v>331</v>
      </c>
      <c r="C332" s="0" t="n">
        <v>322</v>
      </c>
      <c r="D332" s="0" t="n">
        <v>320</v>
      </c>
    </row>
    <row r="333" customFormat="false" ht="13.8" hidden="false" customHeight="false" outlineLevel="0" collapsed="false">
      <c r="B333" s="633" t="n">
        <v>332</v>
      </c>
      <c r="C333" s="0" t="n">
        <v>323</v>
      </c>
      <c r="D333" s="0" t="n">
        <v>321</v>
      </c>
    </row>
    <row r="334" customFormat="false" ht="13.8" hidden="false" customHeight="false" outlineLevel="0" collapsed="false">
      <c r="B334" s="633" t="n">
        <v>333</v>
      </c>
      <c r="C334" s="0" t="n">
        <v>324</v>
      </c>
      <c r="D334" s="0" t="n">
        <v>322</v>
      </c>
    </row>
    <row r="335" customFormat="false" ht="13.8" hidden="false" customHeight="false" outlineLevel="0" collapsed="false">
      <c r="B335" s="633" t="n">
        <v>334</v>
      </c>
      <c r="C335" s="0" t="n">
        <v>325</v>
      </c>
      <c r="D335" s="0" t="n">
        <v>323</v>
      </c>
    </row>
    <row r="336" customFormat="false" ht="13.8" hidden="false" customHeight="false" outlineLevel="0" collapsed="false">
      <c r="B336" s="633" t="n">
        <v>335</v>
      </c>
      <c r="C336" s="0" t="n">
        <v>326</v>
      </c>
      <c r="D336" s="0" t="n">
        <v>324</v>
      </c>
    </row>
    <row r="337" customFormat="false" ht="13.8" hidden="false" customHeight="false" outlineLevel="0" collapsed="false">
      <c r="B337" s="633" t="n">
        <v>336</v>
      </c>
      <c r="C337" s="0" t="n">
        <v>327</v>
      </c>
      <c r="D337" s="0" t="n">
        <v>325</v>
      </c>
    </row>
    <row r="338" customFormat="false" ht="13.8" hidden="false" customHeight="false" outlineLevel="0" collapsed="false">
      <c r="B338" s="633" t="n">
        <v>337</v>
      </c>
      <c r="C338" s="0" t="n">
        <v>328</v>
      </c>
      <c r="D338" s="0" t="n">
        <v>326</v>
      </c>
    </row>
    <row r="339" customFormat="false" ht="13.8" hidden="false" customHeight="false" outlineLevel="0" collapsed="false">
      <c r="B339" s="633" t="n">
        <v>338</v>
      </c>
      <c r="C339" s="0" t="n">
        <v>329</v>
      </c>
      <c r="D339" s="0" t="n">
        <v>327</v>
      </c>
    </row>
    <row r="340" customFormat="false" ht="13.8" hidden="false" customHeight="false" outlineLevel="0" collapsed="false">
      <c r="B340" s="633" t="n">
        <v>339</v>
      </c>
      <c r="C340" s="0" t="n">
        <v>330</v>
      </c>
      <c r="D340" s="0" t="n">
        <v>328</v>
      </c>
    </row>
    <row r="341" customFormat="false" ht="13.8" hidden="false" customHeight="false" outlineLevel="0" collapsed="false">
      <c r="B341" s="633" t="n">
        <v>340</v>
      </c>
      <c r="C341" s="0" t="n">
        <v>331</v>
      </c>
      <c r="D341" s="0" t="n">
        <v>329</v>
      </c>
    </row>
    <row r="342" customFormat="false" ht="13.8" hidden="false" customHeight="false" outlineLevel="0" collapsed="false">
      <c r="B342" s="633" t="n">
        <v>341</v>
      </c>
      <c r="C342" s="0" t="n">
        <v>332</v>
      </c>
      <c r="D342" s="0" t="n">
        <v>330</v>
      </c>
    </row>
    <row r="343" customFormat="false" ht="13.8" hidden="false" customHeight="false" outlineLevel="0" collapsed="false">
      <c r="B343" s="633" t="n">
        <v>342</v>
      </c>
      <c r="C343" s="0" t="n">
        <v>333</v>
      </c>
      <c r="D343" s="0" t="n">
        <v>331</v>
      </c>
    </row>
    <row r="344" customFormat="false" ht="13.8" hidden="false" customHeight="false" outlineLevel="0" collapsed="false">
      <c r="B344" s="633" t="n">
        <v>343</v>
      </c>
      <c r="C344" s="0" t="n">
        <v>334</v>
      </c>
      <c r="D344" s="0" t="n">
        <v>332</v>
      </c>
    </row>
    <row r="345" customFormat="false" ht="13.8" hidden="false" customHeight="false" outlineLevel="0" collapsed="false">
      <c r="B345" s="633" t="n">
        <v>344</v>
      </c>
      <c r="C345" s="0" t="n">
        <v>335</v>
      </c>
      <c r="D345" s="0" t="n">
        <v>333</v>
      </c>
    </row>
    <row r="346" customFormat="false" ht="13.8" hidden="false" customHeight="false" outlineLevel="0" collapsed="false">
      <c r="B346" s="633" t="n">
        <v>345</v>
      </c>
      <c r="C346" s="0" t="n">
        <v>336</v>
      </c>
      <c r="D346" s="0" t="n">
        <v>334</v>
      </c>
    </row>
    <row r="347" customFormat="false" ht="13.8" hidden="false" customHeight="false" outlineLevel="0" collapsed="false">
      <c r="B347" s="633" t="n">
        <v>346</v>
      </c>
      <c r="C347" s="0" t="n">
        <v>337</v>
      </c>
      <c r="D347" s="0" t="n">
        <v>335</v>
      </c>
    </row>
    <row r="348" customFormat="false" ht="13.8" hidden="false" customHeight="false" outlineLevel="0" collapsed="false">
      <c r="B348" s="633" t="n">
        <v>347</v>
      </c>
      <c r="C348" s="0" t="n">
        <v>338</v>
      </c>
      <c r="D348" s="0" t="n">
        <v>336</v>
      </c>
    </row>
    <row r="349" customFormat="false" ht="13.8" hidden="false" customHeight="false" outlineLevel="0" collapsed="false">
      <c r="B349" s="633" t="n">
        <v>348</v>
      </c>
      <c r="C349" s="0" t="n">
        <v>339</v>
      </c>
      <c r="D349" s="0" t="n">
        <v>337</v>
      </c>
    </row>
    <row r="350" customFormat="false" ht="13.8" hidden="false" customHeight="false" outlineLevel="0" collapsed="false">
      <c r="B350" s="633" t="n">
        <v>349</v>
      </c>
      <c r="C350" s="0" t="n">
        <v>340</v>
      </c>
      <c r="D350" s="0" t="n">
        <v>338</v>
      </c>
    </row>
    <row r="351" customFormat="false" ht="13.8" hidden="false" customHeight="false" outlineLevel="0" collapsed="false">
      <c r="B351" s="633" t="n">
        <v>350</v>
      </c>
      <c r="C351" s="0" t="n">
        <v>341</v>
      </c>
      <c r="D351" s="0" t="n">
        <v>339</v>
      </c>
    </row>
    <row r="352" customFormat="false" ht="13.8" hidden="false" customHeight="false" outlineLevel="0" collapsed="false">
      <c r="B352" s="633" t="n">
        <v>351</v>
      </c>
      <c r="C352" s="0" t="n">
        <v>342</v>
      </c>
      <c r="D352" s="0" t="n">
        <v>340</v>
      </c>
    </row>
    <row r="353" customFormat="false" ht="13.8" hidden="false" customHeight="false" outlineLevel="0" collapsed="false">
      <c r="B353" s="633" t="n">
        <v>352</v>
      </c>
      <c r="C353" s="0" t="n">
        <v>343</v>
      </c>
      <c r="D353" s="0" t="n">
        <v>341</v>
      </c>
    </row>
    <row r="354" customFormat="false" ht="13.8" hidden="false" customHeight="false" outlineLevel="0" collapsed="false">
      <c r="B354" s="633" t="n">
        <v>353</v>
      </c>
      <c r="C354" s="0" t="n">
        <v>344</v>
      </c>
      <c r="D354" s="0" t="n">
        <v>342</v>
      </c>
    </row>
    <row r="355" customFormat="false" ht="13.8" hidden="false" customHeight="false" outlineLevel="0" collapsed="false">
      <c r="B355" s="633" t="n">
        <v>354</v>
      </c>
      <c r="C355" s="0" t="n">
        <v>345</v>
      </c>
      <c r="D355" s="0" t="n">
        <v>343</v>
      </c>
    </row>
    <row r="356" customFormat="false" ht="13.8" hidden="false" customHeight="false" outlineLevel="0" collapsed="false">
      <c r="B356" s="633" t="n">
        <v>355</v>
      </c>
      <c r="C356" s="0" t="n">
        <v>346</v>
      </c>
      <c r="D356" s="0" t="n">
        <v>344</v>
      </c>
    </row>
    <row r="357" customFormat="false" ht="13.8" hidden="false" customHeight="false" outlineLevel="0" collapsed="false">
      <c r="B357" s="633" t="n">
        <v>356</v>
      </c>
      <c r="C357" s="0" t="n">
        <v>347</v>
      </c>
      <c r="D357" s="0" t="n">
        <v>345</v>
      </c>
    </row>
    <row r="358" customFormat="false" ht="13.8" hidden="false" customHeight="false" outlineLevel="0" collapsed="false">
      <c r="B358" s="633" t="n">
        <v>357</v>
      </c>
      <c r="C358" s="0" t="n">
        <v>348</v>
      </c>
      <c r="D358" s="0" t="n">
        <v>346</v>
      </c>
    </row>
    <row r="359" customFormat="false" ht="13.8" hidden="false" customHeight="false" outlineLevel="0" collapsed="false">
      <c r="B359" s="633" t="n">
        <v>358</v>
      </c>
      <c r="C359" s="0" t="n">
        <v>349</v>
      </c>
      <c r="D359" s="0" t="n">
        <v>347</v>
      </c>
    </row>
    <row r="360" customFormat="false" ht="13.8" hidden="false" customHeight="false" outlineLevel="0" collapsed="false">
      <c r="B360" s="633" t="n">
        <v>359</v>
      </c>
      <c r="C360" s="0" t="n">
        <v>350</v>
      </c>
      <c r="D360" s="0" t="n">
        <v>348</v>
      </c>
    </row>
    <row r="361" customFormat="false" ht="13.8" hidden="false" customHeight="false" outlineLevel="0" collapsed="false">
      <c r="B361" s="633" t="n">
        <v>360</v>
      </c>
      <c r="C361" s="0" t="n">
        <v>351</v>
      </c>
      <c r="D361" s="0" t="n">
        <v>349</v>
      </c>
    </row>
    <row r="362" customFormat="false" ht="13.8" hidden="false" customHeight="false" outlineLevel="0" collapsed="false">
      <c r="B362" s="633" t="n">
        <v>361</v>
      </c>
      <c r="C362" s="0" t="n">
        <v>352</v>
      </c>
      <c r="D362" s="0" t="n">
        <v>350</v>
      </c>
    </row>
    <row r="363" customFormat="false" ht="13.8" hidden="false" customHeight="false" outlineLevel="0" collapsed="false">
      <c r="B363" s="633" t="n">
        <v>362</v>
      </c>
      <c r="C363" s="0" t="n">
        <v>353</v>
      </c>
      <c r="D363" s="0" t="n">
        <v>351</v>
      </c>
    </row>
    <row r="364" customFormat="false" ht="13.8" hidden="false" customHeight="false" outlineLevel="0" collapsed="false">
      <c r="B364" s="633" t="n">
        <v>363</v>
      </c>
      <c r="C364" s="0" t="n">
        <v>354</v>
      </c>
      <c r="D364" s="0" t="n">
        <v>352</v>
      </c>
    </row>
    <row r="365" customFormat="false" ht="13.8" hidden="false" customHeight="false" outlineLevel="0" collapsed="false">
      <c r="B365" s="633" t="n">
        <v>364</v>
      </c>
      <c r="C365" s="0" t="n">
        <v>355</v>
      </c>
      <c r="D365" s="0" t="n">
        <v>353</v>
      </c>
    </row>
    <row r="366" customFormat="false" ht="13.8" hidden="false" customHeight="false" outlineLevel="0" collapsed="false">
      <c r="B366" s="633" t="n">
        <v>365</v>
      </c>
      <c r="C366" s="0" t="n">
        <v>356</v>
      </c>
      <c r="D366" s="0" t="n">
        <v>354</v>
      </c>
    </row>
    <row r="367" customFormat="false" ht="13.8" hidden="false" customHeight="false" outlineLevel="0" collapsed="false">
      <c r="B367" s="633" t="n">
        <v>366</v>
      </c>
      <c r="C367" s="0" t="n">
        <v>357</v>
      </c>
      <c r="D367" s="0" t="n">
        <v>355</v>
      </c>
    </row>
    <row r="368" customFormat="false" ht="13.8" hidden="false" customHeight="false" outlineLevel="0" collapsed="false">
      <c r="B368" s="633" t="n">
        <v>367</v>
      </c>
      <c r="C368" s="0" t="n">
        <v>358</v>
      </c>
      <c r="D368" s="0" t="n">
        <v>356</v>
      </c>
    </row>
    <row r="369" customFormat="false" ht="13.8" hidden="false" customHeight="false" outlineLevel="0" collapsed="false">
      <c r="B369" s="633" t="n">
        <v>368</v>
      </c>
      <c r="C369" s="0" t="n">
        <v>359</v>
      </c>
      <c r="D369" s="0" t="n">
        <v>357</v>
      </c>
    </row>
    <row r="370" customFormat="false" ht="13.8" hidden="false" customHeight="false" outlineLevel="0" collapsed="false">
      <c r="B370" s="633" t="n">
        <v>369</v>
      </c>
      <c r="C370" s="0" t="n">
        <v>360</v>
      </c>
      <c r="D370" s="0" t="n">
        <v>358</v>
      </c>
    </row>
    <row r="371" customFormat="false" ht="13.8" hidden="false" customHeight="false" outlineLevel="0" collapsed="false">
      <c r="B371" s="633" t="n">
        <v>370</v>
      </c>
      <c r="C371" s="0" t="n">
        <v>361</v>
      </c>
      <c r="D371" s="0" t="n">
        <v>359</v>
      </c>
    </row>
    <row r="372" customFormat="false" ht="13.8" hidden="false" customHeight="false" outlineLevel="0" collapsed="false">
      <c r="B372" s="633" t="n">
        <v>371</v>
      </c>
      <c r="C372" s="0" t="n">
        <v>362</v>
      </c>
      <c r="D372" s="0" t="n">
        <v>360</v>
      </c>
    </row>
    <row r="373" customFormat="false" ht="13.8" hidden="false" customHeight="false" outlineLevel="0" collapsed="false">
      <c r="B373" s="633" t="n">
        <v>372</v>
      </c>
      <c r="C373" s="0" t="n">
        <v>363</v>
      </c>
      <c r="D373" s="0" t="n">
        <v>361</v>
      </c>
    </row>
    <row r="374" customFormat="false" ht="13.8" hidden="false" customHeight="false" outlineLevel="0" collapsed="false">
      <c r="B374" s="633" t="n">
        <v>373</v>
      </c>
      <c r="C374" s="0" t="n">
        <v>364</v>
      </c>
      <c r="D374" s="0" t="n">
        <v>362</v>
      </c>
    </row>
    <row r="375" customFormat="false" ht="13.8" hidden="false" customHeight="false" outlineLevel="0" collapsed="false">
      <c r="B375" s="633" t="n">
        <v>374</v>
      </c>
      <c r="C375" s="0" t="n">
        <v>365</v>
      </c>
      <c r="D375" s="0" t="n">
        <v>363</v>
      </c>
    </row>
    <row r="376" customFormat="false" ht="13.8" hidden="false" customHeight="false" outlineLevel="0" collapsed="false">
      <c r="B376" s="633" t="n">
        <v>375</v>
      </c>
      <c r="C376" s="0" t="n">
        <v>366</v>
      </c>
      <c r="D376" s="0" t="n">
        <v>364</v>
      </c>
    </row>
    <row r="377" customFormat="false" ht="13.8" hidden="false" customHeight="false" outlineLevel="0" collapsed="false">
      <c r="B377" s="633" t="n">
        <v>376</v>
      </c>
      <c r="C377" s="0" t="n">
        <v>367</v>
      </c>
      <c r="D377" s="0" t="n">
        <v>365</v>
      </c>
    </row>
    <row r="378" customFormat="false" ht="13.8" hidden="false" customHeight="false" outlineLevel="0" collapsed="false">
      <c r="B378" s="633" t="n">
        <v>377</v>
      </c>
      <c r="C378" s="0" t="n">
        <v>368</v>
      </c>
      <c r="D378" s="0" t="n">
        <v>366</v>
      </c>
    </row>
    <row r="379" customFormat="false" ht="13.8" hidden="false" customHeight="false" outlineLevel="0" collapsed="false">
      <c r="B379" s="633" t="n">
        <v>378</v>
      </c>
      <c r="C379" s="0" t="n">
        <v>369</v>
      </c>
      <c r="D379" s="0" t="n">
        <v>367</v>
      </c>
    </row>
    <row r="380" customFormat="false" ht="13.8" hidden="false" customHeight="false" outlineLevel="0" collapsed="false">
      <c r="B380" s="633" t="n">
        <v>379</v>
      </c>
      <c r="C380" s="0" t="n">
        <v>370</v>
      </c>
      <c r="D380" s="0" t="n">
        <v>368</v>
      </c>
    </row>
    <row r="381" customFormat="false" ht="13.8" hidden="false" customHeight="false" outlineLevel="0" collapsed="false">
      <c r="B381" s="633" t="n">
        <v>380</v>
      </c>
      <c r="C381" s="0" t="n">
        <v>371</v>
      </c>
      <c r="D381" s="0" t="n">
        <v>369</v>
      </c>
    </row>
    <row r="382" customFormat="false" ht="13.8" hidden="false" customHeight="false" outlineLevel="0" collapsed="false">
      <c r="B382" s="633" t="n">
        <v>381</v>
      </c>
      <c r="C382" s="0" t="n">
        <v>372</v>
      </c>
      <c r="D382" s="0" t="n">
        <v>370</v>
      </c>
    </row>
    <row r="383" customFormat="false" ht="13.8" hidden="false" customHeight="false" outlineLevel="0" collapsed="false">
      <c r="B383" s="633" t="n">
        <v>382</v>
      </c>
      <c r="C383" s="0" t="n">
        <v>373</v>
      </c>
      <c r="D383" s="0" t="n">
        <v>371</v>
      </c>
    </row>
    <row r="384" customFormat="false" ht="13.8" hidden="false" customHeight="false" outlineLevel="0" collapsed="false">
      <c r="B384" s="633" t="n">
        <v>383</v>
      </c>
      <c r="C384" s="0" t="n">
        <v>374</v>
      </c>
      <c r="D384" s="0" t="n">
        <v>372</v>
      </c>
    </row>
    <row r="385" customFormat="false" ht="13.8" hidden="false" customHeight="false" outlineLevel="0" collapsed="false">
      <c r="B385" s="633" t="n">
        <v>384</v>
      </c>
      <c r="C385" s="0" t="n">
        <v>375</v>
      </c>
      <c r="D385" s="0" t="n">
        <v>373</v>
      </c>
    </row>
    <row r="386" customFormat="false" ht="13.8" hidden="false" customHeight="false" outlineLevel="0" collapsed="false">
      <c r="B386" s="633" t="n">
        <v>385</v>
      </c>
      <c r="C386" s="0" t="n">
        <v>376</v>
      </c>
      <c r="D386" s="0" t="n">
        <v>374</v>
      </c>
    </row>
    <row r="387" customFormat="false" ht="13.8" hidden="false" customHeight="false" outlineLevel="0" collapsed="false">
      <c r="B387" s="633" t="n">
        <v>386</v>
      </c>
      <c r="C387" s="0" t="n">
        <v>377</v>
      </c>
      <c r="D387" s="0" t="n">
        <v>375</v>
      </c>
    </row>
    <row r="388" customFormat="false" ht="13.8" hidden="false" customHeight="false" outlineLevel="0" collapsed="false">
      <c r="B388" s="633" t="n">
        <v>387</v>
      </c>
      <c r="C388" s="0" t="n">
        <v>378</v>
      </c>
      <c r="D388" s="0" t="n">
        <v>376</v>
      </c>
    </row>
    <row r="389" customFormat="false" ht="13.8" hidden="false" customHeight="false" outlineLevel="0" collapsed="false">
      <c r="B389" s="633" t="n">
        <v>388</v>
      </c>
      <c r="C389" s="0" t="n">
        <v>379</v>
      </c>
      <c r="D389" s="0" t="n">
        <v>377</v>
      </c>
    </row>
    <row r="390" customFormat="false" ht="13.8" hidden="false" customHeight="false" outlineLevel="0" collapsed="false">
      <c r="B390" s="633" t="n">
        <v>389</v>
      </c>
      <c r="C390" s="0" t="n">
        <v>380</v>
      </c>
      <c r="D390" s="0" t="n">
        <v>378</v>
      </c>
    </row>
    <row r="391" customFormat="false" ht="13.8" hidden="false" customHeight="false" outlineLevel="0" collapsed="false">
      <c r="B391" s="633" t="n">
        <v>390</v>
      </c>
      <c r="C391" s="0" t="n">
        <v>381</v>
      </c>
      <c r="D391" s="0" t="n">
        <v>379</v>
      </c>
    </row>
    <row r="392" customFormat="false" ht="13.8" hidden="false" customHeight="false" outlineLevel="0" collapsed="false">
      <c r="B392" s="633" t="n">
        <v>391</v>
      </c>
      <c r="C392" s="0" t="n">
        <v>382</v>
      </c>
      <c r="D392" s="0" t="n">
        <v>380</v>
      </c>
    </row>
    <row r="393" customFormat="false" ht="13.8" hidden="false" customHeight="false" outlineLevel="0" collapsed="false">
      <c r="B393" s="633" t="n">
        <v>392</v>
      </c>
      <c r="C393" s="0" t="n">
        <v>383</v>
      </c>
      <c r="D393" s="0" t="n">
        <v>381</v>
      </c>
    </row>
    <row r="394" customFormat="false" ht="13.8" hidden="false" customHeight="false" outlineLevel="0" collapsed="false">
      <c r="B394" s="633" t="n">
        <v>393</v>
      </c>
      <c r="C394" s="0" t="n">
        <v>384</v>
      </c>
      <c r="D394" s="0" t="n">
        <v>382</v>
      </c>
    </row>
    <row r="395" customFormat="false" ht="13.8" hidden="false" customHeight="false" outlineLevel="0" collapsed="false">
      <c r="B395" s="633" t="n">
        <v>394</v>
      </c>
      <c r="C395" s="0" t="n">
        <v>385</v>
      </c>
      <c r="D395" s="0" t="n">
        <v>383</v>
      </c>
    </row>
    <row r="396" customFormat="false" ht="13.8" hidden="false" customHeight="false" outlineLevel="0" collapsed="false">
      <c r="B396" s="633" t="n">
        <v>395</v>
      </c>
      <c r="C396" s="0" t="n">
        <v>386</v>
      </c>
      <c r="D396" s="0" t="n">
        <v>384</v>
      </c>
    </row>
    <row r="397" customFormat="false" ht="13.8" hidden="false" customHeight="false" outlineLevel="0" collapsed="false">
      <c r="B397" s="633" t="n">
        <v>396</v>
      </c>
      <c r="C397" s="0" t="n">
        <v>387</v>
      </c>
      <c r="D397" s="0" t="n">
        <v>385</v>
      </c>
    </row>
    <row r="398" customFormat="false" ht="13.8" hidden="false" customHeight="false" outlineLevel="0" collapsed="false">
      <c r="B398" s="633" t="n">
        <v>397</v>
      </c>
      <c r="C398" s="0" t="n">
        <v>388</v>
      </c>
      <c r="D398" s="0" t="n">
        <v>386</v>
      </c>
    </row>
    <row r="399" customFormat="false" ht="13.8" hidden="false" customHeight="false" outlineLevel="0" collapsed="false">
      <c r="B399" s="633" t="n">
        <v>398</v>
      </c>
      <c r="C399" s="0" t="n">
        <v>389</v>
      </c>
      <c r="D399" s="0" t="n">
        <v>387</v>
      </c>
    </row>
    <row r="400" customFormat="false" ht="13.8" hidden="false" customHeight="false" outlineLevel="0" collapsed="false">
      <c r="B400" s="633" t="n">
        <v>399</v>
      </c>
      <c r="C400" s="0" t="n">
        <v>390</v>
      </c>
      <c r="D400" s="0" t="n">
        <v>388</v>
      </c>
    </row>
    <row r="401" customFormat="false" ht="13.8" hidden="false" customHeight="false" outlineLevel="0" collapsed="false">
      <c r="B401" s="633" t="n">
        <v>400</v>
      </c>
      <c r="C401" s="0" t="n">
        <v>391</v>
      </c>
      <c r="D401" s="0" t="n">
        <v>389</v>
      </c>
    </row>
    <row r="402" customFormat="false" ht="13.8" hidden="false" customHeight="false" outlineLevel="0" collapsed="false">
      <c r="B402" s="633" t="n">
        <v>401</v>
      </c>
      <c r="C402" s="0" t="n">
        <v>392</v>
      </c>
      <c r="D402" s="0" t="n">
        <v>390</v>
      </c>
    </row>
    <row r="403" customFormat="false" ht="13.8" hidden="false" customHeight="false" outlineLevel="0" collapsed="false">
      <c r="B403" s="633" t="n">
        <v>402</v>
      </c>
      <c r="C403" s="0" t="n">
        <v>393</v>
      </c>
      <c r="D403" s="0" t="n">
        <v>391</v>
      </c>
    </row>
    <row r="404" customFormat="false" ht="13.8" hidden="false" customHeight="false" outlineLevel="0" collapsed="false">
      <c r="B404" s="633" t="n">
        <v>403</v>
      </c>
      <c r="C404" s="0" t="n">
        <v>394</v>
      </c>
      <c r="D404" s="0" t="n">
        <v>392</v>
      </c>
    </row>
    <row r="405" customFormat="false" ht="13.8" hidden="false" customHeight="false" outlineLevel="0" collapsed="false">
      <c r="B405" s="633" t="n">
        <v>404</v>
      </c>
      <c r="C405" s="0" t="n">
        <v>395</v>
      </c>
      <c r="D405" s="0" t="n">
        <v>393</v>
      </c>
    </row>
    <row r="406" customFormat="false" ht="13.8" hidden="false" customHeight="false" outlineLevel="0" collapsed="false">
      <c r="B406" s="633" t="n">
        <v>405</v>
      </c>
      <c r="C406" s="0" t="n">
        <v>396</v>
      </c>
      <c r="D406" s="0" t="n">
        <v>394</v>
      </c>
    </row>
    <row r="407" customFormat="false" ht="13.8" hidden="false" customHeight="false" outlineLevel="0" collapsed="false">
      <c r="B407" s="633" t="n">
        <v>406</v>
      </c>
      <c r="C407" s="0" t="n">
        <v>397</v>
      </c>
      <c r="D407" s="0" t="n">
        <v>395</v>
      </c>
    </row>
    <row r="408" customFormat="false" ht="13.8" hidden="false" customHeight="false" outlineLevel="0" collapsed="false">
      <c r="B408" s="633" t="n">
        <v>407</v>
      </c>
      <c r="C408" s="0" t="n">
        <v>398</v>
      </c>
      <c r="D408" s="0" t="n">
        <v>396</v>
      </c>
    </row>
    <row r="409" customFormat="false" ht="13.8" hidden="false" customHeight="false" outlineLevel="0" collapsed="false">
      <c r="B409" s="633" t="n">
        <v>408</v>
      </c>
      <c r="C409" s="0" t="n">
        <v>399</v>
      </c>
      <c r="D409" s="0" t="n">
        <v>397</v>
      </c>
    </row>
    <row r="410" customFormat="false" ht="13.8" hidden="false" customHeight="false" outlineLevel="0" collapsed="false">
      <c r="B410" s="633" t="n">
        <v>409</v>
      </c>
      <c r="C410" s="0" t="n">
        <v>400</v>
      </c>
      <c r="D410" s="0" t="n">
        <v>398</v>
      </c>
    </row>
    <row r="411" customFormat="false" ht="13.8" hidden="false" customHeight="false" outlineLevel="0" collapsed="false">
      <c r="B411" s="633" t="n">
        <v>410</v>
      </c>
      <c r="C411" s="0" t="n">
        <v>401</v>
      </c>
      <c r="D411" s="0" t="n">
        <v>399</v>
      </c>
    </row>
    <row r="412" customFormat="false" ht="13.8" hidden="false" customHeight="false" outlineLevel="0" collapsed="false">
      <c r="B412" s="633" t="n">
        <v>411</v>
      </c>
      <c r="C412" s="0" t="n">
        <v>402</v>
      </c>
      <c r="D412" s="0" t="n">
        <v>400</v>
      </c>
    </row>
    <row r="413" customFormat="false" ht="13.8" hidden="false" customHeight="false" outlineLevel="0" collapsed="false">
      <c r="B413" s="633" t="n">
        <v>412</v>
      </c>
      <c r="C413" s="0" t="n">
        <v>403</v>
      </c>
      <c r="D413" s="0" t="n">
        <v>401</v>
      </c>
    </row>
    <row r="414" customFormat="false" ht="13.8" hidden="false" customHeight="false" outlineLevel="0" collapsed="false">
      <c r="B414" s="633" t="n">
        <v>413</v>
      </c>
      <c r="C414" s="0" t="n">
        <v>404</v>
      </c>
      <c r="D414" s="0" t="n">
        <v>402</v>
      </c>
    </row>
    <row r="415" customFormat="false" ht="13.8" hidden="false" customHeight="false" outlineLevel="0" collapsed="false">
      <c r="B415" s="633" t="n">
        <v>414</v>
      </c>
      <c r="C415" s="0" t="n">
        <v>405</v>
      </c>
      <c r="D415" s="0" t="n">
        <v>403</v>
      </c>
    </row>
    <row r="416" customFormat="false" ht="13.8" hidden="false" customHeight="false" outlineLevel="0" collapsed="false">
      <c r="B416" s="633" t="n">
        <v>415</v>
      </c>
      <c r="C416" s="0" t="n">
        <v>406</v>
      </c>
      <c r="D416" s="0" t="n">
        <v>404</v>
      </c>
    </row>
    <row r="417" customFormat="false" ht="13.8" hidden="false" customHeight="false" outlineLevel="0" collapsed="false">
      <c r="B417" s="633" t="n">
        <v>416</v>
      </c>
      <c r="C417" s="0" t="n">
        <v>407</v>
      </c>
      <c r="D417" s="0" t="n">
        <v>405</v>
      </c>
    </row>
    <row r="418" customFormat="false" ht="13.8" hidden="false" customHeight="false" outlineLevel="0" collapsed="false">
      <c r="B418" s="633" t="n">
        <v>417</v>
      </c>
      <c r="C418" s="0" t="n">
        <v>408</v>
      </c>
      <c r="D418" s="0" t="n">
        <v>406</v>
      </c>
    </row>
    <row r="419" customFormat="false" ht="13.8" hidden="false" customHeight="false" outlineLevel="0" collapsed="false">
      <c r="B419" s="633" t="n">
        <v>418</v>
      </c>
      <c r="C419" s="0" t="n">
        <v>409</v>
      </c>
      <c r="D419" s="0" t="n">
        <v>407</v>
      </c>
    </row>
    <row r="420" customFormat="false" ht="13.8" hidden="false" customHeight="false" outlineLevel="0" collapsed="false">
      <c r="B420" s="633" t="n">
        <v>419</v>
      </c>
      <c r="C420" s="0" t="n">
        <v>410</v>
      </c>
      <c r="D420" s="0" t="n">
        <v>408</v>
      </c>
    </row>
    <row r="421" customFormat="false" ht="13.8" hidden="false" customHeight="false" outlineLevel="0" collapsed="false">
      <c r="B421" s="633" t="n">
        <v>420</v>
      </c>
      <c r="C421" s="0" t="n">
        <v>411</v>
      </c>
      <c r="D421" s="0" t="n">
        <v>409</v>
      </c>
    </row>
    <row r="422" customFormat="false" ht="13.8" hidden="false" customHeight="false" outlineLevel="0" collapsed="false">
      <c r="B422" s="633" t="n">
        <v>421</v>
      </c>
      <c r="C422" s="0" t="n">
        <v>412</v>
      </c>
      <c r="D422" s="0" t="n">
        <v>410</v>
      </c>
    </row>
    <row r="423" customFormat="false" ht="13.8" hidden="false" customHeight="false" outlineLevel="0" collapsed="false">
      <c r="B423" s="633" t="n">
        <v>422</v>
      </c>
      <c r="C423" s="0" t="n">
        <v>413</v>
      </c>
      <c r="D423" s="0" t="n">
        <v>411</v>
      </c>
    </row>
    <row r="424" customFormat="false" ht="13.8" hidden="false" customHeight="false" outlineLevel="0" collapsed="false">
      <c r="B424" s="633" t="n">
        <v>423</v>
      </c>
      <c r="C424" s="0" t="n">
        <v>414</v>
      </c>
      <c r="D424" s="0" t="n">
        <v>412</v>
      </c>
    </row>
    <row r="425" customFormat="false" ht="13.8" hidden="false" customHeight="false" outlineLevel="0" collapsed="false">
      <c r="B425" s="633" t="n">
        <v>424</v>
      </c>
      <c r="C425" s="0" t="n">
        <v>415</v>
      </c>
      <c r="D425" s="0" t="n">
        <v>413</v>
      </c>
    </row>
    <row r="426" customFormat="false" ht="13.8" hidden="false" customHeight="false" outlineLevel="0" collapsed="false">
      <c r="B426" s="633" t="n">
        <v>425</v>
      </c>
      <c r="C426" s="0" t="n">
        <v>416</v>
      </c>
      <c r="D426" s="0" t="n">
        <v>414</v>
      </c>
    </row>
    <row r="427" customFormat="false" ht="13.8" hidden="false" customHeight="false" outlineLevel="0" collapsed="false">
      <c r="B427" s="633" t="n">
        <v>426</v>
      </c>
      <c r="C427" s="0" t="n">
        <v>417</v>
      </c>
      <c r="D427" s="0" t="n">
        <v>415</v>
      </c>
    </row>
    <row r="428" customFormat="false" ht="13.8" hidden="false" customHeight="false" outlineLevel="0" collapsed="false">
      <c r="B428" s="633" t="n">
        <v>427</v>
      </c>
      <c r="C428" s="0" t="n">
        <v>418</v>
      </c>
      <c r="D428" s="0" t="n">
        <v>416</v>
      </c>
    </row>
    <row r="429" customFormat="false" ht="13.8" hidden="false" customHeight="false" outlineLevel="0" collapsed="false">
      <c r="B429" s="633" t="n">
        <v>428</v>
      </c>
      <c r="C429" s="0" t="n">
        <v>419</v>
      </c>
      <c r="D429" s="0" t="n">
        <v>417</v>
      </c>
    </row>
    <row r="430" customFormat="false" ht="13.8" hidden="false" customHeight="false" outlineLevel="0" collapsed="false">
      <c r="B430" s="633" t="n">
        <v>429</v>
      </c>
      <c r="C430" s="0" t="n">
        <v>420</v>
      </c>
      <c r="D430" s="0" t="n">
        <v>418</v>
      </c>
    </row>
    <row r="431" customFormat="false" ht="13.8" hidden="false" customHeight="false" outlineLevel="0" collapsed="false">
      <c r="B431" s="633" t="n">
        <v>430</v>
      </c>
      <c r="C431" s="0" t="n">
        <v>421</v>
      </c>
      <c r="D431" s="0" t="n">
        <v>419</v>
      </c>
    </row>
    <row r="432" customFormat="false" ht="13.8" hidden="false" customHeight="false" outlineLevel="0" collapsed="false">
      <c r="B432" s="633" t="n">
        <v>431</v>
      </c>
      <c r="C432" s="0" t="n">
        <v>422</v>
      </c>
      <c r="D432" s="0" t="n">
        <v>420</v>
      </c>
    </row>
    <row r="433" customFormat="false" ht="13.8" hidden="false" customHeight="false" outlineLevel="0" collapsed="false">
      <c r="B433" s="633" t="n">
        <v>432</v>
      </c>
      <c r="C433" s="0" t="n">
        <v>423</v>
      </c>
      <c r="D433" s="0" t="n">
        <v>421</v>
      </c>
    </row>
    <row r="434" customFormat="false" ht="13.8" hidden="false" customHeight="false" outlineLevel="0" collapsed="false">
      <c r="B434" s="633" t="n">
        <v>433</v>
      </c>
      <c r="C434" s="0" t="n">
        <v>424</v>
      </c>
      <c r="D434" s="0" t="n">
        <v>422</v>
      </c>
    </row>
    <row r="435" customFormat="false" ht="13.8" hidden="false" customHeight="false" outlineLevel="0" collapsed="false">
      <c r="B435" s="633" t="n">
        <v>434</v>
      </c>
      <c r="C435" s="0" t="n">
        <v>425</v>
      </c>
      <c r="D435" s="0" t="n">
        <v>423</v>
      </c>
    </row>
    <row r="436" customFormat="false" ht="13.8" hidden="false" customHeight="false" outlineLevel="0" collapsed="false">
      <c r="B436" s="633" t="n">
        <v>435</v>
      </c>
      <c r="C436" s="0" t="n">
        <v>426</v>
      </c>
      <c r="D436" s="0" t="n">
        <v>424</v>
      </c>
    </row>
    <row r="437" customFormat="false" ht="13.8" hidden="false" customHeight="false" outlineLevel="0" collapsed="false">
      <c r="B437" s="633" t="n">
        <v>436</v>
      </c>
      <c r="C437" s="0" t="n">
        <v>427</v>
      </c>
      <c r="D437" s="0" t="n">
        <v>425</v>
      </c>
    </row>
    <row r="438" customFormat="false" ht="13.8" hidden="false" customHeight="false" outlineLevel="0" collapsed="false">
      <c r="B438" s="633" t="n">
        <v>437</v>
      </c>
      <c r="C438" s="0" t="n">
        <v>428</v>
      </c>
      <c r="D438" s="0" t="n">
        <v>426</v>
      </c>
    </row>
    <row r="439" customFormat="false" ht="13.8" hidden="false" customHeight="false" outlineLevel="0" collapsed="false">
      <c r="B439" s="633" t="n">
        <v>438</v>
      </c>
      <c r="C439" s="0" t="n">
        <v>429</v>
      </c>
      <c r="D439" s="0" t="n">
        <v>427</v>
      </c>
    </row>
    <row r="440" customFormat="false" ht="13.8" hidden="false" customHeight="false" outlineLevel="0" collapsed="false">
      <c r="B440" s="633" t="n">
        <v>439</v>
      </c>
      <c r="C440" s="0" t="n">
        <v>430</v>
      </c>
      <c r="D440" s="0" t="n">
        <v>428</v>
      </c>
    </row>
    <row r="441" customFormat="false" ht="13.8" hidden="false" customHeight="false" outlineLevel="0" collapsed="false">
      <c r="B441" s="633" t="n">
        <v>440</v>
      </c>
      <c r="C441" s="0" t="n">
        <v>431</v>
      </c>
      <c r="D441" s="0" t="n">
        <v>429</v>
      </c>
    </row>
    <row r="442" customFormat="false" ht="13.8" hidden="false" customHeight="false" outlineLevel="0" collapsed="false">
      <c r="B442" s="633" t="n">
        <v>441</v>
      </c>
      <c r="C442" s="0" t="n">
        <v>432</v>
      </c>
      <c r="D442" s="0" t="n">
        <v>430</v>
      </c>
    </row>
    <row r="443" customFormat="false" ht="13.8" hidden="false" customHeight="false" outlineLevel="0" collapsed="false">
      <c r="B443" s="633" t="n">
        <v>442</v>
      </c>
      <c r="C443" s="0" t="n">
        <v>433</v>
      </c>
      <c r="D443" s="0" t="n">
        <v>431</v>
      </c>
    </row>
    <row r="444" customFormat="false" ht="13.8" hidden="false" customHeight="false" outlineLevel="0" collapsed="false">
      <c r="B444" s="633" t="n">
        <v>443</v>
      </c>
      <c r="C444" s="0" t="n">
        <v>434</v>
      </c>
      <c r="D444" s="0" t="n">
        <v>432</v>
      </c>
    </row>
    <row r="445" customFormat="false" ht="13.8" hidden="false" customHeight="false" outlineLevel="0" collapsed="false">
      <c r="B445" s="633" t="n">
        <v>444</v>
      </c>
      <c r="C445" s="0" t="n">
        <v>435</v>
      </c>
      <c r="D445" s="0" t="n">
        <v>433</v>
      </c>
    </row>
    <row r="446" customFormat="false" ht="13.8" hidden="false" customHeight="false" outlineLevel="0" collapsed="false">
      <c r="B446" s="633" t="n">
        <v>445</v>
      </c>
      <c r="C446" s="0" t="n">
        <v>436</v>
      </c>
      <c r="D446" s="0" t="n">
        <v>434</v>
      </c>
    </row>
    <row r="447" customFormat="false" ht="13.8" hidden="false" customHeight="false" outlineLevel="0" collapsed="false">
      <c r="B447" s="633" t="n">
        <v>446</v>
      </c>
      <c r="C447" s="0" t="n">
        <v>437</v>
      </c>
      <c r="D447" s="0" t="n">
        <v>435</v>
      </c>
    </row>
    <row r="448" customFormat="false" ht="13.8" hidden="false" customHeight="false" outlineLevel="0" collapsed="false">
      <c r="B448" s="633" t="n">
        <v>447</v>
      </c>
      <c r="C448" s="0" t="n">
        <v>438</v>
      </c>
      <c r="D448" s="0" t="n">
        <v>436</v>
      </c>
    </row>
    <row r="449" customFormat="false" ht="13.8" hidden="false" customHeight="false" outlineLevel="0" collapsed="false">
      <c r="B449" s="633" t="n">
        <v>448</v>
      </c>
      <c r="C449" s="0" t="n">
        <v>439</v>
      </c>
      <c r="D449" s="0" t="n">
        <v>437</v>
      </c>
    </row>
    <row r="450" customFormat="false" ht="13.8" hidden="false" customHeight="false" outlineLevel="0" collapsed="false">
      <c r="B450" s="633" t="n">
        <v>449</v>
      </c>
      <c r="C450" s="0" t="n">
        <v>440</v>
      </c>
      <c r="D450" s="0" t="n">
        <v>438</v>
      </c>
    </row>
    <row r="451" customFormat="false" ht="13.8" hidden="false" customHeight="false" outlineLevel="0" collapsed="false">
      <c r="B451" s="633" t="n">
        <v>450</v>
      </c>
      <c r="C451" s="0" t="n">
        <v>441</v>
      </c>
      <c r="D451" s="0" t="n">
        <v>439</v>
      </c>
    </row>
    <row r="452" customFormat="false" ht="13.8" hidden="false" customHeight="false" outlineLevel="0" collapsed="false">
      <c r="B452" s="633" t="n">
        <v>451</v>
      </c>
      <c r="C452" s="0" t="n">
        <v>442</v>
      </c>
      <c r="D452" s="0" t="n">
        <v>440</v>
      </c>
    </row>
    <row r="453" customFormat="false" ht="13.8" hidden="false" customHeight="false" outlineLevel="0" collapsed="false">
      <c r="B453" s="633" t="n">
        <v>452</v>
      </c>
      <c r="C453" s="0" t="n">
        <v>443</v>
      </c>
      <c r="D453" s="0" t="n">
        <v>441</v>
      </c>
    </row>
    <row r="454" customFormat="false" ht="13.8" hidden="false" customHeight="false" outlineLevel="0" collapsed="false">
      <c r="B454" s="633" t="n">
        <v>453</v>
      </c>
      <c r="C454" s="0" t="n">
        <v>444</v>
      </c>
      <c r="D454" s="0" t="n">
        <v>442</v>
      </c>
    </row>
    <row r="455" customFormat="false" ht="13.8" hidden="false" customHeight="false" outlineLevel="0" collapsed="false">
      <c r="B455" s="633" t="n">
        <v>454</v>
      </c>
      <c r="C455" s="0" t="n">
        <v>445</v>
      </c>
      <c r="D455" s="0" t="n">
        <v>443</v>
      </c>
    </row>
    <row r="456" customFormat="false" ht="13.8" hidden="false" customHeight="false" outlineLevel="0" collapsed="false">
      <c r="B456" s="633" t="n">
        <v>455</v>
      </c>
      <c r="C456" s="0" t="n">
        <v>446</v>
      </c>
      <c r="D456" s="0" t="n">
        <v>444</v>
      </c>
    </row>
    <row r="457" customFormat="false" ht="13.8" hidden="false" customHeight="false" outlineLevel="0" collapsed="false">
      <c r="B457" s="633" t="n">
        <v>456</v>
      </c>
      <c r="C457" s="0" t="n">
        <v>447</v>
      </c>
      <c r="D457" s="0" t="n">
        <v>445</v>
      </c>
    </row>
    <row r="458" customFormat="false" ht="13.8" hidden="false" customHeight="false" outlineLevel="0" collapsed="false">
      <c r="B458" s="633" t="n">
        <v>457</v>
      </c>
      <c r="C458" s="0" t="n">
        <v>448</v>
      </c>
      <c r="D458" s="0" t="n">
        <v>446</v>
      </c>
    </row>
    <row r="459" customFormat="false" ht="13.8" hidden="false" customHeight="false" outlineLevel="0" collapsed="false">
      <c r="B459" s="633" t="n">
        <v>458</v>
      </c>
      <c r="C459" s="0" t="n">
        <v>449</v>
      </c>
      <c r="D459" s="0" t="n">
        <v>447</v>
      </c>
    </row>
    <row r="460" customFormat="false" ht="13.8" hidden="false" customHeight="false" outlineLevel="0" collapsed="false">
      <c r="B460" s="633" t="n">
        <v>459</v>
      </c>
      <c r="C460" s="0" t="n">
        <v>450</v>
      </c>
      <c r="D460" s="0" t="n">
        <v>448</v>
      </c>
    </row>
    <row r="461" customFormat="false" ht="13.8" hidden="false" customHeight="false" outlineLevel="0" collapsed="false">
      <c r="B461" s="633" t="n">
        <v>460</v>
      </c>
      <c r="C461" s="0" t="n">
        <v>451</v>
      </c>
      <c r="D461" s="0" t="n">
        <v>449</v>
      </c>
    </row>
    <row r="462" customFormat="false" ht="13.8" hidden="false" customHeight="false" outlineLevel="0" collapsed="false">
      <c r="B462" s="633" t="n">
        <v>461</v>
      </c>
      <c r="C462" s="0" t="n">
        <v>452</v>
      </c>
      <c r="D462" s="0" t="n">
        <v>450</v>
      </c>
    </row>
    <row r="463" customFormat="false" ht="13.8" hidden="false" customHeight="false" outlineLevel="0" collapsed="false">
      <c r="B463" s="633" t="n">
        <v>462</v>
      </c>
      <c r="C463" s="0" t="n">
        <v>453</v>
      </c>
      <c r="D463" s="0" t="n">
        <v>451</v>
      </c>
    </row>
    <row r="464" customFormat="false" ht="13.8" hidden="false" customHeight="false" outlineLevel="0" collapsed="false">
      <c r="B464" s="633" t="n">
        <v>463</v>
      </c>
      <c r="C464" s="0" t="n">
        <v>454</v>
      </c>
      <c r="D464" s="0" t="n">
        <v>452</v>
      </c>
    </row>
    <row r="465" customFormat="false" ht="13.8" hidden="false" customHeight="false" outlineLevel="0" collapsed="false">
      <c r="B465" s="633" t="n">
        <v>464</v>
      </c>
      <c r="C465" s="0" t="n">
        <v>455</v>
      </c>
      <c r="D465" s="0" t="n">
        <v>453</v>
      </c>
    </row>
    <row r="466" customFormat="false" ht="13.8" hidden="false" customHeight="false" outlineLevel="0" collapsed="false">
      <c r="B466" s="633" t="n">
        <v>465</v>
      </c>
      <c r="C466" s="0" t="n">
        <v>456</v>
      </c>
      <c r="D466" s="0" t="n">
        <v>454</v>
      </c>
    </row>
    <row r="467" customFormat="false" ht="13.8" hidden="false" customHeight="false" outlineLevel="0" collapsed="false">
      <c r="B467" s="633" t="n">
        <v>466</v>
      </c>
      <c r="C467" s="0" t="n">
        <v>457</v>
      </c>
      <c r="D467" s="0" t="n">
        <v>455</v>
      </c>
    </row>
    <row r="468" customFormat="false" ht="13.8" hidden="false" customHeight="false" outlineLevel="0" collapsed="false">
      <c r="B468" s="633" t="n">
        <v>467</v>
      </c>
      <c r="C468" s="0" t="n">
        <v>458</v>
      </c>
      <c r="D468" s="0" t="n">
        <v>456</v>
      </c>
    </row>
    <row r="469" customFormat="false" ht="13.8" hidden="false" customHeight="false" outlineLevel="0" collapsed="false">
      <c r="B469" s="633" t="n">
        <v>468</v>
      </c>
      <c r="C469" s="0" t="n">
        <v>459</v>
      </c>
      <c r="D469" s="0" t="n">
        <v>457</v>
      </c>
    </row>
    <row r="470" customFormat="false" ht="13.8" hidden="false" customHeight="false" outlineLevel="0" collapsed="false">
      <c r="B470" s="633" t="n">
        <v>469</v>
      </c>
      <c r="C470" s="0" t="n">
        <v>460</v>
      </c>
      <c r="D470" s="0" t="n">
        <v>458</v>
      </c>
    </row>
    <row r="471" customFormat="false" ht="13.8" hidden="false" customHeight="false" outlineLevel="0" collapsed="false">
      <c r="B471" s="633" t="n">
        <v>470</v>
      </c>
      <c r="C471" s="0" t="n">
        <v>461</v>
      </c>
      <c r="D471" s="0" t="n">
        <v>459</v>
      </c>
    </row>
    <row r="472" customFormat="false" ht="13.8" hidden="false" customHeight="false" outlineLevel="0" collapsed="false">
      <c r="B472" s="633" t="n">
        <v>471</v>
      </c>
      <c r="C472" s="0" t="n">
        <v>462</v>
      </c>
      <c r="D472" s="0" t="n">
        <v>460</v>
      </c>
    </row>
    <row r="473" customFormat="false" ht="13.8" hidden="false" customHeight="false" outlineLevel="0" collapsed="false">
      <c r="B473" s="633" t="n">
        <v>472</v>
      </c>
      <c r="C473" s="0" t="n">
        <v>463</v>
      </c>
      <c r="D473" s="0" t="n">
        <v>461</v>
      </c>
    </row>
    <row r="474" customFormat="false" ht="13.8" hidden="false" customHeight="false" outlineLevel="0" collapsed="false">
      <c r="B474" s="633" t="n">
        <v>473</v>
      </c>
      <c r="C474" s="0" t="n">
        <v>464</v>
      </c>
      <c r="D474" s="0" t="n">
        <v>462</v>
      </c>
    </row>
    <row r="475" customFormat="false" ht="13.8" hidden="false" customHeight="false" outlineLevel="0" collapsed="false">
      <c r="B475" s="633" t="n">
        <v>474</v>
      </c>
      <c r="C475" s="0" t="n">
        <v>465</v>
      </c>
      <c r="D475" s="0" t="n">
        <v>463</v>
      </c>
    </row>
    <row r="476" customFormat="false" ht="13.8" hidden="false" customHeight="false" outlineLevel="0" collapsed="false">
      <c r="B476" s="633" t="n">
        <v>475</v>
      </c>
      <c r="C476" s="0" t="n">
        <v>466</v>
      </c>
      <c r="D476" s="0" t="n">
        <v>464</v>
      </c>
    </row>
    <row r="477" customFormat="false" ht="13.8" hidden="false" customHeight="false" outlineLevel="0" collapsed="false">
      <c r="B477" s="633" t="n">
        <v>476</v>
      </c>
      <c r="C477" s="0" t="n">
        <v>467</v>
      </c>
      <c r="D477" s="0" t="n">
        <v>465</v>
      </c>
    </row>
    <row r="478" customFormat="false" ht="13.8" hidden="false" customHeight="false" outlineLevel="0" collapsed="false">
      <c r="B478" s="633" t="n">
        <v>477</v>
      </c>
      <c r="C478" s="0" t="n">
        <v>468</v>
      </c>
      <c r="D478" s="0" t="n">
        <v>466</v>
      </c>
    </row>
    <row r="479" customFormat="false" ht="13.8" hidden="false" customHeight="false" outlineLevel="0" collapsed="false">
      <c r="B479" s="633" t="n">
        <v>478</v>
      </c>
      <c r="C479" s="0" t="n">
        <v>469</v>
      </c>
      <c r="D479" s="0" t="n">
        <v>467</v>
      </c>
    </row>
    <row r="480" customFormat="false" ht="13.8" hidden="false" customHeight="false" outlineLevel="0" collapsed="false">
      <c r="B480" s="633" t="n">
        <v>479</v>
      </c>
      <c r="C480" s="0" t="n">
        <v>470</v>
      </c>
      <c r="D480" s="0" t="n">
        <v>468</v>
      </c>
    </row>
    <row r="481" customFormat="false" ht="13.8" hidden="false" customHeight="false" outlineLevel="0" collapsed="false">
      <c r="B481" s="633" t="n">
        <v>480</v>
      </c>
      <c r="C481" s="0" t="n">
        <v>471</v>
      </c>
      <c r="D481" s="0" t="n">
        <v>469</v>
      </c>
    </row>
    <row r="482" customFormat="false" ht="13.8" hidden="false" customHeight="false" outlineLevel="0" collapsed="false">
      <c r="B482" s="633" t="n">
        <v>481</v>
      </c>
      <c r="C482" s="0" t="n">
        <v>472</v>
      </c>
      <c r="D482" s="0" t="n">
        <v>470</v>
      </c>
    </row>
    <row r="483" customFormat="false" ht="13.8" hidden="false" customHeight="false" outlineLevel="0" collapsed="false">
      <c r="B483" s="633" t="n">
        <v>482</v>
      </c>
      <c r="C483" s="0" t="n">
        <v>473</v>
      </c>
      <c r="D483" s="0" t="n">
        <v>471</v>
      </c>
    </row>
    <row r="484" customFormat="false" ht="13.8" hidden="false" customHeight="false" outlineLevel="0" collapsed="false">
      <c r="B484" s="633" t="n">
        <v>483</v>
      </c>
      <c r="C484" s="0" t="n">
        <v>474</v>
      </c>
      <c r="D484" s="0" t="n">
        <v>472</v>
      </c>
    </row>
    <row r="485" customFormat="false" ht="13.8" hidden="false" customHeight="false" outlineLevel="0" collapsed="false">
      <c r="B485" s="633" t="n">
        <v>484</v>
      </c>
      <c r="C485" s="0" t="n">
        <v>475</v>
      </c>
      <c r="D485" s="0" t="n">
        <v>473</v>
      </c>
    </row>
    <row r="486" customFormat="false" ht="13.8" hidden="false" customHeight="false" outlineLevel="0" collapsed="false">
      <c r="B486" s="633" t="n">
        <v>485</v>
      </c>
      <c r="C486" s="0" t="n">
        <v>476</v>
      </c>
      <c r="D486" s="0" t="n">
        <v>474</v>
      </c>
    </row>
    <row r="487" customFormat="false" ht="13.8" hidden="false" customHeight="false" outlineLevel="0" collapsed="false">
      <c r="B487" s="633" t="n">
        <v>486</v>
      </c>
      <c r="C487" s="0" t="n">
        <v>477</v>
      </c>
      <c r="D487" s="0" t="n">
        <v>475</v>
      </c>
    </row>
    <row r="488" customFormat="false" ht="13.8" hidden="false" customHeight="false" outlineLevel="0" collapsed="false">
      <c r="B488" s="633" t="n">
        <v>487</v>
      </c>
      <c r="C488" s="0" t="n">
        <v>478</v>
      </c>
      <c r="D488" s="0" t="n">
        <v>476</v>
      </c>
    </row>
    <row r="489" customFormat="false" ht="13.8" hidden="false" customHeight="false" outlineLevel="0" collapsed="false">
      <c r="B489" s="633" t="n">
        <v>488</v>
      </c>
      <c r="C489" s="0" t="n">
        <v>479</v>
      </c>
      <c r="D489" s="0" t="n">
        <v>477</v>
      </c>
    </row>
    <row r="490" customFormat="false" ht="13.8" hidden="false" customHeight="false" outlineLevel="0" collapsed="false">
      <c r="B490" s="633" t="n">
        <v>489</v>
      </c>
      <c r="C490" s="0" t="n">
        <v>480</v>
      </c>
      <c r="D490" s="0" t="n">
        <v>478</v>
      </c>
    </row>
    <row r="491" customFormat="false" ht="13.8" hidden="false" customHeight="false" outlineLevel="0" collapsed="false">
      <c r="B491" s="633" t="n">
        <v>490</v>
      </c>
      <c r="C491" s="0" t="n">
        <v>481</v>
      </c>
      <c r="D491" s="0" t="n">
        <v>479</v>
      </c>
    </row>
    <row r="492" customFormat="false" ht="13.8" hidden="false" customHeight="false" outlineLevel="0" collapsed="false">
      <c r="B492" s="633" t="n">
        <v>491</v>
      </c>
      <c r="C492" s="0" t="n">
        <v>482</v>
      </c>
      <c r="D492" s="0" t="n">
        <v>480</v>
      </c>
    </row>
    <row r="493" customFormat="false" ht="13.8" hidden="false" customHeight="false" outlineLevel="0" collapsed="false">
      <c r="B493" s="633" t="n">
        <v>492</v>
      </c>
      <c r="C493" s="0" t="n">
        <v>483</v>
      </c>
      <c r="D493" s="0" t="n">
        <v>481</v>
      </c>
    </row>
    <row r="494" customFormat="false" ht="13.8" hidden="false" customHeight="false" outlineLevel="0" collapsed="false">
      <c r="B494" s="633" t="n">
        <v>493</v>
      </c>
      <c r="C494" s="0" t="n">
        <v>484</v>
      </c>
      <c r="D494" s="0" t="n">
        <v>482</v>
      </c>
    </row>
    <row r="495" customFormat="false" ht="13.8" hidden="false" customHeight="false" outlineLevel="0" collapsed="false">
      <c r="B495" s="633" t="n">
        <v>494</v>
      </c>
      <c r="C495" s="0" t="n">
        <v>485</v>
      </c>
      <c r="D495" s="0" t="n">
        <v>483</v>
      </c>
    </row>
    <row r="496" customFormat="false" ht="13.8" hidden="false" customHeight="false" outlineLevel="0" collapsed="false">
      <c r="B496" s="633" t="n">
        <v>495</v>
      </c>
      <c r="C496" s="0" t="n">
        <v>486</v>
      </c>
      <c r="D496" s="0" t="n">
        <v>484</v>
      </c>
    </row>
    <row r="497" customFormat="false" ht="13.8" hidden="false" customHeight="false" outlineLevel="0" collapsed="false">
      <c r="B497" s="633" t="n">
        <v>496</v>
      </c>
      <c r="C497" s="0" t="n">
        <v>487</v>
      </c>
      <c r="D497" s="0" t="n">
        <v>485</v>
      </c>
    </row>
    <row r="498" customFormat="false" ht="13.8" hidden="false" customHeight="false" outlineLevel="0" collapsed="false">
      <c r="B498" s="633" t="n">
        <v>497</v>
      </c>
      <c r="C498" s="0" t="n">
        <v>488</v>
      </c>
      <c r="D498" s="0" t="n">
        <v>486</v>
      </c>
    </row>
    <row r="499" customFormat="false" ht="13.8" hidden="false" customHeight="false" outlineLevel="0" collapsed="false">
      <c r="B499" s="633" t="n">
        <v>498</v>
      </c>
      <c r="C499" s="0" t="n">
        <v>489</v>
      </c>
      <c r="D499" s="0" t="n">
        <v>487</v>
      </c>
    </row>
    <row r="500" customFormat="false" ht="13.8" hidden="false" customHeight="false" outlineLevel="0" collapsed="false">
      <c r="B500" s="633" t="n">
        <v>499</v>
      </c>
      <c r="C500" s="0" t="n">
        <v>490</v>
      </c>
      <c r="D500" s="0" t="n">
        <v>488</v>
      </c>
    </row>
    <row r="501" customFormat="false" ht="13.8" hidden="false" customHeight="false" outlineLevel="0" collapsed="false">
      <c r="B501" s="633" t="n">
        <v>500</v>
      </c>
      <c r="C501" s="0" t="n">
        <v>491</v>
      </c>
      <c r="D501" s="0" t="n">
        <v>489</v>
      </c>
    </row>
    <row r="502" customFormat="false" ht="13.8" hidden="false" customHeight="false" outlineLevel="0" collapsed="false">
      <c r="B502" s="633" t="n">
        <v>501</v>
      </c>
      <c r="C502" s="0" t="n">
        <v>492</v>
      </c>
      <c r="D502" s="0" t="n">
        <v>490</v>
      </c>
    </row>
    <row r="503" customFormat="false" ht="13.8" hidden="false" customHeight="false" outlineLevel="0" collapsed="false">
      <c r="B503" s="633" t="n">
        <v>502</v>
      </c>
      <c r="C503" s="0" t="n">
        <v>493</v>
      </c>
      <c r="D503" s="0" t="n">
        <v>491</v>
      </c>
    </row>
    <row r="504" customFormat="false" ht="13.8" hidden="false" customHeight="false" outlineLevel="0" collapsed="false">
      <c r="B504" s="633" t="n">
        <v>503</v>
      </c>
      <c r="C504" s="0" t="n">
        <v>494</v>
      </c>
      <c r="D504" s="0" t="n">
        <v>492</v>
      </c>
    </row>
    <row r="505" customFormat="false" ht="13.8" hidden="false" customHeight="false" outlineLevel="0" collapsed="false">
      <c r="B505" s="633" t="n">
        <v>504</v>
      </c>
      <c r="C505" s="0" t="n">
        <v>495</v>
      </c>
      <c r="D505" s="0" t="n">
        <v>493</v>
      </c>
    </row>
    <row r="506" customFormat="false" ht="13.8" hidden="false" customHeight="false" outlineLevel="0" collapsed="false">
      <c r="B506" s="633" t="n">
        <v>505</v>
      </c>
      <c r="C506" s="0" t="n">
        <v>496</v>
      </c>
      <c r="D506" s="0" t="n">
        <v>494</v>
      </c>
    </row>
    <row r="507" customFormat="false" ht="13.8" hidden="false" customHeight="false" outlineLevel="0" collapsed="false">
      <c r="B507" s="633" t="n">
        <v>506</v>
      </c>
      <c r="C507" s="0" t="n">
        <v>497</v>
      </c>
      <c r="D507" s="0" t="n">
        <v>495</v>
      </c>
    </row>
    <row r="508" customFormat="false" ht="13.8" hidden="false" customHeight="false" outlineLevel="0" collapsed="false">
      <c r="B508" s="633" t="n">
        <v>507</v>
      </c>
      <c r="C508" s="0" t="n">
        <v>498</v>
      </c>
      <c r="D508" s="0" t="n">
        <v>496</v>
      </c>
    </row>
    <row r="509" customFormat="false" ht="13.8" hidden="false" customHeight="false" outlineLevel="0" collapsed="false">
      <c r="B509" s="633" t="n">
        <v>508</v>
      </c>
      <c r="C509" s="0" t="n">
        <v>499</v>
      </c>
      <c r="D509" s="0" t="n">
        <v>497</v>
      </c>
    </row>
    <row r="510" customFormat="false" ht="13.8" hidden="false" customHeight="false" outlineLevel="0" collapsed="false">
      <c r="B510" s="633" t="n">
        <v>509</v>
      </c>
      <c r="C510" s="0" t="n">
        <v>500</v>
      </c>
      <c r="D510" s="0" t="n">
        <v>498</v>
      </c>
    </row>
    <row r="511" customFormat="false" ht="13.8" hidden="false" customHeight="false" outlineLevel="0" collapsed="false">
      <c r="B511" s="633" t="n">
        <v>510</v>
      </c>
      <c r="C511" s="0" t="n">
        <v>501</v>
      </c>
      <c r="D511" s="0" t="n">
        <v>499</v>
      </c>
    </row>
    <row r="512" customFormat="false" ht="13.8" hidden="false" customHeight="false" outlineLevel="0" collapsed="false">
      <c r="B512" s="633" t="n">
        <v>511</v>
      </c>
      <c r="C512" s="0" t="n">
        <v>502</v>
      </c>
      <c r="D512" s="0" t="n">
        <v>500</v>
      </c>
    </row>
    <row r="513" customFormat="false" ht="13.8" hidden="false" customHeight="false" outlineLevel="0" collapsed="false">
      <c r="B513" s="633" t="n">
        <v>512</v>
      </c>
      <c r="C513" s="0" t="n">
        <v>503</v>
      </c>
      <c r="D513" s="0" t="n">
        <v>501</v>
      </c>
    </row>
    <row r="514" customFormat="false" ht="13.8" hidden="false" customHeight="false" outlineLevel="0" collapsed="false">
      <c r="B514" s="633" t="n">
        <v>513</v>
      </c>
      <c r="C514" s="0" t="n">
        <v>504</v>
      </c>
      <c r="D514" s="0" t="n">
        <v>502</v>
      </c>
    </row>
    <row r="515" customFormat="false" ht="13.8" hidden="false" customHeight="false" outlineLevel="0" collapsed="false">
      <c r="B515" s="633" t="n">
        <v>514</v>
      </c>
      <c r="C515" s="0" t="n">
        <v>505</v>
      </c>
      <c r="D515" s="0" t="n">
        <v>503</v>
      </c>
    </row>
    <row r="516" customFormat="false" ht="13.8" hidden="false" customHeight="false" outlineLevel="0" collapsed="false">
      <c r="B516" s="633" t="n">
        <v>515</v>
      </c>
      <c r="C516" s="0" t="n">
        <v>506</v>
      </c>
      <c r="D516" s="0" t="n">
        <v>504</v>
      </c>
    </row>
    <row r="517" customFormat="false" ht="13.8" hidden="false" customHeight="false" outlineLevel="0" collapsed="false">
      <c r="B517" s="633" t="n">
        <v>516</v>
      </c>
      <c r="C517" s="0" t="n">
        <v>507</v>
      </c>
      <c r="D517" s="0" t="n">
        <v>505</v>
      </c>
    </row>
    <row r="518" customFormat="false" ht="13.8" hidden="false" customHeight="false" outlineLevel="0" collapsed="false">
      <c r="B518" s="633" t="n">
        <v>517</v>
      </c>
      <c r="C518" s="0" t="n">
        <v>508</v>
      </c>
      <c r="D518" s="0" t="n">
        <v>506</v>
      </c>
    </row>
    <row r="519" customFormat="false" ht="13.8" hidden="false" customHeight="false" outlineLevel="0" collapsed="false">
      <c r="B519" s="633" t="n">
        <v>518</v>
      </c>
      <c r="C519" s="0" t="n">
        <v>509</v>
      </c>
      <c r="D519" s="0" t="n">
        <v>507</v>
      </c>
    </row>
    <row r="520" customFormat="false" ht="13.8" hidden="false" customHeight="false" outlineLevel="0" collapsed="false">
      <c r="B520" s="633" t="n">
        <v>519</v>
      </c>
      <c r="C520" s="0" t="n">
        <v>510</v>
      </c>
      <c r="D520" s="0" t="n">
        <v>508</v>
      </c>
    </row>
    <row r="521" customFormat="false" ht="13.8" hidden="false" customHeight="false" outlineLevel="0" collapsed="false">
      <c r="B521" s="633" t="n">
        <v>520</v>
      </c>
      <c r="C521" s="0" t="n">
        <v>511</v>
      </c>
      <c r="D521" s="0" t="n">
        <v>509</v>
      </c>
    </row>
    <row r="522" customFormat="false" ht="13.8" hidden="false" customHeight="false" outlineLevel="0" collapsed="false">
      <c r="B522" s="633" t="n">
        <v>521</v>
      </c>
      <c r="C522" s="0" t="n">
        <v>512</v>
      </c>
      <c r="D522" s="0" t="n">
        <v>510</v>
      </c>
    </row>
    <row r="523" customFormat="false" ht="13.8" hidden="false" customHeight="false" outlineLevel="0" collapsed="false">
      <c r="B523" s="633" t="n">
        <v>522</v>
      </c>
      <c r="C523" s="0" t="n">
        <v>513</v>
      </c>
      <c r="D523" s="0" t="n">
        <v>511</v>
      </c>
    </row>
    <row r="524" customFormat="false" ht="13.8" hidden="false" customHeight="false" outlineLevel="0" collapsed="false">
      <c r="B524" s="633" t="n">
        <v>523</v>
      </c>
      <c r="C524" s="0" t="n">
        <v>514</v>
      </c>
      <c r="D524" s="0" t="n">
        <v>512</v>
      </c>
    </row>
    <row r="525" customFormat="false" ht="13.8" hidden="false" customHeight="false" outlineLevel="0" collapsed="false">
      <c r="B525" s="633" t="n">
        <v>524</v>
      </c>
      <c r="C525" s="0" t="n">
        <v>515</v>
      </c>
      <c r="D525" s="0" t="n">
        <v>513</v>
      </c>
    </row>
    <row r="526" customFormat="false" ht="13.8" hidden="false" customHeight="false" outlineLevel="0" collapsed="false">
      <c r="B526" s="633" t="n">
        <v>525</v>
      </c>
      <c r="C526" s="0" t="n">
        <v>516</v>
      </c>
      <c r="D526" s="0" t="n">
        <v>514</v>
      </c>
    </row>
    <row r="527" customFormat="false" ht="13.8" hidden="false" customHeight="false" outlineLevel="0" collapsed="false">
      <c r="B527" s="633" t="n">
        <v>526</v>
      </c>
      <c r="C527" s="0" t="n">
        <v>517</v>
      </c>
      <c r="D527" s="0" t="n">
        <v>515</v>
      </c>
    </row>
    <row r="528" customFormat="false" ht="13.8" hidden="false" customHeight="false" outlineLevel="0" collapsed="false">
      <c r="B528" s="633" t="n">
        <v>527</v>
      </c>
      <c r="C528" s="0" t="n">
        <v>518</v>
      </c>
      <c r="D528" s="0" t="n">
        <v>516</v>
      </c>
    </row>
    <row r="529" customFormat="false" ht="13.8" hidden="false" customHeight="false" outlineLevel="0" collapsed="false">
      <c r="B529" s="633" t="n">
        <v>528</v>
      </c>
      <c r="C529" s="0" t="n">
        <v>519</v>
      </c>
      <c r="D529" s="0" t="n">
        <v>517</v>
      </c>
    </row>
    <row r="530" customFormat="false" ht="13.8" hidden="false" customHeight="false" outlineLevel="0" collapsed="false">
      <c r="B530" s="633" t="n">
        <v>529</v>
      </c>
      <c r="C530" s="0" t="n">
        <v>520</v>
      </c>
      <c r="D530" s="0" t="n">
        <v>518</v>
      </c>
    </row>
    <row r="531" customFormat="false" ht="13.8" hidden="false" customHeight="false" outlineLevel="0" collapsed="false">
      <c r="B531" s="633" t="n">
        <v>530</v>
      </c>
      <c r="C531" s="0" t="n">
        <v>521</v>
      </c>
      <c r="D531" s="0" t="n">
        <v>519</v>
      </c>
    </row>
    <row r="532" customFormat="false" ht="13.8" hidden="false" customHeight="false" outlineLevel="0" collapsed="false">
      <c r="B532" s="633" t="n">
        <v>531</v>
      </c>
      <c r="C532" s="0" t="n">
        <v>522</v>
      </c>
      <c r="D532" s="0" t="n">
        <v>520</v>
      </c>
    </row>
    <row r="533" customFormat="false" ht="13.8" hidden="false" customHeight="false" outlineLevel="0" collapsed="false">
      <c r="B533" s="633" t="n">
        <v>532</v>
      </c>
      <c r="C533" s="0" t="n">
        <v>523</v>
      </c>
      <c r="D533" s="0" t="n">
        <v>521</v>
      </c>
    </row>
    <row r="534" customFormat="false" ht="13.8" hidden="false" customHeight="false" outlineLevel="0" collapsed="false">
      <c r="B534" s="633" t="n">
        <v>533</v>
      </c>
      <c r="C534" s="0" t="n">
        <v>524</v>
      </c>
      <c r="D534" s="0" t="n">
        <v>522</v>
      </c>
    </row>
    <row r="535" customFormat="false" ht="13.8" hidden="false" customHeight="false" outlineLevel="0" collapsed="false">
      <c r="B535" s="633" t="n">
        <v>534</v>
      </c>
      <c r="C535" s="0" t="n">
        <v>525</v>
      </c>
      <c r="D535" s="0" t="n">
        <v>523</v>
      </c>
    </row>
    <row r="536" customFormat="false" ht="13.8" hidden="false" customHeight="false" outlineLevel="0" collapsed="false">
      <c r="B536" s="633" t="n">
        <v>535</v>
      </c>
      <c r="C536" s="0" t="n">
        <v>526</v>
      </c>
      <c r="D536" s="0" t="n">
        <v>524</v>
      </c>
    </row>
    <row r="537" customFormat="false" ht="13.8" hidden="false" customHeight="false" outlineLevel="0" collapsed="false">
      <c r="B537" s="633" t="n">
        <v>536</v>
      </c>
      <c r="C537" s="0" t="n">
        <v>527</v>
      </c>
      <c r="D537" s="0" t="n">
        <v>525</v>
      </c>
    </row>
    <row r="538" customFormat="false" ht="13.8" hidden="false" customHeight="false" outlineLevel="0" collapsed="false">
      <c r="B538" s="633" t="n">
        <v>537</v>
      </c>
      <c r="C538" s="0" t="n">
        <v>528</v>
      </c>
      <c r="D538" s="0" t="n">
        <v>526</v>
      </c>
    </row>
    <row r="539" customFormat="false" ht="13.8" hidden="false" customHeight="false" outlineLevel="0" collapsed="false">
      <c r="B539" s="633" t="n">
        <v>538</v>
      </c>
      <c r="C539" s="0" t="n">
        <v>529</v>
      </c>
      <c r="D539" s="0" t="n">
        <v>527</v>
      </c>
    </row>
    <row r="540" customFormat="false" ht="13.8" hidden="false" customHeight="false" outlineLevel="0" collapsed="false">
      <c r="B540" s="633" t="n">
        <v>539</v>
      </c>
      <c r="C540" s="0" t="n">
        <v>530</v>
      </c>
      <c r="D540" s="0" t="n">
        <v>528</v>
      </c>
    </row>
    <row r="541" customFormat="false" ht="13.8" hidden="false" customHeight="false" outlineLevel="0" collapsed="false">
      <c r="B541" s="633" t="n">
        <v>540</v>
      </c>
      <c r="C541" s="0" t="n">
        <v>531</v>
      </c>
      <c r="D541" s="0" t="n">
        <v>529</v>
      </c>
    </row>
    <row r="542" customFormat="false" ht="13.8" hidden="false" customHeight="false" outlineLevel="0" collapsed="false">
      <c r="B542" s="633" t="n">
        <v>541</v>
      </c>
      <c r="C542" s="0" t="n">
        <v>532</v>
      </c>
      <c r="D542" s="0" t="n">
        <v>530</v>
      </c>
    </row>
    <row r="543" customFormat="false" ht="13.8" hidden="false" customHeight="false" outlineLevel="0" collapsed="false">
      <c r="B543" s="633" t="n">
        <v>542</v>
      </c>
      <c r="C543" s="0" t="n">
        <v>533</v>
      </c>
      <c r="D543" s="0" t="n">
        <v>531</v>
      </c>
    </row>
    <row r="544" customFormat="false" ht="13.8" hidden="false" customHeight="false" outlineLevel="0" collapsed="false">
      <c r="B544" s="633" t="n">
        <v>543</v>
      </c>
      <c r="C544" s="0" t="n">
        <v>534</v>
      </c>
      <c r="D544" s="0" t="n">
        <v>532</v>
      </c>
    </row>
    <row r="545" customFormat="false" ht="13.8" hidden="false" customHeight="false" outlineLevel="0" collapsed="false">
      <c r="B545" s="633" t="n">
        <v>544</v>
      </c>
      <c r="C545" s="0" t="n">
        <v>535</v>
      </c>
      <c r="D545" s="0" t="n">
        <v>533</v>
      </c>
    </row>
    <row r="546" customFormat="false" ht="13.8" hidden="false" customHeight="false" outlineLevel="0" collapsed="false">
      <c r="B546" s="633" t="n">
        <v>545</v>
      </c>
      <c r="C546" s="0" t="n">
        <v>536</v>
      </c>
      <c r="D546" s="0" t="n">
        <v>534</v>
      </c>
    </row>
    <row r="547" customFormat="false" ht="13.8" hidden="false" customHeight="false" outlineLevel="0" collapsed="false">
      <c r="B547" s="633" t="n">
        <v>546</v>
      </c>
      <c r="C547" s="0" t="n">
        <v>537</v>
      </c>
      <c r="D547" s="0" t="n">
        <v>535</v>
      </c>
    </row>
    <row r="548" customFormat="false" ht="13.8" hidden="false" customHeight="false" outlineLevel="0" collapsed="false">
      <c r="B548" s="633" t="n">
        <v>547</v>
      </c>
      <c r="C548" s="0" t="n">
        <v>538</v>
      </c>
      <c r="D548" s="0" t="n">
        <v>536</v>
      </c>
    </row>
    <row r="549" customFormat="false" ht="13.8" hidden="false" customHeight="false" outlineLevel="0" collapsed="false">
      <c r="B549" s="633" t="n">
        <v>548</v>
      </c>
      <c r="C549" s="0" t="n">
        <v>539</v>
      </c>
      <c r="D549" s="0" t="n">
        <v>537</v>
      </c>
    </row>
    <row r="550" customFormat="false" ht="13.8" hidden="false" customHeight="false" outlineLevel="0" collapsed="false">
      <c r="B550" s="633" t="n">
        <v>549</v>
      </c>
      <c r="C550" s="0" t="n">
        <v>540</v>
      </c>
      <c r="D550" s="0" t="n">
        <v>538</v>
      </c>
    </row>
    <row r="551" customFormat="false" ht="13.8" hidden="false" customHeight="false" outlineLevel="0" collapsed="false">
      <c r="B551" s="633" t="n">
        <v>550</v>
      </c>
      <c r="C551" s="0" t="n">
        <v>541</v>
      </c>
      <c r="D551" s="0" t="n">
        <v>539</v>
      </c>
    </row>
    <row r="552" customFormat="false" ht="13.8" hidden="false" customHeight="false" outlineLevel="0" collapsed="false">
      <c r="B552" s="633" t="n">
        <v>551</v>
      </c>
      <c r="C552" s="0" t="n">
        <v>542</v>
      </c>
      <c r="D552" s="0" t="n">
        <v>540</v>
      </c>
    </row>
    <row r="553" customFormat="false" ht="13.8" hidden="false" customHeight="false" outlineLevel="0" collapsed="false">
      <c r="B553" s="633" t="n">
        <v>552</v>
      </c>
      <c r="C553" s="0" t="n">
        <v>543</v>
      </c>
      <c r="D553" s="0" t="n">
        <v>541</v>
      </c>
    </row>
    <row r="554" customFormat="false" ht="13.8" hidden="false" customHeight="false" outlineLevel="0" collapsed="false">
      <c r="B554" s="633" t="n">
        <v>553</v>
      </c>
      <c r="C554" s="0" t="n">
        <v>544</v>
      </c>
      <c r="D554" s="0" t="n">
        <v>542</v>
      </c>
    </row>
    <row r="555" customFormat="false" ht="13.8" hidden="false" customHeight="false" outlineLevel="0" collapsed="false">
      <c r="B555" s="633" t="n">
        <v>554</v>
      </c>
      <c r="C555" s="0" t="n">
        <v>545</v>
      </c>
      <c r="D555" s="0" t="n">
        <v>543</v>
      </c>
    </row>
    <row r="556" customFormat="false" ht="13.8" hidden="false" customHeight="false" outlineLevel="0" collapsed="false">
      <c r="B556" s="633" t="n">
        <v>555</v>
      </c>
      <c r="C556" s="0" t="n">
        <v>546</v>
      </c>
      <c r="D556" s="0" t="n">
        <v>544</v>
      </c>
    </row>
    <row r="557" customFormat="false" ht="13.8" hidden="false" customHeight="false" outlineLevel="0" collapsed="false">
      <c r="B557" s="633" t="n">
        <v>556</v>
      </c>
      <c r="C557" s="0" t="n">
        <v>547</v>
      </c>
      <c r="D557" s="0" t="n">
        <v>545</v>
      </c>
    </row>
    <row r="558" customFormat="false" ht="13.8" hidden="false" customHeight="false" outlineLevel="0" collapsed="false">
      <c r="B558" s="633" t="n">
        <v>557</v>
      </c>
      <c r="C558" s="0" t="n">
        <v>548</v>
      </c>
      <c r="D558" s="0" t="n">
        <v>546</v>
      </c>
    </row>
    <row r="559" customFormat="false" ht="13.8" hidden="false" customHeight="false" outlineLevel="0" collapsed="false">
      <c r="B559" s="633" t="n">
        <v>558</v>
      </c>
      <c r="C559" s="0" t="n">
        <v>549</v>
      </c>
      <c r="D559" s="0" t="n">
        <v>547</v>
      </c>
    </row>
    <row r="560" customFormat="false" ht="13.8" hidden="false" customHeight="false" outlineLevel="0" collapsed="false">
      <c r="B560" s="633" t="n">
        <v>559</v>
      </c>
      <c r="C560" s="0" t="n">
        <v>550</v>
      </c>
      <c r="D560" s="0" t="n">
        <v>548</v>
      </c>
    </row>
    <row r="561" customFormat="false" ht="13.8" hidden="false" customHeight="false" outlineLevel="0" collapsed="false">
      <c r="B561" s="633" t="n">
        <v>560</v>
      </c>
      <c r="C561" s="0" t="n">
        <v>551</v>
      </c>
      <c r="D561" s="0" t="n">
        <v>549</v>
      </c>
    </row>
    <row r="562" customFormat="false" ht="13.8" hidden="false" customHeight="false" outlineLevel="0" collapsed="false">
      <c r="B562" s="633" t="n">
        <v>561</v>
      </c>
      <c r="C562" s="0" t="n">
        <v>552</v>
      </c>
      <c r="D562" s="0" t="n">
        <v>550</v>
      </c>
    </row>
    <row r="563" customFormat="false" ht="13.8" hidden="false" customHeight="false" outlineLevel="0" collapsed="false">
      <c r="B563" s="633" t="n">
        <v>562</v>
      </c>
      <c r="C563" s="0" t="n">
        <v>553</v>
      </c>
      <c r="D563" s="0" t="n">
        <v>551</v>
      </c>
    </row>
    <row r="564" customFormat="false" ht="13.8" hidden="false" customHeight="false" outlineLevel="0" collapsed="false">
      <c r="B564" s="633" t="n">
        <v>563</v>
      </c>
      <c r="C564" s="0" t="n">
        <v>554</v>
      </c>
      <c r="D564" s="0" t="n">
        <v>552</v>
      </c>
    </row>
    <row r="565" customFormat="false" ht="13.8" hidden="false" customHeight="false" outlineLevel="0" collapsed="false">
      <c r="B565" s="633" t="n">
        <v>564</v>
      </c>
      <c r="C565" s="0" t="n">
        <v>555</v>
      </c>
      <c r="D565" s="0" t="n">
        <v>553</v>
      </c>
    </row>
    <row r="566" customFormat="false" ht="13.8" hidden="false" customHeight="false" outlineLevel="0" collapsed="false">
      <c r="B566" s="633" t="n">
        <v>565</v>
      </c>
      <c r="C566" s="0" t="n">
        <v>556</v>
      </c>
      <c r="D566" s="0" t="n">
        <v>554</v>
      </c>
    </row>
    <row r="567" customFormat="false" ht="13.8" hidden="false" customHeight="false" outlineLevel="0" collapsed="false">
      <c r="B567" s="633" t="n">
        <v>566</v>
      </c>
      <c r="C567" s="0" t="n">
        <v>557</v>
      </c>
      <c r="D567" s="0" t="n">
        <v>555</v>
      </c>
    </row>
    <row r="568" customFormat="false" ht="13.8" hidden="false" customHeight="false" outlineLevel="0" collapsed="false">
      <c r="B568" s="633" t="n">
        <v>567</v>
      </c>
      <c r="C568" s="0" t="n">
        <v>558</v>
      </c>
      <c r="D568" s="0" t="n">
        <v>556</v>
      </c>
    </row>
    <row r="569" customFormat="false" ht="13.8" hidden="false" customHeight="false" outlineLevel="0" collapsed="false">
      <c r="B569" s="633" t="n">
        <v>568</v>
      </c>
      <c r="C569" s="0" t="n">
        <v>559</v>
      </c>
      <c r="D569" s="0" t="n">
        <v>557</v>
      </c>
    </row>
    <row r="570" customFormat="false" ht="13.8" hidden="false" customHeight="false" outlineLevel="0" collapsed="false">
      <c r="B570" s="633" t="n">
        <v>569</v>
      </c>
      <c r="C570" s="0" t="n">
        <v>560</v>
      </c>
      <c r="D570" s="0" t="n">
        <v>558</v>
      </c>
    </row>
    <row r="571" customFormat="false" ht="13.8" hidden="false" customHeight="false" outlineLevel="0" collapsed="false">
      <c r="B571" s="633" t="n">
        <v>570</v>
      </c>
      <c r="C571" s="0" t="n">
        <v>561</v>
      </c>
      <c r="D571" s="0" t="n">
        <v>559</v>
      </c>
    </row>
    <row r="572" customFormat="false" ht="13.8" hidden="false" customHeight="false" outlineLevel="0" collapsed="false">
      <c r="B572" s="633" t="n">
        <v>571</v>
      </c>
      <c r="C572" s="0" t="n">
        <v>562</v>
      </c>
      <c r="D572" s="0" t="n">
        <v>560</v>
      </c>
    </row>
    <row r="573" customFormat="false" ht="13.8" hidden="false" customHeight="false" outlineLevel="0" collapsed="false">
      <c r="B573" s="633" t="n">
        <v>572</v>
      </c>
      <c r="C573" s="0" t="n">
        <v>563</v>
      </c>
      <c r="D573" s="0" t="n">
        <v>561</v>
      </c>
    </row>
    <row r="574" customFormat="false" ht="13.8" hidden="false" customHeight="false" outlineLevel="0" collapsed="false">
      <c r="B574" s="633" t="n">
        <v>573</v>
      </c>
      <c r="C574" s="0" t="n">
        <v>564</v>
      </c>
      <c r="D574" s="0" t="n">
        <v>562</v>
      </c>
    </row>
    <row r="575" customFormat="false" ht="13.8" hidden="false" customHeight="false" outlineLevel="0" collapsed="false">
      <c r="B575" s="633" t="n">
        <v>574</v>
      </c>
      <c r="C575" s="0" t="n">
        <v>565</v>
      </c>
      <c r="D575" s="0" t="n">
        <v>563</v>
      </c>
    </row>
    <row r="576" customFormat="false" ht="13.8" hidden="false" customHeight="false" outlineLevel="0" collapsed="false">
      <c r="B576" s="633" t="n">
        <v>575</v>
      </c>
      <c r="C576" s="0" t="n">
        <v>566</v>
      </c>
      <c r="D576" s="0" t="n">
        <v>564</v>
      </c>
    </row>
    <row r="577" customFormat="false" ht="13.8" hidden="false" customHeight="false" outlineLevel="0" collapsed="false">
      <c r="B577" s="633" t="n">
        <v>576</v>
      </c>
      <c r="C577" s="0" t="n">
        <v>567</v>
      </c>
      <c r="D577" s="0" t="n">
        <v>565</v>
      </c>
    </row>
    <row r="578" customFormat="false" ht="13.8" hidden="false" customHeight="false" outlineLevel="0" collapsed="false">
      <c r="B578" s="633" t="n">
        <v>577</v>
      </c>
      <c r="C578" s="0" t="n">
        <v>568</v>
      </c>
      <c r="D578" s="0" t="n">
        <v>566</v>
      </c>
    </row>
    <row r="579" customFormat="false" ht="13.8" hidden="false" customHeight="false" outlineLevel="0" collapsed="false">
      <c r="B579" s="633" t="n">
        <v>578</v>
      </c>
      <c r="C579" s="0" t="n">
        <v>569</v>
      </c>
      <c r="D579" s="0" t="n">
        <v>567</v>
      </c>
    </row>
    <row r="580" customFormat="false" ht="13.8" hidden="false" customHeight="false" outlineLevel="0" collapsed="false">
      <c r="B580" s="633" t="n">
        <v>579</v>
      </c>
      <c r="C580" s="0" t="n">
        <v>570</v>
      </c>
      <c r="D580" s="0" t="n">
        <v>568</v>
      </c>
    </row>
    <row r="581" customFormat="false" ht="13.8" hidden="false" customHeight="false" outlineLevel="0" collapsed="false">
      <c r="B581" s="633" t="n">
        <v>580</v>
      </c>
      <c r="C581" s="0" t="n">
        <v>571</v>
      </c>
      <c r="D581" s="0" t="n">
        <v>569</v>
      </c>
    </row>
    <row r="582" customFormat="false" ht="13.8" hidden="false" customHeight="false" outlineLevel="0" collapsed="false">
      <c r="B582" s="633" t="n">
        <v>581</v>
      </c>
      <c r="C582" s="0" t="n">
        <v>572</v>
      </c>
      <c r="D582" s="0" t="n">
        <v>570</v>
      </c>
    </row>
    <row r="583" customFormat="false" ht="13.8" hidden="false" customHeight="false" outlineLevel="0" collapsed="false">
      <c r="B583" s="633" t="n">
        <v>582</v>
      </c>
      <c r="C583" s="0" t="n">
        <v>573</v>
      </c>
      <c r="D583" s="0" t="n">
        <v>571</v>
      </c>
    </row>
    <row r="584" customFormat="false" ht="13.8" hidden="false" customHeight="false" outlineLevel="0" collapsed="false">
      <c r="B584" s="633" t="n">
        <v>583</v>
      </c>
      <c r="C584" s="0" t="n">
        <v>574</v>
      </c>
      <c r="D584" s="0" t="n">
        <v>572</v>
      </c>
    </row>
    <row r="585" customFormat="false" ht="13.8" hidden="false" customHeight="false" outlineLevel="0" collapsed="false">
      <c r="B585" s="633" t="n">
        <v>584</v>
      </c>
      <c r="C585" s="0" t="n">
        <v>575</v>
      </c>
      <c r="D585" s="0" t="n">
        <v>573</v>
      </c>
    </row>
    <row r="586" customFormat="false" ht="13.8" hidden="false" customHeight="false" outlineLevel="0" collapsed="false">
      <c r="B586" s="633" t="n">
        <v>585</v>
      </c>
      <c r="C586" s="0" t="n">
        <v>576</v>
      </c>
      <c r="D586" s="0" t="n">
        <v>574</v>
      </c>
    </row>
    <row r="587" customFormat="false" ht="13.8" hidden="false" customHeight="false" outlineLevel="0" collapsed="false">
      <c r="B587" s="633" t="n">
        <v>586</v>
      </c>
      <c r="C587" s="0" t="n">
        <v>577</v>
      </c>
      <c r="D587" s="0" t="n">
        <v>575</v>
      </c>
    </row>
    <row r="588" customFormat="false" ht="13.8" hidden="false" customHeight="false" outlineLevel="0" collapsed="false">
      <c r="B588" s="633" t="n">
        <v>587</v>
      </c>
      <c r="C588" s="0" t="n">
        <v>578</v>
      </c>
      <c r="D588" s="0" t="n">
        <v>576</v>
      </c>
    </row>
    <row r="589" customFormat="false" ht="13.8" hidden="false" customHeight="false" outlineLevel="0" collapsed="false">
      <c r="B589" s="633" t="n">
        <v>588</v>
      </c>
      <c r="C589" s="0" t="n">
        <v>579</v>
      </c>
      <c r="D589" s="0" t="n">
        <v>577</v>
      </c>
    </row>
    <row r="590" customFormat="false" ht="13.8" hidden="false" customHeight="false" outlineLevel="0" collapsed="false">
      <c r="B590" s="633" t="n">
        <v>589</v>
      </c>
      <c r="C590" s="0" t="n">
        <v>580</v>
      </c>
      <c r="D590" s="0" t="n">
        <v>578</v>
      </c>
    </row>
    <row r="591" customFormat="false" ht="13.8" hidden="false" customHeight="false" outlineLevel="0" collapsed="false">
      <c r="B591" s="633" t="n">
        <v>590</v>
      </c>
      <c r="C591" s="0" t="n">
        <v>581</v>
      </c>
      <c r="D591" s="0" t="n">
        <v>579</v>
      </c>
    </row>
    <row r="592" customFormat="false" ht="13.8" hidden="false" customHeight="false" outlineLevel="0" collapsed="false">
      <c r="B592" s="633" t="n">
        <v>591</v>
      </c>
      <c r="C592" s="0" t="n">
        <v>582</v>
      </c>
      <c r="D592" s="0" t="n">
        <v>580</v>
      </c>
    </row>
    <row r="593" customFormat="false" ht="13.8" hidden="false" customHeight="false" outlineLevel="0" collapsed="false">
      <c r="B593" s="633" t="n">
        <v>592</v>
      </c>
      <c r="C593" s="0" t="n">
        <v>583</v>
      </c>
      <c r="D593" s="0" t="n">
        <v>581</v>
      </c>
    </row>
    <row r="594" customFormat="false" ht="13.8" hidden="false" customHeight="false" outlineLevel="0" collapsed="false">
      <c r="B594" s="633" t="n">
        <v>593</v>
      </c>
      <c r="C594" s="0" t="n">
        <v>584</v>
      </c>
      <c r="D594" s="0" t="n">
        <v>582</v>
      </c>
    </row>
    <row r="595" customFormat="false" ht="13.8" hidden="false" customHeight="false" outlineLevel="0" collapsed="false">
      <c r="B595" s="633" t="n">
        <v>594</v>
      </c>
      <c r="C595" s="0" t="n">
        <v>585</v>
      </c>
      <c r="D595" s="0" t="n">
        <v>583</v>
      </c>
    </row>
    <row r="596" customFormat="false" ht="13.8" hidden="false" customHeight="false" outlineLevel="0" collapsed="false">
      <c r="B596" s="633" t="n">
        <v>595</v>
      </c>
      <c r="C596" s="0" t="n">
        <v>586</v>
      </c>
      <c r="D596" s="0" t="n">
        <v>584</v>
      </c>
    </row>
    <row r="597" customFormat="false" ht="13.8" hidden="false" customHeight="false" outlineLevel="0" collapsed="false">
      <c r="B597" s="633" t="n">
        <v>596</v>
      </c>
      <c r="C597" s="0" t="n">
        <v>587</v>
      </c>
      <c r="D597" s="0" t="n">
        <v>585</v>
      </c>
    </row>
    <row r="598" customFormat="false" ht="13.8" hidden="false" customHeight="false" outlineLevel="0" collapsed="false">
      <c r="B598" s="633" t="n">
        <v>597</v>
      </c>
      <c r="C598" s="0" t="n">
        <v>588</v>
      </c>
      <c r="D598" s="0" t="n">
        <v>586</v>
      </c>
    </row>
    <row r="599" customFormat="false" ht="13.8" hidden="false" customHeight="false" outlineLevel="0" collapsed="false">
      <c r="B599" s="633" t="n">
        <v>598</v>
      </c>
      <c r="C599" s="0" t="n">
        <v>589</v>
      </c>
      <c r="D599" s="0" t="n">
        <v>587</v>
      </c>
    </row>
    <row r="600" customFormat="false" ht="13.8" hidden="false" customHeight="false" outlineLevel="0" collapsed="false">
      <c r="B600" s="633" t="n">
        <v>599</v>
      </c>
      <c r="C600" s="0" t="n">
        <v>590</v>
      </c>
      <c r="D600" s="0" t="n">
        <v>588</v>
      </c>
    </row>
    <row r="601" customFormat="false" ht="13.8" hidden="false" customHeight="false" outlineLevel="0" collapsed="false">
      <c r="B601" s="633" t="n">
        <v>600</v>
      </c>
      <c r="C601" s="0" t="n">
        <v>591</v>
      </c>
      <c r="D601" s="0" t="n">
        <v>589</v>
      </c>
    </row>
    <row r="602" customFormat="false" ht="13.8" hidden="false" customHeight="false" outlineLevel="0" collapsed="false">
      <c r="B602" s="633" t="n">
        <v>601</v>
      </c>
      <c r="C602" s="0" t="n">
        <v>592</v>
      </c>
      <c r="D602" s="0" t="n">
        <v>590</v>
      </c>
    </row>
    <row r="603" customFormat="false" ht="13.8" hidden="false" customHeight="false" outlineLevel="0" collapsed="false">
      <c r="B603" s="633" t="n">
        <v>602</v>
      </c>
      <c r="C603" s="0" t="n">
        <v>593</v>
      </c>
      <c r="D603" s="0" t="n">
        <v>591</v>
      </c>
    </row>
    <row r="604" customFormat="false" ht="13.8" hidden="false" customHeight="false" outlineLevel="0" collapsed="false">
      <c r="B604" s="633" t="n">
        <v>603</v>
      </c>
      <c r="C604" s="0" t="n">
        <v>594</v>
      </c>
      <c r="D604" s="0" t="n">
        <v>592</v>
      </c>
    </row>
    <row r="605" customFormat="false" ht="13.8" hidden="false" customHeight="false" outlineLevel="0" collapsed="false">
      <c r="B605" s="633" t="n">
        <v>604</v>
      </c>
      <c r="C605" s="0" t="n">
        <v>595</v>
      </c>
      <c r="D605" s="0" t="n">
        <v>593</v>
      </c>
    </row>
    <row r="606" customFormat="false" ht="13.8" hidden="false" customHeight="false" outlineLevel="0" collapsed="false">
      <c r="B606" s="633" t="n">
        <v>605</v>
      </c>
      <c r="C606" s="0" t="n">
        <v>596</v>
      </c>
      <c r="D606" s="0" t="n">
        <v>594</v>
      </c>
    </row>
    <row r="607" customFormat="false" ht="13.8" hidden="false" customHeight="false" outlineLevel="0" collapsed="false">
      <c r="B607" s="633" t="n">
        <v>606</v>
      </c>
      <c r="C607" s="0" t="n">
        <v>597</v>
      </c>
      <c r="D607" s="0" t="n">
        <v>595</v>
      </c>
    </row>
    <row r="608" customFormat="false" ht="13.8" hidden="false" customHeight="false" outlineLevel="0" collapsed="false">
      <c r="B608" s="633" t="n">
        <v>607</v>
      </c>
      <c r="C608" s="0" t="n">
        <v>598</v>
      </c>
      <c r="D608" s="0" t="n">
        <v>596</v>
      </c>
    </row>
    <row r="609" customFormat="false" ht="13.8" hidden="false" customHeight="false" outlineLevel="0" collapsed="false">
      <c r="B609" s="633" t="n">
        <v>608</v>
      </c>
      <c r="C609" s="0" t="n">
        <v>599</v>
      </c>
      <c r="D609" s="0" t="n">
        <v>597</v>
      </c>
    </row>
    <row r="610" customFormat="false" ht="13.8" hidden="false" customHeight="false" outlineLevel="0" collapsed="false">
      <c r="B610" s="633" t="n">
        <v>609</v>
      </c>
      <c r="C610" s="0" t="n">
        <v>600</v>
      </c>
      <c r="D610" s="0" t="n">
        <v>598</v>
      </c>
    </row>
    <row r="611" customFormat="false" ht="13.8" hidden="false" customHeight="false" outlineLevel="0" collapsed="false">
      <c r="B611" s="633" t="n">
        <v>610</v>
      </c>
      <c r="C611" s="0" t="n">
        <v>601</v>
      </c>
      <c r="D611" s="0" t="n">
        <v>599</v>
      </c>
    </row>
    <row r="612" customFormat="false" ht="13.8" hidden="false" customHeight="false" outlineLevel="0" collapsed="false">
      <c r="B612" s="633" t="n">
        <v>611</v>
      </c>
      <c r="C612" s="0" t="n">
        <v>602</v>
      </c>
      <c r="D612" s="0" t="n">
        <v>600</v>
      </c>
    </row>
    <row r="613" customFormat="false" ht="13.8" hidden="false" customHeight="false" outlineLevel="0" collapsed="false">
      <c r="B613" s="633" t="n">
        <v>612</v>
      </c>
      <c r="C613" s="0" t="n">
        <v>603</v>
      </c>
      <c r="D613" s="0" t="n">
        <v>601</v>
      </c>
    </row>
    <row r="614" customFormat="false" ht="13.8" hidden="false" customHeight="false" outlineLevel="0" collapsed="false">
      <c r="B614" s="633" t="n">
        <v>613</v>
      </c>
      <c r="C614" s="0" t="n">
        <v>604</v>
      </c>
      <c r="D614" s="0" t="n">
        <v>602</v>
      </c>
    </row>
    <row r="615" customFormat="false" ht="13.8" hidden="false" customHeight="false" outlineLevel="0" collapsed="false">
      <c r="B615" s="633" t="n">
        <v>614</v>
      </c>
      <c r="C615" s="0" t="n">
        <v>605</v>
      </c>
      <c r="D615" s="0" t="n">
        <v>603</v>
      </c>
    </row>
    <row r="616" customFormat="false" ht="13.8" hidden="false" customHeight="false" outlineLevel="0" collapsed="false">
      <c r="B616" s="633" t="n">
        <v>615</v>
      </c>
      <c r="C616" s="0" t="n">
        <v>606</v>
      </c>
      <c r="D616" s="0" t="n">
        <v>604</v>
      </c>
    </row>
    <row r="617" customFormat="false" ht="13.8" hidden="false" customHeight="false" outlineLevel="0" collapsed="false">
      <c r="B617" s="633" t="n">
        <v>616</v>
      </c>
      <c r="C617" s="0" t="n">
        <v>607</v>
      </c>
      <c r="D617" s="0" t="n">
        <v>605</v>
      </c>
    </row>
    <row r="618" customFormat="false" ht="13.8" hidden="false" customHeight="false" outlineLevel="0" collapsed="false">
      <c r="B618" s="633" t="n">
        <v>617</v>
      </c>
      <c r="C618" s="0" t="n">
        <v>608</v>
      </c>
      <c r="D618" s="0" t="n">
        <v>606</v>
      </c>
    </row>
    <row r="619" customFormat="false" ht="13.8" hidden="false" customHeight="false" outlineLevel="0" collapsed="false">
      <c r="B619" s="633" t="n">
        <v>618</v>
      </c>
      <c r="C619" s="0" t="n">
        <v>609</v>
      </c>
      <c r="D619" s="0" t="n">
        <v>607</v>
      </c>
    </row>
    <row r="620" customFormat="false" ht="13.8" hidden="false" customHeight="false" outlineLevel="0" collapsed="false">
      <c r="B620" s="633" t="n">
        <v>619</v>
      </c>
      <c r="C620" s="0" t="n">
        <v>610</v>
      </c>
      <c r="D620" s="0" t="n">
        <v>608</v>
      </c>
    </row>
    <row r="621" customFormat="false" ht="13.8" hidden="false" customHeight="false" outlineLevel="0" collapsed="false">
      <c r="B621" s="633" t="n">
        <v>620</v>
      </c>
      <c r="C621" s="0" t="n">
        <v>611</v>
      </c>
      <c r="D621" s="0" t="n">
        <v>609</v>
      </c>
    </row>
    <row r="622" customFormat="false" ht="13.8" hidden="false" customHeight="false" outlineLevel="0" collapsed="false">
      <c r="B622" s="633" t="n">
        <v>621</v>
      </c>
      <c r="C622" s="0" t="n">
        <v>612</v>
      </c>
      <c r="D622" s="0" t="n">
        <v>610</v>
      </c>
    </row>
    <row r="623" customFormat="false" ht="13.8" hidden="false" customHeight="false" outlineLevel="0" collapsed="false">
      <c r="B623" s="633" t="n">
        <v>622</v>
      </c>
      <c r="C623" s="0" t="n">
        <v>613</v>
      </c>
      <c r="D623" s="0" t="n">
        <v>611</v>
      </c>
    </row>
    <row r="624" customFormat="false" ht="13.8" hidden="false" customHeight="false" outlineLevel="0" collapsed="false">
      <c r="B624" s="633" t="n">
        <v>623</v>
      </c>
      <c r="C624" s="0" t="n">
        <v>614</v>
      </c>
      <c r="D624" s="0" t="n">
        <v>612</v>
      </c>
    </row>
    <row r="625" customFormat="false" ht="13.8" hidden="false" customHeight="false" outlineLevel="0" collapsed="false">
      <c r="B625" s="633" t="n">
        <v>624</v>
      </c>
      <c r="C625" s="0" t="n">
        <v>615</v>
      </c>
      <c r="D625" s="0" t="n">
        <v>613</v>
      </c>
    </row>
    <row r="626" customFormat="false" ht="13.8" hidden="false" customHeight="false" outlineLevel="0" collapsed="false">
      <c r="B626" s="633" t="n">
        <v>625</v>
      </c>
      <c r="C626" s="0" t="n">
        <v>616</v>
      </c>
      <c r="D626" s="0" t="n">
        <v>614</v>
      </c>
    </row>
    <row r="627" customFormat="false" ht="13.8" hidden="false" customHeight="false" outlineLevel="0" collapsed="false">
      <c r="B627" s="633" t="n">
        <v>626</v>
      </c>
      <c r="C627" s="0" t="n">
        <v>617</v>
      </c>
      <c r="D627" s="0" t="n">
        <v>615</v>
      </c>
    </row>
    <row r="628" customFormat="false" ht="13.8" hidden="false" customHeight="false" outlineLevel="0" collapsed="false">
      <c r="B628" s="633" t="n">
        <v>627</v>
      </c>
      <c r="C628" s="0" t="n">
        <v>618</v>
      </c>
      <c r="D628" s="0" t="n">
        <v>616</v>
      </c>
    </row>
    <row r="629" customFormat="false" ht="13.8" hidden="false" customHeight="false" outlineLevel="0" collapsed="false">
      <c r="B629" s="633" t="n">
        <v>628</v>
      </c>
      <c r="C629" s="0" t="n">
        <v>619</v>
      </c>
      <c r="D629" s="0" t="n">
        <v>617</v>
      </c>
    </row>
    <row r="630" customFormat="false" ht="13.8" hidden="false" customHeight="false" outlineLevel="0" collapsed="false">
      <c r="B630" s="633" t="n">
        <v>629</v>
      </c>
      <c r="C630" s="0" t="n">
        <v>620</v>
      </c>
      <c r="D630" s="0" t="n">
        <v>618</v>
      </c>
    </row>
    <row r="631" customFormat="false" ht="13.8" hidden="false" customHeight="false" outlineLevel="0" collapsed="false">
      <c r="B631" s="633" t="n">
        <v>630</v>
      </c>
      <c r="C631" s="0" t="n">
        <v>621</v>
      </c>
      <c r="D631" s="0" t="n">
        <v>619</v>
      </c>
    </row>
    <row r="632" customFormat="false" ht="13.8" hidden="false" customHeight="false" outlineLevel="0" collapsed="false">
      <c r="B632" s="633" t="n">
        <v>631</v>
      </c>
      <c r="C632" s="0" t="n">
        <v>622</v>
      </c>
      <c r="D632" s="0" t="n">
        <v>620</v>
      </c>
    </row>
    <row r="633" customFormat="false" ht="13.8" hidden="false" customHeight="false" outlineLevel="0" collapsed="false">
      <c r="B633" s="633" t="n">
        <v>632</v>
      </c>
      <c r="C633" s="0" t="n">
        <v>623</v>
      </c>
      <c r="D633" s="0" t="n">
        <v>621</v>
      </c>
    </row>
    <row r="634" customFormat="false" ht="13.8" hidden="false" customHeight="false" outlineLevel="0" collapsed="false">
      <c r="B634" s="633" t="n">
        <v>633</v>
      </c>
      <c r="C634" s="0" t="n">
        <v>624</v>
      </c>
      <c r="D634" s="0" t="n">
        <v>622</v>
      </c>
    </row>
    <row r="635" customFormat="false" ht="13.8" hidden="false" customHeight="false" outlineLevel="0" collapsed="false">
      <c r="B635" s="633" t="n">
        <v>634</v>
      </c>
      <c r="C635" s="0" t="n">
        <v>625</v>
      </c>
      <c r="D635" s="0" t="n">
        <v>623</v>
      </c>
    </row>
    <row r="636" customFormat="false" ht="13.8" hidden="false" customHeight="false" outlineLevel="0" collapsed="false">
      <c r="B636" s="633" t="n">
        <v>635</v>
      </c>
      <c r="C636" s="0" t="n">
        <v>626</v>
      </c>
      <c r="D636" s="0" t="n">
        <v>624</v>
      </c>
    </row>
    <row r="637" customFormat="false" ht="13.8" hidden="false" customHeight="false" outlineLevel="0" collapsed="false">
      <c r="B637" s="633" t="n">
        <v>636</v>
      </c>
      <c r="C637" s="0" t="n">
        <v>627</v>
      </c>
      <c r="D637" s="0" t="n">
        <v>625</v>
      </c>
    </row>
    <row r="638" customFormat="false" ht="13.8" hidden="false" customHeight="false" outlineLevel="0" collapsed="false">
      <c r="B638" s="633" t="n">
        <v>637</v>
      </c>
      <c r="C638" s="0" t="n">
        <v>628</v>
      </c>
      <c r="D638" s="0" t="n">
        <v>626</v>
      </c>
    </row>
    <row r="639" customFormat="false" ht="13.8" hidden="false" customHeight="false" outlineLevel="0" collapsed="false">
      <c r="B639" s="633" t="n">
        <v>638</v>
      </c>
      <c r="C639" s="0" t="n">
        <v>629</v>
      </c>
      <c r="D639" s="0" t="n">
        <v>627</v>
      </c>
    </row>
    <row r="640" customFormat="false" ht="13.8" hidden="false" customHeight="false" outlineLevel="0" collapsed="false">
      <c r="B640" s="633" t="n">
        <v>639</v>
      </c>
      <c r="C640" s="0" t="n">
        <v>630</v>
      </c>
      <c r="D640" s="0" t="n">
        <v>628</v>
      </c>
    </row>
    <row r="641" customFormat="false" ht="13.8" hidden="false" customHeight="false" outlineLevel="0" collapsed="false">
      <c r="B641" s="633" t="n">
        <v>640</v>
      </c>
      <c r="C641" s="0" t="n">
        <v>631</v>
      </c>
      <c r="D641" s="0" t="n">
        <v>629</v>
      </c>
    </row>
    <row r="642" customFormat="false" ht="13.8" hidden="false" customHeight="false" outlineLevel="0" collapsed="false">
      <c r="B642" s="633" t="n">
        <v>641</v>
      </c>
      <c r="C642" s="0" t="n">
        <v>632</v>
      </c>
      <c r="D642" s="0" t="n">
        <v>630</v>
      </c>
    </row>
    <row r="643" customFormat="false" ht="13.8" hidden="false" customHeight="false" outlineLevel="0" collapsed="false">
      <c r="B643" s="633" t="n">
        <v>642</v>
      </c>
      <c r="C643" s="0" t="n">
        <v>633</v>
      </c>
      <c r="D643" s="0" t="n">
        <v>631</v>
      </c>
    </row>
    <row r="644" customFormat="false" ht="13.8" hidden="false" customHeight="false" outlineLevel="0" collapsed="false">
      <c r="B644" s="633" t="n">
        <v>643</v>
      </c>
      <c r="C644" s="0" t="n">
        <v>634</v>
      </c>
      <c r="D644" s="0" t="n">
        <v>632</v>
      </c>
    </row>
    <row r="645" customFormat="false" ht="13.8" hidden="false" customHeight="false" outlineLevel="0" collapsed="false">
      <c r="B645" s="633" t="n">
        <v>644</v>
      </c>
      <c r="C645" s="0" t="n">
        <v>635</v>
      </c>
      <c r="D645" s="0" t="n">
        <v>633</v>
      </c>
    </row>
    <row r="646" customFormat="false" ht="13.8" hidden="false" customHeight="false" outlineLevel="0" collapsed="false">
      <c r="B646" s="633" t="n">
        <v>645</v>
      </c>
      <c r="C646" s="0" t="n">
        <v>636</v>
      </c>
      <c r="D646" s="0" t="n">
        <v>634</v>
      </c>
    </row>
    <row r="647" customFormat="false" ht="13.8" hidden="false" customHeight="false" outlineLevel="0" collapsed="false">
      <c r="B647" s="633" t="n">
        <v>646</v>
      </c>
      <c r="C647" s="0" t="n">
        <v>637</v>
      </c>
      <c r="D647" s="0" t="n">
        <v>635</v>
      </c>
    </row>
    <row r="648" customFormat="false" ht="13.8" hidden="false" customHeight="false" outlineLevel="0" collapsed="false">
      <c r="B648" s="633" t="n">
        <v>647</v>
      </c>
      <c r="C648" s="0" t="n">
        <v>638</v>
      </c>
      <c r="D648" s="0" t="n">
        <v>636</v>
      </c>
    </row>
    <row r="649" customFormat="false" ht="13.8" hidden="false" customHeight="false" outlineLevel="0" collapsed="false">
      <c r="B649" s="633" t="n">
        <v>648</v>
      </c>
      <c r="C649" s="0" t="n">
        <v>639</v>
      </c>
      <c r="D649" s="0" t="n">
        <v>637</v>
      </c>
    </row>
    <row r="650" customFormat="false" ht="13.8" hidden="false" customHeight="false" outlineLevel="0" collapsed="false">
      <c r="B650" s="633" t="n">
        <v>649</v>
      </c>
      <c r="C650" s="0" t="n">
        <v>640</v>
      </c>
      <c r="D650" s="0" t="n">
        <v>638</v>
      </c>
    </row>
    <row r="651" customFormat="false" ht="13.8" hidden="false" customHeight="false" outlineLevel="0" collapsed="false">
      <c r="B651" s="633" t="n">
        <v>650</v>
      </c>
      <c r="C651" s="0" t="n">
        <v>641</v>
      </c>
      <c r="D651" s="0" t="n">
        <v>639</v>
      </c>
    </row>
    <row r="652" customFormat="false" ht="13.8" hidden="false" customHeight="false" outlineLevel="0" collapsed="false">
      <c r="B652" s="633" t="n">
        <v>651</v>
      </c>
      <c r="C652" s="0" t="n">
        <v>642</v>
      </c>
      <c r="D652" s="0" t="n">
        <v>640</v>
      </c>
    </row>
    <row r="653" customFormat="false" ht="13.8" hidden="false" customHeight="false" outlineLevel="0" collapsed="false">
      <c r="B653" s="633" t="n">
        <v>652</v>
      </c>
      <c r="C653" s="0" t="n">
        <v>643</v>
      </c>
      <c r="D653" s="0" t="n">
        <v>641</v>
      </c>
    </row>
    <row r="654" customFormat="false" ht="13.8" hidden="false" customHeight="false" outlineLevel="0" collapsed="false">
      <c r="B654" s="633" t="n">
        <v>653</v>
      </c>
      <c r="C654" s="0" t="n">
        <v>644</v>
      </c>
      <c r="D654" s="0" t="n">
        <v>642</v>
      </c>
    </row>
    <row r="655" customFormat="false" ht="13.8" hidden="false" customHeight="false" outlineLevel="0" collapsed="false">
      <c r="B655" s="633" t="n">
        <v>654</v>
      </c>
      <c r="C655" s="0" t="n">
        <v>645</v>
      </c>
      <c r="D655" s="0" t="n">
        <v>643</v>
      </c>
    </row>
    <row r="656" customFormat="false" ht="13.8" hidden="false" customHeight="false" outlineLevel="0" collapsed="false">
      <c r="B656" s="633" t="n">
        <v>655</v>
      </c>
      <c r="C656" s="0" t="n">
        <v>646</v>
      </c>
      <c r="D656" s="0" t="n">
        <v>644</v>
      </c>
    </row>
    <row r="657" customFormat="false" ht="13.8" hidden="false" customHeight="false" outlineLevel="0" collapsed="false">
      <c r="B657" s="633" t="n">
        <v>656</v>
      </c>
      <c r="C657" s="0" t="n">
        <v>647</v>
      </c>
      <c r="D657" s="0" t="n">
        <v>645</v>
      </c>
    </row>
    <row r="658" customFormat="false" ht="13.8" hidden="false" customHeight="false" outlineLevel="0" collapsed="false">
      <c r="B658" s="633" t="n">
        <v>657</v>
      </c>
      <c r="C658" s="0" t="n">
        <v>648</v>
      </c>
      <c r="D658" s="0" t="n">
        <v>646</v>
      </c>
    </row>
    <row r="659" customFormat="false" ht="13.8" hidden="false" customHeight="false" outlineLevel="0" collapsed="false">
      <c r="B659" s="633" t="n">
        <v>658</v>
      </c>
      <c r="C659" s="0" t="n">
        <v>649</v>
      </c>
      <c r="D659" s="0" t="n">
        <v>647</v>
      </c>
    </row>
    <row r="660" customFormat="false" ht="13.8" hidden="false" customHeight="false" outlineLevel="0" collapsed="false">
      <c r="B660" s="633" t="n">
        <v>659</v>
      </c>
      <c r="C660" s="0" t="n">
        <v>650</v>
      </c>
      <c r="D660" s="0" t="n">
        <v>648</v>
      </c>
    </row>
    <row r="661" customFormat="false" ht="13.8" hidden="false" customHeight="false" outlineLevel="0" collapsed="false">
      <c r="B661" s="633" t="n">
        <v>660</v>
      </c>
      <c r="C661" s="0" t="n">
        <v>651</v>
      </c>
      <c r="D661" s="0" t="n">
        <v>649</v>
      </c>
    </row>
    <row r="662" customFormat="false" ht="13.8" hidden="false" customHeight="false" outlineLevel="0" collapsed="false">
      <c r="B662" s="633" t="n">
        <v>661</v>
      </c>
      <c r="C662" s="0" t="n">
        <v>652</v>
      </c>
      <c r="D662" s="0" t="n">
        <v>650</v>
      </c>
    </row>
    <row r="663" customFormat="false" ht="13.8" hidden="false" customHeight="false" outlineLevel="0" collapsed="false">
      <c r="B663" s="633" t="n">
        <v>662</v>
      </c>
      <c r="C663" s="0" t="n">
        <v>653</v>
      </c>
      <c r="D663" s="0" t="n">
        <v>651</v>
      </c>
    </row>
    <row r="664" customFormat="false" ht="13.8" hidden="false" customHeight="false" outlineLevel="0" collapsed="false">
      <c r="B664" s="633" t="n">
        <v>663</v>
      </c>
      <c r="C664" s="0" t="n">
        <v>654</v>
      </c>
      <c r="D664" s="0" t="n">
        <v>652</v>
      </c>
    </row>
    <row r="665" customFormat="false" ht="13.8" hidden="false" customHeight="false" outlineLevel="0" collapsed="false">
      <c r="B665" s="633" t="n">
        <v>664</v>
      </c>
      <c r="C665" s="0" t="n">
        <v>655</v>
      </c>
      <c r="D665" s="0" t="n">
        <v>653</v>
      </c>
    </row>
    <row r="666" customFormat="false" ht="13.8" hidden="false" customHeight="false" outlineLevel="0" collapsed="false">
      <c r="B666" s="633" t="n">
        <v>665</v>
      </c>
      <c r="C666" s="0" t="n">
        <v>656</v>
      </c>
      <c r="D666" s="0" t="n">
        <v>654</v>
      </c>
    </row>
    <row r="667" customFormat="false" ht="13.8" hidden="false" customHeight="false" outlineLevel="0" collapsed="false">
      <c r="B667" s="633" t="n">
        <v>666</v>
      </c>
      <c r="C667" s="0" t="n">
        <v>657</v>
      </c>
      <c r="D667" s="0" t="n">
        <v>655</v>
      </c>
    </row>
    <row r="668" customFormat="false" ht="13.8" hidden="false" customHeight="false" outlineLevel="0" collapsed="false">
      <c r="B668" s="633" t="n">
        <v>667</v>
      </c>
      <c r="C668" s="0" t="n">
        <v>658</v>
      </c>
      <c r="D668" s="0" t="n">
        <v>656</v>
      </c>
    </row>
    <row r="669" customFormat="false" ht="13.8" hidden="false" customHeight="false" outlineLevel="0" collapsed="false">
      <c r="B669" s="633" t="n">
        <v>668</v>
      </c>
      <c r="C669" s="0" t="n">
        <v>659</v>
      </c>
      <c r="D669" s="0" t="n">
        <v>657</v>
      </c>
    </row>
    <row r="670" customFormat="false" ht="13.8" hidden="false" customHeight="false" outlineLevel="0" collapsed="false">
      <c r="B670" s="633" t="n">
        <v>669</v>
      </c>
      <c r="C670" s="0" t="n">
        <v>660</v>
      </c>
      <c r="D670" s="0" t="n">
        <v>658</v>
      </c>
    </row>
    <row r="671" customFormat="false" ht="13.8" hidden="false" customHeight="false" outlineLevel="0" collapsed="false">
      <c r="B671" s="633" t="n">
        <v>670</v>
      </c>
      <c r="C671" s="0" t="n">
        <v>661</v>
      </c>
      <c r="D671" s="0" t="n">
        <v>659</v>
      </c>
    </row>
    <row r="672" customFormat="false" ht="13.8" hidden="false" customHeight="false" outlineLevel="0" collapsed="false">
      <c r="B672" s="633" t="n">
        <v>671</v>
      </c>
      <c r="C672" s="0" t="n">
        <v>662</v>
      </c>
      <c r="D672" s="0" t="n">
        <v>660</v>
      </c>
    </row>
    <row r="673" customFormat="false" ht="13.8" hidden="false" customHeight="false" outlineLevel="0" collapsed="false">
      <c r="B673" s="633" t="n">
        <v>672</v>
      </c>
      <c r="C673" s="0" t="n">
        <v>663</v>
      </c>
      <c r="D673" s="0" t="n">
        <v>661</v>
      </c>
    </row>
    <row r="674" customFormat="false" ht="13.8" hidden="false" customHeight="false" outlineLevel="0" collapsed="false">
      <c r="B674" s="633" t="n">
        <v>673</v>
      </c>
      <c r="C674" s="0" t="n">
        <v>664</v>
      </c>
      <c r="D674" s="0" t="n">
        <v>662</v>
      </c>
    </row>
    <row r="675" customFormat="false" ht="13.8" hidden="false" customHeight="false" outlineLevel="0" collapsed="false">
      <c r="B675" s="633" t="n">
        <v>674</v>
      </c>
      <c r="C675" s="0" t="n">
        <v>665</v>
      </c>
      <c r="D675" s="0" t="n">
        <v>663</v>
      </c>
    </row>
    <row r="676" customFormat="false" ht="13.8" hidden="false" customHeight="false" outlineLevel="0" collapsed="false">
      <c r="B676" s="633" t="n">
        <v>675</v>
      </c>
      <c r="C676" s="0" t="n">
        <v>666</v>
      </c>
      <c r="D676" s="0" t="n">
        <v>664</v>
      </c>
    </row>
    <row r="677" customFormat="false" ht="13.8" hidden="false" customHeight="false" outlineLevel="0" collapsed="false">
      <c r="B677" s="633" t="n">
        <v>676</v>
      </c>
      <c r="C677" s="0" t="n">
        <v>667</v>
      </c>
      <c r="D677" s="0" t="n">
        <v>665</v>
      </c>
    </row>
    <row r="678" customFormat="false" ht="13.8" hidden="false" customHeight="false" outlineLevel="0" collapsed="false">
      <c r="B678" s="633" t="n">
        <v>677</v>
      </c>
      <c r="C678" s="0" t="n">
        <v>668</v>
      </c>
      <c r="D678" s="0" t="n">
        <v>666</v>
      </c>
    </row>
    <row r="679" customFormat="false" ht="13.8" hidden="false" customHeight="false" outlineLevel="0" collapsed="false">
      <c r="B679" s="633" t="n">
        <v>678</v>
      </c>
      <c r="C679" s="0" t="n">
        <v>669</v>
      </c>
      <c r="D679" s="0" t="n">
        <v>667</v>
      </c>
    </row>
    <row r="680" customFormat="false" ht="13.8" hidden="false" customHeight="false" outlineLevel="0" collapsed="false">
      <c r="B680" s="633" t="n">
        <v>679</v>
      </c>
      <c r="C680" s="0" t="n">
        <v>670</v>
      </c>
      <c r="D680" s="0" t="n">
        <v>668</v>
      </c>
    </row>
    <row r="681" customFormat="false" ht="13.8" hidden="false" customHeight="false" outlineLevel="0" collapsed="false">
      <c r="B681" s="633" t="n">
        <v>680</v>
      </c>
      <c r="C681" s="0" t="n">
        <v>671</v>
      </c>
      <c r="D681" s="0" t="n">
        <v>669</v>
      </c>
    </row>
    <row r="682" customFormat="false" ht="13.8" hidden="false" customHeight="false" outlineLevel="0" collapsed="false">
      <c r="B682" s="633" t="n">
        <v>681</v>
      </c>
      <c r="C682" s="0" t="n">
        <v>672</v>
      </c>
      <c r="D682" s="0" t="n">
        <v>670</v>
      </c>
    </row>
    <row r="683" customFormat="false" ht="13.8" hidden="false" customHeight="false" outlineLevel="0" collapsed="false">
      <c r="B683" s="633" t="n">
        <v>682</v>
      </c>
      <c r="C683" s="0" t="n">
        <v>673</v>
      </c>
      <c r="D683" s="0" t="n">
        <v>671</v>
      </c>
    </row>
    <row r="684" customFormat="false" ht="13.8" hidden="false" customHeight="false" outlineLevel="0" collapsed="false">
      <c r="B684" s="633" t="n">
        <v>683</v>
      </c>
      <c r="C684" s="0" t="n">
        <v>674</v>
      </c>
      <c r="D684" s="0" t="n">
        <v>672</v>
      </c>
    </row>
    <row r="685" customFormat="false" ht="13.8" hidden="false" customHeight="false" outlineLevel="0" collapsed="false">
      <c r="B685" s="633" t="n">
        <v>684</v>
      </c>
      <c r="C685" s="0" t="n">
        <v>675</v>
      </c>
      <c r="D685" s="0" t="n">
        <v>673</v>
      </c>
    </row>
    <row r="686" customFormat="false" ht="13.8" hidden="false" customHeight="false" outlineLevel="0" collapsed="false">
      <c r="B686" s="633" t="n">
        <v>685</v>
      </c>
      <c r="C686" s="0" t="n">
        <v>676</v>
      </c>
      <c r="D686" s="0" t="n">
        <v>674</v>
      </c>
    </row>
    <row r="687" customFormat="false" ht="13.8" hidden="false" customHeight="false" outlineLevel="0" collapsed="false">
      <c r="B687" s="633" t="n">
        <v>686</v>
      </c>
      <c r="C687" s="0" t="n">
        <v>677</v>
      </c>
      <c r="D687" s="0" t="n">
        <v>675</v>
      </c>
    </row>
    <row r="688" customFormat="false" ht="13.8" hidden="false" customHeight="false" outlineLevel="0" collapsed="false">
      <c r="B688" s="633" t="n">
        <v>687</v>
      </c>
      <c r="C688" s="0" t="n">
        <v>678</v>
      </c>
      <c r="D688" s="0" t="n">
        <v>676</v>
      </c>
    </row>
    <row r="689" customFormat="false" ht="13.8" hidden="false" customHeight="false" outlineLevel="0" collapsed="false">
      <c r="B689" s="633" t="n">
        <v>688</v>
      </c>
      <c r="C689" s="0" t="n">
        <v>679</v>
      </c>
      <c r="D689" s="0" t="n">
        <v>677</v>
      </c>
    </row>
    <row r="690" customFormat="false" ht="13.8" hidden="false" customHeight="false" outlineLevel="0" collapsed="false">
      <c r="B690" s="633" t="n">
        <v>689</v>
      </c>
      <c r="C690" s="0" t="n">
        <v>680</v>
      </c>
      <c r="D690" s="0" t="n">
        <v>678</v>
      </c>
    </row>
    <row r="691" customFormat="false" ht="13.8" hidden="false" customHeight="false" outlineLevel="0" collapsed="false">
      <c r="B691" s="633" t="n">
        <v>690</v>
      </c>
      <c r="C691" s="0" t="n">
        <v>681</v>
      </c>
      <c r="D691" s="0" t="n">
        <v>679</v>
      </c>
    </row>
    <row r="692" customFormat="false" ht="13.8" hidden="false" customHeight="false" outlineLevel="0" collapsed="false">
      <c r="B692" s="633" t="n">
        <v>691</v>
      </c>
      <c r="C692" s="0" t="n">
        <v>682</v>
      </c>
      <c r="D692" s="0" t="n">
        <v>680</v>
      </c>
    </row>
    <row r="693" customFormat="false" ht="13.8" hidden="false" customHeight="false" outlineLevel="0" collapsed="false">
      <c r="B693" s="633" t="n">
        <v>692</v>
      </c>
      <c r="C693" s="0" t="n">
        <v>683</v>
      </c>
      <c r="D693" s="0" t="n">
        <v>681</v>
      </c>
    </row>
    <row r="694" customFormat="false" ht="13.8" hidden="false" customHeight="false" outlineLevel="0" collapsed="false">
      <c r="B694" s="633" t="n">
        <v>693</v>
      </c>
      <c r="C694" s="0" t="n">
        <v>684</v>
      </c>
      <c r="D694" s="0" t="n">
        <v>682</v>
      </c>
    </row>
    <row r="695" customFormat="false" ht="13.8" hidden="false" customHeight="false" outlineLevel="0" collapsed="false">
      <c r="B695" s="633" t="n">
        <v>694</v>
      </c>
      <c r="C695" s="0" t="n">
        <v>685</v>
      </c>
      <c r="D695" s="0" t="n">
        <v>683</v>
      </c>
    </row>
    <row r="696" customFormat="false" ht="13.8" hidden="false" customHeight="false" outlineLevel="0" collapsed="false">
      <c r="B696" s="633" t="n">
        <v>695</v>
      </c>
      <c r="C696" s="0" t="n">
        <v>686</v>
      </c>
      <c r="D696" s="0" t="n">
        <v>684</v>
      </c>
    </row>
    <row r="697" customFormat="false" ht="13.8" hidden="false" customHeight="false" outlineLevel="0" collapsed="false">
      <c r="B697" s="633" t="n">
        <v>696</v>
      </c>
      <c r="C697" s="0" t="n">
        <v>687</v>
      </c>
      <c r="D697" s="0" t="n">
        <v>685</v>
      </c>
    </row>
    <row r="698" customFormat="false" ht="13.8" hidden="false" customHeight="false" outlineLevel="0" collapsed="false">
      <c r="B698" s="633" t="n">
        <v>697</v>
      </c>
      <c r="C698" s="0" t="n">
        <v>688</v>
      </c>
      <c r="D698" s="0" t="n">
        <v>686</v>
      </c>
    </row>
    <row r="699" customFormat="false" ht="13.8" hidden="false" customHeight="false" outlineLevel="0" collapsed="false">
      <c r="B699" s="633" t="n">
        <v>698</v>
      </c>
      <c r="C699" s="0" t="n">
        <v>689</v>
      </c>
      <c r="D699" s="0" t="n">
        <v>687</v>
      </c>
    </row>
    <row r="700" customFormat="false" ht="13.8" hidden="false" customHeight="false" outlineLevel="0" collapsed="false">
      <c r="B700" s="633" t="n">
        <v>699</v>
      </c>
      <c r="C700" s="0" t="n">
        <v>690</v>
      </c>
      <c r="D700" s="0" t="n">
        <v>688</v>
      </c>
    </row>
    <row r="701" customFormat="false" ht="13.8" hidden="false" customHeight="false" outlineLevel="0" collapsed="false">
      <c r="B701" s="633" t="n">
        <v>700</v>
      </c>
      <c r="C701" s="0" t="n">
        <v>691</v>
      </c>
      <c r="D701" s="0" t="n">
        <v>689</v>
      </c>
    </row>
    <row r="702" customFormat="false" ht="13.8" hidden="false" customHeight="false" outlineLevel="0" collapsed="false">
      <c r="B702" s="633" t="n">
        <v>701</v>
      </c>
      <c r="C702" s="0" t="n">
        <v>692</v>
      </c>
      <c r="D702" s="0" t="n">
        <v>690</v>
      </c>
    </row>
    <row r="703" customFormat="false" ht="13.8" hidden="false" customHeight="false" outlineLevel="0" collapsed="false">
      <c r="B703" s="633" t="n">
        <v>702</v>
      </c>
      <c r="C703" s="0" t="n">
        <v>693</v>
      </c>
      <c r="D703" s="0" t="n">
        <v>691</v>
      </c>
    </row>
    <row r="704" customFormat="false" ht="13.8" hidden="false" customHeight="false" outlineLevel="0" collapsed="false">
      <c r="B704" s="633" t="n">
        <v>703</v>
      </c>
      <c r="C704" s="0" t="n">
        <v>694</v>
      </c>
      <c r="D704" s="0" t="n">
        <v>692</v>
      </c>
    </row>
    <row r="705" customFormat="false" ht="13.8" hidden="false" customHeight="false" outlineLevel="0" collapsed="false">
      <c r="B705" s="633" t="n">
        <v>704</v>
      </c>
      <c r="C705" s="0" t="n">
        <v>695</v>
      </c>
      <c r="D705" s="0" t="n">
        <v>693</v>
      </c>
    </row>
    <row r="706" customFormat="false" ht="13.8" hidden="false" customHeight="false" outlineLevel="0" collapsed="false">
      <c r="B706" s="633" t="n">
        <v>705</v>
      </c>
      <c r="C706" s="0" t="n">
        <v>696</v>
      </c>
      <c r="D706" s="0" t="n">
        <v>694</v>
      </c>
    </row>
    <row r="707" customFormat="false" ht="13.8" hidden="false" customHeight="false" outlineLevel="0" collapsed="false">
      <c r="B707" s="633" t="n">
        <v>706</v>
      </c>
      <c r="C707" s="0" t="n">
        <v>697</v>
      </c>
      <c r="D707" s="0" t="n">
        <v>695</v>
      </c>
    </row>
    <row r="708" customFormat="false" ht="13.8" hidden="false" customHeight="false" outlineLevel="0" collapsed="false">
      <c r="B708" s="633" t="n">
        <v>707</v>
      </c>
      <c r="C708" s="0" t="n">
        <v>698</v>
      </c>
      <c r="D708" s="0" t="n">
        <v>696</v>
      </c>
    </row>
    <row r="709" customFormat="false" ht="13.8" hidden="false" customHeight="false" outlineLevel="0" collapsed="false">
      <c r="B709" s="633" t="n">
        <v>708</v>
      </c>
      <c r="C709" s="0" t="n">
        <v>699</v>
      </c>
      <c r="D709" s="0" t="n">
        <v>697</v>
      </c>
    </row>
    <row r="710" customFormat="false" ht="13.8" hidden="false" customHeight="false" outlineLevel="0" collapsed="false">
      <c r="B710" s="633" t="n">
        <v>709</v>
      </c>
      <c r="C710" s="0" t="n">
        <v>700</v>
      </c>
      <c r="D710" s="0" t="n">
        <v>698</v>
      </c>
    </row>
    <row r="711" customFormat="false" ht="13.8" hidden="false" customHeight="false" outlineLevel="0" collapsed="false">
      <c r="B711" s="633" t="n">
        <v>710</v>
      </c>
      <c r="C711" s="0" t="n">
        <v>701</v>
      </c>
      <c r="D711" s="0" t="n">
        <v>699</v>
      </c>
    </row>
    <row r="712" customFormat="false" ht="13.8" hidden="false" customHeight="false" outlineLevel="0" collapsed="false">
      <c r="B712" s="633" t="n">
        <v>711</v>
      </c>
      <c r="C712" s="0" t="n">
        <v>702</v>
      </c>
      <c r="D712" s="0" t="n">
        <v>700</v>
      </c>
    </row>
    <row r="713" customFormat="false" ht="13.8" hidden="false" customHeight="false" outlineLevel="0" collapsed="false">
      <c r="B713" s="633" t="n">
        <v>712</v>
      </c>
      <c r="C713" s="0" t="n">
        <v>703</v>
      </c>
      <c r="D713" s="0" t="n">
        <v>701</v>
      </c>
    </row>
    <row r="714" customFormat="false" ht="13.8" hidden="false" customHeight="false" outlineLevel="0" collapsed="false">
      <c r="B714" s="633" t="n">
        <v>713</v>
      </c>
      <c r="C714" s="0" t="n">
        <v>704</v>
      </c>
      <c r="D714" s="0" t="n">
        <v>702</v>
      </c>
    </row>
    <row r="715" customFormat="false" ht="13.8" hidden="false" customHeight="false" outlineLevel="0" collapsed="false">
      <c r="B715" s="633" t="n">
        <v>714</v>
      </c>
      <c r="C715" s="0" t="n">
        <v>705</v>
      </c>
      <c r="D715" s="0" t="n">
        <v>703</v>
      </c>
    </row>
    <row r="716" customFormat="false" ht="13.8" hidden="false" customHeight="false" outlineLevel="0" collapsed="false">
      <c r="B716" s="633" t="n">
        <v>715</v>
      </c>
      <c r="C716" s="0" t="n">
        <v>706</v>
      </c>
      <c r="D716" s="0" t="n">
        <v>704</v>
      </c>
    </row>
    <row r="717" customFormat="false" ht="13.8" hidden="false" customHeight="false" outlineLevel="0" collapsed="false">
      <c r="B717" s="633" t="n">
        <v>716</v>
      </c>
      <c r="C717" s="0" t="n">
        <v>707</v>
      </c>
      <c r="D717" s="0" t="n">
        <v>705</v>
      </c>
    </row>
    <row r="718" customFormat="false" ht="13.8" hidden="false" customHeight="false" outlineLevel="0" collapsed="false">
      <c r="B718" s="633" t="n">
        <v>717</v>
      </c>
      <c r="C718" s="0" t="n">
        <v>708</v>
      </c>
      <c r="D718" s="0" t="n">
        <v>706</v>
      </c>
    </row>
    <row r="719" customFormat="false" ht="13.8" hidden="false" customHeight="false" outlineLevel="0" collapsed="false">
      <c r="B719" s="633" t="n">
        <v>718</v>
      </c>
      <c r="C719" s="0" t="n">
        <v>709</v>
      </c>
      <c r="D719" s="0" t="n">
        <v>707</v>
      </c>
    </row>
    <row r="720" customFormat="false" ht="13.8" hidden="false" customHeight="false" outlineLevel="0" collapsed="false">
      <c r="B720" s="633" t="n">
        <v>719</v>
      </c>
      <c r="C720" s="0" t="n">
        <v>710</v>
      </c>
      <c r="D720" s="0" t="n">
        <v>708</v>
      </c>
    </row>
    <row r="721" customFormat="false" ht="13.8" hidden="false" customHeight="false" outlineLevel="0" collapsed="false">
      <c r="B721" s="633" t="n">
        <v>720</v>
      </c>
      <c r="C721" s="0" t="n">
        <v>711</v>
      </c>
      <c r="D721" s="0" t="n">
        <v>709</v>
      </c>
    </row>
    <row r="722" customFormat="false" ht="13.8" hidden="false" customHeight="false" outlineLevel="0" collapsed="false">
      <c r="B722" s="633" t="n">
        <v>721</v>
      </c>
      <c r="C722" s="0" t="n">
        <v>712</v>
      </c>
      <c r="D722" s="0" t="n">
        <v>710</v>
      </c>
    </row>
    <row r="723" customFormat="false" ht="13.8" hidden="false" customHeight="false" outlineLevel="0" collapsed="false">
      <c r="B723" s="633" t="n">
        <v>722</v>
      </c>
      <c r="C723" s="0" t="n">
        <v>713</v>
      </c>
      <c r="D723" s="0" t="n">
        <v>711</v>
      </c>
    </row>
    <row r="724" customFormat="false" ht="13.8" hidden="false" customHeight="false" outlineLevel="0" collapsed="false">
      <c r="B724" s="633" t="n">
        <v>723</v>
      </c>
      <c r="C724" s="0" t="n">
        <v>714</v>
      </c>
      <c r="D724" s="0" t="n">
        <v>712</v>
      </c>
    </row>
    <row r="725" customFormat="false" ht="13.8" hidden="false" customHeight="false" outlineLevel="0" collapsed="false">
      <c r="B725" s="633" t="n">
        <v>724</v>
      </c>
      <c r="C725" s="0" t="n">
        <v>715</v>
      </c>
      <c r="D725" s="0" t="n">
        <v>713</v>
      </c>
    </row>
    <row r="726" customFormat="false" ht="13.8" hidden="false" customHeight="false" outlineLevel="0" collapsed="false">
      <c r="B726" s="633" t="n">
        <v>725</v>
      </c>
      <c r="C726" s="0" t="n">
        <v>716</v>
      </c>
      <c r="D726" s="0" t="n">
        <v>714</v>
      </c>
    </row>
    <row r="727" customFormat="false" ht="13.8" hidden="false" customHeight="false" outlineLevel="0" collapsed="false">
      <c r="B727" s="633" t="n">
        <v>726</v>
      </c>
      <c r="C727" s="0" t="n">
        <v>717</v>
      </c>
      <c r="D727" s="0" t="n">
        <v>715</v>
      </c>
    </row>
    <row r="728" customFormat="false" ht="13.8" hidden="false" customHeight="false" outlineLevel="0" collapsed="false">
      <c r="B728" s="633" t="n">
        <v>727</v>
      </c>
      <c r="C728" s="0" t="n">
        <v>718</v>
      </c>
      <c r="D728" s="0" t="n">
        <v>716</v>
      </c>
    </row>
    <row r="729" customFormat="false" ht="13.8" hidden="false" customHeight="false" outlineLevel="0" collapsed="false">
      <c r="B729" s="633" t="n">
        <v>728</v>
      </c>
      <c r="C729" s="0" t="n">
        <v>719</v>
      </c>
      <c r="D729" s="0" t="n">
        <v>717</v>
      </c>
    </row>
    <row r="730" customFormat="false" ht="13.8" hidden="false" customHeight="false" outlineLevel="0" collapsed="false">
      <c r="B730" s="633" t="n">
        <v>729</v>
      </c>
      <c r="C730" s="0" t="n">
        <v>720</v>
      </c>
      <c r="D730" s="0" t="n">
        <v>718</v>
      </c>
    </row>
    <row r="731" customFormat="false" ht="13.8" hidden="false" customHeight="false" outlineLevel="0" collapsed="false">
      <c r="B731" s="633" t="n">
        <v>730</v>
      </c>
      <c r="C731" s="0" t="n">
        <v>721</v>
      </c>
      <c r="D731" s="0" t="n">
        <v>719</v>
      </c>
    </row>
    <row r="732" customFormat="false" ht="13.8" hidden="false" customHeight="false" outlineLevel="0" collapsed="false">
      <c r="B732" s="633" t="n">
        <v>731</v>
      </c>
      <c r="C732" s="0" t="n">
        <v>722</v>
      </c>
      <c r="D732" s="0" t="n">
        <v>720</v>
      </c>
    </row>
    <row r="733" customFormat="false" ht="13.8" hidden="false" customHeight="false" outlineLevel="0" collapsed="false">
      <c r="B733" s="633" t="n">
        <v>732</v>
      </c>
      <c r="C733" s="0" t="n">
        <v>723</v>
      </c>
      <c r="D733" s="0" t="n">
        <v>721</v>
      </c>
    </row>
    <row r="734" customFormat="false" ht="13.8" hidden="false" customHeight="false" outlineLevel="0" collapsed="false">
      <c r="B734" s="633" t="n">
        <v>733</v>
      </c>
      <c r="C734" s="0" t="n">
        <v>724</v>
      </c>
      <c r="D734" s="0" t="n">
        <v>722</v>
      </c>
    </row>
    <row r="735" customFormat="false" ht="13.8" hidden="false" customHeight="false" outlineLevel="0" collapsed="false">
      <c r="B735" s="633" t="n">
        <v>734</v>
      </c>
      <c r="C735" s="0" t="n">
        <v>725</v>
      </c>
      <c r="D735" s="0" t="n">
        <v>723</v>
      </c>
    </row>
    <row r="736" customFormat="false" ht="13.8" hidden="false" customHeight="false" outlineLevel="0" collapsed="false">
      <c r="B736" s="633" t="n">
        <v>735</v>
      </c>
      <c r="C736" s="0" t="n">
        <v>726</v>
      </c>
      <c r="D736" s="0" t="n">
        <v>724</v>
      </c>
    </row>
    <row r="737" customFormat="false" ht="13.8" hidden="false" customHeight="false" outlineLevel="0" collapsed="false">
      <c r="B737" s="633" t="n">
        <v>736</v>
      </c>
      <c r="C737" s="0" t="n">
        <v>727</v>
      </c>
      <c r="D737" s="0" t="n">
        <v>725</v>
      </c>
    </row>
    <row r="738" customFormat="false" ht="13.8" hidden="false" customHeight="false" outlineLevel="0" collapsed="false">
      <c r="B738" s="633" t="n">
        <v>737</v>
      </c>
      <c r="C738" s="0" t="n">
        <v>728</v>
      </c>
      <c r="D738" s="0" t="n">
        <v>726</v>
      </c>
    </row>
    <row r="739" customFormat="false" ht="13.8" hidden="false" customHeight="false" outlineLevel="0" collapsed="false">
      <c r="B739" s="633" t="n">
        <v>738</v>
      </c>
      <c r="C739" s="0" t="n">
        <v>729</v>
      </c>
      <c r="D739" s="0" t="n">
        <v>727</v>
      </c>
    </row>
    <row r="740" customFormat="false" ht="13.8" hidden="false" customHeight="false" outlineLevel="0" collapsed="false">
      <c r="B740" s="633" t="n">
        <v>739</v>
      </c>
      <c r="C740" s="0" t="n">
        <v>730</v>
      </c>
      <c r="D740" s="0" t="n">
        <v>728</v>
      </c>
    </row>
    <row r="741" customFormat="false" ht="13.8" hidden="false" customHeight="false" outlineLevel="0" collapsed="false">
      <c r="B741" s="633" t="n">
        <v>740</v>
      </c>
      <c r="C741" s="0" t="n">
        <v>731</v>
      </c>
      <c r="D741" s="0" t="n">
        <v>729</v>
      </c>
    </row>
    <row r="742" customFormat="false" ht="13.8" hidden="false" customHeight="false" outlineLevel="0" collapsed="false">
      <c r="B742" s="633" t="n">
        <v>741</v>
      </c>
      <c r="C742" s="0" t="n">
        <v>732</v>
      </c>
      <c r="D742" s="0" t="n">
        <v>730</v>
      </c>
    </row>
    <row r="743" customFormat="false" ht="13.8" hidden="false" customHeight="false" outlineLevel="0" collapsed="false">
      <c r="B743" s="633" t="n">
        <v>742</v>
      </c>
      <c r="C743" s="0" t="n">
        <v>733</v>
      </c>
      <c r="D743" s="0" t="n">
        <v>731</v>
      </c>
    </row>
    <row r="744" customFormat="false" ht="13.8" hidden="false" customHeight="false" outlineLevel="0" collapsed="false">
      <c r="B744" s="633" t="n">
        <v>743</v>
      </c>
      <c r="C744" s="0" t="n">
        <v>734</v>
      </c>
      <c r="D744" s="0" t="n">
        <v>732</v>
      </c>
    </row>
    <row r="745" customFormat="false" ht="13.8" hidden="false" customHeight="false" outlineLevel="0" collapsed="false">
      <c r="B745" s="633" t="n">
        <v>744</v>
      </c>
      <c r="C745" s="0" t="n">
        <v>735</v>
      </c>
      <c r="D745" s="0" t="n">
        <v>733</v>
      </c>
    </row>
    <row r="746" customFormat="false" ht="13.8" hidden="false" customHeight="false" outlineLevel="0" collapsed="false">
      <c r="B746" s="633" t="n">
        <v>745</v>
      </c>
      <c r="C746" s="0" t="n">
        <v>736</v>
      </c>
      <c r="D746" s="0" t="n">
        <v>734</v>
      </c>
    </row>
    <row r="747" customFormat="false" ht="13.8" hidden="false" customHeight="false" outlineLevel="0" collapsed="false">
      <c r="B747" s="633" t="n">
        <v>746</v>
      </c>
      <c r="C747" s="0" t="n">
        <v>737</v>
      </c>
      <c r="D747" s="0" t="n">
        <v>735</v>
      </c>
    </row>
    <row r="748" customFormat="false" ht="13.8" hidden="false" customHeight="false" outlineLevel="0" collapsed="false">
      <c r="B748" s="633" t="n">
        <v>747</v>
      </c>
      <c r="C748" s="0" t="n">
        <v>738</v>
      </c>
      <c r="D748" s="0" t="n">
        <v>736</v>
      </c>
    </row>
    <row r="749" customFormat="false" ht="13.8" hidden="false" customHeight="false" outlineLevel="0" collapsed="false">
      <c r="B749" s="633" t="n">
        <v>748</v>
      </c>
      <c r="C749" s="0" t="n">
        <v>739</v>
      </c>
      <c r="D749" s="0" t="n">
        <v>737</v>
      </c>
    </row>
    <row r="750" customFormat="false" ht="13.8" hidden="false" customHeight="false" outlineLevel="0" collapsed="false">
      <c r="B750" s="633" t="n">
        <v>749</v>
      </c>
      <c r="C750" s="0" t="n">
        <v>740</v>
      </c>
      <c r="D750" s="0" t="n">
        <v>738</v>
      </c>
    </row>
    <row r="751" customFormat="false" ht="13.8" hidden="false" customHeight="false" outlineLevel="0" collapsed="false">
      <c r="B751" s="633" t="n">
        <v>750</v>
      </c>
      <c r="C751" s="0" t="n">
        <v>741</v>
      </c>
      <c r="D751" s="0" t="n">
        <v>739</v>
      </c>
    </row>
    <row r="752" customFormat="false" ht="13.8" hidden="false" customHeight="false" outlineLevel="0" collapsed="false">
      <c r="B752" s="633" t="n">
        <v>751</v>
      </c>
      <c r="C752" s="0" t="n">
        <v>742</v>
      </c>
      <c r="D752" s="0" t="n">
        <v>740</v>
      </c>
    </row>
    <row r="753" customFormat="false" ht="13.8" hidden="false" customHeight="false" outlineLevel="0" collapsed="false">
      <c r="B753" s="633" t="n">
        <v>752</v>
      </c>
      <c r="C753" s="0" t="n">
        <v>743</v>
      </c>
      <c r="D753" s="0" t="n">
        <v>741</v>
      </c>
    </row>
    <row r="754" customFormat="false" ht="13.8" hidden="false" customHeight="false" outlineLevel="0" collapsed="false">
      <c r="B754" s="633" t="n">
        <v>753</v>
      </c>
      <c r="C754" s="0" t="n">
        <v>744</v>
      </c>
      <c r="D754" s="0" t="n">
        <v>742</v>
      </c>
    </row>
    <row r="755" customFormat="false" ht="13.8" hidden="false" customHeight="false" outlineLevel="0" collapsed="false">
      <c r="B755" s="633" t="n">
        <v>754</v>
      </c>
      <c r="C755" s="0" t="n">
        <v>745</v>
      </c>
      <c r="D755" s="0" t="n">
        <v>743</v>
      </c>
    </row>
    <row r="756" customFormat="false" ht="13.8" hidden="false" customHeight="false" outlineLevel="0" collapsed="false">
      <c r="B756" s="633" t="n">
        <v>755</v>
      </c>
      <c r="C756" s="0" t="n">
        <v>746</v>
      </c>
      <c r="D756" s="0" t="n">
        <v>744</v>
      </c>
    </row>
    <row r="757" customFormat="false" ht="13.8" hidden="false" customHeight="false" outlineLevel="0" collapsed="false">
      <c r="B757" s="633" t="n">
        <v>756</v>
      </c>
      <c r="C757" s="0" t="n">
        <v>747</v>
      </c>
      <c r="D757" s="0" t="n">
        <v>745</v>
      </c>
    </row>
    <row r="758" customFormat="false" ht="13.8" hidden="false" customHeight="false" outlineLevel="0" collapsed="false">
      <c r="B758" s="633" t="n">
        <v>757</v>
      </c>
      <c r="C758" s="0" t="n">
        <v>748</v>
      </c>
      <c r="D758" s="0" t="n">
        <v>746</v>
      </c>
    </row>
    <row r="759" customFormat="false" ht="13.8" hidden="false" customHeight="false" outlineLevel="0" collapsed="false">
      <c r="B759" s="633" t="n">
        <v>758</v>
      </c>
      <c r="C759" s="0" t="n">
        <v>749</v>
      </c>
      <c r="D759" s="0" t="n">
        <v>747</v>
      </c>
    </row>
    <row r="760" customFormat="false" ht="13.8" hidden="false" customHeight="false" outlineLevel="0" collapsed="false">
      <c r="B760" s="633" t="n">
        <v>759</v>
      </c>
      <c r="C760" s="0" t="n">
        <v>750</v>
      </c>
      <c r="D760" s="0" t="n">
        <v>748</v>
      </c>
    </row>
    <row r="761" customFormat="false" ht="13.8" hidden="false" customHeight="false" outlineLevel="0" collapsed="false">
      <c r="B761" s="633" t="n">
        <v>760</v>
      </c>
      <c r="C761" s="0" t="n">
        <v>751</v>
      </c>
      <c r="D761" s="0" t="n">
        <v>749</v>
      </c>
    </row>
    <row r="762" customFormat="false" ht="13.8" hidden="false" customHeight="false" outlineLevel="0" collapsed="false">
      <c r="B762" s="633" t="n">
        <v>761</v>
      </c>
      <c r="C762" s="0" t="n">
        <v>752</v>
      </c>
      <c r="D762" s="0" t="n">
        <v>750</v>
      </c>
    </row>
    <row r="763" customFormat="false" ht="13.8" hidden="false" customHeight="false" outlineLevel="0" collapsed="false">
      <c r="B763" s="633" t="n">
        <v>762</v>
      </c>
      <c r="C763" s="0" t="n">
        <v>753</v>
      </c>
      <c r="D763" s="0" t="n">
        <v>751</v>
      </c>
    </row>
    <row r="764" customFormat="false" ht="13.8" hidden="false" customHeight="false" outlineLevel="0" collapsed="false">
      <c r="B764" s="633" t="n">
        <v>763</v>
      </c>
      <c r="C764" s="0" t="n">
        <v>754</v>
      </c>
      <c r="D764" s="0" t="n">
        <v>752</v>
      </c>
    </row>
    <row r="765" customFormat="false" ht="13.8" hidden="false" customHeight="false" outlineLevel="0" collapsed="false">
      <c r="B765" s="633" t="n">
        <v>764</v>
      </c>
      <c r="C765" s="0" t="n">
        <v>755</v>
      </c>
      <c r="D765" s="0" t="n">
        <v>753</v>
      </c>
    </row>
    <row r="766" customFormat="false" ht="13.8" hidden="false" customHeight="false" outlineLevel="0" collapsed="false">
      <c r="B766" s="633" t="n">
        <v>765</v>
      </c>
      <c r="C766" s="0" t="n">
        <v>756</v>
      </c>
      <c r="D766" s="0" t="n">
        <v>754</v>
      </c>
    </row>
    <row r="767" customFormat="false" ht="13.8" hidden="false" customHeight="false" outlineLevel="0" collapsed="false">
      <c r="B767" s="633" t="n">
        <v>766</v>
      </c>
      <c r="C767" s="0" t="n">
        <v>757</v>
      </c>
      <c r="D767" s="0" t="n">
        <v>755</v>
      </c>
    </row>
    <row r="768" customFormat="false" ht="13.8" hidden="false" customHeight="false" outlineLevel="0" collapsed="false">
      <c r="B768" s="633" t="n">
        <v>767</v>
      </c>
      <c r="C768" s="0" t="n">
        <v>758</v>
      </c>
      <c r="D768" s="0" t="n">
        <v>756</v>
      </c>
    </row>
    <row r="769" customFormat="false" ht="13.8" hidden="false" customHeight="false" outlineLevel="0" collapsed="false">
      <c r="B769" s="633" t="n">
        <v>768</v>
      </c>
      <c r="C769" s="0" t="n">
        <v>759</v>
      </c>
      <c r="D769" s="0" t="n">
        <v>757</v>
      </c>
    </row>
    <row r="770" customFormat="false" ht="13.8" hidden="false" customHeight="false" outlineLevel="0" collapsed="false">
      <c r="B770" s="633" t="n">
        <v>769</v>
      </c>
      <c r="C770" s="0" t="n">
        <v>760</v>
      </c>
      <c r="D770" s="0" t="n">
        <v>758</v>
      </c>
    </row>
    <row r="771" customFormat="false" ht="13.8" hidden="false" customHeight="false" outlineLevel="0" collapsed="false">
      <c r="B771" s="633" t="n">
        <v>770</v>
      </c>
      <c r="C771" s="0" t="n">
        <v>761</v>
      </c>
      <c r="D771" s="0" t="n">
        <v>759</v>
      </c>
    </row>
    <row r="772" customFormat="false" ht="13.8" hidden="false" customHeight="false" outlineLevel="0" collapsed="false">
      <c r="B772" s="633" t="n">
        <v>771</v>
      </c>
      <c r="C772" s="0" t="n">
        <v>762</v>
      </c>
      <c r="D772" s="0" t="n">
        <v>760</v>
      </c>
    </row>
    <row r="773" customFormat="false" ht="13.8" hidden="false" customHeight="false" outlineLevel="0" collapsed="false">
      <c r="B773" s="633" t="n">
        <v>772</v>
      </c>
      <c r="C773" s="0" t="n">
        <v>763</v>
      </c>
      <c r="D773" s="0" t="n">
        <v>761</v>
      </c>
    </row>
    <row r="774" customFormat="false" ht="13.8" hidden="false" customHeight="false" outlineLevel="0" collapsed="false">
      <c r="B774" s="633" t="n">
        <v>773</v>
      </c>
      <c r="C774" s="0" t="n">
        <v>764</v>
      </c>
      <c r="D774" s="0" t="n">
        <v>762</v>
      </c>
    </row>
    <row r="775" customFormat="false" ht="13.8" hidden="false" customHeight="false" outlineLevel="0" collapsed="false">
      <c r="B775" s="633" t="n">
        <v>774</v>
      </c>
      <c r="C775" s="0" t="n">
        <v>765</v>
      </c>
      <c r="D775" s="0" t="n">
        <v>763</v>
      </c>
    </row>
    <row r="776" customFormat="false" ht="13.8" hidden="false" customHeight="false" outlineLevel="0" collapsed="false">
      <c r="B776" s="633" t="n">
        <v>775</v>
      </c>
      <c r="C776" s="0" t="n">
        <v>766</v>
      </c>
      <c r="D776" s="0" t="n">
        <v>764</v>
      </c>
    </row>
    <row r="777" customFormat="false" ht="13.8" hidden="false" customHeight="false" outlineLevel="0" collapsed="false">
      <c r="B777" s="633" t="n">
        <v>776</v>
      </c>
      <c r="C777" s="0" t="n">
        <v>767</v>
      </c>
      <c r="D777" s="0" t="n">
        <v>765</v>
      </c>
    </row>
    <row r="778" customFormat="false" ht="13.8" hidden="false" customHeight="false" outlineLevel="0" collapsed="false">
      <c r="B778" s="633" t="n">
        <v>777</v>
      </c>
      <c r="C778" s="0" t="n">
        <v>768</v>
      </c>
      <c r="D778" s="0" t="n">
        <v>766</v>
      </c>
    </row>
    <row r="779" customFormat="false" ht="13.8" hidden="false" customHeight="false" outlineLevel="0" collapsed="false">
      <c r="B779" s="633" t="n">
        <v>778</v>
      </c>
      <c r="C779" s="0" t="n">
        <v>769</v>
      </c>
      <c r="D779" s="0" t="n">
        <v>767</v>
      </c>
    </row>
    <row r="780" customFormat="false" ht="13.8" hidden="false" customHeight="false" outlineLevel="0" collapsed="false">
      <c r="B780" s="633" t="n">
        <v>779</v>
      </c>
      <c r="C780" s="0" t="n">
        <v>770</v>
      </c>
      <c r="D780" s="0" t="n">
        <v>768</v>
      </c>
    </row>
    <row r="781" customFormat="false" ht="13.8" hidden="false" customHeight="false" outlineLevel="0" collapsed="false">
      <c r="B781" s="633" t="n">
        <v>780</v>
      </c>
      <c r="C781" s="0" t="n">
        <v>771</v>
      </c>
      <c r="D781" s="0" t="n">
        <v>769</v>
      </c>
    </row>
    <row r="782" customFormat="false" ht="13.8" hidden="false" customHeight="false" outlineLevel="0" collapsed="false">
      <c r="B782" s="633" t="n">
        <v>781</v>
      </c>
      <c r="C782" s="0" t="n">
        <v>772</v>
      </c>
      <c r="D782" s="0" t="n">
        <v>770</v>
      </c>
    </row>
    <row r="783" customFormat="false" ht="13.8" hidden="false" customHeight="false" outlineLevel="0" collapsed="false">
      <c r="B783" s="633" t="n">
        <v>782</v>
      </c>
      <c r="C783" s="0" t="n">
        <v>773</v>
      </c>
      <c r="D783" s="0" t="n">
        <v>771</v>
      </c>
    </row>
    <row r="784" customFormat="false" ht="13.8" hidden="false" customHeight="false" outlineLevel="0" collapsed="false">
      <c r="B784" s="633" t="n">
        <v>783</v>
      </c>
      <c r="C784" s="0" t="n">
        <v>774</v>
      </c>
      <c r="D784" s="0" t="n">
        <v>772</v>
      </c>
    </row>
    <row r="785" customFormat="false" ht="13.8" hidden="false" customHeight="false" outlineLevel="0" collapsed="false">
      <c r="B785" s="633" t="n">
        <v>784</v>
      </c>
      <c r="C785" s="0" t="n">
        <v>775</v>
      </c>
      <c r="D785" s="0" t="n">
        <v>773</v>
      </c>
    </row>
    <row r="786" customFormat="false" ht="13.8" hidden="false" customHeight="false" outlineLevel="0" collapsed="false">
      <c r="B786" s="633" t="n">
        <v>785</v>
      </c>
      <c r="C786" s="0" t="n">
        <v>776</v>
      </c>
      <c r="D786" s="0" t="n">
        <v>774</v>
      </c>
    </row>
    <row r="787" customFormat="false" ht="13.8" hidden="false" customHeight="false" outlineLevel="0" collapsed="false">
      <c r="B787" s="633" t="n">
        <v>786</v>
      </c>
      <c r="C787" s="0" t="n">
        <v>777</v>
      </c>
      <c r="D787" s="0" t="n">
        <v>775</v>
      </c>
    </row>
    <row r="788" customFormat="false" ht="13.8" hidden="false" customHeight="false" outlineLevel="0" collapsed="false">
      <c r="B788" s="633" t="n">
        <v>787</v>
      </c>
      <c r="C788" s="0" t="n">
        <v>778</v>
      </c>
      <c r="D788" s="0" t="n">
        <v>776</v>
      </c>
    </row>
    <row r="789" customFormat="false" ht="13.8" hidden="false" customHeight="false" outlineLevel="0" collapsed="false">
      <c r="B789" s="633" t="n">
        <v>788</v>
      </c>
      <c r="C789" s="0" t="n">
        <v>779</v>
      </c>
      <c r="D789" s="0" t="n">
        <v>777</v>
      </c>
    </row>
    <row r="790" customFormat="false" ht="13.8" hidden="false" customHeight="false" outlineLevel="0" collapsed="false">
      <c r="B790" s="633" t="n">
        <v>789</v>
      </c>
      <c r="C790" s="0" t="n">
        <v>780</v>
      </c>
      <c r="D790" s="0" t="n">
        <v>778</v>
      </c>
    </row>
    <row r="791" customFormat="false" ht="13.8" hidden="false" customHeight="false" outlineLevel="0" collapsed="false">
      <c r="B791" s="633" t="n">
        <v>790</v>
      </c>
      <c r="C791" s="0" t="n">
        <v>781</v>
      </c>
      <c r="D791" s="0" t="n">
        <v>779</v>
      </c>
    </row>
    <row r="792" customFormat="false" ht="13.8" hidden="false" customHeight="false" outlineLevel="0" collapsed="false">
      <c r="B792" s="633" t="n">
        <v>791</v>
      </c>
      <c r="C792" s="0" t="n">
        <v>782</v>
      </c>
      <c r="D792" s="0" t="n">
        <v>780</v>
      </c>
    </row>
    <row r="793" customFormat="false" ht="13.8" hidden="false" customHeight="false" outlineLevel="0" collapsed="false">
      <c r="B793" s="633" t="n">
        <v>792</v>
      </c>
      <c r="C793" s="0" t="n">
        <v>783</v>
      </c>
      <c r="D793" s="0" t="n">
        <v>781</v>
      </c>
    </row>
    <row r="794" customFormat="false" ht="13.8" hidden="false" customHeight="false" outlineLevel="0" collapsed="false">
      <c r="B794" s="633" t="n">
        <v>793</v>
      </c>
      <c r="C794" s="0" t="n">
        <v>784</v>
      </c>
      <c r="D794" s="0" t="n">
        <v>782</v>
      </c>
    </row>
    <row r="795" customFormat="false" ht="13.8" hidden="false" customHeight="false" outlineLevel="0" collapsed="false">
      <c r="B795" s="633" t="n">
        <v>794</v>
      </c>
      <c r="C795" s="0" t="n">
        <v>785</v>
      </c>
      <c r="D795" s="0" t="n">
        <v>783</v>
      </c>
    </row>
    <row r="796" customFormat="false" ht="13.8" hidden="false" customHeight="false" outlineLevel="0" collapsed="false">
      <c r="B796" s="633" t="n">
        <v>795</v>
      </c>
      <c r="C796" s="0" t="n">
        <v>786</v>
      </c>
      <c r="D796" s="0" t="n">
        <v>784</v>
      </c>
    </row>
    <row r="797" customFormat="false" ht="13.8" hidden="false" customHeight="false" outlineLevel="0" collapsed="false">
      <c r="B797" s="633" t="n">
        <v>796</v>
      </c>
      <c r="C797" s="0" t="n">
        <v>787</v>
      </c>
      <c r="D797" s="0" t="n">
        <v>785</v>
      </c>
    </row>
    <row r="798" customFormat="false" ht="13.8" hidden="false" customHeight="false" outlineLevel="0" collapsed="false">
      <c r="B798" s="633" t="n">
        <v>797</v>
      </c>
      <c r="C798" s="0" t="n">
        <v>788</v>
      </c>
      <c r="D798" s="0" t="n">
        <v>786</v>
      </c>
    </row>
    <row r="799" customFormat="false" ht="13.8" hidden="false" customHeight="false" outlineLevel="0" collapsed="false">
      <c r="B799" s="633" t="n">
        <v>798</v>
      </c>
      <c r="C799" s="0" t="n">
        <v>789</v>
      </c>
      <c r="D799" s="0" t="n">
        <v>787</v>
      </c>
    </row>
    <row r="800" customFormat="false" ht="13.8" hidden="false" customHeight="false" outlineLevel="0" collapsed="false">
      <c r="B800" s="633" t="n">
        <v>799</v>
      </c>
      <c r="C800" s="0" t="n">
        <v>790</v>
      </c>
      <c r="D800" s="0" t="n">
        <v>788</v>
      </c>
    </row>
    <row r="801" customFormat="false" ht="13.8" hidden="false" customHeight="false" outlineLevel="0" collapsed="false">
      <c r="B801" s="633" t="n">
        <v>800</v>
      </c>
      <c r="C801" s="0" t="n">
        <v>791</v>
      </c>
      <c r="D801" s="0" t="n">
        <v>789</v>
      </c>
    </row>
    <row r="802" customFormat="false" ht="13.8" hidden="false" customHeight="false" outlineLevel="0" collapsed="false">
      <c r="B802" s="633" t="n">
        <v>801</v>
      </c>
      <c r="C802" s="0" t="n">
        <v>792</v>
      </c>
      <c r="D802" s="0" t="n">
        <v>790</v>
      </c>
    </row>
    <row r="803" customFormat="false" ht="13.8" hidden="false" customHeight="false" outlineLevel="0" collapsed="false">
      <c r="B803" s="633" t="n">
        <v>802</v>
      </c>
      <c r="C803" s="0" t="n">
        <v>793</v>
      </c>
      <c r="D803" s="0" t="n">
        <v>791</v>
      </c>
    </row>
    <row r="804" customFormat="false" ht="13.8" hidden="false" customHeight="false" outlineLevel="0" collapsed="false">
      <c r="B804" s="633" t="n">
        <v>803</v>
      </c>
      <c r="C804" s="0" t="n">
        <v>794</v>
      </c>
      <c r="D804" s="0" t="n">
        <v>792</v>
      </c>
    </row>
    <row r="805" customFormat="false" ht="13.8" hidden="false" customHeight="false" outlineLevel="0" collapsed="false">
      <c r="B805" s="633" t="n">
        <v>804</v>
      </c>
      <c r="C805" s="0" t="n">
        <v>795</v>
      </c>
      <c r="D805" s="0" t="n">
        <v>793</v>
      </c>
    </row>
    <row r="806" customFormat="false" ht="13.8" hidden="false" customHeight="false" outlineLevel="0" collapsed="false">
      <c r="B806" s="633" t="n">
        <v>805</v>
      </c>
      <c r="C806" s="0" t="n">
        <v>796</v>
      </c>
      <c r="D806" s="0" t="n">
        <v>794</v>
      </c>
    </row>
    <row r="807" customFormat="false" ht="13.8" hidden="false" customHeight="false" outlineLevel="0" collapsed="false">
      <c r="B807" s="633" t="n">
        <v>806</v>
      </c>
      <c r="C807" s="0" t="n">
        <v>797</v>
      </c>
      <c r="D807" s="0" t="n">
        <v>795</v>
      </c>
    </row>
    <row r="808" customFormat="false" ht="13.8" hidden="false" customHeight="false" outlineLevel="0" collapsed="false">
      <c r="B808" s="633" t="n">
        <v>807</v>
      </c>
      <c r="C808" s="0" t="n">
        <v>798</v>
      </c>
      <c r="D808" s="0" t="n">
        <v>796</v>
      </c>
    </row>
    <row r="809" customFormat="false" ht="13.8" hidden="false" customHeight="false" outlineLevel="0" collapsed="false">
      <c r="B809" s="633" t="n">
        <v>808</v>
      </c>
      <c r="C809" s="0" t="n">
        <v>799</v>
      </c>
      <c r="D809" s="0" t="n">
        <v>797</v>
      </c>
    </row>
    <row r="810" customFormat="false" ht="13.8" hidden="false" customHeight="false" outlineLevel="0" collapsed="false">
      <c r="B810" s="633" t="n">
        <v>809</v>
      </c>
      <c r="C810" s="0" t="n">
        <v>800</v>
      </c>
      <c r="D810" s="0" t="n">
        <v>798</v>
      </c>
    </row>
    <row r="811" customFormat="false" ht="13.8" hidden="false" customHeight="false" outlineLevel="0" collapsed="false">
      <c r="B811" s="633" t="n">
        <v>810</v>
      </c>
      <c r="C811" s="0" t="n">
        <v>801</v>
      </c>
      <c r="D811" s="0" t="n">
        <v>799</v>
      </c>
    </row>
    <row r="812" customFormat="false" ht="13.8" hidden="false" customHeight="false" outlineLevel="0" collapsed="false">
      <c r="B812" s="633" t="n">
        <v>811</v>
      </c>
      <c r="C812" s="0" t="n">
        <v>802</v>
      </c>
      <c r="D812" s="0" t="n">
        <v>800</v>
      </c>
    </row>
    <row r="813" customFormat="false" ht="13.8" hidden="false" customHeight="false" outlineLevel="0" collapsed="false">
      <c r="B813" s="633" t="n">
        <v>812</v>
      </c>
      <c r="C813" s="0" t="n">
        <v>803</v>
      </c>
      <c r="D813" s="0" t="n">
        <v>801</v>
      </c>
    </row>
    <row r="814" customFormat="false" ht="13.8" hidden="false" customHeight="false" outlineLevel="0" collapsed="false">
      <c r="B814" s="633" t="n">
        <v>813</v>
      </c>
      <c r="C814" s="0" t="n">
        <v>804</v>
      </c>
      <c r="D814" s="0" t="n">
        <v>802</v>
      </c>
    </row>
    <row r="815" customFormat="false" ht="13.8" hidden="false" customHeight="false" outlineLevel="0" collapsed="false">
      <c r="B815" s="633" t="n">
        <v>814</v>
      </c>
      <c r="C815" s="0" t="n">
        <v>805</v>
      </c>
      <c r="D815" s="0" t="n">
        <v>803</v>
      </c>
    </row>
    <row r="816" customFormat="false" ht="13.8" hidden="false" customHeight="false" outlineLevel="0" collapsed="false">
      <c r="B816" s="633" t="n">
        <v>815</v>
      </c>
      <c r="C816" s="0" t="n">
        <v>806</v>
      </c>
      <c r="D816" s="0" t="n">
        <v>804</v>
      </c>
    </row>
    <row r="817" customFormat="false" ht="13.8" hidden="false" customHeight="false" outlineLevel="0" collapsed="false">
      <c r="B817" s="633" t="n">
        <v>816</v>
      </c>
      <c r="C817" s="0" t="n">
        <v>807</v>
      </c>
      <c r="D817" s="0" t="n">
        <v>805</v>
      </c>
    </row>
    <row r="818" customFormat="false" ht="13.8" hidden="false" customHeight="false" outlineLevel="0" collapsed="false">
      <c r="B818" s="633" t="n">
        <v>817</v>
      </c>
      <c r="C818" s="0" t="n">
        <v>808</v>
      </c>
      <c r="D818" s="0" t="n">
        <v>806</v>
      </c>
    </row>
    <row r="819" customFormat="false" ht="13.8" hidden="false" customHeight="false" outlineLevel="0" collapsed="false">
      <c r="B819" s="633" t="n">
        <v>818</v>
      </c>
      <c r="C819" s="0" t="n">
        <v>809</v>
      </c>
      <c r="D819" s="0" t="n">
        <v>807</v>
      </c>
    </row>
    <row r="820" customFormat="false" ht="13.8" hidden="false" customHeight="false" outlineLevel="0" collapsed="false">
      <c r="B820" s="633" t="n">
        <v>819</v>
      </c>
      <c r="C820" s="0" t="n">
        <v>810</v>
      </c>
      <c r="D820" s="0" t="n">
        <v>808</v>
      </c>
    </row>
    <row r="821" customFormat="false" ht="13.8" hidden="false" customHeight="false" outlineLevel="0" collapsed="false">
      <c r="B821" s="633" t="n">
        <v>820</v>
      </c>
      <c r="C821" s="0" t="n">
        <v>811</v>
      </c>
      <c r="D821" s="0" t="n">
        <v>809</v>
      </c>
    </row>
    <row r="822" customFormat="false" ht="13.8" hidden="false" customHeight="false" outlineLevel="0" collapsed="false">
      <c r="B822" s="633" t="n">
        <v>821</v>
      </c>
      <c r="C822" s="0" t="n">
        <v>812</v>
      </c>
      <c r="D822" s="0" t="n">
        <v>810</v>
      </c>
    </row>
    <row r="823" customFormat="false" ht="13.8" hidden="false" customHeight="false" outlineLevel="0" collapsed="false">
      <c r="B823" s="633" t="n">
        <v>822</v>
      </c>
      <c r="C823" s="0" t="n">
        <v>813</v>
      </c>
      <c r="D823" s="0" t="n">
        <v>811</v>
      </c>
    </row>
    <row r="824" customFormat="false" ht="13.8" hidden="false" customHeight="false" outlineLevel="0" collapsed="false">
      <c r="B824" s="633" t="n">
        <v>823</v>
      </c>
      <c r="C824" s="0" t="n">
        <v>814</v>
      </c>
      <c r="D824" s="0" t="n">
        <v>812</v>
      </c>
    </row>
    <row r="825" customFormat="false" ht="13.8" hidden="false" customHeight="false" outlineLevel="0" collapsed="false">
      <c r="B825" s="633" t="n">
        <v>824</v>
      </c>
      <c r="C825" s="0" t="n">
        <v>815</v>
      </c>
      <c r="D825" s="0" t="n">
        <v>813</v>
      </c>
    </row>
    <row r="826" customFormat="false" ht="13.8" hidden="false" customHeight="false" outlineLevel="0" collapsed="false">
      <c r="B826" s="633" t="n">
        <v>825</v>
      </c>
      <c r="C826" s="0" t="n">
        <v>816</v>
      </c>
      <c r="D826" s="0" t="n">
        <v>814</v>
      </c>
    </row>
    <row r="827" customFormat="false" ht="13.8" hidden="false" customHeight="false" outlineLevel="0" collapsed="false">
      <c r="B827" s="633" t="n">
        <v>826</v>
      </c>
      <c r="C827" s="0" t="n">
        <v>817</v>
      </c>
      <c r="D827" s="0" t="n">
        <v>815</v>
      </c>
    </row>
    <row r="828" customFormat="false" ht="13.8" hidden="false" customHeight="false" outlineLevel="0" collapsed="false">
      <c r="B828" s="633" t="n">
        <v>827</v>
      </c>
      <c r="C828" s="0" t="n">
        <v>818</v>
      </c>
      <c r="D828" s="0" t="n">
        <v>816</v>
      </c>
    </row>
    <row r="829" customFormat="false" ht="13.8" hidden="false" customHeight="false" outlineLevel="0" collapsed="false">
      <c r="B829" s="633" t="n">
        <v>828</v>
      </c>
      <c r="C829" s="0" t="n">
        <v>819</v>
      </c>
      <c r="D829" s="0" t="n">
        <v>817</v>
      </c>
    </row>
    <row r="830" customFormat="false" ht="13.8" hidden="false" customHeight="false" outlineLevel="0" collapsed="false">
      <c r="B830" s="633" t="n">
        <v>829</v>
      </c>
      <c r="C830" s="0" t="n">
        <v>820</v>
      </c>
      <c r="D830" s="0" t="n">
        <v>818</v>
      </c>
    </row>
    <row r="831" customFormat="false" ht="13.8" hidden="false" customHeight="false" outlineLevel="0" collapsed="false">
      <c r="B831" s="633" t="n">
        <v>830</v>
      </c>
      <c r="C831" s="0" t="n">
        <v>821</v>
      </c>
      <c r="D831" s="0" t="n">
        <v>819</v>
      </c>
    </row>
    <row r="832" customFormat="false" ht="13.8" hidden="false" customHeight="false" outlineLevel="0" collapsed="false">
      <c r="B832" s="633" t="n">
        <v>831</v>
      </c>
      <c r="C832" s="0" t="n">
        <v>822</v>
      </c>
      <c r="D832" s="0" t="n">
        <v>820</v>
      </c>
    </row>
    <row r="833" customFormat="false" ht="13.8" hidden="false" customHeight="false" outlineLevel="0" collapsed="false">
      <c r="B833" s="633" t="n">
        <v>832</v>
      </c>
      <c r="C833" s="0" t="n">
        <v>823</v>
      </c>
      <c r="D833" s="0" t="n">
        <v>821</v>
      </c>
    </row>
    <row r="834" customFormat="false" ht="13.8" hidden="false" customHeight="false" outlineLevel="0" collapsed="false">
      <c r="B834" s="633" t="n">
        <v>833</v>
      </c>
      <c r="C834" s="0" t="n">
        <v>824</v>
      </c>
      <c r="D834" s="0" t="n">
        <v>822</v>
      </c>
    </row>
    <row r="835" customFormat="false" ht="13.8" hidden="false" customHeight="false" outlineLevel="0" collapsed="false">
      <c r="B835" s="633" t="n">
        <v>834</v>
      </c>
      <c r="C835" s="0" t="n">
        <v>825</v>
      </c>
      <c r="D835" s="0" t="n">
        <v>823</v>
      </c>
    </row>
    <row r="836" customFormat="false" ht="13.8" hidden="false" customHeight="false" outlineLevel="0" collapsed="false">
      <c r="B836" s="633" t="n">
        <v>835</v>
      </c>
      <c r="C836" s="0" t="n">
        <v>826</v>
      </c>
      <c r="D836" s="0" t="n">
        <v>824</v>
      </c>
    </row>
    <row r="837" customFormat="false" ht="13.8" hidden="false" customHeight="false" outlineLevel="0" collapsed="false">
      <c r="B837" s="633" t="n">
        <v>836</v>
      </c>
      <c r="C837" s="0" t="n">
        <v>827</v>
      </c>
      <c r="D837" s="0" t="n">
        <v>825</v>
      </c>
    </row>
    <row r="838" customFormat="false" ht="13.8" hidden="false" customHeight="false" outlineLevel="0" collapsed="false">
      <c r="B838" s="633" t="n">
        <v>837</v>
      </c>
      <c r="C838" s="0" t="n">
        <v>828</v>
      </c>
      <c r="D838" s="0" t="n">
        <v>826</v>
      </c>
    </row>
    <row r="839" customFormat="false" ht="13.8" hidden="false" customHeight="false" outlineLevel="0" collapsed="false">
      <c r="B839" s="633" t="n">
        <v>838</v>
      </c>
      <c r="C839" s="0" t="n">
        <v>829</v>
      </c>
      <c r="D839" s="0" t="n">
        <v>827</v>
      </c>
    </row>
    <row r="840" customFormat="false" ht="13.8" hidden="false" customHeight="false" outlineLevel="0" collapsed="false">
      <c r="B840" s="633" t="n">
        <v>839</v>
      </c>
      <c r="C840" s="0" t="n">
        <v>830</v>
      </c>
      <c r="D840" s="0" t="n">
        <v>828</v>
      </c>
    </row>
    <row r="841" customFormat="false" ht="13.8" hidden="false" customHeight="false" outlineLevel="0" collapsed="false">
      <c r="B841" s="633" t="n">
        <v>840</v>
      </c>
      <c r="C841" s="0" t="n">
        <v>831</v>
      </c>
      <c r="D841" s="0" t="n">
        <v>829</v>
      </c>
    </row>
    <row r="842" customFormat="false" ht="13.8" hidden="false" customHeight="false" outlineLevel="0" collapsed="false">
      <c r="B842" s="633" t="n">
        <v>841</v>
      </c>
      <c r="C842" s="0" t="n">
        <v>832</v>
      </c>
      <c r="D842" s="0" t="n">
        <v>830</v>
      </c>
    </row>
    <row r="843" customFormat="false" ht="13.8" hidden="false" customHeight="false" outlineLevel="0" collapsed="false">
      <c r="B843" s="633" t="n">
        <v>842</v>
      </c>
      <c r="C843" s="0" t="n">
        <v>833</v>
      </c>
      <c r="D843" s="0" t="n">
        <v>831</v>
      </c>
    </row>
    <row r="844" customFormat="false" ht="13.8" hidden="false" customHeight="false" outlineLevel="0" collapsed="false">
      <c r="B844" s="633" t="n">
        <v>843</v>
      </c>
      <c r="C844" s="0" t="n">
        <v>834</v>
      </c>
      <c r="D844" s="0" t="n">
        <v>832</v>
      </c>
    </row>
    <row r="845" customFormat="false" ht="13.8" hidden="false" customHeight="false" outlineLevel="0" collapsed="false">
      <c r="B845" s="633" t="n">
        <v>844</v>
      </c>
      <c r="C845" s="0" t="n">
        <v>835</v>
      </c>
      <c r="D845" s="0" t="n">
        <v>833</v>
      </c>
    </row>
    <row r="846" customFormat="false" ht="13.8" hidden="false" customHeight="false" outlineLevel="0" collapsed="false">
      <c r="B846" s="633" t="n">
        <v>845</v>
      </c>
      <c r="C846" s="0" t="n">
        <v>836</v>
      </c>
      <c r="D846" s="0" t="n">
        <v>834</v>
      </c>
    </row>
    <row r="847" customFormat="false" ht="13.8" hidden="false" customHeight="false" outlineLevel="0" collapsed="false">
      <c r="B847" s="633" t="n">
        <v>846</v>
      </c>
      <c r="C847" s="0" t="n">
        <v>837</v>
      </c>
      <c r="D847" s="0" t="n">
        <v>835</v>
      </c>
    </row>
    <row r="848" customFormat="false" ht="13.8" hidden="false" customHeight="false" outlineLevel="0" collapsed="false">
      <c r="B848" s="633" t="n">
        <v>847</v>
      </c>
      <c r="C848" s="0" t="n">
        <v>838</v>
      </c>
      <c r="D848" s="0" t="n">
        <v>836</v>
      </c>
    </row>
    <row r="849" customFormat="false" ht="13.8" hidden="false" customHeight="false" outlineLevel="0" collapsed="false">
      <c r="B849" s="633" t="n">
        <v>848</v>
      </c>
      <c r="C849" s="0" t="n">
        <v>839</v>
      </c>
      <c r="D849" s="0" t="n">
        <v>837</v>
      </c>
    </row>
    <row r="850" customFormat="false" ht="13.8" hidden="false" customHeight="false" outlineLevel="0" collapsed="false">
      <c r="B850" s="633" t="n">
        <v>849</v>
      </c>
      <c r="C850" s="0" t="n">
        <v>840</v>
      </c>
      <c r="D850" s="0" t="n">
        <v>838</v>
      </c>
    </row>
    <row r="851" customFormat="false" ht="13.8" hidden="false" customHeight="false" outlineLevel="0" collapsed="false">
      <c r="B851" s="633" t="n">
        <v>850</v>
      </c>
      <c r="C851" s="0" t="n">
        <v>841</v>
      </c>
      <c r="D851" s="0" t="n">
        <v>839</v>
      </c>
    </row>
    <row r="852" customFormat="false" ht="13.8" hidden="false" customHeight="false" outlineLevel="0" collapsed="false">
      <c r="B852" s="633" t="n">
        <v>851</v>
      </c>
      <c r="C852" s="0" t="n">
        <v>842</v>
      </c>
      <c r="D852" s="0" t="n">
        <v>840</v>
      </c>
    </row>
    <row r="853" customFormat="false" ht="13.8" hidden="false" customHeight="false" outlineLevel="0" collapsed="false">
      <c r="B853" s="633" t="n">
        <v>852</v>
      </c>
      <c r="C853" s="0" t="n">
        <v>843</v>
      </c>
      <c r="D853" s="0" t="n">
        <v>841</v>
      </c>
    </row>
    <row r="854" customFormat="false" ht="13.8" hidden="false" customHeight="false" outlineLevel="0" collapsed="false">
      <c r="B854" s="633" t="n">
        <v>853</v>
      </c>
      <c r="C854" s="0" t="n">
        <v>844</v>
      </c>
      <c r="D854" s="0" t="n">
        <v>842</v>
      </c>
    </row>
    <row r="855" customFormat="false" ht="13.8" hidden="false" customHeight="false" outlineLevel="0" collapsed="false">
      <c r="B855" s="633" t="n">
        <v>854</v>
      </c>
      <c r="C855" s="0" t="n">
        <v>845</v>
      </c>
      <c r="D855" s="0" t="n">
        <v>843</v>
      </c>
    </row>
    <row r="856" customFormat="false" ht="13.8" hidden="false" customHeight="false" outlineLevel="0" collapsed="false">
      <c r="B856" s="633" t="n">
        <v>855</v>
      </c>
      <c r="C856" s="0" t="n">
        <v>846</v>
      </c>
      <c r="D856" s="0" t="n">
        <v>844</v>
      </c>
    </row>
    <row r="857" customFormat="false" ht="13.8" hidden="false" customHeight="false" outlineLevel="0" collapsed="false">
      <c r="B857" s="633" t="n">
        <v>856</v>
      </c>
      <c r="C857" s="0" t="n">
        <v>847</v>
      </c>
      <c r="D857" s="0" t="n">
        <v>845</v>
      </c>
    </row>
    <row r="858" customFormat="false" ht="13.8" hidden="false" customHeight="false" outlineLevel="0" collapsed="false">
      <c r="B858" s="633" t="n">
        <v>857</v>
      </c>
      <c r="C858" s="0" t="n">
        <v>848</v>
      </c>
      <c r="D858" s="0" t="n">
        <v>846</v>
      </c>
    </row>
    <row r="859" customFormat="false" ht="13.8" hidden="false" customHeight="false" outlineLevel="0" collapsed="false">
      <c r="B859" s="633" t="n">
        <v>858</v>
      </c>
      <c r="C859" s="0" t="n">
        <v>849</v>
      </c>
      <c r="D859" s="0" t="n">
        <v>847</v>
      </c>
    </row>
    <row r="860" customFormat="false" ht="13.8" hidden="false" customHeight="false" outlineLevel="0" collapsed="false">
      <c r="B860" s="633" t="n">
        <v>859</v>
      </c>
      <c r="C860" s="0" t="n">
        <v>850</v>
      </c>
      <c r="D860" s="0" t="n">
        <v>848</v>
      </c>
    </row>
    <row r="861" customFormat="false" ht="13.8" hidden="false" customHeight="false" outlineLevel="0" collapsed="false">
      <c r="B861" s="633" t="n">
        <v>860</v>
      </c>
      <c r="C861" s="0" t="n">
        <v>851</v>
      </c>
      <c r="D861" s="0" t="n">
        <v>849</v>
      </c>
    </row>
    <row r="862" customFormat="false" ht="13.8" hidden="false" customHeight="false" outlineLevel="0" collapsed="false">
      <c r="B862" s="633" t="n">
        <v>861</v>
      </c>
      <c r="C862" s="0" t="n">
        <v>852</v>
      </c>
      <c r="D862" s="0" t="n">
        <v>850</v>
      </c>
    </row>
    <row r="863" customFormat="false" ht="13.8" hidden="false" customHeight="false" outlineLevel="0" collapsed="false">
      <c r="B863" s="633" t="n">
        <v>862</v>
      </c>
      <c r="C863" s="0" t="n">
        <v>853</v>
      </c>
      <c r="D863" s="0" t="n">
        <v>851</v>
      </c>
    </row>
    <row r="864" customFormat="false" ht="13.8" hidden="false" customHeight="false" outlineLevel="0" collapsed="false">
      <c r="B864" s="633" t="n">
        <v>863</v>
      </c>
      <c r="C864" s="0" t="n">
        <v>854</v>
      </c>
      <c r="D864" s="0" t="n">
        <v>852</v>
      </c>
    </row>
    <row r="865" customFormat="false" ht="13.8" hidden="false" customHeight="false" outlineLevel="0" collapsed="false">
      <c r="B865" s="633" t="n">
        <v>864</v>
      </c>
      <c r="C865" s="0" t="n">
        <v>855</v>
      </c>
      <c r="D865" s="0" t="n">
        <v>853</v>
      </c>
    </row>
    <row r="866" customFormat="false" ht="13.8" hidden="false" customHeight="false" outlineLevel="0" collapsed="false">
      <c r="B866" s="633" t="n">
        <v>865</v>
      </c>
      <c r="C866" s="0" t="n">
        <v>856</v>
      </c>
      <c r="D866" s="0" t="n">
        <v>854</v>
      </c>
    </row>
    <row r="867" customFormat="false" ht="13.8" hidden="false" customHeight="false" outlineLevel="0" collapsed="false">
      <c r="B867" s="633" t="n">
        <v>866</v>
      </c>
      <c r="C867" s="0" t="n">
        <v>857</v>
      </c>
      <c r="D867" s="0" t="n">
        <v>855</v>
      </c>
    </row>
    <row r="868" customFormat="false" ht="13.8" hidden="false" customHeight="false" outlineLevel="0" collapsed="false">
      <c r="B868" s="633" t="n">
        <v>867</v>
      </c>
      <c r="C868" s="0" t="n">
        <v>858</v>
      </c>
      <c r="D868" s="0" t="n">
        <v>856</v>
      </c>
    </row>
    <row r="869" customFormat="false" ht="13.8" hidden="false" customHeight="false" outlineLevel="0" collapsed="false">
      <c r="B869" s="633" t="n">
        <v>868</v>
      </c>
      <c r="C869" s="0" t="n">
        <v>859</v>
      </c>
      <c r="D869" s="0" t="n">
        <v>857</v>
      </c>
    </row>
    <row r="870" customFormat="false" ht="13.8" hidden="false" customHeight="false" outlineLevel="0" collapsed="false">
      <c r="B870" s="633" t="n">
        <v>869</v>
      </c>
      <c r="C870" s="0" t="n">
        <v>860</v>
      </c>
      <c r="D870" s="0" t="n">
        <v>858</v>
      </c>
    </row>
    <row r="871" customFormat="false" ht="13.8" hidden="false" customHeight="false" outlineLevel="0" collapsed="false">
      <c r="B871" s="633" t="n">
        <v>870</v>
      </c>
      <c r="C871" s="0" t="n">
        <v>861</v>
      </c>
      <c r="D871" s="0" t="n">
        <v>859</v>
      </c>
    </row>
    <row r="872" customFormat="false" ht="13.8" hidden="false" customHeight="false" outlineLevel="0" collapsed="false">
      <c r="B872" s="633" t="n">
        <v>871</v>
      </c>
      <c r="C872" s="0" t="n">
        <v>862</v>
      </c>
      <c r="D872" s="0" t="n">
        <v>860</v>
      </c>
    </row>
    <row r="873" customFormat="false" ht="13.8" hidden="false" customHeight="false" outlineLevel="0" collapsed="false">
      <c r="B873" s="633" t="n">
        <v>872</v>
      </c>
      <c r="C873" s="0" t="n">
        <v>863</v>
      </c>
      <c r="D873" s="0" t="n">
        <v>861</v>
      </c>
    </row>
    <row r="874" customFormat="false" ht="13.8" hidden="false" customHeight="false" outlineLevel="0" collapsed="false">
      <c r="B874" s="633" t="n">
        <v>873</v>
      </c>
      <c r="C874" s="0" t="n">
        <v>864</v>
      </c>
      <c r="D874" s="0" t="n">
        <v>862</v>
      </c>
    </row>
    <row r="875" customFormat="false" ht="13.8" hidden="false" customHeight="false" outlineLevel="0" collapsed="false">
      <c r="B875" s="633" t="n">
        <v>874</v>
      </c>
      <c r="C875" s="0" t="n">
        <v>865</v>
      </c>
      <c r="D875" s="0" t="n">
        <v>863</v>
      </c>
    </row>
    <row r="876" customFormat="false" ht="13.8" hidden="false" customHeight="false" outlineLevel="0" collapsed="false">
      <c r="B876" s="633" t="n">
        <v>875</v>
      </c>
      <c r="C876" s="0" t="n">
        <v>866</v>
      </c>
      <c r="D876" s="0" t="n">
        <v>864</v>
      </c>
    </row>
    <row r="877" customFormat="false" ht="13.8" hidden="false" customHeight="false" outlineLevel="0" collapsed="false">
      <c r="B877" s="633" t="n">
        <v>876</v>
      </c>
      <c r="C877" s="0" t="n">
        <v>867</v>
      </c>
      <c r="D877" s="0" t="n">
        <v>865</v>
      </c>
    </row>
    <row r="878" customFormat="false" ht="13.8" hidden="false" customHeight="false" outlineLevel="0" collapsed="false">
      <c r="B878" s="633" t="n">
        <v>877</v>
      </c>
      <c r="C878" s="0" t="n">
        <v>868</v>
      </c>
      <c r="D878" s="0" t="n">
        <v>866</v>
      </c>
    </row>
    <row r="879" customFormat="false" ht="13.8" hidden="false" customHeight="false" outlineLevel="0" collapsed="false">
      <c r="B879" s="633" t="n">
        <v>878</v>
      </c>
      <c r="C879" s="0" t="n">
        <v>869</v>
      </c>
      <c r="D879" s="0" t="n">
        <v>867</v>
      </c>
    </row>
    <row r="880" customFormat="false" ht="13.8" hidden="false" customHeight="false" outlineLevel="0" collapsed="false">
      <c r="B880" s="633" t="n">
        <v>879</v>
      </c>
      <c r="C880" s="0" t="n">
        <v>870</v>
      </c>
      <c r="D880" s="0" t="n">
        <v>868</v>
      </c>
    </row>
    <row r="881" customFormat="false" ht="13.8" hidden="false" customHeight="false" outlineLevel="0" collapsed="false">
      <c r="B881" s="633" t="n">
        <v>880</v>
      </c>
      <c r="C881" s="0" t="n">
        <v>871</v>
      </c>
      <c r="D881" s="0" t="n">
        <v>869</v>
      </c>
    </row>
    <row r="882" customFormat="false" ht="13.8" hidden="false" customHeight="false" outlineLevel="0" collapsed="false">
      <c r="B882" s="633" t="n">
        <v>881</v>
      </c>
      <c r="C882" s="0" t="n">
        <v>872</v>
      </c>
      <c r="D882" s="0" t="n">
        <v>870</v>
      </c>
    </row>
    <row r="883" customFormat="false" ht="13.8" hidden="false" customHeight="false" outlineLevel="0" collapsed="false">
      <c r="B883" s="633" t="n">
        <v>882</v>
      </c>
      <c r="C883" s="0" t="n">
        <v>873</v>
      </c>
      <c r="D883" s="0" t="n">
        <v>871</v>
      </c>
    </row>
    <row r="884" customFormat="false" ht="13.8" hidden="false" customHeight="false" outlineLevel="0" collapsed="false">
      <c r="B884" s="633" t="n">
        <v>883</v>
      </c>
      <c r="C884" s="0" t="n">
        <v>874</v>
      </c>
      <c r="D884" s="0" t="n">
        <v>872</v>
      </c>
    </row>
    <row r="885" customFormat="false" ht="13.8" hidden="false" customHeight="false" outlineLevel="0" collapsed="false">
      <c r="B885" s="633" t="n">
        <v>884</v>
      </c>
      <c r="C885" s="0" t="n">
        <v>875</v>
      </c>
      <c r="D885" s="0" t="n">
        <v>873</v>
      </c>
    </row>
    <row r="886" customFormat="false" ht="13.8" hidden="false" customHeight="false" outlineLevel="0" collapsed="false">
      <c r="B886" s="633" t="n">
        <v>885</v>
      </c>
      <c r="C886" s="0" t="n">
        <v>876</v>
      </c>
      <c r="D886" s="0" t="n">
        <v>874</v>
      </c>
    </row>
    <row r="887" customFormat="false" ht="13.8" hidden="false" customHeight="false" outlineLevel="0" collapsed="false">
      <c r="B887" s="633" t="n">
        <v>886</v>
      </c>
      <c r="C887" s="0" t="n">
        <v>877</v>
      </c>
      <c r="D887" s="0" t="n">
        <v>875</v>
      </c>
    </row>
    <row r="888" customFormat="false" ht="13.8" hidden="false" customHeight="false" outlineLevel="0" collapsed="false">
      <c r="B888" s="633" t="n">
        <v>887</v>
      </c>
      <c r="C888" s="0" t="n">
        <v>878</v>
      </c>
      <c r="D888" s="0" t="n">
        <v>876</v>
      </c>
    </row>
    <row r="889" customFormat="false" ht="13.8" hidden="false" customHeight="false" outlineLevel="0" collapsed="false">
      <c r="B889" s="633" t="n">
        <v>888</v>
      </c>
      <c r="C889" s="0" t="n">
        <v>879</v>
      </c>
      <c r="D889" s="0" t="n">
        <v>877</v>
      </c>
    </row>
    <row r="890" customFormat="false" ht="13.8" hidden="false" customHeight="false" outlineLevel="0" collapsed="false">
      <c r="B890" s="633" t="n">
        <v>889</v>
      </c>
      <c r="C890" s="0" t="n">
        <v>880</v>
      </c>
      <c r="D890" s="0" t="n">
        <v>878</v>
      </c>
    </row>
    <row r="891" customFormat="false" ht="13.8" hidden="false" customHeight="false" outlineLevel="0" collapsed="false">
      <c r="B891" s="633" t="n">
        <v>890</v>
      </c>
      <c r="C891" s="0" t="n">
        <v>881</v>
      </c>
      <c r="D891" s="0" t="n">
        <v>879</v>
      </c>
    </row>
    <row r="892" customFormat="false" ht="13.8" hidden="false" customHeight="false" outlineLevel="0" collapsed="false">
      <c r="B892" s="633" t="n">
        <v>891</v>
      </c>
      <c r="C892" s="0" t="n">
        <v>882</v>
      </c>
      <c r="D892" s="0" t="n">
        <v>880</v>
      </c>
    </row>
    <row r="893" customFormat="false" ht="13.8" hidden="false" customHeight="false" outlineLevel="0" collapsed="false">
      <c r="B893" s="633" t="n">
        <v>892</v>
      </c>
      <c r="C893" s="0" t="n">
        <v>883</v>
      </c>
      <c r="D893" s="0" t="n">
        <v>881</v>
      </c>
    </row>
    <row r="894" customFormat="false" ht="13.8" hidden="false" customHeight="false" outlineLevel="0" collapsed="false">
      <c r="B894" s="633" t="n">
        <v>893</v>
      </c>
      <c r="C894" s="0" t="n">
        <v>884</v>
      </c>
      <c r="D894" s="0" t="n">
        <v>882</v>
      </c>
    </row>
    <row r="895" customFormat="false" ht="13.8" hidden="false" customHeight="false" outlineLevel="0" collapsed="false">
      <c r="B895" s="633" t="n">
        <v>894</v>
      </c>
      <c r="C895" s="0" t="n">
        <v>885</v>
      </c>
      <c r="D895" s="0" t="n">
        <v>883</v>
      </c>
    </row>
    <row r="896" customFormat="false" ht="13.8" hidden="false" customHeight="false" outlineLevel="0" collapsed="false">
      <c r="B896" s="633" t="n">
        <v>895</v>
      </c>
      <c r="C896" s="0" t="n">
        <v>886</v>
      </c>
      <c r="D896" s="0" t="n">
        <v>884</v>
      </c>
    </row>
    <row r="897" customFormat="false" ht="13.8" hidden="false" customHeight="false" outlineLevel="0" collapsed="false">
      <c r="B897" s="633" t="n">
        <v>896</v>
      </c>
      <c r="C897" s="0" t="n">
        <v>887</v>
      </c>
      <c r="D897" s="0" t="n">
        <v>885</v>
      </c>
    </row>
    <row r="898" customFormat="false" ht="13.8" hidden="false" customHeight="false" outlineLevel="0" collapsed="false">
      <c r="B898" s="633" t="n">
        <v>897</v>
      </c>
      <c r="C898" s="0" t="n">
        <v>888</v>
      </c>
      <c r="D898" s="0" t="n">
        <v>886</v>
      </c>
    </row>
    <row r="899" customFormat="false" ht="13.8" hidden="false" customHeight="false" outlineLevel="0" collapsed="false">
      <c r="B899" s="633" t="n">
        <v>898</v>
      </c>
      <c r="C899" s="0" t="n">
        <v>889</v>
      </c>
      <c r="D899" s="0" t="n">
        <v>887</v>
      </c>
    </row>
    <row r="900" customFormat="false" ht="13.8" hidden="false" customHeight="false" outlineLevel="0" collapsed="false">
      <c r="B900" s="633" t="n">
        <v>899</v>
      </c>
      <c r="C900" s="0" t="n">
        <v>890</v>
      </c>
      <c r="D900" s="0" t="n">
        <v>888</v>
      </c>
    </row>
    <row r="901" customFormat="false" ht="13.8" hidden="false" customHeight="false" outlineLevel="0" collapsed="false">
      <c r="B901" s="633" t="n">
        <v>900</v>
      </c>
      <c r="C901" s="0" t="n">
        <v>891</v>
      </c>
      <c r="D901" s="0" t="n">
        <v>889</v>
      </c>
    </row>
    <row r="902" customFormat="false" ht="13.8" hidden="false" customHeight="false" outlineLevel="0" collapsed="false">
      <c r="B902" s="633" t="n">
        <v>901</v>
      </c>
      <c r="C902" s="0" t="n">
        <v>892</v>
      </c>
      <c r="D902" s="0" t="n">
        <v>890</v>
      </c>
    </row>
    <row r="903" customFormat="false" ht="13.8" hidden="false" customHeight="false" outlineLevel="0" collapsed="false">
      <c r="B903" s="633" t="n">
        <v>902</v>
      </c>
      <c r="C903" s="0" t="n">
        <v>893</v>
      </c>
      <c r="D903" s="0" t="n">
        <v>891</v>
      </c>
    </row>
    <row r="904" customFormat="false" ht="13.8" hidden="false" customHeight="false" outlineLevel="0" collapsed="false">
      <c r="B904" s="633" t="n">
        <v>903</v>
      </c>
      <c r="C904" s="0" t="n">
        <v>894</v>
      </c>
      <c r="D904" s="0" t="n">
        <v>892</v>
      </c>
    </row>
    <row r="905" customFormat="false" ht="13.8" hidden="false" customHeight="false" outlineLevel="0" collapsed="false">
      <c r="B905" s="633" t="n">
        <v>904</v>
      </c>
      <c r="C905" s="0" t="n">
        <v>895</v>
      </c>
      <c r="D905" s="0" t="n">
        <v>893</v>
      </c>
    </row>
    <row r="906" customFormat="false" ht="13.8" hidden="false" customHeight="false" outlineLevel="0" collapsed="false">
      <c r="B906" s="633" t="n">
        <v>905</v>
      </c>
      <c r="C906" s="0" t="n">
        <v>896</v>
      </c>
      <c r="D906" s="0" t="n">
        <v>894</v>
      </c>
    </row>
    <row r="907" customFormat="false" ht="13.8" hidden="false" customHeight="false" outlineLevel="0" collapsed="false">
      <c r="B907" s="633" t="n">
        <v>906</v>
      </c>
      <c r="C907" s="0" t="n">
        <v>897</v>
      </c>
      <c r="D907" s="0" t="n">
        <v>895</v>
      </c>
    </row>
    <row r="908" customFormat="false" ht="13.8" hidden="false" customHeight="false" outlineLevel="0" collapsed="false">
      <c r="B908" s="633" t="n">
        <v>907</v>
      </c>
      <c r="C908" s="0" t="n">
        <v>898</v>
      </c>
      <c r="D908" s="0" t="n">
        <v>896</v>
      </c>
    </row>
    <row r="909" customFormat="false" ht="13.8" hidden="false" customHeight="false" outlineLevel="0" collapsed="false">
      <c r="B909" s="633" t="n">
        <v>908</v>
      </c>
      <c r="C909" s="0" t="n">
        <v>899</v>
      </c>
      <c r="D909" s="0" t="n">
        <v>897</v>
      </c>
    </row>
    <row r="910" customFormat="false" ht="13.8" hidden="false" customHeight="false" outlineLevel="0" collapsed="false">
      <c r="B910" s="633" t="n">
        <v>909</v>
      </c>
      <c r="C910" s="0" t="n">
        <v>900</v>
      </c>
      <c r="D910" s="0" t="n">
        <v>898</v>
      </c>
    </row>
    <row r="911" customFormat="false" ht="13.8" hidden="false" customHeight="false" outlineLevel="0" collapsed="false">
      <c r="B911" s="633" t="n">
        <v>910</v>
      </c>
      <c r="C911" s="0" t="n">
        <v>901</v>
      </c>
      <c r="D911" s="0" t="n">
        <v>899</v>
      </c>
    </row>
    <row r="912" customFormat="false" ht="13.8" hidden="false" customHeight="false" outlineLevel="0" collapsed="false">
      <c r="B912" s="633" t="n">
        <v>911</v>
      </c>
      <c r="C912" s="0" t="n">
        <v>902</v>
      </c>
      <c r="D912" s="0" t="n">
        <v>900</v>
      </c>
    </row>
    <row r="913" customFormat="false" ht="13.8" hidden="false" customHeight="false" outlineLevel="0" collapsed="false">
      <c r="B913" s="633" t="n">
        <v>912</v>
      </c>
      <c r="C913" s="0" t="n">
        <v>903</v>
      </c>
      <c r="D913" s="0" t="n">
        <v>901</v>
      </c>
    </row>
    <row r="914" customFormat="false" ht="13.8" hidden="false" customHeight="false" outlineLevel="0" collapsed="false">
      <c r="B914" s="633" t="n">
        <v>913</v>
      </c>
      <c r="C914" s="0" t="n">
        <v>904</v>
      </c>
      <c r="D914" s="0" t="n">
        <v>902</v>
      </c>
    </row>
    <row r="915" customFormat="false" ht="13.8" hidden="false" customHeight="false" outlineLevel="0" collapsed="false">
      <c r="B915" s="633" t="n">
        <v>914</v>
      </c>
      <c r="C915" s="0" t="n">
        <v>905</v>
      </c>
      <c r="D915" s="0" t="n">
        <v>903</v>
      </c>
    </row>
    <row r="916" customFormat="false" ht="13.8" hidden="false" customHeight="false" outlineLevel="0" collapsed="false">
      <c r="B916" s="633" t="n">
        <v>915</v>
      </c>
      <c r="C916" s="0" t="n">
        <v>906</v>
      </c>
      <c r="D916" s="0" t="n">
        <v>904</v>
      </c>
    </row>
    <row r="917" customFormat="false" ht="13.8" hidden="false" customHeight="false" outlineLevel="0" collapsed="false">
      <c r="B917" s="633" t="n">
        <v>916</v>
      </c>
      <c r="C917" s="0" t="n">
        <v>907</v>
      </c>
      <c r="D917" s="0" t="n">
        <v>905</v>
      </c>
    </row>
    <row r="918" customFormat="false" ht="13.8" hidden="false" customHeight="false" outlineLevel="0" collapsed="false">
      <c r="B918" s="633" t="n">
        <v>917</v>
      </c>
      <c r="C918" s="0" t="n">
        <v>908</v>
      </c>
      <c r="D918" s="0" t="n">
        <v>906</v>
      </c>
    </row>
    <row r="919" customFormat="false" ht="13.8" hidden="false" customHeight="false" outlineLevel="0" collapsed="false">
      <c r="B919" s="633" t="n">
        <v>918</v>
      </c>
      <c r="C919" s="0" t="n">
        <v>909</v>
      </c>
      <c r="D919" s="0" t="n">
        <v>907</v>
      </c>
    </row>
    <row r="920" customFormat="false" ht="13.8" hidden="false" customHeight="false" outlineLevel="0" collapsed="false">
      <c r="B920" s="633" t="n">
        <v>919</v>
      </c>
      <c r="C920" s="0" t="n">
        <v>910</v>
      </c>
      <c r="D920" s="0" t="n">
        <v>908</v>
      </c>
    </row>
    <row r="921" customFormat="false" ht="13.8" hidden="false" customHeight="false" outlineLevel="0" collapsed="false">
      <c r="B921" s="633" t="n">
        <v>920</v>
      </c>
      <c r="C921" s="0" t="n">
        <v>911</v>
      </c>
      <c r="D921" s="0" t="n">
        <v>909</v>
      </c>
    </row>
    <row r="922" customFormat="false" ht="13.8" hidden="false" customHeight="false" outlineLevel="0" collapsed="false">
      <c r="B922" s="633" t="n">
        <v>921</v>
      </c>
      <c r="C922" s="0" t="n">
        <v>912</v>
      </c>
      <c r="D922" s="0" t="n">
        <v>910</v>
      </c>
    </row>
    <row r="923" customFormat="false" ht="13.8" hidden="false" customHeight="false" outlineLevel="0" collapsed="false">
      <c r="B923" s="633" t="n">
        <v>922</v>
      </c>
      <c r="C923" s="0" t="n">
        <v>913</v>
      </c>
      <c r="D923" s="0" t="n">
        <v>911</v>
      </c>
    </row>
    <row r="924" customFormat="false" ht="13.8" hidden="false" customHeight="false" outlineLevel="0" collapsed="false">
      <c r="B924" s="633" t="n">
        <v>923</v>
      </c>
      <c r="C924" s="0" t="n">
        <v>914</v>
      </c>
      <c r="D924" s="0" t="n">
        <v>912</v>
      </c>
    </row>
    <row r="925" customFormat="false" ht="13.8" hidden="false" customHeight="false" outlineLevel="0" collapsed="false">
      <c r="B925" s="633" t="n">
        <v>924</v>
      </c>
      <c r="C925" s="0" t="n">
        <v>915</v>
      </c>
      <c r="D925" s="0" t="n">
        <v>913</v>
      </c>
    </row>
    <row r="926" customFormat="false" ht="13.8" hidden="false" customHeight="false" outlineLevel="0" collapsed="false">
      <c r="B926" s="633" t="n">
        <v>925</v>
      </c>
      <c r="C926" s="0" t="n">
        <v>916</v>
      </c>
      <c r="D926" s="0" t="n">
        <v>914</v>
      </c>
    </row>
    <row r="927" customFormat="false" ht="13.8" hidden="false" customHeight="false" outlineLevel="0" collapsed="false">
      <c r="B927" s="633" t="n">
        <v>926</v>
      </c>
      <c r="C927" s="0" t="n">
        <v>917</v>
      </c>
      <c r="D927" s="0" t="n">
        <v>915</v>
      </c>
    </row>
    <row r="928" customFormat="false" ht="13.8" hidden="false" customHeight="false" outlineLevel="0" collapsed="false">
      <c r="B928" s="633" t="n">
        <v>927</v>
      </c>
      <c r="C928" s="0" t="n">
        <v>918</v>
      </c>
      <c r="D928" s="0" t="n">
        <v>916</v>
      </c>
    </row>
    <row r="929" customFormat="false" ht="13.8" hidden="false" customHeight="false" outlineLevel="0" collapsed="false">
      <c r="B929" s="633" t="n">
        <v>928</v>
      </c>
      <c r="C929" s="0" t="n">
        <v>919</v>
      </c>
      <c r="D929" s="0" t="n">
        <v>917</v>
      </c>
    </row>
    <row r="930" customFormat="false" ht="13.8" hidden="false" customHeight="false" outlineLevel="0" collapsed="false">
      <c r="B930" s="633" t="n">
        <v>929</v>
      </c>
      <c r="C930" s="0" t="n">
        <v>920</v>
      </c>
      <c r="D930" s="0" t="n">
        <v>918</v>
      </c>
    </row>
    <row r="931" customFormat="false" ht="13.8" hidden="false" customHeight="false" outlineLevel="0" collapsed="false">
      <c r="B931" s="633" t="n">
        <v>930</v>
      </c>
      <c r="C931" s="0" t="n">
        <v>921</v>
      </c>
      <c r="D931" s="0" t="n">
        <v>919</v>
      </c>
    </row>
    <row r="932" customFormat="false" ht="13.8" hidden="false" customHeight="false" outlineLevel="0" collapsed="false">
      <c r="B932" s="633" t="n">
        <v>931</v>
      </c>
      <c r="C932" s="0" t="n">
        <v>922</v>
      </c>
      <c r="D932" s="0" t="n">
        <v>920</v>
      </c>
    </row>
    <row r="933" customFormat="false" ht="13.8" hidden="false" customHeight="false" outlineLevel="0" collapsed="false">
      <c r="B933" s="633" t="n">
        <v>932</v>
      </c>
      <c r="C933" s="0" t="n">
        <v>923</v>
      </c>
      <c r="D933" s="0" t="n">
        <v>921</v>
      </c>
    </row>
    <row r="934" customFormat="false" ht="13.8" hidden="false" customHeight="false" outlineLevel="0" collapsed="false">
      <c r="B934" s="633" t="n">
        <v>933</v>
      </c>
      <c r="C934" s="0" t="n">
        <v>924</v>
      </c>
      <c r="D934" s="0" t="n">
        <v>922</v>
      </c>
    </row>
    <row r="935" customFormat="false" ht="13.8" hidden="false" customHeight="false" outlineLevel="0" collapsed="false">
      <c r="B935" s="633" t="n">
        <v>934</v>
      </c>
      <c r="C935" s="0" t="n">
        <v>925</v>
      </c>
      <c r="D935" s="0" t="n">
        <v>923</v>
      </c>
    </row>
    <row r="936" customFormat="false" ht="13.8" hidden="false" customHeight="false" outlineLevel="0" collapsed="false">
      <c r="B936" s="633" t="n">
        <v>935</v>
      </c>
      <c r="C936" s="0" t="n">
        <v>926</v>
      </c>
      <c r="D936" s="0" t="n">
        <v>924</v>
      </c>
    </row>
    <row r="937" customFormat="false" ht="13.8" hidden="false" customHeight="false" outlineLevel="0" collapsed="false">
      <c r="B937" s="633" t="n">
        <v>936</v>
      </c>
      <c r="C937" s="0" t="n">
        <v>927</v>
      </c>
      <c r="D937" s="0" t="n">
        <v>925</v>
      </c>
    </row>
    <row r="938" customFormat="false" ht="13.8" hidden="false" customHeight="false" outlineLevel="0" collapsed="false">
      <c r="B938" s="633" t="n">
        <v>937</v>
      </c>
      <c r="C938" s="0" t="n">
        <v>928</v>
      </c>
      <c r="D938" s="0" t="n">
        <v>926</v>
      </c>
    </row>
    <row r="939" customFormat="false" ht="13.8" hidden="false" customHeight="false" outlineLevel="0" collapsed="false">
      <c r="B939" s="633" t="n">
        <v>938</v>
      </c>
      <c r="C939" s="0" t="n">
        <v>929</v>
      </c>
      <c r="D939" s="0" t="n">
        <v>927</v>
      </c>
    </row>
    <row r="940" customFormat="false" ht="13.8" hidden="false" customHeight="false" outlineLevel="0" collapsed="false">
      <c r="B940" s="633" t="n">
        <v>939</v>
      </c>
      <c r="C940" s="0" t="n">
        <v>930</v>
      </c>
      <c r="D940" s="0" t="n">
        <v>928</v>
      </c>
    </row>
    <row r="941" customFormat="false" ht="13.8" hidden="false" customHeight="false" outlineLevel="0" collapsed="false">
      <c r="B941" s="633" t="n">
        <v>940</v>
      </c>
      <c r="C941" s="0" t="n">
        <v>931</v>
      </c>
      <c r="D941" s="0" t="n">
        <v>929</v>
      </c>
    </row>
    <row r="942" customFormat="false" ht="13.8" hidden="false" customHeight="false" outlineLevel="0" collapsed="false">
      <c r="B942" s="633" t="n">
        <v>941</v>
      </c>
      <c r="C942" s="0" t="n">
        <v>932</v>
      </c>
      <c r="D942" s="0" t="n">
        <v>930</v>
      </c>
    </row>
    <row r="943" customFormat="false" ht="13.8" hidden="false" customHeight="false" outlineLevel="0" collapsed="false">
      <c r="B943" s="633" t="n">
        <v>942</v>
      </c>
      <c r="C943" s="0" t="n">
        <v>933</v>
      </c>
      <c r="D943" s="0" t="n">
        <v>931</v>
      </c>
    </row>
    <row r="944" customFormat="false" ht="13.8" hidden="false" customHeight="false" outlineLevel="0" collapsed="false">
      <c r="B944" s="633" t="n">
        <v>943</v>
      </c>
      <c r="C944" s="0" t="n">
        <v>934</v>
      </c>
      <c r="D944" s="0" t="n">
        <v>932</v>
      </c>
    </row>
    <row r="945" customFormat="false" ht="13.8" hidden="false" customHeight="false" outlineLevel="0" collapsed="false">
      <c r="B945" s="633" t="n">
        <v>944</v>
      </c>
      <c r="C945" s="0" t="n">
        <v>935</v>
      </c>
      <c r="D945" s="0" t="n">
        <v>933</v>
      </c>
    </row>
    <row r="946" customFormat="false" ht="13.8" hidden="false" customHeight="false" outlineLevel="0" collapsed="false">
      <c r="B946" s="633" t="n">
        <v>945</v>
      </c>
      <c r="C946" s="0" t="n">
        <v>936</v>
      </c>
      <c r="D946" s="0" t="n">
        <v>934</v>
      </c>
    </row>
    <row r="947" customFormat="false" ht="13.8" hidden="false" customHeight="false" outlineLevel="0" collapsed="false">
      <c r="B947" s="633" t="n">
        <v>946</v>
      </c>
      <c r="C947" s="0" t="n">
        <v>937</v>
      </c>
      <c r="D947" s="0" t="n">
        <v>935</v>
      </c>
    </row>
    <row r="948" customFormat="false" ht="13.8" hidden="false" customHeight="false" outlineLevel="0" collapsed="false">
      <c r="B948" s="633" t="n">
        <v>947</v>
      </c>
      <c r="C948" s="0" t="n">
        <v>938</v>
      </c>
      <c r="D948" s="0" t="n">
        <v>936</v>
      </c>
    </row>
    <row r="949" customFormat="false" ht="13.8" hidden="false" customHeight="false" outlineLevel="0" collapsed="false">
      <c r="B949" s="633" t="n">
        <v>948</v>
      </c>
      <c r="C949" s="0" t="n">
        <v>939</v>
      </c>
      <c r="D949" s="0" t="n">
        <v>937</v>
      </c>
    </row>
    <row r="950" customFormat="false" ht="13.8" hidden="false" customHeight="false" outlineLevel="0" collapsed="false">
      <c r="B950" s="633" t="n">
        <v>949</v>
      </c>
      <c r="C950" s="0" t="n">
        <v>940</v>
      </c>
      <c r="D950" s="0" t="n">
        <v>938</v>
      </c>
    </row>
    <row r="951" customFormat="false" ht="13.8" hidden="false" customHeight="false" outlineLevel="0" collapsed="false">
      <c r="B951" s="633" t="n">
        <v>950</v>
      </c>
      <c r="C951" s="0" t="n">
        <v>941</v>
      </c>
      <c r="D951" s="0" t="n">
        <v>939</v>
      </c>
    </row>
    <row r="952" customFormat="false" ht="13.8" hidden="false" customHeight="false" outlineLevel="0" collapsed="false">
      <c r="B952" s="633" t="n">
        <v>951</v>
      </c>
      <c r="C952" s="0" t="n">
        <v>942</v>
      </c>
      <c r="D952" s="0" t="n">
        <v>940</v>
      </c>
    </row>
    <row r="953" customFormat="false" ht="13.8" hidden="false" customHeight="false" outlineLevel="0" collapsed="false">
      <c r="B953" s="633" t="n">
        <v>952</v>
      </c>
      <c r="C953" s="0" t="n">
        <v>943</v>
      </c>
      <c r="D953" s="0" t="n">
        <v>941</v>
      </c>
    </row>
    <row r="954" customFormat="false" ht="13.8" hidden="false" customHeight="false" outlineLevel="0" collapsed="false">
      <c r="B954" s="633" t="n">
        <v>953</v>
      </c>
      <c r="C954" s="0" t="n">
        <v>944</v>
      </c>
      <c r="D954" s="0" t="n">
        <v>942</v>
      </c>
    </row>
    <row r="955" customFormat="false" ht="13.8" hidden="false" customHeight="false" outlineLevel="0" collapsed="false">
      <c r="B955" s="633" t="n">
        <v>954</v>
      </c>
      <c r="C955" s="0" t="n">
        <v>945</v>
      </c>
      <c r="D955" s="0" t="n">
        <v>943</v>
      </c>
    </row>
    <row r="956" customFormat="false" ht="13.8" hidden="false" customHeight="false" outlineLevel="0" collapsed="false">
      <c r="B956" s="633" t="n">
        <v>955</v>
      </c>
      <c r="C956" s="0" t="n">
        <v>946</v>
      </c>
      <c r="D956" s="0" t="n">
        <v>944</v>
      </c>
    </row>
    <row r="957" customFormat="false" ht="13.8" hidden="false" customHeight="false" outlineLevel="0" collapsed="false">
      <c r="B957" s="633" t="n">
        <v>956</v>
      </c>
      <c r="C957" s="0" t="n">
        <v>947</v>
      </c>
      <c r="D957" s="0" t="n">
        <v>945</v>
      </c>
    </row>
    <row r="958" customFormat="false" ht="13.8" hidden="false" customHeight="false" outlineLevel="0" collapsed="false">
      <c r="B958" s="633" t="n">
        <v>957</v>
      </c>
      <c r="C958" s="0" t="n">
        <v>948</v>
      </c>
      <c r="D958" s="0" t="n">
        <v>946</v>
      </c>
    </row>
    <row r="959" customFormat="false" ht="13.8" hidden="false" customHeight="false" outlineLevel="0" collapsed="false">
      <c r="B959" s="633" t="n">
        <v>958</v>
      </c>
      <c r="C959" s="0" t="n">
        <v>949</v>
      </c>
      <c r="D959" s="0" t="n">
        <v>947</v>
      </c>
    </row>
    <row r="960" customFormat="false" ht="13.8" hidden="false" customHeight="false" outlineLevel="0" collapsed="false">
      <c r="B960" s="633" t="n">
        <v>959</v>
      </c>
      <c r="C960" s="0" t="n">
        <v>950</v>
      </c>
      <c r="D960" s="0" t="n">
        <v>948</v>
      </c>
    </row>
    <row r="961" customFormat="false" ht="13.8" hidden="false" customHeight="false" outlineLevel="0" collapsed="false">
      <c r="B961" s="633" t="n">
        <v>960</v>
      </c>
      <c r="C961" s="0" t="n">
        <v>951</v>
      </c>
      <c r="D961" s="0" t="n">
        <v>949</v>
      </c>
    </row>
    <row r="962" customFormat="false" ht="13.8" hidden="false" customHeight="false" outlineLevel="0" collapsed="false">
      <c r="B962" s="633" t="n">
        <v>961</v>
      </c>
      <c r="C962" s="0" t="n">
        <v>952</v>
      </c>
      <c r="D962" s="0" t="n">
        <v>950</v>
      </c>
    </row>
    <row r="963" customFormat="false" ht="13.8" hidden="false" customHeight="false" outlineLevel="0" collapsed="false">
      <c r="B963" s="633" t="n">
        <v>962</v>
      </c>
      <c r="C963" s="0" t="n">
        <v>953</v>
      </c>
      <c r="D963" s="0" t="n">
        <v>951</v>
      </c>
    </row>
    <row r="964" customFormat="false" ht="13.8" hidden="false" customHeight="false" outlineLevel="0" collapsed="false">
      <c r="B964" s="633" t="n">
        <v>963</v>
      </c>
      <c r="C964" s="0" t="n">
        <v>954</v>
      </c>
      <c r="D964" s="0" t="n">
        <v>952</v>
      </c>
    </row>
    <row r="965" customFormat="false" ht="13.8" hidden="false" customHeight="false" outlineLevel="0" collapsed="false">
      <c r="B965" s="633" t="n">
        <v>964</v>
      </c>
      <c r="C965" s="0" t="n">
        <v>955</v>
      </c>
      <c r="D965" s="0" t="n">
        <v>953</v>
      </c>
    </row>
    <row r="966" customFormat="false" ht="13.8" hidden="false" customHeight="false" outlineLevel="0" collapsed="false">
      <c r="B966" s="633" t="n">
        <v>965</v>
      </c>
      <c r="C966" s="0" t="n">
        <v>956</v>
      </c>
      <c r="D966" s="0" t="n">
        <v>954</v>
      </c>
    </row>
    <row r="967" customFormat="false" ht="13.8" hidden="false" customHeight="false" outlineLevel="0" collapsed="false">
      <c r="B967" s="633" t="n">
        <v>966</v>
      </c>
      <c r="C967" s="0" t="n">
        <v>957</v>
      </c>
      <c r="D967" s="0" t="n">
        <v>955</v>
      </c>
    </row>
    <row r="968" customFormat="false" ht="13.8" hidden="false" customHeight="false" outlineLevel="0" collapsed="false">
      <c r="B968" s="633" t="n">
        <v>967</v>
      </c>
      <c r="C968" s="0" t="n">
        <v>958</v>
      </c>
      <c r="D968" s="0" t="n">
        <v>956</v>
      </c>
    </row>
    <row r="969" customFormat="false" ht="13.8" hidden="false" customHeight="false" outlineLevel="0" collapsed="false">
      <c r="B969" s="633" t="n">
        <v>968</v>
      </c>
      <c r="C969" s="0" t="n">
        <v>959</v>
      </c>
      <c r="D969" s="0" t="n">
        <v>957</v>
      </c>
    </row>
    <row r="970" customFormat="false" ht="13.8" hidden="false" customHeight="false" outlineLevel="0" collapsed="false">
      <c r="B970" s="633" t="n">
        <v>969</v>
      </c>
      <c r="C970" s="0" t="n">
        <v>960</v>
      </c>
      <c r="D970" s="0" t="n">
        <v>958</v>
      </c>
    </row>
    <row r="971" customFormat="false" ht="13.8" hidden="false" customHeight="false" outlineLevel="0" collapsed="false">
      <c r="B971" s="633" t="n">
        <v>970</v>
      </c>
      <c r="C971" s="0" t="n">
        <v>961</v>
      </c>
      <c r="D971" s="0" t="n">
        <v>959</v>
      </c>
    </row>
    <row r="972" customFormat="false" ht="13.8" hidden="false" customHeight="false" outlineLevel="0" collapsed="false">
      <c r="B972" s="633" t="n">
        <v>971</v>
      </c>
      <c r="C972" s="0" t="n">
        <v>962</v>
      </c>
      <c r="D972" s="0" t="n">
        <v>960</v>
      </c>
    </row>
    <row r="973" customFormat="false" ht="13.8" hidden="false" customHeight="false" outlineLevel="0" collapsed="false">
      <c r="B973" s="633" t="n">
        <v>972</v>
      </c>
      <c r="C973" s="0" t="n">
        <v>963</v>
      </c>
      <c r="D973" s="0" t="n">
        <v>961</v>
      </c>
    </row>
    <row r="974" customFormat="false" ht="13.8" hidden="false" customHeight="false" outlineLevel="0" collapsed="false">
      <c r="B974" s="633" t="n">
        <v>973</v>
      </c>
      <c r="C974" s="0" t="n">
        <v>964</v>
      </c>
      <c r="D974" s="0" t="n">
        <v>962</v>
      </c>
    </row>
    <row r="975" customFormat="false" ht="13.8" hidden="false" customHeight="false" outlineLevel="0" collapsed="false">
      <c r="B975" s="633" t="n">
        <v>974</v>
      </c>
      <c r="C975" s="0" t="n">
        <v>965</v>
      </c>
      <c r="D975" s="0" t="n">
        <v>963</v>
      </c>
    </row>
    <row r="976" customFormat="false" ht="13.8" hidden="false" customHeight="false" outlineLevel="0" collapsed="false">
      <c r="B976" s="633" t="n">
        <v>975</v>
      </c>
      <c r="C976" s="0" t="n">
        <v>966</v>
      </c>
      <c r="D976" s="0" t="n">
        <v>964</v>
      </c>
    </row>
    <row r="977" customFormat="false" ht="13.8" hidden="false" customHeight="false" outlineLevel="0" collapsed="false">
      <c r="B977" s="633" t="n">
        <v>976</v>
      </c>
      <c r="C977" s="0" t="n">
        <v>967</v>
      </c>
      <c r="D977" s="0" t="n">
        <v>965</v>
      </c>
    </row>
    <row r="978" customFormat="false" ht="13.8" hidden="false" customHeight="false" outlineLevel="0" collapsed="false">
      <c r="B978" s="633" t="n">
        <v>977</v>
      </c>
      <c r="C978" s="0" t="n">
        <v>968</v>
      </c>
      <c r="D978" s="0" t="n">
        <v>966</v>
      </c>
    </row>
    <row r="979" customFormat="false" ht="13.8" hidden="false" customHeight="false" outlineLevel="0" collapsed="false">
      <c r="B979" s="633" t="n">
        <v>978</v>
      </c>
      <c r="C979" s="0" t="n">
        <v>969</v>
      </c>
      <c r="D979" s="0" t="n">
        <v>967</v>
      </c>
    </row>
    <row r="980" customFormat="false" ht="13.8" hidden="false" customHeight="false" outlineLevel="0" collapsed="false">
      <c r="B980" s="633" t="n">
        <v>979</v>
      </c>
      <c r="C980" s="0" t="n">
        <v>970</v>
      </c>
      <c r="D980" s="0" t="n">
        <v>968</v>
      </c>
    </row>
    <row r="981" customFormat="false" ht="13.8" hidden="false" customHeight="false" outlineLevel="0" collapsed="false">
      <c r="B981" s="633" t="n">
        <v>980</v>
      </c>
      <c r="C981" s="0" t="n">
        <v>971</v>
      </c>
      <c r="D981" s="0" t="n">
        <v>969</v>
      </c>
    </row>
    <row r="982" customFormat="false" ht="13.8" hidden="false" customHeight="false" outlineLevel="0" collapsed="false">
      <c r="B982" s="633" t="n">
        <v>981</v>
      </c>
      <c r="C982" s="0" t="n">
        <v>972</v>
      </c>
      <c r="D982" s="0" t="n">
        <v>970</v>
      </c>
    </row>
    <row r="983" customFormat="false" ht="13.8" hidden="false" customHeight="false" outlineLevel="0" collapsed="false">
      <c r="B983" s="633" t="n">
        <v>982</v>
      </c>
      <c r="C983" s="0" t="n">
        <v>973</v>
      </c>
      <c r="D983" s="0" t="n">
        <v>971</v>
      </c>
    </row>
    <row r="984" customFormat="false" ht="13.8" hidden="false" customHeight="false" outlineLevel="0" collapsed="false">
      <c r="B984" s="633" t="n">
        <v>983</v>
      </c>
      <c r="C984" s="0" t="n">
        <v>974</v>
      </c>
      <c r="D984" s="0" t="n">
        <v>972</v>
      </c>
    </row>
    <row r="985" customFormat="false" ht="13.8" hidden="false" customHeight="false" outlineLevel="0" collapsed="false">
      <c r="B985" s="633" t="n">
        <v>984</v>
      </c>
      <c r="C985" s="0" t="n">
        <v>975</v>
      </c>
      <c r="D985" s="0" t="n">
        <v>973</v>
      </c>
    </row>
    <row r="986" customFormat="false" ht="13.8" hidden="false" customHeight="false" outlineLevel="0" collapsed="false">
      <c r="B986" s="633" t="n">
        <v>985</v>
      </c>
      <c r="C986" s="0" t="n">
        <v>976</v>
      </c>
      <c r="D986" s="0" t="n">
        <v>974</v>
      </c>
    </row>
    <row r="987" customFormat="false" ht="13.8" hidden="false" customHeight="false" outlineLevel="0" collapsed="false">
      <c r="B987" s="633" t="n">
        <v>986</v>
      </c>
      <c r="C987" s="0" t="n">
        <v>977</v>
      </c>
      <c r="D987" s="0" t="n">
        <v>975</v>
      </c>
    </row>
    <row r="988" customFormat="false" ht="13.8" hidden="false" customHeight="false" outlineLevel="0" collapsed="false">
      <c r="B988" s="633" t="n">
        <v>987</v>
      </c>
      <c r="C988" s="0" t="n">
        <v>978</v>
      </c>
      <c r="D988" s="0" t="n">
        <v>976</v>
      </c>
    </row>
    <row r="989" customFormat="false" ht="13.8" hidden="false" customHeight="false" outlineLevel="0" collapsed="false">
      <c r="B989" s="633" t="n">
        <v>988</v>
      </c>
      <c r="C989" s="0" t="n">
        <v>979</v>
      </c>
      <c r="D989" s="0" t="n">
        <v>977</v>
      </c>
    </row>
    <row r="990" customFormat="false" ht="13.8" hidden="false" customHeight="false" outlineLevel="0" collapsed="false">
      <c r="B990" s="633" t="n">
        <v>989</v>
      </c>
      <c r="C990" s="0" t="n">
        <v>980</v>
      </c>
      <c r="D990" s="0" t="n">
        <v>978</v>
      </c>
    </row>
    <row r="991" customFormat="false" ht="13.8" hidden="false" customHeight="false" outlineLevel="0" collapsed="false">
      <c r="B991" s="633" t="n">
        <v>990</v>
      </c>
      <c r="C991" s="0" t="n">
        <v>981</v>
      </c>
      <c r="D991" s="0" t="n">
        <v>979</v>
      </c>
    </row>
    <row r="992" customFormat="false" ht="13.8" hidden="false" customHeight="false" outlineLevel="0" collapsed="false">
      <c r="B992" s="633" t="n">
        <v>991</v>
      </c>
      <c r="C992" s="0" t="n">
        <v>982</v>
      </c>
      <c r="D992" s="0" t="n">
        <v>980</v>
      </c>
    </row>
    <row r="993" customFormat="false" ht="13.8" hidden="false" customHeight="false" outlineLevel="0" collapsed="false">
      <c r="B993" s="633" t="n">
        <v>992</v>
      </c>
      <c r="C993" s="0" t="n">
        <v>983</v>
      </c>
      <c r="D993" s="0" t="n">
        <v>981</v>
      </c>
    </row>
    <row r="994" customFormat="false" ht="13.8" hidden="false" customHeight="false" outlineLevel="0" collapsed="false">
      <c r="B994" s="633" t="n">
        <v>993</v>
      </c>
      <c r="C994" s="0" t="n">
        <v>984</v>
      </c>
      <c r="D994" s="0" t="n">
        <v>982</v>
      </c>
    </row>
    <row r="995" customFormat="false" ht="13.8" hidden="false" customHeight="false" outlineLevel="0" collapsed="false">
      <c r="B995" s="633" t="n">
        <v>994</v>
      </c>
      <c r="C995" s="0" t="n">
        <v>985</v>
      </c>
      <c r="D995" s="0" t="n">
        <v>983</v>
      </c>
    </row>
    <row r="996" customFormat="false" ht="13.8" hidden="false" customHeight="false" outlineLevel="0" collapsed="false">
      <c r="B996" s="633" t="n">
        <v>995</v>
      </c>
      <c r="C996" s="0" t="n">
        <v>986</v>
      </c>
      <c r="D996" s="0" t="n">
        <v>984</v>
      </c>
    </row>
    <row r="997" customFormat="false" ht="13.8" hidden="false" customHeight="false" outlineLevel="0" collapsed="false">
      <c r="B997" s="633" t="n">
        <v>996</v>
      </c>
      <c r="C997" s="0" t="n">
        <v>987</v>
      </c>
      <c r="D997" s="0" t="n">
        <v>985</v>
      </c>
    </row>
    <row r="998" customFormat="false" ht="13.8" hidden="false" customHeight="false" outlineLevel="0" collapsed="false">
      <c r="B998" s="633" t="n">
        <v>997</v>
      </c>
      <c r="C998" s="0" t="n">
        <v>988</v>
      </c>
      <c r="D998" s="0" t="n">
        <v>986</v>
      </c>
    </row>
    <row r="999" customFormat="false" ht="13.8" hidden="false" customHeight="false" outlineLevel="0" collapsed="false">
      <c r="B999" s="633" t="n">
        <v>998</v>
      </c>
      <c r="C999" s="0" t="n">
        <v>989</v>
      </c>
      <c r="D999" s="0" t="n">
        <v>987</v>
      </c>
    </row>
    <row r="1000" customFormat="false" ht="13.8" hidden="false" customHeight="false" outlineLevel="0" collapsed="false">
      <c r="B1000" s="633" t="n">
        <v>999</v>
      </c>
      <c r="C1000" s="0" t="n">
        <v>990</v>
      </c>
      <c r="D1000" s="0" t="n">
        <v>988</v>
      </c>
    </row>
    <row r="1001" customFormat="false" ht="13.8" hidden="false" customHeight="false" outlineLevel="0" collapsed="false">
      <c r="B1001" s="633" t="n">
        <v>1000</v>
      </c>
      <c r="C1001" s="0" t="n">
        <v>991</v>
      </c>
      <c r="D1001" s="0" t="n">
        <v>989</v>
      </c>
    </row>
    <row r="1002" customFormat="false" ht="13.8" hidden="false" customHeight="false" outlineLevel="0" collapsed="false">
      <c r="B1002" s="633" t="n">
        <v>1001</v>
      </c>
      <c r="C1002" s="0" t="n">
        <v>992</v>
      </c>
      <c r="D1002" s="0" t="n">
        <v>990</v>
      </c>
    </row>
    <row r="1003" customFormat="false" ht="13.8" hidden="false" customHeight="false" outlineLevel="0" collapsed="false">
      <c r="B1003" s="633" t="n">
        <v>1002</v>
      </c>
      <c r="C1003" s="0" t="n">
        <v>993</v>
      </c>
      <c r="D1003" s="0" t="n">
        <v>991</v>
      </c>
    </row>
    <row r="1004" customFormat="false" ht="13.8" hidden="false" customHeight="false" outlineLevel="0" collapsed="false">
      <c r="B1004" s="633" t="n">
        <v>1003</v>
      </c>
      <c r="C1004" s="0" t="n">
        <v>994</v>
      </c>
      <c r="D1004" s="0" t="n">
        <v>992</v>
      </c>
    </row>
    <row r="1005" customFormat="false" ht="13.8" hidden="false" customHeight="false" outlineLevel="0" collapsed="false">
      <c r="B1005" s="633" t="n">
        <v>1004</v>
      </c>
      <c r="C1005" s="0" t="n">
        <v>995</v>
      </c>
      <c r="D1005" s="0" t="n">
        <v>993</v>
      </c>
    </row>
    <row r="1006" customFormat="false" ht="13.8" hidden="false" customHeight="false" outlineLevel="0" collapsed="false">
      <c r="B1006" s="633" t="n">
        <v>1005</v>
      </c>
      <c r="C1006" s="0" t="n">
        <v>996</v>
      </c>
      <c r="D1006" s="0" t="n">
        <v>994</v>
      </c>
    </row>
    <row r="1007" customFormat="false" ht="13.8" hidden="false" customHeight="false" outlineLevel="0" collapsed="false">
      <c r="B1007" s="633" t="n">
        <v>1006</v>
      </c>
      <c r="C1007" s="0" t="n">
        <v>997</v>
      </c>
      <c r="D1007" s="0" t="n">
        <v>995</v>
      </c>
    </row>
    <row r="1008" customFormat="false" ht="13.8" hidden="false" customHeight="false" outlineLevel="0" collapsed="false">
      <c r="B1008" s="633" t="n">
        <v>1007</v>
      </c>
      <c r="C1008" s="0" t="n">
        <v>998</v>
      </c>
      <c r="D1008" s="0" t="n">
        <v>996</v>
      </c>
    </row>
    <row r="1009" customFormat="false" ht="13.8" hidden="false" customHeight="false" outlineLevel="0" collapsed="false">
      <c r="B1009" s="633" t="n">
        <v>1008</v>
      </c>
      <c r="C1009" s="0" t="n">
        <v>999</v>
      </c>
      <c r="D1009" s="0" t="n">
        <v>997</v>
      </c>
    </row>
    <row r="1010" customFormat="false" ht="13.8" hidden="false" customHeight="false" outlineLevel="0" collapsed="false">
      <c r="B1010" s="633" t="n">
        <v>1009</v>
      </c>
      <c r="C1010" s="0" t="n">
        <v>1000</v>
      </c>
      <c r="D1010" s="0" t="n">
        <v>998</v>
      </c>
    </row>
    <row r="1011" customFormat="false" ht="13.8" hidden="false" customHeight="false" outlineLevel="0" collapsed="false">
      <c r="B1011" s="633" t="n">
        <v>1010</v>
      </c>
      <c r="C1011" s="0" t="n">
        <v>1001</v>
      </c>
      <c r="D1011" s="0" t="n">
        <v>999</v>
      </c>
    </row>
    <row r="1012" customFormat="false" ht="13.8" hidden="false" customHeight="false" outlineLevel="0" collapsed="false">
      <c r="B1012" s="633" t="n">
        <v>1011</v>
      </c>
      <c r="C1012" s="0" t="n">
        <v>1002</v>
      </c>
      <c r="D1012" s="0" t="n">
        <v>1000</v>
      </c>
    </row>
    <row r="1013" customFormat="false" ht="13.8" hidden="false" customHeight="false" outlineLevel="0" collapsed="false">
      <c r="B1013" s="633" t="n">
        <v>1012</v>
      </c>
      <c r="C1013" s="0" t="n">
        <v>1003</v>
      </c>
      <c r="D1013" s="0" t="n">
        <v>1001</v>
      </c>
    </row>
    <row r="1014" customFormat="false" ht="13.8" hidden="false" customHeight="false" outlineLevel="0" collapsed="false">
      <c r="B1014" s="633" t="n">
        <v>1013</v>
      </c>
      <c r="C1014" s="0" t="n">
        <v>1004</v>
      </c>
      <c r="D1014" s="0" t="n">
        <v>1002</v>
      </c>
    </row>
    <row r="1015" customFormat="false" ht="13.8" hidden="false" customHeight="false" outlineLevel="0" collapsed="false">
      <c r="B1015" s="633" t="n">
        <v>1014</v>
      </c>
      <c r="C1015" s="0" t="n">
        <v>1005</v>
      </c>
      <c r="D1015" s="0" t="n">
        <v>1003</v>
      </c>
    </row>
    <row r="1016" customFormat="false" ht="13.8" hidden="false" customHeight="false" outlineLevel="0" collapsed="false">
      <c r="B1016" s="633" t="n">
        <v>1015</v>
      </c>
      <c r="C1016" s="0" t="n">
        <v>1006</v>
      </c>
      <c r="D1016" s="0" t="n">
        <v>1004</v>
      </c>
    </row>
    <row r="1017" customFormat="false" ht="13.8" hidden="false" customHeight="false" outlineLevel="0" collapsed="false">
      <c r="B1017" s="633" t="n">
        <v>1016</v>
      </c>
      <c r="C1017" s="0" t="n">
        <v>1007</v>
      </c>
      <c r="D1017" s="0" t="n">
        <v>1005</v>
      </c>
    </row>
    <row r="1018" customFormat="false" ht="13.8" hidden="false" customHeight="false" outlineLevel="0" collapsed="false">
      <c r="B1018" s="633" t="n">
        <v>1017</v>
      </c>
      <c r="C1018" s="0" t="n">
        <v>1008</v>
      </c>
      <c r="D1018" s="0" t="n">
        <v>1006</v>
      </c>
    </row>
    <row r="1019" customFormat="false" ht="13.8" hidden="false" customHeight="false" outlineLevel="0" collapsed="false">
      <c r="B1019" s="633" t="n">
        <v>1018</v>
      </c>
      <c r="C1019" s="0" t="n">
        <v>1009</v>
      </c>
      <c r="D1019" s="0" t="n">
        <v>1007</v>
      </c>
    </row>
    <row r="1020" customFormat="false" ht="13.8" hidden="false" customHeight="false" outlineLevel="0" collapsed="false">
      <c r="B1020" s="633" t="n">
        <v>1019</v>
      </c>
      <c r="C1020" s="0" t="n">
        <v>1010</v>
      </c>
      <c r="D1020" s="0" t="n">
        <v>1008</v>
      </c>
    </row>
    <row r="1021" customFormat="false" ht="13.8" hidden="false" customHeight="false" outlineLevel="0" collapsed="false">
      <c r="B1021" s="633" t="n">
        <v>1020</v>
      </c>
      <c r="C1021" s="0" t="n">
        <v>1011</v>
      </c>
      <c r="D1021" s="0" t="n">
        <v>1009</v>
      </c>
    </row>
    <row r="1022" customFormat="false" ht="13.8" hidden="false" customHeight="false" outlineLevel="0" collapsed="false">
      <c r="B1022" s="633" t="n">
        <v>1021</v>
      </c>
      <c r="C1022" s="0" t="n">
        <v>1012</v>
      </c>
      <c r="D1022" s="0" t="n">
        <v>1010</v>
      </c>
    </row>
    <row r="1023" customFormat="false" ht="13.8" hidden="false" customHeight="false" outlineLevel="0" collapsed="false">
      <c r="B1023" s="633" t="n">
        <v>1022</v>
      </c>
      <c r="C1023" s="0" t="n">
        <v>1013</v>
      </c>
      <c r="D1023" s="0" t="n">
        <v>1011</v>
      </c>
    </row>
    <row r="1024" customFormat="false" ht="13.8" hidden="false" customHeight="false" outlineLevel="0" collapsed="false">
      <c r="B1024" s="633" t="n">
        <v>1023</v>
      </c>
      <c r="C1024" s="0" t="n">
        <v>1014</v>
      </c>
      <c r="D1024" s="0" t="n">
        <v>1012</v>
      </c>
    </row>
    <row r="1025" customFormat="false" ht="13.8" hidden="false" customHeight="false" outlineLevel="0" collapsed="false">
      <c r="B1025" s="633" t="n">
        <v>1024</v>
      </c>
      <c r="C1025" s="0" t="n">
        <v>1015</v>
      </c>
      <c r="D1025" s="0" t="n">
        <v>1013</v>
      </c>
    </row>
    <row r="1026" customFormat="false" ht="13.8" hidden="false" customHeight="false" outlineLevel="0" collapsed="false">
      <c r="B1026" s="633" t="n">
        <v>1025</v>
      </c>
      <c r="C1026" s="0" t="n">
        <v>1016</v>
      </c>
      <c r="D1026" s="0" t="n">
        <v>1014</v>
      </c>
    </row>
    <row r="1027" customFormat="false" ht="13.8" hidden="false" customHeight="false" outlineLevel="0" collapsed="false">
      <c r="B1027" s="633" t="n">
        <v>1026</v>
      </c>
      <c r="C1027" s="0" t="n">
        <v>1017</v>
      </c>
      <c r="D1027" s="0" t="n">
        <v>1015</v>
      </c>
    </row>
    <row r="1028" customFormat="false" ht="13.8" hidden="false" customHeight="false" outlineLevel="0" collapsed="false">
      <c r="B1028" s="633" t="n">
        <v>1027</v>
      </c>
      <c r="C1028" s="0" t="n">
        <v>1018</v>
      </c>
      <c r="D1028" s="0" t="n">
        <v>1016</v>
      </c>
    </row>
    <row r="1029" customFormat="false" ht="13.8" hidden="false" customHeight="false" outlineLevel="0" collapsed="false">
      <c r="B1029" s="633" t="n">
        <v>1028</v>
      </c>
      <c r="C1029" s="0" t="n">
        <v>1019</v>
      </c>
      <c r="D1029" s="0" t="n">
        <v>1017</v>
      </c>
    </row>
    <row r="1030" customFormat="false" ht="13.8" hidden="false" customHeight="false" outlineLevel="0" collapsed="false">
      <c r="B1030" s="633" t="n">
        <v>1029</v>
      </c>
      <c r="C1030" s="0" t="n">
        <v>1020</v>
      </c>
      <c r="D1030" s="0" t="n">
        <v>1018</v>
      </c>
    </row>
    <row r="1031" customFormat="false" ht="13.8" hidden="false" customHeight="false" outlineLevel="0" collapsed="false">
      <c r="B1031" s="633" t="n">
        <v>1030</v>
      </c>
      <c r="C1031" s="0" t="n">
        <v>1021</v>
      </c>
      <c r="D1031" s="0" t="n">
        <v>1019</v>
      </c>
    </row>
    <row r="1032" customFormat="false" ht="13.8" hidden="false" customHeight="false" outlineLevel="0" collapsed="false">
      <c r="B1032" s="633" t="n">
        <v>1031</v>
      </c>
      <c r="C1032" s="0" t="n">
        <v>1022</v>
      </c>
      <c r="D1032" s="0" t="n">
        <v>1020</v>
      </c>
    </row>
    <row r="1033" customFormat="false" ht="13.8" hidden="false" customHeight="false" outlineLevel="0" collapsed="false">
      <c r="B1033" s="633" t="n">
        <v>1032</v>
      </c>
      <c r="C1033" s="0" t="n">
        <v>1023</v>
      </c>
      <c r="D1033" s="0" t="n">
        <v>1021</v>
      </c>
    </row>
    <row r="1034" customFormat="false" ht="13.8" hidden="false" customHeight="false" outlineLevel="0" collapsed="false">
      <c r="B1034" s="633" t="n">
        <v>1033</v>
      </c>
      <c r="C1034" s="0" t="n">
        <v>1024</v>
      </c>
      <c r="D1034" s="0" t="n">
        <v>1022</v>
      </c>
    </row>
    <row r="1035" customFormat="false" ht="13.8" hidden="false" customHeight="false" outlineLevel="0" collapsed="false">
      <c r="B1035" s="633" t="n">
        <v>1034</v>
      </c>
      <c r="C1035" s="0" t="n">
        <v>1025</v>
      </c>
      <c r="D1035" s="0" t="n">
        <v>1023</v>
      </c>
    </row>
    <row r="1036" customFormat="false" ht="13.8" hidden="false" customHeight="false" outlineLevel="0" collapsed="false">
      <c r="B1036" s="633" t="n">
        <v>1035</v>
      </c>
      <c r="C1036" s="0" t="n">
        <v>1026</v>
      </c>
      <c r="D1036" s="0" t="n">
        <v>1024</v>
      </c>
    </row>
    <row r="1037" customFormat="false" ht="13.8" hidden="false" customHeight="false" outlineLevel="0" collapsed="false">
      <c r="B1037" s="633" t="n">
        <v>1036</v>
      </c>
      <c r="C1037" s="0" t="n">
        <v>1027</v>
      </c>
      <c r="D1037" s="0" t="n">
        <v>1025</v>
      </c>
    </row>
    <row r="1038" customFormat="false" ht="13.8" hidden="false" customHeight="false" outlineLevel="0" collapsed="false">
      <c r="B1038" s="633" t="n">
        <v>1037</v>
      </c>
      <c r="C1038" s="0" t="n">
        <v>1028</v>
      </c>
      <c r="D1038" s="0" t="n">
        <v>1026</v>
      </c>
    </row>
    <row r="1039" customFormat="false" ht="13.8" hidden="false" customHeight="false" outlineLevel="0" collapsed="false">
      <c r="B1039" s="633" t="n">
        <v>1038</v>
      </c>
      <c r="C1039" s="0" t="n">
        <v>1029</v>
      </c>
      <c r="D1039" s="0" t="n">
        <v>1027</v>
      </c>
    </row>
    <row r="1040" customFormat="false" ht="13.8" hidden="false" customHeight="false" outlineLevel="0" collapsed="false">
      <c r="B1040" s="633" t="n">
        <v>1039</v>
      </c>
      <c r="C1040" s="0" t="n">
        <v>1030</v>
      </c>
      <c r="D1040" s="0" t="n">
        <v>1028</v>
      </c>
    </row>
    <row r="1041" customFormat="false" ht="13.8" hidden="false" customHeight="false" outlineLevel="0" collapsed="false">
      <c r="B1041" s="633" t="n">
        <v>1040</v>
      </c>
      <c r="C1041" s="0" t="n">
        <v>1031</v>
      </c>
      <c r="D1041" s="0" t="n">
        <v>1029</v>
      </c>
    </row>
    <row r="1042" customFormat="false" ht="13.8" hidden="false" customHeight="false" outlineLevel="0" collapsed="false">
      <c r="B1042" s="633" t="n">
        <v>1041</v>
      </c>
      <c r="C1042" s="0" t="n">
        <v>1032</v>
      </c>
      <c r="D1042" s="0" t="n">
        <v>1030</v>
      </c>
    </row>
    <row r="1043" customFormat="false" ht="13.8" hidden="false" customHeight="false" outlineLevel="0" collapsed="false">
      <c r="B1043" s="633" t="n">
        <v>1042</v>
      </c>
      <c r="C1043" s="0" t="n">
        <v>1033</v>
      </c>
      <c r="D1043" s="0" t="n">
        <v>1031</v>
      </c>
    </row>
    <row r="1044" customFormat="false" ht="13.8" hidden="false" customHeight="false" outlineLevel="0" collapsed="false">
      <c r="B1044" s="633" t="n">
        <v>1043</v>
      </c>
      <c r="C1044" s="0" t="n">
        <v>1034</v>
      </c>
      <c r="D1044" s="0" t="n">
        <v>1032</v>
      </c>
    </row>
    <row r="1045" customFormat="false" ht="13.8" hidden="false" customHeight="false" outlineLevel="0" collapsed="false">
      <c r="B1045" s="633" t="n">
        <v>1044</v>
      </c>
      <c r="C1045" s="0" t="n">
        <v>1035</v>
      </c>
      <c r="D1045" s="0" t="n">
        <v>1033</v>
      </c>
    </row>
    <row r="1046" customFormat="false" ht="13.8" hidden="false" customHeight="false" outlineLevel="0" collapsed="false">
      <c r="B1046" s="633" t="n">
        <v>1045</v>
      </c>
      <c r="C1046" s="0" t="n">
        <v>1036</v>
      </c>
      <c r="D1046" s="0" t="n">
        <v>1034</v>
      </c>
    </row>
    <row r="1047" customFormat="false" ht="13.8" hidden="false" customHeight="false" outlineLevel="0" collapsed="false">
      <c r="B1047" s="633" t="n">
        <v>1046</v>
      </c>
      <c r="C1047" s="0" t="n">
        <v>1037</v>
      </c>
      <c r="D1047" s="0" t="n">
        <v>1035</v>
      </c>
    </row>
    <row r="1048" customFormat="false" ht="13.8" hidden="false" customHeight="false" outlineLevel="0" collapsed="false">
      <c r="B1048" s="633" t="n">
        <v>1047</v>
      </c>
      <c r="C1048" s="0" t="n">
        <v>1038</v>
      </c>
      <c r="D1048" s="0" t="n">
        <v>1036</v>
      </c>
    </row>
    <row r="1049" customFormat="false" ht="13.8" hidden="false" customHeight="false" outlineLevel="0" collapsed="false">
      <c r="B1049" s="633" t="n">
        <v>1048</v>
      </c>
      <c r="C1049" s="0" t="n">
        <v>1039</v>
      </c>
      <c r="D1049" s="0" t="n">
        <v>1037</v>
      </c>
    </row>
    <row r="1050" customFormat="false" ht="13.8" hidden="false" customHeight="false" outlineLevel="0" collapsed="false">
      <c r="B1050" s="633" t="n">
        <v>1049</v>
      </c>
      <c r="C1050" s="0" t="n">
        <v>1040</v>
      </c>
      <c r="D1050" s="0" t="n">
        <v>1038</v>
      </c>
    </row>
    <row r="1051" customFormat="false" ht="13.8" hidden="false" customHeight="false" outlineLevel="0" collapsed="false">
      <c r="B1051" s="633" t="n">
        <v>1050</v>
      </c>
      <c r="C1051" s="0" t="n">
        <v>1041</v>
      </c>
      <c r="D1051" s="0" t="n">
        <v>1039</v>
      </c>
    </row>
    <row r="1052" customFormat="false" ht="13.8" hidden="false" customHeight="false" outlineLevel="0" collapsed="false">
      <c r="B1052" s="633" t="n">
        <v>1051</v>
      </c>
      <c r="C1052" s="0" t="n">
        <v>1042</v>
      </c>
      <c r="D1052" s="0" t="n">
        <v>1040</v>
      </c>
    </row>
    <row r="1053" customFormat="false" ht="13.8" hidden="false" customHeight="false" outlineLevel="0" collapsed="false">
      <c r="B1053" s="633" t="n">
        <v>1052</v>
      </c>
      <c r="C1053" s="0" t="n">
        <v>1043</v>
      </c>
      <c r="D1053" s="0" t="n">
        <v>1041</v>
      </c>
    </row>
    <row r="1054" customFormat="false" ht="13.8" hidden="false" customHeight="false" outlineLevel="0" collapsed="false">
      <c r="B1054" s="633" t="n">
        <v>1053</v>
      </c>
      <c r="C1054" s="0" t="n">
        <v>1044</v>
      </c>
      <c r="D1054" s="0" t="n">
        <v>1042</v>
      </c>
    </row>
    <row r="1055" customFormat="false" ht="13.8" hidden="false" customHeight="false" outlineLevel="0" collapsed="false">
      <c r="B1055" s="633" t="n">
        <v>1054</v>
      </c>
      <c r="C1055" s="0" t="n">
        <v>1045</v>
      </c>
      <c r="D1055" s="0" t="n">
        <v>1043</v>
      </c>
    </row>
    <row r="1056" customFormat="false" ht="13.8" hidden="false" customHeight="false" outlineLevel="0" collapsed="false">
      <c r="B1056" s="633" t="n">
        <v>1055</v>
      </c>
      <c r="C1056" s="0" t="n">
        <v>1046</v>
      </c>
      <c r="D1056" s="0" t="n">
        <v>1044</v>
      </c>
    </row>
    <row r="1057" customFormat="false" ht="13.8" hidden="false" customHeight="false" outlineLevel="0" collapsed="false">
      <c r="B1057" s="633" t="n">
        <v>1056</v>
      </c>
      <c r="C1057" s="0" t="n">
        <v>1047</v>
      </c>
      <c r="D1057" s="0" t="n">
        <v>1045</v>
      </c>
    </row>
    <row r="1058" customFormat="false" ht="13.8" hidden="false" customHeight="false" outlineLevel="0" collapsed="false">
      <c r="B1058" s="633" t="n">
        <v>1057</v>
      </c>
      <c r="C1058" s="0" t="n">
        <v>1048</v>
      </c>
      <c r="D1058" s="0" t="n">
        <v>1046</v>
      </c>
    </row>
    <row r="1059" customFormat="false" ht="13.8" hidden="false" customHeight="false" outlineLevel="0" collapsed="false">
      <c r="B1059" s="633" t="n">
        <v>1058</v>
      </c>
      <c r="C1059" s="0" t="n">
        <v>1049</v>
      </c>
      <c r="D1059" s="0" t="n">
        <v>1047</v>
      </c>
    </row>
    <row r="1060" customFormat="false" ht="13.8" hidden="false" customHeight="false" outlineLevel="0" collapsed="false">
      <c r="B1060" s="633" t="n">
        <v>1059</v>
      </c>
      <c r="C1060" s="0" t="n">
        <v>1050</v>
      </c>
      <c r="D1060" s="0" t="n">
        <v>1048</v>
      </c>
    </row>
    <row r="1061" customFormat="false" ht="13.8" hidden="false" customHeight="false" outlineLevel="0" collapsed="false">
      <c r="B1061" s="633" t="n">
        <v>1060</v>
      </c>
      <c r="C1061" s="0" t="n">
        <v>1051</v>
      </c>
      <c r="D1061" s="0" t="n">
        <v>1049</v>
      </c>
    </row>
    <row r="1062" customFormat="false" ht="13.8" hidden="false" customHeight="false" outlineLevel="0" collapsed="false">
      <c r="B1062" s="633" t="n">
        <v>1061</v>
      </c>
      <c r="C1062" s="0" t="n">
        <v>1052</v>
      </c>
      <c r="D1062" s="0" t="n">
        <v>1050</v>
      </c>
    </row>
    <row r="1063" customFormat="false" ht="13.8" hidden="false" customHeight="false" outlineLevel="0" collapsed="false">
      <c r="B1063" s="633" t="n">
        <v>1062</v>
      </c>
      <c r="C1063" s="0" t="n">
        <v>1053</v>
      </c>
      <c r="D1063" s="0" t="n">
        <v>1051</v>
      </c>
    </row>
    <row r="1064" customFormat="false" ht="13.8" hidden="false" customHeight="false" outlineLevel="0" collapsed="false">
      <c r="B1064" s="633" t="n">
        <v>1063</v>
      </c>
      <c r="C1064" s="0" t="n">
        <v>1054</v>
      </c>
      <c r="D1064" s="0" t="n">
        <v>1052</v>
      </c>
    </row>
    <row r="1065" customFormat="false" ht="13.8" hidden="false" customHeight="false" outlineLevel="0" collapsed="false">
      <c r="B1065" s="633" t="n">
        <v>1064</v>
      </c>
      <c r="C1065" s="0" t="n">
        <v>1055</v>
      </c>
      <c r="D1065" s="0" t="n">
        <v>1053</v>
      </c>
    </row>
    <row r="1066" customFormat="false" ht="13.8" hidden="false" customHeight="false" outlineLevel="0" collapsed="false">
      <c r="B1066" s="633" t="n">
        <v>1065</v>
      </c>
      <c r="C1066" s="0" t="n">
        <v>1056</v>
      </c>
      <c r="D1066" s="0" t="n">
        <v>1054</v>
      </c>
    </row>
    <row r="1067" customFormat="false" ht="13.8" hidden="false" customHeight="false" outlineLevel="0" collapsed="false">
      <c r="B1067" s="633" t="n">
        <v>1066</v>
      </c>
      <c r="C1067" s="0" t="n">
        <v>1057</v>
      </c>
      <c r="D1067" s="0" t="n">
        <v>1055</v>
      </c>
    </row>
    <row r="1068" customFormat="false" ht="13.8" hidden="false" customHeight="false" outlineLevel="0" collapsed="false">
      <c r="B1068" s="633" t="n">
        <v>1067</v>
      </c>
      <c r="C1068" s="0" t="n">
        <v>1058</v>
      </c>
      <c r="D1068" s="0" t="n">
        <v>1056</v>
      </c>
    </row>
    <row r="1069" customFormat="false" ht="13.8" hidden="false" customHeight="false" outlineLevel="0" collapsed="false">
      <c r="B1069" s="633" t="n">
        <v>1068</v>
      </c>
      <c r="C1069" s="0" t="n">
        <v>1059</v>
      </c>
      <c r="D1069" s="0" t="n">
        <v>1057</v>
      </c>
    </row>
    <row r="1070" customFormat="false" ht="13.8" hidden="false" customHeight="false" outlineLevel="0" collapsed="false">
      <c r="B1070" s="633" t="n">
        <v>1069</v>
      </c>
      <c r="C1070" s="0" t="n">
        <v>1060</v>
      </c>
      <c r="D1070" s="0" t="n">
        <v>1058</v>
      </c>
    </row>
    <row r="1071" customFormat="false" ht="13.8" hidden="false" customHeight="false" outlineLevel="0" collapsed="false">
      <c r="B1071" s="633" t="n">
        <v>1070</v>
      </c>
      <c r="C1071" s="0" t="n">
        <v>1061</v>
      </c>
      <c r="D1071" s="0" t="n">
        <v>1059</v>
      </c>
    </row>
    <row r="1072" customFormat="false" ht="13.8" hidden="false" customHeight="false" outlineLevel="0" collapsed="false">
      <c r="B1072" s="633" t="n">
        <v>1071</v>
      </c>
      <c r="C1072" s="0" t="n">
        <v>1062</v>
      </c>
      <c r="D1072" s="0" t="n">
        <v>1060</v>
      </c>
    </row>
    <row r="1073" customFormat="false" ht="13.8" hidden="false" customHeight="false" outlineLevel="0" collapsed="false">
      <c r="B1073" s="633" t="n">
        <v>1072</v>
      </c>
      <c r="C1073" s="0" t="n">
        <v>1063</v>
      </c>
      <c r="D1073" s="0" t="n">
        <v>1061</v>
      </c>
    </row>
    <row r="1074" customFormat="false" ht="13.8" hidden="false" customHeight="false" outlineLevel="0" collapsed="false">
      <c r="B1074" s="633" t="n">
        <v>1073</v>
      </c>
      <c r="C1074" s="0" t="n">
        <v>1064</v>
      </c>
      <c r="D1074" s="0" t="n">
        <v>1062</v>
      </c>
    </row>
    <row r="1075" customFormat="false" ht="13.8" hidden="false" customHeight="false" outlineLevel="0" collapsed="false">
      <c r="B1075" s="633" t="n">
        <v>1074</v>
      </c>
      <c r="C1075" s="0" t="n">
        <v>1065</v>
      </c>
      <c r="D1075" s="0" t="n">
        <v>1063</v>
      </c>
    </row>
    <row r="1076" customFormat="false" ht="13.8" hidden="false" customHeight="false" outlineLevel="0" collapsed="false">
      <c r="B1076" s="633" t="n">
        <v>1075</v>
      </c>
      <c r="C1076" s="0" t="n">
        <v>1066</v>
      </c>
      <c r="D1076" s="0" t="n">
        <v>1064</v>
      </c>
    </row>
    <row r="1077" customFormat="false" ht="13.8" hidden="false" customHeight="false" outlineLevel="0" collapsed="false">
      <c r="B1077" s="633" t="n">
        <v>1076</v>
      </c>
      <c r="C1077" s="0" t="n">
        <v>1067</v>
      </c>
      <c r="D1077" s="0" t="n">
        <v>1065</v>
      </c>
    </row>
    <row r="1078" customFormat="false" ht="13.8" hidden="false" customHeight="false" outlineLevel="0" collapsed="false">
      <c r="B1078" s="633" t="n">
        <v>1077</v>
      </c>
      <c r="C1078" s="0" t="n">
        <v>1068</v>
      </c>
      <c r="D1078" s="0" t="n">
        <v>1066</v>
      </c>
    </row>
    <row r="1079" customFormat="false" ht="13.8" hidden="false" customHeight="false" outlineLevel="0" collapsed="false">
      <c r="B1079" s="633" t="n">
        <v>1078</v>
      </c>
      <c r="C1079" s="0" t="n">
        <v>1069</v>
      </c>
      <c r="D1079" s="0" t="n">
        <v>1067</v>
      </c>
    </row>
    <row r="1080" customFormat="false" ht="13.8" hidden="false" customHeight="false" outlineLevel="0" collapsed="false">
      <c r="B1080" s="633" t="n">
        <v>1079</v>
      </c>
      <c r="C1080" s="0" t="n">
        <v>1070</v>
      </c>
      <c r="D1080" s="0" t="n">
        <v>1068</v>
      </c>
    </row>
    <row r="1081" customFormat="false" ht="13.8" hidden="false" customHeight="false" outlineLevel="0" collapsed="false">
      <c r="B1081" s="633" t="n">
        <v>1080</v>
      </c>
      <c r="C1081" s="0" t="n">
        <v>1071</v>
      </c>
      <c r="D1081" s="0" t="n">
        <v>1069</v>
      </c>
    </row>
    <row r="1082" customFormat="false" ht="13.8" hidden="false" customHeight="false" outlineLevel="0" collapsed="false">
      <c r="B1082" s="633" t="n">
        <v>1081</v>
      </c>
      <c r="C1082" s="0" t="n">
        <v>1072</v>
      </c>
      <c r="D1082" s="0" t="n">
        <v>1070</v>
      </c>
    </row>
    <row r="1083" customFormat="false" ht="13.8" hidden="false" customHeight="false" outlineLevel="0" collapsed="false">
      <c r="B1083" s="633" t="n">
        <v>1082</v>
      </c>
      <c r="C1083" s="0" t="n">
        <v>1073</v>
      </c>
      <c r="D1083" s="0" t="n">
        <v>1071</v>
      </c>
    </row>
    <row r="1084" customFormat="false" ht="13.8" hidden="false" customHeight="false" outlineLevel="0" collapsed="false">
      <c r="B1084" s="633" t="n">
        <v>1083</v>
      </c>
      <c r="C1084" s="0" t="n">
        <v>1074</v>
      </c>
      <c r="D1084" s="0" t="n">
        <v>1072</v>
      </c>
    </row>
    <row r="1085" customFormat="false" ht="13.8" hidden="false" customHeight="false" outlineLevel="0" collapsed="false">
      <c r="B1085" s="633" t="n">
        <v>1084</v>
      </c>
      <c r="C1085" s="0" t="n">
        <v>1075</v>
      </c>
      <c r="D1085" s="0" t="n">
        <v>1073</v>
      </c>
    </row>
    <row r="1086" customFormat="false" ht="13.8" hidden="false" customHeight="false" outlineLevel="0" collapsed="false">
      <c r="B1086" s="633" t="n">
        <v>1085</v>
      </c>
      <c r="C1086" s="0" t="n">
        <v>1076</v>
      </c>
      <c r="D1086" s="0" t="n">
        <v>1074</v>
      </c>
    </row>
    <row r="1087" customFormat="false" ht="13.8" hidden="false" customHeight="false" outlineLevel="0" collapsed="false">
      <c r="B1087" s="633" t="n">
        <v>1086</v>
      </c>
      <c r="C1087" s="0" t="n">
        <v>1077</v>
      </c>
      <c r="D1087" s="0" t="n">
        <v>1075</v>
      </c>
    </row>
    <row r="1088" customFormat="false" ht="13.8" hidden="false" customHeight="false" outlineLevel="0" collapsed="false">
      <c r="B1088" s="633" t="n">
        <v>1087</v>
      </c>
      <c r="C1088" s="0" t="n">
        <v>1078</v>
      </c>
      <c r="D1088" s="0" t="n">
        <v>1076</v>
      </c>
    </row>
    <row r="1089" customFormat="false" ht="13.8" hidden="false" customHeight="false" outlineLevel="0" collapsed="false">
      <c r="B1089" s="633" t="n">
        <v>1088</v>
      </c>
      <c r="C1089" s="0" t="n">
        <v>1079</v>
      </c>
      <c r="D1089" s="0" t="n">
        <v>1077</v>
      </c>
    </row>
    <row r="1090" customFormat="false" ht="13.8" hidden="false" customHeight="false" outlineLevel="0" collapsed="false">
      <c r="B1090" s="633" t="n">
        <v>1089</v>
      </c>
      <c r="C1090" s="0" t="n">
        <v>1080</v>
      </c>
      <c r="D1090" s="0" t="n">
        <v>1078</v>
      </c>
    </row>
    <row r="1091" customFormat="false" ht="13.8" hidden="false" customHeight="false" outlineLevel="0" collapsed="false">
      <c r="B1091" s="633" t="n">
        <v>1090</v>
      </c>
      <c r="C1091" s="0" t="n">
        <v>1081</v>
      </c>
      <c r="D1091" s="0" t="n">
        <v>1079</v>
      </c>
    </row>
    <row r="1092" customFormat="false" ht="13.8" hidden="false" customHeight="false" outlineLevel="0" collapsed="false">
      <c r="B1092" s="633" t="n">
        <v>1091</v>
      </c>
      <c r="C1092" s="0" t="n">
        <v>1082</v>
      </c>
      <c r="D1092" s="0" t="n">
        <v>1080</v>
      </c>
    </row>
    <row r="1093" customFormat="false" ht="13.8" hidden="false" customHeight="false" outlineLevel="0" collapsed="false">
      <c r="B1093" s="633" t="n">
        <v>1092</v>
      </c>
      <c r="C1093" s="0" t="n">
        <v>1083</v>
      </c>
      <c r="D1093" s="0" t="n">
        <v>1081</v>
      </c>
    </row>
    <row r="1094" customFormat="false" ht="13.8" hidden="false" customHeight="false" outlineLevel="0" collapsed="false">
      <c r="B1094" s="633" t="n">
        <v>1093</v>
      </c>
      <c r="C1094" s="0" t="n">
        <v>1084</v>
      </c>
      <c r="D1094" s="0" t="n">
        <v>1082</v>
      </c>
    </row>
    <row r="1095" customFormat="false" ht="13.8" hidden="false" customHeight="false" outlineLevel="0" collapsed="false">
      <c r="B1095" s="633" t="n">
        <v>1094</v>
      </c>
      <c r="C1095" s="0" t="n">
        <v>1085</v>
      </c>
      <c r="D1095" s="0" t="n">
        <v>1083</v>
      </c>
    </row>
    <row r="1096" customFormat="false" ht="13.8" hidden="false" customHeight="false" outlineLevel="0" collapsed="false">
      <c r="B1096" s="633" t="n">
        <v>1095</v>
      </c>
      <c r="C1096" s="0" t="n">
        <v>1086</v>
      </c>
      <c r="D1096" s="0" t="n">
        <v>1084</v>
      </c>
    </row>
    <row r="1097" customFormat="false" ht="13.8" hidden="false" customHeight="false" outlineLevel="0" collapsed="false">
      <c r="B1097" s="633" t="n">
        <v>1096</v>
      </c>
      <c r="C1097" s="0" t="n">
        <v>1087</v>
      </c>
      <c r="D1097" s="0" t="n">
        <v>1085</v>
      </c>
    </row>
    <row r="1098" customFormat="false" ht="13.8" hidden="false" customHeight="false" outlineLevel="0" collapsed="false">
      <c r="B1098" s="633" t="n">
        <v>1097</v>
      </c>
      <c r="C1098" s="0" t="n">
        <v>1088</v>
      </c>
      <c r="D1098" s="0" t="n">
        <v>1086</v>
      </c>
    </row>
    <row r="1099" customFormat="false" ht="13.8" hidden="false" customHeight="false" outlineLevel="0" collapsed="false">
      <c r="B1099" s="633" t="n">
        <v>1098</v>
      </c>
      <c r="C1099" s="0" t="n">
        <v>1089</v>
      </c>
      <c r="D1099" s="0" t="n">
        <v>1087</v>
      </c>
    </row>
    <row r="1100" customFormat="false" ht="13.8" hidden="false" customHeight="false" outlineLevel="0" collapsed="false">
      <c r="B1100" s="633" t="n">
        <v>1099</v>
      </c>
      <c r="C1100" s="0" t="n">
        <v>1090</v>
      </c>
      <c r="D1100" s="0" t="n">
        <v>1088</v>
      </c>
    </row>
    <row r="1101" customFormat="false" ht="13.8" hidden="false" customHeight="false" outlineLevel="0" collapsed="false">
      <c r="B1101" s="633" t="n">
        <v>1100</v>
      </c>
      <c r="C1101" s="0" t="n">
        <v>1091</v>
      </c>
      <c r="D1101" s="0" t="n">
        <v>1089</v>
      </c>
    </row>
    <row r="1102" customFormat="false" ht="13.8" hidden="false" customHeight="false" outlineLevel="0" collapsed="false">
      <c r="B1102" s="633" t="n">
        <v>1101</v>
      </c>
      <c r="C1102" s="0" t="n">
        <v>1092</v>
      </c>
      <c r="D1102" s="0" t="n">
        <v>1090</v>
      </c>
    </row>
    <row r="1103" customFormat="false" ht="13.8" hidden="false" customHeight="false" outlineLevel="0" collapsed="false">
      <c r="B1103" s="633" t="n">
        <v>1102</v>
      </c>
      <c r="C1103" s="0" t="n">
        <v>1093</v>
      </c>
      <c r="D1103" s="0" t="n">
        <v>1091</v>
      </c>
    </row>
    <row r="1104" customFormat="false" ht="13.8" hidden="false" customHeight="false" outlineLevel="0" collapsed="false">
      <c r="B1104" s="633" t="n">
        <v>1103</v>
      </c>
      <c r="C1104" s="0" t="n">
        <v>1094</v>
      </c>
      <c r="D1104" s="0" t="n">
        <v>1092</v>
      </c>
    </row>
    <row r="1105" customFormat="false" ht="13.8" hidden="false" customHeight="false" outlineLevel="0" collapsed="false">
      <c r="B1105" s="633" t="n">
        <v>1104</v>
      </c>
      <c r="C1105" s="0" t="n">
        <v>1095</v>
      </c>
      <c r="D1105" s="0" t="n">
        <v>1093</v>
      </c>
    </row>
    <row r="1106" customFormat="false" ht="13.8" hidden="false" customHeight="false" outlineLevel="0" collapsed="false">
      <c r="B1106" s="633" t="n">
        <v>1105</v>
      </c>
      <c r="C1106" s="0" t="n">
        <v>1096</v>
      </c>
      <c r="D1106" s="0" t="n">
        <v>1094</v>
      </c>
    </row>
    <row r="1107" customFormat="false" ht="13.8" hidden="false" customHeight="false" outlineLevel="0" collapsed="false">
      <c r="B1107" s="633" t="n">
        <v>1106</v>
      </c>
      <c r="C1107" s="0" t="n">
        <v>1097</v>
      </c>
      <c r="D1107" s="0" t="n">
        <v>1095</v>
      </c>
    </row>
    <row r="1108" customFormat="false" ht="13.8" hidden="false" customHeight="false" outlineLevel="0" collapsed="false">
      <c r="B1108" s="633" t="n">
        <v>1107</v>
      </c>
      <c r="C1108" s="0" t="n">
        <v>1098</v>
      </c>
      <c r="D1108" s="0" t="n">
        <v>1096</v>
      </c>
    </row>
    <row r="1109" customFormat="false" ht="13.8" hidden="false" customHeight="false" outlineLevel="0" collapsed="false">
      <c r="B1109" s="633" t="n">
        <v>1108</v>
      </c>
      <c r="C1109" s="0" t="n">
        <v>1099</v>
      </c>
      <c r="D1109" s="0" t="n">
        <v>1097</v>
      </c>
    </row>
    <row r="1110" customFormat="false" ht="13.8" hidden="false" customHeight="false" outlineLevel="0" collapsed="false">
      <c r="B1110" s="633" t="n">
        <v>1109</v>
      </c>
      <c r="C1110" s="0" t="n">
        <v>1100</v>
      </c>
      <c r="D1110" s="0" t="n">
        <v>1098</v>
      </c>
    </row>
    <row r="1111" customFormat="false" ht="13.8" hidden="false" customHeight="false" outlineLevel="0" collapsed="false">
      <c r="B1111" s="633" t="n">
        <v>1110</v>
      </c>
      <c r="C1111" s="0" t="n">
        <v>1101</v>
      </c>
      <c r="D1111" s="0" t="n">
        <v>1099</v>
      </c>
    </row>
    <row r="1112" customFormat="false" ht="13.8" hidden="false" customHeight="false" outlineLevel="0" collapsed="false">
      <c r="B1112" s="633" t="n">
        <v>1111</v>
      </c>
      <c r="C1112" s="0" t="n">
        <v>1102</v>
      </c>
      <c r="D1112" s="0" t="n">
        <v>1100</v>
      </c>
    </row>
    <row r="1113" customFormat="false" ht="13.8" hidden="false" customHeight="false" outlineLevel="0" collapsed="false">
      <c r="B1113" s="633" t="n">
        <v>1112</v>
      </c>
      <c r="C1113" s="0" t="n">
        <v>1103</v>
      </c>
      <c r="D1113" s="0" t="n">
        <v>1101</v>
      </c>
    </row>
    <row r="1114" customFormat="false" ht="13.8" hidden="false" customHeight="false" outlineLevel="0" collapsed="false">
      <c r="B1114" s="633" t="n">
        <v>1113</v>
      </c>
      <c r="C1114" s="0" t="n">
        <v>1104</v>
      </c>
      <c r="D1114" s="0" t="n">
        <v>1102</v>
      </c>
    </row>
    <row r="1115" customFormat="false" ht="13.8" hidden="false" customHeight="false" outlineLevel="0" collapsed="false">
      <c r="B1115" s="633" t="n">
        <v>1114</v>
      </c>
      <c r="C1115" s="0" t="n">
        <v>1105</v>
      </c>
      <c r="D1115" s="0" t="n">
        <v>1103</v>
      </c>
    </row>
    <row r="1116" customFormat="false" ht="13.8" hidden="false" customHeight="false" outlineLevel="0" collapsed="false">
      <c r="B1116" s="633" t="n">
        <v>1115</v>
      </c>
      <c r="C1116" s="0" t="n">
        <v>1106</v>
      </c>
      <c r="D1116" s="0" t="n">
        <v>1104</v>
      </c>
    </row>
    <row r="1117" customFormat="false" ht="13.8" hidden="false" customHeight="false" outlineLevel="0" collapsed="false">
      <c r="B1117" s="633" t="n">
        <v>1116</v>
      </c>
      <c r="C1117" s="0" t="n">
        <v>1107</v>
      </c>
      <c r="D1117" s="0" t="n">
        <v>1105</v>
      </c>
    </row>
    <row r="1118" customFormat="false" ht="13.8" hidden="false" customHeight="false" outlineLevel="0" collapsed="false">
      <c r="B1118" s="633" t="n">
        <v>1117</v>
      </c>
      <c r="C1118" s="0" t="n">
        <v>1108</v>
      </c>
      <c r="D1118" s="0" t="n">
        <v>1106</v>
      </c>
    </row>
    <row r="1119" customFormat="false" ht="13.8" hidden="false" customHeight="false" outlineLevel="0" collapsed="false">
      <c r="B1119" s="633" t="n">
        <v>1118</v>
      </c>
      <c r="C1119" s="0" t="n">
        <v>1109</v>
      </c>
      <c r="D1119" s="0" t="n">
        <v>1107</v>
      </c>
    </row>
    <row r="1120" customFormat="false" ht="13.8" hidden="false" customHeight="false" outlineLevel="0" collapsed="false">
      <c r="B1120" s="633" t="n">
        <v>1119</v>
      </c>
      <c r="C1120" s="0" t="n">
        <v>1110</v>
      </c>
      <c r="D1120" s="0" t="n">
        <v>1108</v>
      </c>
    </row>
    <row r="1121" customFormat="false" ht="13.8" hidden="false" customHeight="false" outlineLevel="0" collapsed="false">
      <c r="B1121" s="633" t="n">
        <v>1120</v>
      </c>
      <c r="C1121" s="0" t="n">
        <v>1111</v>
      </c>
      <c r="D1121" s="0" t="n">
        <v>1109</v>
      </c>
    </row>
    <row r="1122" customFormat="false" ht="13.8" hidden="false" customHeight="false" outlineLevel="0" collapsed="false">
      <c r="B1122" s="633" t="n">
        <v>1121</v>
      </c>
      <c r="C1122" s="0" t="n">
        <v>1112</v>
      </c>
      <c r="D1122" s="0" t="n">
        <v>1110</v>
      </c>
    </row>
    <row r="1123" customFormat="false" ht="13.8" hidden="false" customHeight="false" outlineLevel="0" collapsed="false">
      <c r="B1123" s="633" t="n">
        <v>1122</v>
      </c>
      <c r="C1123" s="0" t="n">
        <v>1113</v>
      </c>
      <c r="D1123" s="0" t="n">
        <v>1111</v>
      </c>
    </row>
    <row r="1124" customFormat="false" ht="13.8" hidden="false" customHeight="false" outlineLevel="0" collapsed="false">
      <c r="B1124" s="633" t="n">
        <v>1123</v>
      </c>
      <c r="C1124" s="0" t="n">
        <v>1114</v>
      </c>
      <c r="D1124" s="0" t="n">
        <v>1112</v>
      </c>
    </row>
    <row r="1125" customFormat="false" ht="13.8" hidden="false" customHeight="false" outlineLevel="0" collapsed="false">
      <c r="B1125" s="633" t="n">
        <v>1124</v>
      </c>
      <c r="C1125" s="0" t="n">
        <v>1115</v>
      </c>
      <c r="D1125" s="0" t="n">
        <v>1113</v>
      </c>
    </row>
    <row r="1126" customFormat="false" ht="13.8" hidden="false" customHeight="false" outlineLevel="0" collapsed="false">
      <c r="B1126" s="633" t="n">
        <v>1125</v>
      </c>
      <c r="C1126" s="0" t="n">
        <v>1116</v>
      </c>
      <c r="D1126" s="0" t="n">
        <v>1114</v>
      </c>
    </row>
    <row r="1127" customFormat="false" ht="13.8" hidden="false" customHeight="false" outlineLevel="0" collapsed="false">
      <c r="B1127" s="633" t="n">
        <v>1126</v>
      </c>
      <c r="C1127" s="0" t="n">
        <v>1117</v>
      </c>
      <c r="D1127" s="0" t="n">
        <v>1115</v>
      </c>
    </row>
    <row r="1128" customFormat="false" ht="13.8" hidden="false" customHeight="false" outlineLevel="0" collapsed="false">
      <c r="B1128" s="633" t="n">
        <v>1127</v>
      </c>
      <c r="C1128" s="0" t="n">
        <v>1118</v>
      </c>
      <c r="D1128" s="0" t="n">
        <v>1116</v>
      </c>
    </row>
    <row r="1129" customFormat="false" ht="13.8" hidden="false" customHeight="false" outlineLevel="0" collapsed="false">
      <c r="B1129" s="633" t="n">
        <v>1128</v>
      </c>
      <c r="C1129" s="0" t="n">
        <v>1119</v>
      </c>
      <c r="D1129" s="0" t="n">
        <v>1117</v>
      </c>
    </row>
    <row r="1130" customFormat="false" ht="13.8" hidden="false" customHeight="false" outlineLevel="0" collapsed="false">
      <c r="B1130" s="633" t="n">
        <v>1129</v>
      </c>
      <c r="C1130" s="0" t="n">
        <v>1120</v>
      </c>
      <c r="D1130" s="0" t="n">
        <v>1118</v>
      </c>
    </row>
    <row r="1131" customFormat="false" ht="13.8" hidden="false" customHeight="false" outlineLevel="0" collapsed="false">
      <c r="B1131" s="633" t="n">
        <v>1130</v>
      </c>
      <c r="C1131" s="0" t="n">
        <v>1121</v>
      </c>
      <c r="D1131" s="0" t="n">
        <v>1119</v>
      </c>
    </row>
    <row r="1132" customFormat="false" ht="13.8" hidden="false" customHeight="false" outlineLevel="0" collapsed="false">
      <c r="B1132" s="633" t="n">
        <v>1131</v>
      </c>
      <c r="C1132" s="0" t="n">
        <v>1122</v>
      </c>
      <c r="D1132" s="0" t="n">
        <v>1120</v>
      </c>
    </row>
    <row r="1133" customFormat="false" ht="13.8" hidden="false" customHeight="false" outlineLevel="0" collapsed="false">
      <c r="B1133" s="633" t="n">
        <v>1132</v>
      </c>
      <c r="C1133" s="0" t="n">
        <v>1123</v>
      </c>
      <c r="D1133" s="0" t="n">
        <v>1121</v>
      </c>
    </row>
    <row r="1134" customFormat="false" ht="13.8" hidden="false" customHeight="false" outlineLevel="0" collapsed="false">
      <c r="B1134" s="633" t="n">
        <v>1133</v>
      </c>
      <c r="C1134" s="0" t="n">
        <v>1124</v>
      </c>
      <c r="D1134" s="0" t="n">
        <v>1122</v>
      </c>
    </row>
    <row r="1135" customFormat="false" ht="13.8" hidden="false" customHeight="false" outlineLevel="0" collapsed="false">
      <c r="B1135" s="633" t="n">
        <v>1134</v>
      </c>
      <c r="C1135" s="0" t="n">
        <v>1125</v>
      </c>
      <c r="D1135" s="0" t="n">
        <v>1123</v>
      </c>
    </row>
    <row r="1136" customFormat="false" ht="13.8" hidden="false" customHeight="false" outlineLevel="0" collapsed="false">
      <c r="B1136" s="633" t="n">
        <v>1135</v>
      </c>
      <c r="C1136" s="0" t="n">
        <v>1126</v>
      </c>
      <c r="D1136" s="0" t="n">
        <v>1124</v>
      </c>
    </row>
    <row r="1137" customFormat="false" ht="13.8" hidden="false" customHeight="false" outlineLevel="0" collapsed="false">
      <c r="B1137" s="633" t="n">
        <v>1136</v>
      </c>
      <c r="C1137" s="0" t="n">
        <v>1127</v>
      </c>
      <c r="D1137" s="0" t="n">
        <v>1125</v>
      </c>
    </row>
    <row r="1138" customFormat="false" ht="13.8" hidden="false" customHeight="false" outlineLevel="0" collapsed="false">
      <c r="B1138" s="633" t="n">
        <v>1137</v>
      </c>
      <c r="C1138" s="0" t="n">
        <v>1128</v>
      </c>
      <c r="D1138" s="0" t="n">
        <v>1126</v>
      </c>
    </row>
    <row r="1139" customFormat="false" ht="13.8" hidden="false" customHeight="false" outlineLevel="0" collapsed="false">
      <c r="B1139" s="633" t="n">
        <v>1138</v>
      </c>
      <c r="C1139" s="0" t="n">
        <v>1129</v>
      </c>
      <c r="D1139" s="0" t="n">
        <v>1127</v>
      </c>
    </row>
    <row r="1140" customFormat="false" ht="13.8" hidden="false" customHeight="false" outlineLevel="0" collapsed="false">
      <c r="B1140" s="633" t="n">
        <v>1139</v>
      </c>
      <c r="C1140" s="0" t="n">
        <v>1130</v>
      </c>
      <c r="D1140" s="0" t="n">
        <v>1128</v>
      </c>
    </row>
    <row r="1141" customFormat="false" ht="13.8" hidden="false" customHeight="false" outlineLevel="0" collapsed="false">
      <c r="B1141" s="633" t="n">
        <v>1140</v>
      </c>
      <c r="C1141" s="0" t="n">
        <v>1131</v>
      </c>
      <c r="D1141" s="0" t="n">
        <v>1129</v>
      </c>
    </row>
    <row r="1142" customFormat="false" ht="13.8" hidden="false" customHeight="false" outlineLevel="0" collapsed="false">
      <c r="B1142" s="633" t="n">
        <v>1141</v>
      </c>
      <c r="C1142" s="0" t="n">
        <v>1132</v>
      </c>
      <c r="D1142" s="0" t="n">
        <v>1130</v>
      </c>
    </row>
    <row r="1143" customFormat="false" ht="13.8" hidden="false" customHeight="false" outlineLevel="0" collapsed="false">
      <c r="B1143" s="633" t="n">
        <v>1142</v>
      </c>
      <c r="C1143" s="0" t="n">
        <v>1133</v>
      </c>
      <c r="D1143" s="0" t="n">
        <v>1131</v>
      </c>
    </row>
    <row r="1144" customFormat="false" ht="13.8" hidden="false" customHeight="false" outlineLevel="0" collapsed="false">
      <c r="B1144" s="633" t="n">
        <v>1143</v>
      </c>
      <c r="C1144" s="0" t="n">
        <v>1134</v>
      </c>
      <c r="D1144" s="0" t="n">
        <v>1132</v>
      </c>
    </row>
    <row r="1145" customFormat="false" ht="13.8" hidden="false" customHeight="false" outlineLevel="0" collapsed="false">
      <c r="B1145" s="633" t="n">
        <v>1144</v>
      </c>
      <c r="C1145" s="0" t="n">
        <v>1135</v>
      </c>
      <c r="D1145" s="0" t="n">
        <v>1133</v>
      </c>
    </row>
    <row r="1146" customFormat="false" ht="13.8" hidden="false" customHeight="false" outlineLevel="0" collapsed="false">
      <c r="B1146" s="633" t="n">
        <v>1145</v>
      </c>
      <c r="C1146" s="0" t="n">
        <v>1136</v>
      </c>
      <c r="D1146" s="0" t="n">
        <v>1134</v>
      </c>
    </row>
    <row r="1147" customFormat="false" ht="13.8" hidden="false" customHeight="false" outlineLevel="0" collapsed="false">
      <c r="B1147" s="633" t="n">
        <v>1146</v>
      </c>
      <c r="C1147" s="0" t="n">
        <v>1137</v>
      </c>
      <c r="D1147" s="0" t="n">
        <v>1135</v>
      </c>
    </row>
    <row r="1148" customFormat="false" ht="13.8" hidden="false" customHeight="false" outlineLevel="0" collapsed="false">
      <c r="B1148" s="633" t="n">
        <v>1147</v>
      </c>
      <c r="C1148" s="0" t="n">
        <v>1138</v>
      </c>
      <c r="D1148" s="0" t="n">
        <v>1136</v>
      </c>
    </row>
    <row r="1149" customFormat="false" ht="13.8" hidden="false" customHeight="false" outlineLevel="0" collapsed="false">
      <c r="B1149" s="633" t="n">
        <v>1148</v>
      </c>
      <c r="C1149" s="0" t="n">
        <v>1139</v>
      </c>
      <c r="D1149" s="0" t="n">
        <v>1137</v>
      </c>
    </row>
    <row r="1150" customFormat="false" ht="13.8" hidden="false" customHeight="false" outlineLevel="0" collapsed="false">
      <c r="B1150" s="633" t="n">
        <v>1149</v>
      </c>
      <c r="C1150" s="0" t="n">
        <v>1140</v>
      </c>
      <c r="D1150" s="0" t="n">
        <v>1138</v>
      </c>
    </row>
    <row r="1151" customFormat="false" ht="13.8" hidden="false" customHeight="false" outlineLevel="0" collapsed="false">
      <c r="B1151" s="633" t="n">
        <v>1150</v>
      </c>
      <c r="C1151" s="0" t="n">
        <v>1141</v>
      </c>
      <c r="D1151" s="0" t="n">
        <v>1139</v>
      </c>
    </row>
    <row r="1152" customFormat="false" ht="13.8" hidden="false" customHeight="false" outlineLevel="0" collapsed="false">
      <c r="B1152" s="633" t="n">
        <v>1151</v>
      </c>
      <c r="C1152" s="0" t="n">
        <v>1142</v>
      </c>
      <c r="D1152" s="0" t="n">
        <v>1140</v>
      </c>
    </row>
    <row r="1153" customFormat="false" ht="13.8" hidden="false" customHeight="false" outlineLevel="0" collapsed="false">
      <c r="B1153" s="633" t="n">
        <v>1152</v>
      </c>
      <c r="C1153" s="0" t="n">
        <v>1143</v>
      </c>
      <c r="D1153" s="0" t="n">
        <v>1141</v>
      </c>
    </row>
    <row r="1154" customFormat="false" ht="13.8" hidden="false" customHeight="false" outlineLevel="0" collapsed="false">
      <c r="B1154" s="633" t="n">
        <v>1153</v>
      </c>
      <c r="C1154" s="0" t="n">
        <v>1144</v>
      </c>
      <c r="D1154" s="0" t="n">
        <v>1142</v>
      </c>
    </row>
    <row r="1155" customFormat="false" ht="13.8" hidden="false" customHeight="false" outlineLevel="0" collapsed="false">
      <c r="B1155" s="633" t="n">
        <v>1154</v>
      </c>
      <c r="C1155" s="0" t="n">
        <v>1145</v>
      </c>
      <c r="D1155" s="0" t="n">
        <v>1143</v>
      </c>
    </row>
    <row r="1156" customFormat="false" ht="13.8" hidden="false" customHeight="false" outlineLevel="0" collapsed="false">
      <c r="B1156" s="633" t="n">
        <v>1155</v>
      </c>
      <c r="C1156" s="0" t="n">
        <v>1146</v>
      </c>
      <c r="D1156" s="0" t="n">
        <v>1144</v>
      </c>
    </row>
    <row r="1157" customFormat="false" ht="13.8" hidden="false" customHeight="false" outlineLevel="0" collapsed="false">
      <c r="B1157" s="633" t="n">
        <v>1156</v>
      </c>
      <c r="C1157" s="0" t="n">
        <v>1147</v>
      </c>
      <c r="D1157" s="0" t="n">
        <v>1145</v>
      </c>
    </row>
    <row r="1158" customFormat="false" ht="13.8" hidden="false" customHeight="false" outlineLevel="0" collapsed="false">
      <c r="B1158" s="633" t="n">
        <v>1157</v>
      </c>
      <c r="C1158" s="0" t="n">
        <v>1148</v>
      </c>
      <c r="D1158" s="0" t="n">
        <v>1146</v>
      </c>
    </row>
    <row r="1159" customFormat="false" ht="13.8" hidden="false" customHeight="false" outlineLevel="0" collapsed="false">
      <c r="B1159" s="633" t="n">
        <v>1158</v>
      </c>
      <c r="C1159" s="0" t="n">
        <v>1149</v>
      </c>
      <c r="D1159" s="0" t="n">
        <v>1147</v>
      </c>
    </row>
    <row r="1160" customFormat="false" ht="13.8" hidden="false" customHeight="false" outlineLevel="0" collapsed="false">
      <c r="B1160" s="633" t="n">
        <v>1159</v>
      </c>
      <c r="C1160" s="0" t="n">
        <v>1150</v>
      </c>
      <c r="D1160" s="0" t="n">
        <v>1148</v>
      </c>
    </row>
    <row r="1161" customFormat="false" ht="13.8" hidden="false" customHeight="false" outlineLevel="0" collapsed="false">
      <c r="B1161" s="633" t="n">
        <v>1160</v>
      </c>
      <c r="C1161" s="0" t="n">
        <v>1151</v>
      </c>
      <c r="D1161" s="0" t="n">
        <v>1149</v>
      </c>
    </row>
    <row r="1162" customFormat="false" ht="13.8" hidden="false" customHeight="false" outlineLevel="0" collapsed="false">
      <c r="B1162" s="633" t="n">
        <v>1161</v>
      </c>
      <c r="C1162" s="0" t="n">
        <v>1152</v>
      </c>
      <c r="D1162" s="0" t="n">
        <v>1150</v>
      </c>
    </row>
    <row r="1163" customFormat="false" ht="13.8" hidden="false" customHeight="false" outlineLevel="0" collapsed="false">
      <c r="B1163" s="633" t="n">
        <v>1162</v>
      </c>
      <c r="C1163" s="0" t="n">
        <v>1153</v>
      </c>
      <c r="D1163" s="0" t="n">
        <v>1151</v>
      </c>
    </row>
    <row r="1164" customFormat="false" ht="13.8" hidden="false" customHeight="false" outlineLevel="0" collapsed="false">
      <c r="B1164" s="633" t="n">
        <v>1163</v>
      </c>
      <c r="C1164" s="0" t="n">
        <v>1154</v>
      </c>
      <c r="D1164" s="0" t="n">
        <v>1152</v>
      </c>
    </row>
    <row r="1165" customFormat="false" ht="13.8" hidden="false" customHeight="false" outlineLevel="0" collapsed="false">
      <c r="B1165" s="633" t="n">
        <v>1164</v>
      </c>
      <c r="C1165" s="0" t="n">
        <v>1155</v>
      </c>
      <c r="D1165" s="0" t="n">
        <v>1153</v>
      </c>
    </row>
    <row r="1166" customFormat="false" ht="13.8" hidden="false" customHeight="false" outlineLevel="0" collapsed="false">
      <c r="B1166" s="633" t="n">
        <v>1165</v>
      </c>
      <c r="C1166" s="0" t="n">
        <v>1156</v>
      </c>
      <c r="D1166" s="0" t="n">
        <v>1154</v>
      </c>
    </row>
    <row r="1167" customFormat="false" ht="13.8" hidden="false" customHeight="false" outlineLevel="0" collapsed="false">
      <c r="B1167" s="633" t="n">
        <v>1166</v>
      </c>
      <c r="C1167" s="0" t="n">
        <v>1157</v>
      </c>
      <c r="D1167" s="0" t="n">
        <v>1155</v>
      </c>
    </row>
    <row r="1168" customFormat="false" ht="13.8" hidden="false" customHeight="false" outlineLevel="0" collapsed="false">
      <c r="B1168" s="633" t="n">
        <v>1167</v>
      </c>
      <c r="C1168" s="0" t="n">
        <v>1158</v>
      </c>
      <c r="D1168" s="0" t="n">
        <v>1156</v>
      </c>
    </row>
    <row r="1169" customFormat="false" ht="13.8" hidden="false" customHeight="false" outlineLevel="0" collapsed="false">
      <c r="B1169" s="633" t="n">
        <v>1168</v>
      </c>
      <c r="C1169" s="0" t="n">
        <v>1159</v>
      </c>
      <c r="D1169" s="0" t="n">
        <v>1157</v>
      </c>
    </row>
    <row r="1170" customFormat="false" ht="13.8" hidden="false" customHeight="false" outlineLevel="0" collapsed="false">
      <c r="B1170" s="633" t="n">
        <v>1169</v>
      </c>
      <c r="C1170" s="0" t="n">
        <v>1160</v>
      </c>
      <c r="D1170" s="0" t="n">
        <v>1158</v>
      </c>
    </row>
    <row r="1171" customFormat="false" ht="13.8" hidden="false" customHeight="false" outlineLevel="0" collapsed="false">
      <c r="B1171" s="633" t="n">
        <v>1170</v>
      </c>
      <c r="C1171" s="0" t="n">
        <v>1161</v>
      </c>
      <c r="D1171" s="0" t="n">
        <v>1159</v>
      </c>
    </row>
    <row r="1172" customFormat="false" ht="13.8" hidden="false" customHeight="false" outlineLevel="0" collapsed="false">
      <c r="B1172" s="633" t="n">
        <v>1171</v>
      </c>
      <c r="C1172" s="0" t="n">
        <v>1162</v>
      </c>
      <c r="D1172" s="0" t="n">
        <v>1160</v>
      </c>
    </row>
    <row r="1173" customFormat="false" ht="13.8" hidden="false" customHeight="false" outlineLevel="0" collapsed="false">
      <c r="B1173" s="633" t="n">
        <v>1172</v>
      </c>
      <c r="C1173" s="0" t="n">
        <v>1163</v>
      </c>
      <c r="D1173" s="0" t="n">
        <v>1161</v>
      </c>
    </row>
    <row r="1174" customFormat="false" ht="13.8" hidden="false" customHeight="false" outlineLevel="0" collapsed="false">
      <c r="B1174" s="633" t="n">
        <v>1173</v>
      </c>
      <c r="C1174" s="0" t="n">
        <v>1164</v>
      </c>
      <c r="D1174" s="0" t="n">
        <v>1162</v>
      </c>
    </row>
    <row r="1175" customFormat="false" ht="13.8" hidden="false" customHeight="false" outlineLevel="0" collapsed="false">
      <c r="B1175" s="633" t="n">
        <v>1174</v>
      </c>
      <c r="C1175" s="0" t="n">
        <v>1165</v>
      </c>
      <c r="D1175" s="0" t="n">
        <v>1163</v>
      </c>
    </row>
    <row r="1176" customFormat="false" ht="13.8" hidden="false" customHeight="false" outlineLevel="0" collapsed="false">
      <c r="B1176" s="633" t="n">
        <v>1175</v>
      </c>
      <c r="C1176" s="0" t="n">
        <v>1166</v>
      </c>
      <c r="D1176" s="0" t="n">
        <v>1164</v>
      </c>
    </row>
    <row r="1177" customFormat="false" ht="13.8" hidden="false" customHeight="false" outlineLevel="0" collapsed="false">
      <c r="B1177" s="633" t="n">
        <v>1176</v>
      </c>
      <c r="C1177" s="0" t="n">
        <v>1167</v>
      </c>
      <c r="D1177" s="0" t="n">
        <v>1165</v>
      </c>
    </row>
    <row r="1178" customFormat="false" ht="13.8" hidden="false" customHeight="false" outlineLevel="0" collapsed="false">
      <c r="B1178" s="633" t="n">
        <v>1177</v>
      </c>
      <c r="C1178" s="0" t="n">
        <v>1168</v>
      </c>
      <c r="D1178" s="0" t="n">
        <v>1166</v>
      </c>
    </row>
    <row r="1179" customFormat="false" ht="13.8" hidden="false" customHeight="false" outlineLevel="0" collapsed="false">
      <c r="B1179" s="633" t="n">
        <v>1178</v>
      </c>
      <c r="C1179" s="0" t="n">
        <v>1169</v>
      </c>
      <c r="D1179" s="0" t="n">
        <v>1167</v>
      </c>
    </row>
    <row r="1180" customFormat="false" ht="13.8" hidden="false" customHeight="false" outlineLevel="0" collapsed="false">
      <c r="B1180" s="633" t="n">
        <v>1179</v>
      </c>
      <c r="C1180" s="0" t="n">
        <v>1170</v>
      </c>
      <c r="D1180" s="0" t="n">
        <v>1168</v>
      </c>
    </row>
    <row r="1181" customFormat="false" ht="13.8" hidden="false" customHeight="false" outlineLevel="0" collapsed="false">
      <c r="B1181" s="633" t="n">
        <v>1180</v>
      </c>
      <c r="C1181" s="0" t="n">
        <v>1171</v>
      </c>
      <c r="D1181" s="0" t="n">
        <v>1169</v>
      </c>
    </row>
    <row r="1182" customFormat="false" ht="13.8" hidden="false" customHeight="false" outlineLevel="0" collapsed="false">
      <c r="B1182" s="633" t="n">
        <v>1181</v>
      </c>
      <c r="C1182" s="0" t="n">
        <v>1172</v>
      </c>
      <c r="D1182" s="0" t="n">
        <v>1170</v>
      </c>
    </row>
    <row r="1183" customFormat="false" ht="13.8" hidden="false" customHeight="false" outlineLevel="0" collapsed="false">
      <c r="B1183" s="633" t="n">
        <v>1182</v>
      </c>
      <c r="C1183" s="0" t="n">
        <v>1173</v>
      </c>
      <c r="D1183" s="0" t="n">
        <v>1171</v>
      </c>
    </row>
    <row r="1184" customFormat="false" ht="13.8" hidden="false" customHeight="false" outlineLevel="0" collapsed="false">
      <c r="B1184" s="633" t="n">
        <v>1183</v>
      </c>
      <c r="C1184" s="0" t="n">
        <v>1174</v>
      </c>
      <c r="D1184" s="0" t="n">
        <v>1172</v>
      </c>
    </row>
    <row r="1185" customFormat="false" ht="13.8" hidden="false" customHeight="false" outlineLevel="0" collapsed="false">
      <c r="B1185" s="633" t="n">
        <v>1184</v>
      </c>
      <c r="C1185" s="0" t="n">
        <v>1175</v>
      </c>
      <c r="D1185" s="0" t="n">
        <v>1173</v>
      </c>
    </row>
    <row r="1186" customFormat="false" ht="13.8" hidden="false" customHeight="false" outlineLevel="0" collapsed="false">
      <c r="B1186" s="633" t="n">
        <v>1185</v>
      </c>
      <c r="C1186" s="0" t="n">
        <v>1176</v>
      </c>
      <c r="D1186" s="0" t="n">
        <v>1174</v>
      </c>
    </row>
    <row r="1187" customFormat="false" ht="13.8" hidden="false" customHeight="false" outlineLevel="0" collapsed="false">
      <c r="B1187" s="633" t="n">
        <v>1186</v>
      </c>
      <c r="C1187" s="0" t="n">
        <v>1177</v>
      </c>
      <c r="D1187" s="0" t="n">
        <v>1175</v>
      </c>
    </row>
    <row r="1188" customFormat="false" ht="13.8" hidden="false" customHeight="false" outlineLevel="0" collapsed="false">
      <c r="B1188" s="633" t="n">
        <v>1187</v>
      </c>
      <c r="C1188" s="0" t="n">
        <v>1178</v>
      </c>
      <c r="D1188" s="0" t="n">
        <v>1176</v>
      </c>
    </row>
    <row r="1189" customFormat="false" ht="13.8" hidden="false" customHeight="false" outlineLevel="0" collapsed="false">
      <c r="B1189" s="633" t="n">
        <v>1188</v>
      </c>
      <c r="C1189" s="0" t="n">
        <v>1179</v>
      </c>
      <c r="D1189" s="0" t="n">
        <v>1177</v>
      </c>
    </row>
    <row r="1190" customFormat="false" ht="13.8" hidden="false" customHeight="false" outlineLevel="0" collapsed="false">
      <c r="B1190" s="633" t="n">
        <v>1189</v>
      </c>
      <c r="C1190" s="0" t="n">
        <v>1180</v>
      </c>
      <c r="D1190" s="0" t="n">
        <v>1178</v>
      </c>
    </row>
    <row r="1191" customFormat="false" ht="13.8" hidden="false" customHeight="false" outlineLevel="0" collapsed="false">
      <c r="B1191" s="633" t="n">
        <v>1190</v>
      </c>
      <c r="C1191" s="0" t="n">
        <v>1181</v>
      </c>
      <c r="D1191" s="0" t="n">
        <v>1179</v>
      </c>
    </row>
    <row r="1192" customFormat="false" ht="13.8" hidden="false" customHeight="false" outlineLevel="0" collapsed="false">
      <c r="B1192" s="633" t="n">
        <v>1191</v>
      </c>
      <c r="C1192" s="0" t="n">
        <v>1182</v>
      </c>
      <c r="D1192" s="0" t="n">
        <v>1180</v>
      </c>
    </row>
    <row r="1193" customFormat="false" ht="13.8" hidden="false" customHeight="false" outlineLevel="0" collapsed="false">
      <c r="B1193" s="633" t="n">
        <v>1192</v>
      </c>
      <c r="C1193" s="0" t="n">
        <v>1183</v>
      </c>
      <c r="D1193" s="0" t="n">
        <v>1181</v>
      </c>
    </row>
    <row r="1194" customFormat="false" ht="13.8" hidden="false" customHeight="false" outlineLevel="0" collapsed="false">
      <c r="B1194" s="633" t="n">
        <v>1193</v>
      </c>
      <c r="C1194" s="0" t="n">
        <v>1184</v>
      </c>
      <c r="D1194" s="0" t="n">
        <v>1182</v>
      </c>
    </row>
    <row r="1195" customFormat="false" ht="13.8" hidden="false" customHeight="false" outlineLevel="0" collapsed="false">
      <c r="B1195" s="633" t="n">
        <v>1194</v>
      </c>
      <c r="C1195" s="0" t="n">
        <v>1185</v>
      </c>
      <c r="D1195" s="0" t="n">
        <v>1183</v>
      </c>
    </row>
    <row r="1196" customFormat="false" ht="13.8" hidden="false" customHeight="false" outlineLevel="0" collapsed="false">
      <c r="B1196" s="633" t="n">
        <v>1195</v>
      </c>
      <c r="C1196" s="0" t="n">
        <v>1186</v>
      </c>
      <c r="D1196" s="0" t="n">
        <v>1184</v>
      </c>
    </row>
    <row r="1197" customFormat="false" ht="13.8" hidden="false" customHeight="false" outlineLevel="0" collapsed="false">
      <c r="B1197" s="633" t="n">
        <v>1196</v>
      </c>
      <c r="C1197" s="0" t="n">
        <v>1187</v>
      </c>
      <c r="D1197" s="0" t="n">
        <v>1185</v>
      </c>
    </row>
    <row r="1198" customFormat="false" ht="13.8" hidden="false" customHeight="false" outlineLevel="0" collapsed="false">
      <c r="B1198" s="633" t="n">
        <v>1197</v>
      </c>
      <c r="C1198" s="0" t="n">
        <v>1188</v>
      </c>
      <c r="D1198" s="0" t="n">
        <v>1186</v>
      </c>
    </row>
    <row r="1199" customFormat="false" ht="13.8" hidden="false" customHeight="false" outlineLevel="0" collapsed="false">
      <c r="B1199" s="633" t="n">
        <v>1198</v>
      </c>
      <c r="C1199" s="0" t="n">
        <v>1189</v>
      </c>
      <c r="D1199" s="0" t="n">
        <v>1187</v>
      </c>
    </row>
    <row r="1200" customFormat="false" ht="13.8" hidden="false" customHeight="false" outlineLevel="0" collapsed="false">
      <c r="B1200" s="633" t="n">
        <v>1199</v>
      </c>
      <c r="C1200" s="0" t="n">
        <v>1190</v>
      </c>
      <c r="D1200" s="0" t="n">
        <v>1188</v>
      </c>
    </row>
    <row r="1201" customFormat="false" ht="13.8" hidden="false" customHeight="false" outlineLevel="0" collapsed="false">
      <c r="B1201" s="633" t="n">
        <v>1200</v>
      </c>
      <c r="C1201" s="0" t="n">
        <v>1191</v>
      </c>
      <c r="D1201" s="0" t="n">
        <v>1189</v>
      </c>
    </row>
    <row r="1202" customFormat="false" ht="13.8" hidden="false" customHeight="false" outlineLevel="0" collapsed="false">
      <c r="B1202" s="633" t="n">
        <v>1201</v>
      </c>
      <c r="C1202" s="0" t="n">
        <v>1192</v>
      </c>
      <c r="D1202" s="0" t="n">
        <v>1190</v>
      </c>
    </row>
    <row r="1203" customFormat="false" ht="13.8" hidden="false" customHeight="false" outlineLevel="0" collapsed="false">
      <c r="B1203" s="633" t="n">
        <v>1202</v>
      </c>
      <c r="C1203" s="0" t="n">
        <v>1193</v>
      </c>
      <c r="D1203" s="0" t="n">
        <v>1191</v>
      </c>
    </row>
    <row r="1204" customFormat="false" ht="13.8" hidden="false" customHeight="false" outlineLevel="0" collapsed="false">
      <c r="B1204" s="633" t="n">
        <v>1203</v>
      </c>
      <c r="C1204" s="0" t="n">
        <v>1194</v>
      </c>
      <c r="D1204" s="0" t="n">
        <v>1192</v>
      </c>
    </row>
    <row r="1205" customFormat="false" ht="13.8" hidden="false" customHeight="false" outlineLevel="0" collapsed="false">
      <c r="B1205" s="633" t="n">
        <v>1204</v>
      </c>
      <c r="C1205" s="0" t="n">
        <v>1195</v>
      </c>
      <c r="D1205" s="0" t="n">
        <v>1193</v>
      </c>
    </row>
    <row r="1206" customFormat="false" ht="13.8" hidden="false" customHeight="false" outlineLevel="0" collapsed="false">
      <c r="B1206" s="633" t="n">
        <v>1205</v>
      </c>
      <c r="C1206" s="0" t="n">
        <v>1196</v>
      </c>
      <c r="D1206" s="0" t="n">
        <v>1194</v>
      </c>
    </row>
    <row r="1207" customFormat="false" ht="13.8" hidden="false" customHeight="false" outlineLevel="0" collapsed="false">
      <c r="B1207" s="633" t="n">
        <v>1206</v>
      </c>
      <c r="C1207" s="0" t="n">
        <v>1197</v>
      </c>
      <c r="D1207" s="0" t="n">
        <v>1195</v>
      </c>
    </row>
    <row r="1208" customFormat="false" ht="13.8" hidden="false" customHeight="false" outlineLevel="0" collapsed="false">
      <c r="B1208" s="633" t="n">
        <v>1207</v>
      </c>
      <c r="C1208" s="0" t="n">
        <v>1198</v>
      </c>
      <c r="D1208" s="0" t="n">
        <v>1196</v>
      </c>
    </row>
    <row r="1209" customFormat="false" ht="13.8" hidden="false" customHeight="false" outlineLevel="0" collapsed="false">
      <c r="B1209" s="633" t="n">
        <v>1208</v>
      </c>
      <c r="C1209" s="0" t="n">
        <v>1199</v>
      </c>
      <c r="D1209" s="0" t="n">
        <v>1197</v>
      </c>
    </row>
    <row r="1210" customFormat="false" ht="13.8" hidden="false" customHeight="false" outlineLevel="0" collapsed="false">
      <c r="B1210" s="633" t="n">
        <v>1209</v>
      </c>
      <c r="C1210" s="0" t="n">
        <v>1200</v>
      </c>
      <c r="D1210" s="0" t="n">
        <v>1198</v>
      </c>
    </row>
    <row r="1211" customFormat="false" ht="13.8" hidden="false" customHeight="false" outlineLevel="0" collapsed="false">
      <c r="B1211" s="633" t="n">
        <v>1210</v>
      </c>
      <c r="C1211" s="0" t="n">
        <v>1201</v>
      </c>
      <c r="D1211" s="0" t="n">
        <v>1199</v>
      </c>
    </row>
    <row r="1212" customFormat="false" ht="13.8" hidden="false" customHeight="false" outlineLevel="0" collapsed="false">
      <c r="B1212" s="633" t="n">
        <v>1211</v>
      </c>
      <c r="C1212" s="0" t="n">
        <v>1202</v>
      </c>
      <c r="D1212" s="0" t="n">
        <v>1200</v>
      </c>
    </row>
    <row r="1213" customFormat="false" ht="13.8" hidden="false" customHeight="false" outlineLevel="0" collapsed="false">
      <c r="B1213" s="633" t="n">
        <v>1212</v>
      </c>
      <c r="C1213" s="0" t="n">
        <v>1203</v>
      </c>
      <c r="D1213" s="0" t="n">
        <v>1201</v>
      </c>
    </row>
    <row r="1214" customFormat="false" ht="13.8" hidden="false" customHeight="false" outlineLevel="0" collapsed="false">
      <c r="B1214" s="633" t="n">
        <v>1213</v>
      </c>
      <c r="C1214" s="0" t="n">
        <v>1204</v>
      </c>
      <c r="D1214" s="0" t="n">
        <v>1202</v>
      </c>
    </row>
    <row r="1215" customFormat="false" ht="13.8" hidden="false" customHeight="false" outlineLevel="0" collapsed="false">
      <c r="B1215" s="633" t="n">
        <v>1214</v>
      </c>
      <c r="C1215" s="0" t="n">
        <v>1205</v>
      </c>
      <c r="D1215" s="0" t="n">
        <v>1203</v>
      </c>
    </row>
    <row r="1216" customFormat="false" ht="13.8" hidden="false" customHeight="false" outlineLevel="0" collapsed="false">
      <c r="B1216" s="633" t="n">
        <v>1215</v>
      </c>
      <c r="C1216" s="0" t="n">
        <v>1206</v>
      </c>
      <c r="D1216" s="0" t="n">
        <v>1204</v>
      </c>
    </row>
    <row r="1217" customFormat="false" ht="13.8" hidden="false" customHeight="false" outlineLevel="0" collapsed="false">
      <c r="B1217" s="633" t="n">
        <v>1216</v>
      </c>
      <c r="C1217" s="0" t="n">
        <v>1207</v>
      </c>
      <c r="D1217" s="0" t="n">
        <v>1205</v>
      </c>
    </row>
    <row r="1218" customFormat="false" ht="13.8" hidden="false" customHeight="false" outlineLevel="0" collapsed="false">
      <c r="B1218" s="633" t="n">
        <v>1217</v>
      </c>
      <c r="C1218" s="0" t="n">
        <v>1208</v>
      </c>
      <c r="D1218" s="0" t="n">
        <v>1206</v>
      </c>
    </row>
    <row r="1219" customFormat="false" ht="13.8" hidden="false" customHeight="false" outlineLevel="0" collapsed="false">
      <c r="B1219" s="633" t="n">
        <v>1218</v>
      </c>
      <c r="C1219" s="0" t="n">
        <v>1209</v>
      </c>
      <c r="D1219" s="0" t="n">
        <v>1207</v>
      </c>
    </row>
    <row r="1220" customFormat="false" ht="13.8" hidden="false" customHeight="false" outlineLevel="0" collapsed="false">
      <c r="B1220" s="633" t="n">
        <v>1219</v>
      </c>
      <c r="C1220" s="0" t="n">
        <v>1210</v>
      </c>
      <c r="D1220" s="0" t="n">
        <v>1208</v>
      </c>
    </row>
    <row r="1221" customFormat="false" ht="13.8" hidden="false" customHeight="false" outlineLevel="0" collapsed="false">
      <c r="B1221" s="633" t="n">
        <v>1220</v>
      </c>
      <c r="C1221" s="0" t="n">
        <v>1211</v>
      </c>
      <c r="D1221" s="0" t="n">
        <v>1209</v>
      </c>
    </row>
    <row r="1222" customFormat="false" ht="13.8" hidden="false" customHeight="false" outlineLevel="0" collapsed="false">
      <c r="B1222" s="633" t="n">
        <v>1221</v>
      </c>
      <c r="C1222" s="0" t="n">
        <v>1212</v>
      </c>
      <c r="D1222" s="0" t="n">
        <v>1210</v>
      </c>
    </row>
    <row r="1223" customFormat="false" ht="13.8" hidden="false" customHeight="false" outlineLevel="0" collapsed="false">
      <c r="B1223" s="633" t="n">
        <v>1222</v>
      </c>
      <c r="C1223" s="0" t="n">
        <v>1213</v>
      </c>
      <c r="D1223" s="0" t="n">
        <v>1211</v>
      </c>
    </row>
    <row r="1224" customFormat="false" ht="13.8" hidden="false" customHeight="false" outlineLevel="0" collapsed="false">
      <c r="B1224" s="633" t="n">
        <v>1223</v>
      </c>
      <c r="C1224" s="0" t="n">
        <v>1214</v>
      </c>
      <c r="D1224" s="0" t="n">
        <v>1212</v>
      </c>
    </row>
    <row r="1225" customFormat="false" ht="13.8" hidden="false" customHeight="false" outlineLevel="0" collapsed="false">
      <c r="B1225" s="633" t="n">
        <v>1224</v>
      </c>
      <c r="C1225" s="0" t="n">
        <v>1215</v>
      </c>
      <c r="D1225" s="0" t="n">
        <v>1213</v>
      </c>
    </row>
    <row r="1226" customFormat="false" ht="13.8" hidden="false" customHeight="false" outlineLevel="0" collapsed="false">
      <c r="B1226" s="633" t="n">
        <v>1225</v>
      </c>
      <c r="C1226" s="0" t="n">
        <v>1216</v>
      </c>
      <c r="D1226" s="0" t="n">
        <v>1214</v>
      </c>
    </row>
    <row r="1227" customFormat="false" ht="13.8" hidden="false" customHeight="false" outlineLevel="0" collapsed="false">
      <c r="B1227" s="633" t="n">
        <v>1226</v>
      </c>
      <c r="C1227" s="0" t="n">
        <v>1217</v>
      </c>
      <c r="D1227" s="0" t="n">
        <v>1215</v>
      </c>
    </row>
    <row r="1228" customFormat="false" ht="13.8" hidden="false" customHeight="false" outlineLevel="0" collapsed="false">
      <c r="B1228" s="633" t="n">
        <v>1227</v>
      </c>
      <c r="C1228" s="0" t="n">
        <v>1218</v>
      </c>
      <c r="D1228" s="0" t="n">
        <v>1216</v>
      </c>
    </row>
    <row r="1229" customFormat="false" ht="13.8" hidden="false" customHeight="false" outlineLevel="0" collapsed="false">
      <c r="B1229" s="633" t="n">
        <v>1228</v>
      </c>
      <c r="C1229" s="0" t="n">
        <v>1219</v>
      </c>
      <c r="D1229" s="0" t="n">
        <v>1217</v>
      </c>
    </row>
    <row r="1230" customFormat="false" ht="13.8" hidden="false" customHeight="false" outlineLevel="0" collapsed="false">
      <c r="B1230" s="633" t="n">
        <v>1229</v>
      </c>
      <c r="C1230" s="0" t="n">
        <v>1220</v>
      </c>
      <c r="D1230" s="0" t="n">
        <v>1218</v>
      </c>
    </row>
    <row r="1231" customFormat="false" ht="13.8" hidden="false" customHeight="false" outlineLevel="0" collapsed="false">
      <c r="B1231" s="633" t="n">
        <v>1230</v>
      </c>
      <c r="C1231" s="0" t="n">
        <v>1221</v>
      </c>
      <c r="D1231" s="0" t="n">
        <v>1219</v>
      </c>
    </row>
    <row r="1232" customFormat="false" ht="13.8" hidden="false" customHeight="false" outlineLevel="0" collapsed="false">
      <c r="B1232" s="633" t="n">
        <v>1231</v>
      </c>
      <c r="C1232" s="0" t="n">
        <v>1222</v>
      </c>
      <c r="D1232" s="0" t="n">
        <v>1220</v>
      </c>
    </row>
    <row r="1233" customFormat="false" ht="13.8" hidden="false" customHeight="false" outlineLevel="0" collapsed="false">
      <c r="B1233" s="633" t="n">
        <v>1232</v>
      </c>
      <c r="C1233" s="0" t="n">
        <v>1223</v>
      </c>
      <c r="D1233" s="0" t="n">
        <v>1221</v>
      </c>
    </row>
    <row r="1234" customFormat="false" ht="13.8" hidden="false" customHeight="false" outlineLevel="0" collapsed="false">
      <c r="B1234" s="633" t="n">
        <v>1233</v>
      </c>
      <c r="C1234" s="0" t="n">
        <v>1224</v>
      </c>
      <c r="D1234" s="0" t="n">
        <v>1222</v>
      </c>
    </row>
    <row r="1235" customFormat="false" ht="13.8" hidden="false" customHeight="false" outlineLevel="0" collapsed="false">
      <c r="B1235" s="633" t="n">
        <v>1234</v>
      </c>
      <c r="C1235" s="0" t="n">
        <v>1225</v>
      </c>
      <c r="D1235" s="0" t="n">
        <v>1223</v>
      </c>
    </row>
    <row r="1236" customFormat="false" ht="13.8" hidden="false" customHeight="false" outlineLevel="0" collapsed="false">
      <c r="B1236" s="633" t="n">
        <v>1235</v>
      </c>
      <c r="C1236" s="0" t="n">
        <v>1226</v>
      </c>
      <c r="D1236" s="0" t="n">
        <v>1224</v>
      </c>
    </row>
    <row r="1237" customFormat="false" ht="13.8" hidden="false" customHeight="false" outlineLevel="0" collapsed="false">
      <c r="B1237" s="633" t="n">
        <v>1236</v>
      </c>
      <c r="C1237" s="0" t="n">
        <v>1227</v>
      </c>
      <c r="D1237" s="0" t="n">
        <v>1225</v>
      </c>
    </row>
    <row r="1238" customFormat="false" ht="13.8" hidden="false" customHeight="false" outlineLevel="0" collapsed="false">
      <c r="B1238" s="633" t="n">
        <v>1237</v>
      </c>
      <c r="C1238" s="0" t="n">
        <v>1228</v>
      </c>
      <c r="D1238" s="0" t="n">
        <v>1226</v>
      </c>
    </row>
    <row r="1239" customFormat="false" ht="13.8" hidden="false" customHeight="false" outlineLevel="0" collapsed="false">
      <c r="B1239" s="633" t="n">
        <v>1238</v>
      </c>
      <c r="C1239" s="0" t="n">
        <v>1229</v>
      </c>
      <c r="D1239" s="0" t="n">
        <v>1227</v>
      </c>
    </row>
    <row r="1240" customFormat="false" ht="13.8" hidden="false" customHeight="false" outlineLevel="0" collapsed="false">
      <c r="B1240" s="633" t="n">
        <v>1239</v>
      </c>
      <c r="C1240" s="0" t="n">
        <v>1230</v>
      </c>
      <c r="D1240" s="0" t="n">
        <v>1228</v>
      </c>
    </row>
    <row r="1241" customFormat="false" ht="13.8" hidden="false" customHeight="false" outlineLevel="0" collapsed="false">
      <c r="B1241" s="633" t="n">
        <v>1240</v>
      </c>
      <c r="C1241" s="0" t="n">
        <v>1231</v>
      </c>
      <c r="D1241" s="0" t="n">
        <v>1229</v>
      </c>
    </row>
    <row r="1242" customFormat="false" ht="13.8" hidden="false" customHeight="false" outlineLevel="0" collapsed="false">
      <c r="B1242" s="633" t="n">
        <v>1241</v>
      </c>
      <c r="C1242" s="0" t="n">
        <v>1232</v>
      </c>
      <c r="D1242" s="0" t="n">
        <v>1230</v>
      </c>
    </row>
    <row r="1243" customFormat="false" ht="13.8" hidden="false" customHeight="false" outlineLevel="0" collapsed="false">
      <c r="B1243" s="633" t="n">
        <v>1242</v>
      </c>
      <c r="C1243" s="0" t="n">
        <v>1233</v>
      </c>
      <c r="D1243" s="0" t="n">
        <v>1231</v>
      </c>
    </row>
    <row r="1244" customFormat="false" ht="13.8" hidden="false" customHeight="false" outlineLevel="0" collapsed="false">
      <c r="B1244" s="633" t="n">
        <v>1243</v>
      </c>
      <c r="C1244" s="0" t="n">
        <v>1234</v>
      </c>
      <c r="D1244" s="0" t="n">
        <v>1232</v>
      </c>
    </row>
    <row r="1245" customFormat="false" ht="13.8" hidden="false" customHeight="false" outlineLevel="0" collapsed="false">
      <c r="B1245" s="633" t="n">
        <v>1244</v>
      </c>
      <c r="C1245" s="0" t="n">
        <v>1235</v>
      </c>
      <c r="D1245" s="0" t="n">
        <v>1233</v>
      </c>
    </row>
    <row r="1246" customFormat="false" ht="13.8" hidden="false" customHeight="false" outlineLevel="0" collapsed="false">
      <c r="B1246" s="633" t="n">
        <v>1245</v>
      </c>
      <c r="C1246" s="0" t="n">
        <v>1236</v>
      </c>
      <c r="D1246" s="0" t="n">
        <v>1234</v>
      </c>
    </row>
    <row r="1247" customFormat="false" ht="13.8" hidden="false" customHeight="false" outlineLevel="0" collapsed="false">
      <c r="B1247" s="633" t="n">
        <v>1246</v>
      </c>
      <c r="C1247" s="0" t="n">
        <v>1237</v>
      </c>
      <c r="D1247" s="0" t="n">
        <v>1235</v>
      </c>
    </row>
    <row r="1248" customFormat="false" ht="13.8" hidden="false" customHeight="false" outlineLevel="0" collapsed="false">
      <c r="B1248" s="633" t="n">
        <v>1247</v>
      </c>
      <c r="C1248" s="0" t="n">
        <v>1238</v>
      </c>
      <c r="D1248" s="0" t="n">
        <v>1236</v>
      </c>
    </row>
    <row r="1249" customFormat="false" ht="13.8" hidden="false" customHeight="false" outlineLevel="0" collapsed="false">
      <c r="B1249" s="633" t="n">
        <v>1248</v>
      </c>
      <c r="C1249" s="0" t="n">
        <v>1239</v>
      </c>
      <c r="D1249" s="0" t="n">
        <v>1237</v>
      </c>
    </row>
    <row r="1250" customFormat="false" ht="13.8" hidden="false" customHeight="false" outlineLevel="0" collapsed="false">
      <c r="B1250" s="633" t="n">
        <v>1249</v>
      </c>
      <c r="C1250" s="0" t="n">
        <v>1240</v>
      </c>
      <c r="D1250" s="0" t="n">
        <v>1238</v>
      </c>
    </row>
    <row r="1251" customFormat="false" ht="13.8" hidden="false" customHeight="false" outlineLevel="0" collapsed="false">
      <c r="B1251" s="633" t="n">
        <v>1250</v>
      </c>
      <c r="C1251" s="0" t="n">
        <v>1241</v>
      </c>
      <c r="D1251" s="0" t="n">
        <v>1239</v>
      </c>
    </row>
    <row r="1252" customFormat="false" ht="13.8" hidden="false" customHeight="false" outlineLevel="0" collapsed="false">
      <c r="B1252" s="633" t="n">
        <v>1251</v>
      </c>
      <c r="C1252" s="0" t="n">
        <v>1242</v>
      </c>
      <c r="D1252" s="0" t="n">
        <v>1240</v>
      </c>
    </row>
    <row r="1253" customFormat="false" ht="13.8" hidden="false" customHeight="false" outlineLevel="0" collapsed="false">
      <c r="B1253" s="633" t="n">
        <v>1252</v>
      </c>
      <c r="C1253" s="0" t="n">
        <v>1243</v>
      </c>
      <c r="D1253" s="0" t="n">
        <v>1241</v>
      </c>
    </row>
    <row r="1254" customFormat="false" ht="13.8" hidden="false" customHeight="false" outlineLevel="0" collapsed="false">
      <c r="B1254" s="633" t="n">
        <v>1253</v>
      </c>
      <c r="C1254" s="0" t="n">
        <v>1244</v>
      </c>
      <c r="D1254" s="0" t="n">
        <v>1242</v>
      </c>
    </row>
    <row r="1255" customFormat="false" ht="13.8" hidden="false" customHeight="false" outlineLevel="0" collapsed="false">
      <c r="B1255" s="633" t="n">
        <v>1254</v>
      </c>
      <c r="C1255" s="0" t="n">
        <v>1245</v>
      </c>
      <c r="D1255" s="0" t="n">
        <v>1243</v>
      </c>
    </row>
    <row r="1256" customFormat="false" ht="13.8" hidden="false" customHeight="false" outlineLevel="0" collapsed="false">
      <c r="B1256" s="633" t="n">
        <v>1255</v>
      </c>
      <c r="C1256" s="0" t="n">
        <v>1246</v>
      </c>
      <c r="D1256" s="0" t="n">
        <v>1244</v>
      </c>
    </row>
    <row r="1257" customFormat="false" ht="13.8" hidden="false" customHeight="false" outlineLevel="0" collapsed="false">
      <c r="B1257" s="633" t="n">
        <v>1256</v>
      </c>
      <c r="C1257" s="0" t="n">
        <v>1247</v>
      </c>
      <c r="D1257" s="0" t="n">
        <v>1245</v>
      </c>
    </row>
    <row r="1258" customFormat="false" ht="13.8" hidden="false" customHeight="false" outlineLevel="0" collapsed="false">
      <c r="B1258" s="633" t="n">
        <v>1257</v>
      </c>
      <c r="C1258" s="0" t="n">
        <v>1248</v>
      </c>
      <c r="D1258" s="0" t="n">
        <v>1246</v>
      </c>
    </row>
    <row r="1259" customFormat="false" ht="13.8" hidden="false" customHeight="false" outlineLevel="0" collapsed="false">
      <c r="B1259" s="633" t="n">
        <v>1258</v>
      </c>
      <c r="C1259" s="0" t="n">
        <v>1249</v>
      </c>
      <c r="D1259" s="0" t="n">
        <v>1247</v>
      </c>
    </row>
    <row r="1260" customFormat="false" ht="13.8" hidden="false" customHeight="false" outlineLevel="0" collapsed="false">
      <c r="B1260" s="633" t="n">
        <v>1259</v>
      </c>
      <c r="C1260" s="0" t="n">
        <v>1250</v>
      </c>
      <c r="D1260" s="0" t="n">
        <v>1248</v>
      </c>
    </row>
    <row r="1261" customFormat="false" ht="13.8" hidden="false" customHeight="false" outlineLevel="0" collapsed="false">
      <c r="B1261" s="633" t="n">
        <v>1260</v>
      </c>
      <c r="C1261" s="0" t="n">
        <v>1251</v>
      </c>
      <c r="D1261" s="0" t="n">
        <v>1249</v>
      </c>
    </row>
    <row r="1262" customFormat="false" ht="13.8" hidden="false" customHeight="false" outlineLevel="0" collapsed="false">
      <c r="B1262" s="633" t="n">
        <v>1261</v>
      </c>
      <c r="C1262" s="0" t="n">
        <v>1252</v>
      </c>
      <c r="D1262" s="0" t="n">
        <v>1250</v>
      </c>
    </row>
    <row r="1263" customFormat="false" ht="13.8" hidden="false" customHeight="false" outlineLevel="0" collapsed="false">
      <c r="B1263" s="633" t="n">
        <v>1262</v>
      </c>
      <c r="C1263" s="0" t="n">
        <v>1253</v>
      </c>
      <c r="D1263" s="0" t="n">
        <v>1251</v>
      </c>
    </row>
    <row r="1264" customFormat="false" ht="13.8" hidden="false" customHeight="false" outlineLevel="0" collapsed="false">
      <c r="B1264" s="633" t="n">
        <v>1263</v>
      </c>
      <c r="C1264" s="0" t="n">
        <v>1254</v>
      </c>
      <c r="D1264" s="0" t="n">
        <v>1252</v>
      </c>
    </row>
    <row r="1265" customFormat="false" ht="13.8" hidden="false" customHeight="false" outlineLevel="0" collapsed="false">
      <c r="B1265" s="633" t="n">
        <v>1264</v>
      </c>
      <c r="C1265" s="0" t="n">
        <v>1255</v>
      </c>
      <c r="D1265" s="0" t="n">
        <v>1253</v>
      </c>
    </row>
    <row r="1266" customFormat="false" ht="13.8" hidden="false" customHeight="false" outlineLevel="0" collapsed="false">
      <c r="B1266" s="633" t="n">
        <v>1265</v>
      </c>
      <c r="C1266" s="0" t="n">
        <v>1256</v>
      </c>
      <c r="D1266" s="0" t="n">
        <v>1254</v>
      </c>
    </row>
    <row r="1267" customFormat="false" ht="13.8" hidden="false" customHeight="false" outlineLevel="0" collapsed="false">
      <c r="B1267" s="633" t="n">
        <v>1266</v>
      </c>
      <c r="C1267" s="0" t="n">
        <v>1257</v>
      </c>
      <c r="D1267" s="0" t="n">
        <v>1255</v>
      </c>
    </row>
    <row r="1268" customFormat="false" ht="13.8" hidden="false" customHeight="false" outlineLevel="0" collapsed="false">
      <c r="B1268" s="633" t="n">
        <v>1267</v>
      </c>
      <c r="C1268" s="0" t="n">
        <v>1258</v>
      </c>
      <c r="D1268" s="0" t="n">
        <v>1256</v>
      </c>
    </row>
    <row r="1269" customFormat="false" ht="13.8" hidden="false" customHeight="false" outlineLevel="0" collapsed="false">
      <c r="B1269" s="633" t="n">
        <v>1268</v>
      </c>
      <c r="C1269" s="0" t="n">
        <v>1259</v>
      </c>
      <c r="D1269" s="0" t="n">
        <v>1257</v>
      </c>
    </row>
    <row r="1270" customFormat="false" ht="13.8" hidden="false" customHeight="false" outlineLevel="0" collapsed="false">
      <c r="B1270" s="633" t="n">
        <v>1269</v>
      </c>
      <c r="C1270" s="0" t="n">
        <v>1260</v>
      </c>
      <c r="D1270" s="0" t="n">
        <v>1258</v>
      </c>
    </row>
    <row r="1271" customFormat="false" ht="13.8" hidden="false" customHeight="false" outlineLevel="0" collapsed="false">
      <c r="B1271" s="633" t="n">
        <v>1270</v>
      </c>
      <c r="C1271" s="0" t="n">
        <v>1261</v>
      </c>
      <c r="D1271" s="0" t="n">
        <v>1259</v>
      </c>
    </row>
    <row r="1272" customFormat="false" ht="13.8" hidden="false" customHeight="false" outlineLevel="0" collapsed="false">
      <c r="B1272" s="633" t="n">
        <v>1271</v>
      </c>
      <c r="C1272" s="0" t="n">
        <v>1262</v>
      </c>
      <c r="D1272" s="0" t="n">
        <v>1260</v>
      </c>
    </row>
    <row r="1273" customFormat="false" ht="13.8" hidden="false" customHeight="false" outlineLevel="0" collapsed="false">
      <c r="B1273" s="633" t="n">
        <v>1272</v>
      </c>
      <c r="C1273" s="0" t="n">
        <v>1263</v>
      </c>
      <c r="D1273" s="0" t="n">
        <v>1261</v>
      </c>
    </row>
    <row r="1274" customFormat="false" ht="13.8" hidden="false" customHeight="false" outlineLevel="0" collapsed="false">
      <c r="B1274" s="633" t="n">
        <v>1273</v>
      </c>
      <c r="C1274" s="0" t="n">
        <v>1264</v>
      </c>
      <c r="D1274" s="0" t="n">
        <v>1262</v>
      </c>
    </row>
    <row r="1275" customFormat="false" ht="13.8" hidden="false" customHeight="false" outlineLevel="0" collapsed="false">
      <c r="B1275" s="633" t="n">
        <v>1274</v>
      </c>
      <c r="C1275" s="0" t="n">
        <v>1265</v>
      </c>
      <c r="D1275" s="0" t="n">
        <v>1263</v>
      </c>
    </row>
    <row r="1276" customFormat="false" ht="13.8" hidden="false" customHeight="false" outlineLevel="0" collapsed="false">
      <c r="B1276" s="633" t="n">
        <v>1275</v>
      </c>
      <c r="C1276" s="0" t="n">
        <v>1266</v>
      </c>
      <c r="D1276" s="0" t="n">
        <v>1264</v>
      </c>
    </row>
    <row r="1277" customFormat="false" ht="13.8" hidden="false" customHeight="false" outlineLevel="0" collapsed="false">
      <c r="B1277" s="633" t="n">
        <v>1276</v>
      </c>
      <c r="C1277" s="0" t="n">
        <v>1267</v>
      </c>
      <c r="D1277" s="0" t="n">
        <v>1265</v>
      </c>
    </row>
    <row r="1278" customFormat="false" ht="13.8" hidden="false" customHeight="false" outlineLevel="0" collapsed="false">
      <c r="B1278" s="633" t="n">
        <v>1277</v>
      </c>
      <c r="C1278" s="0" t="n">
        <v>1268</v>
      </c>
      <c r="D1278" s="0" t="n">
        <v>1266</v>
      </c>
    </row>
    <row r="1279" customFormat="false" ht="13.8" hidden="false" customHeight="false" outlineLevel="0" collapsed="false">
      <c r="B1279" s="633" t="n">
        <v>1278</v>
      </c>
      <c r="C1279" s="0" t="n">
        <v>1269</v>
      </c>
      <c r="D1279" s="0" t="n">
        <v>1267</v>
      </c>
    </row>
    <row r="1280" customFormat="false" ht="13.8" hidden="false" customHeight="false" outlineLevel="0" collapsed="false">
      <c r="B1280" s="633" t="n">
        <v>1279</v>
      </c>
      <c r="C1280" s="0" t="n">
        <v>1270</v>
      </c>
      <c r="D1280" s="0" t="n">
        <v>1268</v>
      </c>
    </row>
    <row r="1281" customFormat="false" ht="13.8" hidden="false" customHeight="false" outlineLevel="0" collapsed="false">
      <c r="B1281" s="633" t="n">
        <v>1280</v>
      </c>
      <c r="C1281" s="0" t="n">
        <v>1271</v>
      </c>
      <c r="D1281" s="0" t="n">
        <v>1269</v>
      </c>
    </row>
    <row r="1282" customFormat="false" ht="13.8" hidden="false" customHeight="false" outlineLevel="0" collapsed="false">
      <c r="B1282" s="633" t="n">
        <v>1281</v>
      </c>
      <c r="C1282" s="0" t="n">
        <v>1272</v>
      </c>
      <c r="D1282" s="0" t="n">
        <v>1270</v>
      </c>
    </row>
    <row r="1283" customFormat="false" ht="13.8" hidden="false" customHeight="false" outlineLevel="0" collapsed="false">
      <c r="B1283" s="633" t="n">
        <v>1282</v>
      </c>
      <c r="C1283" s="0" t="n">
        <v>1273</v>
      </c>
      <c r="D1283" s="0" t="n">
        <v>1271</v>
      </c>
    </row>
    <row r="1284" customFormat="false" ht="13.8" hidden="false" customHeight="false" outlineLevel="0" collapsed="false">
      <c r="B1284" s="633" t="n">
        <v>1283</v>
      </c>
      <c r="C1284" s="0" t="n">
        <v>1274</v>
      </c>
      <c r="D1284" s="0" t="n">
        <v>1272</v>
      </c>
    </row>
    <row r="1285" customFormat="false" ht="13.8" hidden="false" customHeight="false" outlineLevel="0" collapsed="false">
      <c r="B1285" s="633" t="n">
        <v>1284</v>
      </c>
      <c r="C1285" s="0" t="n">
        <v>1275</v>
      </c>
      <c r="D1285" s="0" t="n">
        <v>1273</v>
      </c>
    </row>
    <row r="1286" customFormat="false" ht="13.8" hidden="false" customHeight="false" outlineLevel="0" collapsed="false">
      <c r="B1286" s="633" t="n">
        <v>1285</v>
      </c>
      <c r="C1286" s="0" t="n">
        <v>1276</v>
      </c>
      <c r="D1286" s="0" t="n">
        <v>1274</v>
      </c>
    </row>
    <row r="1287" customFormat="false" ht="13.8" hidden="false" customHeight="false" outlineLevel="0" collapsed="false">
      <c r="B1287" s="633" t="n">
        <v>1286</v>
      </c>
      <c r="C1287" s="0" t="n">
        <v>1277</v>
      </c>
      <c r="D1287" s="0" t="n">
        <v>1275</v>
      </c>
    </row>
    <row r="1288" customFormat="false" ht="13.8" hidden="false" customHeight="false" outlineLevel="0" collapsed="false">
      <c r="B1288" s="633" t="n">
        <v>1287</v>
      </c>
      <c r="C1288" s="0" t="n">
        <v>1278</v>
      </c>
      <c r="D1288" s="0" t="n">
        <v>1276</v>
      </c>
    </row>
    <row r="1289" customFormat="false" ht="13.8" hidden="false" customHeight="false" outlineLevel="0" collapsed="false">
      <c r="B1289" s="633" t="n">
        <v>1288</v>
      </c>
      <c r="C1289" s="0" t="n">
        <v>1279</v>
      </c>
      <c r="D1289" s="0" t="n">
        <v>1277</v>
      </c>
    </row>
    <row r="1290" customFormat="false" ht="13.8" hidden="false" customHeight="false" outlineLevel="0" collapsed="false">
      <c r="B1290" s="633" t="n">
        <v>1289</v>
      </c>
      <c r="C1290" s="0" t="n">
        <v>1280</v>
      </c>
      <c r="D1290" s="0" t="n">
        <v>1278</v>
      </c>
    </row>
    <row r="1291" customFormat="false" ht="13.8" hidden="false" customHeight="false" outlineLevel="0" collapsed="false">
      <c r="B1291" s="633" t="n">
        <v>1290</v>
      </c>
      <c r="C1291" s="0" t="n">
        <v>1281</v>
      </c>
      <c r="D1291" s="0" t="n">
        <v>1279</v>
      </c>
    </row>
    <row r="1292" customFormat="false" ht="13.8" hidden="false" customHeight="false" outlineLevel="0" collapsed="false">
      <c r="B1292" s="633" t="n">
        <v>1291</v>
      </c>
      <c r="C1292" s="0" t="n">
        <v>1282</v>
      </c>
      <c r="D1292" s="0" t="n">
        <v>1280</v>
      </c>
    </row>
    <row r="1293" customFormat="false" ht="13.8" hidden="false" customHeight="false" outlineLevel="0" collapsed="false">
      <c r="B1293" s="633" t="n">
        <v>1292</v>
      </c>
      <c r="C1293" s="0" t="n">
        <v>1283</v>
      </c>
      <c r="D1293" s="0" t="n">
        <v>1281</v>
      </c>
    </row>
    <row r="1294" customFormat="false" ht="13.8" hidden="false" customHeight="false" outlineLevel="0" collapsed="false">
      <c r="B1294" s="633" t="n">
        <v>1293</v>
      </c>
      <c r="C1294" s="0" t="n">
        <v>1284</v>
      </c>
      <c r="D1294" s="0" t="n">
        <v>1282</v>
      </c>
    </row>
    <row r="1295" customFormat="false" ht="13.8" hidden="false" customHeight="false" outlineLevel="0" collapsed="false">
      <c r="B1295" s="633" t="n">
        <v>1294</v>
      </c>
      <c r="C1295" s="0" t="n">
        <v>1285</v>
      </c>
      <c r="D1295" s="0" t="n">
        <v>1283</v>
      </c>
    </row>
    <row r="1296" customFormat="false" ht="13.8" hidden="false" customHeight="false" outlineLevel="0" collapsed="false">
      <c r="B1296" s="633" t="n">
        <v>1295</v>
      </c>
      <c r="C1296" s="0" t="n">
        <v>1286</v>
      </c>
      <c r="D1296" s="0" t="n">
        <v>1284</v>
      </c>
    </row>
    <row r="1297" customFormat="false" ht="13.8" hidden="false" customHeight="false" outlineLevel="0" collapsed="false">
      <c r="B1297" s="633" t="n">
        <v>1296</v>
      </c>
      <c r="C1297" s="0" t="n">
        <v>1287</v>
      </c>
      <c r="D1297" s="0" t="n">
        <v>1285</v>
      </c>
    </row>
    <row r="1298" customFormat="false" ht="13.8" hidden="false" customHeight="false" outlineLevel="0" collapsed="false">
      <c r="B1298" s="633" t="n">
        <v>1297</v>
      </c>
      <c r="C1298" s="0" t="n">
        <v>1288</v>
      </c>
      <c r="D1298" s="0" t="n">
        <v>1286</v>
      </c>
    </row>
    <row r="1299" customFormat="false" ht="13.8" hidden="false" customHeight="false" outlineLevel="0" collapsed="false">
      <c r="B1299" s="633" t="n">
        <v>1298</v>
      </c>
      <c r="C1299" s="0" t="n">
        <v>1289</v>
      </c>
      <c r="D1299" s="0" t="n">
        <v>1287</v>
      </c>
    </row>
    <row r="1300" customFormat="false" ht="13.8" hidden="false" customHeight="false" outlineLevel="0" collapsed="false">
      <c r="B1300" s="633" t="n">
        <v>1299</v>
      </c>
      <c r="C1300" s="0" t="n">
        <v>1290</v>
      </c>
      <c r="D1300" s="0" t="n">
        <v>1288</v>
      </c>
    </row>
    <row r="1301" customFormat="false" ht="13.8" hidden="false" customHeight="false" outlineLevel="0" collapsed="false">
      <c r="B1301" s="633" t="n">
        <v>1300</v>
      </c>
      <c r="C1301" s="0" t="n">
        <v>1291</v>
      </c>
      <c r="D1301" s="0" t="n">
        <v>1289</v>
      </c>
    </row>
    <row r="1302" customFormat="false" ht="13.8" hidden="false" customHeight="false" outlineLevel="0" collapsed="false">
      <c r="B1302" s="633" t="n">
        <v>1301</v>
      </c>
      <c r="C1302" s="0" t="n">
        <v>1292</v>
      </c>
      <c r="D1302" s="0" t="n">
        <v>1290</v>
      </c>
    </row>
    <row r="1303" customFormat="false" ht="13.8" hidden="false" customHeight="false" outlineLevel="0" collapsed="false">
      <c r="B1303" s="633" t="n">
        <v>1302</v>
      </c>
      <c r="C1303" s="0" t="n">
        <v>1293</v>
      </c>
      <c r="D1303" s="0" t="n">
        <v>1291</v>
      </c>
    </row>
    <row r="1304" customFormat="false" ht="13.8" hidden="false" customHeight="false" outlineLevel="0" collapsed="false">
      <c r="B1304" s="633" t="n">
        <v>1303</v>
      </c>
      <c r="C1304" s="0" t="n">
        <v>1294</v>
      </c>
      <c r="D1304" s="0" t="n">
        <v>1292</v>
      </c>
    </row>
    <row r="1305" customFormat="false" ht="13.8" hidden="false" customHeight="false" outlineLevel="0" collapsed="false">
      <c r="B1305" s="633" t="n">
        <v>1304</v>
      </c>
      <c r="C1305" s="0" t="n">
        <v>1295</v>
      </c>
      <c r="D1305" s="0" t="n">
        <v>1293</v>
      </c>
    </row>
    <row r="1306" customFormat="false" ht="13.8" hidden="false" customHeight="false" outlineLevel="0" collapsed="false">
      <c r="B1306" s="633" t="n">
        <v>1305</v>
      </c>
      <c r="C1306" s="0" t="n">
        <v>1296</v>
      </c>
      <c r="D1306" s="0" t="n">
        <v>1294</v>
      </c>
    </row>
    <row r="1307" customFormat="false" ht="13.8" hidden="false" customHeight="false" outlineLevel="0" collapsed="false">
      <c r="B1307" s="633" t="n">
        <v>1306</v>
      </c>
      <c r="C1307" s="0" t="n">
        <v>1297</v>
      </c>
      <c r="D1307" s="0" t="n">
        <v>1295</v>
      </c>
    </row>
    <row r="1308" customFormat="false" ht="13.8" hidden="false" customHeight="false" outlineLevel="0" collapsed="false">
      <c r="B1308" s="633" t="n">
        <v>1307</v>
      </c>
      <c r="C1308" s="0" t="n">
        <v>1298</v>
      </c>
      <c r="D1308" s="0" t="n">
        <v>1296</v>
      </c>
    </row>
    <row r="1309" customFormat="false" ht="13.8" hidden="false" customHeight="false" outlineLevel="0" collapsed="false">
      <c r="B1309" s="633" t="n">
        <v>1308</v>
      </c>
      <c r="C1309" s="0" t="n">
        <v>1299</v>
      </c>
      <c r="D1309" s="0" t="n">
        <v>1297</v>
      </c>
    </row>
    <row r="1310" customFormat="false" ht="13.8" hidden="false" customHeight="false" outlineLevel="0" collapsed="false">
      <c r="B1310" s="633" t="n">
        <v>1309</v>
      </c>
      <c r="C1310" s="0" t="n">
        <v>1300</v>
      </c>
      <c r="D1310" s="0" t="n">
        <v>1298</v>
      </c>
    </row>
    <row r="1311" customFormat="false" ht="13.8" hidden="false" customHeight="false" outlineLevel="0" collapsed="false">
      <c r="B1311" s="633" t="n">
        <v>1310</v>
      </c>
      <c r="C1311" s="0" t="n">
        <v>1301</v>
      </c>
      <c r="D1311" s="0" t="n">
        <v>1299</v>
      </c>
    </row>
    <row r="1312" customFormat="false" ht="13.8" hidden="false" customHeight="false" outlineLevel="0" collapsed="false">
      <c r="B1312" s="633" t="n">
        <v>1311</v>
      </c>
      <c r="C1312" s="0" t="n">
        <v>1302</v>
      </c>
      <c r="D1312" s="0" t="n">
        <v>1300</v>
      </c>
    </row>
    <row r="1313" customFormat="false" ht="13.8" hidden="false" customHeight="false" outlineLevel="0" collapsed="false">
      <c r="B1313" s="633" t="n">
        <v>1312</v>
      </c>
      <c r="C1313" s="0" t="n">
        <v>1303</v>
      </c>
      <c r="D1313" s="0" t="n">
        <v>1301</v>
      </c>
    </row>
    <row r="1314" customFormat="false" ht="13.8" hidden="false" customHeight="false" outlineLevel="0" collapsed="false">
      <c r="B1314" s="633" t="n">
        <v>1313</v>
      </c>
      <c r="C1314" s="0" t="n">
        <v>1304</v>
      </c>
      <c r="D1314" s="0" t="n">
        <v>1302</v>
      </c>
    </row>
    <row r="1315" customFormat="false" ht="13.8" hidden="false" customHeight="false" outlineLevel="0" collapsed="false">
      <c r="B1315" s="633" t="n">
        <v>1314</v>
      </c>
      <c r="C1315" s="0" t="n">
        <v>1305</v>
      </c>
      <c r="D1315" s="0" t="n">
        <v>1303</v>
      </c>
    </row>
    <row r="1316" customFormat="false" ht="13.8" hidden="false" customHeight="false" outlineLevel="0" collapsed="false">
      <c r="B1316" s="633" t="n">
        <v>1315</v>
      </c>
      <c r="C1316" s="0" t="n">
        <v>1306</v>
      </c>
      <c r="D1316" s="0" t="n">
        <v>1304</v>
      </c>
    </row>
    <row r="1317" customFormat="false" ht="13.8" hidden="false" customHeight="false" outlineLevel="0" collapsed="false">
      <c r="B1317" s="633" t="n">
        <v>1316</v>
      </c>
      <c r="C1317" s="0" t="n">
        <v>1307</v>
      </c>
      <c r="D1317" s="0" t="n">
        <v>1305</v>
      </c>
    </row>
    <row r="1318" customFormat="false" ht="13.8" hidden="false" customHeight="false" outlineLevel="0" collapsed="false">
      <c r="B1318" s="633" t="n">
        <v>1317</v>
      </c>
      <c r="C1318" s="0" t="n">
        <v>1308</v>
      </c>
      <c r="D1318" s="0" t="n">
        <v>1306</v>
      </c>
    </row>
    <row r="1319" customFormat="false" ht="13.8" hidden="false" customHeight="false" outlineLevel="0" collapsed="false">
      <c r="B1319" s="633" t="n">
        <v>1318</v>
      </c>
      <c r="C1319" s="0" t="n">
        <v>1309</v>
      </c>
      <c r="D1319" s="0" t="n">
        <v>1307</v>
      </c>
    </row>
    <row r="1320" customFormat="false" ht="13.8" hidden="false" customHeight="false" outlineLevel="0" collapsed="false">
      <c r="B1320" s="633" t="n">
        <v>1319</v>
      </c>
      <c r="C1320" s="0" t="n">
        <v>1310</v>
      </c>
      <c r="D1320" s="0" t="n">
        <v>1308</v>
      </c>
    </row>
    <row r="1321" customFormat="false" ht="13.8" hidden="false" customHeight="false" outlineLevel="0" collapsed="false">
      <c r="B1321" s="633" t="n">
        <v>1320</v>
      </c>
      <c r="C1321" s="0" t="n">
        <v>1311</v>
      </c>
      <c r="D1321" s="0" t="n">
        <v>1309</v>
      </c>
    </row>
    <row r="1322" customFormat="false" ht="13.8" hidden="false" customHeight="false" outlineLevel="0" collapsed="false">
      <c r="B1322" s="633" t="n">
        <v>1321</v>
      </c>
      <c r="C1322" s="0" t="n">
        <v>1312</v>
      </c>
      <c r="D1322" s="0" t="n">
        <v>1310</v>
      </c>
    </row>
    <row r="1323" customFormat="false" ht="13.8" hidden="false" customHeight="false" outlineLevel="0" collapsed="false">
      <c r="B1323" s="633" t="n">
        <v>1322</v>
      </c>
      <c r="C1323" s="0" t="n">
        <v>1313</v>
      </c>
      <c r="D1323" s="0" t="n">
        <v>1311</v>
      </c>
    </row>
    <row r="1324" customFormat="false" ht="13.8" hidden="false" customHeight="false" outlineLevel="0" collapsed="false">
      <c r="B1324" s="633" t="n">
        <v>1323</v>
      </c>
      <c r="C1324" s="0" t="n">
        <v>1314</v>
      </c>
      <c r="D1324" s="0" t="n">
        <v>1312</v>
      </c>
    </row>
    <row r="1325" customFormat="false" ht="13.8" hidden="false" customHeight="false" outlineLevel="0" collapsed="false">
      <c r="B1325" s="633" t="n">
        <v>1324</v>
      </c>
      <c r="C1325" s="0" t="n">
        <v>1315</v>
      </c>
      <c r="D1325" s="0" t="n">
        <v>1313</v>
      </c>
    </row>
    <row r="1326" customFormat="false" ht="13.8" hidden="false" customHeight="false" outlineLevel="0" collapsed="false">
      <c r="B1326" s="633" t="n">
        <v>1325</v>
      </c>
      <c r="C1326" s="0" t="n">
        <v>1316</v>
      </c>
      <c r="D1326" s="0" t="n">
        <v>1314</v>
      </c>
    </row>
    <row r="1327" customFormat="false" ht="13.8" hidden="false" customHeight="false" outlineLevel="0" collapsed="false">
      <c r="B1327" s="633" t="n">
        <v>1326</v>
      </c>
      <c r="C1327" s="0" t="n">
        <v>1317</v>
      </c>
      <c r="D1327" s="0" t="n">
        <v>1315</v>
      </c>
    </row>
    <row r="1328" customFormat="false" ht="13.8" hidden="false" customHeight="false" outlineLevel="0" collapsed="false">
      <c r="B1328" s="633" t="n">
        <v>1327</v>
      </c>
      <c r="C1328" s="0" t="n">
        <v>1318</v>
      </c>
      <c r="D1328" s="0" t="n">
        <v>1316</v>
      </c>
    </row>
    <row r="1329" customFormat="false" ht="13.8" hidden="false" customHeight="false" outlineLevel="0" collapsed="false">
      <c r="B1329" s="633" t="n">
        <v>1328</v>
      </c>
      <c r="C1329" s="0" t="n">
        <v>1319</v>
      </c>
      <c r="D1329" s="0" t="n">
        <v>1317</v>
      </c>
    </row>
    <row r="1330" customFormat="false" ht="13.8" hidden="false" customHeight="false" outlineLevel="0" collapsed="false">
      <c r="B1330" s="633" t="n">
        <v>1329</v>
      </c>
      <c r="C1330" s="0" t="n">
        <v>1320</v>
      </c>
      <c r="D1330" s="0" t="n">
        <v>1318</v>
      </c>
    </row>
    <row r="1331" customFormat="false" ht="13.8" hidden="false" customHeight="false" outlineLevel="0" collapsed="false">
      <c r="B1331" s="633" t="n">
        <v>1330</v>
      </c>
      <c r="C1331" s="0" t="n">
        <v>1321</v>
      </c>
      <c r="D1331" s="0" t="n">
        <v>1319</v>
      </c>
    </row>
    <row r="1332" customFormat="false" ht="13.8" hidden="false" customHeight="false" outlineLevel="0" collapsed="false">
      <c r="B1332" s="633" t="n">
        <v>1331</v>
      </c>
      <c r="C1332" s="0" t="n">
        <v>1322</v>
      </c>
      <c r="D1332" s="0" t="n">
        <v>1320</v>
      </c>
    </row>
    <row r="1333" customFormat="false" ht="13.8" hidden="false" customHeight="false" outlineLevel="0" collapsed="false">
      <c r="B1333" s="633" t="n">
        <v>1332</v>
      </c>
      <c r="C1333" s="0" t="n">
        <v>1323</v>
      </c>
      <c r="D1333" s="0" t="n">
        <v>1321</v>
      </c>
    </row>
    <row r="1334" customFormat="false" ht="13.8" hidden="false" customHeight="false" outlineLevel="0" collapsed="false">
      <c r="B1334" s="633" t="n">
        <v>1333</v>
      </c>
      <c r="C1334" s="0" t="n">
        <v>1324</v>
      </c>
      <c r="D1334" s="0" t="n">
        <v>1322</v>
      </c>
    </row>
    <row r="1335" customFormat="false" ht="13.8" hidden="false" customHeight="false" outlineLevel="0" collapsed="false">
      <c r="B1335" s="633" t="n">
        <v>1334</v>
      </c>
      <c r="C1335" s="0" t="n">
        <v>1325</v>
      </c>
      <c r="D1335" s="0" t="n">
        <v>1323</v>
      </c>
    </row>
    <row r="1336" customFormat="false" ht="13.8" hidden="false" customHeight="false" outlineLevel="0" collapsed="false">
      <c r="B1336" s="633" t="n">
        <v>1335</v>
      </c>
      <c r="C1336" s="0" t="n">
        <v>1326</v>
      </c>
      <c r="D1336" s="0" t="n">
        <v>1324</v>
      </c>
    </row>
    <row r="1337" customFormat="false" ht="13.8" hidden="false" customHeight="false" outlineLevel="0" collapsed="false">
      <c r="B1337" s="633" t="n">
        <v>1336</v>
      </c>
      <c r="C1337" s="0" t="n">
        <v>1327</v>
      </c>
      <c r="D1337" s="0" t="n">
        <v>1325</v>
      </c>
    </row>
    <row r="1338" customFormat="false" ht="13.8" hidden="false" customHeight="false" outlineLevel="0" collapsed="false">
      <c r="B1338" s="633" t="n">
        <v>1337</v>
      </c>
      <c r="C1338" s="0" t="n">
        <v>1328</v>
      </c>
      <c r="D1338" s="0" t="n">
        <v>1326</v>
      </c>
    </row>
    <row r="1339" customFormat="false" ht="13.8" hidden="false" customHeight="false" outlineLevel="0" collapsed="false">
      <c r="B1339" s="633" t="n">
        <v>1338</v>
      </c>
      <c r="C1339" s="0" t="n">
        <v>1329</v>
      </c>
      <c r="D1339" s="0" t="n">
        <v>1327</v>
      </c>
    </row>
    <row r="1340" customFormat="false" ht="13.8" hidden="false" customHeight="false" outlineLevel="0" collapsed="false">
      <c r="B1340" s="633" t="n">
        <v>1339</v>
      </c>
      <c r="C1340" s="0" t="n">
        <v>1330</v>
      </c>
      <c r="D1340" s="0" t="n">
        <v>1328</v>
      </c>
    </row>
    <row r="1341" customFormat="false" ht="13.8" hidden="false" customHeight="false" outlineLevel="0" collapsed="false">
      <c r="B1341" s="633" t="n">
        <v>1340</v>
      </c>
      <c r="C1341" s="0" t="n">
        <v>1331</v>
      </c>
      <c r="D1341" s="0" t="n">
        <v>1329</v>
      </c>
    </row>
    <row r="1342" customFormat="false" ht="13.8" hidden="false" customHeight="false" outlineLevel="0" collapsed="false">
      <c r="B1342" s="633" t="n">
        <v>1341</v>
      </c>
      <c r="C1342" s="0" t="n">
        <v>1332</v>
      </c>
      <c r="D1342" s="0" t="n">
        <v>1330</v>
      </c>
    </row>
    <row r="1343" customFormat="false" ht="13.8" hidden="false" customHeight="false" outlineLevel="0" collapsed="false">
      <c r="B1343" s="633" t="n">
        <v>1342</v>
      </c>
      <c r="C1343" s="0" t="n">
        <v>1333</v>
      </c>
      <c r="D1343" s="0" t="n">
        <v>1331</v>
      </c>
    </row>
    <row r="1344" customFormat="false" ht="13.8" hidden="false" customHeight="false" outlineLevel="0" collapsed="false">
      <c r="B1344" s="633" t="n">
        <v>1343</v>
      </c>
      <c r="C1344" s="0" t="n">
        <v>1334</v>
      </c>
      <c r="D1344" s="0" t="n">
        <v>1332</v>
      </c>
    </row>
    <row r="1345" customFormat="false" ht="13.8" hidden="false" customHeight="false" outlineLevel="0" collapsed="false">
      <c r="B1345" s="633" t="n">
        <v>1344</v>
      </c>
      <c r="C1345" s="0" t="n">
        <v>1335</v>
      </c>
      <c r="D1345" s="0" t="n">
        <v>1333</v>
      </c>
    </row>
    <row r="1346" customFormat="false" ht="13.8" hidden="false" customHeight="false" outlineLevel="0" collapsed="false">
      <c r="B1346" s="633" t="n">
        <v>1345</v>
      </c>
      <c r="C1346" s="0" t="n">
        <v>1336</v>
      </c>
      <c r="D1346" s="0" t="n">
        <v>1334</v>
      </c>
    </row>
    <row r="1347" customFormat="false" ht="13.8" hidden="false" customHeight="false" outlineLevel="0" collapsed="false">
      <c r="B1347" s="633" t="n">
        <v>1346</v>
      </c>
      <c r="C1347" s="0" t="n">
        <v>1337</v>
      </c>
      <c r="D1347" s="0" t="n">
        <v>1335</v>
      </c>
    </row>
    <row r="1348" customFormat="false" ht="13.8" hidden="false" customHeight="false" outlineLevel="0" collapsed="false">
      <c r="B1348" s="633" t="n">
        <v>1347</v>
      </c>
      <c r="C1348" s="0" t="n">
        <v>1338</v>
      </c>
      <c r="D1348" s="0" t="n">
        <v>1336</v>
      </c>
    </row>
    <row r="1349" customFormat="false" ht="13.8" hidden="false" customHeight="false" outlineLevel="0" collapsed="false">
      <c r="B1349" s="633" t="n">
        <v>1348</v>
      </c>
      <c r="C1349" s="0" t="n">
        <v>1339</v>
      </c>
      <c r="D1349" s="0" t="n">
        <v>1337</v>
      </c>
    </row>
    <row r="1350" customFormat="false" ht="13.8" hidden="false" customHeight="false" outlineLevel="0" collapsed="false">
      <c r="B1350" s="633" t="n">
        <v>1349</v>
      </c>
      <c r="C1350" s="0" t="n">
        <v>1340</v>
      </c>
      <c r="D1350" s="0" t="n">
        <v>1338</v>
      </c>
    </row>
    <row r="1351" customFormat="false" ht="13.8" hidden="false" customHeight="false" outlineLevel="0" collapsed="false">
      <c r="B1351" s="633" t="n">
        <v>1350</v>
      </c>
      <c r="C1351" s="0" t="n">
        <v>1341</v>
      </c>
      <c r="D1351" s="0" t="n">
        <v>1339</v>
      </c>
    </row>
    <row r="1352" customFormat="false" ht="13.8" hidden="false" customHeight="false" outlineLevel="0" collapsed="false">
      <c r="B1352" s="633" t="n">
        <v>1351</v>
      </c>
      <c r="C1352" s="0" t="n">
        <v>1342</v>
      </c>
      <c r="D1352" s="0" t="n">
        <v>1340</v>
      </c>
    </row>
    <row r="1353" customFormat="false" ht="13.8" hidden="false" customHeight="false" outlineLevel="0" collapsed="false">
      <c r="B1353" s="633" t="n">
        <v>1352</v>
      </c>
      <c r="C1353" s="0" t="n">
        <v>1343</v>
      </c>
      <c r="D1353" s="0" t="n">
        <v>1341</v>
      </c>
    </row>
    <row r="1354" customFormat="false" ht="13.8" hidden="false" customHeight="false" outlineLevel="0" collapsed="false">
      <c r="B1354" s="633" t="n">
        <v>1353</v>
      </c>
      <c r="C1354" s="0" t="n">
        <v>1344</v>
      </c>
      <c r="D1354" s="0" t="n">
        <v>1342</v>
      </c>
    </row>
    <row r="1355" customFormat="false" ht="13.8" hidden="false" customHeight="false" outlineLevel="0" collapsed="false">
      <c r="B1355" s="633" t="n">
        <v>1354</v>
      </c>
      <c r="C1355" s="0" t="n">
        <v>1345</v>
      </c>
      <c r="D1355" s="0" t="n">
        <v>1343</v>
      </c>
    </row>
    <row r="1356" customFormat="false" ht="13.8" hidden="false" customHeight="false" outlineLevel="0" collapsed="false">
      <c r="B1356" s="633" t="n">
        <v>1355</v>
      </c>
      <c r="C1356" s="0" t="n">
        <v>1346</v>
      </c>
      <c r="D1356" s="0" t="n">
        <v>1344</v>
      </c>
    </row>
    <row r="1357" customFormat="false" ht="13.8" hidden="false" customHeight="false" outlineLevel="0" collapsed="false">
      <c r="B1357" s="633" t="n">
        <v>1356</v>
      </c>
      <c r="C1357" s="0" t="n">
        <v>1347</v>
      </c>
      <c r="D1357" s="0" t="n">
        <v>1345</v>
      </c>
    </row>
    <row r="1358" customFormat="false" ht="13.8" hidden="false" customHeight="false" outlineLevel="0" collapsed="false">
      <c r="B1358" s="633" t="n">
        <v>1357</v>
      </c>
      <c r="C1358" s="0" t="n">
        <v>1348</v>
      </c>
      <c r="D1358" s="0" t="n">
        <v>1346</v>
      </c>
    </row>
    <row r="1359" customFormat="false" ht="13.8" hidden="false" customHeight="false" outlineLevel="0" collapsed="false">
      <c r="B1359" s="633" t="n">
        <v>1358</v>
      </c>
      <c r="C1359" s="0" t="n">
        <v>1349</v>
      </c>
      <c r="D1359" s="0" t="n">
        <v>1347</v>
      </c>
    </row>
    <row r="1360" customFormat="false" ht="13.8" hidden="false" customHeight="false" outlineLevel="0" collapsed="false">
      <c r="B1360" s="633" t="n">
        <v>1359</v>
      </c>
      <c r="C1360" s="0" t="n">
        <v>1350</v>
      </c>
      <c r="D1360" s="0" t="n">
        <v>1348</v>
      </c>
    </row>
    <row r="1361" customFormat="false" ht="13.8" hidden="false" customHeight="false" outlineLevel="0" collapsed="false">
      <c r="B1361" s="633" t="n">
        <v>1360</v>
      </c>
      <c r="C1361" s="0" t="n">
        <v>1351</v>
      </c>
      <c r="D1361" s="0" t="n">
        <v>1349</v>
      </c>
    </row>
    <row r="1362" customFormat="false" ht="13.8" hidden="false" customHeight="false" outlineLevel="0" collapsed="false">
      <c r="B1362" s="633" t="n">
        <v>1361</v>
      </c>
      <c r="C1362" s="0" t="n">
        <v>1352</v>
      </c>
      <c r="D1362" s="0" t="n">
        <v>1350</v>
      </c>
    </row>
    <row r="1363" customFormat="false" ht="13.8" hidden="false" customHeight="false" outlineLevel="0" collapsed="false">
      <c r="B1363" s="633" t="n">
        <v>1362</v>
      </c>
      <c r="C1363" s="0" t="n">
        <v>1353</v>
      </c>
      <c r="D1363" s="0" t="n">
        <v>1351</v>
      </c>
    </row>
    <row r="1364" customFormat="false" ht="13.8" hidden="false" customHeight="false" outlineLevel="0" collapsed="false">
      <c r="B1364" s="633" t="n">
        <v>1363</v>
      </c>
      <c r="C1364" s="0" t="n">
        <v>1354</v>
      </c>
      <c r="D1364" s="0" t="n">
        <v>1352</v>
      </c>
    </row>
    <row r="1365" customFormat="false" ht="13.8" hidden="false" customHeight="false" outlineLevel="0" collapsed="false">
      <c r="B1365" s="633" t="n">
        <v>1364</v>
      </c>
      <c r="C1365" s="0" t="n">
        <v>1355</v>
      </c>
      <c r="D1365" s="0" t="n">
        <v>1353</v>
      </c>
    </row>
    <row r="1366" customFormat="false" ht="13.8" hidden="false" customHeight="false" outlineLevel="0" collapsed="false">
      <c r="B1366" s="633" t="n">
        <v>1365</v>
      </c>
      <c r="C1366" s="0" t="n">
        <v>1356</v>
      </c>
      <c r="D1366" s="0" t="n">
        <v>1354</v>
      </c>
    </row>
    <row r="1367" customFormat="false" ht="13.8" hidden="false" customHeight="false" outlineLevel="0" collapsed="false">
      <c r="B1367" s="633" t="n">
        <v>1366</v>
      </c>
      <c r="C1367" s="0" t="n">
        <v>1357</v>
      </c>
      <c r="D1367" s="0" t="n">
        <v>1355</v>
      </c>
    </row>
    <row r="1368" customFormat="false" ht="13.8" hidden="false" customHeight="false" outlineLevel="0" collapsed="false">
      <c r="B1368" s="633" t="n">
        <v>1367</v>
      </c>
      <c r="C1368" s="0" t="n">
        <v>1358</v>
      </c>
      <c r="D1368" s="0" t="n">
        <v>1356</v>
      </c>
    </row>
    <row r="1369" customFormat="false" ht="13.8" hidden="false" customHeight="false" outlineLevel="0" collapsed="false">
      <c r="B1369" s="633" t="n">
        <v>1368</v>
      </c>
      <c r="C1369" s="0" t="n">
        <v>1359</v>
      </c>
      <c r="D1369" s="0" t="n">
        <v>1357</v>
      </c>
    </row>
    <row r="1370" customFormat="false" ht="13.8" hidden="false" customHeight="false" outlineLevel="0" collapsed="false">
      <c r="B1370" s="633" t="n">
        <v>1369</v>
      </c>
      <c r="C1370" s="0" t="n">
        <v>1360</v>
      </c>
      <c r="D1370" s="0" t="n">
        <v>1358</v>
      </c>
    </row>
    <row r="1371" customFormat="false" ht="13.8" hidden="false" customHeight="false" outlineLevel="0" collapsed="false">
      <c r="B1371" s="633" t="n">
        <v>1370</v>
      </c>
      <c r="C1371" s="0" t="n">
        <v>1361</v>
      </c>
      <c r="D1371" s="0" t="n">
        <v>1359</v>
      </c>
    </row>
    <row r="1372" customFormat="false" ht="13.8" hidden="false" customHeight="false" outlineLevel="0" collapsed="false">
      <c r="B1372" s="633" t="n">
        <v>1371</v>
      </c>
      <c r="C1372" s="0" t="n">
        <v>1362</v>
      </c>
      <c r="D1372" s="0" t="n">
        <v>1360</v>
      </c>
    </row>
    <row r="1373" customFormat="false" ht="13.8" hidden="false" customHeight="false" outlineLevel="0" collapsed="false">
      <c r="B1373" s="633" t="n">
        <v>1372</v>
      </c>
      <c r="C1373" s="0" t="n">
        <v>1363</v>
      </c>
      <c r="D1373" s="0" t="n">
        <v>1361</v>
      </c>
    </row>
    <row r="1374" customFormat="false" ht="13.8" hidden="false" customHeight="false" outlineLevel="0" collapsed="false">
      <c r="B1374" s="633" t="n">
        <v>1373</v>
      </c>
      <c r="C1374" s="0" t="n">
        <v>1364</v>
      </c>
      <c r="D1374" s="0" t="n">
        <v>1362</v>
      </c>
    </row>
    <row r="1375" customFormat="false" ht="13.8" hidden="false" customHeight="false" outlineLevel="0" collapsed="false">
      <c r="B1375" s="633" t="n">
        <v>1374</v>
      </c>
      <c r="C1375" s="0" t="n">
        <v>1365</v>
      </c>
      <c r="D1375" s="0" t="n">
        <v>1363</v>
      </c>
    </row>
    <row r="1376" customFormat="false" ht="13.8" hidden="false" customHeight="false" outlineLevel="0" collapsed="false">
      <c r="B1376" s="633" t="n">
        <v>1375</v>
      </c>
      <c r="C1376" s="0" t="n">
        <v>1366</v>
      </c>
      <c r="D1376" s="0" t="n">
        <v>1364</v>
      </c>
    </row>
    <row r="1377" customFormat="false" ht="13.8" hidden="false" customHeight="false" outlineLevel="0" collapsed="false">
      <c r="B1377" s="633" t="n">
        <v>1376</v>
      </c>
      <c r="C1377" s="0" t="n">
        <v>1367</v>
      </c>
      <c r="D1377" s="0" t="n">
        <v>1365</v>
      </c>
    </row>
    <row r="1378" customFormat="false" ht="13.8" hidden="false" customHeight="false" outlineLevel="0" collapsed="false">
      <c r="B1378" s="633" t="n">
        <v>1377</v>
      </c>
      <c r="C1378" s="0" t="n">
        <v>1368</v>
      </c>
      <c r="D1378" s="0" t="n">
        <v>1366</v>
      </c>
    </row>
    <row r="1379" customFormat="false" ht="13.8" hidden="false" customHeight="false" outlineLevel="0" collapsed="false">
      <c r="B1379" s="633" t="n">
        <v>1378</v>
      </c>
      <c r="C1379" s="0" t="n">
        <v>1369</v>
      </c>
      <c r="D1379" s="0" t="n">
        <v>1367</v>
      </c>
    </row>
    <row r="1380" customFormat="false" ht="13.8" hidden="false" customHeight="false" outlineLevel="0" collapsed="false">
      <c r="B1380" s="633" t="n">
        <v>1379</v>
      </c>
      <c r="C1380" s="0" t="n">
        <v>1370</v>
      </c>
      <c r="D1380" s="0" t="n">
        <v>1368</v>
      </c>
    </row>
    <row r="1381" customFormat="false" ht="13.8" hidden="false" customHeight="false" outlineLevel="0" collapsed="false">
      <c r="B1381" s="633" t="n">
        <v>1380</v>
      </c>
      <c r="C1381" s="0" t="n">
        <v>1371</v>
      </c>
      <c r="D1381" s="0" t="n">
        <v>1369</v>
      </c>
    </row>
    <row r="1382" customFormat="false" ht="13.8" hidden="false" customHeight="false" outlineLevel="0" collapsed="false">
      <c r="B1382" s="633" t="n">
        <v>1381</v>
      </c>
      <c r="C1382" s="0" t="n">
        <v>1372</v>
      </c>
      <c r="D1382" s="0" t="n">
        <v>1370</v>
      </c>
    </row>
    <row r="1383" customFormat="false" ht="13.8" hidden="false" customHeight="false" outlineLevel="0" collapsed="false">
      <c r="B1383" s="633" t="n">
        <v>1382</v>
      </c>
      <c r="C1383" s="0" t="n">
        <v>1373</v>
      </c>
      <c r="D1383" s="0" t="n">
        <v>1371</v>
      </c>
    </row>
    <row r="1384" customFormat="false" ht="13.8" hidden="false" customHeight="false" outlineLevel="0" collapsed="false">
      <c r="B1384" s="633" t="n">
        <v>1383</v>
      </c>
      <c r="C1384" s="0" t="n">
        <v>1374</v>
      </c>
      <c r="D1384" s="0" t="n">
        <v>1372</v>
      </c>
    </row>
    <row r="1385" customFormat="false" ht="13.8" hidden="false" customHeight="false" outlineLevel="0" collapsed="false">
      <c r="B1385" s="633" t="n">
        <v>1384</v>
      </c>
      <c r="C1385" s="0" t="n">
        <v>1375</v>
      </c>
      <c r="D1385" s="0" t="n">
        <v>1373</v>
      </c>
    </row>
    <row r="1386" customFormat="false" ht="13.8" hidden="false" customHeight="false" outlineLevel="0" collapsed="false">
      <c r="B1386" s="633" t="n">
        <v>1385</v>
      </c>
      <c r="C1386" s="0" t="n">
        <v>1376</v>
      </c>
      <c r="D1386" s="0" t="n">
        <v>1374</v>
      </c>
    </row>
    <row r="1387" customFormat="false" ht="13.8" hidden="false" customHeight="false" outlineLevel="0" collapsed="false">
      <c r="B1387" s="633" t="n">
        <v>1386</v>
      </c>
      <c r="C1387" s="0" t="n">
        <v>1377</v>
      </c>
      <c r="D1387" s="0" t="n">
        <v>1375</v>
      </c>
    </row>
    <row r="1388" customFormat="false" ht="13.8" hidden="false" customHeight="false" outlineLevel="0" collapsed="false">
      <c r="B1388" s="633" t="n">
        <v>1387</v>
      </c>
      <c r="C1388" s="0" t="n">
        <v>1378</v>
      </c>
      <c r="D1388" s="0" t="n">
        <v>1376</v>
      </c>
    </row>
    <row r="1389" customFormat="false" ht="13.8" hidden="false" customHeight="false" outlineLevel="0" collapsed="false">
      <c r="B1389" s="633" t="n">
        <v>1388</v>
      </c>
      <c r="C1389" s="0" t="n">
        <v>1379</v>
      </c>
      <c r="D1389" s="0" t="n">
        <v>1377</v>
      </c>
    </row>
    <row r="1390" customFormat="false" ht="13.8" hidden="false" customHeight="false" outlineLevel="0" collapsed="false">
      <c r="B1390" s="633" t="n">
        <v>1389</v>
      </c>
      <c r="C1390" s="0" t="n">
        <v>1380</v>
      </c>
      <c r="D1390" s="0" t="n">
        <v>1378</v>
      </c>
    </row>
    <row r="1391" customFormat="false" ht="13.8" hidden="false" customHeight="false" outlineLevel="0" collapsed="false">
      <c r="B1391" s="633" t="n">
        <v>1390</v>
      </c>
      <c r="C1391" s="0" t="n">
        <v>1381</v>
      </c>
      <c r="D1391" s="0" t="n">
        <v>1379</v>
      </c>
    </row>
    <row r="1392" customFormat="false" ht="13.8" hidden="false" customHeight="false" outlineLevel="0" collapsed="false">
      <c r="B1392" s="633" t="n">
        <v>1391</v>
      </c>
      <c r="C1392" s="0" t="n">
        <v>1382</v>
      </c>
      <c r="D1392" s="0" t="n">
        <v>1380</v>
      </c>
    </row>
    <row r="1393" customFormat="false" ht="13.8" hidden="false" customHeight="false" outlineLevel="0" collapsed="false">
      <c r="B1393" s="633" t="n">
        <v>1392</v>
      </c>
      <c r="C1393" s="0" t="n">
        <v>1383</v>
      </c>
      <c r="D1393" s="0" t="n">
        <v>1381</v>
      </c>
    </row>
    <row r="1394" customFormat="false" ht="13.8" hidden="false" customHeight="false" outlineLevel="0" collapsed="false">
      <c r="B1394" s="633" t="n">
        <v>1393</v>
      </c>
      <c r="C1394" s="0" t="n">
        <v>1384</v>
      </c>
      <c r="D1394" s="0" t="n">
        <v>1382</v>
      </c>
    </row>
    <row r="1395" customFormat="false" ht="13.8" hidden="false" customHeight="false" outlineLevel="0" collapsed="false">
      <c r="B1395" s="633" t="n">
        <v>1394</v>
      </c>
      <c r="C1395" s="0" t="n">
        <v>1385</v>
      </c>
      <c r="D1395" s="0" t="n">
        <v>1383</v>
      </c>
    </row>
    <row r="1396" customFormat="false" ht="13.8" hidden="false" customHeight="false" outlineLevel="0" collapsed="false">
      <c r="B1396" s="633" t="n">
        <v>1395</v>
      </c>
      <c r="C1396" s="0" t="n">
        <v>1386</v>
      </c>
      <c r="D1396" s="0" t="n">
        <v>1384</v>
      </c>
    </row>
    <row r="1397" customFormat="false" ht="13.8" hidden="false" customHeight="false" outlineLevel="0" collapsed="false">
      <c r="B1397" s="633" t="n">
        <v>1396</v>
      </c>
      <c r="C1397" s="0" t="n">
        <v>1387</v>
      </c>
      <c r="D1397" s="0" t="n">
        <v>1385</v>
      </c>
    </row>
    <row r="1398" customFormat="false" ht="13.8" hidden="false" customHeight="false" outlineLevel="0" collapsed="false">
      <c r="B1398" s="633" t="n">
        <v>1397</v>
      </c>
      <c r="C1398" s="0" t="n">
        <v>1388</v>
      </c>
      <c r="D1398" s="0" t="n">
        <v>1386</v>
      </c>
    </row>
    <row r="1399" customFormat="false" ht="13.8" hidden="false" customHeight="false" outlineLevel="0" collapsed="false">
      <c r="B1399" s="633" t="n">
        <v>1398</v>
      </c>
      <c r="C1399" s="0" t="n">
        <v>1389</v>
      </c>
      <c r="D1399" s="0" t="n">
        <v>1387</v>
      </c>
    </row>
    <row r="1400" customFormat="false" ht="13.8" hidden="false" customHeight="false" outlineLevel="0" collapsed="false">
      <c r="B1400" s="633" t="n">
        <v>1399</v>
      </c>
      <c r="C1400" s="0" t="n">
        <v>1390</v>
      </c>
      <c r="D1400" s="0" t="n">
        <v>1388</v>
      </c>
    </row>
    <row r="1401" customFormat="false" ht="13.8" hidden="false" customHeight="false" outlineLevel="0" collapsed="false">
      <c r="B1401" s="633" t="n">
        <v>1400</v>
      </c>
      <c r="C1401" s="0" t="n">
        <v>1391</v>
      </c>
      <c r="D1401" s="0" t="n">
        <v>1389</v>
      </c>
    </row>
    <row r="1402" customFormat="false" ht="13.8" hidden="false" customHeight="false" outlineLevel="0" collapsed="false">
      <c r="B1402" s="633" t="n">
        <v>1401</v>
      </c>
      <c r="C1402" s="0" t="n">
        <v>1392</v>
      </c>
      <c r="D1402" s="0" t="n">
        <v>1390</v>
      </c>
    </row>
    <row r="1403" customFormat="false" ht="13.8" hidden="false" customHeight="false" outlineLevel="0" collapsed="false">
      <c r="B1403" s="633" t="n">
        <v>1402</v>
      </c>
      <c r="C1403" s="0" t="n">
        <v>1393</v>
      </c>
      <c r="D1403" s="0" t="n">
        <v>1391</v>
      </c>
    </row>
    <row r="1404" customFormat="false" ht="13.8" hidden="false" customHeight="false" outlineLevel="0" collapsed="false">
      <c r="B1404" s="633" t="n">
        <v>1403</v>
      </c>
      <c r="C1404" s="0" t="n">
        <v>1394</v>
      </c>
      <c r="D1404" s="0" t="n">
        <v>1392</v>
      </c>
    </row>
    <row r="1405" customFormat="false" ht="13.8" hidden="false" customHeight="false" outlineLevel="0" collapsed="false">
      <c r="B1405" s="633" t="n">
        <v>1404</v>
      </c>
      <c r="C1405" s="0" t="n">
        <v>1395</v>
      </c>
      <c r="D1405" s="0" t="n">
        <v>1393</v>
      </c>
    </row>
    <row r="1406" customFormat="false" ht="13.8" hidden="false" customHeight="false" outlineLevel="0" collapsed="false">
      <c r="B1406" s="633" t="n">
        <v>1405</v>
      </c>
      <c r="C1406" s="0" t="n">
        <v>1396</v>
      </c>
      <c r="D1406" s="0" t="n">
        <v>1394</v>
      </c>
    </row>
    <row r="1407" customFormat="false" ht="13.8" hidden="false" customHeight="false" outlineLevel="0" collapsed="false">
      <c r="B1407" s="633" t="n">
        <v>1406</v>
      </c>
      <c r="C1407" s="0" t="n">
        <v>1397</v>
      </c>
      <c r="D1407" s="0" t="n">
        <v>1395</v>
      </c>
    </row>
    <row r="1408" customFormat="false" ht="13.8" hidden="false" customHeight="false" outlineLevel="0" collapsed="false">
      <c r="B1408" s="633" t="n">
        <v>1407</v>
      </c>
      <c r="C1408" s="0" t="n">
        <v>1398</v>
      </c>
      <c r="D1408" s="0" t="n">
        <v>1396</v>
      </c>
    </row>
    <row r="1409" customFormat="false" ht="13.8" hidden="false" customHeight="false" outlineLevel="0" collapsed="false">
      <c r="B1409" s="633" t="n">
        <v>1408</v>
      </c>
      <c r="C1409" s="0" t="n">
        <v>1399</v>
      </c>
      <c r="D1409" s="0" t="n">
        <v>1397</v>
      </c>
    </row>
    <row r="1410" customFormat="false" ht="13.8" hidden="false" customHeight="false" outlineLevel="0" collapsed="false">
      <c r="B1410" s="633" t="n">
        <v>1409</v>
      </c>
      <c r="C1410" s="0" t="n">
        <v>1400</v>
      </c>
      <c r="D1410" s="0" t="n">
        <v>1398</v>
      </c>
    </row>
    <row r="1411" customFormat="false" ht="13.8" hidden="false" customHeight="false" outlineLevel="0" collapsed="false">
      <c r="B1411" s="633" t="n">
        <v>1410</v>
      </c>
      <c r="C1411" s="0" t="n">
        <v>1401</v>
      </c>
      <c r="D1411" s="0" t="n">
        <v>1399</v>
      </c>
    </row>
    <row r="1412" customFormat="false" ht="13.8" hidden="false" customHeight="false" outlineLevel="0" collapsed="false">
      <c r="B1412" s="633" t="n">
        <v>1411</v>
      </c>
      <c r="C1412" s="0" t="n">
        <v>1402</v>
      </c>
      <c r="D1412" s="0" t="n">
        <v>1400</v>
      </c>
    </row>
    <row r="1413" customFormat="false" ht="13.8" hidden="false" customHeight="false" outlineLevel="0" collapsed="false">
      <c r="B1413" s="633" t="n">
        <v>1412</v>
      </c>
      <c r="C1413" s="0" t="n">
        <v>1403</v>
      </c>
      <c r="D1413" s="0" t="n">
        <v>1401</v>
      </c>
    </row>
    <row r="1414" customFormat="false" ht="13.8" hidden="false" customHeight="false" outlineLevel="0" collapsed="false">
      <c r="B1414" s="633" t="n">
        <v>1413</v>
      </c>
      <c r="C1414" s="0" t="n">
        <v>1404</v>
      </c>
      <c r="D1414" s="0" t="n">
        <v>1402</v>
      </c>
    </row>
    <row r="1415" customFormat="false" ht="13.8" hidden="false" customHeight="false" outlineLevel="0" collapsed="false">
      <c r="B1415" s="633" t="n">
        <v>1414</v>
      </c>
      <c r="C1415" s="0" t="n">
        <v>1405</v>
      </c>
      <c r="D1415" s="0" t="n">
        <v>1403</v>
      </c>
    </row>
    <row r="1416" customFormat="false" ht="13.8" hidden="false" customHeight="false" outlineLevel="0" collapsed="false">
      <c r="B1416" s="633" t="n">
        <v>1415</v>
      </c>
      <c r="C1416" s="0" t="n">
        <v>1406</v>
      </c>
      <c r="D1416" s="0" t="n">
        <v>1404</v>
      </c>
    </row>
    <row r="1417" customFormat="false" ht="13.8" hidden="false" customHeight="false" outlineLevel="0" collapsed="false">
      <c r="B1417" s="633" t="n">
        <v>1416</v>
      </c>
      <c r="C1417" s="0" t="n">
        <v>1407</v>
      </c>
      <c r="D1417" s="0" t="n">
        <v>1405</v>
      </c>
    </row>
    <row r="1418" customFormat="false" ht="13.8" hidden="false" customHeight="false" outlineLevel="0" collapsed="false">
      <c r="B1418" s="633" t="n">
        <v>1417</v>
      </c>
      <c r="C1418" s="0" t="n">
        <v>1408</v>
      </c>
      <c r="D1418" s="0" t="n">
        <v>1406</v>
      </c>
    </row>
    <row r="1419" customFormat="false" ht="13.8" hidden="false" customHeight="false" outlineLevel="0" collapsed="false">
      <c r="B1419" s="633" t="n">
        <v>1418</v>
      </c>
      <c r="C1419" s="0" t="n">
        <v>1409</v>
      </c>
      <c r="D1419" s="0" t="n">
        <v>1407</v>
      </c>
    </row>
    <row r="1420" customFormat="false" ht="13.8" hidden="false" customHeight="false" outlineLevel="0" collapsed="false">
      <c r="B1420" s="633" t="n">
        <v>1419</v>
      </c>
      <c r="C1420" s="0" t="n">
        <v>1410</v>
      </c>
      <c r="D1420" s="0" t="n">
        <v>1408</v>
      </c>
    </row>
    <row r="1421" customFormat="false" ht="13.8" hidden="false" customHeight="false" outlineLevel="0" collapsed="false">
      <c r="B1421" s="633" t="n">
        <v>1420</v>
      </c>
      <c r="C1421" s="0" t="n">
        <v>1411</v>
      </c>
      <c r="D1421" s="0" t="n">
        <v>1409</v>
      </c>
    </row>
    <row r="1422" customFormat="false" ht="13.8" hidden="false" customHeight="false" outlineLevel="0" collapsed="false">
      <c r="B1422" s="633" t="n">
        <v>1421</v>
      </c>
      <c r="C1422" s="0" t="n">
        <v>1412</v>
      </c>
      <c r="D1422" s="0" t="n">
        <v>1410</v>
      </c>
    </row>
    <row r="1423" customFormat="false" ht="13.8" hidden="false" customHeight="false" outlineLevel="0" collapsed="false">
      <c r="B1423" s="633" t="n">
        <v>1422</v>
      </c>
      <c r="C1423" s="0" t="n">
        <v>1413</v>
      </c>
      <c r="D1423" s="0" t="n">
        <v>1411</v>
      </c>
    </row>
    <row r="1424" customFormat="false" ht="13.8" hidden="false" customHeight="false" outlineLevel="0" collapsed="false">
      <c r="B1424" s="633" t="n">
        <v>1423</v>
      </c>
      <c r="C1424" s="0" t="n">
        <v>1414</v>
      </c>
      <c r="D1424" s="0" t="n">
        <v>1412</v>
      </c>
    </row>
    <row r="1425" customFormat="false" ht="13.8" hidden="false" customHeight="false" outlineLevel="0" collapsed="false">
      <c r="B1425" s="633" t="n">
        <v>1424</v>
      </c>
      <c r="C1425" s="0" t="n">
        <v>1415</v>
      </c>
      <c r="D1425" s="0" t="n">
        <v>1413</v>
      </c>
    </row>
    <row r="1426" customFormat="false" ht="13.8" hidden="false" customHeight="false" outlineLevel="0" collapsed="false">
      <c r="B1426" s="633" t="n">
        <v>1425</v>
      </c>
      <c r="C1426" s="0" t="n">
        <v>1416</v>
      </c>
      <c r="D1426" s="0" t="n">
        <v>1414</v>
      </c>
    </row>
    <row r="1427" customFormat="false" ht="13.8" hidden="false" customHeight="false" outlineLevel="0" collapsed="false">
      <c r="B1427" s="633" t="n">
        <v>1426</v>
      </c>
      <c r="C1427" s="0" t="n">
        <v>1417</v>
      </c>
      <c r="D1427" s="0" t="n">
        <v>1415</v>
      </c>
    </row>
    <row r="1428" customFormat="false" ht="13.8" hidden="false" customHeight="false" outlineLevel="0" collapsed="false">
      <c r="B1428" s="633" t="n">
        <v>1427</v>
      </c>
      <c r="C1428" s="0" t="n">
        <v>1418</v>
      </c>
      <c r="D1428" s="0" t="n">
        <v>1416</v>
      </c>
    </row>
    <row r="1429" customFormat="false" ht="13.8" hidden="false" customHeight="false" outlineLevel="0" collapsed="false">
      <c r="B1429" s="633" t="n">
        <v>1428</v>
      </c>
      <c r="C1429" s="0" t="n">
        <v>1419</v>
      </c>
      <c r="D1429" s="0" t="n">
        <v>1417</v>
      </c>
    </row>
    <row r="1430" customFormat="false" ht="13.8" hidden="false" customHeight="false" outlineLevel="0" collapsed="false">
      <c r="B1430" s="633" t="n">
        <v>1429</v>
      </c>
      <c r="C1430" s="0" t="n">
        <v>1420</v>
      </c>
      <c r="D1430" s="0" t="n">
        <v>1418</v>
      </c>
    </row>
    <row r="1431" customFormat="false" ht="13.8" hidden="false" customHeight="false" outlineLevel="0" collapsed="false">
      <c r="B1431" s="633" t="n">
        <v>1430</v>
      </c>
      <c r="C1431" s="0" t="n">
        <v>1421</v>
      </c>
      <c r="D1431" s="0" t="n">
        <v>1419</v>
      </c>
    </row>
    <row r="1432" customFormat="false" ht="13.8" hidden="false" customHeight="false" outlineLevel="0" collapsed="false">
      <c r="B1432" s="633" t="n">
        <v>1431</v>
      </c>
      <c r="C1432" s="0" t="n">
        <v>1422</v>
      </c>
      <c r="D1432" s="0" t="n">
        <v>1420</v>
      </c>
    </row>
    <row r="1433" customFormat="false" ht="13.8" hidden="false" customHeight="false" outlineLevel="0" collapsed="false">
      <c r="B1433" s="633" t="n">
        <v>1432</v>
      </c>
      <c r="C1433" s="0" t="n">
        <v>1423</v>
      </c>
      <c r="D1433" s="0" t="n">
        <v>1421</v>
      </c>
    </row>
    <row r="1434" customFormat="false" ht="13.8" hidden="false" customHeight="false" outlineLevel="0" collapsed="false">
      <c r="B1434" s="633" t="n">
        <v>1433</v>
      </c>
      <c r="C1434" s="0" t="n">
        <v>1424</v>
      </c>
      <c r="D1434" s="0" t="n">
        <v>1422</v>
      </c>
    </row>
    <row r="1435" customFormat="false" ht="13.8" hidden="false" customHeight="false" outlineLevel="0" collapsed="false">
      <c r="B1435" s="633" t="n">
        <v>1434</v>
      </c>
      <c r="C1435" s="0" t="n">
        <v>1425</v>
      </c>
      <c r="D1435" s="0" t="n">
        <v>1423</v>
      </c>
    </row>
    <row r="1436" customFormat="false" ht="13.8" hidden="false" customHeight="false" outlineLevel="0" collapsed="false">
      <c r="B1436" s="633" t="n">
        <v>1435</v>
      </c>
      <c r="C1436" s="0" t="n">
        <v>1426</v>
      </c>
      <c r="D1436" s="0" t="n">
        <v>1424</v>
      </c>
    </row>
    <row r="1437" customFormat="false" ht="13.8" hidden="false" customHeight="false" outlineLevel="0" collapsed="false">
      <c r="B1437" s="633" t="n">
        <v>1436</v>
      </c>
      <c r="C1437" s="0" t="n">
        <v>1427</v>
      </c>
      <c r="D1437" s="0" t="n">
        <v>1425</v>
      </c>
    </row>
    <row r="1438" customFormat="false" ht="13.8" hidden="false" customHeight="false" outlineLevel="0" collapsed="false">
      <c r="B1438" s="633" t="n">
        <v>1437</v>
      </c>
      <c r="C1438" s="0" t="n">
        <v>1428</v>
      </c>
      <c r="D1438" s="0" t="n">
        <v>1426</v>
      </c>
    </row>
    <row r="1439" customFormat="false" ht="13.8" hidden="false" customHeight="false" outlineLevel="0" collapsed="false">
      <c r="B1439" s="633" t="n">
        <v>1438</v>
      </c>
      <c r="C1439" s="0" t="n">
        <v>1429</v>
      </c>
      <c r="D1439" s="0" t="n">
        <v>1427</v>
      </c>
    </row>
    <row r="1440" customFormat="false" ht="13.8" hidden="false" customHeight="false" outlineLevel="0" collapsed="false">
      <c r="B1440" s="633" t="n">
        <v>1439</v>
      </c>
      <c r="C1440" s="0" t="n">
        <v>1430</v>
      </c>
      <c r="D1440" s="0" t="n">
        <v>1428</v>
      </c>
    </row>
    <row r="1441" customFormat="false" ht="13.8" hidden="false" customHeight="false" outlineLevel="0" collapsed="false">
      <c r="B1441" s="633" t="n">
        <v>1440</v>
      </c>
      <c r="C1441" s="0" t="n">
        <v>1431</v>
      </c>
      <c r="D1441" s="0" t="n">
        <v>1429</v>
      </c>
    </row>
    <row r="1442" customFormat="false" ht="13.8" hidden="false" customHeight="false" outlineLevel="0" collapsed="false">
      <c r="B1442" s="633" t="n">
        <v>1441</v>
      </c>
      <c r="C1442" s="0" t="n">
        <v>1432</v>
      </c>
      <c r="D1442" s="0" t="n">
        <v>1430</v>
      </c>
    </row>
    <row r="1443" customFormat="false" ht="13.8" hidden="false" customHeight="false" outlineLevel="0" collapsed="false">
      <c r="B1443" s="633" t="n">
        <v>1442</v>
      </c>
      <c r="C1443" s="0" t="n">
        <v>1433</v>
      </c>
      <c r="D1443" s="0" t="n">
        <v>1431</v>
      </c>
    </row>
    <row r="1444" customFormat="false" ht="13.8" hidden="false" customHeight="false" outlineLevel="0" collapsed="false">
      <c r="B1444" s="633" t="n">
        <v>1443</v>
      </c>
      <c r="C1444" s="0" t="n">
        <v>1434</v>
      </c>
      <c r="D1444" s="0" t="n">
        <v>1432</v>
      </c>
    </row>
    <row r="1445" customFormat="false" ht="13.8" hidden="false" customHeight="false" outlineLevel="0" collapsed="false">
      <c r="B1445" s="633" t="n">
        <v>1444</v>
      </c>
      <c r="C1445" s="0" t="n">
        <v>1435</v>
      </c>
      <c r="D1445" s="0" t="n">
        <v>1433</v>
      </c>
    </row>
    <row r="1446" customFormat="false" ht="13.8" hidden="false" customHeight="false" outlineLevel="0" collapsed="false">
      <c r="B1446" s="633" t="n">
        <v>1445</v>
      </c>
      <c r="C1446" s="0" t="n">
        <v>1436</v>
      </c>
      <c r="D1446" s="0" t="n">
        <v>1434</v>
      </c>
    </row>
    <row r="1447" customFormat="false" ht="13.8" hidden="false" customHeight="false" outlineLevel="0" collapsed="false">
      <c r="B1447" s="633" t="n">
        <v>1446</v>
      </c>
      <c r="C1447" s="0" t="n">
        <v>1437</v>
      </c>
      <c r="D1447" s="0" t="n">
        <v>1435</v>
      </c>
    </row>
    <row r="1448" customFormat="false" ht="13.8" hidden="false" customHeight="false" outlineLevel="0" collapsed="false">
      <c r="B1448" s="633" t="n">
        <v>1447</v>
      </c>
      <c r="C1448" s="0" t="n">
        <v>1438</v>
      </c>
      <c r="D1448" s="0" t="n">
        <v>1436</v>
      </c>
    </row>
    <row r="1449" customFormat="false" ht="13.8" hidden="false" customHeight="false" outlineLevel="0" collapsed="false">
      <c r="B1449" s="633" t="n">
        <v>1448</v>
      </c>
      <c r="C1449" s="0" t="n">
        <v>1439</v>
      </c>
      <c r="D1449" s="0" t="n">
        <v>1437</v>
      </c>
    </row>
    <row r="1450" customFormat="false" ht="13.8" hidden="false" customHeight="false" outlineLevel="0" collapsed="false">
      <c r="B1450" s="633" t="n">
        <v>1449</v>
      </c>
      <c r="C1450" s="0" t="n">
        <v>1440</v>
      </c>
      <c r="D1450" s="0" t="n">
        <v>1438</v>
      </c>
    </row>
    <row r="1451" customFormat="false" ht="13.8" hidden="false" customHeight="false" outlineLevel="0" collapsed="false">
      <c r="B1451" s="633" t="n">
        <v>1450</v>
      </c>
      <c r="C1451" s="0" t="n">
        <v>1441</v>
      </c>
      <c r="D1451" s="0" t="n">
        <v>1439</v>
      </c>
    </row>
    <row r="1452" customFormat="false" ht="13.8" hidden="false" customHeight="false" outlineLevel="0" collapsed="false">
      <c r="B1452" s="633" t="n">
        <v>1451</v>
      </c>
      <c r="C1452" s="0" t="n">
        <v>1442</v>
      </c>
      <c r="D1452" s="0" t="n">
        <v>1440</v>
      </c>
    </row>
    <row r="1453" customFormat="false" ht="13.8" hidden="false" customHeight="false" outlineLevel="0" collapsed="false">
      <c r="B1453" s="633" t="n">
        <v>1452</v>
      </c>
      <c r="C1453" s="0" t="n">
        <v>1443</v>
      </c>
      <c r="D1453" s="0" t="n">
        <v>1441</v>
      </c>
    </row>
    <row r="1454" customFormat="false" ht="13.8" hidden="false" customHeight="false" outlineLevel="0" collapsed="false">
      <c r="B1454" s="633" t="n">
        <v>1453</v>
      </c>
      <c r="C1454" s="0" t="n">
        <v>1444</v>
      </c>
      <c r="D1454" s="0" t="n">
        <v>1442</v>
      </c>
    </row>
    <row r="1455" customFormat="false" ht="13.8" hidden="false" customHeight="false" outlineLevel="0" collapsed="false">
      <c r="B1455" s="633" t="n">
        <v>1454</v>
      </c>
      <c r="C1455" s="0" t="n">
        <v>1445</v>
      </c>
      <c r="D1455" s="0" t="n">
        <v>1443</v>
      </c>
    </row>
    <row r="1456" customFormat="false" ht="13.8" hidden="false" customHeight="false" outlineLevel="0" collapsed="false">
      <c r="B1456" s="633" t="n">
        <v>1455</v>
      </c>
      <c r="C1456" s="0" t="n">
        <v>1446</v>
      </c>
      <c r="D1456" s="0" t="n">
        <v>1444</v>
      </c>
    </row>
    <row r="1457" customFormat="false" ht="13.8" hidden="false" customHeight="false" outlineLevel="0" collapsed="false">
      <c r="B1457" s="633" t="n">
        <v>1456</v>
      </c>
      <c r="C1457" s="0" t="n">
        <v>1447</v>
      </c>
      <c r="D1457" s="0" t="n">
        <v>1445</v>
      </c>
    </row>
    <row r="1458" customFormat="false" ht="13.8" hidden="false" customHeight="false" outlineLevel="0" collapsed="false">
      <c r="B1458" s="633" t="n">
        <v>1457</v>
      </c>
      <c r="C1458" s="0" t="n">
        <v>1448</v>
      </c>
      <c r="D1458" s="0" t="n">
        <v>1446</v>
      </c>
    </row>
    <row r="1459" customFormat="false" ht="13.8" hidden="false" customHeight="false" outlineLevel="0" collapsed="false">
      <c r="B1459" s="633" t="n">
        <v>1458</v>
      </c>
      <c r="C1459" s="0" t="n">
        <v>1449</v>
      </c>
      <c r="D1459" s="0" t="n">
        <v>1447</v>
      </c>
    </row>
    <row r="1460" customFormat="false" ht="13.8" hidden="false" customHeight="false" outlineLevel="0" collapsed="false">
      <c r="B1460" s="633" t="n">
        <v>1459</v>
      </c>
      <c r="C1460" s="0" t="n">
        <v>1450</v>
      </c>
      <c r="D1460" s="0" t="n">
        <v>1448</v>
      </c>
    </row>
    <row r="1461" customFormat="false" ht="13.8" hidden="false" customHeight="false" outlineLevel="0" collapsed="false">
      <c r="B1461" s="633" t="n">
        <v>1460</v>
      </c>
      <c r="C1461" s="0" t="n">
        <v>1451</v>
      </c>
      <c r="D1461" s="0" t="n">
        <v>1449</v>
      </c>
    </row>
    <row r="1462" customFormat="false" ht="13.8" hidden="false" customHeight="false" outlineLevel="0" collapsed="false">
      <c r="B1462" s="633" t="n">
        <v>1461</v>
      </c>
      <c r="C1462" s="0" t="n">
        <v>1452</v>
      </c>
      <c r="D1462" s="0" t="n">
        <v>1450</v>
      </c>
    </row>
    <row r="1463" customFormat="false" ht="13.8" hidden="false" customHeight="false" outlineLevel="0" collapsed="false">
      <c r="B1463" s="633" t="n">
        <v>1462</v>
      </c>
      <c r="C1463" s="0" t="n">
        <v>1453</v>
      </c>
      <c r="D1463" s="0" t="n">
        <v>1451</v>
      </c>
    </row>
    <row r="1464" customFormat="false" ht="13.8" hidden="false" customHeight="false" outlineLevel="0" collapsed="false">
      <c r="B1464" s="633" t="n">
        <v>1463</v>
      </c>
      <c r="C1464" s="0" t="n">
        <v>1454</v>
      </c>
      <c r="D1464" s="0" t="n">
        <v>1452</v>
      </c>
    </row>
    <row r="1465" customFormat="false" ht="13.8" hidden="false" customHeight="false" outlineLevel="0" collapsed="false">
      <c r="B1465" s="633" t="n">
        <v>1464</v>
      </c>
      <c r="C1465" s="0" t="n">
        <v>1455</v>
      </c>
      <c r="D1465" s="0" t="n">
        <v>1453</v>
      </c>
    </row>
    <row r="1466" customFormat="false" ht="13.8" hidden="false" customHeight="false" outlineLevel="0" collapsed="false">
      <c r="B1466" s="633" t="n">
        <v>1465</v>
      </c>
      <c r="C1466" s="0" t="n">
        <v>1456</v>
      </c>
      <c r="D1466" s="0" t="n">
        <v>1454</v>
      </c>
    </row>
    <row r="1467" customFormat="false" ht="13.8" hidden="false" customHeight="false" outlineLevel="0" collapsed="false">
      <c r="B1467" s="633" t="n">
        <v>1466</v>
      </c>
      <c r="C1467" s="0" t="n">
        <v>1457</v>
      </c>
      <c r="D1467" s="0" t="n">
        <v>1455</v>
      </c>
    </row>
    <row r="1468" customFormat="false" ht="13.8" hidden="false" customHeight="false" outlineLevel="0" collapsed="false">
      <c r="B1468" s="633" t="n">
        <v>1467</v>
      </c>
      <c r="C1468" s="0" t="n">
        <v>1458</v>
      </c>
      <c r="D1468" s="0" t="n">
        <v>1456</v>
      </c>
    </row>
    <row r="1469" customFormat="false" ht="13.8" hidden="false" customHeight="false" outlineLevel="0" collapsed="false">
      <c r="B1469" s="633" t="n">
        <v>1468</v>
      </c>
      <c r="C1469" s="0" t="n">
        <v>1459</v>
      </c>
      <c r="D1469" s="0" t="n">
        <v>1457</v>
      </c>
    </row>
    <row r="1470" customFormat="false" ht="13.8" hidden="false" customHeight="false" outlineLevel="0" collapsed="false">
      <c r="B1470" s="633" t="n">
        <v>1469</v>
      </c>
      <c r="C1470" s="0" t="n">
        <v>1460</v>
      </c>
      <c r="D1470" s="0" t="n">
        <v>1458</v>
      </c>
    </row>
    <row r="1471" customFormat="false" ht="13.8" hidden="false" customHeight="false" outlineLevel="0" collapsed="false">
      <c r="B1471" s="633" t="n">
        <v>1470</v>
      </c>
      <c r="C1471" s="0" t="n">
        <v>1461</v>
      </c>
      <c r="D1471" s="0" t="n">
        <v>1459</v>
      </c>
    </row>
    <row r="1472" customFormat="false" ht="13.8" hidden="false" customHeight="false" outlineLevel="0" collapsed="false">
      <c r="B1472" s="633" t="n">
        <v>1471</v>
      </c>
      <c r="C1472" s="0" t="n">
        <v>1462</v>
      </c>
      <c r="D1472" s="0" t="n">
        <v>1460</v>
      </c>
    </row>
    <row r="1473" customFormat="false" ht="13.8" hidden="false" customHeight="false" outlineLevel="0" collapsed="false">
      <c r="B1473" s="633" t="n">
        <v>1472</v>
      </c>
      <c r="C1473" s="0" t="n">
        <v>1463</v>
      </c>
      <c r="D1473" s="0" t="n">
        <v>1461</v>
      </c>
    </row>
    <row r="1474" customFormat="false" ht="13.8" hidden="false" customHeight="false" outlineLevel="0" collapsed="false">
      <c r="B1474" s="633" t="n">
        <v>1473</v>
      </c>
      <c r="C1474" s="0" t="n">
        <v>1464</v>
      </c>
      <c r="D1474" s="0" t="n">
        <v>1462</v>
      </c>
    </row>
    <row r="1475" customFormat="false" ht="13.8" hidden="false" customHeight="false" outlineLevel="0" collapsed="false">
      <c r="B1475" s="633" t="n">
        <v>1474</v>
      </c>
      <c r="C1475" s="0" t="n">
        <v>1465</v>
      </c>
      <c r="D1475" s="0" t="n">
        <v>1463</v>
      </c>
    </row>
    <row r="1476" customFormat="false" ht="13.8" hidden="false" customHeight="false" outlineLevel="0" collapsed="false">
      <c r="B1476" s="633" t="n">
        <v>1475</v>
      </c>
      <c r="C1476" s="0" t="n">
        <v>1466</v>
      </c>
      <c r="D1476" s="0" t="n">
        <v>1464</v>
      </c>
    </row>
    <row r="1477" customFormat="false" ht="13.8" hidden="false" customHeight="false" outlineLevel="0" collapsed="false">
      <c r="B1477" s="633" t="n">
        <v>1476</v>
      </c>
      <c r="C1477" s="0" t="n">
        <v>1467</v>
      </c>
      <c r="D1477" s="0" t="n">
        <v>1465</v>
      </c>
    </row>
    <row r="1478" customFormat="false" ht="13.8" hidden="false" customHeight="false" outlineLevel="0" collapsed="false">
      <c r="B1478" s="633" t="n">
        <v>1477</v>
      </c>
      <c r="C1478" s="0" t="n">
        <v>1468</v>
      </c>
      <c r="D1478" s="0" t="n">
        <v>1466</v>
      </c>
    </row>
    <row r="1479" customFormat="false" ht="13.8" hidden="false" customHeight="false" outlineLevel="0" collapsed="false">
      <c r="B1479" s="633" t="n">
        <v>1478</v>
      </c>
      <c r="C1479" s="0" t="n">
        <v>1469</v>
      </c>
      <c r="D1479" s="0" t="n">
        <v>1467</v>
      </c>
    </row>
    <row r="1480" customFormat="false" ht="13.8" hidden="false" customHeight="false" outlineLevel="0" collapsed="false">
      <c r="B1480" s="633" t="n">
        <v>1479</v>
      </c>
      <c r="C1480" s="0" t="n">
        <v>1470</v>
      </c>
      <c r="D1480" s="0" t="n">
        <v>1468</v>
      </c>
    </row>
    <row r="1481" customFormat="false" ht="13.8" hidden="false" customHeight="false" outlineLevel="0" collapsed="false">
      <c r="B1481" s="633" t="n">
        <v>1480</v>
      </c>
      <c r="C1481" s="0" t="n">
        <v>1471</v>
      </c>
      <c r="D1481" s="0" t="n">
        <v>1469</v>
      </c>
    </row>
    <row r="1482" customFormat="false" ht="13.8" hidden="false" customHeight="false" outlineLevel="0" collapsed="false">
      <c r="B1482" s="633" t="n">
        <v>1481</v>
      </c>
      <c r="C1482" s="0" t="n">
        <v>1472</v>
      </c>
      <c r="D1482" s="0" t="n">
        <v>1470</v>
      </c>
    </row>
    <row r="1483" customFormat="false" ht="13.8" hidden="false" customHeight="false" outlineLevel="0" collapsed="false">
      <c r="B1483" s="633" t="n">
        <v>1482</v>
      </c>
      <c r="C1483" s="0" t="n">
        <v>1473</v>
      </c>
      <c r="D1483" s="0" t="n">
        <v>1471</v>
      </c>
    </row>
    <row r="1484" customFormat="false" ht="13.8" hidden="false" customHeight="false" outlineLevel="0" collapsed="false">
      <c r="B1484" s="633" t="n">
        <v>1483</v>
      </c>
      <c r="C1484" s="0" t="n">
        <v>1474</v>
      </c>
      <c r="D1484" s="0" t="n">
        <v>1472</v>
      </c>
    </row>
    <row r="1485" customFormat="false" ht="13.8" hidden="false" customHeight="false" outlineLevel="0" collapsed="false">
      <c r="B1485" s="633" t="n">
        <v>1484</v>
      </c>
      <c r="C1485" s="0" t="n">
        <v>1475</v>
      </c>
      <c r="D1485" s="0" t="n">
        <v>1473</v>
      </c>
    </row>
    <row r="1486" customFormat="false" ht="13.8" hidden="false" customHeight="false" outlineLevel="0" collapsed="false">
      <c r="B1486" s="633" t="n">
        <v>1485</v>
      </c>
      <c r="C1486" s="0" t="n">
        <v>1476</v>
      </c>
      <c r="D1486" s="0" t="n">
        <v>1474</v>
      </c>
    </row>
    <row r="1487" customFormat="false" ht="13.8" hidden="false" customHeight="false" outlineLevel="0" collapsed="false">
      <c r="B1487" s="633" t="n">
        <v>1486</v>
      </c>
      <c r="C1487" s="0" t="n">
        <v>1477</v>
      </c>
      <c r="D1487" s="0" t="n">
        <v>1475</v>
      </c>
    </row>
    <row r="1488" customFormat="false" ht="13.8" hidden="false" customHeight="false" outlineLevel="0" collapsed="false">
      <c r="B1488" s="633" t="n">
        <v>1487</v>
      </c>
      <c r="C1488" s="0" t="n">
        <v>1478</v>
      </c>
      <c r="D1488" s="0" t="n">
        <v>1476</v>
      </c>
    </row>
    <row r="1489" customFormat="false" ht="13.8" hidden="false" customHeight="false" outlineLevel="0" collapsed="false">
      <c r="B1489" s="633" t="n">
        <v>1488</v>
      </c>
      <c r="C1489" s="0" t="n">
        <v>1479</v>
      </c>
      <c r="D1489" s="0" t="n">
        <v>1477</v>
      </c>
    </row>
    <row r="1490" customFormat="false" ht="13.8" hidden="false" customHeight="false" outlineLevel="0" collapsed="false">
      <c r="B1490" s="633" t="n">
        <v>1489</v>
      </c>
      <c r="C1490" s="0" t="n">
        <v>1480</v>
      </c>
      <c r="D1490" s="0" t="n">
        <v>1478</v>
      </c>
    </row>
    <row r="1491" customFormat="false" ht="13.8" hidden="false" customHeight="false" outlineLevel="0" collapsed="false">
      <c r="B1491" s="633" t="n">
        <v>1490</v>
      </c>
      <c r="C1491" s="0" t="n">
        <v>1481</v>
      </c>
      <c r="D1491" s="0" t="n">
        <v>1479</v>
      </c>
    </row>
    <row r="1492" customFormat="false" ht="13.8" hidden="false" customHeight="false" outlineLevel="0" collapsed="false">
      <c r="B1492" s="633" t="n">
        <v>1491</v>
      </c>
      <c r="C1492" s="0" t="n">
        <v>1482</v>
      </c>
      <c r="D1492" s="0" t="n">
        <v>1480</v>
      </c>
    </row>
    <row r="1493" customFormat="false" ht="13.8" hidden="false" customHeight="false" outlineLevel="0" collapsed="false">
      <c r="B1493" s="633" t="n">
        <v>1492</v>
      </c>
      <c r="C1493" s="0" t="n">
        <v>1483</v>
      </c>
      <c r="D1493" s="0" t="n">
        <v>1481</v>
      </c>
    </row>
    <row r="1494" customFormat="false" ht="13.8" hidden="false" customHeight="false" outlineLevel="0" collapsed="false">
      <c r="B1494" s="633" t="n">
        <v>1493</v>
      </c>
      <c r="C1494" s="0" t="n">
        <v>1484</v>
      </c>
      <c r="D1494" s="0" t="n">
        <v>1482</v>
      </c>
    </row>
    <row r="1495" customFormat="false" ht="13.8" hidden="false" customHeight="false" outlineLevel="0" collapsed="false">
      <c r="B1495" s="633" t="n">
        <v>1494</v>
      </c>
      <c r="C1495" s="0" t="n">
        <v>1485</v>
      </c>
      <c r="D1495" s="0" t="n">
        <v>1483</v>
      </c>
    </row>
    <row r="1496" customFormat="false" ht="13.8" hidden="false" customHeight="false" outlineLevel="0" collapsed="false">
      <c r="B1496" s="633" t="n">
        <v>1495</v>
      </c>
      <c r="C1496" s="0" t="n">
        <v>1486</v>
      </c>
      <c r="D1496" s="0" t="n">
        <v>1484</v>
      </c>
    </row>
    <row r="1497" customFormat="false" ht="13.8" hidden="false" customHeight="false" outlineLevel="0" collapsed="false">
      <c r="B1497" s="633" t="n">
        <v>1496</v>
      </c>
      <c r="C1497" s="0" t="n">
        <v>1487</v>
      </c>
      <c r="D1497" s="0" t="n">
        <v>1485</v>
      </c>
    </row>
    <row r="1498" customFormat="false" ht="13.8" hidden="false" customHeight="false" outlineLevel="0" collapsed="false">
      <c r="B1498" s="633" t="n">
        <v>1497</v>
      </c>
      <c r="C1498" s="0" t="n">
        <v>1488</v>
      </c>
      <c r="D1498" s="0" t="n">
        <v>1486</v>
      </c>
    </row>
    <row r="1499" customFormat="false" ht="13.8" hidden="false" customHeight="false" outlineLevel="0" collapsed="false">
      <c r="B1499" s="633" t="n">
        <v>1498</v>
      </c>
      <c r="C1499" s="0" t="n">
        <v>1489</v>
      </c>
      <c r="D1499" s="0" t="n">
        <v>1487</v>
      </c>
    </row>
    <row r="1500" customFormat="false" ht="13.8" hidden="false" customHeight="false" outlineLevel="0" collapsed="false">
      <c r="B1500" s="633" t="n">
        <v>1499</v>
      </c>
      <c r="C1500" s="0" t="n">
        <v>1490</v>
      </c>
      <c r="D1500" s="0" t="n">
        <v>1488</v>
      </c>
    </row>
    <row r="1501" customFormat="false" ht="13.8" hidden="false" customHeight="false" outlineLevel="0" collapsed="false">
      <c r="B1501" s="633" t="n">
        <v>1500</v>
      </c>
      <c r="C1501" s="0" t="n">
        <v>1491</v>
      </c>
      <c r="D1501" s="0" t="n">
        <v>1489</v>
      </c>
    </row>
    <row r="1502" customFormat="false" ht="13.8" hidden="false" customHeight="false" outlineLevel="0" collapsed="false">
      <c r="B1502" s="633" t="n">
        <v>1501</v>
      </c>
      <c r="C1502" s="0" t="n">
        <v>1492</v>
      </c>
      <c r="D1502" s="0" t="n">
        <v>1490</v>
      </c>
    </row>
    <row r="1503" customFormat="false" ht="13.8" hidden="false" customHeight="false" outlineLevel="0" collapsed="false">
      <c r="B1503" s="633" t="n">
        <v>1502</v>
      </c>
      <c r="C1503" s="0" t="n">
        <v>1493</v>
      </c>
      <c r="D1503" s="0" t="n">
        <v>1491</v>
      </c>
    </row>
    <row r="1504" customFormat="false" ht="13.8" hidden="false" customHeight="false" outlineLevel="0" collapsed="false">
      <c r="B1504" s="633" t="n">
        <v>1503</v>
      </c>
      <c r="C1504" s="0" t="n">
        <v>1494</v>
      </c>
      <c r="D1504" s="0" t="n">
        <v>1492</v>
      </c>
    </row>
    <row r="1505" customFormat="false" ht="13.8" hidden="false" customHeight="false" outlineLevel="0" collapsed="false">
      <c r="B1505" s="633" t="n">
        <v>1504</v>
      </c>
      <c r="C1505" s="0" t="n">
        <v>1495</v>
      </c>
      <c r="D1505" s="0" t="n">
        <v>1493</v>
      </c>
    </row>
    <row r="1506" customFormat="false" ht="13.8" hidden="false" customHeight="false" outlineLevel="0" collapsed="false">
      <c r="B1506" s="633" t="n">
        <v>1505</v>
      </c>
      <c r="C1506" s="0" t="n">
        <v>1496</v>
      </c>
      <c r="D1506" s="0" t="n">
        <v>1494</v>
      </c>
    </row>
    <row r="1507" customFormat="false" ht="13.8" hidden="false" customHeight="false" outlineLevel="0" collapsed="false">
      <c r="B1507" s="633" t="n">
        <v>1506</v>
      </c>
      <c r="C1507" s="0" t="n">
        <v>1497</v>
      </c>
      <c r="D1507" s="0" t="n">
        <v>1495</v>
      </c>
    </row>
    <row r="1508" customFormat="false" ht="13.8" hidden="false" customHeight="false" outlineLevel="0" collapsed="false">
      <c r="B1508" s="633" t="n">
        <v>1507</v>
      </c>
      <c r="C1508" s="0" t="n">
        <v>1498</v>
      </c>
      <c r="D1508" s="0" t="n">
        <v>1496</v>
      </c>
    </row>
    <row r="1509" customFormat="false" ht="13.8" hidden="false" customHeight="false" outlineLevel="0" collapsed="false">
      <c r="B1509" s="633" t="n">
        <v>1508</v>
      </c>
      <c r="C1509" s="0" t="n">
        <v>1499</v>
      </c>
      <c r="D1509" s="0" t="n">
        <v>1497</v>
      </c>
    </row>
    <row r="1510" customFormat="false" ht="13.8" hidden="false" customHeight="false" outlineLevel="0" collapsed="false">
      <c r="B1510" s="633" t="n">
        <v>1509</v>
      </c>
      <c r="C1510" s="0" t="n">
        <v>1500</v>
      </c>
      <c r="D1510" s="0" t="n">
        <v>1498</v>
      </c>
    </row>
    <row r="1511" customFormat="false" ht="13.8" hidden="false" customHeight="false" outlineLevel="0" collapsed="false">
      <c r="B1511" s="633" t="n">
        <v>1510</v>
      </c>
      <c r="C1511" s="0" t="n">
        <v>1501</v>
      </c>
      <c r="D1511" s="0" t="n">
        <v>1499</v>
      </c>
    </row>
    <row r="1512" customFormat="false" ht="13.8" hidden="false" customHeight="false" outlineLevel="0" collapsed="false">
      <c r="B1512" s="633" t="n">
        <v>1511</v>
      </c>
      <c r="C1512" s="0" t="n">
        <v>1502</v>
      </c>
      <c r="D1512" s="0" t="n">
        <v>1500</v>
      </c>
    </row>
    <row r="1513" customFormat="false" ht="13.8" hidden="false" customHeight="false" outlineLevel="0" collapsed="false">
      <c r="B1513" s="633" t="n">
        <v>1512</v>
      </c>
      <c r="C1513" s="0" t="n">
        <v>1503</v>
      </c>
      <c r="D1513" s="0" t="n">
        <v>1501</v>
      </c>
    </row>
    <row r="1514" customFormat="false" ht="13.8" hidden="false" customHeight="false" outlineLevel="0" collapsed="false">
      <c r="B1514" s="633" t="n">
        <v>1513</v>
      </c>
      <c r="C1514" s="0" t="n">
        <v>1504</v>
      </c>
      <c r="D1514" s="0" t="n">
        <v>1502</v>
      </c>
    </row>
    <row r="1515" customFormat="false" ht="13.8" hidden="false" customHeight="false" outlineLevel="0" collapsed="false">
      <c r="B1515" s="633" t="n">
        <v>1514</v>
      </c>
      <c r="C1515" s="0" t="n">
        <v>1505</v>
      </c>
      <c r="D1515" s="0" t="n">
        <v>1503</v>
      </c>
    </row>
    <row r="1516" customFormat="false" ht="13.8" hidden="false" customHeight="false" outlineLevel="0" collapsed="false">
      <c r="B1516" s="633" t="n">
        <v>1515</v>
      </c>
      <c r="C1516" s="0" t="n">
        <v>1506</v>
      </c>
      <c r="D1516" s="0" t="n">
        <v>1504</v>
      </c>
    </row>
    <row r="1517" customFormat="false" ht="13.8" hidden="false" customHeight="false" outlineLevel="0" collapsed="false">
      <c r="B1517" s="633" t="n">
        <v>1516</v>
      </c>
      <c r="C1517" s="0" t="n">
        <v>1507</v>
      </c>
      <c r="D1517" s="0" t="n">
        <v>1505</v>
      </c>
    </row>
    <row r="1518" customFormat="false" ht="13.8" hidden="false" customHeight="false" outlineLevel="0" collapsed="false">
      <c r="B1518" s="633" t="n">
        <v>1517</v>
      </c>
      <c r="C1518" s="0" t="n">
        <v>1508</v>
      </c>
      <c r="D1518" s="0" t="n">
        <v>1506</v>
      </c>
    </row>
    <row r="1519" customFormat="false" ht="13.8" hidden="false" customHeight="false" outlineLevel="0" collapsed="false">
      <c r="B1519" s="633" t="n">
        <v>1518</v>
      </c>
      <c r="C1519" s="0" t="n">
        <v>1509</v>
      </c>
      <c r="D1519" s="0" t="n">
        <v>1507</v>
      </c>
    </row>
    <row r="1520" customFormat="false" ht="13.8" hidden="false" customHeight="false" outlineLevel="0" collapsed="false">
      <c r="B1520" s="633" t="n">
        <v>1519</v>
      </c>
      <c r="C1520" s="0" t="n">
        <v>1510</v>
      </c>
      <c r="D1520" s="0" t="n">
        <v>1508</v>
      </c>
    </row>
    <row r="1521" customFormat="false" ht="13.8" hidden="false" customHeight="false" outlineLevel="0" collapsed="false">
      <c r="B1521" s="633" t="n">
        <v>1520</v>
      </c>
      <c r="C1521" s="0" t="n">
        <v>1511</v>
      </c>
      <c r="D1521" s="0" t="n">
        <v>1509</v>
      </c>
    </row>
    <row r="1522" customFormat="false" ht="13.8" hidden="false" customHeight="false" outlineLevel="0" collapsed="false">
      <c r="B1522" s="633" t="n">
        <v>1521</v>
      </c>
      <c r="C1522" s="0" t="n">
        <v>1512</v>
      </c>
      <c r="D1522" s="0" t="n">
        <v>1510</v>
      </c>
    </row>
    <row r="1523" customFormat="false" ht="13.8" hidden="false" customHeight="false" outlineLevel="0" collapsed="false">
      <c r="B1523" s="633" t="n">
        <v>1522</v>
      </c>
      <c r="C1523" s="0" t="n">
        <v>1513</v>
      </c>
      <c r="D1523" s="0" t="n">
        <v>1511</v>
      </c>
    </row>
    <row r="1524" customFormat="false" ht="13.8" hidden="false" customHeight="false" outlineLevel="0" collapsed="false">
      <c r="B1524" s="633" t="n">
        <v>1523</v>
      </c>
      <c r="C1524" s="0" t="n">
        <v>1514</v>
      </c>
      <c r="D1524" s="0" t="n">
        <v>1512</v>
      </c>
    </row>
    <row r="1525" customFormat="false" ht="13.8" hidden="false" customHeight="false" outlineLevel="0" collapsed="false">
      <c r="B1525" s="633" t="n">
        <v>1524</v>
      </c>
      <c r="C1525" s="0" t="n">
        <v>1515</v>
      </c>
      <c r="D1525" s="0" t="n">
        <v>1513</v>
      </c>
    </row>
    <row r="1526" customFormat="false" ht="13.8" hidden="false" customHeight="false" outlineLevel="0" collapsed="false">
      <c r="B1526" s="633" t="n">
        <v>1525</v>
      </c>
      <c r="C1526" s="0" t="n">
        <v>1516</v>
      </c>
      <c r="D1526" s="0" t="n">
        <v>1514</v>
      </c>
    </row>
    <row r="1527" customFormat="false" ht="13.8" hidden="false" customHeight="false" outlineLevel="0" collapsed="false">
      <c r="B1527" s="633" t="n">
        <v>1526</v>
      </c>
      <c r="C1527" s="0" t="n">
        <v>1517</v>
      </c>
      <c r="D1527" s="0" t="n">
        <v>1515</v>
      </c>
    </row>
    <row r="1528" customFormat="false" ht="13.8" hidden="false" customHeight="false" outlineLevel="0" collapsed="false">
      <c r="B1528" s="633" t="n">
        <v>1527</v>
      </c>
      <c r="C1528" s="0" t="n">
        <v>1518</v>
      </c>
      <c r="D1528" s="0" t="n">
        <v>1516</v>
      </c>
    </row>
    <row r="1529" customFormat="false" ht="13.8" hidden="false" customHeight="false" outlineLevel="0" collapsed="false">
      <c r="B1529" s="633" t="n">
        <v>1528</v>
      </c>
      <c r="C1529" s="0" t="n">
        <v>1519</v>
      </c>
      <c r="D1529" s="0" t="n">
        <v>1517</v>
      </c>
    </row>
    <row r="1530" customFormat="false" ht="13.8" hidden="false" customHeight="false" outlineLevel="0" collapsed="false">
      <c r="B1530" s="633" t="n">
        <v>1529</v>
      </c>
      <c r="C1530" s="0" t="n">
        <v>1520</v>
      </c>
      <c r="D1530" s="0" t="n">
        <v>1518</v>
      </c>
    </row>
    <row r="1531" customFormat="false" ht="13.8" hidden="false" customHeight="false" outlineLevel="0" collapsed="false">
      <c r="B1531" s="633" t="n">
        <v>1530</v>
      </c>
      <c r="C1531" s="0" t="n">
        <v>1521</v>
      </c>
      <c r="D1531" s="0" t="n">
        <v>1519</v>
      </c>
    </row>
    <row r="1532" customFormat="false" ht="13.8" hidden="false" customHeight="false" outlineLevel="0" collapsed="false">
      <c r="B1532" s="633" t="n">
        <v>1531</v>
      </c>
      <c r="C1532" s="0" t="n">
        <v>1522</v>
      </c>
      <c r="D1532" s="0" t="n">
        <v>1520</v>
      </c>
    </row>
    <row r="1533" customFormat="false" ht="13.8" hidden="false" customHeight="false" outlineLevel="0" collapsed="false">
      <c r="B1533" s="633" t="n">
        <v>1532</v>
      </c>
      <c r="C1533" s="0" t="n">
        <v>1523</v>
      </c>
      <c r="D1533" s="0" t="n">
        <v>1521</v>
      </c>
    </row>
    <row r="1534" customFormat="false" ht="13.8" hidden="false" customHeight="false" outlineLevel="0" collapsed="false">
      <c r="B1534" s="633" t="n">
        <v>1533</v>
      </c>
      <c r="C1534" s="0" t="n">
        <v>1524</v>
      </c>
      <c r="D1534" s="0" t="n">
        <v>1522</v>
      </c>
    </row>
    <row r="1535" customFormat="false" ht="13.8" hidden="false" customHeight="false" outlineLevel="0" collapsed="false">
      <c r="B1535" s="633" t="n">
        <v>1534</v>
      </c>
      <c r="C1535" s="0" t="n">
        <v>1525</v>
      </c>
      <c r="D1535" s="0" t="n">
        <v>1523</v>
      </c>
    </row>
    <row r="1536" customFormat="false" ht="13.8" hidden="false" customHeight="false" outlineLevel="0" collapsed="false">
      <c r="B1536" s="633" t="n">
        <v>1535</v>
      </c>
      <c r="C1536" s="0" t="n">
        <v>1526</v>
      </c>
      <c r="D1536" s="0" t="n">
        <v>1524</v>
      </c>
    </row>
    <row r="1537" customFormat="false" ht="13.8" hidden="false" customHeight="false" outlineLevel="0" collapsed="false">
      <c r="B1537" s="633" t="n">
        <v>1536</v>
      </c>
      <c r="C1537" s="0" t="n">
        <v>1527</v>
      </c>
      <c r="D1537" s="0" t="n">
        <v>1525</v>
      </c>
    </row>
    <row r="1538" customFormat="false" ht="13.8" hidden="false" customHeight="false" outlineLevel="0" collapsed="false">
      <c r="B1538" s="633" t="n">
        <v>1537</v>
      </c>
      <c r="C1538" s="0" t="n">
        <v>1528</v>
      </c>
      <c r="D1538" s="0" t="n">
        <v>1526</v>
      </c>
    </row>
    <row r="1539" customFormat="false" ht="13.8" hidden="false" customHeight="false" outlineLevel="0" collapsed="false">
      <c r="B1539" s="633" t="n">
        <v>1538</v>
      </c>
      <c r="C1539" s="0" t="n">
        <v>1529</v>
      </c>
      <c r="D1539" s="0" t="n">
        <v>1527</v>
      </c>
    </row>
    <row r="1540" customFormat="false" ht="13.8" hidden="false" customHeight="false" outlineLevel="0" collapsed="false">
      <c r="B1540" s="633" t="n">
        <v>1539</v>
      </c>
      <c r="C1540" s="0" t="n">
        <v>1530</v>
      </c>
      <c r="D1540" s="0" t="n">
        <v>1528</v>
      </c>
    </row>
    <row r="1541" customFormat="false" ht="13.8" hidden="false" customHeight="false" outlineLevel="0" collapsed="false">
      <c r="B1541" s="633" t="n">
        <v>1540</v>
      </c>
      <c r="C1541" s="0" t="n">
        <v>1531</v>
      </c>
      <c r="D1541" s="0" t="n">
        <v>1529</v>
      </c>
    </row>
    <row r="1542" customFormat="false" ht="13.8" hidden="false" customHeight="false" outlineLevel="0" collapsed="false">
      <c r="B1542" s="633" t="n">
        <v>1541</v>
      </c>
      <c r="C1542" s="0" t="n">
        <v>1532</v>
      </c>
      <c r="D1542" s="0" t="n">
        <v>1530</v>
      </c>
    </row>
    <row r="1543" customFormat="false" ht="13.8" hidden="false" customHeight="false" outlineLevel="0" collapsed="false">
      <c r="B1543" s="633" t="n">
        <v>1542</v>
      </c>
      <c r="C1543" s="0" t="n">
        <v>1533</v>
      </c>
      <c r="D1543" s="0" t="n">
        <v>1531</v>
      </c>
    </row>
    <row r="1544" customFormat="false" ht="13.8" hidden="false" customHeight="false" outlineLevel="0" collapsed="false">
      <c r="B1544" s="633" t="n">
        <v>1543</v>
      </c>
      <c r="C1544" s="0" t="n">
        <v>1534</v>
      </c>
      <c r="D1544" s="0" t="n">
        <v>1532</v>
      </c>
    </row>
    <row r="1545" customFormat="false" ht="13.8" hidden="false" customHeight="false" outlineLevel="0" collapsed="false">
      <c r="B1545" s="633" t="n">
        <v>1544</v>
      </c>
      <c r="C1545" s="0" t="n">
        <v>1535</v>
      </c>
      <c r="D1545" s="0" t="n">
        <v>1533</v>
      </c>
    </row>
    <row r="1546" customFormat="false" ht="13.8" hidden="false" customHeight="false" outlineLevel="0" collapsed="false">
      <c r="B1546" s="633" t="n">
        <v>1545</v>
      </c>
      <c r="C1546" s="0" t="n">
        <v>1536</v>
      </c>
      <c r="D1546" s="0" t="n">
        <v>1534</v>
      </c>
    </row>
    <row r="1547" customFormat="false" ht="13.8" hidden="false" customHeight="false" outlineLevel="0" collapsed="false">
      <c r="B1547" s="633" t="n">
        <v>1546</v>
      </c>
      <c r="C1547" s="0" t="n">
        <v>1537</v>
      </c>
      <c r="D1547" s="0" t="n">
        <v>1535</v>
      </c>
    </row>
    <row r="1548" customFormat="false" ht="13.8" hidden="false" customHeight="false" outlineLevel="0" collapsed="false">
      <c r="B1548" s="633" t="n">
        <v>1547</v>
      </c>
      <c r="C1548" s="0" t="n">
        <v>1538</v>
      </c>
      <c r="D1548" s="0" t="n">
        <v>1536</v>
      </c>
    </row>
    <row r="1549" customFormat="false" ht="13.8" hidden="false" customHeight="false" outlineLevel="0" collapsed="false">
      <c r="B1549" s="633" t="n">
        <v>1548</v>
      </c>
      <c r="C1549" s="0" t="n">
        <v>1539</v>
      </c>
      <c r="D1549" s="0" t="n">
        <v>1537</v>
      </c>
    </row>
    <row r="1550" customFormat="false" ht="13.8" hidden="false" customHeight="false" outlineLevel="0" collapsed="false">
      <c r="B1550" s="633" t="n">
        <v>1549</v>
      </c>
      <c r="C1550" s="0" t="n">
        <v>1540</v>
      </c>
      <c r="D1550" s="0" t="n">
        <v>1538</v>
      </c>
    </row>
    <row r="1551" customFormat="false" ht="13.8" hidden="false" customHeight="false" outlineLevel="0" collapsed="false">
      <c r="B1551" s="633" t="n">
        <v>1550</v>
      </c>
      <c r="C1551" s="0" t="n">
        <v>1541</v>
      </c>
      <c r="D1551" s="0" t="n">
        <v>1539</v>
      </c>
    </row>
    <row r="1552" customFormat="false" ht="13.8" hidden="false" customHeight="false" outlineLevel="0" collapsed="false">
      <c r="B1552" s="633" t="n">
        <v>1551</v>
      </c>
      <c r="C1552" s="0" t="n">
        <v>1542</v>
      </c>
      <c r="D1552" s="0" t="n">
        <v>1540</v>
      </c>
    </row>
    <row r="1553" customFormat="false" ht="13.8" hidden="false" customHeight="false" outlineLevel="0" collapsed="false">
      <c r="B1553" s="633" t="n">
        <v>1552</v>
      </c>
      <c r="C1553" s="0" t="n">
        <v>1543</v>
      </c>
      <c r="D1553" s="0" t="n">
        <v>1541</v>
      </c>
    </row>
    <row r="1554" customFormat="false" ht="13.8" hidden="false" customHeight="false" outlineLevel="0" collapsed="false">
      <c r="B1554" s="633" t="n">
        <v>1553</v>
      </c>
      <c r="C1554" s="0" t="n">
        <v>1544</v>
      </c>
      <c r="D1554" s="0" t="n">
        <v>1542</v>
      </c>
    </row>
    <row r="1555" customFormat="false" ht="13.8" hidden="false" customHeight="false" outlineLevel="0" collapsed="false">
      <c r="B1555" s="633" t="n">
        <v>1554</v>
      </c>
      <c r="C1555" s="0" t="n">
        <v>1545</v>
      </c>
      <c r="D1555" s="0" t="n">
        <v>1543</v>
      </c>
    </row>
    <row r="1556" customFormat="false" ht="13.8" hidden="false" customHeight="false" outlineLevel="0" collapsed="false">
      <c r="B1556" s="633" t="n">
        <v>1555</v>
      </c>
      <c r="C1556" s="0" t="n">
        <v>1546</v>
      </c>
      <c r="D1556" s="0" t="n">
        <v>1544</v>
      </c>
    </row>
    <row r="1557" customFormat="false" ht="13.8" hidden="false" customHeight="false" outlineLevel="0" collapsed="false">
      <c r="B1557" s="633" t="n">
        <v>1556</v>
      </c>
      <c r="C1557" s="0" t="n">
        <v>1547</v>
      </c>
      <c r="D1557" s="0" t="n">
        <v>1545</v>
      </c>
    </row>
    <row r="1558" customFormat="false" ht="13.8" hidden="false" customHeight="false" outlineLevel="0" collapsed="false">
      <c r="B1558" s="633" t="n">
        <v>1557</v>
      </c>
      <c r="C1558" s="0" t="n">
        <v>1548</v>
      </c>
      <c r="D1558" s="0" t="n">
        <v>1546</v>
      </c>
    </row>
    <row r="1559" customFormat="false" ht="13.8" hidden="false" customHeight="false" outlineLevel="0" collapsed="false">
      <c r="B1559" s="633" t="n">
        <v>1558</v>
      </c>
      <c r="C1559" s="0" t="n">
        <v>1549</v>
      </c>
      <c r="D1559" s="0" t="n">
        <v>1547</v>
      </c>
    </row>
    <row r="1560" customFormat="false" ht="13.8" hidden="false" customHeight="false" outlineLevel="0" collapsed="false">
      <c r="B1560" s="633" t="n">
        <v>1559</v>
      </c>
      <c r="C1560" s="0" t="n">
        <v>1550</v>
      </c>
      <c r="D1560" s="0" t="n">
        <v>1548</v>
      </c>
    </row>
    <row r="1561" customFormat="false" ht="13.8" hidden="false" customHeight="false" outlineLevel="0" collapsed="false">
      <c r="B1561" s="633" t="n">
        <v>1560</v>
      </c>
      <c r="C1561" s="0" t="n">
        <v>1551</v>
      </c>
      <c r="D1561" s="0" t="n">
        <v>1549</v>
      </c>
    </row>
    <row r="1562" customFormat="false" ht="13.8" hidden="false" customHeight="false" outlineLevel="0" collapsed="false">
      <c r="B1562" s="633" t="n">
        <v>1561</v>
      </c>
      <c r="C1562" s="0" t="n">
        <v>1552</v>
      </c>
      <c r="D1562" s="0" t="n">
        <v>1550</v>
      </c>
    </row>
    <row r="1563" customFormat="false" ht="13.8" hidden="false" customHeight="false" outlineLevel="0" collapsed="false">
      <c r="B1563" s="633" t="n">
        <v>1562</v>
      </c>
      <c r="C1563" s="0" t="n">
        <v>1553</v>
      </c>
      <c r="D1563" s="0" t="n">
        <v>1551</v>
      </c>
    </row>
    <row r="1564" customFormat="false" ht="13.8" hidden="false" customHeight="false" outlineLevel="0" collapsed="false">
      <c r="B1564" s="633" t="n">
        <v>1563</v>
      </c>
      <c r="C1564" s="0" t="n">
        <v>1554</v>
      </c>
      <c r="D1564" s="0" t="n">
        <v>1552</v>
      </c>
    </row>
    <row r="1565" customFormat="false" ht="13.8" hidden="false" customHeight="false" outlineLevel="0" collapsed="false">
      <c r="B1565" s="633" t="n">
        <v>1564</v>
      </c>
      <c r="C1565" s="0" t="n">
        <v>1555</v>
      </c>
      <c r="D1565" s="0" t="n">
        <v>1553</v>
      </c>
    </row>
    <row r="1566" customFormat="false" ht="13.8" hidden="false" customHeight="false" outlineLevel="0" collapsed="false">
      <c r="B1566" s="633" t="n">
        <v>1565</v>
      </c>
      <c r="C1566" s="0" t="n">
        <v>1556</v>
      </c>
      <c r="D1566" s="0" t="n">
        <v>1554</v>
      </c>
    </row>
    <row r="1567" customFormat="false" ht="13.8" hidden="false" customHeight="false" outlineLevel="0" collapsed="false">
      <c r="B1567" s="633" t="n">
        <v>1566</v>
      </c>
      <c r="C1567" s="0" t="n">
        <v>1557</v>
      </c>
      <c r="D1567" s="0" t="n">
        <v>1555</v>
      </c>
    </row>
    <row r="1568" customFormat="false" ht="13.8" hidden="false" customHeight="false" outlineLevel="0" collapsed="false">
      <c r="B1568" s="633" t="n">
        <v>1567</v>
      </c>
      <c r="C1568" s="0" t="n">
        <v>1558</v>
      </c>
      <c r="D1568" s="0" t="n">
        <v>1556</v>
      </c>
    </row>
    <row r="1569" customFormat="false" ht="13.8" hidden="false" customHeight="false" outlineLevel="0" collapsed="false">
      <c r="B1569" s="633" t="n">
        <v>1568</v>
      </c>
      <c r="C1569" s="0" t="n">
        <v>1559</v>
      </c>
      <c r="D1569" s="0" t="n">
        <v>1557</v>
      </c>
    </row>
    <row r="1570" customFormat="false" ht="13.8" hidden="false" customHeight="false" outlineLevel="0" collapsed="false">
      <c r="B1570" s="633" t="n">
        <v>1569</v>
      </c>
      <c r="C1570" s="0" t="n">
        <v>1560</v>
      </c>
      <c r="D1570" s="0" t="n">
        <v>1558</v>
      </c>
    </row>
    <row r="1571" customFormat="false" ht="13.8" hidden="false" customHeight="false" outlineLevel="0" collapsed="false">
      <c r="B1571" s="633" t="n">
        <v>1570</v>
      </c>
      <c r="C1571" s="0" t="n">
        <v>1561</v>
      </c>
      <c r="D1571" s="0" t="n">
        <v>1559</v>
      </c>
    </row>
    <row r="1572" customFormat="false" ht="13.8" hidden="false" customHeight="false" outlineLevel="0" collapsed="false">
      <c r="B1572" s="633" t="n">
        <v>1571</v>
      </c>
      <c r="C1572" s="0" t="n">
        <v>1562</v>
      </c>
      <c r="D1572" s="0" t="n">
        <v>1560</v>
      </c>
    </row>
    <row r="1573" customFormat="false" ht="13.8" hidden="false" customHeight="false" outlineLevel="0" collapsed="false">
      <c r="B1573" s="633" t="n">
        <v>1572</v>
      </c>
      <c r="C1573" s="0" t="n">
        <v>1563</v>
      </c>
      <c r="D1573" s="0" t="n">
        <v>1561</v>
      </c>
    </row>
    <row r="1574" customFormat="false" ht="13.8" hidden="false" customHeight="false" outlineLevel="0" collapsed="false">
      <c r="B1574" s="633" t="n">
        <v>1573</v>
      </c>
      <c r="C1574" s="0" t="n">
        <v>1564</v>
      </c>
      <c r="D1574" s="0" t="n">
        <v>1562</v>
      </c>
    </row>
    <row r="1575" customFormat="false" ht="13.8" hidden="false" customHeight="false" outlineLevel="0" collapsed="false">
      <c r="B1575" s="633" t="n">
        <v>1574</v>
      </c>
      <c r="C1575" s="0" t="n">
        <v>1565</v>
      </c>
      <c r="D1575" s="0" t="n">
        <v>1563</v>
      </c>
    </row>
    <row r="1576" customFormat="false" ht="13.8" hidden="false" customHeight="false" outlineLevel="0" collapsed="false">
      <c r="B1576" s="633" t="n">
        <v>1575</v>
      </c>
      <c r="C1576" s="0" t="n">
        <v>1566</v>
      </c>
      <c r="D1576" s="0" t="n">
        <v>1564</v>
      </c>
    </row>
    <row r="1577" customFormat="false" ht="13.8" hidden="false" customHeight="false" outlineLevel="0" collapsed="false">
      <c r="B1577" s="633" t="n">
        <v>1576</v>
      </c>
      <c r="C1577" s="0" t="n">
        <v>1567</v>
      </c>
      <c r="D1577" s="0" t="n">
        <v>1565</v>
      </c>
    </row>
    <row r="1578" customFormat="false" ht="13.8" hidden="false" customHeight="false" outlineLevel="0" collapsed="false">
      <c r="B1578" s="633" t="n">
        <v>1577</v>
      </c>
      <c r="C1578" s="0" t="n">
        <v>1568</v>
      </c>
      <c r="D1578" s="0" t="n">
        <v>1566</v>
      </c>
    </row>
    <row r="1579" customFormat="false" ht="13.8" hidden="false" customHeight="false" outlineLevel="0" collapsed="false">
      <c r="B1579" s="633" t="n">
        <v>1578</v>
      </c>
      <c r="C1579" s="0" t="n">
        <v>1569</v>
      </c>
      <c r="D1579" s="0" t="n">
        <v>1567</v>
      </c>
    </row>
    <row r="1580" customFormat="false" ht="13.8" hidden="false" customHeight="false" outlineLevel="0" collapsed="false">
      <c r="B1580" s="633" t="n">
        <v>1579</v>
      </c>
      <c r="C1580" s="0" t="n">
        <v>1570</v>
      </c>
      <c r="D1580" s="0" t="n">
        <v>1568</v>
      </c>
    </row>
    <row r="1581" customFormat="false" ht="13.8" hidden="false" customHeight="false" outlineLevel="0" collapsed="false">
      <c r="B1581" s="633" t="n">
        <v>1580</v>
      </c>
      <c r="C1581" s="0" t="n">
        <v>1571</v>
      </c>
      <c r="D1581" s="0" t="n">
        <v>1569</v>
      </c>
    </row>
    <row r="1582" customFormat="false" ht="13.8" hidden="false" customHeight="false" outlineLevel="0" collapsed="false">
      <c r="B1582" s="633" t="n">
        <v>1581</v>
      </c>
      <c r="C1582" s="0" t="n">
        <v>1572</v>
      </c>
      <c r="D1582" s="0" t="n">
        <v>1570</v>
      </c>
    </row>
    <row r="1583" customFormat="false" ht="13.8" hidden="false" customHeight="false" outlineLevel="0" collapsed="false">
      <c r="B1583" s="633" t="n">
        <v>1582</v>
      </c>
      <c r="C1583" s="0" t="n">
        <v>1573</v>
      </c>
      <c r="D1583" s="0" t="n">
        <v>1571</v>
      </c>
    </row>
    <row r="1584" customFormat="false" ht="13.8" hidden="false" customHeight="false" outlineLevel="0" collapsed="false">
      <c r="B1584" s="633" t="n">
        <v>1583</v>
      </c>
      <c r="C1584" s="0" t="n">
        <v>1574</v>
      </c>
      <c r="D1584" s="0" t="n">
        <v>1572</v>
      </c>
    </row>
    <row r="1585" customFormat="false" ht="13.8" hidden="false" customHeight="false" outlineLevel="0" collapsed="false">
      <c r="B1585" s="633" t="n">
        <v>1584</v>
      </c>
      <c r="C1585" s="0" t="n">
        <v>1575</v>
      </c>
      <c r="D1585" s="0" t="n">
        <v>1573</v>
      </c>
    </row>
    <row r="1586" customFormat="false" ht="13.8" hidden="false" customHeight="false" outlineLevel="0" collapsed="false">
      <c r="B1586" s="633" t="n">
        <v>1585</v>
      </c>
      <c r="C1586" s="0" t="n">
        <v>1576</v>
      </c>
      <c r="D1586" s="0" t="n">
        <v>1574</v>
      </c>
    </row>
    <row r="1587" customFormat="false" ht="13.8" hidden="false" customHeight="false" outlineLevel="0" collapsed="false">
      <c r="B1587" s="633" t="n">
        <v>1586</v>
      </c>
      <c r="C1587" s="0" t="n">
        <v>1577</v>
      </c>
      <c r="D1587" s="0" t="n">
        <v>1575</v>
      </c>
    </row>
    <row r="1588" customFormat="false" ht="13.8" hidden="false" customHeight="false" outlineLevel="0" collapsed="false">
      <c r="B1588" s="633" t="n">
        <v>1587</v>
      </c>
      <c r="C1588" s="0" t="n">
        <v>1578</v>
      </c>
      <c r="D1588" s="0" t="n">
        <v>1576</v>
      </c>
    </row>
    <row r="1589" customFormat="false" ht="13.8" hidden="false" customHeight="false" outlineLevel="0" collapsed="false">
      <c r="B1589" s="633" t="n">
        <v>1588</v>
      </c>
      <c r="C1589" s="0" t="n">
        <v>1579</v>
      </c>
      <c r="D1589" s="0" t="n">
        <v>1577</v>
      </c>
    </row>
    <row r="1590" customFormat="false" ht="13.8" hidden="false" customHeight="false" outlineLevel="0" collapsed="false">
      <c r="B1590" s="633" t="n">
        <v>1589</v>
      </c>
      <c r="C1590" s="0" t="n">
        <v>1580</v>
      </c>
      <c r="D1590" s="0" t="n">
        <v>1578</v>
      </c>
    </row>
    <row r="1591" customFormat="false" ht="13.8" hidden="false" customHeight="false" outlineLevel="0" collapsed="false">
      <c r="B1591" s="633" t="n">
        <v>1590</v>
      </c>
      <c r="C1591" s="0" t="n">
        <v>1581</v>
      </c>
      <c r="D1591" s="0" t="n">
        <v>1579</v>
      </c>
    </row>
    <row r="1592" customFormat="false" ht="13.8" hidden="false" customHeight="false" outlineLevel="0" collapsed="false">
      <c r="B1592" s="633" t="n">
        <v>1591</v>
      </c>
      <c r="C1592" s="0" t="n">
        <v>1582</v>
      </c>
      <c r="D1592" s="0" t="n">
        <v>1580</v>
      </c>
    </row>
    <row r="1593" customFormat="false" ht="13.8" hidden="false" customHeight="false" outlineLevel="0" collapsed="false">
      <c r="B1593" s="633" t="n">
        <v>1592</v>
      </c>
      <c r="C1593" s="0" t="n">
        <v>1583</v>
      </c>
      <c r="D1593" s="0" t="n">
        <v>1581</v>
      </c>
    </row>
    <row r="1594" customFormat="false" ht="13.8" hidden="false" customHeight="false" outlineLevel="0" collapsed="false">
      <c r="B1594" s="633" t="n">
        <v>1593</v>
      </c>
      <c r="C1594" s="0" t="n">
        <v>1584</v>
      </c>
      <c r="D1594" s="0" t="n">
        <v>1582</v>
      </c>
    </row>
    <row r="1595" customFormat="false" ht="13.8" hidden="false" customHeight="false" outlineLevel="0" collapsed="false">
      <c r="B1595" s="633" t="n">
        <v>1594</v>
      </c>
      <c r="C1595" s="0" t="n">
        <v>1585</v>
      </c>
      <c r="D1595" s="0" t="n">
        <v>1583</v>
      </c>
    </row>
    <row r="1596" customFormat="false" ht="13.8" hidden="false" customHeight="false" outlineLevel="0" collapsed="false">
      <c r="B1596" s="633" t="n">
        <v>1595</v>
      </c>
      <c r="C1596" s="0" t="n">
        <v>1586</v>
      </c>
      <c r="D1596" s="0" t="n">
        <v>1584</v>
      </c>
    </row>
    <row r="1597" customFormat="false" ht="13.8" hidden="false" customHeight="false" outlineLevel="0" collapsed="false">
      <c r="B1597" s="633" t="n">
        <v>1596</v>
      </c>
      <c r="C1597" s="0" t="n">
        <v>1587</v>
      </c>
      <c r="D1597" s="0" t="n">
        <v>1585</v>
      </c>
    </row>
    <row r="1598" customFormat="false" ht="13.8" hidden="false" customHeight="false" outlineLevel="0" collapsed="false">
      <c r="B1598" s="633" t="n">
        <v>1597</v>
      </c>
      <c r="C1598" s="0" t="n">
        <v>1588</v>
      </c>
      <c r="D1598" s="0" t="n">
        <v>1586</v>
      </c>
    </row>
    <row r="1599" customFormat="false" ht="13.8" hidden="false" customHeight="false" outlineLevel="0" collapsed="false">
      <c r="B1599" s="633" t="n">
        <v>1598</v>
      </c>
      <c r="C1599" s="0" t="n">
        <v>1589</v>
      </c>
      <c r="D1599" s="0" t="n">
        <v>1587</v>
      </c>
    </row>
    <row r="1600" customFormat="false" ht="13.8" hidden="false" customHeight="false" outlineLevel="0" collapsed="false">
      <c r="B1600" s="633" t="n">
        <v>1599</v>
      </c>
      <c r="C1600" s="0" t="n">
        <v>1590</v>
      </c>
      <c r="D1600" s="0" t="n">
        <v>1588</v>
      </c>
    </row>
    <row r="1601" customFormat="false" ht="13.8" hidden="false" customHeight="false" outlineLevel="0" collapsed="false">
      <c r="B1601" s="633" t="n">
        <v>1600</v>
      </c>
      <c r="C1601" s="0" t="n">
        <v>1591</v>
      </c>
      <c r="D1601" s="0" t="n">
        <v>1589</v>
      </c>
    </row>
    <row r="1602" customFormat="false" ht="13.8" hidden="false" customHeight="false" outlineLevel="0" collapsed="false">
      <c r="B1602" s="633" t="n">
        <v>1601</v>
      </c>
      <c r="C1602" s="0" t="n">
        <v>1592</v>
      </c>
      <c r="D1602" s="0" t="n">
        <v>1590</v>
      </c>
    </row>
    <row r="1603" customFormat="false" ht="13.8" hidden="false" customHeight="false" outlineLevel="0" collapsed="false">
      <c r="B1603" s="633" t="n">
        <v>1602</v>
      </c>
      <c r="C1603" s="0" t="n">
        <v>1593</v>
      </c>
      <c r="D1603" s="0" t="n">
        <v>1591</v>
      </c>
    </row>
    <row r="1604" customFormat="false" ht="13.8" hidden="false" customHeight="false" outlineLevel="0" collapsed="false">
      <c r="B1604" s="633" t="n">
        <v>1603</v>
      </c>
      <c r="C1604" s="0" t="n">
        <v>1594</v>
      </c>
      <c r="D1604" s="0" t="n">
        <v>1592</v>
      </c>
    </row>
    <row r="1605" customFormat="false" ht="13.8" hidden="false" customHeight="false" outlineLevel="0" collapsed="false">
      <c r="B1605" s="633" t="n">
        <v>1604</v>
      </c>
      <c r="C1605" s="0" t="n">
        <v>1595</v>
      </c>
      <c r="D1605" s="0" t="n">
        <v>1593</v>
      </c>
    </row>
    <row r="1606" customFormat="false" ht="13.8" hidden="false" customHeight="false" outlineLevel="0" collapsed="false">
      <c r="B1606" s="633" t="n">
        <v>1605</v>
      </c>
      <c r="C1606" s="0" t="n">
        <v>1596</v>
      </c>
      <c r="D1606" s="0" t="n">
        <v>1594</v>
      </c>
    </row>
    <row r="1607" customFormat="false" ht="13.8" hidden="false" customHeight="false" outlineLevel="0" collapsed="false">
      <c r="B1607" s="633" t="n">
        <v>1606</v>
      </c>
      <c r="C1607" s="0" t="n">
        <v>1597</v>
      </c>
      <c r="D1607" s="0" t="n">
        <v>1595</v>
      </c>
    </row>
    <row r="1608" customFormat="false" ht="13.8" hidden="false" customHeight="false" outlineLevel="0" collapsed="false">
      <c r="B1608" s="633" t="n">
        <v>1607</v>
      </c>
      <c r="C1608" s="0" t="n">
        <v>1598</v>
      </c>
      <c r="D1608" s="0" t="n">
        <v>1596</v>
      </c>
    </row>
    <row r="1609" customFormat="false" ht="13.8" hidden="false" customHeight="false" outlineLevel="0" collapsed="false">
      <c r="B1609" s="633" t="n">
        <v>1608</v>
      </c>
      <c r="C1609" s="0" t="n">
        <v>1599</v>
      </c>
      <c r="D1609" s="0" t="n">
        <v>1597</v>
      </c>
    </row>
    <row r="1610" customFormat="false" ht="13.8" hidden="false" customHeight="false" outlineLevel="0" collapsed="false">
      <c r="B1610" s="633" t="n">
        <v>1609</v>
      </c>
      <c r="C1610" s="0" t="n">
        <v>1600</v>
      </c>
      <c r="D1610" s="0" t="n">
        <v>1598</v>
      </c>
    </row>
    <row r="1611" customFormat="false" ht="13.8" hidden="false" customHeight="false" outlineLevel="0" collapsed="false">
      <c r="B1611" s="633" t="n">
        <v>1610</v>
      </c>
      <c r="C1611" s="0" t="n">
        <v>1601</v>
      </c>
      <c r="D1611" s="0" t="n">
        <v>1599</v>
      </c>
    </row>
    <row r="1612" customFormat="false" ht="13.8" hidden="false" customHeight="false" outlineLevel="0" collapsed="false">
      <c r="B1612" s="633" t="n">
        <v>1611</v>
      </c>
      <c r="C1612" s="0" t="n">
        <v>1602</v>
      </c>
      <c r="D1612" s="0" t="n">
        <v>1600</v>
      </c>
    </row>
    <row r="1613" customFormat="false" ht="13.8" hidden="false" customHeight="false" outlineLevel="0" collapsed="false">
      <c r="B1613" s="633" t="n">
        <v>1612</v>
      </c>
      <c r="C1613" s="0" t="n">
        <v>1603</v>
      </c>
      <c r="D1613" s="0" t="n">
        <v>1601</v>
      </c>
    </row>
    <row r="1614" customFormat="false" ht="13.8" hidden="false" customHeight="false" outlineLevel="0" collapsed="false">
      <c r="B1614" s="633" t="n">
        <v>1613</v>
      </c>
      <c r="C1614" s="0" t="n">
        <v>1604</v>
      </c>
      <c r="D1614" s="0" t="n">
        <v>1602</v>
      </c>
    </row>
    <row r="1615" customFormat="false" ht="13.8" hidden="false" customHeight="false" outlineLevel="0" collapsed="false">
      <c r="B1615" s="633" t="n">
        <v>1614</v>
      </c>
      <c r="C1615" s="0" t="n">
        <v>1605</v>
      </c>
      <c r="D1615" s="0" t="n">
        <v>1603</v>
      </c>
    </row>
    <row r="1616" customFormat="false" ht="13.8" hidden="false" customHeight="false" outlineLevel="0" collapsed="false">
      <c r="B1616" s="633" t="n">
        <v>1615</v>
      </c>
      <c r="C1616" s="0" t="n">
        <v>1606</v>
      </c>
      <c r="D1616" s="0" t="n">
        <v>1604</v>
      </c>
    </row>
    <row r="1617" customFormat="false" ht="13.8" hidden="false" customHeight="false" outlineLevel="0" collapsed="false">
      <c r="B1617" s="633" t="n">
        <v>1616</v>
      </c>
      <c r="C1617" s="0" t="n">
        <v>1607</v>
      </c>
      <c r="D1617" s="0" t="n">
        <v>1605</v>
      </c>
    </row>
    <row r="1618" customFormat="false" ht="13.8" hidden="false" customHeight="false" outlineLevel="0" collapsed="false">
      <c r="B1618" s="633" t="n">
        <v>1617</v>
      </c>
      <c r="C1618" s="0" t="n">
        <v>1608</v>
      </c>
      <c r="D1618" s="0" t="n">
        <v>1606</v>
      </c>
    </row>
    <row r="1619" customFormat="false" ht="13.8" hidden="false" customHeight="false" outlineLevel="0" collapsed="false">
      <c r="B1619" s="633" t="n">
        <v>1618</v>
      </c>
      <c r="C1619" s="0" t="n">
        <v>1609</v>
      </c>
      <c r="D1619" s="0" t="n">
        <v>1607</v>
      </c>
    </row>
    <row r="1620" customFormat="false" ht="13.8" hidden="false" customHeight="false" outlineLevel="0" collapsed="false">
      <c r="B1620" s="633" t="n">
        <v>1619</v>
      </c>
      <c r="C1620" s="0" t="n">
        <v>1610</v>
      </c>
      <c r="D1620" s="0" t="n">
        <v>1608</v>
      </c>
    </row>
    <row r="1621" customFormat="false" ht="13.8" hidden="false" customHeight="false" outlineLevel="0" collapsed="false">
      <c r="B1621" s="633" t="n">
        <v>1620</v>
      </c>
      <c r="C1621" s="0" t="n">
        <v>1611</v>
      </c>
      <c r="D1621" s="0" t="n">
        <v>1609</v>
      </c>
    </row>
    <row r="1622" customFormat="false" ht="13.8" hidden="false" customHeight="false" outlineLevel="0" collapsed="false">
      <c r="B1622" s="633" t="n">
        <v>1621</v>
      </c>
      <c r="C1622" s="0" t="n">
        <v>1612</v>
      </c>
      <c r="D1622" s="0" t="n">
        <v>1610</v>
      </c>
    </row>
    <row r="1623" customFormat="false" ht="13.8" hidden="false" customHeight="false" outlineLevel="0" collapsed="false">
      <c r="B1623" s="633" t="n">
        <v>1622</v>
      </c>
      <c r="C1623" s="0" t="n">
        <v>1613</v>
      </c>
      <c r="D1623" s="0" t="n">
        <v>1611</v>
      </c>
    </row>
    <row r="1624" customFormat="false" ht="13.8" hidden="false" customHeight="false" outlineLevel="0" collapsed="false">
      <c r="B1624" s="633" t="n">
        <v>1623</v>
      </c>
      <c r="C1624" s="0" t="n">
        <v>1614</v>
      </c>
      <c r="D1624" s="0" t="n">
        <v>1612</v>
      </c>
    </row>
    <row r="1625" customFormat="false" ht="13.8" hidden="false" customHeight="false" outlineLevel="0" collapsed="false">
      <c r="B1625" s="633" t="n">
        <v>1624</v>
      </c>
      <c r="C1625" s="0" t="n">
        <v>1615</v>
      </c>
      <c r="D1625" s="0" t="n">
        <v>1613</v>
      </c>
    </row>
    <row r="1626" customFormat="false" ht="13.8" hidden="false" customHeight="false" outlineLevel="0" collapsed="false">
      <c r="B1626" s="633" t="n">
        <v>1625</v>
      </c>
      <c r="C1626" s="0" t="n">
        <v>1616</v>
      </c>
      <c r="D1626" s="0" t="n">
        <v>1614</v>
      </c>
    </row>
    <row r="1627" customFormat="false" ht="13.8" hidden="false" customHeight="false" outlineLevel="0" collapsed="false">
      <c r="B1627" s="633" t="n">
        <v>1626</v>
      </c>
      <c r="C1627" s="0" t="n">
        <v>1617</v>
      </c>
      <c r="D1627" s="0" t="n">
        <v>1615</v>
      </c>
    </row>
    <row r="1628" customFormat="false" ht="13.8" hidden="false" customHeight="false" outlineLevel="0" collapsed="false">
      <c r="B1628" s="633" t="n">
        <v>1627</v>
      </c>
      <c r="C1628" s="0" t="n">
        <v>1618</v>
      </c>
      <c r="D1628" s="0" t="n">
        <v>1616</v>
      </c>
    </row>
    <row r="1629" customFormat="false" ht="13.8" hidden="false" customHeight="false" outlineLevel="0" collapsed="false">
      <c r="B1629" s="633" t="n">
        <v>1628</v>
      </c>
      <c r="C1629" s="0" t="n">
        <v>1619</v>
      </c>
      <c r="D1629" s="0" t="n">
        <v>1617</v>
      </c>
    </row>
    <row r="1630" customFormat="false" ht="13.8" hidden="false" customHeight="false" outlineLevel="0" collapsed="false">
      <c r="B1630" s="633" t="n">
        <v>1629</v>
      </c>
      <c r="C1630" s="0" t="n">
        <v>1620</v>
      </c>
      <c r="D1630" s="0" t="n">
        <v>1618</v>
      </c>
    </row>
    <row r="1631" customFormat="false" ht="13.8" hidden="false" customHeight="false" outlineLevel="0" collapsed="false">
      <c r="B1631" s="633" t="n">
        <v>1630</v>
      </c>
      <c r="C1631" s="0" t="n">
        <v>1621</v>
      </c>
      <c r="D1631" s="0" t="n">
        <v>1619</v>
      </c>
    </row>
    <row r="1632" customFormat="false" ht="13.8" hidden="false" customHeight="false" outlineLevel="0" collapsed="false">
      <c r="B1632" s="633" t="n">
        <v>1631</v>
      </c>
      <c r="C1632" s="0" t="n">
        <v>1622</v>
      </c>
      <c r="D1632" s="0" t="n">
        <v>1620</v>
      </c>
    </row>
    <row r="1633" customFormat="false" ht="13.8" hidden="false" customHeight="false" outlineLevel="0" collapsed="false">
      <c r="B1633" s="633" t="n">
        <v>1632</v>
      </c>
      <c r="C1633" s="0" t="n">
        <v>1623</v>
      </c>
      <c r="D1633" s="0" t="n">
        <v>1621</v>
      </c>
    </row>
    <row r="1634" customFormat="false" ht="13.8" hidden="false" customHeight="false" outlineLevel="0" collapsed="false">
      <c r="B1634" s="633" t="n">
        <v>1633</v>
      </c>
      <c r="C1634" s="0" t="n">
        <v>1624</v>
      </c>
      <c r="D1634" s="0" t="n">
        <v>1622</v>
      </c>
    </row>
    <row r="1635" customFormat="false" ht="13.8" hidden="false" customHeight="false" outlineLevel="0" collapsed="false">
      <c r="B1635" s="633" t="n">
        <v>1634</v>
      </c>
      <c r="C1635" s="0" t="n">
        <v>1625</v>
      </c>
      <c r="D1635" s="0" t="n">
        <v>1623</v>
      </c>
    </row>
    <row r="1636" customFormat="false" ht="13.8" hidden="false" customHeight="false" outlineLevel="0" collapsed="false">
      <c r="B1636" s="633" t="n">
        <v>1635</v>
      </c>
      <c r="C1636" s="0" t="n">
        <v>1626</v>
      </c>
      <c r="D1636" s="0" t="n">
        <v>1624</v>
      </c>
    </row>
    <row r="1637" customFormat="false" ht="13.8" hidden="false" customHeight="false" outlineLevel="0" collapsed="false">
      <c r="B1637" s="633" t="n">
        <v>1636</v>
      </c>
      <c r="C1637" s="0" t="n">
        <v>1627</v>
      </c>
      <c r="D1637" s="0" t="n">
        <v>1625</v>
      </c>
    </row>
    <row r="1638" customFormat="false" ht="13.8" hidden="false" customHeight="false" outlineLevel="0" collapsed="false">
      <c r="B1638" s="633" t="n">
        <v>1637</v>
      </c>
      <c r="C1638" s="0" t="n">
        <v>1628</v>
      </c>
      <c r="D1638" s="0" t="n">
        <v>1626</v>
      </c>
    </row>
    <row r="1639" customFormat="false" ht="13.8" hidden="false" customHeight="false" outlineLevel="0" collapsed="false">
      <c r="B1639" s="633" t="n">
        <v>1638</v>
      </c>
      <c r="C1639" s="0" t="n">
        <v>1629</v>
      </c>
      <c r="D1639" s="0" t="n">
        <v>1627</v>
      </c>
    </row>
    <row r="1640" customFormat="false" ht="13.8" hidden="false" customHeight="false" outlineLevel="0" collapsed="false">
      <c r="B1640" s="633" t="n">
        <v>1639</v>
      </c>
      <c r="C1640" s="0" t="n">
        <v>1630</v>
      </c>
      <c r="D1640" s="0" t="n">
        <v>1628</v>
      </c>
    </row>
    <row r="1641" customFormat="false" ht="13.8" hidden="false" customHeight="false" outlineLevel="0" collapsed="false">
      <c r="B1641" s="633" t="n">
        <v>1640</v>
      </c>
      <c r="C1641" s="0" t="n">
        <v>1631</v>
      </c>
      <c r="D1641" s="0" t="n">
        <v>1629</v>
      </c>
    </row>
    <row r="1642" customFormat="false" ht="13.8" hidden="false" customHeight="false" outlineLevel="0" collapsed="false">
      <c r="B1642" s="633" t="n">
        <v>1641</v>
      </c>
      <c r="C1642" s="0" t="n">
        <v>1632</v>
      </c>
      <c r="D1642" s="0" t="n">
        <v>1630</v>
      </c>
    </row>
    <row r="1643" customFormat="false" ht="13.8" hidden="false" customHeight="false" outlineLevel="0" collapsed="false">
      <c r="B1643" s="633" t="n">
        <v>1642</v>
      </c>
      <c r="C1643" s="0" t="n">
        <v>1633</v>
      </c>
      <c r="D1643" s="0" t="n">
        <v>1631</v>
      </c>
    </row>
    <row r="1644" customFormat="false" ht="13.8" hidden="false" customHeight="false" outlineLevel="0" collapsed="false">
      <c r="B1644" s="633" t="n">
        <v>1643</v>
      </c>
      <c r="C1644" s="0" t="n">
        <v>1634</v>
      </c>
      <c r="D1644" s="0" t="n">
        <v>1632</v>
      </c>
    </row>
    <row r="1645" customFormat="false" ht="13.8" hidden="false" customHeight="false" outlineLevel="0" collapsed="false">
      <c r="B1645" s="633" t="n">
        <v>1644</v>
      </c>
      <c r="C1645" s="0" t="n">
        <v>1635</v>
      </c>
      <c r="D1645" s="0" t="n">
        <v>1633</v>
      </c>
    </row>
    <row r="1646" customFormat="false" ht="13.8" hidden="false" customHeight="false" outlineLevel="0" collapsed="false">
      <c r="B1646" s="633" t="n">
        <v>1645</v>
      </c>
      <c r="C1646" s="0" t="n">
        <v>1636</v>
      </c>
      <c r="D1646" s="0" t="n">
        <v>1634</v>
      </c>
    </row>
    <row r="1647" customFormat="false" ht="13.8" hidden="false" customHeight="false" outlineLevel="0" collapsed="false">
      <c r="B1647" s="633" t="n">
        <v>1646</v>
      </c>
      <c r="C1647" s="0" t="n">
        <v>1637</v>
      </c>
      <c r="D1647" s="0" t="n">
        <v>1635</v>
      </c>
    </row>
    <row r="1648" customFormat="false" ht="13.8" hidden="false" customHeight="false" outlineLevel="0" collapsed="false">
      <c r="B1648" s="633" t="n">
        <v>1647</v>
      </c>
      <c r="C1648" s="0" t="n">
        <v>1638</v>
      </c>
      <c r="D1648" s="0" t="n">
        <v>1636</v>
      </c>
    </row>
    <row r="1649" customFormat="false" ht="13.8" hidden="false" customHeight="false" outlineLevel="0" collapsed="false">
      <c r="B1649" s="633" t="n">
        <v>1648</v>
      </c>
      <c r="C1649" s="0" t="n">
        <v>1639</v>
      </c>
      <c r="D1649" s="0" t="n">
        <v>1637</v>
      </c>
    </row>
    <row r="1650" customFormat="false" ht="13.8" hidden="false" customHeight="false" outlineLevel="0" collapsed="false">
      <c r="B1650" s="633" t="n">
        <v>1649</v>
      </c>
      <c r="C1650" s="0" t="n">
        <v>1640</v>
      </c>
      <c r="D1650" s="0" t="n">
        <v>1638</v>
      </c>
    </row>
    <row r="1651" customFormat="false" ht="13.8" hidden="false" customHeight="false" outlineLevel="0" collapsed="false">
      <c r="B1651" s="633" t="n">
        <v>1650</v>
      </c>
      <c r="C1651" s="0" t="n">
        <v>1641</v>
      </c>
      <c r="D1651" s="0" t="n">
        <v>1639</v>
      </c>
    </row>
    <row r="1652" customFormat="false" ht="13.8" hidden="false" customHeight="false" outlineLevel="0" collapsed="false">
      <c r="B1652" s="633" t="n">
        <v>1651</v>
      </c>
      <c r="C1652" s="0" t="n">
        <v>1642</v>
      </c>
      <c r="D1652" s="0" t="n">
        <v>1640</v>
      </c>
    </row>
    <row r="1653" customFormat="false" ht="13.8" hidden="false" customHeight="false" outlineLevel="0" collapsed="false">
      <c r="B1653" s="633" t="n">
        <v>1652</v>
      </c>
      <c r="C1653" s="0" t="n">
        <v>1643</v>
      </c>
      <c r="D1653" s="0" t="n">
        <v>1641</v>
      </c>
    </row>
    <row r="1654" customFormat="false" ht="13.8" hidden="false" customHeight="false" outlineLevel="0" collapsed="false">
      <c r="B1654" s="633" t="n">
        <v>1653</v>
      </c>
      <c r="C1654" s="0" t="n">
        <v>1644</v>
      </c>
      <c r="D1654" s="0" t="n">
        <v>1642</v>
      </c>
    </row>
    <row r="1655" customFormat="false" ht="13.8" hidden="false" customHeight="false" outlineLevel="0" collapsed="false">
      <c r="B1655" s="633" t="n">
        <v>1654</v>
      </c>
      <c r="C1655" s="0" t="n">
        <v>1645</v>
      </c>
      <c r="D1655" s="0" t="n">
        <v>1643</v>
      </c>
    </row>
    <row r="1656" customFormat="false" ht="13.8" hidden="false" customHeight="false" outlineLevel="0" collapsed="false">
      <c r="B1656" s="633" t="n">
        <v>1655</v>
      </c>
      <c r="C1656" s="0" t="n">
        <v>1646</v>
      </c>
      <c r="D1656" s="0" t="n">
        <v>1644</v>
      </c>
    </row>
    <row r="1657" customFormat="false" ht="13.8" hidden="false" customHeight="false" outlineLevel="0" collapsed="false">
      <c r="B1657" s="633" t="n">
        <v>1656</v>
      </c>
      <c r="C1657" s="0" t="n">
        <v>1647</v>
      </c>
      <c r="D1657" s="0" t="n">
        <v>1645</v>
      </c>
    </row>
    <row r="1658" customFormat="false" ht="13.8" hidden="false" customHeight="false" outlineLevel="0" collapsed="false">
      <c r="B1658" s="633" t="n">
        <v>1657</v>
      </c>
      <c r="C1658" s="0" t="n">
        <v>1648</v>
      </c>
      <c r="D1658" s="0" t="n">
        <v>1646</v>
      </c>
    </row>
    <row r="1659" customFormat="false" ht="13.8" hidden="false" customHeight="false" outlineLevel="0" collapsed="false">
      <c r="B1659" s="633" t="n">
        <v>1658</v>
      </c>
      <c r="C1659" s="0" t="n">
        <v>1649</v>
      </c>
      <c r="D1659" s="0" t="n">
        <v>1647</v>
      </c>
    </row>
    <row r="1660" customFormat="false" ht="13.8" hidden="false" customHeight="false" outlineLevel="0" collapsed="false">
      <c r="B1660" s="633" t="n">
        <v>1659</v>
      </c>
      <c r="C1660" s="0" t="n">
        <v>1650</v>
      </c>
      <c r="D1660" s="0" t="n">
        <v>1648</v>
      </c>
    </row>
    <row r="1661" customFormat="false" ht="13.8" hidden="false" customHeight="false" outlineLevel="0" collapsed="false">
      <c r="B1661" s="633" t="n">
        <v>1660</v>
      </c>
      <c r="C1661" s="0" t="n">
        <v>1651</v>
      </c>
      <c r="D1661" s="0" t="n">
        <v>1649</v>
      </c>
    </row>
    <row r="1662" customFormat="false" ht="13.8" hidden="false" customHeight="false" outlineLevel="0" collapsed="false">
      <c r="B1662" s="633" t="n">
        <v>1661</v>
      </c>
      <c r="C1662" s="0" t="n">
        <v>1652</v>
      </c>
      <c r="D1662" s="0" t="n">
        <v>1650</v>
      </c>
    </row>
    <row r="1663" customFormat="false" ht="13.8" hidden="false" customHeight="false" outlineLevel="0" collapsed="false">
      <c r="B1663" s="633" t="n">
        <v>1662</v>
      </c>
      <c r="C1663" s="0" t="n">
        <v>1653</v>
      </c>
      <c r="D1663" s="0" t="n">
        <v>1651</v>
      </c>
    </row>
    <row r="1664" customFormat="false" ht="13.8" hidden="false" customHeight="false" outlineLevel="0" collapsed="false">
      <c r="B1664" s="633" t="n">
        <v>1663</v>
      </c>
      <c r="C1664" s="0" t="n">
        <v>1654</v>
      </c>
      <c r="D1664" s="0" t="n">
        <v>1652</v>
      </c>
    </row>
    <row r="1665" customFormat="false" ht="13.8" hidden="false" customHeight="false" outlineLevel="0" collapsed="false">
      <c r="B1665" s="633" t="n">
        <v>1664</v>
      </c>
      <c r="C1665" s="0" t="n">
        <v>1655</v>
      </c>
      <c r="D1665" s="0" t="n">
        <v>1653</v>
      </c>
    </row>
    <row r="1666" customFormat="false" ht="13.8" hidden="false" customHeight="false" outlineLevel="0" collapsed="false">
      <c r="B1666" s="633" t="n">
        <v>1665</v>
      </c>
      <c r="C1666" s="0" t="n">
        <v>1656</v>
      </c>
      <c r="D1666" s="0" t="n">
        <v>1654</v>
      </c>
    </row>
    <row r="1667" customFormat="false" ht="13.8" hidden="false" customHeight="false" outlineLevel="0" collapsed="false">
      <c r="B1667" s="633" t="n">
        <v>1666</v>
      </c>
      <c r="C1667" s="0" t="n">
        <v>1657</v>
      </c>
      <c r="D1667" s="0" t="n">
        <v>1655</v>
      </c>
    </row>
    <row r="1668" customFormat="false" ht="13.8" hidden="false" customHeight="false" outlineLevel="0" collapsed="false">
      <c r="B1668" s="633" t="n">
        <v>1667</v>
      </c>
      <c r="C1668" s="0" t="n">
        <v>1658</v>
      </c>
      <c r="D1668" s="0" t="n">
        <v>1656</v>
      </c>
    </row>
    <row r="1669" customFormat="false" ht="13.8" hidden="false" customHeight="false" outlineLevel="0" collapsed="false">
      <c r="B1669" s="633" t="n">
        <v>1668</v>
      </c>
      <c r="C1669" s="0" t="n">
        <v>1659</v>
      </c>
      <c r="D1669" s="0" t="n">
        <v>1657</v>
      </c>
    </row>
    <row r="1670" customFormat="false" ht="13.8" hidden="false" customHeight="false" outlineLevel="0" collapsed="false">
      <c r="B1670" s="633" t="n">
        <v>1669</v>
      </c>
      <c r="C1670" s="0" t="n">
        <v>1660</v>
      </c>
      <c r="D1670" s="0" t="n">
        <v>1658</v>
      </c>
    </row>
    <row r="1671" customFormat="false" ht="13.8" hidden="false" customHeight="false" outlineLevel="0" collapsed="false">
      <c r="B1671" s="633" t="n">
        <v>1670</v>
      </c>
      <c r="C1671" s="0" t="n">
        <v>1661</v>
      </c>
      <c r="D1671" s="0" t="n">
        <v>1659</v>
      </c>
    </row>
    <row r="1672" customFormat="false" ht="13.8" hidden="false" customHeight="false" outlineLevel="0" collapsed="false">
      <c r="B1672" s="633" t="n">
        <v>1671</v>
      </c>
      <c r="C1672" s="0" t="n">
        <v>1662</v>
      </c>
      <c r="D1672" s="0" t="n">
        <v>1660</v>
      </c>
    </row>
    <row r="1673" customFormat="false" ht="13.8" hidden="false" customHeight="false" outlineLevel="0" collapsed="false">
      <c r="B1673" s="633" t="n">
        <v>1672</v>
      </c>
      <c r="C1673" s="0" t="n">
        <v>1663</v>
      </c>
      <c r="D1673" s="0" t="n">
        <v>1661</v>
      </c>
    </row>
    <row r="1674" customFormat="false" ht="13.8" hidden="false" customHeight="false" outlineLevel="0" collapsed="false">
      <c r="B1674" s="633" t="n">
        <v>1673</v>
      </c>
      <c r="C1674" s="0" t="n">
        <v>1664</v>
      </c>
      <c r="D1674" s="0" t="n">
        <v>1662</v>
      </c>
    </row>
    <row r="1675" customFormat="false" ht="13.8" hidden="false" customHeight="false" outlineLevel="0" collapsed="false">
      <c r="B1675" s="633" t="n">
        <v>1674</v>
      </c>
      <c r="C1675" s="0" t="n">
        <v>1665</v>
      </c>
      <c r="D1675" s="0" t="n">
        <v>1663</v>
      </c>
    </row>
    <row r="1676" customFormat="false" ht="13.8" hidden="false" customHeight="false" outlineLevel="0" collapsed="false">
      <c r="B1676" s="633" t="n">
        <v>1675</v>
      </c>
      <c r="C1676" s="0" t="n">
        <v>1666</v>
      </c>
      <c r="D1676" s="0" t="n">
        <v>1664</v>
      </c>
    </row>
    <row r="1677" customFormat="false" ht="13.8" hidden="false" customHeight="false" outlineLevel="0" collapsed="false">
      <c r="B1677" s="633" t="n">
        <v>1676</v>
      </c>
      <c r="C1677" s="0" t="n">
        <v>1667</v>
      </c>
      <c r="D1677" s="0" t="n">
        <v>1665</v>
      </c>
    </row>
    <row r="1678" customFormat="false" ht="13.8" hidden="false" customHeight="false" outlineLevel="0" collapsed="false">
      <c r="B1678" s="633" t="n">
        <v>1677</v>
      </c>
      <c r="C1678" s="0" t="n">
        <v>1668</v>
      </c>
      <c r="D1678" s="0" t="n">
        <v>1666</v>
      </c>
    </row>
    <row r="1679" customFormat="false" ht="13.8" hidden="false" customHeight="false" outlineLevel="0" collapsed="false">
      <c r="B1679" s="633" t="n">
        <v>1678</v>
      </c>
      <c r="C1679" s="0" t="n">
        <v>1669</v>
      </c>
      <c r="D1679" s="0" t="n">
        <v>1667</v>
      </c>
    </row>
    <row r="1680" customFormat="false" ht="13.8" hidden="false" customHeight="false" outlineLevel="0" collapsed="false">
      <c r="B1680" s="633" t="n">
        <v>1679</v>
      </c>
      <c r="C1680" s="0" t="n">
        <v>1670</v>
      </c>
      <c r="D1680" s="0" t="n">
        <v>1668</v>
      </c>
    </row>
    <row r="1681" customFormat="false" ht="13.8" hidden="false" customHeight="false" outlineLevel="0" collapsed="false">
      <c r="B1681" s="633" t="n">
        <v>1680</v>
      </c>
      <c r="C1681" s="0" t="n">
        <v>1671</v>
      </c>
      <c r="D1681" s="0" t="n">
        <v>1669</v>
      </c>
    </row>
    <row r="1682" customFormat="false" ht="13.8" hidden="false" customHeight="false" outlineLevel="0" collapsed="false">
      <c r="B1682" s="633" t="n">
        <v>1681</v>
      </c>
      <c r="C1682" s="0" t="n">
        <v>1672</v>
      </c>
      <c r="D1682" s="0" t="n">
        <v>1670</v>
      </c>
    </row>
    <row r="1683" customFormat="false" ht="13.8" hidden="false" customHeight="false" outlineLevel="0" collapsed="false">
      <c r="B1683" s="633" t="n">
        <v>1682</v>
      </c>
      <c r="C1683" s="0" t="n">
        <v>1673</v>
      </c>
      <c r="D1683" s="0" t="n">
        <v>1671</v>
      </c>
    </row>
    <row r="1684" customFormat="false" ht="13.8" hidden="false" customHeight="false" outlineLevel="0" collapsed="false">
      <c r="B1684" s="633" t="n">
        <v>1683</v>
      </c>
      <c r="C1684" s="0" t="n">
        <v>1674</v>
      </c>
      <c r="D1684" s="0" t="n">
        <v>1672</v>
      </c>
    </row>
    <row r="1685" customFormat="false" ht="13.8" hidden="false" customHeight="false" outlineLevel="0" collapsed="false">
      <c r="B1685" s="633" t="n">
        <v>1684</v>
      </c>
      <c r="C1685" s="0" t="n">
        <v>1675</v>
      </c>
      <c r="D1685" s="0" t="n">
        <v>1673</v>
      </c>
    </row>
    <row r="1686" customFormat="false" ht="13.8" hidden="false" customHeight="false" outlineLevel="0" collapsed="false">
      <c r="B1686" s="633" t="n">
        <v>1685</v>
      </c>
      <c r="C1686" s="0" t="n">
        <v>1676</v>
      </c>
      <c r="D1686" s="0" t="n">
        <v>1674</v>
      </c>
    </row>
    <row r="1687" customFormat="false" ht="13.8" hidden="false" customHeight="false" outlineLevel="0" collapsed="false">
      <c r="B1687" s="633" t="n">
        <v>1686</v>
      </c>
      <c r="C1687" s="0" t="n">
        <v>1677</v>
      </c>
      <c r="D1687" s="0" t="n">
        <v>1675</v>
      </c>
    </row>
    <row r="1688" customFormat="false" ht="13.8" hidden="false" customHeight="false" outlineLevel="0" collapsed="false">
      <c r="B1688" s="633" t="n">
        <v>1687</v>
      </c>
      <c r="C1688" s="0" t="n">
        <v>1678</v>
      </c>
      <c r="D1688" s="0" t="n">
        <v>1676</v>
      </c>
    </row>
    <row r="1689" customFormat="false" ht="13.8" hidden="false" customHeight="false" outlineLevel="0" collapsed="false">
      <c r="B1689" s="633" t="n">
        <v>1688</v>
      </c>
      <c r="C1689" s="0" t="n">
        <v>1679</v>
      </c>
      <c r="D1689" s="0" t="n">
        <v>1677</v>
      </c>
    </row>
    <row r="1690" customFormat="false" ht="13.8" hidden="false" customHeight="false" outlineLevel="0" collapsed="false">
      <c r="B1690" s="633" t="n">
        <v>1689</v>
      </c>
      <c r="C1690" s="0" t="n">
        <v>1680</v>
      </c>
      <c r="D1690" s="0" t="n">
        <v>1678</v>
      </c>
    </row>
    <row r="1691" customFormat="false" ht="13.8" hidden="false" customHeight="false" outlineLevel="0" collapsed="false">
      <c r="B1691" s="633" t="n">
        <v>1690</v>
      </c>
      <c r="C1691" s="0" t="n">
        <v>1681</v>
      </c>
      <c r="D1691" s="0" t="n">
        <v>1679</v>
      </c>
    </row>
    <row r="1692" customFormat="false" ht="13.8" hidden="false" customHeight="false" outlineLevel="0" collapsed="false">
      <c r="B1692" s="633" t="n">
        <v>1691</v>
      </c>
      <c r="C1692" s="0" t="n">
        <v>1682</v>
      </c>
      <c r="D1692" s="0" t="n">
        <v>1680</v>
      </c>
    </row>
    <row r="1693" customFormat="false" ht="13.8" hidden="false" customHeight="false" outlineLevel="0" collapsed="false">
      <c r="B1693" s="633" t="n">
        <v>1692</v>
      </c>
      <c r="C1693" s="0" t="n">
        <v>1683</v>
      </c>
      <c r="D1693" s="0" t="n">
        <v>1681</v>
      </c>
    </row>
    <row r="1694" customFormat="false" ht="13.8" hidden="false" customHeight="false" outlineLevel="0" collapsed="false">
      <c r="B1694" s="633" t="n">
        <v>1693</v>
      </c>
      <c r="C1694" s="0" t="n">
        <v>1684</v>
      </c>
      <c r="D1694" s="0" t="n">
        <v>1682</v>
      </c>
    </row>
    <row r="1695" customFormat="false" ht="13.8" hidden="false" customHeight="false" outlineLevel="0" collapsed="false">
      <c r="B1695" s="633" t="n">
        <v>1694</v>
      </c>
      <c r="C1695" s="0" t="n">
        <v>1685</v>
      </c>
      <c r="D1695" s="0" t="n">
        <v>1683</v>
      </c>
    </row>
    <row r="1696" customFormat="false" ht="13.8" hidden="false" customHeight="false" outlineLevel="0" collapsed="false">
      <c r="B1696" s="633" t="n">
        <v>1695</v>
      </c>
      <c r="C1696" s="0" t="n">
        <v>1686</v>
      </c>
      <c r="D1696" s="0" t="n">
        <v>1684</v>
      </c>
    </row>
    <row r="1697" customFormat="false" ht="13.8" hidden="false" customHeight="false" outlineLevel="0" collapsed="false">
      <c r="B1697" s="633" t="n">
        <v>1696</v>
      </c>
      <c r="C1697" s="0" t="n">
        <v>1687</v>
      </c>
      <c r="D1697" s="0" t="n">
        <v>1685</v>
      </c>
    </row>
    <row r="1698" customFormat="false" ht="13.8" hidden="false" customHeight="false" outlineLevel="0" collapsed="false">
      <c r="B1698" s="633" t="n">
        <v>1697</v>
      </c>
      <c r="C1698" s="0" t="n">
        <v>1688</v>
      </c>
      <c r="D1698" s="0" t="n">
        <v>1686</v>
      </c>
    </row>
    <row r="1699" customFormat="false" ht="13.8" hidden="false" customHeight="false" outlineLevel="0" collapsed="false">
      <c r="B1699" s="633" t="n">
        <v>1698</v>
      </c>
      <c r="C1699" s="0" t="n">
        <v>1689</v>
      </c>
      <c r="D1699" s="0" t="n">
        <v>1687</v>
      </c>
    </row>
    <row r="1700" customFormat="false" ht="13.8" hidden="false" customHeight="false" outlineLevel="0" collapsed="false">
      <c r="B1700" s="633" t="n">
        <v>1699</v>
      </c>
      <c r="C1700" s="0" t="n">
        <v>1690</v>
      </c>
      <c r="D1700" s="0" t="n">
        <v>1688</v>
      </c>
    </row>
    <row r="1701" customFormat="false" ht="13.8" hidden="false" customHeight="false" outlineLevel="0" collapsed="false">
      <c r="B1701" s="633" t="n">
        <v>1700</v>
      </c>
      <c r="C1701" s="0" t="n">
        <v>1691</v>
      </c>
      <c r="D1701" s="0" t="n">
        <v>1689</v>
      </c>
    </row>
    <row r="1702" customFormat="false" ht="13.8" hidden="false" customHeight="false" outlineLevel="0" collapsed="false">
      <c r="B1702" s="633" t="n">
        <v>1701</v>
      </c>
      <c r="C1702" s="0" t="n">
        <v>1692</v>
      </c>
      <c r="D1702" s="0" t="n">
        <v>1690</v>
      </c>
    </row>
    <row r="1703" customFormat="false" ht="13.8" hidden="false" customHeight="false" outlineLevel="0" collapsed="false">
      <c r="B1703" s="633" t="n">
        <v>1702</v>
      </c>
      <c r="C1703" s="0" t="n">
        <v>1693</v>
      </c>
      <c r="D1703" s="0" t="n">
        <v>1691</v>
      </c>
    </row>
    <row r="1704" customFormat="false" ht="13.8" hidden="false" customHeight="false" outlineLevel="0" collapsed="false">
      <c r="B1704" s="633" t="n">
        <v>1703</v>
      </c>
      <c r="C1704" s="0" t="n">
        <v>1694</v>
      </c>
      <c r="D1704" s="0" t="n">
        <v>1692</v>
      </c>
    </row>
    <row r="1705" customFormat="false" ht="13.8" hidden="false" customHeight="false" outlineLevel="0" collapsed="false">
      <c r="B1705" s="633" t="n">
        <v>1704</v>
      </c>
      <c r="C1705" s="0" t="n">
        <v>1695</v>
      </c>
      <c r="D1705" s="0" t="n">
        <v>1693</v>
      </c>
    </row>
    <row r="1706" customFormat="false" ht="13.8" hidden="false" customHeight="false" outlineLevel="0" collapsed="false">
      <c r="B1706" s="633" t="n">
        <v>1705</v>
      </c>
      <c r="C1706" s="0" t="n">
        <v>1696</v>
      </c>
      <c r="D1706" s="0" t="n">
        <v>1694</v>
      </c>
    </row>
    <row r="1707" customFormat="false" ht="13.8" hidden="false" customHeight="false" outlineLevel="0" collapsed="false">
      <c r="B1707" s="633" t="n">
        <v>1706</v>
      </c>
      <c r="C1707" s="0" t="n">
        <v>1697</v>
      </c>
      <c r="D1707" s="0" t="n">
        <v>1695</v>
      </c>
    </row>
    <row r="1708" customFormat="false" ht="13.8" hidden="false" customHeight="false" outlineLevel="0" collapsed="false">
      <c r="B1708" s="633" t="n">
        <v>1707</v>
      </c>
      <c r="C1708" s="0" t="n">
        <v>1698</v>
      </c>
      <c r="D1708" s="0" t="n">
        <v>1696</v>
      </c>
    </row>
    <row r="1709" customFormat="false" ht="13.8" hidden="false" customHeight="false" outlineLevel="0" collapsed="false">
      <c r="B1709" s="633" t="n">
        <v>1708</v>
      </c>
      <c r="C1709" s="0" t="n">
        <v>1699</v>
      </c>
      <c r="D1709" s="0" t="n">
        <v>1697</v>
      </c>
    </row>
    <row r="1710" customFormat="false" ht="13.8" hidden="false" customHeight="false" outlineLevel="0" collapsed="false">
      <c r="B1710" s="633" t="n">
        <v>1709</v>
      </c>
      <c r="C1710" s="0" t="n">
        <v>1700</v>
      </c>
      <c r="D1710" s="0" t="n">
        <v>1698</v>
      </c>
    </row>
    <row r="1711" customFormat="false" ht="13.8" hidden="false" customHeight="false" outlineLevel="0" collapsed="false">
      <c r="B1711" s="633" t="n">
        <v>1710</v>
      </c>
      <c r="C1711" s="0" t="n">
        <v>1701</v>
      </c>
      <c r="D1711" s="0" t="n">
        <v>1699</v>
      </c>
    </row>
    <row r="1712" customFormat="false" ht="13.8" hidden="false" customHeight="false" outlineLevel="0" collapsed="false">
      <c r="B1712" s="633" t="n">
        <v>1711</v>
      </c>
      <c r="C1712" s="0" t="n">
        <v>1702</v>
      </c>
      <c r="D1712" s="0" t="n">
        <v>1700</v>
      </c>
    </row>
    <row r="1713" customFormat="false" ht="13.8" hidden="false" customHeight="false" outlineLevel="0" collapsed="false">
      <c r="B1713" s="633" t="n">
        <v>1712</v>
      </c>
      <c r="C1713" s="0" t="n">
        <v>1703</v>
      </c>
      <c r="D1713" s="0" t="n">
        <v>1701</v>
      </c>
    </row>
    <row r="1714" customFormat="false" ht="13.8" hidden="false" customHeight="false" outlineLevel="0" collapsed="false">
      <c r="B1714" s="633" t="n">
        <v>1713</v>
      </c>
      <c r="C1714" s="0" t="n">
        <v>1704</v>
      </c>
      <c r="D1714" s="0" t="n">
        <v>1702</v>
      </c>
    </row>
    <row r="1715" customFormat="false" ht="13.8" hidden="false" customHeight="false" outlineLevel="0" collapsed="false">
      <c r="B1715" s="633" t="n">
        <v>1714</v>
      </c>
      <c r="C1715" s="0" t="n">
        <v>1705</v>
      </c>
      <c r="D1715" s="0" t="n">
        <v>1703</v>
      </c>
    </row>
    <row r="1716" customFormat="false" ht="13.8" hidden="false" customHeight="false" outlineLevel="0" collapsed="false">
      <c r="B1716" s="633" t="n">
        <v>1715</v>
      </c>
      <c r="C1716" s="0" t="n">
        <v>1706</v>
      </c>
      <c r="D1716" s="0" t="n">
        <v>1704</v>
      </c>
    </row>
    <row r="1717" customFormat="false" ht="13.8" hidden="false" customHeight="false" outlineLevel="0" collapsed="false">
      <c r="B1717" s="633" t="n">
        <v>1716</v>
      </c>
      <c r="C1717" s="0" t="n">
        <v>1707</v>
      </c>
      <c r="D1717" s="0" t="n">
        <v>1705</v>
      </c>
    </row>
    <row r="1718" customFormat="false" ht="13.8" hidden="false" customHeight="false" outlineLevel="0" collapsed="false">
      <c r="B1718" s="633" t="n">
        <v>1717</v>
      </c>
      <c r="C1718" s="0" t="n">
        <v>1708</v>
      </c>
      <c r="D1718" s="0" t="n">
        <v>1706</v>
      </c>
    </row>
    <row r="1719" customFormat="false" ht="13.8" hidden="false" customHeight="false" outlineLevel="0" collapsed="false">
      <c r="B1719" s="633" t="n">
        <v>1718</v>
      </c>
      <c r="C1719" s="0" t="n">
        <v>1709</v>
      </c>
      <c r="D1719" s="0" t="n">
        <v>1707</v>
      </c>
    </row>
    <row r="1720" customFormat="false" ht="13.8" hidden="false" customHeight="false" outlineLevel="0" collapsed="false">
      <c r="B1720" s="633" t="n">
        <v>1719</v>
      </c>
      <c r="C1720" s="0" t="n">
        <v>1710</v>
      </c>
      <c r="D1720" s="0" t="n">
        <v>1708</v>
      </c>
    </row>
    <row r="1721" customFormat="false" ht="13.8" hidden="false" customHeight="false" outlineLevel="0" collapsed="false">
      <c r="B1721" s="633" t="n">
        <v>1720</v>
      </c>
      <c r="C1721" s="0" t="n">
        <v>1711</v>
      </c>
      <c r="D1721" s="0" t="n">
        <v>1709</v>
      </c>
    </row>
    <row r="1722" customFormat="false" ht="13.8" hidden="false" customHeight="false" outlineLevel="0" collapsed="false">
      <c r="B1722" s="633" t="n">
        <v>1721</v>
      </c>
      <c r="C1722" s="0" t="n">
        <v>1712</v>
      </c>
      <c r="D1722" s="0" t="n">
        <v>1710</v>
      </c>
    </row>
    <row r="1723" customFormat="false" ht="13.8" hidden="false" customHeight="false" outlineLevel="0" collapsed="false">
      <c r="B1723" s="633" t="n">
        <v>1722</v>
      </c>
      <c r="C1723" s="0" t="n">
        <v>1713</v>
      </c>
      <c r="D1723" s="0" t="n">
        <v>1711</v>
      </c>
    </row>
    <row r="1724" customFormat="false" ht="13.8" hidden="false" customHeight="false" outlineLevel="0" collapsed="false">
      <c r="B1724" s="633" t="n">
        <v>1723</v>
      </c>
      <c r="C1724" s="0" t="n">
        <v>1714</v>
      </c>
      <c r="D1724" s="0" t="n">
        <v>1712</v>
      </c>
    </row>
    <row r="1725" customFormat="false" ht="13.8" hidden="false" customHeight="false" outlineLevel="0" collapsed="false">
      <c r="B1725" s="633" t="n">
        <v>1724</v>
      </c>
      <c r="C1725" s="0" t="n">
        <v>1715</v>
      </c>
      <c r="D1725" s="0" t="n">
        <v>1713</v>
      </c>
    </row>
    <row r="1726" customFormat="false" ht="13.8" hidden="false" customHeight="false" outlineLevel="0" collapsed="false">
      <c r="B1726" s="633" t="n">
        <v>1725</v>
      </c>
      <c r="C1726" s="0" t="n">
        <v>1716</v>
      </c>
      <c r="D1726" s="0" t="n">
        <v>1714</v>
      </c>
    </row>
    <row r="1727" customFormat="false" ht="13.8" hidden="false" customHeight="false" outlineLevel="0" collapsed="false">
      <c r="B1727" s="633" t="n">
        <v>1726</v>
      </c>
      <c r="C1727" s="0" t="n">
        <v>1717</v>
      </c>
      <c r="D1727" s="0" t="n">
        <v>1715</v>
      </c>
    </row>
    <row r="1728" customFormat="false" ht="13.8" hidden="false" customHeight="false" outlineLevel="0" collapsed="false">
      <c r="B1728" s="633" t="n">
        <v>1727</v>
      </c>
      <c r="C1728" s="0" t="n">
        <v>1718</v>
      </c>
      <c r="D1728" s="0" t="n">
        <v>1716</v>
      </c>
    </row>
    <row r="1729" customFormat="false" ht="13.8" hidden="false" customHeight="false" outlineLevel="0" collapsed="false">
      <c r="B1729" s="633" t="n">
        <v>1728</v>
      </c>
      <c r="C1729" s="0" t="n">
        <v>1719</v>
      </c>
      <c r="D1729" s="0" t="n">
        <v>1717</v>
      </c>
    </row>
    <row r="1730" customFormat="false" ht="13.8" hidden="false" customHeight="false" outlineLevel="0" collapsed="false">
      <c r="B1730" s="633" t="n">
        <v>1729</v>
      </c>
      <c r="C1730" s="0" t="n">
        <v>1720</v>
      </c>
      <c r="D1730" s="0" t="n">
        <v>1718</v>
      </c>
    </row>
    <row r="1731" customFormat="false" ht="13.8" hidden="false" customHeight="false" outlineLevel="0" collapsed="false">
      <c r="B1731" s="633" t="n">
        <v>1730</v>
      </c>
      <c r="C1731" s="0" t="n">
        <v>1721</v>
      </c>
      <c r="D1731" s="0" t="n">
        <v>1719</v>
      </c>
    </row>
    <row r="1732" customFormat="false" ht="13.8" hidden="false" customHeight="false" outlineLevel="0" collapsed="false">
      <c r="B1732" s="633" t="n">
        <v>1731</v>
      </c>
      <c r="C1732" s="0" t="n">
        <v>1722</v>
      </c>
      <c r="D1732" s="0" t="n">
        <v>1720</v>
      </c>
    </row>
    <row r="1733" customFormat="false" ht="13.8" hidden="false" customHeight="false" outlineLevel="0" collapsed="false">
      <c r="B1733" s="633" t="n">
        <v>1732</v>
      </c>
      <c r="C1733" s="0" t="n">
        <v>1723</v>
      </c>
      <c r="D1733" s="0" t="n">
        <v>1721</v>
      </c>
    </row>
    <row r="1734" customFormat="false" ht="13.8" hidden="false" customHeight="false" outlineLevel="0" collapsed="false">
      <c r="B1734" s="633" t="n">
        <v>1733</v>
      </c>
      <c r="C1734" s="0" t="n">
        <v>1724</v>
      </c>
      <c r="D1734" s="0" t="n">
        <v>1722</v>
      </c>
    </row>
    <row r="1735" customFormat="false" ht="13.8" hidden="false" customHeight="false" outlineLevel="0" collapsed="false">
      <c r="B1735" s="633" t="n">
        <v>1734</v>
      </c>
      <c r="C1735" s="0" t="n">
        <v>1725</v>
      </c>
      <c r="D1735" s="0" t="n">
        <v>1723</v>
      </c>
    </row>
    <row r="1736" customFormat="false" ht="13.8" hidden="false" customHeight="false" outlineLevel="0" collapsed="false">
      <c r="B1736" s="633" t="n">
        <v>1735</v>
      </c>
      <c r="C1736" s="0" t="n">
        <v>1726</v>
      </c>
      <c r="D1736" s="0" t="n">
        <v>1724</v>
      </c>
    </row>
    <row r="1737" customFormat="false" ht="13.8" hidden="false" customHeight="false" outlineLevel="0" collapsed="false">
      <c r="B1737" s="633" t="n">
        <v>1736</v>
      </c>
      <c r="C1737" s="0" t="n">
        <v>1727</v>
      </c>
      <c r="D1737" s="0" t="n">
        <v>1725</v>
      </c>
    </row>
    <row r="1738" customFormat="false" ht="13.8" hidden="false" customHeight="false" outlineLevel="0" collapsed="false">
      <c r="B1738" s="633" t="n">
        <v>1737</v>
      </c>
      <c r="C1738" s="0" t="n">
        <v>1728</v>
      </c>
      <c r="D1738" s="0" t="n">
        <v>1726</v>
      </c>
    </row>
    <row r="1739" customFormat="false" ht="13.8" hidden="false" customHeight="false" outlineLevel="0" collapsed="false">
      <c r="B1739" s="633" t="n">
        <v>1738</v>
      </c>
      <c r="C1739" s="0" t="n">
        <v>1729</v>
      </c>
      <c r="D1739" s="0" t="n">
        <v>1727</v>
      </c>
    </row>
    <row r="1740" customFormat="false" ht="13.8" hidden="false" customHeight="false" outlineLevel="0" collapsed="false">
      <c r="B1740" s="633" t="n">
        <v>1739</v>
      </c>
      <c r="C1740" s="0" t="n">
        <v>1730</v>
      </c>
      <c r="D1740" s="0" t="n">
        <v>1728</v>
      </c>
    </row>
    <row r="1741" customFormat="false" ht="13.8" hidden="false" customHeight="false" outlineLevel="0" collapsed="false">
      <c r="B1741" s="633" t="n">
        <v>1740</v>
      </c>
      <c r="C1741" s="0" t="n">
        <v>1731</v>
      </c>
      <c r="D1741" s="0" t="n">
        <v>1729</v>
      </c>
    </row>
    <row r="1742" customFormat="false" ht="13.8" hidden="false" customHeight="false" outlineLevel="0" collapsed="false">
      <c r="B1742" s="633" t="n">
        <v>1741</v>
      </c>
      <c r="C1742" s="0" t="n">
        <v>1732</v>
      </c>
      <c r="D1742" s="0" t="n">
        <v>1730</v>
      </c>
    </row>
    <row r="1743" customFormat="false" ht="13.8" hidden="false" customHeight="false" outlineLevel="0" collapsed="false">
      <c r="B1743" s="633" t="n">
        <v>1742</v>
      </c>
      <c r="C1743" s="0" t="n">
        <v>1733</v>
      </c>
      <c r="D1743" s="0" t="n">
        <v>1731</v>
      </c>
    </row>
    <row r="1744" customFormat="false" ht="13.8" hidden="false" customHeight="false" outlineLevel="0" collapsed="false">
      <c r="B1744" s="633" t="n">
        <v>1743</v>
      </c>
      <c r="C1744" s="0" t="n">
        <v>1734</v>
      </c>
      <c r="D1744" s="0" t="n">
        <v>1732</v>
      </c>
    </row>
    <row r="1745" customFormat="false" ht="13.8" hidden="false" customHeight="false" outlineLevel="0" collapsed="false">
      <c r="B1745" s="633" t="n">
        <v>1744</v>
      </c>
      <c r="C1745" s="0" t="n">
        <v>1735</v>
      </c>
      <c r="D1745" s="0" t="n">
        <v>1733</v>
      </c>
    </row>
    <row r="1746" customFormat="false" ht="13.8" hidden="false" customHeight="false" outlineLevel="0" collapsed="false">
      <c r="B1746" s="633" t="n">
        <v>1745</v>
      </c>
      <c r="C1746" s="0" t="n">
        <v>1736</v>
      </c>
      <c r="D1746" s="0" t="n">
        <v>1734</v>
      </c>
    </row>
    <row r="1747" customFormat="false" ht="13.8" hidden="false" customHeight="false" outlineLevel="0" collapsed="false">
      <c r="B1747" s="633" t="n">
        <v>1746</v>
      </c>
      <c r="C1747" s="0" t="n">
        <v>1737</v>
      </c>
      <c r="D1747" s="0" t="n">
        <v>1735</v>
      </c>
    </row>
    <row r="1748" customFormat="false" ht="13.8" hidden="false" customHeight="false" outlineLevel="0" collapsed="false">
      <c r="B1748" s="633" t="n">
        <v>1747</v>
      </c>
      <c r="C1748" s="0" t="n">
        <v>1738</v>
      </c>
      <c r="D1748" s="0" t="n">
        <v>1736</v>
      </c>
    </row>
    <row r="1749" customFormat="false" ht="13.8" hidden="false" customHeight="false" outlineLevel="0" collapsed="false">
      <c r="B1749" s="633" t="n">
        <v>1748</v>
      </c>
      <c r="C1749" s="0" t="n">
        <v>1739</v>
      </c>
      <c r="D1749" s="0" t="n">
        <v>1737</v>
      </c>
    </row>
    <row r="1750" customFormat="false" ht="13.8" hidden="false" customHeight="false" outlineLevel="0" collapsed="false">
      <c r="B1750" s="633" t="n">
        <v>1749</v>
      </c>
      <c r="C1750" s="0" t="n">
        <v>1740</v>
      </c>
      <c r="D1750" s="0" t="n">
        <v>1738</v>
      </c>
    </row>
    <row r="1751" customFormat="false" ht="13.8" hidden="false" customHeight="false" outlineLevel="0" collapsed="false">
      <c r="B1751" s="633" t="n">
        <v>1750</v>
      </c>
      <c r="C1751" s="0" t="n">
        <v>1741</v>
      </c>
      <c r="D1751" s="0" t="n">
        <v>1739</v>
      </c>
    </row>
    <row r="1752" customFormat="false" ht="13.8" hidden="false" customHeight="false" outlineLevel="0" collapsed="false">
      <c r="B1752" s="633" t="n">
        <v>1751</v>
      </c>
      <c r="C1752" s="0" t="n">
        <v>1742</v>
      </c>
      <c r="D1752" s="0" t="n">
        <v>1740</v>
      </c>
    </row>
    <row r="1753" customFormat="false" ht="13.8" hidden="false" customHeight="false" outlineLevel="0" collapsed="false">
      <c r="B1753" s="633" t="n">
        <v>1752</v>
      </c>
      <c r="C1753" s="0" t="n">
        <v>1743</v>
      </c>
      <c r="D1753" s="0" t="n">
        <v>1741</v>
      </c>
    </row>
    <row r="1754" customFormat="false" ht="13.8" hidden="false" customHeight="false" outlineLevel="0" collapsed="false">
      <c r="B1754" s="633" t="n">
        <v>1753</v>
      </c>
      <c r="C1754" s="0" t="n">
        <v>1744</v>
      </c>
      <c r="D1754" s="0" t="n">
        <v>1742</v>
      </c>
    </row>
    <row r="1755" customFormat="false" ht="13.8" hidden="false" customHeight="false" outlineLevel="0" collapsed="false">
      <c r="B1755" s="633" t="n">
        <v>1754</v>
      </c>
      <c r="C1755" s="0" t="n">
        <v>1745</v>
      </c>
      <c r="D1755" s="0" t="n">
        <v>1743</v>
      </c>
    </row>
    <row r="1756" customFormat="false" ht="13.8" hidden="false" customHeight="false" outlineLevel="0" collapsed="false">
      <c r="B1756" s="633" t="n">
        <v>1755</v>
      </c>
      <c r="C1756" s="0" t="n">
        <v>1746</v>
      </c>
      <c r="D1756" s="0" t="n">
        <v>1744</v>
      </c>
    </row>
    <row r="1757" customFormat="false" ht="13.8" hidden="false" customHeight="false" outlineLevel="0" collapsed="false">
      <c r="B1757" s="633" t="n">
        <v>1756</v>
      </c>
      <c r="C1757" s="0" t="n">
        <v>1747</v>
      </c>
      <c r="D1757" s="0" t="n">
        <v>1745</v>
      </c>
    </row>
    <row r="1758" customFormat="false" ht="13.8" hidden="false" customHeight="false" outlineLevel="0" collapsed="false">
      <c r="B1758" s="633" t="n">
        <v>1757</v>
      </c>
      <c r="C1758" s="0" t="n">
        <v>1748</v>
      </c>
      <c r="D1758" s="0" t="n">
        <v>1746</v>
      </c>
    </row>
    <row r="1759" customFormat="false" ht="13.8" hidden="false" customHeight="false" outlineLevel="0" collapsed="false">
      <c r="B1759" s="633" t="n">
        <v>1758</v>
      </c>
      <c r="C1759" s="0" t="n">
        <v>1749</v>
      </c>
      <c r="D1759" s="0" t="n">
        <v>1747</v>
      </c>
    </row>
    <row r="1760" customFormat="false" ht="13.8" hidden="false" customHeight="false" outlineLevel="0" collapsed="false">
      <c r="B1760" s="633" t="n">
        <v>1759</v>
      </c>
      <c r="C1760" s="0" t="n">
        <v>1750</v>
      </c>
      <c r="D1760" s="0" t="n">
        <v>1748</v>
      </c>
    </row>
    <row r="1761" customFormat="false" ht="13.8" hidden="false" customHeight="false" outlineLevel="0" collapsed="false">
      <c r="B1761" s="633" t="n">
        <v>1760</v>
      </c>
      <c r="C1761" s="0" t="n">
        <v>1751</v>
      </c>
      <c r="D1761" s="0" t="n">
        <v>1749</v>
      </c>
    </row>
    <row r="1762" customFormat="false" ht="13.8" hidden="false" customHeight="false" outlineLevel="0" collapsed="false">
      <c r="B1762" s="633" t="n">
        <v>1761</v>
      </c>
      <c r="C1762" s="0" t="n">
        <v>1752</v>
      </c>
      <c r="D1762" s="0" t="n">
        <v>1750</v>
      </c>
    </row>
    <row r="1763" customFormat="false" ht="13.8" hidden="false" customHeight="false" outlineLevel="0" collapsed="false">
      <c r="B1763" s="633" t="n">
        <v>1762</v>
      </c>
      <c r="C1763" s="0" t="n">
        <v>1753</v>
      </c>
      <c r="D1763" s="0" t="n">
        <v>1751</v>
      </c>
    </row>
    <row r="1764" customFormat="false" ht="13.8" hidden="false" customHeight="false" outlineLevel="0" collapsed="false">
      <c r="B1764" s="633" t="n">
        <v>1763</v>
      </c>
      <c r="C1764" s="0" t="n">
        <v>1754</v>
      </c>
      <c r="D1764" s="0" t="n">
        <v>1752</v>
      </c>
    </row>
    <row r="1765" customFormat="false" ht="13.8" hidden="false" customHeight="false" outlineLevel="0" collapsed="false">
      <c r="B1765" s="633" t="n">
        <v>1764</v>
      </c>
      <c r="C1765" s="0" t="n">
        <v>1755</v>
      </c>
      <c r="D1765" s="0" t="n">
        <v>1753</v>
      </c>
    </row>
    <row r="1766" customFormat="false" ht="13.8" hidden="false" customHeight="false" outlineLevel="0" collapsed="false">
      <c r="B1766" s="633" t="n">
        <v>1765</v>
      </c>
      <c r="C1766" s="0" t="n">
        <v>1756</v>
      </c>
      <c r="D1766" s="0" t="n">
        <v>1754</v>
      </c>
    </row>
    <row r="1767" customFormat="false" ht="13.8" hidden="false" customHeight="false" outlineLevel="0" collapsed="false">
      <c r="B1767" s="633" t="n">
        <v>1766</v>
      </c>
      <c r="C1767" s="0" t="n">
        <v>1757</v>
      </c>
      <c r="D1767" s="0" t="n">
        <v>1755</v>
      </c>
    </row>
    <row r="1768" customFormat="false" ht="13.8" hidden="false" customHeight="false" outlineLevel="0" collapsed="false">
      <c r="B1768" s="633" t="n">
        <v>1767</v>
      </c>
      <c r="C1768" s="0" t="n">
        <v>1758</v>
      </c>
      <c r="D1768" s="0" t="n">
        <v>1756</v>
      </c>
    </row>
    <row r="1769" customFormat="false" ht="13.8" hidden="false" customHeight="false" outlineLevel="0" collapsed="false">
      <c r="B1769" s="633" t="n">
        <v>1768</v>
      </c>
      <c r="C1769" s="0" t="n">
        <v>1759</v>
      </c>
      <c r="D1769" s="0" t="n">
        <v>1757</v>
      </c>
    </row>
    <row r="1770" customFormat="false" ht="13.8" hidden="false" customHeight="false" outlineLevel="0" collapsed="false">
      <c r="B1770" s="633" t="n">
        <v>1769</v>
      </c>
      <c r="C1770" s="0" t="n">
        <v>1760</v>
      </c>
      <c r="D1770" s="0" t="n">
        <v>1758</v>
      </c>
    </row>
    <row r="1771" customFormat="false" ht="13.8" hidden="false" customHeight="false" outlineLevel="0" collapsed="false">
      <c r="B1771" s="633" t="n">
        <v>1770</v>
      </c>
      <c r="C1771" s="0" t="n">
        <v>1761</v>
      </c>
      <c r="D1771" s="0" t="n">
        <v>1759</v>
      </c>
    </row>
    <row r="1772" customFormat="false" ht="13.8" hidden="false" customHeight="false" outlineLevel="0" collapsed="false">
      <c r="B1772" s="633" t="n">
        <v>1771</v>
      </c>
      <c r="C1772" s="0" t="n">
        <v>1762</v>
      </c>
      <c r="D1772" s="0" t="n">
        <v>1760</v>
      </c>
    </row>
    <row r="1773" customFormat="false" ht="13.8" hidden="false" customHeight="false" outlineLevel="0" collapsed="false">
      <c r="B1773" s="633" t="n">
        <v>1772</v>
      </c>
      <c r="C1773" s="0" t="n">
        <v>1763</v>
      </c>
      <c r="D1773" s="0" t="n">
        <v>1761</v>
      </c>
    </row>
    <row r="1774" customFormat="false" ht="13.8" hidden="false" customHeight="false" outlineLevel="0" collapsed="false">
      <c r="B1774" s="633" t="n">
        <v>1773</v>
      </c>
      <c r="C1774" s="0" t="n">
        <v>1764</v>
      </c>
      <c r="D1774" s="0" t="n">
        <v>1762</v>
      </c>
    </row>
    <row r="1775" customFormat="false" ht="13.8" hidden="false" customHeight="false" outlineLevel="0" collapsed="false">
      <c r="B1775" s="633" t="n">
        <v>1774</v>
      </c>
      <c r="C1775" s="0" t="n">
        <v>1765</v>
      </c>
      <c r="D1775" s="0" t="n">
        <v>1763</v>
      </c>
    </row>
    <row r="1776" customFormat="false" ht="13.8" hidden="false" customHeight="false" outlineLevel="0" collapsed="false">
      <c r="B1776" s="633" t="n">
        <v>1775</v>
      </c>
      <c r="C1776" s="0" t="n">
        <v>1766</v>
      </c>
      <c r="D1776" s="0" t="n">
        <v>1764</v>
      </c>
    </row>
    <row r="1777" customFormat="false" ht="13.8" hidden="false" customHeight="false" outlineLevel="0" collapsed="false">
      <c r="B1777" s="633" t="n">
        <v>1776</v>
      </c>
      <c r="C1777" s="0" t="n">
        <v>1767</v>
      </c>
      <c r="D1777" s="0" t="n">
        <v>1765</v>
      </c>
    </row>
    <row r="1778" customFormat="false" ht="13.8" hidden="false" customHeight="false" outlineLevel="0" collapsed="false">
      <c r="B1778" s="633" t="n">
        <v>1777</v>
      </c>
      <c r="C1778" s="0" t="n">
        <v>1768</v>
      </c>
      <c r="D1778" s="0" t="n">
        <v>1766</v>
      </c>
    </row>
    <row r="1779" customFormat="false" ht="13.8" hidden="false" customHeight="false" outlineLevel="0" collapsed="false">
      <c r="B1779" s="633" t="n">
        <v>1778</v>
      </c>
      <c r="C1779" s="0" t="n">
        <v>1769</v>
      </c>
      <c r="D1779" s="0" t="n">
        <v>1767</v>
      </c>
    </row>
    <row r="1780" customFormat="false" ht="13.8" hidden="false" customHeight="false" outlineLevel="0" collapsed="false">
      <c r="B1780" s="633" t="n">
        <v>1779</v>
      </c>
      <c r="C1780" s="0" t="n">
        <v>1770</v>
      </c>
      <c r="D1780" s="0" t="n">
        <v>1768</v>
      </c>
    </row>
    <row r="1781" customFormat="false" ht="13.8" hidden="false" customHeight="false" outlineLevel="0" collapsed="false">
      <c r="B1781" s="633" t="n">
        <v>1780</v>
      </c>
      <c r="C1781" s="0" t="n">
        <v>1771</v>
      </c>
      <c r="D1781" s="0" t="n">
        <v>1769</v>
      </c>
    </row>
    <row r="1782" customFormat="false" ht="13.8" hidden="false" customHeight="false" outlineLevel="0" collapsed="false">
      <c r="B1782" s="633" t="n">
        <v>1781</v>
      </c>
      <c r="C1782" s="0" t="n">
        <v>1772</v>
      </c>
      <c r="D1782" s="0" t="n">
        <v>1770</v>
      </c>
    </row>
    <row r="1783" customFormat="false" ht="13.8" hidden="false" customHeight="false" outlineLevel="0" collapsed="false">
      <c r="B1783" s="633" t="n">
        <v>1782</v>
      </c>
      <c r="C1783" s="0" t="n">
        <v>1773</v>
      </c>
      <c r="D1783" s="0" t="n">
        <v>1771</v>
      </c>
    </row>
    <row r="1784" customFormat="false" ht="13.8" hidden="false" customHeight="false" outlineLevel="0" collapsed="false">
      <c r="B1784" s="633" t="n">
        <v>1783</v>
      </c>
      <c r="C1784" s="0" t="n">
        <v>1774</v>
      </c>
      <c r="D1784" s="0" t="n">
        <v>1772</v>
      </c>
    </row>
    <row r="1785" customFormat="false" ht="13.8" hidden="false" customHeight="false" outlineLevel="0" collapsed="false">
      <c r="B1785" s="633" t="n">
        <v>1784</v>
      </c>
      <c r="C1785" s="0" t="n">
        <v>1775</v>
      </c>
      <c r="D1785" s="0" t="n">
        <v>1773</v>
      </c>
    </row>
    <row r="1786" customFormat="false" ht="13.8" hidden="false" customHeight="false" outlineLevel="0" collapsed="false">
      <c r="B1786" s="633" t="n">
        <v>1785</v>
      </c>
      <c r="C1786" s="0" t="n">
        <v>1776</v>
      </c>
      <c r="D1786" s="0" t="n">
        <v>1774</v>
      </c>
    </row>
    <row r="1787" customFormat="false" ht="13.8" hidden="false" customHeight="false" outlineLevel="0" collapsed="false">
      <c r="B1787" s="633" t="n">
        <v>1786</v>
      </c>
      <c r="C1787" s="0" t="n">
        <v>1777</v>
      </c>
      <c r="D1787" s="0" t="n">
        <v>1775</v>
      </c>
    </row>
    <row r="1788" customFormat="false" ht="13.8" hidden="false" customHeight="false" outlineLevel="0" collapsed="false">
      <c r="B1788" s="633" t="n">
        <v>1787</v>
      </c>
      <c r="C1788" s="0" t="n">
        <v>1778</v>
      </c>
      <c r="D1788" s="0" t="n">
        <v>1776</v>
      </c>
    </row>
    <row r="1789" customFormat="false" ht="13.8" hidden="false" customHeight="false" outlineLevel="0" collapsed="false">
      <c r="B1789" s="633" t="n">
        <v>1788</v>
      </c>
      <c r="C1789" s="0" t="n">
        <v>1779</v>
      </c>
      <c r="D1789" s="0" t="n">
        <v>1777</v>
      </c>
    </row>
    <row r="1790" customFormat="false" ht="13.8" hidden="false" customHeight="false" outlineLevel="0" collapsed="false">
      <c r="B1790" s="633" t="n">
        <v>1789</v>
      </c>
      <c r="C1790" s="0" t="n">
        <v>1780</v>
      </c>
      <c r="D1790" s="0" t="n">
        <v>1778</v>
      </c>
    </row>
    <row r="1791" customFormat="false" ht="13.8" hidden="false" customHeight="false" outlineLevel="0" collapsed="false">
      <c r="B1791" s="633" t="n">
        <v>1790</v>
      </c>
      <c r="C1791" s="0" t="n">
        <v>1781</v>
      </c>
      <c r="D1791" s="0" t="n">
        <v>1779</v>
      </c>
    </row>
    <row r="1792" customFormat="false" ht="13.8" hidden="false" customHeight="false" outlineLevel="0" collapsed="false">
      <c r="B1792" s="633" t="n">
        <v>1791</v>
      </c>
      <c r="C1792" s="0" t="n">
        <v>1782</v>
      </c>
      <c r="D1792" s="0" t="n">
        <v>1780</v>
      </c>
    </row>
    <row r="1793" customFormat="false" ht="13.8" hidden="false" customHeight="false" outlineLevel="0" collapsed="false">
      <c r="B1793" s="633" t="n">
        <v>1792</v>
      </c>
      <c r="C1793" s="0" t="n">
        <v>1783</v>
      </c>
      <c r="D1793" s="0" t="n">
        <v>1781</v>
      </c>
    </row>
    <row r="1794" customFormat="false" ht="13.8" hidden="false" customHeight="false" outlineLevel="0" collapsed="false">
      <c r="B1794" s="633" t="n">
        <v>1793</v>
      </c>
      <c r="C1794" s="0" t="n">
        <v>1784</v>
      </c>
      <c r="D1794" s="0" t="n">
        <v>1782</v>
      </c>
    </row>
    <row r="1795" customFormat="false" ht="13.8" hidden="false" customHeight="false" outlineLevel="0" collapsed="false">
      <c r="B1795" s="633" t="n">
        <v>1794</v>
      </c>
      <c r="C1795" s="0" t="n">
        <v>1785</v>
      </c>
      <c r="D1795" s="0" t="n">
        <v>1783</v>
      </c>
    </row>
    <row r="1796" customFormat="false" ht="13.8" hidden="false" customHeight="false" outlineLevel="0" collapsed="false">
      <c r="B1796" s="633" t="n">
        <v>1795</v>
      </c>
      <c r="C1796" s="0" t="n">
        <v>1786</v>
      </c>
      <c r="D1796" s="0" t="n">
        <v>1784</v>
      </c>
    </row>
    <row r="1797" customFormat="false" ht="13.8" hidden="false" customHeight="false" outlineLevel="0" collapsed="false">
      <c r="B1797" s="633" t="n">
        <v>1796</v>
      </c>
      <c r="C1797" s="0" t="n">
        <v>1787</v>
      </c>
      <c r="D1797" s="0" t="n">
        <v>1785</v>
      </c>
    </row>
    <row r="1798" customFormat="false" ht="13.8" hidden="false" customHeight="false" outlineLevel="0" collapsed="false">
      <c r="B1798" s="633" t="n">
        <v>1797</v>
      </c>
      <c r="C1798" s="0" t="n">
        <v>1788</v>
      </c>
      <c r="D1798" s="0" t="n">
        <v>1786</v>
      </c>
    </row>
    <row r="1799" customFormat="false" ht="13.8" hidden="false" customHeight="false" outlineLevel="0" collapsed="false">
      <c r="B1799" s="633" t="n">
        <v>1798</v>
      </c>
      <c r="C1799" s="0" t="n">
        <v>1789</v>
      </c>
      <c r="D1799" s="0" t="n">
        <v>1787</v>
      </c>
    </row>
    <row r="1800" customFormat="false" ht="13.8" hidden="false" customHeight="false" outlineLevel="0" collapsed="false">
      <c r="B1800" s="633" t="n">
        <v>1799</v>
      </c>
      <c r="C1800" s="0" t="n">
        <v>1790</v>
      </c>
      <c r="D1800" s="0" t="n">
        <v>1788</v>
      </c>
    </row>
    <row r="1801" customFormat="false" ht="13.8" hidden="false" customHeight="false" outlineLevel="0" collapsed="false">
      <c r="B1801" s="633" t="n">
        <v>1800</v>
      </c>
      <c r="C1801" s="0" t="n">
        <v>1791</v>
      </c>
      <c r="D1801" s="0" t="n">
        <v>1789</v>
      </c>
    </row>
    <row r="1802" customFormat="false" ht="13.8" hidden="false" customHeight="false" outlineLevel="0" collapsed="false">
      <c r="B1802" s="633" t="n">
        <v>1801</v>
      </c>
      <c r="C1802" s="0" t="n">
        <v>1792</v>
      </c>
      <c r="D1802" s="0" t="n">
        <v>1790</v>
      </c>
    </row>
    <row r="1803" customFormat="false" ht="13.8" hidden="false" customHeight="false" outlineLevel="0" collapsed="false">
      <c r="B1803" s="633" t="n">
        <v>1802</v>
      </c>
      <c r="C1803" s="0" t="n">
        <v>1793</v>
      </c>
      <c r="D1803" s="0" t="n">
        <v>1791</v>
      </c>
    </row>
    <row r="1804" customFormat="false" ht="13.8" hidden="false" customHeight="false" outlineLevel="0" collapsed="false">
      <c r="B1804" s="633" t="n">
        <v>1803</v>
      </c>
      <c r="C1804" s="0" t="n">
        <v>1794</v>
      </c>
      <c r="D1804" s="0" t="n">
        <v>1792</v>
      </c>
    </row>
    <row r="1805" customFormat="false" ht="13.8" hidden="false" customHeight="false" outlineLevel="0" collapsed="false">
      <c r="B1805" s="633" t="n">
        <v>1804</v>
      </c>
      <c r="C1805" s="0" t="n">
        <v>1795</v>
      </c>
      <c r="D1805" s="0" t="n">
        <v>1793</v>
      </c>
    </row>
    <row r="1806" customFormat="false" ht="13.8" hidden="false" customHeight="false" outlineLevel="0" collapsed="false">
      <c r="B1806" s="633" t="n">
        <v>1805</v>
      </c>
      <c r="C1806" s="0" t="n">
        <v>1796</v>
      </c>
      <c r="D1806" s="0" t="n">
        <v>1794</v>
      </c>
    </row>
    <row r="1807" customFormat="false" ht="13.8" hidden="false" customHeight="false" outlineLevel="0" collapsed="false">
      <c r="B1807" s="633" t="n">
        <v>1806</v>
      </c>
      <c r="C1807" s="0" t="n">
        <v>1797</v>
      </c>
      <c r="D1807" s="0" t="n">
        <v>1795</v>
      </c>
    </row>
    <row r="1808" customFormat="false" ht="13.8" hidden="false" customHeight="false" outlineLevel="0" collapsed="false">
      <c r="B1808" s="633" t="n">
        <v>1807</v>
      </c>
      <c r="C1808" s="0" t="n">
        <v>1798</v>
      </c>
      <c r="D1808" s="0" t="n">
        <v>1796</v>
      </c>
    </row>
    <row r="1809" customFormat="false" ht="13.8" hidden="false" customHeight="false" outlineLevel="0" collapsed="false">
      <c r="B1809" s="633" t="n">
        <v>1808</v>
      </c>
      <c r="C1809" s="0" t="n">
        <v>1799</v>
      </c>
      <c r="D1809" s="0" t="n">
        <v>1797</v>
      </c>
    </row>
    <row r="1810" customFormat="false" ht="13.8" hidden="false" customHeight="false" outlineLevel="0" collapsed="false">
      <c r="B1810" s="633" t="n">
        <v>1809</v>
      </c>
      <c r="C1810" s="0" t="n">
        <v>1800</v>
      </c>
      <c r="D1810" s="0" t="n">
        <v>1798</v>
      </c>
    </row>
    <row r="1811" customFormat="false" ht="13.8" hidden="false" customHeight="false" outlineLevel="0" collapsed="false">
      <c r="B1811" s="633" t="n">
        <v>1810</v>
      </c>
      <c r="C1811" s="0" t="n">
        <v>1801</v>
      </c>
      <c r="D1811" s="0" t="n">
        <v>1799</v>
      </c>
    </row>
    <row r="1812" customFormat="false" ht="13.8" hidden="false" customHeight="false" outlineLevel="0" collapsed="false">
      <c r="B1812" s="633" t="n">
        <v>1811</v>
      </c>
      <c r="C1812" s="0" t="n">
        <v>1802</v>
      </c>
      <c r="D1812" s="0" t="n">
        <v>1800</v>
      </c>
    </row>
    <row r="1813" customFormat="false" ht="13.8" hidden="false" customHeight="false" outlineLevel="0" collapsed="false">
      <c r="B1813" s="633" t="n">
        <v>1812</v>
      </c>
      <c r="C1813" s="0" t="n">
        <v>1803</v>
      </c>
      <c r="D1813" s="0" t="n">
        <v>1801</v>
      </c>
    </row>
    <row r="1814" customFormat="false" ht="13.8" hidden="false" customHeight="false" outlineLevel="0" collapsed="false">
      <c r="B1814" s="633" t="n">
        <v>1813</v>
      </c>
      <c r="C1814" s="0" t="n">
        <v>1804</v>
      </c>
      <c r="D1814" s="0" t="n">
        <v>1802</v>
      </c>
    </row>
    <row r="1815" customFormat="false" ht="13.8" hidden="false" customHeight="false" outlineLevel="0" collapsed="false">
      <c r="B1815" s="633" t="n">
        <v>1814</v>
      </c>
      <c r="C1815" s="0" t="n">
        <v>1805</v>
      </c>
      <c r="D1815" s="0" t="n">
        <v>1803</v>
      </c>
    </row>
    <row r="1816" customFormat="false" ht="13.8" hidden="false" customHeight="false" outlineLevel="0" collapsed="false">
      <c r="B1816" s="633" t="n">
        <v>1815</v>
      </c>
      <c r="C1816" s="0" t="n">
        <v>1806</v>
      </c>
      <c r="D1816" s="0" t="n">
        <v>1804</v>
      </c>
    </row>
    <row r="1817" customFormat="false" ht="13.8" hidden="false" customHeight="false" outlineLevel="0" collapsed="false">
      <c r="B1817" s="633" t="n">
        <v>1816</v>
      </c>
      <c r="C1817" s="0" t="n">
        <v>1807</v>
      </c>
      <c r="D1817" s="0" t="n">
        <v>1805</v>
      </c>
    </row>
    <row r="1818" customFormat="false" ht="13.8" hidden="false" customHeight="false" outlineLevel="0" collapsed="false">
      <c r="B1818" s="633" t="n">
        <v>1817</v>
      </c>
      <c r="C1818" s="0" t="n">
        <v>1808</v>
      </c>
      <c r="D1818" s="0" t="n">
        <v>1806</v>
      </c>
    </row>
    <row r="1819" customFormat="false" ht="13.8" hidden="false" customHeight="false" outlineLevel="0" collapsed="false">
      <c r="B1819" s="633" t="n">
        <v>1818</v>
      </c>
      <c r="C1819" s="0" t="n">
        <v>1809</v>
      </c>
      <c r="D1819" s="0" t="n">
        <v>1807</v>
      </c>
    </row>
    <row r="1820" customFormat="false" ht="13.8" hidden="false" customHeight="false" outlineLevel="0" collapsed="false">
      <c r="B1820" s="633" t="n">
        <v>1819</v>
      </c>
      <c r="C1820" s="0" t="n">
        <v>1810</v>
      </c>
      <c r="D1820" s="0" t="n">
        <v>1808</v>
      </c>
    </row>
    <row r="1821" customFormat="false" ht="13.8" hidden="false" customHeight="false" outlineLevel="0" collapsed="false">
      <c r="B1821" s="633" t="n">
        <v>1820</v>
      </c>
      <c r="C1821" s="0" t="n">
        <v>1811</v>
      </c>
      <c r="D1821" s="0" t="n">
        <v>1809</v>
      </c>
    </row>
    <row r="1822" customFormat="false" ht="13.8" hidden="false" customHeight="false" outlineLevel="0" collapsed="false">
      <c r="B1822" s="633" t="n">
        <v>1821</v>
      </c>
      <c r="C1822" s="0" t="n">
        <v>1812</v>
      </c>
      <c r="D1822" s="0" t="n">
        <v>1810</v>
      </c>
    </row>
    <row r="1823" customFormat="false" ht="13.8" hidden="false" customHeight="false" outlineLevel="0" collapsed="false">
      <c r="B1823" s="633" t="n">
        <v>1822</v>
      </c>
      <c r="C1823" s="0" t="n">
        <v>1813</v>
      </c>
      <c r="D1823" s="0" t="n">
        <v>1811</v>
      </c>
    </row>
    <row r="1824" customFormat="false" ht="13.8" hidden="false" customHeight="false" outlineLevel="0" collapsed="false">
      <c r="B1824" s="633" t="n">
        <v>1823</v>
      </c>
      <c r="C1824" s="0" t="n">
        <v>1814</v>
      </c>
      <c r="D1824" s="0" t="n">
        <v>1812</v>
      </c>
    </row>
    <row r="1825" customFormat="false" ht="13.8" hidden="false" customHeight="false" outlineLevel="0" collapsed="false">
      <c r="B1825" s="633" t="n">
        <v>1824</v>
      </c>
      <c r="C1825" s="0" t="n">
        <v>1815</v>
      </c>
      <c r="D1825" s="0" t="n">
        <v>1813</v>
      </c>
    </row>
    <row r="1826" customFormat="false" ht="13.8" hidden="false" customHeight="false" outlineLevel="0" collapsed="false">
      <c r="B1826" s="633" t="n">
        <v>1825</v>
      </c>
      <c r="C1826" s="0" t="n">
        <v>1816</v>
      </c>
      <c r="D1826" s="0" t="n">
        <v>1814</v>
      </c>
    </row>
    <row r="1827" customFormat="false" ht="13.8" hidden="false" customHeight="false" outlineLevel="0" collapsed="false">
      <c r="B1827" s="633" t="n">
        <v>1826</v>
      </c>
      <c r="C1827" s="0" t="n">
        <v>1817</v>
      </c>
      <c r="D1827" s="0" t="n">
        <v>1815</v>
      </c>
    </row>
    <row r="1828" customFormat="false" ht="13.8" hidden="false" customHeight="false" outlineLevel="0" collapsed="false">
      <c r="B1828" s="633" t="n">
        <v>1827</v>
      </c>
      <c r="C1828" s="0" t="n">
        <v>1818</v>
      </c>
      <c r="D1828" s="0" t="n">
        <v>1816</v>
      </c>
    </row>
    <row r="1829" customFormat="false" ht="13.8" hidden="false" customHeight="false" outlineLevel="0" collapsed="false">
      <c r="B1829" s="633" t="n">
        <v>1828</v>
      </c>
      <c r="C1829" s="0" t="n">
        <v>1819</v>
      </c>
      <c r="D1829" s="0" t="n">
        <v>1817</v>
      </c>
    </row>
    <row r="1830" customFormat="false" ht="13.8" hidden="false" customHeight="false" outlineLevel="0" collapsed="false">
      <c r="B1830" s="633" t="n">
        <v>1829</v>
      </c>
      <c r="C1830" s="0" t="n">
        <v>1820</v>
      </c>
      <c r="D1830" s="0" t="n">
        <v>1818</v>
      </c>
    </row>
    <row r="1831" customFormat="false" ht="13.8" hidden="false" customHeight="false" outlineLevel="0" collapsed="false">
      <c r="B1831" s="633" t="n">
        <v>1830</v>
      </c>
      <c r="C1831" s="0" t="n">
        <v>1821</v>
      </c>
      <c r="D1831" s="0" t="n">
        <v>1819</v>
      </c>
    </row>
    <row r="1832" customFormat="false" ht="13.8" hidden="false" customHeight="false" outlineLevel="0" collapsed="false">
      <c r="B1832" s="633" t="n">
        <v>1831</v>
      </c>
      <c r="C1832" s="0" t="n">
        <v>1822</v>
      </c>
      <c r="D1832" s="0" t="n">
        <v>1820</v>
      </c>
    </row>
    <row r="1833" customFormat="false" ht="13.8" hidden="false" customHeight="false" outlineLevel="0" collapsed="false">
      <c r="B1833" s="633" t="n">
        <v>1832</v>
      </c>
      <c r="C1833" s="0" t="n">
        <v>1823</v>
      </c>
      <c r="D1833" s="0" t="n">
        <v>1821</v>
      </c>
    </row>
    <row r="1834" customFormat="false" ht="13.8" hidden="false" customHeight="false" outlineLevel="0" collapsed="false">
      <c r="B1834" s="633" t="n">
        <v>1833</v>
      </c>
      <c r="C1834" s="0" t="n">
        <v>1824</v>
      </c>
      <c r="D1834" s="0" t="n">
        <v>1822</v>
      </c>
    </row>
    <row r="1835" customFormat="false" ht="13.8" hidden="false" customHeight="false" outlineLevel="0" collapsed="false">
      <c r="B1835" s="633" t="n">
        <v>1834</v>
      </c>
      <c r="C1835" s="0" t="n">
        <v>1825</v>
      </c>
      <c r="D1835" s="0" t="n">
        <v>1823</v>
      </c>
    </row>
    <row r="1836" customFormat="false" ht="13.8" hidden="false" customHeight="false" outlineLevel="0" collapsed="false">
      <c r="B1836" s="633" t="n">
        <v>1835</v>
      </c>
      <c r="C1836" s="0" t="n">
        <v>1826</v>
      </c>
      <c r="D1836" s="0" t="n">
        <v>1824</v>
      </c>
    </row>
    <row r="1837" customFormat="false" ht="13.8" hidden="false" customHeight="false" outlineLevel="0" collapsed="false">
      <c r="B1837" s="633" t="n">
        <v>1836</v>
      </c>
      <c r="C1837" s="0" t="n">
        <v>1827</v>
      </c>
      <c r="D1837" s="0" t="n">
        <v>1825</v>
      </c>
    </row>
    <row r="1838" customFormat="false" ht="13.8" hidden="false" customHeight="false" outlineLevel="0" collapsed="false">
      <c r="B1838" s="633" t="n">
        <v>1837</v>
      </c>
      <c r="C1838" s="0" t="n">
        <v>1828</v>
      </c>
      <c r="D1838" s="0" t="n">
        <v>1826</v>
      </c>
    </row>
    <row r="1839" customFormat="false" ht="13.8" hidden="false" customHeight="false" outlineLevel="0" collapsed="false">
      <c r="B1839" s="633" t="n">
        <v>1838</v>
      </c>
      <c r="C1839" s="0" t="n">
        <v>1829</v>
      </c>
      <c r="D1839" s="0" t="n">
        <v>1827</v>
      </c>
    </row>
    <row r="1840" customFormat="false" ht="13.8" hidden="false" customHeight="false" outlineLevel="0" collapsed="false">
      <c r="B1840" s="633" t="n">
        <v>1839</v>
      </c>
      <c r="C1840" s="0" t="n">
        <v>1830</v>
      </c>
      <c r="D1840" s="0" t="n">
        <v>1828</v>
      </c>
    </row>
    <row r="1841" customFormat="false" ht="13.8" hidden="false" customHeight="false" outlineLevel="0" collapsed="false">
      <c r="B1841" s="633" t="n">
        <v>1840</v>
      </c>
      <c r="C1841" s="0" t="n">
        <v>1831</v>
      </c>
      <c r="D1841" s="0" t="n">
        <v>1829</v>
      </c>
    </row>
    <row r="1842" customFormat="false" ht="13.8" hidden="false" customHeight="false" outlineLevel="0" collapsed="false">
      <c r="B1842" s="633" t="n">
        <v>1841</v>
      </c>
      <c r="C1842" s="0" t="n">
        <v>1832</v>
      </c>
      <c r="D1842" s="0" t="n">
        <v>1830</v>
      </c>
    </row>
    <row r="1843" customFormat="false" ht="13.8" hidden="false" customHeight="false" outlineLevel="0" collapsed="false">
      <c r="B1843" s="633" t="n">
        <v>1842</v>
      </c>
      <c r="C1843" s="0" t="n">
        <v>1833</v>
      </c>
      <c r="D1843" s="0" t="n">
        <v>1831</v>
      </c>
    </row>
    <row r="1844" customFormat="false" ht="13.8" hidden="false" customHeight="false" outlineLevel="0" collapsed="false">
      <c r="B1844" s="633" t="n">
        <v>1843</v>
      </c>
      <c r="C1844" s="0" t="n">
        <v>1834</v>
      </c>
      <c r="D1844" s="0" t="n">
        <v>1832</v>
      </c>
    </row>
    <row r="1845" customFormat="false" ht="13.8" hidden="false" customHeight="false" outlineLevel="0" collapsed="false">
      <c r="B1845" s="633" t="n">
        <v>1844</v>
      </c>
      <c r="C1845" s="0" t="n">
        <v>1835</v>
      </c>
      <c r="D1845" s="0" t="n">
        <v>1833</v>
      </c>
    </row>
    <row r="1846" customFormat="false" ht="13.8" hidden="false" customHeight="false" outlineLevel="0" collapsed="false">
      <c r="B1846" s="633" t="n">
        <v>1845</v>
      </c>
      <c r="C1846" s="0" t="n">
        <v>1836</v>
      </c>
      <c r="D1846" s="0" t="n">
        <v>1834</v>
      </c>
    </row>
    <row r="1847" customFormat="false" ht="13.8" hidden="false" customHeight="false" outlineLevel="0" collapsed="false">
      <c r="B1847" s="633" t="n">
        <v>1846</v>
      </c>
      <c r="C1847" s="0" t="n">
        <v>1837</v>
      </c>
      <c r="D1847" s="0" t="n">
        <v>1835</v>
      </c>
    </row>
    <row r="1848" customFormat="false" ht="13.8" hidden="false" customHeight="false" outlineLevel="0" collapsed="false">
      <c r="B1848" s="633" t="n">
        <v>1847</v>
      </c>
      <c r="C1848" s="0" t="n">
        <v>1838</v>
      </c>
      <c r="D1848" s="0" t="n">
        <v>1836</v>
      </c>
    </row>
    <row r="1849" customFormat="false" ht="13.8" hidden="false" customHeight="false" outlineLevel="0" collapsed="false">
      <c r="B1849" s="633" t="n">
        <v>1848</v>
      </c>
      <c r="C1849" s="0" t="n">
        <v>1839</v>
      </c>
      <c r="D1849" s="0" t="n">
        <v>1837</v>
      </c>
    </row>
    <row r="1850" customFormat="false" ht="13.8" hidden="false" customHeight="false" outlineLevel="0" collapsed="false">
      <c r="B1850" s="633" t="n">
        <v>1849</v>
      </c>
      <c r="C1850" s="0" t="n">
        <v>1840</v>
      </c>
      <c r="D1850" s="0" t="n">
        <v>1838</v>
      </c>
    </row>
    <row r="1851" customFormat="false" ht="13.8" hidden="false" customHeight="false" outlineLevel="0" collapsed="false">
      <c r="B1851" s="633" t="n">
        <v>1850</v>
      </c>
      <c r="C1851" s="0" t="n">
        <v>1841</v>
      </c>
      <c r="D1851" s="0" t="n">
        <v>1839</v>
      </c>
    </row>
    <row r="1852" customFormat="false" ht="13.8" hidden="false" customHeight="false" outlineLevel="0" collapsed="false">
      <c r="B1852" s="633" t="n">
        <v>1851</v>
      </c>
      <c r="C1852" s="0" t="n">
        <v>1842</v>
      </c>
      <c r="D1852" s="0" t="n">
        <v>1840</v>
      </c>
    </row>
    <row r="1853" customFormat="false" ht="13.8" hidden="false" customHeight="false" outlineLevel="0" collapsed="false">
      <c r="B1853" s="633" t="n">
        <v>1852</v>
      </c>
      <c r="C1853" s="0" t="n">
        <v>1843</v>
      </c>
      <c r="D1853" s="0" t="n">
        <v>1841</v>
      </c>
    </row>
    <row r="1854" customFormat="false" ht="13.8" hidden="false" customHeight="false" outlineLevel="0" collapsed="false">
      <c r="B1854" s="633" t="n">
        <v>1853</v>
      </c>
      <c r="C1854" s="0" t="n">
        <v>1844</v>
      </c>
      <c r="D1854" s="0" t="n">
        <v>1842</v>
      </c>
    </row>
    <row r="1855" customFormat="false" ht="13.8" hidden="false" customHeight="false" outlineLevel="0" collapsed="false">
      <c r="B1855" s="633" t="n">
        <v>1854</v>
      </c>
      <c r="C1855" s="0" t="n">
        <v>1845</v>
      </c>
      <c r="D1855" s="0" t="n">
        <v>1843</v>
      </c>
    </row>
    <row r="1856" customFormat="false" ht="13.8" hidden="false" customHeight="false" outlineLevel="0" collapsed="false">
      <c r="B1856" s="633" t="n">
        <v>1855</v>
      </c>
      <c r="C1856" s="0" t="n">
        <v>1846</v>
      </c>
      <c r="D1856" s="0" t="n">
        <v>1844</v>
      </c>
    </row>
    <row r="1857" customFormat="false" ht="13.8" hidden="false" customHeight="false" outlineLevel="0" collapsed="false">
      <c r="B1857" s="633" t="n">
        <v>1856</v>
      </c>
      <c r="C1857" s="0" t="n">
        <v>1847</v>
      </c>
      <c r="D1857" s="0" t="n">
        <v>1845</v>
      </c>
    </row>
    <row r="1858" customFormat="false" ht="13.8" hidden="false" customHeight="false" outlineLevel="0" collapsed="false">
      <c r="B1858" s="633" t="n">
        <v>1857</v>
      </c>
      <c r="C1858" s="0" t="n">
        <v>1848</v>
      </c>
      <c r="D1858" s="0" t="n">
        <v>1846</v>
      </c>
    </row>
    <row r="1859" customFormat="false" ht="13.8" hidden="false" customHeight="false" outlineLevel="0" collapsed="false">
      <c r="B1859" s="633" t="n">
        <v>1858</v>
      </c>
      <c r="C1859" s="0" t="n">
        <v>1849</v>
      </c>
      <c r="D1859" s="0" t="n">
        <v>1847</v>
      </c>
    </row>
    <row r="1860" customFormat="false" ht="13.8" hidden="false" customHeight="false" outlineLevel="0" collapsed="false">
      <c r="B1860" s="633" t="n">
        <v>1859</v>
      </c>
      <c r="C1860" s="0" t="n">
        <v>1850</v>
      </c>
      <c r="D1860" s="0" t="n">
        <v>1848</v>
      </c>
    </row>
    <row r="1861" customFormat="false" ht="13.8" hidden="false" customHeight="false" outlineLevel="0" collapsed="false">
      <c r="B1861" s="633" t="n">
        <v>1860</v>
      </c>
      <c r="C1861" s="0" t="n">
        <v>1851</v>
      </c>
      <c r="D1861" s="0" t="n">
        <v>1849</v>
      </c>
    </row>
    <row r="1862" customFormat="false" ht="13.8" hidden="false" customHeight="false" outlineLevel="0" collapsed="false">
      <c r="B1862" s="633" t="n">
        <v>1861</v>
      </c>
      <c r="C1862" s="0" t="n">
        <v>1852</v>
      </c>
      <c r="D1862" s="0" t="n">
        <v>1850</v>
      </c>
    </row>
    <row r="1863" customFormat="false" ht="13.8" hidden="false" customHeight="false" outlineLevel="0" collapsed="false">
      <c r="B1863" s="633" t="n">
        <v>1862</v>
      </c>
      <c r="C1863" s="0" t="n">
        <v>1853</v>
      </c>
      <c r="D1863" s="0" t="n">
        <v>1851</v>
      </c>
    </row>
    <row r="1864" customFormat="false" ht="13.8" hidden="false" customHeight="false" outlineLevel="0" collapsed="false">
      <c r="B1864" s="633" t="n">
        <v>1863</v>
      </c>
      <c r="C1864" s="0" t="n">
        <v>1854</v>
      </c>
      <c r="D1864" s="0" t="n">
        <v>1852</v>
      </c>
    </row>
    <row r="1865" customFormat="false" ht="13.8" hidden="false" customHeight="false" outlineLevel="0" collapsed="false">
      <c r="B1865" s="633" t="n">
        <v>1864</v>
      </c>
      <c r="C1865" s="0" t="n">
        <v>1855</v>
      </c>
      <c r="D1865" s="0" t="n">
        <v>1853</v>
      </c>
    </row>
    <row r="1866" customFormat="false" ht="13.8" hidden="false" customHeight="false" outlineLevel="0" collapsed="false">
      <c r="B1866" s="633" t="n">
        <v>1865</v>
      </c>
      <c r="C1866" s="0" t="n">
        <v>1856</v>
      </c>
      <c r="D1866" s="0" t="n">
        <v>1854</v>
      </c>
    </row>
    <row r="1867" customFormat="false" ht="13.8" hidden="false" customHeight="false" outlineLevel="0" collapsed="false">
      <c r="B1867" s="633" t="n">
        <v>1866</v>
      </c>
      <c r="C1867" s="0" t="n">
        <v>1857</v>
      </c>
      <c r="D1867" s="0" t="n">
        <v>1855</v>
      </c>
    </row>
    <row r="1868" customFormat="false" ht="13.8" hidden="false" customHeight="false" outlineLevel="0" collapsed="false">
      <c r="B1868" s="633" t="n">
        <v>1867</v>
      </c>
      <c r="C1868" s="0" t="n">
        <v>1858</v>
      </c>
      <c r="D1868" s="0" t="n">
        <v>1856</v>
      </c>
    </row>
    <row r="1869" customFormat="false" ht="13.8" hidden="false" customHeight="false" outlineLevel="0" collapsed="false">
      <c r="B1869" s="633" t="n">
        <v>1868</v>
      </c>
      <c r="C1869" s="0" t="n">
        <v>1859</v>
      </c>
      <c r="D1869" s="0" t="n">
        <v>1857</v>
      </c>
    </row>
    <row r="1870" customFormat="false" ht="13.8" hidden="false" customHeight="false" outlineLevel="0" collapsed="false">
      <c r="B1870" s="633" t="n">
        <v>1869</v>
      </c>
      <c r="C1870" s="0" t="n">
        <v>1860</v>
      </c>
      <c r="D1870" s="0" t="n">
        <v>1858</v>
      </c>
    </row>
    <row r="1871" customFormat="false" ht="13.8" hidden="false" customHeight="false" outlineLevel="0" collapsed="false">
      <c r="B1871" s="633" t="n">
        <v>1870</v>
      </c>
      <c r="C1871" s="0" t="n">
        <v>1861</v>
      </c>
      <c r="D1871" s="0" t="n">
        <v>1859</v>
      </c>
    </row>
    <row r="1872" customFormat="false" ht="13.8" hidden="false" customHeight="false" outlineLevel="0" collapsed="false">
      <c r="B1872" s="633" t="n">
        <v>1871</v>
      </c>
      <c r="C1872" s="0" t="n">
        <v>1862</v>
      </c>
      <c r="D1872" s="0" t="n">
        <v>1860</v>
      </c>
    </row>
    <row r="1873" customFormat="false" ht="13.8" hidden="false" customHeight="false" outlineLevel="0" collapsed="false">
      <c r="B1873" s="633" t="n">
        <v>1872</v>
      </c>
      <c r="C1873" s="0" t="n">
        <v>1863</v>
      </c>
      <c r="D1873" s="0" t="n">
        <v>1861</v>
      </c>
    </row>
    <row r="1874" customFormat="false" ht="13.8" hidden="false" customHeight="false" outlineLevel="0" collapsed="false">
      <c r="B1874" s="633" t="n">
        <v>1873</v>
      </c>
      <c r="C1874" s="0" t="n">
        <v>1864</v>
      </c>
      <c r="D1874" s="0" t="n">
        <v>1862</v>
      </c>
    </row>
    <row r="1875" customFormat="false" ht="13.8" hidden="false" customHeight="false" outlineLevel="0" collapsed="false">
      <c r="B1875" s="633" t="n">
        <v>1874</v>
      </c>
      <c r="C1875" s="0" t="n">
        <v>1865</v>
      </c>
      <c r="D1875" s="0" t="n">
        <v>1863</v>
      </c>
    </row>
    <row r="1876" customFormat="false" ht="13.8" hidden="false" customHeight="false" outlineLevel="0" collapsed="false">
      <c r="B1876" s="633" t="n">
        <v>1875</v>
      </c>
      <c r="C1876" s="0" t="n">
        <v>1866</v>
      </c>
      <c r="D1876" s="0" t="n">
        <v>1864</v>
      </c>
    </row>
    <row r="1877" customFormat="false" ht="13.8" hidden="false" customHeight="false" outlineLevel="0" collapsed="false">
      <c r="B1877" s="633" t="n">
        <v>1876</v>
      </c>
      <c r="C1877" s="0" t="n">
        <v>1867</v>
      </c>
      <c r="D1877" s="0" t="n">
        <v>1865</v>
      </c>
    </row>
    <row r="1878" customFormat="false" ht="13.8" hidden="false" customHeight="false" outlineLevel="0" collapsed="false">
      <c r="B1878" s="633" t="n">
        <v>1877</v>
      </c>
      <c r="C1878" s="0" t="n">
        <v>1868</v>
      </c>
      <c r="D1878" s="0" t="n">
        <v>1866</v>
      </c>
    </row>
    <row r="1879" customFormat="false" ht="13.8" hidden="false" customHeight="false" outlineLevel="0" collapsed="false">
      <c r="B1879" s="633" t="n">
        <v>1878</v>
      </c>
      <c r="C1879" s="0" t="n">
        <v>1869</v>
      </c>
      <c r="D1879" s="0" t="n">
        <v>1867</v>
      </c>
    </row>
    <row r="1880" customFormat="false" ht="13.8" hidden="false" customHeight="false" outlineLevel="0" collapsed="false">
      <c r="B1880" s="633" t="n">
        <v>1879</v>
      </c>
      <c r="C1880" s="0" t="n">
        <v>1870</v>
      </c>
      <c r="D1880" s="0" t="n">
        <v>1868</v>
      </c>
    </row>
    <row r="1881" customFormat="false" ht="13.8" hidden="false" customHeight="false" outlineLevel="0" collapsed="false">
      <c r="B1881" s="633" t="n">
        <v>1880</v>
      </c>
      <c r="C1881" s="0" t="n">
        <v>1871</v>
      </c>
      <c r="D1881" s="0" t="n">
        <v>1869</v>
      </c>
    </row>
    <row r="1882" customFormat="false" ht="13.8" hidden="false" customHeight="false" outlineLevel="0" collapsed="false">
      <c r="B1882" s="633" t="n">
        <v>1881</v>
      </c>
      <c r="C1882" s="0" t="n">
        <v>1872</v>
      </c>
      <c r="D1882" s="0" t="n">
        <v>1870</v>
      </c>
    </row>
    <row r="1883" customFormat="false" ht="13.8" hidden="false" customHeight="false" outlineLevel="0" collapsed="false">
      <c r="B1883" s="633" t="n">
        <v>1882</v>
      </c>
      <c r="C1883" s="0" t="n">
        <v>1873</v>
      </c>
      <c r="D1883" s="0" t="n">
        <v>1871</v>
      </c>
    </row>
    <row r="1884" customFormat="false" ht="13.8" hidden="false" customHeight="false" outlineLevel="0" collapsed="false">
      <c r="B1884" s="633" t="n">
        <v>1883</v>
      </c>
      <c r="C1884" s="0" t="n">
        <v>1874</v>
      </c>
      <c r="D1884" s="0" t="n">
        <v>1872</v>
      </c>
    </row>
    <row r="1885" customFormat="false" ht="13.8" hidden="false" customHeight="false" outlineLevel="0" collapsed="false">
      <c r="B1885" s="633" t="n">
        <v>1884</v>
      </c>
      <c r="C1885" s="0" t="n">
        <v>1875</v>
      </c>
      <c r="D1885" s="0" t="n">
        <v>1873</v>
      </c>
    </row>
    <row r="1886" customFormat="false" ht="13.8" hidden="false" customHeight="false" outlineLevel="0" collapsed="false">
      <c r="B1886" s="633" t="n">
        <v>1885</v>
      </c>
      <c r="C1886" s="0" t="n">
        <v>1876</v>
      </c>
      <c r="D1886" s="0" t="n">
        <v>1874</v>
      </c>
    </row>
    <row r="1887" customFormat="false" ht="13.8" hidden="false" customHeight="false" outlineLevel="0" collapsed="false">
      <c r="B1887" s="633" t="n">
        <v>1886</v>
      </c>
      <c r="C1887" s="0" t="n">
        <v>1877</v>
      </c>
      <c r="D1887" s="0" t="n">
        <v>1875</v>
      </c>
    </row>
    <row r="1888" customFormat="false" ht="13.8" hidden="false" customHeight="false" outlineLevel="0" collapsed="false">
      <c r="B1888" s="633" t="n">
        <v>1887</v>
      </c>
      <c r="C1888" s="0" t="n">
        <v>1878</v>
      </c>
      <c r="D1888" s="0" t="n">
        <v>1876</v>
      </c>
    </row>
    <row r="1889" customFormat="false" ht="13.8" hidden="false" customHeight="false" outlineLevel="0" collapsed="false">
      <c r="B1889" s="633" t="n">
        <v>1888</v>
      </c>
      <c r="C1889" s="0" t="n">
        <v>1879</v>
      </c>
      <c r="D1889" s="0" t="n">
        <v>1877</v>
      </c>
    </row>
    <row r="1890" customFormat="false" ht="13.8" hidden="false" customHeight="false" outlineLevel="0" collapsed="false">
      <c r="B1890" s="633" t="n">
        <v>1889</v>
      </c>
      <c r="C1890" s="0" t="n">
        <v>1880</v>
      </c>
      <c r="D1890" s="0" t="n">
        <v>1878</v>
      </c>
    </row>
    <row r="1891" customFormat="false" ht="13.8" hidden="false" customHeight="false" outlineLevel="0" collapsed="false">
      <c r="B1891" s="633" t="n">
        <v>1890</v>
      </c>
      <c r="C1891" s="0" t="n">
        <v>1881</v>
      </c>
      <c r="D1891" s="0" t="n">
        <v>1879</v>
      </c>
    </row>
    <row r="1892" customFormat="false" ht="13.8" hidden="false" customHeight="false" outlineLevel="0" collapsed="false">
      <c r="B1892" s="633" t="n">
        <v>1891</v>
      </c>
      <c r="C1892" s="0" t="n">
        <v>1882</v>
      </c>
      <c r="D1892" s="0" t="n">
        <v>1880</v>
      </c>
    </row>
    <row r="1893" customFormat="false" ht="13.8" hidden="false" customHeight="false" outlineLevel="0" collapsed="false">
      <c r="B1893" s="633" t="n">
        <v>1892</v>
      </c>
      <c r="C1893" s="0" t="n">
        <v>1883</v>
      </c>
      <c r="D1893" s="0" t="n">
        <v>1881</v>
      </c>
    </row>
    <row r="1894" customFormat="false" ht="13.8" hidden="false" customHeight="false" outlineLevel="0" collapsed="false">
      <c r="B1894" s="633" t="n">
        <v>1893</v>
      </c>
      <c r="C1894" s="0" t="n">
        <v>1884</v>
      </c>
      <c r="D1894" s="0" t="n">
        <v>1882</v>
      </c>
    </row>
    <row r="1895" customFormat="false" ht="13.8" hidden="false" customHeight="false" outlineLevel="0" collapsed="false">
      <c r="B1895" s="633" t="n">
        <v>1894</v>
      </c>
      <c r="C1895" s="0" t="n">
        <v>1885</v>
      </c>
      <c r="D1895" s="0" t="n">
        <v>1883</v>
      </c>
    </row>
    <row r="1896" customFormat="false" ht="13.8" hidden="false" customHeight="false" outlineLevel="0" collapsed="false">
      <c r="B1896" s="633" t="n">
        <v>1895</v>
      </c>
      <c r="C1896" s="0" t="n">
        <v>1886</v>
      </c>
      <c r="D1896" s="0" t="n">
        <v>1884</v>
      </c>
    </row>
    <row r="1897" customFormat="false" ht="13.8" hidden="false" customHeight="false" outlineLevel="0" collapsed="false">
      <c r="B1897" s="633" t="n">
        <v>1896</v>
      </c>
      <c r="C1897" s="0" t="n">
        <v>1887</v>
      </c>
      <c r="D1897" s="0" t="n">
        <v>1885</v>
      </c>
    </row>
    <row r="1898" customFormat="false" ht="13.8" hidden="false" customHeight="false" outlineLevel="0" collapsed="false">
      <c r="B1898" s="633" t="n">
        <v>1897</v>
      </c>
      <c r="C1898" s="0" t="n">
        <v>1888</v>
      </c>
      <c r="D1898" s="0" t="n">
        <v>1886</v>
      </c>
    </row>
    <row r="1899" customFormat="false" ht="13.8" hidden="false" customHeight="false" outlineLevel="0" collapsed="false">
      <c r="B1899" s="633" t="n">
        <v>1898</v>
      </c>
      <c r="C1899" s="0" t="n">
        <v>1889</v>
      </c>
      <c r="D1899" s="0" t="n">
        <v>1887</v>
      </c>
    </row>
    <row r="1900" customFormat="false" ht="13.8" hidden="false" customHeight="false" outlineLevel="0" collapsed="false">
      <c r="B1900" s="633" t="n">
        <v>1899</v>
      </c>
      <c r="C1900" s="0" t="n">
        <v>1890</v>
      </c>
      <c r="D1900" s="0" t="n">
        <v>1888</v>
      </c>
    </row>
    <row r="1901" customFormat="false" ht="13.8" hidden="false" customHeight="false" outlineLevel="0" collapsed="false">
      <c r="B1901" s="633" t="n">
        <v>1900</v>
      </c>
      <c r="C1901" s="0" t="n">
        <v>1891</v>
      </c>
      <c r="D1901" s="0" t="n">
        <v>1889</v>
      </c>
    </row>
    <row r="1902" customFormat="false" ht="13.8" hidden="false" customHeight="false" outlineLevel="0" collapsed="false">
      <c r="B1902" s="633" t="n">
        <v>1901</v>
      </c>
      <c r="C1902" s="0" t="n">
        <v>1892</v>
      </c>
      <c r="D1902" s="0" t="n">
        <v>1890</v>
      </c>
    </row>
    <row r="1903" customFormat="false" ht="13.8" hidden="false" customHeight="false" outlineLevel="0" collapsed="false">
      <c r="B1903" s="633" t="n">
        <v>1902</v>
      </c>
      <c r="C1903" s="0" t="n">
        <v>1893</v>
      </c>
      <c r="D1903" s="0" t="n">
        <v>1891</v>
      </c>
    </row>
    <row r="1904" customFormat="false" ht="13.8" hidden="false" customHeight="false" outlineLevel="0" collapsed="false">
      <c r="B1904" s="633" t="n">
        <v>1903</v>
      </c>
      <c r="C1904" s="0" t="n">
        <v>1894</v>
      </c>
      <c r="D1904" s="0" t="n">
        <v>1892</v>
      </c>
    </row>
    <row r="1905" customFormat="false" ht="13.8" hidden="false" customHeight="false" outlineLevel="0" collapsed="false">
      <c r="B1905" s="633" t="n">
        <v>1904</v>
      </c>
      <c r="C1905" s="0" t="n">
        <v>1895</v>
      </c>
      <c r="D1905" s="0" t="n">
        <v>1893</v>
      </c>
    </row>
    <row r="1906" customFormat="false" ht="13.8" hidden="false" customHeight="false" outlineLevel="0" collapsed="false">
      <c r="B1906" s="633" t="n">
        <v>1905</v>
      </c>
      <c r="C1906" s="0" t="n">
        <v>1896</v>
      </c>
      <c r="D1906" s="0" t="n">
        <v>1894</v>
      </c>
    </row>
    <row r="1907" customFormat="false" ht="13.8" hidden="false" customHeight="false" outlineLevel="0" collapsed="false">
      <c r="B1907" s="633" t="n">
        <v>1906</v>
      </c>
      <c r="C1907" s="0" t="n">
        <v>1897</v>
      </c>
      <c r="D1907" s="0" t="n">
        <v>1895</v>
      </c>
    </row>
    <row r="1908" customFormat="false" ht="13.8" hidden="false" customHeight="false" outlineLevel="0" collapsed="false">
      <c r="B1908" s="633" t="n">
        <v>1907</v>
      </c>
      <c r="C1908" s="0" t="n">
        <v>1898</v>
      </c>
      <c r="D1908" s="0" t="n">
        <v>1896</v>
      </c>
    </row>
    <row r="1909" customFormat="false" ht="13.8" hidden="false" customHeight="false" outlineLevel="0" collapsed="false">
      <c r="B1909" s="633" t="n">
        <v>1908</v>
      </c>
      <c r="C1909" s="0" t="n">
        <v>1899</v>
      </c>
      <c r="D1909" s="0" t="n">
        <v>1897</v>
      </c>
    </row>
    <row r="1910" customFormat="false" ht="13.8" hidden="false" customHeight="false" outlineLevel="0" collapsed="false">
      <c r="B1910" s="633" t="n">
        <v>1909</v>
      </c>
      <c r="C1910" s="0" t="n">
        <v>1900</v>
      </c>
      <c r="D1910" s="0" t="n">
        <v>1898</v>
      </c>
    </row>
    <row r="1911" customFormat="false" ht="13.8" hidden="false" customHeight="false" outlineLevel="0" collapsed="false">
      <c r="B1911" s="633" t="n">
        <v>1910</v>
      </c>
      <c r="C1911" s="0" t="n">
        <v>1901</v>
      </c>
      <c r="D1911" s="0" t="n">
        <v>1899</v>
      </c>
    </row>
    <row r="1912" customFormat="false" ht="13.8" hidden="false" customHeight="false" outlineLevel="0" collapsed="false">
      <c r="B1912" s="633" t="n">
        <v>1911</v>
      </c>
      <c r="C1912" s="0" t="n">
        <v>1902</v>
      </c>
      <c r="D1912" s="0" t="n">
        <v>1900</v>
      </c>
    </row>
    <row r="1913" customFormat="false" ht="13.8" hidden="false" customHeight="false" outlineLevel="0" collapsed="false">
      <c r="B1913" s="633" t="n">
        <v>1912</v>
      </c>
      <c r="C1913" s="0" t="n">
        <v>1903</v>
      </c>
      <c r="D1913" s="0" t="n">
        <v>1901</v>
      </c>
    </row>
    <row r="1914" customFormat="false" ht="13.8" hidden="false" customHeight="false" outlineLevel="0" collapsed="false">
      <c r="B1914" s="633" t="n">
        <v>1913</v>
      </c>
      <c r="C1914" s="0" t="n">
        <v>1904</v>
      </c>
      <c r="D1914" s="0" t="n">
        <v>1902</v>
      </c>
    </row>
    <row r="1915" customFormat="false" ht="13.8" hidden="false" customHeight="false" outlineLevel="0" collapsed="false">
      <c r="B1915" s="633" t="n">
        <v>1914</v>
      </c>
      <c r="C1915" s="0" t="n">
        <v>1905</v>
      </c>
      <c r="D1915" s="0" t="n">
        <v>1903</v>
      </c>
    </row>
    <row r="1916" customFormat="false" ht="13.8" hidden="false" customHeight="false" outlineLevel="0" collapsed="false">
      <c r="B1916" s="633" t="n">
        <v>1915</v>
      </c>
      <c r="C1916" s="0" t="n">
        <v>1906</v>
      </c>
      <c r="D1916" s="0" t="n">
        <v>1904</v>
      </c>
    </row>
    <row r="1917" customFormat="false" ht="13.8" hidden="false" customHeight="false" outlineLevel="0" collapsed="false">
      <c r="B1917" s="633" t="n">
        <v>1916</v>
      </c>
      <c r="C1917" s="0" t="n">
        <v>1907</v>
      </c>
      <c r="D1917" s="0" t="n">
        <v>1905</v>
      </c>
    </row>
    <row r="1918" customFormat="false" ht="13.8" hidden="false" customHeight="false" outlineLevel="0" collapsed="false">
      <c r="B1918" s="633" t="n">
        <v>1917</v>
      </c>
      <c r="C1918" s="0" t="n">
        <v>1908</v>
      </c>
      <c r="D1918" s="0" t="n">
        <v>1906</v>
      </c>
    </row>
    <row r="1919" customFormat="false" ht="13.8" hidden="false" customHeight="false" outlineLevel="0" collapsed="false">
      <c r="B1919" s="633" t="n">
        <v>1918</v>
      </c>
      <c r="C1919" s="0" t="n">
        <v>1909</v>
      </c>
      <c r="D1919" s="0" t="n">
        <v>1907</v>
      </c>
    </row>
    <row r="1920" customFormat="false" ht="13.8" hidden="false" customHeight="false" outlineLevel="0" collapsed="false">
      <c r="B1920" s="633" t="n">
        <v>1919</v>
      </c>
      <c r="C1920" s="0" t="n">
        <v>1910</v>
      </c>
      <c r="D1920" s="0" t="n">
        <v>1908</v>
      </c>
    </row>
    <row r="1921" customFormat="false" ht="13.8" hidden="false" customHeight="false" outlineLevel="0" collapsed="false">
      <c r="B1921" s="633" t="n">
        <v>1920</v>
      </c>
      <c r="C1921" s="0" t="n">
        <v>1911</v>
      </c>
      <c r="D1921" s="0" t="n">
        <v>1909</v>
      </c>
    </row>
    <row r="1922" customFormat="false" ht="13.8" hidden="false" customHeight="false" outlineLevel="0" collapsed="false">
      <c r="B1922" s="633" t="n">
        <v>1921</v>
      </c>
      <c r="C1922" s="0" t="n">
        <v>1912</v>
      </c>
      <c r="D1922" s="0" t="n">
        <v>1910</v>
      </c>
    </row>
    <row r="1923" customFormat="false" ht="13.8" hidden="false" customHeight="false" outlineLevel="0" collapsed="false">
      <c r="B1923" s="633" t="n">
        <v>1922</v>
      </c>
      <c r="C1923" s="0" t="n">
        <v>1913</v>
      </c>
      <c r="D1923" s="0" t="n">
        <v>1911</v>
      </c>
    </row>
    <row r="1924" customFormat="false" ht="13.8" hidden="false" customHeight="false" outlineLevel="0" collapsed="false">
      <c r="B1924" s="633" t="n">
        <v>1923</v>
      </c>
      <c r="C1924" s="0" t="n">
        <v>1914</v>
      </c>
      <c r="D1924" s="0" t="n">
        <v>1912</v>
      </c>
    </row>
    <row r="1925" customFormat="false" ht="13.8" hidden="false" customHeight="false" outlineLevel="0" collapsed="false">
      <c r="B1925" s="633" t="n">
        <v>1924</v>
      </c>
      <c r="C1925" s="0" t="n">
        <v>1915</v>
      </c>
      <c r="D1925" s="0" t="n">
        <v>1913</v>
      </c>
    </row>
    <row r="1926" customFormat="false" ht="13.8" hidden="false" customHeight="false" outlineLevel="0" collapsed="false">
      <c r="B1926" s="633" t="n">
        <v>1925</v>
      </c>
      <c r="C1926" s="0" t="n">
        <v>1916</v>
      </c>
      <c r="D1926" s="0" t="n">
        <v>1914</v>
      </c>
    </row>
    <row r="1927" customFormat="false" ht="13.8" hidden="false" customHeight="false" outlineLevel="0" collapsed="false">
      <c r="B1927" s="633" t="n">
        <v>1926</v>
      </c>
      <c r="C1927" s="0" t="n">
        <v>1917</v>
      </c>
      <c r="D1927" s="0" t="n">
        <v>1915</v>
      </c>
    </row>
    <row r="1928" customFormat="false" ht="13.8" hidden="false" customHeight="false" outlineLevel="0" collapsed="false">
      <c r="B1928" s="633" t="n">
        <v>1927</v>
      </c>
      <c r="C1928" s="0" t="n">
        <v>1918</v>
      </c>
      <c r="D1928" s="0" t="n">
        <v>1916</v>
      </c>
    </row>
    <row r="1929" customFormat="false" ht="13.8" hidden="false" customHeight="false" outlineLevel="0" collapsed="false">
      <c r="B1929" s="633" t="n">
        <v>1928</v>
      </c>
      <c r="C1929" s="0" t="n">
        <v>1919</v>
      </c>
      <c r="D1929" s="0" t="n">
        <v>1917</v>
      </c>
    </row>
    <row r="1930" customFormat="false" ht="13.8" hidden="false" customHeight="false" outlineLevel="0" collapsed="false">
      <c r="B1930" s="633" t="n">
        <v>1929</v>
      </c>
      <c r="C1930" s="0" t="n">
        <v>1920</v>
      </c>
      <c r="D1930" s="0" t="n">
        <v>1918</v>
      </c>
    </row>
    <row r="1931" customFormat="false" ht="13.8" hidden="false" customHeight="false" outlineLevel="0" collapsed="false">
      <c r="B1931" s="633" t="n">
        <v>1930</v>
      </c>
      <c r="C1931" s="0" t="n">
        <v>1921</v>
      </c>
      <c r="D1931" s="0" t="n">
        <v>1919</v>
      </c>
    </row>
    <row r="1932" customFormat="false" ht="13.8" hidden="false" customHeight="false" outlineLevel="0" collapsed="false">
      <c r="B1932" s="633" t="n">
        <v>1931</v>
      </c>
      <c r="C1932" s="0" t="n">
        <v>1922</v>
      </c>
      <c r="D1932" s="0" t="n">
        <v>1920</v>
      </c>
    </row>
    <row r="1933" customFormat="false" ht="13.8" hidden="false" customHeight="false" outlineLevel="0" collapsed="false">
      <c r="B1933" s="633" t="n">
        <v>1932</v>
      </c>
      <c r="C1933" s="0" t="n">
        <v>1923</v>
      </c>
      <c r="D1933" s="0" t="n">
        <v>1921</v>
      </c>
    </row>
    <row r="1934" customFormat="false" ht="13.8" hidden="false" customHeight="false" outlineLevel="0" collapsed="false">
      <c r="B1934" s="633" t="n">
        <v>1933</v>
      </c>
      <c r="C1934" s="0" t="n">
        <v>1924</v>
      </c>
      <c r="D1934" s="0" t="n">
        <v>1922</v>
      </c>
    </row>
    <row r="1935" customFormat="false" ht="13.8" hidden="false" customHeight="false" outlineLevel="0" collapsed="false">
      <c r="B1935" s="633" t="n">
        <v>1934</v>
      </c>
      <c r="C1935" s="0" t="n">
        <v>1925</v>
      </c>
      <c r="D1935" s="0" t="n">
        <v>1923</v>
      </c>
    </row>
    <row r="1936" customFormat="false" ht="13.8" hidden="false" customHeight="false" outlineLevel="0" collapsed="false">
      <c r="B1936" s="633" t="n">
        <v>1935</v>
      </c>
      <c r="C1936" s="0" t="n">
        <v>1926</v>
      </c>
      <c r="D1936" s="0" t="n">
        <v>1924</v>
      </c>
    </row>
    <row r="1937" customFormat="false" ht="13.8" hidden="false" customHeight="false" outlineLevel="0" collapsed="false">
      <c r="B1937" s="633" t="n">
        <v>1936</v>
      </c>
      <c r="C1937" s="0" t="n">
        <v>1927</v>
      </c>
      <c r="D1937" s="0" t="n">
        <v>1925</v>
      </c>
    </row>
    <row r="1938" customFormat="false" ht="13.8" hidden="false" customHeight="false" outlineLevel="0" collapsed="false">
      <c r="B1938" s="633" t="n">
        <v>1937</v>
      </c>
      <c r="C1938" s="0" t="n">
        <v>1928</v>
      </c>
      <c r="D1938" s="0" t="n">
        <v>1926</v>
      </c>
    </row>
    <row r="1939" customFormat="false" ht="13.8" hidden="false" customHeight="false" outlineLevel="0" collapsed="false">
      <c r="B1939" s="633" t="n">
        <v>1938</v>
      </c>
      <c r="C1939" s="0" t="n">
        <v>1929</v>
      </c>
      <c r="D1939" s="0" t="n">
        <v>1927</v>
      </c>
    </row>
    <row r="1940" customFormat="false" ht="13.8" hidden="false" customHeight="false" outlineLevel="0" collapsed="false">
      <c r="B1940" s="633" t="n">
        <v>1939</v>
      </c>
      <c r="C1940" s="0" t="n">
        <v>1930</v>
      </c>
      <c r="D1940" s="0" t="n">
        <v>1928</v>
      </c>
    </row>
    <row r="1941" customFormat="false" ht="13.8" hidden="false" customHeight="false" outlineLevel="0" collapsed="false">
      <c r="B1941" s="633" t="n">
        <v>1940</v>
      </c>
      <c r="C1941" s="0" t="n">
        <v>1931</v>
      </c>
      <c r="D1941" s="0" t="n">
        <v>1929</v>
      </c>
    </row>
    <row r="1942" customFormat="false" ht="13.8" hidden="false" customHeight="false" outlineLevel="0" collapsed="false">
      <c r="B1942" s="633" t="n">
        <v>1941</v>
      </c>
      <c r="C1942" s="0" t="n">
        <v>1932</v>
      </c>
      <c r="D1942" s="0" t="n">
        <v>1930</v>
      </c>
    </row>
    <row r="1943" customFormat="false" ht="13.8" hidden="false" customHeight="false" outlineLevel="0" collapsed="false">
      <c r="B1943" s="633" t="n">
        <v>1942</v>
      </c>
      <c r="C1943" s="0" t="n">
        <v>1933</v>
      </c>
      <c r="D1943" s="0" t="n">
        <v>1931</v>
      </c>
    </row>
    <row r="1944" customFormat="false" ht="13.8" hidden="false" customHeight="false" outlineLevel="0" collapsed="false">
      <c r="B1944" s="633" t="n">
        <v>1943</v>
      </c>
      <c r="C1944" s="0" t="n">
        <v>1934</v>
      </c>
      <c r="D1944" s="0" t="n">
        <v>1932</v>
      </c>
    </row>
    <row r="1945" customFormat="false" ht="13.8" hidden="false" customHeight="false" outlineLevel="0" collapsed="false">
      <c r="B1945" s="633" t="n">
        <v>1944</v>
      </c>
      <c r="C1945" s="0" t="n">
        <v>1935</v>
      </c>
      <c r="D1945" s="0" t="n">
        <v>1933</v>
      </c>
    </row>
    <row r="1946" customFormat="false" ht="13.8" hidden="false" customHeight="false" outlineLevel="0" collapsed="false">
      <c r="B1946" s="633" t="n">
        <v>1945</v>
      </c>
      <c r="C1946" s="0" t="n">
        <v>1936</v>
      </c>
      <c r="D1946" s="0" t="n">
        <v>1934</v>
      </c>
    </row>
    <row r="1947" customFormat="false" ht="13.8" hidden="false" customHeight="false" outlineLevel="0" collapsed="false">
      <c r="B1947" s="633" t="n">
        <v>1946</v>
      </c>
      <c r="C1947" s="0" t="n">
        <v>1937</v>
      </c>
      <c r="D1947" s="0" t="n">
        <v>1935</v>
      </c>
    </row>
    <row r="1948" customFormat="false" ht="13.8" hidden="false" customHeight="false" outlineLevel="0" collapsed="false">
      <c r="B1948" s="633" t="n">
        <v>1947</v>
      </c>
      <c r="C1948" s="0" t="n">
        <v>1938</v>
      </c>
      <c r="D1948" s="0" t="n">
        <v>1936</v>
      </c>
    </row>
    <row r="1949" customFormat="false" ht="13.8" hidden="false" customHeight="false" outlineLevel="0" collapsed="false">
      <c r="B1949" s="633" t="n">
        <v>1948</v>
      </c>
      <c r="C1949" s="0" t="n">
        <v>1939</v>
      </c>
      <c r="D1949" s="0" t="n">
        <v>1937</v>
      </c>
    </row>
    <row r="1950" customFormat="false" ht="13.8" hidden="false" customHeight="false" outlineLevel="0" collapsed="false">
      <c r="B1950" s="633" t="n">
        <v>1949</v>
      </c>
      <c r="C1950" s="0" t="n">
        <v>1940</v>
      </c>
      <c r="D1950" s="0" t="n">
        <v>1938</v>
      </c>
    </row>
    <row r="1951" customFormat="false" ht="13.8" hidden="false" customHeight="false" outlineLevel="0" collapsed="false">
      <c r="B1951" s="633" t="n">
        <v>1950</v>
      </c>
      <c r="C1951" s="0" t="n">
        <v>1941</v>
      </c>
      <c r="D1951" s="0" t="n">
        <v>1939</v>
      </c>
    </row>
    <row r="1952" customFormat="false" ht="13.8" hidden="false" customHeight="false" outlineLevel="0" collapsed="false">
      <c r="B1952" s="633" t="n">
        <v>1951</v>
      </c>
      <c r="C1952" s="0" t="n">
        <v>1942</v>
      </c>
      <c r="D1952" s="0" t="n">
        <v>1940</v>
      </c>
    </row>
    <row r="1953" customFormat="false" ht="13.8" hidden="false" customHeight="false" outlineLevel="0" collapsed="false">
      <c r="B1953" s="633" t="n">
        <v>1952</v>
      </c>
      <c r="C1953" s="0" t="n">
        <v>1943</v>
      </c>
      <c r="D1953" s="0" t="n">
        <v>1941</v>
      </c>
    </row>
    <row r="1954" customFormat="false" ht="13.8" hidden="false" customHeight="false" outlineLevel="0" collapsed="false">
      <c r="B1954" s="633" t="n">
        <v>1953</v>
      </c>
      <c r="C1954" s="0" t="n">
        <v>1944</v>
      </c>
      <c r="D1954" s="0" t="n">
        <v>1942</v>
      </c>
    </row>
    <row r="1955" customFormat="false" ht="13.8" hidden="false" customHeight="false" outlineLevel="0" collapsed="false">
      <c r="B1955" s="633" t="n">
        <v>1954</v>
      </c>
      <c r="C1955" s="0" t="n">
        <v>1945</v>
      </c>
      <c r="D1955" s="0" t="n">
        <v>1943</v>
      </c>
    </row>
    <row r="1956" customFormat="false" ht="13.8" hidden="false" customHeight="false" outlineLevel="0" collapsed="false">
      <c r="B1956" s="633" t="n">
        <v>1955</v>
      </c>
      <c r="C1956" s="0" t="n">
        <v>1946</v>
      </c>
      <c r="D1956" s="0" t="n">
        <v>1944</v>
      </c>
    </row>
    <row r="1957" customFormat="false" ht="13.8" hidden="false" customHeight="false" outlineLevel="0" collapsed="false">
      <c r="B1957" s="633" t="n">
        <v>1956</v>
      </c>
      <c r="C1957" s="0" t="n">
        <v>1947</v>
      </c>
      <c r="D1957" s="0" t="n">
        <v>1945</v>
      </c>
    </row>
    <row r="1958" customFormat="false" ht="13.8" hidden="false" customHeight="false" outlineLevel="0" collapsed="false">
      <c r="B1958" s="633" t="n">
        <v>1957</v>
      </c>
      <c r="C1958" s="0" t="n">
        <v>1948</v>
      </c>
      <c r="D1958" s="0" t="n">
        <v>1946</v>
      </c>
    </row>
    <row r="1959" customFormat="false" ht="13.8" hidden="false" customHeight="false" outlineLevel="0" collapsed="false">
      <c r="B1959" s="633" t="n">
        <v>1958</v>
      </c>
      <c r="C1959" s="0" t="n">
        <v>1949</v>
      </c>
      <c r="D1959" s="0" t="n">
        <v>1947</v>
      </c>
    </row>
    <row r="1960" customFormat="false" ht="13.8" hidden="false" customHeight="false" outlineLevel="0" collapsed="false">
      <c r="B1960" s="633" t="n">
        <v>1959</v>
      </c>
      <c r="C1960" s="0" t="n">
        <v>1950</v>
      </c>
      <c r="D1960" s="0" t="n">
        <v>1948</v>
      </c>
    </row>
    <row r="1961" customFormat="false" ht="13.8" hidden="false" customHeight="false" outlineLevel="0" collapsed="false">
      <c r="B1961" s="633" t="n">
        <v>1960</v>
      </c>
      <c r="C1961" s="0" t="n">
        <v>1951</v>
      </c>
      <c r="D1961" s="0" t="n">
        <v>1949</v>
      </c>
    </row>
    <row r="1962" customFormat="false" ht="13.8" hidden="false" customHeight="false" outlineLevel="0" collapsed="false">
      <c r="B1962" s="633" t="n">
        <v>1961</v>
      </c>
      <c r="C1962" s="0" t="n">
        <v>1952</v>
      </c>
      <c r="D1962" s="0" t="n">
        <v>1950</v>
      </c>
    </row>
    <row r="1963" customFormat="false" ht="13.8" hidden="false" customHeight="false" outlineLevel="0" collapsed="false">
      <c r="B1963" s="633" t="n">
        <v>1962</v>
      </c>
      <c r="C1963" s="0" t="n">
        <v>1953</v>
      </c>
      <c r="D1963" s="0" t="n">
        <v>1951</v>
      </c>
    </row>
    <row r="1964" customFormat="false" ht="13.8" hidden="false" customHeight="false" outlineLevel="0" collapsed="false">
      <c r="B1964" s="633" t="n">
        <v>1963</v>
      </c>
      <c r="C1964" s="0" t="n">
        <v>1954</v>
      </c>
      <c r="D1964" s="0" t="n">
        <v>1952</v>
      </c>
    </row>
    <row r="1965" customFormat="false" ht="13.8" hidden="false" customHeight="false" outlineLevel="0" collapsed="false">
      <c r="B1965" s="633" t="n">
        <v>1964</v>
      </c>
      <c r="C1965" s="0" t="n">
        <v>1955</v>
      </c>
      <c r="D1965" s="0" t="n">
        <v>1953</v>
      </c>
    </row>
    <row r="1966" customFormat="false" ht="13.8" hidden="false" customHeight="false" outlineLevel="0" collapsed="false">
      <c r="B1966" s="633" t="n">
        <v>1965</v>
      </c>
      <c r="C1966" s="0" t="n">
        <v>1956</v>
      </c>
      <c r="D1966" s="0" t="n">
        <v>1954</v>
      </c>
    </row>
    <row r="1967" customFormat="false" ht="13.8" hidden="false" customHeight="false" outlineLevel="0" collapsed="false">
      <c r="B1967" s="633" t="n">
        <v>1966</v>
      </c>
      <c r="C1967" s="0" t="n">
        <v>1957</v>
      </c>
      <c r="D1967" s="0" t="n">
        <v>1955</v>
      </c>
    </row>
    <row r="1968" customFormat="false" ht="13.8" hidden="false" customHeight="false" outlineLevel="0" collapsed="false">
      <c r="B1968" s="633" t="n">
        <v>1967</v>
      </c>
      <c r="C1968" s="0" t="n">
        <v>1958</v>
      </c>
      <c r="D1968" s="0" t="n">
        <v>1956</v>
      </c>
    </row>
    <row r="1969" customFormat="false" ht="13.8" hidden="false" customHeight="false" outlineLevel="0" collapsed="false">
      <c r="B1969" s="633" t="n">
        <v>1968</v>
      </c>
      <c r="C1969" s="0" t="n">
        <v>1959</v>
      </c>
      <c r="D1969" s="0" t="n">
        <v>1957</v>
      </c>
    </row>
    <row r="1970" customFormat="false" ht="13.8" hidden="false" customHeight="false" outlineLevel="0" collapsed="false">
      <c r="B1970" s="633" t="n">
        <v>1969</v>
      </c>
      <c r="C1970" s="0" t="n">
        <v>1960</v>
      </c>
      <c r="D1970" s="0" t="n">
        <v>1958</v>
      </c>
    </row>
    <row r="1971" customFormat="false" ht="13.8" hidden="false" customHeight="false" outlineLevel="0" collapsed="false">
      <c r="B1971" s="633" t="n">
        <v>1970</v>
      </c>
      <c r="C1971" s="0" t="n">
        <v>1961</v>
      </c>
      <c r="D1971" s="0" t="n">
        <v>1959</v>
      </c>
    </row>
    <row r="1972" customFormat="false" ht="13.8" hidden="false" customHeight="false" outlineLevel="0" collapsed="false">
      <c r="B1972" s="633" t="n">
        <v>1971</v>
      </c>
      <c r="C1972" s="0" t="n">
        <v>1962</v>
      </c>
      <c r="D1972" s="0" t="n">
        <v>1960</v>
      </c>
    </row>
    <row r="1973" customFormat="false" ht="13.8" hidden="false" customHeight="false" outlineLevel="0" collapsed="false">
      <c r="B1973" s="633" t="n">
        <v>1972</v>
      </c>
      <c r="C1973" s="0" t="n">
        <v>1963</v>
      </c>
      <c r="D1973" s="0" t="n">
        <v>1961</v>
      </c>
    </row>
    <row r="1974" customFormat="false" ht="13.8" hidden="false" customHeight="false" outlineLevel="0" collapsed="false">
      <c r="B1974" s="633" t="n">
        <v>1973</v>
      </c>
      <c r="C1974" s="0" t="n">
        <v>1964</v>
      </c>
      <c r="D1974" s="0" t="n">
        <v>1962</v>
      </c>
    </row>
    <row r="1975" customFormat="false" ht="13.8" hidden="false" customHeight="false" outlineLevel="0" collapsed="false">
      <c r="B1975" s="633" t="n">
        <v>1974</v>
      </c>
      <c r="C1975" s="0" t="n">
        <v>1965</v>
      </c>
      <c r="D1975" s="0" t="n">
        <v>1963</v>
      </c>
    </row>
    <row r="1976" customFormat="false" ht="13.8" hidden="false" customHeight="false" outlineLevel="0" collapsed="false">
      <c r="B1976" s="633" t="n">
        <v>1975</v>
      </c>
      <c r="C1976" s="0" t="n">
        <v>1966</v>
      </c>
      <c r="D1976" s="0" t="n">
        <v>1964</v>
      </c>
    </row>
    <row r="1977" customFormat="false" ht="13.8" hidden="false" customHeight="false" outlineLevel="0" collapsed="false">
      <c r="B1977" s="633" t="n">
        <v>1976</v>
      </c>
      <c r="C1977" s="0" t="n">
        <v>1967</v>
      </c>
      <c r="D1977" s="0" t="n">
        <v>1965</v>
      </c>
    </row>
    <row r="1978" customFormat="false" ht="13.8" hidden="false" customHeight="false" outlineLevel="0" collapsed="false">
      <c r="B1978" s="633" t="n">
        <v>1977</v>
      </c>
      <c r="C1978" s="0" t="n">
        <v>1968</v>
      </c>
      <c r="D1978" s="0" t="n">
        <v>1966</v>
      </c>
    </row>
    <row r="1979" customFormat="false" ht="13.8" hidden="false" customHeight="false" outlineLevel="0" collapsed="false">
      <c r="B1979" s="633" t="n">
        <v>1978</v>
      </c>
      <c r="C1979" s="0" t="n">
        <v>1969</v>
      </c>
      <c r="D1979" s="0" t="n">
        <v>1967</v>
      </c>
    </row>
    <row r="1980" customFormat="false" ht="13.8" hidden="false" customHeight="false" outlineLevel="0" collapsed="false">
      <c r="B1980" s="633" t="n">
        <v>1979</v>
      </c>
      <c r="C1980" s="0" t="n">
        <v>1970</v>
      </c>
      <c r="D1980" s="0" t="n">
        <v>1968</v>
      </c>
    </row>
    <row r="1981" customFormat="false" ht="13.8" hidden="false" customHeight="false" outlineLevel="0" collapsed="false">
      <c r="B1981" s="633" t="n">
        <v>1980</v>
      </c>
      <c r="C1981" s="0" t="n">
        <v>1971</v>
      </c>
      <c r="D1981" s="0" t="n">
        <v>1969</v>
      </c>
    </row>
    <row r="1982" customFormat="false" ht="13.8" hidden="false" customHeight="false" outlineLevel="0" collapsed="false">
      <c r="B1982" s="633" t="n">
        <v>1981</v>
      </c>
      <c r="C1982" s="0" t="n">
        <v>1972</v>
      </c>
      <c r="D1982" s="0" t="n">
        <v>1970</v>
      </c>
    </row>
    <row r="1983" customFormat="false" ht="13.8" hidden="false" customHeight="false" outlineLevel="0" collapsed="false">
      <c r="B1983" s="633" t="n">
        <v>1982</v>
      </c>
      <c r="C1983" s="0" t="n">
        <v>1973</v>
      </c>
      <c r="D1983" s="0" t="n">
        <v>1971</v>
      </c>
    </row>
    <row r="1984" customFormat="false" ht="13.8" hidden="false" customHeight="false" outlineLevel="0" collapsed="false">
      <c r="B1984" s="633" t="n">
        <v>1983</v>
      </c>
      <c r="C1984" s="0" t="n">
        <v>1974</v>
      </c>
      <c r="D1984" s="0" t="n">
        <v>1972</v>
      </c>
    </row>
    <row r="1985" customFormat="false" ht="13.8" hidden="false" customHeight="false" outlineLevel="0" collapsed="false">
      <c r="B1985" s="633" t="n">
        <v>1984</v>
      </c>
      <c r="C1985" s="0" t="n">
        <v>1975</v>
      </c>
      <c r="D1985" s="0" t="n">
        <v>1973</v>
      </c>
    </row>
    <row r="1986" customFormat="false" ht="13.8" hidden="false" customHeight="false" outlineLevel="0" collapsed="false">
      <c r="B1986" s="633" t="n">
        <v>1985</v>
      </c>
      <c r="C1986" s="0" t="n">
        <v>1976</v>
      </c>
      <c r="D1986" s="0" t="n">
        <v>1974</v>
      </c>
    </row>
    <row r="1987" customFormat="false" ht="13.8" hidden="false" customHeight="false" outlineLevel="0" collapsed="false">
      <c r="B1987" s="633" t="n">
        <v>1986</v>
      </c>
      <c r="C1987" s="0" t="n">
        <v>1977</v>
      </c>
      <c r="D1987" s="0" t="n">
        <v>1975</v>
      </c>
    </row>
    <row r="1988" customFormat="false" ht="13.8" hidden="false" customHeight="false" outlineLevel="0" collapsed="false">
      <c r="B1988" s="633" t="n">
        <v>1987</v>
      </c>
      <c r="C1988" s="0" t="n">
        <v>1978</v>
      </c>
      <c r="D1988" s="0" t="n">
        <v>1976</v>
      </c>
    </row>
    <row r="1989" customFormat="false" ht="13.8" hidden="false" customHeight="false" outlineLevel="0" collapsed="false">
      <c r="B1989" s="633" t="n">
        <v>1988</v>
      </c>
      <c r="C1989" s="0" t="n">
        <v>1979</v>
      </c>
      <c r="D1989" s="0" t="n">
        <v>1977</v>
      </c>
    </row>
    <row r="1990" customFormat="false" ht="13.8" hidden="false" customHeight="false" outlineLevel="0" collapsed="false">
      <c r="B1990" s="633" t="n">
        <v>1989</v>
      </c>
      <c r="C1990" s="0" t="n">
        <v>1980</v>
      </c>
      <c r="D1990" s="0" t="n">
        <v>1978</v>
      </c>
    </row>
    <row r="1991" customFormat="false" ht="13.8" hidden="false" customHeight="false" outlineLevel="0" collapsed="false">
      <c r="B1991" s="633" t="n">
        <v>1990</v>
      </c>
      <c r="C1991" s="0" t="n">
        <v>1981</v>
      </c>
      <c r="D1991" s="0" t="n">
        <v>1979</v>
      </c>
    </row>
    <row r="1992" customFormat="false" ht="13.8" hidden="false" customHeight="false" outlineLevel="0" collapsed="false">
      <c r="B1992" s="633" t="n">
        <v>1991</v>
      </c>
      <c r="C1992" s="0" t="n">
        <v>1982</v>
      </c>
      <c r="D1992" s="0" t="n">
        <v>1980</v>
      </c>
    </row>
    <row r="1993" customFormat="false" ht="13.8" hidden="false" customHeight="false" outlineLevel="0" collapsed="false">
      <c r="B1993" s="633" t="n">
        <v>1992</v>
      </c>
      <c r="C1993" s="0" t="n">
        <v>1983</v>
      </c>
      <c r="D1993" s="0" t="n">
        <v>1981</v>
      </c>
    </row>
    <row r="1994" customFormat="false" ht="13.8" hidden="false" customHeight="false" outlineLevel="0" collapsed="false">
      <c r="B1994" s="633" t="n">
        <v>1993</v>
      </c>
      <c r="C1994" s="0" t="n">
        <v>1984</v>
      </c>
      <c r="D1994" s="0" t="n">
        <v>1982</v>
      </c>
    </row>
    <row r="1995" customFormat="false" ht="13.8" hidden="false" customHeight="false" outlineLevel="0" collapsed="false">
      <c r="B1995" s="633" t="n">
        <v>1994</v>
      </c>
      <c r="C1995" s="0" t="n">
        <v>1985</v>
      </c>
      <c r="D1995" s="0" t="n">
        <v>1983</v>
      </c>
    </row>
    <row r="1996" customFormat="false" ht="13.8" hidden="false" customHeight="false" outlineLevel="0" collapsed="false">
      <c r="B1996" s="633" t="n">
        <v>1995</v>
      </c>
      <c r="C1996" s="0" t="n">
        <v>1986</v>
      </c>
      <c r="D1996" s="0" t="n">
        <v>1984</v>
      </c>
    </row>
    <row r="1997" customFormat="false" ht="13.8" hidden="false" customHeight="false" outlineLevel="0" collapsed="false">
      <c r="B1997" s="633" t="n">
        <v>1996</v>
      </c>
      <c r="C1997" s="0" t="n">
        <v>1987</v>
      </c>
      <c r="D1997" s="0" t="n">
        <v>1985</v>
      </c>
    </row>
    <row r="1998" customFormat="false" ht="13.8" hidden="false" customHeight="false" outlineLevel="0" collapsed="false">
      <c r="B1998" s="633" t="n">
        <v>1997</v>
      </c>
      <c r="C1998" s="0" t="n">
        <v>1988</v>
      </c>
      <c r="D1998" s="0" t="n">
        <v>1986</v>
      </c>
    </row>
    <row r="1999" customFormat="false" ht="13.8" hidden="false" customHeight="false" outlineLevel="0" collapsed="false">
      <c r="B1999" s="633" t="n">
        <v>1998</v>
      </c>
      <c r="C1999" s="0" t="n">
        <v>1989</v>
      </c>
      <c r="D1999" s="0" t="n">
        <v>1987</v>
      </c>
    </row>
    <row r="2000" customFormat="false" ht="13.8" hidden="false" customHeight="false" outlineLevel="0" collapsed="false">
      <c r="B2000" s="633" t="n">
        <v>1999</v>
      </c>
      <c r="C2000" s="0" t="n">
        <v>1990</v>
      </c>
      <c r="D2000" s="0" t="n">
        <v>1988</v>
      </c>
    </row>
    <row r="2001" customFormat="false" ht="13.8" hidden="false" customHeight="false" outlineLevel="0" collapsed="false">
      <c r="B2001" s="633" t="n">
        <v>2000</v>
      </c>
      <c r="C2001" s="0" t="n">
        <v>1991</v>
      </c>
      <c r="D2001" s="0" t="n">
        <v>1989</v>
      </c>
    </row>
    <row r="2002" customFormat="false" ht="13.8" hidden="false" customHeight="false" outlineLevel="0" collapsed="false">
      <c r="B2002" s="633" t="n">
        <v>2001</v>
      </c>
      <c r="C2002" s="0" t="n">
        <v>1992</v>
      </c>
      <c r="D2002" s="0" t="n">
        <v>1990</v>
      </c>
    </row>
    <row r="2003" customFormat="false" ht="13.8" hidden="false" customHeight="false" outlineLevel="0" collapsed="false">
      <c r="B2003" s="633" t="n">
        <v>2002</v>
      </c>
      <c r="C2003" s="0" t="n">
        <v>1993</v>
      </c>
      <c r="D2003" s="0" t="n">
        <v>1991</v>
      </c>
    </row>
    <row r="2004" customFormat="false" ht="13.8" hidden="false" customHeight="false" outlineLevel="0" collapsed="false">
      <c r="B2004" s="633" t="n">
        <v>2003</v>
      </c>
      <c r="C2004" s="0" t="n">
        <v>1994</v>
      </c>
      <c r="D2004" s="0" t="n">
        <v>1992</v>
      </c>
    </row>
    <row r="2005" customFormat="false" ht="13.8" hidden="false" customHeight="false" outlineLevel="0" collapsed="false">
      <c r="B2005" s="633" t="n">
        <v>2004</v>
      </c>
      <c r="C2005" s="0" t="n">
        <v>1995</v>
      </c>
      <c r="D2005" s="0" t="n">
        <v>1993</v>
      </c>
    </row>
    <row r="2006" customFormat="false" ht="13.8" hidden="false" customHeight="false" outlineLevel="0" collapsed="false">
      <c r="B2006" s="633" t="n">
        <v>2005</v>
      </c>
      <c r="C2006" s="0" t="n">
        <v>1996</v>
      </c>
      <c r="D2006" s="0" t="n">
        <v>1994</v>
      </c>
    </row>
    <row r="2007" customFormat="false" ht="13.8" hidden="false" customHeight="false" outlineLevel="0" collapsed="false">
      <c r="B2007" s="633" t="n">
        <v>2006</v>
      </c>
      <c r="C2007" s="0" t="n">
        <v>1997</v>
      </c>
      <c r="D2007" s="0" t="n">
        <v>1995</v>
      </c>
    </row>
    <row r="2008" customFormat="false" ht="13.8" hidden="false" customHeight="false" outlineLevel="0" collapsed="false">
      <c r="B2008" s="633" t="n">
        <v>2007</v>
      </c>
      <c r="C2008" s="0" t="n">
        <v>1998</v>
      </c>
      <c r="D2008" s="0" t="n">
        <v>1996</v>
      </c>
    </row>
    <row r="2009" customFormat="false" ht="13.8" hidden="false" customHeight="false" outlineLevel="0" collapsed="false">
      <c r="B2009" s="633" t="n">
        <v>2008</v>
      </c>
      <c r="C2009" s="0" t="n">
        <v>1999</v>
      </c>
      <c r="D2009" s="0" t="n">
        <v>1997</v>
      </c>
    </row>
    <row r="2010" customFormat="false" ht="13.8" hidden="false" customHeight="false" outlineLevel="0" collapsed="false">
      <c r="B2010" s="633" t="n">
        <v>2009</v>
      </c>
      <c r="C2010" s="0" t="n">
        <v>2000</v>
      </c>
      <c r="D2010" s="0" t="n">
        <v>1998</v>
      </c>
    </row>
    <row r="2011" customFormat="false" ht="13.8" hidden="false" customHeight="false" outlineLevel="0" collapsed="false">
      <c r="B2011" s="633" t="n">
        <v>2010</v>
      </c>
      <c r="C2011" s="0" t="n">
        <v>2001</v>
      </c>
      <c r="D2011" s="0" t="n">
        <v>1999</v>
      </c>
    </row>
    <row r="2012" customFormat="false" ht="13.8" hidden="false" customHeight="false" outlineLevel="0" collapsed="false">
      <c r="B2012" s="633" t="n">
        <v>2011</v>
      </c>
      <c r="C2012" s="0" t="n">
        <v>2002</v>
      </c>
      <c r="D2012" s="0" t="n">
        <v>2000</v>
      </c>
    </row>
    <row r="2013" customFormat="false" ht="13.8" hidden="false" customHeight="false" outlineLevel="0" collapsed="false">
      <c r="B2013" s="633" t="n">
        <v>2012</v>
      </c>
      <c r="C2013" s="0" t="n">
        <v>2003</v>
      </c>
      <c r="D2013" s="0" t="n">
        <v>2001</v>
      </c>
    </row>
    <row r="2014" customFormat="false" ht="13.8" hidden="false" customHeight="false" outlineLevel="0" collapsed="false">
      <c r="B2014" s="633" t="n">
        <v>2013</v>
      </c>
      <c r="C2014" s="0" t="n">
        <v>2004</v>
      </c>
      <c r="D2014" s="0" t="n">
        <v>2002</v>
      </c>
    </row>
    <row r="2015" customFormat="false" ht="13.8" hidden="false" customHeight="false" outlineLevel="0" collapsed="false">
      <c r="B2015" s="633" t="n">
        <v>2014</v>
      </c>
      <c r="C2015" s="0" t="n">
        <v>2005</v>
      </c>
      <c r="D2015" s="0" t="n">
        <v>2003</v>
      </c>
    </row>
    <row r="2016" customFormat="false" ht="13.8" hidden="false" customHeight="false" outlineLevel="0" collapsed="false">
      <c r="B2016" s="633" t="n">
        <v>2015</v>
      </c>
      <c r="C2016" s="0" t="n">
        <v>2006</v>
      </c>
      <c r="D2016" s="0" t="n">
        <v>2004</v>
      </c>
    </row>
    <row r="2017" customFormat="false" ht="13.8" hidden="false" customHeight="false" outlineLevel="0" collapsed="false">
      <c r="B2017" s="633" t="n">
        <v>2016</v>
      </c>
      <c r="C2017" s="0" t="n">
        <v>2007</v>
      </c>
      <c r="D2017" s="0" t="n">
        <v>2005</v>
      </c>
    </row>
    <row r="2018" customFormat="false" ht="13.8" hidden="false" customHeight="false" outlineLevel="0" collapsed="false">
      <c r="B2018" s="633" t="n">
        <v>2017</v>
      </c>
      <c r="C2018" s="0" t="n">
        <v>2008</v>
      </c>
      <c r="D2018" s="0" t="n">
        <v>2006</v>
      </c>
    </row>
    <row r="2019" customFormat="false" ht="13.8" hidden="false" customHeight="false" outlineLevel="0" collapsed="false">
      <c r="B2019" s="633" t="n">
        <v>2018</v>
      </c>
      <c r="C2019" s="0" t="n">
        <v>2009</v>
      </c>
      <c r="D2019" s="0" t="n">
        <v>2007</v>
      </c>
    </row>
    <row r="2020" customFormat="false" ht="13.8" hidden="false" customHeight="false" outlineLevel="0" collapsed="false">
      <c r="B2020" s="633" t="n">
        <v>2019</v>
      </c>
      <c r="C2020" s="0" t="n">
        <v>2010</v>
      </c>
      <c r="D2020" s="0" t="n">
        <v>2008</v>
      </c>
    </row>
    <row r="2021" customFormat="false" ht="13.8" hidden="false" customHeight="false" outlineLevel="0" collapsed="false">
      <c r="B2021" s="633" t="n">
        <v>2020</v>
      </c>
      <c r="C2021" s="0" t="n">
        <v>2011</v>
      </c>
      <c r="D2021" s="0" t="n">
        <v>2009</v>
      </c>
    </row>
    <row r="2022" customFormat="false" ht="13.8" hidden="false" customHeight="false" outlineLevel="0" collapsed="false">
      <c r="B2022" s="633" t="n">
        <v>2021</v>
      </c>
      <c r="C2022" s="0" t="n">
        <v>2012</v>
      </c>
      <c r="D2022" s="0" t="n">
        <v>2010</v>
      </c>
    </row>
    <row r="2023" customFormat="false" ht="13.8" hidden="false" customHeight="false" outlineLevel="0" collapsed="false">
      <c r="B2023" s="633" t="n">
        <v>2022</v>
      </c>
      <c r="C2023" s="0" t="n">
        <v>2013</v>
      </c>
      <c r="D2023" s="0" t="n">
        <v>2011</v>
      </c>
    </row>
    <row r="2024" customFormat="false" ht="13.8" hidden="false" customHeight="false" outlineLevel="0" collapsed="false">
      <c r="B2024" s="633" t="n">
        <v>2023</v>
      </c>
      <c r="C2024" s="0" t="n">
        <v>2014</v>
      </c>
      <c r="D2024" s="0" t="n">
        <v>2012</v>
      </c>
    </row>
    <row r="2025" customFormat="false" ht="13.8" hidden="false" customHeight="false" outlineLevel="0" collapsed="false">
      <c r="B2025" s="633" t="n">
        <v>2024</v>
      </c>
      <c r="C2025" s="0" t="n">
        <v>2015</v>
      </c>
      <c r="D2025" s="0" t="n">
        <v>2013</v>
      </c>
    </row>
    <row r="2026" customFormat="false" ht="13.8" hidden="false" customHeight="false" outlineLevel="0" collapsed="false">
      <c r="B2026" s="633" t="n">
        <v>2025</v>
      </c>
      <c r="C2026" s="0" t="n">
        <v>2016</v>
      </c>
      <c r="D2026" s="0" t="n">
        <v>2014</v>
      </c>
    </row>
    <row r="2027" customFormat="false" ht="13.8" hidden="false" customHeight="false" outlineLevel="0" collapsed="false">
      <c r="B2027" s="633" t="n">
        <v>2026</v>
      </c>
      <c r="C2027" s="0" t="n">
        <v>2017</v>
      </c>
      <c r="D2027" s="0" t="n">
        <v>2015</v>
      </c>
    </row>
    <row r="2028" customFormat="false" ht="13.8" hidden="false" customHeight="false" outlineLevel="0" collapsed="false">
      <c r="B2028" s="633" t="n">
        <v>2027</v>
      </c>
      <c r="C2028" s="0" t="n">
        <v>2018</v>
      </c>
      <c r="D2028" s="0" t="n">
        <v>2016</v>
      </c>
    </row>
    <row r="2029" customFormat="false" ht="13.8" hidden="false" customHeight="false" outlineLevel="0" collapsed="false">
      <c r="B2029" s="633" t="n">
        <v>2028</v>
      </c>
      <c r="C2029" s="0" t="n">
        <v>2019</v>
      </c>
      <c r="D2029" s="0" t="n">
        <v>2017</v>
      </c>
    </row>
    <row r="2030" customFormat="false" ht="13.8" hidden="false" customHeight="false" outlineLevel="0" collapsed="false">
      <c r="B2030" s="633" t="n">
        <v>2029</v>
      </c>
      <c r="C2030" s="0" t="n">
        <v>2020</v>
      </c>
      <c r="D2030" s="0" t="n">
        <v>2018</v>
      </c>
    </row>
    <row r="2031" customFormat="false" ht="13.8" hidden="false" customHeight="false" outlineLevel="0" collapsed="false">
      <c r="B2031" s="633" t="n">
        <v>2030</v>
      </c>
      <c r="C2031" s="0" t="n">
        <v>2021</v>
      </c>
      <c r="D2031" s="0" t="n">
        <v>2019</v>
      </c>
    </row>
    <row r="2032" customFormat="false" ht="13.8" hidden="false" customHeight="false" outlineLevel="0" collapsed="false">
      <c r="B2032" s="633" t="n">
        <v>2031</v>
      </c>
      <c r="C2032" s="0" t="n">
        <v>2022</v>
      </c>
      <c r="D2032" s="0" t="n">
        <v>2020</v>
      </c>
    </row>
    <row r="2033" customFormat="false" ht="13.8" hidden="false" customHeight="false" outlineLevel="0" collapsed="false">
      <c r="B2033" s="633" t="n">
        <v>2032</v>
      </c>
      <c r="C2033" s="0" t="n">
        <v>2023</v>
      </c>
      <c r="D2033" s="0" t="n">
        <v>2021</v>
      </c>
    </row>
    <row r="2034" customFormat="false" ht="13.8" hidden="false" customHeight="false" outlineLevel="0" collapsed="false">
      <c r="B2034" s="633" t="n">
        <v>2033</v>
      </c>
      <c r="C2034" s="0" t="n">
        <v>2024</v>
      </c>
      <c r="D2034" s="0" t="n">
        <v>2022</v>
      </c>
    </row>
    <row r="2035" customFormat="false" ht="13.8" hidden="false" customHeight="false" outlineLevel="0" collapsed="false">
      <c r="B2035" s="633" t="n">
        <v>2034</v>
      </c>
      <c r="C2035" s="0" t="n">
        <v>2025</v>
      </c>
      <c r="D2035" s="0" t="n">
        <v>2023</v>
      </c>
    </row>
    <row r="2036" customFormat="false" ht="13.8" hidden="false" customHeight="false" outlineLevel="0" collapsed="false">
      <c r="B2036" s="633" t="n">
        <v>2035</v>
      </c>
      <c r="C2036" s="0" t="n">
        <v>2026</v>
      </c>
      <c r="D2036" s="0" t="n">
        <v>2024</v>
      </c>
    </row>
    <row r="2037" customFormat="false" ht="13.8" hidden="false" customHeight="false" outlineLevel="0" collapsed="false">
      <c r="B2037" s="633" t="n">
        <v>2036</v>
      </c>
      <c r="C2037" s="0" t="n">
        <v>2027</v>
      </c>
      <c r="D2037" s="0" t="n">
        <v>2025</v>
      </c>
    </row>
    <row r="2038" customFormat="false" ht="13.8" hidden="false" customHeight="false" outlineLevel="0" collapsed="false">
      <c r="B2038" s="633" t="n">
        <v>2037</v>
      </c>
      <c r="C2038" s="0" t="n">
        <v>2028</v>
      </c>
      <c r="D2038" s="0" t="n">
        <v>2026</v>
      </c>
    </row>
    <row r="2039" customFormat="false" ht="13.8" hidden="false" customHeight="false" outlineLevel="0" collapsed="false">
      <c r="B2039" s="633" t="n">
        <v>2038</v>
      </c>
      <c r="C2039" s="0" t="n">
        <v>2029</v>
      </c>
      <c r="D2039" s="0" t="n">
        <v>2027</v>
      </c>
    </row>
    <row r="2040" customFormat="false" ht="13.8" hidden="false" customHeight="false" outlineLevel="0" collapsed="false">
      <c r="B2040" s="633" t="n">
        <v>2039</v>
      </c>
      <c r="C2040" s="0" t="n">
        <v>2030</v>
      </c>
      <c r="D2040" s="0" t="n">
        <v>2028</v>
      </c>
    </row>
    <row r="2041" customFormat="false" ht="13.8" hidden="false" customHeight="false" outlineLevel="0" collapsed="false">
      <c r="B2041" s="633" t="n">
        <v>2040</v>
      </c>
      <c r="C2041" s="0" t="n">
        <v>2031</v>
      </c>
      <c r="D2041" s="0" t="n">
        <v>2029</v>
      </c>
    </row>
    <row r="2042" customFormat="false" ht="13.8" hidden="false" customHeight="false" outlineLevel="0" collapsed="false">
      <c r="B2042" s="633" t="n">
        <v>2041</v>
      </c>
      <c r="C2042" s="0" t="n">
        <v>2032</v>
      </c>
      <c r="D2042" s="0" t="n">
        <v>2030</v>
      </c>
    </row>
    <row r="2043" customFormat="false" ht="13.8" hidden="false" customHeight="false" outlineLevel="0" collapsed="false">
      <c r="B2043" s="633" t="n">
        <v>2042</v>
      </c>
      <c r="C2043" s="0" t="n">
        <v>2033</v>
      </c>
      <c r="D2043" s="0" t="n">
        <v>2031</v>
      </c>
    </row>
    <row r="2044" customFormat="false" ht="13.8" hidden="false" customHeight="false" outlineLevel="0" collapsed="false">
      <c r="B2044" s="633" t="n">
        <v>2043</v>
      </c>
      <c r="C2044" s="0" t="n">
        <v>2034</v>
      </c>
      <c r="D2044" s="0" t="n">
        <v>2032</v>
      </c>
    </row>
    <row r="2045" customFormat="false" ht="13.8" hidden="false" customHeight="false" outlineLevel="0" collapsed="false">
      <c r="B2045" s="633" t="n">
        <v>2044</v>
      </c>
      <c r="C2045" s="0" t="n">
        <v>2035</v>
      </c>
      <c r="D2045" s="0" t="n">
        <v>2033</v>
      </c>
    </row>
    <row r="2046" customFormat="false" ht="13.8" hidden="false" customHeight="false" outlineLevel="0" collapsed="false">
      <c r="B2046" s="633" t="n">
        <v>2045</v>
      </c>
      <c r="C2046" s="0" t="n">
        <v>2036</v>
      </c>
      <c r="D2046" s="0" t="n">
        <v>2034</v>
      </c>
    </row>
    <row r="2047" customFormat="false" ht="13.8" hidden="false" customHeight="false" outlineLevel="0" collapsed="false">
      <c r="B2047" s="633" t="n">
        <v>2046</v>
      </c>
      <c r="C2047" s="0" t="n">
        <v>2037</v>
      </c>
      <c r="D2047" s="0" t="n">
        <v>2035</v>
      </c>
    </row>
    <row r="2048" customFormat="false" ht="13.8" hidden="false" customHeight="false" outlineLevel="0" collapsed="false">
      <c r="B2048" s="633" t="n">
        <v>2047</v>
      </c>
      <c r="C2048" s="0" t="n">
        <v>2038</v>
      </c>
      <c r="D2048" s="0" t="n">
        <v>2036</v>
      </c>
    </row>
    <row r="2049" customFormat="false" ht="13.8" hidden="false" customHeight="false" outlineLevel="0" collapsed="false">
      <c r="B2049" s="633" t="n">
        <v>2048</v>
      </c>
      <c r="C2049" s="0" t="n">
        <v>2039</v>
      </c>
      <c r="D2049" s="0" t="n">
        <v>2037</v>
      </c>
    </row>
    <row r="2050" customFormat="false" ht="13.8" hidden="false" customHeight="false" outlineLevel="0" collapsed="false">
      <c r="B2050" s="633" t="n">
        <v>2049</v>
      </c>
      <c r="C2050" s="0" t="n">
        <v>2040</v>
      </c>
      <c r="D2050" s="0" t="n">
        <v>2038</v>
      </c>
    </row>
    <row r="2051" customFormat="false" ht="13.8" hidden="false" customHeight="false" outlineLevel="0" collapsed="false">
      <c r="B2051" s="633" t="n">
        <v>2050</v>
      </c>
      <c r="C2051" s="0" t="n">
        <v>2041</v>
      </c>
      <c r="D2051" s="0" t="n">
        <v>2039</v>
      </c>
    </row>
    <row r="2052" customFormat="false" ht="13.8" hidden="false" customHeight="false" outlineLevel="0" collapsed="false">
      <c r="B2052" s="633" t="n">
        <v>2051</v>
      </c>
      <c r="C2052" s="0" t="n">
        <v>2042</v>
      </c>
      <c r="D2052" s="0" t="n">
        <v>2040</v>
      </c>
    </row>
    <row r="2053" customFormat="false" ht="13.8" hidden="false" customHeight="false" outlineLevel="0" collapsed="false">
      <c r="B2053" s="633" t="n">
        <v>2052</v>
      </c>
      <c r="C2053" s="0" t="n">
        <v>2043</v>
      </c>
      <c r="D2053" s="0" t="n">
        <v>2041</v>
      </c>
    </row>
    <row r="2054" customFormat="false" ht="13.8" hidden="false" customHeight="false" outlineLevel="0" collapsed="false">
      <c r="B2054" s="633" t="n">
        <v>2053</v>
      </c>
      <c r="C2054" s="0" t="n">
        <v>2044</v>
      </c>
      <c r="D2054" s="0" t="n">
        <v>2042</v>
      </c>
    </row>
    <row r="2055" customFormat="false" ht="13.8" hidden="false" customHeight="false" outlineLevel="0" collapsed="false">
      <c r="B2055" s="633" t="n">
        <v>2054</v>
      </c>
      <c r="C2055" s="0" t="n">
        <v>2045</v>
      </c>
      <c r="D2055" s="0" t="n">
        <v>2043</v>
      </c>
    </row>
    <row r="2056" customFormat="false" ht="13.8" hidden="false" customHeight="false" outlineLevel="0" collapsed="false">
      <c r="B2056" s="633" t="n">
        <v>2055</v>
      </c>
      <c r="C2056" s="0" t="n">
        <v>2046</v>
      </c>
      <c r="D2056" s="0" t="n">
        <v>2044</v>
      </c>
    </row>
    <row r="2057" customFormat="false" ht="13.8" hidden="false" customHeight="false" outlineLevel="0" collapsed="false">
      <c r="B2057" s="633" t="n">
        <v>2056</v>
      </c>
      <c r="C2057" s="0" t="n">
        <v>2047</v>
      </c>
      <c r="D2057" s="0" t="n">
        <v>2045</v>
      </c>
    </row>
    <row r="2058" customFormat="false" ht="13.8" hidden="false" customHeight="false" outlineLevel="0" collapsed="false">
      <c r="B2058" s="633" t="n">
        <v>2057</v>
      </c>
      <c r="C2058" s="0" t="n">
        <v>2048</v>
      </c>
      <c r="D2058" s="0" t="n">
        <v>2046</v>
      </c>
    </row>
    <row r="2059" customFormat="false" ht="13.8" hidden="false" customHeight="false" outlineLevel="0" collapsed="false">
      <c r="B2059" s="633" t="n">
        <v>2058</v>
      </c>
      <c r="C2059" s="0" t="n">
        <v>2049</v>
      </c>
      <c r="D2059" s="0" t="n">
        <v>2047</v>
      </c>
    </row>
    <row r="2060" customFormat="false" ht="13.8" hidden="false" customHeight="false" outlineLevel="0" collapsed="false">
      <c r="B2060" s="633" t="n">
        <v>2059</v>
      </c>
      <c r="C2060" s="0" t="n">
        <v>2050</v>
      </c>
      <c r="D2060" s="0" t="n">
        <v>2048</v>
      </c>
    </row>
    <row r="2061" customFormat="false" ht="13.8" hidden="false" customHeight="false" outlineLevel="0" collapsed="false">
      <c r="B2061" s="633" t="n">
        <v>2060</v>
      </c>
      <c r="C2061" s="0" t="n">
        <v>2051</v>
      </c>
      <c r="D2061" s="0" t="n">
        <v>2049</v>
      </c>
    </row>
    <row r="2062" customFormat="false" ht="13.8" hidden="false" customHeight="false" outlineLevel="0" collapsed="false">
      <c r="B2062" s="633" t="n">
        <v>2061</v>
      </c>
      <c r="C2062" s="0" t="n">
        <v>2052</v>
      </c>
      <c r="D2062" s="0" t="n">
        <v>2050</v>
      </c>
    </row>
    <row r="2063" customFormat="false" ht="13.8" hidden="false" customHeight="false" outlineLevel="0" collapsed="false">
      <c r="B2063" s="633" t="n">
        <v>2062</v>
      </c>
      <c r="C2063" s="0" t="n">
        <v>2053</v>
      </c>
      <c r="D2063" s="0" t="n">
        <v>2051</v>
      </c>
    </row>
    <row r="2064" customFormat="false" ht="13.8" hidden="false" customHeight="false" outlineLevel="0" collapsed="false">
      <c r="B2064" s="633" t="n">
        <v>2063</v>
      </c>
      <c r="C2064" s="0" t="n">
        <v>2054</v>
      </c>
      <c r="D2064" s="0" t="n">
        <v>2052</v>
      </c>
    </row>
    <row r="2065" customFormat="false" ht="13.8" hidden="false" customHeight="false" outlineLevel="0" collapsed="false">
      <c r="B2065" s="633" t="n">
        <v>2064</v>
      </c>
      <c r="C2065" s="0" t="n">
        <v>2055</v>
      </c>
      <c r="D2065" s="0" t="n">
        <v>2053</v>
      </c>
    </row>
    <row r="2066" customFormat="false" ht="13.8" hidden="false" customHeight="false" outlineLevel="0" collapsed="false">
      <c r="B2066" s="633" t="n">
        <v>2065</v>
      </c>
      <c r="C2066" s="0" t="n">
        <v>2056</v>
      </c>
      <c r="D2066" s="0" t="n">
        <v>2054</v>
      </c>
    </row>
    <row r="2067" customFormat="false" ht="13.8" hidden="false" customHeight="false" outlineLevel="0" collapsed="false">
      <c r="B2067" s="633" t="n">
        <v>2066</v>
      </c>
      <c r="C2067" s="0" t="n">
        <v>2057</v>
      </c>
      <c r="D2067" s="0" t="n">
        <v>2055</v>
      </c>
    </row>
    <row r="2068" customFormat="false" ht="13.8" hidden="false" customHeight="false" outlineLevel="0" collapsed="false">
      <c r="B2068" s="633" t="n">
        <v>2067</v>
      </c>
      <c r="C2068" s="0" t="n">
        <v>2058</v>
      </c>
      <c r="D2068" s="0" t="n">
        <v>2056</v>
      </c>
    </row>
    <row r="2069" customFormat="false" ht="13.8" hidden="false" customHeight="false" outlineLevel="0" collapsed="false">
      <c r="B2069" s="633" t="n">
        <v>2068</v>
      </c>
      <c r="C2069" s="0" t="n">
        <v>2059</v>
      </c>
      <c r="D2069" s="0" t="n">
        <v>2057</v>
      </c>
    </row>
    <row r="2070" customFormat="false" ht="13.8" hidden="false" customHeight="false" outlineLevel="0" collapsed="false">
      <c r="B2070" s="633" t="n">
        <v>2069</v>
      </c>
      <c r="C2070" s="0" t="n">
        <v>2060</v>
      </c>
      <c r="D2070" s="0" t="n">
        <v>2058</v>
      </c>
    </row>
    <row r="2071" customFormat="false" ht="13.8" hidden="false" customHeight="false" outlineLevel="0" collapsed="false">
      <c r="B2071" s="633" t="n">
        <v>2070</v>
      </c>
      <c r="C2071" s="0" t="n">
        <v>2061</v>
      </c>
      <c r="D2071" s="0" t="n">
        <v>2059</v>
      </c>
    </row>
    <row r="2072" customFormat="false" ht="13.8" hidden="false" customHeight="false" outlineLevel="0" collapsed="false">
      <c r="B2072" s="633" t="n">
        <v>2071</v>
      </c>
      <c r="C2072" s="0" t="n">
        <v>2062</v>
      </c>
      <c r="D2072" s="0" t="n">
        <v>2060</v>
      </c>
    </row>
    <row r="2073" customFormat="false" ht="13.8" hidden="false" customHeight="false" outlineLevel="0" collapsed="false">
      <c r="B2073" s="633" t="n">
        <v>2072</v>
      </c>
      <c r="C2073" s="0" t="n">
        <v>2063</v>
      </c>
      <c r="D2073" s="0" t="n">
        <v>2061</v>
      </c>
    </row>
    <row r="2074" customFormat="false" ht="13.8" hidden="false" customHeight="false" outlineLevel="0" collapsed="false">
      <c r="B2074" s="633" t="n">
        <v>2073</v>
      </c>
      <c r="C2074" s="0" t="n">
        <v>2064</v>
      </c>
      <c r="D2074" s="0" t="n">
        <v>2062</v>
      </c>
    </row>
    <row r="2075" customFormat="false" ht="13.8" hidden="false" customHeight="false" outlineLevel="0" collapsed="false">
      <c r="B2075" s="633" t="n">
        <v>2074</v>
      </c>
      <c r="C2075" s="0" t="n">
        <v>2065</v>
      </c>
      <c r="D2075" s="0" t="n">
        <v>2063</v>
      </c>
    </row>
    <row r="2076" customFormat="false" ht="13.8" hidden="false" customHeight="false" outlineLevel="0" collapsed="false">
      <c r="B2076" s="633" t="n">
        <v>2075</v>
      </c>
      <c r="C2076" s="0" t="n">
        <v>2066</v>
      </c>
      <c r="D2076" s="0" t="n">
        <v>2064</v>
      </c>
    </row>
    <row r="2077" customFormat="false" ht="13.8" hidden="false" customHeight="false" outlineLevel="0" collapsed="false">
      <c r="B2077" s="633" t="n">
        <v>2076</v>
      </c>
      <c r="C2077" s="0" t="n">
        <v>2067</v>
      </c>
      <c r="D2077" s="0" t="n">
        <v>2065</v>
      </c>
    </row>
    <row r="2078" customFormat="false" ht="13.8" hidden="false" customHeight="false" outlineLevel="0" collapsed="false">
      <c r="B2078" s="633" t="n">
        <v>2077</v>
      </c>
      <c r="C2078" s="0" t="n">
        <v>2068</v>
      </c>
      <c r="D2078" s="0" t="n">
        <v>2066</v>
      </c>
    </row>
    <row r="2079" customFormat="false" ht="13.8" hidden="false" customHeight="false" outlineLevel="0" collapsed="false">
      <c r="B2079" s="633" t="n">
        <v>2078</v>
      </c>
      <c r="C2079" s="0" t="n">
        <v>2069</v>
      </c>
      <c r="D2079" s="0" t="n">
        <v>2067</v>
      </c>
    </row>
    <row r="2080" customFormat="false" ht="13.8" hidden="false" customHeight="false" outlineLevel="0" collapsed="false">
      <c r="B2080" s="633" t="n">
        <v>2079</v>
      </c>
      <c r="C2080" s="0" t="n">
        <v>2070</v>
      </c>
      <c r="D2080" s="0" t="n">
        <v>2068</v>
      </c>
    </row>
    <row r="2081" customFormat="false" ht="13.8" hidden="false" customHeight="false" outlineLevel="0" collapsed="false">
      <c r="B2081" s="633" t="n">
        <v>2080</v>
      </c>
      <c r="C2081" s="0" t="n">
        <v>2071</v>
      </c>
      <c r="D2081" s="0" t="n">
        <v>2069</v>
      </c>
    </row>
    <row r="2082" customFormat="false" ht="13.8" hidden="false" customHeight="false" outlineLevel="0" collapsed="false">
      <c r="B2082" s="633" t="n">
        <v>2081</v>
      </c>
      <c r="C2082" s="0" t="n">
        <v>2072</v>
      </c>
      <c r="D2082" s="0" t="n">
        <v>2070</v>
      </c>
    </row>
    <row r="2083" customFormat="false" ht="13.8" hidden="false" customHeight="false" outlineLevel="0" collapsed="false">
      <c r="B2083" s="633" t="n">
        <v>2082</v>
      </c>
      <c r="C2083" s="0" t="n">
        <v>2073</v>
      </c>
      <c r="D2083" s="0" t="n">
        <v>2071</v>
      </c>
    </row>
    <row r="2084" customFormat="false" ht="13.8" hidden="false" customHeight="false" outlineLevel="0" collapsed="false">
      <c r="B2084" s="633" t="n">
        <v>2083</v>
      </c>
      <c r="C2084" s="0" t="n">
        <v>2074</v>
      </c>
      <c r="D2084" s="0" t="n">
        <v>2072</v>
      </c>
    </row>
    <row r="2085" customFormat="false" ht="13.8" hidden="false" customHeight="false" outlineLevel="0" collapsed="false">
      <c r="B2085" s="633" t="n">
        <v>2084</v>
      </c>
      <c r="C2085" s="0" t="n">
        <v>2075</v>
      </c>
      <c r="D2085" s="0" t="n">
        <v>2073</v>
      </c>
    </row>
    <row r="2086" customFormat="false" ht="13.8" hidden="false" customHeight="false" outlineLevel="0" collapsed="false">
      <c r="B2086" s="633" t="n">
        <v>2085</v>
      </c>
      <c r="C2086" s="0" t="n">
        <v>2076</v>
      </c>
      <c r="D2086" s="0" t="n">
        <v>2074</v>
      </c>
    </row>
    <row r="2087" customFormat="false" ht="13.8" hidden="false" customHeight="false" outlineLevel="0" collapsed="false">
      <c r="B2087" s="633" t="n">
        <v>2086</v>
      </c>
      <c r="C2087" s="0" t="n">
        <v>2077</v>
      </c>
      <c r="D2087" s="0" t="n">
        <v>2075</v>
      </c>
    </row>
    <row r="2088" customFormat="false" ht="13.8" hidden="false" customHeight="false" outlineLevel="0" collapsed="false">
      <c r="B2088" s="633" t="n">
        <v>2087</v>
      </c>
      <c r="C2088" s="0" t="n">
        <v>2078</v>
      </c>
      <c r="D2088" s="0" t="n">
        <v>2076</v>
      </c>
    </row>
    <row r="2089" customFormat="false" ht="13.8" hidden="false" customHeight="false" outlineLevel="0" collapsed="false">
      <c r="B2089" s="633" t="n">
        <v>2088</v>
      </c>
      <c r="C2089" s="0" t="n">
        <v>2079</v>
      </c>
      <c r="D2089" s="0" t="n">
        <v>2077</v>
      </c>
    </row>
    <row r="2090" customFormat="false" ht="13.8" hidden="false" customHeight="false" outlineLevel="0" collapsed="false">
      <c r="B2090" s="633" t="n">
        <v>2089</v>
      </c>
      <c r="C2090" s="0" t="n">
        <v>2080</v>
      </c>
      <c r="D2090" s="0" t="n">
        <v>2078</v>
      </c>
    </row>
    <row r="2091" customFormat="false" ht="13.8" hidden="false" customHeight="false" outlineLevel="0" collapsed="false">
      <c r="B2091" s="633" t="n">
        <v>2090</v>
      </c>
      <c r="C2091" s="0" t="n">
        <v>2081</v>
      </c>
      <c r="D2091" s="0" t="n">
        <v>2079</v>
      </c>
    </row>
    <row r="2092" customFormat="false" ht="13.8" hidden="false" customHeight="false" outlineLevel="0" collapsed="false">
      <c r="B2092" s="633" t="n">
        <v>2091</v>
      </c>
      <c r="C2092" s="0" t="n">
        <v>2082</v>
      </c>
      <c r="D2092" s="0" t="n">
        <v>2080</v>
      </c>
    </row>
    <row r="2093" customFormat="false" ht="13.8" hidden="false" customHeight="false" outlineLevel="0" collapsed="false">
      <c r="B2093" s="633" t="n">
        <v>2092</v>
      </c>
      <c r="C2093" s="0" t="n">
        <v>2083</v>
      </c>
      <c r="D2093" s="0" t="n">
        <v>2081</v>
      </c>
    </row>
    <row r="2094" customFormat="false" ht="13.8" hidden="false" customHeight="false" outlineLevel="0" collapsed="false">
      <c r="B2094" s="633" t="n">
        <v>2093</v>
      </c>
      <c r="C2094" s="0" t="n">
        <v>2084</v>
      </c>
      <c r="D2094" s="0" t="n">
        <v>2082</v>
      </c>
    </row>
    <row r="2095" customFormat="false" ht="13.8" hidden="false" customHeight="false" outlineLevel="0" collapsed="false">
      <c r="B2095" s="633" t="n">
        <v>2094</v>
      </c>
      <c r="C2095" s="0" t="n">
        <v>2085</v>
      </c>
      <c r="D2095" s="0" t="n">
        <v>2083</v>
      </c>
    </row>
    <row r="2096" customFormat="false" ht="13.8" hidden="false" customHeight="false" outlineLevel="0" collapsed="false">
      <c r="B2096" s="633" t="n">
        <v>2095</v>
      </c>
      <c r="C2096" s="0" t="n">
        <v>2086</v>
      </c>
      <c r="D2096" s="0" t="n">
        <v>2084</v>
      </c>
    </row>
    <row r="2097" customFormat="false" ht="13.8" hidden="false" customHeight="false" outlineLevel="0" collapsed="false">
      <c r="B2097" s="633" t="n">
        <v>2096</v>
      </c>
      <c r="C2097" s="0" t="n">
        <v>2087</v>
      </c>
      <c r="D2097" s="0" t="n">
        <v>2085</v>
      </c>
    </row>
    <row r="2098" customFormat="false" ht="13.8" hidden="false" customHeight="false" outlineLevel="0" collapsed="false">
      <c r="B2098" s="633" t="n">
        <v>2097</v>
      </c>
      <c r="C2098" s="0" t="n">
        <v>2088</v>
      </c>
      <c r="D2098" s="0" t="n">
        <v>2086</v>
      </c>
    </row>
    <row r="2099" customFormat="false" ht="13.8" hidden="false" customHeight="false" outlineLevel="0" collapsed="false">
      <c r="B2099" s="633" t="n">
        <v>2098</v>
      </c>
      <c r="C2099" s="0" t="n">
        <v>2089</v>
      </c>
      <c r="D2099" s="0" t="n">
        <v>2087</v>
      </c>
    </row>
    <row r="2100" customFormat="false" ht="13.8" hidden="false" customHeight="false" outlineLevel="0" collapsed="false">
      <c r="B2100" s="633" t="n">
        <v>2099</v>
      </c>
      <c r="C2100" s="0" t="n">
        <v>2090</v>
      </c>
      <c r="D2100" s="0" t="n">
        <v>2088</v>
      </c>
    </row>
    <row r="2101" customFormat="false" ht="13.8" hidden="false" customHeight="false" outlineLevel="0" collapsed="false">
      <c r="B2101" s="633" t="n">
        <v>2100</v>
      </c>
      <c r="C2101" s="0" t="n">
        <v>2091</v>
      </c>
      <c r="D2101" s="0" t="n">
        <v>2089</v>
      </c>
    </row>
    <row r="2102" customFormat="false" ht="13.8" hidden="false" customHeight="false" outlineLevel="0" collapsed="false">
      <c r="B2102" s="633" t="n">
        <v>2101</v>
      </c>
      <c r="C2102" s="0" t="n">
        <v>2092</v>
      </c>
      <c r="D2102" s="0" t="n">
        <v>2090</v>
      </c>
    </row>
    <row r="2103" customFormat="false" ht="13.8" hidden="false" customHeight="false" outlineLevel="0" collapsed="false">
      <c r="B2103" s="633" t="n">
        <v>2102</v>
      </c>
      <c r="C2103" s="0" t="n">
        <v>2093</v>
      </c>
      <c r="D2103" s="0" t="n">
        <v>2091</v>
      </c>
    </row>
    <row r="2104" customFormat="false" ht="13.8" hidden="false" customHeight="false" outlineLevel="0" collapsed="false">
      <c r="B2104" s="633" t="n">
        <v>2103</v>
      </c>
      <c r="C2104" s="0" t="n">
        <v>2094</v>
      </c>
      <c r="D2104" s="0" t="n">
        <v>2092</v>
      </c>
    </row>
    <row r="2105" customFormat="false" ht="13.8" hidden="false" customHeight="false" outlineLevel="0" collapsed="false">
      <c r="B2105" s="633" t="n">
        <v>2104</v>
      </c>
      <c r="C2105" s="0" t="n">
        <v>2095</v>
      </c>
      <c r="D2105" s="0" t="n">
        <v>2093</v>
      </c>
    </row>
    <row r="2106" customFormat="false" ht="13.8" hidden="false" customHeight="false" outlineLevel="0" collapsed="false">
      <c r="B2106" s="633" t="n">
        <v>2105</v>
      </c>
      <c r="C2106" s="0" t="n">
        <v>2096</v>
      </c>
      <c r="D2106" s="0" t="n">
        <v>2094</v>
      </c>
    </row>
    <row r="2107" customFormat="false" ht="13.8" hidden="false" customHeight="false" outlineLevel="0" collapsed="false">
      <c r="B2107" s="633" t="n">
        <v>2106</v>
      </c>
      <c r="C2107" s="0" t="n">
        <v>2097</v>
      </c>
      <c r="D2107" s="0" t="n">
        <v>2095</v>
      </c>
    </row>
    <row r="2108" customFormat="false" ht="13.8" hidden="false" customHeight="false" outlineLevel="0" collapsed="false">
      <c r="B2108" s="633" t="n">
        <v>2107</v>
      </c>
      <c r="C2108" s="0" t="n">
        <v>2098</v>
      </c>
      <c r="D2108" s="0" t="n">
        <v>2096</v>
      </c>
    </row>
    <row r="2109" customFormat="false" ht="13.8" hidden="false" customHeight="false" outlineLevel="0" collapsed="false">
      <c r="B2109" s="633" t="n">
        <v>2108</v>
      </c>
      <c r="C2109" s="0" t="n">
        <v>2099</v>
      </c>
      <c r="D2109" s="0" t="n">
        <v>2097</v>
      </c>
    </row>
    <row r="2110" customFormat="false" ht="13.8" hidden="false" customHeight="false" outlineLevel="0" collapsed="false">
      <c r="B2110" s="633" t="n">
        <v>2109</v>
      </c>
      <c r="C2110" s="0" t="n">
        <v>2100</v>
      </c>
      <c r="D2110" s="0" t="n">
        <v>2098</v>
      </c>
    </row>
    <row r="2111" customFormat="false" ht="13.8" hidden="false" customHeight="false" outlineLevel="0" collapsed="false">
      <c r="B2111" s="633" t="n">
        <v>2110</v>
      </c>
      <c r="C2111" s="0" t="n">
        <v>2101</v>
      </c>
      <c r="D2111" s="0" t="n">
        <v>2099</v>
      </c>
      <c r="G2111" s="0" t="n">
        <v>2102</v>
      </c>
      <c r="H2111" s="0" t="n">
        <v>20</v>
      </c>
      <c r="I2111" s="0" t="n">
        <v>2099</v>
      </c>
      <c r="P2111" s="0" t="n">
        <v>8</v>
      </c>
    </row>
    <row r="2112" customFormat="false" ht="13.8" hidden="false" customHeight="false" outlineLevel="0" collapsed="false">
      <c r="B2112" s="633" t="n">
        <v>2111</v>
      </c>
      <c r="C2112" s="0" t="n">
        <v>2102</v>
      </c>
      <c r="D2112" s="0" t="n">
        <v>2100</v>
      </c>
    </row>
    <row r="2113" customFormat="false" ht="13.8" hidden="false" customHeight="false" outlineLevel="0" collapsed="false">
      <c r="B2113" s="633" t="n">
        <v>2112</v>
      </c>
      <c r="C2113" s="0" t="n">
        <v>2103</v>
      </c>
      <c r="D2113" s="0" t="n">
        <v>2101</v>
      </c>
    </row>
    <row r="2114" customFormat="false" ht="13.8" hidden="false" customHeight="false" outlineLevel="0" collapsed="false">
      <c r="B2114" s="633" t="n">
        <v>2113</v>
      </c>
      <c r="C2114" s="0" t="n">
        <v>2104</v>
      </c>
      <c r="D2114" s="0" t="n">
        <v>2102</v>
      </c>
    </row>
    <row r="2115" customFormat="false" ht="13.8" hidden="false" customHeight="false" outlineLevel="0" collapsed="false">
      <c r="B2115" s="633" t="n">
        <v>2114</v>
      </c>
      <c r="C2115" s="0" t="n">
        <v>2105</v>
      </c>
      <c r="D2115" s="0" t="n">
        <v>2103</v>
      </c>
    </row>
    <row r="2116" customFormat="false" ht="13.8" hidden="false" customHeight="false" outlineLevel="0" collapsed="false">
      <c r="B2116" s="633" t="n">
        <v>2115</v>
      </c>
      <c r="C2116" s="0" t="n">
        <v>2106</v>
      </c>
      <c r="D2116" s="0" t="n">
        <v>2104</v>
      </c>
    </row>
    <row r="2117" customFormat="false" ht="13.8" hidden="false" customHeight="false" outlineLevel="0" collapsed="false">
      <c r="B2117" s="633" t="n">
        <v>2116</v>
      </c>
      <c r="C2117" s="0" t="n">
        <v>2107</v>
      </c>
      <c r="D2117" s="0" t="n">
        <v>2105</v>
      </c>
    </row>
    <row r="2118" customFormat="false" ht="13.8" hidden="false" customHeight="false" outlineLevel="0" collapsed="false">
      <c r="B2118" s="633" t="n">
        <v>2117</v>
      </c>
      <c r="C2118" s="0" t="n">
        <v>2108</v>
      </c>
      <c r="D2118" s="0" t="n">
        <v>2106</v>
      </c>
    </row>
    <row r="2119" customFormat="false" ht="13.8" hidden="false" customHeight="false" outlineLevel="0" collapsed="false">
      <c r="B2119" s="633" t="n">
        <v>2118</v>
      </c>
      <c r="C2119" s="0" t="n">
        <v>2109</v>
      </c>
      <c r="D2119" s="0" t="n">
        <v>2107</v>
      </c>
    </row>
    <row r="2120" customFormat="false" ht="13.8" hidden="false" customHeight="false" outlineLevel="0" collapsed="false">
      <c r="B2120" s="633" t="n">
        <v>2119</v>
      </c>
      <c r="C2120" s="0" t="n">
        <v>2110</v>
      </c>
      <c r="D2120" s="0" t="n">
        <v>2108</v>
      </c>
    </row>
    <row r="2121" customFormat="false" ht="13.8" hidden="false" customHeight="false" outlineLevel="0" collapsed="false">
      <c r="B2121" s="633" t="n">
        <v>2120</v>
      </c>
      <c r="C2121" s="0" t="n">
        <v>2111</v>
      </c>
      <c r="D2121" s="0" t="n">
        <v>2109</v>
      </c>
    </row>
    <row r="2122" customFormat="false" ht="13.8" hidden="false" customHeight="false" outlineLevel="0" collapsed="false">
      <c r="B2122" s="633" t="n">
        <v>2121</v>
      </c>
      <c r="C2122" s="0" t="n">
        <v>2112</v>
      </c>
      <c r="D2122" s="0" t="n">
        <v>2110</v>
      </c>
    </row>
    <row r="2123" customFormat="false" ht="13.8" hidden="false" customHeight="false" outlineLevel="0" collapsed="false">
      <c r="B2123" s="633" t="n">
        <v>2122</v>
      </c>
      <c r="C2123" s="0" t="n">
        <v>2113</v>
      </c>
      <c r="D2123" s="0" t="n">
        <v>2111</v>
      </c>
    </row>
    <row r="2124" customFormat="false" ht="13.8" hidden="false" customHeight="false" outlineLevel="0" collapsed="false">
      <c r="B2124" s="633" t="n">
        <v>2123</v>
      </c>
      <c r="C2124" s="0" t="n">
        <v>2114</v>
      </c>
      <c r="D2124" s="0" t="n">
        <v>2112</v>
      </c>
    </row>
    <row r="2125" customFormat="false" ht="13.8" hidden="false" customHeight="false" outlineLevel="0" collapsed="false">
      <c r="B2125" s="633" t="n">
        <v>2124</v>
      </c>
      <c r="C2125" s="0" t="n">
        <v>2115</v>
      </c>
      <c r="D2125" s="0" t="n">
        <v>2113</v>
      </c>
    </row>
    <row r="2126" customFormat="false" ht="13.8" hidden="false" customHeight="false" outlineLevel="0" collapsed="false">
      <c r="B2126" s="633" t="n">
        <v>2125</v>
      </c>
      <c r="C2126" s="0" t="n">
        <v>2116</v>
      </c>
      <c r="D2126" s="0" t="n">
        <v>2114</v>
      </c>
    </row>
    <row r="2127" customFormat="false" ht="13.8" hidden="false" customHeight="false" outlineLevel="0" collapsed="false">
      <c r="B2127" s="633" t="n">
        <v>2126</v>
      </c>
      <c r="C2127" s="0" t="n">
        <v>2117</v>
      </c>
      <c r="D2127" s="0" t="n">
        <v>2115</v>
      </c>
    </row>
    <row r="2128" customFormat="false" ht="13.8" hidden="false" customHeight="false" outlineLevel="0" collapsed="false">
      <c r="B2128" s="633" t="n">
        <v>2127</v>
      </c>
      <c r="C2128" s="0" t="n">
        <v>2118</v>
      </c>
      <c r="D2128" s="0" t="n">
        <v>2116</v>
      </c>
    </row>
    <row r="2129" customFormat="false" ht="13.8" hidden="false" customHeight="false" outlineLevel="0" collapsed="false">
      <c r="B2129" s="633" t="n">
        <v>2128</v>
      </c>
      <c r="C2129" s="0" t="n">
        <v>2119</v>
      </c>
      <c r="D2129" s="0" t="n">
        <v>2117</v>
      </c>
    </row>
    <row r="2130" customFormat="false" ht="13.8" hidden="false" customHeight="false" outlineLevel="0" collapsed="false">
      <c r="B2130" s="633" t="n">
        <v>2129</v>
      </c>
      <c r="C2130" s="0" t="n">
        <v>2120</v>
      </c>
      <c r="D2130" s="0" t="n">
        <v>2118</v>
      </c>
    </row>
    <row r="2131" customFormat="false" ht="13.8" hidden="false" customHeight="false" outlineLevel="0" collapsed="false">
      <c r="B2131" s="633" t="n">
        <v>2130</v>
      </c>
      <c r="C2131" s="0" t="n">
        <v>2121</v>
      </c>
      <c r="D2131" s="0" t="n">
        <v>2119</v>
      </c>
    </row>
    <row r="2132" customFormat="false" ht="13.8" hidden="false" customHeight="false" outlineLevel="0" collapsed="false">
      <c r="B2132" s="633" t="n">
        <v>2131</v>
      </c>
      <c r="C2132" s="0" t="n">
        <v>2122</v>
      </c>
      <c r="D2132" s="0" t="n">
        <v>2120</v>
      </c>
    </row>
    <row r="2133" customFormat="false" ht="13.8" hidden="false" customHeight="false" outlineLevel="0" collapsed="false">
      <c r="B2133" s="633" t="n">
        <v>2132</v>
      </c>
      <c r="C2133" s="0" t="n">
        <v>2123</v>
      </c>
      <c r="D2133" s="0" t="n">
        <v>2121</v>
      </c>
    </row>
    <row r="2134" customFormat="false" ht="13.8" hidden="false" customHeight="false" outlineLevel="0" collapsed="false">
      <c r="B2134" s="633" t="n">
        <v>2133</v>
      </c>
      <c r="C2134" s="0" t="n">
        <v>2124</v>
      </c>
      <c r="D2134" s="0" t="n">
        <v>2122</v>
      </c>
    </row>
    <row r="2135" customFormat="false" ht="13.8" hidden="false" customHeight="false" outlineLevel="0" collapsed="false">
      <c r="B2135" s="633" t="n">
        <v>2134</v>
      </c>
      <c r="C2135" s="0" t="n">
        <v>2125</v>
      </c>
      <c r="D2135" s="0" t="n">
        <v>2123</v>
      </c>
    </row>
    <row r="2136" customFormat="false" ht="13.8" hidden="false" customHeight="false" outlineLevel="0" collapsed="false">
      <c r="B2136" s="633" t="n">
        <v>2135</v>
      </c>
      <c r="C2136" s="0" t="n">
        <v>2126</v>
      </c>
      <c r="D2136" s="0" t="n">
        <v>2124</v>
      </c>
    </row>
    <row r="2137" customFormat="false" ht="13.8" hidden="false" customHeight="false" outlineLevel="0" collapsed="false">
      <c r="B2137" s="633" t="n">
        <v>2136</v>
      </c>
      <c r="C2137" s="0" t="n">
        <v>2127</v>
      </c>
      <c r="D2137" s="0" t="n">
        <v>2125</v>
      </c>
    </row>
    <row r="2138" customFormat="false" ht="13.8" hidden="false" customHeight="false" outlineLevel="0" collapsed="false">
      <c r="B2138" s="633" t="n">
        <v>2137</v>
      </c>
      <c r="C2138" s="0" t="n">
        <v>2128</v>
      </c>
      <c r="D2138" s="0" t="n">
        <v>2126</v>
      </c>
    </row>
    <row r="2139" customFormat="false" ht="13.8" hidden="false" customHeight="false" outlineLevel="0" collapsed="false">
      <c r="B2139" s="633" t="n">
        <v>2138</v>
      </c>
      <c r="C2139" s="0" t="n">
        <v>2129</v>
      </c>
      <c r="D2139" s="0" t="n">
        <v>2127</v>
      </c>
    </row>
    <row r="2140" customFormat="false" ht="13.8" hidden="false" customHeight="false" outlineLevel="0" collapsed="false">
      <c r="B2140" s="633" t="n">
        <v>2139</v>
      </c>
      <c r="C2140" s="0" t="n">
        <v>2130</v>
      </c>
      <c r="D2140" s="0" t="n">
        <v>2128</v>
      </c>
    </row>
    <row r="2141" customFormat="false" ht="13.8" hidden="false" customHeight="false" outlineLevel="0" collapsed="false">
      <c r="B2141" s="633" t="n">
        <v>2140</v>
      </c>
      <c r="C2141" s="0" t="n">
        <v>2131</v>
      </c>
      <c r="D2141" s="0" t="n">
        <v>2129</v>
      </c>
    </row>
    <row r="2142" customFormat="false" ht="13.8" hidden="false" customHeight="false" outlineLevel="0" collapsed="false">
      <c r="B2142" s="633" t="n">
        <v>2141</v>
      </c>
      <c r="C2142" s="0" t="n">
        <v>2132</v>
      </c>
      <c r="D2142" s="0" t="n">
        <v>2130</v>
      </c>
    </row>
    <row r="2143" customFormat="false" ht="13.8" hidden="false" customHeight="false" outlineLevel="0" collapsed="false">
      <c r="B2143" s="633" t="n">
        <v>2142</v>
      </c>
      <c r="C2143" s="0" t="n">
        <v>2133</v>
      </c>
      <c r="D2143" s="0" t="n">
        <v>2131</v>
      </c>
    </row>
    <row r="2144" customFormat="false" ht="13.8" hidden="false" customHeight="false" outlineLevel="0" collapsed="false">
      <c r="B2144" s="633" t="n">
        <v>2143</v>
      </c>
      <c r="C2144" s="0" t="n">
        <v>2134</v>
      </c>
      <c r="D2144" s="0" t="n">
        <v>2132</v>
      </c>
    </row>
    <row r="2145" customFormat="false" ht="13.8" hidden="false" customHeight="false" outlineLevel="0" collapsed="false">
      <c r="B2145" s="633" t="n">
        <v>2144</v>
      </c>
      <c r="C2145" s="0" t="n">
        <v>2135</v>
      </c>
      <c r="D2145" s="0" t="n">
        <v>2133</v>
      </c>
    </row>
    <row r="2146" customFormat="false" ht="13.8" hidden="false" customHeight="false" outlineLevel="0" collapsed="false">
      <c r="B2146" s="633" t="n">
        <v>2145</v>
      </c>
      <c r="C2146" s="0" t="n">
        <v>2136</v>
      </c>
      <c r="D2146" s="0" t="n">
        <v>2134</v>
      </c>
    </row>
    <row r="2147" customFormat="false" ht="13.8" hidden="false" customHeight="false" outlineLevel="0" collapsed="false">
      <c r="B2147" s="633" t="n">
        <v>2146</v>
      </c>
      <c r="C2147" s="0" t="n">
        <v>2137</v>
      </c>
      <c r="D2147" s="0" t="n">
        <v>2135</v>
      </c>
    </row>
    <row r="2148" customFormat="false" ht="13.8" hidden="false" customHeight="false" outlineLevel="0" collapsed="false">
      <c r="B2148" s="633" t="n">
        <v>2147</v>
      </c>
      <c r="C2148" s="0" t="n">
        <v>2138</v>
      </c>
      <c r="D2148" s="0" t="n">
        <v>2136</v>
      </c>
    </row>
    <row r="2149" customFormat="false" ht="13.8" hidden="false" customHeight="false" outlineLevel="0" collapsed="false">
      <c r="B2149" s="633" t="n">
        <v>2148</v>
      </c>
      <c r="C2149" s="0" t="n">
        <v>2139</v>
      </c>
      <c r="D2149" s="0" t="n">
        <v>2137</v>
      </c>
    </row>
    <row r="2150" customFormat="false" ht="13.8" hidden="false" customHeight="false" outlineLevel="0" collapsed="false">
      <c r="B2150" s="633" t="n">
        <v>2149</v>
      </c>
      <c r="C2150" s="0" t="n">
        <v>2140</v>
      </c>
      <c r="D2150" s="0" t="n">
        <v>2138</v>
      </c>
    </row>
    <row r="2151" customFormat="false" ht="13.8" hidden="false" customHeight="false" outlineLevel="0" collapsed="false">
      <c r="B2151" s="633" t="n">
        <v>2150</v>
      </c>
      <c r="C2151" s="0" t="n">
        <v>2141</v>
      </c>
      <c r="D2151" s="0" t="n">
        <v>2139</v>
      </c>
    </row>
    <row r="2152" customFormat="false" ht="13.8" hidden="false" customHeight="false" outlineLevel="0" collapsed="false">
      <c r="B2152" s="633" t="n">
        <v>2151</v>
      </c>
      <c r="C2152" s="0" t="n">
        <v>2142</v>
      </c>
      <c r="D2152" s="0" t="n">
        <v>2140</v>
      </c>
    </row>
    <row r="2153" customFormat="false" ht="13.8" hidden="false" customHeight="false" outlineLevel="0" collapsed="false">
      <c r="B2153" s="633" t="n">
        <v>2152</v>
      </c>
      <c r="C2153" s="0" t="n">
        <v>2143</v>
      </c>
      <c r="D2153" s="0" t="n">
        <v>2141</v>
      </c>
    </row>
    <row r="2154" customFormat="false" ht="13.8" hidden="false" customHeight="false" outlineLevel="0" collapsed="false">
      <c r="B2154" s="633" t="n">
        <v>2153</v>
      </c>
      <c r="C2154" s="0" t="n">
        <v>2144</v>
      </c>
      <c r="D2154" s="0" t="n">
        <v>2142</v>
      </c>
    </row>
    <row r="2155" customFormat="false" ht="13.8" hidden="false" customHeight="false" outlineLevel="0" collapsed="false">
      <c r="B2155" s="633" t="n">
        <v>2154</v>
      </c>
      <c r="C2155" s="0" t="n">
        <v>2145</v>
      </c>
      <c r="D2155" s="0" t="n">
        <v>2143</v>
      </c>
    </row>
    <row r="2156" customFormat="false" ht="13.8" hidden="false" customHeight="false" outlineLevel="0" collapsed="false">
      <c r="B2156" s="633" t="n">
        <v>2155</v>
      </c>
      <c r="C2156" s="0" t="n">
        <v>2146</v>
      </c>
      <c r="D2156" s="0" t="n">
        <v>2144</v>
      </c>
    </row>
    <row r="2157" customFormat="false" ht="13.8" hidden="false" customHeight="false" outlineLevel="0" collapsed="false">
      <c r="B2157" s="633" t="n">
        <v>2156</v>
      </c>
      <c r="C2157" s="0" t="n">
        <v>2147</v>
      </c>
      <c r="D2157" s="0" t="n">
        <v>2145</v>
      </c>
    </row>
    <row r="2158" customFormat="false" ht="13.8" hidden="false" customHeight="false" outlineLevel="0" collapsed="false">
      <c r="B2158" s="633" t="n">
        <v>2157</v>
      </c>
      <c r="C2158" s="0" t="n">
        <v>2148</v>
      </c>
      <c r="D2158" s="0" t="n">
        <v>2146</v>
      </c>
    </row>
    <row r="2159" customFormat="false" ht="13.8" hidden="false" customHeight="false" outlineLevel="0" collapsed="false">
      <c r="B2159" s="633" t="n">
        <v>2158</v>
      </c>
      <c r="C2159" s="0" t="n">
        <v>2149</v>
      </c>
      <c r="D2159" s="0" t="n">
        <v>2147</v>
      </c>
    </row>
    <row r="2160" customFormat="false" ht="13.8" hidden="false" customHeight="false" outlineLevel="0" collapsed="false">
      <c r="B2160" s="633" t="n">
        <v>2159</v>
      </c>
      <c r="C2160" s="0" t="n">
        <v>2150</v>
      </c>
      <c r="D2160" s="0" t="n">
        <v>2148</v>
      </c>
    </row>
    <row r="2161" customFormat="false" ht="13.8" hidden="false" customHeight="false" outlineLevel="0" collapsed="false">
      <c r="B2161" s="633" t="n">
        <v>2160</v>
      </c>
      <c r="C2161" s="0" t="n">
        <v>2151</v>
      </c>
      <c r="D2161" s="0" t="n">
        <v>2149</v>
      </c>
    </row>
    <row r="2162" customFormat="false" ht="13.8" hidden="false" customHeight="false" outlineLevel="0" collapsed="false">
      <c r="B2162" s="633" t="n">
        <v>2161</v>
      </c>
      <c r="C2162" s="0" t="n">
        <v>2152</v>
      </c>
      <c r="D2162" s="0" t="n">
        <v>2150</v>
      </c>
    </row>
    <row r="2163" customFormat="false" ht="13.8" hidden="false" customHeight="false" outlineLevel="0" collapsed="false">
      <c r="B2163" s="633" t="n">
        <v>2162</v>
      </c>
      <c r="C2163" s="0" t="n">
        <v>2153</v>
      </c>
      <c r="D2163" s="0" t="n">
        <v>2151</v>
      </c>
    </row>
    <row r="2164" customFormat="false" ht="13.8" hidden="false" customHeight="false" outlineLevel="0" collapsed="false">
      <c r="B2164" s="633" t="n">
        <v>2163</v>
      </c>
      <c r="C2164" s="0" t="n">
        <v>2154</v>
      </c>
      <c r="D2164" s="0" t="n">
        <v>2152</v>
      </c>
    </row>
    <row r="2165" customFormat="false" ht="13.8" hidden="false" customHeight="false" outlineLevel="0" collapsed="false">
      <c r="B2165" s="633" t="n">
        <v>2164</v>
      </c>
      <c r="C2165" s="0" t="n">
        <v>2155</v>
      </c>
      <c r="D2165" s="0" t="n">
        <v>2153</v>
      </c>
    </row>
    <row r="2166" customFormat="false" ht="13.8" hidden="false" customHeight="false" outlineLevel="0" collapsed="false">
      <c r="B2166" s="633" t="n">
        <v>2165</v>
      </c>
      <c r="C2166" s="0" t="n">
        <v>2156</v>
      </c>
      <c r="D2166" s="0" t="n">
        <v>2154</v>
      </c>
    </row>
    <row r="2167" customFormat="false" ht="13.8" hidden="false" customHeight="false" outlineLevel="0" collapsed="false">
      <c r="B2167" s="633" t="n">
        <v>2166</v>
      </c>
      <c r="C2167" s="0" t="n">
        <v>2157</v>
      </c>
      <c r="D2167" s="0" t="n">
        <v>2155</v>
      </c>
    </row>
    <row r="2168" customFormat="false" ht="13.8" hidden="false" customHeight="false" outlineLevel="0" collapsed="false">
      <c r="B2168" s="633" t="n">
        <v>2167</v>
      </c>
      <c r="C2168" s="0" t="n">
        <v>2158</v>
      </c>
      <c r="D2168" s="0" t="n">
        <v>2156</v>
      </c>
    </row>
    <row r="2169" customFormat="false" ht="13.8" hidden="false" customHeight="false" outlineLevel="0" collapsed="false">
      <c r="B2169" s="633" t="n">
        <v>2168</v>
      </c>
      <c r="C2169" s="0" t="n">
        <v>2159</v>
      </c>
      <c r="D2169" s="0" t="n">
        <v>2157</v>
      </c>
    </row>
    <row r="2170" customFormat="false" ht="13.8" hidden="false" customHeight="false" outlineLevel="0" collapsed="false">
      <c r="B2170" s="633" t="n">
        <v>2169</v>
      </c>
      <c r="C2170" s="0" t="n">
        <v>2160</v>
      </c>
      <c r="D2170" s="0" t="n">
        <v>2158</v>
      </c>
    </row>
    <row r="2171" customFormat="false" ht="13.8" hidden="false" customHeight="false" outlineLevel="0" collapsed="false">
      <c r="B2171" s="633" t="n">
        <v>2170</v>
      </c>
      <c r="C2171" s="0" t="n">
        <v>2161</v>
      </c>
      <c r="D2171" s="0" t="n">
        <v>2159</v>
      </c>
      <c r="O2171" s="0" t="n">
        <v>2</v>
      </c>
      <c r="P2171" s="0" t="n">
        <v>68</v>
      </c>
    </row>
    <row r="2172" customFormat="false" ht="13.8" hidden="false" customHeight="false" outlineLevel="0" collapsed="false">
      <c r="B2172" s="633" t="n">
        <v>2171</v>
      </c>
      <c r="C2172" s="0" t="n">
        <v>2162</v>
      </c>
      <c r="D2172" s="0" t="n">
        <v>2160</v>
      </c>
    </row>
    <row r="2173" customFormat="false" ht="13.8" hidden="false" customHeight="false" outlineLevel="0" collapsed="false">
      <c r="B2173" s="633" t="n">
        <v>2172</v>
      </c>
      <c r="C2173" s="0" t="n">
        <v>2163</v>
      </c>
      <c r="D2173" s="0" t="n">
        <v>2161</v>
      </c>
    </row>
    <row r="2174" customFormat="false" ht="13.8" hidden="false" customHeight="false" outlineLevel="0" collapsed="false">
      <c r="B2174" s="633" t="n">
        <v>2173</v>
      </c>
      <c r="C2174" s="0" t="n">
        <v>2164</v>
      </c>
      <c r="D2174" s="0" t="n">
        <v>2162</v>
      </c>
    </row>
    <row r="2175" customFormat="false" ht="13.8" hidden="false" customHeight="false" outlineLevel="0" collapsed="false">
      <c r="B2175" s="633" t="n">
        <v>2174</v>
      </c>
      <c r="C2175" s="0" t="n">
        <v>2165</v>
      </c>
      <c r="D2175" s="0" t="n">
        <v>2163</v>
      </c>
    </row>
    <row r="2176" customFormat="false" ht="13.8" hidden="false" customHeight="false" outlineLevel="0" collapsed="false">
      <c r="B2176" s="633" t="n">
        <v>2175</v>
      </c>
      <c r="C2176" s="0" t="n">
        <v>2166</v>
      </c>
      <c r="D2176" s="0" t="n">
        <v>2164</v>
      </c>
    </row>
    <row r="2177" customFormat="false" ht="13.8" hidden="false" customHeight="false" outlineLevel="0" collapsed="false">
      <c r="B2177" s="633" t="n">
        <v>2176</v>
      </c>
      <c r="C2177" s="0" t="n">
        <v>2167</v>
      </c>
      <c r="D2177" s="0" t="n">
        <v>2165</v>
      </c>
    </row>
    <row r="2178" customFormat="false" ht="13.8" hidden="false" customHeight="false" outlineLevel="0" collapsed="false">
      <c r="B2178" s="633" t="n">
        <v>2177</v>
      </c>
      <c r="C2178" s="0" t="n">
        <v>2168</v>
      </c>
      <c r="D2178" s="0" t="n">
        <v>2166</v>
      </c>
    </row>
    <row r="2179" customFormat="false" ht="13.8" hidden="false" customHeight="false" outlineLevel="0" collapsed="false">
      <c r="B2179" s="633" t="n">
        <v>2178</v>
      </c>
      <c r="C2179" s="0" t="n">
        <v>2169</v>
      </c>
      <c r="D2179" s="0" t="n">
        <v>2167</v>
      </c>
    </row>
    <row r="2180" customFormat="false" ht="13.8" hidden="false" customHeight="false" outlineLevel="0" collapsed="false">
      <c r="B2180" s="633" t="n">
        <v>2179</v>
      </c>
      <c r="C2180" s="0" t="n">
        <v>2170</v>
      </c>
      <c r="D2180" s="0" t="n">
        <v>2168</v>
      </c>
    </row>
    <row r="2181" customFormat="false" ht="13.8" hidden="false" customHeight="false" outlineLevel="0" collapsed="false">
      <c r="B2181" s="633" t="n">
        <v>2180</v>
      </c>
      <c r="C2181" s="0" t="n">
        <v>2171</v>
      </c>
      <c r="D2181" s="0" t="n">
        <v>2169</v>
      </c>
    </row>
    <row r="2182" customFormat="false" ht="13.8" hidden="false" customHeight="false" outlineLevel="0" collapsed="false">
      <c r="B2182" s="633" t="n">
        <v>2181</v>
      </c>
      <c r="C2182" s="0" t="n">
        <v>2172</v>
      </c>
      <c r="D2182" s="0" t="n">
        <v>2170</v>
      </c>
    </row>
    <row r="2183" customFormat="false" ht="13.8" hidden="false" customHeight="false" outlineLevel="0" collapsed="false">
      <c r="B2183" s="633" t="n">
        <v>2182</v>
      </c>
      <c r="C2183" s="0" t="n">
        <v>2173</v>
      </c>
      <c r="D2183" s="0" t="n">
        <v>2171</v>
      </c>
    </row>
    <row r="2184" customFormat="false" ht="13.8" hidden="false" customHeight="false" outlineLevel="0" collapsed="false">
      <c r="B2184" s="633" t="n">
        <v>2183</v>
      </c>
      <c r="C2184" s="0" t="n">
        <v>2174</v>
      </c>
      <c r="D2184" s="0" t="n">
        <v>2172</v>
      </c>
    </row>
    <row r="2185" customFormat="false" ht="13.8" hidden="false" customHeight="false" outlineLevel="0" collapsed="false">
      <c r="B2185" s="633" t="n">
        <v>2184</v>
      </c>
      <c r="C2185" s="0" t="n">
        <v>2175</v>
      </c>
      <c r="D2185" s="0" t="n">
        <v>2173</v>
      </c>
    </row>
    <row r="2186" customFormat="false" ht="13.8" hidden="false" customHeight="false" outlineLevel="0" collapsed="false">
      <c r="B2186" s="633" t="n">
        <v>2185</v>
      </c>
      <c r="C2186" s="0" t="n">
        <v>2176</v>
      </c>
      <c r="D2186" s="0" t="n">
        <v>2174</v>
      </c>
    </row>
    <row r="2187" customFormat="false" ht="13.8" hidden="false" customHeight="false" outlineLevel="0" collapsed="false">
      <c r="B2187" s="633" t="n">
        <v>2186</v>
      </c>
      <c r="C2187" s="0" t="n">
        <v>2177</v>
      </c>
      <c r="D2187" s="0" t="n">
        <v>2175</v>
      </c>
    </row>
    <row r="2188" customFormat="false" ht="13.8" hidden="false" customHeight="false" outlineLevel="0" collapsed="false">
      <c r="B2188" s="633" t="n">
        <v>2187</v>
      </c>
      <c r="C2188" s="0" t="n">
        <v>2178</v>
      </c>
      <c r="D2188" s="0" t="n">
        <v>2176</v>
      </c>
    </row>
    <row r="2189" customFormat="false" ht="13.8" hidden="false" customHeight="false" outlineLevel="0" collapsed="false">
      <c r="B2189" s="633" t="n">
        <v>2188</v>
      </c>
      <c r="C2189" s="0" t="n">
        <v>2179</v>
      </c>
      <c r="D2189" s="0" t="n">
        <v>2177</v>
      </c>
    </row>
    <row r="2190" customFormat="false" ht="13.8" hidden="false" customHeight="false" outlineLevel="0" collapsed="false">
      <c r="B2190" s="633" t="n">
        <v>2189</v>
      </c>
      <c r="C2190" s="0" t="n">
        <v>2180</v>
      </c>
      <c r="D2190" s="0" t="n">
        <v>2178</v>
      </c>
    </row>
    <row r="2191" customFormat="false" ht="13.8" hidden="false" customHeight="false" outlineLevel="0" collapsed="false">
      <c r="B2191" s="633" t="n">
        <v>2190</v>
      </c>
      <c r="C2191" s="0" t="n">
        <v>2181</v>
      </c>
      <c r="D2191" s="0" t="n">
        <v>2179</v>
      </c>
    </row>
    <row r="2192" customFormat="false" ht="13.8" hidden="false" customHeight="false" outlineLevel="0" collapsed="false">
      <c r="B2192" s="633" t="n">
        <v>2191</v>
      </c>
      <c r="C2192" s="0" t="n">
        <v>2182</v>
      </c>
      <c r="D2192" s="0" t="n">
        <v>2180</v>
      </c>
    </row>
    <row r="2193" customFormat="false" ht="13.8" hidden="false" customHeight="false" outlineLevel="0" collapsed="false">
      <c r="B2193" s="633" t="n">
        <v>2192</v>
      </c>
      <c r="C2193" s="0" t="n">
        <v>2183</v>
      </c>
      <c r="D2193" s="0" t="n">
        <v>2181</v>
      </c>
    </row>
    <row r="2194" customFormat="false" ht="13.8" hidden="false" customHeight="false" outlineLevel="0" collapsed="false">
      <c r="B2194" s="633" t="n">
        <v>2193</v>
      </c>
      <c r="C2194" s="0" t="n">
        <v>2184</v>
      </c>
      <c r="D2194" s="0" t="n">
        <v>2182</v>
      </c>
    </row>
    <row r="2195" customFormat="false" ht="13.8" hidden="false" customHeight="false" outlineLevel="0" collapsed="false">
      <c r="B2195" s="633" t="n">
        <v>2194</v>
      </c>
      <c r="C2195" s="0" t="n">
        <v>2185</v>
      </c>
      <c r="D2195" s="0" t="n">
        <v>2183</v>
      </c>
    </row>
    <row r="2196" customFormat="false" ht="13.8" hidden="false" customHeight="false" outlineLevel="0" collapsed="false">
      <c r="B2196" s="633" t="n">
        <v>2195</v>
      </c>
      <c r="C2196" s="0" t="n">
        <v>2186</v>
      </c>
      <c r="D2196" s="0" t="n">
        <v>2184</v>
      </c>
    </row>
    <row r="2197" customFormat="false" ht="13.8" hidden="false" customHeight="false" outlineLevel="0" collapsed="false">
      <c r="B2197" s="633" t="n">
        <v>2196</v>
      </c>
      <c r="C2197" s="0" t="n">
        <v>2187</v>
      </c>
      <c r="D2197" s="0" t="n">
        <v>2185</v>
      </c>
    </row>
    <row r="2198" customFormat="false" ht="13.8" hidden="false" customHeight="false" outlineLevel="0" collapsed="false">
      <c r="B2198" s="633" t="n">
        <v>2197</v>
      </c>
      <c r="C2198" s="0" t="n">
        <v>2188</v>
      </c>
      <c r="D2198" s="0" t="n">
        <v>2186</v>
      </c>
    </row>
    <row r="2199" customFormat="false" ht="13.8" hidden="false" customHeight="false" outlineLevel="0" collapsed="false">
      <c r="B2199" s="633" t="n">
        <v>2198</v>
      </c>
      <c r="C2199" s="0" t="n">
        <v>2189</v>
      </c>
      <c r="D2199" s="0" t="n">
        <v>2187</v>
      </c>
    </row>
    <row r="2200" customFormat="false" ht="13.8" hidden="false" customHeight="false" outlineLevel="0" collapsed="false">
      <c r="B2200" s="633" t="n">
        <v>2199</v>
      </c>
      <c r="C2200" s="0" t="n">
        <v>2190</v>
      </c>
      <c r="D2200" s="0" t="n">
        <v>2188</v>
      </c>
    </row>
    <row r="2201" customFormat="false" ht="13.8" hidden="false" customHeight="false" outlineLevel="0" collapsed="false">
      <c r="B2201" s="633" t="n">
        <v>2200</v>
      </c>
      <c r="C2201" s="0" t="n">
        <v>2191</v>
      </c>
      <c r="D2201" s="0" t="n">
        <v>2189</v>
      </c>
    </row>
    <row r="2202" customFormat="false" ht="13.8" hidden="false" customHeight="false" outlineLevel="0" collapsed="false">
      <c r="B2202" s="633" t="n">
        <v>2201</v>
      </c>
      <c r="C2202" s="0" t="n">
        <v>2192</v>
      </c>
      <c r="D2202" s="0" t="n">
        <v>2190</v>
      </c>
    </row>
    <row r="2203" customFormat="false" ht="13.8" hidden="false" customHeight="false" outlineLevel="0" collapsed="false">
      <c r="B2203" s="633" t="n">
        <v>2202</v>
      </c>
      <c r="C2203" s="0" t="n">
        <v>2193</v>
      </c>
      <c r="D2203" s="0" t="n">
        <v>2191</v>
      </c>
    </row>
    <row r="2204" customFormat="false" ht="13.8" hidden="false" customHeight="false" outlineLevel="0" collapsed="false">
      <c r="B2204" s="633" t="n">
        <v>2203</v>
      </c>
      <c r="C2204" s="0" t="n">
        <v>2194</v>
      </c>
      <c r="D2204" s="0" t="n">
        <v>2192</v>
      </c>
    </row>
    <row r="2205" customFormat="false" ht="13.8" hidden="false" customHeight="false" outlineLevel="0" collapsed="false">
      <c r="B2205" s="633" t="n">
        <v>2204</v>
      </c>
      <c r="C2205" s="0" t="n">
        <v>2195</v>
      </c>
      <c r="D2205" s="0" t="n">
        <v>2193</v>
      </c>
    </row>
    <row r="2206" customFormat="false" ht="13.8" hidden="false" customHeight="false" outlineLevel="0" collapsed="false">
      <c r="B2206" s="633" t="n">
        <v>2205</v>
      </c>
      <c r="C2206" s="0" t="n">
        <v>2196</v>
      </c>
      <c r="D2206" s="0" t="n">
        <v>2194</v>
      </c>
    </row>
    <row r="2207" customFormat="false" ht="13.8" hidden="false" customHeight="false" outlineLevel="0" collapsed="false">
      <c r="B2207" s="633" t="n">
        <v>2206</v>
      </c>
      <c r="C2207" s="0" t="n">
        <v>2197</v>
      </c>
      <c r="D2207" s="0" t="n">
        <v>2195</v>
      </c>
    </row>
    <row r="2208" customFormat="false" ht="13.8" hidden="false" customHeight="false" outlineLevel="0" collapsed="false">
      <c r="B2208" s="633" t="n">
        <v>2207</v>
      </c>
      <c r="C2208" s="0" t="n">
        <v>2198</v>
      </c>
      <c r="D2208" s="0" t="n">
        <v>2196</v>
      </c>
    </row>
    <row r="2209" customFormat="false" ht="13.8" hidden="false" customHeight="false" outlineLevel="0" collapsed="false">
      <c r="B2209" s="633" t="n">
        <v>2208</v>
      </c>
      <c r="C2209" s="0" t="n">
        <v>2199</v>
      </c>
      <c r="D2209" s="0" t="n">
        <v>2197</v>
      </c>
    </row>
    <row r="2210" customFormat="false" ht="13.8" hidden="false" customHeight="false" outlineLevel="0" collapsed="false">
      <c r="B2210" s="633" t="n">
        <v>2209</v>
      </c>
      <c r="C2210" s="0" t="n">
        <v>2200</v>
      </c>
      <c r="D2210" s="0" t="n">
        <v>2198</v>
      </c>
    </row>
    <row r="2211" customFormat="false" ht="13.8" hidden="false" customHeight="false" outlineLevel="0" collapsed="false">
      <c r="B2211" s="633" t="n">
        <v>2210</v>
      </c>
      <c r="C2211" s="0" t="n">
        <v>2201</v>
      </c>
      <c r="D2211" s="0" t="n">
        <v>2199</v>
      </c>
    </row>
    <row r="2212" customFormat="false" ht="13.8" hidden="false" customHeight="false" outlineLevel="0" collapsed="false">
      <c r="B2212" s="633" t="n">
        <v>2211</v>
      </c>
      <c r="C2212" s="0" t="n">
        <v>2202</v>
      </c>
      <c r="D2212" s="0" t="n">
        <v>2200</v>
      </c>
    </row>
    <row r="2213" customFormat="false" ht="13.8" hidden="false" customHeight="false" outlineLevel="0" collapsed="false">
      <c r="B2213" s="633" t="n">
        <v>2212</v>
      </c>
      <c r="C2213" s="0" t="n">
        <v>2203</v>
      </c>
      <c r="D2213" s="0" t="n">
        <v>2201</v>
      </c>
    </row>
    <row r="2214" customFormat="false" ht="13.8" hidden="false" customHeight="false" outlineLevel="0" collapsed="false">
      <c r="B2214" s="633" t="n">
        <v>2213</v>
      </c>
      <c r="C2214" s="0" t="n">
        <v>2204</v>
      </c>
      <c r="D2214" s="0" t="n">
        <v>2202</v>
      </c>
    </row>
    <row r="2215" customFormat="false" ht="13.8" hidden="false" customHeight="false" outlineLevel="0" collapsed="false">
      <c r="B2215" s="633" t="n">
        <v>2214</v>
      </c>
      <c r="C2215" s="0" t="n">
        <v>2205</v>
      </c>
      <c r="D2215" s="0" t="n">
        <v>2203</v>
      </c>
    </row>
    <row r="2216" customFormat="false" ht="13.8" hidden="false" customHeight="false" outlineLevel="0" collapsed="false">
      <c r="B2216" s="633" t="n">
        <v>2215</v>
      </c>
      <c r="C2216" s="0" t="n">
        <v>2206</v>
      </c>
      <c r="D2216" s="0" t="n">
        <v>2204</v>
      </c>
    </row>
    <row r="2217" customFormat="false" ht="13.8" hidden="false" customHeight="false" outlineLevel="0" collapsed="false">
      <c r="B2217" s="633" t="n">
        <v>2216</v>
      </c>
      <c r="C2217" s="0" t="n">
        <v>2207</v>
      </c>
      <c r="D2217" s="0" t="n">
        <v>2205</v>
      </c>
    </row>
    <row r="2218" customFormat="false" ht="13.8" hidden="false" customHeight="false" outlineLevel="0" collapsed="false">
      <c r="B2218" s="633" t="n">
        <v>2217</v>
      </c>
      <c r="C2218" s="0" t="n">
        <v>2208</v>
      </c>
      <c r="D2218" s="0" t="n">
        <v>2206</v>
      </c>
    </row>
    <row r="2219" customFormat="false" ht="13.8" hidden="false" customHeight="false" outlineLevel="0" collapsed="false">
      <c r="B2219" s="633" t="n">
        <v>2218</v>
      </c>
      <c r="C2219" s="0" t="n">
        <v>2209</v>
      </c>
      <c r="D2219" s="0" t="n">
        <v>2207</v>
      </c>
    </row>
    <row r="2220" customFormat="false" ht="13.8" hidden="false" customHeight="false" outlineLevel="0" collapsed="false">
      <c r="B2220" s="633" t="n">
        <v>2219</v>
      </c>
      <c r="C2220" s="0" t="n">
        <v>2210</v>
      </c>
      <c r="D2220" s="0" t="n">
        <v>2208</v>
      </c>
    </row>
    <row r="2221" customFormat="false" ht="13.8" hidden="false" customHeight="false" outlineLevel="0" collapsed="false">
      <c r="B2221" s="633" t="n">
        <v>2220</v>
      </c>
      <c r="C2221" s="0" t="n">
        <v>2211</v>
      </c>
      <c r="D2221" s="0" t="n">
        <v>2209</v>
      </c>
    </row>
    <row r="2222" customFormat="false" ht="13.8" hidden="false" customHeight="false" outlineLevel="0" collapsed="false">
      <c r="B2222" s="633" t="n">
        <v>2221</v>
      </c>
      <c r="C2222" s="0" t="n">
        <v>2212</v>
      </c>
      <c r="D2222" s="0" t="n">
        <v>2210</v>
      </c>
    </row>
    <row r="2223" customFormat="false" ht="13.8" hidden="false" customHeight="false" outlineLevel="0" collapsed="false">
      <c r="B2223" s="633" t="n">
        <v>2222</v>
      </c>
      <c r="C2223" s="0" t="n">
        <v>2213</v>
      </c>
      <c r="D2223" s="0" t="n">
        <v>2211</v>
      </c>
    </row>
    <row r="2224" customFormat="false" ht="13.8" hidden="false" customHeight="false" outlineLevel="0" collapsed="false">
      <c r="B2224" s="633" t="n">
        <v>2223</v>
      </c>
      <c r="C2224" s="0" t="n">
        <v>2214</v>
      </c>
      <c r="D2224" s="0" t="n">
        <v>2212</v>
      </c>
    </row>
    <row r="2225" customFormat="false" ht="13.8" hidden="false" customHeight="false" outlineLevel="0" collapsed="false">
      <c r="B2225" s="633" t="n">
        <v>2224</v>
      </c>
      <c r="C2225" s="0" t="n">
        <v>2215</v>
      </c>
      <c r="D2225" s="0" t="n">
        <v>2213</v>
      </c>
    </row>
    <row r="2226" customFormat="false" ht="13.8" hidden="false" customHeight="false" outlineLevel="0" collapsed="false">
      <c r="B2226" s="633" t="n">
        <v>2225</v>
      </c>
      <c r="C2226" s="0" t="n">
        <v>2216</v>
      </c>
      <c r="D2226" s="0" t="n">
        <v>2214</v>
      </c>
    </row>
    <row r="2227" customFormat="false" ht="13.8" hidden="false" customHeight="false" outlineLevel="0" collapsed="false">
      <c r="B2227" s="633" t="n">
        <v>2226</v>
      </c>
      <c r="C2227" s="0" t="n">
        <v>2217</v>
      </c>
      <c r="D2227" s="0" t="n">
        <v>2215</v>
      </c>
    </row>
    <row r="2228" customFormat="false" ht="13.8" hidden="false" customHeight="false" outlineLevel="0" collapsed="false">
      <c r="B2228" s="633" t="n">
        <v>2227</v>
      </c>
      <c r="C2228" s="0" t="n">
        <v>2218</v>
      </c>
      <c r="D2228" s="0" t="n">
        <v>2216</v>
      </c>
    </row>
    <row r="2229" customFormat="false" ht="13.8" hidden="false" customHeight="false" outlineLevel="0" collapsed="false">
      <c r="B2229" s="633" t="n">
        <v>2228</v>
      </c>
      <c r="C2229" s="0" t="n">
        <v>2219</v>
      </c>
      <c r="D2229" s="0" t="n">
        <v>2217</v>
      </c>
    </row>
    <row r="2230" customFormat="false" ht="13.8" hidden="false" customHeight="false" outlineLevel="0" collapsed="false">
      <c r="B2230" s="633" t="n">
        <v>2229</v>
      </c>
      <c r="C2230" s="0" t="n">
        <v>2220</v>
      </c>
      <c r="D2230" s="0" t="n">
        <v>2218</v>
      </c>
    </row>
    <row r="2231" customFormat="false" ht="13.8" hidden="false" customHeight="false" outlineLevel="0" collapsed="false">
      <c r="B2231" s="633" t="n">
        <v>2230</v>
      </c>
      <c r="C2231" s="0" t="n">
        <v>2221</v>
      </c>
      <c r="D2231" s="0" t="n">
        <v>2219</v>
      </c>
    </row>
    <row r="2232" customFormat="false" ht="13.8" hidden="false" customHeight="false" outlineLevel="0" collapsed="false">
      <c r="B2232" s="633" t="n">
        <v>2231</v>
      </c>
      <c r="C2232" s="0" t="n">
        <v>2222</v>
      </c>
      <c r="D2232" s="0" t="n">
        <v>2220</v>
      </c>
    </row>
    <row r="2233" customFormat="false" ht="13.8" hidden="false" customHeight="false" outlineLevel="0" collapsed="false">
      <c r="B2233" s="633" t="n">
        <v>2232</v>
      </c>
      <c r="C2233" s="0" t="n">
        <v>2223</v>
      </c>
      <c r="D2233" s="0" t="n">
        <v>2221</v>
      </c>
    </row>
    <row r="2234" customFormat="false" ht="13.8" hidden="false" customHeight="false" outlineLevel="0" collapsed="false">
      <c r="B2234" s="633" t="n">
        <v>2233</v>
      </c>
      <c r="C2234" s="0" t="n">
        <v>2224</v>
      </c>
      <c r="D2234" s="0" t="n">
        <v>2222</v>
      </c>
    </row>
    <row r="2235" customFormat="false" ht="13.8" hidden="false" customHeight="false" outlineLevel="0" collapsed="false">
      <c r="B2235" s="633" t="n">
        <v>2234</v>
      </c>
      <c r="C2235" s="0" t="n">
        <v>2225</v>
      </c>
      <c r="D2235" s="0" t="n">
        <v>2223</v>
      </c>
    </row>
    <row r="2236" customFormat="false" ht="13.8" hidden="false" customHeight="false" outlineLevel="0" collapsed="false">
      <c r="B2236" s="633" t="n">
        <v>2235</v>
      </c>
      <c r="C2236" s="0" t="n">
        <v>2226</v>
      </c>
      <c r="D2236" s="0" t="n">
        <v>2224</v>
      </c>
    </row>
    <row r="2237" customFormat="false" ht="13.8" hidden="false" customHeight="false" outlineLevel="0" collapsed="false">
      <c r="B2237" s="633" t="n">
        <v>2236</v>
      </c>
      <c r="C2237" s="0" t="n">
        <v>2227</v>
      </c>
      <c r="D2237" s="0" t="n">
        <v>2225</v>
      </c>
    </row>
    <row r="2238" customFormat="false" ht="13.8" hidden="false" customHeight="false" outlineLevel="0" collapsed="false">
      <c r="B2238" s="633" t="n">
        <v>2237</v>
      </c>
      <c r="C2238" s="0" t="n">
        <v>2228</v>
      </c>
      <c r="D2238" s="0" t="n">
        <v>2226</v>
      </c>
    </row>
    <row r="2239" customFormat="false" ht="13.8" hidden="false" customHeight="false" outlineLevel="0" collapsed="false">
      <c r="B2239" s="633" t="n">
        <v>2238</v>
      </c>
      <c r="C2239" s="0" t="n">
        <v>2229</v>
      </c>
      <c r="D2239" s="0" t="n">
        <v>2227</v>
      </c>
    </row>
    <row r="2240" customFormat="false" ht="13.8" hidden="false" customHeight="false" outlineLevel="0" collapsed="false">
      <c r="B2240" s="633" t="n">
        <v>2239</v>
      </c>
      <c r="C2240" s="0" t="n">
        <v>2230</v>
      </c>
      <c r="D2240" s="0" t="n">
        <v>2228</v>
      </c>
    </row>
    <row r="2241" customFormat="false" ht="13.8" hidden="false" customHeight="false" outlineLevel="0" collapsed="false">
      <c r="B2241" s="633" t="n">
        <v>2240</v>
      </c>
      <c r="C2241" s="0" t="n">
        <v>2231</v>
      </c>
      <c r="D2241" s="0" t="n">
        <v>2229</v>
      </c>
    </row>
    <row r="2242" customFormat="false" ht="13.8" hidden="false" customHeight="false" outlineLevel="0" collapsed="false">
      <c r="B2242" s="633" t="n">
        <v>2241</v>
      </c>
      <c r="C2242" s="0" t="n">
        <v>2232</v>
      </c>
      <c r="D2242" s="0" t="n">
        <v>2230</v>
      </c>
    </row>
    <row r="2243" customFormat="false" ht="13.8" hidden="false" customHeight="false" outlineLevel="0" collapsed="false">
      <c r="B2243" s="633" t="n">
        <v>2242</v>
      </c>
      <c r="C2243" s="0" t="n">
        <v>2233</v>
      </c>
      <c r="D2243" s="0" t="n">
        <v>2231</v>
      </c>
    </row>
    <row r="2244" customFormat="false" ht="13.8" hidden="false" customHeight="false" outlineLevel="0" collapsed="false">
      <c r="B2244" s="633" t="n">
        <v>2243</v>
      </c>
      <c r="C2244" s="0" t="n">
        <v>2234</v>
      </c>
      <c r="D2244" s="0" t="n">
        <v>2232</v>
      </c>
    </row>
    <row r="2245" customFormat="false" ht="13.8" hidden="false" customHeight="false" outlineLevel="0" collapsed="false">
      <c r="B2245" s="633" t="n">
        <v>2244</v>
      </c>
      <c r="C2245" s="0" t="n">
        <v>2235</v>
      </c>
      <c r="D2245" s="0" t="n">
        <v>2233</v>
      </c>
    </row>
    <row r="2246" customFormat="false" ht="13.8" hidden="false" customHeight="false" outlineLevel="0" collapsed="false">
      <c r="B2246" s="633" t="n">
        <v>2245</v>
      </c>
      <c r="C2246" s="0" t="n">
        <v>2236</v>
      </c>
      <c r="D2246" s="634" t="n">
        <v>2233</v>
      </c>
    </row>
    <row r="2247" customFormat="false" ht="13.8" hidden="false" customHeight="false" outlineLevel="0" collapsed="false">
      <c r="B2247" s="633" t="n">
        <v>2246</v>
      </c>
      <c r="C2247" s="0" t="n">
        <v>2237</v>
      </c>
      <c r="D2247" s="634" t="n">
        <v>2233</v>
      </c>
    </row>
    <row r="2248" customFormat="false" ht="13.8" hidden="false" customHeight="false" outlineLevel="0" collapsed="false">
      <c r="B2248" s="633" t="n">
        <v>2247</v>
      </c>
      <c r="C2248" s="0" t="n">
        <v>2238</v>
      </c>
      <c r="D2248" s="634" t="n">
        <v>2233</v>
      </c>
    </row>
    <row r="2249" customFormat="false" ht="13.8" hidden="false" customHeight="false" outlineLevel="0" collapsed="false">
      <c r="B2249" s="633" t="n">
        <v>2248</v>
      </c>
      <c r="C2249" s="0" t="n">
        <v>2239</v>
      </c>
      <c r="D2249" s="0" t="n">
        <v>2234</v>
      </c>
    </row>
    <row r="2250" customFormat="false" ht="13.8" hidden="false" customHeight="false" outlineLevel="0" collapsed="false">
      <c r="B2250" s="633" t="n">
        <v>2249</v>
      </c>
      <c r="C2250" s="0" t="n">
        <v>2240</v>
      </c>
      <c r="D2250" s="0" t="n">
        <v>2235</v>
      </c>
    </row>
    <row r="2251" customFormat="false" ht="13.8" hidden="false" customHeight="false" outlineLevel="0" collapsed="false">
      <c r="B2251" s="633" t="n">
        <v>2250</v>
      </c>
      <c r="C2251" s="0" t="n">
        <v>2241</v>
      </c>
      <c r="D2251" s="0" t="n">
        <v>2236</v>
      </c>
    </row>
    <row r="2252" customFormat="false" ht="13.8" hidden="false" customHeight="false" outlineLevel="0" collapsed="false">
      <c r="B2252" s="633" t="n">
        <v>2251</v>
      </c>
      <c r="C2252" s="0" t="n">
        <v>2242</v>
      </c>
      <c r="D2252" s="0" t="n">
        <v>2237</v>
      </c>
    </row>
    <row r="2253" customFormat="false" ht="13.8" hidden="false" customHeight="false" outlineLevel="0" collapsed="false">
      <c r="B2253" s="633" t="n">
        <v>2252</v>
      </c>
      <c r="C2253" s="0" t="n">
        <v>2243</v>
      </c>
      <c r="D2253" s="0" t="n">
        <v>2238</v>
      </c>
    </row>
    <row r="2254" customFormat="false" ht="13.8" hidden="false" customHeight="false" outlineLevel="0" collapsed="false">
      <c r="B2254" s="633" t="n">
        <v>2253</v>
      </c>
      <c r="C2254" s="0" t="n">
        <v>2244</v>
      </c>
      <c r="D2254" s="0" t="n">
        <v>2239</v>
      </c>
    </row>
    <row r="2255" customFormat="false" ht="13.8" hidden="false" customHeight="false" outlineLevel="0" collapsed="false">
      <c r="B2255" s="633" t="n">
        <v>2254</v>
      </c>
      <c r="C2255" s="0" t="n">
        <v>2245</v>
      </c>
      <c r="D2255" s="0" t="n">
        <v>2240</v>
      </c>
    </row>
    <row r="2256" customFormat="false" ht="13.8" hidden="false" customHeight="false" outlineLevel="0" collapsed="false">
      <c r="B2256" s="633" t="n">
        <v>2255</v>
      </c>
      <c r="C2256" s="0" t="n">
        <v>2246</v>
      </c>
      <c r="D2256" s="0" t="n">
        <v>2241</v>
      </c>
    </row>
    <row r="2257" customFormat="false" ht="13.8" hidden="false" customHeight="false" outlineLevel="0" collapsed="false">
      <c r="B2257" s="633" t="n">
        <v>2256</v>
      </c>
      <c r="C2257" s="0" t="n">
        <v>2247</v>
      </c>
      <c r="D2257" s="0" t="n">
        <v>2242</v>
      </c>
    </row>
    <row r="2258" customFormat="false" ht="13.8" hidden="false" customHeight="false" outlineLevel="0" collapsed="false">
      <c r="B2258" s="633" t="n">
        <v>2257</v>
      </c>
      <c r="C2258" s="0" t="n">
        <v>2248</v>
      </c>
      <c r="D2258" s="0" t="n">
        <v>2243</v>
      </c>
    </row>
    <row r="2259" customFormat="false" ht="13.8" hidden="false" customHeight="false" outlineLevel="0" collapsed="false">
      <c r="B2259" s="633" t="n">
        <v>2258</v>
      </c>
      <c r="C2259" s="0" t="n">
        <v>2249</v>
      </c>
      <c r="D2259" s="0" t="n">
        <v>2244</v>
      </c>
    </row>
    <row r="2260" customFormat="false" ht="13.8" hidden="false" customHeight="false" outlineLevel="0" collapsed="false">
      <c r="B2260" s="633" t="n">
        <v>2259</v>
      </c>
      <c r="C2260" s="0" t="n">
        <v>2250</v>
      </c>
      <c r="D2260" s="0" t="n">
        <v>2245</v>
      </c>
    </row>
    <row r="2261" customFormat="false" ht="13.8" hidden="false" customHeight="false" outlineLevel="0" collapsed="false">
      <c r="B2261" s="633" t="n">
        <v>2260</v>
      </c>
      <c r="C2261" s="0" t="n">
        <v>2251</v>
      </c>
      <c r="D2261" s="0" t="n">
        <v>2246</v>
      </c>
    </row>
    <row r="2262" customFormat="false" ht="13.8" hidden="false" customHeight="false" outlineLevel="0" collapsed="false">
      <c r="B2262" s="633" t="n">
        <v>2261</v>
      </c>
      <c r="C2262" s="0" t="n">
        <v>2252</v>
      </c>
      <c r="D2262" s="0" t="n">
        <v>2247</v>
      </c>
    </row>
    <row r="2263" customFormat="false" ht="13.8" hidden="false" customHeight="false" outlineLevel="0" collapsed="false">
      <c r="B2263" s="633" t="n">
        <v>2262</v>
      </c>
      <c r="C2263" s="0" t="n">
        <v>2253</v>
      </c>
      <c r="D2263" s="0" t="n">
        <v>2248</v>
      </c>
    </row>
    <row r="2264" customFormat="false" ht="13.8" hidden="false" customHeight="false" outlineLevel="0" collapsed="false">
      <c r="B2264" s="633" t="n">
        <v>2263</v>
      </c>
      <c r="C2264" s="0" t="n">
        <v>2254</v>
      </c>
      <c r="D2264" s="0" t="n">
        <v>2249</v>
      </c>
    </row>
    <row r="2265" customFormat="false" ht="13.8" hidden="false" customHeight="false" outlineLevel="0" collapsed="false">
      <c r="B2265" s="633" t="n">
        <v>2264</v>
      </c>
      <c r="C2265" s="0" t="n">
        <v>2255</v>
      </c>
      <c r="D2265" s="0" t="n">
        <v>2250</v>
      </c>
    </row>
    <row r="2266" customFormat="false" ht="13.8" hidden="false" customHeight="false" outlineLevel="0" collapsed="false">
      <c r="B2266" s="633" t="n">
        <v>2265</v>
      </c>
      <c r="C2266" s="0" t="n">
        <v>2256</v>
      </c>
      <c r="D2266" s="0" t="n">
        <v>2251</v>
      </c>
    </row>
    <row r="2267" customFormat="false" ht="13.8" hidden="false" customHeight="false" outlineLevel="0" collapsed="false">
      <c r="B2267" s="633" t="n">
        <v>2266</v>
      </c>
      <c r="C2267" s="0" t="n">
        <v>2257</v>
      </c>
      <c r="D2267" s="0" t="n">
        <v>2252</v>
      </c>
    </row>
    <row r="2268" customFormat="false" ht="13.8" hidden="false" customHeight="false" outlineLevel="0" collapsed="false">
      <c r="B2268" s="633" t="n">
        <v>2267</v>
      </c>
      <c r="C2268" s="0" t="n">
        <v>2258</v>
      </c>
      <c r="D2268" s="0" t="n">
        <v>2253</v>
      </c>
    </row>
    <row r="2269" customFormat="false" ht="13.8" hidden="false" customHeight="false" outlineLevel="0" collapsed="false">
      <c r="B2269" s="633" t="n">
        <v>2268</v>
      </c>
      <c r="C2269" s="0" t="n">
        <v>2259</v>
      </c>
      <c r="D2269" s="0" t="n">
        <v>2254</v>
      </c>
    </row>
    <row r="2270" customFormat="false" ht="13.8" hidden="false" customHeight="false" outlineLevel="0" collapsed="false">
      <c r="B2270" s="633" t="n">
        <v>2269</v>
      </c>
      <c r="C2270" s="0" t="n">
        <v>2260</v>
      </c>
      <c r="D2270" s="0" t="n">
        <v>2255</v>
      </c>
    </row>
    <row r="2271" customFormat="false" ht="13.8" hidden="false" customHeight="false" outlineLevel="0" collapsed="false">
      <c r="B2271" s="633" t="n">
        <v>2270</v>
      </c>
      <c r="C2271" s="0" t="n">
        <v>2261</v>
      </c>
      <c r="D2271" s="0" t="n">
        <v>2256</v>
      </c>
    </row>
    <row r="2272" customFormat="false" ht="13.8" hidden="false" customHeight="false" outlineLevel="0" collapsed="false">
      <c r="B2272" s="633" t="n">
        <v>2271</v>
      </c>
      <c r="C2272" s="0" t="n">
        <v>2262</v>
      </c>
      <c r="D2272" s="0" t="n">
        <v>2257</v>
      </c>
    </row>
    <row r="2273" customFormat="false" ht="13.8" hidden="false" customHeight="false" outlineLevel="0" collapsed="false">
      <c r="B2273" s="633" t="n">
        <v>2272</v>
      </c>
      <c r="C2273" s="0" t="n">
        <v>2263</v>
      </c>
      <c r="D2273" s="0" t="n">
        <v>2258</v>
      </c>
    </row>
    <row r="2274" customFormat="false" ht="13.8" hidden="false" customHeight="false" outlineLevel="0" collapsed="false">
      <c r="B2274" s="633" t="n">
        <v>2273</v>
      </c>
      <c r="C2274" s="0" t="n">
        <v>2264</v>
      </c>
      <c r="D2274" s="0" t="n">
        <v>2259</v>
      </c>
    </row>
    <row r="2275" customFormat="false" ht="13.8" hidden="false" customHeight="false" outlineLevel="0" collapsed="false">
      <c r="B2275" s="633" t="n">
        <v>2274</v>
      </c>
      <c r="C2275" s="0" t="n">
        <v>2265</v>
      </c>
      <c r="D2275" s="0" t="n">
        <v>2260</v>
      </c>
    </row>
    <row r="2276" customFormat="false" ht="13.8" hidden="false" customHeight="false" outlineLevel="0" collapsed="false">
      <c r="B2276" s="633" t="n">
        <v>2275</v>
      </c>
      <c r="C2276" s="0" t="n">
        <v>2266</v>
      </c>
      <c r="D2276" s="0" t="n">
        <v>2261</v>
      </c>
    </row>
    <row r="2277" customFormat="false" ht="13.8" hidden="false" customHeight="false" outlineLevel="0" collapsed="false">
      <c r="B2277" s="633" t="n">
        <v>2276</v>
      </c>
      <c r="C2277" s="0" t="n">
        <v>2267</v>
      </c>
      <c r="D2277" s="0" t="n">
        <v>2262</v>
      </c>
    </row>
    <row r="2278" customFormat="false" ht="13.8" hidden="false" customHeight="false" outlineLevel="0" collapsed="false">
      <c r="B2278" s="633" t="n">
        <v>2277</v>
      </c>
      <c r="C2278" s="0" t="n">
        <v>2268</v>
      </c>
      <c r="D2278" s="0" t="n">
        <v>2263</v>
      </c>
    </row>
    <row r="2279" customFormat="false" ht="13.8" hidden="false" customHeight="false" outlineLevel="0" collapsed="false">
      <c r="B2279" s="633" t="n">
        <v>2278</v>
      </c>
      <c r="C2279" s="0" t="n">
        <v>2269</v>
      </c>
      <c r="D2279" s="0" t="n">
        <v>2264</v>
      </c>
    </row>
    <row r="2280" customFormat="false" ht="13.8" hidden="false" customHeight="false" outlineLevel="0" collapsed="false">
      <c r="B2280" s="633" t="n">
        <v>2279</v>
      </c>
      <c r="C2280" s="0" t="n">
        <v>2270</v>
      </c>
      <c r="D2280" s="0" t="n">
        <v>2265</v>
      </c>
    </row>
    <row r="2281" customFormat="false" ht="13.8" hidden="false" customHeight="false" outlineLevel="0" collapsed="false">
      <c r="B2281" s="633" t="n">
        <v>2280</v>
      </c>
      <c r="C2281" s="0" t="n">
        <v>2271</v>
      </c>
      <c r="D2281" s="0" t="n">
        <v>2266</v>
      </c>
    </row>
    <row r="2282" customFormat="false" ht="13.8" hidden="false" customHeight="false" outlineLevel="0" collapsed="false">
      <c r="B2282" s="633" t="n">
        <v>2281</v>
      </c>
      <c r="C2282" s="0" t="n">
        <v>2272</v>
      </c>
      <c r="D2282" s="0" t="n">
        <v>2267</v>
      </c>
    </row>
    <row r="2283" customFormat="false" ht="13.8" hidden="false" customHeight="false" outlineLevel="0" collapsed="false">
      <c r="B2283" s="633" t="n">
        <v>2282</v>
      </c>
      <c r="C2283" s="0" t="n">
        <v>2273</v>
      </c>
      <c r="D2283" s="0" t="n">
        <v>2268</v>
      </c>
    </row>
    <row r="2284" customFormat="false" ht="13.8" hidden="false" customHeight="false" outlineLevel="0" collapsed="false">
      <c r="B2284" s="633" t="n">
        <v>2283</v>
      </c>
      <c r="C2284" s="0" t="n">
        <v>2274</v>
      </c>
      <c r="D2284" s="0" t="n">
        <v>2269</v>
      </c>
    </row>
    <row r="2285" customFormat="false" ht="13.8" hidden="false" customHeight="false" outlineLevel="0" collapsed="false">
      <c r="B2285" s="633" t="n">
        <v>2284</v>
      </c>
      <c r="C2285" s="0" t="n">
        <v>2275</v>
      </c>
      <c r="D2285" s="0" t="n">
        <v>2270</v>
      </c>
    </row>
    <row r="2286" customFormat="false" ht="13.8" hidden="false" customHeight="false" outlineLevel="0" collapsed="false">
      <c r="B2286" s="633" t="n">
        <v>2285</v>
      </c>
      <c r="C2286" s="0" t="n">
        <v>2276</v>
      </c>
      <c r="D2286" s="0" t="n">
        <v>2271</v>
      </c>
    </row>
    <row r="2287" customFormat="false" ht="13.8" hidden="false" customHeight="false" outlineLevel="0" collapsed="false">
      <c r="B2287" s="633" t="n">
        <v>2286</v>
      </c>
      <c r="C2287" s="0" t="n">
        <v>2277</v>
      </c>
      <c r="D2287" s="0" t="n">
        <v>2272</v>
      </c>
    </row>
    <row r="2288" customFormat="false" ht="13.8" hidden="false" customHeight="false" outlineLevel="0" collapsed="false">
      <c r="B2288" s="633" t="n">
        <v>2287</v>
      </c>
      <c r="C2288" s="0" t="n">
        <v>2278</v>
      </c>
      <c r="D2288" s="0" t="n">
        <v>2273</v>
      </c>
    </row>
    <row r="2289" customFormat="false" ht="13.8" hidden="false" customHeight="false" outlineLevel="0" collapsed="false">
      <c r="B2289" s="633" t="n">
        <v>2288</v>
      </c>
      <c r="C2289" s="0" t="n">
        <v>2279</v>
      </c>
      <c r="D2289" s="0" t="n">
        <v>2274</v>
      </c>
    </row>
    <row r="2290" customFormat="false" ht="13.8" hidden="false" customHeight="false" outlineLevel="0" collapsed="false">
      <c r="B2290" s="633" t="n">
        <v>2289</v>
      </c>
      <c r="C2290" s="0" t="n">
        <v>2280</v>
      </c>
      <c r="D2290" s="0" t="n">
        <v>2275</v>
      </c>
    </row>
    <row r="2291" customFormat="false" ht="13.8" hidden="false" customHeight="false" outlineLevel="0" collapsed="false">
      <c r="B2291" s="633" t="n">
        <v>2290</v>
      </c>
      <c r="C2291" s="0" t="n">
        <v>2281</v>
      </c>
      <c r="D2291" s="0" t="n">
        <v>2276</v>
      </c>
    </row>
    <row r="2292" customFormat="false" ht="13.8" hidden="false" customHeight="false" outlineLevel="0" collapsed="false">
      <c r="B2292" s="633" t="n">
        <v>2291</v>
      </c>
      <c r="C2292" s="0" t="n">
        <v>2282</v>
      </c>
      <c r="D2292" s="0" t="n">
        <v>2277</v>
      </c>
    </row>
    <row r="2293" customFormat="false" ht="13.8" hidden="false" customHeight="false" outlineLevel="0" collapsed="false">
      <c r="B2293" s="633" t="n">
        <v>2292</v>
      </c>
      <c r="C2293" s="0" t="n">
        <v>2283</v>
      </c>
      <c r="D2293" s="0" t="n">
        <v>2278</v>
      </c>
    </row>
    <row r="2294" customFormat="false" ht="13.8" hidden="false" customHeight="false" outlineLevel="0" collapsed="false">
      <c r="B2294" s="633" t="n">
        <v>2293</v>
      </c>
      <c r="C2294" s="0" t="n">
        <v>2284</v>
      </c>
      <c r="D2294" s="0" t="n">
        <v>2279</v>
      </c>
    </row>
    <row r="2295" customFormat="false" ht="13.8" hidden="false" customHeight="false" outlineLevel="0" collapsed="false">
      <c r="B2295" s="633" t="n">
        <v>2294</v>
      </c>
      <c r="C2295" s="0" t="n">
        <v>2285</v>
      </c>
      <c r="D2295" s="0" t="n">
        <v>2280</v>
      </c>
    </row>
    <row r="2296" customFormat="false" ht="13.8" hidden="false" customHeight="false" outlineLevel="0" collapsed="false">
      <c r="B2296" s="633" t="n">
        <v>2295</v>
      </c>
      <c r="C2296" s="0" t="n">
        <v>2286</v>
      </c>
      <c r="D2296" s="0" t="n">
        <v>2281</v>
      </c>
    </row>
    <row r="2297" customFormat="false" ht="13.8" hidden="false" customHeight="false" outlineLevel="0" collapsed="false">
      <c r="B2297" s="633" t="n">
        <v>2296</v>
      </c>
      <c r="C2297" s="0" t="n">
        <v>2287</v>
      </c>
      <c r="D2297" s="0" t="n">
        <v>2282</v>
      </c>
    </row>
    <row r="2298" customFormat="false" ht="13.8" hidden="false" customHeight="false" outlineLevel="0" collapsed="false">
      <c r="B2298" s="633" t="n">
        <v>2297</v>
      </c>
      <c r="C2298" s="0" t="n">
        <v>2288</v>
      </c>
      <c r="D2298" s="0" t="n">
        <v>2283</v>
      </c>
    </row>
    <row r="2299" customFormat="false" ht="13.8" hidden="false" customHeight="false" outlineLevel="0" collapsed="false">
      <c r="B2299" s="633" t="n">
        <v>2298</v>
      </c>
      <c r="C2299" s="0" t="n">
        <v>2289</v>
      </c>
      <c r="D2299" s="0" t="n">
        <v>2284</v>
      </c>
    </row>
    <row r="2300" customFormat="false" ht="13.8" hidden="false" customHeight="false" outlineLevel="0" collapsed="false">
      <c r="B2300" s="633" t="n">
        <v>2299</v>
      </c>
      <c r="C2300" s="0" t="n">
        <v>2290</v>
      </c>
      <c r="D2300" s="0" t="n">
        <v>2285</v>
      </c>
    </row>
    <row r="2301" customFormat="false" ht="13.8" hidden="false" customHeight="false" outlineLevel="0" collapsed="false">
      <c r="B2301" s="633" t="n">
        <v>2300</v>
      </c>
      <c r="C2301" s="0" t="n">
        <v>2291</v>
      </c>
      <c r="D2301" s="0" t="n">
        <v>2286</v>
      </c>
    </row>
    <row r="2302" customFormat="false" ht="13.8" hidden="false" customHeight="false" outlineLevel="0" collapsed="false">
      <c r="B2302" s="633" t="n">
        <v>2301</v>
      </c>
      <c r="C2302" s="0" t="n">
        <v>2292</v>
      </c>
      <c r="D2302" s="0" t="n">
        <v>2287</v>
      </c>
    </row>
    <row r="2303" customFormat="false" ht="13.8" hidden="false" customHeight="false" outlineLevel="0" collapsed="false">
      <c r="B2303" s="633" t="n">
        <v>2302</v>
      </c>
      <c r="C2303" s="0" t="n">
        <v>2293</v>
      </c>
      <c r="D2303" s="0" t="n">
        <v>2288</v>
      </c>
    </row>
    <row r="2304" customFormat="false" ht="13.8" hidden="false" customHeight="false" outlineLevel="0" collapsed="false">
      <c r="B2304" s="633" t="n">
        <v>2303</v>
      </c>
      <c r="C2304" s="0" t="n">
        <v>2294</v>
      </c>
      <c r="D2304" s="0" t="n">
        <v>2289</v>
      </c>
    </row>
    <row r="2305" customFormat="false" ht="13.8" hidden="false" customHeight="false" outlineLevel="0" collapsed="false">
      <c r="B2305" s="633" t="n">
        <v>2304</v>
      </c>
      <c r="C2305" s="0" t="n">
        <v>2295</v>
      </c>
      <c r="D2305" s="0" t="n">
        <v>2290</v>
      </c>
    </row>
    <row r="2306" customFormat="false" ht="13.8" hidden="false" customHeight="false" outlineLevel="0" collapsed="false">
      <c r="B2306" s="633" t="n">
        <v>2305</v>
      </c>
      <c r="C2306" s="0" t="n">
        <v>2296</v>
      </c>
      <c r="D2306" s="0" t="n">
        <v>2291</v>
      </c>
    </row>
    <row r="2307" customFormat="false" ht="13.8" hidden="false" customHeight="false" outlineLevel="0" collapsed="false">
      <c r="B2307" s="633" t="n">
        <v>2306</v>
      </c>
      <c r="C2307" s="0" t="n">
        <v>2297</v>
      </c>
      <c r="D2307" s="0" t="n">
        <v>2292</v>
      </c>
    </row>
    <row r="2308" customFormat="false" ht="13.8" hidden="false" customHeight="false" outlineLevel="0" collapsed="false">
      <c r="B2308" s="633" t="n">
        <v>2307</v>
      </c>
      <c r="C2308" s="0" t="n">
        <v>2298</v>
      </c>
      <c r="D2308" s="0" t="n">
        <v>2293</v>
      </c>
    </row>
    <row r="2309" customFormat="false" ht="13.8" hidden="false" customHeight="false" outlineLevel="0" collapsed="false">
      <c r="B2309" s="633" t="n">
        <v>2308</v>
      </c>
      <c r="C2309" s="0" t="n">
        <v>2299</v>
      </c>
      <c r="D2309" s="0" t="n">
        <v>2294</v>
      </c>
    </row>
    <row r="2310" customFormat="false" ht="13.8" hidden="false" customHeight="false" outlineLevel="0" collapsed="false">
      <c r="B2310" s="633" t="n">
        <v>2309</v>
      </c>
      <c r="C2310" s="0" t="n">
        <v>2300</v>
      </c>
      <c r="D2310" s="0" t="n">
        <v>2295</v>
      </c>
    </row>
    <row r="2311" customFormat="false" ht="13.8" hidden="false" customHeight="false" outlineLevel="0" collapsed="false">
      <c r="B2311" s="633" t="n">
        <v>2310</v>
      </c>
      <c r="C2311" s="0" t="n">
        <v>2301</v>
      </c>
      <c r="D2311" s="0" t="n">
        <v>2296</v>
      </c>
    </row>
    <row r="2312" customFormat="false" ht="13.8" hidden="false" customHeight="false" outlineLevel="0" collapsed="false">
      <c r="B2312" s="633" t="n">
        <v>2311</v>
      </c>
      <c r="C2312" s="0" t="n">
        <v>2302</v>
      </c>
      <c r="D2312" s="0" t="n">
        <v>2297</v>
      </c>
    </row>
    <row r="2313" customFormat="false" ht="13.8" hidden="false" customHeight="false" outlineLevel="0" collapsed="false">
      <c r="B2313" s="633" t="n">
        <v>2312</v>
      </c>
      <c r="C2313" s="0" t="n">
        <v>2303</v>
      </c>
      <c r="D2313" s="0" t="n">
        <v>2298</v>
      </c>
    </row>
    <row r="2314" customFormat="false" ht="13.8" hidden="false" customHeight="false" outlineLevel="0" collapsed="false">
      <c r="B2314" s="633" t="n">
        <v>2313</v>
      </c>
      <c r="C2314" s="0" t="n">
        <v>2304</v>
      </c>
      <c r="D2314" s="0" t="n">
        <v>2299</v>
      </c>
    </row>
    <row r="2315" customFormat="false" ht="13.8" hidden="false" customHeight="false" outlineLevel="0" collapsed="false">
      <c r="B2315" s="633" t="n">
        <v>2314</v>
      </c>
      <c r="C2315" s="0" t="n">
        <v>2305</v>
      </c>
      <c r="D2315" s="0" t="n">
        <v>2300</v>
      </c>
    </row>
    <row r="2316" customFormat="false" ht="13.8" hidden="false" customHeight="false" outlineLevel="0" collapsed="false">
      <c r="B2316" s="633" t="n">
        <v>2315</v>
      </c>
      <c r="C2316" s="0" t="n">
        <v>2306</v>
      </c>
      <c r="D2316" s="0" t="n">
        <v>2301</v>
      </c>
    </row>
    <row r="2317" customFormat="false" ht="13.8" hidden="false" customHeight="false" outlineLevel="0" collapsed="false">
      <c r="B2317" s="633" t="n">
        <v>2316</v>
      </c>
      <c r="C2317" s="0" t="n">
        <v>2307</v>
      </c>
      <c r="D2317" s="0" t="n">
        <v>2302</v>
      </c>
    </row>
    <row r="2318" customFormat="false" ht="13.8" hidden="false" customHeight="false" outlineLevel="0" collapsed="false">
      <c r="B2318" s="633" t="n">
        <v>2317</v>
      </c>
      <c r="C2318" s="0" t="n">
        <v>2308</v>
      </c>
      <c r="D2318" s="0" t="n">
        <v>2303</v>
      </c>
    </row>
    <row r="2319" customFormat="false" ht="13.8" hidden="false" customHeight="false" outlineLevel="0" collapsed="false">
      <c r="B2319" s="633" t="n">
        <v>2318</v>
      </c>
      <c r="C2319" s="0" t="n">
        <v>2309</v>
      </c>
      <c r="D2319" s="0" t="n">
        <v>2304</v>
      </c>
    </row>
    <row r="2320" customFormat="false" ht="13.8" hidden="false" customHeight="false" outlineLevel="0" collapsed="false">
      <c r="B2320" s="633" t="n">
        <v>2319</v>
      </c>
      <c r="C2320" s="0" t="n">
        <v>2310</v>
      </c>
      <c r="D2320" s="0" t="n">
        <v>2305</v>
      </c>
    </row>
    <row r="2321" customFormat="false" ht="13.8" hidden="false" customHeight="false" outlineLevel="0" collapsed="false">
      <c r="B2321" s="633" t="n">
        <v>2320</v>
      </c>
      <c r="C2321" s="0" t="n">
        <v>2311</v>
      </c>
      <c r="D2321" s="0" t="n">
        <v>2306</v>
      </c>
    </row>
    <row r="2322" customFormat="false" ht="13.8" hidden="false" customHeight="false" outlineLevel="0" collapsed="false">
      <c r="B2322" s="633" t="n">
        <v>2321</v>
      </c>
      <c r="C2322" s="0" t="n">
        <v>2312</v>
      </c>
      <c r="D2322" s="0" t="n">
        <v>2307</v>
      </c>
    </row>
    <row r="2323" customFormat="false" ht="13.8" hidden="false" customHeight="false" outlineLevel="0" collapsed="false">
      <c r="B2323" s="633" t="n">
        <v>2322</v>
      </c>
      <c r="C2323" s="0" t="n">
        <v>2313</v>
      </c>
      <c r="D2323" s="0" t="n">
        <v>2308</v>
      </c>
    </row>
    <row r="2324" customFormat="false" ht="13.8" hidden="false" customHeight="false" outlineLevel="0" collapsed="false">
      <c r="B2324" s="633" t="n">
        <v>2323</v>
      </c>
      <c r="C2324" s="0" t="n">
        <v>2314</v>
      </c>
      <c r="D2324" s="0" t="n">
        <v>2309</v>
      </c>
    </row>
    <row r="2325" customFormat="false" ht="13.8" hidden="false" customHeight="false" outlineLevel="0" collapsed="false">
      <c r="B2325" s="633" t="n">
        <v>2324</v>
      </c>
      <c r="C2325" s="0" t="n">
        <v>2315</v>
      </c>
      <c r="D2325" s="0" t="n">
        <v>2310</v>
      </c>
    </row>
    <row r="2326" customFormat="false" ht="13.8" hidden="false" customHeight="false" outlineLevel="0" collapsed="false">
      <c r="B2326" s="633" t="n">
        <v>2325</v>
      </c>
      <c r="C2326" s="0" t="n">
        <v>2316</v>
      </c>
      <c r="D2326" s="0" t="n">
        <v>2311</v>
      </c>
    </row>
    <row r="2327" customFormat="false" ht="13.8" hidden="false" customHeight="false" outlineLevel="0" collapsed="false">
      <c r="B2327" s="633" t="n">
        <v>2326</v>
      </c>
      <c r="C2327" s="0" t="n">
        <v>2317</v>
      </c>
      <c r="D2327" s="0" t="n">
        <v>2312</v>
      </c>
    </row>
    <row r="2328" customFormat="false" ht="13.8" hidden="false" customHeight="false" outlineLevel="0" collapsed="false">
      <c r="B2328" s="633" t="n">
        <v>2327</v>
      </c>
      <c r="C2328" s="0" t="n">
        <v>2318</v>
      </c>
      <c r="D2328" s="0" t="n">
        <v>2313</v>
      </c>
    </row>
    <row r="2329" customFormat="false" ht="13.8" hidden="false" customHeight="false" outlineLevel="0" collapsed="false">
      <c r="B2329" s="633" t="n">
        <v>2328</v>
      </c>
      <c r="C2329" s="0" t="n">
        <v>2319</v>
      </c>
      <c r="D2329" s="0" t="n">
        <v>2314</v>
      </c>
    </row>
    <row r="2330" customFormat="false" ht="13.8" hidden="false" customHeight="false" outlineLevel="0" collapsed="false">
      <c r="B2330" s="633" t="n">
        <v>2329</v>
      </c>
      <c r="C2330" s="0" t="n">
        <v>2320</v>
      </c>
      <c r="D2330" s="0" t="n">
        <v>2315</v>
      </c>
    </row>
    <row r="2331" customFormat="false" ht="13.8" hidden="false" customHeight="false" outlineLevel="0" collapsed="false">
      <c r="B2331" s="633" t="n">
        <v>2330</v>
      </c>
      <c r="C2331" s="0" t="n">
        <v>2321</v>
      </c>
      <c r="D2331" s="0" t="n">
        <v>2316</v>
      </c>
    </row>
    <row r="2332" customFormat="false" ht="13.8" hidden="false" customHeight="false" outlineLevel="0" collapsed="false">
      <c r="B2332" s="633" t="n">
        <v>2331</v>
      </c>
      <c r="C2332" s="0" t="n">
        <v>2322</v>
      </c>
      <c r="D2332" s="0" t="n">
        <v>2317</v>
      </c>
    </row>
    <row r="2333" customFormat="false" ht="13.8" hidden="false" customHeight="false" outlineLevel="0" collapsed="false">
      <c r="B2333" s="633" t="n">
        <v>2332</v>
      </c>
      <c r="C2333" s="0" t="n">
        <v>2323</v>
      </c>
      <c r="D2333" s="0" t="n">
        <v>2318</v>
      </c>
    </row>
    <row r="2334" customFormat="false" ht="13.8" hidden="false" customHeight="false" outlineLevel="0" collapsed="false">
      <c r="B2334" s="633" t="n">
        <v>2333</v>
      </c>
      <c r="C2334" s="0" t="n">
        <v>2324</v>
      </c>
      <c r="D2334" s="0" t="n">
        <v>2319</v>
      </c>
    </row>
    <row r="2335" customFormat="false" ht="13.8" hidden="false" customHeight="false" outlineLevel="0" collapsed="false">
      <c r="B2335" s="633" t="n">
        <v>2334</v>
      </c>
      <c r="C2335" s="0" t="n">
        <v>2325</v>
      </c>
      <c r="D2335" s="0" t="n">
        <v>2320</v>
      </c>
    </row>
    <row r="2336" customFormat="false" ht="13.8" hidden="false" customHeight="false" outlineLevel="0" collapsed="false">
      <c r="B2336" s="633" t="n">
        <v>2335</v>
      </c>
      <c r="C2336" s="0" t="n">
        <v>2326</v>
      </c>
      <c r="D2336" s="0" t="n">
        <v>2321</v>
      </c>
    </row>
    <row r="2337" customFormat="false" ht="13.8" hidden="false" customHeight="false" outlineLevel="0" collapsed="false">
      <c r="B2337" s="633" t="n">
        <v>2336</v>
      </c>
      <c r="C2337" s="0" t="n">
        <v>2327</v>
      </c>
      <c r="D2337" s="0" t="n">
        <v>2322</v>
      </c>
    </row>
    <row r="2338" customFormat="false" ht="13.8" hidden="false" customHeight="false" outlineLevel="0" collapsed="false">
      <c r="B2338" s="633" t="n">
        <v>2337</v>
      </c>
      <c r="C2338" s="0" t="n">
        <v>2328</v>
      </c>
      <c r="D2338" s="0" t="n">
        <v>2323</v>
      </c>
    </row>
    <row r="2339" customFormat="false" ht="13.8" hidden="false" customHeight="false" outlineLevel="0" collapsed="false">
      <c r="B2339" s="633" t="n">
        <v>2338</v>
      </c>
      <c r="C2339" s="0" t="n">
        <v>2329</v>
      </c>
      <c r="D2339" s="0" t="n">
        <v>2324</v>
      </c>
    </row>
    <row r="2340" customFormat="false" ht="13.8" hidden="false" customHeight="false" outlineLevel="0" collapsed="false">
      <c r="B2340" s="633" t="n">
        <v>2339</v>
      </c>
      <c r="C2340" s="0" t="n">
        <v>2330</v>
      </c>
      <c r="D2340" s="0" t="n">
        <v>2325</v>
      </c>
    </row>
    <row r="2341" customFormat="false" ht="13.8" hidden="false" customHeight="false" outlineLevel="0" collapsed="false">
      <c r="B2341" s="633" t="n">
        <v>2340</v>
      </c>
      <c r="C2341" s="0" t="n">
        <v>2331</v>
      </c>
      <c r="D2341" s="0" t="n">
        <v>2326</v>
      </c>
    </row>
    <row r="2342" customFormat="false" ht="13.8" hidden="false" customHeight="false" outlineLevel="0" collapsed="false">
      <c r="B2342" s="633" t="n">
        <v>2341</v>
      </c>
      <c r="C2342" s="0" t="n">
        <v>2332</v>
      </c>
      <c r="D2342" s="0" t="n">
        <v>2327</v>
      </c>
    </row>
    <row r="2343" customFormat="false" ht="13.8" hidden="false" customHeight="false" outlineLevel="0" collapsed="false">
      <c r="B2343" s="633" t="n">
        <v>2342</v>
      </c>
      <c r="C2343" s="0" t="n">
        <v>2333</v>
      </c>
      <c r="D2343" s="0" t="n">
        <v>2328</v>
      </c>
    </row>
    <row r="2344" customFormat="false" ht="13.8" hidden="false" customHeight="false" outlineLevel="0" collapsed="false">
      <c r="B2344" s="633" t="n">
        <v>2343</v>
      </c>
      <c r="C2344" s="0" t="n">
        <v>2334</v>
      </c>
      <c r="D2344" s="0" t="n">
        <v>2329</v>
      </c>
    </row>
    <row r="2345" customFormat="false" ht="13.8" hidden="false" customHeight="false" outlineLevel="0" collapsed="false">
      <c r="B2345" s="633" t="n">
        <v>2344</v>
      </c>
      <c r="C2345" s="0" t="n">
        <v>2335</v>
      </c>
      <c r="D2345" s="0" t="n">
        <v>2330</v>
      </c>
    </row>
    <row r="2346" customFormat="false" ht="13.8" hidden="false" customHeight="false" outlineLevel="0" collapsed="false">
      <c r="B2346" s="633" t="n">
        <v>2345</v>
      </c>
      <c r="C2346" s="0" t="n">
        <v>2336</v>
      </c>
      <c r="D2346" s="0" t="n">
        <v>2331</v>
      </c>
    </row>
    <row r="2347" customFormat="false" ht="13.8" hidden="false" customHeight="false" outlineLevel="0" collapsed="false">
      <c r="B2347" s="633" t="n">
        <v>2346</v>
      </c>
      <c r="C2347" s="0" t="n">
        <v>2337</v>
      </c>
      <c r="D2347" s="0" t="n">
        <v>2332</v>
      </c>
    </row>
    <row r="2348" customFormat="false" ht="13.8" hidden="false" customHeight="false" outlineLevel="0" collapsed="false">
      <c r="B2348" s="633" t="n">
        <v>2347</v>
      </c>
      <c r="C2348" s="0" t="n">
        <v>2338</v>
      </c>
      <c r="D2348" s="0" t="n">
        <v>2333</v>
      </c>
    </row>
    <row r="2349" customFormat="false" ht="13.8" hidden="false" customHeight="false" outlineLevel="0" collapsed="false">
      <c r="B2349" s="633" t="n">
        <v>2348</v>
      </c>
      <c r="C2349" s="0" t="n">
        <v>2339</v>
      </c>
      <c r="D2349" s="0" t="n">
        <v>2334</v>
      </c>
    </row>
    <row r="2350" customFormat="false" ht="13.8" hidden="false" customHeight="false" outlineLevel="0" collapsed="false">
      <c r="B2350" s="633" t="n">
        <v>2349</v>
      </c>
      <c r="C2350" s="0" t="n">
        <v>2340</v>
      </c>
      <c r="D2350" s="0" t="n">
        <v>2335</v>
      </c>
    </row>
    <row r="2351" customFormat="false" ht="13.8" hidden="false" customHeight="false" outlineLevel="0" collapsed="false">
      <c r="B2351" s="633" t="n">
        <v>2350</v>
      </c>
      <c r="C2351" s="0" t="n">
        <v>2341</v>
      </c>
      <c r="D2351" s="0" t="n">
        <v>2336</v>
      </c>
    </row>
    <row r="2352" customFormat="false" ht="13.8" hidden="false" customHeight="false" outlineLevel="0" collapsed="false">
      <c r="B2352" s="633" t="n">
        <v>2351</v>
      </c>
      <c r="C2352" s="0" t="n">
        <v>2342</v>
      </c>
      <c r="D2352" s="0" t="n">
        <v>2337</v>
      </c>
    </row>
    <row r="2353" customFormat="false" ht="13.8" hidden="false" customHeight="false" outlineLevel="0" collapsed="false">
      <c r="B2353" s="633" t="n">
        <v>2352</v>
      </c>
      <c r="C2353" s="0" t="n">
        <v>2343</v>
      </c>
      <c r="D2353" s="0" t="n">
        <v>2338</v>
      </c>
    </row>
    <row r="2354" customFormat="false" ht="13.8" hidden="false" customHeight="false" outlineLevel="0" collapsed="false">
      <c r="B2354" s="633" t="n">
        <v>2353</v>
      </c>
      <c r="C2354" s="0" t="n">
        <v>2344</v>
      </c>
      <c r="D2354" s="0" t="n">
        <v>2339</v>
      </c>
    </row>
    <row r="2355" customFormat="false" ht="13.8" hidden="false" customHeight="false" outlineLevel="0" collapsed="false">
      <c r="B2355" s="633" t="n">
        <v>2354</v>
      </c>
      <c r="C2355" s="0" t="n">
        <v>2345</v>
      </c>
      <c r="D2355" s="0" t="n">
        <v>2340</v>
      </c>
    </row>
    <row r="2356" customFormat="false" ht="13.8" hidden="false" customHeight="false" outlineLevel="0" collapsed="false">
      <c r="B2356" s="633" t="n">
        <v>2355</v>
      </c>
      <c r="C2356" s="0" t="n">
        <v>2346</v>
      </c>
      <c r="D2356" s="0" t="n">
        <v>2341</v>
      </c>
    </row>
    <row r="2357" customFormat="false" ht="13.8" hidden="false" customHeight="false" outlineLevel="0" collapsed="false">
      <c r="B2357" s="633" t="n">
        <v>2356</v>
      </c>
      <c r="C2357" s="0" t="n">
        <v>2347</v>
      </c>
      <c r="D2357" s="0" t="n">
        <v>2342</v>
      </c>
    </row>
    <row r="2358" customFormat="false" ht="13.8" hidden="false" customHeight="false" outlineLevel="0" collapsed="false">
      <c r="B2358" s="633" t="n">
        <v>2357</v>
      </c>
      <c r="C2358" s="0" t="n">
        <v>2348</v>
      </c>
      <c r="D2358" s="0" t="n">
        <v>2343</v>
      </c>
    </row>
    <row r="2359" customFormat="false" ht="13.8" hidden="false" customHeight="false" outlineLevel="0" collapsed="false">
      <c r="B2359" s="633" t="n">
        <v>2358</v>
      </c>
      <c r="C2359" s="0" t="n">
        <v>2349</v>
      </c>
      <c r="D2359" s="0" t="n">
        <v>2344</v>
      </c>
    </row>
    <row r="2360" customFormat="false" ht="13.8" hidden="false" customHeight="false" outlineLevel="0" collapsed="false">
      <c r="B2360" s="633" t="n">
        <v>2359</v>
      </c>
      <c r="C2360" s="0" t="n">
        <v>2350</v>
      </c>
      <c r="D2360" s="634" t="n">
        <v>2345</v>
      </c>
    </row>
    <row r="2361" customFormat="false" ht="13.8" hidden="false" customHeight="false" outlineLevel="0" collapsed="false">
      <c r="B2361" s="633" t="n">
        <v>2360</v>
      </c>
      <c r="C2361" s="0" t="n">
        <v>2351</v>
      </c>
      <c r="D2361" s="634" t="n">
        <v>2345</v>
      </c>
    </row>
    <row r="2362" customFormat="false" ht="13.8" hidden="false" customHeight="false" outlineLevel="0" collapsed="false">
      <c r="B2362" s="633" t="n">
        <v>2361</v>
      </c>
      <c r="C2362" s="0" t="n">
        <v>2352</v>
      </c>
      <c r="D2362" s="634" t="n">
        <v>2345</v>
      </c>
    </row>
    <row r="2363" customFormat="false" ht="13.8" hidden="false" customHeight="false" outlineLevel="0" collapsed="false">
      <c r="B2363" s="633" t="n">
        <v>2362</v>
      </c>
      <c r="C2363" s="0" t="n">
        <v>2353</v>
      </c>
      <c r="D2363" s="634" t="n">
        <v>2345</v>
      </c>
    </row>
    <row r="2364" customFormat="false" ht="13.8" hidden="false" customHeight="false" outlineLevel="0" collapsed="false">
      <c r="B2364" s="633" t="n">
        <v>2363</v>
      </c>
      <c r="C2364" s="0" t="n">
        <v>2354</v>
      </c>
      <c r="D2364" s="634" t="n">
        <v>2345</v>
      </c>
    </row>
    <row r="2365" customFormat="false" ht="13.8" hidden="false" customHeight="false" outlineLevel="0" collapsed="false">
      <c r="B2365" s="633" t="n">
        <v>2364</v>
      </c>
      <c r="C2365" s="0" t="n">
        <v>2355</v>
      </c>
      <c r="D2365" s="634" t="n">
        <v>2345</v>
      </c>
    </row>
    <row r="2366" customFormat="false" ht="13.8" hidden="false" customHeight="false" outlineLevel="0" collapsed="false">
      <c r="B2366" s="633" t="n">
        <v>2365</v>
      </c>
      <c r="C2366" s="0" t="n">
        <v>2356</v>
      </c>
      <c r="D2366" s="634" t="n">
        <v>2345</v>
      </c>
    </row>
    <row r="2367" customFormat="false" ht="13.8" hidden="false" customHeight="false" outlineLevel="0" collapsed="false">
      <c r="B2367" s="633" t="n">
        <v>2366</v>
      </c>
      <c r="C2367" s="0" t="n">
        <v>2357</v>
      </c>
      <c r="D2367" s="634" t="n">
        <v>2345</v>
      </c>
    </row>
    <row r="2368" customFormat="false" ht="13.8" hidden="false" customHeight="false" outlineLevel="0" collapsed="false">
      <c r="B2368" s="633" t="n">
        <v>2367</v>
      </c>
      <c r="C2368" s="0" t="n">
        <v>2358</v>
      </c>
      <c r="D2368" s="634" t="n">
        <v>2345</v>
      </c>
    </row>
    <row r="2369" customFormat="false" ht="13.8" hidden="false" customHeight="false" outlineLevel="0" collapsed="false">
      <c r="B2369" s="633" t="n">
        <v>2368</v>
      </c>
      <c r="C2369" s="634" t="n">
        <v>2358</v>
      </c>
      <c r="D2369" s="634" t="n">
        <v>2345</v>
      </c>
    </row>
    <row r="2370" customFormat="false" ht="13.8" hidden="false" customHeight="false" outlineLevel="0" collapsed="false">
      <c r="B2370" s="633" t="n">
        <v>2369</v>
      </c>
      <c r="C2370" s="634" t="n">
        <v>2358</v>
      </c>
      <c r="D2370" s="634" t="n">
        <v>2345</v>
      </c>
    </row>
    <row r="2371" customFormat="false" ht="13.8" hidden="false" customHeight="false" outlineLevel="0" collapsed="false">
      <c r="B2371" s="633" t="n">
        <v>2370</v>
      </c>
      <c r="C2371" s="634" t="n">
        <v>2358</v>
      </c>
      <c r="D2371" s="634" t="n">
        <v>2345</v>
      </c>
    </row>
    <row r="2372" customFormat="false" ht="13.8" hidden="false" customHeight="false" outlineLevel="0" collapsed="false">
      <c r="B2372" s="633" t="n">
        <v>2371</v>
      </c>
      <c r="C2372" s="634" t="n">
        <v>2358</v>
      </c>
      <c r="D2372" s="634" t="n">
        <v>2345</v>
      </c>
    </row>
    <row r="2373" customFormat="false" ht="13.8" hidden="false" customHeight="false" outlineLevel="0" collapsed="false">
      <c r="B2373" s="633" t="n">
        <v>2372</v>
      </c>
      <c r="C2373" s="634" t="n">
        <v>2358</v>
      </c>
      <c r="D2373" s="634" t="n">
        <v>2345</v>
      </c>
    </row>
    <row r="2374" customFormat="false" ht="13.8" hidden="false" customHeight="false" outlineLevel="0" collapsed="false">
      <c r="B2374" s="633" t="n">
        <v>2373</v>
      </c>
      <c r="C2374" s="634" t="n">
        <v>2358</v>
      </c>
      <c r="D2374" s="634" t="n">
        <v>2345</v>
      </c>
    </row>
    <row r="2375" customFormat="false" ht="13.8" hidden="false" customHeight="false" outlineLevel="0" collapsed="false">
      <c r="B2375" s="633" t="n">
        <v>2374</v>
      </c>
      <c r="C2375" s="634" t="n">
        <v>2358</v>
      </c>
      <c r="D2375" s="634" t="n">
        <v>2345</v>
      </c>
    </row>
    <row r="2376" customFormat="false" ht="13.8" hidden="false" customHeight="false" outlineLevel="0" collapsed="false">
      <c r="B2376" s="633" t="n">
        <v>2375</v>
      </c>
      <c r="C2376" s="634" t="n">
        <v>2358</v>
      </c>
      <c r="D2376" s="634" t="n">
        <v>2345</v>
      </c>
    </row>
    <row r="2377" customFormat="false" ht="13.8" hidden="false" customHeight="false" outlineLevel="0" collapsed="false">
      <c r="B2377" s="633" t="n">
        <v>2376</v>
      </c>
      <c r="C2377" s="634" t="n">
        <v>2358</v>
      </c>
      <c r="D2377" s="634" t="n">
        <v>2345</v>
      </c>
    </row>
    <row r="2378" customFormat="false" ht="13.8" hidden="false" customHeight="false" outlineLevel="0" collapsed="false">
      <c r="B2378" s="633" t="n">
        <v>2377</v>
      </c>
      <c r="C2378" s="634" t="n">
        <v>2358</v>
      </c>
      <c r="D2378" s="634" t="n">
        <v>2345</v>
      </c>
    </row>
    <row r="2379" customFormat="false" ht="13.8" hidden="false" customHeight="false" outlineLevel="0" collapsed="false">
      <c r="B2379" s="633" t="n">
        <v>2378</v>
      </c>
      <c r="C2379" s="634" t="n">
        <v>2358</v>
      </c>
      <c r="D2379" s="634" t="n">
        <v>2345</v>
      </c>
    </row>
    <row r="2380" customFormat="false" ht="13.8" hidden="false" customHeight="false" outlineLevel="0" collapsed="false">
      <c r="B2380" s="633" t="n">
        <v>2379</v>
      </c>
      <c r="C2380" s="634" t="n">
        <v>2358</v>
      </c>
      <c r="D2380" s="634" t="n">
        <v>2345</v>
      </c>
    </row>
    <row r="2381" customFormat="false" ht="13.8" hidden="false" customHeight="false" outlineLevel="0" collapsed="false">
      <c r="B2381" s="633" t="n">
        <v>2380</v>
      </c>
      <c r="C2381" s="634" t="n">
        <v>2358</v>
      </c>
      <c r="D2381" s="634" t="n">
        <v>2345</v>
      </c>
    </row>
    <row r="2382" customFormat="false" ht="13.8" hidden="false" customHeight="false" outlineLevel="0" collapsed="false">
      <c r="B2382" s="633" t="n">
        <v>2381</v>
      </c>
      <c r="C2382" s="634" t="n">
        <v>2358</v>
      </c>
      <c r="D2382" s="634" t="n">
        <v>2345</v>
      </c>
    </row>
    <row r="2383" customFormat="false" ht="13.8" hidden="false" customHeight="false" outlineLevel="0" collapsed="false">
      <c r="B2383" s="633" t="n">
        <v>2382</v>
      </c>
      <c r="C2383" s="634" t="n">
        <v>2358</v>
      </c>
      <c r="D2383" s="634" t="n">
        <v>2345</v>
      </c>
    </row>
    <row r="2384" customFormat="false" ht="13.8" hidden="false" customHeight="false" outlineLevel="0" collapsed="false">
      <c r="B2384" s="633" t="n">
        <v>2383</v>
      </c>
      <c r="C2384" s="634" t="n">
        <v>2358</v>
      </c>
      <c r="D2384" s="634" t="n">
        <v>2345</v>
      </c>
    </row>
    <row r="2385" customFormat="false" ht="13.8" hidden="false" customHeight="false" outlineLevel="0" collapsed="false">
      <c r="B2385" s="633" t="n">
        <v>2384</v>
      </c>
      <c r="C2385" s="634" t="n">
        <v>2358</v>
      </c>
      <c r="D2385" s="634" t="n">
        <v>2345</v>
      </c>
    </row>
    <row r="2386" customFormat="false" ht="13.8" hidden="false" customHeight="false" outlineLevel="0" collapsed="false">
      <c r="B2386" s="633" t="n">
        <v>2385</v>
      </c>
      <c r="C2386" s="634" t="n">
        <v>2358</v>
      </c>
      <c r="D2386" s="634" t="n">
        <v>2345</v>
      </c>
    </row>
    <row r="2387" customFormat="false" ht="13.8" hidden="false" customHeight="false" outlineLevel="0" collapsed="false">
      <c r="B2387" s="633" t="n">
        <v>2386</v>
      </c>
      <c r="C2387" s="634" t="n">
        <v>2358</v>
      </c>
      <c r="D2387" s="634" t="n">
        <v>2345</v>
      </c>
    </row>
    <row r="2388" customFormat="false" ht="13.8" hidden="false" customHeight="false" outlineLevel="0" collapsed="false">
      <c r="B2388" s="633" t="n">
        <v>2387</v>
      </c>
      <c r="C2388" s="634" t="n">
        <v>2358</v>
      </c>
      <c r="D2388" s="634" t="n">
        <v>2345</v>
      </c>
    </row>
    <row r="2389" customFormat="false" ht="13.8" hidden="false" customHeight="false" outlineLevel="0" collapsed="false">
      <c r="B2389" s="633" t="n">
        <v>2388</v>
      </c>
      <c r="C2389" s="634" t="n">
        <v>2358</v>
      </c>
      <c r="D2389" s="634" t="n">
        <v>2345</v>
      </c>
    </row>
    <row r="2390" customFormat="false" ht="13.8" hidden="false" customHeight="false" outlineLevel="0" collapsed="false">
      <c r="B2390" s="633" t="n">
        <v>2389</v>
      </c>
      <c r="C2390" s="634" t="n">
        <v>2358</v>
      </c>
      <c r="D2390" s="634" t="n">
        <v>2345</v>
      </c>
    </row>
    <row r="2391" customFormat="false" ht="13.8" hidden="false" customHeight="false" outlineLevel="0" collapsed="false">
      <c r="B2391" s="633" t="n">
        <v>2390</v>
      </c>
      <c r="C2391" s="634" t="n">
        <v>2358</v>
      </c>
      <c r="D2391" s="634" t="n">
        <v>2345</v>
      </c>
    </row>
    <row r="2392" customFormat="false" ht="13.8" hidden="false" customHeight="false" outlineLevel="0" collapsed="false">
      <c r="B2392" s="633" t="n">
        <v>2391</v>
      </c>
      <c r="C2392" s="634" t="n">
        <v>2358</v>
      </c>
      <c r="D2392" s="634" t="n">
        <v>2345</v>
      </c>
    </row>
    <row r="2393" customFormat="false" ht="13.8" hidden="false" customHeight="false" outlineLevel="0" collapsed="false">
      <c r="B2393" s="633" t="n">
        <v>2392</v>
      </c>
      <c r="C2393" s="634" t="n">
        <v>2358</v>
      </c>
      <c r="D2393" s="634" t="n">
        <v>2345</v>
      </c>
    </row>
    <row r="2394" customFormat="false" ht="13.8" hidden="false" customHeight="false" outlineLevel="0" collapsed="false">
      <c r="B2394" s="633" t="n">
        <v>2393</v>
      </c>
      <c r="C2394" s="634" t="n">
        <v>2358</v>
      </c>
      <c r="D2394" s="634" t="n">
        <v>2345</v>
      </c>
    </row>
    <row r="2395" customFormat="false" ht="13.8" hidden="false" customHeight="false" outlineLevel="0" collapsed="false">
      <c r="B2395" s="633" t="n">
        <v>2394</v>
      </c>
      <c r="C2395" s="634" t="n">
        <v>2358</v>
      </c>
      <c r="D2395" s="634" t="n">
        <v>2345</v>
      </c>
    </row>
    <row r="2396" customFormat="false" ht="13.8" hidden="false" customHeight="false" outlineLevel="0" collapsed="false">
      <c r="B2396" s="633" t="n">
        <v>2395</v>
      </c>
      <c r="C2396" s="634" t="n">
        <v>2358</v>
      </c>
      <c r="D2396" s="634" t="n">
        <v>2345</v>
      </c>
    </row>
    <row r="2397" customFormat="false" ht="13.8" hidden="false" customHeight="false" outlineLevel="0" collapsed="false">
      <c r="B2397" s="633" t="n">
        <v>2396</v>
      </c>
      <c r="C2397" s="634" t="n">
        <v>2358</v>
      </c>
      <c r="D2397" s="634" t="n">
        <v>2345</v>
      </c>
    </row>
    <row r="2398" customFormat="false" ht="13.8" hidden="false" customHeight="false" outlineLevel="0" collapsed="false">
      <c r="B2398" s="633" t="n">
        <v>2397</v>
      </c>
      <c r="C2398" s="634" t="n">
        <v>2358</v>
      </c>
      <c r="D2398" s="634" t="n">
        <v>2345</v>
      </c>
    </row>
    <row r="2399" customFormat="false" ht="13.8" hidden="false" customHeight="false" outlineLevel="0" collapsed="false">
      <c r="B2399" s="633" t="n">
        <v>2398</v>
      </c>
      <c r="C2399" s="634" t="n">
        <v>2358</v>
      </c>
      <c r="D2399" s="634" t="n">
        <v>2345</v>
      </c>
    </row>
    <row r="2400" customFormat="false" ht="13.8" hidden="false" customHeight="false" outlineLevel="0" collapsed="false">
      <c r="B2400" s="633" t="n">
        <v>2399</v>
      </c>
      <c r="C2400" s="634" t="n">
        <v>2358</v>
      </c>
      <c r="D2400" s="634" t="n">
        <v>2345</v>
      </c>
    </row>
    <row r="2401" customFormat="false" ht="13.8" hidden="false" customHeight="false" outlineLevel="0" collapsed="false">
      <c r="B2401" s="633" t="n">
        <v>2400</v>
      </c>
      <c r="C2401" s="634" t="n">
        <v>2358</v>
      </c>
      <c r="D2401" s="634" t="n">
        <v>2345</v>
      </c>
    </row>
    <row r="2402" customFormat="false" ht="13.8" hidden="false" customHeight="false" outlineLevel="0" collapsed="false">
      <c r="B2402" s="633" t="n">
        <v>2401</v>
      </c>
      <c r="C2402" s="634" t="n">
        <v>2358</v>
      </c>
      <c r="D2402" s="634" t="n">
        <v>2345</v>
      </c>
    </row>
    <row r="2403" customFormat="false" ht="13.8" hidden="false" customHeight="false" outlineLevel="0" collapsed="false">
      <c r="B2403" s="633" t="n">
        <v>2402</v>
      </c>
      <c r="C2403" s="634" t="n">
        <v>2358</v>
      </c>
      <c r="D2403" s="634" t="n">
        <v>2345</v>
      </c>
    </row>
    <row r="2404" customFormat="false" ht="13.8" hidden="false" customHeight="false" outlineLevel="0" collapsed="false">
      <c r="B2404" s="633" t="n">
        <v>2403</v>
      </c>
      <c r="C2404" s="634" t="n">
        <v>2358</v>
      </c>
      <c r="D2404" s="634" t="n">
        <v>2345</v>
      </c>
    </row>
    <row r="2405" customFormat="false" ht="13.8" hidden="false" customHeight="false" outlineLevel="0" collapsed="false">
      <c r="B2405" s="633" t="n">
        <v>2404</v>
      </c>
      <c r="C2405" s="634" t="n">
        <v>2358</v>
      </c>
      <c r="D2405" s="634" t="n">
        <v>2345</v>
      </c>
    </row>
    <row r="2406" customFormat="false" ht="13.8" hidden="false" customHeight="false" outlineLevel="0" collapsed="false">
      <c r="B2406" s="633" t="n">
        <v>2405</v>
      </c>
      <c r="C2406" s="634" t="n">
        <v>2358</v>
      </c>
      <c r="D2406" s="634" t="n">
        <v>2345</v>
      </c>
    </row>
    <row r="2407" customFormat="false" ht="13.8" hidden="false" customHeight="false" outlineLevel="0" collapsed="false">
      <c r="B2407" s="633" t="n">
        <v>2406</v>
      </c>
      <c r="C2407" s="634" t="n">
        <v>2358</v>
      </c>
      <c r="D2407" s="634" t="n">
        <v>2345</v>
      </c>
    </row>
    <row r="2408" customFormat="false" ht="13.8" hidden="false" customHeight="false" outlineLevel="0" collapsed="false">
      <c r="B2408" s="633" t="n">
        <v>2407</v>
      </c>
      <c r="C2408" s="634" t="n">
        <v>2358</v>
      </c>
      <c r="D2408" s="634" t="n">
        <v>2345</v>
      </c>
    </row>
    <row r="2409" customFormat="false" ht="13.8" hidden="false" customHeight="false" outlineLevel="0" collapsed="false">
      <c r="B2409" s="633" t="n">
        <v>2408</v>
      </c>
      <c r="C2409" s="634" t="n">
        <v>2358</v>
      </c>
      <c r="D2409" s="634" t="n">
        <v>2345</v>
      </c>
    </row>
    <row r="2410" customFormat="false" ht="13.8" hidden="false" customHeight="false" outlineLevel="0" collapsed="false">
      <c r="B2410" s="633" t="n">
        <v>2409</v>
      </c>
      <c r="C2410" s="634" t="n">
        <v>2358</v>
      </c>
      <c r="D2410" s="634" t="n">
        <v>2345</v>
      </c>
    </row>
    <row r="2411" customFormat="false" ht="13.8" hidden="false" customHeight="false" outlineLevel="0" collapsed="false">
      <c r="B2411" s="633" t="n">
        <v>2410</v>
      </c>
      <c r="C2411" s="634" t="n">
        <v>2358</v>
      </c>
      <c r="D2411" s="634" t="n">
        <v>2345</v>
      </c>
    </row>
    <row r="2412" customFormat="false" ht="13.8" hidden="false" customHeight="false" outlineLevel="0" collapsed="false">
      <c r="B2412" s="633" t="n">
        <v>2411</v>
      </c>
      <c r="C2412" s="634" t="n">
        <v>2358</v>
      </c>
      <c r="D2412" s="634" t="n">
        <v>2345</v>
      </c>
    </row>
    <row r="2413" customFormat="false" ht="13.8" hidden="false" customHeight="false" outlineLevel="0" collapsed="false">
      <c r="B2413" s="633" t="n">
        <v>2412</v>
      </c>
      <c r="C2413" s="634" t="n">
        <v>2358</v>
      </c>
      <c r="D2413" s="634" t="n">
        <v>2345</v>
      </c>
    </row>
    <row r="2414" customFormat="false" ht="13.8" hidden="false" customHeight="false" outlineLevel="0" collapsed="false">
      <c r="B2414" s="633" t="n">
        <v>2413</v>
      </c>
      <c r="C2414" s="634" t="n">
        <v>2358</v>
      </c>
      <c r="D2414" s="634" t="n">
        <v>2345</v>
      </c>
    </row>
    <row r="2415" customFormat="false" ht="13.8" hidden="false" customHeight="false" outlineLevel="0" collapsed="false">
      <c r="B2415" s="633" t="n">
        <v>2414</v>
      </c>
      <c r="C2415" s="634" t="n">
        <v>2358</v>
      </c>
      <c r="D2415" s="634" t="n">
        <v>2345</v>
      </c>
    </row>
    <row r="2416" customFormat="false" ht="13.8" hidden="false" customHeight="false" outlineLevel="0" collapsed="false">
      <c r="B2416" s="633" t="n">
        <v>2415</v>
      </c>
      <c r="C2416" s="634" t="n">
        <v>2358</v>
      </c>
      <c r="D2416" s="634" t="n">
        <v>2345</v>
      </c>
    </row>
    <row r="2417" customFormat="false" ht="13.8" hidden="false" customHeight="false" outlineLevel="0" collapsed="false">
      <c r="B2417" s="633" t="n">
        <v>2416</v>
      </c>
      <c r="C2417" s="634" t="n">
        <v>2358</v>
      </c>
      <c r="D2417" s="634" t="n">
        <v>2345</v>
      </c>
    </row>
    <row r="2418" customFormat="false" ht="13.8" hidden="false" customHeight="false" outlineLevel="0" collapsed="false">
      <c r="B2418" s="633" t="n">
        <v>2417</v>
      </c>
      <c r="C2418" s="634" t="n">
        <v>2358</v>
      </c>
      <c r="D2418" s="634" t="n">
        <v>2345</v>
      </c>
    </row>
    <row r="2419" customFormat="false" ht="13.8" hidden="false" customHeight="false" outlineLevel="0" collapsed="false">
      <c r="B2419" s="633" t="n">
        <v>2418</v>
      </c>
      <c r="C2419" s="634" t="n">
        <v>2358</v>
      </c>
      <c r="D2419" s="634" t="n">
        <v>2345</v>
      </c>
    </row>
    <row r="2420" customFormat="false" ht="13.8" hidden="false" customHeight="false" outlineLevel="0" collapsed="false">
      <c r="B2420" s="633" t="n">
        <v>2419</v>
      </c>
      <c r="C2420" s="634" t="n">
        <v>2358</v>
      </c>
      <c r="D2420" s="634" t="n">
        <v>2345</v>
      </c>
    </row>
    <row r="2421" customFormat="false" ht="13.8" hidden="false" customHeight="false" outlineLevel="0" collapsed="false">
      <c r="B2421" s="633" t="n">
        <v>2420</v>
      </c>
      <c r="C2421" s="634" t="n">
        <v>2358</v>
      </c>
      <c r="D2421" s="634" t="n">
        <v>2345</v>
      </c>
    </row>
    <row r="2422" customFormat="false" ht="13.8" hidden="false" customHeight="false" outlineLevel="0" collapsed="false">
      <c r="B2422" s="633" t="n">
        <v>2421</v>
      </c>
      <c r="C2422" s="634" t="n">
        <v>2358</v>
      </c>
      <c r="D2422" s="634" t="n">
        <v>2345</v>
      </c>
    </row>
    <row r="2423" customFormat="false" ht="13.8" hidden="false" customHeight="false" outlineLevel="0" collapsed="false">
      <c r="B2423" s="633" t="n">
        <v>2422</v>
      </c>
      <c r="C2423" s="634" t="n">
        <v>2358</v>
      </c>
      <c r="D2423" s="634" t="n">
        <v>2345</v>
      </c>
    </row>
    <row r="2424" customFormat="false" ht="13.8" hidden="false" customHeight="false" outlineLevel="0" collapsed="false">
      <c r="B2424" s="633" t="n">
        <v>2423</v>
      </c>
      <c r="C2424" s="634" t="n">
        <v>2358</v>
      </c>
      <c r="D2424" s="634" t="n">
        <v>2345</v>
      </c>
    </row>
    <row r="2425" customFormat="false" ht="13.8" hidden="false" customHeight="false" outlineLevel="0" collapsed="false">
      <c r="B2425" s="633" t="n">
        <v>2424</v>
      </c>
      <c r="C2425" s="634" t="n">
        <v>2358</v>
      </c>
      <c r="D2425" s="634" t="n">
        <v>2345</v>
      </c>
    </row>
    <row r="2426" customFormat="false" ht="13.8" hidden="false" customHeight="false" outlineLevel="0" collapsed="false">
      <c r="B2426" s="633" t="n">
        <v>2425</v>
      </c>
      <c r="C2426" s="634" t="n">
        <v>2358</v>
      </c>
      <c r="D2426" s="634" t="n">
        <v>2345</v>
      </c>
    </row>
    <row r="2427" customFormat="false" ht="13.8" hidden="false" customHeight="false" outlineLevel="0" collapsed="false">
      <c r="B2427" s="633" t="n">
        <v>2426</v>
      </c>
      <c r="C2427" s="634" t="n">
        <v>2358</v>
      </c>
      <c r="D2427" s="634" t="n">
        <v>2345</v>
      </c>
    </row>
    <row r="2428" customFormat="false" ht="13.8" hidden="false" customHeight="false" outlineLevel="0" collapsed="false">
      <c r="B2428" s="633" t="n">
        <v>2427</v>
      </c>
      <c r="C2428" s="634" t="n">
        <v>2358</v>
      </c>
      <c r="D2428" s="634" t="n">
        <v>2345</v>
      </c>
    </row>
    <row r="2429" customFormat="false" ht="13.8" hidden="false" customHeight="false" outlineLevel="0" collapsed="false">
      <c r="B2429" s="633" t="n">
        <v>2428</v>
      </c>
      <c r="C2429" s="634" t="n">
        <v>2358</v>
      </c>
      <c r="D2429" s="634" t="n">
        <v>2345</v>
      </c>
    </row>
    <row r="2430" customFormat="false" ht="13.8" hidden="false" customHeight="false" outlineLevel="0" collapsed="false">
      <c r="B2430" s="633" t="n">
        <v>2429</v>
      </c>
      <c r="C2430" s="634" t="n">
        <v>2358</v>
      </c>
      <c r="D2430" s="634" t="n">
        <v>2345</v>
      </c>
    </row>
    <row r="2431" customFormat="false" ht="13.8" hidden="false" customHeight="false" outlineLevel="0" collapsed="false">
      <c r="B2431" s="633" t="n">
        <v>2430</v>
      </c>
      <c r="C2431" s="634" t="n">
        <v>2358</v>
      </c>
      <c r="D2431" s="634" t="n">
        <v>2345</v>
      </c>
    </row>
    <row r="2432" customFormat="false" ht="13.8" hidden="false" customHeight="false" outlineLevel="0" collapsed="false">
      <c r="B2432" s="633" t="n">
        <v>2431</v>
      </c>
      <c r="C2432" s="634" t="n">
        <v>2358</v>
      </c>
      <c r="D2432" s="634" t="n">
        <v>2345</v>
      </c>
    </row>
    <row r="2433" customFormat="false" ht="13.8" hidden="false" customHeight="false" outlineLevel="0" collapsed="false">
      <c r="B2433" s="633" t="n">
        <v>2432</v>
      </c>
      <c r="C2433" s="634" t="n">
        <v>2358</v>
      </c>
      <c r="D2433" s="634" t="n">
        <v>2345</v>
      </c>
    </row>
    <row r="2434" customFormat="false" ht="13.8" hidden="false" customHeight="false" outlineLevel="0" collapsed="false">
      <c r="B2434" s="633" t="n">
        <v>2433</v>
      </c>
      <c r="C2434" s="634" t="n">
        <v>2358</v>
      </c>
      <c r="D2434" s="634" t="n">
        <v>2345</v>
      </c>
    </row>
    <row r="2435" customFormat="false" ht="13.8" hidden="false" customHeight="false" outlineLevel="0" collapsed="false">
      <c r="B2435" s="633" t="n">
        <v>2434</v>
      </c>
      <c r="C2435" s="634" t="n">
        <v>2358</v>
      </c>
      <c r="D2435" s="634" t="n">
        <v>2345</v>
      </c>
    </row>
    <row r="2436" customFormat="false" ht="13.8" hidden="false" customHeight="false" outlineLevel="0" collapsed="false">
      <c r="B2436" s="633" t="n">
        <v>2435</v>
      </c>
      <c r="C2436" s="634" t="n">
        <v>2358</v>
      </c>
      <c r="D2436" s="634" t="n">
        <v>2345</v>
      </c>
    </row>
    <row r="2437" customFormat="false" ht="13.8" hidden="false" customHeight="false" outlineLevel="0" collapsed="false">
      <c r="B2437" s="633" t="n">
        <v>2436</v>
      </c>
      <c r="C2437" s="634" t="n">
        <v>2358</v>
      </c>
      <c r="D2437" s="634" t="n">
        <v>2345</v>
      </c>
    </row>
    <row r="2438" customFormat="false" ht="13.8" hidden="false" customHeight="false" outlineLevel="0" collapsed="false">
      <c r="B2438" s="633" t="n">
        <v>2437</v>
      </c>
      <c r="C2438" s="634" t="n">
        <v>2358</v>
      </c>
      <c r="D2438" s="634" t="n">
        <v>2345</v>
      </c>
    </row>
    <row r="2439" customFormat="false" ht="13.8" hidden="false" customHeight="false" outlineLevel="0" collapsed="false">
      <c r="B2439" s="633" t="n">
        <v>2438</v>
      </c>
      <c r="C2439" s="634" t="n">
        <v>2358</v>
      </c>
      <c r="D2439" s="634" t="n">
        <v>2345</v>
      </c>
    </row>
    <row r="2440" customFormat="false" ht="13.8" hidden="false" customHeight="false" outlineLevel="0" collapsed="false">
      <c r="B2440" s="633" t="n">
        <v>2439</v>
      </c>
      <c r="C2440" s="634" t="n">
        <v>2358</v>
      </c>
      <c r="D2440" s="634" t="n">
        <v>2345</v>
      </c>
    </row>
    <row r="2441" customFormat="false" ht="13.8" hidden="false" customHeight="false" outlineLevel="0" collapsed="false">
      <c r="B2441" s="633" t="n">
        <v>2440</v>
      </c>
      <c r="C2441" s="634" t="n">
        <v>2358</v>
      </c>
      <c r="D2441" s="634" t="n">
        <v>2345</v>
      </c>
    </row>
    <row r="2442" customFormat="false" ht="13.8" hidden="false" customHeight="false" outlineLevel="0" collapsed="false">
      <c r="B2442" s="633" t="n">
        <v>2441</v>
      </c>
      <c r="C2442" s="634" t="n">
        <v>2358</v>
      </c>
      <c r="D2442" s="634" t="n">
        <v>2345</v>
      </c>
    </row>
    <row r="2443" customFormat="false" ht="13.8" hidden="false" customHeight="false" outlineLevel="0" collapsed="false">
      <c r="B2443" s="633" t="n">
        <v>2442</v>
      </c>
      <c r="C2443" s="634" t="n">
        <v>2358</v>
      </c>
      <c r="D2443" s="634" t="n">
        <v>2345</v>
      </c>
    </row>
    <row r="2444" customFormat="false" ht="13.8" hidden="false" customHeight="false" outlineLevel="0" collapsed="false">
      <c r="B2444" s="633" t="n">
        <v>2443</v>
      </c>
      <c r="C2444" s="634" t="n">
        <v>2358</v>
      </c>
      <c r="D2444" s="634" t="n">
        <v>2345</v>
      </c>
    </row>
    <row r="2445" customFormat="false" ht="13.8" hidden="false" customHeight="false" outlineLevel="0" collapsed="false">
      <c r="B2445" s="633" t="n">
        <v>2444</v>
      </c>
      <c r="C2445" s="634" t="n">
        <v>2358</v>
      </c>
      <c r="D2445" s="634" t="n">
        <v>2345</v>
      </c>
    </row>
    <row r="2446" customFormat="false" ht="13.8" hidden="false" customHeight="false" outlineLevel="0" collapsed="false">
      <c r="B2446" s="633" t="n">
        <v>2445</v>
      </c>
      <c r="C2446" s="634" t="n">
        <v>2358</v>
      </c>
      <c r="D2446" s="634" t="n">
        <v>2345</v>
      </c>
    </row>
    <row r="2447" customFormat="false" ht="13.8" hidden="false" customHeight="false" outlineLevel="0" collapsed="false">
      <c r="B2447" s="633" t="n">
        <v>2446</v>
      </c>
      <c r="C2447" s="634" t="n">
        <v>2358</v>
      </c>
      <c r="D2447" s="0" t="n">
        <v>2345</v>
      </c>
    </row>
    <row r="2448" customFormat="false" ht="13.8" hidden="false" customHeight="false" outlineLevel="0" collapsed="false">
      <c r="B2448" s="633" t="n">
        <v>2447</v>
      </c>
      <c r="C2448" s="634" t="n">
        <v>2358</v>
      </c>
      <c r="D2448" s="0" t="n">
        <v>2346</v>
      </c>
    </row>
    <row r="2449" customFormat="false" ht="13.8" hidden="false" customHeight="false" outlineLevel="0" collapsed="false">
      <c r="B2449" s="633" t="n">
        <v>2448</v>
      </c>
      <c r="C2449" s="634" t="n">
        <v>2358</v>
      </c>
      <c r="D2449" s="0" t="n">
        <v>2347</v>
      </c>
    </row>
    <row r="2450" customFormat="false" ht="13.8" hidden="false" customHeight="false" outlineLevel="0" collapsed="false">
      <c r="B2450" s="633" t="n">
        <v>2449</v>
      </c>
      <c r="C2450" s="634" t="n">
        <v>2358</v>
      </c>
      <c r="D2450" s="0" t="n">
        <v>2348</v>
      </c>
    </row>
    <row r="2451" customFormat="false" ht="13.8" hidden="false" customHeight="false" outlineLevel="0" collapsed="false">
      <c r="B2451" s="633" t="n">
        <v>2450</v>
      </c>
      <c r="C2451" s="634" t="n">
        <v>2358</v>
      </c>
      <c r="D2451" s="0" t="n">
        <v>2349</v>
      </c>
    </row>
    <row r="2452" customFormat="false" ht="13.8" hidden="false" customHeight="false" outlineLevel="0" collapsed="false">
      <c r="B2452" s="633" t="n">
        <v>2451</v>
      </c>
      <c r="C2452" s="634" t="n">
        <v>2358</v>
      </c>
      <c r="D2452" s="0" t="n">
        <v>2350</v>
      </c>
    </row>
    <row r="2453" customFormat="false" ht="13.8" hidden="false" customHeight="false" outlineLevel="0" collapsed="false">
      <c r="B2453" s="633" t="n">
        <v>2452</v>
      </c>
      <c r="C2453" s="634" t="n">
        <v>2358</v>
      </c>
      <c r="D2453" s="0" t="n">
        <v>2351</v>
      </c>
    </row>
    <row r="2454" customFormat="false" ht="13.8" hidden="false" customHeight="false" outlineLevel="0" collapsed="false">
      <c r="B2454" s="633" t="n">
        <v>2453</v>
      </c>
      <c r="C2454" s="634" t="n">
        <v>2358</v>
      </c>
      <c r="D2454" s="0" t="n">
        <v>2352</v>
      </c>
    </row>
    <row r="2455" customFormat="false" ht="13.8" hidden="false" customHeight="false" outlineLevel="0" collapsed="false">
      <c r="B2455" s="633" t="n">
        <v>2454</v>
      </c>
      <c r="C2455" s="634" t="n">
        <v>2358</v>
      </c>
      <c r="D2455" s="0" t="n">
        <v>2353</v>
      </c>
    </row>
    <row r="2456" customFormat="false" ht="13.8" hidden="false" customHeight="false" outlineLevel="0" collapsed="false">
      <c r="B2456" s="633" t="n">
        <v>2455</v>
      </c>
      <c r="C2456" s="634" t="n">
        <v>2358</v>
      </c>
      <c r="D2456" s="0" t="n">
        <v>2354</v>
      </c>
    </row>
    <row r="2457" customFormat="false" ht="13.8" hidden="false" customHeight="false" outlineLevel="0" collapsed="false">
      <c r="B2457" s="633" t="n">
        <v>2456</v>
      </c>
      <c r="C2457" s="634" t="n">
        <v>2358</v>
      </c>
      <c r="D2457" s="0" t="n">
        <v>2355</v>
      </c>
    </row>
    <row r="2458" customFormat="false" ht="13.8" hidden="false" customHeight="false" outlineLevel="0" collapsed="false">
      <c r="B2458" s="633" t="n">
        <v>2457</v>
      </c>
      <c r="C2458" s="634" t="n">
        <v>2358</v>
      </c>
      <c r="D2458" s="0" t="n">
        <v>2356</v>
      </c>
    </row>
    <row r="2459" customFormat="false" ht="13.8" hidden="false" customHeight="false" outlineLevel="0" collapsed="false">
      <c r="B2459" s="633" t="n">
        <v>2458</v>
      </c>
      <c r="C2459" s="634" t="n">
        <v>2358</v>
      </c>
      <c r="D2459" s="0" t="n">
        <v>2357</v>
      </c>
    </row>
    <row r="2460" customFormat="false" ht="13.8" hidden="false" customHeight="false" outlineLevel="0" collapsed="false">
      <c r="B2460" s="633" t="n">
        <v>2459</v>
      </c>
      <c r="C2460" s="634" t="n">
        <v>2358</v>
      </c>
      <c r="D2460" s="0" t="n">
        <v>2358</v>
      </c>
    </row>
    <row r="2461" customFormat="false" ht="13.8" hidden="false" customHeight="false" outlineLevel="0" collapsed="false">
      <c r="B2461" s="633" t="n">
        <v>2460</v>
      </c>
      <c r="C2461" s="634" t="n">
        <v>2358</v>
      </c>
      <c r="D2461" s="0" t="n">
        <v>2359</v>
      </c>
    </row>
    <row r="2462" customFormat="false" ht="13.8" hidden="false" customHeight="false" outlineLevel="0" collapsed="false">
      <c r="B2462" s="633" t="n">
        <v>2461</v>
      </c>
      <c r="C2462" s="634" t="n">
        <v>2358</v>
      </c>
      <c r="D2462" s="0" t="n">
        <v>2360</v>
      </c>
    </row>
    <row r="2463" customFormat="false" ht="13.8" hidden="false" customHeight="false" outlineLevel="0" collapsed="false">
      <c r="B2463" s="633" t="n">
        <v>2462</v>
      </c>
      <c r="C2463" s="634" t="n">
        <v>2358</v>
      </c>
      <c r="D2463" s="0" t="n">
        <v>2361</v>
      </c>
    </row>
    <row r="2464" customFormat="false" ht="13.8" hidden="false" customHeight="false" outlineLevel="0" collapsed="false">
      <c r="B2464" s="633" t="n">
        <v>2463</v>
      </c>
      <c r="C2464" s="634" t="n">
        <v>2358</v>
      </c>
      <c r="D2464" s="0" t="n">
        <v>2362</v>
      </c>
    </row>
    <row r="2465" customFormat="false" ht="13.8" hidden="false" customHeight="false" outlineLevel="0" collapsed="false">
      <c r="B2465" s="633" t="n">
        <v>2464</v>
      </c>
      <c r="C2465" s="634" t="n">
        <v>2358</v>
      </c>
      <c r="D2465" s="0" t="n">
        <v>2363</v>
      </c>
    </row>
    <row r="2466" customFormat="false" ht="13.8" hidden="false" customHeight="false" outlineLevel="0" collapsed="false">
      <c r="B2466" s="633" t="n">
        <v>2465</v>
      </c>
      <c r="C2466" s="634" t="n">
        <v>2358</v>
      </c>
      <c r="D2466" s="0" t="n">
        <v>2364</v>
      </c>
    </row>
    <row r="2467" customFormat="false" ht="13.8" hidden="false" customHeight="false" outlineLevel="0" collapsed="false">
      <c r="B2467" s="633" t="n">
        <v>2466</v>
      </c>
      <c r="C2467" s="634" t="n">
        <v>2358</v>
      </c>
      <c r="D2467" s="0" t="n">
        <v>2365</v>
      </c>
    </row>
    <row r="2468" customFormat="false" ht="13.8" hidden="false" customHeight="false" outlineLevel="0" collapsed="false">
      <c r="B2468" s="633" t="n">
        <v>2467</v>
      </c>
      <c r="C2468" s="634" t="n">
        <v>2358</v>
      </c>
      <c r="D2468" s="0" t="n">
        <v>2366</v>
      </c>
    </row>
    <row r="2469" customFormat="false" ht="13.8" hidden="false" customHeight="false" outlineLevel="0" collapsed="false">
      <c r="B2469" s="633" t="n">
        <v>2468</v>
      </c>
      <c r="C2469" s="634" t="n">
        <v>2358</v>
      </c>
      <c r="D2469" s="0" t="n">
        <v>2367</v>
      </c>
    </row>
    <row r="2470" customFormat="false" ht="13.8" hidden="false" customHeight="false" outlineLevel="0" collapsed="false">
      <c r="B2470" s="633" t="n">
        <v>2469</v>
      </c>
      <c r="C2470" s="634" t="n">
        <v>2358</v>
      </c>
      <c r="D2470" s="0" t="n">
        <v>2368</v>
      </c>
    </row>
    <row r="2471" customFormat="false" ht="13.8" hidden="false" customHeight="false" outlineLevel="0" collapsed="false">
      <c r="B2471" s="633" t="n">
        <v>2470</v>
      </c>
      <c r="C2471" s="634" t="n">
        <v>2358</v>
      </c>
      <c r="D2471" s="0" t="n">
        <v>2369</v>
      </c>
    </row>
    <row r="2472" customFormat="false" ht="13.8" hidden="false" customHeight="false" outlineLevel="0" collapsed="false">
      <c r="B2472" s="633" t="n">
        <v>2471</v>
      </c>
      <c r="C2472" s="634" t="n">
        <v>2358</v>
      </c>
      <c r="D2472" s="0" t="n">
        <v>2370</v>
      </c>
    </row>
    <row r="2473" customFormat="false" ht="13.8" hidden="false" customHeight="false" outlineLevel="0" collapsed="false">
      <c r="B2473" s="633" t="n">
        <v>2472</v>
      </c>
      <c r="C2473" s="634" t="n">
        <v>2358</v>
      </c>
      <c r="D2473" s="0" t="n">
        <v>2371</v>
      </c>
    </row>
    <row r="2474" customFormat="false" ht="13.8" hidden="false" customHeight="false" outlineLevel="0" collapsed="false">
      <c r="B2474" s="633" t="n">
        <v>2473</v>
      </c>
      <c r="C2474" s="634" t="n">
        <v>2358</v>
      </c>
      <c r="D2474" s="0" t="n">
        <v>2372</v>
      </c>
    </row>
    <row r="2475" customFormat="false" ht="13.8" hidden="false" customHeight="false" outlineLevel="0" collapsed="false">
      <c r="B2475" s="633" t="n">
        <v>2474</v>
      </c>
      <c r="C2475" s="634" t="n">
        <v>2358</v>
      </c>
      <c r="D2475" s="0" t="n">
        <v>2373</v>
      </c>
    </row>
    <row r="2476" customFormat="false" ht="13.8" hidden="false" customHeight="false" outlineLevel="0" collapsed="false">
      <c r="B2476" s="633" t="n">
        <v>2475</v>
      </c>
      <c r="C2476" s="634" t="n">
        <v>2358</v>
      </c>
      <c r="D2476" s="0" t="n">
        <v>2374</v>
      </c>
    </row>
    <row r="2477" customFormat="false" ht="13.8" hidden="false" customHeight="false" outlineLevel="0" collapsed="false">
      <c r="B2477" s="633" t="n">
        <v>2476</v>
      </c>
      <c r="C2477" s="634" t="n">
        <v>2358</v>
      </c>
      <c r="D2477" s="0" t="n">
        <v>2375</v>
      </c>
    </row>
    <row r="2478" customFormat="false" ht="13.8" hidden="false" customHeight="false" outlineLevel="0" collapsed="false">
      <c r="B2478" s="633" t="n">
        <v>2477</v>
      </c>
      <c r="C2478" s="634" t="n">
        <v>2358</v>
      </c>
      <c r="D2478" s="0" t="n">
        <v>2376</v>
      </c>
    </row>
    <row r="2479" customFormat="false" ht="13.8" hidden="false" customHeight="false" outlineLevel="0" collapsed="false">
      <c r="B2479" s="633" t="n">
        <v>2478</v>
      </c>
      <c r="C2479" s="634" t="n">
        <v>2358</v>
      </c>
      <c r="D2479" s="0" t="n">
        <v>2377</v>
      </c>
    </row>
    <row r="2480" customFormat="false" ht="13.8" hidden="false" customHeight="false" outlineLevel="0" collapsed="false">
      <c r="B2480" s="633" t="n">
        <v>2479</v>
      </c>
      <c r="C2480" s="634" t="n">
        <v>2358</v>
      </c>
      <c r="D2480" s="0" t="n">
        <v>2378</v>
      </c>
    </row>
    <row r="2481" customFormat="false" ht="13.8" hidden="false" customHeight="false" outlineLevel="0" collapsed="false">
      <c r="B2481" s="633" t="n">
        <v>2480</v>
      </c>
      <c r="C2481" s="634" t="n">
        <v>2358</v>
      </c>
      <c r="D2481" s="0" t="n">
        <v>2379</v>
      </c>
    </row>
    <row r="2482" customFormat="false" ht="13.8" hidden="false" customHeight="false" outlineLevel="0" collapsed="false">
      <c r="B2482" s="633" t="n">
        <v>2481</v>
      </c>
      <c r="C2482" s="634" t="n">
        <v>2358</v>
      </c>
      <c r="D2482" s="0" t="n">
        <v>2380</v>
      </c>
    </row>
    <row r="2483" customFormat="false" ht="13.8" hidden="false" customHeight="false" outlineLevel="0" collapsed="false">
      <c r="B2483" s="633" t="n">
        <v>2482</v>
      </c>
      <c r="C2483" s="634" t="n">
        <v>2358</v>
      </c>
      <c r="D2483" s="0" t="n">
        <v>2381</v>
      </c>
    </row>
    <row r="2484" customFormat="false" ht="13.8" hidden="false" customHeight="false" outlineLevel="0" collapsed="false">
      <c r="B2484" s="633" t="n">
        <v>2483</v>
      </c>
      <c r="C2484" s="634" t="n">
        <v>2358</v>
      </c>
      <c r="D2484" s="0" t="n">
        <v>2382</v>
      </c>
    </row>
    <row r="2485" customFormat="false" ht="13.8" hidden="false" customHeight="false" outlineLevel="0" collapsed="false">
      <c r="B2485" s="633" t="n">
        <v>2484</v>
      </c>
      <c r="C2485" s="634" t="n">
        <v>2358</v>
      </c>
      <c r="D2485" s="0" t="n">
        <v>2383</v>
      </c>
    </row>
    <row r="2486" customFormat="false" ht="13.8" hidden="false" customHeight="false" outlineLevel="0" collapsed="false">
      <c r="B2486" s="633" t="n">
        <v>2485</v>
      </c>
      <c r="C2486" s="634" t="n">
        <v>2358</v>
      </c>
      <c r="D2486" s="0" t="n">
        <v>2384</v>
      </c>
    </row>
    <row r="2487" customFormat="false" ht="13.8" hidden="false" customHeight="false" outlineLevel="0" collapsed="false">
      <c r="B2487" s="633" t="n">
        <v>2486</v>
      </c>
      <c r="C2487" s="634" t="n">
        <v>2358</v>
      </c>
      <c r="D2487" s="0" t="n">
        <v>2385</v>
      </c>
    </row>
    <row r="2488" customFormat="false" ht="13.8" hidden="false" customHeight="false" outlineLevel="0" collapsed="false">
      <c r="B2488" s="633" t="n">
        <v>2487</v>
      </c>
      <c r="C2488" s="634" t="n">
        <v>2358</v>
      </c>
      <c r="D2488" s="0" t="n">
        <v>2386</v>
      </c>
    </row>
    <row r="2489" customFormat="false" ht="13.8" hidden="false" customHeight="false" outlineLevel="0" collapsed="false">
      <c r="B2489" s="633" t="n">
        <v>2488</v>
      </c>
      <c r="C2489" s="0" t="n">
        <v>2359</v>
      </c>
      <c r="D2489" s="0" t="n">
        <v>2387</v>
      </c>
    </row>
    <row r="2490" customFormat="false" ht="13.8" hidden="false" customHeight="false" outlineLevel="0" collapsed="false">
      <c r="B2490" s="633" t="n">
        <v>2489</v>
      </c>
      <c r="C2490" s="0" t="n">
        <v>2360</v>
      </c>
      <c r="D2490" s="0" t="n">
        <v>2388</v>
      </c>
    </row>
    <row r="2491" customFormat="false" ht="13.8" hidden="false" customHeight="false" outlineLevel="0" collapsed="false">
      <c r="B2491" s="633" t="n">
        <v>2490</v>
      </c>
      <c r="C2491" s="0" t="n">
        <v>2361</v>
      </c>
      <c r="D2491" s="0" t="n">
        <v>2389</v>
      </c>
    </row>
    <row r="2492" customFormat="false" ht="13.8" hidden="false" customHeight="false" outlineLevel="0" collapsed="false">
      <c r="B2492" s="633" t="n">
        <v>2491</v>
      </c>
      <c r="C2492" s="0" t="n">
        <v>2362</v>
      </c>
      <c r="D2492" s="0" t="n">
        <v>2390</v>
      </c>
    </row>
    <row r="2493" customFormat="false" ht="13.8" hidden="false" customHeight="false" outlineLevel="0" collapsed="false">
      <c r="B2493" s="633" t="n">
        <v>2492</v>
      </c>
      <c r="C2493" s="0" t="n">
        <v>2363</v>
      </c>
      <c r="D2493" s="0" t="n">
        <v>2391</v>
      </c>
    </row>
    <row r="2494" customFormat="false" ht="13.8" hidden="false" customHeight="false" outlineLevel="0" collapsed="false">
      <c r="B2494" s="633" t="n">
        <v>2493</v>
      </c>
      <c r="C2494" s="0" t="n">
        <v>2364</v>
      </c>
      <c r="D2494" s="0" t="n">
        <v>2392</v>
      </c>
    </row>
    <row r="2495" customFormat="false" ht="13.8" hidden="false" customHeight="false" outlineLevel="0" collapsed="false">
      <c r="B2495" s="633" t="n">
        <v>2494</v>
      </c>
      <c r="C2495" s="0" t="n">
        <v>2365</v>
      </c>
      <c r="D2495" s="0" t="n">
        <v>2393</v>
      </c>
    </row>
    <row r="2496" customFormat="false" ht="13.8" hidden="false" customHeight="false" outlineLevel="0" collapsed="false">
      <c r="B2496" s="633" t="n">
        <v>2495</v>
      </c>
      <c r="C2496" s="0" t="n">
        <v>2366</v>
      </c>
      <c r="D2496" s="0" t="n">
        <v>2394</v>
      </c>
    </row>
    <row r="2497" customFormat="false" ht="13.8" hidden="false" customHeight="false" outlineLevel="0" collapsed="false">
      <c r="B2497" s="633" t="n">
        <v>2496</v>
      </c>
      <c r="C2497" s="0" t="n">
        <v>2367</v>
      </c>
      <c r="D2497" s="0" t="n">
        <v>2395</v>
      </c>
    </row>
    <row r="2498" customFormat="false" ht="13.8" hidden="false" customHeight="false" outlineLevel="0" collapsed="false">
      <c r="B2498" s="633" t="n">
        <v>2497</v>
      </c>
      <c r="C2498" s="0" t="n">
        <v>2368</v>
      </c>
      <c r="D2498" s="0" t="n">
        <v>2396</v>
      </c>
    </row>
    <row r="2499" customFormat="false" ht="13.8" hidden="false" customHeight="false" outlineLevel="0" collapsed="false">
      <c r="B2499" s="633" t="n">
        <v>2498</v>
      </c>
      <c r="C2499" s="0" t="n">
        <v>2369</v>
      </c>
      <c r="D2499" s="0" t="n">
        <v>2397</v>
      </c>
    </row>
    <row r="2500" customFormat="false" ht="13.8" hidden="false" customHeight="false" outlineLevel="0" collapsed="false">
      <c r="B2500" s="633" t="n">
        <v>2499</v>
      </c>
      <c r="C2500" s="0" t="n">
        <v>2370</v>
      </c>
      <c r="D2500" s="0" t="n">
        <v>2398</v>
      </c>
    </row>
    <row r="2501" customFormat="false" ht="13.8" hidden="false" customHeight="false" outlineLevel="0" collapsed="false">
      <c r="B2501" s="633" t="n">
        <v>2500</v>
      </c>
      <c r="C2501" s="0" t="n">
        <v>2371</v>
      </c>
      <c r="D2501" s="0" t="n">
        <v>2399</v>
      </c>
    </row>
    <row r="2502" customFormat="false" ht="13.8" hidden="false" customHeight="false" outlineLevel="0" collapsed="false">
      <c r="B2502" s="633" t="n">
        <v>2501</v>
      </c>
      <c r="C2502" s="0" t="n">
        <v>2372</v>
      </c>
      <c r="D2502" s="0" t="n">
        <v>2400</v>
      </c>
      <c r="G2502" s="0" t="n">
        <v>2385</v>
      </c>
      <c r="H2502" s="0" t="n">
        <v>411</v>
      </c>
      <c r="I2502" s="0" t="n">
        <v>2490</v>
      </c>
      <c r="K2502" s="0" t="n">
        <f aca="false">G2502-G2111</f>
        <v>283</v>
      </c>
      <c r="L2502" s="0" t="n">
        <f aca="false">H2502-H2111</f>
        <v>391</v>
      </c>
      <c r="M2502" s="0" t="n">
        <f aca="false">I2502-I2111</f>
        <v>391</v>
      </c>
      <c r="N2502" s="0" t="n">
        <f aca="false">E2502-E2111</f>
        <v>0</v>
      </c>
      <c r="O2502" s="0" t="n">
        <v>243</v>
      </c>
      <c r="P2502" s="0" t="n">
        <v>309</v>
      </c>
      <c r="S2502" s="0" t="n">
        <f aca="false">O2502-O2111</f>
        <v>243</v>
      </c>
      <c r="T2502" s="0" t="n">
        <f aca="false">P2502-P2111</f>
        <v>301</v>
      </c>
    </row>
    <row r="2503" customFormat="false" ht="13.8" hidden="false" customHeight="false" outlineLevel="0" collapsed="false">
      <c r="B2503" s="633" t="n">
        <v>2502</v>
      </c>
      <c r="C2503" s="0" t="n">
        <v>2373</v>
      </c>
      <c r="D2503" s="0" t="n">
        <v>2401</v>
      </c>
      <c r="K2503" s="0" t="n">
        <f aca="false">L2502-K2502</f>
        <v>108</v>
      </c>
      <c r="S2503" s="0" t="n">
        <f aca="false">O2502-O2171</f>
        <v>241</v>
      </c>
      <c r="T2503" s="0" t="n">
        <f aca="false">P2502-P2171</f>
        <v>241</v>
      </c>
    </row>
    <row r="2504" customFormat="false" ht="13.8" hidden="false" customHeight="false" outlineLevel="0" collapsed="false">
      <c r="B2504" s="633" t="n">
        <v>2503</v>
      </c>
      <c r="C2504" s="0" t="n">
        <v>2374</v>
      </c>
      <c r="D2504" s="0" t="n">
        <v>2402</v>
      </c>
      <c r="K2504" s="0" t="n">
        <f aca="false">K2503/3</f>
        <v>36</v>
      </c>
    </row>
    <row r="2505" customFormat="false" ht="13.8" hidden="false" customHeight="false" outlineLevel="0" collapsed="false">
      <c r="B2505" s="633" t="n">
        <v>2504</v>
      </c>
      <c r="C2505" s="0" t="n">
        <v>2375</v>
      </c>
      <c r="D2505" s="0" t="n">
        <v>2403</v>
      </c>
    </row>
    <row r="2506" customFormat="false" ht="13.8" hidden="false" customHeight="false" outlineLevel="0" collapsed="false">
      <c r="B2506" s="633" t="n">
        <v>2505</v>
      </c>
      <c r="C2506" s="0" t="n">
        <v>2376</v>
      </c>
      <c r="D2506" s="0" t="n">
        <v>2404</v>
      </c>
    </row>
    <row r="2507" customFormat="false" ht="13.8" hidden="false" customHeight="false" outlineLevel="0" collapsed="false">
      <c r="B2507" s="633" t="n">
        <v>2506</v>
      </c>
      <c r="C2507" s="0" t="n">
        <v>2377</v>
      </c>
      <c r="D2507" s="0" t="n">
        <v>2405</v>
      </c>
    </row>
    <row r="2508" customFormat="false" ht="13.8" hidden="false" customHeight="false" outlineLevel="0" collapsed="false">
      <c r="B2508" s="633" t="n">
        <v>2507</v>
      </c>
      <c r="C2508" s="0" t="n">
        <v>2378</v>
      </c>
      <c r="D2508" s="0" t="n">
        <v>2406</v>
      </c>
    </row>
    <row r="2509" customFormat="false" ht="13.8" hidden="false" customHeight="false" outlineLevel="0" collapsed="false">
      <c r="B2509" s="633" t="n">
        <v>2508</v>
      </c>
      <c r="C2509" s="0" t="n">
        <v>2379</v>
      </c>
      <c r="D2509" s="0" t="n">
        <v>2407</v>
      </c>
    </row>
    <row r="2510" customFormat="false" ht="13.8" hidden="false" customHeight="false" outlineLevel="0" collapsed="false">
      <c r="B2510" s="633" t="n">
        <v>2509</v>
      </c>
      <c r="C2510" s="0" t="n">
        <v>2380</v>
      </c>
      <c r="D2510" s="0" t="n">
        <v>2408</v>
      </c>
    </row>
    <row r="2511" customFormat="false" ht="13.8" hidden="false" customHeight="false" outlineLevel="0" collapsed="false">
      <c r="B2511" s="633" t="n">
        <v>2510</v>
      </c>
      <c r="C2511" s="0" t="n">
        <v>2381</v>
      </c>
      <c r="D2511" s="0" t="n">
        <v>2409</v>
      </c>
    </row>
    <row r="2512" customFormat="false" ht="13.8" hidden="false" customHeight="false" outlineLevel="0" collapsed="false">
      <c r="B2512" s="633" t="n">
        <v>2511</v>
      </c>
      <c r="C2512" s="0" t="n">
        <v>2382</v>
      </c>
      <c r="D2512" s="0" t="n">
        <v>2410</v>
      </c>
    </row>
    <row r="2513" customFormat="false" ht="13.8" hidden="false" customHeight="false" outlineLevel="0" collapsed="false">
      <c r="B2513" s="633" t="n">
        <v>2512</v>
      </c>
      <c r="C2513" s="0" t="n">
        <v>2383</v>
      </c>
      <c r="D2513" s="0" t="n">
        <v>2411</v>
      </c>
    </row>
    <row r="2514" customFormat="false" ht="13.8" hidden="false" customHeight="false" outlineLevel="0" collapsed="false">
      <c r="B2514" s="633" t="n">
        <v>2513</v>
      </c>
      <c r="C2514" s="0" t="n">
        <v>2384</v>
      </c>
      <c r="D2514" s="0" t="n">
        <v>2412</v>
      </c>
    </row>
    <row r="2515" customFormat="false" ht="13.8" hidden="false" customHeight="false" outlineLevel="0" collapsed="false">
      <c r="B2515" s="633" t="n">
        <v>2514</v>
      </c>
      <c r="C2515" s="0" t="n">
        <v>2385</v>
      </c>
      <c r="D2515" s="0" t="n">
        <v>2413</v>
      </c>
    </row>
    <row r="2516" customFormat="false" ht="13.8" hidden="false" customHeight="false" outlineLevel="0" collapsed="false">
      <c r="B2516" s="633" t="n">
        <v>2515</v>
      </c>
      <c r="C2516" s="0" t="n">
        <v>2386</v>
      </c>
      <c r="D2516" s="0" t="n">
        <v>2414</v>
      </c>
    </row>
    <row r="2517" customFormat="false" ht="13.8" hidden="false" customHeight="false" outlineLevel="0" collapsed="false">
      <c r="B2517" s="633" t="n">
        <v>2516</v>
      </c>
      <c r="C2517" s="0" t="n">
        <v>2387</v>
      </c>
      <c r="D2517" s="0" t="n">
        <v>2415</v>
      </c>
    </row>
    <row r="2518" customFormat="false" ht="13.8" hidden="false" customHeight="false" outlineLevel="0" collapsed="false">
      <c r="B2518" s="633" t="n">
        <v>2517</v>
      </c>
      <c r="C2518" s="0" t="n">
        <v>2388</v>
      </c>
      <c r="D2518" s="0" t="n">
        <v>2416</v>
      </c>
    </row>
    <row r="2519" customFormat="false" ht="13.8" hidden="false" customHeight="false" outlineLevel="0" collapsed="false">
      <c r="B2519" s="633" t="n">
        <v>2518</v>
      </c>
      <c r="C2519" s="0" t="n">
        <v>2389</v>
      </c>
      <c r="D2519" s="0" t="n">
        <v>2417</v>
      </c>
    </row>
    <row r="2520" customFormat="false" ht="13.8" hidden="false" customHeight="false" outlineLevel="0" collapsed="false">
      <c r="B2520" s="633" t="n">
        <v>2519</v>
      </c>
      <c r="C2520" s="0" t="n">
        <v>2390</v>
      </c>
      <c r="D2520" s="0" t="n">
        <v>2418</v>
      </c>
    </row>
    <row r="2521" customFormat="false" ht="13.8" hidden="false" customHeight="false" outlineLevel="0" collapsed="false">
      <c r="B2521" s="633" t="n">
        <v>2520</v>
      </c>
      <c r="C2521" s="0" t="n">
        <v>2391</v>
      </c>
      <c r="D2521" s="0" t="n">
        <v>2419</v>
      </c>
    </row>
    <row r="2522" customFormat="false" ht="13.8" hidden="false" customHeight="false" outlineLevel="0" collapsed="false">
      <c r="B2522" s="633" t="n">
        <v>2521</v>
      </c>
      <c r="C2522" s="0" t="n">
        <v>2392</v>
      </c>
      <c r="D2522" s="0" t="n">
        <v>2420</v>
      </c>
    </row>
    <row r="2523" customFormat="false" ht="13.8" hidden="false" customHeight="false" outlineLevel="0" collapsed="false">
      <c r="B2523" s="633" t="n">
        <v>2522</v>
      </c>
      <c r="C2523" s="0" t="n">
        <v>2393</v>
      </c>
      <c r="D2523" s="0" t="n">
        <v>2421</v>
      </c>
    </row>
    <row r="2524" customFormat="false" ht="13.8" hidden="false" customHeight="false" outlineLevel="0" collapsed="false">
      <c r="B2524" s="633" t="n">
        <v>2523</v>
      </c>
      <c r="C2524" s="0" t="n">
        <v>2394</v>
      </c>
      <c r="D2524" s="0" t="n">
        <v>2422</v>
      </c>
    </row>
    <row r="2525" customFormat="false" ht="13.8" hidden="false" customHeight="false" outlineLevel="0" collapsed="false">
      <c r="B2525" s="633" t="n">
        <v>2524</v>
      </c>
      <c r="C2525" s="0" t="n">
        <v>2395</v>
      </c>
      <c r="D2525" s="0" t="n">
        <v>2423</v>
      </c>
    </row>
    <row r="2526" customFormat="false" ht="13.8" hidden="false" customHeight="false" outlineLevel="0" collapsed="false">
      <c r="B2526" s="633" t="n">
        <v>2525</v>
      </c>
      <c r="C2526" s="0" t="n">
        <v>2396</v>
      </c>
      <c r="D2526" s="0" t="n">
        <v>2424</v>
      </c>
    </row>
    <row r="2527" customFormat="false" ht="13.8" hidden="false" customHeight="false" outlineLevel="0" collapsed="false">
      <c r="B2527" s="633" t="n">
        <v>2526</v>
      </c>
      <c r="C2527" s="0" t="n">
        <v>2397</v>
      </c>
      <c r="D2527" s="0" t="n">
        <v>2425</v>
      </c>
    </row>
    <row r="2528" customFormat="false" ht="13.8" hidden="false" customHeight="false" outlineLevel="0" collapsed="false">
      <c r="B2528" s="633" t="n">
        <v>2527</v>
      </c>
      <c r="C2528" s="0" t="n">
        <v>2398</v>
      </c>
      <c r="D2528" s="0" t="n">
        <v>2426</v>
      </c>
    </row>
    <row r="2529" customFormat="false" ht="13.8" hidden="false" customHeight="false" outlineLevel="0" collapsed="false">
      <c r="B2529" s="633" t="n">
        <v>2528</v>
      </c>
      <c r="C2529" s="0" t="n">
        <v>2399</v>
      </c>
      <c r="D2529" s="0" t="n">
        <v>2427</v>
      </c>
    </row>
    <row r="2530" customFormat="false" ht="13.8" hidden="false" customHeight="false" outlineLevel="0" collapsed="false">
      <c r="B2530" s="633" t="n">
        <v>2529</v>
      </c>
      <c r="C2530" s="0" t="n">
        <v>2400</v>
      </c>
      <c r="D2530" s="0" t="n">
        <v>2428</v>
      </c>
    </row>
    <row r="2531" customFormat="false" ht="13.8" hidden="false" customHeight="false" outlineLevel="0" collapsed="false">
      <c r="B2531" s="633" t="n">
        <v>2530</v>
      </c>
      <c r="C2531" s="0" t="n">
        <v>2401</v>
      </c>
      <c r="D2531" s="0" t="n">
        <v>2429</v>
      </c>
    </row>
    <row r="2532" customFormat="false" ht="13.8" hidden="false" customHeight="false" outlineLevel="0" collapsed="false">
      <c r="B2532" s="633" t="n">
        <v>2531</v>
      </c>
      <c r="C2532" s="0" t="n">
        <v>2402</v>
      </c>
      <c r="D2532" s="0" t="n">
        <v>2430</v>
      </c>
    </row>
    <row r="2533" customFormat="false" ht="13.8" hidden="false" customHeight="false" outlineLevel="0" collapsed="false">
      <c r="B2533" s="633" t="n">
        <v>2532</v>
      </c>
      <c r="C2533" s="0" t="n">
        <v>2403</v>
      </c>
      <c r="D2533" s="0" t="n">
        <v>2431</v>
      </c>
    </row>
    <row r="2534" customFormat="false" ht="13.8" hidden="false" customHeight="false" outlineLevel="0" collapsed="false">
      <c r="B2534" s="633" t="n">
        <v>2533</v>
      </c>
      <c r="C2534" s="0" t="n">
        <v>2404</v>
      </c>
      <c r="D2534" s="0" t="n">
        <v>2432</v>
      </c>
    </row>
    <row r="2535" customFormat="false" ht="13.8" hidden="false" customHeight="false" outlineLevel="0" collapsed="false">
      <c r="B2535" s="633" t="n">
        <v>2534</v>
      </c>
      <c r="C2535" s="0" t="n">
        <v>2405</v>
      </c>
      <c r="D2535" s="0" t="n">
        <v>2433</v>
      </c>
    </row>
    <row r="2536" customFormat="false" ht="13.8" hidden="false" customHeight="false" outlineLevel="0" collapsed="false">
      <c r="B2536" s="633" t="n">
        <v>2535</v>
      </c>
      <c r="C2536" s="0" t="n">
        <v>2406</v>
      </c>
      <c r="D2536" s="0" t="n">
        <v>2434</v>
      </c>
    </row>
    <row r="2537" customFormat="false" ht="13.8" hidden="false" customHeight="false" outlineLevel="0" collapsed="false">
      <c r="B2537" s="633" t="n">
        <v>2536</v>
      </c>
      <c r="C2537" s="0" t="n">
        <v>2407</v>
      </c>
      <c r="D2537" s="0" t="n">
        <v>2435</v>
      </c>
    </row>
    <row r="2538" customFormat="false" ht="13.8" hidden="false" customHeight="false" outlineLevel="0" collapsed="false">
      <c r="B2538" s="633" t="n">
        <v>2537</v>
      </c>
      <c r="C2538" s="0" t="n">
        <v>2408</v>
      </c>
      <c r="D2538" s="0" t="n">
        <v>2436</v>
      </c>
    </row>
    <row r="2539" customFormat="false" ht="13.8" hidden="false" customHeight="false" outlineLevel="0" collapsed="false">
      <c r="B2539" s="633" t="n">
        <v>2538</v>
      </c>
      <c r="C2539" s="0" t="n">
        <v>2409</v>
      </c>
      <c r="D2539" s="0" t="n">
        <v>2437</v>
      </c>
    </row>
    <row r="2540" customFormat="false" ht="13.8" hidden="false" customHeight="false" outlineLevel="0" collapsed="false">
      <c r="B2540" s="633" t="n">
        <v>2539</v>
      </c>
      <c r="C2540" s="0" t="n">
        <v>2410</v>
      </c>
      <c r="D2540" s="0" t="n">
        <v>2438</v>
      </c>
    </row>
    <row r="2541" customFormat="false" ht="13.8" hidden="false" customHeight="false" outlineLevel="0" collapsed="false">
      <c r="B2541" s="633" t="n">
        <v>2540</v>
      </c>
      <c r="C2541" s="0" t="n">
        <v>2411</v>
      </c>
      <c r="D2541" s="0" t="n">
        <v>2439</v>
      </c>
    </row>
    <row r="2542" customFormat="false" ht="13.8" hidden="false" customHeight="false" outlineLevel="0" collapsed="false">
      <c r="B2542" s="633" t="n">
        <v>2541</v>
      </c>
      <c r="C2542" s="0" t="n">
        <v>2412</v>
      </c>
      <c r="D2542" s="0" t="n">
        <v>2440</v>
      </c>
    </row>
    <row r="2543" customFormat="false" ht="13.8" hidden="false" customHeight="false" outlineLevel="0" collapsed="false">
      <c r="B2543" s="633" t="n">
        <v>2542</v>
      </c>
      <c r="C2543" s="0" t="n">
        <v>2413</v>
      </c>
      <c r="D2543" s="0" t="n">
        <v>2441</v>
      </c>
    </row>
    <row r="2544" customFormat="false" ht="13.8" hidden="false" customHeight="false" outlineLevel="0" collapsed="false">
      <c r="B2544" s="633" t="n">
        <v>2543</v>
      </c>
      <c r="C2544" s="0" t="n">
        <v>2414</v>
      </c>
      <c r="D2544" s="0" t="n">
        <v>2442</v>
      </c>
    </row>
    <row r="2545" customFormat="false" ht="13.8" hidden="false" customHeight="false" outlineLevel="0" collapsed="false">
      <c r="B2545" s="633" t="n">
        <v>2544</v>
      </c>
      <c r="C2545" s="0" t="n">
        <v>2415</v>
      </c>
      <c r="D2545" s="0" t="n">
        <v>2443</v>
      </c>
    </row>
    <row r="2546" customFormat="false" ht="13.8" hidden="false" customHeight="false" outlineLevel="0" collapsed="false">
      <c r="B2546" s="633" t="n">
        <v>2545</v>
      </c>
      <c r="C2546" s="0" t="n">
        <v>2416</v>
      </c>
      <c r="D2546" s="0" t="n">
        <v>2444</v>
      </c>
    </row>
    <row r="2547" customFormat="false" ht="13.8" hidden="false" customHeight="false" outlineLevel="0" collapsed="false">
      <c r="B2547" s="633" t="n">
        <v>2546</v>
      </c>
      <c r="C2547" s="0" t="n">
        <v>2417</v>
      </c>
      <c r="D2547" s="0" t="n">
        <v>2445</v>
      </c>
    </row>
    <row r="2548" customFormat="false" ht="13.8" hidden="false" customHeight="false" outlineLevel="0" collapsed="false">
      <c r="B2548" s="633" t="n">
        <v>2547</v>
      </c>
      <c r="C2548" s="0" t="n">
        <v>2418</v>
      </c>
      <c r="D2548" s="0" t="n">
        <v>2446</v>
      </c>
    </row>
    <row r="2549" customFormat="false" ht="13.8" hidden="false" customHeight="false" outlineLevel="0" collapsed="false">
      <c r="B2549" s="633" t="n">
        <v>2548</v>
      </c>
      <c r="C2549" s="0" t="n">
        <v>2419</v>
      </c>
      <c r="D2549" s="0" t="n">
        <v>2447</v>
      </c>
    </row>
    <row r="2550" customFormat="false" ht="13.8" hidden="false" customHeight="false" outlineLevel="0" collapsed="false">
      <c r="B2550" s="633" t="n">
        <v>2549</v>
      </c>
      <c r="C2550" s="0" t="n">
        <v>2420</v>
      </c>
      <c r="D2550" s="0" t="n">
        <v>2448</v>
      </c>
    </row>
    <row r="2551" customFormat="false" ht="13.8" hidden="false" customHeight="false" outlineLevel="0" collapsed="false">
      <c r="B2551" s="633" t="n">
        <v>2550</v>
      </c>
      <c r="C2551" s="0" t="n">
        <v>2421</v>
      </c>
      <c r="D2551" s="0" t="n">
        <v>2449</v>
      </c>
    </row>
    <row r="2552" customFormat="false" ht="13.8" hidden="false" customHeight="false" outlineLevel="0" collapsed="false">
      <c r="B2552" s="633" t="n">
        <v>2551</v>
      </c>
      <c r="C2552" s="0" t="n">
        <v>2422</v>
      </c>
      <c r="D2552" s="0" t="n">
        <v>2450</v>
      </c>
    </row>
    <row r="2553" customFormat="false" ht="13.8" hidden="false" customHeight="false" outlineLevel="0" collapsed="false">
      <c r="B2553" s="633" t="n">
        <v>2552</v>
      </c>
      <c r="C2553" s="0" t="n">
        <v>2423</v>
      </c>
      <c r="D2553" s="0" t="n">
        <v>2451</v>
      </c>
    </row>
    <row r="2554" customFormat="false" ht="13.8" hidden="false" customHeight="false" outlineLevel="0" collapsed="false">
      <c r="B2554" s="633" t="n">
        <v>2553</v>
      </c>
      <c r="C2554" s="0" t="n">
        <v>2424</v>
      </c>
      <c r="D2554" s="0" t="n">
        <v>2452</v>
      </c>
    </row>
    <row r="2555" customFormat="false" ht="13.8" hidden="false" customHeight="false" outlineLevel="0" collapsed="false">
      <c r="B2555" s="633" t="n">
        <v>2554</v>
      </c>
      <c r="C2555" s="0" t="n">
        <v>2425</v>
      </c>
      <c r="D2555" s="0" t="n">
        <v>2453</v>
      </c>
    </row>
    <row r="2556" customFormat="false" ht="13.8" hidden="false" customHeight="false" outlineLevel="0" collapsed="false">
      <c r="B2556" s="633" t="n">
        <v>2555</v>
      </c>
      <c r="C2556" s="0" t="n">
        <v>2426</v>
      </c>
      <c r="D2556" s="0" t="n">
        <v>2454</v>
      </c>
    </row>
    <row r="2557" customFormat="false" ht="13.8" hidden="false" customHeight="false" outlineLevel="0" collapsed="false">
      <c r="B2557" s="633" t="n">
        <v>2556</v>
      </c>
      <c r="C2557" s="0" t="n">
        <v>2427</v>
      </c>
      <c r="D2557" s="0" t="n">
        <v>2455</v>
      </c>
    </row>
    <row r="2558" customFormat="false" ht="13.8" hidden="false" customHeight="false" outlineLevel="0" collapsed="false">
      <c r="B2558" s="633" t="n">
        <v>2557</v>
      </c>
      <c r="C2558" s="0" t="n">
        <v>2428</v>
      </c>
      <c r="D2558" s="0" t="n">
        <v>2456</v>
      </c>
    </row>
    <row r="2559" customFormat="false" ht="13.8" hidden="false" customHeight="false" outlineLevel="0" collapsed="false">
      <c r="B2559" s="633" t="n">
        <v>2558</v>
      </c>
      <c r="C2559" s="0" t="n">
        <v>2429</v>
      </c>
      <c r="D2559" s="0" t="n">
        <v>2457</v>
      </c>
    </row>
    <row r="2560" customFormat="false" ht="13.8" hidden="false" customHeight="false" outlineLevel="0" collapsed="false">
      <c r="B2560" s="633" t="n">
        <v>2559</v>
      </c>
      <c r="C2560" s="0" t="n">
        <v>2430</v>
      </c>
      <c r="D2560" s="0" t="n">
        <v>2458</v>
      </c>
    </row>
    <row r="2561" customFormat="false" ht="13.8" hidden="false" customHeight="false" outlineLevel="0" collapsed="false">
      <c r="B2561" s="633" t="n">
        <v>2560</v>
      </c>
      <c r="C2561" s="0" t="n">
        <v>2431</v>
      </c>
      <c r="D2561" s="0" t="n">
        <v>2459</v>
      </c>
    </row>
    <row r="2562" customFormat="false" ht="13.8" hidden="false" customHeight="false" outlineLevel="0" collapsed="false">
      <c r="B2562" s="633" t="n">
        <v>2561</v>
      </c>
      <c r="C2562" s="0" t="n">
        <v>2432</v>
      </c>
      <c r="D2562" s="0" t="n">
        <v>2460</v>
      </c>
    </row>
    <row r="2563" customFormat="false" ht="13.8" hidden="false" customHeight="false" outlineLevel="0" collapsed="false">
      <c r="B2563" s="633" t="n">
        <v>2562</v>
      </c>
      <c r="C2563" s="0" t="n">
        <v>2433</v>
      </c>
      <c r="D2563" s="0" t="n">
        <v>2461</v>
      </c>
    </row>
    <row r="2564" customFormat="false" ht="13.8" hidden="false" customHeight="false" outlineLevel="0" collapsed="false">
      <c r="B2564" s="633" t="n">
        <v>2563</v>
      </c>
      <c r="C2564" s="0" t="n">
        <v>2434</v>
      </c>
      <c r="D2564" s="0" t="n">
        <v>2462</v>
      </c>
    </row>
    <row r="2565" customFormat="false" ht="13.8" hidden="false" customHeight="false" outlineLevel="0" collapsed="false">
      <c r="B2565" s="633" t="n">
        <v>2564</v>
      </c>
      <c r="C2565" s="0" t="n">
        <v>2435</v>
      </c>
      <c r="D2565" s="0" t="n">
        <v>2463</v>
      </c>
    </row>
    <row r="2566" customFormat="false" ht="13.8" hidden="false" customHeight="false" outlineLevel="0" collapsed="false">
      <c r="B2566" s="633" t="n">
        <v>2565</v>
      </c>
      <c r="C2566" s="0" t="n">
        <v>2436</v>
      </c>
      <c r="D2566" s="0" t="n">
        <v>2464</v>
      </c>
    </row>
    <row r="2567" customFormat="false" ht="13.8" hidden="false" customHeight="false" outlineLevel="0" collapsed="false">
      <c r="B2567" s="633" t="n">
        <v>2566</v>
      </c>
      <c r="C2567" s="0" t="n">
        <v>2437</v>
      </c>
      <c r="D2567" s="0" t="n">
        <v>2465</v>
      </c>
    </row>
    <row r="2568" customFormat="false" ht="13.8" hidden="false" customHeight="false" outlineLevel="0" collapsed="false">
      <c r="B2568" s="633" t="n">
        <v>2567</v>
      </c>
      <c r="C2568" s="0" t="n">
        <v>2438</v>
      </c>
      <c r="D2568" s="0" t="n">
        <v>2466</v>
      </c>
    </row>
    <row r="2569" customFormat="false" ht="13.8" hidden="false" customHeight="false" outlineLevel="0" collapsed="false">
      <c r="B2569" s="633" t="n">
        <v>2568</v>
      </c>
      <c r="C2569" s="0" t="n">
        <v>2439</v>
      </c>
      <c r="D2569" s="0" t="n">
        <v>2467</v>
      </c>
    </row>
    <row r="2570" customFormat="false" ht="13.8" hidden="false" customHeight="false" outlineLevel="0" collapsed="false">
      <c r="B2570" s="633" t="n">
        <v>2569</v>
      </c>
      <c r="C2570" s="0" t="n">
        <v>2440</v>
      </c>
      <c r="D2570" s="0" t="n">
        <v>2468</v>
      </c>
    </row>
    <row r="2571" customFormat="false" ht="13.8" hidden="false" customHeight="false" outlineLevel="0" collapsed="false">
      <c r="B2571" s="633" t="n">
        <v>2570</v>
      </c>
      <c r="C2571" s="0" t="n">
        <v>2441</v>
      </c>
      <c r="D2571" s="0" t="n">
        <v>2469</v>
      </c>
    </row>
    <row r="2572" customFormat="false" ht="13.8" hidden="false" customHeight="false" outlineLevel="0" collapsed="false">
      <c r="B2572" s="633" t="n">
        <v>2571</v>
      </c>
      <c r="C2572" s="0" t="n">
        <v>2442</v>
      </c>
      <c r="D2572" s="0" t="n">
        <v>2470</v>
      </c>
    </row>
    <row r="2573" customFormat="false" ht="13.8" hidden="false" customHeight="false" outlineLevel="0" collapsed="false">
      <c r="B2573" s="633" t="n">
        <v>2572</v>
      </c>
      <c r="C2573" s="0" t="n">
        <v>2443</v>
      </c>
      <c r="D2573" s="0" t="n">
        <v>2471</v>
      </c>
    </row>
    <row r="2574" customFormat="false" ht="13.8" hidden="false" customHeight="false" outlineLevel="0" collapsed="false">
      <c r="B2574" s="633" t="n">
        <v>2573</v>
      </c>
      <c r="C2574" s="0" t="n">
        <v>2444</v>
      </c>
      <c r="D2574" s="0" t="n">
        <v>2472</v>
      </c>
    </row>
    <row r="2575" customFormat="false" ht="13.8" hidden="false" customHeight="false" outlineLevel="0" collapsed="false">
      <c r="B2575" s="633" t="n">
        <v>2574</v>
      </c>
      <c r="C2575" s="0" t="n">
        <v>2445</v>
      </c>
      <c r="D2575" s="0" t="n">
        <v>2473</v>
      </c>
    </row>
    <row r="2576" customFormat="false" ht="13.8" hidden="false" customHeight="false" outlineLevel="0" collapsed="false">
      <c r="B2576" s="633" t="n">
        <v>2575</v>
      </c>
      <c r="C2576" s="0" t="n">
        <v>2446</v>
      </c>
      <c r="D2576" s="0" t="n">
        <v>2474</v>
      </c>
    </row>
    <row r="2577" customFormat="false" ht="13.8" hidden="false" customHeight="false" outlineLevel="0" collapsed="false">
      <c r="B2577" s="633" t="n">
        <v>2576</v>
      </c>
      <c r="C2577" s="0" t="n">
        <v>2447</v>
      </c>
      <c r="D2577" s="0" t="n">
        <v>2475</v>
      </c>
    </row>
    <row r="2578" customFormat="false" ht="13.8" hidden="false" customHeight="false" outlineLevel="0" collapsed="false">
      <c r="B2578" s="633" t="n">
        <v>2577</v>
      </c>
      <c r="C2578" s="0" t="n">
        <v>2448</v>
      </c>
      <c r="D2578" s="0" t="n">
        <v>2476</v>
      </c>
    </row>
    <row r="2579" customFormat="false" ht="13.8" hidden="false" customHeight="false" outlineLevel="0" collapsed="false">
      <c r="B2579" s="633" t="n">
        <v>2578</v>
      </c>
      <c r="C2579" s="0" t="n">
        <v>2449</v>
      </c>
      <c r="D2579" s="0" t="n">
        <v>2477</v>
      </c>
    </row>
    <row r="2580" customFormat="false" ht="13.8" hidden="false" customHeight="false" outlineLevel="0" collapsed="false">
      <c r="B2580" s="633" t="n">
        <v>2579</v>
      </c>
      <c r="C2580" s="0" t="n">
        <v>2450</v>
      </c>
      <c r="D2580" s="0" t="n">
        <v>2478</v>
      </c>
    </row>
    <row r="2581" customFormat="false" ht="13.8" hidden="false" customHeight="false" outlineLevel="0" collapsed="false">
      <c r="B2581" s="633" t="n">
        <v>2580</v>
      </c>
      <c r="C2581" s="0" t="n">
        <v>2451</v>
      </c>
      <c r="D2581" s="0" t="n">
        <v>2479</v>
      </c>
    </row>
    <row r="2582" customFormat="false" ht="13.8" hidden="false" customHeight="false" outlineLevel="0" collapsed="false">
      <c r="B2582" s="633" t="n">
        <v>2581</v>
      </c>
      <c r="C2582" s="0" t="n">
        <v>2452</v>
      </c>
      <c r="D2582" s="0" t="n">
        <v>2480</v>
      </c>
    </row>
    <row r="2583" customFormat="false" ht="13.8" hidden="false" customHeight="false" outlineLevel="0" collapsed="false">
      <c r="B2583" s="633" t="n">
        <v>2582</v>
      </c>
      <c r="C2583" s="0" t="n">
        <v>2453</v>
      </c>
      <c r="D2583" s="0" t="n">
        <v>2481</v>
      </c>
    </row>
    <row r="2584" customFormat="false" ht="13.8" hidden="false" customHeight="false" outlineLevel="0" collapsed="false">
      <c r="B2584" s="633" t="n">
        <v>2583</v>
      </c>
      <c r="C2584" s="0" t="n">
        <v>2454</v>
      </c>
      <c r="D2584" s="0" t="n">
        <v>2482</v>
      </c>
    </row>
    <row r="2585" customFormat="false" ht="13.8" hidden="false" customHeight="false" outlineLevel="0" collapsed="false">
      <c r="B2585" s="633" t="n">
        <v>2584</v>
      </c>
      <c r="C2585" s="0" t="n">
        <v>2455</v>
      </c>
      <c r="D2585" s="0" t="n">
        <v>2483</v>
      </c>
    </row>
    <row r="2586" customFormat="false" ht="13.8" hidden="false" customHeight="false" outlineLevel="0" collapsed="false">
      <c r="B2586" s="633" t="n">
        <v>2585</v>
      </c>
      <c r="C2586" s="0" t="n">
        <v>2456</v>
      </c>
      <c r="D2586" s="0" t="n">
        <v>2484</v>
      </c>
    </row>
    <row r="2587" customFormat="false" ht="13.8" hidden="false" customHeight="false" outlineLevel="0" collapsed="false">
      <c r="B2587" s="633" t="n">
        <v>2586</v>
      </c>
      <c r="C2587" s="0" t="n">
        <v>2457</v>
      </c>
      <c r="D2587" s="0" t="n">
        <v>2485</v>
      </c>
    </row>
    <row r="2588" customFormat="false" ht="13.8" hidden="false" customHeight="false" outlineLevel="0" collapsed="false">
      <c r="B2588" s="633" t="n">
        <v>2587</v>
      </c>
      <c r="C2588" s="0" t="n">
        <v>2458</v>
      </c>
      <c r="D2588" s="0" t="n">
        <v>2486</v>
      </c>
    </row>
    <row r="2589" customFormat="false" ht="13.8" hidden="false" customHeight="false" outlineLevel="0" collapsed="false">
      <c r="B2589" s="633" t="n">
        <v>2588</v>
      </c>
      <c r="C2589" s="0" t="n">
        <v>2459</v>
      </c>
      <c r="D2589" s="0" t="n">
        <v>2487</v>
      </c>
    </row>
    <row r="2590" customFormat="false" ht="13.8" hidden="false" customHeight="false" outlineLevel="0" collapsed="false">
      <c r="B2590" s="633" t="n">
        <v>2589</v>
      </c>
      <c r="C2590" s="0" t="n">
        <v>2460</v>
      </c>
      <c r="D2590" s="0" t="n">
        <v>2488</v>
      </c>
    </row>
    <row r="2591" customFormat="false" ht="13.8" hidden="false" customHeight="false" outlineLevel="0" collapsed="false">
      <c r="B2591" s="633" t="n">
        <v>2590</v>
      </c>
      <c r="C2591" s="0" t="n">
        <v>2461</v>
      </c>
      <c r="D2591" s="0" t="n">
        <v>2489</v>
      </c>
    </row>
    <row r="2592" customFormat="false" ht="13.8" hidden="false" customHeight="false" outlineLevel="0" collapsed="false">
      <c r="B2592" s="633" t="n">
        <v>2591</v>
      </c>
      <c r="C2592" s="0" t="n">
        <v>2462</v>
      </c>
      <c r="D2592" s="0" t="n">
        <v>2490</v>
      </c>
    </row>
    <row r="2593" customFormat="false" ht="13.8" hidden="false" customHeight="false" outlineLevel="0" collapsed="false">
      <c r="B2593" s="633" t="n">
        <v>2592</v>
      </c>
      <c r="C2593" s="0" t="n">
        <v>2463</v>
      </c>
      <c r="D2593" s="0" t="n">
        <v>2491</v>
      </c>
    </row>
    <row r="2594" customFormat="false" ht="13.8" hidden="false" customHeight="false" outlineLevel="0" collapsed="false">
      <c r="B2594" s="633" t="n">
        <v>2593</v>
      </c>
      <c r="C2594" s="0" t="n">
        <v>2464</v>
      </c>
      <c r="D2594" s="0" t="n">
        <v>2492</v>
      </c>
    </row>
    <row r="2595" customFormat="false" ht="13.8" hidden="false" customHeight="false" outlineLevel="0" collapsed="false">
      <c r="B2595" s="633" t="n">
        <v>2594</v>
      </c>
      <c r="C2595" s="0" t="n">
        <v>2465</v>
      </c>
      <c r="D2595" s="0" t="n">
        <v>2493</v>
      </c>
    </row>
    <row r="2596" customFormat="false" ht="13.8" hidden="false" customHeight="false" outlineLevel="0" collapsed="false">
      <c r="B2596" s="633" t="n">
        <v>2595</v>
      </c>
      <c r="C2596" s="0" t="n">
        <v>2466</v>
      </c>
      <c r="D2596" s="0" t="n">
        <v>2494</v>
      </c>
    </row>
    <row r="2597" customFormat="false" ht="13.8" hidden="false" customHeight="false" outlineLevel="0" collapsed="false">
      <c r="B2597" s="633" t="n">
        <v>2596</v>
      </c>
      <c r="C2597" s="0" t="n">
        <v>2467</v>
      </c>
      <c r="D2597" s="0" t="n">
        <v>2495</v>
      </c>
    </row>
    <row r="2598" customFormat="false" ht="13.8" hidden="false" customHeight="false" outlineLevel="0" collapsed="false">
      <c r="B2598" s="633" t="n">
        <v>2597</v>
      </c>
      <c r="C2598" s="0" t="n">
        <v>2468</v>
      </c>
      <c r="D2598" s="0" t="n">
        <v>2496</v>
      </c>
    </row>
    <row r="2599" customFormat="false" ht="13.8" hidden="false" customHeight="false" outlineLevel="0" collapsed="false">
      <c r="B2599" s="633" t="n">
        <v>2598</v>
      </c>
      <c r="C2599" s="0" t="n">
        <v>2469</v>
      </c>
      <c r="D2599" s="0" t="n">
        <v>2497</v>
      </c>
    </row>
    <row r="2600" customFormat="false" ht="13.8" hidden="false" customHeight="false" outlineLevel="0" collapsed="false">
      <c r="B2600" s="633" t="n">
        <v>2599</v>
      </c>
      <c r="C2600" s="0" t="n">
        <v>2470</v>
      </c>
      <c r="D2600" s="0" t="n">
        <v>2498</v>
      </c>
    </row>
    <row r="2601" customFormat="false" ht="13.8" hidden="false" customHeight="false" outlineLevel="0" collapsed="false">
      <c r="B2601" s="633" t="n">
        <v>2600</v>
      </c>
      <c r="C2601" s="0" t="n">
        <v>2471</v>
      </c>
      <c r="D2601" s="0" t="n">
        <v>2499</v>
      </c>
    </row>
    <row r="2602" customFormat="false" ht="13.8" hidden="false" customHeight="false" outlineLevel="0" collapsed="false">
      <c r="B2602" s="633" t="n">
        <v>2601</v>
      </c>
      <c r="C2602" s="0" t="n">
        <v>2472</v>
      </c>
      <c r="D2602" s="0" t="n">
        <v>2500</v>
      </c>
    </row>
    <row r="2603" customFormat="false" ht="13.8" hidden="false" customHeight="false" outlineLevel="0" collapsed="false">
      <c r="B2603" s="633" t="n">
        <v>2602</v>
      </c>
      <c r="C2603" s="0" t="n">
        <v>2473</v>
      </c>
      <c r="D2603" s="0" t="n">
        <v>2501</v>
      </c>
    </row>
    <row r="2604" customFormat="false" ht="13.8" hidden="false" customHeight="false" outlineLevel="0" collapsed="false">
      <c r="B2604" s="633" t="n">
        <v>2603</v>
      </c>
      <c r="C2604" s="0" t="n">
        <v>2474</v>
      </c>
      <c r="D2604" s="0" t="n">
        <v>2502</v>
      </c>
    </row>
    <row r="2605" customFormat="false" ht="13.8" hidden="false" customHeight="false" outlineLevel="0" collapsed="false">
      <c r="B2605" s="633" t="n">
        <v>2604</v>
      </c>
      <c r="C2605" s="0" t="n">
        <v>2475</v>
      </c>
      <c r="D2605" s="0" t="n">
        <v>2503</v>
      </c>
    </row>
    <row r="2606" customFormat="false" ht="13.8" hidden="false" customHeight="false" outlineLevel="0" collapsed="false">
      <c r="B2606" s="633" t="n">
        <v>2605</v>
      </c>
      <c r="C2606" s="0" t="n">
        <v>2476</v>
      </c>
      <c r="D2606" s="0" t="n">
        <v>2504</v>
      </c>
    </row>
    <row r="2607" customFormat="false" ht="13.8" hidden="false" customHeight="false" outlineLevel="0" collapsed="false">
      <c r="B2607" s="633" t="n">
        <v>2606</v>
      </c>
      <c r="C2607" s="0" t="n">
        <v>2477</v>
      </c>
      <c r="D2607" s="0" t="n">
        <v>2505</v>
      </c>
    </row>
    <row r="2608" customFormat="false" ht="13.8" hidden="false" customHeight="false" outlineLevel="0" collapsed="false">
      <c r="B2608" s="633" t="n">
        <v>2607</v>
      </c>
      <c r="C2608" s="0" t="n">
        <v>2478</v>
      </c>
      <c r="D2608" s="0" t="n">
        <v>2506</v>
      </c>
    </row>
    <row r="2609" customFormat="false" ht="13.8" hidden="false" customHeight="false" outlineLevel="0" collapsed="false">
      <c r="B2609" s="633" t="n">
        <v>2608</v>
      </c>
      <c r="C2609" s="0" t="n">
        <v>2479</v>
      </c>
      <c r="D2609" s="0" t="n">
        <v>2507</v>
      </c>
    </row>
    <row r="2610" customFormat="false" ht="13.8" hidden="false" customHeight="false" outlineLevel="0" collapsed="false">
      <c r="B2610" s="633" t="n">
        <v>2609</v>
      </c>
      <c r="C2610" s="0" t="n">
        <v>2480</v>
      </c>
      <c r="D2610" s="0" t="n">
        <v>2508</v>
      </c>
    </row>
    <row r="2611" customFormat="false" ht="13.8" hidden="false" customHeight="false" outlineLevel="0" collapsed="false">
      <c r="B2611" s="633" t="n">
        <v>2610</v>
      </c>
      <c r="C2611" s="0" t="n">
        <v>2481</v>
      </c>
      <c r="D2611" s="0" t="n">
        <v>2509</v>
      </c>
    </row>
    <row r="2612" customFormat="false" ht="13.8" hidden="false" customHeight="false" outlineLevel="0" collapsed="false">
      <c r="B2612" s="633" t="n">
        <v>2611</v>
      </c>
      <c r="C2612" s="0" t="n">
        <v>2482</v>
      </c>
      <c r="D2612" s="0" t="n">
        <v>2510</v>
      </c>
    </row>
    <row r="2613" customFormat="false" ht="13.8" hidden="false" customHeight="false" outlineLevel="0" collapsed="false">
      <c r="B2613" s="633" t="n">
        <v>2612</v>
      </c>
      <c r="C2613" s="0" t="n">
        <v>2483</v>
      </c>
      <c r="D2613" s="0" t="n">
        <v>2511</v>
      </c>
    </row>
    <row r="2614" customFormat="false" ht="13.8" hidden="false" customHeight="false" outlineLevel="0" collapsed="false">
      <c r="B2614" s="633" t="n">
        <v>2613</v>
      </c>
      <c r="C2614" s="0" t="n">
        <v>2484</v>
      </c>
      <c r="D2614" s="0" t="n">
        <v>2512</v>
      </c>
    </row>
    <row r="2615" customFormat="false" ht="13.8" hidden="false" customHeight="false" outlineLevel="0" collapsed="false">
      <c r="B2615" s="633" t="n">
        <v>2614</v>
      </c>
      <c r="C2615" s="0" t="n">
        <v>2485</v>
      </c>
      <c r="D2615" s="0" t="n">
        <v>2513</v>
      </c>
    </row>
    <row r="2616" customFormat="false" ht="13.8" hidden="false" customHeight="false" outlineLevel="0" collapsed="false">
      <c r="B2616" s="633" t="n">
        <v>2615</v>
      </c>
      <c r="C2616" s="0" t="n">
        <v>2486</v>
      </c>
      <c r="D2616" s="0" t="n">
        <v>2514</v>
      </c>
    </row>
    <row r="2617" customFormat="false" ht="13.8" hidden="false" customHeight="false" outlineLevel="0" collapsed="false">
      <c r="B2617" s="633" t="n">
        <v>2616</v>
      </c>
      <c r="C2617" s="0" t="n">
        <v>2487</v>
      </c>
      <c r="D2617" s="0" t="n">
        <v>2515</v>
      </c>
    </row>
    <row r="2618" customFormat="false" ht="13.8" hidden="false" customHeight="false" outlineLevel="0" collapsed="false">
      <c r="B2618" s="633" t="n">
        <v>2617</v>
      </c>
      <c r="C2618" s="0" t="n">
        <v>2488</v>
      </c>
      <c r="D2618" s="0" t="n">
        <v>2516</v>
      </c>
    </row>
    <row r="2619" customFormat="false" ht="13.8" hidden="false" customHeight="false" outlineLevel="0" collapsed="false">
      <c r="B2619" s="633" t="n">
        <v>2618</v>
      </c>
      <c r="C2619" s="0" t="n">
        <v>2489</v>
      </c>
      <c r="D2619" s="0" t="n">
        <v>2517</v>
      </c>
    </row>
    <row r="2620" customFormat="false" ht="13.8" hidden="false" customHeight="false" outlineLevel="0" collapsed="false">
      <c r="B2620" s="633" t="n">
        <v>2619</v>
      </c>
      <c r="C2620" s="0" t="n">
        <v>2490</v>
      </c>
      <c r="D2620" s="0" t="n">
        <v>2518</v>
      </c>
    </row>
    <row r="2621" customFormat="false" ht="13.8" hidden="false" customHeight="false" outlineLevel="0" collapsed="false">
      <c r="B2621" s="633" t="n">
        <v>2620</v>
      </c>
      <c r="C2621" s="0" t="n">
        <v>2491</v>
      </c>
      <c r="D2621" s="0" t="n">
        <v>2519</v>
      </c>
    </row>
    <row r="2622" customFormat="false" ht="13.8" hidden="false" customHeight="false" outlineLevel="0" collapsed="false">
      <c r="B2622" s="633" t="n">
        <v>2621</v>
      </c>
      <c r="C2622" s="0" t="n">
        <v>2492</v>
      </c>
      <c r="D2622" s="0" t="n">
        <v>2520</v>
      </c>
    </row>
    <row r="2623" customFormat="false" ht="13.8" hidden="false" customHeight="false" outlineLevel="0" collapsed="false">
      <c r="B2623" s="633" t="n">
        <v>2622</v>
      </c>
      <c r="C2623" s="0" t="n">
        <v>2493</v>
      </c>
      <c r="D2623" s="0" t="n">
        <v>2521</v>
      </c>
    </row>
    <row r="2624" customFormat="false" ht="13.8" hidden="false" customHeight="false" outlineLevel="0" collapsed="false">
      <c r="B2624" s="633" t="n">
        <v>2623</v>
      </c>
      <c r="C2624" s="0" t="n">
        <v>2494</v>
      </c>
      <c r="D2624" s="0" t="n">
        <v>2522</v>
      </c>
    </row>
    <row r="2625" customFormat="false" ht="13.8" hidden="false" customHeight="false" outlineLevel="0" collapsed="false">
      <c r="B2625" s="633" t="n">
        <v>2624</v>
      </c>
      <c r="C2625" s="0" t="n">
        <v>2495</v>
      </c>
      <c r="D2625" s="0" t="n">
        <v>2523</v>
      </c>
    </row>
    <row r="2626" customFormat="false" ht="13.8" hidden="false" customHeight="false" outlineLevel="0" collapsed="false">
      <c r="B2626" s="633" t="n">
        <v>2625</v>
      </c>
      <c r="C2626" s="0" t="n">
        <v>2496</v>
      </c>
      <c r="D2626" s="0" t="n">
        <v>2524</v>
      </c>
    </row>
    <row r="2627" customFormat="false" ht="13.8" hidden="false" customHeight="false" outlineLevel="0" collapsed="false">
      <c r="B2627" s="633" t="n">
        <v>2626</v>
      </c>
      <c r="C2627" s="0" t="n">
        <v>2497</v>
      </c>
      <c r="D2627" s="0" t="n">
        <v>2525</v>
      </c>
    </row>
    <row r="2628" customFormat="false" ht="13.8" hidden="false" customHeight="false" outlineLevel="0" collapsed="false">
      <c r="B2628" s="633" t="n">
        <v>2627</v>
      </c>
      <c r="C2628" s="0" t="n">
        <v>2498</v>
      </c>
      <c r="D2628" s="0" t="n">
        <v>2526</v>
      </c>
    </row>
    <row r="2629" customFormat="false" ht="13.8" hidden="false" customHeight="false" outlineLevel="0" collapsed="false">
      <c r="B2629" s="633" t="n">
        <v>2628</v>
      </c>
      <c r="C2629" s="0" t="n">
        <v>2499</v>
      </c>
      <c r="D2629" s="0" t="n">
        <v>2527</v>
      </c>
    </row>
    <row r="2630" customFormat="false" ht="13.8" hidden="false" customHeight="false" outlineLevel="0" collapsed="false">
      <c r="B2630" s="633" t="n">
        <v>2629</v>
      </c>
      <c r="C2630" s="0" t="n">
        <v>2500</v>
      </c>
      <c r="D2630" s="0" t="n">
        <v>2528</v>
      </c>
    </row>
    <row r="2631" customFormat="false" ht="13.8" hidden="false" customHeight="false" outlineLevel="0" collapsed="false">
      <c r="B2631" s="633" t="n">
        <v>2630</v>
      </c>
      <c r="C2631" s="0" t="n">
        <v>2501</v>
      </c>
      <c r="D2631" s="0" t="n">
        <v>2529</v>
      </c>
    </row>
    <row r="2632" customFormat="false" ht="13.8" hidden="false" customHeight="false" outlineLevel="0" collapsed="false">
      <c r="B2632" s="633" t="n">
        <v>2631</v>
      </c>
      <c r="C2632" s="0" t="n">
        <v>2502</v>
      </c>
      <c r="D2632" s="0" t="n">
        <v>2530</v>
      </c>
    </row>
    <row r="2633" customFormat="false" ht="13.8" hidden="false" customHeight="false" outlineLevel="0" collapsed="false">
      <c r="B2633" s="633" t="n">
        <v>2632</v>
      </c>
      <c r="C2633" s="0" t="n">
        <v>2503</v>
      </c>
      <c r="D2633" s="0" t="n">
        <v>2531</v>
      </c>
    </row>
    <row r="2634" customFormat="false" ht="13.8" hidden="false" customHeight="false" outlineLevel="0" collapsed="false">
      <c r="B2634" s="633" t="n">
        <v>2633</v>
      </c>
      <c r="C2634" s="0" t="n">
        <v>2504</v>
      </c>
      <c r="D2634" s="0" t="n">
        <v>2532</v>
      </c>
    </row>
    <row r="2635" customFormat="false" ht="13.8" hidden="false" customHeight="false" outlineLevel="0" collapsed="false">
      <c r="B2635" s="633" t="n">
        <v>2634</v>
      </c>
      <c r="C2635" s="0" t="n">
        <v>2505</v>
      </c>
      <c r="D2635" s="0" t="n">
        <v>2533</v>
      </c>
    </row>
    <row r="2636" customFormat="false" ht="13.8" hidden="false" customHeight="false" outlineLevel="0" collapsed="false">
      <c r="B2636" s="633" t="n">
        <v>2635</v>
      </c>
      <c r="C2636" s="0" t="n">
        <v>2506</v>
      </c>
      <c r="D2636" s="0" t="n">
        <v>2534</v>
      </c>
    </row>
    <row r="2637" customFormat="false" ht="13.8" hidden="false" customHeight="false" outlineLevel="0" collapsed="false">
      <c r="B2637" s="633" t="n">
        <v>2636</v>
      </c>
      <c r="C2637" s="0" t="n">
        <v>2507</v>
      </c>
      <c r="D2637" s="0" t="n">
        <v>2535</v>
      </c>
    </row>
    <row r="2638" customFormat="false" ht="13.8" hidden="false" customHeight="false" outlineLevel="0" collapsed="false">
      <c r="B2638" s="633" t="n">
        <v>2637</v>
      </c>
      <c r="C2638" s="0" t="n">
        <v>2508</v>
      </c>
      <c r="D2638" s="0" t="n">
        <v>2536</v>
      </c>
    </row>
    <row r="2639" customFormat="false" ht="13.8" hidden="false" customHeight="false" outlineLevel="0" collapsed="false">
      <c r="B2639" s="633" t="n">
        <v>2638</v>
      </c>
      <c r="C2639" s="0" t="n">
        <v>2509</v>
      </c>
      <c r="D2639" s="0" t="n">
        <v>2537</v>
      </c>
    </row>
    <row r="2640" customFormat="false" ht="13.8" hidden="false" customHeight="false" outlineLevel="0" collapsed="false">
      <c r="B2640" s="633" t="n">
        <v>2639</v>
      </c>
      <c r="C2640" s="0" t="n">
        <v>2510</v>
      </c>
      <c r="D2640" s="0" t="n">
        <v>2538</v>
      </c>
    </row>
    <row r="2641" customFormat="false" ht="13.8" hidden="false" customHeight="false" outlineLevel="0" collapsed="false">
      <c r="B2641" s="633" t="n">
        <v>2640</v>
      </c>
      <c r="C2641" s="0" t="n">
        <v>2511</v>
      </c>
      <c r="D2641" s="0" t="n">
        <v>2539</v>
      </c>
    </row>
    <row r="2642" customFormat="false" ht="13.8" hidden="false" customHeight="false" outlineLevel="0" collapsed="false">
      <c r="B2642" s="633" t="n">
        <v>2641</v>
      </c>
      <c r="C2642" s="0" t="n">
        <v>2512</v>
      </c>
      <c r="D2642" s="0" t="n">
        <v>2540</v>
      </c>
    </row>
    <row r="2643" customFormat="false" ht="13.8" hidden="false" customHeight="false" outlineLevel="0" collapsed="false">
      <c r="B2643" s="633" t="n">
        <v>2642</v>
      </c>
      <c r="C2643" s="0" t="n">
        <v>2513</v>
      </c>
      <c r="D2643" s="0" t="n">
        <v>2541</v>
      </c>
    </row>
    <row r="2644" customFormat="false" ht="13.8" hidden="false" customHeight="false" outlineLevel="0" collapsed="false">
      <c r="B2644" s="633" t="n">
        <v>2643</v>
      </c>
      <c r="C2644" s="0" t="n">
        <v>2514</v>
      </c>
      <c r="D2644" s="0" t="n">
        <v>2542</v>
      </c>
    </row>
    <row r="2645" customFormat="false" ht="13.8" hidden="false" customHeight="false" outlineLevel="0" collapsed="false">
      <c r="B2645" s="633" t="n">
        <v>2644</v>
      </c>
      <c r="C2645" s="0" t="n">
        <v>2515</v>
      </c>
      <c r="D2645" s="0" t="n">
        <v>2543</v>
      </c>
    </row>
    <row r="2646" customFormat="false" ht="13.8" hidden="false" customHeight="false" outlineLevel="0" collapsed="false">
      <c r="B2646" s="633" t="n">
        <v>2645</v>
      </c>
      <c r="C2646" s="0" t="n">
        <v>2516</v>
      </c>
      <c r="D2646" s="0" t="n">
        <v>2544</v>
      </c>
    </row>
    <row r="2647" customFormat="false" ht="13.8" hidden="false" customHeight="false" outlineLevel="0" collapsed="false">
      <c r="B2647" s="633" t="n">
        <v>2646</v>
      </c>
      <c r="C2647" s="0" t="n">
        <v>2517</v>
      </c>
      <c r="D2647" s="0" t="n">
        <v>2545</v>
      </c>
    </row>
    <row r="2648" customFormat="false" ht="13.8" hidden="false" customHeight="false" outlineLevel="0" collapsed="false">
      <c r="B2648" s="633" t="n">
        <v>2647</v>
      </c>
      <c r="C2648" s="0" t="n">
        <v>2518</v>
      </c>
      <c r="D2648" s="0" t="n">
        <v>2546</v>
      </c>
    </row>
    <row r="2649" customFormat="false" ht="13.8" hidden="false" customHeight="false" outlineLevel="0" collapsed="false">
      <c r="B2649" s="633" t="n">
        <v>2648</v>
      </c>
      <c r="C2649" s="0" t="n">
        <v>2519</v>
      </c>
      <c r="D2649" s="0" t="n">
        <v>2547</v>
      </c>
    </row>
    <row r="2650" customFormat="false" ht="13.8" hidden="false" customHeight="false" outlineLevel="0" collapsed="false">
      <c r="B2650" s="633" t="n">
        <v>2649</v>
      </c>
      <c r="C2650" s="0" t="n">
        <v>2520</v>
      </c>
      <c r="D2650" s="0" t="n">
        <v>2548</v>
      </c>
    </row>
    <row r="2651" customFormat="false" ht="13.8" hidden="false" customHeight="false" outlineLevel="0" collapsed="false">
      <c r="B2651" s="633" t="n">
        <v>2650</v>
      </c>
      <c r="C2651" s="0" t="n">
        <v>2521</v>
      </c>
      <c r="D2651" s="0" t="n">
        <v>2549</v>
      </c>
    </row>
    <row r="2652" customFormat="false" ht="13.8" hidden="false" customHeight="false" outlineLevel="0" collapsed="false">
      <c r="B2652" s="633" t="n">
        <v>2651</v>
      </c>
      <c r="C2652" s="0" t="n">
        <v>2522</v>
      </c>
      <c r="D2652" s="0" t="n">
        <v>2550</v>
      </c>
    </row>
    <row r="2653" customFormat="false" ht="13.8" hidden="false" customHeight="false" outlineLevel="0" collapsed="false">
      <c r="B2653" s="633" t="n">
        <v>2652</v>
      </c>
      <c r="C2653" s="0" t="n">
        <v>2523</v>
      </c>
      <c r="D2653" s="0" t="n">
        <v>2551</v>
      </c>
    </row>
    <row r="2654" customFormat="false" ht="13.8" hidden="false" customHeight="false" outlineLevel="0" collapsed="false">
      <c r="B2654" s="633" t="n">
        <v>2653</v>
      </c>
      <c r="C2654" s="0" t="n">
        <v>2524</v>
      </c>
      <c r="D2654" s="0" t="n">
        <v>2552</v>
      </c>
    </row>
    <row r="2655" customFormat="false" ht="13.8" hidden="false" customHeight="false" outlineLevel="0" collapsed="false">
      <c r="B2655" s="633" t="n">
        <v>2654</v>
      </c>
      <c r="C2655" s="0" t="n">
        <v>2525</v>
      </c>
      <c r="D2655" s="0" t="n">
        <v>2553</v>
      </c>
    </row>
    <row r="2656" customFormat="false" ht="13.8" hidden="false" customHeight="false" outlineLevel="0" collapsed="false">
      <c r="B2656" s="633" t="n">
        <v>2655</v>
      </c>
      <c r="C2656" s="0" t="n">
        <v>2526</v>
      </c>
      <c r="D2656" s="0" t="n">
        <v>2554</v>
      </c>
    </row>
    <row r="2657" customFormat="false" ht="13.8" hidden="false" customHeight="false" outlineLevel="0" collapsed="false">
      <c r="B2657" s="633" t="n">
        <v>2656</v>
      </c>
      <c r="C2657" s="0" t="n">
        <v>2527</v>
      </c>
      <c r="D2657" s="0" t="n">
        <v>2555</v>
      </c>
    </row>
    <row r="2658" customFormat="false" ht="13.8" hidden="false" customHeight="false" outlineLevel="0" collapsed="false">
      <c r="B2658" s="633" t="n">
        <v>2657</v>
      </c>
      <c r="C2658" s="0" t="n">
        <v>2528</v>
      </c>
      <c r="D2658" s="0" t="n">
        <v>2556</v>
      </c>
    </row>
    <row r="2659" customFormat="false" ht="13.8" hidden="false" customHeight="false" outlineLevel="0" collapsed="false">
      <c r="B2659" s="633" t="n">
        <v>2658</v>
      </c>
      <c r="C2659" s="0" t="n">
        <v>2529</v>
      </c>
      <c r="D2659" s="0" t="n">
        <v>2557</v>
      </c>
    </row>
    <row r="2660" customFormat="false" ht="13.8" hidden="false" customHeight="false" outlineLevel="0" collapsed="false">
      <c r="B2660" s="633" t="n">
        <v>2659</v>
      </c>
      <c r="C2660" s="0" t="n">
        <v>2530</v>
      </c>
      <c r="D2660" s="0" t="n">
        <v>2558</v>
      </c>
    </row>
    <row r="2661" customFormat="false" ht="13.8" hidden="false" customHeight="false" outlineLevel="0" collapsed="false">
      <c r="B2661" s="633" t="n">
        <v>2660</v>
      </c>
      <c r="C2661" s="0" t="n">
        <v>2531</v>
      </c>
      <c r="D2661" s="0" t="n">
        <v>2559</v>
      </c>
    </row>
    <row r="2662" customFormat="false" ht="13.8" hidden="false" customHeight="false" outlineLevel="0" collapsed="false">
      <c r="B2662" s="633" t="n">
        <v>2661</v>
      </c>
      <c r="C2662" s="0" t="n">
        <v>2532</v>
      </c>
      <c r="D2662" s="0" t="n">
        <v>2560</v>
      </c>
    </row>
    <row r="2663" customFormat="false" ht="13.8" hidden="false" customHeight="false" outlineLevel="0" collapsed="false">
      <c r="B2663" s="633" t="n">
        <v>2662</v>
      </c>
      <c r="C2663" s="0" t="n">
        <v>2533</v>
      </c>
      <c r="D2663" s="0" t="n">
        <v>2561</v>
      </c>
    </row>
    <row r="2664" customFormat="false" ht="13.8" hidden="false" customHeight="false" outlineLevel="0" collapsed="false">
      <c r="B2664" s="633" t="n">
        <v>2663</v>
      </c>
      <c r="C2664" s="0" t="n">
        <v>2534</v>
      </c>
      <c r="D2664" s="0" t="n">
        <v>2562</v>
      </c>
    </row>
    <row r="2665" customFormat="false" ht="13.8" hidden="false" customHeight="false" outlineLevel="0" collapsed="false">
      <c r="B2665" s="633" t="n">
        <v>2664</v>
      </c>
      <c r="C2665" s="0" t="n">
        <v>2535</v>
      </c>
      <c r="D2665" s="0" t="n">
        <v>2563</v>
      </c>
    </row>
    <row r="2666" customFormat="false" ht="13.8" hidden="false" customHeight="false" outlineLevel="0" collapsed="false">
      <c r="B2666" s="633" t="n">
        <v>2665</v>
      </c>
      <c r="C2666" s="0" t="n">
        <v>2536</v>
      </c>
      <c r="D2666" s="0" t="n">
        <v>2564</v>
      </c>
    </row>
    <row r="2667" customFormat="false" ht="13.8" hidden="false" customHeight="false" outlineLevel="0" collapsed="false">
      <c r="B2667" s="633" t="n">
        <v>2666</v>
      </c>
      <c r="C2667" s="0" t="n">
        <v>2537</v>
      </c>
      <c r="D2667" s="0" t="n">
        <v>2565</v>
      </c>
    </row>
    <row r="2668" customFormat="false" ht="13.8" hidden="false" customHeight="false" outlineLevel="0" collapsed="false">
      <c r="B2668" s="633" t="n">
        <v>2667</v>
      </c>
      <c r="C2668" s="0" t="n">
        <v>2538</v>
      </c>
      <c r="D2668" s="0" t="n">
        <v>2566</v>
      </c>
    </row>
    <row r="2669" customFormat="false" ht="13.8" hidden="false" customHeight="false" outlineLevel="0" collapsed="false">
      <c r="B2669" s="633" t="n">
        <v>2668</v>
      </c>
      <c r="C2669" s="0" t="n">
        <v>2539</v>
      </c>
      <c r="D2669" s="0" t="n">
        <v>2567</v>
      </c>
    </row>
    <row r="2670" customFormat="false" ht="13.8" hidden="false" customHeight="false" outlineLevel="0" collapsed="false">
      <c r="B2670" s="633" t="n">
        <v>2669</v>
      </c>
      <c r="C2670" s="0" t="n">
        <v>2540</v>
      </c>
      <c r="D2670" s="0" t="n">
        <v>2568</v>
      </c>
    </row>
    <row r="2671" customFormat="false" ht="13.8" hidden="false" customHeight="false" outlineLevel="0" collapsed="false">
      <c r="B2671" s="633" t="n">
        <v>2670</v>
      </c>
      <c r="C2671" s="0" t="n">
        <v>2541</v>
      </c>
      <c r="D2671" s="0" t="n">
        <v>2569</v>
      </c>
    </row>
    <row r="2672" customFormat="false" ht="13.8" hidden="false" customHeight="false" outlineLevel="0" collapsed="false">
      <c r="B2672" s="633" t="n">
        <v>2671</v>
      </c>
      <c r="C2672" s="0" t="n">
        <v>2542</v>
      </c>
      <c r="D2672" s="0" t="n">
        <v>2570</v>
      </c>
    </row>
    <row r="2673" customFormat="false" ht="13.8" hidden="false" customHeight="false" outlineLevel="0" collapsed="false">
      <c r="B2673" s="633" t="n">
        <v>2672</v>
      </c>
      <c r="C2673" s="0" t="n">
        <v>2543</v>
      </c>
      <c r="D2673" s="0" t="n">
        <v>2571</v>
      </c>
    </row>
    <row r="2674" customFormat="false" ht="13.8" hidden="false" customHeight="false" outlineLevel="0" collapsed="false">
      <c r="B2674" s="633" t="n">
        <v>2673</v>
      </c>
      <c r="C2674" s="0" t="n">
        <v>2544</v>
      </c>
      <c r="D2674" s="0" t="n">
        <v>2572</v>
      </c>
    </row>
    <row r="2675" customFormat="false" ht="13.8" hidden="false" customHeight="false" outlineLevel="0" collapsed="false">
      <c r="B2675" s="633" t="n">
        <v>2674</v>
      </c>
      <c r="C2675" s="0" t="n">
        <v>2545</v>
      </c>
      <c r="D2675" s="0" t="n">
        <v>2573</v>
      </c>
    </row>
    <row r="2676" customFormat="false" ht="13.8" hidden="false" customHeight="false" outlineLevel="0" collapsed="false">
      <c r="B2676" s="633" t="n">
        <v>2675</v>
      </c>
      <c r="C2676" s="0" t="n">
        <v>2546</v>
      </c>
      <c r="D2676" s="0" t="n">
        <v>2574</v>
      </c>
    </row>
    <row r="2677" customFormat="false" ht="13.8" hidden="false" customHeight="false" outlineLevel="0" collapsed="false">
      <c r="B2677" s="633" t="n">
        <v>2676</v>
      </c>
      <c r="C2677" s="0" t="n">
        <v>2547</v>
      </c>
      <c r="D2677" s="0" t="n">
        <v>2575</v>
      </c>
    </row>
    <row r="2678" customFormat="false" ht="13.8" hidden="false" customHeight="false" outlineLevel="0" collapsed="false">
      <c r="B2678" s="633" t="n">
        <v>2677</v>
      </c>
      <c r="C2678" s="0" t="n">
        <v>2548</v>
      </c>
      <c r="D2678" s="0" t="n">
        <v>2576</v>
      </c>
    </row>
    <row r="2679" customFormat="false" ht="13.8" hidden="false" customHeight="false" outlineLevel="0" collapsed="false">
      <c r="B2679" s="633" t="n">
        <v>2678</v>
      </c>
      <c r="C2679" s="0" t="n">
        <v>2549</v>
      </c>
      <c r="D2679" s="0" t="n">
        <v>2577</v>
      </c>
    </row>
    <row r="2680" customFormat="false" ht="13.8" hidden="false" customHeight="false" outlineLevel="0" collapsed="false">
      <c r="B2680" s="633" t="n">
        <v>2679</v>
      </c>
      <c r="C2680" s="0" t="n">
        <v>2550</v>
      </c>
      <c r="D2680" s="0" t="n">
        <v>2578</v>
      </c>
    </row>
    <row r="2681" customFormat="false" ht="13.8" hidden="false" customHeight="false" outlineLevel="0" collapsed="false">
      <c r="B2681" s="633" t="n">
        <v>2680</v>
      </c>
      <c r="C2681" s="0" t="n">
        <v>2551</v>
      </c>
      <c r="D2681" s="0" t="n">
        <v>2579</v>
      </c>
    </row>
    <row r="2682" customFormat="false" ht="13.8" hidden="false" customHeight="false" outlineLevel="0" collapsed="false">
      <c r="B2682" s="633" t="n">
        <v>2681</v>
      </c>
      <c r="C2682" s="0" t="n">
        <v>2552</v>
      </c>
      <c r="D2682" s="0" t="n">
        <v>2580</v>
      </c>
    </row>
    <row r="2683" customFormat="false" ht="13.8" hidden="false" customHeight="false" outlineLevel="0" collapsed="false">
      <c r="B2683" s="633" t="n">
        <v>2682</v>
      </c>
      <c r="C2683" s="0" t="n">
        <v>2553</v>
      </c>
      <c r="D2683" s="0" t="n">
        <v>2581</v>
      </c>
    </row>
    <row r="2684" customFormat="false" ht="13.8" hidden="false" customHeight="false" outlineLevel="0" collapsed="false">
      <c r="B2684" s="633" t="n">
        <v>2683</v>
      </c>
      <c r="C2684" s="0" t="n">
        <v>2554</v>
      </c>
      <c r="D2684" s="0" t="n">
        <v>2582</v>
      </c>
    </row>
    <row r="2685" customFormat="false" ht="13.8" hidden="false" customHeight="false" outlineLevel="0" collapsed="false">
      <c r="B2685" s="633" t="n">
        <v>2684</v>
      </c>
      <c r="C2685" s="0" t="n">
        <v>2555</v>
      </c>
      <c r="D2685" s="0" t="n">
        <v>2583</v>
      </c>
    </row>
    <row r="2686" customFormat="false" ht="13.8" hidden="false" customHeight="false" outlineLevel="0" collapsed="false">
      <c r="B2686" s="633" t="n">
        <v>2685</v>
      </c>
      <c r="C2686" s="0" t="n">
        <v>2556</v>
      </c>
      <c r="D2686" s="0" t="n">
        <v>2584</v>
      </c>
    </row>
    <row r="2687" customFormat="false" ht="13.8" hidden="false" customHeight="false" outlineLevel="0" collapsed="false">
      <c r="B2687" s="633" t="n">
        <v>2686</v>
      </c>
      <c r="C2687" s="0" t="n">
        <v>2557</v>
      </c>
      <c r="D2687" s="0" t="n">
        <v>2585</v>
      </c>
    </row>
    <row r="2688" customFormat="false" ht="13.8" hidden="false" customHeight="false" outlineLevel="0" collapsed="false">
      <c r="B2688" s="633" t="n">
        <v>2687</v>
      </c>
      <c r="C2688" s="0" t="n">
        <v>2558</v>
      </c>
      <c r="D2688" s="0" t="n">
        <v>2586</v>
      </c>
    </row>
    <row r="2689" customFormat="false" ht="13.8" hidden="false" customHeight="false" outlineLevel="0" collapsed="false">
      <c r="B2689" s="633" t="n">
        <v>2688</v>
      </c>
      <c r="C2689" s="0" t="n">
        <v>2559</v>
      </c>
      <c r="D2689" s="0" t="n">
        <v>2587</v>
      </c>
    </row>
    <row r="2690" customFormat="false" ht="13.8" hidden="false" customHeight="false" outlineLevel="0" collapsed="false">
      <c r="B2690" s="633" t="n">
        <v>2689</v>
      </c>
      <c r="C2690" s="0" t="n">
        <v>2560</v>
      </c>
      <c r="D2690" s="0" t="n">
        <v>2588</v>
      </c>
    </row>
    <row r="2691" customFormat="false" ht="13.8" hidden="false" customHeight="false" outlineLevel="0" collapsed="false">
      <c r="B2691" s="633" t="n">
        <v>2690</v>
      </c>
      <c r="C2691" s="0" t="n">
        <v>2561</v>
      </c>
      <c r="D2691" s="0" t="n">
        <v>2589</v>
      </c>
    </row>
    <row r="2692" customFormat="false" ht="13.8" hidden="false" customHeight="false" outlineLevel="0" collapsed="false">
      <c r="B2692" s="633" t="n">
        <v>2691</v>
      </c>
      <c r="C2692" s="0" t="n">
        <v>2562</v>
      </c>
      <c r="D2692" s="0" t="n">
        <v>2590</v>
      </c>
    </row>
    <row r="2693" customFormat="false" ht="13.8" hidden="false" customHeight="false" outlineLevel="0" collapsed="false">
      <c r="B2693" s="633" t="n">
        <v>2692</v>
      </c>
      <c r="C2693" s="0" t="n">
        <v>2563</v>
      </c>
      <c r="D2693" s="0" t="n">
        <v>2591</v>
      </c>
    </row>
    <row r="2694" customFormat="false" ht="13.8" hidden="false" customHeight="false" outlineLevel="0" collapsed="false">
      <c r="B2694" s="633" t="n">
        <v>2693</v>
      </c>
      <c r="C2694" s="0" t="n">
        <v>2564</v>
      </c>
      <c r="D2694" s="0" t="n">
        <v>2592</v>
      </c>
    </row>
    <row r="2695" customFormat="false" ht="13.8" hidden="false" customHeight="false" outlineLevel="0" collapsed="false">
      <c r="B2695" s="633" t="n">
        <v>2694</v>
      </c>
      <c r="C2695" s="0" t="n">
        <v>2565</v>
      </c>
      <c r="D2695" s="0" t="n">
        <v>2593</v>
      </c>
    </row>
    <row r="2696" customFormat="false" ht="13.8" hidden="false" customHeight="false" outlineLevel="0" collapsed="false">
      <c r="B2696" s="633" t="n">
        <v>2695</v>
      </c>
      <c r="C2696" s="0" t="n">
        <v>2566</v>
      </c>
      <c r="D2696" s="0" t="n">
        <v>2594</v>
      </c>
    </row>
    <row r="2697" customFormat="false" ht="13.8" hidden="false" customHeight="false" outlineLevel="0" collapsed="false">
      <c r="B2697" s="633" t="n">
        <v>2696</v>
      </c>
      <c r="C2697" s="0" t="n">
        <v>2567</v>
      </c>
      <c r="D2697" s="0" t="n">
        <v>2595</v>
      </c>
    </row>
    <row r="2698" customFormat="false" ht="13.8" hidden="false" customHeight="false" outlineLevel="0" collapsed="false">
      <c r="B2698" s="633" t="n">
        <v>2697</v>
      </c>
      <c r="C2698" s="0" t="n">
        <v>2568</v>
      </c>
      <c r="D2698" s="0" t="n">
        <v>2596</v>
      </c>
    </row>
    <row r="2699" customFormat="false" ht="13.8" hidden="false" customHeight="false" outlineLevel="0" collapsed="false">
      <c r="B2699" s="633" t="n">
        <v>2698</v>
      </c>
      <c r="C2699" s="0" t="n">
        <v>2569</v>
      </c>
      <c r="D2699" s="0" t="n">
        <v>2597</v>
      </c>
    </row>
    <row r="2700" customFormat="false" ht="13.8" hidden="false" customHeight="false" outlineLevel="0" collapsed="false">
      <c r="B2700" s="633" t="n">
        <v>2699</v>
      </c>
      <c r="C2700" s="0" t="n">
        <v>2570</v>
      </c>
      <c r="D2700" s="0" t="n">
        <v>2598</v>
      </c>
    </row>
    <row r="2701" customFormat="false" ht="13.8" hidden="false" customHeight="false" outlineLevel="0" collapsed="false">
      <c r="B2701" s="633" t="n">
        <v>2700</v>
      </c>
      <c r="C2701" s="0" t="n">
        <v>2571</v>
      </c>
      <c r="D2701" s="0" t="n">
        <v>2599</v>
      </c>
    </row>
    <row r="2702" customFormat="false" ht="13.8" hidden="false" customHeight="false" outlineLevel="0" collapsed="false">
      <c r="B2702" s="633" t="n">
        <v>2701</v>
      </c>
      <c r="C2702" s="0" t="n">
        <v>2572</v>
      </c>
      <c r="D2702" s="0" t="n">
        <v>2600</v>
      </c>
    </row>
    <row r="2703" customFormat="false" ht="13.8" hidden="false" customHeight="false" outlineLevel="0" collapsed="false">
      <c r="B2703" s="633" t="n">
        <v>2702</v>
      </c>
      <c r="C2703" s="0" t="n">
        <v>2573</v>
      </c>
      <c r="D2703" s="0" t="n">
        <v>2601</v>
      </c>
    </row>
    <row r="2704" customFormat="false" ht="13.8" hidden="false" customHeight="false" outlineLevel="0" collapsed="false">
      <c r="B2704" s="633" t="n">
        <v>2703</v>
      </c>
      <c r="C2704" s="0" t="n">
        <v>2574</v>
      </c>
      <c r="D2704" s="0" t="n">
        <v>2602</v>
      </c>
    </row>
    <row r="2705" customFormat="false" ht="13.8" hidden="false" customHeight="false" outlineLevel="0" collapsed="false">
      <c r="B2705" s="633" t="n">
        <v>2704</v>
      </c>
      <c r="C2705" s="0" t="n">
        <v>2575</v>
      </c>
      <c r="D2705" s="0" t="n">
        <v>2603</v>
      </c>
    </row>
    <row r="2706" customFormat="false" ht="13.8" hidden="false" customHeight="false" outlineLevel="0" collapsed="false">
      <c r="B2706" s="633" t="n">
        <v>2705</v>
      </c>
      <c r="C2706" s="0" t="n">
        <v>2576</v>
      </c>
      <c r="D2706" s="0" t="n">
        <v>2604</v>
      </c>
    </row>
    <row r="2707" customFormat="false" ht="13.8" hidden="false" customHeight="false" outlineLevel="0" collapsed="false">
      <c r="B2707" s="633" t="n">
        <v>2706</v>
      </c>
      <c r="C2707" s="0" t="n">
        <v>2577</v>
      </c>
      <c r="D2707" s="0" t="n">
        <v>2605</v>
      </c>
    </row>
    <row r="2708" customFormat="false" ht="13.8" hidden="false" customHeight="false" outlineLevel="0" collapsed="false">
      <c r="B2708" s="633" t="n">
        <v>2707</v>
      </c>
      <c r="C2708" s="0" t="n">
        <v>2578</v>
      </c>
      <c r="D2708" s="0" t="n">
        <v>2606</v>
      </c>
    </row>
    <row r="2709" customFormat="false" ht="13.8" hidden="false" customHeight="false" outlineLevel="0" collapsed="false">
      <c r="B2709" s="633" t="n">
        <v>2708</v>
      </c>
      <c r="C2709" s="0" t="n">
        <v>2579</v>
      </c>
      <c r="D2709" s="0" t="n">
        <v>2607</v>
      </c>
    </row>
    <row r="2710" customFormat="false" ht="13.8" hidden="false" customHeight="false" outlineLevel="0" collapsed="false">
      <c r="B2710" s="633" t="n">
        <v>2709</v>
      </c>
      <c r="C2710" s="0" t="n">
        <v>2580</v>
      </c>
      <c r="D2710" s="0" t="n">
        <v>2608</v>
      </c>
    </row>
    <row r="2711" customFormat="false" ht="13.8" hidden="false" customHeight="false" outlineLevel="0" collapsed="false">
      <c r="B2711" s="633" t="n">
        <v>2710</v>
      </c>
      <c r="C2711" s="0" t="n">
        <v>2581</v>
      </c>
      <c r="D2711" s="0" t="n">
        <v>2609</v>
      </c>
    </row>
    <row r="2712" customFormat="false" ht="13.8" hidden="false" customHeight="false" outlineLevel="0" collapsed="false">
      <c r="B2712" s="633" t="n">
        <v>2711</v>
      </c>
      <c r="C2712" s="0" t="n">
        <v>2582</v>
      </c>
      <c r="D2712" s="0" t="n">
        <v>2610</v>
      </c>
    </row>
    <row r="2713" customFormat="false" ht="13.8" hidden="false" customHeight="false" outlineLevel="0" collapsed="false">
      <c r="B2713" s="633" t="n">
        <v>2712</v>
      </c>
      <c r="C2713" s="0" t="n">
        <v>2583</v>
      </c>
      <c r="D2713" s="0" t="n">
        <v>2611</v>
      </c>
    </row>
    <row r="2714" customFormat="false" ht="13.8" hidden="false" customHeight="false" outlineLevel="0" collapsed="false">
      <c r="B2714" s="633" t="n">
        <v>2713</v>
      </c>
      <c r="C2714" s="0" t="n">
        <v>2584</v>
      </c>
      <c r="D2714" s="0" t="n">
        <v>2612</v>
      </c>
    </row>
    <row r="2715" customFormat="false" ht="13.8" hidden="false" customHeight="false" outlineLevel="0" collapsed="false">
      <c r="B2715" s="633" t="n">
        <v>2714</v>
      </c>
      <c r="C2715" s="0" t="n">
        <v>2585</v>
      </c>
      <c r="D2715" s="0" t="n">
        <v>2613</v>
      </c>
    </row>
    <row r="2716" customFormat="false" ht="13.8" hidden="false" customHeight="false" outlineLevel="0" collapsed="false">
      <c r="B2716" s="633" t="n">
        <v>2715</v>
      </c>
      <c r="C2716" s="0" t="n">
        <v>2586</v>
      </c>
      <c r="D2716" s="0" t="n">
        <v>2614</v>
      </c>
    </row>
    <row r="2717" customFormat="false" ht="13.8" hidden="false" customHeight="false" outlineLevel="0" collapsed="false">
      <c r="B2717" s="633" t="n">
        <v>2716</v>
      </c>
      <c r="C2717" s="0" t="n">
        <v>2587</v>
      </c>
      <c r="D2717" s="0" t="n">
        <v>2615</v>
      </c>
    </row>
    <row r="2718" customFormat="false" ht="13.8" hidden="false" customHeight="false" outlineLevel="0" collapsed="false">
      <c r="B2718" s="633" t="n">
        <v>2717</v>
      </c>
      <c r="C2718" s="0" t="n">
        <v>2588</v>
      </c>
      <c r="D2718" s="0" t="n">
        <v>2616</v>
      </c>
    </row>
    <row r="2719" customFormat="false" ht="13.8" hidden="false" customHeight="false" outlineLevel="0" collapsed="false">
      <c r="B2719" s="633" t="n">
        <v>2718</v>
      </c>
      <c r="C2719" s="0" t="n">
        <v>2589</v>
      </c>
      <c r="D2719" s="0" t="n">
        <v>2617</v>
      </c>
    </row>
    <row r="2720" customFormat="false" ht="13.8" hidden="false" customHeight="false" outlineLevel="0" collapsed="false">
      <c r="B2720" s="633" t="n">
        <v>2719</v>
      </c>
      <c r="C2720" s="0" t="n">
        <v>2590</v>
      </c>
      <c r="D2720" s="0" t="n">
        <v>2618</v>
      </c>
    </row>
    <row r="2721" customFormat="false" ht="13.8" hidden="false" customHeight="false" outlineLevel="0" collapsed="false">
      <c r="B2721" s="633" t="n">
        <v>2720</v>
      </c>
      <c r="C2721" s="0" t="n">
        <v>2591</v>
      </c>
      <c r="D2721" s="0" t="n">
        <v>2619</v>
      </c>
    </row>
    <row r="2722" customFormat="false" ht="13.8" hidden="false" customHeight="false" outlineLevel="0" collapsed="false">
      <c r="B2722" s="633" t="n">
        <v>2721</v>
      </c>
      <c r="C2722" s="0" t="n">
        <v>2592</v>
      </c>
      <c r="D2722" s="0" t="n">
        <v>2620</v>
      </c>
    </row>
    <row r="2723" customFormat="false" ht="13.8" hidden="false" customHeight="false" outlineLevel="0" collapsed="false">
      <c r="B2723" s="633" t="n">
        <v>2722</v>
      </c>
      <c r="C2723" s="0" t="n">
        <v>2593</v>
      </c>
      <c r="D2723" s="0" t="n">
        <v>2621</v>
      </c>
    </row>
    <row r="2724" customFormat="false" ht="13.8" hidden="false" customHeight="false" outlineLevel="0" collapsed="false">
      <c r="B2724" s="633" t="n">
        <v>2723</v>
      </c>
      <c r="C2724" s="0" t="n">
        <v>2594</v>
      </c>
      <c r="D2724" s="0" t="n">
        <v>2622</v>
      </c>
    </row>
    <row r="2725" customFormat="false" ht="13.8" hidden="false" customHeight="false" outlineLevel="0" collapsed="false">
      <c r="B2725" s="633" t="n">
        <v>2724</v>
      </c>
      <c r="C2725" s="0" t="n">
        <v>2595</v>
      </c>
      <c r="D2725" s="0" t="n">
        <v>2623</v>
      </c>
    </row>
    <row r="2726" customFormat="false" ht="13.8" hidden="false" customHeight="false" outlineLevel="0" collapsed="false">
      <c r="B2726" s="633" t="n">
        <v>2725</v>
      </c>
      <c r="C2726" s="0" t="n">
        <v>2596</v>
      </c>
      <c r="D2726" s="0" t="n">
        <v>2624</v>
      </c>
    </row>
    <row r="2727" customFormat="false" ht="13.8" hidden="false" customHeight="false" outlineLevel="0" collapsed="false">
      <c r="B2727" s="633" t="n">
        <v>2726</v>
      </c>
      <c r="C2727" s="0" t="n">
        <v>2597</v>
      </c>
      <c r="D2727" s="0" t="n">
        <v>2625</v>
      </c>
    </row>
    <row r="2728" customFormat="false" ht="13.8" hidden="false" customHeight="false" outlineLevel="0" collapsed="false">
      <c r="B2728" s="633" t="n">
        <v>2727</v>
      </c>
      <c r="C2728" s="0" t="n">
        <v>2598</v>
      </c>
      <c r="D2728" s="0" t="n">
        <v>2626</v>
      </c>
    </row>
    <row r="2729" customFormat="false" ht="13.8" hidden="false" customHeight="false" outlineLevel="0" collapsed="false">
      <c r="B2729" s="633" t="n">
        <v>2728</v>
      </c>
      <c r="C2729" s="0" t="n">
        <v>2599</v>
      </c>
      <c r="D2729" s="0" t="n">
        <v>2627</v>
      </c>
    </row>
    <row r="2730" customFormat="false" ht="13.8" hidden="false" customHeight="false" outlineLevel="0" collapsed="false">
      <c r="B2730" s="633" t="n">
        <v>2729</v>
      </c>
      <c r="C2730" s="0" t="n">
        <v>2600</v>
      </c>
      <c r="D2730" s="0" t="n">
        <v>2628</v>
      </c>
    </row>
    <row r="2731" customFormat="false" ht="13.8" hidden="false" customHeight="false" outlineLevel="0" collapsed="false">
      <c r="B2731" s="633" t="n">
        <v>2730</v>
      </c>
      <c r="C2731" s="0" t="n">
        <v>2601</v>
      </c>
      <c r="D2731" s="0" t="n">
        <v>2629</v>
      </c>
    </row>
    <row r="2732" customFormat="false" ht="13.8" hidden="false" customHeight="false" outlineLevel="0" collapsed="false">
      <c r="B2732" s="633" t="n">
        <v>2731</v>
      </c>
      <c r="C2732" s="0" t="n">
        <v>2602</v>
      </c>
      <c r="D2732" s="0" t="n">
        <v>2630</v>
      </c>
    </row>
    <row r="2733" customFormat="false" ht="13.8" hidden="false" customHeight="false" outlineLevel="0" collapsed="false">
      <c r="B2733" s="633" t="n">
        <v>2732</v>
      </c>
      <c r="C2733" s="0" t="n">
        <v>2603</v>
      </c>
      <c r="D2733" s="0" t="n">
        <v>2631</v>
      </c>
    </row>
    <row r="2734" customFormat="false" ht="13.8" hidden="false" customHeight="false" outlineLevel="0" collapsed="false">
      <c r="B2734" s="633" t="n">
        <v>2733</v>
      </c>
      <c r="C2734" s="0" t="n">
        <v>2604</v>
      </c>
      <c r="D2734" s="0" t="n">
        <v>2632</v>
      </c>
    </row>
    <row r="2735" customFormat="false" ht="13.8" hidden="false" customHeight="false" outlineLevel="0" collapsed="false">
      <c r="B2735" s="633" t="n">
        <v>2734</v>
      </c>
      <c r="C2735" s="0" t="n">
        <v>2605</v>
      </c>
      <c r="D2735" s="0" t="n">
        <v>2633</v>
      </c>
    </row>
    <row r="2736" customFormat="false" ht="13.8" hidden="false" customHeight="false" outlineLevel="0" collapsed="false">
      <c r="B2736" s="633" t="n">
        <v>2735</v>
      </c>
      <c r="C2736" s="0" t="n">
        <v>2606</v>
      </c>
      <c r="D2736" s="0" t="n">
        <v>2634</v>
      </c>
    </row>
    <row r="2737" customFormat="false" ht="13.8" hidden="false" customHeight="false" outlineLevel="0" collapsed="false">
      <c r="B2737" s="633" t="n">
        <v>2736</v>
      </c>
      <c r="C2737" s="0" t="n">
        <v>2607</v>
      </c>
      <c r="D2737" s="0" t="n">
        <v>2635</v>
      </c>
    </row>
    <row r="2738" customFormat="false" ht="13.8" hidden="false" customHeight="false" outlineLevel="0" collapsed="false">
      <c r="B2738" s="633" t="n">
        <v>2737</v>
      </c>
      <c r="C2738" s="0" t="n">
        <v>2608</v>
      </c>
      <c r="D2738" s="0" t="n">
        <v>2636</v>
      </c>
    </row>
    <row r="2739" customFormat="false" ht="13.8" hidden="false" customHeight="false" outlineLevel="0" collapsed="false">
      <c r="B2739" s="633" t="n">
        <v>2738</v>
      </c>
      <c r="C2739" s="0" t="n">
        <v>2609</v>
      </c>
      <c r="D2739" s="0" t="n">
        <v>2637</v>
      </c>
    </row>
    <row r="2740" customFormat="false" ht="13.8" hidden="false" customHeight="false" outlineLevel="0" collapsed="false">
      <c r="B2740" s="633" t="n">
        <v>2739</v>
      </c>
      <c r="C2740" s="0" t="n">
        <v>2610</v>
      </c>
      <c r="D2740" s="0" t="n">
        <v>2638</v>
      </c>
    </row>
    <row r="2741" customFormat="false" ht="13.8" hidden="false" customHeight="false" outlineLevel="0" collapsed="false">
      <c r="B2741" s="633" t="n">
        <v>2740</v>
      </c>
      <c r="C2741" s="0" t="n">
        <v>2611</v>
      </c>
      <c r="D2741" s="0" t="n">
        <v>2639</v>
      </c>
    </row>
    <row r="2742" customFormat="false" ht="13.8" hidden="false" customHeight="false" outlineLevel="0" collapsed="false">
      <c r="B2742" s="633" t="n">
        <v>2741</v>
      </c>
      <c r="C2742" s="0" t="n">
        <v>2612</v>
      </c>
      <c r="D2742" s="0" t="n">
        <v>2640</v>
      </c>
    </row>
    <row r="2743" customFormat="false" ht="13.8" hidden="false" customHeight="false" outlineLevel="0" collapsed="false">
      <c r="B2743" s="633" t="n">
        <v>2742</v>
      </c>
      <c r="C2743" s="0" t="n">
        <v>2613</v>
      </c>
      <c r="D2743" s="0" t="n">
        <v>2641</v>
      </c>
    </row>
    <row r="2744" customFormat="false" ht="13.8" hidden="false" customHeight="false" outlineLevel="0" collapsed="false">
      <c r="B2744" s="633" t="n">
        <v>2743</v>
      </c>
      <c r="C2744" s="0" t="n">
        <v>2614</v>
      </c>
      <c r="D2744" s="0" t="n">
        <v>2642</v>
      </c>
    </row>
    <row r="2745" customFormat="false" ht="13.8" hidden="false" customHeight="false" outlineLevel="0" collapsed="false">
      <c r="B2745" s="633" t="n">
        <v>2744</v>
      </c>
      <c r="C2745" s="0" t="n">
        <v>2615</v>
      </c>
      <c r="D2745" s="0" t="n">
        <v>2643</v>
      </c>
    </row>
    <row r="2746" customFormat="false" ht="13.8" hidden="false" customHeight="false" outlineLevel="0" collapsed="false">
      <c r="B2746" s="633" t="n">
        <v>2745</v>
      </c>
      <c r="C2746" s="0" t="n">
        <v>2616</v>
      </c>
      <c r="D2746" s="0" t="n">
        <v>2644</v>
      </c>
    </row>
    <row r="2747" customFormat="false" ht="13.8" hidden="false" customHeight="false" outlineLevel="0" collapsed="false">
      <c r="B2747" s="633" t="n">
        <v>2746</v>
      </c>
      <c r="C2747" s="0" t="n">
        <v>2617</v>
      </c>
      <c r="D2747" s="0" t="n">
        <v>2645</v>
      </c>
    </row>
    <row r="2748" customFormat="false" ht="13.8" hidden="false" customHeight="false" outlineLevel="0" collapsed="false">
      <c r="B2748" s="633" t="n">
        <v>2747</v>
      </c>
      <c r="C2748" s="0" t="n">
        <v>2618</v>
      </c>
      <c r="D2748" s="0" t="n">
        <v>2646</v>
      </c>
    </row>
    <row r="2749" customFormat="false" ht="13.8" hidden="false" customHeight="false" outlineLevel="0" collapsed="false">
      <c r="B2749" s="633" t="n">
        <v>2748</v>
      </c>
      <c r="C2749" s="0" t="n">
        <v>2619</v>
      </c>
      <c r="D2749" s="0" t="n">
        <v>2647</v>
      </c>
    </row>
    <row r="2750" customFormat="false" ht="13.8" hidden="false" customHeight="false" outlineLevel="0" collapsed="false">
      <c r="B2750" s="633" t="n">
        <v>2749</v>
      </c>
      <c r="C2750" s="0" t="n">
        <v>2620</v>
      </c>
      <c r="D2750" s="0" t="n">
        <v>2648</v>
      </c>
    </row>
    <row r="2751" customFormat="false" ht="13.8" hidden="false" customHeight="false" outlineLevel="0" collapsed="false">
      <c r="B2751" s="633" t="n">
        <v>2750</v>
      </c>
      <c r="C2751" s="0" t="n">
        <v>2621</v>
      </c>
      <c r="D2751" s="0" t="n">
        <v>2649</v>
      </c>
    </row>
    <row r="2752" customFormat="false" ht="13.8" hidden="false" customHeight="false" outlineLevel="0" collapsed="false">
      <c r="B2752" s="633" t="n">
        <v>2751</v>
      </c>
      <c r="C2752" s="0" t="n">
        <v>2622</v>
      </c>
      <c r="D2752" s="0" t="n">
        <v>2650</v>
      </c>
    </row>
    <row r="2753" customFormat="false" ht="13.8" hidden="false" customHeight="false" outlineLevel="0" collapsed="false">
      <c r="B2753" s="633" t="n">
        <v>2752</v>
      </c>
      <c r="C2753" s="0" t="n">
        <v>2623</v>
      </c>
      <c r="D2753" s="0" t="n">
        <v>2651</v>
      </c>
    </row>
    <row r="2754" customFormat="false" ht="13.8" hidden="false" customHeight="false" outlineLevel="0" collapsed="false">
      <c r="B2754" s="633" t="n">
        <v>2753</v>
      </c>
      <c r="C2754" s="0" t="n">
        <v>2624</v>
      </c>
      <c r="D2754" s="0" t="n">
        <v>2652</v>
      </c>
    </row>
    <row r="2755" customFormat="false" ht="13.8" hidden="false" customHeight="false" outlineLevel="0" collapsed="false">
      <c r="B2755" s="633" t="n">
        <v>2754</v>
      </c>
      <c r="C2755" s="0" t="n">
        <v>2625</v>
      </c>
      <c r="D2755" s="0" t="n">
        <v>2653</v>
      </c>
    </row>
    <row r="2756" customFormat="false" ht="13.8" hidden="false" customHeight="false" outlineLevel="0" collapsed="false">
      <c r="B2756" s="633" t="n">
        <v>2755</v>
      </c>
      <c r="C2756" s="0" t="n">
        <v>2626</v>
      </c>
      <c r="D2756" s="0" t="n">
        <v>2654</v>
      </c>
    </row>
    <row r="2757" customFormat="false" ht="13.8" hidden="false" customHeight="false" outlineLevel="0" collapsed="false">
      <c r="B2757" s="633" t="n">
        <v>2756</v>
      </c>
      <c r="C2757" s="0" t="n">
        <v>2627</v>
      </c>
      <c r="D2757" s="0" t="n">
        <v>2655</v>
      </c>
    </row>
    <row r="2758" customFormat="false" ht="13.8" hidden="false" customHeight="false" outlineLevel="0" collapsed="false">
      <c r="B2758" s="633" t="n">
        <v>2757</v>
      </c>
      <c r="C2758" s="0" t="n">
        <v>2628</v>
      </c>
      <c r="D2758" s="0" t="n">
        <v>2656</v>
      </c>
    </row>
    <row r="2759" customFormat="false" ht="13.8" hidden="false" customHeight="false" outlineLevel="0" collapsed="false">
      <c r="B2759" s="633" t="n">
        <v>2758</v>
      </c>
      <c r="C2759" s="0" t="n">
        <v>2629</v>
      </c>
      <c r="D2759" s="0" t="n">
        <v>2657</v>
      </c>
    </row>
    <row r="2760" customFormat="false" ht="13.8" hidden="false" customHeight="false" outlineLevel="0" collapsed="false">
      <c r="B2760" s="633" t="n">
        <v>2759</v>
      </c>
      <c r="C2760" s="0" t="n">
        <v>2630</v>
      </c>
      <c r="D2760" s="0" t="n">
        <v>2658</v>
      </c>
    </row>
    <row r="2761" customFormat="false" ht="13.8" hidden="false" customHeight="false" outlineLevel="0" collapsed="false">
      <c r="B2761" s="633" t="n">
        <v>2760</v>
      </c>
      <c r="C2761" s="0" t="n">
        <v>2631</v>
      </c>
      <c r="D2761" s="0" t="n">
        <v>2659</v>
      </c>
    </row>
    <row r="2762" customFormat="false" ht="13.8" hidden="false" customHeight="false" outlineLevel="0" collapsed="false">
      <c r="B2762" s="633" t="n">
        <v>2761</v>
      </c>
      <c r="C2762" s="0" t="n">
        <v>2632</v>
      </c>
      <c r="D2762" s="0" t="n">
        <v>2660</v>
      </c>
    </row>
    <row r="2763" customFormat="false" ht="13.8" hidden="false" customHeight="false" outlineLevel="0" collapsed="false">
      <c r="B2763" s="633" t="n">
        <v>2762</v>
      </c>
      <c r="C2763" s="0" t="n">
        <v>2633</v>
      </c>
      <c r="D2763" s="0" t="n">
        <v>2661</v>
      </c>
    </row>
    <row r="2764" customFormat="false" ht="13.8" hidden="false" customHeight="false" outlineLevel="0" collapsed="false">
      <c r="B2764" s="633" t="n">
        <v>2763</v>
      </c>
      <c r="C2764" s="0" t="n">
        <v>2634</v>
      </c>
      <c r="D2764" s="0" t="n">
        <v>2662</v>
      </c>
    </row>
    <row r="2765" customFormat="false" ht="13.8" hidden="false" customHeight="false" outlineLevel="0" collapsed="false">
      <c r="B2765" s="633" t="n">
        <v>2764</v>
      </c>
      <c r="C2765" s="0" t="n">
        <v>2635</v>
      </c>
      <c r="D2765" s="0" t="n">
        <v>2663</v>
      </c>
    </row>
    <row r="2766" customFormat="false" ht="13.8" hidden="false" customHeight="false" outlineLevel="0" collapsed="false">
      <c r="B2766" s="633" t="n">
        <v>2765</v>
      </c>
      <c r="C2766" s="0" t="n">
        <v>2636</v>
      </c>
      <c r="D2766" s="0" t="n">
        <v>2664</v>
      </c>
    </row>
    <row r="2767" customFormat="false" ht="13.8" hidden="false" customHeight="false" outlineLevel="0" collapsed="false">
      <c r="B2767" s="633" t="n">
        <v>2766</v>
      </c>
      <c r="C2767" s="0" t="n">
        <v>2637</v>
      </c>
      <c r="D2767" s="0" t="n">
        <v>2665</v>
      </c>
    </row>
    <row r="2768" customFormat="false" ht="13.8" hidden="false" customHeight="false" outlineLevel="0" collapsed="false">
      <c r="B2768" s="633" t="n">
        <v>2767</v>
      </c>
      <c r="C2768" s="0" t="n">
        <v>2638</v>
      </c>
      <c r="D2768" s="0" t="n">
        <v>2666</v>
      </c>
    </row>
    <row r="2769" customFormat="false" ht="13.8" hidden="false" customHeight="false" outlineLevel="0" collapsed="false">
      <c r="B2769" s="633" t="n">
        <v>2768</v>
      </c>
      <c r="C2769" s="0" t="n">
        <v>2639</v>
      </c>
      <c r="D2769" s="0" t="n">
        <v>2667</v>
      </c>
    </row>
    <row r="2770" customFormat="false" ht="13.8" hidden="false" customHeight="false" outlineLevel="0" collapsed="false">
      <c r="B2770" s="633" t="n">
        <v>2769</v>
      </c>
      <c r="C2770" s="0" t="n">
        <v>2640</v>
      </c>
      <c r="D2770" s="0" t="n">
        <v>2668</v>
      </c>
    </row>
    <row r="2771" customFormat="false" ht="13.8" hidden="false" customHeight="false" outlineLevel="0" collapsed="false">
      <c r="B2771" s="633" t="n">
        <v>2770</v>
      </c>
      <c r="C2771" s="0" t="n">
        <v>2641</v>
      </c>
      <c r="D2771" s="0" t="n">
        <v>2669</v>
      </c>
    </row>
    <row r="2772" customFormat="false" ht="13.8" hidden="false" customHeight="false" outlineLevel="0" collapsed="false">
      <c r="B2772" s="633" t="n">
        <v>2771</v>
      </c>
      <c r="C2772" s="0" t="n">
        <v>2642</v>
      </c>
      <c r="D2772" s="0" t="n">
        <v>2670</v>
      </c>
    </row>
    <row r="2773" customFormat="false" ht="13.8" hidden="false" customHeight="false" outlineLevel="0" collapsed="false">
      <c r="B2773" s="633" t="n">
        <v>2772</v>
      </c>
      <c r="C2773" s="0" t="n">
        <v>2643</v>
      </c>
      <c r="D2773" s="0" t="n">
        <v>2671</v>
      </c>
    </row>
    <row r="2774" customFormat="false" ht="13.8" hidden="false" customHeight="false" outlineLevel="0" collapsed="false">
      <c r="B2774" s="633" t="n">
        <v>2773</v>
      </c>
      <c r="C2774" s="0" t="n">
        <v>2644</v>
      </c>
      <c r="D2774" s="0" t="n">
        <v>2672</v>
      </c>
    </row>
    <row r="2775" customFormat="false" ht="13.8" hidden="false" customHeight="false" outlineLevel="0" collapsed="false">
      <c r="B2775" s="633" t="n">
        <v>2774</v>
      </c>
      <c r="C2775" s="0" t="n">
        <v>2645</v>
      </c>
      <c r="D2775" s="0" t="n">
        <v>2673</v>
      </c>
    </row>
    <row r="2776" customFormat="false" ht="13.8" hidden="false" customHeight="false" outlineLevel="0" collapsed="false">
      <c r="B2776" s="633" t="n">
        <v>2775</v>
      </c>
      <c r="C2776" s="0" t="n">
        <v>2646</v>
      </c>
      <c r="D2776" s="0" t="n">
        <v>2674</v>
      </c>
    </row>
    <row r="2777" customFormat="false" ht="13.8" hidden="false" customHeight="false" outlineLevel="0" collapsed="false">
      <c r="B2777" s="633" t="n">
        <v>2776</v>
      </c>
      <c r="C2777" s="0" t="n">
        <v>2647</v>
      </c>
      <c r="D2777" s="0" t="n">
        <v>2675</v>
      </c>
    </row>
    <row r="2778" customFormat="false" ht="13.8" hidden="false" customHeight="false" outlineLevel="0" collapsed="false">
      <c r="B2778" s="633" t="n">
        <v>2777</v>
      </c>
      <c r="C2778" s="0" t="n">
        <v>2648</v>
      </c>
      <c r="D2778" s="0" t="n">
        <v>2676</v>
      </c>
    </row>
    <row r="2779" customFormat="false" ht="13.8" hidden="false" customHeight="false" outlineLevel="0" collapsed="false">
      <c r="B2779" s="633" t="n">
        <v>2778</v>
      </c>
      <c r="C2779" s="0" t="n">
        <v>2649</v>
      </c>
      <c r="D2779" s="0" t="n">
        <v>2677</v>
      </c>
    </row>
    <row r="2780" customFormat="false" ht="13.8" hidden="false" customHeight="false" outlineLevel="0" collapsed="false">
      <c r="B2780" s="633" t="n">
        <v>2779</v>
      </c>
      <c r="C2780" s="0" t="n">
        <v>2650</v>
      </c>
      <c r="D2780" s="0" t="n">
        <v>2678</v>
      </c>
    </row>
    <row r="2781" customFormat="false" ht="13.8" hidden="false" customHeight="false" outlineLevel="0" collapsed="false">
      <c r="B2781" s="633" t="n">
        <v>2780</v>
      </c>
      <c r="C2781" s="0" t="n">
        <v>2651</v>
      </c>
      <c r="D2781" s="0" t="n">
        <v>2679</v>
      </c>
    </row>
    <row r="2782" customFormat="false" ht="13.8" hidden="false" customHeight="false" outlineLevel="0" collapsed="false">
      <c r="B2782" s="633" t="n">
        <v>2781</v>
      </c>
      <c r="C2782" s="0" t="n">
        <v>2652</v>
      </c>
      <c r="D2782" s="0" t="n">
        <v>2680</v>
      </c>
    </row>
    <row r="2783" customFormat="false" ht="13.8" hidden="false" customHeight="false" outlineLevel="0" collapsed="false">
      <c r="B2783" s="633" t="n">
        <v>2782</v>
      </c>
      <c r="C2783" s="0" t="n">
        <v>2653</v>
      </c>
      <c r="D2783" s="0" t="n">
        <v>2681</v>
      </c>
    </row>
    <row r="2784" customFormat="false" ht="13.8" hidden="false" customHeight="false" outlineLevel="0" collapsed="false">
      <c r="B2784" s="633" t="n">
        <v>2783</v>
      </c>
      <c r="C2784" s="0" t="n">
        <v>2654</v>
      </c>
      <c r="D2784" s="0" t="n">
        <v>2682</v>
      </c>
    </row>
    <row r="2785" customFormat="false" ht="13.8" hidden="false" customHeight="false" outlineLevel="0" collapsed="false">
      <c r="B2785" s="633" t="n">
        <v>2784</v>
      </c>
      <c r="C2785" s="0" t="n">
        <v>2655</v>
      </c>
      <c r="D2785" s="0" t="n">
        <v>2683</v>
      </c>
    </row>
    <row r="2786" customFormat="false" ht="13.8" hidden="false" customHeight="false" outlineLevel="0" collapsed="false">
      <c r="B2786" s="633" t="n">
        <v>2785</v>
      </c>
      <c r="C2786" s="0" t="n">
        <v>2656</v>
      </c>
      <c r="D2786" s="0" t="n">
        <v>2684</v>
      </c>
    </row>
    <row r="2787" customFormat="false" ht="13.8" hidden="false" customHeight="false" outlineLevel="0" collapsed="false">
      <c r="B2787" s="633" t="n">
        <v>2786</v>
      </c>
      <c r="C2787" s="0" t="n">
        <v>2657</v>
      </c>
      <c r="D2787" s="0" t="n">
        <v>2685</v>
      </c>
    </row>
    <row r="2788" customFormat="false" ht="13.8" hidden="false" customHeight="false" outlineLevel="0" collapsed="false">
      <c r="B2788" s="633" t="n">
        <v>2787</v>
      </c>
      <c r="C2788" s="0" t="n">
        <v>2658</v>
      </c>
      <c r="D2788" s="0" t="n">
        <v>2686</v>
      </c>
    </row>
    <row r="2789" customFormat="false" ht="13.8" hidden="false" customHeight="false" outlineLevel="0" collapsed="false">
      <c r="B2789" s="633" t="n">
        <v>2788</v>
      </c>
      <c r="C2789" s="0" t="n">
        <v>2659</v>
      </c>
      <c r="D2789" s="0" t="n">
        <v>2687</v>
      </c>
    </row>
    <row r="2790" customFormat="false" ht="13.8" hidden="false" customHeight="false" outlineLevel="0" collapsed="false">
      <c r="B2790" s="633" t="n">
        <v>2789</v>
      </c>
      <c r="C2790" s="0" t="n">
        <v>2660</v>
      </c>
      <c r="D2790" s="0" t="n">
        <v>2688</v>
      </c>
    </row>
    <row r="2791" customFormat="false" ht="13.8" hidden="false" customHeight="false" outlineLevel="0" collapsed="false">
      <c r="B2791" s="633" t="n">
        <v>2790</v>
      </c>
      <c r="C2791" s="0" t="n">
        <v>2661</v>
      </c>
      <c r="D2791" s="0" t="n">
        <v>2689</v>
      </c>
    </row>
    <row r="2792" customFormat="false" ht="13.8" hidden="false" customHeight="false" outlineLevel="0" collapsed="false">
      <c r="B2792" s="633" t="n">
        <v>2791</v>
      </c>
      <c r="C2792" s="0" t="n">
        <v>2662</v>
      </c>
      <c r="D2792" s="0" t="n">
        <v>2690</v>
      </c>
    </row>
    <row r="2793" customFormat="false" ht="13.8" hidden="false" customHeight="false" outlineLevel="0" collapsed="false">
      <c r="B2793" s="633" t="n">
        <v>2792</v>
      </c>
      <c r="C2793" s="0" t="n">
        <v>2663</v>
      </c>
      <c r="D2793" s="0" t="n">
        <v>2691</v>
      </c>
    </row>
    <row r="2794" customFormat="false" ht="13.8" hidden="false" customHeight="false" outlineLevel="0" collapsed="false">
      <c r="B2794" s="633" t="n">
        <v>2793</v>
      </c>
      <c r="C2794" s="0" t="n">
        <v>2664</v>
      </c>
      <c r="D2794" s="0" t="n">
        <v>2692</v>
      </c>
    </row>
    <row r="2795" customFormat="false" ht="13.8" hidden="false" customHeight="false" outlineLevel="0" collapsed="false">
      <c r="B2795" s="633" t="n">
        <v>2794</v>
      </c>
      <c r="C2795" s="0" t="n">
        <v>2665</v>
      </c>
      <c r="D2795" s="0" t="n">
        <v>2693</v>
      </c>
    </row>
    <row r="2796" customFormat="false" ht="13.8" hidden="false" customHeight="false" outlineLevel="0" collapsed="false">
      <c r="B2796" s="633" t="n">
        <v>2795</v>
      </c>
      <c r="C2796" s="0" t="n">
        <v>2666</v>
      </c>
      <c r="D2796" s="0" t="n">
        <v>2694</v>
      </c>
    </row>
    <row r="2797" customFormat="false" ht="13.8" hidden="false" customHeight="false" outlineLevel="0" collapsed="false">
      <c r="B2797" s="633" t="n">
        <v>2796</v>
      </c>
      <c r="C2797" s="0" t="n">
        <v>2667</v>
      </c>
      <c r="D2797" s="0" t="n">
        <v>2695</v>
      </c>
    </row>
    <row r="2798" customFormat="false" ht="13.8" hidden="false" customHeight="false" outlineLevel="0" collapsed="false">
      <c r="B2798" s="633" t="n">
        <v>2797</v>
      </c>
      <c r="C2798" s="0" t="n">
        <v>2668</v>
      </c>
      <c r="D2798" s="0" t="n">
        <v>2696</v>
      </c>
    </row>
    <row r="2799" customFormat="false" ht="13.8" hidden="false" customHeight="false" outlineLevel="0" collapsed="false">
      <c r="B2799" s="633" t="n">
        <v>2798</v>
      </c>
      <c r="C2799" s="0" t="n">
        <v>2669</v>
      </c>
      <c r="D2799" s="0" t="n">
        <v>2697</v>
      </c>
    </row>
    <row r="2800" customFormat="false" ht="13.8" hidden="false" customHeight="false" outlineLevel="0" collapsed="false">
      <c r="B2800" s="633" t="n">
        <v>2799</v>
      </c>
      <c r="C2800" s="0" t="n">
        <v>2670</v>
      </c>
      <c r="D2800" s="0" t="n">
        <v>2698</v>
      </c>
    </row>
    <row r="2801" customFormat="false" ht="13.8" hidden="false" customHeight="false" outlineLevel="0" collapsed="false">
      <c r="B2801" s="633" t="n">
        <v>2800</v>
      </c>
      <c r="C2801" s="0" t="n">
        <v>2671</v>
      </c>
      <c r="D2801" s="0" t="n">
        <v>2699</v>
      </c>
    </row>
    <row r="2802" customFormat="false" ht="13.8" hidden="false" customHeight="false" outlineLevel="0" collapsed="false">
      <c r="B2802" s="633" t="n">
        <v>2801</v>
      </c>
      <c r="C2802" s="0" t="n">
        <v>2672</v>
      </c>
      <c r="D2802" s="0" t="n">
        <v>2700</v>
      </c>
    </row>
    <row r="2803" customFormat="false" ht="13.8" hidden="false" customHeight="false" outlineLevel="0" collapsed="false">
      <c r="B2803" s="633" t="n">
        <v>2802</v>
      </c>
      <c r="C2803" s="0" t="n">
        <v>2673</v>
      </c>
      <c r="D2803" s="0" t="n">
        <v>2701</v>
      </c>
    </row>
    <row r="2804" customFormat="false" ht="13.8" hidden="false" customHeight="false" outlineLevel="0" collapsed="false">
      <c r="B2804" s="633" t="n">
        <v>2803</v>
      </c>
      <c r="C2804" s="0" t="n">
        <v>2674</v>
      </c>
      <c r="D2804" s="0" t="n">
        <v>2702</v>
      </c>
    </row>
    <row r="2805" customFormat="false" ht="13.8" hidden="false" customHeight="false" outlineLevel="0" collapsed="false">
      <c r="B2805" s="633" t="n">
        <v>2804</v>
      </c>
      <c r="C2805" s="0" t="n">
        <v>2675</v>
      </c>
      <c r="D2805" s="0" t="n">
        <v>2703</v>
      </c>
    </row>
    <row r="2806" customFormat="false" ht="13.8" hidden="false" customHeight="false" outlineLevel="0" collapsed="false">
      <c r="B2806" s="633" t="n">
        <v>2805</v>
      </c>
      <c r="C2806" s="0" t="n">
        <v>2676</v>
      </c>
      <c r="D2806" s="0" t="n">
        <v>2704</v>
      </c>
    </row>
    <row r="2807" customFormat="false" ht="13.8" hidden="false" customHeight="false" outlineLevel="0" collapsed="false">
      <c r="B2807" s="633" t="n">
        <v>2806</v>
      </c>
      <c r="C2807" s="0" t="n">
        <v>2677</v>
      </c>
      <c r="D2807" s="0" t="n">
        <v>2705</v>
      </c>
    </row>
    <row r="2808" customFormat="false" ht="13.8" hidden="false" customHeight="false" outlineLevel="0" collapsed="false">
      <c r="B2808" s="633" t="n">
        <v>2807</v>
      </c>
      <c r="C2808" s="0" t="n">
        <v>2678</v>
      </c>
      <c r="D2808" s="0" t="n">
        <v>2706</v>
      </c>
    </row>
    <row r="2809" customFormat="false" ht="13.8" hidden="false" customHeight="false" outlineLevel="0" collapsed="false">
      <c r="B2809" s="633" t="n">
        <v>2808</v>
      </c>
      <c r="C2809" s="0" t="n">
        <v>2679</v>
      </c>
      <c r="D2809" s="0" t="n">
        <v>2707</v>
      </c>
    </row>
    <row r="2810" customFormat="false" ht="13.8" hidden="false" customHeight="false" outlineLevel="0" collapsed="false">
      <c r="B2810" s="633" t="n">
        <v>2809</v>
      </c>
      <c r="C2810" s="0" t="n">
        <v>2680</v>
      </c>
      <c r="D2810" s="0" t="n">
        <v>2708</v>
      </c>
    </row>
    <row r="2811" customFormat="false" ht="13.8" hidden="false" customHeight="false" outlineLevel="0" collapsed="false">
      <c r="B2811" s="633" t="n">
        <v>2810</v>
      </c>
      <c r="C2811" s="0" t="n">
        <v>2681</v>
      </c>
      <c r="D2811" s="0" t="n">
        <v>2709</v>
      </c>
    </row>
    <row r="2812" customFormat="false" ht="13.8" hidden="false" customHeight="false" outlineLevel="0" collapsed="false">
      <c r="B2812" s="633" t="n">
        <v>2811</v>
      </c>
      <c r="C2812" s="0" t="n">
        <v>2682</v>
      </c>
      <c r="D2812" s="0" t="n">
        <v>2710</v>
      </c>
    </row>
    <row r="2813" customFormat="false" ht="13.8" hidden="false" customHeight="false" outlineLevel="0" collapsed="false">
      <c r="B2813" s="633" t="n">
        <v>2812</v>
      </c>
      <c r="C2813" s="0" t="n">
        <v>2683</v>
      </c>
      <c r="D2813" s="0" t="n">
        <v>2711</v>
      </c>
    </row>
    <row r="2814" customFormat="false" ht="13.8" hidden="false" customHeight="false" outlineLevel="0" collapsed="false">
      <c r="B2814" s="633" t="n">
        <v>2813</v>
      </c>
      <c r="C2814" s="0" t="n">
        <v>2684</v>
      </c>
      <c r="D2814" s="0" t="n">
        <v>2712</v>
      </c>
    </row>
    <row r="2815" customFormat="false" ht="13.8" hidden="false" customHeight="false" outlineLevel="0" collapsed="false">
      <c r="B2815" s="633" t="n">
        <v>2814</v>
      </c>
      <c r="C2815" s="0" t="n">
        <v>2685</v>
      </c>
      <c r="D2815" s="0" t="n">
        <v>2713</v>
      </c>
    </row>
    <row r="2816" customFormat="false" ht="13.8" hidden="false" customHeight="false" outlineLevel="0" collapsed="false">
      <c r="B2816" s="633" t="n">
        <v>2815</v>
      </c>
      <c r="C2816" s="0" t="n">
        <v>2686</v>
      </c>
      <c r="D2816" s="0" t="n">
        <v>2714</v>
      </c>
    </row>
    <row r="2817" customFormat="false" ht="13.8" hidden="false" customHeight="false" outlineLevel="0" collapsed="false">
      <c r="B2817" s="633" t="n">
        <v>2816</v>
      </c>
      <c r="C2817" s="0" t="n">
        <v>2687</v>
      </c>
      <c r="D2817" s="0" t="n">
        <v>2715</v>
      </c>
    </row>
    <row r="2818" customFormat="false" ht="13.8" hidden="false" customHeight="false" outlineLevel="0" collapsed="false">
      <c r="B2818" s="633" t="n">
        <v>2817</v>
      </c>
      <c r="C2818" s="0" t="n">
        <v>2688</v>
      </c>
      <c r="D2818" s="0" t="n">
        <v>2716</v>
      </c>
    </row>
    <row r="2819" customFormat="false" ht="13.8" hidden="false" customHeight="false" outlineLevel="0" collapsed="false">
      <c r="B2819" s="633" t="n">
        <v>2818</v>
      </c>
      <c r="C2819" s="0" t="n">
        <v>2689</v>
      </c>
      <c r="D2819" s="0" t="n">
        <v>2717</v>
      </c>
    </row>
    <row r="2820" customFormat="false" ht="13.8" hidden="false" customHeight="false" outlineLevel="0" collapsed="false">
      <c r="B2820" s="633" t="n">
        <v>2819</v>
      </c>
      <c r="C2820" s="0" t="n">
        <v>2690</v>
      </c>
      <c r="D2820" s="0" t="n">
        <v>2718</v>
      </c>
    </row>
    <row r="2821" customFormat="false" ht="13.8" hidden="false" customHeight="false" outlineLevel="0" collapsed="false">
      <c r="B2821" s="633" t="n">
        <v>2820</v>
      </c>
      <c r="C2821" s="0" t="n">
        <v>2691</v>
      </c>
      <c r="D2821" s="0" t="n">
        <v>2719</v>
      </c>
    </row>
    <row r="2822" customFormat="false" ht="13.8" hidden="false" customHeight="false" outlineLevel="0" collapsed="false">
      <c r="B2822" s="633" t="n">
        <v>2821</v>
      </c>
      <c r="C2822" s="0" t="n">
        <v>2692</v>
      </c>
      <c r="D2822" s="0" t="n">
        <v>2720</v>
      </c>
    </row>
    <row r="2823" customFormat="false" ht="13.8" hidden="false" customHeight="false" outlineLevel="0" collapsed="false">
      <c r="B2823" s="633" t="n">
        <v>2822</v>
      </c>
      <c r="C2823" s="0" t="n">
        <v>2693</v>
      </c>
      <c r="D2823" s="0" t="n">
        <v>2721</v>
      </c>
    </row>
    <row r="2824" customFormat="false" ht="13.8" hidden="false" customHeight="false" outlineLevel="0" collapsed="false">
      <c r="B2824" s="633" t="n">
        <v>2823</v>
      </c>
      <c r="C2824" s="0" t="n">
        <v>2694</v>
      </c>
      <c r="D2824" s="0" t="n">
        <v>2722</v>
      </c>
    </row>
    <row r="2825" customFormat="false" ht="13.8" hidden="false" customHeight="false" outlineLevel="0" collapsed="false">
      <c r="B2825" s="633" t="n">
        <v>2824</v>
      </c>
      <c r="C2825" s="0" t="n">
        <v>2695</v>
      </c>
      <c r="D2825" s="0" t="n">
        <v>2723</v>
      </c>
    </row>
    <row r="2826" customFormat="false" ht="13.8" hidden="false" customHeight="false" outlineLevel="0" collapsed="false">
      <c r="B2826" s="633" t="n">
        <v>2825</v>
      </c>
      <c r="C2826" s="0" t="n">
        <v>2696</v>
      </c>
      <c r="D2826" s="0" t="n">
        <v>2724</v>
      </c>
    </row>
    <row r="2827" customFormat="false" ht="13.8" hidden="false" customHeight="false" outlineLevel="0" collapsed="false">
      <c r="B2827" s="633" t="n">
        <v>2826</v>
      </c>
      <c r="C2827" s="0" t="n">
        <v>2697</v>
      </c>
      <c r="D2827" s="0" t="n">
        <v>2725</v>
      </c>
    </row>
    <row r="2828" customFormat="false" ht="13.8" hidden="false" customHeight="false" outlineLevel="0" collapsed="false">
      <c r="B2828" s="633" t="n">
        <v>2827</v>
      </c>
      <c r="C2828" s="0" t="n">
        <v>2698</v>
      </c>
      <c r="D2828" s="0" t="n">
        <v>2726</v>
      </c>
    </row>
    <row r="2829" customFormat="false" ht="13.8" hidden="false" customHeight="false" outlineLevel="0" collapsed="false">
      <c r="B2829" s="633" t="n">
        <v>2828</v>
      </c>
      <c r="C2829" s="0" t="n">
        <v>2699</v>
      </c>
      <c r="D2829" s="0" t="n">
        <v>2727</v>
      </c>
    </row>
    <row r="2830" customFormat="false" ht="13.8" hidden="false" customHeight="false" outlineLevel="0" collapsed="false">
      <c r="B2830" s="633" t="n">
        <v>2829</v>
      </c>
      <c r="C2830" s="0" t="n">
        <v>2700</v>
      </c>
      <c r="D2830" s="0" t="n">
        <v>2728</v>
      </c>
    </row>
    <row r="2831" customFormat="false" ht="13.8" hidden="false" customHeight="false" outlineLevel="0" collapsed="false">
      <c r="B2831" s="633" t="n">
        <v>2830</v>
      </c>
      <c r="C2831" s="0" t="n">
        <v>2701</v>
      </c>
      <c r="D2831" s="0" t="n">
        <v>2729</v>
      </c>
    </row>
    <row r="2832" customFormat="false" ht="13.8" hidden="false" customHeight="false" outlineLevel="0" collapsed="false">
      <c r="B2832" s="633" t="n">
        <v>2831</v>
      </c>
      <c r="C2832" s="0" t="n">
        <v>2702</v>
      </c>
      <c r="D2832" s="0" t="n">
        <v>2730</v>
      </c>
    </row>
    <row r="2833" customFormat="false" ht="13.8" hidden="false" customHeight="false" outlineLevel="0" collapsed="false">
      <c r="B2833" s="633" t="n">
        <v>2832</v>
      </c>
      <c r="C2833" s="0" t="n">
        <v>2703</v>
      </c>
      <c r="D2833" s="0" t="n">
        <v>2731</v>
      </c>
    </row>
    <row r="2834" customFormat="false" ht="13.8" hidden="false" customHeight="false" outlineLevel="0" collapsed="false">
      <c r="B2834" s="633" t="n">
        <v>2833</v>
      </c>
      <c r="C2834" s="0" t="n">
        <v>2704</v>
      </c>
      <c r="D2834" s="0" t="n">
        <v>2732</v>
      </c>
    </row>
    <row r="2835" customFormat="false" ht="13.8" hidden="false" customHeight="false" outlineLevel="0" collapsed="false">
      <c r="B2835" s="633" t="n">
        <v>2834</v>
      </c>
      <c r="C2835" s="0" t="n">
        <v>2705</v>
      </c>
      <c r="D2835" s="0" t="n">
        <v>2733</v>
      </c>
    </row>
    <row r="2836" customFormat="false" ht="13.8" hidden="false" customHeight="false" outlineLevel="0" collapsed="false">
      <c r="B2836" s="633" t="n">
        <v>2835</v>
      </c>
      <c r="C2836" s="0" t="n">
        <v>2706</v>
      </c>
      <c r="D2836" s="0" t="n">
        <v>2734</v>
      </c>
    </row>
    <row r="2837" customFormat="false" ht="13.8" hidden="false" customHeight="false" outlineLevel="0" collapsed="false">
      <c r="B2837" s="633" t="n">
        <v>2836</v>
      </c>
      <c r="C2837" s="0" t="n">
        <v>2707</v>
      </c>
      <c r="D2837" s="0" t="n">
        <v>2735</v>
      </c>
    </row>
    <row r="2838" customFormat="false" ht="13.8" hidden="false" customHeight="false" outlineLevel="0" collapsed="false">
      <c r="B2838" s="633" t="n">
        <v>2837</v>
      </c>
      <c r="C2838" s="0" t="n">
        <v>2708</v>
      </c>
      <c r="D2838" s="0" t="n">
        <v>2736</v>
      </c>
    </row>
    <row r="2839" customFormat="false" ht="13.8" hidden="false" customHeight="false" outlineLevel="0" collapsed="false">
      <c r="B2839" s="633" t="n">
        <v>2838</v>
      </c>
      <c r="C2839" s="0" t="n">
        <v>2709</v>
      </c>
      <c r="D2839" s="0" t="n">
        <v>2737</v>
      </c>
    </row>
    <row r="2840" customFormat="false" ht="13.8" hidden="false" customHeight="false" outlineLevel="0" collapsed="false">
      <c r="B2840" s="633" t="n">
        <v>2839</v>
      </c>
      <c r="C2840" s="0" t="n">
        <v>2710</v>
      </c>
      <c r="D2840" s="0" t="n">
        <v>2738</v>
      </c>
    </row>
    <row r="2841" customFormat="false" ht="13.8" hidden="false" customHeight="false" outlineLevel="0" collapsed="false">
      <c r="B2841" s="633" t="n">
        <v>2840</v>
      </c>
      <c r="C2841" s="0" t="n">
        <v>2711</v>
      </c>
      <c r="D2841" s="0" t="n">
        <v>2739</v>
      </c>
    </row>
    <row r="2842" customFormat="false" ht="13.8" hidden="false" customHeight="false" outlineLevel="0" collapsed="false">
      <c r="B2842" s="633" t="n">
        <v>2841</v>
      </c>
      <c r="C2842" s="0" t="n">
        <v>2712</v>
      </c>
      <c r="D2842" s="0" t="n">
        <v>2740</v>
      </c>
    </row>
    <row r="2843" customFormat="false" ht="13.8" hidden="false" customHeight="false" outlineLevel="0" collapsed="false">
      <c r="B2843" s="633" t="n">
        <v>2842</v>
      </c>
      <c r="C2843" s="0" t="n">
        <v>2713</v>
      </c>
      <c r="D2843" s="0" t="n">
        <v>2741</v>
      </c>
    </row>
    <row r="2844" customFormat="false" ht="13.8" hidden="false" customHeight="false" outlineLevel="0" collapsed="false">
      <c r="B2844" s="633" t="n">
        <v>2843</v>
      </c>
      <c r="C2844" s="0" t="n">
        <v>2714</v>
      </c>
      <c r="D2844" s="0" t="n">
        <v>2742</v>
      </c>
    </row>
    <row r="2845" customFormat="false" ht="13.8" hidden="false" customHeight="false" outlineLevel="0" collapsed="false">
      <c r="B2845" s="633" t="n">
        <v>2844</v>
      </c>
      <c r="C2845" s="0" t="n">
        <v>2715</v>
      </c>
      <c r="D2845" s="0" t="n">
        <v>2743</v>
      </c>
    </row>
    <row r="2846" customFormat="false" ht="13.8" hidden="false" customHeight="false" outlineLevel="0" collapsed="false">
      <c r="B2846" s="633" t="n">
        <v>2845</v>
      </c>
      <c r="C2846" s="0" t="n">
        <v>2716</v>
      </c>
      <c r="D2846" s="0" t="n">
        <v>2744</v>
      </c>
    </row>
    <row r="2847" customFormat="false" ht="13.8" hidden="false" customHeight="false" outlineLevel="0" collapsed="false">
      <c r="B2847" s="633" t="n">
        <v>2846</v>
      </c>
      <c r="C2847" s="0" t="n">
        <v>2717</v>
      </c>
      <c r="D2847" s="0" t="n">
        <v>2745</v>
      </c>
    </row>
    <row r="2848" customFormat="false" ht="13.8" hidden="false" customHeight="false" outlineLevel="0" collapsed="false">
      <c r="B2848" s="633" t="n">
        <v>2847</v>
      </c>
      <c r="C2848" s="0" t="n">
        <v>2718</v>
      </c>
      <c r="D2848" s="0" t="n">
        <v>2746</v>
      </c>
    </row>
    <row r="2849" customFormat="false" ht="13.8" hidden="false" customHeight="false" outlineLevel="0" collapsed="false">
      <c r="B2849" s="633" t="n">
        <v>2848</v>
      </c>
      <c r="C2849" s="0" t="n">
        <v>2719</v>
      </c>
      <c r="D2849" s="0" t="n">
        <v>2747</v>
      </c>
    </row>
    <row r="2850" customFormat="false" ht="13.8" hidden="false" customHeight="false" outlineLevel="0" collapsed="false">
      <c r="B2850" s="633" t="n">
        <v>2849</v>
      </c>
      <c r="C2850" s="0" t="n">
        <v>2720</v>
      </c>
      <c r="D2850" s="0" t="n">
        <v>2748</v>
      </c>
    </row>
    <row r="2851" customFormat="false" ht="13.8" hidden="false" customHeight="false" outlineLevel="0" collapsed="false">
      <c r="B2851" s="633" t="n">
        <v>2850</v>
      </c>
      <c r="C2851" s="0" t="n">
        <v>2721</v>
      </c>
      <c r="D2851" s="0" t="n">
        <v>2749</v>
      </c>
    </row>
    <row r="2852" customFormat="false" ht="13.8" hidden="false" customHeight="false" outlineLevel="0" collapsed="false">
      <c r="B2852" s="633" t="n">
        <v>2851</v>
      </c>
      <c r="C2852" s="0" t="n">
        <v>2722</v>
      </c>
      <c r="D2852" s="0" t="n">
        <v>2750</v>
      </c>
    </row>
    <row r="2853" customFormat="false" ht="13.8" hidden="false" customHeight="false" outlineLevel="0" collapsed="false">
      <c r="B2853" s="633" t="n">
        <v>2852</v>
      </c>
      <c r="C2853" s="0" t="n">
        <v>2723</v>
      </c>
      <c r="D2853" s="0" t="n">
        <v>2751</v>
      </c>
    </row>
    <row r="2854" customFormat="false" ht="13.8" hidden="false" customHeight="false" outlineLevel="0" collapsed="false">
      <c r="B2854" s="633" t="n">
        <v>2853</v>
      </c>
      <c r="C2854" s="0" t="n">
        <v>2724</v>
      </c>
      <c r="D2854" s="0" t="n">
        <v>2752</v>
      </c>
    </row>
    <row r="2855" customFormat="false" ht="13.8" hidden="false" customHeight="false" outlineLevel="0" collapsed="false">
      <c r="B2855" s="633" t="n">
        <v>2854</v>
      </c>
      <c r="C2855" s="0" t="n">
        <v>2725</v>
      </c>
      <c r="D2855" s="0" t="n">
        <v>2753</v>
      </c>
    </row>
    <row r="2856" customFormat="false" ht="13.8" hidden="false" customHeight="false" outlineLevel="0" collapsed="false">
      <c r="B2856" s="633" t="n">
        <v>2855</v>
      </c>
      <c r="C2856" s="0" t="n">
        <v>2726</v>
      </c>
      <c r="D2856" s="0" t="n">
        <v>2754</v>
      </c>
    </row>
    <row r="2857" customFormat="false" ht="13.8" hidden="false" customHeight="false" outlineLevel="0" collapsed="false">
      <c r="B2857" s="633" t="n">
        <v>2856</v>
      </c>
      <c r="C2857" s="0" t="n">
        <v>2727</v>
      </c>
      <c r="D2857" s="0" t="n">
        <v>2755</v>
      </c>
    </row>
    <row r="2858" customFormat="false" ht="13.8" hidden="false" customHeight="false" outlineLevel="0" collapsed="false">
      <c r="B2858" s="633" t="n">
        <v>2857</v>
      </c>
      <c r="C2858" s="0" t="n">
        <v>2728</v>
      </c>
      <c r="D2858" s="0" t="n">
        <v>2756</v>
      </c>
    </row>
    <row r="2859" customFormat="false" ht="13.8" hidden="false" customHeight="false" outlineLevel="0" collapsed="false">
      <c r="B2859" s="633" t="n">
        <v>2858</v>
      </c>
      <c r="C2859" s="0" t="n">
        <v>2729</v>
      </c>
      <c r="D2859" s="0" t="n">
        <v>2757</v>
      </c>
    </row>
    <row r="2860" customFormat="false" ht="13.8" hidden="false" customHeight="false" outlineLevel="0" collapsed="false">
      <c r="B2860" s="633" t="n">
        <v>2859</v>
      </c>
      <c r="C2860" s="0" t="n">
        <v>2730</v>
      </c>
      <c r="D2860" s="0" t="n">
        <v>2758</v>
      </c>
    </row>
    <row r="2861" customFormat="false" ht="13.8" hidden="false" customHeight="false" outlineLevel="0" collapsed="false">
      <c r="B2861" s="633" t="n">
        <v>2860</v>
      </c>
      <c r="C2861" s="0" t="n">
        <v>2731</v>
      </c>
      <c r="D2861" s="0" t="n">
        <v>2759</v>
      </c>
    </row>
    <row r="2862" customFormat="false" ht="13.8" hidden="false" customHeight="false" outlineLevel="0" collapsed="false">
      <c r="B2862" s="633" t="n">
        <v>2861</v>
      </c>
      <c r="C2862" s="0" t="n">
        <v>2732</v>
      </c>
      <c r="D2862" s="0" t="n">
        <v>2760</v>
      </c>
    </row>
    <row r="2863" customFormat="false" ht="13.8" hidden="false" customHeight="false" outlineLevel="0" collapsed="false">
      <c r="B2863" s="633" t="n">
        <v>2862</v>
      </c>
      <c r="C2863" s="0" t="n">
        <v>2733</v>
      </c>
      <c r="D2863" s="0" t="n">
        <v>2761</v>
      </c>
    </row>
    <row r="2864" customFormat="false" ht="13.8" hidden="false" customHeight="false" outlineLevel="0" collapsed="false">
      <c r="B2864" s="633" t="n">
        <v>2863</v>
      </c>
      <c r="C2864" s="0" t="n">
        <v>2734</v>
      </c>
      <c r="D2864" s="0" t="n">
        <v>2762</v>
      </c>
    </row>
    <row r="2865" customFormat="false" ht="13.8" hidden="false" customHeight="false" outlineLevel="0" collapsed="false">
      <c r="B2865" s="633" t="n">
        <v>2864</v>
      </c>
      <c r="C2865" s="0" t="n">
        <v>2735</v>
      </c>
      <c r="D2865" s="0" t="n">
        <v>2763</v>
      </c>
    </row>
    <row r="2866" customFormat="false" ht="13.8" hidden="false" customHeight="false" outlineLevel="0" collapsed="false">
      <c r="B2866" s="633" t="n">
        <v>2865</v>
      </c>
      <c r="C2866" s="0" t="n">
        <v>2736</v>
      </c>
      <c r="D2866" s="0" t="n">
        <v>2764</v>
      </c>
    </row>
    <row r="2867" customFormat="false" ht="13.8" hidden="false" customHeight="false" outlineLevel="0" collapsed="false">
      <c r="B2867" s="633" t="n">
        <v>2866</v>
      </c>
      <c r="C2867" s="0" t="n">
        <v>2737</v>
      </c>
      <c r="D2867" s="0" t="n">
        <v>2765</v>
      </c>
    </row>
    <row r="2868" customFormat="false" ht="13.8" hidden="false" customHeight="false" outlineLevel="0" collapsed="false">
      <c r="B2868" s="633" t="n">
        <v>2867</v>
      </c>
      <c r="C2868" s="0" t="n">
        <v>2738</v>
      </c>
      <c r="D2868" s="0" t="n">
        <v>2766</v>
      </c>
    </row>
    <row r="2869" customFormat="false" ht="13.8" hidden="false" customHeight="false" outlineLevel="0" collapsed="false">
      <c r="B2869" s="633" t="n">
        <v>2868</v>
      </c>
      <c r="C2869" s="0" t="n">
        <v>2739</v>
      </c>
      <c r="D2869" s="0" t="n">
        <v>2767</v>
      </c>
    </row>
    <row r="2870" customFormat="false" ht="13.8" hidden="false" customHeight="false" outlineLevel="0" collapsed="false">
      <c r="B2870" s="633" t="n">
        <v>2869</v>
      </c>
      <c r="C2870" s="0" t="n">
        <v>2740</v>
      </c>
      <c r="D2870" s="0" t="n">
        <v>2768</v>
      </c>
    </row>
    <row r="2871" customFormat="false" ht="13.8" hidden="false" customHeight="false" outlineLevel="0" collapsed="false">
      <c r="B2871" s="633" t="n">
        <v>2870</v>
      </c>
      <c r="C2871" s="0" t="n">
        <v>2741</v>
      </c>
      <c r="D2871" s="0" t="n">
        <v>2769</v>
      </c>
    </row>
    <row r="2872" customFormat="false" ht="13.8" hidden="false" customHeight="false" outlineLevel="0" collapsed="false">
      <c r="B2872" s="633" t="n">
        <v>2871</v>
      </c>
      <c r="C2872" s="0" t="n">
        <v>2742</v>
      </c>
      <c r="D2872" s="0" t="n">
        <v>2770</v>
      </c>
    </row>
    <row r="2873" customFormat="false" ht="13.8" hidden="false" customHeight="false" outlineLevel="0" collapsed="false">
      <c r="B2873" s="633" t="n">
        <v>2872</v>
      </c>
      <c r="C2873" s="0" t="n">
        <v>2743</v>
      </c>
      <c r="D2873" s="0" t="n">
        <v>2771</v>
      </c>
    </row>
    <row r="2874" customFormat="false" ht="13.8" hidden="false" customHeight="false" outlineLevel="0" collapsed="false">
      <c r="B2874" s="633" t="n">
        <v>2873</v>
      </c>
      <c r="C2874" s="0" t="n">
        <v>2744</v>
      </c>
      <c r="D2874" s="0" t="n">
        <v>2772</v>
      </c>
    </row>
    <row r="2875" customFormat="false" ht="13.8" hidden="false" customHeight="false" outlineLevel="0" collapsed="false">
      <c r="B2875" s="633" t="n">
        <v>2874</v>
      </c>
      <c r="C2875" s="0" t="n">
        <v>2745</v>
      </c>
      <c r="D2875" s="0" t="n">
        <v>2773</v>
      </c>
    </row>
    <row r="2876" customFormat="false" ht="13.8" hidden="false" customHeight="false" outlineLevel="0" collapsed="false">
      <c r="B2876" s="633" t="n">
        <v>2875</v>
      </c>
      <c r="C2876" s="0" t="n">
        <v>2746</v>
      </c>
      <c r="D2876" s="0" t="n">
        <v>2774</v>
      </c>
    </row>
    <row r="2877" customFormat="false" ht="13.8" hidden="false" customHeight="false" outlineLevel="0" collapsed="false">
      <c r="B2877" s="633" t="n">
        <v>2876</v>
      </c>
      <c r="C2877" s="0" t="n">
        <v>2747</v>
      </c>
      <c r="D2877" s="0" t="n">
        <v>2775</v>
      </c>
    </row>
    <row r="2878" customFormat="false" ht="13.8" hidden="false" customHeight="false" outlineLevel="0" collapsed="false">
      <c r="B2878" s="633" t="n">
        <v>2877</v>
      </c>
      <c r="C2878" s="0" t="n">
        <v>2748</v>
      </c>
      <c r="D2878" s="0" t="n">
        <v>2776</v>
      </c>
    </row>
    <row r="2879" customFormat="false" ht="13.8" hidden="false" customHeight="false" outlineLevel="0" collapsed="false">
      <c r="B2879" s="633" t="n">
        <v>2878</v>
      </c>
      <c r="C2879" s="0" t="n">
        <v>2749</v>
      </c>
      <c r="D2879" s="0" t="n">
        <v>2777</v>
      </c>
    </row>
    <row r="2880" customFormat="false" ht="13.8" hidden="false" customHeight="false" outlineLevel="0" collapsed="false">
      <c r="B2880" s="633" t="n">
        <v>2879</v>
      </c>
      <c r="C2880" s="0" t="n">
        <v>2750</v>
      </c>
      <c r="D2880" s="0" t="n">
        <v>2778</v>
      </c>
    </row>
    <row r="2881" customFormat="false" ht="13.8" hidden="false" customHeight="false" outlineLevel="0" collapsed="false">
      <c r="B2881" s="633" t="n">
        <v>2880</v>
      </c>
      <c r="C2881" s="0" t="n">
        <v>2751</v>
      </c>
      <c r="D2881" s="0" t="n">
        <v>2779</v>
      </c>
    </row>
    <row r="2882" customFormat="false" ht="13.8" hidden="false" customHeight="false" outlineLevel="0" collapsed="false">
      <c r="B2882" s="633" t="n">
        <v>2881</v>
      </c>
      <c r="C2882" s="0" t="n">
        <v>2752</v>
      </c>
      <c r="D2882" s="0" t="n">
        <v>2780</v>
      </c>
    </row>
    <row r="2883" customFormat="false" ht="13.8" hidden="false" customHeight="false" outlineLevel="0" collapsed="false">
      <c r="B2883" s="633" t="n">
        <v>2882</v>
      </c>
      <c r="C2883" s="0" t="n">
        <v>2753</v>
      </c>
      <c r="D2883" s="0" t="n">
        <v>2781</v>
      </c>
    </row>
    <row r="2884" customFormat="false" ht="13.8" hidden="false" customHeight="false" outlineLevel="0" collapsed="false">
      <c r="B2884" s="633" t="n">
        <v>2883</v>
      </c>
      <c r="C2884" s="0" t="n">
        <v>2754</v>
      </c>
      <c r="D2884" s="0" t="n">
        <v>2782</v>
      </c>
    </row>
    <row r="2885" customFormat="false" ht="13.8" hidden="false" customHeight="false" outlineLevel="0" collapsed="false">
      <c r="B2885" s="633" t="n">
        <v>2884</v>
      </c>
      <c r="C2885" s="0" t="n">
        <v>2755</v>
      </c>
      <c r="D2885" s="0" t="n">
        <v>2783</v>
      </c>
    </row>
    <row r="2886" customFormat="false" ht="13.8" hidden="false" customHeight="false" outlineLevel="0" collapsed="false">
      <c r="B2886" s="633" t="n">
        <v>2885</v>
      </c>
      <c r="C2886" s="0" t="n">
        <v>2756</v>
      </c>
      <c r="D2886" s="0" t="n">
        <v>2784</v>
      </c>
    </row>
    <row r="2887" customFormat="false" ht="13.8" hidden="false" customHeight="false" outlineLevel="0" collapsed="false">
      <c r="B2887" s="633" t="n">
        <v>2886</v>
      </c>
      <c r="C2887" s="0" t="n">
        <v>2757</v>
      </c>
      <c r="D2887" s="0" t="n">
        <v>2785</v>
      </c>
    </row>
    <row r="2888" customFormat="false" ht="13.8" hidden="false" customHeight="false" outlineLevel="0" collapsed="false">
      <c r="B2888" s="633" t="n">
        <v>2887</v>
      </c>
      <c r="C2888" s="0" t="n">
        <v>2758</v>
      </c>
      <c r="D2888" s="0" t="n">
        <v>2786</v>
      </c>
    </row>
    <row r="2889" customFormat="false" ht="13.8" hidden="false" customHeight="false" outlineLevel="0" collapsed="false">
      <c r="B2889" s="633" t="n">
        <v>2888</v>
      </c>
      <c r="C2889" s="0" t="n">
        <v>2759</v>
      </c>
      <c r="D2889" s="0" t="n">
        <v>2787</v>
      </c>
    </row>
    <row r="2890" customFormat="false" ht="13.8" hidden="false" customHeight="false" outlineLevel="0" collapsed="false">
      <c r="B2890" s="633" t="n">
        <v>2889</v>
      </c>
      <c r="C2890" s="0" t="n">
        <v>2760</v>
      </c>
      <c r="D2890" s="0" t="n">
        <v>2788</v>
      </c>
    </row>
    <row r="2891" customFormat="false" ht="13.8" hidden="false" customHeight="false" outlineLevel="0" collapsed="false">
      <c r="B2891" s="633" t="n">
        <v>2890</v>
      </c>
      <c r="C2891" s="0" t="n">
        <v>2761</v>
      </c>
      <c r="D2891" s="0" t="n">
        <v>2789</v>
      </c>
    </row>
    <row r="2892" customFormat="false" ht="13.8" hidden="false" customHeight="false" outlineLevel="0" collapsed="false">
      <c r="B2892" s="633" t="n">
        <v>2891</v>
      </c>
      <c r="C2892" s="0" t="n">
        <v>2762</v>
      </c>
      <c r="D2892" s="0" t="n">
        <v>2790</v>
      </c>
    </row>
    <row r="2893" customFormat="false" ht="13.8" hidden="false" customHeight="false" outlineLevel="0" collapsed="false">
      <c r="B2893" s="633" t="n">
        <v>2892</v>
      </c>
      <c r="C2893" s="0" t="n">
        <v>2763</v>
      </c>
      <c r="D2893" s="0" t="n">
        <v>2791</v>
      </c>
    </row>
    <row r="2894" customFormat="false" ht="13.8" hidden="false" customHeight="false" outlineLevel="0" collapsed="false">
      <c r="B2894" s="633" t="n">
        <v>2893</v>
      </c>
      <c r="C2894" s="0" t="n">
        <v>2764</v>
      </c>
      <c r="D2894" s="0" t="n">
        <v>2792</v>
      </c>
    </row>
    <row r="2895" customFormat="false" ht="13.8" hidden="false" customHeight="false" outlineLevel="0" collapsed="false">
      <c r="B2895" s="633" t="n">
        <v>2894</v>
      </c>
      <c r="C2895" s="0" t="n">
        <v>2765</v>
      </c>
      <c r="D2895" s="0" t="n">
        <v>2793</v>
      </c>
    </row>
    <row r="2896" customFormat="false" ht="13.8" hidden="false" customHeight="false" outlineLevel="0" collapsed="false">
      <c r="B2896" s="633" t="n">
        <v>2895</v>
      </c>
      <c r="C2896" s="0" t="n">
        <v>2766</v>
      </c>
      <c r="D2896" s="0" t="n">
        <v>2794</v>
      </c>
    </row>
    <row r="2897" customFormat="false" ht="13.8" hidden="false" customHeight="false" outlineLevel="0" collapsed="false">
      <c r="B2897" s="633" t="n">
        <v>2896</v>
      </c>
      <c r="C2897" s="0" t="n">
        <v>2767</v>
      </c>
      <c r="D2897" s="0" t="n">
        <v>2795</v>
      </c>
    </row>
    <row r="2898" customFormat="false" ht="13.8" hidden="false" customHeight="false" outlineLevel="0" collapsed="false">
      <c r="B2898" s="633" t="n">
        <v>2897</v>
      </c>
      <c r="C2898" s="0" t="n">
        <v>2768</v>
      </c>
      <c r="D2898" s="0" t="n">
        <v>2796</v>
      </c>
    </row>
    <row r="2899" customFormat="false" ht="13.8" hidden="false" customHeight="false" outlineLevel="0" collapsed="false">
      <c r="B2899" s="633" t="n">
        <v>2898</v>
      </c>
      <c r="C2899" s="0" t="n">
        <v>2769</v>
      </c>
      <c r="D2899" s="0" t="n">
        <v>2797</v>
      </c>
    </row>
    <row r="2900" customFormat="false" ht="13.8" hidden="false" customHeight="false" outlineLevel="0" collapsed="false">
      <c r="B2900" s="633" t="n">
        <v>2899</v>
      </c>
      <c r="C2900" s="0" t="n">
        <v>2770</v>
      </c>
      <c r="D2900" s="0" t="n">
        <v>2798</v>
      </c>
    </row>
    <row r="2901" customFormat="false" ht="13.8" hidden="false" customHeight="false" outlineLevel="0" collapsed="false">
      <c r="B2901" s="633" t="n">
        <v>2900</v>
      </c>
      <c r="C2901" s="0" t="n">
        <v>2771</v>
      </c>
      <c r="D2901" s="0" t="n">
        <v>2799</v>
      </c>
    </row>
    <row r="2902" customFormat="false" ht="13.8" hidden="false" customHeight="false" outlineLevel="0" collapsed="false">
      <c r="B2902" s="633" t="n">
        <v>2901</v>
      </c>
      <c r="C2902" s="0" t="n">
        <v>2772</v>
      </c>
      <c r="D2902" s="0" t="n">
        <v>2800</v>
      </c>
    </row>
    <row r="2903" customFormat="false" ht="13.8" hidden="false" customHeight="false" outlineLevel="0" collapsed="false">
      <c r="B2903" s="633" t="n">
        <v>2902</v>
      </c>
      <c r="C2903" s="0" t="n">
        <v>2773</v>
      </c>
      <c r="D2903" s="0" t="n">
        <v>2801</v>
      </c>
    </row>
    <row r="2904" customFormat="false" ht="13.8" hidden="false" customHeight="false" outlineLevel="0" collapsed="false">
      <c r="B2904" s="633" t="n">
        <v>2903</v>
      </c>
      <c r="C2904" s="0" t="n">
        <v>2774</v>
      </c>
      <c r="D2904" s="0" t="n">
        <v>2802</v>
      </c>
    </row>
    <row r="2905" customFormat="false" ht="13.8" hidden="false" customHeight="false" outlineLevel="0" collapsed="false">
      <c r="B2905" s="633" t="n">
        <v>2904</v>
      </c>
      <c r="C2905" s="0" t="n">
        <v>2775</v>
      </c>
      <c r="D2905" s="0" t="n">
        <v>2803</v>
      </c>
    </row>
    <row r="2906" customFormat="false" ht="13.8" hidden="false" customHeight="false" outlineLevel="0" collapsed="false">
      <c r="B2906" s="633" t="n">
        <v>2905</v>
      </c>
      <c r="C2906" s="0" t="n">
        <v>2776</v>
      </c>
      <c r="D2906" s="0" t="n">
        <v>2804</v>
      </c>
    </row>
    <row r="2907" customFormat="false" ht="13.8" hidden="false" customHeight="false" outlineLevel="0" collapsed="false">
      <c r="B2907" s="633" t="n">
        <v>2906</v>
      </c>
      <c r="C2907" s="0" t="n">
        <v>2777</v>
      </c>
      <c r="D2907" s="0" t="n">
        <v>2805</v>
      </c>
    </row>
    <row r="2908" customFormat="false" ht="13.8" hidden="false" customHeight="false" outlineLevel="0" collapsed="false">
      <c r="B2908" s="633" t="n">
        <v>2907</v>
      </c>
      <c r="C2908" s="0" t="n">
        <v>2778</v>
      </c>
      <c r="D2908" s="0" t="n">
        <v>2806</v>
      </c>
    </row>
    <row r="2909" customFormat="false" ht="13.8" hidden="false" customHeight="false" outlineLevel="0" collapsed="false">
      <c r="B2909" s="633" t="n">
        <v>2908</v>
      </c>
      <c r="C2909" s="0" t="n">
        <v>2779</v>
      </c>
      <c r="D2909" s="0" t="n">
        <v>2807</v>
      </c>
    </row>
    <row r="2910" customFormat="false" ht="13.8" hidden="false" customHeight="false" outlineLevel="0" collapsed="false">
      <c r="B2910" s="633" t="n">
        <v>2909</v>
      </c>
      <c r="C2910" s="0" t="n">
        <v>2780</v>
      </c>
      <c r="D2910" s="0" t="n">
        <v>2808</v>
      </c>
    </row>
    <row r="2911" customFormat="false" ht="13.8" hidden="false" customHeight="false" outlineLevel="0" collapsed="false">
      <c r="B2911" s="633" t="n">
        <v>2910</v>
      </c>
      <c r="C2911" s="0" t="n">
        <v>2781</v>
      </c>
      <c r="D2911" s="0" t="n">
        <v>2809</v>
      </c>
    </row>
    <row r="2912" customFormat="false" ht="13.8" hidden="false" customHeight="false" outlineLevel="0" collapsed="false">
      <c r="B2912" s="633" t="n">
        <v>2911</v>
      </c>
      <c r="C2912" s="0" t="n">
        <v>2782</v>
      </c>
      <c r="D2912" s="0" t="n">
        <v>2810</v>
      </c>
    </row>
    <row r="2913" customFormat="false" ht="13.8" hidden="false" customHeight="false" outlineLevel="0" collapsed="false">
      <c r="B2913" s="633" t="n">
        <v>2912</v>
      </c>
      <c r="C2913" s="0" t="n">
        <v>2783</v>
      </c>
      <c r="D2913" s="0" t="n">
        <v>2811</v>
      </c>
    </row>
    <row r="2914" customFormat="false" ht="13.8" hidden="false" customHeight="false" outlineLevel="0" collapsed="false">
      <c r="B2914" s="633" t="n">
        <v>2913</v>
      </c>
      <c r="C2914" s="0" t="n">
        <v>2784</v>
      </c>
      <c r="D2914" s="0" t="n">
        <v>2812</v>
      </c>
    </row>
    <row r="2915" customFormat="false" ht="13.8" hidden="false" customHeight="false" outlineLevel="0" collapsed="false">
      <c r="B2915" s="633" t="n">
        <v>2914</v>
      </c>
      <c r="C2915" s="0" t="n">
        <v>2785</v>
      </c>
      <c r="D2915" s="0" t="n">
        <v>2813</v>
      </c>
    </row>
    <row r="2916" customFormat="false" ht="13.8" hidden="false" customHeight="false" outlineLevel="0" collapsed="false">
      <c r="B2916" s="633" t="n">
        <v>2915</v>
      </c>
      <c r="C2916" s="0" t="n">
        <v>2786</v>
      </c>
      <c r="D2916" s="0" t="n">
        <v>2814</v>
      </c>
    </row>
    <row r="2917" customFormat="false" ht="13.8" hidden="false" customHeight="false" outlineLevel="0" collapsed="false">
      <c r="B2917" s="633" t="n">
        <v>2916</v>
      </c>
      <c r="C2917" s="0" t="n">
        <v>2787</v>
      </c>
      <c r="D2917" s="0" t="n">
        <v>2815</v>
      </c>
    </row>
    <row r="2918" customFormat="false" ht="13.8" hidden="false" customHeight="false" outlineLevel="0" collapsed="false">
      <c r="B2918" s="633" t="n">
        <v>2917</v>
      </c>
      <c r="C2918" s="0" t="n">
        <v>2788</v>
      </c>
      <c r="D2918" s="0" t="n">
        <v>2816</v>
      </c>
    </row>
    <row r="2919" customFormat="false" ht="13.8" hidden="false" customHeight="false" outlineLevel="0" collapsed="false">
      <c r="B2919" s="633" t="n">
        <v>2918</v>
      </c>
      <c r="C2919" s="0" t="n">
        <v>2789</v>
      </c>
      <c r="D2919" s="0" t="n">
        <v>2817</v>
      </c>
    </row>
    <row r="2920" customFormat="false" ht="13.8" hidden="false" customHeight="false" outlineLevel="0" collapsed="false">
      <c r="B2920" s="633" t="n">
        <v>2919</v>
      </c>
      <c r="C2920" s="0" t="n">
        <v>2790</v>
      </c>
      <c r="D2920" s="0" t="n">
        <v>2818</v>
      </c>
    </row>
    <row r="2921" customFormat="false" ht="13.8" hidden="false" customHeight="false" outlineLevel="0" collapsed="false">
      <c r="B2921" s="633" t="n">
        <v>2920</v>
      </c>
      <c r="C2921" s="0" t="n">
        <v>2791</v>
      </c>
      <c r="D2921" s="0" t="n">
        <v>2819</v>
      </c>
    </row>
    <row r="2922" customFormat="false" ht="13.8" hidden="false" customHeight="false" outlineLevel="0" collapsed="false">
      <c r="B2922" s="633" t="n">
        <v>2921</v>
      </c>
      <c r="C2922" s="0" t="n">
        <v>2792</v>
      </c>
      <c r="D2922" s="0" t="n">
        <v>2820</v>
      </c>
    </row>
    <row r="2923" customFormat="false" ht="13.8" hidden="false" customHeight="false" outlineLevel="0" collapsed="false">
      <c r="B2923" s="633" t="n">
        <v>2922</v>
      </c>
      <c r="C2923" s="0" t="n">
        <v>2793</v>
      </c>
      <c r="D2923" s="0" t="n">
        <v>2821</v>
      </c>
    </row>
    <row r="2924" customFormat="false" ht="13.8" hidden="false" customHeight="false" outlineLevel="0" collapsed="false">
      <c r="B2924" s="633" t="n">
        <v>2923</v>
      </c>
      <c r="C2924" s="0" t="n">
        <v>2794</v>
      </c>
      <c r="D2924" s="0" t="n">
        <v>2822</v>
      </c>
    </row>
    <row r="2925" customFormat="false" ht="13.8" hidden="false" customHeight="false" outlineLevel="0" collapsed="false">
      <c r="B2925" s="633" t="n">
        <v>2924</v>
      </c>
      <c r="C2925" s="0" t="n">
        <v>2795</v>
      </c>
      <c r="D2925" s="0" t="n">
        <v>2823</v>
      </c>
    </row>
    <row r="2926" customFormat="false" ht="13.8" hidden="false" customHeight="false" outlineLevel="0" collapsed="false">
      <c r="B2926" s="633" t="n">
        <v>2925</v>
      </c>
      <c r="C2926" s="0" t="n">
        <v>2796</v>
      </c>
      <c r="D2926" s="0" t="n">
        <v>2824</v>
      </c>
    </row>
    <row r="2927" customFormat="false" ht="13.8" hidden="false" customHeight="false" outlineLevel="0" collapsed="false">
      <c r="B2927" s="633" t="n">
        <v>2926</v>
      </c>
      <c r="C2927" s="0" t="n">
        <v>2797</v>
      </c>
      <c r="D2927" s="0" t="n">
        <v>2825</v>
      </c>
    </row>
    <row r="2928" customFormat="false" ht="13.8" hidden="false" customHeight="false" outlineLevel="0" collapsed="false">
      <c r="B2928" s="633" t="n">
        <v>2927</v>
      </c>
      <c r="C2928" s="0" t="n">
        <v>2798</v>
      </c>
      <c r="D2928" s="0" t="n">
        <v>2826</v>
      </c>
    </row>
    <row r="2929" customFormat="false" ht="13.8" hidden="false" customHeight="false" outlineLevel="0" collapsed="false">
      <c r="B2929" s="633" t="n">
        <v>2928</v>
      </c>
      <c r="C2929" s="0" t="n">
        <v>2799</v>
      </c>
      <c r="D2929" s="0" t="n">
        <v>2827</v>
      </c>
    </row>
    <row r="2930" customFormat="false" ht="13.8" hidden="false" customHeight="false" outlineLevel="0" collapsed="false">
      <c r="B2930" s="633" t="n">
        <v>2929</v>
      </c>
      <c r="C2930" s="0" t="n">
        <v>2800</v>
      </c>
      <c r="D2930" s="0" t="n">
        <v>2828</v>
      </c>
    </row>
    <row r="2931" customFormat="false" ht="13.8" hidden="false" customHeight="false" outlineLevel="0" collapsed="false">
      <c r="B2931" s="633" t="n">
        <v>2930</v>
      </c>
      <c r="C2931" s="0" t="n">
        <v>2801</v>
      </c>
      <c r="D2931" s="0" t="n">
        <v>2829</v>
      </c>
    </row>
    <row r="2932" customFormat="false" ht="13.8" hidden="false" customHeight="false" outlineLevel="0" collapsed="false">
      <c r="B2932" s="633" t="n">
        <v>2931</v>
      </c>
      <c r="C2932" s="0" t="n">
        <v>2802</v>
      </c>
      <c r="D2932" s="0" t="n">
        <v>2830</v>
      </c>
    </row>
    <row r="2933" customFormat="false" ht="13.8" hidden="false" customHeight="false" outlineLevel="0" collapsed="false">
      <c r="B2933" s="633" t="n">
        <v>2932</v>
      </c>
      <c r="C2933" s="0" t="n">
        <v>2803</v>
      </c>
      <c r="D2933" s="0" t="n">
        <v>2831</v>
      </c>
    </row>
    <row r="2934" customFormat="false" ht="13.8" hidden="false" customHeight="false" outlineLevel="0" collapsed="false">
      <c r="B2934" s="633" t="n">
        <v>2933</v>
      </c>
      <c r="C2934" s="0" t="n">
        <v>2804</v>
      </c>
      <c r="D2934" s="0" t="n">
        <v>2832</v>
      </c>
    </row>
    <row r="2935" customFormat="false" ht="13.8" hidden="false" customHeight="false" outlineLevel="0" collapsed="false">
      <c r="B2935" s="633" t="n">
        <v>2934</v>
      </c>
      <c r="C2935" s="0" t="n">
        <v>2805</v>
      </c>
      <c r="D2935" s="0" t="n">
        <v>2833</v>
      </c>
    </row>
    <row r="2936" customFormat="false" ht="13.8" hidden="false" customHeight="false" outlineLevel="0" collapsed="false">
      <c r="B2936" s="633" t="n">
        <v>2935</v>
      </c>
      <c r="C2936" s="0" t="n">
        <v>2806</v>
      </c>
      <c r="D2936" s="0" t="n">
        <v>2834</v>
      </c>
    </row>
    <row r="2937" customFormat="false" ht="13.8" hidden="false" customHeight="false" outlineLevel="0" collapsed="false">
      <c r="B2937" s="633" t="n">
        <v>2936</v>
      </c>
      <c r="C2937" s="0" t="n">
        <v>2807</v>
      </c>
      <c r="D2937" s="0" t="n">
        <v>2835</v>
      </c>
    </row>
    <row r="2938" customFormat="false" ht="13.8" hidden="false" customHeight="false" outlineLevel="0" collapsed="false">
      <c r="B2938" s="633" t="n">
        <v>2937</v>
      </c>
      <c r="C2938" s="0" t="n">
        <v>2808</v>
      </c>
      <c r="D2938" s="0" t="n">
        <v>2836</v>
      </c>
    </row>
    <row r="2939" customFormat="false" ht="13.8" hidden="false" customHeight="false" outlineLevel="0" collapsed="false">
      <c r="B2939" s="633" t="n">
        <v>2938</v>
      </c>
      <c r="C2939" s="0" t="n">
        <v>2809</v>
      </c>
      <c r="D2939" s="0" t="n">
        <v>2837</v>
      </c>
    </row>
    <row r="2940" customFormat="false" ht="13.8" hidden="false" customHeight="false" outlineLevel="0" collapsed="false">
      <c r="B2940" s="633" t="n">
        <v>2939</v>
      </c>
      <c r="C2940" s="0" t="n">
        <v>2810</v>
      </c>
      <c r="D2940" s="0" t="n">
        <v>2838</v>
      </c>
    </row>
    <row r="2941" customFormat="false" ht="13.8" hidden="false" customHeight="false" outlineLevel="0" collapsed="false">
      <c r="B2941" s="633" t="n">
        <v>2940</v>
      </c>
      <c r="C2941" s="0" t="n">
        <v>2811</v>
      </c>
      <c r="D2941" s="0" t="n">
        <v>2839</v>
      </c>
    </row>
    <row r="2942" customFormat="false" ht="13.8" hidden="false" customHeight="false" outlineLevel="0" collapsed="false">
      <c r="B2942" s="633" t="n">
        <v>2941</v>
      </c>
      <c r="C2942" s="0" t="n">
        <v>2812</v>
      </c>
      <c r="D2942" s="0" t="n">
        <v>2840</v>
      </c>
    </row>
    <row r="2943" customFormat="false" ht="13.8" hidden="false" customHeight="false" outlineLevel="0" collapsed="false">
      <c r="B2943" s="633" t="n">
        <v>2942</v>
      </c>
      <c r="C2943" s="0" t="n">
        <v>2813</v>
      </c>
      <c r="D2943" s="0" t="n">
        <v>2841</v>
      </c>
    </row>
    <row r="2944" customFormat="false" ht="13.8" hidden="false" customHeight="false" outlineLevel="0" collapsed="false">
      <c r="B2944" s="633" t="n">
        <v>2943</v>
      </c>
      <c r="C2944" s="0" t="n">
        <v>2814</v>
      </c>
      <c r="D2944" s="0" t="n">
        <v>2842</v>
      </c>
    </row>
    <row r="2945" customFormat="false" ht="13.8" hidden="false" customHeight="false" outlineLevel="0" collapsed="false">
      <c r="B2945" s="633" t="n">
        <v>2944</v>
      </c>
      <c r="C2945" s="634" t="n">
        <v>2814</v>
      </c>
      <c r="D2945" s="634" t="n">
        <v>2843</v>
      </c>
      <c r="F2945" s="634"/>
      <c r="J2945" s="0" t="n">
        <v>2815</v>
      </c>
    </row>
    <row r="2946" customFormat="false" ht="13.8" hidden="false" customHeight="false" outlineLevel="0" collapsed="false">
      <c r="B2946" s="633" t="n">
        <v>2945</v>
      </c>
      <c r="C2946" s="634" t="n">
        <v>2814</v>
      </c>
      <c r="D2946" s="634" t="n">
        <v>2843</v>
      </c>
      <c r="F2946" s="634"/>
      <c r="J2946" s="0" t="n">
        <v>2816</v>
      </c>
    </row>
    <row r="2947" customFormat="false" ht="13.8" hidden="false" customHeight="false" outlineLevel="0" collapsed="false">
      <c r="B2947" s="633" t="n">
        <v>2946</v>
      </c>
      <c r="C2947" s="634" t="n">
        <v>2814</v>
      </c>
      <c r="D2947" s="634" t="n">
        <v>2843</v>
      </c>
      <c r="F2947" s="634"/>
      <c r="J2947" s="0" t="n">
        <v>2817</v>
      </c>
    </row>
    <row r="2948" customFormat="false" ht="13.8" hidden="false" customHeight="false" outlineLevel="0" collapsed="false">
      <c r="B2948" s="633" t="n">
        <v>2947</v>
      </c>
      <c r="C2948" s="634" t="n">
        <v>2814</v>
      </c>
      <c r="D2948" s="634" t="n">
        <v>2843</v>
      </c>
      <c r="F2948" s="634"/>
      <c r="J2948" s="0" t="n">
        <v>2818</v>
      </c>
    </row>
    <row r="2949" customFormat="false" ht="13.8" hidden="false" customHeight="false" outlineLevel="0" collapsed="false">
      <c r="B2949" s="633" t="n">
        <v>2948</v>
      </c>
      <c r="C2949" s="634" t="n">
        <v>2814</v>
      </c>
      <c r="D2949" s="634" t="n">
        <v>2843</v>
      </c>
      <c r="F2949" s="634"/>
      <c r="J2949" s="0" t="n">
        <v>2819</v>
      </c>
    </row>
    <row r="2950" customFormat="false" ht="13.8" hidden="false" customHeight="false" outlineLevel="0" collapsed="false">
      <c r="B2950" s="633" t="n">
        <v>2949</v>
      </c>
      <c r="C2950" s="634" t="n">
        <v>2814</v>
      </c>
      <c r="D2950" s="634" t="n">
        <v>2843</v>
      </c>
      <c r="F2950" s="634"/>
      <c r="J2950" s="0" t="n">
        <v>2820</v>
      </c>
    </row>
    <row r="2951" customFormat="false" ht="13.8" hidden="false" customHeight="false" outlineLevel="0" collapsed="false">
      <c r="B2951" s="633" t="n">
        <v>2950</v>
      </c>
      <c r="C2951" s="634" t="n">
        <v>2814</v>
      </c>
      <c r="D2951" s="634" t="n">
        <v>2843</v>
      </c>
      <c r="F2951" s="634"/>
      <c r="J2951" s="0" t="n">
        <v>2821</v>
      </c>
    </row>
    <row r="2952" customFormat="false" ht="13.8" hidden="false" customHeight="false" outlineLevel="0" collapsed="false">
      <c r="B2952" s="633" t="n">
        <v>2951</v>
      </c>
      <c r="C2952" s="634" t="n">
        <v>2814</v>
      </c>
      <c r="D2952" s="634" t="n">
        <v>2843</v>
      </c>
      <c r="F2952" s="634"/>
      <c r="J2952" s="0" t="n">
        <v>2822</v>
      </c>
    </row>
    <row r="2953" customFormat="false" ht="13.8" hidden="false" customHeight="false" outlineLevel="0" collapsed="false">
      <c r="B2953" s="633" t="n">
        <v>2952</v>
      </c>
      <c r="C2953" s="634" t="n">
        <v>2814</v>
      </c>
      <c r="D2953" s="634" t="n">
        <v>2843</v>
      </c>
      <c r="F2953" s="634"/>
      <c r="J2953" s="0" t="n">
        <v>2823</v>
      </c>
    </row>
    <row r="2954" customFormat="false" ht="13.8" hidden="false" customHeight="false" outlineLevel="0" collapsed="false">
      <c r="B2954" s="633" t="n">
        <v>2953</v>
      </c>
      <c r="C2954" s="634" t="n">
        <v>2814</v>
      </c>
      <c r="D2954" s="634" t="n">
        <v>2843</v>
      </c>
      <c r="F2954" s="634"/>
      <c r="J2954" s="0" t="n">
        <v>2824</v>
      </c>
    </row>
    <row r="2955" customFormat="false" ht="13.8" hidden="false" customHeight="false" outlineLevel="0" collapsed="false">
      <c r="B2955" s="633" t="n">
        <v>2954</v>
      </c>
      <c r="C2955" s="634" t="n">
        <v>2814</v>
      </c>
      <c r="D2955" s="634" t="n">
        <v>2843</v>
      </c>
      <c r="F2955" s="634"/>
      <c r="J2955" s="0" t="n">
        <v>2825</v>
      </c>
    </row>
    <row r="2956" customFormat="false" ht="13.8" hidden="false" customHeight="false" outlineLevel="0" collapsed="false">
      <c r="B2956" s="633" t="n">
        <v>2955</v>
      </c>
      <c r="C2956" s="634" t="n">
        <v>2814</v>
      </c>
      <c r="D2956" s="634" t="n">
        <v>2843</v>
      </c>
      <c r="F2956" s="634"/>
      <c r="J2956" s="0" t="n">
        <v>2826</v>
      </c>
    </row>
    <row r="2957" customFormat="false" ht="13.8" hidden="false" customHeight="false" outlineLevel="0" collapsed="false">
      <c r="B2957" s="633" t="n">
        <v>2956</v>
      </c>
      <c r="C2957" s="634" t="n">
        <v>2814</v>
      </c>
      <c r="D2957" s="634" t="n">
        <v>2843</v>
      </c>
      <c r="F2957" s="634"/>
      <c r="J2957" s="0" t="n">
        <v>2827</v>
      </c>
    </row>
    <row r="2958" customFormat="false" ht="13.8" hidden="false" customHeight="false" outlineLevel="0" collapsed="false">
      <c r="B2958" s="633" t="n">
        <v>2957</v>
      </c>
      <c r="C2958" s="634" t="n">
        <v>2814</v>
      </c>
      <c r="D2958" s="634" t="n">
        <v>2843</v>
      </c>
      <c r="F2958" s="634"/>
      <c r="J2958" s="0" t="n">
        <v>2828</v>
      </c>
    </row>
    <row r="2959" customFormat="false" ht="13.8" hidden="false" customHeight="false" outlineLevel="0" collapsed="false">
      <c r="B2959" s="633" t="n">
        <v>2958</v>
      </c>
      <c r="C2959" s="634" t="n">
        <v>2814</v>
      </c>
      <c r="D2959" s="634" t="n">
        <v>2843</v>
      </c>
      <c r="F2959" s="634"/>
      <c r="J2959" s="0" t="n">
        <v>2829</v>
      </c>
    </row>
    <row r="2960" customFormat="false" ht="13.8" hidden="false" customHeight="false" outlineLevel="0" collapsed="false">
      <c r="B2960" s="633" t="n">
        <v>2959</v>
      </c>
      <c r="C2960" s="634" t="n">
        <v>2814</v>
      </c>
      <c r="D2960" s="634" t="n">
        <v>2843</v>
      </c>
      <c r="F2960" s="634"/>
      <c r="J2960" s="0" t="n">
        <v>2830</v>
      </c>
    </row>
    <row r="2961" customFormat="false" ht="13.8" hidden="false" customHeight="false" outlineLevel="0" collapsed="false">
      <c r="B2961" s="633" t="n">
        <v>2960</v>
      </c>
      <c r="C2961" s="634" t="n">
        <v>2814</v>
      </c>
      <c r="D2961" s="634" t="n">
        <v>2843</v>
      </c>
      <c r="F2961" s="634"/>
      <c r="J2961" s="0" t="n">
        <v>2831</v>
      </c>
    </row>
    <row r="2962" customFormat="false" ht="13.8" hidden="false" customHeight="false" outlineLevel="0" collapsed="false">
      <c r="B2962" s="633" t="n">
        <v>2961</v>
      </c>
      <c r="C2962" s="634" t="n">
        <v>2814</v>
      </c>
      <c r="D2962" s="634" t="n">
        <v>2843</v>
      </c>
      <c r="F2962" s="634"/>
      <c r="J2962" s="0" t="n">
        <v>2832</v>
      </c>
    </row>
    <row r="2963" customFormat="false" ht="13.8" hidden="false" customHeight="false" outlineLevel="0" collapsed="false">
      <c r="B2963" s="633" t="n">
        <v>2962</v>
      </c>
      <c r="C2963" s="634" t="n">
        <v>2814</v>
      </c>
      <c r="D2963" s="634" t="n">
        <v>2843</v>
      </c>
      <c r="F2963" s="634"/>
      <c r="J2963" s="0" t="n">
        <v>2833</v>
      </c>
    </row>
    <row r="2964" customFormat="false" ht="13.8" hidden="false" customHeight="false" outlineLevel="0" collapsed="false">
      <c r="B2964" s="633" t="n">
        <v>2963</v>
      </c>
      <c r="C2964" s="634" t="n">
        <v>2814</v>
      </c>
      <c r="D2964" s="634" t="n">
        <v>2843</v>
      </c>
      <c r="F2964" s="634"/>
      <c r="J2964" s="0" t="n">
        <v>2834</v>
      </c>
    </row>
    <row r="2965" customFormat="false" ht="13.8" hidden="false" customHeight="false" outlineLevel="0" collapsed="false">
      <c r="B2965" s="633" t="n">
        <v>2964</v>
      </c>
      <c r="C2965" s="634" t="n">
        <v>2814</v>
      </c>
      <c r="D2965" s="634" t="n">
        <v>2843</v>
      </c>
      <c r="F2965" s="634"/>
      <c r="J2965" s="0" t="n">
        <v>2835</v>
      </c>
    </row>
    <row r="2966" customFormat="false" ht="13.8" hidden="false" customHeight="false" outlineLevel="0" collapsed="false">
      <c r="B2966" s="633" t="n">
        <v>2965</v>
      </c>
      <c r="C2966" s="634" t="n">
        <v>2814</v>
      </c>
      <c r="D2966" s="634" t="n">
        <v>2843</v>
      </c>
      <c r="F2966" s="634"/>
      <c r="J2966" s="0" t="n">
        <v>2836</v>
      </c>
    </row>
    <row r="2967" customFormat="false" ht="13.8" hidden="false" customHeight="false" outlineLevel="0" collapsed="false">
      <c r="B2967" s="633" t="n">
        <v>2966</v>
      </c>
      <c r="C2967" s="634" t="n">
        <v>2814</v>
      </c>
      <c r="D2967" s="634" t="n">
        <v>2843</v>
      </c>
      <c r="F2967" s="634"/>
      <c r="J2967" s="0" t="n">
        <v>2837</v>
      </c>
    </row>
    <row r="2968" customFormat="false" ht="13.8" hidden="false" customHeight="false" outlineLevel="0" collapsed="false">
      <c r="B2968" s="633" t="n">
        <v>2967</v>
      </c>
      <c r="C2968" s="634" t="n">
        <v>2814</v>
      </c>
      <c r="D2968" s="634" t="n">
        <v>2843</v>
      </c>
      <c r="F2968" s="634"/>
      <c r="J2968" s="0" t="n">
        <v>2838</v>
      </c>
    </row>
    <row r="2969" customFormat="false" ht="13.8" hidden="false" customHeight="false" outlineLevel="0" collapsed="false">
      <c r="B2969" s="633" t="n">
        <v>2968</v>
      </c>
      <c r="C2969" s="634" t="n">
        <v>2814</v>
      </c>
      <c r="D2969" s="634" t="n">
        <v>2843</v>
      </c>
      <c r="F2969" s="634"/>
      <c r="J2969" s="0" t="n">
        <v>2839</v>
      </c>
    </row>
    <row r="2970" customFormat="false" ht="13.8" hidden="false" customHeight="false" outlineLevel="0" collapsed="false">
      <c r="B2970" s="633" t="n">
        <v>2969</v>
      </c>
      <c r="C2970" s="634" t="n">
        <v>2814</v>
      </c>
      <c r="D2970" s="634" t="n">
        <v>2843</v>
      </c>
      <c r="F2970" s="634"/>
      <c r="J2970" s="0" t="n">
        <v>2840</v>
      </c>
    </row>
    <row r="2971" customFormat="false" ht="13.8" hidden="false" customHeight="false" outlineLevel="0" collapsed="false">
      <c r="B2971" s="633" t="n">
        <v>2970</v>
      </c>
      <c r="C2971" s="634" t="n">
        <v>2814</v>
      </c>
      <c r="D2971" s="634" t="n">
        <v>2843</v>
      </c>
      <c r="F2971" s="634"/>
      <c r="J2971" s="0" t="n">
        <v>2841</v>
      </c>
    </row>
    <row r="2972" customFormat="false" ht="13.8" hidden="false" customHeight="false" outlineLevel="0" collapsed="false">
      <c r="B2972" s="633" t="n">
        <v>2971</v>
      </c>
      <c r="C2972" s="634" t="n">
        <v>2814</v>
      </c>
      <c r="D2972" s="634" t="n">
        <v>2843</v>
      </c>
      <c r="F2972" s="634"/>
      <c r="J2972" s="0" t="n">
        <v>2842</v>
      </c>
    </row>
    <row r="2973" customFormat="false" ht="13.8" hidden="false" customHeight="false" outlineLevel="0" collapsed="false">
      <c r="B2973" s="633" t="n">
        <v>2972</v>
      </c>
      <c r="C2973" s="634" t="n">
        <v>2814</v>
      </c>
      <c r="D2973" s="634" t="n">
        <v>2843</v>
      </c>
      <c r="F2973" s="634"/>
    </row>
    <row r="2974" customFormat="false" ht="13.8" hidden="false" customHeight="false" outlineLevel="0" collapsed="false">
      <c r="B2974" s="633" t="n">
        <v>2973</v>
      </c>
      <c r="C2974" s="634" t="n">
        <v>2814</v>
      </c>
      <c r="D2974" s="634" t="n">
        <v>2843</v>
      </c>
      <c r="F2974" s="634"/>
    </row>
    <row r="2975" customFormat="false" ht="13.8" hidden="false" customHeight="false" outlineLevel="0" collapsed="false">
      <c r="B2975" s="633" t="n">
        <v>2974</v>
      </c>
      <c r="C2975" s="634" t="n">
        <v>2814</v>
      </c>
      <c r="D2975" s="634" t="n">
        <v>2843</v>
      </c>
      <c r="F2975" s="634"/>
    </row>
    <row r="2976" customFormat="false" ht="13.8" hidden="false" customHeight="false" outlineLevel="0" collapsed="false">
      <c r="B2976" s="633" t="n">
        <v>2975</v>
      </c>
      <c r="C2976" s="634" t="n">
        <v>2814</v>
      </c>
      <c r="D2976" s="634" t="n">
        <v>2843</v>
      </c>
      <c r="F2976" s="634"/>
    </row>
    <row r="2977" customFormat="false" ht="13.8" hidden="false" customHeight="false" outlineLevel="0" collapsed="false">
      <c r="B2977" s="633" t="n">
        <v>2976</v>
      </c>
      <c r="C2977" s="634" t="n">
        <v>2814</v>
      </c>
      <c r="D2977" s="634" t="n">
        <v>2843</v>
      </c>
      <c r="F2977" s="634"/>
    </row>
    <row r="2978" customFormat="false" ht="13.8" hidden="false" customHeight="false" outlineLevel="0" collapsed="false">
      <c r="B2978" s="633" t="n">
        <v>2977</v>
      </c>
      <c r="C2978" s="634" t="n">
        <v>2814</v>
      </c>
      <c r="D2978" s="634" t="n">
        <v>2843</v>
      </c>
      <c r="F2978" s="634"/>
    </row>
    <row r="2979" customFormat="false" ht="13.8" hidden="false" customHeight="false" outlineLevel="0" collapsed="false">
      <c r="B2979" s="633" t="n">
        <v>2978</v>
      </c>
      <c r="C2979" s="634" t="n">
        <v>2814</v>
      </c>
      <c r="D2979" s="634" t="n">
        <v>2843</v>
      </c>
      <c r="F2979" s="634"/>
    </row>
    <row r="2980" customFormat="false" ht="13.8" hidden="false" customHeight="false" outlineLevel="0" collapsed="false">
      <c r="B2980" s="633" t="n">
        <v>2979</v>
      </c>
      <c r="C2980" s="634" t="n">
        <v>2814</v>
      </c>
      <c r="D2980" s="634" t="n">
        <v>2843</v>
      </c>
      <c r="F2980" s="634"/>
    </row>
    <row r="2981" customFormat="false" ht="13.8" hidden="false" customHeight="false" outlineLevel="0" collapsed="false">
      <c r="B2981" s="633" t="n">
        <v>2980</v>
      </c>
      <c r="C2981" s="634" t="n">
        <v>2814</v>
      </c>
      <c r="D2981" s="634" t="n">
        <v>2843</v>
      </c>
      <c r="F2981" s="634"/>
    </row>
    <row r="2982" customFormat="false" ht="13.8" hidden="false" customHeight="false" outlineLevel="0" collapsed="false">
      <c r="B2982" s="633" t="n">
        <v>2981</v>
      </c>
      <c r="C2982" s="634" t="n">
        <v>2814</v>
      </c>
      <c r="D2982" s="634" t="n">
        <v>2843</v>
      </c>
      <c r="F2982" s="634"/>
    </row>
    <row r="2983" customFormat="false" ht="13.8" hidden="false" customHeight="false" outlineLevel="0" collapsed="false">
      <c r="B2983" s="633" t="n">
        <v>2982</v>
      </c>
      <c r="C2983" s="634" t="n">
        <v>2814</v>
      </c>
      <c r="D2983" s="634" t="n">
        <v>2843</v>
      </c>
      <c r="F2983" s="634"/>
    </row>
    <row r="2984" customFormat="false" ht="13.8" hidden="false" customHeight="false" outlineLevel="0" collapsed="false">
      <c r="B2984" s="633" t="n">
        <v>2983</v>
      </c>
      <c r="C2984" s="634" t="n">
        <v>2814</v>
      </c>
      <c r="D2984" s="634" t="n">
        <v>2843</v>
      </c>
      <c r="F2984" s="634"/>
    </row>
    <row r="2985" customFormat="false" ht="13.8" hidden="false" customHeight="false" outlineLevel="0" collapsed="false">
      <c r="B2985" s="633" t="n">
        <v>2984</v>
      </c>
      <c r="C2985" s="634" t="n">
        <v>2814</v>
      </c>
      <c r="D2985" s="634" t="n">
        <v>2843</v>
      </c>
      <c r="F2985" s="634"/>
    </row>
    <row r="2986" customFormat="false" ht="13.8" hidden="false" customHeight="false" outlineLevel="0" collapsed="false">
      <c r="B2986" s="633" t="n">
        <v>2985</v>
      </c>
      <c r="C2986" s="634" t="n">
        <v>2814</v>
      </c>
      <c r="D2986" s="634" t="n">
        <v>2843</v>
      </c>
      <c r="F2986" s="634"/>
    </row>
    <row r="2987" customFormat="false" ht="13.8" hidden="false" customHeight="false" outlineLevel="0" collapsed="false">
      <c r="B2987" s="633" t="n">
        <v>2986</v>
      </c>
      <c r="C2987" s="634" t="n">
        <v>2814</v>
      </c>
      <c r="D2987" s="634" t="n">
        <v>2843</v>
      </c>
      <c r="F2987" s="634"/>
    </row>
    <row r="2988" customFormat="false" ht="13.8" hidden="false" customHeight="false" outlineLevel="0" collapsed="false">
      <c r="B2988" s="633" t="n">
        <v>2987</v>
      </c>
      <c r="C2988" s="634" t="n">
        <v>2814</v>
      </c>
      <c r="D2988" s="634" t="n">
        <v>2843</v>
      </c>
      <c r="F2988" s="634"/>
    </row>
    <row r="2989" customFormat="false" ht="13.8" hidden="false" customHeight="false" outlineLevel="0" collapsed="false">
      <c r="B2989" s="633" t="n">
        <v>2988</v>
      </c>
      <c r="C2989" s="634" t="n">
        <v>2814</v>
      </c>
      <c r="D2989" s="634" t="n">
        <v>2843</v>
      </c>
      <c r="F2989" s="634"/>
    </row>
    <row r="2990" customFormat="false" ht="13.8" hidden="false" customHeight="false" outlineLevel="0" collapsed="false">
      <c r="B2990" s="633" t="n">
        <v>2989</v>
      </c>
      <c r="C2990" s="634" t="n">
        <v>2814</v>
      </c>
      <c r="D2990" s="634" t="n">
        <v>2843</v>
      </c>
      <c r="F2990" s="634"/>
    </row>
    <row r="2991" customFormat="false" ht="13.8" hidden="false" customHeight="false" outlineLevel="0" collapsed="false">
      <c r="B2991" s="633" t="n">
        <v>2990</v>
      </c>
      <c r="C2991" s="634" t="n">
        <v>2814</v>
      </c>
      <c r="D2991" s="634" t="n">
        <v>2843</v>
      </c>
      <c r="F2991" s="634"/>
    </row>
    <row r="2992" customFormat="false" ht="13.8" hidden="false" customHeight="false" outlineLevel="0" collapsed="false">
      <c r="B2992" s="633" t="n">
        <v>2991</v>
      </c>
      <c r="C2992" s="634" t="n">
        <v>2814</v>
      </c>
      <c r="D2992" s="634" t="n">
        <v>2843</v>
      </c>
      <c r="F2992" s="634"/>
    </row>
    <row r="2993" customFormat="false" ht="13.8" hidden="false" customHeight="false" outlineLevel="0" collapsed="false">
      <c r="B2993" s="633" t="n">
        <v>2992</v>
      </c>
      <c r="C2993" s="634" t="n">
        <v>2814</v>
      </c>
      <c r="D2993" s="634" t="n">
        <v>2843</v>
      </c>
      <c r="F2993" s="634"/>
    </row>
    <row r="2994" customFormat="false" ht="13.8" hidden="false" customHeight="false" outlineLevel="0" collapsed="false">
      <c r="B2994" s="633" t="n">
        <v>2993</v>
      </c>
      <c r="C2994" s="634" t="n">
        <v>2814</v>
      </c>
      <c r="D2994" s="634" t="n">
        <v>2843</v>
      </c>
      <c r="F2994" s="634"/>
    </row>
    <row r="2995" customFormat="false" ht="13.8" hidden="false" customHeight="false" outlineLevel="0" collapsed="false">
      <c r="B2995" s="633" t="n">
        <v>2994</v>
      </c>
      <c r="C2995" s="634" t="n">
        <v>2814</v>
      </c>
      <c r="D2995" s="634" t="n">
        <v>2843</v>
      </c>
      <c r="F2995" s="634"/>
    </row>
    <row r="2996" customFormat="false" ht="13.8" hidden="false" customHeight="false" outlineLevel="0" collapsed="false">
      <c r="B2996" s="633" t="n">
        <v>2995</v>
      </c>
      <c r="C2996" s="634" t="n">
        <v>2814</v>
      </c>
      <c r="D2996" s="634" t="n">
        <v>2843</v>
      </c>
      <c r="F2996" s="634"/>
    </row>
    <row r="2997" customFormat="false" ht="13.8" hidden="false" customHeight="false" outlineLevel="0" collapsed="false">
      <c r="B2997" s="633" t="n">
        <v>2996</v>
      </c>
      <c r="C2997" s="634" t="n">
        <v>2814</v>
      </c>
      <c r="D2997" s="634" t="n">
        <v>2843</v>
      </c>
      <c r="F2997" s="634"/>
    </row>
    <row r="2998" customFormat="false" ht="13.8" hidden="false" customHeight="false" outlineLevel="0" collapsed="false">
      <c r="B2998" s="633" t="n">
        <v>2997</v>
      </c>
      <c r="C2998" s="634" t="n">
        <v>2814</v>
      </c>
      <c r="D2998" s="634" t="n">
        <v>2843</v>
      </c>
      <c r="F2998" s="634"/>
    </row>
    <row r="2999" customFormat="false" ht="13.8" hidden="false" customHeight="false" outlineLevel="0" collapsed="false">
      <c r="B2999" s="633" t="n">
        <v>2998</v>
      </c>
      <c r="C2999" s="634" t="n">
        <v>2814</v>
      </c>
      <c r="D2999" s="634" t="n">
        <v>2843</v>
      </c>
      <c r="F2999" s="634"/>
    </row>
    <row r="3000" customFormat="false" ht="13.8" hidden="false" customHeight="false" outlineLevel="0" collapsed="false">
      <c r="B3000" s="633" t="n">
        <v>2999</v>
      </c>
      <c r="C3000" s="634" t="n">
        <v>2814</v>
      </c>
      <c r="D3000" s="634" t="n">
        <v>2843</v>
      </c>
      <c r="F3000" s="634"/>
    </row>
    <row r="3001" customFormat="false" ht="13.8" hidden="false" customHeight="false" outlineLevel="0" collapsed="false">
      <c r="B3001" s="633" t="n">
        <v>3000</v>
      </c>
      <c r="C3001" s="634" t="n">
        <v>2814</v>
      </c>
      <c r="D3001" s="634" t="n">
        <v>2843</v>
      </c>
      <c r="F3001" s="634"/>
    </row>
    <row r="3002" customFormat="false" ht="13.8" hidden="false" customHeight="false" outlineLevel="0" collapsed="false">
      <c r="B3002" s="633" t="n">
        <v>3001</v>
      </c>
      <c r="C3002" s="634" t="n">
        <v>2814</v>
      </c>
      <c r="D3002" s="634" t="n">
        <v>2843</v>
      </c>
      <c r="F3002" s="634"/>
    </row>
    <row r="3003" customFormat="false" ht="13.8" hidden="false" customHeight="false" outlineLevel="0" collapsed="false">
      <c r="B3003" s="633" t="n">
        <v>3002</v>
      </c>
      <c r="C3003" s="634" t="n">
        <v>2814</v>
      </c>
      <c r="D3003" s="634" t="n">
        <v>2843</v>
      </c>
      <c r="F3003" s="634"/>
    </row>
    <row r="3004" customFormat="false" ht="13.8" hidden="false" customHeight="false" outlineLevel="0" collapsed="false">
      <c r="B3004" s="633" t="n">
        <v>3003</v>
      </c>
      <c r="C3004" s="634" t="n">
        <v>2814</v>
      </c>
      <c r="D3004" s="634" t="n">
        <v>2843</v>
      </c>
      <c r="F3004" s="634"/>
    </row>
    <row r="3005" customFormat="false" ht="13.8" hidden="false" customHeight="false" outlineLevel="0" collapsed="false">
      <c r="B3005" s="633" t="n">
        <v>3004</v>
      </c>
      <c r="C3005" s="634" t="n">
        <v>2814</v>
      </c>
      <c r="D3005" s="634" t="n">
        <v>2843</v>
      </c>
      <c r="F3005" s="634"/>
    </row>
    <row r="3006" customFormat="false" ht="13.8" hidden="false" customHeight="false" outlineLevel="0" collapsed="false">
      <c r="B3006" s="633" t="n">
        <v>3005</v>
      </c>
      <c r="C3006" s="634" t="n">
        <v>2814</v>
      </c>
      <c r="D3006" s="634" t="n">
        <v>2843</v>
      </c>
      <c r="F3006" s="634"/>
    </row>
    <row r="3007" customFormat="false" ht="13.8" hidden="false" customHeight="false" outlineLevel="0" collapsed="false">
      <c r="B3007" s="633" t="n">
        <v>3006</v>
      </c>
      <c r="C3007" s="634" t="n">
        <v>2814</v>
      </c>
      <c r="D3007" s="634" t="n">
        <v>2843</v>
      </c>
      <c r="F3007" s="634"/>
    </row>
    <row r="3008" customFormat="false" ht="13.8" hidden="false" customHeight="false" outlineLevel="0" collapsed="false">
      <c r="B3008" s="633" t="n">
        <v>3007</v>
      </c>
      <c r="C3008" s="634" t="n">
        <v>2814</v>
      </c>
      <c r="D3008" s="634" t="n">
        <v>2843</v>
      </c>
      <c r="F3008" s="634"/>
    </row>
    <row r="3009" customFormat="false" ht="13.8" hidden="false" customHeight="false" outlineLevel="0" collapsed="false">
      <c r="B3009" s="633" t="n">
        <v>3008</v>
      </c>
      <c r="C3009" s="634" t="n">
        <v>2814</v>
      </c>
      <c r="D3009" s="634" t="n">
        <v>2843</v>
      </c>
      <c r="F3009" s="634"/>
    </row>
    <row r="3010" customFormat="false" ht="13.8" hidden="false" customHeight="false" outlineLevel="0" collapsed="false">
      <c r="B3010" s="633" t="n">
        <v>3009</v>
      </c>
      <c r="C3010" s="634" t="n">
        <v>2814</v>
      </c>
      <c r="D3010" s="634" t="n">
        <v>2843</v>
      </c>
      <c r="F3010" s="634"/>
    </row>
    <row r="3011" customFormat="false" ht="13.8" hidden="false" customHeight="false" outlineLevel="0" collapsed="false">
      <c r="B3011" s="633" t="n">
        <v>3010</v>
      </c>
      <c r="C3011" s="634" t="n">
        <v>2814</v>
      </c>
      <c r="D3011" s="634" t="n">
        <v>2843</v>
      </c>
      <c r="F3011" s="634"/>
    </row>
    <row r="3012" customFormat="false" ht="13.8" hidden="false" customHeight="false" outlineLevel="0" collapsed="false">
      <c r="B3012" s="633" t="n">
        <v>3011</v>
      </c>
      <c r="C3012" s="634" t="n">
        <v>2814</v>
      </c>
      <c r="D3012" s="634" t="n">
        <v>2843</v>
      </c>
      <c r="F3012" s="634"/>
    </row>
    <row r="3013" customFormat="false" ht="13.8" hidden="false" customHeight="false" outlineLevel="0" collapsed="false">
      <c r="B3013" s="633" t="n">
        <v>3012</v>
      </c>
      <c r="C3013" s="634" t="n">
        <v>2814</v>
      </c>
      <c r="D3013" s="634" t="n">
        <v>2843</v>
      </c>
      <c r="F3013" s="634"/>
    </row>
    <row r="3014" customFormat="false" ht="13.8" hidden="false" customHeight="false" outlineLevel="0" collapsed="false">
      <c r="B3014" s="633" t="n">
        <v>3013</v>
      </c>
      <c r="C3014" s="634" t="n">
        <v>2814</v>
      </c>
      <c r="D3014" s="634" t="n">
        <v>2843</v>
      </c>
      <c r="F3014" s="634"/>
    </row>
    <row r="3015" customFormat="false" ht="13.8" hidden="false" customHeight="false" outlineLevel="0" collapsed="false">
      <c r="B3015" s="633" t="n">
        <v>3014</v>
      </c>
      <c r="C3015" s="634" t="n">
        <v>2814</v>
      </c>
      <c r="D3015" s="634" t="n">
        <v>2843</v>
      </c>
      <c r="F3015" s="634"/>
    </row>
    <row r="3016" customFormat="false" ht="13.8" hidden="false" customHeight="false" outlineLevel="0" collapsed="false">
      <c r="B3016" s="633" t="n">
        <v>3015</v>
      </c>
      <c r="C3016" s="634" t="n">
        <v>2814</v>
      </c>
      <c r="D3016" s="634" t="n">
        <v>2843</v>
      </c>
      <c r="F3016" s="634"/>
    </row>
    <row r="3017" customFormat="false" ht="13.8" hidden="false" customHeight="false" outlineLevel="0" collapsed="false">
      <c r="B3017" s="633" t="n">
        <v>3016</v>
      </c>
      <c r="C3017" s="634" t="n">
        <v>2814</v>
      </c>
      <c r="D3017" s="634" t="n">
        <v>2843</v>
      </c>
      <c r="F3017" s="634"/>
    </row>
    <row r="3018" customFormat="false" ht="13.8" hidden="false" customHeight="false" outlineLevel="0" collapsed="false">
      <c r="B3018" s="633" t="n">
        <v>3017</v>
      </c>
      <c r="C3018" s="634" t="n">
        <v>2814</v>
      </c>
      <c r="D3018" s="634" t="n">
        <v>2843</v>
      </c>
      <c r="F3018" s="634"/>
    </row>
    <row r="3019" customFormat="false" ht="13.8" hidden="false" customHeight="false" outlineLevel="0" collapsed="false">
      <c r="B3019" s="633" t="n">
        <v>3018</v>
      </c>
      <c r="C3019" s="634" t="n">
        <v>2814</v>
      </c>
      <c r="D3019" s="634" t="n">
        <v>2843</v>
      </c>
      <c r="F3019" s="634"/>
    </row>
    <row r="3020" customFormat="false" ht="13.8" hidden="false" customHeight="false" outlineLevel="0" collapsed="false">
      <c r="B3020" s="633" t="n">
        <v>3019</v>
      </c>
      <c r="C3020" s="634" t="n">
        <v>2814</v>
      </c>
      <c r="D3020" s="634" t="n">
        <v>2843</v>
      </c>
      <c r="F3020" s="634"/>
    </row>
    <row r="3021" customFormat="false" ht="13.8" hidden="false" customHeight="false" outlineLevel="0" collapsed="false">
      <c r="B3021" s="633" t="n">
        <v>3020</v>
      </c>
      <c r="C3021" s="634" t="n">
        <v>2814</v>
      </c>
      <c r="D3021" s="634" t="n">
        <v>2843</v>
      </c>
      <c r="F3021" s="634"/>
    </row>
    <row r="3022" customFormat="false" ht="13.8" hidden="false" customHeight="false" outlineLevel="0" collapsed="false">
      <c r="B3022" s="633" t="n">
        <v>3021</v>
      </c>
      <c r="C3022" s="634" t="n">
        <v>2814</v>
      </c>
      <c r="D3022" s="634" t="n">
        <v>2843</v>
      </c>
      <c r="F3022" s="634"/>
    </row>
    <row r="3023" customFormat="false" ht="13.8" hidden="false" customHeight="false" outlineLevel="0" collapsed="false">
      <c r="B3023" s="633" t="n">
        <v>3022</v>
      </c>
      <c r="C3023" s="634" t="n">
        <v>2814</v>
      </c>
      <c r="D3023" s="634" t="n">
        <v>2843</v>
      </c>
      <c r="F3023" s="634"/>
    </row>
    <row r="3024" customFormat="false" ht="13.8" hidden="false" customHeight="false" outlineLevel="0" collapsed="false">
      <c r="B3024" s="633" t="n">
        <v>3023</v>
      </c>
      <c r="C3024" s="634" t="n">
        <v>2814</v>
      </c>
      <c r="D3024" s="634" t="n">
        <v>2843</v>
      </c>
      <c r="F3024" s="634"/>
    </row>
    <row r="3025" customFormat="false" ht="13.8" hidden="false" customHeight="false" outlineLevel="0" collapsed="false">
      <c r="B3025" s="633" t="n">
        <v>3024</v>
      </c>
      <c r="C3025" s="634" t="n">
        <v>2814</v>
      </c>
      <c r="D3025" s="634" t="n">
        <v>2843</v>
      </c>
      <c r="F3025" s="634"/>
    </row>
    <row r="3026" customFormat="false" ht="13.8" hidden="false" customHeight="false" outlineLevel="0" collapsed="false">
      <c r="B3026" s="633" t="n">
        <v>3025</v>
      </c>
      <c r="C3026" s="634" t="n">
        <v>2814</v>
      </c>
      <c r="D3026" s="634" t="n">
        <v>2843</v>
      </c>
      <c r="F3026" s="634"/>
    </row>
    <row r="3027" customFormat="false" ht="13.8" hidden="false" customHeight="false" outlineLevel="0" collapsed="false">
      <c r="B3027" s="633" t="n">
        <v>3026</v>
      </c>
      <c r="C3027" s="634" t="n">
        <v>2814</v>
      </c>
      <c r="D3027" s="634" t="n">
        <v>2843</v>
      </c>
      <c r="F3027" s="634"/>
    </row>
    <row r="3028" customFormat="false" ht="13.8" hidden="false" customHeight="false" outlineLevel="0" collapsed="false">
      <c r="B3028" s="633" t="n">
        <v>3027</v>
      </c>
      <c r="C3028" s="634" t="n">
        <v>2814</v>
      </c>
      <c r="D3028" s="634" t="n">
        <v>2843</v>
      </c>
      <c r="F3028" s="634"/>
    </row>
    <row r="3029" customFormat="false" ht="13.8" hidden="false" customHeight="false" outlineLevel="0" collapsed="false">
      <c r="B3029" s="633" t="n">
        <v>3028</v>
      </c>
      <c r="C3029" s="634" t="n">
        <v>2814</v>
      </c>
      <c r="D3029" s="634" t="n">
        <v>2843</v>
      </c>
      <c r="F3029" s="634"/>
    </row>
    <row r="3030" customFormat="false" ht="13.8" hidden="false" customHeight="false" outlineLevel="0" collapsed="false">
      <c r="B3030" s="633" t="n">
        <v>3029</v>
      </c>
      <c r="C3030" s="634" t="n">
        <v>2814</v>
      </c>
      <c r="D3030" s="634" t="n">
        <v>2843</v>
      </c>
      <c r="F3030" s="634"/>
    </row>
    <row r="3031" customFormat="false" ht="13.8" hidden="false" customHeight="false" outlineLevel="0" collapsed="false">
      <c r="B3031" s="633" t="n">
        <v>3030</v>
      </c>
      <c r="C3031" s="634" t="n">
        <v>2814</v>
      </c>
      <c r="D3031" s="634" t="n">
        <v>2843</v>
      </c>
      <c r="F3031" s="634"/>
    </row>
    <row r="3032" customFormat="false" ht="13.8" hidden="false" customHeight="false" outlineLevel="0" collapsed="false">
      <c r="B3032" s="633" t="n">
        <v>3031</v>
      </c>
      <c r="C3032" s="634" t="n">
        <v>2814</v>
      </c>
      <c r="D3032" s="634" t="n">
        <v>2843</v>
      </c>
      <c r="F3032" s="634"/>
    </row>
    <row r="3033" customFormat="false" ht="13.8" hidden="false" customHeight="false" outlineLevel="0" collapsed="false">
      <c r="B3033" s="633" t="n">
        <v>3032</v>
      </c>
      <c r="C3033" s="634" t="n">
        <v>2814</v>
      </c>
      <c r="D3033" s="634" t="n">
        <v>2843</v>
      </c>
      <c r="F3033" s="634"/>
    </row>
    <row r="3034" customFormat="false" ht="13.8" hidden="false" customHeight="false" outlineLevel="0" collapsed="false">
      <c r="B3034" s="633" t="n">
        <v>3033</v>
      </c>
      <c r="C3034" s="634" t="n">
        <v>2814</v>
      </c>
      <c r="D3034" s="634" t="n">
        <v>2843</v>
      </c>
      <c r="F3034" s="634"/>
    </row>
    <row r="3035" customFormat="false" ht="13.8" hidden="false" customHeight="false" outlineLevel="0" collapsed="false">
      <c r="B3035" s="633" t="n">
        <v>3034</v>
      </c>
      <c r="C3035" s="634" t="n">
        <v>2814</v>
      </c>
      <c r="D3035" s="634" t="n">
        <v>2843</v>
      </c>
      <c r="F3035" s="634"/>
    </row>
    <row r="3036" customFormat="false" ht="13.8" hidden="false" customHeight="false" outlineLevel="0" collapsed="false">
      <c r="B3036" s="633" t="n">
        <v>3035</v>
      </c>
      <c r="C3036" s="634" t="n">
        <v>2814</v>
      </c>
      <c r="D3036" s="634" t="n">
        <v>2843</v>
      </c>
      <c r="F3036" s="634"/>
    </row>
    <row r="3037" customFormat="false" ht="13.8" hidden="false" customHeight="false" outlineLevel="0" collapsed="false">
      <c r="B3037" s="633" t="n">
        <v>3036</v>
      </c>
      <c r="C3037" s="634" t="n">
        <v>2814</v>
      </c>
      <c r="D3037" s="634" t="n">
        <v>2843</v>
      </c>
      <c r="F3037" s="634"/>
    </row>
    <row r="3038" customFormat="false" ht="13.8" hidden="false" customHeight="false" outlineLevel="0" collapsed="false">
      <c r="B3038" s="633" t="n">
        <v>3037</v>
      </c>
      <c r="C3038" s="0" t="n">
        <v>2815</v>
      </c>
      <c r="D3038" s="0" t="n">
        <v>2843</v>
      </c>
      <c r="F3038" s="0" t="n">
        <v>2815</v>
      </c>
    </row>
    <row r="3039" customFormat="false" ht="13.8" hidden="false" customHeight="false" outlineLevel="0" collapsed="false">
      <c r="B3039" s="633" t="n">
        <v>3038</v>
      </c>
      <c r="C3039" s="0" t="n">
        <v>2816</v>
      </c>
      <c r="D3039" s="0" t="n">
        <v>2844</v>
      </c>
      <c r="F3039" s="0" t="n">
        <v>2816</v>
      </c>
    </row>
    <row r="3040" customFormat="false" ht="13.8" hidden="false" customHeight="false" outlineLevel="0" collapsed="false">
      <c r="B3040" s="633" t="n">
        <v>3039</v>
      </c>
      <c r="C3040" s="0" t="n">
        <v>2817</v>
      </c>
      <c r="D3040" s="0" t="n">
        <v>2845</v>
      </c>
      <c r="F3040" s="0" t="n">
        <v>2817</v>
      </c>
    </row>
    <row r="3041" customFormat="false" ht="13.8" hidden="false" customHeight="false" outlineLevel="0" collapsed="false">
      <c r="B3041" s="633" t="n">
        <v>3040</v>
      </c>
      <c r="C3041" s="0" t="n">
        <v>2818</v>
      </c>
      <c r="D3041" s="0" t="n">
        <v>2846</v>
      </c>
      <c r="F3041" s="0" t="n">
        <v>2818</v>
      </c>
    </row>
    <row r="3042" customFormat="false" ht="13.8" hidden="false" customHeight="false" outlineLevel="0" collapsed="false">
      <c r="B3042" s="633" t="n">
        <v>3041</v>
      </c>
      <c r="C3042" s="0" t="n">
        <v>2819</v>
      </c>
      <c r="D3042" s="0" t="n">
        <v>2847</v>
      </c>
      <c r="F3042" s="0" t="n">
        <v>2819</v>
      </c>
    </row>
    <row r="3043" customFormat="false" ht="13.8" hidden="false" customHeight="false" outlineLevel="0" collapsed="false">
      <c r="B3043" s="633" t="n">
        <v>3042</v>
      </c>
      <c r="C3043" s="0" t="n">
        <v>2820</v>
      </c>
      <c r="D3043" s="0" t="n">
        <v>2848</v>
      </c>
      <c r="F3043" s="0" t="n">
        <v>2820</v>
      </c>
    </row>
    <row r="3044" customFormat="false" ht="13.8" hidden="false" customHeight="false" outlineLevel="0" collapsed="false">
      <c r="B3044" s="633" t="n">
        <v>3043</v>
      </c>
      <c r="C3044" s="0" t="n">
        <v>2821</v>
      </c>
      <c r="D3044" s="0" t="n">
        <v>2849</v>
      </c>
      <c r="F3044" s="0" t="n">
        <v>2821</v>
      </c>
    </row>
    <row r="3045" customFormat="false" ht="13.8" hidden="false" customHeight="false" outlineLevel="0" collapsed="false">
      <c r="B3045" s="633" t="n">
        <v>3044</v>
      </c>
      <c r="C3045" s="0" t="n">
        <v>2822</v>
      </c>
      <c r="D3045" s="0" t="n">
        <v>2850</v>
      </c>
      <c r="F3045" s="0" t="n">
        <v>2822</v>
      </c>
    </row>
    <row r="3046" customFormat="false" ht="13.8" hidden="false" customHeight="false" outlineLevel="0" collapsed="false">
      <c r="B3046" s="633" t="n">
        <v>3045</v>
      </c>
      <c r="C3046" s="0" t="n">
        <v>2823</v>
      </c>
      <c r="D3046" s="0" t="n">
        <v>2851</v>
      </c>
      <c r="F3046" s="0" t="n">
        <v>2823</v>
      </c>
    </row>
    <row r="3047" customFormat="false" ht="13.8" hidden="false" customHeight="false" outlineLevel="0" collapsed="false">
      <c r="B3047" s="633" t="n">
        <v>3046</v>
      </c>
      <c r="C3047" s="0" t="n">
        <v>2824</v>
      </c>
      <c r="D3047" s="0" t="n">
        <v>2852</v>
      </c>
      <c r="F3047" s="0" t="n">
        <v>2824</v>
      </c>
    </row>
    <row r="3048" customFormat="false" ht="13.8" hidden="false" customHeight="false" outlineLevel="0" collapsed="false">
      <c r="B3048" s="633" t="n">
        <v>3047</v>
      </c>
      <c r="C3048" s="0" t="n">
        <v>2825</v>
      </c>
      <c r="D3048" s="0" t="n">
        <v>2853</v>
      </c>
      <c r="F3048" s="0" t="n">
        <v>2825</v>
      </c>
    </row>
    <row r="3049" customFormat="false" ht="13.8" hidden="false" customHeight="false" outlineLevel="0" collapsed="false">
      <c r="B3049" s="633" t="n">
        <v>3048</v>
      </c>
      <c r="C3049" s="0" t="n">
        <v>2826</v>
      </c>
      <c r="D3049" s="0" t="n">
        <v>2854</v>
      </c>
      <c r="F3049" s="0" t="n">
        <v>2826</v>
      </c>
    </row>
    <row r="3050" customFormat="false" ht="13.8" hidden="false" customHeight="false" outlineLevel="0" collapsed="false">
      <c r="B3050" s="633" t="n">
        <v>3049</v>
      </c>
      <c r="C3050" s="0" t="n">
        <v>2827</v>
      </c>
      <c r="D3050" s="0" t="n">
        <v>2855</v>
      </c>
      <c r="F3050" s="0" t="n">
        <v>2827</v>
      </c>
    </row>
    <row r="3051" customFormat="false" ht="13.8" hidden="false" customHeight="false" outlineLevel="0" collapsed="false">
      <c r="B3051" s="633" t="n">
        <v>3050</v>
      </c>
      <c r="C3051" s="0" t="n">
        <v>2828</v>
      </c>
      <c r="D3051" s="0" t="n">
        <v>2856</v>
      </c>
      <c r="F3051" s="0" t="n">
        <v>2828</v>
      </c>
    </row>
    <row r="3052" customFormat="false" ht="13.8" hidden="false" customHeight="false" outlineLevel="0" collapsed="false">
      <c r="B3052" s="633" t="n">
        <v>3051</v>
      </c>
      <c r="C3052" s="0" t="n">
        <v>2829</v>
      </c>
      <c r="D3052" s="0" t="n">
        <v>2857</v>
      </c>
      <c r="F3052" s="0" t="n">
        <v>2829</v>
      </c>
    </row>
    <row r="3053" customFormat="false" ht="13.8" hidden="false" customHeight="false" outlineLevel="0" collapsed="false">
      <c r="B3053" s="633" t="n">
        <v>3052</v>
      </c>
      <c r="C3053" s="0" t="n">
        <v>2830</v>
      </c>
      <c r="D3053" s="0" t="n">
        <v>2858</v>
      </c>
      <c r="F3053" s="0" t="n">
        <v>2830</v>
      </c>
    </row>
    <row r="3054" customFormat="false" ht="13.8" hidden="false" customHeight="false" outlineLevel="0" collapsed="false">
      <c r="B3054" s="633" t="n">
        <v>3053</v>
      </c>
      <c r="C3054" s="0" t="n">
        <v>2831</v>
      </c>
      <c r="D3054" s="0" t="n">
        <v>2859</v>
      </c>
      <c r="F3054" s="0" t="n">
        <v>2831</v>
      </c>
    </row>
    <row r="3055" customFormat="false" ht="13.8" hidden="false" customHeight="false" outlineLevel="0" collapsed="false">
      <c r="B3055" s="633" t="n">
        <v>3054</v>
      </c>
      <c r="C3055" s="0" t="n">
        <v>2832</v>
      </c>
      <c r="D3055" s="0" t="n">
        <v>2860</v>
      </c>
      <c r="F3055" s="0" t="n">
        <v>2832</v>
      </c>
    </row>
    <row r="3056" customFormat="false" ht="13.8" hidden="false" customHeight="false" outlineLevel="0" collapsed="false">
      <c r="B3056" s="633" t="n">
        <v>3055</v>
      </c>
      <c r="C3056" s="0" t="n">
        <v>2833</v>
      </c>
      <c r="D3056" s="0" t="n">
        <v>2861</v>
      </c>
      <c r="F3056" s="0" t="n">
        <v>2833</v>
      </c>
    </row>
    <row r="3057" customFormat="false" ht="13.8" hidden="false" customHeight="false" outlineLevel="0" collapsed="false">
      <c r="B3057" s="633" t="n">
        <v>3056</v>
      </c>
      <c r="C3057" s="0" t="n">
        <v>2834</v>
      </c>
      <c r="D3057" s="0" t="n">
        <v>2862</v>
      </c>
      <c r="F3057" s="0" t="n">
        <v>2834</v>
      </c>
    </row>
    <row r="3058" customFormat="false" ht="13.8" hidden="false" customHeight="false" outlineLevel="0" collapsed="false">
      <c r="B3058" s="633" t="n">
        <v>3057</v>
      </c>
      <c r="C3058" s="0" t="n">
        <v>2835</v>
      </c>
      <c r="D3058" s="0" t="n">
        <v>2863</v>
      </c>
      <c r="F3058" s="0" t="n">
        <v>2835</v>
      </c>
    </row>
    <row r="3059" customFormat="false" ht="13.8" hidden="false" customHeight="false" outlineLevel="0" collapsed="false">
      <c r="B3059" s="633" t="n">
        <v>3058</v>
      </c>
      <c r="C3059" s="0" t="n">
        <v>2836</v>
      </c>
      <c r="D3059" s="0" t="n">
        <v>2864</v>
      </c>
      <c r="F3059" s="0" t="n">
        <v>2836</v>
      </c>
    </row>
    <row r="3060" customFormat="false" ht="13.8" hidden="false" customHeight="false" outlineLevel="0" collapsed="false">
      <c r="B3060" s="633" t="n">
        <v>3059</v>
      </c>
      <c r="C3060" s="0" t="n">
        <v>2837</v>
      </c>
      <c r="D3060" s="0" t="n">
        <v>2865</v>
      </c>
      <c r="F3060" s="0" t="n">
        <v>2837</v>
      </c>
    </row>
    <row r="3061" customFormat="false" ht="13.8" hidden="false" customHeight="false" outlineLevel="0" collapsed="false">
      <c r="B3061" s="633" t="n">
        <v>3060</v>
      </c>
      <c r="C3061" s="0" t="n">
        <v>2838</v>
      </c>
      <c r="D3061" s="0" t="n">
        <v>2866</v>
      </c>
      <c r="F3061" s="0" t="n">
        <v>2838</v>
      </c>
    </row>
    <row r="3062" customFormat="false" ht="13.8" hidden="false" customHeight="false" outlineLevel="0" collapsed="false">
      <c r="B3062" s="633" t="n">
        <v>3061</v>
      </c>
      <c r="C3062" s="0" t="n">
        <v>2839</v>
      </c>
      <c r="D3062" s="0" t="n">
        <v>2867</v>
      </c>
      <c r="F3062" s="0" t="n">
        <v>2839</v>
      </c>
    </row>
    <row r="3063" customFormat="false" ht="13.8" hidden="false" customHeight="false" outlineLevel="0" collapsed="false">
      <c r="B3063" s="633" t="n">
        <v>3062</v>
      </c>
      <c r="C3063" s="0" t="n">
        <v>2840</v>
      </c>
      <c r="D3063" s="0" t="n">
        <v>2868</v>
      </c>
      <c r="F3063" s="0" t="n">
        <v>2840</v>
      </c>
    </row>
    <row r="3064" customFormat="false" ht="13.8" hidden="false" customHeight="false" outlineLevel="0" collapsed="false">
      <c r="B3064" s="633" t="n">
        <v>3063</v>
      </c>
      <c r="C3064" s="0" t="n">
        <v>2841</v>
      </c>
      <c r="D3064" s="0" t="n">
        <v>2869</v>
      </c>
      <c r="F3064" s="0" t="n">
        <v>2841</v>
      </c>
    </row>
    <row r="3065" customFormat="false" ht="13.8" hidden="false" customHeight="false" outlineLevel="0" collapsed="false">
      <c r="B3065" s="633" t="n">
        <v>3064</v>
      </c>
      <c r="C3065" s="0" t="n">
        <v>2842</v>
      </c>
      <c r="D3065" s="0" t="n">
        <v>2870</v>
      </c>
      <c r="F3065" s="0" t="n">
        <v>2842</v>
      </c>
    </row>
    <row r="3066" customFormat="false" ht="13.8" hidden="false" customHeight="false" outlineLevel="0" collapsed="false">
      <c r="B3066" s="633" t="n">
        <v>3065</v>
      </c>
      <c r="C3066" s="0" t="n">
        <v>2843</v>
      </c>
      <c r="D3066" s="0" t="n">
        <v>2871</v>
      </c>
    </row>
    <row r="3067" customFormat="false" ht="13.8" hidden="false" customHeight="false" outlineLevel="0" collapsed="false">
      <c r="B3067" s="633" t="n">
        <v>3066</v>
      </c>
      <c r="C3067" s="0" t="n">
        <v>2844</v>
      </c>
      <c r="D3067" s="0" t="n">
        <v>2872</v>
      </c>
    </row>
    <row r="3068" customFormat="false" ht="13.8" hidden="false" customHeight="false" outlineLevel="0" collapsed="false">
      <c r="B3068" s="633" t="n">
        <v>3067</v>
      </c>
      <c r="C3068" s="0" t="n">
        <v>2845</v>
      </c>
      <c r="D3068" s="0" t="n">
        <v>2873</v>
      </c>
    </row>
    <row r="3069" customFormat="false" ht="13.8" hidden="false" customHeight="false" outlineLevel="0" collapsed="false">
      <c r="B3069" s="633" t="n">
        <v>3068</v>
      </c>
      <c r="C3069" s="0" t="n">
        <v>2846</v>
      </c>
      <c r="D3069" s="0" t="n">
        <v>2874</v>
      </c>
    </row>
    <row r="3070" customFormat="false" ht="13.8" hidden="false" customHeight="false" outlineLevel="0" collapsed="false">
      <c r="B3070" s="633" t="n">
        <v>3069</v>
      </c>
      <c r="C3070" s="0" t="n">
        <v>2847</v>
      </c>
      <c r="D3070" s="0" t="n">
        <v>2875</v>
      </c>
    </row>
    <row r="3071" customFormat="false" ht="13.8" hidden="false" customHeight="false" outlineLevel="0" collapsed="false">
      <c r="B3071" s="633" t="n">
        <v>3070</v>
      </c>
      <c r="C3071" s="0" t="n">
        <v>2848</v>
      </c>
      <c r="D3071" s="0" t="n">
        <v>2876</v>
      </c>
    </row>
    <row r="3072" customFormat="false" ht="13.8" hidden="false" customHeight="false" outlineLevel="0" collapsed="false">
      <c r="B3072" s="633" t="n">
        <v>3071</v>
      </c>
      <c r="C3072" s="0" t="n">
        <v>2849</v>
      </c>
      <c r="D3072" s="0" t="n">
        <v>2877</v>
      </c>
    </row>
    <row r="3073" customFormat="false" ht="13.8" hidden="false" customHeight="false" outlineLevel="0" collapsed="false">
      <c r="B3073" s="633" t="n">
        <v>3072</v>
      </c>
      <c r="C3073" s="0" t="n">
        <v>2850</v>
      </c>
      <c r="D3073" s="0" t="n">
        <v>2878</v>
      </c>
    </row>
    <row r="3074" customFormat="false" ht="13.8" hidden="false" customHeight="false" outlineLevel="0" collapsed="false">
      <c r="B3074" s="633" t="n">
        <v>3073</v>
      </c>
      <c r="C3074" s="0" t="n">
        <v>2851</v>
      </c>
      <c r="D3074" s="0" t="n">
        <v>2879</v>
      </c>
    </row>
    <row r="3075" customFormat="false" ht="13.8" hidden="false" customHeight="false" outlineLevel="0" collapsed="false">
      <c r="B3075" s="633" t="n">
        <v>3074</v>
      </c>
      <c r="C3075" s="0" t="n">
        <v>2852</v>
      </c>
      <c r="D3075" s="0" t="n">
        <v>2880</v>
      </c>
    </row>
    <row r="3076" customFormat="false" ht="13.8" hidden="false" customHeight="false" outlineLevel="0" collapsed="false">
      <c r="B3076" s="633" t="n">
        <v>3075</v>
      </c>
      <c r="C3076" s="0" t="n">
        <v>2853</v>
      </c>
      <c r="D3076" s="0" t="n">
        <v>2881</v>
      </c>
    </row>
    <row r="3077" customFormat="false" ht="13.8" hidden="false" customHeight="false" outlineLevel="0" collapsed="false">
      <c r="B3077" s="633" t="n">
        <v>3076</v>
      </c>
      <c r="C3077" s="0" t="n">
        <v>2854</v>
      </c>
      <c r="D3077" s="0" t="n">
        <v>2882</v>
      </c>
    </row>
    <row r="3078" customFormat="false" ht="13.8" hidden="false" customHeight="false" outlineLevel="0" collapsed="false">
      <c r="B3078" s="633" t="n">
        <v>3077</v>
      </c>
      <c r="C3078" s="0" t="n">
        <v>2855</v>
      </c>
      <c r="D3078" s="0" t="n">
        <v>2883</v>
      </c>
    </row>
    <row r="3079" customFormat="false" ht="13.8" hidden="false" customHeight="false" outlineLevel="0" collapsed="false">
      <c r="B3079" s="633" t="n">
        <v>3078</v>
      </c>
      <c r="C3079" s="0" t="n">
        <v>2856</v>
      </c>
      <c r="D3079" s="0" t="n">
        <v>2884</v>
      </c>
    </row>
    <row r="3080" customFormat="false" ht="13.8" hidden="false" customHeight="false" outlineLevel="0" collapsed="false">
      <c r="B3080" s="633" t="n">
        <v>3079</v>
      </c>
      <c r="C3080" s="0" t="n">
        <v>2857</v>
      </c>
      <c r="D3080" s="0" t="n">
        <v>2885</v>
      </c>
    </row>
    <row r="3081" customFormat="false" ht="13.8" hidden="false" customHeight="false" outlineLevel="0" collapsed="false">
      <c r="B3081" s="633" t="n">
        <v>3080</v>
      </c>
      <c r="C3081" s="0" t="n">
        <v>2858</v>
      </c>
      <c r="D3081" s="0" t="n">
        <v>2886</v>
      </c>
    </row>
    <row r="3082" customFormat="false" ht="13.8" hidden="false" customHeight="false" outlineLevel="0" collapsed="false">
      <c r="B3082" s="633" t="n">
        <v>3081</v>
      </c>
      <c r="C3082" s="0" t="n">
        <v>2859</v>
      </c>
      <c r="D3082" s="0" t="n">
        <v>2887</v>
      </c>
    </row>
    <row r="3083" customFormat="false" ht="13.8" hidden="false" customHeight="false" outlineLevel="0" collapsed="false">
      <c r="B3083" s="633" t="n">
        <v>3082</v>
      </c>
      <c r="C3083" s="0" t="n">
        <v>2860</v>
      </c>
      <c r="D3083" s="0" t="n">
        <v>2888</v>
      </c>
    </row>
    <row r="3084" customFormat="false" ht="13.8" hidden="false" customHeight="false" outlineLevel="0" collapsed="false">
      <c r="B3084" s="633" t="n">
        <v>3083</v>
      </c>
      <c r="C3084" s="0" t="n">
        <v>2861</v>
      </c>
      <c r="D3084" s="0" t="n">
        <v>2889</v>
      </c>
    </row>
    <row r="3085" customFormat="false" ht="13.8" hidden="false" customHeight="false" outlineLevel="0" collapsed="false">
      <c r="B3085" s="633" t="n">
        <v>3084</v>
      </c>
      <c r="C3085" s="0" t="n">
        <v>2862</v>
      </c>
      <c r="D3085" s="0" t="n">
        <v>2890</v>
      </c>
    </row>
    <row r="3086" customFormat="false" ht="13.8" hidden="false" customHeight="false" outlineLevel="0" collapsed="false">
      <c r="B3086" s="633" t="n">
        <v>3085</v>
      </c>
      <c r="C3086" s="0" t="n">
        <v>2863</v>
      </c>
      <c r="D3086" s="0" t="n">
        <v>2891</v>
      </c>
    </row>
    <row r="3087" customFormat="false" ht="13.8" hidden="false" customHeight="false" outlineLevel="0" collapsed="false">
      <c r="B3087" s="633" t="n">
        <v>3086</v>
      </c>
      <c r="C3087" s="0" t="n">
        <v>2864</v>
      </c>
      <c r="D3087" s="0" t="n">
        <v>2892</v>
      </c>
    </row>
    <row r="3088" customFormat="false" ht="13.8" hidden="false" customHeight="false" outlineLevel="0" collapsed="false">
      <c r="B3088" s="633" t="n">
        <v>3087</v>
      </c>
      <c r="C3088" s="0" t="n">
        <v>2865</v>
      </c>
      <c r="D3088" s="0" t="n">
        <v>2893</v>
      </c>
    </row>
    <row r="3089" customFormat="false" ht="13.8" hidden="false" customHeight="false" outlineLevel="0" collapsed="false">
      <c r="B3089" s="633" t="n">
        <v>3088</v>
      </c>
      <c r="C3089" s="0" t="n">
        <v>2866</v>
      </c>
      <c r="D3089" s="0" t="n">
        <v>2894</v>
      </c>
    </row>
    <row r="3090" customFormat="false" ht="13.8" hidden="false" customHeight="false" outlineLevel="0" collapsed="false">
      <c r="B3090" s="633" t="n">
        <v>3089</v>
      </c>
      <c r="C3090" s="0" t="n">
        <v>2867</v>
      </c>
      <c r="D3090" s="0" t="n">
        <v>2895</v>
      </c>
    </row>
    <row r="3091" customFormat="false" ht="13.8" hidden="false" customHeight="false" outlineLevel="0" collapsed="false">
      <c r="B3091" s="633" t="n">
        <v>3090</v>
      </c>
      <c r="C3091" s="0" t="n">
        <v>2868</v>
      </c>
      <c r="D3091" s="0" t="n">
        <v>2896</v>
      </c>
    </row>
    <row r="3092" customFormat="false" ht="13.8" hidden="false" customHeight="false" outlineLevel="0" collapsed="false">
      <c r="B3092" s="633" t="n">
        <v>3091</v>
      </c>
      <c r="C3092" s="0" t="n">
        <v>2869</v>
      </c>
      <c r="D3092" s="0" t="n">
        <v>2897</v>
      </c>
    </row>
    <row r="3093" customFormat="false" ht="13.8" hidden="false" customHeight="false" outlineLevel="0" collapsed="false">
      <c r="B3093" s="633" t="n">
        <v>3092</v>
      </c>
      <c r="C3093" s="0" t="n">
        <v>2870</v>
      </c>
      <c r="D3093" s="0" t="n">
        <v>2898</v>
      </c>
    </row>
    <row r="3094" customFormat="false" ht="13.8" hidden="false" customHeight="false" outlineLevel="0" collapsed="false">
      <c r="B3094" s="633" t="n">
        <v>3093</v>
      </c>
      <c r="C3094" s="0" t="n">
        <v>2871</v>
      </c>
      <c r="D3094" s="0" t="n">
        <v>2899</v>
      </c>
    </row>
    <row r="3095" customFormat="false" ht="13.8" hidden="false" customHeight="false" outlineLevel="0" collapsed="false">
      <c r="B3095" s="633" t="n">
        <v>3094</v>
      </c>
      <c r="C3095" s="0" t="n">
        <v>2872</v>
      </c>
      <c r="D3095" s="0" t="n">
        <v>2900</v>
      </c>
    </row>
    <row r="3096" customFormat="false" ht="13.8" hidden="false" customHeight="false" outlineLevel="0" collapsed="false">
      <c r="B3096" s="633" t="n">
        <v>3095</v>
      </c>
      <c r="C3096" s="0" t="n">
        <v>2873</v>
      </c>
      <c r="D3096" s="0" t="n">
        <v>2901</v>
      </c>
    </row>
    <row r="3097" customFormat="false" ht="13.8" hidden="false" customHeight="false" outlineLevel="0" collapsed="false">
      <c r="B3097" s="633" t="n">
        <v>3096</v>
      </c>
      <c r="C3097" s="0" t="n">
        <v>2874</v>
      </c>
      <c r="D3097" s="0" t="n">
        <v>2902</v>
      </c>
    </row>
    <row r="3098" customFormat="false" ht="13.8" hidden="false" customHeight="false" outlineLevel="0" collapsed="false">
      <c r="B3098" s="633" t="n">
        <v>3097</v>
      </c>
      <c r="C3098" s="0" t="n">
        <v>2875</v>
      </c>
      <c r="D3098" s="0" t="n">
        <v>2903</v>
      </c>
    </row>
    <row r="3099" customFormat="false" ht="13.8" hidden="false" customHeight="false" outlineLevel="0" collapsed="false">
      <c r="B3099" s="633" t="n">
        <v>3098</v>
      </c>
      <c r="C3099" s="0" t="n">
        <v>2876</v>
      </c>
      <c r="D3099" s="0" t="n">
        <v>2904</v>
      </c>
    </row>
    <row r="3100" customFormat="false" ht="13.8" hidden="false" customHeight="false" outlineLevel="0" collapsed="false">
      <c r="B3100" s="633" t="n">
        <v>3099</v>
      </c>
      <c r="C3100" s="0" t="n">
        <v>2877</v>
      </c>
      <c r="D3100" s="0" t="n">
        <v>2905</v>
      </c>
    </row>
    <row r="3101" customFormat="false" ht="13.8" hidden="false" customHeight="false" outlineLevel="0" collapsed="false">
      <c r="B3101" s="633" t="n">
        <v>3100</v>
      </c>
      <c r="C3101" s="0" t="n">
        <v>2878</v>
      </c>
      <c r="D3101" s="0" t="n">
        <v>2906</v>
      </c>
    </row>
    <row r="3102" customFormat="false" ht="13.8" hidden="false" customHeight="false" outlineLevel="0" collapsed="false">
      <c r="B3102" s="633" t="n">
        <v>3101</v>
      </c>
      <c r="C3102" s="0" t="n">
        <v>2879</v>
      </c>
      <c r="D3102" s="0" t="n">
        <v>2907</v>
      </c>
    </row>
    <row r="3103" customFormat="false" ht="13.8" hidden="false" customHeight="false" outlineLevel="0" collapsed="false">
      <c r="B3103" s="633" t="n">
        <v>3102</v>
      </c>
      <c r="C3103" s="0" t="n">
        <v>2880</v>
      </c>
      <c r="D3103" s="0" t="n">
        <v>2908</v>
      </c>
    </row>
    <row r="3104" customFormat="false" ht="13.8" hidden="false" customHeight="false" outlineLevel="0" collapsed="false">
      <c r="B3104" s="633" t="n">
        <v>3103</v>
      </c>
      <c r="C3104" s="0" t="n">
        <v>2881</v>
      </c>
      <c r="D3104" s="0" t="n">
        <v>2909</v>
      </c>
    </row>
    <row r="3105" customFormat="false" ht="13.8" hidden="false" customHeight="false" outlineLevel="0" collapsed="false">
      <c r="B3105" s="633" t="n">
        <v>3104</v>
      </c>
      <c r="C3105" s="0" t="n">
        <v>2882</v>
      </c>
      <c r="D3105" s="0" t="n">
        <v>2910</v>
      </c>
    </row>
    <row r="3106" customFormat="false" ht="13.8" hidden="false" customHeight="false" outlineLevel="0" collapsed="false">
      <c r="B3106" s="633" t="n">
        <v>3105</v>
      </c>
      <c r="C3106" s="0" t="n">
        <v>2883</v>
      </c>
      <c r="D3106" s="0" t="n">
        <v>2911</v>
      </c>
    </row>
    <row r="3107" customFormat="false" ht="13.8" hidden="false" customHeight="false" outlineLevel="0" collapsed="false">
      <c r="B3107" s="633" t="n">
        <v>3106</v>
      </c>
      <c r="C3107" s="0" t="n">
        <v>2884</v>
      </c>
      <c r="D3107" s="0" t="n">
        <v>2912</v>
      </c>
    </row>
    <row r="3108" customFormat="false" ht="13.8" hidden="false" customHeight="false" outlineLevel="0" collapsed="false">
      <c r="B3108" s="633" t="n">
        <v>3107</v>
      </c>
      <c r="C3108" s="0" t="n">
        <v>2885</v>
      </c>
      <c r="D3108" s="0" t="n">
        <v>2913</v>
      </c>
    </row>
    <row r="3109" customFormat="false" ht="13.8" hidden="false" customHeight="false" outlineLevel="0" collapsed="false">
      <c r="B3109" s="633" t="n">
        <v>3108</v>
      </c>
      <c r="C3109" s="0" t="n">
        <v>2886</v>
      </c>
      <c r="D3109" s="0" t="n">
        <v>2914</v>
      </c>
    </row>
    <row r="3110" customFormat="false" ht="13.8" hidden="false" customHeight="false" outlineLevel="0" collapsed="false">
      <c r="B3110" s="633" t="n">
        <v>3109</v>
      </c>
      <c r="C3110" s="0" t="n">
        <v>2887</v>
      </c>
      <c r="D3110" s="0" t="n">
        <v>2915</v>
      </c>
    </row>
    <row r="3111" customFormat="false" ht="13.8" hidden="false" customHeight="false" outlineLevel="0" collapsed="false">
      <c r="B3111" s="633" t="n">
        <v>3110</v>
      </c>
      <c r="C3111" s="0" t="n">
        <v>2888</v>
      </c>
      <c r="D3111" s="0" t="n">
        <v>2916</v>
      </c>
    </row>
    <row r="3112" customFormat="false" ht="13.8" hidden="false" customHeight="false" outlineLevel="0" collapsed="false">
      <c r="B3112" s="633" t="n">
        <v>3111</v>
      </c>
      <c r="C3112" s="0" t="n">
        <v>2889</v>
      </c>
      <c r="D3112" s="0" t="n">
        <v>2917</v>
      </c>
    </row>
    <row r="3113" customFormat="false" ht="13.8" hidden="false" customHeight="false" outlineLevel="0" collapsed="false">
      <c r="B3113" s="633" t="n">
        <v>3112</v>
      </c>
      <c r="C3113" s="0" t="n">
        <v>2890</v>
      </c>
      <c r="D3113" s="0" t="n">
        <v>2918</v>
      </c>
    </row>
    <row r="3114" customFormat="false" ht="13.8" hidden="false" customHeight="false" outlineLevel="0" collapsed="false">
      <c r="B3114" s="633" t="n">
        <v>3113</v>
      </c>
      <c r="C3114" s="0" t="n">
        <v>2891</v>
      </c>
      <c r="D3114" s="0" t="n">
        <v>2919</v>
      </c>
    </row>
    <row r="3115" customFormat="false" ht="13.8" hidden="false" customHeight="false" outlineLevel="0" collapsed="false">
      <c r="B3115" s="633" t="n">
        <v>3114</v>
      </c>
      <c r="C3115" s="0" t="n">
        <v>2892</v>
      </c>
      <c r="D3115" s="0" t="n">
        <v>2920</v>
      </c>
    </row>
    <row r="3116" customFormat="false" ht="13.8" hidden="false" customHeight="false" outlineLevel="0" collapsed="false">
      <c r="B3116" s="633" t="n">
        <v>3115</v>
      </c>
      <c r="C3116" s="0" t="n">
        <v>2893</v>
      </c>
      <c r="D3116" s="0" t="n">
        <v>2921</v>
      </c>
    </row>
    <row r="3117" customFormat="false" ht="13.8" hidden="false" customHeight="false" outlineLevel="0" collapsed="false">
      <c r="B3117" s="633" t="n">
        <v>3116</v>
      </c>
      <c r="C3117" s="0" t="n">
        <v>2894</v>
      </c>
      <c r="D3117" s="0" t="n">
        <v>2922</v>
      </c>
    </row>
    <row r="3118" customFormat="false" ht="13.8" hidden="false" customHeight="false" outlineLevel="0" collapsed="false">
      <c r="B3118" s="633" t="n">
        <v>3117</v>
      </c>
      <c r="C3118" s="0" t="n">
        <v>2895</v>
      </c>
      <c r="D3118" s="0" t="n">
        <v>2923</v>
      </c>
    </row>
    <row r="3119" customFormat="false" ht="13.8" hidden="false" customHeight="false" outlineLevel="0" collapsed="false">
      <c r="B3119" s="633" t="n">
        <v>3118</v>
      </c>
      <c r="C3119" s="0" t="n">
        <v>2896</v>
      </c>
      <c r="D3119" s="0" t="n">
        <v>2924</v>
      </c>
    </row>
    <row r="3120" customFormat="false" ht="13.8" hidden="false" customHeight="false" outlineLevel="0" collapsed="false">
      <c r="B3120" s="633" t="n">
        <v>3119</v>
      </c>
      <c r="C3120" s="0" t="n">
        <v>2897</v>
      </c>
      <c r="D3120" s="0" t="n">
        <v>2925</v>
      </c>
    </row>
    <row r="3121" customFormat="false" ht="13.8" hidden="false" customHeight="false" outlineLevel="0" collapsed="false">
      <c r="B3121" s="633" t="n">
        <v>3120</v>
      </c>
      <c r="C3121" s="0" t="n">
        <v>2898</v>
      </c>
      <c r="D3121" s="0" t="n">
        <v>2926</v>
      </c>
    </row>
    <row r="3122" customFormat="false" ht="13.8" hidden="false" customHeight="false" outlineLevel="0" collapsed="false">
      <c r="B3122" s="633" t="n">
        <v>3121</v>
      </c>
      <c r="C3122" s="0" t="n">
        <v>2899</v>
      </c>
      <c r="D3122" s="0" t="n">
        <v>2927</v>
      </c>
    </row>
    <row r="3123" customFormat="false" ht="13.8" hidden="false" customHeight="false" outlineLevel="0" collapsed="false">
      <c r="B3123" s="633" t="n">
        <v>3122</v>
      </c>
      <c r="C3123" s="0" t="n">
        <v>2900</v>
      </c>
      <c r="D3123" s="0" t="n">
        <v>2928</v>
      </c>
    </row>
    <row r="3124" customFormat="false" ht="13.8" hidden="false" customHeight="false" outlineLevel="0" collapsed="false">
      <c r="B3124" s="633" t="n">
        <v>3123</v>
      </c>
      <c r="C3124" s="0" t="n">
        <v>2901</v>
      </c>
      <c r="D3124" s="0" t="n">
        <v>2929</v>
      </c>
    </row>
    <row r="3125" customFormat="false" ht="13.8" hidden="false" customHeight="false" outlineLevel="0" collapsed="false">
      <c r="B3125" s="633" t="n">
        <v>3124</v>
      </c>
      <c r="C3125" s="0" t="n">
        <v>2902</v>
      </c>
      <c r="D3125" s="0" t="n">
        <v>2930</v>
      </c>
    </row>
    <row r="3126" customFormat="false" ht="13.8" hidden="false" customHeight="false" outlineLevel="0" collapsed="false">
      <c r="B3126" s="633" t="n">
        <v>3125</v>
      </c>
      <c r="C3126" s="0" t="n">
        <v>2903</v>
      </c>
      <c r="D3126" s="0" t="n">
        <v>2931</v>
      </c>
    </row>
    <row r="3127" customFormat="false" ht="13.8" hidden="false" customHeight="false" outlineLevel="0" collapsed="false">
      <c r="B3127" s="633" t="n">
        <v>3126</v>
      </c>
      <c r="C3127" s="0" t="n">
        <v>2904</v>
      </c>
      <c r="D3127" s="0" t="n">
        <v>2932</v>
      </c>
    </row>
    <row r="3128" customFormat="false" ht="13.8" hidden="false" customHeight="false" outlineLevel="0" collapsed="false">
      <c r="B3128" s="633" t="n">
        <v>3127</v>
      </c>
      <c r="C3128" s="0" t="n">
        <v>2905</v>
      </c>
      <c r="D3128" s="0" t="n">
        <v>2933</v>
      </c>
    </row>
    <row r="3129" customFormat="false" ht="13.8" hidden="false" customHeight="false" outlineLevel="0" collapsed="false">
      <c r="B3129" s="633" t="n">
        <v>3128</v>
      </c>
      <c r="C3129" s="0" t="n">
        <v>2906</v>
      </c>
      <c r="D3129" s="0" t="n">
        <v>2934</v>
      </c>
    </row>
    <row r="3130" customFormat="false" ht="13.8" hidden="false" customHeight="false" outlineLevel="0" collapsed="false">
      <c r="B3130" s="633" t="n">
        <v>3129</v>
      </c>
      <c r="C3130" s="0" t="n">
        <v>2907</v>
      </c>
      <c r="D3130" s="0" t="n">
        <v>2935</v>
      </c>
    </row>
    <row r="3131" customFormat="false" ht="13.8" hidden="false" customHeight="false" outlineLevel="0" collapsed="false">
      <c r="B3131" s="633" t="n">
        <v>3130</v>
      </c>
      <c r="C3131" s="0" t="n">
        <v>2908</v>
      </c>
      <c r="D3131" s="0" t="n">
        <v>2936</v>
      </c>
    </row>
    <row r="3132" customFormat="false" ht="13.8" hidden="false" customHeight="false" outlineLevel="0" collapsed="false">
      <c r="B3132" s="633" t="n">
        <v>3131</v>
      </c>
      <c r="C3132" s="0" t="n">
        <v>2909</v>
      </c>
      <c r="D3132" s="0" t="n">
        <v>2937</v>
      </c>
    </row>
    <row r="3133" customFormat="false" ht="13.8" hidden="false" customHeight="false" outlineLevel="0" collapsed="false">
      <c r="B3133" s="633" t="n">
        <v>3132</v>
      </c>
      <c r="C3133" s="0" t="n">
        <v>2910</v>
      </c>
      <c r="D3133" s="0" t="n">
        <v>2938</v>
      </c>
    </row>
    <row r="3134" customFormat="false" ht="13.8" hidden="false" customHeight="false" outlineLevel="0" collapsed="false">
      <c r="B3134" s="633" t="n">
        <v>3133</v>
      </c>
      <c r="C3134" s="0" t="n">
        <v>2911</v>
      </c>
      <c r="D3134" s="0" t="n">
        <v>2939</v>
      </c>
    </row>
    <row r="3135" customFormat="false" ht="13.8" hidden="false" customHeight="false" outlineLevel="0" collapsed="false">
      <c r="B3135" s="633" t="n">
        <v>3134</v>
      </c>
      <c r="C3135" s="0" t="n">
        <v>2912</v>
      </c>
      <c r="D3135" s="0" t="n">
        <v>2940</v>
      </c>
    </row>
    <row r="3136" customFormat="false" ht="13.8" hidden="false" customHeight="false" outlineLevel="0" collapsed="false">
      <c r="B3136" s="633" t="n">
        <v>3135</v>
      </c>
      <c r="C3136" s="0" t="n">
        <v>2913</v>
      </c>
      <c r="D3136" s="0" t="n">
        <v>2941</v>
      </c>
    </row>
    <row r="3137" customFormat="false" ht="13.8" hidden="false" customHeight="false" outlineLevel="0" collapsed="false">
      <c r="B3137" s="633" t="n">
        <v>3136</v>
      </c>
      <c r="C3137" s="0" t="n">
        <v>2914</v>
      </c>
      <c r="D3137" s="0" t="n">
        <v>2942</v>
      </c>
    </row>
    <row r="3138" customFormat="false" ht="13.8" hidden="false" customHeight="false" outlineLevel="0" collapsed="false">
      <c r="B3138" s="633" t="n">
        <v>3137</v>
      </c>
      <c r="C3138" s="0" t="n">
        <v>2915</v>
      </c>
      <c r="D3138" s="0" t="n">
        <v>2943</v>
      </c>
    </row>
    <row r="3139" customFormat="false" ht="13.8" hidden="false" customHeight="false" outlineLevel="0" collapsed="false">
      <c r="B3139" s="633" t="n">
        <v>3138</v>
      </c>
      <c r="C3139" s="0" t="n">
        <v>2916</v>
      </c>
      <c r="D3139" s="0" t="n">
        <v>2944</v>
      </c>
    </row>
    <row r="3140" customFormat="false" ht="13.8" hidden="false" customHeight="false" outlineLevel="0" collapsed="false">
      <c r="B3140" s="633" t="n">
        <v>3139</v>
      </c>
      <c r="C3140" s="0" t="n">
        <v>2917</v>
      </c>
      <c r="D3140" s="0" t="n">
        <v>2945</v>
      </c>
    </row>
    <row r="3141" customFormat="false" ht="13.8" hidden="false" customHeight="false" outlineLevel="0" collapsed="false">
      <c r="B3141" s="633" t="n">
        <v>3140</v>
      </c>
      <c r="C3141" s="0" t="n">
        <v>2918</v>
      </c>
      <c r="D3141" s="0" t="n">
        <v>2946</v>
      </c>
    </row>
    <row r="3142" customFormat="false" ht="13.8" hidden="false" customHeight="false" outlineLevel="0" collapsed="false">
      <c r="B3142" s="633" t="n">
        <v>3141</v>
      </c>
      <c r="C3142" s="0" t="n">
        <v>2919</v>
      </c>
      <c r="D3142" s="0" t="n">
        <v>2947</v>
      </c>
    </row>
    <row r="3143" customFormat="false" ht="13.8" hidden="false" customHeight="false" outlineLevel="0" collapsed="false">
      <c r="B3143" s="633" t="n">
        <v>3142</v>
      </c>
      <c r="C3143" s="0" t="n">
        <v>2920</v>
      </c>
      <c r="D3143" s="0" t="n">
        <v>2948</v>
      </c>
    </row>
    <row r="3144" customFormat="false" ht="13.8" hidden="false" customHeight="false" outlineLevel="0" collapsed="false">
      <c r="B3144" s="633" t="n">
        <v>3143</v>
      </c>
      <c r="C3144" s="0" t="n">
        <v>2921</v>
      </c>
      <c r="D3144" s="0" t="n">
        <v>2949</v>
      </c>
    </row>
    <row r="3145" customFormat="false" ht="13.8" hidden="false" customHeight="false" outlineLevel="0" collapsed="false">
      <c r="B3145" s="633" t="n">
        <v>3144</v>
      </c>
      <c r="C3145" s="0" t="n">
        <v>2922</v>
      </c>
      <c r="D3145" s="0" t="n">
        <v>2950</v>
      </c>
    </row>
    <row r="3146" customFormat="false" ht="13.8" hidden="false" customHeight="false" outlineLevel="0" collapsed="false">
      <c r="B3146" s="633" t="n">
        <v>3145</v>
      </c>
      <c r="C3146" s="0" t="n">
        <v>2923</v>
      </c>
      <c r="D3146" s="0" t="n">
        <v>2951</v>
      </c>
    </row>
    <row r="3147" customFormat="false" ht="13.8" hidden="false" customHeight="false" outlineLevel="0" collapsed="false">
      <c r="B3147" s="633" t="n">
        <v>3146</v>
      </c>
      <c r="C3147" s="0" t="n">
        <v>2924</v>
      </c>
      <c r="D3147" s="0" t="n">
        <v>2952</v>
      </c>
    </row>
    <row r="3148" customFormat="false" ht="13.8" hidden="false" customHeight="false" outlineLevel="0" collapsed="false">
      <c r="B3148" s="633" t="n">
        <v>3147</v>
      </c>
      <c r="C3148" s="0" t="n">
        <v>2925</v>
      </c>
      <c r="D3148" s="0" t="n">
        <v>2953</v>
      </c>
    </row>
    <row r="3149" customFormat="false" ht="13.8" hidden="false" customHeight="false" outlineLevel="0" collapsed="false">
      <c r="B3149" s="633" t="n">
        <v>3148</v>
      </c>
      <c r="C3149" s="0" t="n">
        <v>2926</v>
      </c>
      <c r="D3149" s="0" t="n">
        <v>2954</v>
      </c>
    </row>
    <row r="3150" customFormat="false" ht="13.8" hidden="false" customHeight="false" outlineLevel="0" collapsed="false">
      <c r="B3150" s="633" t="n">
        <v>3149</v>
      </c>
      <c r="C3150" s="0" t="n">
        <v>2927</v>
      </c>
      <c r="D3150" s="0" t="n">
        <v>2955</v>
      </c>
    </row>
    <row r="3151" customFormat="false" ht="13.8" hidden="false" customHeight="false" outlineLevel="0" collapsed="false">
      <c r="B3151" s="633" t="n">
        <v>3150</v>
      </c>
      <c r="C3151" s="0" t="n">
        <v>2928</v>
      </c>
      <c r="D3151" s="0" t="n">
        <v>2956</v>
      </c>
    </row>
    <row r="3152" customFormat="false" ht="13.8" hidden="false" customHeight="false" outlineLevel="0" collapsed="false">
      <c r="B3152" s="633" t="n">
        <v>3151</v>
      </c>
      <c r="C3152" s="0" t="n">
        <v>2929</v>
      </c>
      <c r="D3152" s="0" t="n">
        <v>2957</v>
      </c>
    </row>
    <row r="3153" customFormat="false" ht="13.8" hidden="false" customHeight="false" outlineLevel="0" collapsed="false">
      <c r="B3153" s="633" t="n">
        <v>3152</v>
      </c>
      <c r="C3153" s="0" t="n">
        <v>2930</v>
      </c>
      <c r="D3153" s="0" t="n">
        <v>2958</v>
      </c>
    </row>
    <row r="3154" customFormat="false" ht="13.8" hidden="false" customHeight="false" outlineLevel="0" collapsed="false">
      <c r="B3154" s="633" t="n">
        <v>3153</v>
      </c>
      <c r="C3154" s="0" t="n">
        <v>2931</v>
      </c>
      <c r="D3154" s="0" t="n">
        <v>2959</v>
      </c>
    </row>
    <row r="3155" customFormat="false" ht="13.8" hidden="false" customHeight="false" outlineLevel="0" collapsed="false">
      <c r="B3155" s="633" t="n">
        <v>3154</v>
      </c>
      <c r="C3155" s="0" t="n">
        <v>2932</v>
      </c>
      <c r="D3155" s="0" t="n">
        <v>2960</v>
      </c>
    </row>
    <row r="3156" customFormat="false" ht="13.8" hidden="false" customHeight="false" outlineLevel="0" collapsed="false">
      <c r="B3156" s="633" t="n">
        <v>3155</v>
      </c>
      <c r="C3156" s="0" t="n">
        <v>2933</v>
      </c>
      <c r="D3156" s="0" t="n">
        <v>2961</v>
      </c>
    </row>
    <row r="3157" customFormat="false" ht="13.8" hidden="false" customHeight="false" outlineLevel="0" collapsed="false">
      <c r="B3157" s="633" t="n">
        <v>3156</v>
      </c>
      <c r="C3157" s="0" t="n">
        <v>2934</v>
      </c>
      <c r="D3157" s="0" t="n">
        <v>2962</v>
      </c>
    </row>
    <row r="3158" customFormat="false" ht="13.8" hidden="false" customHeight="false" outlineLevel="0" collapsed="false">
      <c r="B3158" s="633" t="n">
        <v>3157</v>
      </c>
      <c r="C3158" s="0" t="n">
        <v>2935</v>
      </c>
      <c r="D3158" s="0" t="n">
        <v>2963</v>
      </c>
    </row>
    <row r="3159" customFormat="false" ht="13.8" hidden="false" customHeight="false" outlineLevel="0" collapsed="false">
      <c r="B3159" s="633" t="n">
        <v>3158</v>
      </c>
      <c r="C3159" s="0" t="n">
        <v>2936</v>
      </c>
      <c r="D3159" s="0" t="n">
        <v>2964</v>
      </c>
    </row>
    <row r="3160" customFormat="false" ht="13.8" hidden="false" customHeight="false" outlineLevel="0" collapsed="false">
      <c r="B3160" s="633" t="n">
        <v>3159</v>
      </c>
      <c r="C3160" s="0" t="n">
        <v>2937</v>
      </c>
      <c r="D3160" s="0" t="n">
        <v>2965</v>
      </c>
    </row>
    <row r="3161" customFormat="false" ht="13.8" hidden="false" customHeight="false" outlineLevel="0" collapsed="false">
      <c r="B3161" s="633" t="n">
        <v>3160</v>
      </c>
      <c r="C3161" s="0" t="n">
        <v>2938</v>
      </c>
      <c r="D3161" s="0" t="n">
        <v>2966</v>
      </c>
    </row>
    <row r="3162" customFormat="false" ht="13.8" hidden="false" customHeight="false" outlineLevel="0" collapsed="false">
      <c r="B3162" s="633" t="n">
        <v>3161</v>
      </c>
      <c r="C3162" s="0" t="n">
        <v>2939</v>
      </c>
      <c r="D3162" s="0" t="n">
        <v>2967</v>
      </c>
    </row>
    <row r="3163" customFormat="false" ht="13.8" hidden="false" customHeight="false" outlineLevel="0" collapsed="false">
      <c r="B3163" s="633" t="n">
        <v>3162</v>
      </c>
      <c r="C3163" s="0" t="n">
        <v>2940</v>
      </c>
      <c r="D3163" s="0" t="n">
        <v>2968</v>
      </c>
    </row>
    <row r="3164" customFormat="false" ht="13.8" hidden="false" customHeight="false" outlineLevel="0" collapsed="false">
      <c r="B3164" s="633" t="n">
        <v>3163</v>
      </c>
      <c r="C3164" s="0" t="n">
        <v>2941</v>
      </c>
      <c r="D3164" s="0" t="n">
        <v>2969</v>
      </c>
    </row>
    <row r="3165" customFormat="false" ht="13.8" hidden="false" customHeight="false" outlineLevel="0" collapsed="false">
      <c r="B3165" s="633" t="n">
        <v>3164</v>
      </c>
      <c r="C3165" s="0" t="n">
        <v>2942</v>
      </c>
      <c r="D3165" s="0" t="n">
        <v>2970</v>
      </c>
    </row>
    <row r="3166" customFormat="false" ht="13.8" hidden="false" customHeight="false" outlineLevel="0" collapsed="false">
      <c r="B3166" s="633" t="n">
        <v>3165</v>
      </c>
      <c r="C3166" s="0" t="n">
        <v>2943</v>
      </c>
      <c r="D3166" s="0" t="n">
        <v>2971</v>
      </c>
    </row>
    <row r="3167" customFormat="false" ht="13.8" hidden="false" customHeight="false" outlineLevel="0" collapsed="false">
      <c r="B3167" s="633" t="n">
        <v>3166</v>
      </c>
      <c r="C3167" s="0" t="n">
        <v>2944</v>
      </c>
      <c r="D3167" s="0" t="n">
        <v>2972</v>
      </c>
    </row>
    <row r="3168" customFormat="false" ht="13.8" hidden="false" customHeight="false" outlineLevel="0" collapsed="false">
      <c r="B3168" s="633" t="n">
        <v>3167</v>
      </c>
      <c r="C3168" s="0" t="n">
        <v>2945</v>
      </c>
      <c r="D3168" s="0" t="n">
        <v>2973</v>
      </c>
    </row>
    <row r="3169" customFormat="false" ht="13.8" hidden="false" customHeight="false" outlineLevel="0" collapsed="false">
      <c r="B3169" s="633" t="n">
        <v>3168</v>
      </c>
      <c r="C3169" s="0" t="n">
        <v>2946</v>
      </c>
      <c r="D3169" s="0" t="n">
        <v>2974</v>
      </c>
    </row>
    <row r="3170" customFormat="false" ht="13.8" hidden="false" customHeight="false" outlineLevel="0" collapsed="false">
      <c r="B3170" s="633" t="n">
        <v>3169</v>
      </c>
      <c r="C3170" s="0" t="n">
        <v>2947</v>
      </c>
      <c r="D3170" s="0" t="n">
        <v>2975</v>
      </c>
    </row>
    <row r="3171" customFormat="false" ht="13.8" hidden="false" customHeight="false" outlineLevel="0" collapsed="false">
      <c r="B3171" s="633" t="n">
        <v>3170</v>
      </c>
      <c r="C3171" s="0" t="n">
        <v>2948</v>
      </c>
      <c r="D3171" s="0" t="n">
        <v>2976</v>
      </c>
    </row>
    <row r="3172" customFormat="false" ht="13.8" hidden="false" customHeight="false" outlineLevel="0" collapsed="false">
      <c r="B3172" s="633" t="n">
        <v>3171</v>
      </c>
      <c r="C3172" s="0" t="n">
        <v>2949</v>
      </c>
      <c r="D3172" s="0" t="n">
        <v>2977</v>
      </c>
    </row>
    <row r="3173" customFormat="false" ht="13.8" hidden="false" customHeight="false" outlineLevel="0" collapsed="false">
      <c r="B3173" s="633" t="n">
        <v>3172</v>
      </c>
      <c r="C3173" s="0" t="n">
        <v>2950</v>
      </c>
      <c r="D3173" s="0" t="n">
        <v>2978</v>
      </c>
    </row>
    <row r="3174" customFormat="false" ht="13.8" hidden="false" customHeight="false" outlineLevel="0" collapsed="false">
      <c r="B3174" s="633" t="n">
        <v>3173</v>
      </c>
      <c r="C3174" s="0" t="n">
        <v>2951</v>
      </c>
      <c r="D3174" s="0" t="n">
        <v>2979</v>
      </c>
    </row>
    <row r="3175" customFormat="false" ht="13.8" hidden="false" customHeight="false" outlineLevel="0" collapsed="false">
      <c r="B3175" s="633" t="n">
        <v>3174</v>
      </c>
      <c r="C3175" s="0" t="n">
        <v>2952</v>
      </c>
      <c r="D3175" s="0" t="n">
        <v>2980</v>
      </c>
    </row>
    <row r="3176" customFormat="false" ht="13.8" hidden="false" customHeight="false" outlineLevel="0" collapsed="false">
      <c r="B3176" s="633" t="n">
        <v>3175</v>
      </c>
      <c r="C3176" s="0" t="n">
        <v>2953</v>
      </c>
      <c r="D3176" s="0" t="n">
        <v>2981</v>
      </c>
    </row>
    <row r="3177" customFormat="false" ht="13.8" hidden="false" customHeight="false" outlineLevel="0" collapsed="false">
      <c r="B3177" s="633" t="n">
        <v>3176</v>
      </c>
      <c r="C3177" s="0" t="n">
        <v>2954</v>
      </c>
      <c r="D3177" s="0" t="n">
        <v>2982</v>
      </c>
    </row>
    <row r="3178" customFormat="false" ht="13.8" hidden="false" customHeight="false" outlineLevel="0" collapsed="false">
      <c r="B3178" s="633" t="n">
        <v>3177</v>
      </c>
      <c r="C3178" s="0" t="n">
        <v>2955</v>
      </c>
      <c r="D3178" s="0" t="n">
        <v>2983</v>
      </c>
    </row>
    <row r="3179" customFormat="false" ht="13.8" hidden="false" customHeight="false" outlineLevel="0" collapsed="false">
      <c r="B3179" s="633" t="n">
        <v>3178</v>
      </c>
      <c r="C3179" s="0" t="n">
        <v>2956</v>
      </c>
      <c r="D3179" s="0" t="n">
        <v>2984</v>
      </c>
    </row>
    <row r="3180" customFormat="false" ht="13.8" hidden="false" customHeight="false" outlineLevel="0" collapsed="false">
      <c r="B3180" s="633" t="n">
        <v>3179</v>
      </c>
      <c r="C3180" s="0" t="n">
        <v>2957</v>
      </c>
      <c r="D3180" s="0" t="n">
        <v>2985</v>
      </c>
    </row>
    <row r="3181" customFormat="false" ht="13.8" hidden="false" customHeight="false" outlineLevel="0" collapsed="false">
      <c r="B3181" s="633" t="n">
        <v>3180</v>
      </c>
      <c r="C3181" s="0" t="n">
        <v>2958</v>
      </c>
      <c r="D3181" s="0" t="n">
        <v>2986</v>
      </c>
    </row>
    <row r="3182" customFormat="false" ht="13.8" hidden="false" customHeight="false" outlineLevel="0" collapsed="false">
      <c r="B3182" s="633" t="n">
        <v>3181</v>
      </c>
      <c r="C3182" s="0" t="n">
        <v>2959</v>
      </c>
      <c r="D3182" s="0" t="n">
        <v>2987</v>
      </c>
    </row>
    <row r="3183" customFormat="false" ht="13.8" hidden="false" customHeight="false" outlineLevel="0" collapsed="false">
      <c r="B3183" s="633" t="n">
        <v>3182</v>
      </c>
      <c r="C3183" s="0" t="n">
        <v>2960</v>
      </c>
      <c r="D3183" s="0" t="n">
        <v>2988</v>
      </c>
    </row>
    <row r="3184" customFormat="false" ht="13.8" hidden="false" customHeight="false" outlineLevel="0" collapsed="false">
      <c r="B3184" s="633" t="n">
        <v>3183</v>
      </c>
      <c r="C3184" s="0" t="n">
        <v>2961</v>
      </c>
      <c r="D3184" s="0" t="n">
        <v>2989</v>
      </c>
    </row>
    <row r="3185" customFormat="false" ht="13.8" hidden="false" customHeight="false" outlineLevel="0" collapsed="false">
      <c r="B3185" s="633" t="n">
        <v>3184</v>
      </c>
      <c r="C3185" s="0" t="n">
        <v>2962</v>
      </c>
      <c r="D3185" s="0" t="n">
        <v>2990</v>
      </c>
    </row>
    <row r="3186" customFormat="false" ht="13.8" hidden="false" customHeight="false" outlineLevel="0" collapsed="false">
      <c r="B3186" s="633" t="n">
        <v>3185</v>
      </c>
      <c r="C3186" s="0" t="n">
        <v>2963</v>
      </c>
      <c r="D3186" s="0" t="n">
        <v>2991</v>
      </c>
    </row>
    <row r="3187" customFormat="false" ht="13.8" hidden="false" customHeight="false" outlineLevel="0" collapsed="false">
      <c r="B3187" s="633" t="n">
        <v>3186</v>
      </c>
      <c r="C3187" s="0" t="n">
        <v>2964</v>
      </c>
      <c r="D3187" s="0" t="n">
        <v>2992</v>
      </c>
    </row>
    <row r="3188" customFormat="false" ht="13.8" hidden="false" customHeight="false" outlineLevel="0" collapsed="false">
      <c r="B3188" s="633" t="n">
        <v>3187</v>
      </c>
      <c r="C3188" s="0" t="n">
        <v>2965</v>
      </c>
      <c r="D3188" s="0" t="n">
        <v>2993</v>
      </c>
    </row>
    <row r="3189" customFormat="false" ht="13.8" hidden="false" customHeight="false" outlineLevel="0" collapsed="false">
      <c r="B3189" s="633" t="n">
        <v>3188</v>
      </c>
      <c r="C3189" s="0" t="n">
        <v>2966</v>
      </c>
      <c r="D3189" s="0" t="n">
        <v>2994</v>
      </c>
    </row>
    <row r="3190" customFormat="false" ht="13.8" hidden="false" customHeight="false" outlineLevel="0" collapsed="false">
      <c r="B3190" s="633" t="n">
        <v>3189</v>
      </c>
      <c r="C3190" s="0" t="n">
        <v>2967</v>
      </c>
      <c r="D3190" s="0" t="n">
        <v>2995</v>
      </c>
    </row>
    <row r="3191" customFormat="false" ht="13.8" hidden="false" customHeight="false" outlineLevel="0" collapsed="false">
      <c r="B3191" s="633" t="n">
        <v>3190</v>
      </c>
      <c r="C3191" s="0" t="n">
        <v>2968</v>
      </c>
      <c r="D3191" s="0" t="n">
        <v>2996</v>
      </c>
    </row>
    <row r="3192" customFormat="false" ht="13.8" hidden="false" customHeight="false" outlineLevel="0" collapsed="false">
      <c r="B3192" s="633" t="n">
        <v>3191</v>
      </c>
      <c r="C3192" s="0" t="n">
        <v>2969</v>
      </c>
      <c r="D3192" s="0" t="n">
        <v>2997</v>
      </c>
    </row>
    <row r="3193" customFormat="false" ht="13.8" hidden="false" customHeight="false" outlineLevel="0" collapsed="false">
      <c r="B3193" s="633" t="n">
        <v>3192</v>
      </c>
      <c r="C3193" s="0" t="n">
        <v>2970</v>
      </c>
      <c r="D3193" s="0" t="n">
        <v>2998</v>
      </c>
    </row>
    <row r="3194" customFormat="false" ht="13.8" hidden="false" customHeight="false" outlineLevel="0" collapsed="false">
      <c r="B3194" s="633" t="n">
        <v>3193</v>
      </c>
      <c r="C3194" s="0" t="n">
        <v>2971</v>
      </c>
      <c r="D3194" s="0" t="n">
        <v>2999</v>
      </c>
    </row>
    <row r="3195" customFormat="false" ht="13.8" hidden="false" customHeight="false" outlineLevel="0" collapsed="false">
      <c r="B3195" s="633" t="n">
        <v>3194</v>
      </c>
      <c r="C3195" s="0" t="n">
        <v>2972</v>
      </c>
      <c r="D3195" s="0" t="n">
        <v>3000</v>
      </c>
    </row>
    <row r="3196" customFormat="false" ht="13.8" hidden="false" customHeight="false" outlineLevel="0" collapsed="false">
      <c r="B3196" s="633" t="n">
        <v>3195</v>
      </c>
      <c r="C3196" s="0" t="n">
        <v>2973</v>
      </c>
      <c r="D3196" s="0" t="n">
        <v>3001</v>
      </c>
    </row>
    <row r="3197" customFormat="false" ht="13.8" hidden="false" customHeight="false" outlineLevel="0" collapsed="false">
      <c r="B3197" s="633" t="n">
        <v>3196</v>
      </c>
      <c r="C3197" s="0" t="n">
        <v>2974</v>
      </c>
      <c r="D3197" s="0" t="n">
        <v>3002</v>
      </c>
    </row>
    <row r="3198" customFormat="false" ht="13.8" hidden="false" customHeight="false" outlineLevel="0" collapsed="false">
      <c r="B3198" s="633" t="n">
        <v>3197</v>
      </c>
      <c r="C3198" s="0" t="n">
        <v>2975</v>
      </c>
      <c r="D3198" s="0" t="n">
        <v>3003</v>
      </c>
    </row>
    <row r="3199" customFormat="false" ht="13.8" hidden="false" customHeight="false" outlineLevel="0" collapsed="false">
      <c r="B3199" s="633" t="n">
        <v>3198</v>
      </c>
      <c r="C3199" s="0" t="n">
        <v>2976</v>
      </c>
      <c r="D3199" s="0" t="n">
        <v>3004</v>
      </c>
    </row>
    <row r="3200" customFormat="false" ht="13.8" hidden="false" customHeight="false" outlineLevel="0" collapsed="false">
      <c r="B3200" s="633" t="n">
        <v>3199</v>
      </c>
      <c r="C3200" s="0" t="n">
        <v>2977</v>
      </c>
      <c r="D3200" s="0" t="n">
        <v>3005</v>
      </c>
    </row>
    <row r="3201" customFormat="false" ht="13.8" hidden="false" customHeight="false" outlineLevel="0" collapsed="false">
      <c r="B3201" s="633" t="n">
        <v>3200</v>
      </c>
      <c r="C3201" s="0" t="n">
        <v>2978</v>
      </c>
      <c r="D3201" s="0" t="n">
        <v>3006</v>
      </c>
    </row>
    <row r="3202" customFormat="false" ht="13.8" hidden="false" customHeight="false" outlineLevel="0" collapsed="false">
      <c r="B3202" s="633" t="n">
        <v>3201</v>
      </c>
      <c r="C3202" s="0" t="n">
        <v>2979</v>
      </c>
      <c r="D3202" s="0" t="n">
        <v>3007</v>
      </c>
    </row>
    <row r="3203" customFormat="false" ht="13.8" hidden="false" customHeight="false" outlineLevel="0" collapsed="false">
      <c r="B3203" s="633" t="n">
        <v>3202</v>
      </c>
      <c r="C3203" s="0" t="n">
        <v>2980</v>
      </c>
      <c r="D3203" s="0" t="n">
        <v>3008</v>
      </c>
    </row>
    <row r="3204" customFormat="false" ht="13.8" hidden="false" customHeight="false" outlineLevel="0" collapsed="false">
      <c r="B3204" s="633" t="n">
        <v>3203</v>
      </c>
      <c r="C3204" s="0" t="n">
        <v>2981</v>
      </c>
      <c r="D3204" s="0" t="n">
        <v>3009</v>
      </c>
    </row>
    <row r="3205" customFormat="false" ht="13.8" hidden="false" customHeight="false" outlineLevel="0" collapsed="false">
      <c r="B3205" s="633" t="n">
        <v>3204</v>
      </c>
      <c r="C3205" s="0" t="n">
        <v>2982</v>
      </c>
      <c r="D3205" s="0" t="n">
        <v>3010</v>
      </c>
    </row>
    <row r="3206" customFormat="false" ht="13.8" hidden="false" customHeight="false" outlineLevel="0" collapsed="false">
      <c r="B3206" s="633" t="n">
        <v>3205</v>
      </c>
      <c r="C3206" s="0" t="n">
        <v>2983</v>
      </c>
      <c r="D3206" s="0" t="n">
        <v>3011</v>
      </c>
    </row>
    <row r="3207" customFormat="false" ht="13.8" hidden="false" customHeight="false" outlineLevel="0" collapsed="false">
      <c r="B3207" s="633" t="n">
        <v>3206</v>
      </c>
      <c r="C3207" s="0" t="n">
        <v>2984</v>
      </c>
      <c r="D3207" s="0" t="n">
        <v>3012</v>
      </c>
    </row>
    <row r="3208" customFormat="false" ht="13.8" hidden="false" customHeight="false" outlineLevel="0" collapsed="false">
      <c r="B3208" s="633" t="n">
        <v>3207</v>
      </c>
      <c r="C3208" s="0" t="n">
        <v>2985</v>
      </c>
      <c r="D3208" s="0" t="n">
        <v>3013</v>
      </c>
    </row>
    <row r="3209" customFormat="false" ht="13.8" hidden="false" customHeight="false" outlineLevel="0" collapsed="false">
      <c r="B3209" s="633" t="n">
        <v>3208</v>
      </c>
      <c r="C3209" s="0" t="n">
        <v>2986</v>
      </c>
      <c r="D3209" s="0" t="n">
        <v>3014</v>
      </c>
    </row>
    <row r="3210" customFormat="false" ht="13.8" hidden="false" customHeight="false" outlineLevel="0" collapsed="false">
      <c r="B3210" s="633" t="n">
        <v>3209</v>
      </c>
      <c r="C3210" s="0" t="n">
        <v>2987</v>
      </c>
      <c r="D3210" s="0" t="n">
        <v>3015</v>
      </c>
    </row>
    <row r="3211" customFormat="false" ht="13.8" hidden="false" customHeight="false" outlineLevel="0" collapsed="false">
      <c r="B3211" s="633" t="n">
        <v>3210</v>
      </c>
      <c r="C3211" s="0" t="n">
        <v>2988</v>
      </c>
      <c r="D3211" s="0" t="n">
        <v>3016</v>
      </c>
    </row>
    <row r="3212" customFormat="false" ht="13.8" hidden="false" customHeight="false" outlineLevel="0" collapsed="false">
      <c r="B3212" s="633" t="n">
        <v>3211</v>
      </c>
      <c r="C3212" s="0" t="n">
        <v>2989</v>
      </c>
      <c r="D3212" s="0" t="n">
        <v>3017</v>
      </c>
    </row>
    <row r="3213" customFormat="false" ht="13.8" hidden="false" customHeight="false" outlineLevel="0" collapsed="false">
      <c r="B3213" s="633" t="n">
        <v>3212</v>
      </c>
      <c r="C3213" s="0" t="n">
        <v>2990</v>
      </c>
      <c r="D3213" s="0" t="n">
        <v>3018</v>
      </c>
    </row>
    <row r="3214" customFormat="false" ht="13.8" hidden="false" customHeight="false" outlineLevel="0" collapsed="false">
      <c r="B3214" s="633" t="n">
        <v>3213</v>
      </c>
      <c r="C3214" s="0" t="n">
        <v>2991</v>
      </c>
      <c r="D3214" s="0" t="n">
        <v>3019</v>
      </c>
    </row>
    <row r="3215" customFormat="false" ht="13.8" hidden="false" customHeight="false" outlineLevel="0" collapsed="false">
      <c r="B3215" s="633" t="n">
        <v>3214</v>
      </c>
      <c r="C3215" s="0" t="n">
        <v>2992</v>
      </c>
      <c r="D3215" s="0" t="n">
        <v>3020</v>
      </c>
    </row>
    <row r="3216" customFormat="false" ht="13.8" hidden="false" customHeight="false" outlineLevel="0" collapsed="false">
      <c r="B3216" s="633" t="n">
        <v>3215</v>
      </c>
      <c r="C3216" s="0" t="n">
        <v>2993</v>
      </c>
      <c r="D3216" s="0" t="n">
        <v>3021</v>
      </c>
    </row>
    <row r="3217" customFormat="false" ht="13.8" hidden="false" customHeight="false" outlineLevel="0" collapsed="false">
      <c r="B3217" s="633" t="n">
        <v>3216</v>
      </c>
      <c r="C3217" s="0" t="n">
        <v>2994</v>
      </c>
      <c r="D3217" s="0" t="n">
        <v>3022</v>
      </c>
    </row>
    <row r="3218" customFormat="false" ht="13.8" hidden="false" customHeight="false" outlineLevel="0" collapsed="false">
      <c r="B3218" s="633" t="n">
        <v>3217</v>
      </c>
      <c r="C3218" s="0" t="n">
        <v>2995</v>
      </c>
      <c r="D3218" s="0" t="n">
        <v>3023</v>
      </c>
    </row>
    <row r="3219" customFormat="false" ht="13.8" hidden="false" customHeight="false" outlineLevel="0" collapsed="false">
      <c r="B3219" s="633" t="n">
        <v>3218</v>
      </c>
      <c r="C3219" s="0" t="n">
        <v>2996</v>
      </c>
      <c r="D3219" s="0" t="n">
        <v>3024</v>
      </c>
    </row>
    <row r="3220" customFormat="false" ht="13.8" hidden="false" customHeight="false" outlineLevel="0" collapsed="false">
      <c r="B3220" s="633" t="n">
        <v>3219</v>
      </c>
      <c r="C3220" s="0" t="n">
        <v>2997</v>
      </c>
      <c r="D3220" s="0" t="n">
        <v>3025</v>
      </c>
    </row>
    <row r="3221" customFormat="false" ht="13.8" hidden="false" customHeight="false" outlineLevel="0" collapsed="false">
      <c r="B3221" s="633" t="n">
        <v>3220</v>
      </c>
      <c r="C3221" s="0" t="n">
        <v>2998</v>
      </c>
      <c r="D3221" s="0" t="n">
        <v>3026</v>
      </c>
    </row>
    <row r="3222" customFormat="false" ht="13.8" hidden="false" customHeight="false" outlineLevel="0" collapsed="false">
      <c r="B3222" s="633" t="n">
        <v>3221</v>
      </c>
      <c r="C3222" s="0" t="n">
        <v>2999</v>
      </c>
      <c r="D3222" s="0" t="n">
        <v>3027</v>
      </c>
    </row>
    <row r="3223" customFormat="false" ht="13.8" hidden="false" customHeight="false" outlineLevel="0" collapsed="false">
      <c r="B3223" s="633" t="n">
        <v>3222</v>
      </c>
      <c r="C3223" s="0" t="n">
        <v>3000</v>
      </c>
      <c r="D3223" s="0" t="n">
        <v>3028</v>
      </c>
    </row>
    <row r="3224" customFormat="false" ht="13.8" hidden="false" customHeight="false" outlineLevel="0" collapsed="false">
      <c r="B3224" s="633" t="n">
        <v>3223</v>
      </c>
      <c r="C3224" s="0" t="n">
        <v>3001</v>
      </c>
      <c r="D3224" s="0" t="n">
        <v>3029</v>
      </c>
    </row>
    <row r="3225" customFormat="false" ht="13.8" hidden="false" customHeight="false" outlineLevel="0" collapsed="false">
      <c r="B3225" s="633" t="n">
        <v>3224</v>
      </c>
      <c r="C3225" s="0" t="n">
        <v>3002</v>
      </c>
      <c r="D3225" s="0" t="n">
        <v>3030</v>
      </c>
    </row>
    <row r="3226" customFormat="false" ht="13.8" hidden="false" customHeight="false" outlineLevel="0" collapsed="false">
      <c r="B3226" s="633" t="n">
        <v>3225</v>
      </c>
      <c r="C3226" s="0" t="n">
        <v>3003</v>
      </c>
      <c r="D3226" s="0" t="n">
        <v>3031</v>
      </c>
    </row>
    <row r="3227" customFormat="false" ht="13.8" hidden="false" customHeight="false" outlineLevel="0" collapsed="false">
      <c r="B3227" s="633" t="n">
        <v>3226</v>
      </c>
      <c r="C3227" s="0" t="n">
        <v>3004</v>
      </c>
      <c r="D3227" s="0" t="n">
        <v>3032</v>
      </c>
    </row>
    <row r="3228" customFormat="false" ht="13.8" hidden="false" customHeight="false" outlineLevel="0" collapsed="false">
      <c r="B3228" s="633" t="n">
        <v>3227</v>
      </c>
      <c r="C3228" s="0" t="n">
        <v>3005</v>
      </c>
      <c r="D3228" s="0" t="n">
        <v>3033</v>
      </c>
    </row>
    <row r="3229" customFormat="false" ht="13.8" hidden="false" customHeight="false" outlineLevel="0" collapsed="false">
      <c r="B3229" s="633" t="n">
        <v>3228</v>
      </c>
      <c r="C3229" s="0" t="n">
        <v>3006</v>
      </c>
      <c r="D3229" s="0" t="n">
        <v>3034</v>
      </c>
    </row>
    <row r="3230" customFormat="false" ht="13.8" hidden="false" customHeight="false" outlineLevel="0" collapsed="false">
      <c r="B3230" s="633" t="n">
        <v>3229</v>
      </c>
      <c r="C3230" s="0" t="n">
        <v>3007</v>
      </c>
      <c r="D3230" s="0" t="n">
        <v>3035</v>
      </c>
    </row>
    <row r="3231" customFormat="false" ht="13.8" hidden="false" customHeight="false" outlineLevel="0" collapsed="false">
      <c r="B3231" s="633" t="n">
        <v>3230</v>
      </c>
      <c r="C3231" s="0" t="n">
        <v>3008</v>
      </c>
      <c r="D3231" s="0" t="n">
        <v>3036</v>
      </c>
    </row>
    <row r="3232" customFormat="false" ht="13.8" hidden="false" customHeight="false" outlineLevel="0" collapsed="false">
      <c r="B3232" s="633" t="n">
        <v>3231</v>
      </c>
      <c r="C3232" s="0" t="n">
        <v>3009</v>
      </c>
      <c r="D3232" s="0" t="n">
        <v>3037</v>
      </c>
    </row>
    <row r="3233" customFormat="false" ht="13.8" hidden="false" customHeight="false" outlineLevel="0" collapsed="false">
      <c r="B3233" s="633" t="n">
        <v>3232</v>
      </c>
      <c r="C3233" s="0" t="n">
        <v>3010</v>
      </c>
      <c r="D3233" s="0" t="n">
        <v>3038</v>
      </c>
    </row>
    <row r="3234" customFormat="false" ht="13.8" hidden="false" customHeight="false" outlineLevel="0" collapsed="false">
      <c r="B3234" s="633" t="n">
        <v>3233</v>
      </c>
      <c r="C3234" s="0" t="n">
        <v>3011</v>
      </c>
      <c r="D3234" s="0" t="n">
        <v>3039</v>
      </c>
    </row>
    <row r="3235" customFormat="false" ht="13.8" hidden="false" customHeight="false" outlineLevel="0" collapsed="false">
      <c r="B3235" s="633" t="n">
        <v>3234</v>
      </c>
      <c r="C3235" s="0" t="n">
        <v>3012</v>
      </c>
      <c r="D3235" s="0" t="n">
        <v>3040</v>
      </c>
    </row>
    <row r="3236" customFormat="false" ht="13.8" hidden="false" customHeight="false" outlineLevel="0" collapsed="false">
      <c r="B3236" s="633" t="n">
        <v>3235</v>
      </c>
      <c r="C3236" s="0" t="n">
        <v>3013</v>
      </c>
      <c r="D3236" s="0" t="n">
        <v>3041</v>
      </c>
    </row>
    <row r="3237" customFormat="false" ht="13.8" hidden="false" customHeight="false" outlineLevel="0" collapsed="false">
      <c r="B3237" s="633" t="n">
        <v>3236</v>
      </c>
      <c r="C3237" s="0" t="n">
        <v>3014</v>
      </c>
      <c r="D3237" s="0" t="n">
        <v>3042</v>
      </c>
    </row>
    <row r="3238" customFormat="false" ht="13.8" hidden="false" customHeight="false" outlineLevel="0" collapsed="false">
      <c r="B3238" s="633" t="n">
        <v>3237</v>
      </c>
      <c r="C3238" s="0" t="n">
        <v>3015</v>
      </c>
      <c r="D3238" s="0" t="n">
        <v>3043</v>
      </c>
    </row>
    <row r="3239" customFormat="false" ht="13.8" hidden="false" customHeight="false" outlineLevel="0" collapsed="false">
      <c r="B3239" s="633" t="n">
        <v>3238</v>
      </c>
      <c r="C3239" s="0" t="n">
        <v>3016</v>
      </c>
      <c r="D3239" s="0" t="n">
        <v>3044</v>
      </c>
    </row>
    <row r="3240" customFormat="false" ht="13.8" hidden="false" customHeight="false" outlineLevel="0" collapsed="false">
      <c r="B3240" s="633" t="n">
        <v>3239</v>
      </c>
      <c r="C3240" s="0" t="n">
        <v>3017</v>
      </c>
      <c r="D3240" s="0" t="n">
        <v>3045</v>
      </c>
    </row>
    <row r="3241" customFormat="false" ht="13.8" hidden="false" customHeight="false" outlineLevel="0" collapsed="false">
      <c r="B3241" s="633" t="n">
        <v>3240</v>
      </c>
      <c r="C3241" s="0" t="n">
        <v>3018</v>
      </c>
      <c r="D3241" s="0" t="n">
        <v>3046</v>
      </c>
    </row>
    <row r="3242" customFormat="false" ht="13.8" hidden="false" customHeight="false" outlineLevel="0" collapsed="false">
      <c r="B3242" s="633" t="n">
        <v>3241</v>
      </c>
      <c r="C3242" s="0" t="n">
        <v>3019</v>
      </c>
      <c r="D3242" s="0" t="n">
        <v>3047</v>
      </c>
    </row>
    <row r="3243" customFormat="false" ht="13.8" hidden="false" customHeight="false" outlineLevel="0" collapsed="false">
      <c r="B3243" s="633" t="n">
        <v>3242</v>
      </c>
      <c r="C3243" s="0" t="n">
        <v>3020</v>
      </c>
      <c r="D3243" s="0" t="n">
        <v>3048</v>
      </c>
    </row>
    <row r="3244" customFormat="false" ht="13.8" hidden="false" customHeight="false" outlineLevel="0" collapsed="false">
      <c r="B3244" s="633" t="n">
        <v>3243</v>
      </c>
      <c r="C3244" s="0" t="n">
        <v>3021</v>
      </c>
      <c r="D3244" s="0" t="n">
        <v>3049</v>
      </c>
    </row>
    <row r="3245" customFormat="false" ht="13.8" hidden="false" customHeight="false" outlineLevel="0" collapsed="false">
      <c r="B3245" s="633" t="n">
        <v>3244</v>
      </c>
      <c r="C3245" s="0" t="n">
        <v>3022</v>
      </c>
      <c r="D3245" s="0" t="n">
        <v>3050</v>
      </c>
    </row>
    <row r="3246" customFormat="false" ht="13.8" hidden="false" customHeight="false" outlineLevel="0" collapsed="false">
      <c r="B3246" s="633" t="n">
        <v>3245</v>
      </c>
      <c r="C3246" s="0" t="n">
        <v>3023</v>
      </c>
      <c r="D3246" s="0" t="n">
        <v>3051</v>
      </c>
    </row>
    <row r="3247" customFormat="false" ht="13.8" hidden="false" customHeight="false" outlineLevel="0" collapsed="false">
      <c r="B3247" s="633" t="n">
        <v>3246</v>
      </c>
      <c r="C3247" s="0" t="n">
        <v>3024</v>
      </c>
      <c r="D3247" s="0" t="n">
        <v>3052</v>
      </c>
    </row>
    <row r="3248" customFormat="false" ht="13.8" hidden="false" customHeight="false" outlineLevel="0" collapsed="false">
      <c r="B3248" s="633" t="n">
        <v>3247</v>
      </c>
      <c r="C3248" s="0" t="n">
        <v>3025</v>
      </c>
      <c r="D3248" s="0" t="n">
        <v>3053</v>
      </c>
    </row>
    <row r="3249" customFormat="false" ht="13.8" hidden="false" customHeight="false" outlineLevel="0" collapsed="false">
      <c r="B3249" s="633" t="n">
        <v>3248</v>
      </c>
      <c r="C3249" s="0" t="n">
        <v>3026</v>
      </c>
      <c r="D3249" s="0" t="n">
        <v>3054</v>
      </c>
    </row>
    <row r="3250" customFormat="false" ht="13.8" hidden="false" customHeight="false" outlineLevel="0" collapsed="false">
      <c r="B3250" s="633" t="n">
        <v>3249</v>
      </c>
      <c r="C3250" s="0" t="n">
        <v>3027</v>
      </c>
      <c r="D3250" s="0" t="n">
        <v>3055</v>
      </c>
    </row>
    <row r="3251" customFormat="false" ht="13.8" hidden="false" customHeight="false" outlineLevel="0" collapsed="false">
      <c r="B3251" s="633" t="n">
        <v>3250</v>
      </c>
      <c r="C3251" s="0" t="n">
        <v>3028</v>
      </c>
      <c r="D3251" s="0" t="n">
        <v>3056</v>
      </c>
    </row>
    <row r="3252" customFormat="false" ht="13.8" hidden="false" customHeight="false" outlineLevel="0" collapsed="false">
      <c r="B3252" s="633" t="n">
        <v>3251</v>
      </c>
      <c r="C3252" s="0" t="n">
        <v>3029</v>
      </c>
      <c r="D3252" s="0" t="n">
        <v>3057</v>
      </c>
    </row>
    <row r="3253" customFormat="false" ht="13.8" hidden="false" customHeight="false" outlineLevel="0" collapsed="false">
      <c r="B3253" s="633" t="n">
        <v>3252</v>
      </c>
      <c r="C3253" s="0" t="n">
        <v>3030</v>
      </c>
      <c r="D3253" s="0" t="n">
        <v>3058</v>
      </c>
    </row>
    <row r="3254" customFormat="false" ht="13.8" hidden="false" customHeight="false" outlineLevel="0" collapsed="false">
      <c r="B3254" s="633" t="n">
        <v>3253</v>
      </c>
      <c r="C3254" s="0" t="n">
        <v>3031</v>
      </c>
      <c r="D3254" s="0" t="n">
        <v>3059</v>
      </c>
    </row>
    <row r="3255" customFormat="false" ht="13.8" hidden="false" customHeight="false" outlineLevel="0" collapsed="false">
      <c r="B3255" s="633" t="n">
        <v>3254</v>
      </c>
      <c r="C3255" s="0" t="n">
        <v>3032</v>
      </c>
      <c r="D3255" s="0" t="n">
        <v>3060</v>
      </c>
    </row>
    <row r="3256" customFormat="false" ht="13.8" hidden="false" customHeight="false" outlineLevel="0" collapsed="false">
      <c r="B3256" s="633" t="n">
        <v>3255</v>
      </c>
      <c r="C3256" s="0" t="n">
        <v>3033</v>
      </c>
      <c r="D3256" s="0" t="n">
        <v>3061</v>
      </c>
    </row>
    <row r="3257" customFormat="false" ht="13.8" hidden="false" customHeight="false" outlineLevel="0" collapsed="false">
      <c r="B3257" s="633" t="n">
        <v>3256</v>
      </c>
      <c r="C3257" s="0" t="n">
        <v>3034</v>
      </c>
      <c r="D3257" s="0" t="n">
        <v>3062</v>
      </c>
    </row>
    <row r="3258" customFormat="false" ht="13.8" hidden="false" customHeight="false" outlineLevel="0" collapsed="false">
      <c r="B3258" s="633" t="n">
        <v>3257</v>
      </c>
      <c r="C3258" s="0" t="n">
        <v>3035</v>
      </c>
      <c r="D3258" s="0" t="n">
        <v>3063</v>
      </c>
    </row>
    <row r="3259" customFormat="false" ht="13.8" hidden="false" customHeight="false" outlineLevel="0" collapsed="false">
      <c r="B3259" s="633" t="n">
        <v>3258</v>
      </c>
      <c r="C3259" s="0" t="n">
        <v>3036</v>
      </c>
      <c r="D3259" s="0" t="n">
        <v>3064</v>
      </c>
    </row>
    <row r="3260" customFormat="false" ht="13.8" hidden="false" customHeight="false" outlineLevel="0" collapsed="false">
      <c r="B3260" s="633" t="n">
        <v>3259</v>
      </c>
      <c r="C3260" s="0" t="n">
        <v>3037</v>
      </c>
      <c r="D3260" s="0" t="n">
        <v>3065</v>
      </c>
    </row>
    <row r="3261" customFormat="false" ht="13.8" hidden="false" customHeight="false" outlineLevel="0" collapsed="false">
      <c r="B3261" s="633" t="n">
        <v>3260</v>
      </c>
      <c r="C3261" s="0" t="n">
        <v>3038</v>
      </c>
      <c r="D3261" s="0" t="n">
        <v>3066</v>
      </c>
    </row>
    <row r="3262" customFormat="false" ht="13.8" hidden="false" customHeight="false" outlineLevel="0" collapsed="false">
      <c r="B3262" s="633" t="n">
        <v>3261</v>
      </c>
      <c r="C3262" s="0" t="n">
        <v>3039</v>
      </c>
      <c r="D3262" s="0" t="n">
        <v>3067</v>
      </c>
    </row>
    <row r="3263" customFormat="false" ht="13.8" hidden="false" customHeight="false" outlineLevel="0" collapsed="false">
      <c r="B3263" s="633" t="n">
        <v>3262</v>
      </c>
      <c r="C3263" s="0" t="n">
        <v>3040</v>
      </c>
      <c r="D3263" s="0" t="n">
        <v>3068</v>
      </c>
    </row>
    <row r="3264" customFormat="false" ht="13.8" hidden="false" customHeight="false" outlineLevel="0" collapsed="false">
      <c r="B3264" s="633" t="n">
        <v>3263</v>
      </c>
      <c r="C3264" s="0" t="n">
        <v>3041</v>
      </c>
      <c r="D3264" s="0" t="n">
        <v>3069</v>
      </c>
    </row>
    <row r="3265" customFormat="false" ht="13.8" hidden="false" customHeight="false" outlineLevel="0" collapsed="false">
      <c r="B3265" s="633" t="n">
        <v>3264</v>
      </c>
      <c r="C3265" s="0" t="n">
        <v>3042</v>
      </c>
      <c r="D3265" s="0" t="n">
        <v>3070</v>
      </c>
    </row>
    <row r="3266" customFormat="false" ht="13.8" hidden="false" customHeight="false" outlineLevel="0" collapsed="false">
      <c r="B3266" s="633" t="n">
        <v>3265</v>
      </c>
      <c r="C3266" s="0" t="n">
        <v>3043</v>
      </c>
      <c r="D3266" s="0" t="n">
        <v>3071</v>
      </c>
    </row>
    <row r="3267" customFormat="false" ht="13.8" hidden="false" customHeight="false" outlineLevel="0" collapsed="false">
      <c r="B3267" s="633" t="n">
        <v>3266</v>
      </c>
      <c r="C3267" s="0" t="n">
        <v>3044</v>
      </c>
      <c r="D3267" s="0" t="n">
        <v>3072</v>
      </c>
    </row>
    <row r="3268" customFormat="false" ht="13.8" hidden="false" customHeight="false" outlineLevel="0" collapsed="false">
      <c r="B3268" s="633" t="n">
        <v>3267</v>
      </c>
      <c r="C3268" s="0" t="n">
        <v>3045</v>
      </c>
      <c r="D3268" s="0" t="n">
        <v>3073</v>
      </c>
    </row>
    <row r="3269" customFormat="false" ht="13.8" hidden="false" customHeight="false" outlineLevel="0" collapsed="false">
      <c r="B3269" s="633" t="n">
        <v>3268</v>
      </c>
      <c r="C3269" s="0" t="n">
        <v>3046</v>
      </c>
      <c r="D3269" s="0" t="n">
        <v>3074</v>
      </c>
    </row>
    <row r="3270" customFormat="false" ht="13.8" hidden="false" customHeight="false" outlineLevel="0" collapsed="false">
      <c r="B3270" s="633" t="n">
        <v>3269</v>
      </c>
      <c r="C3270" s="0" t="n">
        <v>3047</v>
      </c>
      <c r="D3270" s="0" t="n">
        <v>3075</v>
      </c>
    </row>
    <row r="3271" customFormat="false" ht="13.8" hidden="false" customHeight="false" outlineLevel="0" collapsed="false">
      <c r="B3271" s="633" t="n">
        <v>3270</v>
      </c>
      <c r="C3271" s="0" t="n">
        <v>3048</v>
      </c>
      <c r="D3271" s="0" t="n">
        <v>3076</v>
      </c>
    </row>
    <row r="3272" customFormat="false" ht="13.8" hidden="false" customHeight="false" outlineLevel="0" collapsed="false">
      <c r="B3272" s="633" t="n">
        <v>3271</v>
      </c>
      <c r="C3272" s="0" t="n">
        <v>3049</v>
      </c>
      <c r="D3272" s="0" t="n">
        <v>3077</v>
      </c>
    </row>
    <row r="3273" customFormat="false" ht="13.8" hidden="false" customHeight="false" outlineLevel="0" collapsed="false">
      <c r="B3273" s="633" t="n">
        <v>3272</v>
      </c>
      <c r="C3273" s="0" t="n">
        <v>3050</v>
      </c>
      <c r="D3273" s="0" t="n">
        <v>3078</v>
      </c>
    </row>
    <row r="3274" customFormat="false" ht="13.8" hidden="false" customHeight="false" outlineLevel="0" collapsed="false">
      <c r="B3274" s="633" t="n">
        <v>3273</v>
      </c>
      <c r="C3274" s="0" t="n">
        <v>3051</v>
      </c>
      <c r="D3274" s="0" t="n">
        <v>3079</v>
      </c>
    </row>
    <row r="3275" customFormat="false" ht="13.8" hidden="false" customHeight="false" outlineLevel="0" collapsed="false">
      <c r="B3275" s="633" t="n">
        <v>3274</v>
      </c>
      <c r="C3275" s="0" t="n">
        <v>3052</v>
      </c>
      <c r="D3275" s="0" t="n">
        <v>3080</v>
      </c>
    </row>
    <row r="3276" customFormat="false" ht="13.8" hidden="false" customHeight="false" outlineLevel="0" collapsed="false">
      <c r="B3276" s="633" t="n">
        <v>3275</v>
      </c>
      <c r="C3276" s="0" t="n">
        <v>3053</v>
      </c>
      <c r="D3276" s="0" t="n">
        <v>3081</v>
      </c>
    </row>
    <row r="3277" customFormat="false" ht="13.8" hidden="false" customHeight="false" outlineLevel="0" collapsed="false">
      <c r="B3277" s="633" t="n">
        <v>3276</v>
      </c>
      <c r="C3277" s="0" t="n">
        <v>3054</v>
      </c>
      <c r="D3277" s="0" t="n">
        <v>3082</v>
      </c>
    </row>
    <row r="3278" customFormat="false" ht="13.8" hidden="false" customHeight="false" outlineLevel="0" collapsed="false">
      <c r="B3278" s="633" t="n">
        <v>3277</v>
      </c>
      <c r="C3278" s="0" t="n">
        <v>3055</v>
      </c>
      <c r="D3278" s="0" t="n">
        <v>3083</v>
      </c>
    </row>
    <row r="3279" customFormat="false" ht="13.8" hidden="false" customHeight="false" outlineLevel="0" collapsed="false">
      <c r="B3279" s="633" t="n">
        <v>3278</v>
      </c>
      <c r="C3279" s="0" t="n">
        <v>3056</v>
      </c>
      <c r="D3279" s="0" t="n">
        <v>3084</v>
      </c>
    </row>
    <row r="3280" customFormat="false" ht="13.8" hidden="false" customHeight="false" outlineLevel="0" collapsed="false">
      <c r="B3280" s="633" t="n">
        <v>3279</v>
      </c>
      <c r="C3280" s="0" t="n">
        <v>3057</v>
      </c>
      <c r="D3280" s="0" t="n">
        <v>3085</v>
      </c>
    </row>
    <row r="3281" customFormat="false" ht="13.8" hidden="false" customHeight="false" outlineLevel="0" collapsed="false">
      <c r="B3281" s="633" t="n">
        <v>3280</v>
      </c>
      <c r="C3281" s="0" t="n">
        <v>3058</v>
      </c>
      <c r="D3281" s="0" t="n">
        <v>3086</v>
      </c>
    </row>
    <row r="3282" customFormat="false" ht="13.8" hidden="false" customHeight="false" outlineLevel="0" collapsed="false">
      <c r="B3282" s="633" t="n">
        <v>3281</v>
      </c>
      <c r="C3282" s="0" t="n">
        <v>3059</v>
      </c>
      <c r="D3282" s="0" t="n">
        <v>3087</v>
      </c>
    </row>
    <row r="3283" customFormat="false" ht="13.8" hidden="false" customHeight="false" outlineLevel="0" collapsed="false">
      <c r="B3283" s="633" t="n">
        <v>3282</v>
      </c>
      <c r="C3283" s="0" t="n">
        <v>3060</v>
      </c>
      <c r="D3283" s="0" t="n">
        <v>3088</v>
      </c>
    </row>
    <row r="3284" customFormat="false" ht="13.8" hidden="false" customHeight="false" outlineLevel="0" collapsed="false">
      <c r="B3284" s="633" t="n">
        <v>3283</v>
      </c>
      <c r="C3284" s="0" t="n">
        <v>3061</v>
      </c>
      <c r="D3284" s="0" t="n">
        <v>3089</v>
      </c>
    </row>
    <row r="3285" customFormat="false" ht="13.8" hidden="false" customHeight="false" outlineLevel="0" collapsed="false">
      <c r="B3285" s="633" t="n">
        <v>3284</v>
      </c>
      <c r="C3285" s="0" t="n">
        <v>3062</v>
      </c>
      <c r="D3285" s="0" t="n">
        <v>3090</v>
      </c>
    </row>
    <row r="3286" customFormat="false" ht="13.8" hidden="false" customHeight="false" outlineLevel="0" collapsed="false">
      <c r="B3286" s="633" t="n">
        <v>3285</v>
      </c>
      <c r="C3286" s="0" t="n">
        <v>3063</v>
      </c>
      <c r="D3286" s="0" t="n">
        <v>3091</v>
      </c>
    </row>
    <row r="3287" customFormat="false" ht="13.8" hidden="false" customHeight="false" outlineLevel="0" collapsed="false">
      <c r="B3287" s="633" t="n">
        <v>3286</v>
      </c>
      <c r="C3287" s="0" t="n">
        <v>3064</v>
      </c>
      <c r="D3287" s="0" t="n">
        <v>3092</v>
      </c>
    </row>
    <row r="3288" customFormat="false" ht="13.8" hidden="false" customHeight="false" outlineLevel="0" collapsed="false">
      <c r="B3288" s="633" t="n">
        <v>3287</v>
      </c>
      <c r="C3288" s="0" t="n">
        <v>3065</v>
      </c>
      <c r="D3288" s="0" t="n">
        <v>3093</v>
      </c>
    </row>
    <row r="3289" customFormat="false" ht="13.8" hidden="false" customHeight="false" outlineLevel="0" collapsed="false">
      <c r="B3289" s="633" t="n">
        <v>3288</v>
      </c>
      <c r="C3289" s="0" t="n">
        <v>3066</v>
      </c>
      <c r="D3289" s="0" t="n">
        <v>3094</v>
      </c>
    </row>
    <row r="3290" customFormat="false" ht="13.8" hidden="false" customHeight="false" outlineLevel="0" collapsed="false">
      <c r="B3290" s="633" t="n">
        <v>3289</v>
      </c>
      <c r="C3290" s="0" t="n">
        <v>3067</v>
      </c>
      <c r="D3290" s="0" t="n">
        <v>3095</v>
      </c>
    </row>
    <row r="3291" customFormat="false" ht="13.8" hidden="false" customHeight="false" outlineLevel="0" collapsed="false">
      <c r="B3291" s="633" t="n">
        <v>3290</v>
      </c>
      <c r="C3291" s="0" t="n">
        <v>3068</v>
      </c>
      <c r="D3291" s="0" t="n">
        <v>3096</v>
      </c>
    </row>
    <row r="3292" customFormat="false" ht="13.8" hidden="false" customHeight="false" outlineLevel="0" collapsed="false">
      <c r="B3292" s="633" t="n">
        <v>3291</v>
      </c>
      <c r="C3292" s="0" t="n">
        <v>3069</v>
      </c>
      <c r="D3292" s="0" t="n">
        <v>3097</v>
      </c>
    </row>
    <row r="3293" customFormat="false" ht="13.8" hidden="false" customHeight="false" outlineLevel="0" collapsed="false">
      <c r="B3293" s="633" t="n">
        <v>3292</v>
      </c>
      <c r="C3293" s="0" t="n">
        <v>3070</v>
      </c>
      <c r="D3293" s="0" t="n">
        <v>3098</v>
      </c>
    </row>
    <row r="3294" customFormat="false" ht="13.8" hidden="false" customHeight="false" outlineLevel="0" collapsed="false">
      <c r="B3294" s="633" t="n">
        <v>3293</v>
      </c>
      <c r="C3294" s="0" t="n">
        <v>3071</v>
      </c>
      <c r="D3294" s="0" t="n">
        <v>3099</v>
      </c>
    </row>
    <row r="3295" customFormat="false" ht="13.8" hidden="false" customHeight="false" outlineLevel="0" collapsed="false">
      <c r="B3295" s="633" t="n">
        <v>3294</v>
      </c>
      <c r="C3295" s="0" t="n">
        <v>3072</v>
      </c>
      <c r="D3295" s="0" t="n">
        <v>3100</v>
      </c>
    </row>
    <row r="3296" customFormat="false" ht="13.8" hidden="false" customHeight="false" outlineLevel="0" collapsed="false">
      <c r="B3296" s="633" t="n">
        <v>3295</v>
      </c>
      <c r="C3296" s="0" t="n">
        <v>3073</v>
      </c>
      <c r="D3296" s="0" t="n">
        <v>3101</v>
      </c>
    </row>
    <row r="3297" customFormat="false" ht="13.8" hidden="false" customHeight="false" outlineLevel="0" collapsed="false">
      <c r="B3297" s="633" t="n">
        <v>3296</v>
      </c>
      <c r="C3297" s="0" t="n">
        <v>3074</v>
      </c>
      <c r="D3297" s="0" t="n">
        <v>3102</v>
      </c>
    </row>
    <row r="3298" customFormat="false" ht="13.8" hidden="false" customHeight="false" outlineLevel="0" collapsed="false">
      <c r="B3298" s="633" t="n">
        <v>3297</v>
      </c>
      <c r="C3298" s="0" t="n">
        <v>3075</v>
      </c>
      <c r="D3298" s="0" t="n">
        <v>3103</v>
      </c>
    </row>
    <row r="3299" customFormat="false" ht="13.8" hidden="false" customHeight="false" outlineLevel="0" collapsed="false">
      <c r="B3299" s="633" t="n">
        <v>3298</v>
      </c>
      <c r="C3299" s="0" t="n">
        <v>3076</v>
      </c>
      <c r="D3299" s="0" t="n">
        <v>3104</v>
      </c>
    </row>
    <row r="3300" customFormat="false" ht="13.8" hidden="false" customHeight="false" outlineLevel="0" collapsed="false">
      <c r="B3300" s="633" t="n">
        <v>3299</v>
      </c>
      <c r="C3300" s="0" t="n">
        <v>3077</v>
      </c>
      <c r="D3300" s="0" t="n">
        <v>3105</v>
      </c>
    </row>
    <row r="3301" customFormat="false" ht="13.8" hidden="false" customHeight="false" outlineLevel="0" collapsed="false">
      <c r="B3301" s="633" t="n">
        <v>3300</v>
      </c>
      <c r="C3301" s="0" t="n">
        <v>3078</v>
      </c>
      <c r="D3301" s="0" t="n">
        <v>3106</v>
      </c>
    </row>
    <row r="3302" customFormat="false" ht="13.8" hidden="false" customHeight="false" outlineLevel="0" collapsed="false">
      <c r="B3302" s="633" t="n">
        <v>3301</v>
      </c>
      <c r="C3302" s="0" t="n">
        <v>3079</v>
      </c>
      <c r="D3302" s="0" t="n">
        <v>3107</v>
      </c>
    </row>
    <row r="3303" customFormat="false" ht="13.8" hidden="false" customHeight="false" outlineLevel="0" collapsed="false">
      <c r="B3303" s="633" t="n">
        <v>3302</v>
      </c>
      <c r="C3303" s="0" t="n">
        <v>3080</v>
      </c>
      <c r="D3303" s="0" t="n">
        <v>3108</v>
      </c>
    </row>
    <row r="3304" customFormat="false" ht="13.8" hidden="false" customHeight="false" outlineLevel="0" collapsed="false">
      <c r="B3304" s="633" t="n">
        <v>3303</v>
      </c>
      <c r="C3304" s="0" t="n">
        <v>3081</v>
      </c>
      <c r="D3304" s="0" t="n">
        <v>3109</v>
      </c>
    </row>
    <row r="3305" customFormat="false" ht="13.8" hidden="false" customHeight="false" outlineLevel="0" collapsed="false">
      <c r="B3305" s="633" t="n">
        <v>3304</v>
      </c>
      <c r="C3305" s="0" t="n">
        <v>3082</v>
      </c>
      <c r="D3305" s="0" t="n">
        <v>3110</v>
      </c>
    </row>
    <row r="3306" customFormat="false" ht="13.8" hidden="false" customHeight="false" outlineLevel="0" collapsed="false">
      <c r="B3306" s="633" t="n">
        <v>3305</v>
      </c>
      <c r="C3306" s="0" t="n">
        <v>3083</v>
      </c>
      <c r="D3306" s="0" t="n">
        <v>3111</v>
      </c>
    </row>
    <row r="3307" customFormat="false" ht="13.8" hidden="false" customHeight="false" outlineLevel="0" collapsed="false">
      <c r="B3307" s="633" t="n">
        <v>3306</v>
      </c>
      <c r="C3307" s="0" t="n">
        <v>3084</v>
      </c>
      <c r="D3307" s="0" t="n">
        <v>3112</v>
      </c>
    </row>
    <row r="3308" customFormat="false" ht="13.8" hidden="false" customHeight="false" outlineLevel="0" collapsed="false">
      <c r="B3308" s="633" t="n">
        <v>3307</v>
      </c>
      <c r="C3308" s="0" t="n">
        <v>3085</v>
      </c>
      <c r="D3308" s="0" t="n">
        <v>3113</v>
      </c>
    </row>
    <row r="3309" customFormat="false" ht="13.8" hidden="false" customHeight="false" outlineLevel="0" collapsed="false">
      <c r="B3309" s="633" t="n">
        <v>3308</v>
      </c>
      <c r="C3309" s="0" t="n">
        <v>3086</v>
      </c>
      <c r="D3309" s="0" t="n">
        <v>3114</v>
      </c>
    </row>
    <row r="3310" customFormat="false" ht="13.8" hidden="false" customHeight="false" outlineLevel="0" collapsed="false">
      <c r="B3310" s="633" t="n">
        <v>3309</v>
      </c>
      <c r="C3310" s="0" t="n">
        <v>3087</v>
      </c>
      <c r="D3310" s="0" t="n">
        <v>3115</v>
      </c>
    </row>
    <row r="3311" customFormat="false" ht="13.8" hidden="false" customHeight="false" outlineLevel="0" collapsed="false">
      <c r="B3311" s="633" t="n">
        <v>3310</v>
      </c>
      <c r="C3311" s="0" t="n">
        <v>3088</v>
      </c>
      <c r="D3311" s="0" t="n">
        <v>3116</v>
      </c>
    </row>
    <row r="3312" customFormat="false" ht="13.8" hidden="false" customHeight="false" outlineLevel="0" collapsed="false">
      <c r="B3312" s="633" t="n">
        <v>3311</v>
      </c>
      <c r="C3312" s="0" t="n">
        <v>3089</v>
      </c>
      <c r="D3312" s="0" t="n">
        <v>3117</v>
      </c>
    </row>
    <row r="3313" customFormat="false" ht="13.8" hidden="false" customHeight="false" outlineLevel="0" collapsed="false">
      <c r="B3313" s="633" t="n">
        <v>3312</v>
      </c>
      <c r="C3313" s="0" t="n">
        <v>3090</v>
      </c>
      <c r="D3313" s="0" t="n">
        <v>3118</v>
      </c>
    </row>
    <row r="3314" customFormat="false" ht="13.8" hidden="false" customHeight="false" outlineLevel="0" collapsed="false">
      <c r="B3314" s="633" t="n">
        <v>3313</v>
      </c>
      <c r="C3314" s="0" t="n">
        <v>3091</v>
      </c>
      <c r="D3314" s="0" t="n">
        <v>3119</v>
      </c>
    </row>
    <row r="3315" customFormat="false" ht="13.8" hidden="false" customHeight="false" outlineLevel="0" collapsed="false">
      <c r="B3315" s="633" t="n">
        <v>3314</v>
      </c>
      <c r="C3315" s="0" t="n">
        <v>3092</v>
      </c>
      <c r="D3315" s="0" t="n">
        <v>3120</v>
      </c>
    </row>
    <row r="3316" customFormat="false" ht="13.8" hidden="false" customHeight="false" outlineLevel="0" collapsed="false">
      <c r="B3316" s="633" t="n">
        <v>3315</v>
      </c>
      <c r="C3316" s="0" t="n">
        <v>3093</v>
      </c>
      <c r="D3316" s="0" t="n">
        <v>3121</v>
      </c>
    </row>
    <row r="3317" customFormat="false" ht="13.8" hidden="false" customHeight="false" outlineLevel="0" collapsed="false">
      <c r="B3317" s="633" t="n">
        <v>3316</v>
      </c>
      <c r="C3317" s="0" t="n">
        <v>3094</v>
      </c>
      <c r="D3317" s="0" t="n">
        <v>3122</v>
      </c>
    </row>
    <row r="3318" customFormat="false" ht="13.8" hidden="false" customHeight="false" outlineLevel="0" collapsed="false">
      <c r="B3318" s="633" t="n">
        <v>3317</v>
      </c>
      <c r="C3318" s="0" t="n">
        <v>3095</v>
      </c>
      <c r="D3318" s="0" t="n">
        <v>3123</v>
      </c>
    </row>
    <row r="3319" customFormat="false" ht="13.8" hidden="false" customHeight="false" outlineLevel="0" collapsed="false">
      <c r="B3319" s="633" t="n">
        <v>3318</v>
      </c>
      <c r="C3319" s="0" t="n">
        <v>3096</v>
      </c>
      <c r="D3319" s="0" t="n">
        <v>3124</v>
      </c>
    </row>
    <row r="3320" customFormat="false" ht="13.8" hidden="false" customHeight="false" outlineLevel="0" collapsed="false">
      <c r="B3320" s="633" t="n">
        <v>3319</v>
      </c>
      <c r="C3320" s="0" t="n">
        <v>3097</v>
      </c>
      <c r="D3320" s="0" t="n">
        <v>3125</v>
      </c>
    </row>
    <row r="3321" customFormat="false" ht="13.8" hidden="false" customHeight="false" outlineLevel="0" collapsed="false">
      <c r="B3321" s="633" t="n">
        <v>3320</v>
      </c>
      <c r="C3321" s="0" t="n">
        <v>3098</v>
      </c>
      <c r="D3321" s="0" t="n">
        <v>3126</v>
      </c>
    </row>
    <row r="3322" customFormat="false" ht="13.8" hidden="false" customHeight="false" outlineLevel="0" collapsed="false">
      <c r="B3322" s="633" t="n">
        <v>3321</v>
      </c>
      <c r="C3322" s="0" t="n">
        <v>3099</v>
      </c>
      <c r="D3322" s="0" t="n">
        <v>3127</v>
      </c>
    </row>
    <row r="3323" customFormat="false" ht="13.8" hidden="false" customHeight="false" outlineLevel="0" collapsed="false">
      <c r="B3323" s="633" t="n">
        <v>3322</v>
      </c>
      <c r="C3323" s="0" t="n">
        <v>3100</v>
      </c>
      <c r="D3323" s="0" t="n">
        <v>3128</v>
      </c>
    </row>
    <row r="3324" customFormat="false" ht="13.8" hidden="false" customHeight="false" outlineLevel="0" collapsed="false">
      <c r="B3324" s="633" t="n">
        <v>3323</v>
      </c>
      <c r="C3324" s="0" t="n">
        <v>3101</v>
      </c>
      <c r="D3324" s="0" t="n">
        <v>3129</v>
      </c>
    </row>
    <row r="3325" customFormat="false" ht="13.8" hidden="false" customHeight="false" outlineLevel="0" collapsed="false">
      <c r="B3325" s="633" t="n">
        <v>3324</v>
      </c>
      <c r="C3325" s="0" t="n">
        <v>3102</v>
      </c>
      <c r="D3325" s="0" t="n">
        <v>3130</v>
      </c>
    </row>
    <row r="3326" customFormat="false" ht="13.8" hidden="false" customHeight="false" outlineLevel="0" collapsed="false">
      <c r="B3326" s="633" t="n">
        <v>3325</v>
      </c>
      <c r="C3326" s="0" t="n">
        <v>3103</v>
      </c>
      <c r="D3326" s="0" t="n">
        <v>3131</v>
      </c>
    </row>
    <row r="3327" customFormat="false" ht="13.8" hidden="false" customHeight="false" outlineLevel="0" collapsed="false">
      <c r="B3327" s="633" t="n">
        <v>3326</v>
      </c>
      <c r="C3327" s="0" t="n">
        <v>3104</v>
      </c>
      <c r="D3327" s="0" t="n">
        <v>3132</v>
      </c>
    </row>
    <row r="3328" customFormat="false" ht="13.8" hidden="false" customHeight="false" outlineLevel="0" collapsed="false">
      <c r="B3328" s="633" t="n">
        <v>3327</v>
      </c>
      <c r="C3328" s="0" t="n">
        <v>3105</v>
      </c>
      <c r="D3328" s="0" t="n">
        <v>3133</v>
      </c>
    </row>
    <row r="3329" customFormat="false" ht="13.8" hidden="false" customHeight="false" outlineLevel="0" collapsed="false">
      <c r="B3329" s="633" t="n">
        <v>3328</v>
      </c>
      <c r="C3329" s="0" t="n">
        <v>3106</v>
      </c>
      <c r="D3329" s="0" t="n">
        <v>3134</v>
      </c>
    </row>
    <row r="3330" customFormat="false" ht="13.8" hidden="false" customHeight="false" outlineLevel="0" collapsed="false">
      <c r="B3330" s="633" t="n">
        <v>3329</v>
      </c>
      <c r="C3330" s="0" t="n">
        <v>3107</v>
      </c>
      <c r="D3330" s="0" t="n">
        <v>3135</v>
      </c>
    </row>
    <row r="3331" customFormat="false" ht="13.8" hidden="false" customHeight="false" outlineLevel="0" collapsed="false">
      <c r="B3331" s="633" t="n">
        <v>3330</v>
      </c>
      <c r="C3331" s="0" t="n">
        <v>3108</v>
      </c>
      <c r="D3331" s="0" t="n">
        <v>3136</v>
      </c>
    </row>
    <row r="3332" customFormat="false" ht="13.8" hidden="false" customHeight="false" outlineLevel="0" collapsed="false">
      <c r="B3332" s="633" t="n">
        <v>3331</v>
      </c>
      <c r="C3332" s="0" t="n">
        <v>3109</v>
      </c>
      <c r="D3332" s="0" t="n">
        <v>3137</v>
      </c>
    </row>
    <row r="3333" customFormat="false" ht="13.8" hidden="false" customHeight="false" outlineLevel="0" collapsed="false">
      <c r="B3333" s="633" t="n">
        <v>3332</v>
      </c>
      <c r="C3333" s="0" t="n">
        <v>3110</v>
      </c>
      <c r="D3333" s="0" t="n">
        <v>3138</v>
      </c>
    </row>
    <row r="3334" customFormat="false" ht="13.8" hidden="false" customHeight="false" outlineLevel="0" collapsed="false">
      <c r="B3334" s="633" t="n">
        <v>3333</v>
      </c>
      <c r="C3334" s="0" t="n">
        <v>3111</v>
      </c>
      <c r="D3334" s="0" t="n">
        <v>3139</v>
      </c>
    </row>
    <row r="3335" customFormat="false" ht="13.8" hidden="false" customHeight="false" outlineLevel="0" collapsed="false">
      <c r="B3335" s="633" t="n">
        <v>3334</v>
      </c>
      <c r="C3335" s="0" t="n">
        <v>3112</v>
      </c>
      <c r="D3335" s="0" t="n">
        <v>3140</v>
      </c>
    </row>
    <row r="3336" customFormat="false" ht="13.8" hidden="false" customHeight="false" outlineLevel="0" collapsed="false">
      <c r="B3336" s="633" t="n">
        <v>3335</v>
      </c>
      <c r="C3336" s="0" t="n">
        <v>3113</v>
      </c>
      <c r="D3336" s="0" t="n">
        <v>3141</v>
      </c>
    </row>
    <row r="3337" customFormat="false" ht="13.8" hidden="false" customHeight="false" outlineLevel="0" collapsed="false">
      <c r="B3337" s="633" t="n">
        <v>3336</v>
      </c>
      <c r="C3337" s="0" t="n">
        <v>3114</v>
      </c>
      <c r="D3337" s="0" t="n">
        <v>3142</v>
      </c>
    </row>
    <row r="3338" customFormat="false" ht="13.8" hidden="false" customHeight="false" outlineLevel="0" collapsed="false">
      <c r="B3338" s="633" t="n">
        <v>3337</v>
      </c>
      <c r="C3338" s="0" t="n">
        <v>3115</v>
      </c>
      <c r="D3338" s="0" t="n">
        <v>3143</v>
      </c>
    </row>
    <row r="3339" customFormat="false" ht="13.8" hidden="false" customHeight="false" outlineLevel="0" collapsed="false">
      <c r="B3339" s="633" t="n">
        <v>3338</v>
      </c>
      <c r="C3339" s="0" t="n">
        <v>3116</v>
      </c>
      <c r="D3339" s="0" t="n">
        <v>3144</v>
      </c>
    </row>
    <row r="3340" customFormat="false" ht="13.8" hidden="false" customHeight="false" outlineLevel="0" collapsed="false">
      <c r="B3340" s="633" t="n">
        <v>3339</v>
      </c>
      <c r="C3340" s="0" t="n">
        <v>3117</v>
      </c>
      <c r="D3340" s="0" t="n">
        <v>3145</v>
      </c>
    </row>
    <row r="3341" customFormat="false" ht="13.8" hidden="false" customHeight="false" outlineLevel="0" collapsed="false">
      <c r="B3341" s="633" t="n">
        <v>3340</v>
      </c>
      <c r="C3341" s="0" t="n">
        <v>3118</v>
      </c>
      <c r="D3341" s="0" t="n">
        <v>3146</v>
      </c>
    </row>
    <row r="3342" customFormat="false" ht="13.8" hidden="false" customHeight="false" outlineLevel="0" collapsed="false">
      <c r="B3342" s="633" t="n">
        <v>3341</v>
      </c>
      <c r="C3342" s="0" t="n">
        <v>3119</v>
      </c>
      <c r="D3342" s="0" t="n">
        <v>3147</v>
      </c>
    </row>
    <row r="3343" customFormat="false" ht="13.8" hidden="false" customHeight="false" outlineLevel="0" collapsed="false">
      <c r="B3343" s="633" t="n">
        <v>3342</v>
      </c>
      <c r="C3343" s="0" t="n">
        <v>3120</v>
      </c>
      <c r="D3343" s="0" t="n">
        <v>3148</v>
      </c>
    </row>
    <row r="3344" customFormat="false" ht="13.8" hidden="false" customHeight="false" outlineLevel="0" collapsed="false">
      <c r="B3344" s="633" t="n">
        <v>3343</v>
      </c>
      <c r="C3344" s="0" t="n">
        <v>3121</v>
      </c>
      <c r="D3344" s="0" t="n">
        <v>3149</v>
      </c>
    </row>
    <row r="3345" customFormat="false" ht="13.8" hidden="false" customHeight="false" outlineLevel="0" collapsed="false">
      <c r="B3345" s="633" t="n">
        <v>3344</v>
      </c>
      <c r="C3345" s="0" t="n">
        <v>3122</v>
      </c>
      <c r="D3345" s="0" t="n">
        <v>3150</v>
      </c>
    </row>
    <row r="3346" customFormat="false" ht="13.8" hidden="false" customHeight="false" outlineLevel="0" collapsed="false">
      <c r="B3346" s="633" t="n">
        <v>3345</v>
      </c>
      <c r="C3346" s="0" t="n">
        <v>3123</v>
      </c>
      <c r="D3346" s="0" t="n">
        <v>3151</v>
      </c>
    </row>
    <row r="3347" customFormat="false" ht="13.8" hidden="false" customHeight="false" outlineLevel="0" collapsed="false">
      <c r="B3347" s="633" t="n">
        <v>3346</v>
      </c>
      <c r="C3347" s="0" t="n">
        <v>3124</v>
      </c>
      <c r="D3347" s="0" t="n">
        <v>3152</v>
      </c>
    </row>
    <row r="3348" customFormat="false" ht="13.8" hidden="false" customHeight="false" outlineLevel="0" collapsed="false">
      <c r="B3348" s="633" t="n">
        <v>3347</v>
      </c>
      <c r="C3348" s="0" t="n">
        <v>3125</v>
      </c>
      <c r="D3348" s="0" t="n">
        <v>3153</v>
      </c>
    </row>
    <row r="3349" customFormat="false" ht="13.8" hidden="false" customHeight="false" outlineLevel="0" collapsed="false">
      <c r="B3349" s="633" t="n">
        <v>3348</v>
      </c>
      <c r="C3349" s="0" t="n">
        <v>3126</v>
      </c>
      <c r="D3349" s="0" t="n">
        <v>3154</v>
      </c>
    </row>
    <row r="3350" customFormat="false" ht="13.8" hidden="false" customHeight="false" outlineLevel="0" collapsed="false">
      <c r="B3350" s="633" t="n">
        <v>3349</v>
      </c>
      <c r="C3350" s="0" t="n">
        <v>3127</v>
      </c>
      <c r="D3350" s="0" t="n">
        <v>3155</v>
      </c>
    </row>
    <row r="3351" customFormat="false" ht="13.8" hidden="false" customHeight="false" outlineLevel="0" collapsed="false">
      <c r="B3351" s="633" t="n">
        <v>3350</v>
      </c>
      <c r="C3351" s="0" t="n">
        <v>3128</v>
      </c>
      <c r="D3351" s="0" t="n">
        <v>3156</v>
      </c>
    </row>
    <row r="3352" customFormat="false" ht="13.8" hidden="false" customHeight="false" outlineLevel="0" collapsed="false">
      <c r="B3352" s="633" t="n">
        <v>3351</v>
      </c>
      <c r="C3352" s="0" t="n">
        <v>3129</v>
      </c>
      <c r="D3352" s="0" t="n">
        <v>3157</v>
      </c>
    </row>
    <row r="3353" customFormat="false" ht="13.8" hidden="false" customHeight="false" outlineLevel="0" collapsed="false">
      <c r="B3353" s="633" t="n">
        <v>3352</v>
      </c>
      <c r="C3353" s="0" t="n">
        <v>3130</v>
      </c>
      <c r="D3353" s="0" t="n">
        <v>3158</v>
      </c>
    </row>
    <row r="3354" customFormat="false" ht="13.8" hidden="false" customHeight="false" outlineLevel="0" collapsed="false">
      <c r="B3354" s="633" t="n">
        <v>3353</v>
      </c>
      <c r="C3354" s="0" t="n">
        <v>3131</v>
      </c>
      <c r="D3354" s="0" t="n">
        <v>3159</v>
      </c>
    </row>
    <row r="3355" customFormat="false" ht="13.8" hidden="false" customHeight="false" outlineLevel="0" collapsed="false">
      <c r="B3355" s="633" t="n">
        <v>3354</v>
      </c>
      <c r="C3355" s="0" t="n">
        <v>3132</v>
      </c>
      <c r="D3355" s="0" t="n">
        <v>3160</v>
      </c>
    </row>
    <row r="3356" customFormat="false" ht="13.8" hidden="false" customHeight="false" outlineLevel="0" collapsed="false">
      <c r="B3356" s="633" t="n">
        <v>3355</v>
      </c>
      <c r="C3356" s="0" t="n">
        <v>3133</v>
      </c>
      <c r="D3356" s="0" t="n">
        <v>3161</v>
      </c>
    </row>
    <row r="3357" customFormat="false" ht="13.8" hidden="false" customHeight="false" outlineLevel="0" collapsed="false">
      <c r="B3357" s="633" t="n">
        <v>3356</v>
      </c>
      <c r="C3357" s="0" t="n">
        <v>3134</v>
      </c>
      <c r="D3357" s="0" t="n">
        <v>3162</v>
      </c>
    </row>
    <row r="3358" customFormat="false" ht="13.8" hidden="false" customHeight="false" outlineLevel="0" collapsed="false">
      <c r="B3358" s="633" t="n">
        <v>3357</v>
      </c>
      <c r="C3358" s="0" t="n">
        <v>3135</v>
      </c>
      <c r="D3358" s="0" t="n">
        <v>3163</v>
      </c>
    </row>
    <row r="3359" customFormat="false" ht="13.8" hidden="false" customHeight="false" outlineLevel="0" collapsed="false">
      <c r="B3359" s="633" t="n">
        <v>3358</v>
      </c>
      <c r="C3359" s="0" t="n">
        <v>3136</v>
      </c>
      <c r="D3359" s="0" t="n">
        <v>3164</v>
      </c>
    </row>
    <row r="3360" customFormat="false" ht="13.8" hidden="false" customHeight="false" outlineLevel="0" collapsed="false">
      <c r="B3360" s="633" t="n">
        <v>3359</v>
      </c>
      <c r="C3360" s="0" t="n">
        <v>3137</v>
      </c>
      <c r="D3360" s="0" t="n">
        <v>3165</v>
      </c>
    </row>
    <row r="3361" customFormat="false" ht="13.8" hidden="false" customHeight="false" outlineLevel="0" collapsed="false">
      <c r="B3361" s="633" t="n">
        <v>3360</v>
      </c>
      <c r="C3361" s="0" t="n">
        <v>3138</v>
      </c>
      <c r="D3361" s="0" t="n">
        <v>3166</v>
      </c>
    </row>
    <row r="3362" customFormat="false" ht="13.8" hidden="false" customHeight="false" outlineLevel="0" collapsed="false">
      <c r="B3362" s="633" t="n">
        <v>3361</v>
      </c>
      <c r="C3362" s="0" t="n">
        <v>3139</v>
      </c>
      <c r="D3362" s="0" t="n">
        <v>3167</v>
      </c>
    </row>
    <row r="3363" customFormat="false" ht="13.8" hidden="false" customHeight="false" outlineLevel="0" collapsed="false">
      <c r="B3363" s="633" t="n">
        <v>3362</v>
      </c>
      <c r="C3363" s="0" t="n">
        <v>3140</v>
      </c>
      <c r="D3363" s="0" t="n">
        <v>3168</v>
      </c>
    </row>
    <row r="3364" customFormat="false" ht="13.8" hidden="false" customHeight="false" outlineLevel="0" collapsed="false">
      <c r="B3364" s="633" t="n">
        <v>3363</v>
      </c>
      <c r="C3364" s="0" t="n">
        <v>3141</v>
      </c>
      <c r="D3364" s="0" t="n">
        <v>3169</v>
      </c>
    </row>
    <row r="3365" customFormat="false" ht="13.8" hidden="false" customHeight="false" outlineLevel="0" collapsed="false">
      <c r="B3365" s="633" t="n">
        <v>3364</v>
      </c>
      <c r="C3365" s="0" t="n">
        <v>3142</v>
      </c>
      <c r="D3365" s="0" t="n">
        <v>3170</v>
      </c>
    </row>
    <row r="3366" customFormat="false" ht="13.8" hidden="false" customHeight="false" outlineLevel="0" collapsed="false">
      <c r="B3366" s="633" t="n">
        <v>3365</v>
      </c>
      <c r="C3366" s="0" t="n">
        <v>3143</v>
      </c>
      <c r="D3366" s="0" t="n">
        <v>3171</v>
      </c>
    </row>
    <row r="3367" customFormat="false" ht="13.8" hidden="false" customHeight="false" outlineLevel="0" collapsed="false">
      <c r="B3367" s="633" t="n">
        <v>3366</v>
      </c>
      <c r="C3367" s="0" t="n">
        <v>3144</v>
      </c>
      <c r="D3367" s="0" t="n">
        <v>3172</v>
      </c>
    </row>
    <row r="3368" customFormat="false" ht="13.8" hidden="false" customHeight="false" outlineLevel="0" collapsed="false">
      <c r="B3368" s="633" t="n">
        <v>3367</v>
      </c>
      <c r="C3368" s="0" t="n">
        <v>3145</v>
      </c>
      <c r="D3368" s="0" t="n">
        <v>3173</v>
      </c>
    </row>
    <row r="3369" customFormat="false" ht="13.8" hidden="false" customHeight="false" outlineLevel="0" collapsed="false">
      <c r="B3369" s="633" t="n">
        <v>3368</v>
      </c>
      <c r="C3369" s="0" t="n">
        <v>3146</v>
      </c>
      <c r="D3369" s="0" t="n">
        <v>3174</v>
      </c>
    </row>
    <row r="3370" customFormat="false" ht="13.8" hidden="false" customHeight="false" outlineLevel="0" collapsed="false">
      <c r="B3370" s="633" t="n">
        <v>3369</v>
      </c>
      <c r="C3370" s="0" t="n">
        <v>3147</v>
      </c>
      <c r="D3370" s="0" t="n">
        <v>3175</v>
      </c>
    </row>
    <row r="3371" customFormat="false" ht="13.8" hidden="false" customHeight="false" outlineLevel="0" collapsed="false">
      <c r="B3371" s="633" t="n">
        <v>3370</v>
      </c>
      <c r="C3371" s="0" t="n">
        <v>3148</v>
      </c>
      <c r="D3371" s="0" t="n">
        <v>3176</v>
      </c>
    </row>
    <row r="3372" customFormat="false" ht="13.8" hidden="false" customHeight="false" outlineLevel="0" collapsed="false">
      <c r="B3372" s="633" t="n">
        <v>3371</v>
      </c>
      <c r="C3372" s="0" t="n">
        <v>3149</v>
      </c>
      <c r="D3372" s="0" t="n">
        <v>3177</v>
      </c>
    </row>
    <row r="3373" customFormat="false" ht="13.8" hidden="false" customHeight="false" outlineLevel="0" collapsed="false">
      <c r="B3373" s="633" t="n">
        <v>3372</v>
      </c>
      <c r="C3373" s="0" t="n">
        <v>3150</v>
      </c>
      <c r="D3373" s="0" t="n">
        <v>3178</v>
      </c>
    </row>
    <row r="3374" customFormat="false" ht="13.8" hidden="false" customHeight="false" outlineLevel="0" collapsed="false">
      <c r="B3374" s="633" t="n">
        <v>3373</v>
      </c>
      <c r="C3374" s="0" t="n">
        <v>3151</v>
      </c>
      <c r="D3374" s="0" t="n">
        <v>3179</v>
      </c>
    </row>
    <row r="3375" customFormat="false" ht="13.8" hidden="false" customHeight="false" outlineLevel="0" collapsed="false">
      <c r="B3375" s="633" t="n">
        <v>3374</v>
      </c>
      <c r="C3375" s="0" t="n">
        <v>3152</v>
      </c>
      <c r="D3375" s="0" t="n">
        <v>3180</v>
      </c>
    </row>
    <row r="3376" customFormat="false" ht="13.8" hidden="false" customHeight="false" outlineLevel="0" collapsed="false">
      <c r="B3376" s="633" t="n">
        <v>3375</v>
      </c>
      <c r="C3376" s="0" t="n">
        <v>3153</v>
      </c>
      <c r="D3376" s="0" t="n">
        <v>3181</v>
      </c>
    </row>
    <row r="3377" customFormat="false" ht="13.8" hidden="false" customHeight="false" outlineLevel="0" collapsed="false">
      <c r="B3377" s="633" t="n">
        <v>3376</v>
      </c>
      <c r="C3377" s="0" t="n">
        <v>3154</v>
      </c>
      <c r="D3377" s="0" t="n">
        <v>3182</v>
      </c>
    </row>
    <row r="3378" customFormat="false" ht="13.8" hidden="false" customHeight="false" outlineLevel="0" collapsed="false">
      <c r="B3378" s="633" t="n">
        <v>3377</v>
      </c>
      <c r="C3378" s="0" t="n">
        <v>3155</v>
      </c>
      <c r="D3378" s="0" t="n">
        <v>3183</v>
      </c>
    </row>
    <row r="3379" customFormat="false" ht="13.8" hidden="false" customHeight="false" outlineLevel="0" collapsed="false">
      <c r="B3379" s="633" t="n">
        <v>3378</v>
      </c>
      <c r="C3379" s="0" t="n">
        <v>3156</v>
      </c>
      <c r="D3379" s="0" t="n">
        <v>3184</v>
      </c>
    </row>
    <row r="3380" customFormat="false" ht="13.8" hidden="false" customHeight="false" outlineLevel="0" collapsed="false">
      <c r="B3380" s="633" t="n">
        <v>3379</v>
      </c>
      <c r="C3380" s="0" t="n">
        <v>3157</v>
      </c>
      <c r="D3380" s="0" t="n">
        <v>3185</v>
      </c>
    </row>
    <row r="3381" customFormat="false" ht="13.8" hidden="false" customHeight="false" outlineLevel="0" collapsed="false">
      <c r="B3381" s="633" t="n">
        <v>3380</v>
      </c>
      <c r="C3381" s="0" t="n">
        <v>3158</v>
      </c>
      <c r="D3381" s="0" t="n">
        <v>3186</v>
      </c>
    </row>
    <row r="3382" customFormat="false" ht="13.8" hidden="false" customHeight="false" outlineLevel="0" collapsed="false">
      <c r="B3382" s="633" t="n">
        <v>3381</v>
      </c>
      <c r="C3382" s="0" t="n">
        <v>3159</v>
      </c>
      <c r="D3382" s="0" t="n">
        <v>3187</v>
      </c>
    </row>
    <row r="3383" customFormat="false" ht="13.8" hidden="false" customHeight="false" outlineLevel="0" collapsed="false">
      <c r="B3383" s="633" t="n">
        <v>3382</v>
      </c>
      <c r="C3383" s="0" t="n">
        <v>3160</v>
      </c>
      <c r="D3383" s="0" t="n">
        <v>3188</v>
      </c>
    </row>
    <row r="3384" customFormat="false" ht="13.8" hidden="false" customHeight="false" outlineLevel="0" collapsed="false">
      <c r="B3384" s="633" t="n">
        <v>3383</v>
      </c>
      <c r="C3384" s="0" t="n">
        <v>3161</v>
      </c>
      <c r="D3384" s="0" t="n">
        <v>3189</v>
      </c>
    </row>
    <row r="3385" customFormat="false" ht="13.8" hidden="false" customHeight="false" outlineLevel="0" collapsed="false">
      <c r="B3385" s="633" t="n">
        <v>3384</v>
      </c>
      <c r="C3385" s="0" t="n">
        <v>3162</v>
      </c>
      <c r="D3385" s="0" t="n">
        <v>3190</v>
      </c>
    </row>
    <row r="3386" customFormat="false" ht="13.8" hidden="false" customHeight="false" outlineLevel="0" collapsed="false">
      <c r="B3386" s="633" t="n">
        <v>3385</v>
      </c>
      <c r="C3386" s="0" t="n">
        <v>3163</v>
      </c>
      <c r="D3386" s="0" t="n">
        <v>3191</v>
      </c>
    </row>
    <row r="3387" customFormat="false" ht="13.8" hidden="false" customHeight="false" outlineLevel="0" collapsed="false">
      <c r="B3387" s="633" t="n">
        <v>3386</v>
      </c>
      <c r="C3387" s="0" t="n">
        <v>3164</v>
      </c>
      <c r="D3387" s="0" t="n">
        <v>3192</v>
      </c>
    </row>
    <row r="3388" customFormat="false" ht="13.8" hidden="false" customHeight="false" outlineLevel="0" collapsed="false">
      <c r="B3388" s="633" t="n">
        <v>3387</v>
      </c>
      <c r="C3388" s="0" t="n">
        <v>3165</v>
      </c>
      <c r="D3388" s="0" t="n">
        <v>3193</v>
      </c>
    </row>
    <row r="3389" customFormat="false" ht="13.8" hidden="false" customHeight="false" outlineLevel="0" collapsed="false">
      <c r="B3389" s="633" t="n">
        <v>3388</v>
      </c>
      <c r="C3389" s="0" t="n">
        <v>3166</v>
      </c>
      <c r="D3389" s="0" t="n">
        <v>3194</v>
      </c>
    </row>
    <row r="3390" customFormat="false" ht="13.8" hidden="false" customHeight="false" outlineLevel="0" collapsed="false">
      <c r="B3390" s="633" t="n">
        <v>3389</v>
      </c>
      <c r="C3390" s="0" t="n">
        <v>3167</v>
      </c>
      <c r="D3390" s="0" t="n">
        <v>3195</v>
      </c>
    </row>
    <row r="3391" customFormat="false" ht="13.8" hidden="false" customHeight="false" outlineLevel="0" collapsed="false">
      <c r="B3391" s="633" t="n">
        <v>3390</v>
      </c>
      <c r="C3391" s="0" t="n">
        <v>3168</v>
      </c>
      <c r="D3391" s="0" t="n">
        <v>3196</v>
      </c>
    </row>
    <row r="3392" customFormat="false" ht="13.8" hidden="false" customHeight="false" outlineLevel="0" collapsed="false">
      <c r="B3392" s="633" t="n">
        <v>3391</v>
      </c>
      <c r="C3392" s="0" t="n">
        <v>3169</v>
      </c>
      <c r="D3392" s="0" t="n">
        <v>3197</v>
      </c>
    </row>
    <row r="3393" customFormat="false" ht="13.8" hidden="false" customHeight="false" outlineLevel="0" collapsed="false">
      <c r="B3393" s="633" t="n">
        <v>3392</v>
      </c>
      <c r="C3393" s="0" t="n">
        <v>3170</v>
      </c>
      <c r="D3393" s="0" t="n">
        <v>3198</v>
      </c>
    </row>
    <row r="3394" customFormat="false" ht="13.8" hidden="false" customHeight="false" outlineLevel="0" collapsed="false">
      <c r="B3394" s="633" t="n">
        <v>3393</v>
      </c>
      <c r="C3394" s="0" t="n">
        <v>3171</v>
      </c>
      <c r="D3394" s="0" t="n">
        <v>3199</v>
      </c>
    </row>
    <row r="3395" customFormat="false" ht="13.8" hidden="false" customHeight="false" outlineLevel="0" collapsed="false">
      <c r="B3395" s="633" t="n">
        <v>3394</v>
      </c>
      <c r="C3395" s="0" t="n">
        <v>3172</v>
      </c>
      <c r="D3395" s="0" t="n">
        <v>3200</v>
      </c>
    </row>
    <row r="3396" customFormat="false" ht="13.8" hidden="false" customHeight="false" outlineLevel="0" collapsed="false">
      <c r="B3396" s="633" t="n">
        <v>3395</v>
      </c>
      <c r="C3396" s="0" t="n">
        <v>3173</v>
      </c>
      <c r="D3396" s="0" t="n">
        <v>3201</v>
      </c>
    </row>
    <row r="3397" customFormat="false" ht="13.8" hidden="false" customHeight="false" outlineLevel="0" collapsed="false">
      <c r="B3397" s="633" t="n">
        <v>3396</v>
      </c>
      <c r="C3397" s="0" t="n">
        <v>3174</v>
      </c>
      <c r="D3397" s="0" t="n">
        <v>3202</v>
      </c>
    </row>
    <row r="3398" customFormat="false" ht="13.8" hidden="false" customHeight="false" outlineLevel="0" collapsed="false">
      <c r="B3398" s="633" t="n">
        <v>3397</v>
      </c>
      <c r="C3398" s="0" t="n">
        <v>3175</v>
      </c>
      <c r="D3398" s="0" t="n">
        <v>3203</v>
      </c>
    </row>
    <row r="3399" customFormat="false" ht="13.8" hidden="false" customHeight="false" outlineLevel="0" collapsed="false">
      <c r="B3399" s="633" t="n">
        <v>3398</v>
      </c>
      <c r="C3399" s="0" t="n">
        <v>3176</v>
      </c>
      <c r="D3399" s="0" t="n">
        <v>3204</v>
      </c>
    </row>
    <row r="3400" customFormat="false" ht="13.8" hidden="false" customHeight="false" outlineLevel="0" collapsed="false">
      <c r="B3400" s="633" t="n">
        <v>3399</v>
      </c>
      <c r="C3400" s="0" t="n">
        <v>3177</v>
      </c>
      <c r="D3400" s="0" t="n">
        <v>3205</v>
      </c>
    </row>
    <row r="3401" customFormat="false" ht="13.8" hidden="false" customHeight="false" outlineLevel="0" collapsed="false">
      <c r="B3401" s="633" t="n">
        <v>3400</v>
      </c>
      <c r="C3401" s="0" t="n">
        <v>3178</v>
      </c>
      <c r="D3401" s="0" t="n">
        <v>3206</v>
      </c>
    </row>
    <row r="3402" customFormat="false" ht="13.8" hidden="false" customHeight="false" outlineLevel="0" collapsed="false">
      <c r="B3402" s="633" t="n">
        <v>3401</v>
      </c>
      <c r="C3402" s="0" t="n">
        <v>3179</v>
      </c>
      <c r="D3402" s="0" t="n">
        <v>3207</v>
      </c>
    </row>
    <row r="3403" customFormat="false" ht="13.8" hidden="false" customHeight="false" outlineLevel="0" collapsed="false">
      <c r="B3403" s="633" t="n">
        <v>3402</v>
      </c>
      <c r="C3403" s="0" t="n">
        <v>3180</v>
      </c>
      <c r="D3403" s="0" t="n">
        <v>3208</v>
      </c>
    </row>
    <row r="3404" customFormat="false" ht="13.8" hidden="false" customHeight="false" outlineLevel="0" collapsed="false">
      <c r="B3404" s="633" t="n">
        <v>3403</v>
      </c>
      <c r="C3404" s="0" t="n">
        <v>3181</v>
      </c>
      <c r="D3404" s="0" t="n">
        <v>3209</v>
      </c>
    </row>
    <row r="3405" customFormat="false" ht="13.8" hidden="false" customHeight="false" outlineLevel="0" collapsed="false">
      <c r="B3405" s="633" t="n">
        <v>3404</v>
      </c>
      <c r="C3405" s="0" t="n">
        <v>3182</v>
      </c>
      <c r="D3405" s="0" t="n">
        <v>3210</v>
      </c>
    </row>
    <row r="3406" customFormat="false" ht="13.8" hidden="false" customHeight="false" outlineLevel="0" collapsed="false">
      <c r="B3406" s="633" t="n">
        <v>3405</v>
      </c>
      <c r="C3406" s="0" t="n">
        <v>3183</v>
      </c>
      <c r="D3406" s="0" t="n">
        <v>3211</v>
      </c>
    </row>
    <row r="3407" customFormat="false" ht="13.8" hidden="false" customHeight="false" outlineLevel="0" collapsed="false">
      <c r="B3407" s="633" t="n">
        <v>3406</v>
      </c>
      <c r="C3407" s="0" t="n">
        <v>3184</v>
      </c>
      <c r="D3407" s="0" t="n">
        <v>3212</v>
      </c>
    </row>
    <row r="3408" customFormat="false" ht="13.8" hidden="false" customHeight="false" outlineLevel="0" collapsed="false">
      <c r="B3408" s="633" t="n">
        <v>3407</v>
      </c>
      <c r="C3408" s="0" t="n">
        <v>3185</v>
      </c>
      <c r="D3408" s="0" t="n">
        <v>3213</v>
      </c>
    </row>
    <row r="3409" customFormat="false" ht="13.8" hidden="false" customHeight="false" outlineLevel="0" collapsed="false">
      <c r="B3409" s="633" t="n">
        <v>3408</v>
      </c>
      <c r="C3409" s="0" t="n">
        <v>3186</v>
      </c>
      <c r="D3409" s="0" t="n">
        <v>3214</v>
      </c>
    </row>
    <row r="3410" customFormat="false" ht="13.8" hidden="false" customHeight="false" outlineLevel="0" collapsed="false">
      <c r="B3410" s="633" t="n">
        <v>3409</v>
      </c>
      <c r="C3410" s="0" t="n">
        <v>3187</v>
      </c>
      <c r="D3410" s="0" t="n">
        <v>3215</v>
      </c>
    </row>
    <row r="3411" customFormat="false" ht="13.8" hidden="false" customHeight="false" outlineLevel="0" collapsed="false">
      <c r="B3411" s="633" t="n">
        <v>3410</v>
      </c>
      <c r="C3411" s="0" t="n">
        <v>3188</v>
      </c>
      <c r="D3411" s="0" t="n">
        <v>3216</v>
      </c>
    </row>
    <row r="3412" customFormat="false" ht="13.8" hidden="false" customHeight="false" outlineLevel="0" collapsed="false">
      <c r="B3412" s="633" t="n">
        <v>3411</v>
      </c>
      <c r="C3412" s="0" t="n">
        <v>3189</v>
      </c>
      <c r="D3412" s="0" t="n">
        <v>3217</v>
      </c>
    </row>
    <row r="3413" customFormat="false" ht="13.8" hidden="false" customHeight="false" outlineLevel="0" collapsed="false">
      <c r="B3413" s="633" t="n">
        <v>3412</v>
      </c>
      <c r="C3413" s="0" t="n">
        <v>3190</v>
      </c>
      <c r="D3413" s="0" t="n">
        <v>3218</v>
      </c>
    </row>
    <row r="3414" customFormat="false" ht="13.8" hidden="false" customHeight="false" outlineLevel="0" collapsed="false">
      <c r="B3414" s="633" t="n">
        <v>3413</v>
      </c>
      <c r="C3414" s="0" t="n">
        <v>3191</v>
      </c>
      <c r="D3414" s="0" t="n">
        <v>3219</v>
      </c>
    </row>
    <row r="3415" customFormat="false" ht="13.8" hidden="false" customHeight="false" outlineLevel="0" collapsed="false">
      <c r="B3415" s="633" t="n">
        <v>3414</v>
      </c>
      <c r="C3415" s="0" t="n">
        <v>3192</v>
      </c>
      <c r="D3415" s="0" t="n">
        <v>3220</v>
      </c>
    </row>
    <row r="3416" customFormat="false" ht="13.8" hidden="false" customHeight="false" outlineLevel="0" collapsed="false">
      <c r="B3416" s="633" t="n">
        <v>3415</v>
      </c>
      <c r="C3416" s="0" t="n">
        <v>3193</v>
      </c>
      <c r="D3416" s="0" t="n">
        <v>3221</v>
      </c>
    </row>
    <row r="3417" customFormat="false" ht="13.8" hidden="false" customHeight="false" outlineLevel="0" collapsed="false">
      <c r="B3417" s="633" t="n">
        <v>3416</v>
      </c>
      <c r="C3417" s="0" t="n">
        <v>3194</v>
      </c>
      <c r="D3417" s="0" t="n">
        <v>3222</v>
      </c>
    </row>
    <row r="3418" customFormat="false" ht="13.8" hidden="false" customHeight="false" outlineLevel="0" collapsed="false">
      <c r="B3418" s="633" t="n">
        <v>3417</v>
      </c>
      <c r="C3418" s="0" t="n">
        <v>3195</v>
      </c>
      <c r="D3418" s="0" t="n">
        <v>3223</v>
      </c>
    </row>
    <row r="3419" customFormat="false" ht="13.8" hidden="false" customHeight="false" outlineLevel="0" collapsed="false">
      <c r="B3419" s="633" t="n">
        <v>3418</v>
      </c>
      <c r="C3419" s="0" t="n">
        <v>3196</v>
      </c>
      <c r="D3419" s="0" t="n">
        <v>3224</v>
      </c>
    </row>
    <row r="3420" customFormat="false" ht="13.8" hidden="false" customHeight="false" outlineLevel="0" collapsed="false">
      <c r="B3420" s="633" t="n">
        <v>3419</v>
      </c>
      <c r="C3420" s="0" t="n">
        <v>3197</v>
      </c>
      <c r="D3420" s="0" t="n">
        <v>3225</v>
      </c>
    </row>
    <row r="3421" customFormat="false" ht="13.8" hidden="false" customHeight="false" outlineLevel="0" collapsed="false">
      <c r="B3421" s="633" t="n">
        <v>3420</v>
      </c>
      <c r="C3421" s="0" t="n">
        <v>3198</v>
      </c>
      <c r="D3421" s="0" t="n">
        <v>3226</v>
      </c>
    </row>
    <row r="3422" customFormat="false" ht="13.8" hidden="false" customHeight="false" outlineLevel="0" collapsed="false">
      <c r="B3422" s="633" t="n">
        <v>3421</v>
      </c>
      <c r="C3422" s="0" t="n">
        <v>3199</v>
      </c>
      <c r="D3422" s="0" t="n">
        <v>3227</v>
      </c>
    </row>
    <row r="3423" customFormat="false" ht="13.8" hidden="false" customHeight="false" outlineLevel="0" collapsed="false">
      <c r="B3423" s="633" t="n">
        <v>3422</v>
      </c>
      <c r="C3423" s="0" t="n">
        <v>3200</v>
      </c>
      <c r="D3423" s="0" t="n">
        <v>3228</v>
      </c>
    </row>
    <row r="3424" customFormat="false" ht="13.8" hidden="false" customHeight="false" outlineLevel="0" collapsed="false">
      <c r="B3424" s="633" t="n">
        <v>3423</v>
      </c>
      <c r="C3424" s="0" t="n">
        <v>3201</v>
      </c>
      <c r="D3424" s="0" t="n">
        <v>3229</v>
      </c>
    </row>
    <row r="3425" customFormat="false" ht="13.8" hidden="false" customHeight="false" outlineLevel="0" collapsed="false">
      <c r="B3425" s="633" t="n">
        <v>3424</v>
      </c>
      <c r="C3425" s="0" t="n">
        <v>3202</v>
      </c>
      <c r="D3425" s="0" t="n">
        <v>3230</v>
      </c>
    </row>
    <row r="3426" customFormat="false" ht="13.8" hidden="false" customHeight="false" outlineLevel="0" collapsed="false">
      <c r="B3426" s="633" t="n">
        <v>3425</v>
      </c>
      <c r="C3426" s="0" t="n">
        <v>3203</v>
      </c>
      <c r="D3426" s="0" t="n">
        <v>3231</v>
      </c>
    </row>
    <row r="3427" customFormat="false" ht="13.8" hidden="false" customHeight="false" outlineLevel="0" collapsed="false">
      <c r="B3427" s="633" t="n">
        <v>3426</v>
      </c>
      <c r="C3427" s="0" t="n">
        <v>3204</v>
      </c>
      <c r="D3427" s="0" t="n">
        <v>3232</v>
      </c>
    </row>
    <row r="3428" customFormat="false" ht="13.8" hidden="false" customHeight="false" outlineLevel="0" collapsed="false">
      <c r="B3428" s="633" t="n">
        <v>3427</v>
      </c>
      <c r="C3428" s="0" t="n">
        <v>3205</v>
      </c>
      <c r="D3428" s="0" t="n">
        <v>3233</v>
      </c>
    </row>
    <row r="3429" customFormat="false" ht="13.8" hidden="false" customHeight="false" outlineLevel="0" collapsed="false">
      <c r="B3429" s="633" t="n">
        <v>3428</v>
      </c>
      <c r="C3429" s="0" t="n">
        <v>3206</v>
      </c>
      <c r="D3429" s="0" t="n">
        <v>3234</v>
      </c>
    </row>
    <row r="3430" customFormat="false" ht="13.8" hidden="false" customHeight="false" outlineLevel="0" collapsed="false">
      <c r="B3430" s="633" t="n">
        <v>3429</v>
      </c>
      <c r="C3430" s="0" t="n">
        <v>3207</v>
      </c>
      <c r="D3430" s="0" t="n">
        <v>3235</v>
      </c>
    </row>
    <row r="3431" customFormat="false" ht="13.8" hidden="false" customHeight="false" outlineLevel="0" collapsed="false">
      <c r="B3431" s="633" t="n">
        <v>3430</v>
      </c>
      <c r="C3431" s="0" t="n">
        <v>3208</v>
      </c>
      <c r="D3431" s="0" t="n">
        <v>3236</v>
      </c>
    </row>
    <row r="3432" customFormat="false" ht="13.8" hidden="false" customHeight="false" outlineLevel="0" collapsed="false">
      <c r="B3432" s="633" t="n">
        <v>3431</v>
      </c>
      <c r="C3432" s="0" t="n">
        <v>3209</v>
      </c>
      <c r="D3432" s="0" t="n">
        <v>3237</v>
      </c>
    </row>
    <row r="3433" customFormat="false" ht="13.8" hidden="false" customHeight="false" outlineLevel="0" collapsed="false">
      <c r="B3433" s="633" t="n">
        <v>3432</v>
      </c>
      <c r="C3433" s="0" t="n">
        <v>3210</v>
      </c>
      <c r="D3433" s="0" t="n">
        <v>3238</v>
      </c>
    </row>
    <row r="3434" customFormat="false" ht="13.8" hidden="false" customHeight="false" outlineLevel="0" collapsed="false">
      <c r="B3434" s="633" t="n">
        <v>3433</v>
      </c>
      <c r="C3434" s="0" t="n">
        <v>3211</v>
      </c>
      <c r="D3434" s="0" t="n">
        <v>3239</v>
      </c>
    </row>
    <row r="3435" customFormat="false" ht="13.8" hidden="false" customHeight="false" outlineLevel="0" collapsed="false">
      <c r="B3435" s="633" t="n">
        <v>3434</v>
      </c>
      <c r="C3435" s="0" t="n">
        <v>3212</v>
      </c>
      <c r="D3435" s="0" t="n">
        <v>3240</v>
      </c>
    </row>
    <row r="3436" customFormat="false" ht="13.8" hidden="false" customHeight="false" outlineLevel="0" collapsed="false">
      <c r="B3436" s="633" t="n">
        <v>3435</v>
      </c>
      <c r="C3436" s="0" t="n">
        <v>3213</v>
      </c>
      <c r="D3436" s="0" t="n">
        <v>3241</v>
      </c>
    </row>
    <row r="3437" customFormat="false" ht="13.8" hidden="false" customHeight="false" outlineLevel="0" collapsed="false">
      <c r="B3437" s="633" t="n">
        <v>3436</v>
      </c>
      <c r="C3437" s="0" t="n">
        <v>3214</v>
      </c>
      <c r="D3437" s="0" t="n">
        <v>3242</v>
      </c>
    </row>
    <row r="3438" customFormat="false" ht="13.8" hidden="false" customHeight="false" outlineLevel="0" collapsed="false">
      <c r="B3438" s="633" t="n">
        <v>3437</v>
      </c>
      <c r="C3438" s="0" t="n">
        <v>3215</v>
      </c>
      <c r="D3438" s="0" t="n">
        <v>3243</v>
      </c>
    </row>
    <row r="3439" customFormat="false" ht="13.8" hidden="false" customHeight="false" outlineLevel="0" collapsed="false">
      <c r="B3439" s="633" t="n">
        <v>3438</v>
      </c>
      <c r="C3439" s="0" t="n">
        <v>3216</v>
      </c>
      <c r="D3439" s="0" t="n">
        <v>3244</v>
      </c>
    </row>
    <row r="3440" customFormat="false" ht="13.8" hidden="false" customHeight="false" outlineLevel="0" collapsed="false">
      <c r="B3440" s="633" t="n">
        <v>3439</v>
      </c>
      <c r="C3440" s="0" t="n">
        <v>3217</v>
      </c>
      <c r="D3440" s="0" t="n">
        <v>3245</v>
      </c>
    </row>
    <row r="3441" customFormat="false" ht="13.8" hidden="false" customHeight="false" outlineLevel="0" collapsed="false">
      <c r="B3441" s="633" t="n">
        <v>3440</v>
      </c>
      <c r="C3441" s="0" t="n">
        <v>3218</v>
      </c>
      <c r="D3441" s="0" t="n">
        <v>3246</v>
      </c>
    </row>
    <row r="3442" customFormat="false" ht="13.8" hidden="false" customHeight="false" outlineLevel="0" collapsed="false">
      <c r="B3442" s="633" t="n">
        <v>3441</v>
      </c>
      <c r="C3442" s="0" t="n">
        <v>3219</v>
      </c>
      <c r="D3442" s="0" t="n">
        <v>3247</v>
      </c>
    </row>
    <row r="3443" customFormat="false" ht="13.8" hidden="false" customHeight="false" outlineLevel="0" collapsed="false">
      <c r="B3443" s="633" t="n">
        <v>3442</v>
      </c>
      <c r="C3443" s="0" t="n">
        <v>3220</v>
      </c>
      <c r="D3443" s="0" t="n">
        <v>3248</v>
      </c>
    </row>
    <row r="3444" customFormat="false" ht="13.8" hidden="false" customHeight="false" outlineLevel="0" collapsed="false">
      <c r="B3444" s="633" t="n">
        <v>3443</v>
      </c>
      <c r="C3444" s="0" t="n">
        <v>3221</v>
      </c>
      <c r="D3444" s="0" t="n">
        <v>3249</v>
      </c>
    </row>
    <row r="3445" customFormat="false" ht="13.8" hidden="false" customHeight="false" outlineLevel="0" collapsed="false">
      <c r="B3445" s="633" t="n">
        <v>3444</v>
      </c>
      <c r="C3445" s="0" t="n">
        <v>3222</v>
      </c>
      <c r="D3445" s="0" t="n">
        <v>3250</v>
      </c>
    </row>
    <row r="3446" customFormat="false" ht="13.8" hidden="false" customHeight="false" outlineLevel="0" collapsed="false">
      <c r="B3446" s="633" t="n">
        <v>3445</v>
      </c>
      <c r="C3446" s="0" t="n">
        <v>3223</v>
      </c>
      <c r="D3446" s="0" t="n">
        <v>3251</v>
      </c>
    </row>
    <row r="3447" customFormat="false" ht="13.8" hidden="false" customHeight="false" outlineLevel="0" collapsed="false">
      <c r="B3447" s="633" t="n">
        <v>3446</v>
      </c>
      <c r="C3447" s="0" t="n">
        <v>3224</v>
      </c>
      <c r="D3447" s="0" t="n">
        <v>3252</v>
      </c>
    </row>
    <row r="3448" customFormat="false" ht="13.8" hidden="false" customHeight="false" outlineLevel="0" collapsed="false">
      <c r="B3448" s="633" t="n">
        <v>3447</v>
      </c>
      <c r="C3448" s="0" t="n">
        <v>3225</v>
      </c>
      <c r="D3448" s="0" t="n">
        <v>3253</v>
      </c>
    </row>
    <row r="3449" customFormat="false" ht="13.8" hidden="false" customHeight="false" outlineLevel="0" collapsed="false">
      <c r="B3449" s="633" t="n">
        <v>3448</v>
      </c>
      <c r="C3449" s="0" t="n">
        <v>3226</v>
      </c>
      <c r="D3449" s="0" t="n">
        <v>3254</v>
      </c>
    </row>
    <row r="3450" customFormat="false" ht="13.8" hidden="false" customHeight="false" outlineLevel="0" collapsed="false">
      <c r="B3450" s="633" t="n">
        <v>3449</v>
      </c>
      <c r="C3450" s="0" t="n">
        <v>3227</v>
      </c>
      <c r="D3450" s="0" t="n">
        <v>3255</v>
      </c>
    </row>
    <row r="3451" customFormat="false" ht="13.8" hidden="false" customHeight="false" outlineLevel="0" collapsed="false">
      <c r="B3451" s="633" t="n">
        <v>3450</v>
      </c>
      <c r="C3451" s="0" t="n">
        <v>3228</v>
      </c>
      <c r="D3451" s="0" t="n">
        <v>3256</v>
      </c>
    </row>
    <row r="3452" customFormat="false" ht="13.8" hidden="false" customHeight="false" outlineLevel="0" collapsed="false">
      <c r="B3452" s="633" t="n">
        <v>3451</v>
      </c>
      <c r="C3452" s="0" t="n">
        <v>3229</v>
      </c>
      <c r="D3452" s="0" t="n">
        <v>3257</v>
      </c>
    </row>
    <row r="3453" customFormat="false" ht="13.8" hidden="false" customHeight="false" outlineLevel="0" collapsed="false">
      <c r="B3453" s="633" t="n">
        <v>3452</v>
      </c>
      <c r="C3453" s="0" t="n">
        <v>3230</v>
      </c>
      <c r="D3453" s="0" t="n">
        <v>3258</v>
      </c>
    </row>
    <row r="3454" customFormat="false" ht="13.8" hidden="false" customHeight="false" outlineLevel="0" collapsed="false">
      <c r="B3454" s="633" t="n">
        <v>3453</v>
      </c>
      <c r="C3454" s="0" t="n">
        <v>3231</v>
      </c>
      <c r="D3454" s="0" t="n">
        <v>3259</v>
      </c>
    </row>
    <row r="3455" customFormat="false" ht="13.8" hidden="false" customHeight="false" outlineLevel="0" collapsed="false">
      <c r="B3455" s="633" t="n">
        <v>3454</v>
      </c>
      <c r="C3455" s="0" t="n">
        <v>3232</v>
      </c>
      <c r="D3455" s="0" t="n">
        <v>3260</v>
      </c>
    </row>
    <row r="3456" customFormat="false" ht="13.8" hidden="false" customHeight="false" outlineLevel="0" collapsed="false">
      <c r="B3456" s="633" t="n">
        <v>3455</v>
      </c>
      <c r="C3456" s="0" t="n">
        <v>3233</v>
      </c>
      <c r="D3456" s="0" t="n">
        <v>3261</v>
      </c>
    </row>
    <row r="3457" customFormat="false" ht="13.8" hidden="false" customHeight="false" outlineLevel="0" collapsed="false">
      <c r="B3457" s="633" t="n">
        <v>3456</v>
      </c>
      <c r="C3457" s="0" t="n">
        <v>3234</v>
      </c>
      <c r="D3457" s="0" t="n">
        <v>3262</v>
      </c>
    </row>
    <row r="3458" customFormat="false" ht="13.8" hidden="false" customHeight="false" outlineLevel="0" collapsed="false">
      <c r="B3458" s="633" t="n">
        <v>3457</v>
      </c>
      <c r="C3458" s="0" t="n">
        <v>3235</v>
      </c>
      <c r="D3458" s="0" t="n">
        <v>3263</v>
      </c>
    </row>
    <row r="3459" customFormat="false" ht="13.8" hidden="false" customHeight="false" outlineLevel="0" collapsed="false">
      <c r="B3459" s="633" t="n">
        <v>3458</v>
      </c>
      <c r="C3459" s="0" t="n">
        <v>3236</v>
      </c>
      <c r="D3459" s="0" t="n">
        <v>3264</v>
      </c>
    </row>
    <row r="3460" customFormat="false" ht="13.8" hidden="false" customHeight="false" outlineLevel="0" collapsed="false">
      <c r="B3460" s="633" t="n">
        <v>3459</v>
      </c>
      <c r="C3460" s="0" t="n">
        <v>3237</v>
      </c>
      <c r="D3460" s="0" t="n">
        <v>3265</v>
      </c>
    </row>
    <row r="3461" customFormat="false" ht="13.8" hidden="false" customHeight="false" outlineLevel="0" collapsed="false">
      <c r="B3461" s="633" t="n">
        <v>3460</v>
      </c>
      <c r="C3461" s="0" t="n">
        <v>3238</v>
      </c>
      <c r="D3461" s="0" t="n">
        <v>3266</v>
      </c>
    </row>
    <row r="3462" customFormat="false" ht="13.8" hidden="false" customHeight="false" outlineLevel="0" collapsed="false">
      <c r="B3462" s="633" t="n">
        <v>3461</v>
      </c>
      <c r="C3462" s="0" t="n">
        <v>3239</v>
      </c>
      <c r="D3462" s="0" t="n">
        <v>3267</v>
      </c>
    </row>
    <row r="3463" customFormat="false" ht="13.8" hidden="false" customHeight="false" outlineLevel="0" collapsed="false">
      <c r="B3463" s="633" t="n">
        <v>3462</v>
      </c>
      <c r="C3463" s="0" t="n">
        <v>3240</v>
      </c>
      <c r="D3463" s="0" t="n">
        <v>3268</v>
      </c>
    </row>
    <row r="3464" customFormat="false" ht="13.8" hidden="false" customHeight="false" outlineLevel="0" collapsed="false">
      <c r="B3464" s="633" t="n">
        <v>3463</v>
      </c>
      <c r="C3464" s="0" t="n">
        <v>3241</v>
      </c>
      <c r="D3464" s="0" t="n">
        <v>3269</v>
      </c>
    </row>
    <row r="3465" customFormat="false" ht="13.8" hidden="false" customHeight="false" outlineLevel="0" collapsed="false">
      <c r="B3465" s="633" t="n">
        <v>3464</v>
      </c>
      <c r="C3465" s="0" t="n">
        <v>3242</v>
      </c>
      <c r="D3465" s="0" t="n">
        <v>3270</v>
      </c>
    </row>
    <row r="3466" customFormat="false" ht="13.8" hidden="false" customHeight="false" outlineLevel="0" collapsed="false">
      <c r="B3466" s="633" t="n">
        <v>3465</v>
      </c>
      <c r="C3466" s="0" t="n">
        <v>3243</v>
      </c>
      <c r="D3466" s="0" t="n">
        <v>3271</v>
      </c>
    </row>
    <row r="3467" customFormat="false" ht="13.8" hidden="false" customHeight="false" outlineLevel="0" collapsed="false">
      <c r="B3467" s="633" t="n">
        <v>3466</v>
      </c>
      <c r="C3467" s="0" t="n">
        <v>3244</v>
      </c>
      <c r="D3467" s="0" t="n">
        <v>3272</v>
      </c>
    </row>
    <row r="3468" customFormat="false" ht="13.8" hidden="false" customHeight="false" outlineLevel="0" collapsed="false">
      <c r="B3468" s="633" t="n">
        <v>3467</v>
      </c>
      <c r="C3468" s="0" t="n">
        <v>3245</v>
      </c>
      <c r="D3468" s="0" t="n">
        <v>3273</v>
      </c>
    </row>
    <row r="3469" customFormat="false" ht="13.8" hidden="false" customHeight="false" outlineLevel="0" collapsed="false">
      <c r="B3469" s="633" t="n">
        <v>3468</v>
      </c>
      <c r="C3469" s="0" t="n">
        <v>3246</v>
      </c>
      <c r="D3469" s="0" t="n">
        <v>3274</v>
      </c>
    </row>
    <row r="3470" customFormat="false" ht="13.8" hidden="false" customHeight="false" outlineLevel="0" collapsed="false">
      <c r="B3470" s="633" t="n">
        <v>3469</v>
      </c>
      <c r="C3470" s="0" t="n">
        <v>3247</v>
      </c>
      <c r="D3470" s="0" t="n">
        <v>3275</v>
      </c>
    </row>
    <row r="3471" customFormat="false" ht="13.8" hidden="false" customHeight="false" outlineLevel="0" collapsed="false">
      <c r="B3471" s="633" t="n">
        <v>3470</v>
      </c>
      <c r="C3471" s="0" t="n">
        <v>3248</v>
      </c>
      <c r="D3471" s="0" t="n">
        <v>3276</v>
      </c>
    </row>
    <row r="3472" customFormat="false" ht="13.8" hidden="false" customHeight="false" outlineLevel="0" collapsed="false">
      <c r="B3472" s="633" t="n">
        <v>3471</v>
      </c>
      <c r="C3472" s="0" t="n">
        <v>3249</v>
      </c>
      <c r="D3472" s="0" t="n">
        <v>3277</v>
      </c>
    </row>
    <row r="3473" customFormat="false" ht="13.8" hidden="false" customHeight="false" outlineLevel="0" collapsed="false">
      <c r="B3473" s="633" t="n">
        <v>3472</v>
      </c>
      <c r="C3473" s="0" t="n">
        <v>3250</v>
      </c>
      <c r="D3473" s="0" t="n">
        <v>3278</v>
      </c>
    </row>
    <row r="3474" customFormat="false" ht="13.8" hidden="false" customHeight="false" outlineLevel="0" collapsed="false">
      <c r="B3474" s="633" t="n">
        <v>3473</v>
      </c>
      <c r="C3474" s="0" t="n">
        <v>3251</v>
      </c>
      <c r="D3474" s="0" t="n">
        <v>3279</v>
      </c>
    </row>
    <row r="3475" customFormat="false" ht="13.8" hidden="false" customHeight="false" outlineLevel="0" collapsed="false">
      <c r="B3475" s="633" t="n">
        <v>3474</v>
      </c>
      <c r="C3475" s="0" t="n">
        <v>3252</v>
      </c>
      <c r="D3475" s="0" t="n">
        <v>3280</v>
      </c>
    </row>
    <row r="3476" customFormat="false" ht="13.8" hidden="false" customHeight="false" outlineLevel="0" collapsed="false">
      <c r="B3476" s="633" t="n">
        <v>3475</v>
      </c>
      <c r="C3476" s="0" t="n">
        <v>3253</v>
      </c>
      <c r="D3476" s="0" t="n">
        <v>3281</v>
      </c>
    </row>
    <row r="3477" customFormat="false" ht="13.8" hidden="false" customHeight="false" outlineLevel="0" collapsed="false">
      <c r="B3477" s="633" t="n">
        <v>3476</v>
      </c>
      <c r="C3477" s="0" t="n">
        <v>3254</v>
      </c>
      <c r="D3477" s="0" t="n">
        <v>3282</v>
      </c>
    </row>
    <row r="3478" customFormat="false" ht="13.8" hidden="false" customHeight="false" outlineLevel="0" collapsed="false">
      <c r="B3478" s="633" t="n">
        <v>3477</v>
      </c>
      <c r="C3478" s="0" t="n">
        <v>3255</v>
      </c>
      <c r="D3478" s="0" t="n">
        <v>3283</v>
      </c>
    </row>
    <row r="3479" customFormat="false" ht="13.8" hidden="false" customHeight="false" outlineLevel="0" collapsed="false">
      <c r="B3479" s="633" t="n">
        <v>3478</v>
      </c>
      <c r="C3479" s="0" t="n">
        <v>3256</v>
      </c>
      <c r="D3479" s="0" t="n">
        <v>3284</v>
      </c>
    </row>
    <row r="3480" customFormat="false" ht="13.8" hidden="false" customHeight="false" outlineLevel="0" collapsed="false">
      <c r="B3480" s="633" t="n">
        <v>3479</v>
      </c>
      <c r="C3480" s="0" t="n">
        <v>3257</v>
      </c>
      <c r="D3480" s="0" t="n">
        <v>3285</v>
      </c>
    </row>
    <row r="3481" customFormat="false" ht="13.8" hidden="false" customHeight="false" outlineLevel="0" collapsed="false">
      <c r="B3481" s="633" t="n">
        <v>3480</v>
      </c>
      <c r="C3481" s="0" t="n">
        <v>3258</v>
      </c>
      <c r="D3481" s="0" t="n">
        <v>3286</v>
      </c>
    </row>
    <row r="3482" customFormat="false" ht="13.8" hidden="false" customHeight="false" outlineLevel="0" collapsed="false">
      <c r="B3482" s="633" t="n">
        <v>3481</v>
      </c>
      <c r="C3482" s="0" t="n">
        <v>3259</v>
      </c>
      <c r="D3482" s="0" t="n">
        <v>3287</v>
      </c>
    </row>
    <row r="3483" customFormat="false" ht="13.8" hidden="false" customHeight="false" outlineLevel="0" collapsed="false">
      <c r="B3483" s="633" t="n">
        <v>3482</v>
      </c>
      <c r="C3483" s="0" t="n">
        <v>3260</v>
      </c>
      <c r="D3483" s="0" t="n">
        <v>3288</v>
      </c>
    </row>
    <row r="3484" customFormat="false" ht="13.8" hidden="false" customHeight="false" outlineLevel="0" collapsed="false">
      <c r="B3484" s="633" t="n">
        <v>3483</v>
      </c>
      <c r="C3484" s="0" t="n">
        <v>3261</v>
      </c>
      <c r="D3484" s="0" t="n">
        <v>3289</v>
      </c>
    </row>
    <row r="3485" customFormat="false" ht="13.8" hidden="false" customHeight="false" outlineLevel="0" collapsed="false">
      <c r="B3485" s="633" t="n">
        <v>3484</v>
      </c>
      <c r="C3485" s="0" t="n">
        <v>3262</v>
      </c>
      <c r="D3485" s="0" t="n">
        <v>3290</v>
      </c>
    </row>
    <row r="3486" customFormat="false" ht="13.8" hidden="false" customHeight="false" outlineLevel="0" collapsed="false">
      <c r="B3486" s="633" t="n">
        <v>3485</v>
      </c>
      <c r="C3486" s="0" t="n">
        <v>3263</v>
      </c>
      <c r="D3486" s="0" t="n">
        <v>3291</v>
      </c>
    </row>
    <row r="3487" customFormat="false" ht="13.8" hidden="false" customHeight="false" outlineLevel="0" collapsed="false">
      <c r="B3487" s="633" t="n">
        <v>3486</v>
      </c>
      <c r="C3487" s="0" t="n">
        <v>3264</v>
      </c>
      <c r="D3487" s="0" t="n">
        <v>3292</v>
      </c>
    </row>
    <row r="3488" customFormat="false" ht="13.8" hidden="false" customHeight="false" outlineLevel="0" collapsed="false">
      <c r="B3488" s="633" t="n">
        <v>3487</v>
      </c>
      <c r="C3488" s="0" t="n">
        <v>3265</v>
      </c>
      <c r="D3488" s="0" t="n">
        <v>3293</v>
      </c>
    </row>
    <row r="3489" customFormat="false" ht="13.8" hidden="false" customHeight="false" outlineLevel="0" collapsed="false">
      <c r="B3489" s="633" t="n">
        <v>3488</v>
      </c>
      <c r="C3489" s="0" t="n">
        <v>3266</v>
      </c>
      <c r="D3489" s="0" t="n">
        <v>3294</v>
      </c>
    </row>
    <row r="3490" customFormat="false" ht="13.8" hidden="false" customHeight="false" outlineLevel="0" collapsed="false">
      <c r="B3490" s="633" t="n">
        <v>3489</v>
      </c>
      <c r="C3490" s="0" t="n">
        <v>3267</v>
      </c>
      <c r="D3490" s="0" t="n">
        <v>3295</v>
      </c>
    </row>
    <row r="3491" customFormat="false" ht="13.8" hidden="false" customHeight="false" outlineLevel="0" collapsed="false">
      <c r="B3491" s="633" t="n">
        <v>3490</v>
      </c>
      <c r="C3491" s="0" t="n">
        <v>3268</v>
      </c>
      <c r="D3491" s="0" t="n">
        <v>3296</v>
      </c>
    </row>
    <row r="3492" customFormat="false" ht="13.8" hidden="false" customHeight="false" outlineLevel="0" collapsed="false">
      <c r="B3492" s="633" t="n">
        <v>3491</v>
      </c>
      <c r="C3492" s="0" t="n">
        <v>3269</v>
      </c>
      <c r="D3492" s="0" t="n">
        <v>3297</v>
      </c>
    </row>
    <row r="3493" customFormat="false" ht="13.8" hidden="false" customHeight="false" outlineLevel="0" collapsed="false">
      <c r="B3493" s="633" t="n">
        <v>3492</v>
      </c>
      <c r="C3493" s="0" t="n">
        <v>3270</v>
      </c>
      <c r="D3493" s="0" t="n">
        <v>3298</v>
      </c>
    </row>
    <row r="3494" customFormat="false" ht="13.8" hidden="false" customHeight="false" outlineLevel="0" collapsed="false">
      <c r="B3494" s="633" t="n">
        <v>3493</v>
      </c>
      <c r="C3494" s="0" t="n">
        <v>3271</v>
      </c>
      <c r="D3494" s="0" t="n">
        <v>3299</v>
      </c>
    </row>
    <row r="3495" customFormat="false" ht="13.8" hidden="false" customHeight="false" outlineLevel="0" collapsed="false">
      <c r="B3495" s="633" t="n">
        <v>3494</v>
      </c>
      <c r="C3495" s="0" t="n">
        <v>3272</v>
      </c>
      <c r="D3495" s="0" t="n">
        <v>3300</v>
      </c>
    </row>
    <row r="3496" customFormat="false" ht="13.8" hidden="false" customHeight="false" outlineLevel="0" collapsed="false">
      <c r="B3496" s="633" t="n">
        <v>3495</v>
      </c>
      <c r="C3496" s="0" t="n">
        <v>3273</v>
      </c>
      <c r="D3496" s="0" t="n">
        <v>3301</v>
      </c>
    </row>
    <row r="3497" customFormat="false" ht="13.8" hidden="false" customHeight="false" outlineLevel="0" collapsed="false">
      <c r="B3497" s="633" t="n">
        <v>3496</v>
      </c>
      <c r="C3497" s="0" t="n">
        <v>3274</v>
      </c>
      <c r="D3497" s="0" t="n">
        <v>3302</v>
      </c>
    </row>
    <row r="3498" customFormat="false" ht="13.8" hidden="false" customHeight="false" outlineLevel="0" collapsed="false">
      <c r="B3498" s="633" t="n">
        <v>3497</v>
      </c>
      <c r="C3498" s="0" t="n">
        <v>3275</v>
      </c>
      <c r="D3498" s="0" t="n">
        <v>3303</v>
      </c>
    </row>
    <row r="3499" customFormat="false" ht="13.8" hidden="false" customHeight="false" outlineLevel="0" collapsed="false">
      <c r="B3499" s="633" t="n">
        <v>3498</v>
      </c>
      <c r="C3499" s="0" t="n">
        <v>3276</v>
      </c>
      <c r="D3499" s="0" t="n">
        <v>3304</v>
      </c>
    </row>
    <row r="3500" customFormat="false" ht="13.8" hidden="false" customHeight="false" outlineLevel="0" collapsed="false">
      <c r="B3500" s="633" t="n">
        <v>3499</v>
      </c>
      <c r="C3500" s="0" t="n">
        <v>3277</v>
      </c>
      <c r="D3500" s="0" t="n">
        <v>3305</v>
      </c>
    </row>
    <row r="3501" customFormat="false" ht="13.8" hidden="false" customHeight="false" outlineLevel="0" collapsed="false">
      <c r="B3501" s="633" t="n">
        <v>3500</v>
      </c>
      <c r="C3501" s="0" t="n">
        <v>3278</v>
      </c>
      <c r="D3501" s="0" t="n">
        <v>3306</v>
      </c>
    </row>
    <row r="3502" customFormat="false" ht="13.8" hidden="false" customHeight="false" outlineLevel="0" collapsed="false">
      <c r="B3502" s="633" t="n">
        <v>3501</v>
      </c>
      <c r="C3502" s="0" t="n">
        <v>3279</v>
      </c>
      <c r="D3502" s="0" t="n">
        <v>3307</v>
      </c>
    </row>
    <row r="3503" customFormat="false" ht="13.8" hidden="false" customHeight="false" outlineLevel="0" collapsed="false">
      <c r="B3503" s="633" t="n">
        <v>3502</v>
      </c>
      <c r="C3503" s="0" t="n">
        <v>3280</v>
      </c>
      <c r="D3503" s="0" t="n">
        <v>3308</v>
      </c>
    </row>
    <row r="3504" customFormat="false" ht="13.8" hidden="false" customHeight="false" outlineLevel="0" collapsed="false">
      <c r="B3504" s="633" t="n">
        <v>3503</v>
      </c>
      <c r="C3504" s="0" t="n">
        <v>3281</v>
      </c>
      <c r="D3504" s="0" t="n">
        <v>3309</v>
      </c>
    </row>
    <row r="3505" customFormat="false" ht="13.8" hidden="false" customHeight="false" outlineLevel="0" collapsed="false">
      <c r="B3505" s="633" t="n">
        <v>3504</v>
      </c>
      <c r="C3505" s="0" t="n">
        <v>3282</v>
      </c>
      <c r="D3505" s="0" t="n">
        <v>3310</v>
      </c>
    </row>
    <row r="3506" customFormat="false" ht="13.8" hidden="false" customHeight="false" outlineLevel="0" collapsed="false">
      <c r="B3506" s="633" t="n">
        <v>3505</v>
      </c>
      <c r="C3506" s="0" t="n">
        <v>3283</v>
      </c>
      <c r="D3506" s="0" t="n">
        <v>3311</v>
      </c>
    </row>
    <row r="3507" customFormat="false" ht="13.8" hidden="false" customHeight="false" outlineLevel="0" collapsed="false">
      <c r="B3507" s="633" t="n">
        <v>3506</v>
      </c>
      <c r="C3507" s="0" t="n">
        <v>3284</v>
      </c>
      <c r="D3507" s="0" t="n">
        <v>3312</v>
      </c>
    </row>
    <row r="3508" customFormat="false" ht="13.8" hidden="false" customHeight="false" outlineLevel="0" collapsed="false">
      <c r="B3508" s="633" t="n">
        <v>3507</v>
      </c>
      <c r="C3508" s="0" t="n">
        <v>3285</v>
      </c>
      <c r="D3508" s="0" t="n">
        <v>3313</v>
      </c>
    </row>
    <row r="3509" customFormat="false" ht="13.8" hidden="false" customHeight="false" outlineLevel="0" collapsed="false">
      <c r="B3509" s="633" t="n">
        <v>3508</v>
      </c>
      <c r="C3509" s="0" t="n">
        <v>3286</v>
      </c>
      <c r="D3509" s="0" t="n">
        <v>3314</v>
      </c>
    </row>
    <row r="3510" customFormat="false" ht="13.8" hidden="false" customHeight="false" outlineLevel="0" collapsed="false">
      <c r="B3510" s="633" t="n">
        <v>3509</v>
      </c>
      <c r="C3510" s="0" t="n">
        <v>3287</v>
      </c>
      <c r="D3510" s="0" t="n">
        <v>3315</v>
      </c>
    </row>
    <row r="3511" customFormat="false" ht="13.8" hidden="false" customHeight="false" outlineLevel="0" collapsed="false">
      <c r="B3511" s="633" t="n">
        <v>3510</v>
      </c>
      <c r="C3511" s="0" t="n">
        <v>3288</v>
      </c>
      <c r="D3511" s="0" t="n">
        <v>3316</v>
      </c>
    </row>
    <row r="3512" customFormat="false" ht="13.8" hidden="false" customHeight="false" outlineLevel="0" collapsed="false">
      <c r="B3512" s="633" t="n">
        <v>3511</v>
      </c>
      <c r="C3512" s="0" t="n">
        <v>3289</v>
      </c>
      <c r="D3512" s="0" t="n">
        <v>3317</v>
      </c>
    </row>
    <row r="3513" customFormat="false" ht="13.8" hidden="false" customHeight="false" outlineLevel="0" collapsed="false">
      <c r="B3513" s="633" t="n">
        <v>3512</v>
      </c>
      <c r="C3513" s="0" t="n">
        <v>3290</v>
      </c>
      <c r="D3513" s="0" t="n">
        <v>3318</v>
      </c>
    </row>
    <row r="3514" customFormat="false" ht="13.8" hidden="false" customHeight="false" outlineLevel="0" collapsed="false">
      <c r="B3514" s="633" t="n">
        <v>3513</v>
      </c>
      <c r="C3514" s="0" t="n">
        <v>3291</v>
      </c>
      <c r="D3514" s="0" t="n">
        <v>3319</v>
      </c>
    </row>
    <row r="3515" customFormat="false" ht="13.8" hidden="false" customHeight="false" outlineLevel="0" collapsed="false">
      <c r="B3515" s="633" t="n">
        <v>3514</v>
      </c>
      <c r="C3515" s="0" t="n">
        <v>3292</v>
      </c>
      <c r="D3515" s="0" t="n">
        <v>3320</v>
      </c>
    </row>
    <row r="3516" customFormat="false" ht="13.8" hidden="false" customHeight="false" outlineLevel="0" collapsed="false">
      <c r="B3516" s="633" t="n">
        <v>3515</v>
      </c>
      <c r="C3516" s="0" t="n">
        <v>3293</v>
      </c>
      <c r="D3516" s="0" t="n">
        <v>3321</v>
      </c>
    </row>
    <row r="3517" customFormat="false" ht="13.8" hidden="false" customHeight="false" outlineLevel="0" collapsed="false">
      <c r="B3517" s="633" t="n">
        <v>3516</v>
      </c>
      <c r="C3517" s="0" t="n">
        <v>3294</v>
      </c>
      <c r="D3517" s="0" t="n">
        <v>3322</v>
      </c>
    </row>
    <row r="3518" customFormat="false" ht="13.8" hidden="false" customHeight="false" outlineLevel="0" collapsed="false">
      <c r="B3518" s="633" t="n">
        <v>3517</v>
      </c>
      <c r="C3518" s="0" t="n">
        <v>3295</v>
      </c>
      <c r="D3518" s="0" t="n">
        <v>3323</v>
      </c>
    </row>
    <row r="3519" customFormat="false" ht="13.8" hidden="false" customHeight="false" outlineLevel="0" collapsed="false">
      <c r="B3519" s="633" t="n">
        <v>3518</v>
      </c>
      <c r="C3519" s="0" t="n">
        <v>3296</v>
      </c>
      <c r="D3519" s="0" t="n">
        <v>3324</v>
      </c>
    </row>
    <row r="3520" customFormat="false" ht="13.8" hidden="false" customHeight="false" outlineLevel="0" collapsed="false">
      <c r="B3520" s="633" t="n">
        <v>3519</v>
      </c>
      <c r="C3520" s="0" t="n">
        <v>3297</v>
      </c>
      <c r="D3520" s="0" t="n">
        <v>3325</v>
      </c>
    </row>
    <row r="3521" customFormat="false" ht="13.8" hidden="false" customHeight="false" outlineLevel="0" collapsed="false">
      <c r="B3521" s="633" t="n">
        <v>3520</v>
      </c>
      <c r="C3521" s="0" t="n">
        <v>3298</v>
      </c>
      <c r="D3521" s="0" t="n">
        <v>3326</v>
      </c>
    </row>
    <row r="3522" customFormat="false" ht="13.8" hidden="false" customHeight="false" outlineLevel="0" collapsed="false">
      <c r="B3522" s="633" t="n">
        <v>3521</v>
      </c>
      <c r="C3522" s="0" t="n">
        <v>3299</v>
      </c>
      <c r="D3522" s="0" t="n">
        <v>3327</v>
      </c>
    </row>
    <row r="3523" customFormat="false" ht="13.8" hidden="false" customHeight="false" outlineLevel="0" collapsed="false">
      <c r="B3523" s="633" t="n">
        <v>3522</v>
      </c>
      <c r="C3523" s="0" t="n">
        <v>3300</v>
      </c>
      <c r="D3523" s="0" t="n">
        <v>3328</v>
      </c>
    </row>
    <row r="3524" customFormat="false" ht="13.8" hidden="false" customHeight="false" outlineLevel="0" collapsed="false">
      <c r="B3524" s="633" t="n">
        <v>3523</v>
      </c>
      <c r="C3524" s="0" t="n">
        <v>3301</v>
      </c>
      <c r="D3524" s="0" t="n">
        <v>3329</v>
      </c>
    </row>
    <row r="3525" customFormat="false" ht="13.8" hidden="false" customHeight="false" outlineLevel="0" collapsed="false">
      <c r="B3525" s="633" t="n">
        <v>3524</v>
      </c>
      <c r="C3525" s="0" t="n">
        <v>3302</v>
      </c>
      <c r="D3525" s="0" t="n">
        <v>3330</v>
      </c>
    </row>
    <row r="3526" customFormat="false" ht="13.8" hidden="false" customHeight="false" outlineLevel="0" collapsed="false">
      <c r="B3526" s="633" t="n">
        <v>3525</v>
      </c>
      <c r="C3526" s="0" t="n">
        <v>3303</v>
      </c>
      <c r="D3526" s="0" t="n">
        <v>3331</v>
      </c>
    </row>
    <row r="3527" customFormat="false" ht="13.8" hidden="false" customHeight="false" outlineLevel="0" collapsed="false">
      <c r="B3527" s="633" t="n">
        <v>3526</v>
      </c>
      <c r="C3527" s="0" t="n">
        <v>3304</v>
      </c>
      <c r="D3527" s="0" t="n">
        <v>3332</v>
      </c>
    </row>
    <row r="3528" customFormat="false" ht="13.8" hidden="false" customHeight="false" outlineLevel="0" collapsed="false">
      <c r="B3528" s="633" t="n">
        <v>3527</v>
      </c>
      <c r="C3528" s="0" t="n">
        <v>3305</v>
      </c>
      <c r="D3528" s="0" t="n">
        <v>3333</v>
      </c>
    </row>
    <row r="3529" customFormat="false" ht="13.8" hidden="false" customHeight="false" outlineLevel="0" collapsed="false">
      <c r="B3529" s="633" t="n">
        <v>3528</v>
      </c>
      <c r="C3529" s="0" t="n">
        <v>3306</v>
      </c>
      <c r="D3529" s="0" t="n">
        <v>3334</v>
      </c>
    </row>
    <row r="3530" customFormat="false" ht="13.8" hidden="false" customHeight="false" outlineLevel="0" collapsed="false">
      <c r="B3530" s="633" t="n">
        <v>3529</v>
      </c>
      <c r="C3530" s="0" t="n">
        <v>3307</v>
      </c>
      <c r="D3530" s="0" t="n">
        <v>3335</v>
      </c>
    </row>
    <row r="3531" customFormat="false" ht="13.8" hidden="false" customHeight="false" outlineLevel="0" collapsed="false">
      <c r="B3531" s="633" t="n">
        <v>3530</v>
      </c>
      <c r="C3531" s="0" t="n">
        <v>3308</v>
      </c>
      <c r="D3531" s="0" t="n">
        <v>3336</v>
      </c>
    </row>
    <row r="3532" customFormat="false" ht="13.8" hidden="false" customHeight="false" outlineLevel="0" collapsed="false">
      <c r="B3532" s="633" t="n">
        <v>3531</v>
      </c>
      <c r="C3532" s="0" t="n">
        <v>3309</v>
      </c>
      <c r="D3532" s="0" t="n">
        <v>3337</v>
      </c>
    </row>
    <row r="3533" customFormat="false" ht="13.8" hidden="false" customHeight="false" outlineLevel="0" collapsed="false">
      <c r="B3533" s="633" t="n">
        <v>3532</v>
      </c>
      <c r="C3533" s="0" t="n">
        <v>3310</v>
      </c>
      <c r="D3533" s="0" t="n">
        <v>3338</v>
      </c>
    </row>
    <row r="3534" customFormat="false" ht="13.8" hidden="false" customHeight="false" outlineLevel="0" collapsed="false">
      <c r="B3534" s="633" t="n">
        <v>3533</v>
      </c>
      <c r="C3534" s="0" t="n">
        <v>3311</v>
      </c>
      <c r="D3534" s="0" t="n">
        <v>3339</v>
      </c>
    </row>
    <row r="3535" customFormat="false" ht="13.8" hidden="false" customHeight="false" outlineLevel="0" collapsed="false">
      <c r="B3535" s="633" t="n">
        <v>3534</v>
      </c>
      <c r="C3535" s="0" t="n">
        <v>3312</v>
      </c>
      <c r="D3535" s="0" t="n">
        <v>3340</v>
      </c>
    </row>
    <row r="3536" customFormat="false" ht="13.8" hidden="false" customHeight="false" outlineLevel="0" collapsed="false">
      <c r="B3536" s="633" t="n">
        <v>3535</v>
      </c>
      <c r="C3536" s="0" t="n">
        <v>3313</v>
      </c>
      <c r="D3536" s="0" t="n">
        <v>3341</v>
      </c>
    </row>
    <row r="3537" customFormat="false" ht="13.8" hidden="false" customHeight="false" outlineLevel="0" collapsed="false">
      <c r="B3537" s="633" t="n">
        <v>3536</v>
      </c>
      <c r="C3537" s="0" t="n">
        <v>3314</v>
      </c>
      <c r="D3537" s="0" t="n">
        <v>3342</v>
      </c>
    </row>
    <row r="3538" customFormat="false" ht="13.8" hidden="false" customHeight="false" outlineLevel="0" collapsed="false">
      <c r="B3538" s="633" t="n">
        <v>3537</v>
      </c>
      <c r="C3538" s="0" t="n">
        <v>3315</v>
      </c>
      <c r="D3538" s="0" t="n">
        <v>3343</v>
      </c>
    </row>
    <row r="3539" customFormat="false" ht="13.8" hidden="false" customHeight="false" outlineLevel="0" collapsed="false">
      <c r="B3539" s="633" t="n">
        <v>3538</v>
      </c>
      <c r="C3539" s="0" t="n">
        <v>3316</v>
      </c>
      <c r="D3539" s="0" t="n">
        <v>3344</v>
      </c>
    </row>
    <row r="3540" customFormat="false" ht="13.8" hidden="false" customHeight="false" outlineLevel="0" collapsed="false">
      <c r="B3540" s="633" t="n">
        <v>3539</v>
      </c>
      <c r="C3540" s="0" t="n">
        <v>3317</v>
      </c>
      <c r="D3540" s="0" t="n">
        <v>3345</v>
      </c>
    </row>
    <row r="3541" customFormat="false" ht="13.8" hidden="false" customHeight="false" outlineLevel="0" collapsed="false">
      <c r="B3541" s="633" t="n">
        <v>3540</v>
      </c>
      <c r="C3541" s="0" t="n">
        <v>3318</v>
      </c>
      <c r="D3541" s="0" t="n">
        <v>3346</v>
      </c>
    </row>
    <row r="3542" customFormat="false" ht="13.8" hidden="false" customHeight="false" outlineLevel="0" collapsed="false">
      <c r="B3542" s="633" t="n">
        <v>3541</v>
      </c>
      <c r="C3542" s="0" t="n">
        <v>3319</v>
      </c>
      <c r="D3542" s="0" t="n">
        <v>3347</v>
      </c>
    </row>
    <row r="3543" customFormat="false" ht="13.8" hidden="false" customHeight="false" outlineLevel="0" collapsed="false">
      <c r="B3543" s="633" t="n">
        <v>3542</v>
      </c>
      <c r="C3543" s="0" t="n">
        <v>3320</v>
      </c>
      <c r="D3543" s="0" t="n">
        <v>3348</v>
      </c>
    </row>
    <row r="3544" customFormat="false" ht="13.8" hidden="false" customHeight="false" outlineLevel="0" collapsed="false">
      <c r="B3544" s="633" t="n">
        <v>3543</v>
      </c>
      <c r="C3544" s="0" t="n">
        <v>3321</v>
      </c>
      <c r="D3544" s="0" t="n">
        <v>3349</v>
      </c>
    </row>
    <row r="3545" customFormat="false" ht="13.8" hidden="false" customHeight="false" outlineLevel="0" collapsed="false">
      <c r="B3545" s="633" t="n">
        <v>3544</v>
      </c>
      <c r="C3545" s="0" t="n">
        <v>3322</v>
      </c>
      <c r="D3545" s="0" t="n">
        <v>3350</v>
      </c>
    </row>
    <row r="3546" customFormat="false" ht="13.8" hidden="false" customHeight="false" outlineLevel="0" collapsed="false">
      <c r="B3546" s="633" t="n">
        <v>3545</v>
      </c>
      <c r="C3546" s="0" t="n">
        <v>3323</v>
      </c>
      <c r="D3546" s="0" t="n">
        <v>3351</v>
      </c>
    </row>
    <row r="3547" customFormat="false" ht="13.8" hidden="false" customHeight="false" outlineLevel="0" collapsed="false">
      <c r="B3547" s="633" t="n">
        <v>3546</v>
      </c>
      <c r="C3547" s="0" t="n">
        <v>3324</v>
      </c>
      <c r="D3547" s="0" t="n">
        <v>3352</v>
      </c>
    </row>
    <row r="3548" customFormat="false" ht="13.8" hidden="false" customHeight="false" outlineLevel="0" collapsed="false">
      <c r="B3548" s="633" t="n">
        <v>3547</v>
      </c>
      <c r="C3548" s="0" t="n">
        <v>3325</v>
      </c>
      <c r="D3548" s="0" t="n">
        <v>3353</v>
      </c>
    </row>
    <row r="3549" customFormat="false" ht="13.8" hidden="false" customHeight="false" outlineLevel="0" collapsed="false">
      <c r="B3549" s="633" t="n">
        <v>3548</v>
      </c>
      <c r="C3549" s="0" t="n">
        <v>3326</v>
      </c>
      <c r="D3549" s="0" t="n">
        <v>3354</v>
      </c>
    </row>
    <row r="3550" customFormat="false" ht="13.8" hidden="false" customHeight="false" outlineLevel="0" collapsed="false">
      <c r="B3550" s="633" t="n">
        <v>3549</v>
      </c>
      <c r="C3550" s="0" t="n">
        <v>3327</v>
      </c>
      <c r="D3550" s="0" t="n">
        <v>3355</v>
      </c>
    </row>
    <row r="3551" customFormat="false" ht="13.8" hidden="false" customHeight="false" outlineLevel="0" collapsed="false">
      <c r="B3551" s="633" t="n">
        <v>3550</v>
      </c>
      <c r="C3551" s="0" t="n">
        <v>3328</v>
      </c>
      <c r="D3551" s="0" t="n">
        <v>3356</v>
      </c>
    </row>
    <row r="3552" customFormat="false" ht="13.8" hidden="false" customHeight="false" outlineLevel="0" collapsed="false">
      <c r="B3552" s="633" t="n">
        <v>3551</v>
      </c>
      <c r="C3552" s="0" t="n">
        <v>3329</v>
      </c>
      <c r="D3552" s="0" t="n">
        <v>3357</v>
      </c>
    </row>
    <row r="3553" customFormat="false" ht="13.8" hidden="false" customHeight="false" outlineLevel="0" collapsed="false">
      <c r="B3553" s="633" t="n">
        <v>3552</v>
      </c>
      <c r="C3553" s="0" t="n">
        <v>3330</v>
      </c>
      <c r="D3553" s="0" t="n">
        <v>3358</v>
      </c>
    </row>
    <row r="3554" customFormat="false" ht="13.8" hidden="false" customHeight="false" outlineLevel="0" collapsed="false">
      <c r="B3554" s="633" t="n">
        <v>3553</v>
      </c>
      <c r="C3554" s="0" t="n">
        <v>3331</v>
      </c>
      <c r="D3554" s="0" t="n">
        <v>3359</v>
      </c>
    </row>
    <row r="3555" customFormat="false" ht="13.8" hidden="false" customHeight="false" outlineLevel="0" collapsed="false">
      <c r="B3555" s="633" t="n">
        <v>3554</v>
      </c>
      <c r="C3555" s="0" t="n">
        <v>3332</v>
      </c>
      <c r="D3555" s="0" t="n">
        <v>3360</v>
      </c>
    </row>
    <row r="3556" customFormat="false" ht="13.8" hidden="false" customHeight="false" outlineLevel="0" collapsed="false">
      <c r="B3556" s="633" t="n">
        <v>3555</v>
      </c>
      <c r="C3556" s="0" t="n">
        <v>3333</v>
      </c>
      <c r="D3556" s="0" t="n">
        <v>3361</v>
      </c>
    </row>
    <row r="3557" customFormat="false" ht="13.8" hidden="false" customHeight="false" outlineLevel="0" collapsed="false">
      <c r="B3557" s="633" t="n">
        <v>3556</v>
      </c>
      <c r="C3557" s="0" t="n">
        <v>3334</v>
      </c>
      <c r="D3557" s="0" t="n">
        <v>3362</v>
      </c>
    </row>
    <row r="3558" customFormat="false" ht="13.8" hidden="false" customHeight="false" outlineLevel="0" collapsed="false">
      <c r="B3558" s="633" t="n">
        <v>3557</v>
      </c>
      <c r="C3558" s="0" t="n">
        <v>3335</v>
      </c>
      <c r="D3558" s="0" t="n">
        <v>3363</v>
      </c>
    </row>
    <row r="3559" customFormat="false" ht="13.8" hidden="false" customHeight="false" outlineLevel="0" collapsed="false">
      <c r="B3559" s="633" t="n">
        <v>3558</v>
      </c>
      <c r="C3559" s="0" t="n">
        <v>3336</v>
      </c>
      <c r="D3559" s="0" t="n">
        <v>3364</v>
      </c>
    </row>
    <row r="3560" customFormat="false" ht="13.8" hidden="false" customHeight="false" outlineLevel="0" collapsed="false">
      <c r="B3560" s="633" t="n">
        <v>3559</v>
      </c>
      <c r="C3560" s="0" t="n">
        <v>3337</v>
      </c>
      <c r="D3560" s="0" t="n">
        <v>3365</v>
      </c>
    </row>
    <row r="3561" customFormat="false" ht="13.8" hidden="false" customHeight="false" outlineLevel="0" collapsed="false">
      <c r="B3561" s="633" t="n">
        <v>3560</v>
      </c>
      <c r="C3561" s="0" t="n">
        <v>3338</v>
      </c>
      <c r="D3561" s="0" t="n">
        <v>3366</v>
      </c>
    </row>
    <row r="3562" customFormat="false" ht="13.8" hidden="false" customHeight="false" outlineLevel="0" collapsed="false">
      <c r="B3562" s="633" t="n">
        <v>3561</v>
      </c>
      <c r="C3562" s="0" t="n">
        <v>3339</v>
      </c>
      <c r="D3562" s="0" t="n">
        <v>3367</v>
      </c>
    </row>
    <row r="3563" customFormat="false" ht="13.8" hidden="false" customHeight="false" outlineLevel="0" collapsed="false">
      <c r="B3563" s="633" t="n">
        <v>3562</v>
      </c>
      <c r="C3563" s="0" t="n">
        <v>3340</v>
      </c>
      <c r="D3563" s="0" t="n">
        <v>3368</v>
      </c>
    </row>
    <row r="3564" customFormat="false" ht="13.8" hidden="false" customHeight="false" outlineLevel="0" collapsed="false">
      <c r="B3564" s="633" t="n">
        <v>3563</v>
      </c>
      <c r="C3564" s="0" t="n">
        <v>3341</v>
      </c>
      <c r="D3564" s="0" t="n">
        <v>3369</v>
      </c>
    </row>
    <row r="3565" customFormat="false" ht="13.8" hidden="false" customHeight="false" outlineLevel="0" collapsed="false">
      <c r="B3565" s="633" t="n">
        <v>3564</v>
      </c>
      <c r="C3565" s="0" t="n">
        <v>3342</v>
      </c>
      <c r="D3565" s="0" t="n">
        <v>3370</v>
      </c>
    </row>
    <row r="3566" customFormat="false" ht="13.8" hidden="false" customHeight="false" outlineLevel="0" collapsed="false">
      <c r="B3566" s="633" t="n">
        <v>3565</v>
      </c>
      <c r="C3566" s="0" t="n">
        <v>3343</v>
      </c>
      <c r="D3566" s="0" t="n">
        <v>3371</v>
      </c>
    </row>
    <row r="3567" customFormat="false" ht="13.8" hidden="false" customHeight="false" outlineLevel="0" collapsed="false">
      <c r="B3567" s="633" t="n">
        <v>3566</v>
      </c>
      <c r="C3567" s="0" t="n">
        <v>3344</v>
      </c>
      <c r="D3567" s="0" t="n">
        <v>3372</v>
      </c>
    </row>
    <row r="3568" customFormat="false" ht="13.8" hidden="false" customHeight="false" outlineLevel="0" collapsed="false">
      <c r="B3568" s="633" t="n">
        <v>3567</v>
      </c>
      <c r="C3568" s="0" t="n">
        <v>3345</v>
      </c>
      <c r="D3568" s="0" t="n">
        <v>3373</v>
      </c>
    </row>
    <row r="3569" customFormat="false" ht="13.8" hidden="false" customHeight="false" outlineLevel="0" collapsed="false">
      <c r="B3569" s="633" t="n">
        <v>3568</v>
      </c>
      <c r="C3569" s="0" t="n">
        <v>3346</v>
      </c>
      <c r="D3569" s="0" t="n">
        <v>3374</v>
      </c>
    </row>
    <row r="3570" customFormat="false" ht="13.8" hidden="false" customHeight="false" outlineLevel="0" collapsed="false">
      <c r="B3570" s="633" t="n">
        <v>3569</v>
      </c>
      <c r="C3570" s="0" t="n">
        <v>3347</v>
      </c>
      <c r="D3570" s="0" t="n">
        <v>3375</v>
      </c>
    </row>
    <row r="3571" customFormat="false" ht="13.8" hidden="false" customHeight="false" outlineLevel="0" collapsed="false">
      <c r="B3571" s="633" t="n">
        <v>3570</v>
      </c>
      <c r="C3571" s="0" t="n">
        <v>3348</v>
      </c>
      <c r="D3571" s="0" t="n">
        <v>3376</v>
      </c>
    </row>
    <row r="3572" customFormat="false" ht="13.8" hidden="false" customHeight="false" outlineLevel="0" collapsed="false">
      <c r="B3572" s="633" t="n">
        <v>3571</v>
      </c>
      <c r="C3572" s="0" t="n">
        <v>3349</v>
      </c>
      <c r="D3572" s="0" t="n">
        <v>3377</v>
      </c>
    </row>
    <row r="3573" customFormat="false" ht="13.8" hidden="false" customHeight="false" outlineLevel="0" collapsed="false">
      <c r="B3573" s="633" t="n">
        <v>3572</v>
      </c>
      <c r="C3573" s="0" t="n">
        <v>3350</v>
      </c>
      <c r="D3573" s="0" t="n">
        <v>3378</v>
      </c>
    </row>
    <row r="3574" customFormat="false" ht="13.8" hidden="false" customHeight="false" outlineLevel="0" collapsed="false">
      <c r="B3574" s="633" t="n">
        <v>3573</v>
      </c>
      <c r="C3574" s="0" t="n">
        <v>3351</v>
      </c>
      <c r="D3574" s="0" t="n">
        <v>3379</v>
      </c>
    </row>
    <row r="3575" customFormat="false" ht="13.8" hidden="false" customHeight="false" outlineLevel="0" collapsed="false">
      <c r="B3575" s="633" t="n">
        <v>3574</v>
      </c>
      <c r="C3575" s="0" t="n">
        <v>3352</v>
      </c>
      <c r="D3575" s="0" t="n">
        <v>3380</v>
      </c>
    </row>
    <row r="3576" customFormat="false" ht="13.8" hidden="false" customHeight="false" outlineLevel="0" collapsed="false">
      <c r="B3576" s="633" t="n">
        <v>3575</v>
      </c>
      <c r="C3576" s="0" t="n">
        <v>3353</v>
      </c>
      <c r="D3576" s="0" t="n">
        <v>3381</v>
      </c>
    </row>
    <row r="3577" customFormat="false" ht="13.8" hidden="false" customHeight="false" outlineLevel="0" collapsed="false">
      <c r="B3577" s="633" t="n">
        <v>3576</v>
      </c>
      <c r="C3577" s="0" t="n">
        <v>3354</v>
      </c>
      <c r="D3577" s="0" t="n">
        <v>3382</v>
      </c>
    </row>
    <row r="3578" customFormat="false" ht="13.8" hidden="false" customHeight="false" outlineLevel="0" collapsed="false">
      <c r="B3578" s="633" t="n">
        <v>3577</v>
      </c>
      <c r="C3578" s="0" t="n">
        <v>3355</v>
      </c>
      <c r="D3578" s="0" t="n">
        <v>3383</v>
      </c>
    </row>
    <row r="3579" customFormat="false" ht="13.8" hidden="false" customHeight="false" outlineLevel="0" collapsed="false">
      <c r="B3579" s="633" t="n">
        <v>3578</v>
      </c>
      <c r="C3579" s="0" t="n">
        <v>3356</v>
      </c>
      <c r="D3579" s="0" t="n">
        <v>3384</v>
      </c>
    </row>
    <row r="3580" customFormat="false" ht="13.8" hidden="false" customHeight="false" outlineLevel="0" collapsed="false">
      <c r="B3580" s="633" t="n">
        <v>3579</v>
      </c>
      <c r="C3580" s="0" t="n">
        <v>3357</v>
      </c>
      <c r="D3580" s="0" t="n">
        <v>3385</v>
      </c>
    </row>
    <row r="3581" customFormat="false" ht="13.8" hidden="false" customHeight="false" outlineLevel="0" collapsed="false">
      <c r="B3581" s="633" t="n">
        <v>3580</v>
      </c>
      <c r="C3581" s="0" t="n">
        <v>3358</v>
      </c>
      <c r="D3581" s="0" t="n">
        <v>3386</v>
      </c>
    </row>
    <row r="3582" customFormat="false" ht="13.8" hidden="false" customHeight="false" outlineLevel="0" collapsed="false">
      <c r="B3582" s="633" t="n">
        <v>3581</v>
      </c>
      <c r="C3582" s="0" t="n">
        <v>3359</v>
      </c>
      <c r="D3582" s="0" t="n">
        <v>3387</v>
      </c>
    </row>
    <row r="3583" customFormat="false" ht="13.8" hidden="false" customHeight="false" outlineLevel="0" collapsed="false">
      <c r="B3583" s="633" t="n">
        <v>3582</v>
      </c>
      <c r="C3583" s="0" t="n">
        <v>3360</v>
      </c>
      <c r="D3583" s="0" t="n">
        <v>3388</v>
      </c>
    </row>
    <row r="3584" customFormat="false" ht="13.8" hidden="false" customHeight="false" outlineLevel="0" collapsed="false">
      <c r="B3584" s="633" t="n">
        <v>3583</v>
      </c>
      <c r="C3584" s="0" t="n">
        <v>3361</v>
      </c>
      <c r="D3584" s="0" t="n">
        <v>3389</v>
      </c>
    </row>
    <row r="3585" customFormat="false" ht="13.8" hidden="false" customHeight="false" outlineLevel="0" collapsed="false">
      <c r="B3585" s="633" t="n">
        <v>3584</v>
      </c>
      <c r="C3585" s="0" t="n">
        <v>3362</v>
      </c>
      <c r="D3585" s="0" t="n">
        <v>3390</v>
      </c>
    </row>
    <row r="3586" customFormat="false" ht="13.8" hidden="false" customHeight="false" outlineLevel="0" collapsed="false">
      <c r="B3586" s="633" t="n">
        <v>3585</v>
      </c>
      <c r="C3586" s="0" t="n">
        <v>3363</v>
      </c>
      <c r="D3586" s="0" t="n">
        <v>3391</v>
      </c>
    </row>
    <row r="3587" customFormat="false" ht="13.8" hidden="false" customHeight="false" outlineLevel="0" collapsed="false">
      <c r="B3587" s="633" t="n">
        <v>3586</v>
      </c>
      <c r="C3587" s="0" t="n">
        <v>3364</v>
      </c>
      <c r="D3587" s="0" t="n">
        <v>3392</v>
      </c>
    </row>
    <row r="3588" customFormat="false" ht="13.8" hidden="false" customHeight="false" outlineLevel="0" collapsed="false">
      <c r="B3588" s="633" t="n">
        <v>3587</v>
      </c>
      <c r="C3588" s="0" t="n">
        <v>3365</v>
      </c>
      <c r="D3588" s="0" t="n">
        <v>3393</v>
      </c>
    </row>
    <row r="3589" customFormat="false" ht="13.8" hidden="false" customHeight="false" outlineLevel="0" collapsed="false">
      <c r="B3589" s="633" t="n">
        <v>3588</v>
      </c>
      <c r="C3589" s="0" t="n">
        <v>3366</v>
      </c>
      <c r="D3589" s="0" t="n">
        <v>3394</v>
      </c>
    </row>
    <row r="3590" customFormat="false" ht="13.8" hidden="false" customHeight="false" outlineLevel="0" collapsed="false">
      <c r="B3590" s="633" t="n">
        <v>3589</v>
      </c>
      <c r="C3590" s="0" t="n">
        <v>3367</v>
      </c>
      <c r="D3590" s="0" t="n">
        <v>3395</v>
      </c>
    </row>
    <row r="3591" customFormat="false" ht="13.8" hidden="false" customHeight="false" outlineLevel="0" collapsed="false">
      <c r="B3591" s="633" t="n">
        <v>3590</v>
      </c>
      <c r="C3591" s="0" t="n">
        <v>3368</v>
      </c>
      <c r="D3591" s="0" t="n">
        <v>3396</v>
      </c>
    </row>
    <row r="3592" customFormat="false" ht="13.8" hidden="false" customHeight="false" outlineLevel="0" collapsed="false">
      <c r="B3592" s="633" t="n">
        <v>3591</v>
      </c>
      <c r="C3592" s="0" t="n">
        <v>3369</v>
      </c>
      <c r="D3592" s="0" t="n">
        <v>3397</v>
      </c>
    </row>
    <row r="3593" customFormat="false" ht="13.8" hidden="false" customHeight="false" outlineLevel="0" collapsed="false">
      <c r="B3593" s="633" t="n">
        <v>3592</v>
      </c>
      <c r="C3593" s="0" t="n">
        <v>3370</v>
      </c>
      <c r="D3593" s="0" t="n">
        <v>3398</v>
      </c>
    </row>
    <row r="3594" customFormat="false" ht="13.8" hidden="false" customHeight="false" outlineLevel="0" collapsed="false">
      <c r="B3594" s="633" t="n">
        <v>3593</v>
      </c>
      <c r="C3594" s="0" t="n">
        <v>3371</v>
      </c>
      <c r="D3594" s="0" t="n">
        <v>3399</v>
      </c>
    </row>
    <row r="3595" customFormat="false" ht="13.8" hidden="false" customHeight="false" outlineLevel="0" collapsed="false">
      <c r="B3595" s="633" t="n">
        <v>3594</v>
      </c>
      <c r="C3595" s="0" t="n">
        <v>3372</v>
      </c>
      <c r="D3595" s="0" t="n">
        <v>3400</v>
      </c>
    </row>
    <row r="3596" customFormat="false" ht="13.8" hidden="false" customHeight="false" outlineLevel="0" collapsed="false">
      <c r="B3596" s="633" t="n">
        <v>3595</v>
      </c>
      <c r="C3596" s="0" t="n">
        <v>3373</v>
      </c>
      <c r="D3596" s="0" t="n">
        <v>3401</v>
      </c>
    </row>
    <row r="3597" customFormat="false" ht="13.8" hidden="false" customHeight="false" outlineLevel="0" collapsed="false">
      <c r="B3597" s="633" t="n">
        <v>3596</v>
      </c>
      <c r="C3597" s="0" t="n">
        <v>3374</v>
      </c>
      <c r="D3597" s="0" t="n">
        <v>3402</v>
      </c>
    </row>
    <row r="3598" customFormat="false" ht="13.8" hidden="false" customHeight="false" outlineLevel="0" collapsed="false">
      <c r="B3598" s="633" t="n">
        <v>3597</v>
      </c>
      <c r="C3598" s="0" t="n">
        <v>3375</v>
      </c>
      <c r="D3598" s="0" t="n">
        <v>3403</v>
      </c>
    </row>
    <row r="3599" customFormat="false" ht="13.8" hidden="false" customHeight="false" outlineLevel="0" collapsed="false">
      <c r="B3599" s="633" t="n">
        <v>3598</v>
      </c>
      <c r="C3599" s="0" t="n">
        <v>3376</v>
      </c>
      <c r="D3599" s="0" t="n">
        <v>3404</v>
      </c>
    </row>
    <row r="3600" customFormat="false" ht="13.8" hidden="false" customHeight="false" outlineLevel="0" collapsed="false">
      <c r="B3600" s="633" t="n">
        <v>3599</v>
      </c>
      <c r="C3600" s="0" t="n">
        <v>3377</v>
      </c>
      <c r="D3600" s="0" t="n">
        <v>3405</v>
      </c>
    </row>
    <row r="3601" customFormat="false" ht="13.8" hidden="false" customHeight="false" outlineLevel="0" collapsed="false">
      <c r="B3601" s="633" t="n">
        <v>3600</v>
      </c>
      <c r="C3601" s="0" t="n">
        <v>3378</v>
      </c>
      <c r="D3601" s="0" t="n">
        <v>3406</v>
      </c>
    </row>
    <row r="3602" customFormat="false" ht="13.8" hidden="false" customHeight="false" outlineLevel="0" collapsed="false">
      <c r="B3602" s="633" t="n">
        <v>3601</v>
      </c>
      <c r="C3602" s="0" t="n">
        <v>3379</v>
      </c>
      <c r="D3602" s="0" t="n">
        <v>3407</v>
      </c>
    </row>
    <row r="3603" customFormat="false" ht="13.8" hidden="false" customHeight="false" outlineLevel="0" collapsed="false">
      <c r="B3603" s="633" t="n">
        <v>3602</v>
      </c>
      <c r="C3603" s="0" t="n">
        <v>3380</v>
      </c>
      <c r="D3603" s="0" t="n">
        <v>3408</v>
      </c>
    </row>
    <row r="3604" customFormat="false" ht="13.8" hidden="false" customHeight="false" outlineLevel="0" collapsed="false">
      <c r="B3604" s="633" t="n">
        <v>3603</v>
      </c>
      <c r="C3604" s="0" t="n">
        <v>3381</v>
      </c>
      <c r="D3604" s="0" t="n">
        <v>3409</v>
      </c>
    </row>
    <row r="3605" customFormat="false" ht="13.8" hidden="false" customHeight="false" outlineLevel="0" collapsed="false">
      <c r="B3605" s="633" t="n">
        <v>3604</v>
      </c>
      <c r="C3605" s="0" t="n">
        <v>3382</v>
      </c>
      <c r="D3605" s="0" t="n">
        <v>3410</v>
      </c>
    </row>
    <row r="3606" customFormat="false" ht="13.8" hidden="false" customHeight="false" outlineLevel="0" collapsed="false">
      <c r="B3606" s="633" t="n">
        <v>3605</v>
      </c>
      <c r="C3606" s="0" t="n">
        <v>3383</v>
      </c>
      <c r="D3606" s="0" t="n">
        <v>3411</v>
      </c>
    </row>
    <row r="3607" customFormat="false" ht="13.8" hidden="false" customHeight="false" outlineLevel="0" collapsed="false">
      <c r="B3607" s="633" t="n">
        <v>3606</v>
      </c>
      <c r="C3607" s="0" t="n">
        <v>3384</v>
      </c>
      <c r="D3607" s="0" t="n">
        <v>3412</v>
      </c>
    </row>
    <row r="3608" customFormat="false" ht="13.8" hidden="false" customHeight="false" outlineLevel="0" collapsed="false">
      <c r="B3608" s="633" t="n">
        <v>3607</v>
      </c>
      <c r="C3608" s="0" t="n">
        <v>3385</v>
      </c>
      <c r="D3608" s="0" t="n">
        <v>3413</v>
      </c>
    </row>
    <row r="3609" customFormat="false" ht="13.8" hidden="false" customHeight="false" outlineLevel="0" collapsed="false">
      <c r="B3609" s="633" t="n">
        <v>3608</v>
      </c>
      <c r="C3609" s="0" t="n">
        <v>3386</v>
      </c>
      <c r="D3609" s="0" t="n">
        <v>3414</v>
      </c>
    </row>
    <row r="3610" customFormat="false" ht="13.8" hidden="false" customHeight="false" outlineLevel="0" collapsed="false">
      <c r="B3610" s="633" t="n">
        <v>3609</v>
      </c>
      <c r="C3610" s="0" t="n">
        <v>3387</v>
      </c>
      <c r="D3610" s="0" t="n">
        <v>3415</v>
      </c>
    </row>
    <row r="3611" customFormat="false" ht="13.8" hidden="false" customHeight="false" outlineLevel="0" collapsed="false">
      <c r="B3611" s="633" t="n">
        <v>3610</v>
      </c>
      <c r="C3611" s="0" t="n">
        <v>3388</v>
      </c>
      <c r="D3611" s="0" t="n">
        <v>3416</v>
      </c>
    </row>
    <row r="3612" customFormat="false" ht="13.8" hidden="false" customHeight="false" outlineLevel="0" collapsed="false">
      <c r="B3612" s="633" t="n">
        <v>3611</v>
      </c>
      <c r="C3612" s="0" t="n">
        <v>3389</v>
      </c>
      <c r="D3612" s="0" t="n">
        <v>3417</v>
      </c>
    </row>
    <row r="3613" customFormat="false" ht="13.8" hidden="false" customHeight="false" outlineLevel="0" collapsed="false">
      <c r="B3613" s="633" t="n">
        <v>3612</v>
      </c>
      <c r="C3613" s="0" t="n">
        <v>3390</v>
      </c>
      <c r="D3613" s="0" t="n">
        <v>3418</v>
      </c>
    </row>
    <row r="3614" customFormat="false" ht="13.8" hidden="false" customHeight="false" outlineLevel="0" collapsed="false">
      <c r="B3614" s="633" t="n">
        <v>3613</v>
      </c>
      <c r="C3614" s="0" t="n">
        <v>3391</v>
      </c>
      <c r="D3614" s="0" t="n">
        <v>3419</v>
      </c>
    </row>
    <row r="3615" customFormat="false" ht="13.8" hidden="false" customHeight="false" outlineLevel="0" collapsed="false">
      <c r="B3615" s="633" t="n">
        <v>3614</v>
      </c>
      <c r="C3615" s="0" t="n">
        <v>3392</v>
      </c>
      <c r="D3615" s="0" t="n">
        <v>3420</v>
      </c>
    </row>
    <row r="3616" customFormat="false" ht="13.8" hidden="false" customHeight="false" outlineLevel="0" collapsed="false">
      <c r="B3616" s="633" t="n">
        <v>3615</v>
      </c>
      <c r="C3616" s="0" t="n">
        <v>3393</v>
      </c>
      <c r="D3616" s="0" t="n">
        <v>3421</v>
      </c>
    </row>
    <row r="3617" customFormat="false" ht="13.8" hidden="false" customHeight="false" outlineLevel="0" collapsed="false">
      <c r="B3617" s="633" t="n">
        <v>3616</v>
      </c>
      <c r="C3617" s="0" t="n">
        <v>3394</v>
      </c>
      <c r="D3617" s="0" t="n">
        <v>3422</v>
      </c>
    </row>
    <row r="3618" customFormat="false" ht="13.8" hidden="false" customHeight="false" outlineLevel="0" collapsed="false">
      <c r="B3618" s="633" t="n">
        <v>3617</v>
      </c>
      <c r="C3618" s="0" t="n">
        <v>3395</v>
      </c>
      <c r="D3618" s="0" t="n">
        <v>3423</v>
      </c>
    </row>
    <row r="3619" customFormat="false" ht="13.8" hidden="false" customHeight="false" outlineLevel="0" collapsed="false">
      <c r="B3619" s="633" t="n">
        <v>3618</v>
      </c>
      <c r="C3619" s="0" t="n">
        <v>3396</v>
      </c>
      <c r="D3619" s="0" t="n">
        <v>3424</v>
      </c>
    </row>
    <row r="3620" customFormat="false" ht="13.8" hidden="false" customHeight="false" outlineLevel="0" collapsed="false">
      <c r="B3620" s="633" t="n">
        <v>3619</v>
      </c>
      <c r="C3620" s="0" t="n">
        <v>3397</v>
      </c>
      <c r="D3620" s="0" t="n">
        <v>3425</v>
      </c>
    </row>
    <row r="3621" customFormat="false" ht="13.8" hidden="false" customHeight="false" outlineLevel="0" collapsed="false">
      <c r="B3621" s="633" t="n">
        <v>3620</v>
      </c>
      <c r="C3621" s="0" t="n">
        <v>3398</v>
      </c>
      <c r="D3621" s="0" t="n">
        <v>3426</v>
      </c>
    </row>
    <row r="3622" customFormat="false" ht="13.8" hidden="false" customHeight="false" outlineLevel="0" collapsed="false">
      <c r="B3622" s="633" t="n">
        <v>3621</v>
      </c>
      <c r="C3622" s="0" t="n">
        <v>3399</v>
      </c>
      <c r="D3622" s="0" t="n">
        <v>3427</v>
      </c>
    </row>
    <row r="3623" customFormat="false" ht="13.8" hidden="false" customHeight="false" outlineLevel="0" collapsed="false">
      <c r="B3623" s="633" t="n">
        <v>3622</v>
      </c>
      <c r="C3623" s="0" t="n">
        <v>3400</v>
      </c>
      <c r="D3623" s="0" t="n">
        <v>3428</v>
      </c>
    </row>
    <row r="3624" customFormat="false" ht="13.8" hidden="false" customHeight="false" outlineLevel="0" collapsed="false">
      <c r="B3624" s="633" t="n">
        <v>3623</v>
      </c>
      <c r="C3624" s="0" t="n">
        <v>3401</v>
      </c>
      <c r="D3624" s="0" t="n">
        <v>3429</v>
      </c>
    </row>
    <row r="3625" customFormat="false" ht="13.8" hidden="false" customHeight="false" outlineLevel="0" collapsed="false">
      <c r="B3625" s="633" t="n">
        <v>3624</v>
      </c>
      <c r="C3625" s="0" t="n">
        <v>3402</v>
      </c>
      <c r="D3625" s="0" t="n">
        <v>3430</v>
      </c>
    </row>
    <row r="3626" customFormat="false" ht="13.8" hidden="false" customHeight="false" outlineLevel="0" collapsed="false">
      <c r="B3626" s="633" t="n">
        <v>3625</v>
      </c>
      <c r="C3626" s="0" t="n">
        <v>3403</v>
      </c>
      <c r="D3626" s="0" t="n">
        <v>3431</v>
      </c>
    </row>
    <row r="3627" customFormat="false" ht="13.8" hidden="false" customHeight="false" outlineLevel="0" collapsed="false">
      <c r="B3627" s="633" t="n">
        <v>3626</v>
      </c>
      <c r="C3627" s="0" t="n">
        <v>3404</v>
      </c>
      <c r="D3627" s="0" t="n">
        <v>3432</v>
      </c>
    </row>
    <row r="3628" customFormat="false" ht="13.8" hidden="false" customHeight="false" outlineLevel="0" collapsed="false">
      <c r="B3628" s="633" t="n">
        <v>3627</v>
      </c>
      <c r="C3628" s="0" t="n">
        <v>3405</v>
      </c>
      <c r="D3628" s="0" t="n">
        <v>3433</v>
      </c>
    </row>
    <row r="3629" customFormat="false" ht="13.8" hidden="false" customHeight="false" outlineLevel="0" collapsed="false">
      <c r="B3629" s="633" t="n">
        <v>3628</v>
      </c>
      <c r="C3629" s="0" t="n">
        <v>3406</v>
      </c>
      <c r="D3629" s="0" t="n">
        <v>3434</v>
      </c>
    </row>
    <row r="3630" customFormat="false" ht="13.8" hidden="false" customHeight="false" outlineLevel="0" collapsed="false">
      <c r="B3630" s="633" t="n">
        <v>3629</v>
      </c>
      <c r="C3630" s="0" t="n">
        <v>3407</v>
      </c>
      <c r="D3630" s="0" t="n">
        <v>3435</v>
      </c>
    </row>
    <row r="3631" customFormat="false" ht="13.8" hidden="false" customHeight="false" outlineLevel="0" collapsed="false">
      <c r="B3631" s="633" t="n">
        <v>3630</v>
      </c>
      <c r="C3631" s="0" t="n">
        <v>3408</v>
      </c>
      <c r="D3631" s="0" t="n">
        <v>3436</v>
      </c>
    </row>
    <row r="3632" customFormat="false" ht="13.8" hidden="false" customHeight="false" outlineLevel="0" collapsed="false">
      <c r="B3632" s="633" t="n">
        <v>3631</v>
      </c>
      <c r="C3632" s="0" t="n">
        <v>3409</v>
      </c>
      <c r="D3632" s="0" t="n">
        <v>3437</v>
      </c>
    </row>
    <row r="3633" customFormat="false" ht="13.8" hidden="false" customHeight="false" outlineLevel="0" collapsed="false">
      <c r="B3633" s="633" t="n">
        <v>3632</v>
      </c>
      <c r="C3633" s="0" t="n">
        <v>3410</v>
      </c>
      <c r="D3633" s="0" t="n">
        <v>3438</v>
      </c>
    </row>
    <row r="3634" customFormat="false" ht="13.8" hidden="false" customHeight="false" outlineLevel="0" collapsed="false">
      <c r="B3634" s="633" t="n">
        <v>3633</v>
      </c>
      <c r="C3634" s="0" t="n">
        <v>3411</v>
      </c>
      <c r="D3634" s="0" t="n">
        <v>3439</v>
      </c>
    </row>
    <row r="3635" customFormat="false" ht="13.8" hidden="false" customHeight="false" outlineLevel="0" collapsed="false">
      <c r="B3635" s="633" t="n">
        <v>3634</v>
      </c>
      <c r="C3635" s="0" t="n">
        <v>3412</v>
      </c>
      <c r="D3635" s="0" t="n">
        <v>3440</v>
      </c>
    </row>
    <row r="3636" customFormat="false" ht="13.8" hidden="false" customHeight="false" outlineLevel="0" collapsed="false">
      <c r="B3636" s="633" t="n">
        <v>3635</v>
      </c>
      <c r="C3636" s="0" t="n">
        <v>3413</v>
      </c>
      <c r="D3636" s="0" t="n">
        <v>3441</v>
      </c>
    </row>
    <row r="3637" customFormat="false" ht="13.8" hidden="false" customHeight="false" outlineLevel="0" collapsed="false">
      <c r="B3637" s="633" t="n">
        <v>3636</v>
      </c>
      <c r="C3637" s="0" t="n">
        <v>3414</v>
      </c>
      <c r="D3637" s="0" t="n">
        <v>3442</v>
      </c>
    </row>
    <row r="3638" customFormat="false" ht="13.8" hidden="false" customHeight="false" outlineLevel="0" collapsed="false">
      <c r="B3638" s="633" t="n">
        <v>3637</v>
      </c>
      <c r="C3638" s="0" t="n">
        <v>3415</v>
      </c>
      <c r="D3638" s="0" t="n">
        <v>3443</v>
      </c>
    </row>
    <row r="3639" customFormat="false" ht="13.8" hidden="false" customHeight="false" outlineLevel="0" collapsed="false">
      <c r="B3639" s="633" t="n">
        <v>3638</v>
      </c>
      <c r="C3639" s="0" t="n">
        <v>3416</v>
      </c>
      <c r="D3639" s="0" t="n">
        <v>3444</v>
      </c>
    </row>
    <row r="3640" customFormat="false" ht="13.8" hidden="false" customHeight="false" outlineLevel="0" collapsed="false">
      <c r="B3640" s="633" t="n">
        <v>3639</v>
      </c>
      <c r="C3640" s="0" t="n">
        <v>3417</v>
      </c>
      <c r="D3640" s="0" t="n">
        <v>3445</v>
      </c>
    </row>
    <row r="3641" customFormat="false" ht="13.8" hidden="false" customHeight="false" outlineLevel="0" collapsed="false">
      <c r="B3641" s="633" t="n">
        <v>3640</v>
      </c>
      <c r="C3641" s="0" t="n">
        <v>3418</v>
      </c>
      <c r="D3641" s="0" t="n">
        <v>3446</v>
      </c>
    </row>
    <row r="3642" customFormat="false" ht="13.8" hidden="false" customHeight="false" outlineLevel="0" collapsed="false">
      <c r="B3642" s="633" t="n">
        <v>3641</v>
      </c>
      <c r="C3642" s="0" t="n">
        <v>3419</v>
      </c>
      <c r="D3642" s="0" t="n">
        <v>3447</v>
      </c>
    </row>
    <row r="3643" customFormat="false" ht="13.8" hidden="false" customHeight="false" outlineLevel="0" collapsed="false">
      <c r="B3643" s="633" t="n">
        <v>3642</v>
      </c>
      <c r="C3643" s="0" t="n">
        <v>3420</v>
      </c>
      <c r="D3643" s="0" t="n">
        <v>3448</v>
      </c>
    </row>
    <row r="3644" customFormat="false" ht="13.8" hidden="false" customHeight="false" outlineLevel="0" collapsed="false">
      <c r="B3644" s="633" t="n">
        <v>3643</v>
      </c>
      <c r="C3644" s="0" t="n">
        <v>3421</v>
      </c>
      <c r="D3644" s="0" t="n">
        <v>3449</v>
      </c>
    </row>
    <row r="3645" customFormat="false" ht="13.8" hidden="false" customHeight="false" outlineLevel="0" collapsed="false">
      <c r="B3645" s="633" t="n">
        <v>3644</v>
      </c>
      <c r="C3645" s="0" t="n">
        <v>3422</v>
      </c>
      <c r="D3645" s="0" t="n">
        <v>3450</v>
      </c>
    </row>
    <row r="3646" customFormat="false" ht="13.8" hidden="false" customHeight="false" outlineLevel="0" collapsed="false">
      <c r="B3646" s="633" t="n">
        <v>3645</v>
      </c>
      <c r="C3646" s="0" t="n">
        <v>3423</v>
      </c>
      <c r="D3646" s="0" t="n">
        <v>3451</v>
      </c>
    </row>
    <row r="3647" customFormat="false" ht="13.8" hidden="false" customHeight="false" outlineLevel="0" collapsed="false">
      <c r="B3647" s="633" t="n">
        <v>3646</v>
      </c>
      <c r="C3647" s="0" t="n">
        <v>3424</v>
      </c>
      <c r="D3647" s="0" t="n">
        <v>3452</v>
      </c>
    </row>
    <row r="3648" customFormat="false" ht="13.8" hidden="false" customHeight="false" outlineLevel="0" collapsed="false">
      <c r="B3648" s="633" t="n">
        <v>3647</v>
      </c>
      <c r="C3648" s="0" t="n">
        <v>3425</v>
      </c>
      <c r="D3648" s="0" t="n">
        <v>3453</v>
      </c>
    </row>
    <row r="3649" customFormat="false" ht="13.8" hidden="false" customHeight="false" outlineLevel="0" collapsed="false">
      <c r="B3649" s="633" t="n">
        <v>3648</v>
      </c>
      <c r="C3649" s="0" t="n">
        <v>3426</v>
      </c>
      <c r="D3649" s="0" t="n">
        <v>3454</v>
      </c>
    </row>
    <row r="3650" customFormat="false" ht="13.8" hidden="false" customHeight="false" outlineLevel="0" collapsed="false">
      <c r="B3650" s="633" t="n">
        <v>3649</v>
      </c>
      <c r="C3650" s="0" t="n">
        <v>3427</v>
      </c>
      <c r="D3650" s="0" t="n">
        <v>3455</v>
      </c>
    </row>
    <row r="3651" customFormat="false" ht="13.8" hidden="false" customHeight="false" outlineLevel="0" collapsed="false">
      <c r="B3651" s="633" t="n">
        <v>3650</v>
      </c>
      <c r="C3651" s="0" t="n">
        <v>3428</v>
      </c>
      <c r="D3651" s="0" t="n">
        <v>3456</v>
      </c>
    </row>
    <row r="3652" customFormat="false" ht="13.8" hidden="false" customHeight="false" outlineLevel="0" collapsed="false">
      <c r="B3652" s="633" t="n">
        <v>3651</v>
      </c>
      <c r="C3652" s="0" t="n">
        <v>3429</v>
      </c>
      <c r="D3652" s="0" t="n">
        <v>3457</v>
      </c>
    </row>
    <row r="3653" customFormat="false" ht="13.8" hidden="false" customHeight="false" outlineLevel="0" collapsed="false">
      <c r="B3653" s="633" t="n">
        <v>3652</v>
      </c>
      <c r="C3653" s="0" t="n">
        <v>3430</v>
      </c>
      <c r="D3653" s="0" t="n">
        <v>3458</v>
      </c>
    </row>
    <row r="3654" customFormat="false" ht="13.8" hidden="false" customHeight="false" outlineLevel="0" collapsed="false">
      <c r="B3654" s="633" t="n">
        <v>3653</v>
      </c>
      <c r="C3654" s="0" t="n">
        <v>3431</v>
      </c>
      <c r="D3654" s="0" t="n">
        <v>3459</v>
      </c>
    </row>
    <row r="3655" customFormat="false" ht="13.8" hidden="false" customHeight="false" outlineLevel="0" collapsed="false">
      <c r="B3655" s="633" t="n">
        <v>3654</v>
      </c>
      <c r="C3655" s="0" t="n">
        <v>3432</v>
      </c>
      <c r="D3655" s="0" t="n">
        <v>3460</v>
      </c>
    </row>
    <row r="3656" customFormat="false" ht="13.8" hidden="false" customHeight="false" outlineLevel="0" collapsed="false">
      <c r="B3656" s="633" t="n">
        <v>3655</v>
      </c>
      <c r="C3656" s="0" t="n">
        <v>3433</v>
      </c>
      <c r="D3656" s="0" t="n">
        <v>3461</v>
      </c>
    </row>
    <row r="3657" customFormat="false" ht="13.8" hidden="false" customHeight="false" outlineLevel="0" collapsed="false">
      <c r="B3657" s="633" t="n">
        <v>3656</v>
      </c>
      <c r="C3657" s="0" t="n">
        <v>3434</v>
      </c>
      <c r="D3657" s="0" t="n">
        <v>3462</v>
      </c>
    </row>
    <row r="3658" customFormat="false" ht="13.8" hidden="false" customHeight="false" outlineLevel="0" collapsed="false">
      <c r="B3658" s="633" t="n">
        <v>3657</v>
      </c>
      <c r="C3658" s="0" t="n">
        <v>3435</v>
      </c>
      <c r="D3658" s="0" t="n">
        <v>3463</v>
      </c>
    </row>
    <row r="3659" customFormat="false" ht="13.8" hidden="false" customHeight="false" outlineLevel="0" collapsed="false">
      <c r="B3659" s="633" t="n">
        <v>3658</v>
      </c>
      <c r="C3659" s="0" t="n">
        <v>3436</v>
      </c>
      <c r="D3659" s="0" t="n">
        <v>3464</v>
      </c>
    </row>
    <row r="3660" customFormat="false" ht="13.8" hidden="false" customHeight="false" outlineLevel="0" collapsed="false">
      <c r="B3660" s="633" t="n">
        <v>3659</v>
      </c>
      <c r="C3660" s="0" t="n">
        <v>3437</v>
      </c>
      <c r="D3660" s="0" t="n">
        <v>3465</v>
      </c>
    </row>
    <row r="3661" customFormat="false" ht="13.8" hidden="false" customHeight="false" outlineLevel="0" collapsed="false">
      <c r="B3661" s="633" t="n">
        <v>3660</v>
      </c>
      <c r="C3661" s="0" t="n">
        <v>3438</v>
      </c>
      <c r="D3661" s="0" t="n">
        <v>3466</v>
      </c>
    </row>
    <row r="3662" customFormat="false" ht="13.8" hidden="false" customHeight="false" outlineLevel="0" collapsed="false">
      <c r="B3662" s="633" t="n">
        <v>3661</v>
      </c>
      <c r="C3662" s="0" t="n">
        <v>3439</v>
      </c>
      <c r="D3662" s="0" t="n">
        <v>3467</v>
      </c>
    </row>
    <row r="3663" customFormat="false" ht="13.8" hidden="false" customHeight="false" outlineLevel="0" collapsed="false">
      <c r="B3663" s="633" t="n">
        <v>3662</v>
      </c>
      <c r="C3663" s="0" t="n">
        <v>3440</v>
      </c>
      <c r="D3663" s="0" t="n">
        <v>3468</v>
      </c>
    </row>
    <row r="3664" customFormat="false" ht="13.8" hidden="false" customHeight="false" outlineLevel="0" collapsed="false">
      <c r="B3664" s="633" t="n">
        <v>3663</v>
      </c>
      <c r="C3664" s="0" t="n">
        <v>3441</v>
      </c>
      <c r="D3664" s="0" t="n">
        <v>3469</v>
      </c>
    </row>
    <row r="3665" customFormat="false" ht="13.8" hidden="false" customHeight="false" outlineLevel="0" collapsed="false">
      <c r="B3665" s="633" t="n">
        <v>3664</v>
      </c>
      <c r="C3665" s="0" t="n">
        <v>3442</v>
      </c>
      <c r="D3665" s="0" t="n">
        <v>3470</v>
      </c>
    </row>
    <row r="3666" customFormat="false" ht="13.8" hidden="false" customHeight="false" outlineLevel="0" collapsed="false">
      <c r="B3666" s="633" t="n">
        <v>3665</v>
      </c>
      <c r="C3666" s="0" t="n">
        <v>3443</v>
      </c>
      <c r="D3666" s="0" t="n">
        <v>3471</v>
      </c>
    </row>
    <row r="3667" customFormat="false" ht="13.8" hidden="false" customHeight="false" outlineLevel="0" collapsed="false">
      <c r="B3667" s="633" t="n">
        <v>3666</v>
      </c>
      <c r="C3667" s="0" t="n">
        <v>3444</v>
      </c>
      <c r="D3667" s="0" t="n">
        <v>3472</v>
      </c>
    </row>
    <row r="3668" customFormat="false" ht="13.8" hidden="false" customHeight="false" outlineLevel="0" collapsed="false">
      <c r="B3668" s="633" t="n">
        <v>3667</v>
      </c>
      <c r="C3668" s="0" t="n">
        <v>3445</v>
      </c>
      <c r="D3668" s="0" t="n">
        <v>3473</v>
      </c>
    </row>
    <row r="3669" customFormat="false" ht="13.8" hidden="false" customHeight="false" outlineLevel="0" collapsed="false">
      <c r="B3669" s="633" t="n">
        <v>3668</v>
      </c>
      <c r="C3669" s="0" t="n">
        <v>3446</v>
      </c>
      <c r="D3669" s="0" t="n">
        <v>3474</v>
      </c>
    </row>
    <row r="3670" customFormat="false" ht="13.8" hidden="false" customHeight="false" outlineLevel="0" collapsed="false">
      <c r="B3670" s="633" t="n">
        <v>3669</v>
      </c>
      <c r="C3670" s="0" t="n">
        <v>3447</v>
      </c>
      <c r="D3670" s="0" t="n">
        <v>3475</v>
      </c>
    </row>
    <row r="3671" customFormat="false" ht="13.8" hidden="false" customHeight="false" outlineLevel="0" collapsed="false">
      <c r="B3671" s="633" t="n">
        <v>3670</v>
      </c>
      <c r="C3671" s="0" t="n">
        <v>3448</v>
      </c>
      <c r="D3671" s="0" t="n">
        <v>3476</v>
      </c>
    </row>
    <row r="3672" customFormat="false" ht="13.8" hidden="false" customHeight="false" outlineLevel="0" collapsed="false">
      <c r="B3672" s="633" t="n">
        <v>3671</v>
      </c>
      <c r="C3672" s="0" t="n">
        <v>3449</v>
      </c>
      <c r="D3672" s="0" t="n">
        <v>3477</v>
      </c>
    </row>
    <row r="3673" customFormat="false" ht="13.8" hidden="false" customHeight="false" outlineLevel="0" collapsed="false">
      <c r="B3673" s="633" t="n">
        <v>3672</v>
      </c>
      <c r="C3673" s="0" t="n">
        <v>3450</v>
      </c>
      <c r="D3673" s="0" t="n">
        <v>3478</v>
      </c>
    </row>
    <row r="3674" customFormat="false" ht="13.8" hidden="false" customHeight="false" outlineLevel="0" collapsed="false">
      <c r="B3674" s="633" t="n">
        <v>3673</v>
      </c>
      <c r="C3674" s="0" t="n">
        <v>3451</v>
      </c>
      <c r="D3674" s="0" t="n">
        <v>3479</v>
      </c>
    </row>
    <row r="3675" customFormat="false" ht="13.8" hidden="false" customHeight="false" outlineLevel="0" collapsed="false">
      <c r="B3675" s="633" t="n">
        <v>3674</v>
      </c>
      <c r="C3675" s="0" t="n">
        <v>3452</v>
      </c>
      <c r="D3675" s="0" t="n">
        <v>3480</v>
      </c>
    </row>
    <row r="3676" customFormat="false" ht="13.8" hidden="false" customHeight="false" outlineLevel="0" collapsed="false">
      <c r="B3676" s="633" t="n">
        <v>3675</v>
      </c>
      <c r="C3676" s="0" t="n">
        <v>3453</v>
      </c>
      <c r="D3676" s="0" t="n">
        <v>3481</v>
      </c>
    </row>
    <row r="3677" customFormat="false" ht="13.8" hidden="false" customHeight="false" outlineLevel="0" collapsed="false">
      <c r="B3677" s="633" t="n">
        <v>3676</v>
      </c>
      <c r="C3677" s="0" t="n">
        <v>3454</v>
      </c>
      <c r="D3677" s="0" t="n">
        <v>3482</v>
      </c>
    </row>
    <row r="3678" customFormat="false" ht="13.8" hidden="false" customHeight="false" outlineLevel="0" collapsed="false">
      <c r="B3678" s="633" t="n">
        <v>3677</v>
      </c>
      <c r="C3678" s="0" t="n">
        <v>3455</v>
      </c>
      <c r="D3678" s="0" t="n">
        <v>3483</v>
      </c>
    </row>
    <row r="3679" customFormat="false" ht="13.8" hidden="false" customHeight="false" outlineLevel="0" collapsed="false">
      <c r="B3679" s="633" t="n">
        <v>3678</v>
      </c>
      <c r="C3679" s="0" t="n">
        <v>3456</v>
      </c>
      <c r="D3679" s="0" t="n">
        <v>3484</v>
      </c>
    </row>
    <row r="3680" customFormat="false" ht="13.8" hidden="false" customHeight="false" outlineLevel="0" collapsed="false">
      <c r="B3680" s="633" t="n">
        <v>3679</v>
      </c>
      <c r="C3680" s="0" t="n">
        <v>3457</v>
      </c>
      <c r="D3680" s="0" t="n">
        <v>3485</v>
      </c>
    </row>
    <row r="3681" customFormat="false" ht="13.8" hidden="false" customHeight="false" outlineLevel="0" collapsed="false">
      <c r="B3681" s="633" t="n">
        <v>3680</v>
      </c>
      <c r="C3681" s="0" t="n">
        <v>3458</v>
      </c>
      <c r="D3681" s="0" t="n">
        <v>3486</v>
      </c>
    </row>
    <row r="3682" customFormat="false" ht="13.8" hidden="false" customHeight="false" outlineLevel="0" collapsed="false">
      <c r="B3682" s="633" t="n">
        <v>3681</v>
      </c>
      <c r="C3682" s="0" t="n">
        <v>3459</v>
      </c>
      <c r="D3682" s="0" t="n">
        <v>3487</v>
      </c>
    </row>
    <row r="3683" customFormat="false" ht="13.8" hidden="false" customHeight="false" outlineLevel="0" collapsed="false">
      <c r="B3683" s="633" t="n">
        <v>3682</v>
      </c>
      <c r="C3683" s="0" t="n">
        <v>3460</v>
      </c>
      <c r="D3683" s="0" t="n">
        <v>3488</v>
      </c>
    </row>
    <row r="3684" customFormat="false" ht="13.8" hidden="false" customHeight="false" outlineLevel="0" collapsed="false">
      <c r="B3684" s="633" t="n">
        <v>3683</v>
      </c>
      <c r="C3684" s="0" t="n">
        <v>3461</v>
      </c>
      <c r="D3684" s="0" t="n">
        <v>3489</v>
      </c>
    </row>
    <row r="3685" customFormat="false" ht="13.8" hidden="false" customHeight="false" outlineLevel="0" collapsed="false">
      <c r="B3685" s="633" t="n">
        <v>3684</v>
      </c>
      <c r="C3685" s="0" t="n">
        <v>3462</v>
      </c>
      <c r="D3685" s="0" t="n">
        <v>3490</v>
      </c>
    </row>
    <row r="3686" customFormat="false" ht="13.8" hidden="false" customHeight="false" outlineLevel="0" collapsed="false">
      <c r="B3686" s="633" t="n">
        <v>3685</v>
      </c>
      <c r="C3686" s="0" t="n">
        <v>3463</v>
      </c>
      <c r="D3686" s="0" t="n">
        <v>3491</v>
      </c>
    </row>
    <row r="3687" customFormat="false" ht="13.8" hidden="false" customHeight="false" outlineLevel="0" collapsed="false">
      <c r="B3687" s="633" t="n">
        <v>3686</v>
      </c>
      <c r="C3687" s="0" t="n">
        <v>3464</v>
      </c>
      <c r="D3687" s="0" t="n">
        <v>3492</v>
      </c>
    </row>
    <row r="3688" customFormat="false" ht="13.8" hidden="false" customHeight="false" outlineLevel="0" collapsed="false">
      <c r="B3688" s="633" t="n">
        <v>3687</v>
      </c>
      <c r="C3688" s="0" t="n">
        <v>3465</v>
      </c>
      <c r="D3688" s="0" t="n">
        <v>3493</v>
      </c>
    </row>
    <row r="3689" customFormat="false" ht="13.8" hidden="false" customHeight="false" outlineLevel="0" collapsed="false">
      <c r="B3689" s="633" t="n">
        <v>3688</v>
      </c>
      <c r="C3689" s="0" t="n">
        <v>3466</v>
      </c>
      <c r="D3689" s="0" t="n">
        <v>3494</v>
      </c>
    </row>
    <row r="3690" customFormat="false" ht="13.8" hidden="false" customHeight="false" outlineLevel="0" collapsed="false">
      <c r="B3690" s="633" t="n">
        <v>3689</v>
      </c>
      <c r="C3690" s="0" t="n">
        <v>3467</v>
      </c>
      <c r="D3690" s="0" t="n">
        <v>3495</v>
      </c>
    </row>
    <row r="3691" customFormat="false" ht="13.8" hidden="false" customHeight="false" outlineLevel="0" collapsed="false">
      <c r="B3691" s="633" t="n">
        <v>3690</v>
      </c>
      <c r="C3691" s="0" t="n">
        <v>3468</v>
      </c>
      <c r="D3691" s="0" t="n">
        <v>3496</v>
      </c>
    </row>
    <row r="3692" customFormat="false" ht="13.8" hidden="false" customHeight="false" outlineLevel="0" collapsed="false">
      <c r="B3692" s="633" t="n">
        <v>3691</v>
      </c>
      <c r="C3692" s="0" t="n">
        <v>3469</v>
      </c>
      <c r="D3692" s="0" t="n">
        <v>3497</v>
      </c>
    </row>
    <row r="3693" customFormat="false" ht="13.8" hidden="false" customHeight="false" outlineLevel="0" collapsed="false">
      <c r="B3693" s="633" t="n">
        <v>3692</v>
      </c>
      <c r="C3693" s="0" t="n">
        <v>3470</v>
      </c>
      <c r="D3693" s="0" t="n">
        <v>3498</v>
      </c>
    </row>
    <row r="3694" customFormat="false" ht="13.8" hidden="false" customHeight="false" outlineLevel="0" collapsed="false">
      <c r="B3694" s="633" t="n">
        <v>3693</v>
      </c>
      <c r="C3694" s="0" t="n">
        <v>3471</v>
      </c>
      <c r="D3694" s="0" t="n">
        <v>3499</v>
      </c>
    </row>
    <row r="3695" customFormat="false" ht="13.8" hidden="false" customHeight="false" outlineLevel="0" collapsed="false">
      <c r="B3695" s="633" t="n">
        <v>3694</v>
      </c>
      <c r="C3695" s="0" t="n">
        <v>3472</v>
      </c>
      <c r="D3695" s="0" t="n">
        <v>3500</v>
      </c>
    </row>
    <row r="3696" customFormat="false" ht="13.8" hidden="false" customHeight="false" outlineLevel="0" collapsed="false">
      <c r="B3696" s="633" t="n">
        <v>3695</v>
      </c>
      <c r="C3696" s="0" t="n">
        <v>3473</v>
      </c>
      <c r="D3696" s="0" t="n">
        <v>3501</v>
      </c>
    </row>
    <row r="3697" customFormat="false" ht="13.8" hidden="false" customHeight="false" outlineLevel="0" collapsed="false">
      <c r="B3697" s="633" t="n">
        <v>3696</v>
      </c>
      <c r="C3697" s="0" t="n">
        <v>3474</v>
      </c>
      <c r="D3697" s="0" t="n">
        <v>3502</v>
      </c>
    </row>
    <row r="3698" customFormat="false" ht="13.8" hidden="false" customHeight="false" outlineLevel="0" collapsed="false">
      <c r="B3698" s="633" t="n">
        <v>3697</v>
      </c>
      <c r="C3698" s="0" t="n">
        <v>3475</v>
      </c>
      <c r="D3698" s="0" t="n">
        <v>3503</v>
      </c>
    </row>
    <row r="3699" customFormat="false" ht="13.8" hidden="false" customHeight="false" outlineLevel="0" collapsed="false">
      <c r="B3699" s="633" t="n">
        <v>3698</v>
      </c>
      <c r="C3699" s="0" t="n">
        <v>3476</v>
      </c>
      <c r="D3699" s="0" t="n">
        <v>3504</v>
      </c>
    </row>
    <row r="3700" customFormat="false" ht="13.8" hidden="false" customHeight="false" outlineLevel="0" collapsed="false">
      <c r="B3700" s="633" t="n">
        <v>3699</v>
      </c>
      <c r="C3700" s="0" t="n">
        <v>3477</v>
      </c>
      <c r="D3700" s="0" t="n">
        <v>3505</v>
      </c>
    </row>
    <row r="3701" customFormat="false" ht="13.8" hidden="false" customHeight="false" outlineLevel="0" collapsed="false">
      <c r="B3701" s="633" t="n">
        <v>3700</v>
      </c>
      <c r="C3701" s="0" t="n">
        <v>3478</v>
      </c>
      <c r="D3701" s="0" t="n">
        <v>3506</v>
      </c>
    </row>
    <row r="3702" customFormat="false" ht="13.8" hidden="false" customHeight="false" outlineLevel="0" collapsed="false">
      <c r="B3702" s="633" t="n">
        <v>3701</v>
      </c>
      <c r="C3702" s="0" t="n">
        <v>3479</v>
      </c>
      <c r="D3702" s="0" t="n">
        <v>3507</v>
      </c>
    </row>
    <row r="3703" customFormat="false" ht="13.8" hidden="false" customHeight="false" outlineLevel="0" collapsed="false">
      <c r="B3703" s="633" t="n">
        <v>3702</v>
      </c>
      <c r="C3703" s="0" t="n">
        <v>3480</v>
      </c>
      <c r="D3703" s="0" t="n">
        <v>3508</v>
      </c>
    </row>
    <row r="3704" customFormat="false" ht="13.8" hidden="false" customHeight="false" outlineLevel="0" collapsed="false">
      <c r="B3704" s="633" t="n">
        <v>3703</v>
      </c>
      <c r="C3704" s="0" t="n">
        <v>3481</v>
      </c>
      <c r="D3704" s="0" t="n">
        <v>3509</v>
      </c>
    </row>
    <row r="3705" customFormat="false" ht="13.8" hidden="false" customHeight="false" outlineLevel="0" collapsed="false">
      <c r="B3705" s="633" t="n">
        <v>3704</v>
      </c>
      <c r="C3705" s="0" t="n">
        <v>3482</v>
      </c>
      <c r="D3705" s="0" t="n">
        <v>3510</v>
      </c>
    </row>
    <row r="3706" customFormat="false" ht="13.8" hidden="false" customHeight="false" outlineLevel="0" collapsed="false">
      <c r="B3706" s="633" t="n">
        <v>3705</v>
      </c>
      <c r="C3706" s="0" t="n">
        <v>3483</v>
      </c>
      <c r="D3706" s="0" t="n">
        <v>3511</v>
      </c>
    </row>
    <row r="3707" customFormat="false" ht="13.8" hidden="false" customHeight="false" outlineLevel="0" collapsed="false">
      <c r="B3707" s="633" t="n">
        <v>3706</v>
      </c>
      <c r="C3707" s="0" t="n">
        <v>3484</v>
      </c>
      <c r="D3707" s="0" t="n">
        <v>3512</v>
      </c>
    </row>
    <row r="3708" customFormat="false" ht="13.8" hidden="false" customHeight="false" outlineLevel="0" collapsed="false">
      <c r="B3708" s="633" t="n">
        <v>3707</v>
      </c>
      <c r="C3708" s="0" t="n">
        <v>3485</v>
      </c>
      <c r="D3708" s="0" t="n">
        <v>3513</v>
      </c>
    </row>
    <row r="3709" customFormat="false" ht="13.8" hidden="false" customHeight="false" outlineLevel="0" collapsed="false">
      <c r="B3709" s="633" t="n">
        <v>3708</v>
      </c>
      <c r="C3709" s="0" t="n">
        <v>3486</v>
      </c>
      <c r="D3709" s="0" t="n">
        <v>3514</v>
      </c>
    </row>
    <row r="3710" customFormat="false" ht="13.8" hidden="false" customHeight="false" outlineLevel="0" collapsed="false">
      <c r="B3710" s="633" t="n">
        <v>3709</v>
      </c>
      <c r="C3710" s="0" t="n">
        <v>3487</v>
      </c>
      <c r="D3710" s="0" t="n">
        <v>3515</v>
      </c>
    </row>
    <row r="3711" customFormat="false" ht="13.8" hidden="false" customHeight="false" outlineLevel="0" collapsed="false">
      <c r="B3711" s="633" t="n">
        <v>3710</v>
      </c>
      <c r="C3711" s="0" t="n">
        <v>3488</v>
      </c>
      <c r="D3711" s="0" t="n">
        <v>3516</v>
      </c>
    </row>
    <row r="3712" customFormat="false" ht="13.8" hidden="false" customHeight="false" outlineLevel="0" collapsed="false">
      <c r="B3712" s="633" t="n">
        <v>3711</v>
      </c>
      <c r="C3712" s="0" t="n">
        <v>3489</v>
      </c>
      <c r="D3712" s="0" t="n">
        <v>3517</v>
      </c>
    </row>
    <row r="3713" customFormat="false" ht="13.8" hidden="false" customHeight="false" outlineLevel="0" collapsed="false">
      <c r="B3713" s="633" t="n">
        <v>3712</v>
      </c>
      <c r="C3713" s="0" t="n">
        <v>3490</v>
      </c>
      <c r="D3713" s="0" t="n">
        <v>3518</v>
      </c>
    </row>
    <row r="3714" customFormat="false" ht="13.8" hidden="false" customHeight="false" outlineLevel="0" collapsed="false">
      <c r="B3714" s="633" t="n">
        <v>3713</v>
      </c>
      <c r="C3714" s="0" t="n">
        <v>3491</v>
      </c>
      <c r="D3714" s="0" t="n">
        <v>3519</v>
      </c>
    </row>
    <row r="3715" customFormat="false" ht="13.8" hidden="false" customHeight="false" outlineLevel="0" collapsed="false">
      <c r="B3715" s="633" t="n">
        <v>3714</v>
      </c>
      <c r="C3715" s="0" t="n">
        <v>3492</v>
      </c>
      <c r="D3715" s="0" t="n">
        <v>3520</v>
      </c>
    </row>
    <row r="3716" customFormat="false" ht="13.8" hidden="false" customHeight="false" outlineLevel="0" collapsed="false">
      <c r="B3716" s="633" t="n">
        <v>3715</v>
      </c>
      <c r="C3716" s="0" t="n">
        <v>3493</v>
      </c>
      <c r="D3716" s="0" t="n">
        <v>3521</v>
      </c>
    </row>
    <row r="3717" customFormat="false" ht="13.8" hidden="false" customHeight="false" outlineLevel="0" collapsed="false">
      <c r="B3717" s="633" t="n">
        <v>3716</v>
      </c>
      <c r="C3717" s="0" t="n">
        <v>3494</v>
      </c>
      <c r="D3717" s="0" t="n">
        <v>3522</v>
      </c>
    </row>
    <row r="3718" customFormat="false" ht="13.8" hidden="false" customHeight="false" outlineLevel="0" collapsed="false">
      <c r="B3718" s="633" t="n">
        <v>3717</v>
      </c>
      <c r="C3718" s="0" t="n">
        <v>3495</v>
      </c>
      <c r="D3718" s="0" t="n">
        <v>3523</v>
      </c>
    </row>
    <row r="3719" customFormat="false" ht="13.8" hidden="false" customHeight="false" outlineLevel="0" collapsed="false">
      <c r="B3719" s="633" t="n">
        <v>3718</v>
      </c>
      <c r="C3719" s="0" t="n">
        <v>3496</v>
      </c>
      <c r="D3719" s="0" t="n">
        <v>3524</v>
      </c>
    </row>
    <row r="3720" customFormat="false" ht="13.8" hidden="false" customHeight="false" outlineLevel="0" collapsed="false">
      <c r="B3720" s="633" t="n">
        <v>3719</v>
      </c>
      <c r="C3720" s="0" t="n">
        <v>3497</v>
      </c>
      <c r="D3720" s="0" t="n">
        <v>3525</v>
      </c>
    </row>
    <row r="3721" customFormat="false" ht="13.8" hidden="false" customHeight="false" outlineLevel="0" collapsed="false">
      <c r="B3721" s="633" t="n">
        <v>3720</v>
      </c>
      <c r="C3721" s="0" t="n">
        <v>3498</v>
      </c>
      <c r="D3721" s="0" t="n">
        <v>3526</v>
      </c>
    </row>
    <row r="3722" customFormat="false" ht="13.8" hidden="false" customHeight="false" outlineLevel="0" collapsed="false">
      <c r="B3722" s="633" t="n">
        <v>3721</v>
      </c>
      <c r="C3722" s="0" t="n">
        <v>3499</v>
      </c>
      <c r="D3722" s="0" t="n">
        <v>3527</v>
      </c>
    </row>
    <row r="3723" customFormat="false" ht="13.8" hidden="false" customHeight="false" outlineLevel="0" collapsed="false">
      <c r="B3723" s="633" t="n">
        <v>3722</v>
      </c>
      <c r="C3723" s="0" t="n">
        <v>3500</v>
      </c>
      <c r="D3723" s="0" t="n">
        <v>3528</v>
      </c>
    </row>
    <row r="3724" customFormat="false" ht="13.8" hidden="false" customHeight="false" outlineLevel="0" collapsed="false">
      <c r="B3724" s="633" t="n">
        <v>3723</v>
      </c>
      <c r="C3724" s="0" t="n">
        <v>3501</v>
      </c>
      <c r="D3724" s="0" t="n">
        <v>3529</v>
      </c>
    </row>
    <row r="3725" customFormat="false" ht="13.8" hidden="false" customHeight="false" outlineLevel="0" collapsed="false">
      <c r="B3725" s="633" t="n">
        <v>3724</v>
      </c>
      <c r="C3725" s="0" t="n">
        <v>3502</v>
      </c>
      <c r="D3725" s="0" t="n">
        <v>3530</v>
      </c>
    </row>
    <row r="3726" customFormat="false" ht="13.8" hidden="false" customHeight="false" outlineLevel="0" collapsed="false">
      <c r="B3726" s="633" t="n">
        <v>3725</v>
      </c>
      <c r="C3726" s="0" t="n">
        <v>3503</v>
      </c>
      <c r="D3726" s="0" t="n">
        <v>3531</v>
      </c>
    </row>
    <row r="3727" customFormat="false" ht="13.8" hidden="false" customHeight="false" outlineLevel="0" collapsed="false">
      <c r="B3727" s="633" t="n">
        <v>3726</v>
      </c>
      <c r="C3727" s="0" t="n">
        <v>3504</v>
      </c>
      <c r="D3727" s="0" t="n">
        <v>3532</v>
      </c>
    </row>
    <row r="3728" customFormat="false" ht="13.8" hidden="false" customHeight="false" outlineLevel="0" collapsed="false">
      <c r="B3728" s="633" t="n">
        <v>3727</v>
      </c>
      <c r="C3728" s="0" t="n">
        <v>3505</v>
      </c>
      <c r="D3728" s="0" t="n">
        <v>3533</v>
      </c>
    </row>
    <row r="3729" customFormat="false" ht="13.8" hidden="false" customHeight="false" outlineLevel="0" collapsed="false">
      <c r="B3729" s="633" t="n">
        <v>3728</v>
      </c>
      <c r="C3729" s="0" t="n">
        <v>3506</v>
      </c>
      <c r="D3729" s="0" t="n">
        <v>3534</v>
      </c>
    </row>
    <row r="3730" customFormat="false" ht="13.8" hidden="false" customHeight="false" outlineLevel="0" collapsed="false">
      <c r="B3730" s="633" t="n">
        <v>3729</v>
      </c>
      <c r="C3730" s="0" t="n">
        <v>3507</v>
      </c>
      <c r="D3730" s="0" t="n">
        <v>3535</v>
      </c>
    </row>
    <row r="3731" customFormat="false" ht="13.8" hidden="false" customHeight="false" outlineLevel="0" collapsed="false">
      <c r="B3731" s="633" t="n">
        <v>3730</v>
      </c>
      <c r="C3731" s="0" t="n">
        <v>3508</v>
      </c>
      <c r="D3731" s="0" t="n">
        <v>3536</v>
      </c>
    </row>
    <row r="3732" customFormat="false" ht="13.8" hidden="false" customHeight="false" outlineLevel="0" collapsed="false">
      <c r="B3732" s="633" t="n">
        <v>3731</v>
      </c>
      <c r="C3732" s="0" t="n">
        <v>3509</v>
      </c>
      <c r="D3732" s="0" t="n">
        <v>3537</v>
      </c>
    </row>
    <row r="3733" customFormat="false" ht="13.8" hidden="false" customHeight="false" outlineLevel="0" collapsed="false">
      <c r="B3733" s="633" t="n">
        <v>3732</v>
      </c>
      <c r="C3733" s="0" t="n">
        <v>3510</v>
      </c>
      <c r="D3733" s="0" t="n">
        <v>3538</v>
      </c>
    </row>
    <row r="3734" customFormat="false" ht="13.8" hidden="false" customHeight="false" outlineLevel="0" collapsed="false">
      <c r="B3734" s="633" t="n">
        <v>3733</v>
      </c>
      <c r="C3734" s="0" t="n">
        <v>3511</v>
      </c>
      <c r="D3734" s="0" t="n">
        <v>3539</v>
      </c>
    </row>
    <row r="3735" customFormat="false" ht="13.8" hidden="false" customHeight="false" outlineLevel="0" collapsed="false">
      <c r="B3735" s="633" t="n">
        <v>3734</v>
      </c>
      <c r="C3735" s="0" t="n">
        <v>3512</v>
      </c>
      <c r="D3735" s="0" t="n">
        <v>3540</v>
      </c>
    </row>
    <row r="3736" customFormat="false" ht="13.8" hidden="false" customHeight="false" outlineLevel="0" collapsed="false">
      <c r="B3736" s="633" t="n">
        <v>3735</v>
      </c>
      <c r="C3736" s="0" t="n">
        <v>3513</v>
      </c>
      <c r="D3736" s="0" t="n">
        <v>3541</v>
      </c>
    </row>
    <row r="3737" customFormat="false" ht="13.8" hidden="false" customHeight="false" outlineLevel="0" collapsed="false">
      <c r="B3737" s="633" t="n">
        <v>3736</v>
      </c>
      <c r="C3737" s="0" t="n">
        <v>3514</v>
      </c>
      <c r="D3737" s="0" t="n">
        <v>3542</v>
      </c>
    </row>
    <row r="3738" customFormat="false" ht="13.8" hidden="false" customHeight="false" outlineLevel="0" collapsed="false">
      <c r="B3738" s="633" t="n">
        <v>3737</v>
      </c>
      <c r="C3738" s="0" t="n">
        <v>3515</v>
      </c>
      <c r="D3738" s="0" t="n">
        <v>3543</v>
      </c>
    </row>
    <row r="3739" customFormat="false" ht="13.8" hidden="false" customHeight="false" outlineLevel="0" collapsed="false">
      <c r="B3739" s="633" t="n">
        <v>3738</v>
      </c>
      <c r="C3739" s="0" t="n">
        <v>3516</v>
      </c>
      <c r="D3739" s="0" t="n">
        <v>3544</v>
      </c>
    </row>
    <row r="3740" customFormat="false" ht="13.8" hidden="false" customHeight="false" outlineLevel="0" collapsed="false">
      <c r="B3740" s="633" t="n">
        <v>3739</v>
      </c>
      <c r="C3740" s="0" t="n">
        <v>3517</v>
      </c>
      <c r="D3740" s="0" t="n">
        <v>3545</v>
      </c>
    </row>
    <row r="3741" customFormat="false" ht="13.8" hidden="false" customHeight="false" outlineLevel="0" collapsed="false">
      <c r="B3741" s="633" t="n">
        <v>3740</v>
      </c>
      <c r="C3741" s="0" t="n">
        <v>3518</v>
      </c>
      <c r="D3741" s="0" t="n">
        <v>3546</v>
      </c>
    </row>
    <row r="3742" customFormat="false" ht="13.8" hidden="false" customHeight="false" outlineLevel="0" collapsed="false">
      <c r="B3742" s="633" t="n">
        <v>3741</v>
      </c>
      <c r="C3742" s="0" t="n">
        <v>3519</v>
      </c>
      <c r="D3742" s="0" t="n">
        <v>3547</v>
      </c>
    </row>
    <row r="3743" customFormat="false" ht="13.8" hidden="false" customHeight="false" outlineLevel="0" collapsed="false">
      <c r="B3743" s="633" t="n">
        <v>3742</v>
      </c>
      <c r="C3743" s="0" t="n">
        <v>3520</v>
      </c>
      <c r="D3743" s="0" t="n">
        <v>3548</v>
      </c>
    </row>
    <row r="3744" customFormat="false" ht="13.8" hidden="false" customHeight="false" outlineLevel="0" collapsed="false">
      <c r="B3744" s="633" t="n">
        <v>3743</v>
      </c>
      <c r="C3744" s="0" t="n">
        <v>3521</v>
      </c>
      <c r="D3744" s="0" t="n">
        <v>3549</v>
      </c>
    </row>
    <row r="3745" customFormat="false" ht="13.8" hidden="false" customHeight="false" outlineLevel="0" collapsed="false">
      <c r="B3745" s="633" t="n">
        <v>3744</v>
      </c>
      <c r="C3745" s="0" t="n">
        <v>3522</v>
      </c>
      <c r="D3745" s="0" t="n">
        <v>3550</v>
      </c>
    </row>
    <row r="3746" customFormat="false" ht="13.8" hidden="false" customHeight="false" outlineLevel="0" collapsed="false">
      <c r="B3746" s="633" t="n">
        <v>3745</v>
      </c>
      <c r="C3746" s="0" t="n">
        <v>3523</v>
      </c>
      <c r="D3746" s="0" t="n">
        <v>3551</v>
      </c>
    </row>
    <row r="3747" customFormat="false" ht="13.8" hidden="false" customHeight="false" outlineLevel="0" collapsed="false">
      <c r="B3747" s="633" t="n">
        <v>3746</v>
      </c>
      <c r="C3747" s="0" t="n">
        <v>3524</v>
      </c>
      <c r="D3747" s="0" t="n">
        <v>3552</v>
      </c>
    </row>
    <row r="3748" customFormat="false" ht="13.8" hidden="false" customHeight="false" outlineLevel="0" collapsed="false">
      <c r="B3748" s="633" t="n">
        <v>3747</v>
      </c>
      <c r="C3748" s="0" t="n">
        <v>3525</v>
      </c>
      <c r="D3748" s="0" t="n">
        <v>3553</v>
      </c>
    </row>
    <row r="3749" customFormat="false" ht="13.8" hidden="false" customHeight="false" outlineLevel="0" collapsed="false">
      <c r="B3749" s="633" t="n">
        <v>3748</v>
      </c>
      <c r="C3749" s="0" t="n">
        <v>3526</v>
      </c>
      <c r="D3749" s="0" t="n">
        <v>3554</v>
      </c>
    </row>
    <row r="3750" customFormat="false" ht="13.8" hidden="false" customHeight="false" outlineLevel="0" collapsed="false">
      <c r="B3750" s="633" t="n">
        <v>3749</v>
      </c>
      <c r="C3750" s="0" t="n">
        <v>3527</v>
      </c>
      <c r="D3750" s="0" t="n">
        <v>3555</v>
      </c>
    </row>
    <row r="3751" customFormat="false" ht="13.8" hidden="false" customHeight="false" outlineLevel="0" collapsed="false">
      <c r="B3751" s="633" t="n">
        <v>3750</v>
      </c>
      <c r="C3751" s="0" t="n">
        <v>3528</v>
      </c>
      <c r="D3751" s="0" t="n">
        <v>3556</v>
      </c>
    </row>
    <row r="3752" customFormat="false" ht="13.8" hidden="false" customHeight="false" outlineLevel="0" collapsed="false">
      <c r="B3752" s="633" t="n">
        <v>3751</v>
      </c>
      <c r="C3752" s="0" t="n">
        <v>3529</v>
      </c>
      <c r="D3752" s="0" t="n">
        <v>3557</v>
      </c>
    </row>
    <row r="3753" customFormat="false" ht="13.8" hidden="false" customHeight="false" outlineLevel="0" collapsed="false">
      <c r="B3753" s="633" t="n">
        <v>3752</v>
      </c>
      <c r="C3753" s="0" t="n">
        <v>3530</v>
      </c>
      <c r="D3753" s="0" t="n">
        <v>3558</v>
      </c>
    </row>
    <row r="3754" customFormat="false" ht="13.8" hidden="false" customHeight="false" outlineLevel="0" collapsed="false">
      <c r="B3754" s="633" t="n">
        <v>3753</v>
      </c>
      <c r="C3754" s="0" t="n">
        <v>3531</v>
      </c>
      <c r="D3754" s="0" t="n">
        <v>3559</v>
      </c>
    </row>
    <row r="3755" customFormat="false" ht="13.8" hidden="false" customHeight="false" outlineLevel="0" collapsed="false">
      <c r="B3755" s="633" t="n">
        <v>3754</v>
      </c>
      <c r="C3755" s="0" t="n">
        <v>3532</v>
      </c>
      <c r="D3755" s="0" t="n">
        <v>3560</v>
      </c>
    </row>
    <row r="3756" customFormat="false" ht="13.8" hidden="false" customHeight="false" outlineLevel="0" collapsed="false">
      <c r="B3756" s="633" t="n">
        <v>3755</v>
      </c>
      <c r="C3756" s="0" t="n">
        <v>3533</v>
      </c>
      <c r="D3756" s="0" t="n">
        <v>3561</v>
      </c>
    </row>
    <row r="3757" customFormat="false" ht="13.8" hidden="false" customHeight="false" outlineLevel="0" collapsed="false">
      <c r="B3757" s="633" t="n">
        <v>3756</v>
      </c>
      <c r="C3757" s="0" t="n">
        <v>3534</v>
      </c>
      <c r="D3757" s="0" t="n">
        <v>3562</v>
      </c>
    </row>
    <row r="3758" customFormat="false" ht="13.8" hidden="false" customHeight="false" outlineLevel="0" collapsed="false">
      <c r="B3758" s="633" t="n">
        <v>3757</v>
      </c>
      <c r="C3758" s="0" t="n">
        <v>3535</v>
      </c>
      <c r="D3758" s="0" t="n">
        <v>3563</v>
      </c>
    </row>
    <row r="3759" customFormat="false" ht="13.8" hidden="false" customHeight="false" outlineLevel="0" collapsed="false">
      <c r="B3759" s="633" t="n">
        <v>3758</v>
      </c>
      <c r="C3759" s="0" t="n">
        <v>3536</v>
      </c>
      <c r="D3759" s="0" t="n">
        <v>3564</v>
      </c>
    </row>
    <row r="3760" customFormat="false" ht="13.8" hidden="false" customHeight="false" outlineLevel="0" collapsed="false">
      <c r="B3760" s="633" t="n">
        <v>3759</v>
      </c>
      <c r="C3760" s="0" t="n">
        <v>3537</v>
      </c>
      <c r="D3760" s="0" t="n">
        <v>3565</v>
      </c>
    </row>
    <row r="3761" customFormat="false" ht="13.8" hidden="false" customHeight="false" outlineLevel="0" collapsed="false">
      <c r="B3761" s="633" t="n">
        <v>3760</v>
      </c>
      <c r="C3761" s="0" t="n">
        <v>3538</v>
      </c>
      <c r="D3761" s="0" t="n">
        <v>3566</v>
      </c>
    </row>
    <row r="3762" customFormat="false" ht="13.8" hidden="false" customHeight="false" outlineLevel="0" collapsed="false">
      <c r="B3762" s="633" t="n">
        <v>3761</v>
      </c>
      <c r="C3762" s="0" t="n">
        <v>3539</v>
      </c>
      <c r="D3762" s="0" t="n">
        <v>3567</v>
      </c>
    </row>
    <row r="3763" customFormat="false" ht="13.8" hidden="false" customHeight="false" outlineLevel="0" collapsed="false">
      <c r="B3763" s="633" t="n">
        <v>3762</v>
      </c>
      <c r="C3763" s="0" t="n">
        <v>3540</v>
      </c>
      <c r="D3763" s="0" t="n">
        <v>3568</v>
      </c>
    </row>
    <row r="3764" customFormat="false" ht="13.8" hidden="false" customHeight="false" outlineLevel="0" collapsed="false">
      <c r="B3764" s="633" t="n">
        <v>3763</v>
      </c>
      <c r="C3764" s="0" t="n">
        <v>3541</v>
      </c>
      <c r="D3764" s="0" t="n">
        <v>3569</v>
      </c>
    </row>
    <row r="3765" customFormat="false" ht="13.8" hidden="false" customHeight="false" outlineLevel="0" collapsed="false">
      <c r="B3765" s="633" t="n">
        <v>3764</v>
      </c>
      <c r="C3765" s="0" t="n">
        <v>3542</v>
      </c>
      <c r="D3765" s="0" t="n">
        <v>3570</v>
      </c>
    </row>
    <row r="3766" customFormat="false" ht="13.8" hidden="false" customHeight="false" outlineLevel="0" collapsed="false">
      <c r="B3766" s="633" t="n">
        <v>3765</v>
      </c>
      <c r="C3766" s="0" t="n">
        <v>3543</v>
      </c>
      <c r="D3766" s="0" t="n">
        <v>3571</v>
      </c>
    </row>
    <row r="3767" customFormat="false" ht="13.8" hidden="false" customHeight="false" outlineLevel="0" collapsed="false">
      <c r="B3767" s="633" t="n">
        <v>3766</v>
      </c>
      <c r="C3767" s="0" t="n">
        <v>3544</v>
      </c>
      <c r="D3767" s="0" t="n">
        <v>3572</v>
      </c>
    </row>
    <row r="3768" customFormat="false" ht="13.8" hidden="false" customHeight="false" outlineLevel="0" collapsed="false">
      <c r="B3768" s="633" t="n">
        <v>3767</v>
      </c>
      <c r="C3768" s="0" t="n">
        <v>3545</v>
      </c>
      <c r="D3768" s="0" t="n">
        <v>3573</v>
      </c>
    </row>
    <row r="3769" customFormat="false" ht="13.8" hidden="false" customHeight="false" outlineLevel="0" collapsed="false">
      <c r="B3769" s="633" t="n">
        <v>3768</v>
      </c>
      <c r="C3769" s="0" t="n">
        <v>3546</v>
      </c>
      <c r="D3769" s="0" t="n">
        <v>3574</v>
      </c>
    </row>
    <row r="3770" customFormat="false" ht="13.8" hidden="false" customHeight="false" outlineLevel="0" collapsed="false">
      <c r="B3770" s="633" t="n">
        <v>3769</v>
      </c>
      <c r="C3770" s="0" t="n">
        <v>3547</v>
      </c>
      <c r="D3770" s="0" t="n">
        <v>3575</v>
      </c>
    </row>
    <row r="3771" customFormat="false" ht="13.8" hidden="false" customHeight="false" outlineLevel="0" collapsed="false">
      <c r="B3771" s="633" t="n">
        <v>3770</v>
      </c>
      <c r="C3771" s="0" t="n">
        <v>3548</v>
      </c>
      <c r="D3771" s="0" t="n">
        <v>3576</v>
      </c>
    </row>
    <row r="3772" customFormat="false" ht="13.8" hidden="false" customHeight="false" outlineLevel="0" collapsed="false">
      <c r="B3772" s="633" t="n">
        <v>3771</v>
      </c>
      <c r="C3772" s="0" t="n">
        <v>3549</v>
      </c>
      <c r="D3772" s="0" t="n">
        <v>3577</v>
      </c>
    </row>
    <row r="3773" customFormat="false" ht="13.8" hidden="false" customHeight="false" outlineLevel="0" collapsed="false">
      <c r="B3773" s="633" t="n">
        <v>3772</v>
      </c>
      <c r="C3773" s="0" t="n">
        <v>3550</v>
      </c>
      <c r="D3773" s="0" t="n">
        <v>3578</v>
      </c>
    </row>
    <row r="3774" customFormat="false" ht="13.8" hidden="false" customHeight="false" outlineLevel="0" collapsed="false">
      <c r="B3774" s="633" t="n">
        <v>3773</v>
      </c>
      <c r="C3774" s="0" t="n">
        <v>3551</v>
      </c>
      <c r="D3774" s="0" t="n">
        <v>3579</v>
      </c>
    </row>
    <row r="3775" customFormat="false" ht="13.8" hidden="false" customHeight="false" outlineLevel="0" collapsed="false">
      <c r="B3775" s="633" t="n">
        <v>3774</v>
      </c>
      <c r="C3775" s="0" t="n">
        <v>3552</v>
      </c>
      <c r="D3775" s="0" t="n">
        <v>3580</v>
      </c>
    </row>
    <row r="3776" customFormat="false" ht="13.8" hidden="false" customHeight="false" outlineLevel="0" collapsed="false">
      <c r="B3776" s="633" t="n">
        <v>3775</v>
      </c>
      <c r="C3776" s="0" t="n">
        <v>3553</v>
      </c>
      <c r="D3776" s="0" t="n">
        <v>3581</v>
      </c>
    </row>
    <row r="3777" customFormat="false" ht="13.8" hidden="false" customHeight="false" outlineLevel="0" collapsed="false">
      <c r="B3777" s="633" t="n">
        <v>3776</v>
      </c>
      <c r="C3777" s="0" t="n">
        <v>3554</v>
      </c>
      <c r="D3777" s="0" t="n">
        <v>3582</v>
      </c>
    </row>
    <row r="3778" customFormat="false" ht="13.8" hidden="false" customHeight="false" outlineLevel="0" collapsed="false">
      <c r="B3778" s="633" t="n">
        <v>3777</v>
      </c>
      <c r="C3778" s="0" t="n">
        <v>3555</v>
      </c>
      <c r="D3778" s="0" t="n">
        <v>3583</v>
      </c>
    </row>
    <row r="3779" customFormat="false" ht="13.8" hidden="false" customHeight="false" outlineLevel="0" collapsed="false">
      <c r="B3779" s="633" t="n">
        <v>3778</v>
      </c>
      <c r="C3779" s="0" t="n">
        <v>3556</v>
      </c>
      <c r="D3779" s="0" t="n">
        <v>3584</v>
      </c>
    </row>
    <row r="3780" customFormat="false" ht="13.8" hidden="false" customHeight="false" outlineLevel="0" collapsed="false">
      <c r="B3780" s="633" t="n">
        <v>3779</v>
      </c>
      <c r="C3780" s="0" t="n">
        <v>3557</v>
      </c>
      <c r="D3780" s="0" t="n">
        <v>3585</v>
      </c>
    </row>
    <row r="3781" customFormat="false" ht="13.8" hidden="false" customHeight="false" outlineLevel="0" collapsed="false">
      <c r="B3781" s="633" t="n">
        <v>3780</v>
      </c>
      <c r="C3781" s="0" t="n">
        <v>3558</v>
      </c>
      <c r="D3781" s="0" t="n">
        <v>3586</v>
      </c>
    </row>
    <row r="3782" customFormat="false" ht="13.8" hidden="false" customHeight="false" outlineLevel="0" collapsed="false">
      <c r="B3782" s="633" t="n">
        <v>3781</v>
      </c>
      <c r="C3782" s="0" t="n">
        <v>3559</v>
      </c>
      <c r="D3782" s="0" t="n">
        <v>3587</v>
      </c>
    </row>
    <row r="3783" customFormat="false" ht="13.8" hidden="false" customHeight="false" outlineLevel="0" collapsed="false">
      <c r="B3783" s="633" t="n">
        <v>3782</v>
      </c>
      <c r="C3783" s="0" t="n">
        <v>3560</v>
      </c>
      <c r="D3783" s="0" t="n">
        <v>3588</v>
      </c>
    </row>
    <row r="3784" customFormat="false" ht="13.8" hidden="false" customHeight="false" outlineLevel="0" collapsed="false">
      <c r="B3784" s="633" t="n">
        <v>3783</v>
      </c>
      <c r="C3784" s="0" t="n">
        <v>3561</v>
      </c>
      <c r="D3784" s="0" t="n">
        <v>3589</v>
      </c>
    </row>
    <row r="3785" customFormat="false" ht="13.8" hidden="false" customHeight="false" outlineLevel="0" collapsed="false">
      <c r="B3785" s="633" t="n">
        <v>3784</v>
      </c>
      <c r="C3785" s="0" t="n">
        <v>3562</v>
      </c>
      <c r="D3785" s="0" t="n">
        <v>3590</v>
      </c>
    </row>
    <row r="3786" customFormat="false" ht="13.8" hidden="false" customHeight="false" outlineLevel="0" collapsed="false">
      <c r="B3786" s="633" t="n">
        <v>3785</v>
      </c>
      <c r="C3786" s="0" t="n">
        <v>3563</v>
      </c>
      <c r="D3786" s="0" t="n">
        <v>3591</v>
      </c>
    </row>
    <row r="3787" customFormat="false" ht="13.8" hidden="false" customHeight="false" outlineLevel="0" collapsed="false">
      <c r="B3787" s="633" t="n">
        <v>3786</v>
      </c>
      <c r="C3787" s="0" t="n">
        <v>3564</v>
      </c>
      <c r="D3787" s="0" t="n">
        <v>3592</v>
      </c>
    </row>
    <row r="3788" customFormat="false" ht="13.8" hidden="false" customHeight="false" outlineLevel="0" collapsed="false">
      <c r="B3788" s="633" t="n">
        <v>3787</v>
      </c>
      <c r="C3788" s="0" t="n">
        <v>3565</v>
      </c>
      <c r="D3788" s="0" t="n">
        <v>3593</v>
      </c>
    </row>
    <row r="3789" customFormat="false" ht="13.8" hidden="false" customHeight="false" outlineLevel="0" collapsed="false">
      <c r="B3789" s="633" t="n">
        <v>3788</v>
      </c>
      <c r="C3789" s="0" t="n">
        <v>3566</v>
      </c>
      <c r="D3789" s="0" t="n">
        <v>3594</v>
      </c>
    </row>
    <row r="3790" customFormat="false" ht="13.8" hidden="false" customHeight="false" outlineLevel="0" collapsed="false">
      <c r="B3790" s="633" t="n">
        <v>3789</v>
      </c>
      <c r="C3790" s="0" t="n">
        <v>3567</v>
      </c>
      <c r="D3790" s="0" t="n">
        <v>3595</v>
      </c>
    </row>
    <row r="3791" customFormat="false" ht="13.8" hidden="false" customHeight="false" outlineLevel="0" collapsed="false">
      <c r="B3791" s="633" t="n">
        <v>3790</v>
      </c>
      <c r="C3791" s="0" t="n">
        <v>3568</v>
      </c>
      <c r="D3791" s="0" t="n">
        <v>3596</v>
      </c>
    </row>
    <row r="3792" customFormat="false" ht="13.8" hidden="false" customHeight="false" outlineLevel="0" collapsed="false">
      <c r="B3792" s="633" t="n">
        <v>3791</v>
      </c>
      <c r="C3792" s="0" t="n">
        <v>3569</v>
      </c>
      <c r="D3792" s="0" t="n">
        <v>3597</v>
      </c>
    </row>
    <row r="3793" customFormat="false" ht="13.8" hidden="false" customHeight="false" outlineLevel="0" collapsed="false">
      <c r="B3793" s="633" t="n">
        <v>3792</v>
      </c>
      <c r="C3793" s="0" t="n">
        <v>3570</v>
      </c>
      <c r="D3793" s="0" t="n">
        <v>3598</v>
      </c>
    </row>
    <row r="3794" customFormat="false" ht="13.8" hidden="false" customHeight="false" outlineLevel="0" collapsed="false">
      <c r="B3794" s="633" t="n">
        <v>3793</v>
      </c>
      <c r="C3794" s="0" t="n">
        <v>3571</v>
      </c>
      <c r="D3794" s="0" t="n">
        <v>3599</v>
      </c>
    </row>
    <row r="3795" customFormat="false" ht="13.8" hidden="false" customHeight="false" outlineLevel="0" collapsed="false">
      <c r="B3795" s="633" t="n">
        <v>3794</v>
      </c>
      <c r="C3795" s="0" t="n">
        <v>3572</v>
      </c>
      <c r="D3795" s="0" t="n">
        <v>3600</v>
      </c>
    </row>
    <row r="3796" customFormat="false" ht="13.8" hidden="false" customHeight="false" outlineLevel="0" collapsed="false">
      <c r="B3796" s="633" t="n">
        <v>3795</v>
      </c>
      <c r="C3796" s="0" t="n">
        <v>3573</v>
      </c>
      <c r="D3796" s="0" t="n">
        <v>3601</v>
      </c>
    </row>
    <row r="3797" customFormat="false" ht="13.8" hidden="false" customHeight="false" outlineLevel="0" collapsed="false">
      <c r="B3797" s="633" t="n">
        <v>3796</v>
      </c>
      <c r="C3797" s="0" t="n">
        <v>3574</v>
      </c>
      <c r="D3797" s="0" t="n">
        <v>3602</v>
      </c>
    </row>
    <row r="3798" customFormat="false" ht="13.8" hidden="false" customHeight="false" outlineLevel="0" collapsed="false">
      <c r="B3798" s="633" t="n">
        <v>3797</v>
      </c>
      <c r="C3798" s="0" t="n">
        <v>3575</v>
      </c>
      <c r="D3798" s="0" t="n">
        <v>3603</v>
      </c>
    </row>
    <row r="3799" customFormat="false" ht="13.8" hidden="false" customHeight="false" outlineLevel="0" collapsed="false">
      <c r="B3799" s="633" t="n">
        <v>3798</v>
      </c>
      <c r="C3799" s="0" t="n">
        <v>3576</v>
      </c>
      <c r="D3799" s="0" t="n">
        <v>3604</v>
      </c>
    </row>
    <row r="3800" customFormat="false" ht="13.8" hidden="false" customHeight="false" outlineLevel="0" collapsed="false">
      <c r="B3800" s="633" t="n">
        <v>3799</v>
      </c>
      <c r="C3800" s="0" t="n">
        <v>3577</v>
      </c>
      <c r="D3800" s="0" t="n">
        <v>3605</v>
      </c>
    </row>
    <row r="3801" customFormat="false" ht="13.8" hidden="false" customHeight="false" outlineLevel="0" collapsed="false">
      <c r="B3801" s="633" t="n">
        <v>3800</v>
      </c>
      <c r="C3801" s="0" t="n">
        <v>3578</v>
      </c>
      <c r="D3801" s="0" t="n">
        <v>3606</v>
      </c>
    </row>
    <row r="3802" customFormat="false" ht="13.8" hidden="false" customHeight="false" outlineLevel="0" collapsed="false">
      <c r="B3802" s="633" t="n">
        <v>3801</v>
      </c>
      <c r="C3802" s="0" t="n">
        <v>3579</v>
      </c>
      <c r="D3802" s="0" t="n">
        <v>3607</v>
      </c>
    </row>
    <row r="3803" customFormat="false" ht="13.8" hidden="false" customHeight="false" outlineLevel="0" collapsed="false">
      <c r="B3803" s="633" t="n">
        <v>3802</v>
      </c>
      <c r="C3803" s="0" t="n">
        <v>3580</v>
      </c>
      <c r="D3803" s="0" t="n">
        <v>3608</v>
      </c>
    </row>
    <row r="3804" customFormat="false" ht="13.8" hidden="false" customHeight="false" outlineLevel="0" collapsed="false">
      <c r="B3804" s="633" t="n">
        <v>3803</v>
      </c>
      <c r="C3804" s="0" t="n">
        <v>3581</v>
      </c>
      <c r="D3804" s="0" t="n">
        <v>3609</v>
      </c>
    </row>
    <row r="3805" customFormat="false" ht="13.8" hidden="false" customHeight="false" outlineLevel="0" collapsed="false">
      <c r="B3805" s="633" t="n">
        <v>3804</v>
      </c>
      <c r="C3805" s="0" t="n">
        <v>3582</v>
      </c>
      <c r="D3805" s="0" t="n">
        <v>3610</v>
      </c>
    </row>
    <row r="3806" customFormat="false" ht="13.8" hidden="false" customHeight="false" outlineLevel="0" collapsed="false">
      <c r="B3806" s="633" t="n">
        <v>3805</v>
      </c>
      <c r="C3806" s="0" t="n">
        <v>3583</v>
      </c>
      <c r="D3806" s="0" t="n">
        <v>3611</v>
      </c>
    </row>
    <row r="3807" customFormat="false" ht="13.8" hidden="false" customHeight="false" outlineLevel="0" collapsed="false">
      <c r="B3807" s="633" t="n">
        <v>3806</v>
      </c>
      <c r="C3807" s="0" t="n">
        <v>3584</v>
      </c>
      <c r="D3807" s="0" t="n">
        <v>3612</v>
      </c>
    </row>
    <row r="3808" customFormat="false" ht="13.8" hidden="false" customHeight="false" outlineLevel="0" collapsed="false">
      <c r="B3808" s="633" t="n">
        <v>3807</v>
      </c>
      <c r="C3808" s="0" t="n">
        <v>3585</v>
      </c>
      <c r="D3808" s="0" t="n">
        <v>3613</v>
      </c>
    </row>
    <row r="3809" customFormat="false" ht="13.8" hidden="false" customHeight="false" outlineLevel="0" collapsed="false">
      <c r="B3809" s="633" t="n">
        <v>3808</v>
      </c>
      <c r="C3809" s="0" t="n">
        <v>3586</v>
      </c>
      <c r="D3809" s="0" t="n">
        <v>3614</v>
      </c>
    </row>
    <row r="3810" customFormat="false" ht="13.8" hidden="false" customHeight="false" outlineLevel="0" collapsed="false">
      <c r="B3810" s="633" t="n">
        <v>3809</v>
      </c>
      <c r="C3810" s="0" t="n">
        <v>3587</v>
      </c>
      <c r="D3810" s="0" t="n">
        <v>3615</v>
      </c>
    </row>
    <row r="3811" customFormat="false" ht="13.8" hidden="false" customHeight="false" outlineLevel="0" collapsed="false">
      <c r="B3811" s="633" t="n">
        <v>3810</v>
      </c>
      <c r="C3811" s="0" t="n">
        <v>3588</v>
      </c>
      <c r="D3811" s="0" t="n">
        <v>3616</v>
      </c>
    </row>
    <row r="3812" customFormat="false" ht="13.8" hidden="false" customHeight="false" outlineLevel="0" collapsed="false">
      <c r="B3812" s="633" t="n">
        <v>3811</v>
      </c>
      <c r="C3812" s="0" t="n">
        <v>3589</v>
      </c>
      <c r="D3812" s="0" t="n">
        <v>3617</v>
      </c>
    </row>
    <row r="3813" customFormat="false" ht="13.8" hidden="false" customHeight="false" outlineLevel="0" collapsed="false">
      <c r="B3813" s="633" t="n">
        <v>3812</v>
      </c>
      <c r="C3813" s="0" t="n">
        <v>3590</v>
      </c>
      <c r="D3813" s="0" t="n">
        <v>3618</v>
      </c>
    </row>
    <row r="3814" customFormat="false" ht="13.8" hidden="false" customHeight="false" outlineLevel="0" collapsed="false">
      <c r="B3814" s="633" t="n">
        <v>3813</v>
      </c>
      <c r="C3814" s="0" t="n">
        <v>3591</v>
      </c>
      <c r="D3814" s="0" t="n">
        <v>3619</v>
      </c>
    </row>
    <row r="3815" customFormat="false" ht="13.8" hidden="false" customHeight="false" outlineLevel="0" collapsed="false">
      <c r="B3815" s="633" t="n">
        <v>3814</v>
      </c>
      <c r="C3815" s="0" t="n">
        <v>3592</v>
      </c>
      <c r="D3815" s="0" t="n">
        <v>3620</v>
      </c>
    </row>
    <row r="3816" customFormat="false" ht="13.8" hidden="false" customHeight="false" outlineLevel="0" collapsed="false">
      <c r="B3816" s="633" t="n">
        <v>3815</v>
      </c>
      <c r="C3816" s="0" t="n">
        <v>3593</v>
      </c>
      <c r="D3816" s="0" t="n">
        <v>3621</v>
      </c>
    </row>
    <row r="3817" customFormat="false" ht="13.8" hidden="false" customHeight="false" outlineLevel="0" collapsed="false">
      <c r="B3817" s="633" t="n">
        <v>3816</v>
      </c>
      <c r="C3817" s="0" t="n">
        <v>3594</v>
      </c>
      <c r="D3817" s="0" t="n">
        <v>3622</v>
      </c>
    </row>
    <row r="3818" customFormat="false" ht="13.8" hidden="false" customHeight="false" outlineLevel="0" collapsed="false">
      <c r="B3818" s="633" t="n">
        <v>3817</v>
      </c>
      <c r="C3818" s="0" t="n">
        <v>3595</v>
      </c>
      <c r="D3818" s="0" t="n">
        <v>3623</v>
      </c>
    </row>
    <row r="3819" customFormat="false" ht="13.8" hidden="false" customHeight="false" outlineLevel="0" collapsed="false">
      <c r="B3819" s="633" t="n">
        <v>3818</v>
      </c>
      <c r="C3819" s="0" t="n">
        <v>3596</v>
      </c>
      <c r="D3819" s="0" t="n">
        <v>3624</v>
      </c>
    </row>
    <row r="3820" customFormat="false" ht="13.8" hidden="false" customHeight="false" outlineLevel="0" collapsed="false">
      <c r="B3820" s="633" t="n">
        <v>3819</v>
      </c>
      <c r="C3820" s="0" t="n">
        <v>3597</v>
      </c>
      <c r="D3820" s="0" t="n">
        <v>3625</v>
      </c>
    </row>
    <row r="3821" customFormat="false" ht="13.8" hidden="false" customHeight="false" outlineLevel="0" collapsed="false">
      <c r="B3821" s="633" t="n">
        <v>3820</v>
      </c>
      <c r="C3821" s="0" t="n">
        <v>3598</v>
      </c>
      <c r="D3821" s="0" t="n">
        <v>3626</v>
      </c>
    </row>
    <row r="3822" customFormat="false" ht="13.8" hidden="false" customHeight="false" outlineLevel="0" collapsed="false">
      <c r="B3822" s="633" t="n">
        <v>3821</v>
      </c>
      <c r="C3822" s="0" t="n">
        <v>3599</v>
      </c>
      <c r="D3822" s="0" t="n">
        <v>3627</v>
      </c>
    </row>
    <row r="3823" customFormat="false" ht="13.8" hidden="false" customHeight="false" outlineLevel="0" collapsed="false">
      <c r="B3823" s="633" t="n">
        <v>3822</v>
      </c>
      <c r="C3823" s="0" t="n">
        <v>3600</v>
      </c>
      <c r="D3823" s="0" t="n">
        <v>3628</v>
      </c>
    </row>
    <row r="3824" customFormat="false" ht="13.8" hidden="false" customHeight="false" outlineLevel="0" collapsed="false">
      <c r="B3824" s="633" t="n">
        <v>3823</v>
      </c>
      <c r="C3824" s="0" t="n">
        <v>3601</v>
      </c>
      <c r="D3824" s="0" t="n">
        <v>3629</v>
      </c>
    </row>
    <row r="3825" customFormat="false" ht="13.8" hidden="false" customHeight="false" outlineLevel="0" collapsed="false">
      <c r="B3825" s="633" t="n">
        <v>3824</v>
      </c>
      <c r="C3825" s="0" t="n">
        <v>3602</v>
      </c>
      <c r="D3825" s="0" t="n">
        <v>3630</v>
      </c>
    </row>
    <row r="3826" customFormat="false" ht="13.8" hidden="false" customHeight="false" outlineLevel="0" collapsed="false">
      <c r="B3826" s="633" t="n">
        <v>3825</v>
      </c>
      <c r="C3826" s="0" t="n">
        <v>3603</v>
      </c>
      <c r="D3826" s="0" t="n">
        <v>3631</v>
      </c>
    </row>
    <row r="3827" customFormat="false" ht="13.8" hidden="false" customHeight="false" outlineLevel="0" collapsed="false">
      <c r="B3827" s="633" t="n">
        <v>3826</v>
      </c>
      <c r="C3827" s="0" t="n">
        <v>3604</v>
      </c>
      <c r="D3827" s="0" t="n">
        <v>3632</v>
      </c>
    </row>
    <row r="3828" customFormat="false" ht="13.8" hidden="false" customHeight="false" outlineLevel="0" collapsed="false">
      <c r="B3828" s="633" t="n">
        <v>3827</v>
      </c>
      <c r="C3828" s="0" t="n">
        <v>3605</v>
      </c>
      <c r="D3828" s="0" t="n">
        <v>3633</v>
      </c>
    </row>
    <row r="3829" customFormat="false" ht="13.8" hidden="false" customHeight="false" outlineLevel="0" collapsed="false">
      <c r="B3829" s="633" t="n">
        <v>3828</v>
      </c>
      <c r="C3829" s="0" t="n">
        <v>3606</v>
      </c>
      <c r="D3829" s="0" t="n">
        <v>3634</v>
      </c>
    </row>
    <row r="3830" customFormat="false" ht="13.8" hidden="false" customHeight="false" outlineLevel="0" collapsed="false">
      <c r="B3830" s="633" t="n">
        <v>3829</v>
      </c>
      <c r="C3830" s="0" t="n">
        <v>3607</v>
      </c>
      <c r="D3830" s="0" t="n">
        <v>3635</v>
      </c>
    </row>
    <row r="3831" customFormat="false" ht="13.8" hidden="false" customHeight="false" outlineLevel="0" collapsed="false">
      <c r="B3831" s="633" t="n">
        <v>3830</v>
      </c>
      <c r="C3831" s="0" t="n">
        <v>3608</v>
      </c>
      <c r="D3831" s="0" t="n">
        <v>3636</v>
      </c>
    </row>
    <row r="3832" customFormat="false" ht="13.8" hidden="false" customHeight="false" outlineLevel="0" collapsed="false">
      <c r="B3832" s="633" t="n">
        <v>3831</v>
      </c>
      <c r="C3832" s="0" t="n">
        <v>3609</v>
      </c>
      <c r="D3832" s="0" t="n">
        <v>3637</v>
      </c>
    </row>
    <row r="3833" customFormat="false" ht="13.8" hidden="false" customHeight="false" outlineLevel="0" collapsed="false">
      <c r="B3833" s="633" t="n">
        <v>3832</v>
      </c>
      <c r="C3833" s="0" t="n">
        <v>3610</v>
      </c>
      <c r="D3833" s="0" t="n">
        <v>3638</v>
      </c>
    </row>
    <row r="3834" customFormat="false" ht="13.8" hidden="false" customHeight="false" outlineLevel="0" collapsed="false">
      <c r="B3834" s="633" t="n">
        <v>3833</v>
      </c>
      <c r="C3834" s="0" t="n">
        <v>3611</v>
      </c>
      <c r="D3834" s="0" t="n">
        <v>3639</v>
      </c>
    </row>
    <row r="3835" customFormat="false" ht="13.8" hidden="false" customHeight="false" outlineLevel="0" collapsed="false">
      <c r="B3835" s="633" t="n">
        <v>3834</v>
      </c>
      <c r="C3835" s="0" t="n">
        <v>3612</v>
      </c>
      <c r="D3835" s="0" t="n">
        <v>3640</v>
      </c>
    </row>
    <row r="3836" customFormat="false" ht="13.8" hidden="false" customHeight="false" outlineLevel="0" collapsed="false">
      <c r="B3836" s="633" t="n">
        <v>3835</v>
      </c>
      <c r="C3836" s="0" t="n">
        <v>3613</v>
      </c>
      <c r="D3836" s="0" t="n">
        <v>3641</v>
      </c>
    </row>
    <row r="3837" customFormat="false" ht="13.8" hidden="false" customHeight="false" outlineLevel="0" collapsed="false">
      <c r="B3837" s="633" t="n">
        <v>3836</v>
      </c>
      <c r="C3837" s="0" t="n">
        <v>3614</v>
      </c>
      <c r="D3837" s="0" t="n">
        <v>3642</v>
      </c>
    </row>
    <row r="3838" customFormat="false" ht="13.8" hidden="false" customHeight="false" outlineLevel="0" collapsed="false">
      <c r="B3838" s="633" t="n">
        <v>3837</v>
      </c>
      <c r="C3838" s="0" t="n">
        <v>3615</v>
      </c>
      <c r="D3838" s="0" t="n">
        <v>3643</v>
      </c>
    </row>
    <row r="3839" customFormat="false" ht="13.8" hidden="false" customHeight="false" outlineLevel="0" collapsed="false">
      <c r="B3839" s="633" t="n">
        <v>3838</v>
      </c>
      <c r="C3839" s="0" t="n">
        <v>3616</v>
      </c>
      <c r="D3839" s="0" t="n">
        <v>3644</v>
      </c>
    </row>
    <row r="3840" customFormat="false" ht="13.8" hidden="false" customHeight="false" outlineLevel="0" collapsed="false">
      <c r="B3840" s="633" t="n">
        <v>3839</v>
      </c>
      <c r="C3840" s="0" t="n">
        <v>3617</v>
      </c>
      <c r="D3840" s="0" t="n">
        <v>3645</v>
      </c>
    </row>
    <row r="3841" customFormat="false" ht="13.8" hidden="false" customHeight="false" outlineLevel="0" collapsed="false">
      <c r="B3841" s="633" t="n">
        <v>3840</v>
      </c>
      <c r="C3841" s="0" t="n">
        <v>3618</v>
      </c>
      <c r="D3841" s="0" t="n">
        <v>3646</v>
      </c>
    </row>
    <row r="3842" customFormat="false" ht="13.8" hidden="false" customHeight="false" outlineLevel="0" collapsed="false">
      <c r="B3842" s="633" t="n">
        <v>3841</v>
      </c>
      <c r="C3842" s="0" t="n">
        <v>3619</v>
      </c>
      <c r="D3842" s="0" t="n">
        <v>3647</v>
      </c>
    </row>
    <row r="3843" customFormat="false" ht="13.8" hidden="false" customHeight="false" outlineLevel="0" collapsed="false">
      <c r="B3843" s="633" t="n">
        <v>3842</v>
      </c>
      <c r="C3843" s="0" t="n">
        <v>3620</v>
      </c>
      <c r="D3843" s="0" t="n">
        <v>3648</v>
      </c>
    </row>
    <row r="3844" customFormat="false" ht="13.8" hidden="false" customHeight="false" outlineLevel="0" collapsed="false">
      <c r="B3844" s="633" t="n">
        <v>3843</v>
      </c>
      <c r="C3844" s="0" t="n">
        <v>3621</v>
      </c>
      <c r="D3844" s="0" t="n">
        <v>3649</v>
      </c>
    </row>
    <row r="3845" customFormat="false" ht="13.8" hidden="false" customHeight="false" outlineLevel="0" collapsed="false">
      <c r="B3845" s="633" t="n">
        <v>3844</v>
      </c>
      <c r="C3845" s="0" t="n">
        <v>3622</v>
      </c>
      <c r="D3845" s="0" t="n">
        <v>3650</v>
      </c>
    </row>
    <row r="3846" customFormat="false" ht="13.8" hidden="false" customHeight="false" outlineLevel="0" collapsed="false">
      <c r="B3846" s="633" t="n">
        <v>3845</v>
      </c>
      <c r="C3846" s="0" t="n">
        <v>3623</v>
      </c>
      <c r="D3846" s="0" t="n">
        <v>3651</v>
      </c>
    </row>
    <row r="3847" customFormat="false" ht="13.8" hidden="false" customHeight="false" outlineLevel="0" collapsed="false">
      <c r="B3847" s="633" t="n">
        <v>3846</v>
      </c>
      <c r="C3847" s="0" t="n">
        <v>3624</v>
      </c>
      <c r="D3847" s="0" t="n">
        <v>3652</v>
      </c>
    </row>
    <row r="3848" customFormat="false" ht="13.8" hidden="false" customHeight="false" outlineLevel="0" collapsed="false">
      <c r="B3848" s="633" t="n">
        <v>3847</v>
      </c>
      <c r="C3848" s="0" t="n">
        <v>3625</v>
      </c>
      <c r="D3848" s="0" t="n">
        <v>3653</v>
      </c>
    </row>
    <row r="3849" customFormat="false" ht="13.8" hidden="false" customHeight="false" outlineLevel="0" collapsed="false">
      <c r="B3849" s="633" t="n">
        <v>3848</v>
      </c>
      <c r="C3849" s="0" t="n">
        <v>3626</v>
      </c>
      <c r="D3849" s="0" t="n">
        <v>3654</v>
      </c>
    </row>
    <row r="3850" customFormat="false" ht="13.8" hidden="false" customHeight="false" outlineLevel="0" collapsed="false">
      <c r="B3850" s="633" t="n">
        <v>3849</v>
      </c>
      <c r="C3850" s="0" t="n">
        <v>3627</v>
      </c>
      <c r="D3850" s="0" t="n">
        <v>3655</v>
      </c>
    </row>
    <row r="3851" customFormat="false" ht="13.8" hidden="false" customHeight="false" outlineLevel="0" collapsed="false">
      <c r="B3851" s="633" t="n">
        <v>3850</v>
      </c>
      <c r="C3851" s="0" t="n">
        <v>3628</v>
      </c>
      <c r="D3851" s="0" t="n">
        <v>3656</v>
      </c>
    </row>
    <row r="3852" customFormat="false" ht="13.8" hidden="false" customHeight="false" outlineLevel="0" collapsed="false">
      <c r="B3852" s="633" t="n">
        <v>3851</v>
      </c>
      <c r="C3852" s="0" t="n">
        <v>3629</v>
      </c>
      <c r="D3852" s="0" t="n">
        <v>3657</v>
      </c>
    </row>
    <row r="3853" customFormat="false" ht="13.8" hidden="false" customHeight="false" outlineLevel="0" collapsed="false">
      <c r="B3853" s="633" t="n">
        <v>3852</v>
      </c>
      <c r="C3853" s="0" t="n">
        <v>3630</v>
      </c>
      <c r="D3853" s="0" t="n">
        <v>3658</v>
      </c>
    </row>
    <row r="3854" customFormat="false" ht="13.8" hidden="false" customHeight="false" outlineLevel="0" collapsed="false">
      <c r="B3854" s="633" t="n">
        <v>3853</v>
      </c>
      <c r="C3854" s="0" t="n">
        <v>3631</v>
      </c>
      <c r="D3854" s="0" t="n">
        <v>3659</v>
      </c>
    </row>
    <row r="3855" customFormat="false" ht="13.8" hidden="false" customHeight="false" outlineLevel="0" collapsed="false">
      <c r="B3855" s="633" t="n">
        <v>3854</v>
      </c>
      <c r="C3855" s="0" t="n">
        <v>3632</v>
      </c>
      <c r="D3855" s="0" t="n">
        <v>3660</v>
      </c>
    </row>
    <row r="3856" customFormat="false" ht="13.8" hidden="false" customHeight="false" outlineLevel="0" collapsed="false">
      <c r="B3856" s="633" t="n">
        <v>3855</v>
      </c>
      <c r="C3856" s="0" t="n">
        <v>3633</v>
      </c>
      <c r="D3856" s="0" t="n">
        <v>3661</v>
      </c>
    </row>
    <row r="3857" customFormat="false" ht="13.8" hidden="false" customHeight="false" outlineLevel="0" collapsed="false">
      <c r="B3857" s="633" t="n">
        <v>3856</v>
      </c>
      <c r="C3857" s="0" t="n">
        <v>3634</v>
      </c>
      <c r="D3857" s="0" t="n">
        <v>3662</v>
      </c>
    </row>
    <row r="3858" customFormat="false" ht="13.8" hidden="false" customHeight="false" outlineLevel="0" collapsed="false">
      <c r="B3858" s="633" t="n">
        <v>3857</v>
      </c>
      <c r="C3858" s="0" t="n">
        <v>3635</v>
      </c>
      <c r="D3858" s="0" t="n">
        <v>3663</v>
      </c>
    </row>
    <row r="3859" customFormat="false" ht="13.8" hidden="false" customHeight="false" outlineLevel="0" collapsed="false">
      <c r="B3859" s="633" t="n">
        <v>3858</v>
      </c>
      <c r="C3859" s="0" t="n">
        <v>3636</v>
      </c>
      <c r="D3859" s="0" t="n">
        <v>3664</v>
      </c>
    </row>
    <row r="3860" customFormat="false" ht="13.8" hidden="false" customHeight="false" outlineLevel="0" collapsed="false">
      <c r="B3860" s="633" t="n">
        <v>3859</v>
      </c>
      <c r="C3860" s="0" t="n">
        <v>3637</v>
      </c>
      <c r="D3860" s="0" t="n">
        <v>3665</v>
      </c>
    </row>
    <row r="3861" customFormat="false" ht="13.8" hidden="false" customHeight="false" outlineLevel="0" collapsed="false">
      <c r="B3861" s="633" t="n">
        <v>3860</v>
      </c>
      <c r="C3861" s="0" t="n">
        <v>3638</v>
      </c>
      <c r="D3861" s="0" t="n">
        <v>3666</v>
      </c>
    </row>
    <row r="3862" customFormat="false" ht="13.8" hidden="false" customHeight="false" outlineLevel="0" collapsed="false">
      <c r="B3862" s="633" t="n">
        <v>3861</v>
      </c>
      <c r="C3862" s="0" t="n">
        <v>3639</v>
      </c>
      <c r="D3862" s="0" t="n">
        <v>3667</v>
      </c>
    </row>
    <row r="3863" customFormat="false" ht="13.8" hidden="false" customHeight="false" outlineLevel="0" collapsed="false">
      <c r="B3863" s="633" t="n">
        <v>3862</v>
      </c>
      <c r="C3863" s="0" t="n">
        <v>3640</v>
      </c>
      <c r="D3863" s="0" t="n">
        <v>3668</v>
      </c>
    </row>
    <row r="3864" customFormat="false" ht="13.8" hidden="false" customHeight="false" outlineLevel="0" collapsed="false">
      <c r="B3864" s="633" t="n">
        <v>3863</v>
      </c>
      <c r="C3864" s="0" t="n">
        <v>3641</v>
      </c>
      <c r="D3864" s="0" t="n">
        <v>3669</v>
      </c>
    </row>
    <row r="3865" customFormat="false" ht="13.8" hidden="false" customHeight="false" outlineLevel="0" collapsed="false">
      <c r="B3865" s="633" t="n">
        <v>3864</v>
      </c>
      <c r="C3865" s="0" t="n">
        <v>3642</v>
      </c>
      <c r="D3865" s="0" t="n">
        <v>3670</v>
      </c>
    </row>
    <row r="3866" customFormat="false" ht="13.8" hidden="false" customHeight="false" outlineLevel="0" collapsed="false">
      <c r="B3866" s="633" t="n">
        <v>3865</v>
      </c>
      <c r="C3866" s="0" t="n">
        <v>3643</v>
      </c>
      <c r="D3866" s="0" t="n">
        <v>3671</v>
      </c>
    </row>
    <row r="3867" customFormat="false" ht="13.8" hidden="false" customHeight="false" outlineLevel="0" collapsed="false">
      <c r="B3867" s="633" t="n">
        <v>3866</v>
      </c>
      <c r="C3867" s="0" t="n">
        <v>3644</v>
      </c>
      <c r="D3867" s="0" t="n">
        <v>3672</v>
      </c>
    </row>
    <row r="3868" customFormat="false" ht="13.8" hidden="false" customHeight="false" outlineLevel="0" collapsed="false">
      <c r="B3868" s="633" t="n">
        <v>3867</v>
      </c>
      <c r="C3868" s="0" t="n">
        <v>3645</v>
      </c>
      <c r="D3868" s="0" t="n">
        <v>3673</v>
      </c>
    </row>
    <row r="3869" customFormat="false" ht="13.8" hidden="false" customHeight="false" outlineLevel="0" collapsed="false">
      <c r="B3869" s="633" t="n">
        <v>3868</v>
      </c>
      <c r="C3869" s="0" t="n">
        <v>3646</v>
      </c>
      <c r="D3869" s="0" t="n">
        <v>3674</v>
      </c>
    </row>
    <row r="3870" customFormat="false" ht="13.8" hidden="false" customHeight="false" outlineLevel="0" collapsed="false">
      <c r="B3870" s="633" t="n">
        <v>3869</v>
      </c>
      <c r="C3870" s="0" t="n">
        <v>3647</v>
      </c>
      <c r="D3870" s="0" t="n">
        <v>3675</v>
      </c>
    </row>
    <row r="3871" customFormat="false" ht="13.8" hidden="false" customHeight="false" outlineLevel="0" collapsed="false">
      <c r="B3871" s="633" t="n">
        <v>3870</v>
      </c>
      <c r="C3871" s="0" t="n">
        <v>3648</v>
      </c>
      <c r="D3871" s="0" t="n">
        <v>3676</v>
      </c>
    </row>
    <row r="3872" customFormat="false" ht="13.8" hidden="false" customHeight="false" outlineLevel="0" collapsed="false">
      <c r="B3872" s="633" t="n">
        <v>3871</v>
      </c>
      <c r="C3872" s="0" t="n">
        <v>3649</v>
      </c>
      <c r="D3872" s="0" t="n">
        <v>3677</v>
      </c>
    </row>
    <row r="3873" customFormat="false" ht="13.8" hidden="false" customHeight="false" outlineLevel="0" collapsed="false">
      <c r="B3873" s="633" t="n">
        <v>3872</v>
      </c>
      <c r="C3873" s="0" t="n">
        <v>3650</v>
      </c>
      <c r="D3873" s="0" t="n">
        <v>3678</v>
      </c>
    </row>
    <row r="3874" customFormat="false" ht="13.8" hidden="false" customHeight="false" outlineLevel="0" collapsed="false">
      <c r="B3874" s="633" t="n">
        <v>3873</v>
      </c>
      <c r="C3874" s="0" t="n">
        <v>3651</v>
      </c>
      <c r="D3874" s="0" t="n">
        <v>3679</v>
      </c>
    </row>
    <row r="3875" customFormat="false" ht="13.8" hidden="false" customHeight="false" outlineLevel="0" collapsed="false">
      <c r="B3875" s="633" t="n">
        <v>3874</v>
      </c>
      <c r="C3875" s="0" t="n">
        <v>3652</v>
      </c>
      <c r="D3875" s="0" t="n">
        <v>3680</v>
      </c>
    </row>
    <row r="3876" customFormat="false" ht="13.8" hidden="false" customHeight="false" outlineLevel="0" collapsed="false">
      <c r="B3876" s="633" t="n">
        <v>3875</v>
      </c>
      <c r="C3876" s="0" t="n">
        <v>3653</v>
      </c>
      <c r="D3876" s="0" t="n">
        <v>3681</v>
      </c>
    </row>
    <row r="3877" customFormat="false" ht="13.8" hidden="false" customHeight="false" outlineLevel="0" collapsed="false">
      <c r="B3877" s="633" t="n">
        <v>3876</v>
      </c>
      <c r="C3877" s="0" t="n">
        <v>3654</v>
      </c>
      <c r="D3877" s="0" t="n">
        <v>3682</v>
      </c>
    </row>
    <row r="3878" customFormat="false" ht="13.8" hidden="false" customHeight="false" outlineLevel="0" collapsed="false">
      <c r="B3878" s="633" t="n">
        <v>3877</v>
      </c>
      <c r="C3878" s="0" t="n">
        <v>3655</v>
      </c>
      <c r="D3878" s="0" t="n">
        <v>3683</v>
      </c>
    </row>
    <row r="3879" customFormat="false" ht="13.8" hidden="false" customHeight="false" outlineLevel="0" collapsed="false">
      <c r="B3879" s="633" t="n">
        <v>3878</v>
      </c>
      <c r="C3879" s="0" t="n">
        <v>3656</v>
      </c>
      <c r="D3879" s="0" t="n">
        <v>3684</v>
      </c>
    </row>
    <row r="3880" customFormat="false" ht="13.8" hidden="false" customHeight="false" outlineLevel="0" collapsed="false">
      <c r="B3880" s="633" t="n">
        <v>3879</v>
      </c>
      <c r="C3880" s="0" t="n">
        <v>3657</v>
      </c>
      <c r="D3880" s="0" t="n">
        <v>3685</v>
      </c>
    </row>
    <row r="3881" customFormat="false" ht="13.8" hidden="false" customHeight="false" outlineLevel="0" collapsed="false">
      <c r="B3881" s="633" t="n">
        <v>3880</v>
      </c>
      <c r="C3881" s="0" t="n">
        <v>3658</v>
      </c>
      <c r="D3881" s="0" t="n">
        <v>3686</v>
      </c>
    </row>
    <row r="3882" customFormat="false" ht="13.8" hidden="false" customHeight="false" outlineLevel="0" collapsed="false">
      <c r="B3882" s="633" t="n">
        <v>3881</v>
      </c>
      <c r="C3882" s="0" t="n">
        <v>3659</v>
      </c>
      <c r="D3882" s="0" t="n">
        <v>3687</v>
      </c>
    </row>
    <row r="3883" customFormat="false" ht="13.8" hidden="false" customHeight="false" outlineLevel="0" collapsed="false">
      <c r="B3883" s="633" t="n">
        <v>3882</v>
      </c>
      <c r="C3883" s="0" t="n">
        <v>3660</v>
      </c>
      <c r="D3883" s="0" t="n">
        <v>3688</v>
      </c>
    </row>
    <row r="3884" customFormat="false" ht="13.8" hidden="false" customHeight="false" outlineLevel="0" collapsed="false">
      <c r="B3884" s="633" t="n">
        <v>3883</v>
      </c>
      <c r="C3884" s="0" t="n">
        <v>3661</v>
      </c>
      <c r="D3884" s="0" t="n">
        <v>3689</v>
      </c>
    </row>
    <row r="3885" customFormat="false" ht="13.8" hidden="false" customHeight="false" outlineLevel="0" collapsed="false">
      <c r="B3885" s="633" t="n">
        <v>3884</v>
      </c>
      <c r="C3885" s="0" t="n">
        <v>3662</v>
      </c>
      <c r="D3885" s="0" t="n">
        <v>3690</v>
      </c>
    </row>
    <row r="3886" customFormat="false" ht="13.8" hidden="false" customHeight="false" outlineLevel="0" collapsed="false">
      <c r="B3886" s="633" t="n">
        <v>3885</v>
      </c>
      <c r="C3886" s="0" t="n">
        <v>3663</v>
      </c>
      <c r="D3886" s="0" t="n">
        <v>3691</v>
      </c>
    </row>
    <row r="3887" customFormat="false" ht="13.8" hidden="false" customHeight="false" outlineLevel="0" collapsed="false">
      <c r="B3887" s="633" t="n">
        <v>3886</v>
      </c>
      <c r="C3887" s="0" t="n">
        <v>3664</v>
      </c>
      <c r="D3887" s="0" t="n">
        <v>3692</v>
      </c>
    </row>
    <row r="3888" customFormat="false" ht="13.8" hidden="false" customHeight="false" outlineLevel="0" collapsed="false">
      <c r="B3888" s="633" t="n">
        <v>3887</v>
      </c>
      <c r="C3888" s="0" t="n">
        <v>3665</v>
      </c>
      <c r="D3888" s="0" t="n">
        <v>3693</v>
      </c>
    </row>
    <row r="3889" customFormat="false" ht="13.8" hidden="false" customHeight="false" outlineLevel="0" collapsed="false">
      <c r="B3889" s="633" t="n">
        <v>3888</v>
      </c>
      <c r="C3889" s="0" t="n">
        <v>3666</v>
      </c>
      <c r="D3889" s="0" t="n">
        <v>3694</v>
      </c>
    </row>
    <row r="3890" customFormat="false" ht="13.8" hidden="false" customHeight="false" outlineLevel="0" collapsed="false">
      <c r="B3890" s="633" t="n">
        <v>3889</v>
      </c>
      <c r="C3890" s="0" t="n">
        <v>3667</v>
      </c>
      <c r="D3890" s="0" t="n">
        <v>3695</v>
      </c>
    </row>
    <row r="3891" customFormat="false" ht="13.8" hidden="false" customHeight="false" outlineLevel="0" collapsed="false">
      <c r="B3891" s="633" t="n">
        <v>3890</v>
      </c>
      <c r="C3891" s="0" t="n">
        <v>3668</v>
      </c>
      <c r="D3891" s="0" t="n">
        <v>3696</v>
      </c>
    </row>
    <row r="3892" customFormat="false" ht="13.8" hidden="false" customHeight="false" outlineLevel="0" collapsed="false">
      <c r="B3892" s="633" t="n">
        <v>3891</v>
      </c>
      <c r="C3892" s="0" t="n">
        <v>3669</v>
      </c>
      <c r="D3892" s="0" t="n">
        <v>3697</v>
      </c>
    </row>
    <row r="3893" customFormat="false" ht="13.8" hidden="false" customHeight="false" outlineLevel="0" collapsed="false">
      <c r="B3893" s="633" t="n">
        <v>3892</v>
      </c>
      <c r="C3893" s="0" t="n">
        <v>3670</v>
      </c>
      <c r="D3893" s="0" t="n">
        <v>3698</v>
      </c>
    </row>
    <row r="3894" customFormat="false" ht="13.8" hidden="false" customHeight="false" outlineLevel="0" collapsed="false">
      <c r="B3894" s="633" t="n">
        <v>3893</v>
      </c>
      <c r="C3894" s="0" t="n">
        <v>3671</v>
      </c>
      <c r="D3894" s="0" t="n">
        <v>3699</v>
      </c>
    </row>
    <row r="3895" customFormat="false" ht="13.8" hidden="false" customHeight="false" outlineLevel="0" collapsed="false">
      <c r="B3895" s="633" t="n">
        <v>3894</v>
      </c>
      <c r="C3895" s="0" t="n">
        <v>3672</v>
      </c>
      <c r="D3895" s="0" t="n">
        <v>3700</v>
      </c>
    </row>
    <row r="3896" customFormat="false" ht="13.8" hidden="false" customHeight="false" outlineLevel="0" collapsed="false">
      <c r="B3896" s="633" t="n">
        <v>3895</v>
      </c>
      <c r="C3896" s="0" t="n">
        <v>3673</v>
      </c>
      <c r="D3896" s="0" t="n">
        <v>3701</v>
      </c>
    </row>
    <row r="3897" customFormat="false" ht="13.8" hidden="false" customHeight="false" outlineLevel="0" collapsed="false">
      <c r="B3897" s="633" t="n">
        <v>3896</v>
      </c>
      <c r="C3897" s="0" t="n">
        <v>3674</v>
      </c>
      <c r="D3897" s="0" t="n">
        <v>3702</v>
      </c>
    </row>
    <row r="3898" customFormat="false" ht="13.8" hidden="false" customHeight="false" outlineLevel="0" collapsed="false">
      <c r="B3898" s="633" t="n">
        <v>3897</v>
      </c>
      <c r="C3898" s="0" t="n">
        <v>3675</v>
      </c>
      <c r="D3898" s="0" t="n">
        <v>3703</v>
      </c>
    </row>
    <row r="3899" customFormat="false" ht="13.8" hidden="false" customHeight="false" outlineLevel="0" collapsed="false">
      <c r="B3899" s="633" t="n">
        <v>3898</v>
      </c>
      <c r="C3899" s="0" t="n">
        <v>3676</v>
      </c>
      <c r="D3899" s="0" t="n">
        <v>3704</v>
      </c>
    </row>
    <row r="3900" customFormat="false" ht="13.8" hidden="false" customHeight="false" outlineLevel="0" collapsed="false">
      <c r="B3900" s="633" t="n">
        <v>3899</v>
      </c>
      <c r="C3900" s="0" t="n">
        <v>3677</v>
      </c>
      <c r="D3900" s="0" t="n">
        <v>3705</v>
      </c>
    </row>
    <row r="3901" customFormat="false" ht="13.8" hidden="false" customHeight="false" outlineLevel="0" collapsed="false">
      <c r="B3901" s="633" t="n">
        <v>3900</v>
      </c>
      <c r="C3901" s="0" t="n">
        <v>3678</v>
      </c>
      <c r="D3901" s="0" t="n">
        <v>3706</v>
      </c>
    </row>
    <row r="3902" customFormat="false" ht="13.8" hidden="false" customHeight="false" outlineLevel="0" collapsed="false">
      <c r="B3902" s="633" t="n">
        <v>3901</v>
      </c>
      <c r="C3902" s="0" t="n">
        <v>3679</v>
      </c>
      <c r="D3902" s="0" t="n">
        <v>3707</v>
      </c>
    </row>
    <row r="3903" customFormat="false" ht="13.8" hidden="false" customHeight="false" outlineLevel="0" collapsed="false">
      <c r="B3903" s="633" t="n">
        <v>3902</v>
      </c>
      <c r="C3903" s="0" t="n">
        <v>3680</v>
      </c>
      <c r="D3903" s="0" t="n">
        <v>3708</v>
      </c>
    </row>
    <row r="3904" customFormat="false" ht="13.8" hidden="false" customHeight="false" outlineLevel="0" collapsed="false">
      <c r="B3904" s="633" t="n">
        <v>3903</v>
      </c>
      <c r="C3904" s="0" t="n">
        <v>3681</v>
      </c>
      <c r="D3904" s="0" t="n">
        <v>3709</v>
      </c>
    </row>
    <row r="3905" customFormat="false" ht="13.8" hidden="false" customHeight="false" outlineLevel="0" collapsed="false">
      <c r="B3905" s="633" t="n">
        <v>3904</v>
      </c>
      <c r="C3905" s="0" t="n">
        <v>3682</v>
      </c>
      <c r="D3905" s="0" t="n">
        <v>3710</v>
      </c>
    </row>
    <row r="3906" customFormat="false" ht="13.8" hidden="false" customHeight="false" outlineLevel="0" collapsed="false">
      <c r="B3906" s="633" t="n">
        <v>3905</v>
      </c>
      <c r="C3906" s="0" t="n">
        <v>3683</v>
      </c>
      <c r="D3906" s="0" t="n">
        <v>3711</v>
      </c>
    </row>
    <row r="3907" customFormat="false" ht="13.8" hidden="false" customHeight="false" outlineLevel="0" collapsed="false">
      <c r="B3907" s="633" t="n">
        <v>3906</v>
      </c>
      <c r="C3907" s="0" t="n">
        <v>3684</v>
      </c>
      <c r="D3907" s="0" t="n">
        <v>3712</v>
      </c>
    </row>
    <row r="3908" customFormat="false" ht="13.8" hidden="false" customHeight="false" outlineLevel="0" collapsed="false">
      <c r="B3908" s="633" t="n">
        <v>3907</v>
      </c>
      <c r="C3908" s="0" t="n">
        <v>3685</v>
      </c>
      <c r="D3908" s="0" t="n">
        <v>3713</v>
      </c>
    </row>
    <row r="3909" customFormat="false" ht="13.8" hidden="false" customHeight="false" outlineLevel="0" collapsed="false">
      <c r="B3909" s="633" t="n">
        <v>3908</v>
      </c>
      <c r="C3909" s="0" t="n">
        <v>3686</v>
      </c>
      <c r="D3909" s="0" t="n">
        <v>3714</v>
      </c>
    </row>
    <row r="3910" customFormat="false" ht="13.8" hidden="false" customHeight="false" outlineLevel="0" collapsed="false">
      <c r="B3910" s="633" t="n">
        <v>3909</v>
      </c>
      <c r="C3910" s="0" t="n">
        <v>3687</v>
      </c>
      <c r="D3910" s="0" t="n">
        <v>3715</v>
      </c>
    </row>
    <row r="3911" customFormat="false" ht="13.8" hidden="false" customHeight="false" outlineLevel="0" collapsed="false">
      <c r="B3911" s="633" t="n">
        <v>3910</v>
      </c>
      <c r="C3911" s="0" t="n">
        <v>3688</v>
      </c>
      <c r="D3911" s="0" t="n">
        <v>3716</v>
      </c>
    </row>
    <row r="3912" customFormat="false" ht="13.8" hidden="false" customHeight="false" outlineLevel="0" collapsed="false">
      <c r="B3912" s="633" t="n">
        <v>3911</v>
      </c>
      <c r="C3912" s="0" t="n">
        <v>3689</v>
      </c>
      <c r="D3912" s="0" t="n">
        <v>3717</v>
      </c>
    </row>
    <row r="3913" customFormat="false" ht="13.8" hidden="false" customHeight="false" outlineLevel="0" collapsed="false">
      <c r="B3913" s="633" t="n">
        <v>3912</v>
      </c>
      <c r="C3913" s="0" t="n">
        <v>3690</v>
      </c>
      <c r="D3913" s="0" t="n">
        <v>3718</v>
      </c>
    </row>
    <row r="3914" customFormat="false" ht="13.8" hidden="false" customHeight="false" outlineLevel="0" collapsed="false">
      <c r="B3914" s="633" t="n">
        <v>3913</v>
      </c>
      <c r="C3914" s="0" t="n">
        <v>3691</v>
      </c>
      <c r="D3914" s="0" t="n">
        <v>3719</v>
      </c>
    </row>
    <row r="3915" customFormat="false" ht="13.8" hidden="false" customHeight="false" outlineLevel="0" collapsed="false">
      <c r="B3915" s="633" t="n">
        <v>3914</v>
      </c>
      <c r="C3915" s="0" t="n">
        <v>3692</v>
      </c>
      <c r="D3915" s="0" t="n">
        <v>3720</v>
      </c>
    </row>
    <row r="3916" customFormat="false" ht="13.8" hidden="false" customHeight="false" outlineLevel="0" collapsed="false">
      <c r="B3916" s="633" t="n">
        <v>3915</v>
      </c>
      <c r="C3916" s="0" t="n">
        <v>3693</v>
      </c>
      <c r="D3916" s="0" t="n">
        <v>3721</v>
      </c>
    </row>
    <row r="3917" customFormat="false" ht="13.8" hidden="false" customHeight="false" outlineLevel="0" collapsed="false">
      <c r="B3917" s="633" t="n">
        <v>3916</v>
      </c>
      <c r="C3917" s="0" t="n">
        <v>3694</v>
      </c>
      <c r="D3917" s="0" t="n">
        <v>3722</v>
      </c>
    </row>
    <row r="3918" customFormat="false" ht="13.8" hidden="false" customHeight="false" outlineLevel="0" collapsed="false">
      <c r="B3918" s="633" t="n">
        <v>3917</v>
      </c>
      <c r="C3918" s="0" t="n">
        <v>3695</v>
      </c>
      <c r="D3918" s="0" t="n">
        <v>3723</v>
      </c>
    </row>
    <row r="3919" customFormat="false" ht="13.8" hidden="false" customHeight="false" outlineLevel="0" collapsed="false">
      <c r="B3919" s="633" t="n">
        <v>3918</v>
      </c>
      <c r="C3919" s="0" t="n">
        <v>3696</v>
      </c>
      <c r="D3919" s="0" t="n">
        <v>3724</v>
      </c>
    </row>
    <row r="3920" customFormat="false" ht="13.8" hidden="false" customHeight="false" outlineLevel="0" collapsed="false">
      <c r="B3920" s="633" t="n">
        <v>3919</v>
      </c>
      <c r="C3920" s="0" t="n">
        <v>3697</v>
      </c>
      <c r="D3920" s="0" t="n">
        <v>3725</v>
      </c>
    </row>
    <row r="3921" customFormat="false" ht="13.8" hidden="false" customHeight="false" outlineLevel="0" collapsed="false">
      <c r="B3921" s="633" t="n">
        <v>3920</v>
      </c>
      <c r="C3921" s="0" t="n">
        <v>3698</v>
      </c>
      <c r="D3921" s="0" t="n">
        <v>3726</v>
      </c>
    </row>
    <row r="3922" customFormat="false" ht="13.8" hidden="false" customHeight="false" outlineLevel="0" collapsed="false">
      <c r="B3922" s="633" t="n">
        <v>3921</v>
      </c>
      <c r="C3922" s="0" t="n">
        <v>3699</v>
      </c>
      <c r="D3922" s="0" t="n">
        <v>3727</v>
      </c>
    </row>
    <row r="3923" customFormat="false" ht="13.8" hidden="false" customHeight="false" outlineLevel="0" collapsed="false">
      <c r="B3923" s="633" t="n">
        <v>3922</v>
      </c>
      <c r="C3923" s="0" t="n">
        <v>3700</v>
      </c>
      <c r="D3923" s="0" t="n">
        <v>3728</v>
      </c>
    </row>
    <row r="3924" customFormat="false" ht="13.8" hidden="false" customHeight="false" outlineLevel="0" collapsed="false">
      <c r="B3924" s="633" t="n">
        <v>3923</v>
      </c>
      <c r="C3924" s="0" t="n">
        <v>3701</v>
      </c>
      <c r="D3924" s="0" t="n">
        <v>3729</v>
      </c>
    </row>
    <row r="3925" customFormat="false" ht="13.8" hidden="false" customHeight="false" outlineLevel="0" collapsed="false">
      <c r="B3925" s="633" t="n">
        <v>3924</v>
      </c>
      <c r="C3925" s="0" t="n">
        <v>3702</v>
      </c>
      <c r="D3925" s="0" t="n">
        <v>3730</v>
      </c>
    </row>
    <row r="3926" customFormat="false" ht="13.8" hidden="false" customHeight="false" outlineLevel="0" collapsed="false">
      <c r="B3926" s="633" t="n">
        <v>3925</v>
      </c>
      <c r="C3926" s="0" t="n">
        <v>3703</v>
      </c>
      <c r="D3926" s="0" t="n">
        <v>3731</v>
      </c>
    </row>
    <row r="3927" customFormat="false" ht="13.8" hidden="false" customHeight="false" outlineLevel="0" collapsed="false">
      <c r="B3927" s="633" t="n">
        <v>3926</v>
      </c>
      <c r="C3927" s="0" t="n">
        <v>3704</v>
      </c>
      <c r="D3927" s="0" t="n">
        <v>3732</v>
      </c>
    </row>
    <row r="3928" customFormat="false" ht="13.8" hidden="false" customHeight="false" outlineLevel="0" collapsed="false">
      <c r="B3928" s="633" t="n">
        <v>3927</v>
      </c>
      <c r="C3928" s="0" t="n">
        <v>3705</v>
      </c>
      <c r="D3928" s="0" t="n">
        <v>3733</v>
      </c>
    </row>
    <row r="3929" customFormat="false" ht="13.8" hidden="false" customHeight="false" outlineLevel="0" collapsed="false">
      <c r="B3929" s="633" t="n">
        <v>3928</v>
      </c>
      <c r="C3929" s="0" t="n">
        <v>3706</v>
      </c>
      <c r="D3929" s="0" t="n">
        <v>3734</v>
      </c>
    </row>
    <row r="3930" customFormat="false" ht="13.8" hidden="false" customHeight="false" outlineLevel="0" collapsed="false">
      <c r="B3930" s="633" t="n">
        <v>3929</v>
      </c>
      <c r="C3930" s="0" t="n">
        <v>3707</v>
      </c>
      <c r="D3930" s="0" t="n">
        <v>3735</v>
      </c>
    </row>
    <row r="3931" customFormat="false" ht="13.8" hidden="false" customHeight="false" outlineLevel="0" collapsed="false">
      <c r="B3931" s="633" t="n">
        <v>3930</v>
      </c>
      <c r="C3931" s="0" t="n">
        <v>3708</v>
      </c>
      <c r="D3931" s="0" t="n">
        <v>3736</v>
      </c>
    </row>
    <row r="3932" customFormat="false" ht="13.8" hidden="false" customHeight="false" outlineLevel="0" collapsed="false">
      <c r="B3932" s="633" t="n">
        <v>3931</v>
      </c>
      <c r="C3932" s="0" t="n">
        <v>3709</v>
      </c>
      <c r="D3932" s="0" t="n">
        <v>3737</v>
      </c>
    </row>
    <row r="3933" customFormat="false" ht="13.8" hidden="false" customHeight="false" outlineLevel="0" collapsed="false">
      <c r="B3933" s="633" t="n">
        <v>3932</v>
      </c>
      <c r="C3933" s="0" t="n">
        <v>3710</v>
      </c>
      <c r="D3933" s="0" t="n">
        <v>3738</v>
      </c>
    </row>
    <row r="3934" customFormat="false" ht="13.8" hidden="false" customHeight="false" outlineLevel="0" collapsed="false">
      <c r="B3934" s="633" t="n">
        <v>3933</v>
      </c>
      <c r="C3934" s="0" t="n">
        <v>3711</v>
      </c>
      <c r="D3934" s="0" t="n">
        <v>3739</v>
      </c>
    </row>
    <row r="3935" customFormat="false" ht="13.8" hidden="false" customHeight="false" outlineLevel="0" collapsed="false">
      <c r="B3935" s="633" t="n">
        <v>3934</v>
      </c>
      <c r="C3935" s="0" t="n">
        <v>3712</v>
      </c>
      <c r="D3935" s="0" t="n">
        <v>3740</v>
      </c>
    </row>
    <row r="3936" customFormat="false" ht="13.8" hidden="false" customHeight="false" outlineLevel="0" collapsed="false">
      <c r="B3936" s="633" t="n">
        <v>3935</v>
      </c>
      <c r="C3936" s="0" t="n">
        <v>3713</v>
      </c>
      <c r="D3936" s="0" t="n">
        <v>3741</v>
      </c>
    </row>
    <row r="3937" customFormat="false" ht="13.8" hidden="false" customHeight="false" outlineLevel="0" collapsed="false">
      <c r="B3937" s="633" t="n">
        <v>3936</v>
      </c>
      <c r="C3937" s="0" t="n">
        <v>3714</v>
      </c>
      <c r="D3937" s="0" t="n">
        <v>3742</v>
      </c>
    </row>
    <row r="3938" customFormat="false" ht="13.8" hidden="false" customHeight="false" outlineLevel="0" collapsed="false">
      <c r="B3938" s="633" t="n">
        <v>3937</v>
      </c>
      <c r="C3938" s="0" t="n">
        <v>3715</v>
      </c>
      <c r="D3938" s="0" t="n">
        <v>3743</v>
      </c>
    </row>
    <row r="3939" customFormat="false" ht="13.8" hidden="false" customHeight="false" outlineLevel="0" collapsed="false">
      <c r="B3939" s="633" t="n">
        <v>3938</v>
      </c>
      <c r="C3939" s="0" t="n">
        <v>3716</v>
      </c>
      <c r="D3939" s="0" t="n">
        <v>3744</v>
      </c>
    </row>
    <row r="3940" customFormat="false" ht="13.8" hidden="false" customHeight="false" outlineLevel="0" collapsed="false">
      <c r="B3940" s="633" t="n">
        <v>3939</v>
      </c>
      <c r="C3940" s="0" t="n">
        <v>3717</v>
      </c>
      <c r="D3940" s="0" t="n">
        <v>3745</v>
      </c>
    </row>
    <row r="3941" customFormat="false" ht="13.8" hidden="false" customHeight="false" outlineLevel="0" collapsed="false">
      <c r="B3941" s="633" t="n">
        <v>3940</v>
      </c>
      <c r="C3941" s="0" t="n">
        <v>3718</v>
      </c>
      <c r="D3941" s="0" t="n">
        <v>3746</v>
      </c>
    </row>
    <row r="3942" customFormat="false" ht="13.8" hidden="false" customHeight="false" outlineLevel="0" collapsed="false">
      <c r="B3942" s="633" t="n">
        <v>3941</v>
      </c>
      <c r="C3942" s="0" t="n">
        <v>3719</v>
      </c>
      <c r="D3942" s="0" t="n">
        <v>3747</v>
      </c>
    </row>
    <row r="3943" customFormat="false" ht="13.8" hidden="false" customHeight="false" outlineLevel="0" collapsed="false">
      <c r="B3943" s="633" t="n">
        <v>3942</v>
      </c>
      <c r="C3943" s="0" t="n">
        <v>3720</v>
      </c>
      <c r="D3943" s="0" t="n">
        <v>3748</v>
      </c>
    </row>
    <row r="3944" customFormat="false" ht="13.8" hidden="false" customHeight="false" outlineLevel="0" collapsed="false">
      <c r="B3944" s="633" t="n">
        <v>3943</v>
      </c>
      <c r="C3944" s="0" t="n">
        <v>3721</v>
      </c>
      <c r="D3944" s="0" t="n">
        <v>3749</v>
      </c>
    </row>
    <row r="3945" customFormat="false" ht="13.8" hidden="false" customHeight="false" outlineLevel="0" collapsed="false">
      <c r="B3945" s="633" t="n">
        <v>3944</v>
      </c>
      <c r="C3945" s="0" t="n">
        <v>3722</v>
      </c>
      <c r="D3945" s="0" t="n">
        <v>3750</v>
      </c>
    </row>
    <row r="3946" customFormat="false" ht="13.8" hidden="false" customHeight="false" outlineLevel="0" collapsed="false">
      <c r="B3946" s="633" t="n">
        <v>3945</v>
      </c>
      <c r="C3946" s="0" t="n">
        <v>3723</v>
      </c>
      <c r="D3946" s="0" t="n">
        <v>3751</v>
      </c>
    </row>
    <row r="3947" customFormat="false" ht="13.8" hidden="false" customHeight="false" outlineLevel="0" collapsed="false">
      <c r="B3947" s="633" t="n">
        <v>3946</v>
      </c>
      <c r="C3947" s="0" t="n">
        <v>3724</v>
      </c>
      <c r="D3947" s="0" t="n">
        <v>3752</v>
      </c>
    </row>
    <row r="3948" customFormat="false" ht="13.8" hidden="false" customHeight="false" outlineLevel="0" collapsed="false">
      <c r="B3948" s="633" t="n">
        <v>3947</v>
      </c>
      <c r="C3948" s="0" t="n">
        <v>3725</v>
      </c>
      <c r="D3948" s="0" t="n">
        <v>3753</v>
      </c>
    </row>
    <row r="3949" customFormat="false" ht="13.8" hidden="false" customHeight="false" outlineLevel="0" collapsed="false">
      <c r="B3949" s="633" t="n">
        <v>3948</v>
      </c>
      <c r="C3949" s="0" t="n">
        <v>3726</v>
      </c>
      <c r="D3949" s="0" t="n">
        <v>3754</v>
      </c>
    </row>
    <row r="3950" customFormat="false" ht="13.8" hidden="false" customHeight="false" outlineLevel="0" collapsed="false">
      <c r="B3950" s="633" t="n">
        <v>3949</v>
      </c>
      <c r="C3950" s="0" t="n">
        <v>3727</v>
      </c>
      <c r="D3950" s="0" t="n">
        <v>3755</v>
      </c>
    </row>
    <row r="3951" customFormat="false" ht="13.8" hidden="false" customHeight="false" outlineLevel="0" collapsed="false">
      <c r="B3951" s="633" t="n">
        <v>3950</v>
      </c>
      <c r="C3951" s="0" t="n">
        <v>3728</v>
      </c>
      <c r="D3951" s="0" t="n">
        <v>3756</v>
      </c>
    </row>
    <row r="3952" customFormat="false" ht="13.8" hidden="false" customHeight="false" outlineLevel="0" collapsed="false">
      <c r="B3952" s="633" t="n">
        <v>3951</v>
      </c>
      <c r="C3952" s="0" t="n">
        <v>3729</v>
      </c>
      <c r="D3952" s="0" t="n">
        <v>3757</v>
      </c>
    </row>
    <row r="3953" customFormat="false" ht="13.8" hidden="false" customHeight="false" outlineLevel="0" collapsed="false">
      <c r="B3953" s="633" t="n">
        <v>3952</v>
      </c>
      <c r="C3953" s="0" t="n">
        <v>3730</v>
      </c>
      <c r="D3953" s="0" t="n">
        <v>3758</v>
      </c>
    </row>
    <row r="3954" customFormat="false" ht="13.8" hidden="false" customHeight="false" outlineLevel="0" collapsed="false">
      <c r="B3954" s="633" t="n">
        <v>3953</v>
      </c>
      <c r="C3954" s="0" t="n">
        <v>3731</v>
      </c>
      <c r="D3954" s="0" t="n">
        <v>3759</v>
      </c>
    </row>
    <row r="3955" customFormat="false" ht="13.8" hidden="false" customHeight="false" outlineLevel="0" collapsed="false">
      <c r="B3955" s="633" t="n">
        <v>3954</v>
      </c>
      <c r="C3955" s="0" t="n">
        <v>3732</v>
      </c>
      <c r="D3955" s="0" t="n">
        <v>3760</v>
      </c>
    </row>
    <row r="3956" customFormat="false" ht="13.8" hidden="false" customHeight="false" outlineLevel="0" collapsed="false">
      <c r="B3956" s="633" t="n">
        <v>3955</v>
      </c>
      <c r="C3956" s="0" t="n">
        <v>3733</v>
      </c>
      <c r="D3956" s="0" t="n">
        <v>3761</v>
      </c>
    </row>
    <row r="3957" customFormat="false" ht="13.8" hidden="false" customHeight="false" outlineLevel="0" collapsed="false">
      <c r="B3957" s="633" t="n">
        <v>3956</v>
      </c>
      <c r="C3957" s="0" t="n">
        <v>3734</v>
      </c>
      <c r="D3957" s="0" t="n">
        <v>3762</v>
      </c>
    </row>
    <row r="3958" customFormat="false" ht="13.8" hidden="false" customHeight="false" outlineLevel="0" collapsed="false">
      <c r="B3958" s="633" t="n">
        <v>3957</v>
      </c>
      <c r="C3958" s="0" t="n">
        <v>3735</v>
      </c>
      <c r="D3958" s="0" t="n">
        <v>3763</v>
      </c>
    </row>
    <row r="3959" customFormat="false" ht="13.8" hidden="false" customHeight="false" outlineLevel="0" collapsed="false">
      <c r="B3959" s="633" t="n">
        <v>3958</v>
      </c>
      <c r="C3959" s="0" t="n">
        <v>3736</v>
      </c>
      <c r="D3959" s="0" t="n">
        <v>3764</v>
      </c>
    </row>
    <row r="3960" customFormat="false" ht="13.8" hidden="false" customHeight="false" outlineLevel="0" collapsed="false">
      <c r="B3960" s="633" t="n">
        <v>3959</v>
      </c>
      <c r="C3960" s="0" t="n">
        <v>3737</v>
      </c>
      <c r="D3960" s="0" t="n">
        <v>3765</v>
      </c>
    </row>
    <row r="3961" customFormat="false" ht="13.8" hidden="false" customHeight="false" outlineLevel="0" collapsed="false">
      <c r="B3961" s="633" t="n">
        <v>3960</v>
      </c>
      <c r="C3961" s="0" t="n">
        <v>3738</v>
      </c>
      <c r="D3961" s="0" t="n">
        <v>3766</v>
      </c>
    </row>
    <row r="3962" customFormat="false" ht="13.8" hidden="false" customHeight="false" outlineLevel="0" collapsed="false">
      <c r="B3962" s="633" t="n">
        <v>3961</v>
      </c>
      <c r="C3962" s="0" t="n">
        <v>3739</v>
      </c>
      <c r="D3962" s="0" t="n">
        <v>3767</v>
      </c>
    </row>
    <row r="3963" customFormat="false" ht="13.8" hidden="false" customHeight="false" outlineLevel="0" collapsed="false">
      <c r="B3963" s="633" t="n">
        <v>3962</v>
      </c>
      <c r="C3963" s="0" t="n">
        <v>3740</v>
      </c>
      <c r="D3963" s="0" t="n">
        <v>3768</v>
      </c>
    </row>
    <row r="3964" customFormat="false" ht="13.8" hidden="false" customHeight="false" outlineLevel="0" collapsed="false">
      <c r="B3964" s="633" t="n">
        <v>3963</v>
      </c>
      <c r="C3964" s="0" t="n">
        <v>3741</v>
      </c>
      <c r="D3964" s="0" t="n">
        <v>3769</v>
      </c>
    </row>
    <row r="3965" customFormat="false" ht="13.8" hidden="false" customHeight="false" outlineLevel="0" collapsed="false">
      <c r="B3965" s="633" t="n">
        <v>3964</v>
      </c>
      <c r="C3965" s="0" t="n">
        <v>3742</v>
      </c>
      <c r="D3965" s="0" t="n">
        <v>3770</v>
      </c>
    </row>
    <row r="3966" customFormat="false" ht="13.8" hidden="false" customHeight="false" outlineLevel="0" collapsed="false">
      <c r="B3966" s="633" t="n">
        <v>3965</v>
      </c>
      <c r="C3966" s="0" t="n">
        <v>3743</v>
      </c>
      <c r="D3966" s="0" t="n">
        <v>3771</v>
      </c>
    </row>
    <row r="3967" customFormat="false" ht="13.8" hidden="false" customHeight="false" outlineLevel="0" collapsed="false">
      <c r="B3967" s="633" t="n">
        <v>3966</v>
      </c>
      <c r="C3967" s="0" t="n">
        <v>3744</v>
      </c>
      <c r="D3967" s="0" t="n">
        <v>3772</v>
      </c>
    </row>
    <row r="3968" customFormat="false" ht="13.8" hidden="false" customHeight="false" outlineLevel="0" collapsed="false">
      <c r="B3968" s="633" t="n">
        <v>3967</v>
      </c>
      <c r="C3968" s="0" t="n">
        <v>3745</v>
      </c>
      <c r="D3968" s="0" t="n">
        <v>3773</v>
      </c>
    </row>
    <row r="3969" customFormat="false" ht="13.8" hidden="false" customHeight="false" outlineLevel="0" collapsed="false">
      <c r="B3969" s="633" t="n">
        <v>3968</v>
      </c>
      <c r="C3969" s="0" t="n">
        <v>3746</v>
      </c>
      <c r="D3969" s="0" t="n">
        <v>3774</v>
      </c>
    </row>
    <row r="3970" customFormat="false" ht="13.8" hidden="false" customHeight="false" outlineLevel="0" collapsed="false">
      <c r="B3970" s="633" t="n">
        <v>3969</v>
      </c>
      <c r="C3970" s="0" t="n">
        <v>3747</v>
      </c>
      <c r="D3970" s="0" t="n">
        <v>3775</v>
      </c>
    </row>
    <row r="3971" customFormat="false" ht="13.8" hidden="false" customHeight="false" outlineLevel="0" collapsed="false">
      <c r="B3971" s="633" t="n">
        <v>3970</v>
      </c>
      <c r="C3971" s="0" t="n">
        <v>3748</v>
      </c>
      <c r="D3971" s="0" t="n">
        <v>3776</v>
      </c>
    </row>
    <row r="3972" customFormat="false" ht="13.8" hidden="false" customHeight="false" outlineLevel="0" collapsed="false">
      <c r="B3972" s="633" t="n">
        <v>3971</v>
      </c>
      <c r="C3972" s="0" t="n">
        <v>3749</v>
      </c>
      <c r="D3972" s="0" t="n">
        <v>3777</v>
      </c>
    </row>
    <row r="3973" customFormat="false" ht="13.8" hidden="false" customHeight="false" outlineLevel="0" collapsed="false">
      <c r="B3973" s="633" t="n">
        <v>3972</v>
      </c>
      <c r="C3973" s="0" t="n">
        <v>3750</v>
      </c>
      <c r="D3973" s="0" t="n">
        <v>3778</v>
      </c>
    </row>
    <row r="3974" customFormat="false" ht="13.8" hidden="false" customHeight="false" outlineLevel="0" collapsed="false">
      <c r="B3974" s="633" t="n">
        <v>3973</v>
      </c>
      <c r="C3974" s="0" t="n">
        <v>3751</v>
      </c>
      <c r="D3974" s="0" t="n">
        <v>3779</v>
      </c>
    </row>
    <row r="3975" customFormat="false" ht="13.8" hidden="false" customHeight="false" outlineLevel="0" collapsed="false">
      <c r="B3975" s="633" t="n">
        <v>3974</v>
      </c>
      <c r="C3975" s="0" t="n">
        <v>3752</v>
      </c>
      <c r="D3975" s="0" t="n">
        <v>3780</v>
      </c>
    </row>
    <row r="3976" customFormat="false" ht="13.8" hidden="false" customHeight="false" outlineLevel="0" collapsed="false">
      <c r="B3976" s="633" t="n">
        <v>3975</v>
      </c>
      <c r="C3976" s="0" t="n">
        <v>3753</v>
      </c>
      <c r="D3976" s="0" t="n">
        <v>3781</v>
      </c>
    </row>
    <row r="3977" customFormat="false" ht="13.8" hidden="false" customHeight="false" outlineLevel="0" collapsed="false">
      <c r="B3977" s="633" t="n">
        <v>3976</v>
      </c>
      <c r="C3977" s="0" t="n">
        <v>3754</v>
      </c>
      <c r="D3977" s="0" t="n">
        <v>3782</v>
      </c>
    </row>
    <row r="3978" customFormat="false" ht="13.8" hidden="false" customHeight="false" outlineLevel="0" collapsed="false">
      <c r="B3978" s="633" t="n">
        <v>3977</v>
      </c>
      <c r="C3978" s="0" t="n">
        <v>3755</v>
      </c>
      <c r="D3978" s="0" t="n">
        <v>3783</v>
      </c>
    </row>
    <row r="3979" customFormat="false" ht="13.8" hidden="false" customHeight="false" outlineLevel="0" collapsed="false">
      <c r="B3979" s="633" t="n">
        <v>3978</v>
      </c>
      <c r="C3979" s="0" t="n">
        <v>3756</v>
      </c>
      <c r="D3979" s="0" t="n">
        <v>3784</v>
      </c>
    </row>
    <row r="3980" customFormat="false" ht="13.8" hidden="false" customHeight="false" outlineLevel="0" collapsed="false">
      <c r="B3980" s="633" t="n">
        <v>3979</v>
      </c>
      <c r="C3980" s="0" t="n">
        <v>3757</v>
      </c>
      <c r="D3980" s="0" t="n">
        <v>3785</v>
      </c>
    </row>
    <row r="3981" customFormat="false" ht="13.8" hidden="false" customHeight="false" outlineLevel="0" collapsed="false">
      <c r="B3981" s="633" t="n">
        <v>3980</v>
      </c>
      <c r="C3981" s="0" t="n">
        <v>3758</v>
      </c>
      <c r="D3981" s="0" t="n">
        <v>3786</v>
      </c>
    </row>
    <row r="3982" customFormat="false" ht="13.8" hidden="false" customHeight="false" outlineLevel="0" collapsed="false">
      <c r="B3982" s="633" t="n">
        <v>3981</v>
      </c>
      <c r="C3982" s="0" t="n">
        <v>3759</v>
      </c>
      <c r="D3982" s="0" t="n">
        <v>3787</v>
      </c>
    </row>
    <row r="3983" customFormat="false" ht="13.8" hidden="false" customHeight="false" outlineLevel="0" collapsed="false">
      <c r="B3983" s="633" t="n">
        <v>3982</v>
      </c>
      <c r="C3983" s="0" t="n">
        <v>3760</v>
      </c>
      <c r="D3983" s="0" t="n">
        <v>3788</v>
      </c>
    </row>
    <row r="3984" customFormat="false" ht="13.8" hidden="false" customHeight="false" outlineLevel="0" collapsed="false">
      <c r="B3984" s="633" t="n">
        <v>3983</v>
      </c>
      <c r="C3984" s="0" t="n">
        <v>3761</v>
      </c>
      <c r="D3984" s="0" t="n">
        <v>3789</v>
      </c>
    </row>
    <row r="3985" customFormat="false" ht="13.8" hidden="false" customHeight="false" outlineLevel="0" collapsed="false">
      <c r="B3985" s="633" t="n">
        <v>3984</v>
      </c>
      <c r="C3985" s="0" t="n">
        <v>3762</v>
      </c>
      <c r="D3985" s="0" t="n">
        <v>3790</v>
      </c>
    </row>
    <row r="3986" customFormat="false" ht="13.8" hidden="false" customHeight="false" outlineLevel="0" collapsed="false">
      <c r="B3986" s="633" t="n">
        <v>3985</v>
      </c>
      <c r="C3986" s="0" t="n">
        <v>3763</v>
      </c>
      <c r="D3986" s="0" t="n">
        <v>3791</v>
      </c>
    </row>
    <row r="3987" customFormat="false" ht="13.8" hidden="false" customHeight="false" outlineLevel="0" collapsed="false">
      <c r="B3987" s="633" t="n">
        <v>3986</v>
      </c>
      <c r="C3987" s="0" t="n">
        <v>3764</v>
      </c>
      <c r="D3987" s="0" t="n">
        <v>3792</v>
      </c>
    </row>
    <row r="3988" customFormat="false" ht="13.8" hidden="false" customHeight="false" outlineLevel="0" collapsed="false">
      <c r="B3988" s="633" t="n">
        <v>3987</v>
      </c>
      <c r="C3988" s="0" t="n">
        <v>3765</v>
      </c>
      <c r="D3988" s="0" t="n">
        <v>3793</v>
      </c>
    </row>
    <row r="3989" customFormat="false" ht="13.8" hidden="false" customHeight="false" outlineLevel="0" collapsed="false">
      <c r="B3989" s="633" t="n">
        <v>3988</v>
      </c>
      <c r="C3989" s="0" t="n">
        <v>3766</v>
      </c>
      <c r="D3989" s="0" t="n">
        <v>3794</v>
      </c>
    </row>
    <row r="3990" customFormat="false" ht="13.8" hidden="false" customHeight="false" outlineLevel="0" collapsed="false">
      <c r="B3990" s="633" t="n">
        <v>3989</v>
      </c>
      <c r="C3990" s="0" t="n">
        <v>3767</v>
      </c>
      <c r="D3990" s="0" t="n">
        <v>3795</v>
      </c>
    </row>
    <row r="3991" customFormat="false" ht="13.8" hidden="false" customHeight="false" outlineLevel="0" collapsed="false">
      <c r="B3991" s="633" t="n">
        <v>3990</v>
      </c>
      <c r="C3991" s="0" t="n">
        <v>3768</v>
      </c>
      <c r="D3991" s="0" t="n">
        <v>3796</v>
      </c>
    </row>
    <row r="3992" customFormat="false" ht="13.8" hidden="false" customHeight="false" outlineLevel="0" collapsed="false">
      <c r="B3992" s="633" t="n">
        <v>3991</v>
      </c>
      <c r="C3992" s="0" t="n">
        <v>3769</v>
      </c>
      <c r="D3992" s="0" t="n">
        <v>3797</v>
      </c>
    </row>
    <row r="3993" customFormat="false" ht="13.8" hidden="false" customHeight="false" outlineLevel="0" collapsed="false">
      <c r="B3993" s="633" t="n">
        <v>3992</v>
      </c>
      <c r="C3993" s="0" t="n">
        <v>3770</v>
      </c>
      <c r="D3993" s="0" t="n">
        <v>3798</v>
      </c>
    </row>
    <row r="3994" customFormat="false" ht="13.8" hidden="false" customHeight="false" outlineLevel="0" collapsed="false">
      <c r="B3994" s="633" t="n">
        <v>3993</v>
      </c>
      <c r="C3994" s="0" t="n">
        <v>3771</v>
      </c>
      <c r="D3994" s="0" t="n">
        <v>3799</v>
      </c>
    </row>
    <row r="3995" customFormat="false" ht="13.8" hidden="false" customHeight="false" outlineLevel="0" collapsed="false">
      <c r="B3995" s="633" t="n">
        <v>3994</v>
      </c>
      <c r="C3995" s="0" t="n">
        <v>3772</v>
      </c>
      <c r="D3995" s="0" t="n">
        <v>3800</v>
      </c>
    </row>
    <row r="3996" customFormat="false" ht="13.8" hidden="false" customHeight="false" outlineLevel="0" collapsed="false">
      <c r="B3996" s="633" t="n">
        <v>3995</v>
      </c>
      <c r="C3996" s="0" t="n">
        <v>3773</v>
      </c>
      <c r="D3996" s="0" t="n">
        <v>3801</v>
      </c>
    </row>
    <row r="3997" customFormat="false" ht="13.8" hidden="false" customHeight="false" outlineLevel="0" collapsed="false">
      <c r="B3997" s="633" t="n">
        <v>3996</v>
      </c>
      <c r="C3997" s="0" t="n">
        <v>3774</v>
      </c>
      <c r="D3997" s="0" t="n">
        <v>3802</v>
      </c>
    </row>
    <row r="3998" customFormat="false" ht="13.8" hidden="false" customHeight="false" outlineLevel="0" collapsed="false">
      <c r="B3998" s="633" t="n">
        <v>3997</v>
      </c>
      <c r="C3998" s="0" t="n">
        <v>3775</v>
      </c>
      <c r="D3998" s="0" t="n">
        <v>3803</v>
      </c>
    </row>
    <row r="3999" customFormat="false" ht="13.8" hidden="false" customHeight="false" outlineLevel="0" collapsed="false">
      <c r="B3999" s="633" t="n">
        <v>3998</v>
      </c>
      <c r="C3999" s="0" t="n">
        <v>3776</v>
      </c>
      <c r="D3999" s="0" t="n">
        <v>3804</v>
      </c>
    </row>
    <row r="4000" customFormat="false" ht="13.8" hidden="false" customHeight="false" outlineLevel="0" collapsed="false">
      <c r="B4000" s="633" t="n">
        <v>3999</v>
      </c>
      <c r="C4000" s="0" t="n">
        <v>3777</v>
      </c>
      <c r="D4000" s="0" t="n">
        <v>3805</v>
      </c>
    </row>
    <row r="4001" customFormat="false" ht="13.8" hidden="false" customHeight="false" outlineLevel="0" collapsed="false">
      <c r="B4001" s="633" t="n">
        <v>4000</v>
      </c>
      <c r="C4001" s="0" t="n">
        <v>3778</v>
      </c>
      <c r="D4001" s="0" t="n">
        <v>3806</v>
      </c>
    </row>
    <row r="4002" customFormat="false" ht="13.8" hidden="false" customHeight="false" outlineLevel="0" collapsed="false">
      <c r="B4002" s="633" t="n">
        <v>4001</v>
      </c>
      <c r="C4002" s="0" t="n">
        <v>3779</v>
      </c>
      <c r="D4002" s="0" t="n">
        <v>3807</v>
      </c>
    </row>
    <row r="4003" customFormat="false" ht="13.8" hidden="false" customHeight="false" outlineLevel="0" collapsed="false">
      <c r="B4003" s="633" t="n">
        <v>4002</v>
      </c>
      <c r="C4003" s="0" t="n">
        <v>3780</v>
      </c>
      <c r="D4003" s="0" t="n">
        <v>3808</v>
      </c>
    </row>
    <row r="4004" customFormat="false" ht="13.8" hidden="false" customHeight="false" outlineLevel="0" collapsed="false">
      <c r="B4004" s="633" t="n">
        <v>4003</v>
      </c>
      <c r="C4004" s="0" t="n">
        <v>3781</v>
      </c>
      <c r="D4004" s="0" t="n">
        <v>3809</v>
      </c>
    </row>
    <row r="4005" customFormat="false" ht="13.8" hidden="false" customHeight="false" outlineLevel="0" collapsed="false">
      <c r="B4005" s="633" t="n">
        <v>4004</v>
      </c>
      <c r="C4005" s="0" t="n">
        <v>3782</v>
      </c>
      <c r="D4005" s="0" t="n">
        <v>3810</v>
      </c>
    </row>
    <row r="4006" customFormat="false" ht="13.8" hidden="false" customHeight="false" outlineLevel="0" collapsed="false">
      <c r="B4006" s="633" t="n">
        <v>4005</v>
      </c>
      <c r="C4006" s="0" t="n">
        <v>3783</v>
      </c>
      <c r="D4006" s="0" t="n">
        <v>3811</v>
      </c>
    </row>
    <row r="4007" customFormat="false" ht="13.8" hidden="false" customHeight="false" outlineLevel="0" collapsed="false">
      <c r="B4007" s="633" t="n">
        <v>4006</v>
      </c>
      <c r="C4007" s="0" t="n">
        <v>3784</v>
      </c>
      <c r="D4007" s="0" t="n">
        <v>3812</v>
      </c>
    </row>
    <row r="4008" customFormat="false" ht="13.8" hidden="false" customHeight="false" outlineLevel="0" collapsed="false">
      <c r="B4008" s="633" t="n">
        <v>4007</v>
      </c>
      <c r="C4008" s="0" t="n">
        <v>3785</v>
      </c>
      <c r="D4008" s="0" t="n">
        <v>3813</v>
      </c>
    </row>
    <row r="4009" customFormat="false" ht="13.8" hidden="false" customHeight="false" outlineLevel="0" collapsed="false">
      <c r="B4009" s="633" t="n">
        <v>4008</v>
      </c>
      <c r="C4009" s="0" t="n">
        <v>3786</v>
      </c>
      <c r="D4009" s="0" t="n">
        <v>3814</v>
      </c>
    </row>
    <row r="4010" customFormat="false" ht="13.8" hidden="false" customHeight="false" outlineLevel="0" collapsed="false">
      <c r="B4010" s="633" t="n">
        <v>4009</v>
      </c>
      <c r="C4010" s="0" t="n">
        <v>3787</v>
      </c>
      <c r="D4010" s="0" t="n">
        <v>3815</v>
      </c>
    </row>
    <row r="4011" customFormat="false" ht="13.8" hidden="false" customHeight="false" outlineLevel="0" collapsed="false">
      <c r="B4011" s="633" t="n">
        <v>4010</v>
      </c>
      <c r="C4011" s="0" t="n">
        <v>3788</v>
      </c>
      <c r="D4011" s="0" t="n">
        <v>3816</v>
      </c>
    </row>
    <row r="4012" customFormat="false" ht="13.8" hidden="false" customHeight="false" outlineLevel="0" collapsed="false">
      <c r="B4012" s="633" t="n">
        <v>4011</v>
      </c>
      <c r="C4012" s="0" t="n">
        <v>3789</v>
      </c>
      <c r="D4012" s="0" t="n">
        <v>3817</v>
      </c>
    </row>
    <row r="4013" customFormat="false" ht="13.8" hidden="false" customHeight="false" outlineLevel="0" collapsed="false">
      <c r="B4013" s="633" t="n">
        <v>4012</v>
      </c>
      <c r="C4013" s="0" t="n">
        <v>3790</v>
      </c>
      <c r="D4013" s="0" t="n">
        <v>3818</v>
      </c>
    </row>
    <row r="4014" customFormat="false" ht="13.8" hidden="false" customHeight="false" outlineLevel="0" collapsed="false">
      <c r="B4014" s="633" t="n">
        <v>4013</v>
      </c>
      <c r="C4014" s="0" t="n">
        <v>3791</v>
      </c>
      <c r="D4014" s="0" t="n">
        <v>3819</v>
      </c>
    </row>
    <row r="4015" customFormat="false" ht="13.8" hidden="false" customHeight="false" outlineLevel="0" collapsed="false">
      <c r="B4015" s="633" t="n">
        <v>4014</v>
      </c>
      <c r="C4015" s="0" t="n">
        <v>3792</v>
      </c>
      <c r="D4015" s="0" t="n">
        <v>3820</v>
      </c>
    </row>
    <row r="4016" customFormat="false" ht="13.8" hidden="false" customHeight="false" outlineLevel="0" collapsed="false">
      <c r="B4016" s="633" t="n">
        <v>4015</v>
      </c>
      <c r="C4016" s="0" t="n">
        <v>3793</v>
      </c>
      <c r="D4016" s="0" t="n">
        <v>3821</v>
      </c>
    </row>
    <row r="4017" customFormat="false" ht="13.8" hidden="false" customHeight="false" outlineLevel="0" collapsed="false">
      <c r="B4017" s="633" t="n">
        <v>4016</v>
      </c>
      <c r="C4017" s="0" t="n">
        <v>3794</v>
      </c>
      <c r="D4017" s="0" t="n">
        <v>3822</v>
      </c>
    </row>
    <row r="4018" customFormat="false" ht="13.8" hidden="false" customHeight="false" outlineLevel="0" collapsed="false">
      <c r="B4018" s="633" t="n">
        <v>4017</v>
      </c>
      <c r="C4018" s="0" t="n">
        <v>3795</v>
      </c>
      <c r="D4018" s="0" t="n">
        <v>3823</v>
      </c>
    </row>
    <row r="4019" customFormat="false" ht="13.8" hidden="false" customHeight="false" outlineLevel="0" collapsed="false">
      <c r="B4019" s="633" t="n">
        <v>4018</v>
      </c>
      <c r="C4019" s="0" t="n">
        <v>3796</v>
      </c>
      <c r="D4019" s="0" t="n">
        <v>3824</v>
      </c>
    </row>
    <row r="4020" customFormat="false" ht="13.8" hidden="false" customHeight="false" outlineLevel="0" collapsed="false">
      <c r="B4020" s="633" t="n">
        <v>4019</v>
      </c>
      <c r="C4020" s="0" t="n">
        <v>3797</v>
      </c>
      <c r="D4020" s="0" t="n">
        <v>3825</v>
      </c>
    </row>
    <row r="4021" customFormat="false" ht="13.8" hidden="false" customHeight="false" outlineLevel="0" collapsed="false">
      <c r="B4021" s="633" t="n">
        <v>4020</v>
      </c>
      <c r="C4021" s="0" t="n">
        <v>3798</v>
      </c>
      <c r="D4021" s="0" t="n">
        <v>3826</v>
      </c>
    </row>
    <row r="4022" customFormat="false" ht="13.8" hidden="false" customHeight="false" outlineLevel="0" collapsed="false">
      <c r="B4022" s="633" t="n">
        <v>4021</v>
      </c>
      <c r="C4022" s="0" t="n">
        <v>3799</v>
      </c>
      <c r="D4022" s="0" t="n">
        <v>3827</v>
      </c>
    </row>
    <row r="4023" customFormat="false" ht="13.8" hidden="false" customHeight="false" outlineLevel="0" collapsed="false">
      <c r="B4023" s="633" t="n">
        <v>4022</v>
      </c>
      <c r="C4023" s="0" t="n">
        <v>3800</v>
      </c>
      <c r="D4023" s="0" t="n">
        <v>3828</v>
      </c>
    </row>
    <row r="4024" customFormat="false" ht="13.8" hidden="false" customHeight="false" outlineLevel="0" collapsed="false">
      <c r="B4024" s="633" t="n">
        <v>4023</v>
      </c>
      <c r="C4024" s="0" t="n">
        <v>3801</v>
      </c>
      <c r="D4024" s="0" t="n">
        <v>3829</v>
      </c>
    </row>
    <row r="4025" customFormat="false" ht="13.8" hidden="false" customHeight="false" outlineLevel="0" collapsed="false">
      <c r="B4025" s="633" t="n">
        <v>4024</v>
      </c>
      <c r="C4025" s="0" t="n">
        <v>3802</v>
      </c>
      <c r="D4025" s="0" t="n">
        <v>3830</v>
      </c>
    </row>
    <row r="4026" customFormat="false" ht="13.8" hidden="false" customHeight="false" outlineLevel="0" collapsed="false">
      <c r="B4026" s="633" t="n">
        <v>4025</v>
      </c>
      <c r="C4026" s="0" t="n">
        <v>3803</v>
      </c>
      <c r="D4026" s="0" t="n">
        <v>3831</v>
      </c>
    </row>
    <row r="4027" customFormat="false" ht="13.8" hidden="false" customHeight="false" outlineLevel="0" collapsed="false">
      <c r="B4027" s="633" t="n">
        <v>4026</v>
      </c>
      <c r="C4027" s="0" t="n">
        <v>3804</v>
      </c>
      <c r="D4027" s="0" t="n">
        <v>3832</v>
      </c>
    </row>
    <row r="4028" customFormat="false" ht="13.8" hidden="false" customHeight="false" outlineLevel="0" collapsed="false">
      <c r="B4028" s="633" t="n">
        <v>4027</v>
      </c>
      <c r="C4028" s="0" t="n">
        <v>3805</v>
      </c>
      <c r="D4028" s="0" t="n">
        <v>3833</v>
      </c>
    </row>
    <row r="4029" customFormat="false" ht="13.8" hidden="false" customHeight="false" outlineLevel="0" collapsed="false">
      <c r="B4029" s="633" t="n">
        <v>4028</v>
      </c>
      <c r="C4029" s="0" t="n">
        <v>3806</v>
      </c>
      <c r="D4029" s="0" t="n">
        <v>3834</v>
      </c>
    </row>
    <row r="4030" customFormat="false" ht="13.8" hidden="false" customHeight="false" outlineLevel="0" collapsed="false">
      <c r="B4030" s="633" t="n">
        <v>4029</v>
      </c>
      <c r="C4030" s="0" t="n">
        <v>3807</v>
      </c>
      <c r="D4030" s="0" t="n">
        <v>3835</v>
      </c>
    </row>
    <row r="4031" customFormat="false" ht="13.8" hidden="false" customHeight="false" outlineLevel="0" collapsed="false">
      <c r="B4031" s="633" t="n">
        <v>4030</v>
      </c>
      <c r="C4031" s="0" t="n">
        <v>3808</v>
      </c>
      <c r="D4031" s="0" t="n">
        <v>3836</v>
      </c>
    </row>
    <row r="4032" customFormat="false" ht="13.8" hidden="false" customHeight="false" outlineLevel="0" collapsed="false">
      <c r="B4032" s="633" t="n">
        <v>4031</v>
      </c>
      <c r="C4032" s="0" t="n">
        <v>3809</v>
      </c>
      <c r="D4032" s="0" t="n">
        <v>3837</v>
      </c>
    </row>
    <row r="4033" customFormat="false" ht="13.8" hidden="false" customHeight="false" outlineLevel="0" collapsed="false">
      <c r="B4033" s="633" t="n">
        <v>4032</v>
      </c>
      <c r="C4033" s="0" t="n">
        <v>3810</v>
      </c>
      <c r="D4033" s="0" t="n">
        <v>3838</v>
      </c>
    </row>
    <row r="4034" customFormat="false" ht="13.8" hidden="false" customHeight="false" outlineLevel="0" collapsed="false">
      <c r="B4034" s="633" t="n">
        <v>4033</v>
      </c>
      <c r="C4034" s="0" t="n">
        <v>3811</v>
      </c>
      <c r="D4034" s="0" t="n">
        <v>3839</v>
      </c>
    </row>
    <row r="4035" customFormat="false" ht="13.8" hidden="false" customHeight="false" outlineLevel="0" collapsed="false">
      <c r="B4035" s="633" t="n">
        <v>4034</v>
      </c>
      <c r="C4035" s="0" t="n">
        <v>3812</v>
      </c>
      <c r="D4035" s="0" t="n">
        <v>3840</v>
      </c>
    </row>
    <row r="4036" customFormat="false" ht="13.8" hidden="false" customHeight="false" outlineLevel="0" collapsed="false">
      <c r="B4036" s="633" t="n">
        <v>4035</v>
      </c>
      <c r="C4036" s="0" t="n">
        <v>3813</v>
      </c>
      <c r="D4036" s="0" t="n">
        <v>3841</v>
      </c>
    </row>
    <row r="4037" customFormat="false" ht="13.8" hidden="false" customHeight="false" outlineLevel="0" collapsed="false">
      <c r="B4037" s="633" t="n">
        <v>4036</v>
      </c>
      <c r="C4037" s="0" t="n">
        <v>3814</v>
      </c>
      <c r="D4037" s="0" t="n">
        <v>3842</v>
      </c>
    </row>
    <row r="4038" customFormat="false" ht="13.8" hidden="false" customHeight="false" outlineLevel="0" collapsed="false">
      <c r="B4038" s="633" t="n">
        <v>4037</v>
      </c>
      <c r="C4038" s="0" t="n">
        <v>3815</v>
      </c>
      <c r="D4038" s="0" t="n">
        <v>3843</v>
      </c>
    </row>
    <row r="4039" customFormat="false" ht="13.8" hidden="false" customHeight="false" outlineLevel="0" collapsed="false">
      <c r="B4039" s="633" t="n">
        <v>4038</v>
      </c>
      <c r="C4039" s="0" t="n">
        <v>3816</v>
      </c>
      <c r="D4039" s="0" t="n">
        <v>3844</v>
      </c>
    </row>
    <row r="4040" customFormat="false" ht="13.8" hidden="false" customHeight="false" outlineLevel="0" collapsed="false">
      <c r="B4040" s="633" t="n">
        <v>4039</v>
      </c>
      <c r="C4040" s="0" t="n">
        <v>3817</v>
      </c>
      <c r="D4040" s="0" t="n">
        <v>3845</v>
      </c>
    </row>
    <row r="4041" customFormat="false" ht="13.8" hidden="false" customHeight="false" outlineLevel="0" collapsed="false">
      <c r="B4041" s="633" t="n">
        <v>4040</v>
      </c>
      <c r="C4041" s="0" t="n">
        <v>3818</v>
      </c>
      <c r="D4041" s="0" t="n">
        <v>3846</v>
      </c>
    </row>
    <row r="4042" customFormat="false" ht="13.8" hidden="false" customHeight="false" outlineLevel="0" collapsed="false">
      <c r="B4042" s="633" t="n">
        <v>4041</v>
      </c>
      <c r="C4042" s="0" t="n">
        <v>3819</v>
      </c>
      <c r="D4042" s="0" t="n">
        <v>3847</v>
      </c>
    </row>
    <row r="4043" customFormat="false" ht="13.8" hidden="false" customHeight="false" outlineLevel="0" collapsed="false">
      <c r="B4043" s="633" t="n">
        <v>4042</v>
      </c>
      <c r="C4043" s="0" t="n">
        <v>3820</v>
      </c>
      <c r="D4043" s="0" t="n">
        <v>3848</v>
      </c>
    </row>
    <row r="4044" customFormat="false" ht="13.8" hidden="false" customHeight="false" outlineLevel="0" collapsed="false">
      <c r="B4044" s="633" t="n">
        <v>4043</v>
      </c>
      <c r="C4044" s="0" t="n">
        <v>3821</v>
      </c>
      <c r="D4044" s="0" t="n">
        <v>3849</v>
      </c>
    </row>
    <row r="4045" customFormat="false" ht="13.8" hidden="false" customHeight="false" outlineLevel="0" collapsed="false">
      <c r="B4045" s="633" t="n">
        <v>4044</v>
      </c>
      <c r="C4045" s="0" t="n">
        <v>3822</v>
      </c>
      <c r="D4045" s="0" t="n">
        <v>3850</v>
      </c>
    </row>
    <row r="4046" customFormat="false" ht="13.8" hidden="false" customHeight="false" outlineLevel="0" collapsed="false">
      <c r="B4046" s="633" t="n">
        <v>4045</v>
      </c>
      <c r="C4046" s="0" t="n">
        <v>3823</v>
      </c>
      <c r="D4046" s="0" t="n">
        <v>3851</v>
      </c>
    </row>
    <row r="4047" customFormat="false" ht="13.8" hidden="false" customHeight="false" outlineLevel="0" collapsed="false">
      <c r="B4047" s="633" t="n">
        <v>4046</v>
      </c>
      <c r="C4047" s="0" t="n">
        <v>3824</v>
      </c>
      <c r="D4047" s="0" t="n">
        <v>3852</v>
      </c>
    </row>
    <row r="4048" customFormat="false" ht="13.8" hidden="false" customHeight="false" outlineLevel="0" collapsed="false">
      <c r="B4048" s="633" t="n">
        <v>4047</v>
      </c>
      <c r="C4048" s="0" t="n">
        <v>3825</v>
      </c>
      <c r="D4048" s="0" t="n">
        <v>3853</v>
      </c>
    </row>
    <row r="4049" customFormat="false" ht="13.8" hidden="false" customHeight="false" outlineLevel="0" collapsed="false">
      <c r="B4049" s="633" t="n">
        <v>4048</v>
      </c>
      <c r="C4049" s="0" t="n">
        <v>3826</v>
      </c>
      <c r="D4049" s="0" t="n">
        <v>3854</v>
      </c>
    </row>
    <row r="4050" customFormat="false" ht="13.8" hidden="false" customHeight="false" outlineLevel="0" collapsed="false">
      <c r="B4050" s="633" t="n">
        <v>4049</v>
      </c>
      <c r="C4050" s="0" t="n">
        <v>3827</v>
      </c>
      <c r="D4050" s="0" t="n">
        <v>3855</v>
      </c>
    </row>
    <row r="4051" customFormat="false" ht="13.8" hidden="false" customHeight="false" outlineLevel="0" collapsed="false">
      <c r="B4051" s="633" t="n">
        <v>4050</v>
      </c>
      <c r="C4051" s="0" t="n">
        <v>3828</v>
      </c>
      <c r="D4051" s="0" t="n">
        <v>3856</v>
      </c>
    </row>
    <row r="4052" customFormat="false" ht="13.8" hidden="false" customHeight="false" outlineLevel="0" collapsed="false">
      <c r="B4052" s="633" t="n">
        <v>4051</v>
      </c>
      <c r="C4052" s="0" t="n">
        <v>3829</v>
      </c>
      <c r="D4052" s="0" t="n">
        <v>3857</v>
      </c>
    </row>
    <row r="4053" customFormat="false" ht="13.8" hidden="false" customHeight="false" outlineLevel="0" collapsed="false">
      <c r="B4053" s="633" t="n">
        <v>4052</v>
      </c>
      <c r="C4053" s="0" t="n">
        <v>3830</v>
      </c>
      <c r="D4053" s="0" t="n">
        <v>3858</v>
      </c>
    </row>
    <row r="4054" customFormat="false" ht="13.8" hidden="false" customHeight="false" outlineLevel="0" collapsed="false">
      <c r="B4054" s="633" t="n">
        <v>4053</v>
      </c>
      <c r="C4054" s="0" t="n">
        <v>3831</v>
      </c>
      <c r="D4054" s="0" t="n">
        <v>3859</v>
      </c>
    </row>
    <row r="4055" customFormat="false" ht="13.8" hidden="false" customHeight="false" outlineLevel="0" collapsed="false">
      <c r="B4055" s="633" t="n">
        <v>4054</v>
      </c>
      <c r="C4055" s="0" t="n">
        <v>3832</v>
      </c>
      <c r="D4055" s="0" t="n">
        <v>3860</v>
      </c>
    </row>
    <row r="4056" customFormat="false" ht="13.8" hidden="false" customHeight="false" outlineLevel="0" collapsed="false">
      <c r="B4056" s="633" t="n">
        <v>4055</v>
      </c>
      <c r="C4056" s="0" t="n">
        <v>3833</v>
      </c>
      <c r="D4056" s="0" t="n">
        <v>3861</v>
      </c>
    </row>
    <row r="4057" customFormat="false" ht="13.8" hidden="false" customHeight="false" outlineLevel="0" collapsed="false">
      <c r="B4057" s="633" t="n">
        <v>4056</v>
      </c>
      <c r="C4057" s="0" t="n">
        <v>3834</v>
      </c>
      <c r="D4057" s="0" t="n">
        <v>3862</v>
      </c>
    </row>
    <row r="4058" customFormat="false" ht="13.8" hidden="false" customHeight="false" outlineLevel="0" collapsed="false">
      <c r="B4058" s="633" t="n">
        <v>4057</v>
      </c>
      <c r="C4058" s="0" t="n">
        <v>3835</v>
      </c>
      <c r="D4058" s="0" t="n">
        <v>3863</v>
      </c>
    </row>
    <row r="4059" customFormat="false" ht="13.8" hidden="false" customHeight="false" outlineLevel="0" collapsed="false">
      <c r="B4059" s="633" t="n">
        <v>4058</v>
      </c>
      <c r="C4059" s="0" t="n">
        <v>3836</v>
      </c>
      <c r="D4059" s="0" t="n">
        <v>3864</v>
      </c>
    </row>
    <row r="4060" customFormat="false" ht="13.8" hidden="false" customHeight="false" outlineLevel="0" collapsed="false">
      <c r="B4060" s="633" t="n">
        <v>4059</v>
      </c>
      <c r="C4060" s="0" t="n">
        <v>3837</v>
      </c>
      <c r="D4060" s="0" t="n">
        <v>3865</v>
      </c>
    </row>
    <row r="4061" customFormat="false" ht="13.8" hidden="false" customHeight="false" outlineLevel="0" collapsed="false">
      <c r="B4061" s="633" t="n">
        <v>4060</v>
      </c>
      <c r="C4061" s="0" t="n">
        <v>3838</v>
      </c>
      <c r="D4061" s="0" t="n">
        <v>3866</v>
      </c>
    </row>
    <row r="4062" customFormat="false" ht="13.8" hidden="false" customHeight="false" outlineLevel="0" collapsed="false">
      <c r="B4062" s="633" t="n">
        <v>4061</v>
      </c>
      <c r="C4062" s="0" t="n">
        <v>3839</v>
      </c>
      <c r="D4062" s="0" t="n">
        <v>3867</v>
      </c>
    </row>
    <row r="4063" customFormat="false" ht="13.8" hidden="false" customHeight="false" outlineLevel="0" collapsed="false">
      <c r="B4063" s="633" t="n">
        <v>4062</v>
      </c>
      <c r="C4063" s="0" t="n">
        <v>3840</v>
      </c>
      <c r="D4063" s="0" t="n">
        <v>3868</v>
      </c>
    </row>
    <row r="4064" customFormat="false" ht="13.8" hidden="false" customHeight="false" outlineLevel="0" collapsed="false">
      <c r="B4064" s="633" t="n">
        <v>4063</v>
      </c>
      <c r="C4064" s="0" t="n">
        <v>3841</v>
      </c>
      <c r="D4064" s="0" t="n">
        <v>3869</v>
      </c>
    </row>
    <row r="4065" customFormat="false" ht="13.8" hidden="false" customHeight="false" outlineLevel="0" collapsed="false">
      <c r="B4065" s="633" t="n">
        <v>4064</v>
      </c>
      <c r="C4065" s="0" t="n">
        <v>3842</v>
      </c>
      <c r="D4065" s="0" t="n">
        <v>3870</v>
      </c>
    </row>
    <row r="4066" customFormat="false" ht="13.8" hidden="false" customHeight="false" outlineLevel="0" collapsed="false">
      <c r="B4066" s="633" t="n">
        <v>4065</v>
      </c>
      <c r="C4066" s="0" t="n">
        <v>3843</v>
      </c>
      <c r="D4066" s="0" t="n">
        <v>3871</v>
      </c>
    </row>
    <row r="4067" customFormat="false" ht="13.8" hidden="false" customHeight="false" outlineLevel="0" collapsed="false">
      <c r="B4067" s="633" t="n">
        <v>4066</v>
      </c>
      <c r="C4067" s="0" t="n">
        <v>3844</v>
      </c>
      <c r="D4067" s="0" t="n">
        <v>3872</v>
      </c>
    </row>
    <row r="4068" customFormat="false" ht="13.8" hidden="false" customHeight="false" outlineLevel="0" collapsed="false">
      <c r="B4068" s="633" t="n">
        <v>4067</v>
      </c>
      <c r="C4068" s="0" t="n">
        <v>3845</v>
      </c>
      <c r="D4068" s="0" t="n">
        <v>3873</v>
      </c>
    </row>
    <row r="4069" customFormat="false" ht="13.8" hidden="false" customHeight="false" outlineLevel="0" collapsed="false">
      <c r="B4069" s="633" t="n">
        <v>4068</v>
      </c>
      <c r="C4069" s="0" t="n">
        <v>3846</v>
      </c>
      <c r="D4069" s="0" t="n">
        <v>3874</v>
      </c>
    </row>
    <row r="4070" customFormat="false" ht="13.8" hidden="false" customHeight="false" outlineLevel="0" collapsed="false">
      <c r="B4070" s="633" t="n">
        <v>4069</v>
      </c>
      <c r="C4070" s="0" t="n">
        <v>3847</v>
      </c>
      <c r="D4070" s="0" t="n">
        <v>3875</v>
      </c>
    </row>
    <row r="4071" customFormat="false" ht="13.8" hidden="false" customHeight="false" outlineLevel="0" collapsed="false">
      <c r="B4071" s="633" t="n">
        <v>4070</v>
      </c>
      <c r="C4071" s="0" t="n">
        <v>3848</v>
      </c>
      <c r="D4071" s="0" t="n">
        <v>3876</v>
      </c>
    </row>
    <row r="4072" customFormat="false" ht="13.8" hidden="false" customHeight="false" outlineLevel="0" collapsed="false">
      <c r="B4072" s="633" t="n">
        <v>4071</v>
      </c>
      <c r="C4072" s="0" t="n">
        <v>3849</v>
      </c>
      <c r="D4072" s="0" t="n">
        <v>3877</v>
      </c>
    </row>
    <row r="4073" customFormat="false" ht="13.8" hidden="false" customHeight="false" outlineLevel="0" collapsed="false">
      <c r="B4073" s="633" t="n">
        <v>4072</v>
      </c>
      <c r="C4073" s="0" t="n">
        <v>3850</v>
      </c>
      <c r="D4073" s="0" t="n">
        <v>3878</v>
      </c>
    </row>
    <row r="4074" customFormat="false" ht="13.8" hidden="false" customHeight="false" outlineLevel="0" collapsed="false">
      <c r="B4074" s="633" t="n">
        <v>4073</v>
      </c>
      <c r="C4074" s="0" t="n">
        <v>3851</v>
      </c>
      <c r="D4074" s="0" t="n">
        <v>3879</v>
      </c>
    </row>
    <row r="4075" customFormat="false" ht="13.8" hidden="false" customHeight="false" outlineLevel="0" collapsed="false">
      <c r="B4075" s="633" t="n">
        <v>4074</v>
      </c>
      <c r="C4075" s="0" t="n">
        <v>3852</v>
      </c>
      <c r="D4075" s="0" t="n">
        <v>3880</v>
      </c>
    </row>
    <row r="4076" customFormat="false" ht="13.8" hidden="false" customHeight="false" outlineLevel="0" collapsed="false">
      <c r="B4076" s="633" t="n">
        <v>4075</v>
      </c>
      <c r="C4076" s="0" t="n">
        <v>3853</v>
      </c>
      <c r="D4076" s="0" t="n">
        <v>3881</v>
      </c>
    </row>
    <row r="4077" customFormat="false" ht="13.8" hidden="false" customHeight="false" outlineLevel="0" collapsed="false">
      <c r="B4077" s="633" t="n">
        <v>4076</v>
      </c>
      <c r="C4077" s="0" t="n">
        <v>3854</v>
      </c>
      <c r="D4077" s="0" t="n">
        <v>3882</v>
      </c>
    </row>
    <row r="4078" customFormat="false" ht="13.8" hidden="false" customHeight="false" outlineLevel="0" collapsed="false">
      <c r="B4078" s="633" t="n">
        <v>4077</v>
      </c>
      <c r="C4078" s="0" t="n">
        <v>3855</v>
      </c>
      <c r="D4078" s="0" t="n">
        <v>3883</v>
      </c>
    </row>
    <row r="4079" customFormat="false" ht="13.8" hidden="false" customHeight="false" outlineLevel="0" collapsed="false">
      <c r="B4079" s="633" t="n">
        <v>4078</v>
      </c>
      <c r="C4079" s="0" t="n">
        <v>3856</v>
      </c>
      <c r="D4079" s="0" t="n">
        <v>3884</v>
      </c>
    </row>
    <row r="4080" customFormat="false" ht="13.8" hidden="false" customHeight="false" outlineLevel="0" collapsed="false">
      <c r="B4080" s="633" t="n">
        <v>4079</v>
      </c>
      <c r="C4080" s="0" t="n">
        <v>3857</v>
      </c>
      <c r="D4080" s="0" t="n">
        <v>3885</v>
      </c>
    </row>
    <row r="4081" customFormat="false" ht="13.8" hidden="false" customHeight="false" outlineLevel="0" collapsed="false">
      <c r="B4081" s="633" t="n">
        <v>4080</v>
      </c>
      <c r="C4081" s="0" t="n">
        <v>3858</v>
      </c>
      <c r="D4081" s="0" t="n">
        <v>3886</v>
      </c>
    </row>
    <row r="4082" customFormat="false" ht="13.8" hidden="false" customHeight="false" outlineLevel="0" collapsed="false">
      <c r="B4082" s="633" t="n">
        <v>4081</v>
      </c>
      <c r="C4082" s="0" t="n">
        <v>3859</v>
      </c>
      <c r="D4082" s="0" t="n">
        <v>3887</v>
      </c>
    </row>
    <row r="4083" customFormat="false" ht="13.8" hidden="false" customHeight="false" outlineLevel="0" collapsed="false">
      <c r="B4083" s="633" t="n">
        <v>4082</v>
      </c>
      <c r="C4083" s="0" t="n">
        <v>3860</v>
      </c>
      <c r="D4083" s="0" t="n">
        <v>3888</v>
      </c>
    </row>
    <row r="4084" customFormat="false" ht="13.8" hidden="false" customHeight="false" outlineLevel="0" collapsed="false">
      <c r="B4084" s="633" t="n">
        <v>4083</v>
      </c>
      <c r="C4084" s="0" t="n">
        <v>3861</v>
      </c>
      <c r="D4084" s="0" t="n">
        <v>3889</v>
      </c>
    </row>
    <row r="4085" customFormat="false" ht="13.8" hidden="false" customHeight="false" outlineLevel="0" collapsed="false">
      <c r="B4085" s="633" t="n">
        <v>4084</v>
      </c>
      <c r="C4085" s="0" t="n">
        <v>3862</v>
      </c>
      <c r="D4085" s="0" t="n">
        <v>3890</v>
      </c>
    </row>
    <row r="4086" customFormat="false" ht="13.8" hidden="false" customHeight="false" outlineLevel="0" collapsed="false">
      <c r="B4086" s="633" t="n">
        <v>4085</v>
      </c>
      <c r="C4086" s="0" t="n">
        <v>3863</v>
      </c>
      <c r="D4086" s="0" t="n">
        <v>3891</v>
      </c>
    </row>
    <row r="4087" customFormat="false" ht="13.8" hidden="false" customHeight="false" outlineLevel="0" collapsed="false">
      <c r="B4087" s="633" t="n">
        <v>4086</v>
      </c>
      <c r="C4087" s="0" t="n">
        <v>3864</v>
      </c>
      <c r="D4087" s="0" t="n">
        <v>3892</v>
      </c>
    </row>
    <row r="4088" customFormat="false" ht="13.8" hidden="false" customHeight="false" outlineLevel="0" collapsed="false">
      <c r="B4088" s="633" t="n">
        <v>4087</v>
      </c>
      <c r="C4088" s="0" t="n">
        <v>3865</v>
      </c>
      <c r="D4088" s="0" t="n">
        <v>3893</v>
      </c>
    </row>
    <row r="4089" customFormat="false" ht="13.8" hidden="false" customHeight="false" outlineLevel="0" collapsed="false">
      <c r="B4089" s="633" t="n">
        <v>4088</v>
      </c>
      <c r="C4089" s="0" t="n">
        <v>3866</v>
      </c>
      <c r="D4089" s="0" t="n">
        <v>3894</v>
      </c>
    </row>
    <row r="4090" customFormat="false" ht="13.8" hidden="false" customHeight="false" outlineLevel="0" collapsed="false">
      <c r="B4090" s="633" t="n">
        <v>4089</v>
      </c>
      <c r="C4090" s="0" t="n">
        <v>3867</v>
      </c>
      <c r="D4090" s="0" t="n">
        <v>3895</v>
      </c>
    </row>
    <row r="4091" customFormat="false" ht="13.8" hidden="false" customHeight="false" outlineLevel="0" collapsed="false">
      <c r="B4091" s="633" t="n">
        <v>4090</v>
      </c>
      <c r="C4091" s="0" t="n">
        <v>3868</v>
      </c>
      <c r="D4091" s="0" t="n">
        <v>3896</v>
      </c>
    </row>
    <row r="4092" customFormat="false" ht="13.8" hidden="false" customHeight="false" outlineLevel="0" collapsed="false">
      <c r="B4092" s="633" t="n">
        <v>4091</v>
      </c>
      <c r="C4092" s="0" t="n">
        <v>3869</v>
      </c>
      <c r="D4092" s="0" t="n">
        <v>3897</v>
      </c>
    </row>
    <row r="4093" customFormat="false" ht="13.8" hidden="false" customHeight="false" outlineLevel="0" collapsed="false">
      <c r="B4093" s="633" t="n">
        <v>4092</v>
      </c>
      <c r="C4093" s="0" t="n">
        <v>3870</v>
      </c>
      <c r="D4093" s="0" t="n">
        <v>3898</v>
      </c>
    </row>
    <row r="4094" customFormat="false" ht="13.8" hidden="false" customHeight="false" outlineLevel="0" collapsed="false">
      <c r="B4094" s="633" t="n">
        <v>4093</v>
      </c>
      <c r="C4094" s="0" t="n">
        <v>3871</v>
      </c>
      <c r="D4094" s="0" t="n">
        <v>3899</v>
      </c>
    </row>
    <row r="4095" customFormat="false" ht="13.8" hidden="false" customHeight="false" outlineLevel="0" collapsed="false">
      <c r="B4095" s="633" t="n">
        <v>4094</v>
      </c>
      <c r="C4095" s="0" t="n">
        <v>3872</v>
      </c>
      <c r="D4095" s="0" t="n">
        <v>3900</v>
      </c>
    </row>
    <row r="4096" customFormat="false" ht="13.8" hidden="false" customHeight="false" outlineLevel="0" collapsed="false">
      <c r="B4096" s="633" t="n">
        <v>4095</v>
      </c>
      <c r="C4096" s="0" t="n">
        <v>3873</v>
      </c>
      <c r="D4096" s="0" t="n">
        <v>3901</v>
      </c>
    </row>
    <row r="4097" customFormat="false" ht="13.8" hidden="false" customHeight="false" outlineLevel="0" collapsed="false">
      <c r="B4097" s="633" t="n">
        <v>4096</v>
      </c>
      <c r="C4097" s="0" t="n">
        <v>3874</v>
      </c>
      <c r="D4097" s="0" t="n">
        <v>3902</v>
      </c>
    </row>
    <row r="4098" customFormat="false" ht="13.8" hidden="false" customHeight="false" outlineLevel="0" collapsed="false">
      <c r="B4098" s="633" t="n">
        <v>4097</v>
      </c>
      <c r="C4098" s="0" t="n">
        <v>3875</v>
      </c>
      <c r="D4098" s="0" t="n">
        <v>3903</v>
      </c>
    </row>
    <row r="4099" customFormat="false" ht="13.8" hidden="false" customHeight="false" outlineLevel="0" collapsed="false">
      <c r="B4099" s="633" t="n">
        <v>4098</v>
      </c>
      <c r="C4099" s="0" t="n">
        <v>3876</v>
      </c>
      <c r="D4099" s="0" t="n">
        <v>3904</v>
      </c>
    </row>
    <row r="4100" customFormat="false" ht="13.8" hidden="false" customHeight="false" outlineLevel="0" collapsed="false">
      <c r="B4100" s="633" t="n">
        <v>4099</v>
      </c>
      <c r="C4100" s="0" t="n">
        <v>3877</v>
      </c>
      <c r="D4100" s="0" t="n">
        <v>3905</v>
      </c>
    </row>
    <row r="4101" customFormat="false" ht="13.8" hidden="false" customHeight="false" outlineLevel="0" collapsed="false">
      <c r="B4101" s="633" t="n">
        <v>4100</v>
      </c>
      <c r="C4101" s="0" t="n">
        <v>3878</v>
      </c>
      <c r="D4101" s="0" t="n">
        <v>3906</v>
      </c>
    </row>
    <row r="4102" customFormat="false" ht="13.8" hidden="false" customHeight="false" outlineLevel="0" collapsed="false">
      <c r="B4102" s="633" t="n">
        <v>4101</v>
      </c>
      <c r="C4102" s="0" t="n">
        <v>3879</v>
      </c>
      <c r="D4102" s="0" t="n">
        <v>3907</v>
      </c>
    </row>
    <row r="4103" customFormat="false" ht="13.8" hidden="false" customHeight="false" outlineLevel="0" collapsed="false">
      <c r="B4103" s="633" t="n">
        <v>4102</v>
      </c>
      <c r="C4103" s="0" t="n">
        <v>3880</v>
      </c>
      <c r="D4103" s="0" t="n">
        <v>3908</v>
      </c>
    </row>
    <row r="4104" customFormat="false" ht="13.8" hidden="false" customHeight="false" outlineLevel="0" collapsed="false">
      <c r="B4104" s="633" t="n">
        <v>4103</v>
      </c>
      <c r="C4104" s="0" t="n">
        <v>3881</v>
      </c>
      <c r="D4104" s="0" t="n">
        <v>3909</v>
      </c>
    </row>
    <row r="4105" customFormat="false" ht="13.8" hidden="false" customHeight="false" outlineLevel="0" collapsed="false">
      <c r="B4105" s="633" t="n">
        <v>4104</v>
      </c>
      <c r="C4105" s="0" t="n">
        <v>3882</v>
      </c>
      <c r="D4105" s="0" t="n">
        <v>3910</v>
      </c>
    </row>
    <row r="4106" customFormat="false" ht="13.8" hidden="false" customHeight="false" outlineLevel="0" collapsed="false">
      <c r="B4106" s="633" t="n">
        <v>4105</v>
      </c>
      <c r="C4106" s="0" t="n">
        <v>3883</v>
      </c>
      <c r="D4106" s="0" t="n">
        <v>3911</v>
      </c>
    </row>
    <row r="4107" customFormat="false" ht="13.8" hidden="false" customHeight="false" outlineLevel="0" collapsed="false">
      <c r="B4107" s="633" t="n">
        <v>4106</v>
      </c>
      <c r="C4107" s="0" t="n">
        <v>3884</v>
      </c>
      <c r="D4107" s="0" t="n">
        <v>3912</v>
      </c>
    </row>
    <row r="4108" customFormat="false" ht="13.8" hidden="false" customHeight="false" outlineLevel="0" collapsed="false">
      <c r="B4108" s="633" t="n">
        <v>4107</v>
      </c>
      <c r="C4108" s="0" t="n">
        <v>3885</v>
      </c>
      <c r="D4108" s="0" t="n">
        <v>3913</v>
      </c>
    </row>
    <row r="4109" customFormat="false" ht="13.8" hidden="false" customHeight="false" outlineLevel="0" collapsed="false">
      <c r="B4109" s="633" t="n">
        <v>4108</v>
      </c>
      <c r="C4109" s="0" t="n">
        <v>3886</v>
      </c>
      <c r="D4109" s="0" t="n">
        <v>3914</v>
      </c>
    </row>
    <row r="4110" customFormat="false" ht="13.8" hidden="false" customHeight="false" outlineLevel="0" collapsed="false">
      <c r="B4110" s="633" t="n">
        <v>4109</v>
      </c>
      <c r="C4110" s="0" t="n">
        <v>3887</v>
      </c>
      <c r="D4110" s="0" t="n">
        <v>3915</v>
      </c>
    </row>
    <row r="4111" customFormat="false" ht="13.8" hidden="false" customHeight="false" outlineLevel="0" collapsed="false">
      <c r="B4111" s="633" t="n">
        <v>4110</v>
      </c>
      <c r="C4111" s="0" t="n">
        <v>3888</v>
      </c>
      <c r="D4111" s="0" t="n">
        <v>3916</v>
      </c>
    </row>
    <row r="4112" customFormat="false" ht="13.8" hidden="false" customHeight="false" outlineLevel="0" collapsed="false">
      <c r="B4112" s="633" t="n">
        <v>4111</v>
      </c>
      <c r="C4112" s="0" t="n">
        <v>3889</v>
      </c>
      <c r="D4112" s="0" t="n">
        <v>3917</v>
      </c>
    </row>
    <row r="4113" customFormat="false" ht="13.8" hidden="false" customHeight="false" outlineLevel="0" collapsed="false">
      <c r="B4113" s="633" t="n">
        <v>4112</v>
      </c>
      <c r="C4113" s="0" t="n">
        <v>3890</v>
      </c>
      <c r="D4113" s="0" t="n">
        <v>3918</v>
      </c>
    </row>
    <row r="4114" customFormat="false" ht="13.8" hidden="false" customHeight="false" outlineLevel="0" collapsed="false">
      <c r="B4114" s="633" t="n">
        <v>4113</v>
      </c>
      <c r="C4114" s="0" t="n">
        <v>3891</v>
      </c>
      <c r="D4114" s="0" t="n">
        <v>3919</v>
      </c>
    </row>
    <row r="4115" customFormat="false" ht="13.8" hidden="false" customHeight="false" outlineLevel="0" collapsed="false">
      <c r="B4115" s="633" t="n">
        <v>4114</v>
      </c>
      <c r="C4115" s="0" t="n">
        <v>3892</v>
      </c>
      <c r="D4115" s="0" t="n">
        <v>3920</v>
      </c>
    </row>
    <row r="4116" customFormat="false" ht="13.8" hidden="false" customHeight="false" outlineLevel="0" collapsed="false">
      <c r="B4116" s="633" t="n">
        <v>4115</v>
      </c>
      <c r="C4116" s="0" t="n">
        <v>3893</v>
      </c>
      <c r="D4116" s="0" t="n">
        <v>3921</v>
      </c>
    </row>
    <row r="4117" customFormat="false" ht="13.8" hidden="false" customHeight="false" outlineLevel="0" collapsed="false">
      <c r="B4117" s="633" t="n">
        <v>4116</v>
      </c>
      <c r="C4117" s="0" t="n">
        <v>3894</v>
      </c>
      <c r="D4117" s="0" t="n">
        <v>3922</v>
      </c>
    </row>
    <row r="4118" customFormat="false" ht="13.8" hidden="false" customHeight="false" outlineLevel="0" collapsed="false">
      <c r="B4118" s="633" t="n">
        <v>4117</v>
      </c>
      <c r="C4118" s="0" t="n">
        <v>3895</v>
      </c>
      <c r="D4118" s="0" t="n">
        <v>3923</v>
      </c>
    </row>
    <row r="4119" customFormat="false" ht="13.8" hidden="false" customHeight="false" outlineLevel="0" collapsed="false">
      <c r="B4119" s="633" t="n">
        <v>4118</v>
      </c>
      <c r="C4119" s="0" t="n">
        <v>3896</v>
      </c>
      <c r="D4119" s="0" t="n">
        <v>3924</v>
      </c>
    </row>
    <row r="4120" customFormat="false" ht="13.8" hidden="false" customHeight="false" outlineLevel="0" collapsed="false">
      <c r="B4120" s="633" t="n">
        <v>4119</v>
      </c>
      <c r="C4120" s="0" t="n">
        <v>3897</v>
      </c>
      <c r="D4120" s="0" t="n">
        <v>3925</v>
      </c>
    </row>
    <row r="4121" customFormat="false" ht="13.8" hidden="false" customHeight="false" outlineLevel="0" collapsed="false">
      <c r="B4121" s="633" t="n">
        <v>4120</v>
      </c>
      <c r="C4121" s="0" t="n">
        <v>3898</v>
      </c>
      <c r="D4121" s="0" t="n">
        <v>3926</v>
      </c>
    </row>
    <row r="4122" customFormat="false" ht="13.8" hidden="false" customHeight="false" outlineLevel="0" collapsed="false">
      <c r="B4122" s="633" t="n">
        <v>4121</v>
      </c>
      <c r="C4122" s="0" t="n">
        <v>3899</v>
      </c>
      <c r="D4122" s="0" t="n">
        <v>3927</v>
      </c>
    </row>
    <row r="4123" customFormat="false" ht="13.8" hidden="false" customHeight="false" outlineLevel="0" collapsed="false">
      <c r="B4123" s="633" t="n">
        <v>4122</v>
      </c>
      <c r="C4123" s="0" t="n">
        <v>3900</v>
      </c>
      <c r="D4123" s="0" t="n">
        <v>3928</v>
      </c>
    </row>
    <row r="4124" customFormat="false" ht="13.8" hidden="false" customHeight="false" outlineLevel="0" collapsed="false">
      <c r="B4124" s="633" t="n">
        <v>4123</v>
      </c>
      <c r="C4124" s="0" t="n">
        <v>3901</v>
      </c>
      <c r="D4124" s="0" t="n">
        <v>3929</v>
      </c>
    </row>
    <row r="4125" customFormat="false" ht="13.8" hidden="false" customHeight="false" outlineLevel="0" collapsed="false">
      <c r="B4125" s="633" t="n">
        <v>4124</v>
      </c>
      <c r="C4125" s="0" t="n">
        <v>3902</v>
      </c>
      <c r="D4125" s="0" t="n">
        <v>3930</v>
      </c>
    </row>
    <row r="4126" customFormat="false" ht="13.8" hidden="false" customHeight="false" outlineLevel="0" collapsed="false">
      <c r="B4126" s="633" t="n">
        <v>4125</v>
      </c>
      <c r="C4126" s="0" t="n">
        <v>3903</v>
      </c>
      <c r="D4126" s="0" t="n">
        <v>3931</v>
      </c>
    </row>
    <row r="4127" customFormat="false" ht="13.8" hidden="false" customHeight="false" outlineLevel="0" collapsed="false">
      <c r="B4127" s="633" t="n">
        <v>4126</v>
      </c>
      <c r="C4127" s="0" t="n">
        <v>3904</v>
      </c>
      <c r="D4127" s="0" t="n">
        <v>3932</v>
      </c>
    </row>
    <row r="4128" customFormat="false" ht="13.8" hidden="false" customHeight="false" outlineLevel="0" collapsed="false">
      <c r="B4128" s="633" t="n">
        <v>4127</v>
      </c>
      <c r="C4128" s="0" t="n">
        <v>3905</v>
      </c>
      <c r="D4128" s="0" t="n">
        <v>3933</v>
      </c>
    </row>
    <row r="4129" customFormat="false" ht="13.8" hidden="false" customHeight="false" outlineLevel="0" collapsed="false">
      <c r="B4129" s="633" t="n">
        <v>4128</v>
      </c>
      <c r="C4129" s="0" t="n">
        <v>3906</v>
      </c>
      <c r="D4129" s="0" t="n">
        <v>3934</v>
      </c>
    </row>
    <row r="4130" customFormat="false" ht="13.8" hidden="false" customHeight="false" outlineLevel="0" collapsed="false">
      <c r="B4130" s="633" t="n">
        <v>4129</v>
      </c>
      <c r="C4130" s="0" t="n">
        <v>3907</v>
      </c>
      <c r="D4130" s="0" t="n">
        <v>3935</v>
      </c>
    </row>
    <row r="4131" customFormat="false" ht="13.8" hidden="false" customHeight="false" outlineLevel="0" collapsed="false">
      <c r="B4131" s="633" t="n">
        <v>4130</v>
      </c>
      <c r="C4131" s="0" t="n">
        <v>3908</v>
      </c>
      <c r="D4131" s="0" t="n">
        <v>3936</v>
      </c>
    </row>
    <row r="4132" customFormat="false" ht="13.8" hidden="false" customHeight="false" outlineLevel="0" collapsed="false">
      <c r="B4132" s="633" t="n">
        <v>4131</v>
      </c>
      <c r="C4132" s="0" t="n">
        <v>3909</v>
      </c>
      <c r="D4132" s="0" t="n">
        <v>3937</v>
      </c>
    </row>
    <row r="4133" customFormat="false" ht="13.8" hidden="false" customHeight="false" outlineLevel="0" collapsed="false">
      <c r="B4133" s="633" t="n">
        <v>4132</v>
      </c>
      <c r="C4133" s="0" t="n">
        <v>3910</v>
      </c>
      <c r="D4133" s="0" t="n">
        <v>3938</v>
      </c>
    </row>
    <row r="4134" customFormat="false" ht="13.8" hidden="false" customHeight="false" outlineLevel="0" collapsed="false">
      <c r="B4134" s="633" t="n">
        <v>4133</v>
      </c>
      <c r="C4134" s="0" t="n">
        <v>3911</v>
      </c>
      <c r="D4134" s="0" t="n">
        <v>3939</v>
      </c>
    </row>
    <row r="4135" customFormat="false" ht="13.8" hidden="false" customHeight="false" outlineLevel="0" collapsed="false">
      <c r="B4135" s="633" t="n">
        <v>4134</v>
      </c>
      <c r="C4135" s="0" t="n">
        <v>3912</v>
      </c>
      <c r="D4135" s="0" t="n">
        <v>3940</v>
      </c>
    </row>
    <row r="4136" customFormat="false" ht="13.8" hidden="false" customHeight="false" outlineLevel="0" collapsed="false">
      <c r="B4136" s="633" t="n">
        <v>4135</v>
      </c>
      <c r="C4136" s="0" t="n">
        <v>3913</v>
      </c>
      <c r="D4136" s="0" t="n">
        <v>3941</v>
      </c>
    </row>
    <row r="4137" customFormat="false" ht="13.8" hidden="false" customHeight="false" outlineLevel="0" collapsed="false">
      <c r="B4137" s="633" t="n">
        <v>4136</v>
      </c>
      <c r="C4137" s="0" t="n">
        <v>3914</v>
      </c>
      <c r="D4137" s="0" t="n">
        <v>3942</v>
      </c>
    </row>
    <row r="4138" customFormat="false" ht="13.8" hidden="false" customHeight="false" outlineLevel="0" collapsed="false">
      <c r="B4138" s="633" t="n">
        <v>4137</v>
      </c>
      <c r="C4138" s="0" t="n">
        <v>3915</v>
      </c>
      <c r="D4138" s="0" t="n">
        <v>3943</v>
      </c>
    </row>
    <row r="4139" customFormat="false" ht="13.8" hidden="false" customHeight="false" outlineLevel="0" collapsed="false">
      <c r="B4139" s="633" t="n">
        <v>4138</v>
      </c>
      <c r="C4139" s="0" t="n">
        <v>3916</v>
      </c>
      <c r="D4139" s="0" t="n">
        <v>3944</v>
      </c>
    </row>
    <row r="4140" customFormat="false" ht="13.8" hidden="false" customHeight="false" outlineLevel="0" collapsed="false">
      <c r="B4140" s="633" t="n">
        <v>4139</v>
      </c>
      <c r="C4140" s="0" t="n">
        <v>3917</v>
      </c>
      <c r="D4140" s="0" t="n">
        <v>3945</v>
      </c>
    </row>
    <row r="4141" customFormat="false" ht="13.8" hidden="false" customHeight="false" outlineLevel="0" collapsed="false">
      <c r="B4141" s="633" t="n">
        <v>4140</v>
      </c>
      <c r="C4141" s="0" t="n">
        <v>3918</v>
      </c>
      <c r="D4141" s="0" t="n">
        <v>3946</v>
      </c>
    </row>
    <row r="4142" customFormat="false" ht="13.8" hidden="false" customHeight="false" outlineLevel="0" collapsed="false">
      <c r="B4142" s="633" t="n">
        <v>4141</v>
      </c>
      <c r="C4142" s="0" t="n">
        <v>3919</v>
      </c>
      <c r="D4142" s="0" t="n">
        <v>3947</v>
      </c>
    </row>
    <row r="4143" customFormat="false" ht="13.8" hidden="false" customHeight="false" outlineLevel="0" collapsed="false">
      <c r="B4143" s="633" t="n">
        <v>4142</v>
      </c>
      <c r="C4143" s="0" t="n">
        <v>3920</v>
      </c>
      <c r="D4143" s="0" t="n">
        <v>3948</v>
      </c>
    </row>
    <row r="4144" customFormat="false" ht="13.8" hidden="false" customHeight="false" outlineLevel="0" collapsed="false">
      <c r="B4144" s="633" t="n">
        <v>4143</v>
      </c>
      <c r="C4144" s="0" t="n">
        <v>3921</v>
      </c>
      <c r="D4144" s="0" t="n">
        <v>3949</v>
      </c>
    </row>
    <row r="4145" customFormat="false" ht="13.8" hidden="false" customHeight="false" outlineLevel="0" collapsed="false">
      <c r="B4145" s="633" t="n">
        <v>4144</v>
      </c>
      <c r="C4145" s="0" t="n">
        <v>3922</v>
      </c>
      <c r="D4145" s="0" t="n">
        <v>3950</v>
      </c>
    </row>
    <row r="4146" customFormat="false" ht="13.8" hidden="false" customHeight="false" outlineLevel="0" collapsed="false">
      <c r="B4146" s="633" t="n">
        <v>4145</v>
      </c>
      <c r="C4146" s="0" t="n">
        <v>3923</v>
      </c>
      <c r="D4146" s="0" t="n">
        <v>3951</v>
      </c>
    </row>
    <row r="4147" customFormat="false" ht="13.8" hidden="false" customHeight="false" outlineLevel="0" collapsed="false">
      <c r="B4147" s="633" t="n">
        <v>4146</v>
      </c>
      <c r="C4147" s="0" t="n">
        <v>3924</v>
      </c>
      <c r="D4147" s="0" t="n">
        <v>3952</v>
      </c>
    </row>
    <row r="4148" customFormat="false" ht="13.8" hidden="false" customHeight="false" outlineLevel="0" collapsed="false">
      <c r="B4148" s="633" t="n">
        <v>4147</v>
      </c>
      <c r="C4148" s="0" t="n">
        <v>3925</v>
      </c>
      <c r="D4148" s="0" t="n">
        <v>3953</v>
      </c>
    </row>
    <row r="4149" customFormat="false" ht="13.8" hidden="false" customHeight="false" outlineLevel="0" collapsed="false">
      <c r="B4149" s="633" t="n">
        <v>4148</v>
      </c>
      <c r="C4149" s="0" t="n">
        <v>3926</v>
      </c>
      <c r="D4149" s="0" t="n">
        <v>3954</v>
      </c>
    </row>
    <row r="4150" customFormat="false" ht="13.8" hidden="false" customHeight="false" outlineLevel="0" collapsed="false">
      <c r="B4150" s="633" t="n">
        <v>4149</v>
      </c>
      <c r="C4150" s="0" t="n">
        <v>3927</v>
      </c>
      <c r="D4150" s="0" t="n">
        <v>3955</v>
      </c>
    </row>
    <row r="4151" customFormat="false" ht="13.8" hidden="false" customHeight="false" outlineLevel="0" collapsed="false">
      <c r="B4151" s="633" t="n">
        <v>4150</v>
      </c>
      <c r="C4151" s="0" t="n">
        <v>3928</v>
      </c>
      <c r="D4151" s="0" t="n">
        <v>3956</v>
      </c>
    </row>
    <row r="4152" customFormat="false" ht="13.8" hidden="false" customHeight="false" outlineLevel="0" collapsed="false">
      <c r="B4152" s="633" t="n">
        <v>4151</v>
      </c>
      <c r="C4152" s="0" t="n">
        <v>3929</v>
      </c>
      <c r="D4152" s="0" t="n">
        <v>3957</v>
      </c>
    </row>
    <row r="4153" customFormat="false" ht="13.8" hidden="false" customHeight="false" outlineLevel="0" collapsed="false">
      <c r="B4153" s="633" t="n">
        <v>4152</v>
      </c>
      <c r="C4153" s="0" t="n">
        <v>3930</v>
      </c>
      <c r="D4153" s="0" t="n">
        <v>3958</v>
      </c>
    </row>
    <row r="4154" customFormat="false" ht="13.8" hidden="false" customHeight="false" outlineLevel="0" collapsed="false">
      <c r="B4154" s="633" t="n">
        <v>4153</v>
      </c>
      <c r="C4154" s="0" t="n">
        <v>3931</v>
      </c>
      <c r="D4154" s="0" t="n">
        <v>3959</v>
      </c>
    </row>
    <row r="4155" customFormat="false" ht="13.8" hidden="false" customHeight="false" outlineLevel="0" collapsed="false">
      <c r="B4155" s="633" t="n">
        <v>4154</v>
      </c>
      <c r="C4155" s="0" t="n">
        <v>3932</v>
      </c>
      <c r="D4155" s="0" t="n">
        <v>3960</v>
      </c>
    </row>
    <row r="4156" customFormat="false" ht="13.8" hidden="false" customHeight="false" outlineLevel="0" collapsed="false">
      <c r="B4156" s="633" t="n">
        <v>4155</v>
      </c>
      <c r="C4156" s="0" t="n">
        <v>3933</v>
      </c>
      <c r="D4156" s="0" t="n">
        <v>3961</v>
      </c>
    </row>
    <row r="4157" customFormat="false" ht="13.8" hidden="false" customHeight="false" outlineLevel="0" collapsed="false">
      <c r="B4157" s="633" t="n">
        <v>4156</v>
      </c>
      <c r="C4157" s="0" t="n">
        <v>3934</v>
      </c>
      <c r="D4157" s="0" t="n">
        <v>3962</v>
      </c>
    </row>
    <row r="4158" customFormat="false" ht="13.8" hidden="false" customHeight="false" outlineLevel="0" collapsed="false">
      <c r="B4158" s="633" t="n">
        <v>4157</v>
      </c>
      <c r="C4158" s="0" t="n">
        <v>3935</v>
      </c>
      <c r="D4158" s="0" t="n">
        <v>3963</v>
      </c>
    </row>
    <row r="4159" customFormat="false" ht="13.8" hidden="false" customHeight="false" outlineLevel="0" collapsed="false">
      <c r="B4159" s="633" t="n">
        <v>4158</v>
      </c>
      <c r="C4159" s="0" t="n">
        <v>3936</v>
      </c>
      <c r="D4159" s="0" t="n">
        <v>3964</v>
      </c>
    </row>
    <row r="4160" customFormat="false" ht="13.8" hidden="false" customHeight="false" outlineLevel="0" collapsed="false">
      <c r="B4160" s="633" t="n">
        <v>4159</v>
      </c>
      <c r="C4160" s="0" t="n">
        <v>3937</v>
      </c>
      <c r="D4160" s="0" t="n">
        <v>3965</v>
      </c>
    </row>
    <row r="4161" customFormat="false" ht="13.8" hidden="false" customHeight="false" outlineLevel="0" collapsed="false">
      <c r="B4161" s="633" t="n">
        <v>4160</v>
      </c>
      <c r="C4161" s="0" t="n">
        <v>3938</v>
      </c>
      <c r="D4161" s="0" t="n">
        <v>3966</v>
      </c>
    </row>
    <row r="4162" customFormat="false" ht="13.8" hidden="false" customHeight="false" outlineLevel="0" collapsed="false">
      <c r="B4162" s="633" t="n">
        <v>4161</v>
      </c>
      <c r="C4162" s="0" t="n">
        <v>3939</v>
      </c>
      <c r="D4162" s="0" t="n">
        <v>3967</v>
      </c>
    </row>
    <row r="4163" customFormat="false" ht="13.8" hidden="false" customHeight="false" outlineLevel="0" collapsed="false">
      <c r="B4163" s="633" t="n">
        <v>4162</v>
      </c>
      <c r="C4163" s="0" t="n">
        <v>3940</v>
      </c>
      <c r="D4163" s="0" t="n">
        <v>3968</v>
      </c>
    </row>
    <row r="4164" customFormat="false" ht="13.8" hidden="false" customHeight="false" outlineLevel="0" collapsed="false">
      <c r="B4164" s="633" t="n">
        <v>4163</v>
      </c>
      <c r="C4164" s="0" t="n">
        <v>3941</v>
      </c>
      <c r="D4164" s="0" t="n">
        <v>3969</v>
      </c>
    </row>
    <row r="4165" customFormat="false" ht="13.8" hidden="false" customHeight="false" outlineLevel="0" collapsed="false">
      <c r="B4165" s="633" t="n">
        <v>4164</v>
      </c>
      <c r="C4165" s="0" t="n">
        <v>3942</v>
      </c>
      <c r="D4165" s="0" t="n">
        <v>3970</v>
      </c>
    </row>
    <row r="4166" customFormat="false" ht="13.8" hidden="false" customHeight="false" outlineLevel="0" collapsed="false">
      <c r="B4166" s="633" t="n">
        <v>4165</v>
      </c>
      <c r="C4166" s="0" t="n">
        <v>3943</v>
      </c>
      <c r="D4166" s="0" t="n">
        <v>3971</v>
      </c>
    </row>
    <row r="4167" customFormat="false" ht="13.8" hidden="false" customHeight="false" outlineLevel="0" collapsed="false">
      <c r="B4167" s="633" t="n">
        <v>4166</v>
      </c>
      <c r="C4167" s="0" t="n">
        <v>3944</v>
      </c>
      <c r="D4167" s="0" t="n">
        <v>3972</v>
      </c>
    </row>
    <row r="4168" customFormat="false" ht="13.8" hidden="false" customHeight="false" outlineLevel="0" collapsed="false">
      <c r="B4168" s="633" t="n">
        <v>4167</v>
      </c>
      <c r="C4168" s="0" t="n">
        <v>3945</v>
      </c>
      <c r="D4168" s="0" t="n">
        <v>3973</v>
      </c>
    </row>
    <row r="4169" customFormat="false" ht="13.8" hidden="false" customHeight="false" outlineLevel="0" collapsed="false">
      <c r="B4169" s="633" t="n">
        <v>4168</v>
      </c>
      <c r="C4169" s="0" t="n">
        <v>3946</v>
      </c>
      <c r="D4169" s="0" t="n">
        <v>3974</v>
      </c>
    </row>
    <row r="4170" customFormat="false" ht="13.8" hidden="false" customHeight="false" outlineLevel="0" collapsed="false">
      <c r="B4170" s="633" t="n">
        <v>4169</v>
      </c>
      <c r="C4170" s="0" t="n">
        <v>3947</v>
      </c>
      <c r="D4170" s="0" t="n">
        <v>3975</v>
      </c>
    </row>
    <row r="4171" customFormat="false" ht="13.8" hidden="false" customHeight="false" outlineLevel="0" collapsed="false">
      <c r="B4171" s="633" t="n">
        <v>4170</v>
      </c>
      <c r="C4171" s="0" t="n">
        <v>3948</v>
      </c>
      <c r="D4171" s="0" t="n">
        <v>3976</v>
      </c>
    </row>
    <row r="4172" customFormat="false" ht="13.8" hidden="false" customHeight="false" outlineLevel="0" collapsed="false">
      <c r="B4172" s="633" t="n">
        <v>4171</v>
      </c>
      <c r="C4172" s="0" t="n">
        <v>3949</v>
      </c>
      <c r="D4172" s="0" t="n">
        <v>3977</v>
      </c>
    </row>
    <row r="4173" customFormat="false" ht="13.8" hidden="false" customHeight="false" outlineLevel="0" collapsed="false">
      <c r="B4173" s="633" t="n">
        <v>4172</v>
      </c>
      <c r="C4173" s="0" t="n">
        <v>3950</v>
      </c>
      <c r="D4173" s="0" t="n">
        <v>3978</v>
      </c>
    </row>
    <row r="4174" customFormat="false" ht="13.8" hidden="false" customHeight="false" outlineLevel="0" collapsed="false">
      <c r="B4174" s="633" t="n">
        <v>4173</v>
      </c>
      <c r="C4174" s="0" t="n">
        <v>3951</v>
      </c>
      <c r="D4174" s="0" t="n">
        <v>3979</v>
      </c>
    </row>
    <row r="4175" customFormat="false" ht="13.8" hidden="false" customHeight="false" outlineLevel="0" collapsed="false">
      <c r="B4175" s="633" t="n">
        <v>4174</v>
      </c>
      <c r="C4175" s="0" t="n">
        <v>3952</v>
      </c>
      <c r="D4175" s="0" t="n">
        <v>3980</v>
      </c>
    </row>
    <row r="4176" customFormat="false" ht="13.8" hidden="false" customHeight="false" outlineLevel="0" collapsed="false">
      <c r="B4176" s="633" t="n">
        <v>4175</v>
      </c>
      <c r="C4176" s="0" t="n">
        <v>3953</v>
      </c>
      <c r="D4176" s="0" t="n">
        <v>3981</v>
      </c>
    </row>
    <row r="4177" customFormat="false" ht="13.8" hidden="false" customHeight="false" outlineLevel="0" collapsed="false">
      <c r="B4177" s="633" t="n">
        <v>4176</v>
      </c>
      <c r="C4177" s="0" t="n">
        <v>3954</v>
      </c>
      <c r="D4177" s="0" t="n">
        <v>3982</v>
      </c>
    </row>
    <row r="4178" customFormat="false" ht="13.8" hidden="false" customHeight="false" outlineLevel="0" collapsed="false">
      <c r="B4178" s="633" t="n">
        <v>4177</v>
      </c>
      <c r="C4178" s="0" t="n">
        <v>3955</v>
      </c>
      <c r="D4178" s="0" t="n">
        <v>3983</v>
      </c>
    </row>
    <row r="4179" customFormat="false" ht="13.8" hidden="false" customHeight="false" outlineLevel="0" collapsed="false">
      <c r="B4179" s="633" t="n">
        <v>4178</v>
      </c>
      <c r="C4179" s="0" t="n">
        <v>3956</v>
      </c>
      <c r="D4179" s="0" t="n">
        <v>3984</v>
      </c>
    </row>
    <row r="4180" customFormat="false" ht="13.8" hidden="false" customHeight="false" outlineLevel="0" collapsed="false">
      <c r="B4180" s="633" t="n">
        <v>4179</v>
      </c>
      <c r="C4180" s="0" t="n">
        <v>3957</v>
      </c>
      <c r="D4180" s="0" t="n">
        <v>3985</v>
      </c>
    </row>
    <row r="4181" customFormat="false" ht="13.8" hidden="false" customHeight="false" outlineLevel="0" collapsed="false">
      <c r="B4181" s="633" t="n">
        <v>4180</v>
      </c>
      <c r="C4181" s="0" t="n">
        <v>3958</v>
      </c>
      <c r="D4181" s="0" t="n">
        <v>3986</v>
      </c>
    </row>
    <row r="4182" customFormat="false" ht="13.8" hidden="false" customHeight="false" outlineLevel="0" collapsed="false">
      <c r="B4182" s="633" t="n">
        <v>4181</v>
      </c>
      <c r="C4182" s="0" t="n">
        <v>3959</v>
      </c>
      <c r="D4182" s="0" t="n">
        <v>3987</v>
      </c>
    </row>
    <row r="4183" customFormat="false" ht="13.8" hidden="false" customHeight="false" outlineLevel="0" collapsed="false">
      <c r="B4183" s="633" t="n">
        <v>4182</v>
      </c>
      <c r="C4183" s="0" t="n">
        <v>3960</v>
      </c>
      <c r="D4183" s="0" t="n">
        <v>3988</v>
      </c>
    </row>
    <row r="4184" customFormat="false" ht="13.8" hidden="false" customHeight="false" outlineLevel="0" collapsed="false">
      <c r="B4184" s="633" t="n">
        <v>4183</v>
      </c>
      <c r="C4184" s="0" t="n">
        <v>3961</v>
      </c>
      <c r="D4184" s="0" t="n">
        <v>3989</v>
      </c>
    </row>
    <row r="4185" customFormat="false" ht="13.8" hidden="false" customHeight="false" outlineLevel="0" collapsed="false">
      <c r="B4185" s="633" t="n">
        <v>4184</v>
      </c>
      <c r="C4185" s="0" t="n">
        <v>3962</v>
      </c>
      <c r="D4185" s="0" t="n">
        <v>3990</v>
      </c>
    </row>
    <row r="4186" customFormat="false" ht="13.8" hidden="false" customHeight="false" outlineLevel="0" collapsed="false">
      <c r="B4186" s="633" t="n">
        <v>4185</v>
      </c>
      <c r="C4186" s="0" t="n">
        <v>3963</v>
      </c>
      <c r="D4186" s="0" t="n">
        <v>3991</v>
      </c>
    </row>
    <row r="4187" customFormat="false" ht="13.8" hidden="false" customHeight="false" outlineLevel="0" collapsed="false">
      <c r="B4187" s="633" t="n">
        <v>4186</v>
      </c>
      <c r="C4187" s="0" t="n">
        <v>3964</v>
      </c>
      <c r="D4187" s="0" t="n">
        <v>3992</v>
      </c>
    </row>
    <row r="4188" customFormat="false" ht="13.8" hidden="false" customHeight="false" outlineLevel="0" collapsed="false">
      <c r="B4188" s="633" t="n">
        <v>4187</v>
      </c>
      <c r="C4188" s="0" t="n">
        <v>3965</v>
      </c>
      <c r="D4188" s="0" t="n">
        <v>3993</v>
      </c>
    </row>
    <row r="4189" customFormat="false" ht="13.8" hidden="false" customHeight="false" outlineLevel="0" collapsed="false">
      <c r="B4189" s="633" t="n">
        <v>4188</v>
      </c>
      <c r="C4189" s="0" t="n">
        <v>3966</v>
      </c>
      <c r="D4189" s="0" t="n">
        <v>3994</v>
      </c>
    </row>
    <row r="4190" customFormat="false" ht="13.8" hidden="false" customHeight="false" outlineLevel="0" collapsed="false">
      <c r="B4190" s="633" t="n">
        <v>4189</v>
      </c>
      <c r="C4190" s="0" t="n">
        <v>3967</v>
      </c>
      <c r="D4190" s="0" t="n">
        <v>3995</v>
      </c>
    </row>
    <row r="4191" customFormat="false" ht="13.8" hidden="false" customHeight="false" outlineLevel="0" collapsed="false">
      <c r="B4191" s="633" t="n">
        <v>4190</v>
      </c>
      <c r="C4191" s="0" t="n">
        <v>3968</v>
      </c>
      <c r="D4191" s="0" t="n">
        <v>3996</v>
      </c>
    </row>
    <row r="4192" customFormat="false" ht="13.8" hidden="false" customHeight="false" outlineLevel="0" collapsed="false">
      <c r="B4192" s="633" t="n">
        <v>4191</v>
      </c>
      <c r="C4192" s="0" t="n">
        <v>3969</v>
      </c>
      <c r="D4192" s="0" t="n">
        <v>3997</v>
      </c>
    </row>
    <row r="4193" customFormat="false" ht="13.8" hidden="false" customHeight="false" outlineLevel="0" collapsed="false">
      <c r="B4193" s="633" t="n">
        <v>4192</v>
      </c>
      <c r="C4193" s="0" t="n">
        <v>3970</v>
      </c>
      <c r="D4193" s="0" t="n">
        <v>3998</v>
      </c>
    </row>
    <row r="4194" customFormat="false" ht="13.8" hidden="false" customHeight="false" outlineLevel="0" collapsed="false">
      <c r="B4194" s="633" t="n">
        <v>4193</v>
      </c>
      <c r="C4194" s="0" t="n">
        <v>3971</v>
      </c>
      <c r="D4194" s="0" t="n">
        <v>3999</v>
      </c>
    </row>
    <row r="4195" customFormat="false" ht="13.8" hidden="false" customHeight="false" outlineLevel="0" collapsed="false">
      <c r="B4195" s="633" t="n">
        <v>4194</v>
      </c>
      <c r="C4195" s="0" t="n">
        <v>3972</v>
      </c>
      <c r="D4195" s="0" t="n">
        <v>4000</v>
      </c>
    </row>
    <row r="4196" customFormat="false" ht="13.8" hidden="false" customHeight="false" outlineLevel="0" collapsed="false">
      <c r="B4196" s="633" t="n">
        <v>4195</v>
      </c>
      <c r="C4196" s="0" t="n">
        <v>3973</v>
      </c>
      <c r="D4196" s="0" t="n">
        <v>4001</v>
      </c>
    </row>
    <row r="4197" customFormat="false" ht="13.8" hidden="false" customHeight="false" outlineLevel="0" collapsed="false">
      <c r="B4197" s="633" t="n">
        <v>4196</v>
      </c>
      <c r="C4197" s="0" t="n">
        <v>3974</v>
      </c>
      <c r="D4197" s="0" t="n">
        <v>4002</v>
      </c>
    </row>
    <row r="4198" customFormat="false" ht="13.8" hidden="false" customHeight="false" outlineLevel="0" collapsed="false">
      <c r="B4198" s="633" t="n">
        <v>4197</v>
      </c>
      <c r="C4198" s="0" t="n">
        <v>3975</v>
      </c>
      <c r="D4198" s="0" t="n">
        <v>4003</v>
      </c>
    </row>
    <row r="4199" customFormat="false" ht="13.8" hidden="false" customHeight="false" outlineLevel="0" collapsed="false">
      <c r="B4199" s="633" t="n">
        <v>4198</v>
      </c>
      <c r="C4199" s="0" t="n">
        <v>3976</v>
      </c>
      <c r="D4199" s="0" t="n">
        <v>4004</v>
      </c>
    </row>
    <row r="4200" customFormat="false" ht="13.8" hidden="false" customHeight="false" outlineLevel="0" collapsed="false">
      <c r="B4200" s="633" t="n">
        <v>4199</v>
      </c>
      <c r="C4200" s="0" t="n">
        <v>3977</v>
      </c>
      <c r="D4200" s="0" t="n">
        <v>4005</v>
      </c>
    </row>
    <row r="4201" customFormat="false" ht="13.8" hidden="false" customHeight="false" outlineLevel="0" collapsed="false">
      <c r="B4201" s="633" t="n">
        <v>4200</v>
      </c>
      <c r="C4201" s="0" t="n">
        <v>3978</v>
      </c>
      <c r="D4201" s="0" t="n">
        <v>4006</v>
      </c>
    </row>
    <row r="4202" customFormat="false" ht="13.8" hidden="false" customHeight="false" outlineLevel="0" collapsed="false">
      <c r="B4202" s="633" t="n">
        <v>4201</v>
      </c>
      <c r="C4202" s="0" t="n">
        <v>3979</v>
      </c>
      <c r="D4202" s="0" t="n">
        <v>4007</v>
      </c>
    </row>
    <row r="4203" customFormat="false" ht="13.8" hidden="false" customHeight="false" outlineLevel="0" collapsed="false">
      <c r="B4203" s="633" t="n">
        <v>4202</v>
      </c>
      <c r="C4203" s="0" t="n">
        <v>3980</v>
      </c>
      <c r="D4203" s="0" t="n">
        <v>4008</v>
      </c>
    </row>
    <row r="4204" customFormat="false" ht="13.8" hidden="false" customHeight="false" outlineLevel="0" collapsed="false">
      <c r="B4204" s="633" t="n">
        <v>4203</v>
      </c>
      <c r="C4204" s="0" t="n">
        <v>3981</v>
      </c>
      <c r="D4204" s="0" t="n">
        <v>4009</v>
      </c>
    </row>
    <row r="4205" customFormat="false" ht="13.8" hidden="false" customHeight="false" outlineLevel="0" collapsed="false">
      <c r="B4205" s="633" t="n">
        <v>4204</v>
      </c>
      <c r="C4205" s="0" t="n">
        <v>3982</v>
      </c>
      <c r="D4205" s="0" t="n">
        <v>4010</v>
      </c>
    </row>
    <row r="4206" customFormat="false" ht="13.8" hidden="false" customHeight="false" outlineLevel="0" collapsed="false">
      <c r="B4206" s="633" t="n">
        <v>4205</v>
      </c>
      <c r="C4206" s="0" t="n">
        <v>3983</v>
      </c>
      <c r="D4206" s="0" t="n">
        <v>4011</v>
      </c>
    </row>
    <row r="4207" customFormat="false" ht="13.8" hidden="false" customHeight="false" outlineLevel="0" collapsed="false">
      <c r="B4207" s="633" t="n">
        <v>4206</v>
      </c>
      <c r="C4207" s="0" t="n">
        <v>3984</v>
      </c>
      <c r="D4207" s="0" t="n">
        <v>4012</v>
      </c>
    </row>
    <row r="4208" customFormat="false" ht="13.8" hidden="false" customHeight="false" outlineLevel="0" collapsed="false">
      <c r="B4208" s="633" t="n">
        <v>4207</v>
      </c>
      <c r="C4208" s="0" t="n">
        <v>3985</v>
      </c>
      <c r="D4208" s="0" t="n">
        <v>4013</v>
      </c>
    </row>
    <row r="4209" customFormat="false" ht="13.8" hidden="false" customHeight="false" outlineLevel="0" collapsed="false">
      <c r="B4209" s="633" t="n">
        <v>4208</v>
      </c>
      <c r="C4209" s="0" t="n">
        <v>3986</v>
      </c>
      <c r="D4209" s="0" t="n">
        <v>4014</v>
      </c>
    </row>
    <row r="4210" customFormat="false" ht="13.8" hidden="false" customHeight="false" outlineLevel="0" collapsed="false">
      <c r="B4210" s="633" t="n">
        <v>4209</v>
      </c>
      <c r="C4210" s="0" t="n">
        <v>3987</v>
      </c>
      <c r="D4210" s="0" t="n">
        <v>4015</v>
      </c>
    </row>
    <row r="4211" customFormat="false" ht="13.8" hidden="false" customHeight="false" outlineLevel="0" collapsed="false">
      <c r="B4211" s="633" t="n">
        <v>4210</v>
      </c>
      <c r="C4211" s="0" t="n">
        <v>3988</v>
      </c>
      <c r="D4211" s="0" t="n">
        <v>4016</v>
      </c>
    </row>
    <row r="4212" customFormat="false" ht="13.8" hidden="false" customHeight="false" outlineLevel="0" collapsed="false">
      <c r="B4212" s="633" t="n">
        <v>4211</v>
      </c>
      <c r="C4212" s="0" t="n">
        <v>3989</v>
      </c>
      <c r="D4212" s="0" t="n">
        <v>4017</v>
      </c>
    </row>
    <row r="4213" customFormat="false" ht="13.8" hidden="false" customHeight="false" outlineLevel="0" collapsed="false">
      <c r="B4213" s="633" t="n">
        <v>4212</v>
      </c>
      <c r="C4213" s="0" t="n">
        <v>3990</v>
      </c>
      <c r="D4213" s="0" t="n">
        <v>4018</v>
      </c>
    </row>
    <row r="4214" customFormat="false" ht="13.8" hidden="false" customHeight="false" outlineLevel="0" collapsed="false">
      <c r="B4214" s="633" t="n">
        <v>4213</v>
      </c>
      <c r="C4214" s="0" t="n">
        <v>3991</v>
      </c>
      <c r="D4214" s="0" t="n">
        <v>4019</v>
      </c>
    </row>
    <row r="4215" customFormat="false" ht="13.8" hidden="false" customHeight="false" outlineLevel="0" collapsed="false">
      <c r="B4215" s="633" t="n">
        <v>4214</v>
      </c>
      <c r="C4215" s="0" t="n">
        <v>3992</v>
      </c>
      <c r="D4215" s="0" t="n">
        <v>4020</v>
      </c>
    </row>
    <row r="4216" customFormat="false" ht="13.8" hidden="false" customHeight="false" outlineLevel="0" collapsed="false">
      <c r="B4216" s="633" t="n">
        <v>4215</v>
      </c>
      <c r="C4216" s="0" t="n">
        <v>3993</v>
      </c>
      <c r="D4216" s="0" t="n">
        <v>4021</v>
      </c>
    </row>
    <row r="4217" customFormat="false" ht="13.8" hidden="false" customHeight="false" outlineLevel="0" collapsed="false">
      <c r="B4217" s="633" t="n">
        <v>4216</v>
      </c>
      <c r="C4217" s="0" t="n">
        <v>3994</v>
      </c>
      <c r="D4217" s="0" t="n">
        <v>4022</v>
      </c>
    </row>
    <row r="4218" customFormat="false" ht="13.8" hidden="false" customHeight="false" outlineLevel="0" collapsed="false">
      <c r="B4218" s="633" t="n">
        <v>4217</v>
      </c>
      <c r="C4218" s="0" t="n">
        <v>3995</v>
      </c>
      <c r="D4218" s="0" t="n">
        <v>4023</v>
      </c>
    </row>
    <row r="4219" customFormat="false" ht="13.8" hidden="false" customHeight="false" outlineLevel="0" collapsed="false">
      <c r="B4219" s="633" t="n">
        <v>4218</v>
      </c>
      <c r="C4219" s="0" t="n">
        <v>3996</v>
      </c>
      <c r="D4219" s="0" t="n">
        <v>4024</v>
      </c>
    </row>
    <row r="4220" customFormat="false" ht="13.8" hidden="false" customHeight="false" outlineLevel="0" collapsed="false">
      <c r="B4220" s="633" t="n">
        <v>4219</v>
      </c>
      <c r="C4220" s="0" t="n">
        <v>3997</v>
      </c>
      <c r="D4220" s="0" t="n">
        <v>4025</v>
      </c>
    </row>
    <row r="4221" customFormat="false" ht="13.8" hidden="false" customHeight="false" outlineLevel="0" collapsed="false">
      <c r="B4221" s="633" t="n">
        <v>4220</v>
      </c>
      <c r="C4221" s="0" t="n">
        <v>3998</v>
      </c>
      <c r="D4221" s="0" t="n">
        <v>4026</v>
      </c>
    </row>
    <row r="4222" customFormat="false" ht="13.8" hidden="false" customHeight="false" outlineLevel="0" collapsed="false">
      <c r="B4222" s="633" t="n">
        <v>4221</v>
      </c>
      <c r="C4222" s="0" t="n">
        <v>3999</v>
      </c>
      <c r="D4222" s="0" t="n">
        <v>4027</v>
      </c>
    </row>
    <row r="4223" customFormat="false" ht="13.8" hidden="false" customHeight="false" outlineLevel="0" collapsed="false">
      <c r="B4223" s="633" t="n">
        <v>4222</v>
      </c>
      <c r="C4223" s="0" t="n">
        <v>4000</v>
      </c>
      <c r="D4223" s="0" t="n">
        <v>4028</v>
      </c>
    </row>
    <row r="4224" customFormat="false" ht="13.8" hidden="false" customHeight="false" outlineLevel="0" collapsed="false">
      <c r="B4224" s="633" t="n">
        <v>4223</v>
      </c>
      <c r="C4224" s="0" t="n">
        <v>4001</v>
      </c>
      <c r="D4224" s="0" t="n">
        <v>4029</v>
      </c>
    </row>
    <row r="4225" customFormat="false" ht="13.8" hidden="false" customHeight="false" outlineLevel="0" collapsed="false">
      <c r="B4225" s="633" t="n">
        <v>4224</v>
      </c>
      <c r="C4225" s="0" t="n">
        <v>4002</v>
      </c>
      <c r="D4225" s="0" t="n">
        <v>4030</v>
      </c>
    </row>
    <row r="4226" customFormat="false" ht="13.8" hidden="false" customHeight="false" outlineLevel="0" collapsed="false">
      <c r="B4226" s="633" t="n">
        <v>4225</v>
      </c>
      <c r="C4226" s="0" t="n">
        <v>4003</v>
      </c>
      <c r="D4226" s="0" t="n">
        <v>4031</v>
      </c>
    </row>
    <row r="4227" customFormat="false" ht="13.8" hidden="false" customHeight="false" outlineLevel="0" collapsed="false">
      <c r="B4227" s="633" t="n">
        <v>4226</v>
      </c>
      <c r="C4227" s="0" t="n">
        <v>4004</v>
      </c>
      <c r="D4227" s="0" t="n">
        <v>4032</v>
      </c>
    </row>
    <row r="4228" customFormat="false" ht="13.8" hidden="false" customHeight="false" outlineLevel="0" collapsed="false">
      <c r="B4228" s="633" t="n">
        <v>4227</v>
      </c>
      <c r="C4228" s="0" t="n">
        <v>4005</v>
      </c>
      <c r="D4228" s="0" t="n">
        <v>4033</v>
      </c>
    </row>
    <row r="4229" customFormat="false" ht="13.8" hidden="false" customHeight="false" outlineLevel="0" collapsed="false">
      <c r="B4229" s="633" t="n">
        <v>4228</v>
      </c>
      <c r="C4229" s="0" t="n">
        <v>4006</v>
      </c>
      <c r="D4229" s="0" t="n">
        <v>4034</v>
      </c>
    </row>
    <row r="4230" customFormat="false" ht="13.8" hidden="false" customHeight="false" outlineLevel="0" collapsed="false">
      <c r="B4230" s="633" t="n">
        <v>4229</v>
      </c>
      <c r="C4230" s="0" t="n">
        <v>4007</v>
      </c>
      <c r="D4230" s="0" t="n">
        <v>4035</v>
      </c>
    </row>
    <row r="4231" customFormat="false" ht="13.8" hidden="false" customHeight="false" outlineLevel="0" collapsed="false">
      <c r="B4231" s="633" t="n">
        <v>4230</v>
      </c>
      <c r="C4231" s="0" t="n">
        <v>4008</v>
      </c>
      <c r="D4231" s="0" t="n">
        <v>4036</v>
      </c>
    </row>
    <row r="4232" customFormat="false" ht="13.8" hidden="false" customHeight="false" outlineLevel="0" collapsed="false">
      <c r="B4232" s="633" t="n">
        <v>4231</v>
      </c>
      <c r="C4232" s="0" t="n">
        <v>4009</v>
      </c>
      <c r="D4232" s="0" t="n">
        <v>4037</v>
      </c>
    </row>
    <row r="4233" customFormat="false" ht="13.8" hidden="false" customHeight="false" outlineLevel="0" collapsed="false">
      <c r="B4233" s="633" t="n">
        <v>4232</v>
      </c>
      <c r="C4233" s="0" t="n">
        <v>4010</v>
      </c>
      <c r="D4233" s="0" t="n">
        <v>4038</v>
      </c>
    </row>
    <row r="4234" customFormat="false" ht="13.8" hidden="false" customHeight="false" outlineLevel="0" collapsed="false">
      <c r="B4234" s="633" t="n">
        <v>4233</v>
      </c>
      <c r="C4234" s="0" t="n">
        <v>4011</v>
      </c>
      <c r="D4234" s="0" t="n">
        <v>4039</v>
      </c>
    </row>
    <row r="4235" customFormat="false" ht="13.8" hidden="false" customHeight="false" outlineLevel="0" collapsed="false">
      <c r="B4235" s="633" t="n">
        <v>4234</v>
      </c>
      <c r="C4235" s="0" t="n">
        <v>4012</v>
      </c>
      <c r="D4235" s="0" t="n">
        <v>4040</v>
      </c>
    </row>
    <row r="4236" customFormat="false" ht="13.8" hidden="false" customHeight="false" outlineLevel="0" collapsed="false">
      <c r="B4236" s="633" t="n">
        <v>4235</v>
      </c>
      <c r="C4236" s="0" t="n">
        <v>4013</v>
      </c>
      <c r="D4236" s="0" t="n">
        <v>4041</v>
      </c>
    </row>
    <row r="4237" customFormat="false" ht="13.8" hidden="false" customHeight="false" outlineLevel="0" collapsed="false">
      <c r="B4237" s="633" t="n">
        <v>4236</v>
      </c>
      <c r="C4237" s="0" t="n">
        <v>4014</v>
      </c>
      <c r="D4237" s="0" t="n">
        <v>4042</v>
      </c>
    </row>
    <row r="4238" customFormat="false" ht="13.8" hidden="false" customHeight="false" outlineLevel="0" collapsed="false">
      <c r="B4238" s="633" t="n">
        <v>4237</v>
      </c>
      <c r="C4238" s="0" t="n">
        <v>4015</v>
      </c>
      <c r="D4238" s="0" t="n">
        <v>4043</v>
      </c>
    </row>
    <row r="4239" customFormat="false" ht="13.8" hidden="false" customHeight="false" outlineLevel="0" collapsed="false">
      <c r="B4239" s="633" t="n">
        <v>4238</v>
      </c>
      <c r="C4239" s="0" t="n">
        <v>4016</v>
      </c>
      <c r="D4239" s="0" t="n">
        <v>4044</v>
      </c>
    </row>
    <row r="4240" customFormat="false" ht="13.8" hidden="false" customHeight="false" outlineLevel="0" collapsed="false">
      <c r="B4240" s="633" t="n">
        <v>4239</v>
      </c>
      <c r="C4240" s="0" t="n">
        <v>4017</v>
      </c>
      <c r="D4240" s="0" t="n">
        <v>4045</v>
      </c>
    </row>
    <row r="4241" customFormat="false" ht="13.8" hidden="false" customHeight="false" outlineLevel="0" collapsed="false">
      <c r="B4241" s="633" t="n">
        <v>4240</v>
      </c>
      <c r="C4241" s="0" t="n">
        <v>4018</v>
      </c>
      <c r="D4241" s="0" t="n">
        <v>4046</v>
      </c>
    </row>
    <row r="4242" customFormat="false" ht="13.8" hidden="false" customHeight="false" outlineLevel="0" collapsed="false">
      <c r="B4242" s="633" t="n">
        <v>4241</v>
      </c>
      <c r="C4242" s="0" t="n">
        <v>4019</v>
      </c>
      <c r="D4242" s="0" t="n">
        <v>4047</v>
      </c>
    </row>
    <row r="4243" customFormat="false" ht="13.8" hidden="false" customHeight="false" outlineLevel="0" collapsed="false">
      <c r="B4243" s="633" t="n">
        <v>4242</v>
      </c>
      <c r="C4243" s="0" t="n">
        <v>4020</v>
      </c>
      <c r="D4243" s="0" t="n">
        <v>4048</v>
      </c>
    </row>
    <row r="4244" customFormat="false" ht="13.8" hidden="false" customHeight="false" outlineLevel="0" collapsed="false">
      <c r="B4244" s="633" t="n">
        <v>4243</v>
      </c>
      <c r="C4244" s="0" t="n">
        <v>4021</v>
      </c>
      <c r="D4244" s="0" t="n">
        <v>4049</v>
      </c>
    </row>
    <row r="4245" customFormat="false" ht="13.8" hidden="false" customHeight="false" outlineLevel="0" collapsed="false">
      <c r="B4245" s="633" t="n">
        <v>4244</v>
      </c>
      <c r="C4245" s="0" t="n">
        <v>4022</v>
      </c>
      <c r="D4245" s="0" t="n">
        <v>4050</v>
      </c>
    </row>
    <row r="4246" customFormat="false" ht="13.8" hidden="false" customHeight="false" outlineLevel="0" collapsed="false">
      <c r="B4246" s="633" t="n">
        <v>4245</v>
      </c>
      <c r="C4246" s="0" t="n">
        <v>4023</v>
      </c>
      <c r="D4246" s="0" t="n">
        <v>4051</v>
      </c>
    </row>
    <row r="4247" customFormat="false" ht="13.8" hidden="false" customHeight="false" outlineLevel="0" collapsed="false">
      <c r="B4247" s="633" t="n">
        <v>4246</v>
      </c>
      <c r="C4247" s="0" t="n">
        <v>4024</v>
      </c>
      <c r="D4247" s="0" t="n">
        <v>4052</v>
      </c>
    </row>
    <row r="4248" customFormat="false" ht="13.8" hidden="false" customHeight="false" outlineLevel="0" collapsed="false">
      <c r="B4248" s="633" t="n">
        <v>4247</v>
      </c>
      <c r="C4248" s="0" t="n">
        <v>4025</v>
      </c>
      <c r="D4248" s="0" t="n">
        <v>4053</v>
      </c>
    </row>
    <row r="4249" customFormat="false" ht="13.8" hidden="false" customHeight="false" outlineLevel="0" collapsed="false">
      <c r="B4249" s="633" t="n">
        <v>4248</v>
      </c>
      <c r="C4249" s="0" t="n">
        <v>4026</v>
      </c>
      <c r="D4249" s="0" t="n">
        <v>4054</v>
      </c>
    </row>
    <row r="4250" customFormat="false" ht="13.8" hidden="false" customHeight="false" outlineLevel="0" collapsed="false">
      <c r="B4250" s="633" t="n">
        <v>4249</v>
      </c>
      <c r="C4250" s="0" t="n">
        <v>4027</v>
      </c>
      <c r="D4250" s="0" t="n">
        <v>4055</v>
      </c>
    </row>
    <row r="4251" customFormat="false" ht="13.8" hidden="false" customHeight="false" outlineLevel="0" collapsed="false">
      <c r="B4251" s="633" t="n">
        <v>4250</v>
      </c>
      <c r="C4251" s="0" t="n">
        <v>4028</v>
      </c>
      <c r="D4251" s="0" t="n">
        <v>4056</v>
      </c>
    </row>
    <row r="4252" customFormat="false" ht="13.8" hidden="false" customHeight="false" outlineLevel="0" collapsed="false">
      <c r="B4252" s="633" t="n">
        <v>4251</v>
      </c>
      <c r="C4252" s="0" t="n">
        <v>4029</v>
      </c>
      <c r="D4252" s="0" t="n">
        <v>4057</v>
      </c>
    </row>
    <row r="4253" customFormat="false" ht="13.8" hidden="false" customHeight="false" outlineLevel="0" collapsed="false">
      <c r="B4253" s="633" t="n">
        <v>4252</v>
      </c>
      <c r="C4253" s="0" t="n">
        <v>4030</v>
      </c>
      <c r="D4253" s="0" t="n">
        <v>4058</v>
      </c>
    </row>
    <row r="4254" customFormat="false" ht="13.8" hidden="false" customHeight="false" outlineLevel="0" collapsed="false">
      <c r="B4254" s="633" t="n">
        <v>4253</v>
      </c>
      <c r="C4254" s="0" t="n">
        <v>4031</v>
      </c>
      <c r="D4254" s="0" t="n">
        <v>4059</v>
      </c>
    </row>
    <row r="4255" customFormat="false" ht="13.8" hidden="false" customHeight="false" outlineLevel="0" collapsed="false">
      <c r="B4255" s="633" t="n">
        <v>4254</v>
      </c>
      <c r="C4255" s="0" t="n">
        <v>4032</v>
      </c>
      <c r="D4255" s="0" t="n">
        <v>4060</v>
      </c>
    </row>
    <row r="4256" customFormat="false" ht="13.8" hidden="false" customHeight="false" outlineLevel="0" collapsed="false">
      <c r="B4256" s="633" t="n">
        <v>4255</v>
      </c>
      <c r="C4256" s="0" t="n">
        <v>4033</v>
      </c>
      <c r="D4256" s="0" t="n">
        <v>4061</v>
      </c>
    </row>
    <row r="4257" customFormat="false" ht="13.8" hidden="false" customHeight="false" outlineLevel="0" collapsed="false">
      <c r="B4257" s="633" t="n">
        <v>4256</v>
      </c>
      <c r="C4257" s="0" t="n">
        <v>4034</v>
      </c>
      <c r="D4257" s="0" t="n">
        <v>4062</v>
      </c>
    </row>
    <row r="4258" customFormat="false" ht="13.8" hidden="false" customHeight="false" outlineLevel="0" collapsed="false">
      <c r="B4258" s="633" t="n">
        <v>4257</v>
      </c>
      <c r="C4258" s="0" t="n">
        <v>4035</v>
      </c>
      <c r="D4258" s="0" t="n">
        <v>4063</v>
      </c>
    </row>
    <row r="4259" customFormat="false" ht="13.8" hidden="false" customHeight="false" outlineLevel="0" collapsed="false">
      <c r="B4259" s="633" t="n">
        <v>4258</v>
      </c>
      <c r="C4259" s="0" t="n">
        <v>4036</v>
      </c>
      <c r="D4259" s="0" t="n">
        <v>4064</v>
      </c>
    </row>
    <row r="4260" customFormat="false" ht="13.8" hidden="false" customHeight="false" outlineLevel="0" collapsed="false">
      <c r="B4260" s="633" t="n">
        <v>4259</v>
      </c>
      <c r="C4260" s="0" t="n">
        <v>4037</v>
      </c>
      <c r="D4260" s="0" t="n">
        <v>4065</v>
      </c>
    </row>
    <row r="4261" customFormat="false" ht="13.8" hidden="false" customHeight="false" outlineLevel="0" collapsed="false">
      <c r="B4261" s="633" t="n">
        <v>4260</v>
      </c>
      <c r="C4261" s="0" t="n">
        <v>4038</v>
      </c>
      <c r="D4261" s="0" t="n">
        <v>4066</v>
      </c>
    </row>
    <row r="4262" customFormat="false" ht="13.8" hidden="false" customHeight="false" outlineLevel="0" collapsed="false">
      <c r="B4262" s="633" t="n">
        <v>4261</v>
      </c>
      <c r="C4262" s="0" t="n">
        <v>4039</v>
      </c>
      <c r="D4262" s="0" t="n">
        <v>4067</v>
      </c>
    </row>
    <row r="4263" customFormat="false" ht="13.8" hidden="false" customHeight="false" outlineLevel="0" collapsed="false">
      <c r="B4263" s="633" t="n">
        <v>4262</v>
      </c>
      <c r="C4263" s="0" t="n">
        <v>4040</v>
      </c>
      <c r="D4263" s="0" t="n">
        <v>4068</v>
      </c>
    </row>
    <row r="4264" customFormat="false" ht="13.8" hidden="false" customHeight="false" outlineLevel="0" collapsed="false">
      <c r="B4264" s="633" t="n">
        <v>4263</v>
      </c>
      <c r="C4264" s="0" t="n">
        <v>4041</v>
      </c>
      <c r="D4264" s="0" t="n">
        <v>4069</v>
      </c>
    </row>
    <row r="4265" customFormat="false" ht="13.8" hidden="false" customHeight="false" outlineLevel="0" collapsed="false">
      <c r="B4265" s="633" t="n">
        <v>4264</v>
      </c>
      <c r="C4265" s="0" t="n">
        <v>4042</v>
      </c>
      <c r="D4265" s="0" t="n">
        <v>4070</v>
      </c>
    </row>
    <row r="4266" customFormat="false" ht="13.8" hidden="false" customHeight="false" outlineLevel="0" collapsed="false">
      <c r="B4266" s="633" t="n">
        <v>4265</v>
      </c>
      <c r="C4266" s="0" t="n">
        <v>4043</v>
      </c>
      <c r="D4266" s="0" t="n">
        <v>4071</v>
      </c>
    </row>
    <row r="4267" customFormat="false" ht="13.8" hidden="false" customHeight="false" outlineLevel="0" collapsed="false">
      <c r="B4267" s="633" t="n">
        <v>4266</v>
      </c>
      <c r="C4267" s="0" t="n">
        <v>4044</v>
      </c>
      <c r="D4267" s="0" t="n">
        <v>4072</v>
      </c>
    </row>
    <row r="4268" customFormat="false" ht="13.8" hidden="false" customHeight="false" outlineLevel="0" collapsed="false">
      <c r="B4268" s="633" t="n">
        <v>4267</v>
      </c>
      <c r="C4268" s="0" t="n">
        <v>4045</v>
      </c>
      <c r="D4268" s="0" t="n">
        <v>4073</v>
      </c>
    </row>
    <row r="4269" customFormat="false" ht="13.8" hidden="false" customHeight="false" outlineLevel="0" collapsed="false">
      <c r="B4269" s="633" t="n">
        <v>4268</v>
      </c>
      <c r="C4269" s="0" t="n">
        <v>4046</v>
      </c>
      <c r="D4269" s="0" t="n">
        <v>4074</v>
      </c>
    </row>
    <row r="4270" customFormat="false" ht="13.8" hidden="false" customHeight="false" outlineLevel="0" collapsed="false">
      <c r="B4270" s="633" t="n">
        <v>4269</v>
      </c>
      <c r="C4270" s="0" t="n">
        <v>4047</v>
      </c>
      <c r="D4270" s="0" t="n">
        <v>4075</v>
      </c>
    </row>
    <row r="4271" customFormat="false" ht="13.8" hidden="false" customHeight="false" outlineLevel="0" collapsed="false">
      <c r="B4271" s="633" t="n">
        <v>4270</v>
      </c>
      <c r="C4271" s="0" t="n">
        <v>4048</v>
      </c>
      <c r="D4271" s="0" t="n">
        <v>4076</v>
      </c>
    </row>
    <row r="4272" customFormat="false" ht="13.8" hidden="false" customHeight="false" outlineLevel="0" collapsed="false">
      <c r="B4272" s="633" t="n">
        <v>4271</v>
      </c>
      <c r="C4272" s="0" t="n">
        <v>4049</v>
      </c>
      <c r="D4272" s="0" t="n">
        <v>4077</v>
      </c>
    </row>
    <row r="4273" customFormat="false" ht="13.8" hidden="false" customHeight="false" outlineLevel="0" collapsed="false">
      <c r="B4273" s="633" t="n">
        <v>4272</v>
      </c>
      <c r="C4273" s="0" t="n">
        <v>4050</v>
      </c>
      <c r="D4273" s="0" t="n">
        <v>4078</v>
      </c>
    </row>
    <row r="4274" customFormat="false" ht="13.8" hidden="false" customHeight="false" outlineLevel="0" collapsed="false">
      <c r="B4274" s="633" t="n">
        <v>4273</v>
      </c>
      <c r="C4274" s="0" t="n">
        <v>4051</v>
      </c>
      <c r="D4274" s="0" t="n">
        <v>4079</v>
      </c>
    </row>
    <row r="4275" customFormat="false" ht="13.8" hidden="false" customHeight="false" outlineLevel="0" collapsed="false">
      <c r="B4275" s="633" t="n">
        <v>4274</v>
      </c>
      <c r="C4275" s="0" t="n">
        <v>4052</v>
      </c>
      <c r="D4275" s="0" t="n">
        <v>4080</v>
      </c>
    </row>
    <row r="4276" customFormat="false" ht="13.8" hidden="false" customHeight="false" outlineLevel="0" collapsed="false">
      <c r="B4276" s="633" t="n">
        <v>4275</v>
      </c>
      <c r="C4276" s="0" t="n">
        <v>4053</v>
      </c>
      <c r="D4276" s="0" t="n">
        <v>4081</v>
      </c>
    </row>
    <row r="4277" customFormat="false" ht="13.8" hidden="false" customHeight="false" outlineLevel="0" collapsed="false">
      <c r="B4277" s="633" t="n">
        <v>4276</v>
      </c>
      <c r="C4277" s="0" t="n">
        <v>4054</v>
      </c>
      <c r="D4277" s="0" t="n">
        <v>4082</v>
      </c>
    </row>
    <row r="4278" customFormat="false" ht="13.8" hidden="false" customHeight="false" outlineLevel="0" collapsed="false">
      <c r="B4278" s="633" t="n">
        <v>4277</v>
      </c>
      <c r="C4278" s="0" t="n">
        <v>4055</v>
      </c>
      <c r="D4278" s="0" t="n">
        <v>4083</v>
      </c>
    </row>
    <row r="4279" customFormat="false" ht="13.8" hidden="false" customHeight="false" outlineLevel="0" collapsed="false">
      <c r="B4279" s="633" t="n">
        <v>4278</v>
      </c>
      <c r="C4279" s="0" t="n">
        <v>4056</v>
      </c>
      <c r="D4279" s="0" t="n">
        <v>4084</v>
      </c>
    </row>
    <row r="4280" customFormat="false" ht="13.8" hidden="false" customHeight="false" outlineLevel="0" collapsed="false">
      <c r="B4280" s="633" t="n">
        <v>4279</v>
      </c>
      <c r="C4280" s="0" t="n">
        <v>4057</v>
      </c>
      <c r="D4280" s="0" t="n">
        <v>4085</v>
      </c>
    </row>
    <row r="4281" customFormat="false" ht="13.8" hidden="false" customHeight="false" outlineLevel="0" collapsed="false">
      <c r="B4281" s="633" t="n">
        <v>4280</v>
      </c>
      <c r="C4281" s="0" t="n">
        <v>4058</v>
      </c>
      <c r="D4281" s="0" t="n">
        <v>4086</v>
      </c>
    </row>
    <row r="4282" customFormat="false" ht="13.8" hidden="false" customHeight="false" outlineLevel="0" collapsed="false">
      <c r="B4282" s="633" t="n">
        <v>4281</v>
      </c>
      <c r="C4282" s="0" t="n">
        <v>4059</v>
      </c>
      <c r="D4282" s="0" t="n">
        <v>4087</v>
      </c>
    </row>
    <row r="4283" customFormat="false" ht="13.8" hidden="false" customHeight="false" outlineLevel="0" collapsed="false">
      <c r="B4283" s="633" t="n">
        <v>4282</v>
      </c>
      <c r="C4283" s="0" t="n">
        <v>4060</v>
      </c>
      <c r="D4283" s="0" t="n">
        <v>4088</v>
      </c>
    </row>
    <row r="4284" customFormat="false" ht="13.8" hidden="false" customHeight="false" outlineLevel="0" collapsed="false">
      <c r="B4284" s="633" t="n">
        <v>4283</v>
      </c>
      <c r="C4284" s="0" t="n">
        <v>4061</v>
      </c>
      <c r="D4284" s="0" t="n">
        <v>4089</v>
      </c>
    </row>
    <row r="4285" customFormat="false" ht="13.8" hidden="false" customHeight="false" outlineLevel="0" collapsed="false">
      <c r="B4285" s="633" t="n">
        <v>4284</v>
      </c>
      <c r="C4285" s="0" t="n">
        <v>4062</v>
      </c>
      <c r="D4285" s="0" t="n">
        <v>4090</v>
      </c>
    </row>
    <row r="4286" customFormat="false" ht="13.8" hidden="false" customHeight="false" outlineLevel="0" collapsed="false">
      <c r="B4286" s="633" t="n">
        <v>4285</v>
      </c>
      <c r="C4286" s="0" t="n">
        <v>4063</v>
      </c>
      <c r="D4286" s="0" t="n">
        <v>4091</v>
      </c>
    </row>
    <row r="4287" customFormat="false" ht="13.8" hidden="false" customHeight="false" outlineLevel="0" collapsed="false">
      <c r="B4287" s="633" t="n">
        <v>4286</v>
      </c>
      <c r="C4287" s="0" t="n">
        <v>4064</v>
      </c>
      <c r="D4287" s="0" t="n">
        <v>4092</v>
      </c>
    </row>
    <row r="4288" customFormat="false" ht="13.8" hidden="false" customHeight="false" outlineLevel="0" collapsed="false">
      <c r="B4288" s="633" t="n">
        <v>4287</v>
      </c>
      <c r="C4288" s="0" t="n">
        <v>4065</v>
      </c>
      <c r="D4288" s="0" t="n">
        <v>4093</v>
      </c>
    </row>
    <row r="4289" customFormat="false" ht="13.8" hidden="false" customHeight="false" outlineLevel="0" collapsed="false">
      <c r="B4289" s="633" t="n">
        <v>4288</v>
      </c>
      <c r="C4289" s="0" t="n">
        <v>4066</v>
      </c>
      <c r="D4289" s="0" t="n">
        <v>4094</v>
      </c>
    </row>
    <row r="4290" customFormat="false" ht="13.8" hidden="false" customHeight="false" outlineLevel="0" collapsed="false">
      <c r="B4290" s="633" t="n">
        <v>4289</v>
      </c>
      <c r="C4290" s="0" t="n">
        <v>4067</v>
      </c>
      <c r="D4290" s="0" t="n">
        <v>4095</v>
      </c>
    </row>
    <row r="4291" customFormat="false" ht="13.8" hidden="false" customHeight="false" outlineLevel="0" collapsed="false">
      <c r="B4291" s="633" t="n">
        <v>4290</v>
      </c>
      <c r="C4291" s="0" t="n">
        <v>4068</v>
      </c>
      <c r="D4291" s="0" t="n">
        <v>4096</v>
      </c>
    </row>
    <row r="4292" customFormat="false" ht="13.8" hidden="false" customHeight="false" outlineLevel="0" collapsed="false">
      <c r="B4292" s="633" t="n">
        <v>4291</v>
      </c>
      <c r="C4292" s="0" t="n">
        <v>4069</v>
      </c>
      <c r="D4292" s="0" t="n">
        <v>4097</v>
      </c>
    </row>
    <row r="4293" customFormat="false" ht="13.8" hidden="false" customHeight="false" outlineLevel="0" collapsed="false">
      <c r="B4293" s="633" t="n">
        <v>4292</v>
      </c>
      <c r="C4293" s="0" t="n">
        <v>4070</v>
      </c>
      <c r="D4293" s="0" t="n">
        <v>4098</v>
      </c>
    </row>
    <row r="4294" customFormat="false" ht="13.8" hidden="false" customHeight="false" outlineLevel="0" collapsed="false">
      <c r="B4294" s="633" t="n">
        <v>4293</v>
      </c>
      <c r="C4294" s="0" t="n">
        <v>4071</v>
      </c>
      <c r="D4294" s="0" t="n">
        <v>4099</v>
      </c>
    </row>
    <row r="4295" customFormat="false" ht="13.8" hidden="false" customHeight="false" outlineLevel="0" collapsed="false">
      <c r="B4295" s="633" t="n">
        <v>4294</v>
      </c>
      <c r="C4295" s="0" t="n">
        <v>4072</v>
      </c>
      <c r="D4295" s="0" t="n">
        <v>4100</v>
      </c>
    </row>
    <row r="4296" customFormat="false" ht="13.8" hidden="false" customHeight="false" outlineLevel="0" collapsed="false">
      <c r="B4296" s="633" t="n">
        <v>4295</v>
      </c>
      <c r="C4296" s="0" t="n">
        <v>4073</v>
      </c>
      <c r="D4296" s="0" t="n">
        <v>4101</v>
      </c>
    </row>
    <row r="4297" customFormat="false" ht="13.8" hidden="false" customHeight="false" outlineLevel="0" collapsed="false">
      <c r="B4297" s="633" t="n">
        <v>4296</v>
      </c>
      <c r="C4297" s="0" t="n">
        <v>4074</v>
      </c>
      <c r="D4297" s="0" t="n">
        <v>4102</v>
      </c>
    </row>
    <row r="4298" customFormat="false" ht="13.8" hidden="false" customHeight="false" outlineLevel="0" collapsed="false">
      <c r="B4298" s="633" t="n">
        <v>4297</v>
      </c>
      <c r="C4298" s="0" t="n">
        <v>4075</v>
      </c>
      <c r="D4298" s="0" t="n">
        <v>4103</v>
      </c>
    </row>
    <row r="4299" customFormat="false" ht="13.8" hidden="false" customHeight="false" outlineLevel="0" collapsed="false">
      <c r="B4299" s="633" t="n">
        <v>4298</v>
      </c>
      <c r="C4299" s="0" t="n">
        <v>4076</v>
      </c>
      <c r="D4299" s="0" t="n">
        <v>4104</v>
      </c>
    </row>
    <row r="4300" customFormat="false" ht="13.8" hidden="false" customHeight="false" outlineLevel="0" collapsed="false">
      <c r="B4300" s="633" t="n">
        <v>4299</v>
      </c>
      <c r="C4300" s="0" t="n">
        <v>4077</v>
      </c>
      <c r="D4300" s="0" t="n">
        <v>4105</v>
      </c>
    </row>
    <row r="4301" customFormat="false" ht="13.8" hidden="false" customHeight="false" outlineLevel="0" collapsed="false">
      <c r="B4301" s="633" t="n">
        <v>4300</v>
      </c>
      <c r="C4301" s="0" t="n">
        <v>4078</v>
      </c>
      <c r="D4301" s="0" t="n">
        <v>4106</v>
      </c>
    </row>
    <row r="4302" customFormat="false" ht="13.8" hidden="false" customHeight="false" outlineLevel="0" collapsed="false">
      <c r="B4302" s="633" t="n">
        <v>4301</v>
      </c>
      <c r="C4302" s="0" t="n">
        <v>4079</v>
      </c>
      <c r="D4302" s="0" t="n">
        <v>4107</v>
      </c>
    </row>
    <row r="4303" customFormat="false" ht="13.8" hidden="false" customHeight="false" outlineLevel="0" collapsed="false">
      <c r="B4303" s="633" t="n">
        <v>4302</v>
      </c>
      <c r="C4303" s="0" t="n">
        <v>4080</v>
      </c>
      <c r="D4303" s="0" t="n">
        <v>4108</v>
      </c>
    </row>
    <row r="4304" customFormat="false" ht="13.8" hidden="false" customHeight="false" outlineLevel="0" collapsed="false">
      <c r="B4304" s="633" t="n">
        <v>4303</v>
      </c>
      <c r="C4304" s="0" t="n">
        <v>4081</v>
      </c>
      <c r="D4304" s="0" t="n">
        <v>4109</v>
      </c>
    </row>
    <row r="4305" customFormat="false" ht="13.8" hidden="false" customHeight="false" outlineLevel="0" collapsed="false">
      <c r="B4305" s="633" t="n">
        <v>4304</v>
      </c>
      <c r="C4305" s="0" t="n">
        <v>4082</v>
      </c>
      <c r="D4305" s="0" t="n">
        <v>4110</v>
      </c>
    </row>
    <row r="4306" customFormat="false" ht="13.8" hidden="false" customHeight="false" outlineLevel="0" collapsed="false">
      <c r="B4306" s="633" t="n">
        <v>4305</v>
      </c>
      <c r="C4306" s="0" t="n">
        <v>4083</v>
      </c>
      <c r="D4306" s="0" t="n">
        <v>4111</v>
      </c>
    </row>
    <row r="4307" customFormat="false" ht="13.8" hidden="false" customHeight="false" outlineLevel="0" collapsed="false">
      <c r="B4307" s="633" t="n">
        <v>4306</v>
      </c>
      <c r="C4307" s="0" t="n">
        <v>4084</v>
      </c>
      <c r="D4307" s="0" t="n">
        <v>4112</v>
      </c>
    </row>
    <row r="4308" customFormat="false" ht="13.8" hidden="false" customHeight="false" outlineLevel="0" collapsed="false">
      <c r="B4308" s="633" t="n">
        <v>4307</v>
      </c>
      <c r="C4308" s="0" t="n">
        <v>4085</v>
      </c>
      <c r="D4308" s="0" t="n">
        <v>4113</v>
      </c>
    </row>
    <row r="4309" customFormat="false" ht="13.8" hidden="false" customHeight="false" outlineLevel="0" collapsed="false">
      <c r="B4309" s="633" t="n">
        <v>4308</v>
      </c>
      <c r="C4309" s="0" t="n">
        <v>4086</v>
      </c>
      <c r="D4309" s="0" t="n">
        <v>4114</v>
      </c>
    </row>
    <row r="4310" customFormat="false" ht="13.8" hidden="false" customHeight="false" outlineLevel="0" collapsed="false">
      <c r="B4310" s="633" t="n">
        <v>4309</v>
      </c>
      <c r="C4310" s="0" t="n">
        <v>4087</v>
      </c>
      <c r="D4310" s="0" t="n">
        <v>4115</v>
      </c>
    </row>
    <row r="4311" customFormat="false" ht="13.8" hidden="false" customHeight="false" outlineLevel="0" collapsed="false">
      <c r="B4311" s="633" t="n">
        <v>4310</v>
      </c>
      <c r="C4311" s="0" t="n">
        <v>4088</v>
      </c>
      <c r="D4311" s="0" t="n">
        <v>4116</v>
      </c>
    </row>
    <row r="4312" customFormat="false" ht="13.8" hidden="false" customHeight="false" outlineLevel="0" collapsed="false">
      <c r="B4312" s="633" t="n">
        <v>4311</v>
      </c>
      <c r="C4312" s="0" t="n">
        <v>4089</v>
      </c>
      <c r="D4312" s="0" t="n">
        <v>4117</v>
      </c>
    </row>
    <row r="4313" customFormat="false" ht="13.8" hidden="false" customHeight="false" outlineLevel="0" collapsed="false">
      <c r="B4313" s="633" t="n">
        <v>4312</v>
      </c>
      <c r="C4313" s="0" t="n">
        <v>4090</v>
      </c>
      <c r="D4313" s="0" t="n">
        <v>4118</v>
      </c>
    </row>
    <row r="4314" customFormat="false" ht="13.8" hidden="false" customHeight="false" outlineLevel="0" collapsed="false">
      <c r="B4314" s="633" t="n">
        <v>4313</v>
      </c>
      <c r="C4314" s="0" t="n">
        <v>4091</v>
      </c>
      <c r="D4314" s="0" t="n">
        <v>4119</v>
      </c>
    </row>
    <row r="4315" customFormat="false" ht="13.8" hidden="false" customHeight="false" outlineLevel="0" collapsed="false">
      <c r="B4315" s="633" t="n">
        <v>4314</v>
      </c>
      <c r="C4315" s="0" t="n">
        <v>4092</v>
      </c>
      <c r="D4315" s="0" t="n">
        <v>4120</v>
      </c>
    </row>
    <row r="4316" customFormat="false" ht="13.8" hidden="false" customHeight="false" outlineLevel="0" collapsed="false">
      <c r="B4316" s="633" t="n">
        <v>4315</v>
      </c>
      <c r="C4316" s="0" t="n">
        <v>4093</v>
      </c>
      <c r="D4316" s="0" t="n">
        <v>4121</v>
      </c>
    </row>
    <row r="4317" customFormat="false" ht="13.8" hidden="false" customHeight="false" outlineLevel="0" collapsed="false">
      <c r="B4317" s="633" t="n">
        <v>4316</v>
      </c>
      <c r="C4317" s="0" t="n">
        <v>4094</v>
      </c>
      <c r="D4317" s="0" t="n">
        <v>4122</v>
      </c>
    </row>
    <row r="4318" customFormat="false" ht="13.8" hidden="false" customHeight="false" outlineLevel="0" collapsed="false">
      <c r="B4318" s="633" t="n">
        <v>4317</v>
      </c>
      <c r="C4318" s="0" t="n">
        <v>4095</v>
      </c>
      <c r="D4318" s="0" t="n">
        <v>4123</v>
      </c>
    </row>
    <row r="4319" customFormat="false" ht="13.8" hidden="false" customHeight="false" outlineLevel="0" collapsed="false">
      <c r="B4319" s="633" t="n">
        <v>4318</v>
      </c>
      <c r="C4319" s="0" t="n">
        <v>4096</v>
      </c>
      <c r="D4319" s="0" t="n">
        <v>4124</v>
      </c>
    </row>
    <row r="4320" customFormat="false" ht="13.8" hidden="false" customHeight="false" outlineLevel="0" collapsed="false">
      <c r="B4320" s="633" t="n">
        <v>4319</v>
      </c>
      <c r="C4320" s="0" t="n">
        <v>4097</v>
      </c>
      <c r="D4320" s="0" t="n">
        <v>4125</v>
      </c>
    </row>
    <row r="4321" customFormat="false" ht="13.8" hidden="false" customHeight="false" outlineLevel="0" collapsed="false">
      <c r="B4321" s="633" t="n">
        <v>4320</v>
      </c>
      <c r="C4321" s="0" t="n">
        <v>4098</v>
      </c>
      <c r="D4321" s="0" t="n">
        <v>4126</v>
      </c>
    </row>
    <row r="4322" customFormat="false" ht="13.8" hidden="false" customHeight="false" outlineLevel="0" collapsed="false">
      <c r="B4322" s="633" t="n">
        <v>4321</v>
      </c>
      <c r="C4322" s="0" t="n">
        <v>4099</v>
      </c>
      <c r="D4322" s="0" t="n">
        <v>4127</v>
      </c>
    </row>
    <row r="4323" customFormat="false" ht="13.8" hidden="false" customHeight="false" outlineLevel="0" collapsed="false">
      <c r="B4323" s="633" t="n">
        <v>4322</v>
      </c>
      <c r="C4323" s="0" t="n">
        <v>4100</v>
      </c>
      <c r="D4323" s="0" t="n">
        <v>4128</v>
      </c>
    </row>
    <row r="4324" customFormat="false" ht="13.8" hidden="false" customHeight="false" outlineLevel="0" collapsed="false">
      <c r="B4324" s="633" t="n">
        <v>4323</v>
      </c>
      <c r="C4324" s="0" t="n">
        <v>4101</v>
      </c>
      <c r="D4324" s="0" t="n">
        <v>4129</v>
      </c>
    </row>
    <row r="4325" customFormat="false" ht="13.8" hidden="false" customHeight="false" outlineLevel="0" collapsed="false">
      <c r="B4325" s="633" t="n">
        <v>4324</v>
      </c>
      <c r="C4325" s="0" t="n">
        <v>4102</v>
      </c>
      <c r="D4325" s="0" t="n">
        <v>4130</v>
      </c>
    </row>
    <row r="4326" customFormat="false" ht="13.8" hidden="false" customHeight="false" outlineLevel="0" collapsed="false">
      <c r="B4326" s="633" t="n">
        <v>4325</v>
      </c>
      <c r="C4326" s="0" t="n">
        <v>4103</v>
      </c>
      <c r="D4326" s="0" t="n">
        <v>4131</v>
      </c>
    </row>
    <row r="4327" customFormat="false" ht="13.8" hidden="false" customHeight="false" outlineLevel="0" collapsed="false">
      <c r="B4327" s="633" t="n">
        <v>4326</v>
      </c>
      <c r="C4327" s="0" t="n">
        <v>4104</v>
      </c>
      <c r="D4327" s="0" t="n">
        <v>4132</v>
      </c>
    </row>
    <row r="4328" customFormat="false" ht="13.8" hidden="false" customHeight="false" outlineLevel="0" collapsed="false">
      <c r="B4328" s="633" t="n">
        <v>4327</v>
      </c>
      <c r="C4328" s="0" t="n">
        <v>4105</v>
      </c>
      <c r="D4328" s="0" t="n">
        <v>4133</v>
      </c>
    </row>
    <row r="4329" customFormat="false" ht="13.8" hidden="false" customHeight="false" outlineLevel="0" collapsed="false">
      <c r="B4329" s="633" t="n">
        <v>4328</v>
      </c>
      <c r="C4329" s="0" t="n">
        <v>4106</v>
      </c>
      <c r="D4329" s="0" t="n">
        <v>4134</v>
      </c>
    </row>
    <row r="4330" customFormat="false" ht="13.8" hidden="false" customHeight="false" outlineLevel="0" collapsed="false">
      <c r="B4330" s="633" t="n">
        <v>4329</v>
      </c>
      <c r="C4330" s="0" t="n">
        <v>4107</v>
      </c>
      <c r="D4330" s="0" t="n">
        <v>4135</v>
      </c>
    </row>
    <row r="4331" customFormat="false" ht="13.8" hidden="false" customHeight="false" outlineLevel="0" collapsed="false">
      <c r="B4331" s="633" t="n">
        <v>4330</v>
      </c>
      <c r="C4331" s="0" t="n">
        <v>4108</v>
      </c>
      <c r="D4331" s="0" t="n">
        <v>4136</v>
      </c>
    </row>
    <row r="4332" customFormat="false" ht="13.8" hidden="false" customHeight="false" outlineLevel="0" collapsed="false">
      <c r="B4332" s="633" t="n">
        <v>4331</v>
      </c>
      <c r="C4332" s="0" t="n">
        <v>4109</v>
      </c>
      <c r="D4332" s="0" t="n">
        <v>4137</v>
      </c>
    </row>
    <row r="4333" customFormat="false" ht="13.8" hidden="false" customHeight="false" outlineLevel="0" collapsed="false">
      <c r="B4333" s="633" t="n">
        <v>4332</v>
      </c>
      <c r="C4333" s="0" t="n">
        <v>4110</v>
      </c>
      <c r="D4333" s="0" t="n">
        <v>4138</v>
      </c>
    </row>
    <row r="4334" customFormat="false" ht="13.8" hidden="false" customHeight="false" outlineLevel="0" collapsed="false">
      <c r="B4334" s="633" t="n">
        <v>4333</v>
      </c>
      <c r="C4334" s="0" t="n">
        <v>4111</v>
      </c>
      <c r="D4334" s="0" t="n">
        <v>4139</v>
      </c>
    </row>
    <row r="4335" customFormat="false" ht="13.8" hidden="false" customHeight="false" outlineLevel="0" collapsed="false">
      <c r="B4335" s="633" t="n">
        <v>4334</v>
      </c>
      <c r="C4335" s="0" t="n">
        <v>4112</v>
      </c>
      <c r="D4335" s="0" t="n">
        <v>4140</v>
      </c>
    </row>
    <row r="4336" customFormat="false" ht="13.8" hidden="false" customHeight="false" outlineLevel="0" collapsed="false">
      <c r="B4336" s="633" t="n">
        <v>4335</v>
      </c>
      <c r="C4336" s="0" t="n">
        <v>4113</v>
      </c>
      <c r="D4336" s="0" t="n">
        <v>4141</v>
      </c>
    </row>
    <row r="4337" customFormat="false" ht="13.8" hidden="false" customHeight="false" outlineLevel="0" collapsed="false">
      <c r="B4337" s="633" t="n">
        <v>4336</v>
      </c>
      <c r="C4337" s="0" t="n">
        <v>4114</v>
      </c>
      <c r="D4337" s="0" t="n">
        <v>4142</v>
      </c>
    </row>
    <row r="4338" customFormat="false" ht="13.8" hidden="false" customHeight="false" outlineLevel="0" collapsed="false">
      <c r="B4338" s="633" t="n">
        <v>4337</v>
      </c>
      <c r="C4338" s="0" t="n">
        <v>4115</v>
      </c>
      <c r="D4338" s="0" t="n">
        <v>4143</v>
      </c>
    </row>
    <row r="4339" customFormat="false" ht="13.8" hidden="false" customHeight="false" outlineLevel="0" collapsed="false">
      <c r="B4339" s="633" t="n">
        <v>4338</v>
      </c>
      <c r="C4339" s="0" t="n">
        <v>4116</v>
      </c>
      <c r="D4339" s="0" t="n">
        <v>4144</v>
      </c>
    </row>
    <row r="4340" customFormat="false" ht="13.8" hidden="false" customHeight="false" outlineLevel="0" collapsed="false">
      <c r="B4340" s="633" t="n">
        <v>4339</v>
      </c>
      <c r="C4340" s="0" t="n">
        <v>4117</v>
      </c>
      <c r="D4340" s="0" t="n">
        <v>4145</v>
      </c>
    </row>
    <row r="4341" customFormat="false" ht="13.8" hidden="false" customHeight="false" outlineLevel="0" collapsed="false">
      <c r="B4341" s="633" t="n">
        <v>4340</v>
      </c>
      <c r="C4341" s="0" t="n">
        <v>4118</v>
      </c>
      <c r="D4341" s="0" t="n">
        <v>4146</v>
      </c>
    </row>
    <row r="4342" customFormat="false" ht="13.8" hidden="false" customHeight="false" outlineLevel="0" collapsed="false">
      <c r="B4342" s="633" t="n">
        <v>4341</v>
      </c>
      <c r="C4342" s="0" t="n">
        <v>4119</v>
      </c>
      <c r="D4342" s="0" t="n">
        <v>4147</v>
      </c>
    </row>
    <row r="4343" customFormat="false" ht="13.8" hidden="false" customHeight="false" outlineLevel="0" collapsed="false">
      <c r="B4343" s="633" t="n">
        <v>4342</v>
      </c>
      <c r="C4343" s="0" t="n">
        <v>4120</v>
      </c>
      <c r="D4343" s="0" t="n">
        <v>4148</v>
      </c>
    </row>
    <row r="4344" customFormat="false" ht="13.8" hidden="false" customHeight="false" outlineLevel="0" collapsed="false">
      <c r="B4344" s="633" t="n">
        <v>4343</v>
      </c>
      <c r="C4344" s="0" t="n">
        <v>4121</v>
      </c>
      <c r="D4344" s="0" t="n">
        <v>4149</v>
      </c>
    </row>
    <row r="4345" customFormat="false" ht="13.8" hidden="false" customHeight="false" outlineLevel="0" collapsed="false">
      <c r="B4345" s="633" t="n">
        <v>4344</v>
      </c>
      <c r="C4345" s="0" t="n">
        <v>4122</v>
      </c>
      <c r="D4345" s="0" t="n">
        <v>4150</v>
      </c>
    </row>
    <row r="4346" customFormat="false" ht="13.8" hidden="false" customHeight="false" outlineLevel="0" collapsed="false">
      <c r="B4346" s="633" t="n">
        <v>4345</v>
      </c>
      <c r="C4346" s="0" t="n">
        <v>4123</v>
      </c>
      <c r="D4346" s="0" t="n">
        <v>4151</v>
      </c>
    </row>
    <row r="4347" customFormat="false" ht="13.8" hidden="false" customHeight="false" outlineLevel="0" collapsed="false">
      <c r="B4347" s="633" t="n">
        <v>4346</v>
      </c>
      <c r="C4347" s="0" t="n">
        <v>4124</v>
      </c>
      <c r="D4347" s="0" t="n">
        <v>4152</v>
      </c>
    </row>
    <row r="4348" customFormat="false" ht="13.8" hidden="false" customHeight="false" outlineLevel="0" collapsed="false">
      <c r="B4348" s="633" t="n">
        <v>4347</v>
      </c>
      <c r="C4348" s="0" t="n">
        <v>4125</v>
      </c>
      <c r="D4348" s="0" t="n">
        <v>4153</v>
      </c>
    </row>
    <row r="4349" customFormat="false" ht="13.8" hidden="false" customHeight="false" outlineLevel="0" collapsed="false">
      <c r="B4349" s="633" t="n">
        <v>4348</v>
      </c>
      <c r="C4349" s="0" t="n">
        <v>4126</v>
      </c>
      <c r="D4349" s="0" t="n">
        <v>4154</v>
      </c>
    </row>
    <row r="4350" customFormat="false" ht="13.8" hidden="false" customHeight="false" outlineLevel="0" collapsed="false">
      <c r="B4350" s="633" t="n">
        <v>4349</v>
      </c>
      <c r="C4350" s="0" t="n">
        <v>4127</v>
      </c>
      <c r="D4350" s="0" t="n">
        <v>4155</v>
      </c>
    </row>
    <row r="4351" customFormat="false" ht="13.8" hidden="false" customHeight="false" outlineLevel="0" collapsed="false">
      <c r="B4351" s="633" t="n">
        <v>4350</v>
      </c>
      <c r="C4351" s="0" t="n">
        <v>4128</v>
      </c>
      <c r="D4351" s="0" t="n">
        <v>4156</v>
      </c>
    </row>
    <row r="4352" customFormat="false" ht="13.8" hidden="false" customHeight="false" outlineLevel="0" collapsed="false">
      <c r="B4352" s="633" t="n">
        <v>4351</v>
      </c>
      <c r="C4352" s="0" t="n">
        <v>4129</v>
      </c>
      <c r="D4352" s="0" t="n">
        <v>4157</v>
      </c>
    </row>
    <row r="4353" customFormat="false" ht="13.8" hidden="false" customHeight="false" outlineLevel="0" collapsed="false">
      <c r="B4353" s="633" t="n">
        <v>4352</v>
      </c>
      <c r="C4353" s="0" t="n">
        <v>4130</v>
      </c>
      <c r="D4353" s="0" t="n">
        <v>4158</v>
      </c>
    </row>
    <row r="4354" customFormat="false" ht="13.8" hidden="false" customHeight="false" outlineLevel="0" collapsed="false">
      <c r="B4354" s="633" t="n">
        <v>4353</v>
      </c>
      <c r="C4354" s="0" t="n">
        <v>4131</v>
      </c>
      <c r="D4354" s="0" t="n">
        <v>4159</v>
      </c>
    </row>
    <row r="4355" customFormat="false" ht="13.8" hidden="false" customHeight="false" outlineLevel="0" collapsed="false">
      <c r="B4355" s="633" t="n">
        <v>4354</v>
      </c>
      <c r="C4355" s="0" t="n">
        <v>4132</v>
      </c>
      <c r="D4355" s="0" t="n">
        <v>4160</v>
      </c>
    </row>
    <row r="4356" customFormat="false" ht="13.8" hidden="false" customHeight="false" outlineLevel="0" collapsed="false">
      <c r="B4356" s="633" t="n">
        <v>4355</v>
      </c>
      <c r="C4356" s="0" t="n">
        <v>4133</v>
      </c>
      <c r="D4356" s="0" t="n">
        <v>4161</v>
      </c>
    </row>
    <row r="4357" customFormat="false" ht="13.8" hidden="false" customHeight="false" outlineLevel="0" collapsed="false">
      <c r="B4357" s="633" t="n">
        <v>4356</v>
      </c>
      <c r="C4357" s="0" t="n">
        <v>4134</v>
      </c>
      <c r="D4357" s="0" t="n">
        <v>4162</v>
      </c>
    </row>
    <row r="4358" customFormat="false" ht="13.8" hidden="false" customHeight="false" outlineLevel="0" collapsed="false">
      <c r="B4358" s="633" t="n">
        <v>4357</v>
      </c>
      <c r="C4358" s="0" t="n">
        <v>4135</v>
      </c>
      <c r="D4358" s="0" t="n">
        <v>4163</v>
      </c>
    </row>
    <row r="4359" customFormat="false" ht="13.8" hidden="false" customHeight="false" outlineLevel="0" collapsed="false">
      <c r="B4359" s="633" t="n">
        <v>4358</v>
      </c>
      <c r="C4359" s="0" t="n">
        <v>4136</v>
      </c>
      <c r="D4359" s="0" t="n">
        <v>4164</v>
      </c>
    </row>
    <row r="4360" customFormat="false" ht="13.8" hidden="false" customHeight="false" outlineLevel="0" collapsed="false">
      <c r="B4360" s="633" t="n">
        <v>4359</v>
      </c>
      <c r="C4360" s="0" t="n">
        <v>4137</v>
      </c>
      <c r="D4360" s="0" t="n">
        <v>4165</v>
      </c>
    </row>
    <row r="4361" customFormat="false" ht="13.8" hidden="false" customHeight="false" outlineLevel="0" collapsed="false">
      <c r="B4361" s="633" t="n">
        <v>4360</v>
      </c>
      <c r="C4361" s="0" t="n">
        <v>4138</v>
      </c>
      <c r="D4361" s="0" t="n">
        <v>4166</v>
      </c>
    </row>
    <row r="4362" customFormat="false" ht="13.8" hidden="false" customHeight="false" outlineLevel="0" collapsed="false">
      <c r="B4362" s="633" t="n">
        <v>4361</v>
      </c>
      <c r="C4362" s="0" t="n">
        <v>4139</v>
      </c>
      <c r="D4362" s="0" t="n">
        <v>4167</v>
      </c>
    </row>
    <row r="4363" customFormat="false" ht="13.8" hidden="false" customHeight="false" outlineLevel="0" collapsed="false">
      <c r="B4363" s="633" t="n">
        <v>4362</v>
      </c>
      <c r="C4363" s="0" t="n">
        <v>4140</v>
      </c>
      <c r="D4363" s="0" t="n">
        <v>4168</v>
      </c>
    </row>
    <row r="4364" customFormat="false" ht="13.8" hidden="false" customHeight="false" outlineLevel="0" collapsed="false">
      <c r="B4364" s="633" t="n">
        <v>4363</v>
      </c>
      <c r="C4364" s="0" t="n">
        <v>4141</v>
      </c>
      <c r="D4364" s="0" t="n">
        <v>4169</v>
      </c>
    </row>
    <row r="4365" customFormat="false" ht="13.8" hidden="false" customHeight="false" outlineLevel="0" collapsed="false">
      <c r="B4365" s="633" t="n">
        <v>4364</v>
      </c>
      <c r="C4365" s="0" t="n">
        <v>4142</v>
      </c>
      <c r="D4365" s="0" t="n">
        <v>4170</v>
      </c>
    </row>
    <row r="4366" customFormat="false" ht="13.8" hidden="false" customHeight="false" outlineLevel="0" collapsed="false">
      <c r="B4366" s="633" t="n">
        <v>4365</v>
      </c>
      <c r="C4366" s="0" t="n">
        <v>4143</v>
      </c>
      <c r="D4366" s="0" t="n">
        <v>4171</v>
      </c>
    </row>
    <row r="4367" customFormat="false" ht="13.8" hidden="false" customHeight="false" outlineLevel="0" collapsed="false">
      <c r="B4367" s="633" t="n">
        <v>4366</v>
      </c>
      <c r="C4367" s="0" t="n">
        <v>4144</v>
      </c>
      <c r="D4367" s="0" t="n">
        <v>4172</v>
      </c>
    </row>
    <row r="4368" customFormat="false" ht="13.8" hidden="false" customHeight="false" outlineLevel="0" collapsed="false">
      <c r="B4368" s="633" t="n">
        <v>4367</v>
      </c>
      <c r="C4368" s="0" t="n">
        <v>4145</v>
      </c>
      <c r="D4368" s="0" t="n">
        <v>4173</v>
      </c>
    </row>
    <row r="4369" customFormat="false" ht="13.8" hidden="false" customHeight="false" outlineLevel="0" collapsed="false">
      <c r="B4369" s="633" t="n">
        <v>4368</v>
      </c>
      <c r="C4369" s="0" t="n">
        <v>4146</v>
      </c>
      <c r="D4369" s="0" t="n">
        <v>4174</v>
      </c>
    </row>
    <row r="4370" customFormat="false" ht="13.8" hidden="false" customHeight="false" outlineLevel="0" collapsed="false">
      <c r="B4370" s="633" t="n">
        <v>4369</v>
      </c>
      <c r="C4370" s="0" t="n">
        <v>4147</v>
      </c>
      <c r="D4370" s="0" t="n">
        <v>4175</v>
      </c>
    </row>
    <row r="4371" customFormat="false" ht="13.8" hidden="false" customHeight="false" outlineLevel="0" collapsed="false">
      <c r="B4371" s="633" t="n">
        <v>4370</v>
      </c>
      <c r="C4371" s="0" t="n">
        <v>4148</v>
      </c>
      <c r="D4371" s="0" t="n">
        <v>4176</v>
      </c>
    </row>
    <row r="4372" customFormat="false" ht="13.8" hidden="false" customHeight="false" outlineLevel="0" collapsed="false">
      <c r="B4372" s="633" t="n">
        <v>4371</v>
      </c>
      <c r="C4372" s="0" t="n">
        <v>4149</v>
      </c>
      <c r="D4372" s="0" t="n">
        <v>4177</v>
      </c>
    </row>
    <row r="4373" customFormat="false" ht="13.8" hidden="false" customHeight="false" outlineLevel="0" collapsed="false">
      <c r="B4373" s="633" t="n">
        <v>4372</v>
      </c>
      <c r="C4373" s="0" t="n">
        <v>4150</v>
      </c>
      <c r="D4373" s="0" t="n">
        <v>4178</v>
      </c>
    </row>
    <row r="4374" customFormat="false" ht="13.8" hidden="false" customHeight="false" outlineLevel="0" collapsed="false">
      <c r="B4374" s="633" t="n">
        <v>4373</v>
      </c>
      <c r="C4374" s="0" t="n">
        <v>4151</v>
      </c>
      <c r="D4374" s="0" t="n">
        <v>4179</v>
      </c>
    </row>
    <row r="4375" customFormat="false" ht="13.8" hidden="false" customHeight="false" outlineLevel="0" collapsed="false">
      <c r="B4375" s="633" t="n">
        <v>4374</v>
      </c>
      <c r="C4375" s="0" t="n">
        <v>4152</v>
      </c>
      <c r="D4375" s="0" t="n">
        <v>4180</v>
      </c>
    </row>
    <row r="4376" customFormat="false" ht="13.8" hidden="false" customHeight="false" outlineLevel="0" collapsed="false">
      <c r="B4376" s="633" t="n">
        <v>4375</v>
      </c>
      <c r="C4376" s="0" t="n">
        <v>4153</v>
      </c>
      <c r="D4376" s="0" t="n">
        <v>4181</v>
      </c>
    </row>
    <row r="4377" customFormat="false" ht="13.8" hidden="false" customHeight="false" outlineLevel="0" collapsed="false">
      <c r="B4377" s="633" t="n">
        <v>4376</v>
      </c>
      <c r="C4377" s="0" t="n">
        <v>4154</v>
      </c>
      <c r="D4377" s="0" t="n">
        <v>4182</v>
      </c>
    </row>
    <row r="4378" customFormat="false" ht="13.8" hidden="false" customHeight="false" outlineLevel="0" collapsed="false">
      <c r="B4378" s="633" t="n">
        <v>4377</v>
      </c>
      <c r="C4378" s="0" t="n">
        <v>4155</v>
      </c>
      <c r="D4378" s="0" t="n">
        <v>4183</v>
      </c>
    </row>
    <row r="4379" customFormat="false" ht="13.8" hidden="false" customHeight="false" outlineLevel="0" collapsed="false">
      <c r="B4379" s="633" t="n">
        <v>4378</v>
      </c>
      <c r="C4379" s="0" t="n">
        <v>4156</v>
      </c>
      <c r="D4379" s="0" t="n">
        <v>4184</v>
      </c>
    </row>
    <row r="4380" customFormat="false" ht="13.8" hidden="false" customHeight="false" outlineLevel="0" collapsed="false">
      <c r="B4380" s="633" t="n">
        <v>4379</v>
      </c>
      <c r="C4380" s="0" t="n">
        <v>4157</v>
      </c>
      <c r="D4380" s="0" t="n">
        <v>4185</v>
      </c>
    </row>
    <row r="4381" customFormat="false" ht="13.8" hidden="false" customHeight="false" outlineLevel="0" collapsed="false">
      <c r="B4381" s="633" t="n">
        <v>4380</v>
      </c>
      <c r="C4381" s="0" t="n">
        <v>4158</v>
      </c>
      <c r="D4381" s="0" t="n">
        <v>4186</v>
      </c>
    </row>
    <row r="4382" customFormat="false" ht="13.8" hidden="false" customHeight="false" outlineLevel="0" collapsed="false">
      <c r="B4382" s="633" t="n">
        <v>4381</v>
      </c>
      <c r="C4382" s="0" t="n">
        <v>4159</v>
      </c>
      <c r="D4382" s="0" t="n">
        <v>4187</v>
      </c>
    </row>
    <row r="4383" customFormat="false" ht="13.8" hidden="false" customHeight="false" outlineLevel="0" collapsed="false">
      <c r="B4383" s="633" t="n">
        <v>4382</v>
      </c>
      <c r="C4383" s="0" t="n">
        <v>4160</v>
      </c>
      <c r="D4383" s="0" t="n">
        <v>4188</v>
      </c>
    </row>
    <row r="4384" customFormat="false" ht="13.8" hidden="false" customHeight="false" outlineLevel="0" collapsed="false">
      <c r="B4384" s="633" t="n">
        <v>4383</v>
      </c>
      <c r="C4384" s="0" t="n">
        <v>4161</v>
      </c>
      <c r="D4384" s="0" t="n">
        <v>4189</v>
      </c>
    </row>
    <row r="4385" customFormat="false" ht="13.8" hidden="false" customHeight="false" outlineLevel="0" collapsed="false">
      <c r="B4385" s="633" t="n">
        <v>4384</v>
      </c>
      <c r="C4385" s="0" t="n">
        <v>4162</v>
      </c>
      <c r="D4385" s="0" t="n">
        <v>4190</v>
      </c>
    </row>
    <row r="4386" customFormat="false" ht="13.8" hidden="false" customHeight="false" outlineLevel="0" collapsed="false">
      <c r="B4386" s="633" t="n">
        <v>4385</v>
      </c>
      <c r="C4386" s="0" t="n">
        <v>4163</v>
      </c>
      <c r="D4386" s="0" t="n">
        <v>4191</v>
      </c>
    </row>
    <row r="4387" customFormat="false" ht="13.8" hidden="false" customHeight="false" outlineLevel="0" collapsed="false">
      <c r="B4387" s="633" t="n">
        <v>4386</v>
      </c>
      <c r="C4387" s="0" t="n">
        <v>4164</v>
      </c>
      <c r="D4387" s="0" t="n">
        <v>4192</v>
      </c>
    </row>
    <row r="4388" customFormat="false" ht="13.8" hidden="false" customHeight="false" outlineLevel="0" collapsed="false">
      <c r="B4388" s="633" t="n">
        <v>4387</v>
      </c>
      <c r="C4388" s="0" t="n">
        <v>4165</v>
      </c>
      <c r="D4388" s="0" t="n">
        <v>4193</v>
      </c>
    </row>
    <row r="4389" customFormat="false" ht="13.8" hidden="false" customHeight="false" outlineLevel="0" collapsed="false">
      <c r="B4389" s="633" t="n">
        <v>4388</v>
      </c>
      <c r="C4389" s="0" t="n">
        <v>4166</v>
      </c>
      <c r="D4389" s="0" t="n">
        <v>4194</v>
      </c>
    </row>
    <row r="4390" customFormat="false" ht="13.8" hidden="false" customHeight="false" outlineLevel="0" collapsed="false">
      <c r="B4390" s="633" t="n">
        <v>4389</v>
      </c>
      <c r="C4390" s="0" t="n">
        <v>4167</v>
      </c>
      <c r="D4390" s="0" t="n">
        <v>4195</v>
      </c>
    </row>
    <row r="4391" customFormat="false" ht="13.8" hidden="false" customHeight="false" outlineLevel="0" collapsed="false">
      <c r="B4391" s="633" t="n">
        <v>4390</v>
      </c>
      <c r="C4391" s="0" t="n">
        <v>4168</v>
      </c>
      <c r="D4391" s="0" t="n">
        <v>4196</v>
      </c>
    </row>
    <row r="4392" customFormat="false" ht="13.8" hidden="false" customHeight="false" outlineLevel="0" collapsed="false">
      <c r="B4392" s="633" t="n">
        <v>4391</v>
      </c>
      <c r="C4392" s="0" t="n">
        <v>4169</v>
      </c>
      <c r="D4392" s="0" t="n">
        <v>4197</v>
      </c>
    </row>
    <row r="4393" customFormat="false" ht="13.8" hidden="false" customHeight="false" outlineLevel="0" collapsed="false">
      <c r="B4393" s="633" t="n">
        <v>4392</v>
      </c>
      <c r="C4393" s="0" t="n">
        <v>4170</v>
      </c>
      <c r="D4393" s="0" t="n">
        <v>4198</v>
      </c>
    </row>
    <row r="4394" customFormat="false" ht="13.8" hidden="false" customHeight="false" outlineLevel="0" collapsed="false">
      <c r="B4394" s="633" t="n">
        <v>4393</v>
      </c>
      <c r="C4394" s="0" t="n">
        <v>4171</v>
      </c>
      <c r="D4394" s="0" t="n">
        <v>4199</v>
      </c>
    </row>
    <row r="4395" customFormat="false" ht="13.8" hidden="false" customHeight="false" outlineLevel="0" collapsed="false">
      <c r="B4395" s="633" t="n">
        <v>4394</v>
      </c>
      <c r="C4395" s="0" t="n">
        <v>4172</v>
      </c>
      <c r="D4395" s="0" t="n">
        <v>4200</v>
      </c>
    </row>
    <row r="4396" customFormat="false" ht="13.8" hidden="false" customHeight="false" outlineLevel="0" collapsed="false">
      <c r="B4396" s="633" t="n">
        <v>4395</v>
      </c>
      <c r="C4396" s="0" t="n">
        <v>4173</v>
      </c>
      <c r="D4396" s="0" t="n">
        <v>4201</v>
      </c>
    </row>
    <row r="4397" customFormat="false" ht="13.8" hidden="false" customHeight="false" outlineLevel="0" collapsed="false">
      <c r="B4397" s="633" t="n">
        <v>4396</v>
      </c>
      <c r="C4397" s="0" t="n">
        <v>4174</v>
      </c>
      <c r="D4397" s="0" t="n">
        <v>4202</v>
      </c>
    </row>
    <row r="4398" customFormat="false" ht="13.8" hidden="false" customHeight="false" outlineLevel="0" collapsed="false">
      <c r="B4398" s="633" t="n">
        <v>4397</v>
      </c>
      <c r="C4398" s="0" t="n">
        <v>4175</v>
      </c>
      <c r="D4398" s="0" t="n">
        <v>4203</v>
      </c>
    </row>
    <row r="4399" customFormat="false" ht="13.8" hidden="false" customHeight="false" outlineLevel="0" collapsed="false">
      <c r="B4399" s="633" t="n">
        <v>4398</v>
      </c>
      <c r="C4399" s="0" t="n">
        <v>4176</v>
      </c>
      <c r="D4399" s="0" t="n">
        <v>4204</v>
      </c>
    </row>
    <row r="4400" customFormat="false" ht="13.8" hidden="false" customHeight="false" outlineLevel="0" collapsed="false">
      <c r="B4400" s="633" t="n">
        <v>4399</v>
      </c>
      <c r="C4400" s="0" t="n">
        <v>4177</v>
      </c>
      <c r="D4400" s="0" t="n">
        <v>4205</v>
      </c>
    </row>
    <row r="4401" customFormat="false" ht="13.8" hidden="false" customHeight="false" outlineLevel="0" collapsed="false">
      <c r="B4401" s="633" t="n">
        <v>4400</v>
      </c>
      <c r="C4401" s="0" t="n">
        <v>4178</v>
      </c>
      <c r="D4401" s="0" t="n">
        <v>4206</v>
      </c>
    </row>
    <row r="4402" customFormat="false" ht="13.8" hidden="false" customHeight="false" outlineLevel="0" collapsed="false">
      <c r="B4402" s="633" t="n">
        <v>4401</v>
      </c>
      <c r="C4402" s="0" t="n">
        <v>4179</v>
      </c>
      <c r="D4402" s="0" t="n">
        <v>4207</v>
      </c>
    </row>
    <row r="4403" customFormat="false" ht="13.8" hidden="false" customHeight="false" outlineLevel="0" collapsed="false">
      <c r="B4403" s="633" t="n">
        <v>4402</v>
      </c>
      <c r="C4403" s="0" t="n">
        <v>4180</v>
      </c>
      <c r="D4403" s="0" t="n">
        <v>4208</v>
      </c>
    </row>
    <row r="4404" customFormat="false" ht="13.8" hidden="false" customHeight="false" outlineLevel="0" collapsed="false">
      <c r="B4404" s="633" t="n">
        <v>4403</v>
      </c>
      <c r="C4404" s="0" t="n">
        <v>4181</v>
      </c>
      <c r="D4404" s="0" t="n">
        <v>4209</v>
      </c>
    </row>
    <row r="4405" customFormat="false" ht="13.8" hidden="false" customHeight="false" outlineLevel="0" collapsed="false">
      <c r="B4405" s="633" t="n">
        <v>4404</v>
      </c>
      <c r="C4405" s="0" t="n">
        <v>4182</v>
      </c>
      <c r="D4405" s="0" t="n">
        <v>4210</v>
      </c>
    </row>
    <row r="4406" customFormat="false" ht="13.8" hidden="false" customHeight="false" outlineLevel="0" collapsed="false">
      <c r="B4406" s="633" t="n">
        <v>4405</v>
      </c>
      <c r="C4406" s="0" t="n">
        <v>4183</v>
      </c>
      <c r="D4406" s="0" t="n">
        <v>4211</v>
      </c>
    </row>
    <row r="4407" customFormat="false" ht="13.8" hidden="false" customHeight="false" outlineLevel="0" collapsed="false">
      <c r="B4407" s="633" t="n">
        <v>4406</v>
      </c>
      <c r="C4407" s="0" t="n">
        <v>4184</v>
      </c>
      <c r="D4407" s="0" t="n">
        <v>4212</v>
      </c>
    </row>
    <row r="4408" customFormat="false" ht="13.8" hidden="false" customHeight="false" outlineLevel="0" collapsed="false">
      <c r="B4408" s="633" t="n">
        <v>4407</v>
      </c>
      <c r="C4408" s="0" t="n">
        <v>4185</v>
      </c>
      <c r="D4408" s="0" t="n">
        <v>4213</v>
      </c>
    </row>
    <row r="4409" customFormat="false" ht="13.8" hidden="false" customHeight="false" outlineLevel="0" collapsed="false">
      <c r="B4409" s="633" t="n">
        <v>4408</v>
      </c>
      <c r="C4409" s="0" t="n">
        <v>4186</v>
      </c>
      <c r="D4409" s="0" t="n">
        <v>4214</v>
      </c>
    </row>
    <row r="4410" customFormat="false" ht="13.8" hidden="false" customHeight="false" outlineLevel="0" collapsed="false">
      <c r="B4410" s="633" t="n">
        <v>4409</v>
      </c>
      <c r="C4410" s="0" t="n">
        <v>4187</v>
      </c>
      <c r="D4410" s="0" t="n">
        <v>4215</v>
      </c>
    </row>
    <row r="4411" customFormat="false" ht="13.8" hidden="false" customHeight="false" outlineLevel="0" collapsed="false">
      <c r="B4411" s="633" t="n">
        <v>4410</v>
      </c>
      <c r="C4411" s="0" t="n">
        <v>4188</v>
      </c>
      <c r="D4411" s="0" t="n">
        <v>4216</v>
      </c>
    </row>
    <row r="4412" customFormat="false" ht="13.8" hidden="false" customHeight="false" outlineLevel="0" collapsed="false">
      <c r="B4412" s="633" t="n">
        <v>4411</v>
      </c>
      <c r="C4412" s="0" t="n">
        <v>4189</v>
      </c>
      <c r="D4412" s="0" t="n">
        <v>4217</v>
      </c>
    </row>
    <row r="4413" customFormat="false" ht="13.8" hidden="false" customHeight="false" outlineLevel="0" collapsed="false">
      <c r="B4413" s="633" t="n">
        <v>4412</v>
      </c>
      <c r="C4413" s="0" t="n">
        <v>4190</v>
      </c>
      <c r="D4413" s="0" t="n">
        <v>4218</v>
      </c>
    </row>
    <row r="4414" customFormat="false" ht="13.8" hidden="false" customHeight="false" outlineLevel="0" collapsed="false">
      <c r="B4414" s="633" t="n">
        <v>4413</v>
      </c>
      <c r="C4414" s="0" t="n">
        <v>4191</v>
      </c>
      <c r="D4414" s="0" t="n">
        <v>4219</v>
      </c>
    </row>
    <row r="4415" customFormat="false" ht="13.8" hidden="false" customHeight="false" outlineLevel="0" collapsed="false">
      <c r="B4415" s="633" t="n">
        <v>4414</v>
      </c>
      <c r="C4415" s="0" t="n">
        <v>4192</v>
      </c>
      <c r="D4415" s="0" t="n">
        <v>4220</v>
      </c>
    </row>
    <row r="4416" customFormat="false" ht="13.8" hidden="false" customHeight="false" outlineLevel="0" collapsed="false">
      <c r="B4416" s="633" t="n">
        <v>4415</v>
      </c>
      <c r="C4416" s="0" t="n">
        <v>4193</v>
      </c>
      <c r="D4416" s="0" t="n">
        <v>4221</v>
      </c>
    </row>
    <row r="4417" customFormat="false" ht="13.8" hidden="false" customHeight="false" outlineLevel="0" collapsed="false">
      <c r="B4417" s="633" t="n">
        <v>4416</v>
      </c>
      <c r="C4417" s="0" t="n">
        <v>4194</v>
      </c>
      <c r="D4417" s="0" t="n">
        <v>4222</v>
      </c>
    </row>
    <row r="4418" customFormat="false" ht="13.8" hidden="false" customHeight="false" outlineLevel="0" collapsed="false">
      <c r="B4418" s="633" t="n">
        <v>4417</v>
      </c>
      <c r="C4418" s="0" t="n">
        <v>4195</v>
      </c>
      <c r="D4418" s="0" t="n">
        <v>4223</v>
      </c>
    </row>
    <row r="4419" customFormat="false" ht="13.8" hidden="false" customHeight="false" outlineLevel="0" collapsed="false">
      <c r="B4419" s="633" t="n">
        <v>4418</v>
      </c>
      <c r="C4419" s="0" t="n">
        <v>4196</v>
      </c>
      <c r="D4419" s="0" t="n">
        <v>4224</v>
      </c>
    </row>
    <row r="4420" customFormat="false" ht="13.8" hidden="false" customHeight="false" outlineLevel="0" collapsed="false">
      <c r="B4420" s="633" t="n">
        <v>4419</v>
      </c>
      <c r="C4420" s="0" t="n">
        <v>4197</v>
      </c>
      <c r="D4420" s="0" t="n">
        <v>4225</v>
      </c>
    </row>
    <row r="4421" customFormat="false" ht="13.8" hidden="false" customHeight="false" outlineLevel="0" collapsed="false">
      <c r="B4421" s="633" t="n">
        <v>4420</v>
      </c>
      <c r="C4421" s="0" t="n">
        <v>4198</v>
      </c>
      <c r="D4421" s="0" t="n">
        <v>4226</v>
      </c>
    </row>
    <row r="4422" customFormat="false" ht="13.8" hidden="false" customHeight="false" outlineLevel="0" collapsed="false">
      <c r="B4422" s="633" t="n">
        <v>4421</v>
      </c>
      <c r="C4422" s="0" t="n">
        <v>4199</v>
      </c>
      <c r="D4422" s="0" t="n">
        <v>4227</v>
      </c>
    </row>
    <row r="4423" customFormat="false" ht="13.8" hidden="false" customHeight="false" outlineLevel="0" collapsed="false">
      <c r="B4423" s="633" t="n">
        <v>4422</v>
      </c>
      <c r="C4423" s="0" t="n">
        <v>4200</v>
      </c>
      <c r="D4423" s="0" t="n">
        <v>4228</v>
      </c>
    </row>
    <row r="4424" customFormat="false" ht="13.8" hidden="false" customHeight="false" outlineLevel="0" collapsed="false">
      <c r="B4424" s="633" t="n">
        <v>4423</v>
      </c>
      <c r="C4424" s="0" t="n">
        <v>4201</v>
      </c>
      <c r="D4424" s="0" t="n">
        <v>4229</v>
      </c>
    </row>
    <row r="4425" customFormat="false" ht="13.8" hidden="false" customHeight="false" outlineLevel="0" collapsed="false">
      <c r="B4425" s="633" t="n">
        <v>4424</v>
      </c>
      <c r="C4425" s="0" t="n">
        <v>4202</v>
      </c>
      <c r="D4425" s="0" t="n">
        <v>4230</v>
      </c>
    </row>
    <row r="4426" customFormat="false" ht="13.8" hidden="false" customHeight="false" outlineLevel="0" collapsed="false">
      <c r="B4426" s="633" t="n">
        <v>4425</v>
      </c>
      <c r="C4426" s="0" t="n">
        <v>4203</v>
      </c>
      <c r="D4426" s="0" t="n">
        <v>4231</v>
      </c>
    </row>
    <row r="4427" customFormat="false" ht="13.8" hidden="false" customHeight="false" outlineLevel="0" collapsed="false">
      <c r="B4427" s="633" t="n">
        <v>4426</v>
      </c>
      <c r="C4427" s="0" t="n">
        <v>4204</v>
      </c>
      <c r="D4427" s="0" t="n">
        <v>4232</v>
      </c>
    </row>
    <row r="4428" customFormat="false" ht="13.8" hidden="false" customHeight="false" outlineLevel="0" collapsed="false">
      <c r="B4428" s="633" t="n">
        <v>4427</v>
      </c>
      <c r="C4428" s="0" t="n">
        <v>4205</v>
      </c>
      <c r="D4428" s="0" t="n">
        <v>4233</v>
      </c>
    </row>
    <row r="4429" customFormat="false" ht="13.8" hidden="false" customHeight="false" outlineLevel="0" collapsed="false">
      <c r="B4429" s="633" t="n">
        <v>4428</v>
      </c>
      <c r="C4429" s="0" t="n">
        <v>4206</v>
      </c>
      <c r="D4429" s="0" t="n">
        <v>4234</v>
      </c>
    </row>
    <row r="4430" customFormat="false" ht="13.8" hidden="false" customHeight="false" outlineLevel="0" collapsed="false">
      <c r="B4430" s="633" t="n">
        <v>4429</v>
      </c>
      <c r="C4430" s="0" t="n">
        <v>4207</v>
      </c>
      <c r="D4430" s="0" t="n">
        <v>4235</v>
      </c>
    </row>
    <row r="4431" customFormat="false" ht="13.8" hidden="false" customHeight="false" outlineLevel="0" collapsed="false">
      <c r="B4431" s="633" t="n">
        <v>4430</v>
      </c>
      <c r="C4431" s="0" t="n">
        <v>4208</v>
      </c>
      <c r="D4431" s="0" t="n">
        <v>4236</v>
      </c>
    </row>
    <row r="4432" customFormat="false" ht="13.8" hidden="false" customHeight="false" outlineLevel="0" collapsed="false">
      <c r="B4432" s="633" t="n">
        <v>4431</v>
      </c>
      <c r="C4432" s="0" t="n">
        <v>4209</v>
      </c>
      <c r="D4432" s="0" t="n">
        <v>4237</v>
      </c>
    </row>
    <row r="4433" customFormat="false" ht="13.8" hidden="false" customHeight="false" outlineLevel="0" collapsed="false">
      <c r="B4433" s="633" t="n">
        <v>4432</v>
      </c>
      <c r="C4433" s="0" t="n">
        <v>4210</v>
      </c>
      <c r="D4433" s="0" t="n">
        <v>4238</v>
      </c>
    </row>
    <row r="4434" customFormat="false" ht="13.8" hidden="false" customHeight="false" outlineLevel="0" collapsed="false">
      <c r="B4434" s="633" t="n">
        <v>4433</v>
      </c>
      <c r="C4434" s="0" t="n">
        <v>4211</v>
      </c>
      <c r="D4434" s="0" t="n">
        <v>4239</v>
      </c>
    </row>
    <row r="4435" customFormat="false" ht="13.8" hidden="false" customHeight="false" outlineLevel="0" collapsed="false">
      <c r="B4435" s="633" t="n">
        <v>4434</v>
      </c>
      <c r="C4435" s="0" t="n">
        <v>4212</v>
      </c>
      <c r="D4435" s="0" t="n">
        <v>4240</v>
      </c>
    </row>
    <row r="4436" customFormat="false" ht="13.8" hidden="false" customHeight="false" outlineLevel="0" collapsed="false">
      <c r="B4436" s="633" t="n">
        <v>4435</v>
      </c>
      <c r="C4436" s="0" t="n">
        <v>4213</v>
      </c>
      <c r="D4436" s="0" t="n">
        <v>4241</v>
      </c>
    </row>
    <row r="4437" customFormat="false" ht="13.8" hidden="false" customHeight="false" outlineLevel="0" collapsed="false">
      <c r="B4437" s="633" t="n">
        <v>4436</v>
      </c>
      <c r="C4437" s="0" t="n">
        <v>4214</v>
      </c>
      <c r="D4437" s="0" t="n">
        <v>4242</v>
      </c>
    </row>
    <row r="4438" customFormat="false" ht="13.8" hidden="false" customHeight="false" outlineLevel="0" collapsed="false">
      <c r="B4438" s="633" t="n">
        <v>4437</v>
      </c>
      <c r="C4438" s="0" t="n">
        <v>4215</v>
      </c>
      <c r="D4438" s="0" t="n">
        <v>4243</v>
      </c>
    </row>
    <row r="4439" customFormat="false" ht="13.8" hidden="false" customHeight="false" outlineLevel="0" collapsed="false">
      <c r="B4439" s="633" t="n">
        <v>4438</v>
      </c>
      <c r="C4439" s="0" t="n">
        <v>4216</v>
      </c>
      <c r="D4439" s="0" t="n">
        <v>4244</v>
      </c>
    </row>
    <row r="4440" customFormat="false" ht="13.8" hidden="false" customHeight="false" outlineLevel="0" collapsed="false">
      <c r="B4440" s="633" t="n">
        <v>4439</v>
      </c>
      <c r="C4440" s="0" t="n">
        <v>4217</v>
      </c>
      <c r="D4440" s="0" t="n">
        <v>4245</v>
      </c>
    </row>
    <row r="4441" customFormat="false" ht="13.8" hidden="false" customHeight="false" outlineLevel="0" collapsed="false">
      <c r="B4441" s="633" t="n">
        <v>4440</v>
      </c>
      <c r="C4441" s="0" t="n">
        <v>4218</v>
      </c>
      <c r="D4441" s="0" t="n">
        <v>4246</v>
      </c>
    </row>
    <row r="4442" customFormat="false" ht="13.8" hidden="false" customHeight="false" outlineLevel="0" collapsed="false">
      <c r="B4442" s="633" t="n">
        <v>4441</v>
      </c>
      <c r="C4442" s="0" t="n">
        <v>4219</v>
      </c>
      <c r="D4442" s="0" t="n">
        <v>4247</v>
      </c>
    </row>
    <row r="4443" customFormat="false" ht="13.8" hidden="false" customHeight="false" outlineLevel="0" collapsed="false">
      <c r="B4443" s="633" t="n">
        <v>4442</v>
      </c>
      <c r="C4443" s="0" t="n">
        <v>4220</v>
      </c>
      <c r="D4443" s="0" t="n">
        <v>4248</v>
      </c>
    </row>
    <row r="4444" customFormat="false" ht="13.8" hidden="false" customHeight="false" outlineLevel="0" collapsed="false">
      <c r="B4444" s="633" t="n">
        <v>4443</v>
      </c>
      <c r="C4444" s="0" t="n">
        <v>4221</v>
      </c>
      <c r="D4444" s="0" t="n">
        <v>4249</v>
      </c>
    </row>
    <row r="4445" customFormat="false" ht="13.8" hidden="false" customHeight="false" outlineLevel="0" collapsed="false">
      <c r="B4445" s="633" t="n">
        <v>4444</v>
      </c>
      <c r="C4445" s="0" t="n">
        <v>4222</v>
      </c>
      <c r="D4445" s="0" t="n">
        <v>4250</v>
      </c>
    </row>
    <row r="4446" customFormat="false" ht="13.8" hidden="false" customHeight="false" outlineLevel="0" collapsed="false">
      <c r="B4446" s="633" t="n">
        <v>4445</v>
      </c>
      <c r="C4446" s="0" t="n">
        <v>4223</v>
      </c>
      <c r="D4446" s="0" t="n">
        <v>4251</v>
      </c>
    </row>
    <row r="4447" customFormat="false" ht="13.8" hidden="false" customHeight="false" outlineLevel="0" collapsed="false">
      <c r="B4447" s="633" t="n">
        <v>4446</v>
      </c>
      <c r="C4447" s="0" t="n">
        <v>4224</v>
      </c>
      <c r="D4447" s="0" t="n">
        <v>4252</v>
      </c>
    </row>
    <row r="4448" customFormat="false" ht="13.8" hidden="false" customHeight="false" outlineLevel="0" collapsed="false">
      <c r="B4448" s="633" t="n">
        <v>4447</v>
      </c>
      <c r="C4448" s="0" t="n">
        <v>4225</v>
      </c>
      <c r="D4448" s="0" t="n">
        <v>4253</v>
      </c>
    </row>
    <row r="4449" customFormat="false" ht="13.8" hidden="false" customHeight="false" outlineLevel="0" collapsed="false">
      <c r="B4449" s="633" t="n">
        <v>4448</v>
      </c>
      <c r="C4449" s="0" t="n">
        <v>4226</v>
      </c>
      <c r="D4449" s="0" t="n">
        <v>4254</v>
      </c>
    </row>
    <row r="4450" customFormat="false" ht="13.8" hidden="false" customHeight="false" outlineLevel="0" collapsed="false">
      <c r="B4450" s="633" t="n">
        <v>4449</v>
      </c>
      <c r="C4450" s="0" t="n">
        <v>4227</v>
      </c>
      <c r="D4450" s="0" t="n">
        <v>4255</v>
      </c>
    </row>
    <row r="4451" customFormat="false" ht="13.8" hidden="false" customHeight="false" outlineLevel="0" collapsed="false">
      <c r="B4451" s="633" t="n">
        <v>4450</v>
      </c>
      <c r="C4451" s="0" t="n">
        <v>4228</v>
      </c>
      <c r="D4451" s="0" t="n">
        <v>4256</v>
      </c>
    </row>
    <row r="4452" customFormat="false" ht="13.8" hidden="false" customHeight="false" outlineLevel="0" collapsed="false">
      <c r="B4452" s="633" t="n">
        <v>4451</v>
      </c>
      <c r="C4452" s="0" t="n">
        <v>4229</v>
      </c>
      <c r="D4452" s="0" t="n">
        <v>4257</v>
      </c>
    </row>
    <row r="4453" customFormat="false" ht="13.8" hidden="false" customHeight="false" outlineLevel="0" collapsed="false">
      <c r="B4453" s="633" t="n">
        <v>4452</v>
      </c>
      <c r="C4453" s="0" t="n">
        <v>4230</v>
      </c>
      <c r="D4453" s="0" t="n">
        <v>4258</v>
      </c>
    </row>
    <row r="4454" customFormat="false" ht="13.8" hidden="false" customHeight="false" outlineLevel="0" collapsed="false">
      <c r="B4454" s="633" t="n">
        <v>4453</v>
      </c>
      <c r="C4454" s="0" t="n">
        <v>4231</v>
      </c>
      <c r="D4454" s="0" t="n">
        <v>4259</v>
      </c>
    </row>
    <row r="4455" customFormat="false" ht="13.8" hidden="false" customHeight="false" outlineLevel="0" collapsed="false">
      <c r="B4455" s="633" t="n">
        <v>4454</v>
      </c>
      <c r="C4455" s="0" t="n">
        <v>4232</v>
      </c>
      <c r="D4455" s="0" t="n">
        <v>4260</v>
      </c>
    </row>
    <row r="4456" customFormat="false" ht="13.8" hidden="false" customHeight="false" outlineLevel="0" collapsed="false">
      <c r="B4456" s="633" t="n">
        <v>4455</v>
      </c>
      <c r="C4456" s="0" t="n">
        <v>4233</v>
      </c>
      <c r="D4456" s="0" t="n">
        <v>4261</v>
      </c>
    </row>
    <row r="4457" customFormat="false" ht="13.8" hidden="false" customHeight="false" outlineLevel="0" collapsed="false">
      <c r="B4457" s="633" t="n">
        <v>4456</v>
      </c>
      <c r="C4457" s="0" t="n">
        <v>4234</v>
      </c>
      <c r="D4457" s="0" t="n">
        <v>4262</v>
      </c>
    </row>
    <row r="4458" customFormat="false" ht="13.8" hidden="false" customHeight="false" outlineLevel="0" collapsed="false">
      <c r="B4458" s="633" t="n">
        <v>4457</v>
      </c>
      <c r="C4458" s="0" t="n">
        <v>4235</v>
      </c>
      <c r="D4458" s="0" t="n">
        <v>4263</v>
      </c>
    </row>
    <row r="4459" customFormat="false" ht="13.8" hidden="false" customHeight="false" outlineLevel="0" collapsed="false">
      <c r="B4459" s="633" t="n">
        <v>4458</v>
      </c>
      <c r="C4459" s="0" t="n">
        <v>4236</v>
      </c>
      <c r="D4459" s="0" t="n">
        <v>4264</v>
      </c>
    </row>
    <row r="4460" customFormat="false" ht="13.8" hidden="false" customHeight="false" outlineLevel="0" collapsed="false">
      <c r="B4460" s="633" t="n">
        <v>4459</v>
      </c>
      <c r="C4460" s="0" t="n">
        <v>4237</v>
      </c>
      <c r="D4460" s="0" t="n">
        <v>4265</v>
      </c>
    </row>
    <row r="4461" customFormat="false" ht="13.8" hidden="false" customHeight="false" outlineLevel="0" collapsed="false">
      <c r="B4461" s="633" t="n">
        <v>4460</v>
      </c>
      <c r="C4461" s="0" t="n">
        <v>4238</v>
      </c>
      <c r="D4461" s="0" t="n">
        <v>4266</v>
      </c>
    </row>
    <row r="4462" customFormat="false" ht="13.8" hidden="false" customHeight="false" outlineLevel="0" collapsed="false">
      <c r="B4462" s="633" t="n">
        <v>4461</v>
      </c>
      <c r="C4462" s="0" t="n">
        <v>4239</v>
      </c>
      <c r="D4462" s="0" t="n">
        <v>4267</v>
      </c>
    </row>
    <row r="4463" customFormat="false" ht="13.8" hidden="false" customHeight="false" outlineLevel="0" collapsed="false">
      <c r="B4463" s="633" t="n">
        <v>4462</v>
      </c>
      <c r="C4463" s="0" t="n">
        <v>4240</v>
      </c>
      <c r="D4463" s="0" t="n">
        <v>4268</v>
      </c>
    </row>
    <row r="4464" customFormat="false" ht="13.8" hidden="false" customHeight="false" outlineLevel="0" collapsed="false">
      <c r="B4464" s="633" t="n">
        <v>4463</v>
      </c>
      <c r="C4464" s="0" t="n">
        <v>4241</v>
      </c>
      <c r="D4464" s="0" t="n">
        <v>4269</v>
      </c>
    </row>
    <row r="4465" customFormat="false" ht="13.8" hidden="false" customHeight="false" outlineLevel="0" collapsed="false">
      <c r="B4465" s="633" t="n">
        <v>4464</v>
      </c>
      <c r="C4465" s="0" t="n">
        <v>4242</v>
      </c>
      <c r="D4465" s="0" t="n">
        <v>4270</v>
      </c>
    </row>
    <row r="4466" customFormat="false" ht="13.8" hidden="false" customHeight="false" outlineLevel="0" collapsed="false">
      <c r="B4466" s="633" t="n">
        <v>4465</v>
      </c>
      <c r="C4466" s="0" t="n">
        <v>4243</v>
      </c>
      <c r="D4466" s="0" t="n">
        <v>4271</v>
      </c>
    </row>
    <row r="4467" customFormat="false" ht="13.8" hidden="false" customHeight="false" outlineLevel="0" collapsed="false">
      <c r="B4467" s="633" t="n">
        <v>4466</v>
      </c>
      <c r="C4467" s="0" t="n">
        <v>4244</v>
      </c>
      <c r="D4467" s="0" t="n">
        <v>4272</v>
      </c>
    </row>
    <row r="4468" customFormat="false" ht="13.8" hidden="false" customHeight="false" outlineLevel="0" collapsed="false">
      <c r="B4468" s="633" t="n">
        <v>4467</v>
      </c>
      <c r="C4468" s="0" t="n">
        <v>4245</v>
      </c>
      <c r="D4468" s="0" t="n">
        <v>4273</v>
      </c>
    </row>
    <row r="4469" customFormat="false" ht="13.8" hidden="false" customHeight="false" outlineLevel="0" collapsed="false">
      <c r="B4469" s="633" t="n">
        <v>4468</v>
      </c>
      <c r="C4469" s="0" t="n">
        <v>4246</v>
      </c>
      <c r="D4469" s="0" t="n">
        <v>4274</v>
      </c>
    </row>
    <row r="4470" customFormat="false" ht="13.8" hidden="false" customHeight="false" outlineLevel="0" collapsed="false">
      <c r="B4470" s="633" t="n">
        <v>4469</v>
      </c>
      <c r="C4470" s="0" t="n">
        <v>4247</v>
      </c>
      <c r="D4470" s="0" t="n">
        <v>4275</v>
      </c>
    </row>
    <row r="4471" customFormat="false" ht="13.8" hidden="false" customHeight="false" outlineLevel="0" collapsed="false">
      <c r="B4471" s="633" t="n">
        <v>4470</v>
      </c>
      <c r="C4471" s="0" t="n">
        <v>4248</v>
      </c>
      <c r="D4471" s="0" t="n">
        <v>4276</v>
      </c>
    </row>
    <row r="4472" customFormat="false" ht="13.8" hidden="false" customHeight="false" outlineLevel="0" collapsed="false">
      <c r="B4472" s="633" t="n">
        <v>4471</v>
      </c>
      <c r="C4472" s="0" t="n">
        <v>4249</v>
      </c>
      <c r="D4472" s="0" t="n">
        <v>4277</v>
      </c>
    </row>
    <row r="4473" customFormat="false" ht="13.8" hidden="false" customHeight="false" outlineLevel="0" collapsed="false">
      <c r="B4473" s="633" t="n">
        <v>4472</v>
      </c>
      <c r="C4473" s="0" t="n">
        <v>4250</v>
      </c>
      <c r="D4473" s="0" t="n">
        <v>4278</v>
      </c>
    </row>
    <row r="4474" customFormat="false" ht="13.8" hidden="false" customHeight="false" outlineLevel="0" collapsed="false">
      <c r="B4474" s="633" t="n">
        <v>4473</v>
      </c>
      <c r="C4474" s="0" t="n">
        <v>4251</v>
      </c>
      <c r="D4474" s="0" t="n">
        <v>4279</v>
      </c>
    </row>
    <row r="4475" customFormat="false" ht="13.8" hidden="false" customHeight="false" outlineLevel="0" collapsed="false">
      <c r="B4475" s="633" t="n">
        <v>4474</v>
      </c>
      <c r="C4475" s="0" t="n">
        <v>4252</v>
      </c>
      <c r="D4475" s="0" t="n">
        <v>4280</v>
      </c>
    </row>
    <row r="4476" customFormat="false" ht="13.8" hidden="false" customHeight="false" outlineLevel="0" collapsed="false">
      <c r="B4476" s="633" t="n">
        <v>4475</v>
      </c>
      <c r="C4476" s="0" t="n">
        <v>4253</v>
      </c>
      <c r="D4476" s="0" t="n">
        <v>4281</v>
      </c>
    </row>
    <row r="4477" customFormat="false" ht="13.8" hidden="false" customHeight="false" outlineLevel="0" collapsed="false">
      <c r="B4477" s="633" t="n">
        <v>4476</v>
      </c>
      <c r="C4477" s="0" t="n">
        <v>4254</v>
      </c>
      <c r="D4477" s="0" t="n">
        <v>4282</v>
      </c>
    </row>
    <row r="4478" customFormat="false" ht="13.8" hidden="false" customHeight="false" outlineLevel="0" collapsed="false">
      <c r="B4478" s="633" t="n">
        <v>4477</v>
      </c>
      <c r="C4478" s="0" t="n">
        <v>4255</v>
      </c>
      <c r="D4478" s="0" t="n">
        <v>4283</v>
      </c>
    </row>
    <row r="4479" customFormat="false" ht="13.8" hidden="false" customHeight="false" outlineLevel="0" collapsed="false">
      <c r="B4479" s="633" t="n">
        <v>4478</v>
      </c>
      <c r="C4479" s="0" t="n">
        <v>4256</v>
      </c>
      <c r="D4479" s="0" t="n">
        <v>4284</v>
      </c>
    </row>
    <row r="4480" customFormat="false" ht="13.8" hidden="false" customHeight="false" outlineLevel="0" collapsed="false">
      <c r="B4480" s="633" t="n">
        <v>4479</v>
      </c>
      <c r="C4480" s="0" t="n">
        <v>4257</v>
      </c>
      <c r="D4480" s="0" t="n">
        <v>4285</v>
      </c>
    </row>
    <row r="4481" customFormat="false" ht="13.8" hidden="false" customHeight="false" outlineLevel="0" collapsed="false">
      <c r="B4481" s="633" t="n">
        <v>4480</v>
      </c>
      <c r="C4481" s="0" t="n">
        <v>4258</v>
      </c>
      <c r="D4481" s="0" t="n">
        <v>4286</v>
      </c>
    </row>
    <row r="4482" customFormat="false" ht="13.8" hidden="false" customHeight="false" outlineLevel="0" collapsed="false">
      <c r="B4482" s="633" t="n">
        <v>4481</v>
      </c>
      <c r="C4482" s="0" t="n">
        <v>4259</v>
      </c>
      <c r="D4482" s="0" t="n">
        <v>4287</v>
      </c>
    </row>
    <row r="4483" customFormat="false" ht="13.8" hidden="false" customHeight="false" outlineLevel="0" collapsed="false">
      <c r="B4483" s="633" t="n">
        <v>4482</v>
      </c>
      <c r="C4483" s="0" t="n">
        <v>4260</v>
      </c>
      <c r="D4483" s="0" t="n">
        <v>4288</v>
      </c>
    </row>
    <row r="4484" customFormat="false" ht="13.8" hidden="false" customHeight="false" outlineLevel="0" collapsed="false">
      <c r="B4484" s="633" t="n">
        <v>4483</v>
      </c>
      <c r="C4484" s="0" t="n">
        <v>4261</v>
      </c>
      <c r="D4484" s="0" t="n">
        <v>4289</v>
      </c>
    </row>
    <row r="4485" customFormat="false" ht="13.8" hidden="false" customHeight="false" outlineLevel="0" collapsed="false">
      <c r="B4485" s="633" t="n">
        <v>4484</v>
      </c>
      <c r="C4485" s="0" t="n">
        <v>4262</v>
      </c>
      <c r="D4485" s="0" t="n">
        <v>4290</v>
      </c>
    </row>
    <row r="4486" customFormat="false" ht="13.8" hidden="false" customHeight="false" outlineLevel="0" collapsed="false">
      <c r="B4486" s="633" t="n">
        <v>4485</v>
      </c>
      <c r="C4486" s="0" t="n">
        <v>4263</v>
      </c>
      <c r="D4486" s="0" t="n">
        <v>4291</v>
      </c>
    </row>
    <row r="4487" customFormat="false" ht="13.8" hidden="false" customHeight="false" outlineLevel="0" collapsed="false">
      <c r="B4487" s="633" t="n">
        <v>4486</v>
      </c>
      <c r="C4487" s="0" t="n">
        <v>4264</v>
      </c>
      <c r="D4487" s="0" t="n">
        <v>4292</v>
      </c>
    </row>
    <row r="4488" customFormat="false" ht="13.8" hidden="false" customHeight="false" outlineLevel="0" collapsed="false">
      <c r="B4488" s="633" t="n">
        <v>4487</v>
      </c>
      <c r="C4488" s="0" t="n">
        <v>4265</v>
      </c>
      <c r="D4488" s="0" t="n">
        <v>4293</v>
      </c>
    </row>
    <row r="4489" customFormat="false" ht="13.8" hidden="false" customHeight="false" outlineLevel="0" collapsed="false">
      <c r="B4489" s="633" t="n">
        <v>4488</v>
      </c>
      <c r="C4489" s="0" t="n">
        <v>4266</v>
      </c>
      <c r="D4489" s="0" t="n">
        <v>4294</v>
      </c>
    </row>
    <row r="4490" customFormat="false" ht="13.8" hidden="false" customHeight="false" outlineLevel="0" collapsed="false">
      <c r="B4490" s="633" t="n">
        <v>4489</v>
      </c>
      <c r="C4490" s="0" t="n">
        <v>4267</v>
      </c>
      <c r="D4490" s="0" t="n">
        <v>4295</v>
      </c>
    </row>
    <row r="4491" customFormat="false" ht="13.8" hidden="false" customHeight="false" outlineLevel="0" collapsed="false">
      <c r="B4491" s="633" t="n">
        <v>4490</v>
      </c>
      <c r="C4491" s="0" t="n">
        <v>4268</v>
      </c>
      <c r="D4491" s="0" t="n">
        <v>4296</v>
      </c>
    </row>
    <row r="4492" customFormat="false" ht="13.8" hidden="false" customHeight="false" outlineLevel="0" collapsed="false">
      <c r="B4492" s="633" t="n">
        <v>4491</v>
      </c>
      <c r="C4492" s="0" t="n">
        <v>4269</v>
      </c>
      <c r="D4492" s="0" t="n">
        <v>4297</v>
      </c>
    </row>
    <row r="4493" customFormat="false" ht="13.8" hidden="false" customHeight="false" outlineLevel="0" collapsed="false">
      <c r="B4493" s="633" t="n">
        <v>4492</v>
      </c>
      <c r="C4493" s="0" t="n">
        <v>4270</v>
      </c>
      <c r="D4493" s="0" t="n">
        <v>4298</v>
      </c>
    </row>
    <row r="4494" customFormat="false" ht="13.8" hidden="false" customHeight="false" outlineLevel="0" collapsed="false">
      <c r="B4494" s="633" t="n">
        <v>4493</v>
      </c>
      <c r="C4494" s="0" t="n">
        <v>4271</v>
      </c>
      <c r="D4494" s="0" t="n">
        <v>4299</v>
      </c>
    </row>
    <row r="4495" customFormat="false" ht="13.8" hidden="false" customHeight="false" outlineLevel="0" collapsed="false">
      <c r="B4495" s="633" t="n">
        <v>4494</v>
      </c>
      <c r="C4495" s="0" t="n">
        <v>4272</v>
      </c>
      <c r="D4495" s="0" t="n">
        <v>4300</v>
      </c>
    </row>
    <row r="4496" customFormat="false" ht="13.8" hidden="false" customHeight="false" outlineLevel="0" collapsed="false">
      <c r="B4496" s="633" t="n">
        <v>4495</v>
      </c>
      <c r="C4496" s="0" t="n">
        <v>4273</v>
      </c>
      <c r="D4496" s="0" t="n">
        <v>4301</v>
      </c>
    </row>
    <row r="4497" customFormat="false" ht="13.8" hidden="false" customHeight="false" outlineLevel="0" collapsed="false">
      <c r="B4497" s="633" t="n">
        <v>4496</v>
      </c>
      <c r="C4497" s="0" t="n">
        <v>4274</v>
      </c>
      <c r="D4497" s="0" t="n">
        <v>4302</v>
      </c>
    </row>
    <row r="4498" customFormat="false" ht="13.8" hidden="false" customHeight="false" outlineLevel="0" collapsed="false">
      <c r="B4498" s="633" t="n">
        <v>4497</v>
      </c>
      <c r="C4498" s="0" t="n">
        <v>4275</v>
      </c>
      <c r="D4498" s="0" t="n">
        <v>4303</v>
      </c>
    </row>
    <row r="4499" customFormat="false" ht="13.8" hidden="false" customHeight="false" outlineLevel="0" collapsed="false">
      <c r="B4499" s="633" t="n">
        <v>4498</v>
      </c>
      <c r="C4499" s="0" t="n">
        <v>4276</v>
      </c>
      <c r="D4499" s="0" t="n">
        <v>4304</v>
      </c>
    </row>
    <row r="4500" customFormat="false" ht="13.8" hidden="false" customHeight="false" outlineLevel="0" collapsed="false">
      <c r="B4500" s="633" t="n">
        <v>4499</v>
      </c>
      <c r="C4500" s="0" t="n">
        <v>4277</v>
      </c>
      <c r="D4500" s="0" t="n">
        <v>4305</v>
      </c>
    </row>
    <row r="4501" customFormat="false" ht="13.8" hidden="false" customHeight="false" outlineLevel="0" collapsed="false">
      <c r="B4501" s="633" t="n">
        <v>4500</v>
      </c>
      <c r="C4501" s="0" t="n">
        <v>4278</v>
      </c>
      <c r="D4501" s="0" t="n">
        <v>4306</v>
      </c>
    </row>
    <row r="4502" customFormat="false" ht="13.8" hidden="false" customHeight="false" outlineLevel="0" collapsed="false">
      <c r="B4502" s="633" t="n">
        <v>4501</v>
      </c>
      <c r="C4502" s="0" t="n">
        <v>4279</v>
      </c>
      <c r="D4502" s="0" t="n">
        <v>4307</v>
      </c>
    </row>
    <row r="4503" customFormat="false" ht="13.8" hidden="false" customHeight="false" outlineLevel="0" collapsed="false">
      <c r="B4503" s="633" t="n">
        <v>4502</v>
      </c>
      <c r="C4503" s="0" t="n">
        <v>4280</v>
      </c>
      <c r="D4503" s="0" t="n">
        <v>4308</v>
      </c>
    </row>
    <row r="4504" customFormat="false" ht="13.8" hidden="false" customHeight="false" outlineLevel="0" collapsed="false">
      <c r="B4504" s="633" t="n">
        <v>4503</v>
      </c>
      <c r="C4504" s="0" t="n">
        <v>4281</v>
      </c>
      <c r="D4504" s="0" t="n">
        <v>4309</v>
      </c>
    </row>
    <row r="4505" customFormat="false" ht="13.8" hidden="false" customHeight="false" outlineLevel="0" collapsed="false">
      <c r="B4505" s="633" t="n">
        <v>4504</v>
      </c>
      <c r="C4505" s="0" t="n">
        <v>4282</v>
      </c>
      <c r="D4505" s="0" t="n">
        <v>4310</v>
      </c>
    </row>
    <row r="4506" customFormat="false" ht="13.8" hidden="false" customHeight="false" outlineLevel="0" collapsed="false">
      <c r="B4506" s="633" t="n">
        <v>4505</v>
      </c>
      <c r="C4506" s="0" t="n">
        <v>4283</v>
      </c>
      <c r="D4506" s="0" t="n">
        <v>4311</v>
      </c>
    </row>
    <row r="4507" customFormat="false" ht="13.8" hidden="false" customHeight="false" outlineLevel="0" collapsed="false">
      <c r="B4507" s="633" t="n">
        <v>4506</v>
      </c>
      <c r="C4507" s="0" t="n">
        <v>4284</v>
      </c>
      <c r="D4507" s="0" t="n">
        <v>4312</v>
      </c>
    </row>
    <row r="4508" customFormat="false" ht="13.8" hidden="false" customHeight="false" outlineLevel="0" collapsed="false">
      <c r="B4508" s="633" t="n">
        <v>4507</v>
      </c>
      <c r="C4508" s="0" t="n">
        <v>4285</v>
      </c>
      <c r="D4508" s="0" t="n">
        <v>4313</v>
      </c>
    </row>
    <row r="4509" customFormat="false" ht="13.8" hidden="false" customHeight="false" outlineLevel="0" collapsed="false">
      <c r="B4509" s="633" t="n">
        <v>4508</v>
      </c>
      <c r="C4509" s="0" t="n">
        <v>4286</v>
      </c>
      <c r="D4509" s="0" t="n">
        <v>4314</v>
      </c>
    </row>
    <row r="4510" customFormat="false" ht="13.8" hidden="false" customHeight="false" outlineLevel="0" collapsed="false">
      <c r="B4510" s="633" t="n">
        <v>4509</v>
      </c>
      <c r="C4510" s="0" t="n">
        <v>4287</v>
      </c>
      <c r="D4510" s="0" t="n">
        <v>4315</v>
      </c>
    </row>
    <row r="4511" customFormat="false" ht="13.8" hidden="false" customHeight="false" outlineLevel="0" collapsed="false">
      <c r="B4511" s="633" t="n">
        <v>4510</v>
      </c>
      <c r="C4511" s="0" t="n">
        <v>4288</v>
      </c>
      <c r="D4511" s="0" t="n">
        <v>4316</v>
      </c>
    </row>
    <row r="4512" customFormat="false" ht="13.8" hidden="false" customHeight="false" outlineLevel="0" collapsed="false">
      <c r="B4512" s="633" t="n">
        <v>4511</v>
      </c>
      <c r="C4512" s="0" t="n">
        <v>4289</v>
      </c>
      <c r="D4512" s="0" t="n">
        <v>4317</v>
      </c>
    </row>
    <row r="4513" customFormat="false" ht="13.8" hidden="false" customHeight="false" outlineLevel="0" collapsed="false">
      <c r="B4513" s="633" t="n">
        <v>4512</v>
      </c>
      <c r="C4513" s="0" t="n">
        <v>4290</v>
      </c>
      <c r="D4513" s="0" t="n">
        <v>4318</v>
      </c>
    </row>
    <row r="4514" customFormat="false" ht="13.8" hidden="false" customHeight="false" outlineLevel="0" collapsed="false">
      <c r="B4514" s="633" t="n">
        <v>4513</v>
      </c>
      <c r="C4514" s="0" t="n">
        <v>4291</v>
      </c>
      <c r="D4514" s="0" t="n">
        <v>4319</v>
      </c>
    </row>
    <row r="4515" customFormat="false" ht="13.8" hidden="false" customHeight="false" outlineLevel="0" collapsed="false">
      <c r="B4515" s="633" t="n">
        <v>4514</v>
      </c>
      <c r="C4515" s="0" t="n">
        <v>4292</v>
      </c>
      <c r="D4515" s="0" t="n">
        <v>4320</v>
      </c>
    </row>
    <row r="4516" customFormat="false" ht="13.8" hidden="false" customHeight="false" outlineLevel="0" collapsed="false">
      <c r="B4516" s="633" t="n">
        <v>4515</v>
      </c>
      <c r="C4516" s="0" t="n">
        <v>4293</v>
      </c>
      <c r="D4516" s="0" t="n">
        <v>4321</v>
      </c>
    </row>
    <row r="4517" customFormat="false" ht="13.8" hidden="false" customHeight="false" outlineLevel="0" collapsed="false">
      <c r="B4517" s="633" t="n">
        <v>4516</v>
      </c>
      <c r="C4517" s="0" t="n">
        <v>4294</v>
      </c>
      <c r="D4517" s="0" t="n">
        <v>4322</v>
      </c>
    </row>
    <row r="4518" customFormat="false" ht="13.8" hidden="false" customHeight="false" outlineLevel="0" collapsed="false">
      <c r="B4518" s="633" t="n">
        <v>4517</v>
      </c>
      <c r="C4518" s="0" t="n">
        <v>4295</v>
      </c>
      <c r="D4518" s="0" t="n">
        <v>4323</v>
      </c>
    </row>
    <row r="4519" customFormat="false" ht="13.8" hidden="false" customHeight="false" outlineLevel="0" collapsed="false">
      <c r="B4519" s="633" t="n">
        <v>4518</v>
      </c>
      <c r="C4519" s="0" t="n">
        <v>4296</v>
      </c>
      <c r="D4519" s="0" t="n">
        <v>4324</v>
      </c>
    </row>
    <row r="4520" customFormat="false" ht="13.8" hidden="false" customHeight="false" outlineLevel="0" collapsed="false">
      <c r="B4520" s="633" t="n">
        <v>4519</v>
      </c>
      <c r="C4520" s="0" t="n">
        <v>4297</v>
      </c>
      <c r="D4520" s="0" t="n">
        <v>4325</v>
      </c>
    </row>
    <row r="4521" customFormat="false" ht="13.8" hidden="false" customHeight="false" outlineLevel="0" collapsed="false">
      <c r="B4521" s="633" t="n">
        <v>4520</v>
      </c>
      <c r="C4521" s="0" t="n">
        <v>4298</v>
      </c>
      <c r="D4521" s="0" t="n">
        <v>4326</v>
      </c>
    </row>
    <row r="4522" customFormat="false" ht="13.8" hidden="false" customHeight="false" outlineLevel="0" collapsed="false">
      <c r="B4522" s="633" t="n">
        <v>4521</v>
      </c>
      <c r="C4522" s="0" t="n">
        <v>4299</v>
      </c>
      <c r="D4522" s="0" t="n">
        <v>4327</v>
      </c>
    </row>
    <row r="4523" customFormat="false" ht="13.8" hidden="false" customHeight="false" outlineLevel="0" collapsed="false">
      <c r="B4523" s="633" t="n">
        <v>4522</v>
      </c>
      <c r="C4523" s="0" t="n">
        <v>4300</v>
      </c>
      <c r="D4523" s="0" t="n">
        <v>4328</v>
      </c>
    </row>
    <row r="4524" customFormat="false" ht="13.8" hidden="false" customHeight="false" outlineLevel="0" collapsed="false">
      <c r="B4524" s="633" t="n">
        <v>4523</v>
      </c>
      <c r="C4524" s="0" t="n">
        <v>4301</v>
      </c>
      <c r="D4524" s="0" t="n">
        <v>4329</v>
      </c>
    </row>
    <row r="4525" customFormat="false" ht="13.8" hidden="false" customHeight="false" outlineLevel="0" collapsed="false">
      <c r="B4525" s="633" t="n">
        <v>4524</v>
      </c>
      <c r="C4525" s="0" t="n">
        <v>4302</v>
      </c>
      <c r="D4525" s="0" t="n">
        <v>4330</v>
      </c>
    </row>
    <row r="4526" customFormat="false" ht="13.8" hidden="false" customHeight="false" outlineLevel="0" collapsed="false">
      <c r="B4526" s="633" t="n">
        <v>4525</v>
      </c>
      <c r="C4526" s="0" t="n">
        <v>4303</v>
      </c>
      <c r="D4526" s="0" t="n">
        <v>4331</v>
      </c>
    </row>
    <row r="4527" customFormat="false" ht="13.8" hidden="false" customHeight="false" outlineLevel="0" collapsed="false">
      <c r="B4527" s="633" t="n">
        <v>4526</v>
      </c>
      <c r="C4527" s="0" t="n">
        <v>4304</v>
      </c>
      <c r="D4527" s="0" t="n">
        <v>4332</v>
      </c>
    </row>
    <row r="4528" customFormat="false" ht="13.8" hidden="false" customHeight="false" outlineLevel="0" collapsed="false">
      <c r="B4528" s="633" t="n">
        <v>4527</v>
      </c>
      <c r="C4528" s="0" t="n">
        <v>4305</v>
      </c>
      <c r="D4528" s="0" t="n">
        <v>4333</v>
      </c>
    </row>
    <row r="4529" customFormat="false" ht="13.8" hidden="false" customHeight="false" outlineLevel="0" collapsed="false">
      <c r="B4529" s="633" t="n">
        <v>4528</v>
      </c>
      <c r="C4529" s="0" t="n">
        <v>4306</v>
      </c>
      <c r="D4529" s="0" t="n">
        <v>4334</v>
      </c>
    </row>
    <row r="4530" customFormat="false" ht="13.8" hidden="false" customHeight="false" outlineLevel="0" collapsed="false">
      <c r="B4530" s="633" t="n">
        <v>4529</v>
      </c>
      <c r="C4530" s="0" t="n">
        <v>4307</v>
      </c>
      <c r="D4530" s="0" t="n">
        <v>4335</v>
      </c>
    </row>
    <row r="4531" customFormat="false" ht="13.8" hidden="false" customHeight="false" outlineLevel="0" collapsed="false">
      <c r="B4531" s="633" t="n">
        <v>4530</v>
      </c>
      <c r="C4531" s="0" t="n">
        <v>4308</v>
      </c>
      <c r="D4531" s="0" t="n">
        <v>4336</v>
      </c>
    </row>
    <row r="4532" customFormat="false" ht="13.8" hidden="false" customHeight="false" outlineLevel="0" collapsed="false">
      <c r="B4532" s="633" t="n">
        <v>4531</v>
      </c>
      <c r="C4532" s="0" t="n">
        <v>4309</v>
      </c>
      <c r="D4532" s="0" t="n">
        <v>4337</v>
      </c>
    </row>
    <row r="4533" customFormat="false" ht="13.8" hidden="false" customHeight="false" outlineLevel="0" collapsed="false">
      <c r="B4533" s="633" t="n">
        <v>4532</v>
      </c>
      <c r="C4533" s="0" t="n">
        <v>4310</v>
      </c>
      <c r="D4533" s="0" t="n">
        <v>4338</v>
      </c>
    </row>
    <row r="4534" customFormat="false" ht="13.8" hidden="false" customHeight="false" outlineLevel="0" collapsed="false">
      <c r="B4534" s="633" t="n">
        <v>4533</v>
      </c>
      <c r="C4534" s="0" t="n">
        <v>4311</v>
      </c>
      <c r="D4534" s="0" t="n">
        <v>4339</v>
      </c>
    </row>
    <row r="4535" customFormat="false" ht="13.8" hidden="false" customHeight="false" outlineLevel="0" collapsed="false">
      <c r="B4535" s="633" t="n">
        <v>4534</v>
      </c>
      <c r="C4535" s="0" t="n">
        <v>4312</v>
      </c>
      <c r="D4535" s="0" t="n">
        <v>4340</v>
      </c>
    </row>
    <row r="4536" customFormat="false" ht="13.8" hidden="false" customHeight="false" outlineLevel="0" collapsed="false">
      <c r="B4536" s="633" t="n">
        <v>4535</v>
      </c>
      <c r="C4536" s="0" t="n">
        <v>4313</v>
      </c>
      <c r="D4536" s="0" t="n">
        <v>4341</v>
      </c>
    </row>
    <row r="4537" customFormat="false" ht="13.8" hidden="false" customHeight="false" outlineLevel="0" collapsed="false">
      <c r="B4537" s="633" t="n">
        <v>4536</v>
      </c>
      <c r="C4537" s="0" t="n">
        <v>4314</v>
      </c>
      <c r="D4537" s="0" t="n">
        <v>4342</v>
      </c>
    </row>
    <row r="4538" customFormat="false" ht="13.8" hidden="false" customHeight="false" outlineLevel="0" collapsed="false">
      <c r="B4538" s="633" t="n">
        <v>4537</v>
      </c>
      <c r="C4538" s="0" t="n">
        <v>4315</v>
      </c>
      <c r="D4538" s="0" t="n">
        <v>4343</v>
      </c>
    </row>
    <row r="4539" customFormat="false" ht="13.8" hidden="false" customHeight="false" outlineLevel="0" collapsed="false">
      <c r="B4539" s="633" t="n">
        <v>4538</v>
      </c>
      <c r="C4539" s="0" t="n">
        <v>4316</v>
      </c>
      <c r="D4539" s="0" t="n">
        <v>4344</v>
      </c>
    </row>
    <row r="4540" customFormat="false" ht="13.8" hidden="false" customHeight="false" outlineLevel="0" collapsed="false">
      <c r="B4540" s="633" t="n">
        <v>4539</v>
      </c>
      <c r="C4540" s="0" t="n">
        <v>4317</v>
      </c>
      <c r="D4540" s="0" t="n">
        <v>4345</v>
      </c>
    </row>
    <row r="4541" customFormat="false" ht="13.8" hidden="false" customHeight="false" outlineLevel="0" collapsed="false">
      <c r="B4541" s="633" t="n">
        <v>4540</v>
      </c>
      <c r="C4541" s="0" t="n">
        <v>4318</v>
      </c>
      <c r="D4541" s="0" t="n">
        <v>4346</v>
      </c>
    </row>
    <row r="4542" customFormat="false" ht="13.8" hidden="false" customHeight="false" outlineLevel="0" collapsed="false">
      <c r="B4542" s="633" t="n">
        <v>4541</v>
      </c>
      <c r="C4542" s="0" t="n">
        <v>4319</v>
      </c>
      <c r="D4542" s="0" t="n">
        <v>4347</v>
      </c>
    </row>
    <row r="4543" customFormat="false" ht="13.8" hidden="false" customHeight="false" outlineLevel="0" collapsed="false">
      <c r="B4543" s="633" t="n">
        <v>4542</v>
      </c>
      <c r="C4543" s="0" t="n">
        <v>4320</v>
      </c>
      <c r="D4543" s="0" t="n">
        <v>4348</v>
      </c>
    </row>
    <row r="4544" customFormat="false" ht="13.8" hidden="false" customHeight="false" outlineLevel="0" collapsed="false">
      <c r="B4544" s="633" t="n">
        <v>4543</v>
      </c>
      <c r="C4544" s="0" t="n">
        <v>4321</v>
      </c>
      <c r="D4544" s="0" t="n">
        <v>4349</v>
      </c>
    </row>
    <row r="4545" customFormat="false" ht="13.8" hidden="false" customHeight="false" outlineLevel="0" collapsed="false">
      <c r="B4545" s="633" t="n">
        <v>4544</v>
      </c>
      <c r="C4545" s="0" t="n">
        <v>4322</v>
      </c>
      <c r="D4545" s="0" t="n">
        <v>4350</v>
      </c>
    </row>
    <row r="4546" customFormat="false" ht="13.8" hidden="false" customHeight="false" outlineLevel="0" collapsed="false">
      <c r="B4546" s="633" t="n">
        <v>4545</v>
      </c>
      <c r="C4546" s="0" t="n">
        <v>4323</v>
      </c>
      <c r="D4546" s="0" t="n">
        <v>4351</v>
      </c>
    </row>
    <row r="4547" customFormat="false" ht="13.8" hidden="false" customHeight="false" outlineLevel="0" collapsed="false">
      <c r="B4547" s="633" t="n">
        <v>4546</v>
      </c>
      <c r="C4547" s="0" t="n">
        <v>4324</v>
      </c>
      <c r="D4547" s="0" t="n">
        <v>4352</v>
      </c>
    </row>
    <row r="4548" customFormat="false" ht="13.8" hidden="false" customHeight="false" outlineLevel="0" collapsed="false">
      <c r="B4548" s="633" t="n">
        <v>4547</v>
      </c>
      <c r="C4548" s="0" t="n">
        <v>4325</v>
      </c>
      <c r="D4548" s="0" t="n">
        <v>4353</v>
      </c>
    </row>
    <row r="4549" customFormat="false" ht="13.8" hidden="false" customHeight="false" outlineLevel="0" collapsed="false">
      <c r="B4549" s="633" t="n">
        <v>4548</v>
      </c>
      <c r="C4549" s="0" t="n">
        <v>4326</v>
      </c>
      <c r="D4549" s="0" t="n">
        <v>4354</v>
      </c>
    </row>
    <row r="4550" customFormat="false" ht="13.8" hidden="false" customHeight="false" outlineLevel="0" collapsed="false">
      <c r="B4550" s="633" t="n">
        <v>4549</v>
      </c>
      <c r="C4550" s="0" t="n">
        <v>4327</v>
      </c>
      <c r="D4550" s="0" t="n">
        <v>4355</v>
      </c>
    </row>
    <row r="4551" customFormat="false" ht="13.8" hidden="false" customHeight="false" outlineLevel="0" collapsed="false">
      <c r="B4551" s="633" t="n">
        <v>4550</v>
      </c>
      <c r="C4551" s="0" t="n">
        <v>4328</v>
      </c>
      <c r="D4551" s="0" t="n">
        <v>4356</v>
      </c>
    </row>
    <row r="4552" customFormat="false" ht="13.8" hidden="false" customHeight="false" outlineLevel="0" collapsed="false">
      <c r="B4552" s="633" t="n">
        <v>4551</v>
      </c>
      <c r="C4552" s="0" t="n">
        <v>4329</v>
      </c>
      <c r="D4552" s="0" t="n">
        <v>4357</v>
      </c>
    </row>
    <row r="4553" customFormat="false" ht="13.8" hidden="false" customHeight="false" outlineLevel="0" collapsed="false">
      <c r="B4553" s="633" t="n">
        <v>4552</v>
      </c>
      <c r="C4553" s="0" t="n">
        <v>4330</v>
      </c>
      <c r="D4553" s="0" t="n">
        <v>4358</v>
      </c>
    </row>
    <row r="4554" customFormat="false" ht="13.8" hidden="false" customHeight="false" outlineLevel="0" collapsed="false">
      <c r="B4554" s="633" t="n">
        <v>4553</v>
      </c>
      <c r="C4554" s="0" t="n">
        <v>4331</v>
      </c>
      <c r="D4554" s="0" t="n">
        <v>4359</v>
      </c>
    </row>
    <row r="4555" customFormat="false" ht="13.8" hidden="false" customHeight="false" outlineLevel="0" collapsed="false">
      <c r="B4555" s="633" t="n">
        <v>4554</v>
      </c>
      <c r="C4555" s="0" t="n">
        <v>4332</v>
      </c>
      <c r="D4555" s="0" t="n">
        <v>4360</v>
      </c>
    </row>
    <row r="4556" customFormat="false" ht="13.8" hidden="false" customHeight="false" outlineLevel="0" collapsed="false">
      <c r="B4556" s="633" t="n">
        <v>4555</v>
      </c>
      <c r="C4556" s="0" t="n">
        <v>4333</v>
      </c>
      <c r="D4556" s="0" t="n">
        <v>4361</v>
      </c>
    </row>
    <row r="4557" customFormat="false" ht="13.8" hidden="false" customHeight="false" outlineLevel="0" collapsed="false">
      <c r="B4557" s="633" t="n">
        <v>4556</v>
      </c>
      <c r="C4557" s="0" t="n">
        <v>4334</v>
      </c>
      <c r="D4557" s="0" t="n">
        <v>4362</v>
      </c>
    </row>
    <row r="4558" customFormat="false" ht="13.8" hidden="false" customHeight="false" outlineLevel="0" collapsed="false">
      <c r="B4558" s="633" t="n">
        <v>4557</v>
      </c>
      <c r="C4558" s="0" t="n">
        <v>4335</v>
      </c>
      <c r="D4558" s="0" t="n">
        <v>4363</v>
      </c>
    </row>
    <row r="4559" customFormat="false" ht="13.8" hidden="false" customHeight="false" outlineLevel="0" collapsed="false">
      <c r="B4559" s="633" t="n">
        <v>4558</v>
      </c>
      <c r="C4559" s="0" t="n">
        <v>4336</v>
      </c>
      <c r="D4559" s="0" t="n">
        <v>4364</v>
      </c>
    </row>
    <row r="4560" customFormat="false" ht="13.8" hidden="false" customHeight="false" outlineLevel="0" collapsed="false">
      <c r="B4560" s="633" t="n">
        <v>4559</v>
      </c>
      <c r="C4560" s="0" t="n">
        <v>4337</v>
      </c>
      <c r="D4560" s="0" t="n">
        <v>4365</v>
      </c>
    </row>
    <row r="4561" customFormat="false" ht="13.8" hidden="false" customHeight="false" outlineLevel="0" collapsed="false">
      <c r="B4561" s="633" t="n">
        <v>4560</v>
      </c>
      <c r="C4561" s="0" t="n">
        <v>4338</v>
      </c>
      <c r="D4561" s="0" t="n">
        <v>4366</v>
      </c>
    </row>
    <row r="4562" customFormat="false" ht="13.8" hidden="false" customHeight="false" outlineLevel="0" collapsed="false">
      <c r="B4562" s="633" t="n">
        <v>4561</v>
      </c>
      <c r="C4562" s="0" t="n">
        <v>4339</v>
      </c>
      <c r="D4562" s="0" t="n">
        <v>4367</v>
      </c>
    </row>
    <row r="4563" customFormat="false" ht="13.8" hidden="false" customHeight="false" outlineLevel="0" collapsed="false">
      <c r="B4563" s="633" t="n">
        <v>4562</v>
      </c>
      <c r="C4563" s="0" t="n">
        <v>4340</v>
      </c>
      <c r="D4563" s="0" t="n">
        <v>4368</v>
      </c>
    </row>
    <row r="4564" customFormat="false" ht="13.8" hidden="false" customHeight="false" outlineLevel="0" collapsed="false">
      <c r="B4564" s="633" t="n">
        <v>4563</v>
      </c>
      <c r="C4564" s="0" t="n">
        <v>4341</v>
      </c>
      <c r="D4564" s="0" t="n">
        <v>4369</v>
      </c>
    </row>
    <row r="4565" customFormat="false" ht="13.8" hidden="false" customHeight="false" outlineLevel="0" collapsed="false">
      <c r="B4565" s="633" t="n">
        <v>4564</v>
      </c>
      <c r="C4565" s="0" t="n">
        <v>4342</v>
      </c>
      <c r="D4565" s="0" t="n">
        <v>4370</v>
      </c>
    </row>
    <row r="4566" customFormat="false" ht="13.8" hidden="false" customHeight="false" outlineLevel="0" collapsed="false">
      <c r="B4566" s="633" t="n">
        <v>4565</v>
      </c>
      <c r="C4566" s="0" t="n">
        <v>4343</v>
      </c>
      <c r="D4566" s="0" t="n">
        <v>4371</v>
      </c>
    </row>
    <row r="4567" customFormat="false" ht="13.8" hidden="false" customHeight="false" outlineLevel="0" collapsed="false">
      <c r="B4567" s="633" t="n">
        <v>4566</v>
      </c>
      <c r="C4567" s="0" t="n">
        <v>4344</v>
      </c>
      <c r="D4567" s="0" t="n">
        <v>4372</v>
      </c>
    </row>
    <row r="4568" customFormat="false" ht="13.8" hidden="false" customHeight="false" outlineLevel="0" collapsed="false">
      <c r="B4568" s="633" t="n">
        <v>4567</v>
      </c>
      <c r="C4568" s="0" t="n">
        <v>4345</v>
      </c>
      <c r="D4568" s="0" t="n">
        <v>4373</v>
      </c>
    </row>
    <row r="4569" customFormat="false" ht="13.8" hidden="false" customHeight="false" outlineLevel="0" collapsed="false">
      <c r="B4569" s="633" t="n">
        <v>4568</v>
      </c>
      <c r="C4569" s="0" t="n">
        <v>4346</v>
      </c>
      <c r="D4569" s="0" t="n">
        <v>4374</v>
      </c>
    </row>
    <row r="4570" customFormat="false" ht="13.8" hidden="false" customHeight="false" outlineLevel="0" collapsed="false">
      <c r="B4570" s="633" t="n">
        <v>4569</v>
      </c>
      <c r="C4570" s="0" t="n">
        <v>4347</v>
      </c>
      <c r="D4570" s="0" t="n">
        <v>4375</v>
      </c>
    </row>
    <row r="4571" customFormat="false" ht="13.8" hidden="false" customHeight="false" outlineLevel="0" collapsed="false">
      <c r="B4571" s="633" t="n">
        <v>4570</v>
      </c>
      <c r="C4571" s="0" t="n">
        <v>4348</v>
      </c>
      <c r="D4571" s="0" t="n">
        <v>4376</v>
      </c>
    </row>
    <row r="4572" customFormat="false" ht="13.8" hidden="false" customHeight="false" outlineLevel="0" collapsed="false">
      <c r="B4572" s="633" t="n">
        <v>4571</v>
      </c>
      <c r="C4572" s="0" t="n">
        <v>4349</v>
      </c>
      <c r="D4572" s="0" t="n">
        <v>4377</v>
      </c>
    </row>
    <row r="4573" customFormat="false" ht="13.8" hidden="false" customHeight="false" outlineLevel="0" collapsed="false">
      <c r="B4573" s="633" t="n">
        <v>4572</v>
      </c>
      <c r="C4573" s="0" t="n">
        <v>4350</v>
      </c>
      <c r="D4573" s="0" t="n">
        <v>4378</v>
      </c>
    </row>
    <row r="4574" customFormat="false" ht="13.8" hidden="false" customHeight="false" outlineLevel="0" collapsed="false">
      <c r="B4574" s="633" t="n">
        <v>4573</v>
      </c>
      <c r="C4574" s="0" t="n">
        <v>4351</v>
      </c>
      <c r="D4574" s="0" t="n">
        <v>4379</v>
      </c>
    </row>
    <row r="4575" customFormat="false" ht="13.8" hidden="false" customHeight="false" outlineLevel="0" collapsed="false">
      <c r="B4575" s="633" t="n">
        <v>4574</v>
      </c>
      <c r="C4575" s="0" t="n">
        <v>4352</v>
      </c>
      <c r="D4575" s="0" t="n">
        <v>4380</v>
      </c>
    </row>
    <row r="4576" customFormat="false" ht="13.8" hidden="false" customHeight="false" outlineLevel="0" collapsed="false">
      <c r="B4576" s="633" t="n">
        <v>4575</v>
      </c>
      <c r="C4576" s="0" t="n">
        <v>4353</v>
      </c>
      <c r="D4576" s="0" t="n">
        <v>4381</v>
      </c>
    </row>
    <row r="4577" customFormat="false" ht="13.8" hidden="false" customHeight="false" outlineLevel="0" collapsed="false">
      <c r="B4577" s="633" t="n">
        <v>4576</v>
      </c>
      <c r="C4577" s="0" t="n">
        <v>4354</v>
      </c>
      <c r="D4577" s="0" t="n">
        <v>4382</v>
      </c>
    </row>
    <row r="4578" customFormat="false" ht="13.8" hidden="false" customHeight="false" outlineLevel="0" collapsed="false">
      <c r="B4578" s="633" t="n">
        <v>4577</v>
      </c>
      <c r="C4578" s="0" t="n">
        <v>4355</v>
      </c>
      <c r="D4578" s="0" t="n">
        <v>4383</v>
      </c>
    </row>
    <row r="4579" customFormat="false" ht="13.8" hidden="false" customHeight="false" outlineLevel="0" collapsed="false">
      <c r="B4579" s="633" t="n">
        <v>4578</v>
      </c>
      <c r="C4579" s="0" t="n">
        <v>4356</v>
      </c>
      <c r="D4579" s="0" t="n">
        <v>4384</v>
      </c>
    </row>
    <row r="4580" customFormat="false" ht="13.8" hidden="false" customHeight="false" outlineLevel="0" collapsed="false">
      <c r="B4580" s="633" t="n">
        <v>4579</v>
      </c>
      <c r="C4580" s="0" t="n">
        <v>4357</v>
      </c>
      <c r="D4580" s="0" t="n">
        <v>4385</v>
      </c>
    </row>
    <row r="4581" customFormat="false" ht="13.8" hidden="false" customHeight="false" outlineLevel="0" collapsed="false">
      <c r="B4581" s="633" t="n">
        <v>4580</v>
      </c>
      <c r="C4581" s="0" t="n">
        <v>4358</v>
      </c>
      <c r="D4581" s="0" t="n">
        <v>4386</v>
      </c>
    </row>
    <row r="4582" customFormat="false" ht="13.8" hidden="false" customHeight="false" outlineLevel="0" collapsed="false">
      <c r="B4582" s="633" t="n">
        <v>4581</v>
      </c>
      <c r="C4582" s="0" t="n">
        <v>4359</v>
      </c>
      <c r="D4582" s="0" t="n">
        <v>4387</v>
      </c>
    </row>
    <row r="4583" customFormat="false" ht="13.8" hidden="false" customHeight="false" outlineLevel="0" collapsed="false">
      <c r="B4583" s="633" t="n">
        <v>4582</v>
      </c>
      <c r="C4583" s="0" t="n">
        <v>4360</v>
      </c>
      <c r="D4583" s="0" t="n">
        <v>4388</v>
      </c>
    </row>
    <row r="4584" customFormat="false" ht="13.8" hidden="false" customHeight="false" outlineLevel="0" collapsed="false">
      <c r="B4584" s="633" t="n">
        <v>4583</v>
      </c>
      <c r="C4584" s="0" t="n">
        <v>4361</v>
      </c>
      <c r="D4584" s="0" t="n">
        <v>4389</v>
      </c>
    </row>
    <row r="4585" customFormat="false" ht="13.8" hidden="false" customHeight="false" outlineLevel="0" collapsed="false">
      <c r="B4585" s="633" t="n">
        <v>4584</v>
      </c>
      <c r="C4585" s="0" t="n">
        <v>4362</v>
      </c>
      <c r="D4585" s="0" t="n">
        <v>4390</v>
      </c>
    </row>
    <row r="4586" customFormat="false" ht="13.8" hidden="false" customHeight="false" outlineLevel="0" collapsed="false">
      <c r="B4586" s="633" t="n">
        <v>4585</v>
      </c>
      <c r="C4586" s="0" t="n">
        <v>4363</v>
      </c>
      <c r="D4586" s="0" t="n">
        <v>4391</v>
      </c>
    </row>
    <row r="4587" customFormat="false" ht="13.8" hidden="false" customHeight="false" outlineLevel="0" collapsed="false">
      <c r="B4587" s="633" t="n">
        <v>4586</v>
      </c>
      <c r="C4587" s="0" t="n">
        <v>4364</v>
      </c>
      <c r="D4587" s="0" t="n">
        <v>4392</v>
      </c>
    </row>
    <row r="4588" customFormat="false" ht="13.8" hidden="false" customHeight="false" outlineLevel="0" collapsed="false">
      <c r="B4588" s="633" t="n">
        <v>4587</v>
      </c>
      <c r="C4588" s="0" t="n">
        <v>4365</v>
      </c>
      <c r="D4588" s="0" t="n">
        <v>4393</v>
      </c>
    </row>
    <row r="4589" customFormat="false" ht="13.8" hidden="false" customHeight="false" outlineLevel="0" collapsed="false">
      <c r="B4589" s="633" t="n">
        <v>4588</v>
      </c>
      <c r="C4589" s="0" t="n">
        <v>4366</v>
      </c>
      <c r="D4589" s="0" t="n">
        <v>4394</v>
      </c>
    </row>
    <row r="4590" customFormat="false" ht="13.8" hidden="false" customHeight="false" outlineLevel="0" collapsed="false">
      <c r="B4590" s="633" t="n">
        <v>4589</v>
      </c>
      <c r="C4590" s="0" t="n">
        <v>4367</v>
      </c>
      <c r="D4590" s="0" t="n">
        <v>4395</v>
      </c>
    </row>
    <row r="4591" customFormat="false" ht="13.8" hidden="false" customHeight="false" outlineLevel="0" collapsed="false">
      <c r="B4591" s="633" t="n">
        <v>4590</v>
      </c>
      <c r="C4591" s="0" t="n">
        <v>4368</v>
      </c>
      <c r="D4591" s="0" t="n">
        <v>4396</v>
      </c>
    </row>
    <row r="4592" customFormat="false" ht="13.8" hidden="false" customHeight="false" outlineLevel="0" collapsed="false">
      <c r="B4592" s="633" t="n">
        <v>4591</v>
      </c>
      <c r="C4592" s="0" t="n">
        <v>4369</v>
      </c>
      <c r="D4592" s="0" t="n">
        <v>4397</v>
      </c>
    </row>
    <row r="4593" customFormat="false" ht="13.8" hidden="false" customHeight="false" outlineLevel="0" collapsed="false">
      <c r="B4593" s="633" t="n">
        <v>4592</v>
      </c>
      <c r="C4593" s="0" t="n">
        <v>4370</v>
      </c>
      <c r="D4593" s="0" t="n">
        <v>4398</v>
      </c>
    </row>
    <row r="4594" customFormat="false" ht="13.8" hidden="false" customHeight="false" outlineLevel="0" collapsed="false">
      <c r="B4594" s="633" t="n">
        <v>4593</v>
      </c>
      <c r="C4594" s="0" t="n">
        <v>4371</v>
      </c>
      <c r="D4594" s="0" t="n">
        <v>4399</v>
      </c>
    </row>
    <row r="4595" customFormat="false" ht="13.8" hidden="false" customHeight="false" outlineLevel="0" collapsed="false">
      <c r="B4595" s="633" t="n">
        <v>4594</v>
      </c>
      <c r="C4595" s="0" t="n">
        <v>4372</v>
      </c>
      <c r="D4595" s="0" t="n">
        <v>4400</v>
      </c>
    </row>
    <row r="4596" customFormat="false" ht="13.8" hidden="false" customHeight="false" outlineLevel="0" collapsed="false">
      <c r="B4596" s="633" t="n">
        <v>4595</v>
      </c>
      <c r="C4596" s="0" t="n">
        <v>4373</v>
      </c>
      <c r="D4596" s="0" t="n">
        <v>4401</v>
      </c>
    </row>
    <row r="4597" customFormat="false" ht="13.8" hidden="false" customHeight="false" outlineLevel="0" collapsed="false">
      <c r="B4597" s="633" t="n">
        <v>4596</v>
      </c>
      <c r="C4597" s="0" t="n">
        <v>4374</v>
      </c>
      <c r="D4597" s="0" t="n">
        <v>4402</v>
      </c>
    </row>
    <row r="4598" customFormat="false" ht="13.8" hidden="false" customHeight="false" outlineLevel="0" collapsed="false">
      <c r="B4598" s="633" t="n">
        <v>4597</v>
      </c>
      <c r="C4598" s="0" t="n">
        <v>4375</v>
      </c>
      <c r="D4598" s="0" t="n">
        <v>4403</v>
      </c>
    </row>
    <row r="4599" customFormat="false" ht="13.8" hidden="false" customHeight="false" outlineLevel="0" collapsed="false">
      <c r="B4599" s="633" t="n">
        <v>4598</v>
      </c>
      <c r="C4599" s="0" t="n">
        <v>4376</v>
      </c>
      <c r="D4599" s="0" t="n">
        <v>4404</v>
      </c>
    </row>
    <row r="4600" customFormat="false" ht="13.8" hidden="false" customHeight="false" outlineLevel="0" collapsed="false">
      <c r="B4600" s="633" t="n">
        <v>4599</v>
      </c>
      <c r="C4600" s="0" t="n">
        <v>4377</v>
      </c>
      <c r="D4600" s="0" t="n">
        <v>4405</v>
      </c>
    </row>
    <row r="4601" customFormat="false" ht="13.8" hidden="false" customHeight="false" outlineLevel="0" collapsed="false">
      <c r="B4601" s="633" t="n">
        <v>4600</v>
      </c>
      <c r="C4601" s="0" t="n">
        <v>4378</v>
      </c>
      <c r="D4601" s="0" t="n">
        <v>4406</v>
      </c>
    </row>
    <row r="4602" customFormat="false" ht="13.8" hidden="false" customHeight="false" outlineLevel="0" collapsed="false">
      <c r="B4602" s="633" t="n">
        <v>4601</v>
      </c>
      <c r="C4602" s="0" t="n">
        <v>4379</v>
      </c>
      <c r="D4602" s="0" t="n">
        <v>4407</v>
      </c>
    </row>
    <row r="4603" customFormat="false" ht="13.8" hidden="false" customHeight="false" outlineLevel="0" collapsed="false">
      <c r="B4603" s="633" t="n">
        <v>4602</v>
      </c>
      <c r="C4603" s="0" t="n">
        <v>4380</v>
      </c>
      <c r="D4603" s="0" t="n">
        <v>4408</v>
      </c>
    </row>
    <row r="4604" customFormat="false" ht="13.8" hidden="false" customHeight="false" outlineLevel="0" collapsed="false">
      <c r="B4604" s="633" t="n">
        <v>4603</v>
      </c>
      <c r="C4604" s="0" t="n">
        <v>4381</v>
      </c>
      <c r="D4604" s="0" t="n">
        <v>4409</v>
      </c>
    </row>
    <row r="4605" customFormat="false" ht="13.8" hidden="false" customHeight="false" outlineLevel="0" collapsed="false">
      <c r="B4605" s="633" t="n">
        <v>4604</v>
      </c>
      <c r="C4605" s="0" t="n">
        <v>4382</v>
      </c>
      <c r="D4605" s="0" t="n">
        <v>4410</v>
      </c>
    </row>
    <row r="4606" customFormat="false" ht="13.8" hidden="false" customHeight="false" outlineLevel="0" collapsed="false">
      <c r="B4606" s="633" t="n">
        <v>4605</v>
      </c>
      <c r="C4606" s="0" t="n">
        <v>4383</v>
      </c>
      <c r="D4606" s="0" t="n">
        <v>4411</v>
      </c>
    </row>
    <row r="4607" customFormat="false" ht="13.8" hidden="false" customHeight="false" outlineLevel="0" collapsed="false">
      <c r="B4607" s="633" t="n">
        <v>4606</v>
      </c>
      <c r="C4607" s="0" t="n">
        <v>4384</v>
      </c>
      <c r="D4607" s="0" t="n">
        <v>4412</v>
      </c>
    </row>
    <row r="4608" customFormat="false" ht="13.8" hidden="false" customHeight="false" outlineLevel="0" collapsed="false">
      <c r="B4608" s="633" t="n">
        <v>4607</v>
      </c>
      <c r="C4608" s="0" t="n">
        <v>4385</v>
      </c>
      <c r="D4608" s="0" t="n">
        <v>4413</v>
      </c>
    </row>
    <row r="4609" customFormat="false" ht="13.8" hidden="false" customHeight="false" outlineLevel="0" collapsed="false">
      <c r="B4609" s="633" t="n">
        <v>4608</v>
      </c>
      <c r="C4609" s="0" t="n">
        <v>4386</v>
      </c>
      <c r="D4609" s="0" t="n">
        <v>4414</v>
      </c>
    </row>
    <row r="4610" customFormat="false" ht="13.8" hidden="false" customHeight="false" outlineLevel="0" collapsed="false">
      <c r="B4610" s="633" t="n">
        <v>4609</v>
      </c>
      <c r="C4610" s="0" t="n">
        <v>4387</v>
      </c>
      <c r="D4610" s="0" t="n">
        <v>4415</v>
      </c>
    </row>
    <row r="4611" customFormat="false" ht="13.8" hidden="false" customHeight="false" outlineLevel="0" collapsed="false">
      <c r="B4611" s="633" t="n">
        <v>4610</v>
      </c>
      <c r="C4611" s="0" t="n">
        <v>4388</v>
      </c>
      <c r="D4611" s="0" t="n">
        <v>4416</v>
      </c>
    </row>
    <row r="4612" customFormat="false" ht="13.8" hidden="false" customHeight="false" outlineLevel="0" collapsed="false">
      <c r="B4612" s="633" t="n">
        <v>4611</v>
      </c>
      <c r="C4612" s="0" t="n">
        <v>4389</v>
      </c>
      <c r="D4612" s="0" t="n">
        <v>4417</v>
      </c>
    </row>
    <row r="4613" customFormat="false" ht="13.8" hidden="false" customHeight="false" outlineLevel="0" collapsed="false">
      <c r="B4613" s="633" t="n">
        <v>4612</v>
      </c>
      <c r="C4613" s="0" t="n">
        <v>4390</v>
      </c>
      <c r="D4613" s="0" t="n">
        <v>4418</v>
      </c>
    </row>
    <row r="4614" customFormat="false" ht="13.8" hidden="false" customHeight="false" outlineLevel="0" collapsed="false">
      <c r="B4614" s="633" t="n">
        <v>4613</v>
      </c>
      <c r="C4614" s="0" t="n">
        <v>4391</v>
      </c>
      <c r="D4614" s="0" t="n">
        <v>4419</v>
      </c>
    </row>
    <row r="4615" customFormat="false" ht="13.8" hidden="false" customHeight="false" outlineLevel="0" collapsed="false">
      <c r="B4615" s="633" t="n">
        <v>4614</v>
      </c>
      <c r="C4615" s="0" t="n">
        <v>4392</v>
      </c>
      <c r="D4615" s="0" t="n">
        <v>4420</v>
      </c>
    </row>
    <row r="4616" customFormat="false" ht="13.8" hidden="false" customHeight="false" outlineLevel="0" collapsed="false">
      <c r="B4616" s="633" t="n">
        <v>4615</v>
      </c>
      <c r="C4616" s="0" t="n">
        <v>4393</v>
      </c>
      <c r="D4616" s="0" t="n">
        <v>4421</v>
      </c>
    </row>
    <row r="4617" customFormat="false" ht="13.8" hidden="false" customHeight="false" outlineLevel="0" collapsed="false">
      <c r="B4617" s="633" t="n">
        <v>4616</v>
      </c>
      <c r="C4617" s="0" t="n">
        <v>4394</v>
      </c>
      <c r="D4617" s="0" t="n">
        <v>4422</v>
      </c>
    </row>
    <row r="4618" customFormat="false" ht="13.8" hidden="false" customHeight="false" outlineLevel="0" collapsed="false">
      <c r="B4618" s="633" t="n">
        <v>4617</v>
      </c>
      <c r="C4618" s="0" t="n">
        <v>4395</v>
      </c>
      <c r="D4618" s="0" t="n">
        <v>4423</v>
      </c>
    </row>
    <row r="4619" customFormat="false" ht="13.8" hidden="false" customHeight="false" outlineLevel="0" collapsed="false">
      <c r="B4619" s="633" t="n">
        <v>4618</v>
      </c>
      <c r="C4619" s="0" t="n">
        <v>4396</v>
      </c>
      <c r="D4619" s="0" t="n">
        <v>4424</v>
      </c>
    </row>
    <row r="4620" customFormat="false" ht="13.8" hidden="false" customHeight="false" outlineLevel="0" collapsed="false">
      <c r="B4620" s="633" t="n">
        <v>4619</v>
      </c>
      <c r="C4620" s="0" t="n">
        <v>4397</v>
      </c>
      <c r="D4620" s="0" t="n">
        <v>4425</v>
      </c>
    </row>
    <row r="4621" customFormat="false" ht="13.8" hidden="false" customHeight="false" outlineLevel="0" collapsed="false">
      <c r="B4621" s="633" t="n">
        <v>4620</v>
      </c>
      <c r="C4621" s="0" t="n">
        <v>4398</v>
      </c>
      <c r="D4621" s="0" t="n">
        <v>4426</v>
      </c>
    </row>
    <row r="4622" customFormat="false" ht="13.8" hidden="false" customHeight="false" outlineLevel="0" collapsed="false">
      <c r="B4622" s="633" t="n">
        <v>4621</v>
      </c>
      <c r="C4622" s="0" t="n">
        <v>4399</v>
      </c>
      <c r="D4622" s="0" t="n">
        <v>4427</v>
      </c>
    </row>
    <row r="4623" customFormat="false" ht="13.8" hidden="false" customHeight="false" outlineLevel="0" collapsed="false">
      <c r="B4623" s="633" t="n">
        <v>4622</v>
      </c>
      <c r="C4623" s="0" t="n">
        <v>4400</v>
      </c>
      <c r="D4623" s="0" t="n">
        <v>4428</v>
      </c>
    </row>
    <row r="4624" customFormat="false" ht="13.8" hidden="false" customHeight="false" outlineLevel="0" collapsed="false">
      <c r="B4624" s="633" t="n">
        <v>4623</v>
      </c>
      <c r="C4624" s="0" t="n">
        <v>4401</v>
      </c>
      <c r="D4624" s="0" t="n">
        <v>4429</v>
      </c>
    </row>
    <row r="4625" customFormat="false" ht="13.8" hidden="false" customHeight="false" outlineLevel="0" collapsed="false">
      <c r="B4625" s="633" t="n">
        <v>4624</v>
      </c>
      <c r="C4625" s="0" t="n">
        <v>4402</v>
      </c>
      <c r="D4625" s="0" t="n">
        <v>4430</v>
      </c>
    </row>
    <row r="4626" customFormat="false" ht="13.8" hidden="false" customHeight="false" outlineLevel="0" collapsed="false">
      <c r="B4626" s="633" t="n">
        <v>4625</v>
      </c>
      <c r="C4626" s="0" t="n">
        <v>4403</v>
      </c>
      <c r="D4626" s="0" t="n">
        <v>4431</v>
      </c>
    </row>
    <row r="4627" customFormat="false" ht="13.8" hidden="false" customHeight="false" outlineLevel="0" collapsed="false">
      <c r="B4627" s="633" t="n">
        <v>4626</v>
      </c>
      <c r="C4627" s="0" t="n">
        <v>4404</v>
      </c>
      <c r="D4627" s="0" t="n">
        <v>4432</v>
      </c>
    </row>
    <row r="4628" customFormat="false" ht="13.8" hidden="false" customHeight="false" outlineLevel="0" collapsed="false">
      <c r="B4628" s="633" t="n">
        <v>4627</v>
      </c>
      <c r="C4628" s="0" t="n">
        <v>4405</v>
      </c>
      <c r="D4628" s="0" t="n">
        <v>4433</v>
      </c>
    </row>
    <row r="4629" customFormat="false" ht="13.8" hidden="false" customHeight="false" outlineLevel="0" collapsed="false">
      <c r="B4629" s="633" t="n">
        <v>4628</v>
      </c>
      <c r="C4629" s="0" t="n">
        <v>4406</v>
      </c>
      <c r="D4629" s="0" t="n">
        <v>4434</v>
      </c>
    </row>
    <row r="4630" customFormat="false" ht="13.8" hidden="false" customHeight="false" outlineLevel="0" collapsed="false">
      <c r="B4630" s="633" t="n">
        <v>4629</v>
      </c>
      <c r="C4630" s="0" t="n">
        <v>4407</v>
      </c>
      <c r="D4630" s="0" t="n">
        <v>4435</v>
      </c>
    </row>
    <row r="4631" customFormat="false" ht="13.8" hidden="false" customHeight="false" outlineLevel="0" collapsed="false">
      <c r="B4631" s="633" t="n">
        <v>4630</v>
      </c>
      <c r="C4631" s="0" t="n">
        <v>4408</v>
      </c>
      <c r="D4631" s="0" t="n">
        <v>4436</v>
      </c>
    </row>
    <row r="4632" customFormat="false" ht="13.8" hidden="false" customHeight="false" outlineLevel="0" collapsed="false">
      <c r="B4632" s="633" t="n">
        <v>4631</v>
      </c>
      <c r="C4632" s="0" t="n">
        <v>4409</v>
      </c>
      <c r="D4632" s="0" t="n">
        <v>4437</v>
      </c>
    </row>
    <row r="4633" customFormat="false" ht="13.8" hidden="false" customHeight="false" outlineLevel="0" collapsed="false">
      <c r="B4633" s="633" t="n">
        <v>4632</v>
      </c>
      <c r="C4633" s="0" t="n">
        <v>4410</v>
      </c>
      <c r="D4633" s="0" t="n">
        <v>4438</v>
      </c>
    </row>
    <row r="4634" customFormat="false" ht="13.8" hidden="false" customHeight="false" outlineLevel="0" collapsed="false">
      <c r="B4634" s="633" t="n">
        <v>4633</v>
      </c>
      <c r="C4634" s="0" t="n">
        <v>4411</v>
      </c>
      <c r="D4634" s="0" t="n">
        <v>4439</v>
      </c>
    </row>
    <row r="4635" customFormat="false" ht="13.8" hidden="false" customHeight="false" outlineLevel="0" collapsed="false">
      <c r="B4635" s="633" t="n">
        <v>4634</v>
      </c>
      <c r="C4635" s="0" t="n">
        <v>4412</v>
      </c>
      <c r="D4635" s="0" t="n">
        <v>4440</v>
      </c>
    </row>
    <row r="4636" customFormat="false" ht="13.8" hidden="false" customHeight="false" outlineLevel="0" collapsed="false">
      <c r="B4636" s="633" t="n">
        <v>4635</v>
      </c>
      <c r="C4636" s="0" t="n">
        <v>4413</v>
      </c>
      <c r="D4636" s="0" t="n">
        <v>4441</v>
      </c>
    </row>
    <row r="4637" customFormat="false" ht="13.8" hidden="false" customHeight="false" outlineLevel="0" collapsed="false">
      <c r="B4637" s="633" t="n">
        <v>4636</v>
      </c>
      <c r="C4637" s="0" t="n">
        <v>4414</v>
      </c>
      <c r="D4637" s="0" t="n">
        <v>4442</v>
      </c>
    </row>
    <row r="4638" customFormat="false" ht="13.8" hidden="false" customHeight="false" outlineLevel="0" collapsed="false">
      <c r="B4638" s="633" t="n">
        <v>4637</v>
      </c>
      <c r="C4638" s="0" t="n">
        <v>4415</v>
      </c>
      <c r="D4638" s="0" t="n">
        <v>4443</v>
      </c>
    </row>
    <row r="4639" customFormat="false" ht="13.8" hidden="false" customHeight="false" outlineLevel="0" collapsed="false">
      <c r="B4639" s="633" t="n">
        <v>4638</v>
      </c>
      <c r="C4639" s="0" t="n">
        <v>4416</v>
      </c>
      <c r="D4639" s="0" t="n">
        <v>4444</v>
      </c>
    </row>
    <row r="4640" customFormat="false" ht="13.8" hidden="false" customHeight="false" outlineLevel="0" collapsed="false">
      <c r="B4640" s="633" t="n">
        <v>4639</v>
      </c>
      <c r="C4640" s="0" t="n">
        <v>4417</v>
      </c>
      <c r="D4640" s="0" t="n">
        <v>4445</v>
      </c>
    </row>
    <row r="4641" customFormat="false" ht="13.8" hidden="false" customHeight="false" outlineLevel="0" collapsed="false">
      <c r="B4641" s="633" t="n">
        <v>4640</v>
      </c>
      <c r="C4641" s="0" t="n">
        <v>4418</v>
      </c>
      <c r="D4641" s="0" t="n">
        <v>4446</v>
      </c>
    </row>
    <row r="4642" customFormat="false" ht="13.8" hidden="false" customHeight="false" outlineLevel="0" collapsed="false">
      <c r="B4642" s="633" t="n">
        <v>4641</v>
      </c>
      <c r="C4642" s="0" t="n">
        <v>4419</v>
      </c>
      <c r="D4642" s="0" t="n">
        <v>4447</v>
      </c>
    </row>
    <row r="4643" customFormat="false" ht="13.8" hidden="false" customHeight="false" outlineLevel="0" collapsed="false">
      <c r="B4643" s="633" t="n">
        <v>4642</v>
      </c>
      <c r="C4643" s="0" t="n">
        <v>4420</v>
      </c>
      <c r="D4643" s="0" t="n">
        <v>4448</v>
      </c>
    </row>
    <row r="4644" customFormat="false" ht="13.8" hidden="false" customHeight="false" outlineLevel="0" collapsed="false">
      <c r="B4644" s="633" t="n">
        <v>4643</v>
      </c>
      <c r="C4644" s="0" t="n">
        <v>4421</v>
      </c>
      <c r="D4644" s="0" t="n">
        <v>4449</v>
      </c>
    </row>
    <row r="4645" customFormat="false" ht="13.8" hidden="false" customHeight="false" outlineLevel="0" collapsed="false">
      <c r="B4645" s="633" t="n">
        <v>4644</v>
      </c>
      <c r="C4645" s="0" t="n">
        <v>4422</v>
      </c>
      <c r="D4645" s="0" t="n">
        <v>4450</v>
      </c>
    </row>
    <row r="4646" customFormat="false" ht="13.8" hidden="false" customHeight="false" outlineLevel="0" collapsed="false">
      <c r="B4646" s="633" t="n">
        <v>4645</v>
      </c>
      <c r="C4646" s="0" t="n">
        <v>4423</v>
      </c>
      <c r="D4646" s="0" t="n">
        <v>4451</v>
      </c>
    </row>
    <row r="4647" customFormat="false" ht="13.8" hidden="false" customHeight="false" outlineLevel="0" collapsed="false">
      <c r="B4647" s="633" t="n">
        <v>4646</v>
      </c>
      <c r="C4647" s="0" t="n">
        <v>4424</v>
      </c>
      <c r="D4647" s="0" t="n">
        <v>4452</v>
      </c>
    </row>
    <row r="4648" customFormat="false" ht="13.8" hidden="false" customHeight="false" outlineLevel="0" collapsed="false">
      <c r="B4648" s="633" t="n">
        <v>4647</v>
      </c>
      <c r="C4648" s="0" t="n">
        <v>4425</v>
      </c>
      <c r="D4648" s="0" t="n">
        <v>4453</v>
      </c>
    </row>
    <row r="4649" customFormat="false" ht="13.8" hidden="false" customHeight="false" outlineLevel="0" collapsed="false">
      <c r="B4649" s="633" t="n">
        <v>4648</v>
      </c>
      <c r="C4649" s="0" t="n">
        <v>4426</v>
      </c>
      <c r="D4649" s="0" t="n">
        <v>4454</v>
      </c>
    </row>
    <row r="4650" customFormat="false" ht="13.8" hidden="false" customHeight="false" outlineLevel="0" collapsed="false">
      <c r="B4650" s="633" t="n">
        <v>4649</v>
      </c>
      <c r="C4650" s="0" t="n">
        <v>4427</v>
      </c>
      <c r="D4650" s="0" t="n">
        <v>4455</v>
      </c>
    </row>
    <row r="4651" customFormat="false" ht="13.8" hidden="false" customHeight="false" outlineLevel="0" collapsed="false">
      <c r="B4651" s="633" t="n">
        <v>4650</v>
      </c>
      <c r="C4651" s="0" t="n">
        <v>4428</v>
      </c>
      <c r="D4651" s="0" t="n">
        <v>4456</v>
      </c>
    </row>
    <row r="4652" customFormat="false" ht="13.8" hidden="false" customHeight="false" outlineLevel="0" collapsed="false">
      <c r="B4652" s="633" t="n">
        <v>4651</v>
      </c>
      <c r="C4652" s="0" t="n">
        <v>4429</v>
      </c>
      <c r="D4652" s="0" t="n">
        <v>4457</v>
      </c>
    </row>
    <row r="4653" customFormat="false" ht="13.8" hidden="false" customHeight="false" outlineLevel="0" collapsed="false">
      <c r="B4653" s="633" t="n">
        <v>4652</v>
      </c>
      <c r="C4653" s="0" t="n">
        <v>4430</v>
      </c>
      <c r="D4653" s="0" t="n">
        <v>4458</v>
      </c>
    </row>
    <row r="4654" customFormat="false" ht="13.8" hidden="false" customHeight="false" outlineLevel="0" collapsed="false">
      <c r="B4654" s="633" t="n">
        <v>4653</v>
      </c>
      <c r="C4654" s="0" t="n">
        <v>4431</v>
      </c>
      <c r="D4654" s="0" t="n">
        <v>4459</v>
      </c>
    </row>
    <row r="4655" customFormat="false" ht="13.8" hidden="false" customHeight="false" outlineLevel="0" collapsed="false">
      <c r="B4655" s="633" t="n">
        <v>4654</v>
      </c>
      <c r="C4655" s="0" t="n">
        <v>4432</v>
      </c>
      <c r="D4655" s="0" t="n">
        <v>4460</v>
      </c>
    </row>
    <row r="4656" customFormat="false" ht="13.8" hidden="false" customHeight="false" outlineLevel="0" collapsed="false">
      <c r="B4656" s="633" t="n">
        <v>4655</v>
      </c>
      <c r="C4656" s="0" t="n">
        <v>4433</v>
      </c>
      <c r="D4656" s="0" t="n">
        <v>4461</v>
      </c>
    </row>
    <row r="4657" customFormat="false" ht="13.8" hidden="false" customHeight="false" outlineLevel="0" collapsed="false">
      <c r="B4657" s="633" t="n">
        <v>4656</v>
      </c>
      <c r="C4657" s="0" t="n">
        <v>4434</v>
      </c>
      <c r="D4657" s="0" t="n">
        <v>4462</v>
      </c>
    </row>
    <row r="4658" customFormat="false" ht="13.8" hidden="false" customHeight="false" outlineLevel="0" collapsed="false">
      <c r="B4658" s="633" t="n">
        <v>4657</v>
      </c>
      <c r="C4658" s="0" t="n">
        <v>4435</v>
      </c>
      <c r="D4658" s="0" t="n">
        <v>4463</v>
      </c>
    </row>
    <row r="4659" customFormat="false" ht="13.8" hidden="false" customHeight="false" outlineLevel="0" collapsed="false">
      <c r="B4659" s="633" t="n">
        <v>4658</v>
      </c>
      <c r="C4659" s="0" t="n">
        <v>4436</v>
      </c>
      <c r="D4659" s="0" t="n">
        <v>4464</v>
      </c>
    </row>
    <row r="4660" customFormat="false" ht="13.8" hidden="false" customHeight="false" outlineLevel="0" collapsed="false">
      <c r="B4660" s="633" t="n">
        <v>4659</v>
      </c>
      <c r="C4660" s="0" t="n">
        <v>4437</v>
      </c>
      <c r="D4660" s="0" t="n">
        <v>4465</v>
      </c>
    </row>
    <row r="4661" customFormat="false" ht="13.8" hidden="false" customHeight="false" outlineLevel="0" collapsed="false">
      <c r="B4661" s="633" t="n">
        <v>4660</v>
      </c>
      <c r="C4661" s="0" t="n">
        <v>4438</v>
      </c>
      <c r="D4661" s="0" t="n">
        <v>4466</v>
      </c>
    </row>
    <row r="4662" customFormat="false" ht="13.8" hidden="false" customHeight="false" outlineLevel="0" collapsed="false">
      <c r="B4662" s="633" t="n">
        <v>4661</v>
      </c>
      <c r="C4662" s="0" t="n">
        <v>4439</v>
      </c>
      <c r="D4662" s="0" t="n">
        <v>4467</v>
      </c>
    </row>
    <row r="4663" customFormat="false" ht="13.8" hidden="false" customHeight="false" outlineLevel="0" collapsed="false">
      <c r="B4663" s="633" t="n">
        <v>4662</v>
      </c>
      <c r="C4663" s="0" t="n">
        <v>4440</v>
      </c>
      <c r="D4663" s="0" t="n">
        <v>4468</v>
      </c>
    </row>
    <row r="4664" customFormat="false" ht="13.8" hidden="false" customHeight="false" outlineLevel="0" collapsed="false">
      <c r="B4664" s="633" t="n">
        <v>4663</v>
      </c>
      <c r="C4664" s="0" t="n">
        <v>4441</v>
      </c>
      <c r="D4664" s="0" t="n">
        <v>4469</v>
      </c>
    </row>
    <row r="4665" customFormat="false" ht="13.8" hidden="false" customHeight="false" outlineLevel="0" collapsed="false">
      <c r="B4665" s="633" t="n">
        <v>4664</v>
      </c>
      <c r="C4665" s="0" t="n">
        <v>4442</v>
      </c>
      <c r="D4665" s="0" t="n">
        <v>4470</v>
      </c>
    </row>
    <row r="4666" customFormat="false" ht="13.8" hidden="false" customHeight="false" outlineLevel="0" collapsed="false">
      <c r="B4666" s="633" t="n">
        <v>4665</v>
      </c>
      <c r="C4666" s="0" t="n">
        <v>4443</v>
      </c>
      <c r="D4666" s="0" t="n">
        <v>4471</v>
      </c>
    </row>
    <row r="4667" customFormat="false" ht="13.8" hidden="false" customHeight="false" outlineLevel="0" collapsed="false">
      <c r="B4667" s="633" t="n">
        <v>4666</v>
      </c>
      <c r="C4667" s="0" t="n">
        <v>4444</v>
      </c>
      <c r="D4667" s="0" t="n">
        <v>4472</v>
      </c>
    </row>
    <row r="4668" customFormat="false" ht="13.8" hidden="false" customHeight="false" outlineLevel="0" collapsed="false">
      <c r="B4668" s="633" t="n">
        <v>4667</v>
      </c>
      <c r="C4668" s="0" t="n">
        <v>4445</v>
      </c>
      <c r="D4668" s="0" t="n">
        <v>4473</v>
      </c>
    </row>
    <row r="4669" customFormat="false" ht="13.8" hidden="false" customHeight="false" outlineLevel="0" collapsed="false">
      <c r="B4669" s="633" t="n">
        <v>4668</v>
      </c>
      <c r="C4669" s="0" t="n">
        <v>4446</v>
      </c>
      <c r="D4669" s="0" t="n">
        <v>4474</v>
      </c>
    </row>
    <row r="4670" customFormat="false" ht="13.8" hidden="false" customHeight="false" outlineLevel="0" collapsed="false">
      <c r="B4670" s="633" t="n">
        <v>4669</v>
      </c>
      <c r="C4670" s="0" t="n">
        <v>4447</v>
      </c>
      <c r="D4670" s="0" t="n">
        <v>4475</v>
      </c>
    </row>
    <row r="4671" customFormat="false" ht="13.8" hidden="false" customHeight="false" outlineLevel="0" collapsed="false">
      <c r="B4671" s="633" t="n">
        <v>4670</v>
      </c>
      <c r="C4671" s="0" t="n">
        <v>4448</v>
      </c>
      <c r="D4671" s="0" t="n">
        <v>4476</v>
      </c>
    </row>
    <row r="4672" customFormat="false" ht="13.8" hidden="false" customHeight="false" outlineLevel="0" collapsed="false">
      <c r="B4672" s="633" t="n">
        <v>4671</v>
      </c>
      <c r="C4672" s="0" t="n">
        <v>4449</v>
      </c>
      <c r="D4672" s="0" t="n">
        <v>4477</v>
      </c>
    </row>
    <row r="4673" customFormat="false" ht="13.8" hidden="false" customHeight="false" outlineLevel="0" collapsed="false">
      <c r="B4673" s="633" t="n">
        <v>4672</v>
      </c>
      <c r="C4673" s="0" t="n">
        <v>4450</v>
      </c>
      <c r="D4673" s="0" t="n">
        <v>4478</v>
      </c>
    </row>
    <row r="4674" customFormat="false" ht="13.8" hidden="false" customHeight="false" outlineLevel="0" collapsed="false">
      <c r="B4674" s="633" t="n">
        <v>4673</v>
      </c>
      <c r="C4674" s="0" t="n">
        <v>4451</v>
      </c>
      <c r="D4674" s="0" t="n">
        <v>4479</v>
      </c>
    </row>
    <row r="4675" customFormat="false" ht="13.8" hidden="false" customHeight="false" outlineLevel="0" collapsed="false">
      <c r="B4675" s="633" t="n">
        <v>4674</v>
      </c>
      <c r="C4675" s="0" t="n">
        <v>4452</v>
      </c>
      <c r="D4675" s="0" t="n">
        <v>4480</v>
      </c>
    </row>
    <row r="4676" customFormat="false" ht="13.8" hidden="false" customHeight="false" outlineLevel="0" collapsed="false">
      <c r="B4676" s="633" t="n">
        <v>4675</v>
      </c>
      <c r="C4676" s="634" t="n">
        <v>4452</v>
      </c>
      <c r="D4676" s="634" t="n">
        <v>4481</v>
      </c>
    </row>
    <row r="4677" customFormat="false" ht="13.8" hidden="false" customHeight="false" outlineLevel="0" collapsed="false">
      <c r="B4677" s="633" t="n">
        <v>4676</v>
      </c>
      <c r="C4677" s="634" t="n">
        <v>4452</v>
      </c>
      <c r="D4677" s="634" t="n">
        <v>4481</v>
      </c>
    </row>
    <row r="4678" customFormat="false" ht="13.8" hidden="false" customHeight="false" outlineLevel="0" collapsed="false">
      <c r="B4678" s="633" t="n">
        <v>4677</v>
      </c>
      <c r="C4678" s="634" t="n">
        <v>4452</v>
      </c>
      <c r="D4678" s="634" t="n">
        <v>4481</v>
      </c>
    </row>
    <row r="4679" customFormat="false" ht="13.8" hidden="false" customHeight="false" outlineLevel="0" collapsed="false">
      <c r="B4679" s="633" t="n">
        <v>4678</v>
      </c>
      <c r="C4679" s="634" t="n">
        <v>4452</v>
      </c>
      <c r="D4679" s="634" t="n">
        <v>4481</v>
      </c>
    </row>
    <row r="4680" customFormat="false" ht="13.8" hidden="false" customHeight="false" outlineLevel="0" collapsed="false">
      <c r="B4680" s="633" t="n">
        <v>4679</v>
      </c>
      <c r="C4680" s="634" t="n">
        <v>4452</v>
      </c>
      <c r="D4680" s="634" t="n">
        <v>4481</v>
      </c>
    </row>
    <row r="4681" customFormat="false" ht="13.8" hidden="false" customHeight="false" outlineLevel="0" collapsed="false">
      <c r="B4681" s="633" t="n">
        <v>4680</v>
      </c>
      <c r="C4681" s="634" t="n">
        <v>4452</v>
      </c>
      <c r="D4681" s="634" t="n">
        <v>4481</v>
      </c>
    </row>
    <row r="4682" customFormat="false" ht="13.8" hidden="false" customHeight="false" outlineLevel="0" collapsed="false">
      <c r="B4682" s="633" t="n">
        <v>4681</v>
      </c>
      <c r="C4682" s="634" t="n">
        <v>4452</v>
      </c>
      <c r="D4682" s="634" t="n">
        <v>4481</v>
      </c>
    </row>
    <row r="4683" customFormat="false" ht="13.8" hidden="false" customHeight="false" outlineLevel="0" collapsed="false">
      <c r="B4683" s="633" t="n">
        <v>4682</v>
      </c>
      <c r="C4683" s="634" t="n">
        <v>4452</v>
      </c>
      <c r="D4683" s="634" t="n">
        <v>4481</v>
      </c>
    </row>
    <row r="4684" customFormat="false" ht="13.8" hidden="false" customHeight="false" outlineLevel="0" collapsed="false">
      <c r="B4684" s="633" t="n">
        <v>4683</v>
      </c>
      <c r="C4684" s="634" t="n">
        <v>4452</v>
      </c>
      <c r="D4684" s="634" t="n">
        <v>4481</v>
      </c>
    </row>
    <row r="4685" customFormat="false" ht="13.8" hidden="false" customHeight="false" outlineLevel="0" collapsed="false">
      <c r="B4685" s="633" t="n">
        <v>4684</v>
      </c>
      <c r="C4685" s="634" t="n">
        <v>4452</v>
      </c>
      <c r="D4685" s="634" t="n">
        <v>4481</v>
      </c>
    </row>
    <row r="4686" customFormat="false" ht="13.8" hidden="false" customHeight="false" outlineLevel="0" collapsed="false">
      <c r="B4686" s="633" t="n">
        <v>4685</v>
      </c>
      <c r="C4686" s="634" t="n">
        <v>4452</v>
      </c>
      <c r="D4686" s="634" t="n">
        <v>4481</v>
      </c>
    </row>
    <row r="4687" customFormat="false" ht="13.8" hidden="false" customHeight="false" outlineLevel="0" collapsed="false">
      <c r="B4687" s="633" t="n">
        <v>4686</v>
      </c>
      <c r="C4687" s="634" t="n">
        <v>4452</v>
      </c>
      <c r="D4687" s="634" t="n">
        <v>4481</v>
      </c>
    </row>
    <row r="4688" customFormat="false" ht="13.8" hidden="false" customHeight="false" outlineLevel="0" collapsed="false">
      <c r="B4688" s="633" t="n">
        <v>4687</v>
      </c>
      <c r="C4688" s="634" t="n">
        <v>4452</v>
      </c>
      <c r="D4688" s="634" t="n">
        <v>4481</v>
      </c>
    </row>
    <row r="4689" customFormat="false" ht="13.8" hidden="false" customHeight="false" outlineLevel="0" collapsed="false">
      <c r="B4689" s="633" t="n">
        <v>4688</v>
      </c>
      <c r="C4689" s="634" t="n">
        <v>4452</v>
      </c>
      <c r="D4689" s="634" t="n">
        <v>4481</v>
      </c>
    </row>
    <row r="4690" customFormat="false" ht="13.8" hidden="false" customHeight="false" outlineLevel="0" collapsed="false">
      <c r="B4690" s="633" t="n">
        <v>4689</v>
      </c>
      <c r="C4690" s="634" t="n">
        <v>4452</v>
      </c>
      <c r="D4690" s="634" t="n">
        <v>4481</v>
      </c>
    </row>
    <row r="4691" customFormat="false" ht="13.8" hidden="false" customHeight="false" outlineLevel="0" collapsed="false">
      <c r="B4691" s="633" t="n">
        <v>4690</v>
      </c>
      <c r="C4691" s="634" t="n">
        <v>4452</v>
      </c>
      <c r="D4691" s="634" t="n">
        <v>4481</v>
      </c>
    </row>
    <row r="4692" customFormat="false" ht="13.8" hidden="false" customHeight="false" outlineLevel="0" collapsed="false">
      <c r="B4692" s="633" t="n">
        <v>4691</v>
      </c>
      <c r="C4692" s="634" t="n">
        <v>4452</v>
      </c>
      <c r="D4692" s="634" t="n">
        <v>4481</v>
      </c>
    </row>
    <row r="4693" customFormat="false" ht="13.8" hidden="false" customHeight="false" outlineLevel="0" collapsed="false">
      <c r="B4693" s="633" t="n">
        <v>4692</v>
      </c>
      <c r="C4693" s="634" t="n">
        <v>4452</v>
      </c>
      <c r="D4693" s="634" t="n">
        <v>4481</v>
      </c>
    </row>
    <row r="4694" customFormat="false" ht="13.8" hidden="false" customHeight="false" outlineLevel="0" collapsed="false">
      <c r="B4694" s="633" t="n">
        <v>4693</v>
      </c>
      <c r="C4694" s="0" t="n">
        <v>4453</v>
      </c>
      <c r="D4694" s="0" t="n">
        <v>4481</v>
      </c>
    </row>
    <row r="4695" customFormat="false" ht="13.8" hidden="false" customHeight="false" outlineLevel="0" collapsed="false">
      <c r="B4695" s="633" t="n">
        <v>4694</v>
      </c>
      <c r="C4695" s="0" t="n">
        <v>4454</v>
      </c>
      <c r="D4695" s="0" t="n">
        <v>4482</v>
      </c>
    </row>
    <row r="4696" customFormat="false" ht="13.8" hidden="false" customHeight="false" outlineLevel="0" collapsed="false">
      <c r="B4696" s="633" t="n">
        <v>4695</v>
      </c>
      <c r="C4696" s="0" t="n">
        <v>4455</v>
      </c>
      <c r="D4696" s="0" t="n">
        <v>4483</v>
      </c>
    </row>
    <row r="4697" customFormat="false" ht="13.8" hidden="false" customHeight="false" outlineLevel="0" collapsed="false">
      <c r="B4697" s="633" t="n">
        <v>4696</v>
      </c>
      <c r="C4697" s="0" t="n">
        <v>4456</v>
      </c>
      <c r="D4697" s="0" t="n">
        <v>4484</v>
      </c>
    </row>
    <row r="4698" customFormat="false" ht="13.8" hidden="false" customHeight="false" outlineLevel="0" collapsed="false">
      <c r="B4698" s="633" t="n">
        <v>4697</v>
      </c>
      <c r="C4698" s="0" t="n">
        <v>4457</v>
      </c>
      <c r="D4698" s="0" t="n">
        <v>4485</v>
      </c>
    </row>
    <row r="4699" customFormat="false" ht="13.8" hidden="false" customHeight="false" outlineLevel="0" collapsed="false">
      <c r="B4699" s="633" t="n">
        <v>4698</v>
      </c>
      <c r="C4699" s="0" t="n">
        <v>4458</v>
      </c>
      <c r="D4699" s="0" t="n">
        <v>4486</v>
      </c>
    </row>
    <row r="4700" customFormat="false" ht="13.8" hidden="false" customHeight="false" outlineLevel="0" collapsed="false">
      <c r="B4700" s="633" t="n">
        <v>4699</v>
      </c>
      <c r="C4700" s="0" t="n">
        <v>4459</v>
      </c>
      <c r="D4700" s="0" t="n">
        <v>4487</v>
      </c>
    </row>
    <row r="4701" customFormat="false" ht="13.8" hidden="false" customHeight="false" outlineLevel="0" collapsed="false">
      <c r="B4701" s="633" t="n">
        <v>4700</v>
      </c>
      <c r="C4701" s="0" t="n">
        <v>4460</v>
      </c>
      <c r="D4701" s="0" t="n">
        <v>4488</v>
      </c>
    </row>
    <row r="4702" customFormat="false" ht="13.8" hidden="false" customHeight="false" outlineLevel="0" collapsed="false">
      <c r="B4702" s="633" t="n">
        <v>4701</v>
      </c>
      <c r="C4702" s="0" t="n">
        <v>4461</v>
      </c>
      <c r="D4702" s="0" t="n">
        <v>4489</v>
      </c>
    </row>
    <row r="4703" customFormat="false" ht="13.8" hidden="false" customHeight="false" outlineLevel="0" collapsed="false">
      <c r="B4703" s="633" t="n">
        <v>4702</v>
      </c>
      <c r="C4703" s="0" t="n">
        <v>4462</v>
      </c>
      <c r="D4703" s="0" t="n">
        <v>4490</v>
      </c>
    </row>
    <row r="4704" customFormat="false" ht="13.8" hidden="false" customHeight="false" outlineLevel="0" collapsed="false">
      <c r="B4704" s="633" t="n">
        <v>4703</v>
      </c>
      <c r="C4704" s="0" t="n">
        <v>4463</v>
      </c>
      <c r="D4704" s="0" t="n">
        <v>4491</v>
      </c>
      <c r="I4704" s="634" t="n">
        <v>4481</v>
      </c>
    </row>
    <row r="4705" customFormat="false" ht="13.8" hidden="false" customHeight="false" outlineLevel="0" collapsed="false">
      <c r="B4705" s="633" t="n">
        <v>4704</v>
      </c>
      <c r="C4705" s="0" t="n">
        <v>4464</v>
      </c>
      <c r="D4705" s="0" t="n">
        <v>4492</v>
      </c>
      <c r="I4705" s="634" t="n">
        <v>4481</v>
      </c>
    </row>
    <row r="4706" customFormat="false" ht="13.8" hidden="false" customHeight="false" outlineLevel="0" collapsed="false">
      <c r="B4706" s="633" t="n">
        <v>4705</v>
      </c>
      <c r="C4706" s="0" t="n">
        <v>4465</v>
      </c>
      <c r="D4706" s="0" t="n">
        <v>4493</v>
      </c>
      <c r="I4706" s="634" t="n">
        <v>4481</v>
      </c>
    </row>
    <row r="4707" customFormat="false" ht="13.8" hidden="false" customHeight="false" outlineLevel="0" collapsed="false">
      <c r="B4707" s="633" t="n">
        <v>4706</v>
      </c>
      <c r="C4707" s="0" t="n">
        <v>4466</v>
      </c>
      <c r="D4707" s="0" t="n">
        <v>4494</v>
      </c>
      <c r="I4707" s="634" t="n">
        <v>4481</v>
      </c>
    </row>
    <row r="4708" customFormat="false" ht="13.8" hidden="false" customHeight="false" outlineLevel="0" collapsed="false">
      <c r="B4708" s="633" t="n">
        <v>4707</v>
      </c>
      <c r="C4708" s="0" t="n">
        <v>4467</v>
      </c>
      <c r="D4708" s="0" t="n">
        <v>4495</v>
      </c>
      <c r="I4708" s="634" t="n">
        <v>4481</v>
      </c>
    </row>
    <row r="4709" customFormat="false" ht="13.8" hidden="false" customHeight="false" outlineLevel="0" collapsed="false">
      <c r="B4709" s="633" t="n">
        <v>4708</v>
      </c>
      <c r="C4709" s="0" t="n">
        <v>4468</v>
      </c>
      <c r="D4709" s="0" t="n">
        <v>4496</v>
      </c>
      <c r="I4709" s="634" t="n">
        <v>4481</v>
      </c>
    </row>
    <row r="4710" customFormat="false" ht="13.8" hidden="false" customHeight="false" outlineLevel="0" collapsed="false">
      <c r="B4710" s="633" t="n">
        <v>4709</v>
      </c>
      <c r="C4710" s="0" t="n">
        <v>4469</v>
      </c>
      <c r="D4710" s="0" t="n">
        <v>4497</v>
      </c>
      <c r="I4710" s="634" t="n">
        <v>4481</v>
      </c>
    </row>
    <row r="4711" customFormat="false" ht="13.8" hidden="false" customHeight="false" outlineLevel="0" collapsed="false">
      <c r="B4711" s="633" t="n">
        <v>4710</v>
      </c>
      <c r="C4711" s="0" t="n">
        <v>4470</v>
      </c>
      <c r="D4711" s="0" t="n">
        <v>4498</v>
      </c>
      <c r="I4711" s="634" t="n">
        <v>4481</v>
      </c>
    </row>
    <row r="4712" customFormat="false" ht="13.8" hidden="false" customHeight="false" outlineLevel="0" collapsed="false">
      <c r="B4712" s="633" t="n">
        <v>4711</v>
      </c>
      <c r="C4712" s="0" t="n">
        <v>4471</v>
      </c>
      <c r="D4712" s="0" t="n">
        <v>4499</v>
      </c>
      <c r="I4712" s="634" t="n">
        <v>4481</v>
      </c>
    </row>
    <row r="4713" customFormat="false" ht="13.8" hidden="false" customHeight="false" outlineLevel="0" collapsed="false">
      <c r="B4713" s="633" t="n">
        <v>4712</v>
      </c>
      <c r="C4713" s="0" t="n">
        <v>4472</v>
      </c>
      <c r="D4713" s="0" t="n">
        <v>4500</v>
      </c>
      <c r="I4713" s="634" t="n">
        <v>4481</v>
      </c>
    </row>
    <row r="4714" customFormat="false" ht="13.8" hidden="false" customHeight="false" outlineLevel="0" collapsed="false">
      <c r="B4714" s="633" t="n">
        <v>4713</v>
      </c>
      <c r="C4714" s="0" t="n">
        <v>4473</v>
      </c>
      <c r="D4714" s="0" t="n">
        <v>4501</v>
      </c>
      <c r="I4714" s="634" t="n">
        <v>4481</v>
      </c>
    </row>
    <row r="4715" customFormat="false" ht="13.8" hidden="false" customHeight="false" outlineLevel="0" collapsed="false">
      <c r="B4715" s="633" t="n">
        <v>4714</v>
      </c>
      <c r="C4715" s="0" t="n">
        <v>4474</v>
      </c>
      <c r="D4715" s="0" t="n">
        <v>4502</v>
      </c>
      <c r="I4715" s="634" t="n">
        <v>4481</v>
      </c>
    </row>
    <row r="4716" customFormat="false" ht="13.8" hidden="false" customHeight="false" outlineLevel="0" collapsed="false">
      <c r="B4716" s="633" t="n">
        <v>4715</v>
      </c>
      <c r="C4716" s="0" t="n">
        <v>4475</v>
      </c>
      <c r="D4716" s="0" t="n">
        <v>4503</v>
      </c>
      <c r="I4716" s="634" t="n">
        <v>4481</v>
      </c>
    </row>
    <row r="4717" customFormat="false" ht="13.8" hidden="false" customHeight="false" outlineLevel="0" collapsed="false">
      <c r="B4717" s="633" t="n">
        <v>4716</v>
      </c>
      <c r="C4717" s="0" t="n">
        <v>4476</v>
      </c>
      <c r="D4717" s="0" t="n">
        <v>4504</v>
      </c>
      <c r="I4717" s="634" t="n">
        <v>4481</v>
      </c>
    </row>
    <row r="4718" customFormat="false" ht="13.8" hidden="false" customHeight="false" outlineLevel="0" collapsed="false">
      <c r="B4718" s="633" t="n">
        <v>4717</v>
      </c>
      <c r="C4718" s="0" t="n">
        <v>4477</v>
      </c>
      <c r="D4718" s="0" t="n">
        <v>4505</v>
      </c>
      <c r="I4718" s="634" t="n">
        <v>4481</v>
      </c>
    </row>
    <row r="4719" customFormat="false" ht="13.8" hidden="false" customHeight="false" outlineLevel="0" collapsed="false">
      <c r="B4719" s="633" t="n">
        <v>4718</v>
      </c>
      <c r="C4719" s="0" t="n">
        <v>4478</v>
      </c>
      <c r="D4719" s="0" t="n">
        <v>4506</v>
      </c>
      <c r="I4719" s="634" t="n">
        <v>4481</v>
      </c>
    </row>
    <row r="4720" customFormat="false" ht="13.8" hidden="false" customHeight="false" outlineLevel="0" collapsed="false">
      <c r="B4720" s="633" t="n">
        <v>4719</v>
      </c>
      <c r="C4720" s="0" t="n">
        <v>4479</v>
      </c>
      <c r="D4720" s="0" t="n">
        <v>4507</v>
      </c>
      <c r="I4720" s="634" t="n">
        <v>4481</v>
      </c>
    </row>
    <row r="4721" customFormat="false" ht="13.8" hidden="false" customHeight="false" outlineLevel="0" collapsed="false">
      <c r="B4721" s="633" t="n">
        <v>4720</v>
      </c>
      <c r="C4721" s="0" t="n">
        <v>4480</v>
      </c>
      <c r="D4721" s="0" t="n">
        <v>4508</v>
      </c>
      <c r="I4721" s="634" t="n">
        <v>4481</v>
      </c>
    </row>
    <row r="4722" customFormat="false" ht="13.8" hidden="false" customHeight="false" outlineLevel="0" collapsed="false">
      <c r="B4722" s="633" t="n">
        <v>4721</v>
      </c>
      <c r="C4722" s="0" t="n">
        <v>4481</v>
      </c>
      <c r="D4722" s="0" t="n">
        <v>4509</v>
      </c>
    </row>
    <row r="4723" customFormat="false" ht="13.8" hidden="false" customHeight="false" outlineLevel="0" collapsed="false">
      <c r="B4723" s="633" t="n">
        <v>4722</v>
      </c>
      <c r="C4723" s="0" t="n">
        <v>4482</v>
      </c>
      <c r="D4723" s="0" t="n">
        <v>4510</v>
      </c>
    </row>
    <row r="4724" customFormat="false" ht="13.8" hidden="false" customHeight="false" outlineLevel="0" collapsed="false">
      <c r="B4724" s="633" t="n">
        <v>4723</v>
      </c>
      <c r="C4724" s="0" t="n">
        <v>4483</v>
      </c>
      <c r="D4724" s="0" t="n">
        <v>4511</v>
      </c>
    </row>
    <row r="4725" customFormat="false" ht="13.8" hidden="false" customHeight="false" outlineLevel="0" collapsed="false">
      <c r="B4725" s="633" t="n">
        <v>4724</v>
      </c>
      <c r="C4725" s="0" t="n">
        <v>4484</v>
      </c>
      <c r="D4725" s="0" t="n">
        <v>4512</v>
      </c>
    </row>
    <row r="4726" customFormat="false" ht="13.8" hidden="false" customHeight="false" outlineLevel="0" collapsed="false">
      <c r="B4726" s="633" t="n">
        <v>4725</v>
      </c>
      <c r="C4726" s="0" t="n">
        <v>4485</v>
      </c>
      <c r="D4726" s="0" t="n">
        <v>4513</v>
      </c>
    </row>
    <row r="4727" customFormat="false" ht="13.8" hidden="false" customHeight="false" outlineLevel="0" collapsed="false">
      <c r="B4727" s="633" t="n">
        <v>4726</v>
      </c>
      <c r="C4727" s="0" t="n">
        <v>4486</v>
      </c>
      <c r="D4727" s="0" t="n">
        <v>4514</v>
      </c>
    </row>
    <row r="4728" customFormat="false" ht="13.8" hidden="false" customHeight="false" outlineLevel="0" collapsed="false">
      <c r="B4728" s="633" t="n">
        <v>4727</v>
      </c>
      <c r="C4728" s="0" t="n">
        <v>4487</v>
      </c>
      <c r="D4728" s="0" t="n">
        <v>4515</v>
      </c>
    </row>
    <row r="4729" customFormat="false" ht="13.8" hidden="false" customHeight="false" outlineLevel="0" collapsed="false">
      <c r="B4729" s="633" t="n">
        <v>4728</v>
      </c>
      <c r="C4729" s="0" t="n">
        <v>4488</v>
      </c>
      <c r="D4729" s="0" t="n">
        <v>4516</v>
      </c>
    </row>
    <row r="4730" customFormat="false" ht="13.8" hidden="false" customHeight="false" outlineLevel="0" collapsed="false">
      <c r="B4730" s="633" t="n">
        <v>4729</v>
      </c>
      <c r="C4730" s="0" t="n">
        <v>4489</v>
      </c>
      <c r="D4730" s="0" t="n">
        <v>4517</v>
      </c>
    </row>
    <row r="4731" customFormat="false" ht="13.8" hidden="false" customHeight="false" outlineLevel="0" collapsed="false">
      <c r="B4731" s="633" t="n">
        <v>4730</v>
      </c>
      <c r="C4731" s="0" t="n">
        <v>4490</v>
      </c>
      <c r="D4731" s="0" t="n">
        <v>4518</v>
      </c>
    </row>
    <row r="4732" customFormat="false" ht="13.8" hidden="false" customHeight="false" outlineLevel="0" collapsed="false">
      <c r="B4732" s="633" t="n">
        <v>4731</v>
      </c>
      <c r="C4732" s="0" t="n">
        <v>4491</v>
      </c>
      <c r="D4732" s="0" t="n">
        <v>4519</v>
      </c>
    </row>
    <row r="4733" customFormat="false" ht="13.8" hidden="false" customHeight="false" outlineLevel="0" collapsed="false">
      <c r="B4733" s="633" t="n">
        <v>4732</v>
      </c>
      <c r="C4733" s="0" t="n">
        <v>4492</v>
      </c>
      <c r="D4733" s="0" t="n">
        <v>4520</v>
      </c>
    </row>
    <row r="4734" customFormat="false" ht="13.8" hidden="false" customHeight="false" outlineLevel="0" collapsed="false">
      <c r="B4734" s="633" t="n">
        <v>4733</v>
      </c>
      <c r="C4734" s="0" t="n">
        <v>4493</v>
      </c>
      <c r="D4734" s="0" t="n">
        <v>4521</v>
      </c>
    </row>
    <row r="4735" customFormat="false" ht="13.8" hidden="false" customHeight="false" outlineLevel="0" collapsed="false">
      <c r="B4735" s="633" t="n">
        <v>4734</v>
      </c>
      <c r="C4735" s="0" t="n">
        <v>4494</v>
      </c>
      <c r="D4735" s="0" t="n">
        <v>4522</v>
      </c>
    </row>
    <row r="4736" customFormat="false" ht="13.8" hidden="false" customHeight="false" outlineLevel="0" collapsed="false">
      <c r="B4736" s="633" t="n">
        <v>4735</v>
      </c>
      <c r="C4736" s="0" t="n">
        <v>4495</v>
      </c>
      <c r="D4736" s="0" t="n">
        <v>4523</v>
      </c>
    </row>
    <row r="4737" customFormat="false" ht="13.8" hidden="false" customHeight="false" outlineLevel="0" collapsed="false">
      <c r="B4737" s="633" t="n">
        <v>4736</v>
      </c>
      <c r="C4737" s="0" t="n">
        <v>4496</v>
      </c>
      <c r="D4737" s="0" t="n">
        <v>4524</v>
      </c>
    </row>
    <row r="4738" customFormat="false" ht="13.8" hidden="false" customHeight="false" outlineLevel="0" collapsed="false">
      <c r="B4738" s="633" t="n">
        <v>4737</v>
      </c>
      <c r="C4738" s="0" t="n">
        <v>4497</v>
      </c>
      <c r="D4738" s="0" t="n">
        <v>4525</v>
      </c>
    </row>
    <row r="4739" customFormat="false" ht="13.8" hidden="false" customHeight="false" outlineLevel="0" collapsed="false">
      <c r="B4739" s="633" t="n">
        <v>4738</v>
      </c>
      <c r="C4739" s="0" t="n">
        <v>4498</v>
      </c>
      <c r="D4739" s="0" t="n">
        <v>4526</v>
      </c>
    </row>
    <row r="4740" customFormat="false" ht="13.8" hidden="false" customHeight="false" outlineLevel="0" collapsed="false">
      <c r="B4740" s="633" t="n">
        <v>4739</v>
      </c>
      <c r="C4740" s="0" t="n">
        <v>4499</v>
      </c>
      <c r="D4740" s="0" t="n">
        <v>4527</v>
      </c>
    </row>
    <row r="4741" customFormat="false" ht="13.8" hidden="false" customHeight="false" outlineLevel="0" collapsed="false">
      <c r="B4741" s="633" t="n">
        <v>4740</v>
      </c>
      <c r="C4741" s="0" t="n">
        <v>4500</v>
      </c>
      <c r="D4741" s="0" t="n">
        <v>4528</v>
      </c>
    </row>
    <row r="4742" customFormat="false" ht="13.8" hidden="false" customHeight="false" outlineLevel="0" collapsed="false">
      <c r="B4742" s="633" t="n">
        <v>4741</v>
      </c>
      <c r="C4742" s="0" t="n">
        <v>4501</v>
      </c>
      <c r="D4742" s="0" t="n">
        <v>4529</v>
      </c>
    </row>
    <row r="4743" customFormat="false" ht="13.8" hidden="false" customHeight="false" outlineLevel="0" collapsed="false">
      <c r="B4743" s="633" t="n">
        <v>4742</v>
      </c>
      <c r="C4743" s="0" t="n">
        <v>4502</v>
      </c>
      <c r="D4743" s="0" t="n">
        <v>4530</v>
      </c>
    </row>
    <row r="4744" customFormat="false" ht="13.8" hidden="false" customHeight="false" outlineLevel="0" collapsed="false">
      <c r="B4744" s="633" t="n">
        <v>4743</v>
      </c>
      <c r="C4744" s="0" t="n">
        <v>4503</v>
      </c>
      <c r="D4744" s="0" t="n">
        <v>4531</v>
      </c>
    </row>
    <row r="4745" customFormat="false" ht="13.8" hidden="false" customHeight="false" outlineLevel="0" collapsed="false">
      <c r="B4745" s="633" t="n">
        <v>4744</v>
      </c>
      <c r="C4745" s="0" t="n">
        <v>4504</v>
      </c>
      <c r="D4745" s="0" t="n">
        <v>4532</v>
      </c>
    </row>
    <row r="4746" customFormat="false" ht="13.8" hidden="false" customHeight="false" outlineLevel="0" collapsed="false">
      <c r="B4746" s="633" t="n">
        <v>4745</v>
      </c>
      <c r="C4746" s="0" t="n">
        <v>4505</v>
      </c>
      <c r="D4746" s="0" t="n">
        <v>4533</v>
      </c>
    </row>
    <row r="4747" customFormat="false" ht="13.8" hidden="false" customHeight="false" outlineLevel="0" collapsed="false">
      <c r="B4747" s="633" t="n">
        <v>4746</v>
      </c>
      <c r="C4747" s="0" t="n">
        <v>4506</v>
      </c>
      <c r="D4747" s="0" t="n">
        <v>4534</v>
      </c>
    </row>
    <row r="4748" customFormat="false" ht="13.8" hidden="false" customHeight="false" outlineLevel="0" collapsed="false">
      <c r="B4748" s="633" t="n">
        <v>4747</v>
      </c>
      <c r="C4748" s="0" t="n">
        <v>4507</v>
      </c>
      <c r="D4748" s="0" t="n">
        <v>4535</v>
      </c>
    </row>
    <row r="4749" customFormat="false" ht="13.8" hidden="false" customHeight="false" outlineLevel="0" collapsed="false">
      <c r="B4749" s="633" t="n">
        <v>4748</v>
      </c>
      <c r="C4749" s="0" t="n">
        <v>4508</v>
      </c>
      <c r="D4749" s="0" t="n">
        <v>4536</v>
      </c>
    </row>
    <row r="4750" customFormat="false" ht="13.8" hidden="false" customHeight="false" outlineLevel="0" collapsed="false">
      <c r="B4750" s="633" t="n">
        <v>4749</v>
      </c>
      <c r="C4750" s="0" t="n">
        <v>4509</v>
      </c>
      <c r="D4750" s="0" t="n">
        <v>4537</v>
      </c>
    </row>
    <row r="4751" customFormat="false" ht="13.8" hidden="false" customHeight="false" outlineLevel="0" collapsed="false">
      <c r="B4751" s="633" t="n">
        <v>4750</v>
      </c>
      <c r="C4751" s="0" t="n">
        <v>4510</v>
      </c>
      <c r="D4751" s="0" t="n">
        <v>4538</v>
      </c>
    </row>
    <row r="4752" customFormat="false" ht="13.8" hidden="false" customHeight="false" outlineLevel="0" collapsed="false">
      <c r="B4752" s="633" t="n">
        <v>4751</v>
      </c>
      <c r="C4752" s="0" t="n">
        <v>4511</v>
      </c>
      <c r="D4752" s="0" t="n">
        <v>4539</v>
      </c>
    </row>
    <row r="4753" customFormat="false" ht="13.8" hidden="false" customHeight="false" outlineLevel="0" collapsed="false">
      <c r="B4753" s="633" t="n">
        <v>4752</v>
      </c>
      <c r="C4753" s="0" t="n">
        <v>4512</v>
      </c>
      <c r="D4753" s="0" t="n">
        <v>4540</v>
      </c>
    </row>
    <row r="4754" customFormat="false" ht="13.8" hidden="false" customHeight="false" outlineLevel="0" collapsed="false">
      <c r="B4754" s="633" t="n">
        <v>4753</v>
      </c>
      <c r="C4754" s="0" t="n">
        <v>4513</v>
      </c>
      <c r="D4754" s="0" t="n">
        <v>4541</v>
      </c>
    </row>
    <row r="4755" customFormat="false" ht="13.8" hidden="false" customHeight="false" outlineLevel="0" collapsed="false">
      <c r="B4755" s="633" t="n">
        <v>4754</v>
      </c>
      <c r="C4755" s="0" t="n">
        <v>4514</v>
      </c>
      <c r="D4755" s="0" t="n">
        <v>4542</v>
      </c>
    </row>
    <row r="4756" customFormat="false" ht="13.8" hidden="false" customHeight="false" outlineLevel="0" collapsed="false">
      <c r="B4756" s="633" t="n">
        <v>4755</v>
      </c>
      <c r="C4756" s="0" t="n">
        <v>4515</v>
      </c>
      <c r="D4756" s="0" t="n">
        <v>4543</v>
      </c>
    </row>
    <row r="4757" customFormat="false" ht="13.8" hidden="false" customHeight="false" outlineLevel="0" collapsed="false">
      <c r="B4757" s="633" t="n">
        <v>4756</v>
      </c>
      <c r="C4757" s="0" t="n">
        <v>4516</v>
      </c>
      <c r="D4757" s="0" t="n">
        <v>4544</v>
      </c>
    </row>
    <row r="4758" customFormat="false" ht="13.8" hidden="false" customHeight="false" outlineLevel="0" collapsed="false">
      <c r="B4758" s="633" t="n">
        <v>4757</v>
      </c>
      <c r="C4758" s="0" t="n">
        <v>4517</v>
      </c>
      <c r="D4758" s="0" t="n">
        <v>4545</v>
      </c>
    </row>
    <row r="4759" customFormat="false" ht="13.8" hidden="false" customHeight="false" outlineLevel="0" collapsed="false">
      <c r="B4759" s="633" t="n">
        <v>4758</v>
      </c>
      <c r="C4759" s="0" t="n">
        <v>4518</v>
      </c>
      <c r="D4759" s="0" t="n">
        <v>4546</v>
      </c>
    </row>
    <row r="4760" customFormat="false" ht="13.8" hidden="false" customHeight="false" outlineLevel="0" collapsed="false">
      <c r="B4760" s="633" t="n">
        <v>4759</v>
      </c>
      <c r="C4760" s="0" t="n">
        <v>4519</v>
      </c>
      <c r="D4760" s="0" t="n">
        <v>4547</v>
      </c>
    </row>
    <row r="4761" customFormat="false" ht="13.8" hidden="false" customHeight="false" outlineLevel="0" collapsed="false">
      <c r="B4761" s="633" t="n">
        <v>4760</v>
      </c>
      <c r="C4761" s="0" t="n">
        <v>4520</v>
      </c>
      <c r="D4761" s="0" t="n">
        <v>4548</v>
      </c>
    </row>
    <row r="4762" customFormat="false" ht="13.8" hidden="false" customHeight="false" outlineLevel="0" collapsed="false">
      <c r="B4762" s="633" t="n">
        <v>4761</v>
      </c>
      <c r="C4762" s="0" t="n">
        <v>4521</v>
      </c>
      <c r="D4762" s="0" t="n">
        <v>4549</v>
      </c>
    </row>
    <row r="4763" customFormat="false" ht="13.8" hidden="false" customHeight="false" outlineLevel="0" collapsed="false">
      <c r="B4763" s="633" t="n">
        <v>4762</v>
      </c>
      <c r="C4763" s="0" t="n">
        <v>4522</v>
      </c>
      <c r="D4763" s="0" t="n">
        <v>4550</v>
      </c>
    </row>
    <row r="4764" customFormat="false" ht="13.8" hidden="false" customHeight="false" outlineLevel="0" collapsed="false">
      <c r="B4764" s="633" t="n">
        <v>4763</v>
      </c>
      <c r="C4764" s="0" t="n">
        <v>4523</v>
      </c>
      <c r="D4764" s="0" t="n">
        <v>4551</v>
      </c>
    </row>
    <row r="4765" customFormat="false" ht="13.8" hidden="false" customHeight="false" outlineLevel="0" collapsed="false">
      <c r="B4765" s="633" t="n">
        <v>4764</v>
      </c>
      <c r="C4765" s="0" t="n">
        <v>4524</v>
      </c>
      <c r="D4765" s="0" t="n">
        <v>4552</v>
      </c>
    </row>
    <row r="4766" customFormat="false" ht="13.8" hidden="false" customHeight="false" outlineLevel="0" collapsed="false">
      <c r="B4766" s="633" t="n">
        <v>4765</v>
      </c>
      <c r="C4766" s="0" t="n">
        <v>4525</v>
      </c>
      <c r="D4766" s="0" t="n">
        <v>4553</v>
      </c>
    </row>
    <row r="4767" customFormat="false" ht="13.8" hidden="false" customHeight="false" outlineLevel="0" collapsed="false">
      <c r="B4767" s="633" t="n">
        <v>4766</v>
      </c>
      <c r="C4767" s="0" t="n">
        <v>4526</v>
      </c>
      <c r="D4767" s="0" t="n">
        <v>4554</v>
      </c>
    </row>
    <row r="4768" customFormat="false" ht="13.8" hidden="false" customHeight="false" outlineLevel="0" collapsed="false">
      <c r="B4768" s="633" t="n">
        <v>4767</v>
      </c>
      <c r="C4768" s="0" t="n">
        <v>4527</v>
      </c>
      <c r="D4768" s="0" t="n">
        <v>4555</v>
      </c>
    </row>
    <row r="4769" customFormat="false" ht="13.8" hidden="false" customHeight="false" outlineLevel="0" collapsed="false">
      <c r="B4769" s="633" t="n">
        <v>4768</v>
      </c>
      <c r="C4769" s="0" t="n">
        <v>4528</v>
      </c>
      <c r="D4769" s="0" t="n">
        <v>4556</v>
      </c>
    </row>
    <row r="4770" customFormat="false" ht="13.8" hidden="false" customHeight="false" outlineLevel="0" collapsed="false">
      <c r="B4770" s="633" t="n">
        <v>4769</v>
      </c>
      <c r="C4770" s="0" t="n">
        <v>4529</v>
      </c>
      <c r="D4770" s="0" t="n">
        <v>4557</v>
      </c>
    </row>
    <row r="4771" customFormat="false" ht="13.8" hidden="false" customHeight="false" outlineLevel="0" collapsed="false">
      <c r="B4771" s="633" t="n">
        <v>4770</v>
      </c>
      <c r="C4771" s="0" t="n">
        <v>4530</v>
      </c>
      <c r="D4771" s="0" t="n">
        <v>4558</v>
      </c>
    </row>
    <row r="4772" customFormat="false" ht="13.8" hidden="false" customHeight="false" outlineLevel="0" collapsed="false">
      <c r="B4772" s="633" t="n">
        <v>4771</v>
      </c>
      <c r="C4772" s="0" t="n">
        <v>4531</v>
      </c>
      <c r="D4772" s="0" t="n">
        <v>4559</v>
      </c>
    </row>
    <row r="4773" customFormat="false" ht="13.8" hidden="false" customHeight="false" outlineLevel="0" collapsed="false">
      <c r="B4773" s="633" t="n">
        <v>4772</v>
      </c>
      <c r="C4773" s="0" t="n">
        <v>4532</v>
      </c>
      <c r="D4773" s="0" t="n">
        <v>4560</v>
      </c>
    </row>
    <row r="4774" customFormat="false" ht="13.8" hidden="false" customHeight="false" outlineLevel="0" collapsed="false">
      <c r="B4774" s="633" t="n">
        <v>4773</v>
      </c>
      <c r="C4774" s="0" t="n">
        <v>4533</v>
      </c>
      <c r="D4774" s="0" t="n">
        <v>4561</v>
      </c>
    </row>
    <row r="4775" customFormat="false" ht="13.8" hidden="false" customHeight="false" outlineLevel="0" collapsed="false">
      <c r="B4775" s="633" t="n">
        <v>4774</v>
      </c>
      <c r="C4775" s="0" t="n">
        <v>4534</v>
      </c>
      <c r="D4775" s="0" t="n">
        <v>4562</v>
      </c>
    </row>
    <row r="4776" customFormat="false" ht="13.8" hidden="false" customHeight="false" outlineLevel="0" collapsed="false">
      <c r="B4776" s="633" t="n">
        <v>4775</v>
      </c>
      <c r="C4776" s="0" t="n">
        <v>4535</v>
      </c>
      <c r="D4776" s="0" t="n">
        <v>4563</v>
      </c>
    </row>
    <row r="4777" customFormat="false" ht="13.8" hidden="false" customHeight="false" outlineLevel="0" collapsed="false">
      <c r="B4777" s="633" t="n">
        <v>4776</v>
      </c>
      <c r="C4777" s="0" t="n">
        <v>4536</v>
      </c>
      <c r="D4777" s="0" t="n">
        <v>4564</v>
      </c>
    </row>
    <row r="4778" customFormat="false" ht="13.8" hidden="false" customHeight="false" outlineLevel="0" collapsed="false">
      <c r="B4778" s="633" t="n">
        <v>4777</v>
      </c>
      <c r="C4778" s="0" t="n">
        <v>4537</v>
      </c>
      <c r="D4778" s="0" t="n">
        <v>4565</v>
      </c>
    </row>
    <row r="4779" customFormat="false" ht="13.8" hidden="false" customHeight="false" outlineLevel="0" collapsed="false">
      <c r="B4779" s="633" t="n">
        <v>4778</v>
      </c>
      <c r="C4779" s="0" t="n">
        <v>4538</v>
      </c>
      <c r="D4779" s="0" t="n">
        <v>4566</v>
      </c>
    </row>
    <row r="4780" customFormat="false" ht="13.8" hidden="false" customHeight="false" outlineLevel="0" collapsed="false">
      <c r="B4780" s="633" t="n">
        <v>4779</v>
      </c>
      <c r="C4780" s="0" t="n">
        <v>4539</v>
      </c>
      <c r="D4780" s="0" t="n">
        <v>4567</v>
      </c>
    </row>
    <row r="4781" customFormat="false" ht="13.8" hidden="false" customHeight="false" outlineLevel="0" collapsed="false">
      <c r="B4781" s="633" t="n">
        <v>4780</v>
      </c>
      <c r="C4781" s="0" t="n">
        <v>4540</v>
      </c>
      <c r="D4781" s="0" t="n">
        <v>4568</v>
      </c>
    </row>
    <row r="4782" customFormat="false" ht="13.8" hidden="false" customHeight="false" outlineLevel="0" collapsed="false">
      <c r="B4782" s="633" t="n">
        <v>4781</v>
      </c>
      <c r="C4782" s="0" t="n">
        <v>4541</v>
      </c>
      <c r="D4782" s="0" t="n">
        <v>4569</v>
      </c>
    </row>
    <row r="4783" customFormat="false" ht="13.8" hidden="false" customHeight="false" outlineLevel="0" collapsed="false">
      <c r="B4783" s="633" t="n">
        <v>4782</v>
      </c>
      <c r="C4783" s="0" t="n">
        <v>4542</v>
      </c>
      <c r="D4783" s="0" t="n">
        <v>4570</v>
      </c>
    </row>
    <row r="4784" customFormat="false" ht="13.8" hidden="false" customHeight="false" outlineLevel="0" collapsed="false">
      <c r="B4784" s="633" t="n">
        <v>4783</v>
      </c>
      <c r="C4784" s="0" t="n">
        <v>4543</v>
      </c>
      <c r="D4784" s="0" t="n">
        <v>4571</v>
      </c>
    </row>
    <row r="4785" customFormat="false" ht="13.8" hidden="false" customHeight="false" outlineLevel="0" collapsed="false">
      <c r="B4785" s="633" t="n">
        <v>4784</v>
      </c>
      <c r="C4785" s="0" t="n">
        <v>4544</v>
      </c>
      <c r="D4785" s="0" t="n">
        <v>4572</v>
      </c>
    </row>
    <row r="4786" customFormat="false" ht="13.8" hidden="false" customHeight="false" outlineLevel="0" collapsed="false">
      <c r="B4786" s="633" t="n">
        <v>4785</v>
      </c>
      <c r="C4786" s="0" t="n">
        <v>4545</v>
      </c>
      <c r="D4786" s="0" t="n">
        <v>4573</v>
      </c>
    </row>
    <row r="4787" customFormat="false" ht="13.8" hidden="false" customHeight="false" outlineLevel="0" collapsed="false">
      <c r="B4787" s="633" t="n">
        <v>4786</v>
      </c>
      <c r="C4787" s="0" t="n">
        <v>4546</v>
      </c>
      <c r="D4787" s="0" t="n">
        <v>4574</v>
      </c>
    </row>
    <row r="4788" customFormat="false" ht="13.8" hidden="false" customHeight="false" outlineLevel="0" collapsed="false">
      <c r="B4788" s="633" t="n">
        <v>4787</v>
      </c>
      <c r="C4788" s="0" t="n">
        <v>4547</v>
      </c>
      <c r="D4788" s="0" t="n">
        <v>4575</v>
      </c>
    </row>
    <row r="4789" customFormat="false" ht="13.8" hidden="false" customHeight="false" outlineLevel="0" collapsed="false">
      <c r="B4789" s="633" t="n">
        <v>4788</v>
      </c>
      <c r="C4789" s="0" t="n">
        <v>4548</v>
      </c>
      <c r="D4789" s="0" t="n">
        <v>4576</v>
      </c>
    </row>
    <row r="4790" customFormat="false" ht="13.8" hidden="false" customHeight="false" outlineLevel="0" collapsed="false">
      <c r="B4790" s="633" t="n">
        <v>4789</v>
      </c>
      <c r="C4790" s="0" t="n">
        <v>4549</v>
      </c>
      <c r="D4790" s="0" t="n">
        <v>4577</v>
      </c>
    </row>
    <row r="4791" customFormat="false" ht="13.8" hidden="false" customHeight="false" outlineLevel="0" collapsed="false">
      <c r="B4791" s="633" t="n">
        <v>4790</v>
      </c>
      <c r="C4791" s="0" t="n">
        <v>4550</v>
      </c>
      <c r="D4791" s="0" t="n">
        <v>4578</v>
      </c>
    </row>
    <row r="4792" customFormat="false" ht="13.8" hidden="false" customHeight="false" outlineLevel="0" collapsed="false">
      <c r="B4792" s="633" t="n">
        <v>4791</v>
      </c>
      <c r="C4792" s="0" t="n">
        <v>4551</v>
      </c>
      <c r="D4792" s="0" t="n">
        <v>4579</v>
      </c>
    </row>
    <row r="4793" customFormat="false" ht="13.8" hidden="false" customHeight="false" outlineLevel="0" collapsed="false">
      <c r="B4793" s="633" t="n">
        <v>4792</v>
      </c>
      <c r="C4793" s="0" t="n">
        <v>4552</v>
      </c>
      <c r="D4793" s="0" t="n">
        <v>4580</v>
      </c>
    </row>
    <row r="4794" customFormat="false" ht="13.8" hidden="false" customHeight="false" outlineLevel="0" collapsed="false">
      <c r="B4794" s="633" t="n">
        <v>4793</v>
      </c>
      <c r="C4794" s="0" t="n">
        <v>4553</v>
      </c>
      <c r="D4794" s="0" t="n">
        <v>4581</v>
      </c>
    </row>
    <row r="4795" customFormat="false" ht="13.8" hidden="false" customHeight="false" outlineLevel="0" collapsed="false">
      <c r="B4795" s="633" t="n">
        <v>4794</v>
      </c>
      <c r="C4795" s="0" t="n">
        <v>4554</v>
      </c>
      <c r="D4795" s="0" t="n">
        <v>4582</v>
      </c>
    </row>
    <row r="4796" customFormat="false" ht="13.8" hidden="false" customHeight="false" outlineLevel="0" collapsed="false">
      <c r="B4796" s="633" t="n">
        <v>4795</v>
      </c>
      <c r="C4796" s="0" t="n">
        <v>4555</v>
      </c>
      <c r="D4796" s="0" t="n">
        <v>4583</v>
      </c>
    </row>
    <row r="4797" customFormat="false" ht="13.8" hidden="false" customHeight="false" outlineLevel="0" collapsed="false">
      <c r="B4797" s="633" t="n">
        <v>4796</v>
      </c>
      <c r="C4797" s="0" t="n">
        <v>4556</v>
      </c>
      <c r="D4797" s="0" t="n">
        <v>4584</v>
      </c>
    </row>
    <row r="4798" customFormat="false" ht="13.8" hidden="false" customHeight="false" outlineLevel="0" collapsed="false">
      <c r="B4798" s="633" t="n">
        <v>4797</v>
      </c>
      <c r="C4798" s="0" t="n">
        <v>4557</v>
      </c>
      <c r="D4798" s="0" t="n">
        <v>4585</v>
      </c>
    </row>
    <row r="4799" customFormat="false" ht="13.8" hidden="false" customHeight="false" outlineLevel="0" collapsed="false">
      <c r="B4799" s="633" t="n">
        <v>4798</v>
      </c>
      <c r="C4799" s="0" t="n">
        <v>4558</v>
      </c>
      <c r="D4799" s="0" t="n">
        <v>4586</v>
      </c>
    </row>
    <row r="4800" customFormat="false" ht="13.8" hidden="false" customHeight="false" outlineLevel="0" collapsed="false">
      <c r="B4800" s="633" t="n">
        <v>4799</v>
      </c>
      <c r="C4800" s="0" t="n">
        <v>4559</v>
      </c>
      <c r="D4800" s="0" t="n">
        <v>4587</v>
      </c>
    </row>
    <row r="4801" customFormat="false" ht="13.8" hidden="false" customHeight="false" outlineLevel="0" collapsed="false">
      <c r="B4801" s="633" t="n">
        <v>4800</v>
      </c>
      <c r="C4801" s="0" t="n">
        <v>4560</v>
      </c>
      <c r="D4801" s="0" t="n">
        <v>4588</v>
      </c>
    </row>
    <row r="4802" customFormat="false" ht="13.8" hidden="false" customHeight="false" outlineLevel="0" collapsed="false">
      <c r="B4802" s="633" t="n">
        <v>4801</v>
      </c>
      <c r="C4802" s="0" t="n">
        <v>4561</v>
      </c>
      <c r="D4802" s="0" t="n">
        <v>4589</v>
      </c>
    </row>
    <row r="4803" customFormat="false" ht="13.8" hidden="false" customHeight="false" outlineLevel="0" collapsed="false">
      <c r="B4803" s="633" t="n">
        <v>4802</v>
      </c>
      <c r="C4803" s="0" t="n">
        <v>4562</v>
      </c>
      <c r="D4803" s="0" t="n">
        <v>4590</v>
      </c>
    </row>
    <row r="4804" customFormat="false" ht="13.8" hidden="false" customHeight="false" outlineLevel="0" collapsed="false">
      <c r="B4804" s="633" t="n">
        <v>4803</v>
      </c>
      <c r="C4804" s="0" t="n">
        <v>4563</v>
      </c>
      <c r="D4804" s="0" t="n">
        <v>4591</v>
      </c>
    </row>
    <row r="4805" customFormat="false" ht="13.8" hidden="false" customHeight="false" outlineLevel="0" collapsed="false">
      <c r="B4805" s="633" t="n">
        <v>4804</v>
      </c>
      <c r="C4805" s="0" t="n">
        <v>4564</v>
      </c>
      <c r="D4805" s="0" t="n">
        <v>4592</v>
      </c>
    </row>
    <row r="4806" customFormat="false" ht="13.8" hidden="false" customHeight="false" outlineLevel="0" collapsed="false">
      <c r="B4806" s="633" t="n">
        <v>4805</v>
      </c>
      <c r="C4806" s="0" t="n">
        <v>4565</v>
      </c>
      <c r="D4806" s="0" t="n">
        <v>4593</v>
      </c>
    </row>
    <row r="4807" customFormat="false" ht="13.8" hidden="false" customHeight="false" outlineLevel="0" collapsed="false">
      <c r="B4807" s="633" t="n">
        <v>4806</v>
      </c>
      <c r="C4807" s="0" t="n">
        <v>4566</v>
      </c>
      <c r="D4807" s="0" t="n">
        <v>4594</v>
      </c>
    </row>
    <row r="4808" customFormat="false" ht="13.8" hidden="false" customHeight="false" outlineLevel="0" collapsed="false">
      <c r="B4808" s="633" t="n">
        <v>4807</v>
      </c>
      <c r="C4808" s="0" t="n">
        <v>4567</v>
      </c>
      <c r="D4808" s="0" t="n">
        <v>4595</v>
      </c>
    </row>
    <row r="4809" customFormat="false" ht="13.8" hidden="false" customHeight="false" outlineLevel="0" collapsed="false">
      <c r="B4809" s="633" t="n">
        <v>4808</v>
      </c>
      <c r="C4809" s="0" t="n">
        <v>4568</v>
      </c>
      <c r="D4809" s="0" t="n">
        <v>4596</v>
      </c>
    </row>
    <row r="4810" customFormat="false" ht="13.8" hidden="false" customHeight="false" outlineLevel="0" collapsed="false">
      <c r="B4810" s="633" t="n">
        <v>4809</v>
      </c>
      <c r="C4810" s="0" t="n">
        <v>4569</v>
      </c>
      <c r="D4810" s="0" t="n">
        <v>4597</v>
      </c>
    </row>
    <row r="4811" customFormat="false" ht="13.8" hidden="false" customHeight="false" outlineLevel="0" collapsed="false">
      <c r="B4811" s="633" t="n">
        <v>4810</v>
      </c>
      <c r="C4811" s="0" t="n">
        <v>4570</v>
      </c>
      <c r="D4811" s="0" t="n">
        <v>4598</v>
      </c>
    </row>
    <row r="4812" customFormat="false" ht="13.8" hidden="false" customHeight="false" outlineLevel="0" collapsed="false">
      <c r="B4812" s="633" t="n">
        <v>4811</v>
      </c>
      <c r="C4812" s="0" t="n">
        <v>4571</v>
      </c>
      <c r="D4812" s="0" t="n">
        <v>4599</v>
      </c>
    </row>
    <row r="4813" customFormat="false" ht="13.8" hidden="false" customHeight="false" outlineLevel="0" collapsed="false">
      <c r="B4813" s="633" t="n">
        <v>4812</v>
      </c>
      <c r="C4813" s="0" t="n">
        <v>4572</v>
      </c>
      <c r="D4813" s="0" t="n">
        <v>4600</v>
      </c>
    </row>
    <row r="4814" customFormat="false" ht="13.8" hidden="false" customHeight="false" outlineLevel="0" collapsed="false">
      <c r="B4814" s="633" t="n">
        <v>4813</v>
      </c>
      <c r="C4814" s="0" t="n">
        <v>4573</v>
      </c>
      <c r="D4814" s="0" t="n">
        <v>4601</v>
      </c>
    </row>
    <row r="4815" customFormat="false" ht="13.8" hidden="false" customHeight="false" outlineLevel="0" collapsed="false">
      <c r="B4815" s="633" t="n">
        <v>4814</v>
      </c>
      <c r="C4815" s="0" t="n">
        <v>4574</v>
      </c>
      <c r="D4815" s="0" t="n">
        <v>4602</v>
      </c>
    </row>
    <row r="4816" customFormat="false" ht="13.8" hidden="false" customHeight="false" outlineLevel="0" collapsed="false">
      <c r="B4816" s="633" t="n">
        <v>4815</v>
      </c>
      <c r="C4816" s="0" t="n">
        <v>4575</v>
      </c>
      <c r="D4816" s="0" t="n">
        <v>4603</v>
      </c>
    </row>
    <row r="4817" customFormat="false" ht="13.8" hidden="false" customHeight="false" outlineLevel="0" collapsed="false">
      <c r="B4817" s="633" t="n">
        <v>4816</v>
      </c>
      <c r="C4817" s="0" t="n">
        <v>4576</v>
      </c>
      <c r="D4817" s="0" t="n">
        <v>4604</v>
      </c>
    </row>
    <row r="4818" customFormat="false" ht="13.8" hidden="false" customHeight="false" outlineLevel="0" collapsed="false">
      <c r="B4818" s="633" t="n">
        <v>4817</v>
      </c>
      <c r="C4818" s="0" t="n">
        <v>4577</v>
      </c>
      <c r="D4818" s="0" t="n">
        <v>4605</v>
      </c>
    </row>
    <row r="4819" customFormat="false" ht="13.8" hidden="false" customHeight="false" outlineLevel="0" collapsed="false">
      <c r="B4819" s="633" t="n">
        <v>4818</v>
      </c>
      <c r="C4819" s="0" t="n">
        <v>4578</v>
      </c>
      <c r="D4819" s="0" t="n">
        <v>4606</v>
      </c>
    </row>
    <row r="4820" customFormat="false" ht="13.8" hidden="false" customHeight="false" outlineLevel="0" collapsed="false">
      <c r="B4820" s="633" t="n">
        <v>4819</v>
      </c>
      <c r="C4820" s="0" t="n">
        <v>4579</v>
      </c>
      <c r="D4820" s="0" t="n">
        <v>4607</v>
      </c>
    </row>
    <row r="4821" customFormat="false" ht="13.8" hidden="false" customHeight="false" outlineLevel="0" collapsed="false">
      <c r="B4821" s="633" t="n">
        <v>4820</v>
      </c>
      <c r="C4821" s="0" t="n">
        <v>4580</v>
      </c>
      <c r="D4821" s="0" t="n">
        <v>4608</v>
      </c>
    </row>
    <row r="4822" customFormat="false" ht="13.8" hidden="false" customHeight="false" outlineLevel="0" collapsed="false">
      <c r="B4822" s="633" t="n">
        <v>4821</v>
      </c>
      <c r="C4822" s="0" t="n">
        <v>4581</v>
      </c>
      <c r="D4822" s="0" t="n">
        <v>4609</v>
      </c>
    </row>
    <row r="4823" customFormat="false" ht="13.8" hidden="false" customHeight="false" outlineLevel="0" collapsed="false">
      <c r="B4823" s="633" t="n">
        <v>4822</v>
      </c>
      <c r="C4823" s="0" t="n">
        <v>4582</v>
      </c>
      <c r="D4823" s="0" t="n">
        <v>4610</v>
      </c>
    </row>
    <row r="4824" customFormat="false" ht="13.8" hidden="false" customHeight="false" outlineLevel="0" collapsed="false">
      <c r="B4824" s="633" t="n">
        <v>4823</v>
      </c>
      <c r="C4824" s="0" t="n">
        <v>4583</v>
      </c>
      <c r="D4824" s="0" t="n">
        <v>4611</v>
      </c>
    </row>
    <row r="4825" customFormat="false" ht="13.8" hidden="false" customHeight="false" outlineLevel="0" collapsed="false">
      <c r="B4825" s="633" t="n">
        <v>4824</v>
      </c>
      <c r="C4825" s="0" t="n">
        <v>4584</v>
      </c>
      <c r="D4825" s="0" t="n">
        <v>4612</v>
      </c>
    </row>
    <row r="4826" customFormat="false" ht="13.8" hidden="false" customHeight="false" outlineLevel="0" collapsed="false">
      <c r="B4826" s="633" t="n">
        <v>4825</v>
      </c>
      <c r="C4826" s="0" t="n">
        <v>4585</v>
      </c>
      <c r="D4826" s="0" t="n">
        <v>4613</v>
      </c>
    </row>
    <row r="4827" customFormat="false" ht="13.8" hidden="false" customHeight="false" outlineLevel="0" collapsed="false">
      <c r="B4827" s="633" t="n">
        <v>4826</v>
      </c>
      <c r="C4827" s="0" t="n">
        <v>4586</v>
      </c>
      <c r="D4827" s="0" t="n">
        <v>4614</v>
      </c>
    </row>
    <row r="4828" customFormat="false" ht="13.8" hidden="false" customHeight="false" outlineLevel="0" collapsed="false">
      <c r="B4828" s="633" t="n">
        <v>4827</v>
      </c>
      <c r="C4828" s="0" t="n">
        <v>4587</v>
      </c>
      <c r="D4828" s="0" t="n">
        <v>4615</v>
      </c>
    </row>
    <row r="4829" customFormat="false" ht="13.8" hidden="false" customHeight="false" outlineLevel="0" collapsed="false">
      <c r="B4829" s="633" t="n">
        <v>4828</v>
      </c>
      <c r="C4829" s="0" t="n">
        <v>4588</v>
      </c>
      <c r="D4829" s="0" t="n">
        <v>4616</v>
      </c>
    </row>
    <row r="4830" customFormat="false" ht="13.8" hidden="false" customHeight="false" outlineLevel="0" collapsed="false">
      <c r="B4830" s="633" t="n">
        <v>4829</v>
      </c>
      <c r="C4830" s="0" t="n">
        <v>4589</v>
      </c>
      <c r="D4830" s="0" t="n">
        <v>4617</v>
      </c>
    </row>
    <row r="4831" customFormat="false" ht="13.8" hidden="false" customHeight="false" outlineLevel="0" collapsed="false">
      <c r="B4831" s="633" t="n">
        <v>4830</v>
      </c>
      <c r="C4831" s="0" t="n">
        <v>4590</v>
      </c>
      <c r="D4831" s="0" t="n">
        <v>4618</v>
      </c>
    </row>
    <row r="4832" customFormat="false" ht="13.8" hidden="false" customHeight="false" outlineLevel="0" collapsed="false">
      <c r="B4832" s="633" t="n">
        <v>4831</v>
      </c>
      <c r="C4832" s="0" t="n">
        <v>4591</v>
      </c>
      <c r="D4832" s="0" t="n">
        <v>4619</v>
      </c>
    </row>
    <row r="4833" customFormat="false" ht="13.8" hidden="false" customHeight="false" outlineLevel="0" collapsed="false">
      <c r="B4833" s="633" t="n">
        <v>4832</v>
      </c>
      <c r="C4833" s="0" t="n">
        <v>4592</v>
      </c>
      <c r="D4833" s="0" t="n">
        <v>4620</v>
      </c>
    </row>
    <row r="4834" customFormat="false" ht="13.8" hidden="false" customHeight="false" outlineLevel="0" collapsed="false">
      <c r="B4834" s="633" t="n">
        <v>4833</v>
      </c>
      <c r="C4834" s="0" t="n">
        <v>4593</v>
      </c>
      <c r="D4834" s="0" t="n">
        <v>4621</v>
      </c>
    </row>
    <row r="4835" customFormat="false" ht="13.8" hidden="false" customHeight="false" outlineLevel="0" collapsed="false">
      <c r="B4835" s="633" t="n">
        <v>4834</v>
      </c>
      <c r="C4835" s="0" t="n">
        <v>4594</v>
      </c>
      <c r="D4835" s="0" t="n">
        <v>4622</v>
      </c>
    </row>
    <row r="4836" customFormat="false" ht="13.8" hidden="false" customHeight="false" outlineLevel="0" collapsed="false">
      <c r="B4836" s="633" t="n">
        <v>4835</v>
      </c>
      <c r="C4836" s="0" t="n">
        <v>4595</v>
      </c>
      <c r="D4836" s="0" t="n">
        <v>4623</v>
      </c>
    </row>
    <row r="4837" customFormat="false" ht="13.8" hidden="false" customHeight="false" outlineLevel="0" collapsed="false">
      <c r="B4837" s="633" t="n">
        <v>4836</v>
      </c>
      <c r="C4837" s="0" t="n">
        <v>4596</v>
      </c>
      <c r="D4837" s="0" t="n">
        <v>4624</v>
      </c>
    </row>
    <row r="4838" customFormat="false" ht="13.8" hidden="false" customHeight="false" outlineLevel="0" collapsed="false">
      <c r="B4838" s="633" t="n">
        <v>4837</v>
      </c>
      <c r="C4838" s="0" t="n">
        <v>4597</v>
      </c>
      <c r="D4838" s="0" t="n">
        <v>4625</v>
      </c>
    </row>
    <row r="4839" customFormat="false" ht="13.8" hidden="false" customHeight="false" outlineLevel="0" collapsed="false">
      <c r="B4839" s="633" t="n">
        <v>4838</v>
      </c>
      <c r="C4839" s="0" t="n">
        <v>4598</v>
      </c>
      <c r="D4839" s="0" t="n">
        <v>4626</v>
      </c>
    </row>
    <row r="4840" customFormat="false" ht="13.8" hidden="false" customHeight="false" outlineLevel="0" collapsed="false">
      <c r="B4840" s="633" t="n">
        <v>4839</v>
      </c>
      <c r="C4840" s="0" t="n">
        <v>4599</v>
      </c>
      <c r="D4840" s="0" t="n">
        <v>4627</v>
      </c>
    </row>
    <row r="4841" customFormat="false" ht="13.8" hidden="false" customHeight="false" outlineLevel="0" collapsed="false">
      <c r="B4841" s="633" t="n">
        <v>4840</v>
      </c>
      <c r="C4841" s="0" t="n">
        <v>4600</v>
      </c>
      <c r="D4841" s="0" t="n">
        <v>4628</v>
      </c>
    </row>
    <row r="4842" customFormat="false" ht="13.8" hidden="false" customHeight="false" outlineLevel="0" collapsed="false">
      <c r="B4842" s="633" t="n">
        <v>4841</v>
      </c>
      <c r="C4842" s="0" t="n">
        <v>4601</v>
      </c>
      <c r="D4842" s="0" t="n">
        <v>4629</v>
      </c>
    </row>
    <row r="4843" customFormat="false" ht="13.8" hidden="false" customHeight="false" outlineLevel="0" collapsed="false">
      <c r="B4843" s="633" t="n">
        <v>4842</v>
      </c>
      <c r="C4843" s="0" t="n">
        <v>4602</v>
      </c>
      <c r="D4843" s="0" t="n">
        <v>4630</v>
      </c>
    </row>
    <row r="4844" customFormat="false" ht="13.8" hidden="false" customHeight="false" outlineLevel="0" collapsed="false">
      <c r="B4844" s="633" t="n">
        <v>4843</v>
      </c>
      <c r="C4844" s="0" t="n">
        <v>4603</v>
      </c>
      <c r="D4844" s="0" t="n">
        <v>4631</v>
      </c>
    </row>
    <row r="4845" customFormat="false" ht="13.8" hidden="false" customHeight="false" outlineLevel="0" collapsed="false">
      <c r="B4845" s="633" t="n">
        <v>4844</v>
      </c>
      <c r="C4845" s="0" t="n">
        <v>4604</v>
      </c>
      <c r="D4845" s="0" t="n">
        <v>4632</v>
      </c>
    </row>
    <row r="4846" customFormat="false" ht="13.8" hidden="false" customHeight="false" outlineLevel="0" collapsed="false">
      <c r="B4846" s="633" t="n">
        <v>4845</v>
      </c>
      <c r="C4846" s="0" t="n">
        <v>4605</v>
      </c>
      <c r="D4846" s="0" t="n">
        <v>4633</v>
      </c>
    </row>
    <row r="4847" customFormat="false" ht="13.8" hidden="false" customHeight="false" outlineLevel="0" collapsed="false">
      <c r="B4847" s="633" t="n">
        <v>4846</v>
      </c>
      <c r="C4847" s="0" t="n">
        <v>4606</v>
      </c>
      <c r="D4847" s="0" t="n">
        <v>4634</v>
      </c>
    </row>
    <row r="4848" customFormat="false" ht="13.8" hidden="false" customHeight="false" outlineLevel="0" collapsed="false">
      <c r="B4848" s="633" t="n">
        <v>4847</v>
      </c>
      <c r="C4848" s="0" t="n">
        <v>4607</v>
      </c>
      <c r="D4848" s="0" t="n">
        <v>4635</v>
      </c>
    </row>
    <row r="4849" customFormat="false" ht="13.8" hidden="false" customHeight="false" outlineLevel="0" collapsed="false">
      <c r="B4849" s="633" t="n">
        <v>4848</v>
      </c>
      <c r="C4849" s="0" t="n">
        <v>4608</v>
      </c>
      <c r="D4849" s="0" t="n">
        <v>4636</v>
      </c>
    </row>
    <row r="4850" customFormat="false" ht="13.8" hidden="false" customHeight="false" outlineLevel="0" collapsed="false">
      <c r="B4850" s="633" t="n">
        <v>4849</v>
      </c>
      <c r="C4850" s="0" t="n">
        <v>4609</v>
      </c>
      <c r="D4850" s="0" t="n">
        <v>4637</v>
      </c>
    </row>
    <row r="4851" customFormat="false" ht="13.8" hidden="false" customHeight="false" outlineLevel="0" collapsed="false">
      <c r="B4851" s="633" t="n">
        <v>4850</v>
      </c>
      <c r="C4851" s="0" t="n">
        <v>4610</v>
      </c>
      <c r="D4851" s="0" t="n">
        <v>4638</v>
      </c>
    </row>
    <row r="4852" customFormat="false" ht="13.8" hidden="false" customHeight="false" outlineLevel="0" collapsed="false">
      <c r="B4852" s="633" t="n">
        <v>4851</v>
      </c>
      <c r="C4852" s="0" t="n">
        <v>4611</v>
      </c>
      <c r="D4852" s="0" t="n">
        <v>4639</v>
      </c>
    </row>
    <row r="4853" customFormat="false" ht="13.8" hidden="false" customHeight="false" outlineLevel="0" collapsed="false">
      <c r="B4853" s="633" t="n">
        <v>4852</v>
      </c>
      <c r="C4853" s="0" t="n">
        <v>4612</v>
      </c>
      <c r="D4853" s="0" t="n">
        <v>4640</v>
      </c>
    </row>
    <row r="4854" customFormat="false" ht="13.8" hidden="false" customHeight="false" outlineLevel="0" collapsed="false">
      <c r="B4854" s="633" t="n">
        <v>4853</v>
      </c>
      <c r="C4854" s="0" t="n">
        <v>4613</v>
      </c>
      <c r="D4854" s="0" t="n">
        <v>4641</v>
      </c>
    </row>
    <row r="4855" customFormat="false" ht="13.8" hidden="false" customHeight="false" outlineLevel="0" collapsed="false">
      <c r="B4855" s="633" t="n">
        <v>4854</v>
      </c>
      <c r="C4855" s="0" t="n">
        <v>4614</v>
      </c>
      <c r="D4855" s="0" t="n">
        <v>4642</v>
      </c>
    </row>
    <row r="4856" customFormat="false" ht="13.8" hidden="false" customHeight="false" outlineLevel="0" collapsed="false">
      <c r="B4856" s="633" t="n">
        <v>4855</v>
      </c>
      <c r="C4856" s="0" t="n">
        <v>4615</v>
      </c>
      <c r="D4856" s="0" t="n">
        <v>4643</v>
      </c>
    </row>
    <row r="4857" customFormat="false" ht="13.8" hidden="false" customHeight="false" outlineLevel="0" collapsed="false">
      <c r="B4857" s="633" t="n">
        <v>4856</v>
      </c>
      <c r="C4857" s="0" t="n">
        <v>4616</v>
      </c>
      <c r="D4857" s="0" t="n">
        <v>4644</v>
      </c>
    </row>
    <row r="4858" customFormat="false" ht="13.8" hidden="false" customHeight="false" outlineLevel="0" collapsed="false">
      <c r="B4858" s="633" t="n">
        <v>4857</v>
      </c>
      <c r="C4858" s="0" t="n">
        <v>4617</v>
      </c>
      <c r="D4858" s="0" t="n">
        <v>4645</v>
      </c>
    </row>
    <row r="4859" customFormat="false" ht="13.8" hidden="false" customHeight="false" outlineLevel="0" collapsed="false">
      <c r="B4859" s="633" t="n">
        <v>4858</v>
      </c>
      <c r="C4859" s="0" t="n">
        <v>4618</v>
      </c>
      <c r="D4859" s="0" t="n">
        <v>4646</v>
      </c>
    </row>
    <row r="4860" customFormat="false" ht="13.8" hidden="false" customHeight="false" outlineLevel="0" collapsed="false">
      <c r="B4860" s="633" t="n">
        <v>4859</v>
      </c>
      <c r="C4860" s="0" t="n">
        <v>4619</v>
      </c>
      <c r="D4860" s="0" t="n">
        <v>4647</v>
      </c>
    </row>
    <row r="4861" customFormat="false" ht="13.8" hidden="false" customHeight="false" outlineLevel="0" collapsed="false">
      <c r="B4861" s="633" t="n">
        <v>4860</v>
      </c>
      <c r="C4861" s="0" t="n">
        <v>4620</v>
      </c>
      <c r="D4861" s="0" t="n">
        <v>4648</v>
      </c>
    </row>
    <row r="4862" customFormat="false" ht="13.8" hidden="false" customHeight="false" outlineLevel="0" collapsed="false">
      <c r="B4862" s="633" t="n">
        <v>4861</v>
      </c>
      <c r="C4862" s="0" t="n">
        <v>4621</v>
      </c>
      <c r="D4862" s="0" t="n">
        <v>4649</v>
      </c>
    </row>
    <row r="4863" customFormat="false" ht="13.8" hidden="false" customHeight="false" outlineLevel="0" collapsed="false">
      <c r="B4863" s="633" t="n">
        <v>4862</v>
      </c>
      <c r="C4863" s="0" t="n">
        <v>4622</v>
      </c>
      <c r="D4863" s="0" t="n">
        <v>4650</v>
      </c>
    </row>
    <row r="4864" customFormat="false" ht="13.8" hidden="false" customHeight="false" outlineLevel="0" collapsed="false">
      <c r="B4864" s="633" t="n">
        <v>4863</v>
      </c>
      <c r="C4864" s="0" t="n">
        <v>4623</v>
      </c>
      <c r="D4864" s="0" t="n">
        <v>4651</v>
      </c>
    </row>
    <row r="4865" customFormat="false" ht="13.8" hidden="false" customHeight="false" outlineLevel="0" collapsed="false">
      <c r="B4865" s="633" t="n">
        <v>4864</v>
      </c>
      <c r="C4865" s="0" t="n">
        <v>4624</v>
      </c>
      <c r="D4865" s="0" t="n">
        <v>4652</v>
      </c>
    </row>
    <row r="4866" customFormat="false" ht="13.8" hidden="false" customHeight="false" outlineLevel="0" collapsed="false">
      <c r="B4866" s="633" t="n">
        <v>4865</v>
      </c>
      <c r="C4866" s="0" t="n">
        <v>4625</v>
      </c>
      <c r="D4866" s="0" t="n">
        <v>4653</v>
      </c>
    </row>
    <row r="4867" customFormat="false" ht="13.8" hidden="false" customHeight="false" outlineLevel="0" collapsed="false">
      <c r="B4867" s="633" t="n">
        <v>4866</v>
      </c>
      <c r="C4867" s="0" t="n">
        <v>4626</v>
      </c>
      <c r="D4867" s="0" t="n">
        <v>4654</v>
      </c>
    </row>
    <row r="4868" customFormat="false" ht="13.8" hidden="false" customHeight="false" outlineLevel="0" collapsed="false">
      <c r="B4868" s="633" t="n">
        <v>4867</v>
      </c>
      <c r="C4868" s="0" t="n">
        <v>4627</v>
      </c>
      <c r="D4868" s="0" t="n">
        <v>4655</v>
      </c>
    </row>
    <row r="4869" customFormat="false" ht="13.8" hidden="false" customHeight="false" outlineLevel="0" collapsed="false">
      <c r="B4869" s="633" t="n">
        <v>4868</v>
      </c>
      <c r="C4869" s="0" t="n">
        <v>4628</v>
      </c>
      <c r="D4869" s="0" t="n">
        <v>4656</v>
      </c>
    </row>
    <row r="4870" customFormat="false" ht="13.8" hidden="false" customHeight="false" outlineLevel="0" collapsed="false">
      <c r="B4870" s="633" t="n">
        <v>4869</v>
      </c>
      <c r="C4870" s="0" t="n">
        <v>4629</v>
      </c>
      <c r="D4870" s="0" t="n">
        <v>4657</v>
      </c>
    </row>
    <row r="4871" customFormat="false" ht="13.8" hidden="false" customHeight="false" outlineLevel="0" collapsed="false">
      <c r="B4871" s="633" t="n">
        <v>4870</v>
      </c>
      <c r="C4871" s="0" t="n">
        <v>4630</v>
      </c>
      <c r="D4871" s="0" t="n">
        <v>4658</v>
      </c>
    </row>
    <row r="4872" customFormat="false" ht="13.8" hidden="false" customHeight="false" outlineLevel="0" collapsed="false">
      <c r="B4872" s="633" t="n">
        <v>4871</v>
      </c>
      <c r="C4872" s="0" t="n">
        <v>4631</v>
      </c>
      <c r="D4872" s="0" t="n">
        <v>4659</v>
      </c>
    </row>
    <row r="4873" customFormat="false" ht="13.8" hidden="false" customHeight="false" outlineLevel="0" collapsed="false">
      <c r="B4873" s="633" t="n">
        <v>4872</v>
      </c>
      <c r="C4873" s="0" t="n">
        <v>4632</v>
      </c>
      <c r="D4873" s="0" t="n">
        <v>4660</v>
      </c>
    </row>
    <row r="4874" customFormat="false" ht="13.8" hidden="false" customHeight="false" outlineLevel="0" collapsed="false">
      <c r="B4874" s="633" t="n">
        <v>4873</v>
      </c>
      <c r="C4874" s="0" t="n">
        <v>4633</v>
      </c>
      <c r="D4874" s="0" t="n">
        <v>4661</v>
      </c>
    </row>
    <row r="4875" customFormat="false" ht="13.8" hidden="false" customHeight="false" outlineLevel="0" collapsed="false">
      <c r="B4875" s="633" t="n">
        <v>4874</v>
      </c>
      <c r="C4875" s="0" t="n">
        <v>4634</v>
      </c>
      <c r="D4875" s="0" t="n">
        <v>4662</v>
      </c>
    </row>
    <row r="4876" customFormat="false" ht="13.8" hidden="false" customHeight="false" outlineLevel="0" collapsed="false">
      <c r="B4876" s="633" t="n">
        <v>4875</v>
      </c>
      <c r="C4876" s="0" t="n">
        <v>4635</v>
      </c>
      <c r="D4876" s="0" t="n">
        <v>4663</v>
      </c>
    </row>
    <row r="4877" customFormat="false" ht="13.8" hidden="false" customHeight="false" outlineLevel="0" collapsed="false">
      <c r="B4877" s="633" t="n">
        <v>4876</v>
      </c>
      <c r="C4877" s="0" t="n">
        <v>4636</v>
      </c>
      <c r="D4877" s="0" t="n">
        <v>4664</v>
      </c>
    </row>
    <row r="4878" customFormat="false" ht="13.8" hidden="false" customHeight="false" outlineLevel="0" collapsed="false">
      <c r="B4878" s="633" t="n">
        <v>4877</v>
      </c>
      <c r="C4878" s="0" t="n">
        <v>4637</v>
      </c>
      <c r="D4878" s="0" t="n">
        <v>4665</v>
      </c>
    </row>
    <row r="4879" customFormat="false" ht="13.8" hidden="false" customHeight="false" outlineLevel="0" collapsed="false">
      <c r="B4879" s="633" t="n">
        <v>4878</v>
      </c>
      <c r="C4879" s="0" t="n">
        <v>4638</v>
      </c>
      <c r="D4879" s="0" t="n">
        <v>4666</v>
      </c>
    </row>
    <row r="4880" customFormat="false" ht="13.8" hidden="false" customHeight="false" outlineLevel="0" collapsed="false">
      <c r="B4880" s="633" t="n">
        <v>4879</v>
      </c>
      <c r="C4880" s="0" t="n">
        <v>4639</v>
      </c>
      <c r="D4880" s="0" t="n">
        <v>4667</v>
      </c>
    </row>
    <row r="4881" customFormat="false" ht="13.8" hidden="false" customHeight="false" outlineLevel="0" collapsed="false">
      <c r="B4881" s="633" t="n">
        <v>4880</v>
      </c>
      <c r="C4881" s="0" t="n">
        <v>4640</v>
      </c>
      <c r="D4881" s="0" t="n">
        <v>4668</v>
      </c>
    </row>
    <row r="4882" customFormat="false" ht="13.8" hidden="false" customHeight="false" outlineLevel="0" collapsed="false">
      <c r="B4882" s="633" t="n">
        <v>4881</v>
      </c>
      <c r="C4882" s="0" t="n">
        <v>4641</v>
      </c>
      <c r="D4882" s="0" t="n">
        <v>4669</v>
      </c>
    </row>
    <row r="4883" customFormat="false" ht="13.8" hidden="false" customHeight="false" outlineLevel="0" collapsed="false">
      <c r="B4883" s="633" t="n">
        <v>4882</v>
      </c>
      <c r="C4883" s="0" t="n">
        <v>4642</v>
      </c>
      <c r="D4883" s="0" t="n">
        <v>4670</v>
      </c>
    </row>
    <row r="4884" customFormat="false" ht="13.8" hidden="false" customHeight="false" outlineLevel="0" collapsed="false">
      <c r="B4884" s="633" t="n">
        <v>4883</v>
      </c>
      <c r="C4884" s="0" t="n">
        <v>4643</v>
      </c>
      <c r="D4884" s="0" t="n">
        <v>4671</v>
      </c>
    </row>
    <row r="4885" customFormat="false" ht="13.8" hidden="false" customHeight="false" outlineLevel="0" collapsed="false">
      <c r="B4885" s="633" t="n">
        <v>4884</v>
      </c>
      <c r="C4885" s="0" t="n">
        <v>4644</v>
      </c>
      <c r="D4885" s="0" t="n">
        <v>4672</v>
      </c>
    </row>
    <row r="4886" customFormat="false" ht="13.8" hidden="false" customHeight="false" outlineLevel="0" collapsed="false">
      <c r="B4886" s="633" t="n">
        <v>4885</v>
      </c>
      <c r="C4886" s="0" t="n">
        <v>4645</v>
      </c>
      <c r="D4886" s="0" t="n">
        <v>4673</v>
      </c>
    </row>
    <row r="4887" customFormat="false" ht="13.8" hidden="false" customHeight="false" outlineLevel="0" collapsed="false">
      <c r="B4887" s="633" t="n">
        <v>4886</v>
      </c>
      <c r="C4887" s="0" t="n">
        <v>4646</v>
      </c>
      <c r="D4887" s="0" t="n">
        <v>4674</v>
      </c>
    </row>
    <row r="4888" customFormat="false" ht="13.8" hidden="false" customHeight="false" outlineLevel="0" collapsed="false">
      <c r="B4888" s="633" t="n">
        <v>4887</v>
      </c>
      <c r="C4888" s="0" t="n">
        <v>4647</v>
      </c>
      <c r="D4888" s="0" t="n">
        <v>4675</v>
      </c>
    </row>
    <row r="4889" customFormat="false" ht="13.8" hidden="false" customHeight="false" outlineLevel="0" collapsed="false">
      <c r="B4889" s="633" t="n">
        <v>4888</v>
      </c>
      <c r="C4889" s="0" t="n">
        <v>4648</v>
      </c>
      <c r="D4889" s="0" t="n">
        <v>4676</v>
      </c>
    </row>
    <row r="4890" customFormat="false" ht="13.8" hidden="false" customHeight="false" outlineLevel="0" collapsed="false">
      <c r="B4890" s="633" t="n">
        <v>4889</v>
      </c>
      <c r="C4890" s="0" t="n">
        <v>4649</v>
      </c>
      <c r="D4890" s="0" t="n">
        <v>4677</v>
      </c>
    </row>
    <row r="4891" customFormat="false" ht="13.8" hidden="false" customHeight="false" outlineLevel="0" collapsed="false">
      <c r="B4891" s="633" t="n">
        <v>4890</v>
      </c>
      <c r="C4891" s="0" t="n">
        <v>4650</v>
      </c>
      <c r="D4891" s="0" t="n">
        <v>4678</v>
      </c>
    </row>
    <row r="4892" customFormat="false" ht="13.8" hidden="false" customHeight="false" outlineLevel="0" collapsed="false">
      <c r="B4892" s="633" t="n">
        <v>4891</v>
      </c>
      <c r="C4892" s="0" t="n">
        <v>4651</v>
      </c>
      <c r="D4892" s="0" t="n">
        <v>4679</v>
      </c>
    </row>
    <row r="4893" customFormat="false" ht="13.8" hidden="false" customHeight="false" outlineLevel="0" collapsed="false">
      <c r="B4893" s="633" t="n">
        <v>4892</v>
      </c>
      <c r="C4893" s="0" t="n">
        <v>4652</v>
      </c>
      <c r="D4893" s="0" t="n">
        <v>4680</v>
      </c>
    </row>
    <row r="4894" customFormat="false" ht="13.8" hidden="false" customHeight="false" outlineLevel="0" collapsed="false">
      <c r="B4894" s="633" t="n">
        <v>4893</v>
      </c>
      <c r="C4894" s="0" t="n">
        <v>4653</v>
      </c>
      <c r="D4894" s="0" t="n">
        <v>4681</v>
      </c>
    </row>
    <row r="4895" customFormat="false" ht="13.8" hidden="false" customHeight="false" outlineLevel="0" collapsed="false">
      <c r="B4895" s="633" t="n">
        <v>4894</v>
      </c>
      <c r="C4895" s="0" t="n">
        <v>4654</v>
      </c>
      <c r="D4895" s="0" t="n">
        <v>4682</v>
      </c>
    </row>
    <row r="4896" customFormat="false" ht="13.8" hidden="false" customHeight="false" outlineLevel="0" collapsed="false">
      <c r="B4896" s="633" t="n">
        <v>4895</v>
      </c>
      <c r="C4896" s="0" t="n">
        <v>4655</v>
      </c>
      <c r="D4896" s="0" t="n">
        <v>4683</v>
      </c>
    </row>
    <row r="4897" customFormat="false" ht="13.8" hidden="false" customHeight="false" outlineLevel="0" collapsed="false">
      <c r="B4897" s="633" t="n">
        <v>4896</v>
      </c>
      <c r="C4897" s="0" t="n">
        <v>4656</v>
      </c>
      <c r="D4897" s="0" t="n">
        <v>4684</v>
      </c>
    </row>
    <row r="4898" customFormat="false" ht="13.8" hidden="false" customHeight="false" outlineLevel="0" collapsed="false">
      <c r="B4898" s="633" t="n">
        <v>4897</v>
      </c>
      <c r="C4898" s="0" t="n">
        <v>4657</v>
      </c>
      <c r="D4898" s="0" t="n">
        <v>4685</v>
      </c>
    </row>
    <row r="4899" customFormat="false" ht="13.8" hidden="false" customHeight="false" outlineLevel="0" collapsed="false">
      <c r="B4899" s="633" t="n">
        <v>4898</v>
      </c>
      <c r="C4899" s="0" t="n">
        <v>4658</v>
      </c>
      <c r="D4899" s="0" t="n">
        <v>4686</v>
      </c>
    </row>
    <row r="4900" customFormat="false" ht="13.8" hidden="false" customHeight="false" outlineLevel="0" collapsed="false">
      <c r="B4900" s="633" t="n">
        <v>4899</v>
      </c>
      <c r="C4900" s="0" t="n">
        <v>4659</v>
      </c>
      <c r="D4900" s="0" t="n">
        <v>4687</v>
      </c>
    </row>
    <row r="4901" customFormat="false" ht="13.8" hidden="false" customHeight="false" outlineLevel="0" collapsed="false">
      <c r="B4901" s="633" t="n">
        <v>4900</v>
      </c>
      <c r="C4901" s="0" t="n">
        <v>4660</v>
      </c>
      <c r="D4901" s="0" t="n">
        <v>4688</v>
      </c>
    </row>
    <row r="4902" customFormat="false" ht="13.8" hidden="false" customHeight="false" outlineLevel="0" collapsed="false">
      <c r="B4902" s="633" t="n">
        <v>4901</v>
      </c>
      <c r="C4902" s="0" t="n">
        <v>4661</v>
      </c>
      <c r="D4902" s="0" t="n">
        <v>4689</v>
      </c>
    </row>
    <row r="4903" customFormat="false" ht="13.8" hidden="false" customHeight="false" outlineLevel="0" collapsed="false">
      <c r="B4903" s="633" t="n">
        <v>4902</v>
      </c>
      <c r="C4903" s="0" t="n">
        <v>4662</v>
      </c>
      <c r="D4903" s="0" t="n">
        <v>4690</v>
      </c>
    </row>
    <row r="4904" customFormat="false" ht="13.8" hidden="false" customHeight="false" outlineLevel="0" collapsed="false">
      <c r="B4904" s="633" t="n">
        <v>4903</v>
      </c>
      <c r="C4904" s="0" t="n">
        <v>4663</v>
      </c>
      <c r="D4904" s="0" t="n">
        <v>4691</v>
      </c>
    </row>
    <row r="4905" customFormat="false" ht="13.8" hidden="false" customHeight="false" outlineLevel="0" collapsed="false">
      <c r="B4905" s="633" t="n">
        <v>4904</v>
      </c>
      <c r="C4905" s="0" t="n">
        <v>4664</v>
      </c>
      <c r="D4905" s="0" t="n">
        <v>4692</v>
      </c>
    </row>
    <row r="4906" customFormat="false" ht="13.8" hidden="false" customHeight="false" outlineLevel="0" collapsed="false">
      <c r="B4906" s="633" t="n">
        <v>4905</v>
      </c>
      <c r="C4906" s="0" t="n">
        <v>4665</v>
      </c>
      <c r="D4906" s="0" t="n">
        <v>4693</v>
      </c>
    </row>
    <row r="4907" customFormat="false" ht="13.8" hidden="false" customHeight="false" outlineLevel="0" collapsed="false">
      <c r="B4907" s="633" t="n">
        <v>4906</v>
      </c>
      <c r="C4907" s="0" t="n">
        <v>4666</v>
      </c>
      <c r="D4907" s="0" t="n">
        <v>4694</v>
      </c>
    </row>
    <row r="4908" customFormat="false" ht="13.8" hidden="false" customHeight="false" outlineLevel="0" collapsed="false">
      <c r="B4908" s="633" t="n">
        <v>4907</v>
      </c>
      <c r="C4908" s="0" t="n">
        <v>4667</v>
      </c>
      <c r="D4908" s="0" t="n">
        <v>4695</v>
      </c>
    </row>
    <row r="4909" customFormat="false" ht="13.8" hidden="false" customHeight="false" outlineLevel="0" collapsed="false">
      <c r="B4909" s="633" t="n">
        <v>4908</v>
      </c>
      <c r="C4909" s="0" t="n">
        <v>4668</v>
      </c>
      <c r="D4909" s="0" t="n">
        <v>4696</v>
      </c>
    </row>
    <row r="4910" customFormat="false" ht="13.8" hidden="false" customHeight="false" outlineLevel="0" collapsed="false">
      <c r="B4910" s="633" t="n">
        <v>4909</v>
      </c>
      <c r="C4910" s="0" t="n">
        <v>4669</v>
      </c>
      <c r="D4910" s="0" t="n">
        <v>4697</v>
      </c>
    </row>
    <row r="4911" customFormat="false" ht="13.8" hidden="false" customHeight="false" outlineLevel="0" collapsed="false">
      <c r="B4911" s="633" t="n">
        <v>4910</v>
      </c>
      <c r="C4911" s="0" t="n">
        <v>4670</v>
      </c>
      <c r="D4911" s="0" t="n">
        <v>4698</v>
      </c>
    </row>
    <row r="4912" customFormat="false" ht="13.8" hidden="false" customHeight="false" outlineLevel="0" collapsed="false">
      <c r="B4912" s="633" t="n">
        <v>4911</v>
      </c>
      <c r="C4912" s="0" t="n">
        <v>4671</v>
      </c>
      <c r="D4912" s="0" t="n">
        <v>4699</v>
      </c>
    </row>
    <row r="4913" customFormat="false" ht="13.8" hidden="false" customHeight="false" outlineLevel="0" collapsed="false">
      <c r="B4913" s="633" t="n">
        <v>4912</v>
      </c>
      <c r="C4913" s="0" t="n">
        <v>4672</v>
      </c>
      <c r="D4913" s="0" t="n">
        <v>4700</v>
      </c>
    </row>
    <row r="4914" customFormat="false" ht="13.8" hidden="false" customHeight="false" outlineLevel="0" collapsed="false">
      <c r="B4914" s="633" t="n">
        <v>4913</v>
      </c>
      <c r="C4914" s="0" t="n">
        <v>4673</v>
      </c>
      <c r="D4914" s="0" t="n">
        <v>4701</v>
      </c>
    </row>
    <row r="4915" customFormat="false" ht="13.8" hidden="false" customHeight="false" outlineLevel="0" collapsed="false">
      <c r="B4915" s="633" t="n">
        <v>4914</v>
      </c>
      <c r="C4915" s="0" t="n">
        <v>4674</v>
      </c>
      <c r="D4915" s="0" t="n">
        <v>4702</v>
      </c>
    </row>
    <row r="4916" customFormat="false" ht="13.8" hidden="false" customHeight="false" outlineLevel="0" collapsed="false">
      <c r="B4916" s="633" t="n">
        <v>4915</v>
      </c>
      <c r="C4916" s="0" t="n">
        <v>4675</v>
      </c>
      <c r="D4916" s="0" t="n">
        <v>4703</v>
      </c>
    </row>
    <row r="4917" customFormat="false" ht="13.8" hidden="false" customHeight="false" outlineLevel="0" collapsed="false">
      <c r="B4917" s="633" t="n">
        <v>4916</v>
      </c>
      <c r="C4917" s="0" t="n">
        <v>4676</v>
      </c>
      <c r="D4917" s="0" t="n">
        <v>4704</v>
      </c>
    </row>
    <row r="4918" customFormat="false" ht="13.8" hidden="false" customHeight="false" outlineLevel="0" collapsed="false">
      <c r="B4918" s="633" t="n">
        <v>4917</v>
      </c>
      <c r="C4918" s="0" t="n">
        <v>4677</v>
      </c>
      <c r="D4918" s="0" t="n">
        <v>4705</v>
      </c>
    </row>
    <row r="4919" customFormat="false" ht="13.8" hidden="false" customHeight="false" outlineLevel="0" collapsed="false">
      <c r="B4919" s="633" t="n">
        <v>4918</v>
      </c>
      <c r="C4919" s="0" t="n">
        <v>4678</v>
      </c>
      <c r="D4919" s="0" t="n">
        <v>4706</v>
      </c>
    </row>
    <row r="4920" customFormat="false" ht="13.8" hidden="false" customHeight="false" outlineLevel="0" collapsed="false">
      <c r="B4920" s="633" t="n">
        <v>4919</v>
      </c>
      <c r="C4920" s="0" t="n">
        <v>4679</v>
      </c>
      <c r="D4920" s="0" t="n">
        <v>4707</v>
      </c>
    </row>
    <row r="4921" customFormat="false" ht="13.8" hidden="false" customHeight="false" outlineLevel="0" collapsed="false">
      <c r="B4921" s="633" t="n">
        <v>4920</v>
      </c>
      <c r="C4921" s="0" t="n">
        <v>4680</v>
      </c>
      <c r="D4921" s="0" t="n">
        <v>4708</v>
      </c>
    </row>
    <row r="4922" customFormat="false" ht="13.8" hidden="false" customHeight="false" outlineLevel="0" collapsed="false">
      <c r="B4922" s="633" t="n">
        <v>4921</v>
      </c>
      <c r="C4922" s="0" t="n">
        <v>4681</v>
      </c>
      <c r="D4922" s="0" t="n">
        <v>4709</v>
      </c>
    </row>
    <row r="4923" customFormat="false" ht="13.8" hidden="false" customHeight="false" outlineLevel="0" collapsed="false">
      <c r="B4923" s="633" t="n">
        <v>4922</v>
      </c>
      <c r="C4923" s="0" t="n">
        <v>4682</v>
      </c>
      <c r="D4923" s="0" t="n">
        <v>4710</v>
      </c>
    </row>
    <row r="4924" customFormat="false" ht="13.8" hidden="false" customHeight="false" outlineLevel="0" collapsed="false">
      <c r="B4924" s="633" t="n">
        <v>4923</v>
      </c>
      <c r="C4924" s="0" t="n">
        <v>4683</v>
      </c>
      <c r="D4924" s="0" t="n">
        <v>4711</v>
      </c>
    </row>
    <row r="4925" customFormat="false" ht="13.8" hidden="false" customHeight="false" outlineLevel="0" collapsed="false">
      <c r="B4925" s="633" t="n">
        <v>4924</v>
      </c>
      <c r="C4925" s="0" t="n">
        <v>4684</v>
      </c>
      <c r="D4925" s="0" t="n">
        <v>4712</v>
      </c>
    </row>
    <row r="4926" customFormat="false" ht="13.8" hidden="false" customHeight="false" outlineLevel="0" collapsed="false">
      <c r="B4926" s="633" t="n">
        <v>4925</v>
      </c>
      <c r="C4926" s="0" t="n">
        <v>4685</v>
      </c>
      <c r="D4926" s="0" t="n">
        <v>4713</v>
      </c>
    </row>
    <row r="4927" customFormat="false" ht="13.8" hidden="false" customHeight="false" outlineLevel="0" collapsed="false">
      <c r="B4927" s="633" t="n">
        <v>4926</v>
      </c>
      <c r="C4927" s="0" t="n">
        <v>4686</v>
      </c>
      <c r="D4927" s="0" t="n">
        <v>4714</v>
      </c>
    </row>
    <row r="4928" customFormat="false" ht="13.8" hidden="false" customHeight="false" outlineLevel="0" collapsed="false">
      <c r="B4928" s="633" t="n">
        <v>4927</v>
      </c>
      <c r="C4928" s="0" t="n">
        <v>4687</v>
      </c>
      <c r="D4928" s="0" t="n">
        <v>4715</v>
      </c>
    </row>
    <row r="4929" customFormat="false" ht="13.8" hidden="false" customHeight="false" outlineLevel="0" collapsed="false">
      <c r="B4929" s="633" t="n">
        <v>4928</v>
      </c>
      <c r="C4929" s="0" t="n">
        <v>4688</v>
      </c>
      <c r="D4929" s="0" t="n">
        <v>4716</v>
      </c>
    </row>
    <row r="4930" customFormat="false" ht="13.8" hidden="false" customHeight="false" outlineLevel="0" collapsed="false">
      <c r="B4930" s="633" t="n">
        <v>4929</v>
      </c>
      <c r="C4930" s="0" t="n">
        <v>4689</v>
      </c>
      <c r="D4930" s="0" t="n">
        <v>4717</v>
      </c>
    </row>
    <row r="4931" customFormat="false" ht="13.8" hidden="false" customHeight="false" outlineLevel="0" collapsed="false">
      <c r="B4931" s="633" t="n">
        <v>4930</v>
      </c>
      <c r="C4931" s="0" t="n">
        <v>4690</v>
      </c>
      <c r="D4931" s="0" t="n">
        <v>4718</v>
      </c>
    </row>
    <row r="4932" customFormat="false" ht="13.8" hidden="false" customHeight="false" outlineLevel="0" collapsed="false">
      <c r="B4932" s="633" t="n">
        <v>4931</v>
      </c>
      <c r="C4932" s="0" t="n">
        <v>4691</v>
      </c>
      <c r="D4932" s="0" t="n">
        <v>4719</v>
      </c>
    </row>
    <row r="4933" customFormat="false" ht="13.8" hidden="false" customHeight="false" outlineLevel="0" collapsed="false">
      <c r="B4933" s="633" t="n">
        <v>4932</v>
      </c>
      <c r="C4933" s="0" t="n">
        <v>4692</v>
      </c>
      <c r="D4933" s="0" t="n">
        <v>4720</v>
      </c>
    </row>
    <row r="4934" customFormat="false" ht="13.8" hidden="false" customHeight="false" outlineLevel="0" collapsed="false">
      <c r="B4934" s="633" t="n">
        <v>4933</v>
      </c>
      <c r="C4934" s="0" t="n">
        <v>4693</v>
      </c>
      <c r="D4934" s="0" t="n">
        <v>4721</v>
      </c>
    </row>
    <row r="4935" customFormat="false" ht="13.8" hidden="false" customHeight="false" outlineLevel="0" collapsed="false">
      <c r="B4935" s="633" t="n">
        <v>4934</v>
      </c>
      <c r="C4935" s="0" t="n">
        <v>4694</v>
      </c>
      <c r="D4935" s="0" t="n">
        <v>4722</v>
      </c>
    </row>
    <row r="4936" customFormat="false" ht="13.8" hidden="false" customHeight="false" outlineLevel="0" collapsed="false">
      <c r="B4936" s="633" t="n">
        <v>4935</v>
      </c>
      <c r="C4936" s="0" t="n">
        <v>4695</v>
      </c>
      <c r="D4936" s="0" t="n">
        <v>4723</v>
      </c>
    </row>
    <row r="4937" customFormat="false" ht="13.8" hidden="false" customHeight="false" outlineLevel="0" collapsed="false">
      <c r="B4937" s="633" t="n">
        <v>4936</v>
      </c>
      <c r="C4937" s="0" t="n">
        <v>4696</v>
      </c>
      <c r="D4937" s="0" t="n">
        <v>4724</v>
      </c>
    </row>
    <row r="4938" customFormat="false" ht="13.8" hidden="false" customHeight="false" outlineLevel="0" collapsed="false">
      <c r="B4938" s="633" t="n">
        <v>4937</v>
      </c>
      <c r="C4938" s="0" t="n">
        <v>4697</v>
      </c>
      <c r="D4938" s="0" t="n">
        <v>4725</v>
      </c>
    </row>
    <row r="4939" customFormat="false" ht="13.8" hidden="false" customHeight="false" outlineLevel="0" collapsed="false">
      <c r="B4939" s="633" t="n">
        <v>4938</v>
      </c>
      <c r="C4939" s="0" t="n">
        <v>4698</v>
      </c>
      <c r="D4939" s="0" t="n">
        <v>4726</v>
      </c>
    </row>
    <row r="4940" customFormat="false" ht="13.8" hidden="false" customHeight="false" outlineLevel="0" collapsed="false">
      <c r="B4940" s="633" t="n">
        <v>4939</v>
      </c>
      <c r="C4940" s="0" t="n">
        <v>4699</v>
      </c>
      <c r="D4940" s="0" t="n">
        <v>4727</v>
      </c>
    </row>
    <row r="4941" customFormat="false" ht="13.8" hidden="false" customHeight="false" outlineLevel="0" collapsed="false">
      <c r="B4941" s="633" t="n">
        <v>4940</v>
      </c>
      <c r="C4941" s="0" t="n">
        <v>4700</v>
      </c>
      <c r="D4941" s="0" t="n">
        <v>4728</v>
      </c>
    </row>
    <row r="4942" customFormat="false" ht="13.8" hidden="false" customHeight="false" outlineLevel="0" collapsed="false">
      <c r="B4942" s="633" t="n">
        <v>4941</v>
      </c>
      <c r="C4942" s="0" t="n">
        <v>4701</v>
      </c>
      <c r="D4942" s="0" t="n">
        <v>4729</v>
      </c>
    </row>
    <row r="4943" customFormat="false" ht="13.8" hidden="false" customHeight="false" outlineLevel="0" collapsed="false">
      <c r="B4943" s="633" t="n">
        <v>4942</v>
      </c>
      <c r="C4943" s="0" t="n">
        <v>4702</v>
      </c>
      <c r="D4943" s="0" t="n">
        <v>4730</v>
      </c>
    </row>
    <row r="4944" customFormat="false" ht="13.8" hidden="false" customHeight="false" outlineLevel="0" collapsed="false">
      <c r="B4944" s="633" t="n">
        <v>4943</v>
      </c>
      <c r="C4944" s="0" t="n">
        <v>4703</v>
      </c>
      <c r="D4944" s="0" t="n">
        <v>4731</v>
      </c>
    </row>
    <row r="4945" customFormat="false" ht="13.8" hidden="false" customHeight="false" outlineLevel="0" collapsed="false">
      <c r="B4945" s="633" t="n">
        <v>4944</v>
      </c>
      <c r="C4945" s="0" t="n">
        <v>4704</v>
      </c>
      <c r="D4945" s="0" t="n">
        <v>4732</v>
      </c>
    </row>
    <row r="4946" customFormat="false" ht="13.8" hidden="false" customHeight="false" outlineLevel="0" collapsed="false">
      <c r="B4946" s="633" t="n">
        <v>4945</v>
      </c>
      <c r="C4946" s="0" t="n">
        <v>4705</v>
      </c>
      <c r="D4946" s="0" t="n">
        <v>4733</v>
      </c>
    </row>
    <row r="4947" customFormat="false" ht="13.8" hidden="false" customHeight="false" outlineLevel="0" collapsed="false">
      <c r="B4947" s="633" t="n">
        <v>4946</v>
      </c>
      <c r="C4947" s="0" t="n">
        <v>4706</v>
      </c>
      <c r="D4947" s="0" t="n">
        <v>4734</v>
      </c>
    </row>
    <row r="4948" customFormat="false" ht="13.8" hidden="false" customHeight="false" outlineLevel="0" collapsed="false">
      <c r="B4948" s="633" t="n">
        <v>4947</v>
      </c>
      <c r="C4948" s="0" t="n">
        <v>4707</v>
      </c>
      <c r="D4948" s="0" t="n">
        <v>4735</v>
      </c>
    </row>
    <row r="4949" customFormat="false" ht="13.8" hidden="false" customHeight="false" outlineLevel="0" collapsed="false">
      <c r="B4949" s="633" t="n">
        <v>4948</v>
      </c>
      <c r="C4949" s="0" t="n">
        <v>4708</v>
      </c>
      <c r="D4949" s="0" t="n">
        <v>4736</v>
      </c>
    </row>
    <row r="4950" customFormat="false" ht="13.8" hidden="false" customHeight="false" outlineLevel="0" collapsed="false">
      <c r="B4950" s="633" t="n">
        <v>4949</v>
      </c>
      <c r="C4950" s="0" t="n">
        <v>4709</v>
      </c>
      <c r="D4950" s="0" t="n">
        <v>4737</v>
      </c>
    </row>
    <row r="4951" customFormat="false" ht="13.8" hidden="false" customHeight="false" outlineLevel="0" collapsed="false">
      <c r="B4951" s="633" t="n">
        <v>4950</v>
      </c>
      <c r="C4951" s="0" t="n">
        <v>4710</v>
      </c>
      <c r="D4951" s="0" t="n">
        <v>4738</v>
      </c>
    </row>
    <row r="4952" customFormat="false" ht="13.8" hidden="false" customHeight="false" outlineLevel="0" collapsed="false">
      <c r="B4952" s="633" t="n">
        <v>4951</v>
      </c>
      <c r="C4952" s="0" t="n">
        <v>4711</v>
      </c>
      <c r="D4952" s="0" t="n">
        <v>4739</v>
      </c>
    </row>
    <row r="4953" customFormat="false" ht="13.8" hidden="false" customHeight="false" outlineLevel="0" collapsed="false">
      <c r="B4953" s="633" t="n">
        <v>4952</v>
      </c>
      <c r="C4953" s="0" t="n">
        <v>4712</v>
      </c>
      <c r="D4953" s="0" t="n">
        <v>4740</v>
      </c>
    </row>
    <row r="4954" customFormat="false" ht="13.8" hidden="false" customHeight="false" outlineLevel="0" collapsed="false">
      <c r="B4954" s="633" t="n">
        <v>4953</v>
      </c>
      <c r="C4954" s="0" t="n">
        <v>4713</v>
      </c>
      <c r="D4954" s="0" t="n">
        <v>4741</v>
      </c>
    </row>
    <row r="4955" customFormat="false" ht="13.8" hidden="false" customHeight="false" outlineLevel="0" collapsed="false">
      <c r="B4955" s="633" t="n">
        <v>4954</v>
      </c>
      <c r="C4955" s="0" t="n">
        <v>4714</v>
      </c>
      <c r="D4955" s="0" t="n">
        <v>4742</v>
      </c>
    </row>
    <row r="4956" customFormat="false" ht="13.8" hidden="false" customHeight="false" outlineLevel="0" collapsed="false">
      <c r="B4956" s="633" t="n">
        <v>4955</v>
      </c>
      <c r="C4956" s="0" t="n">
        <v>4715</v>
      </c>
      <c r="D4956" s="0" t="n">
        <v>4743</v>
      </c>
    </row>
    <row r="4957" customFormat="false" ht="13.8" hidden="false" customHeight="false" outlineLevel="0" collapsed="false">
      <c r="B4957" s="633" t="n">
        <v>4956</v>
      </c>
      <c r="C4957" s="0" t="n">
        <v>4716</v>
      </c>
      <c r="D4957" s="0" t="n">
        <v>4744</v>
      </c>
    </row>
    <row r="4958" customFormat="false" ht="13.8" hidden="false" customHeight="false" outlineLevel="0" collapsed="false">
      <c r="B4958" s="633" t="n">
        <v>4957</v>
      </c>
      <c r="C4958" s="0" t="n">
        <v>4717</v>
      </c>
      <c r="D4958" s="0" t="n">
        <v>4745</v>
      </c>
    </row>
    <row r="4959" customFormat="false" ht="13.8" hidden="false" customHeight="false" outlineLevel="0" collapsed="false">
      <c r="B4959" s="633" t="n">
        <v>4958</v>
      </c>
      <c r="C4959" s="0" t="n">
        <v>4718</v>
      </c>
      <c r="D4959" s="0" t="n">
        <v>4746</v>
      </c>
    </row>
    <row r="4960" customFormat="false" ht="13.8" hidden="false" customHeight="false" outlineLevel="0" collapsed="false">
      <c r="B4960" s="633" t="n">
        <v>4959</v>
      </c>
      <c r="C4960" s="0" t="n">
        <v>4719</v>
      </c>
      <c r="D4960" s="0" t="n">
        <v>4747</v>
      </c>
    </row>
    <row r="4961" customFormat="false" ht="13.8" hidden="false" customHeight="false" outlineLevel="0" collapsed="false">
      <c r="B4961" s="633" t="n">
        <v>4960</v>
      </c>
      <c r="C4961" s="0" t="n">
        <v>4720</v>
      </c>
      <c r="D4961" s="0" t="n">
        <v>4748</v>
      </c>
    </row>
    <row r="4962" customFormat="false" ht="13.8" hidden="false" customHeight="false" outlineLevel="0" collapsed="false">
      <c r="B4962" s="633" t="n">
        <v>4961</v>
      </c>
      <c r="C4962" s="0" t="n">
        <v>4721</v>
      </c>
      <c r="D4962" s="0" t="n">
        <v>4749</v>
      </c>
    </row>
    <row r="4963" customFormat="false" ht="13.8" hidden="false" customHeight="false" outlineLevel="0" collapsed="false">
      <c r="B4963" s="633" t="n">
        <v>4962</v>
      </c>
      <c r="C4963" s="0" t="n">
        <v>4722</v>
      </c>
      <c r="D4963" s="0" t="n">
        <v>4750</v>
      </c>
    </row>
    <row r="4964" customFormat="false" ht="13.8" hidden="false" customHeight="false" outlineLevel="0" collapsed="false">
      <c r="B4964" s="633" t="n">
        <v>4963</v>
      </c>
      <c r="C4964" s="0" t="n">
        <v>4723</v>
      </c>
      <c r="D4964" s="0" t="n">
        <v>4751</v>
      </c>
    </row>
    <row r="4965" customFormat="false" ht="13.8" hidden="false" customHeight="false" outlineLevel="0" collapsed="false">
      <c r="B4965" s="633" t="n">
        <v>4964</v>
      </c>
      <c r="C4965" s="0" t="n">
        <v>4724</v>
      </c>
      <c r="D4965" s="0" t="n">
        <v>4752</v>
      </c>
    </row>
    <row r="4966" customFormat="false" ht="13.8" hidden="false" customHeight="false" outlineLevel="0" collapsed="false">
      <c r="B4966" s="633" t="n">
        <v>4965</v>
      </c>
      <c r="C4966" s="0" t="n">
        <v>4725</v>
      </c>
      <c r="D4966" s="0" t="n">
        <v>4753</v>
      </c>
    </row>
    <row r="4967" customFormat="false" ht="13.8" hidden="false" customHeight="false" outlineLevel="0" collapsed="false">
      <c r="B4967" s="633" t="n">
        <v>4966</v>
      </c>
      <c r="C4967" s="0" t="n">
        <v>4726</v>
      </c>
      <c r="D4967" s="0" t="n">
        <v>4754</v>
      </c>
    </row>
    <row r="4968" customFormat="false" ht="13.8" hidden="false" customHeight="false" outlineLevel="0" collapsed="false">
      <c r="B4968" s="633" t="n">
        <v>4967</v>
      </c>
      <c r="C4968" s="0" t="n">
        <v>4727</v>
      </c>
      <c r="D4968" s="0" t="n">
        <v>4755</v>
      </c>
    </row>
    <row r="4969" customFormat="false" ht="13.8" hidden="false" customHeight="false" outlineLevel="0" collapsed="false">
      <c r="B4969" s="633" t="n">
        <v>4968</v>
      </c>
      <c r="C4969" s="0" t="n">
        <v>4728</v>
      </c>
      <c r="D4969" s="0" t="n">
        <v>4756</v>
      </c>
    </row>
    <row r="4970" customFormat="false" ht="13.8" hidden="false" customHeight="false" outlineLevel="0" collapsed="false">
      <c r="B4970" s="633" t="n">
        <v>4969</v>
      </c>
      <c r="C4970" s="0" t="n">
        <v>4729</v>
      </c>
      <c r="D4970" s="0" t="n">
        <v>4757</v>
      </c>
    </row>
    <row r="4971" customFormat="false" ht="13.8" hidden="false" customHeight="false" outlineLevel="0" collapsed="false">
      <c r="B4971" s="633" t="n">
        <v>4970</v>
      </c>
      <c r="C4971" s="0" t="n">
        <v>4730</v>
      </c>
      <c r="D4971" s="0" t="n">
        <v>4758</v>
      </c>
    </row>
    <row r="4972" customFormat="false" ht="13.8" hidden="false" customHeight="false" outlineLevel="0" collapsed="false">
      <c r="B4972" s="633" t="n">
        <v>4971</v>
      </c>
      <c r="C4972" s="0" t="n">
        <v>4731</v>
      </c>
      <c r="D4972" s="0" t="n">
        <v>4759</v>
      </c>
    </row>
    <row r="4973" customFormat="false" ht="13.8" hidden="false" customHeight="false" outlineLevel="0" collapsed="false">
      <c r="B4973" s="633" t="n">
        <v>4972</v>
      </c>
      <c r="C4973" s="0" t="n">
        <v>4732</v>
      </c>
      <c r="D4973" s="0" t="n">
        <v>4760</v>
      </c>
    </row>
    <row r="4974" customFormat="false" ht="13.8" hidden="false" customHeight="false" outlineLevel="0" collapsed="false">
      <c r="B4974" s="633" t="n">
        <v>4973</v>
      </c>
      <c r="C4974" s="0" t="n">
        <v>4733</v>
      </c>
      <c r="D4974" s="0" t="n">
        <v>4761</v>
      </c>
    </row>
    <row r="4975" customFormat="false" ht="13.8" hidden="false" customHeight="false" outlineLevel="0" collapsed="false">
      <c r="B4975" s="633" t="n">
        <v>4974</v>
      </c>
      <c r="C4975" s="0" t="n">
        <v>4734</v>
      </c>
      <c r="D4975" s="0" t="n">
        <v>4762</v>
      </c>
    </row>
    <row r="4976" customFormat="false" ht="13.8" hidden="false" customHeight="false" outlineLevel="0" collapsed="false">
      <c r="B4976" s="633" t="n">
        <v>4975</v>
      </c>
      <c r="C4976" s="0" t="n">
        <v>4735</v>
      </c>
      <c r="D4976" s="0" t="n">
        <v>4763</v>
      </c>
    </row>
    <row r="4977" customFormat="false" ht="13.8" hidden="false" customHeight="false" outlineLevel="0" collapsed="false">
      <c r="B4977" s="633" t="n">
        <v>4976</v>
      </c>
      <c r="C4977" s="0" t="n">
        <v>4736</v>
      </c>
      <c r="D4977" s="0" t="n">
        <v>4764</v>
      </c>
    </row>
    <row r="4978" customFormat="false" ht="13.8" hidden="false" customHeight="false" outlineLevel="0" collapsed="false">
      <c r="B4978" s="633" t="n">
        <v>4977</v>
      </c>
      <c r="C4978" s="0" t="n">
        <v>4737</v>
      </c>
      <c r="D4978" s="0" t="n">
        <v>4765</v>
      </c>
    </row>
    <row r="4979" customFormat="false" ht="13.8" hidden="false" customHeight="false" outlineLevel="0" collapsed="false">
      <c r="B4979" s="633" t="n">
        <v>4978</v>
      </c>
      <c r="C4979" s="0" t="n">
        <v>4738</v>
      </c>
      <c r="D4979" s="0" t="n">
        <v>4766</v>
      </c>
    </row>
    <row r="4980" customFormat="false" ht="13.8" hidden="false" customHeight="false" outlineLevel="0" collapsed="false">
      <c r="B4980" s="633" t="n">
        <v>4979</v>
      </c>
      <c r="C4980" s="0" t="n">
        <v>4739</v>
      </c>
      <c r="D4980" s="0" t="n">
        <v>4767</v>
      </c>
    </row>
    <row r="4981" customFormat="false" ht="13.8" hidden="false" customHeight="false" outlineLevel="0" collapsed="false">
      <c r="B4981" s="633" t="n">
        <v>4980</v>
      </c>
      <c r="C4981" s="0" t="n">
        <v>4740</v>
      </c>
      <c r="D4981" s="0" t="n">
        <v>4768</v>
      </c>
    </row>
    <row r="4982" customFormat="false" ht="13.8" hidden="false" customHeight="false" outlineLevel="0" collapsed="false">
      <c r="B4982" s="633" t="n">
        <v>4981</v>
      </c>
      <c r="C4982" s="0" t="n">
        <v>4741</v>
      </c>
      <c r="D4982" s="0" t="n">
        <v>4769</v>
      </c>
    </row>
    <row r="4983" customFormat="false" ht="13.8" hidden="false" customHeight="false" outlineLevel="0" collapsed="false">
      <c r="B4983" s="633" t="n">
        <v>4982</v>
      </c>
      <c r="C4983" s="0" t="n">
        <v>4742</v>
      </c>
      <c r="D4983" s="0" t="n">
        <v>4770</v>
      </c>
    </row>
    <row r="4984" customFormat="false" ht="13.8" hidden="false" customHeight="false" outlineLevel="0" collapsed="false">
      <c r="B4984" s="633" t="n">
        <v>4983</v>
      </c>
      <c r="C4984" s="0" t="n">
        <v>4743</v>
      </c>
      <c r="D4984" s="0" t="n">
        <v>4771</v>
      </c>
    </row>
    <row r="4985" customFormat="false" ht="13.8" hidden="false" customHeight="false" outlineLevel="0" collapsed="false">
      <c r="B4985" s="633" t="n">
        <v>4984</v>
      </c>
      <c r="C4985" s="0" t="n">
        <v>4744</v>
      </c>
      <c r="D4985" s="0" t="n">
        <v>4772</v>
      </c>
    </row>
    <row r="4986" customFormat="false" ht="13.8" hidden="false" customHeight="false" outlineLevel="0" collapsed="false">
      <c r="B4986" s="633" t="n">
        <v>4985</v>
      </c>
      <c r="C4986" s="0" t="n">
        <v>4745</v>
      </c>
      <c r="D4986" s="0" t="n">
        <v>4773</v>
      </c>
    </row>
    <row r="4987" customFormat="false" ht="13.8" hidden="false" customHeight="false" outlineLevel="0" collapsed="false">
      <c r="B4987" s="633" t="n">
        <v>4986</v>
      </c>
      <c r="C4987" s="0" t="n">
        <v>4746</v>
      </c>
      <c r="D4987" s="0" t="n">
        <v>4774</v>
      </c>
    </row>
    <row r="4988" customFormat="false" ht="13.8" hidden="false" customHeight="false" outlineLevel="0" collapsed="false">
      <c r="B4988" s="633" t="n">
        <v>4987</v>
      </c>
      <c r="C4988" s="0" t="n">
        <v>4747</v>
      </c>
      <c r="D4988" s="0" t="n">
        <v>4775</v>
      </c>
    </row>
    <row r="4989" customFormat="false" ht="13.8" hidden="false" customHeight="false" outlineLevel="0" collapsed="false">
      <c r="B4989" s="633" t="n">
        <v>4988</v>
      </c>
      <c r="C4989" s="0" t="n">
        <v>4748</v>
      </c>
      <c r="D4989" s="0" t="n">
        <v>4776</v>
      </c>
    </row>
    <row r="4990" customFormat="false" ht="13.8" hidden="false" customHeight="false" outlineLevel="0" collapsed="false">
      <c r="B4990" s="633" t="n">
        <v>4989</v>
      </c>
      <c r="C4990" s="0" t="n">
        <v>4749</v>
      </c>
      <c r="D4990" s="0" t="n">
        <v>4777</v>
      </c>
    </row>
    <row r="4991" customFormat="false" ht="13.8" hidden="false" customHeight="false" outlineLevel="0" collapsed="false">
      <c r="B4991" s="633" t="n">
        <v>4990</v>
      </c>
      <c r="C4991" s="0" t="n">
        <v>4750</v>
      </c>
      <c r="D4991" s="0" t="n">
        <v>4778</v>
      </c>
    </row>
    <row r="4992" customFormat="false" ht="13.8" hidden="false" customHeight="false" outlineLevel="0" collapsed="false">
      <c r="B4992" s="633" t="n">
        <v>4991</v>
      </c>
      <c r="C4992" s="0" t="n">
        <v>4751</v>
      </c>
      <c r="D4992" s="0" t="n">
        <v>4779</v>
      </c>
    </row>
    <row r="4993" customFormat="false" ht="13.8" hidden="false" customHeight="false" outlineLevel="0" collapsed="false">
      <c r="B4993" s="633" t="n">
        <v>4992</v>
      </c>
      <c r="C4993" s="0" t="n">
        <v>4752</v>
      </c>
      <c r="D4993" s="0" t="n">
        <v>4780</v>
      </c>
    </row>
    <row r="4994" customFormat="false" ht="13.8" hidden="false" customHeight="false" outlineLevel="0" collapsed="false">
      <c r="B4994" s="633" t="n">
        <v>4993</v>
      </c>
      <c r="C4994" s="0" t="n">
        <v>4753</v>
      </c>
      <c r="D4994" s="0" t="n">
        <v>4781</v>
      </c>
    </row>
    <row r="4995" customFormat="false" ht="13.8" hidden="false" customHeight="false" outlineLevel="0" collapsed="false">
      <c r="B4995" s="633" t="n">
        <v>4994</v>
      </c>
      <c r="C4995" s="0" t="n">
        <v>4754</v>
      </c>
      <c r="D4995" s="0" t="n">
        <v>4782</v>
      </c>
    </row>
    <row r="4996" customFormat="false" ht="13.8" hidden="false" customHeight="false" outlineLevel="0" collapsed="false">
      <c r="B4996" s="633" t="n">
        <v>4995</v>
      </c>
      <c r="C4996" s="0" t="n">
        <v>4755</v>
      </c>
      <c r="D4996" s="0" t="n">
        <v>4783</v>
      </c>
    </row>
    <row r="4997" customFormat="false" ht="13.8" hidden="false" customHeight="false" outlineLevel="0" collapsed="false">
      <c r="B4997" s="633" t="n">
        <v>4996</v>
      </c>
      <c r="C4997" s="0" t="n">
        <v>4756</v>
      </c>
      <c r="D4997" s="0" t="n">
        <v>4784</v>
      </c>
    </row>
    <row r="4998" customFormat="false" ht="13.8" hidden="false" customHeight="false" outlineLevel="0" collapsed="false">
      <c r="B4998" s="633" t="n">
        <v>4997</v>
      </c>
      <c r="C4998" s="0" t="n">
        <v>4757</v>
      </c>
      <c r="D4998" s="0" t="n">
        <v>4785</v>
      </c>
    </row>
    <row r="4999" customFormat="false" ht="13.8" hidden="false" customHeight="false" outlineLevel="0" collapsed="false">
      <c r="B4999" s="633" t="n">
        <v>4998</v>
      </c>
      <c r="C4999" s="0" t="n">
        <v>4758</v>
      </c>
      <c r="D4999" s="0" t="n">
        <v>4786</v>
      </c>
    </row>
    <row r="5000" customFormat="false" ht="13.8" hidden="false" customHeight="false" outlineLevel="0" collapsed="false">
      <c r="B5000" s="633" t="n">
        <v>4999</v>
      </c>
      <c r="C5000" s="0" t="n">
        <v>4759</v>
      </c>
      <c r="D5000" s="0" t="n">
        <v>4787</v>
      </c>
    </row>
    <row r="5001" customFormat="false" ht="13.8" hidden="false" customHeight="false" outlineLevel="0" collapsed="false">
      <c r="B5001" s="633" t="n">
        <v>5000</v>
      </c>
      <c r="C5001" s="0" t="n">
        <v>4760</v>
      </c>
      <c r="D5001" s="0" t="n">
        <v>4788</v>
      </c>
    </row>
    <row r="5002" customFormat="false" ht="13.8" hidden="false" customHeight="false" outlineLevel="0" collapsed="false">
      <c r="B5002" s="633" t="n">
        <v>5001</v>
      </c>
      <c r="C5002" s="0" t="n">
        <v>4761</v>
      </c>
      <c r="D5002" s="0" t="n">
        <v>4789</v>
      </c>
    </row>
    <row r="5003" customFormat="false" ht="13.8" hidden="false" customHeight="false" outlineLevel="0" collapsed="false">
      <c r="B5003" s="633" t="n">
        <v>5002</v>
      </c>
      <c r="C5003" s="0" t="n">
        <v>4762</v>
      </c>
      <c r="D5003" s="0" t="n">
        <v>4790</v>
      </c>
    </row>
    <row r="5004" customFormat="false" ht="13.8" hidden="false" customHeight="false" outlineLevel="0" collapsed="false">
      <c r="B5004" s="633" t="n">
        <v>5003</v>
      </c>
      <c r="C5004" s="0" t="n">
        <v>4763</v>
      </c>
      <c r="D5004" s="0" t="n">
        <v>4791</v>
      </c>
    </row>
    <row r="5005" customFormat="false" ht="13.8" hidden="false" customHeight="false" outlineLevel="0" collapsed="false">
      <c r="B5005" s="633" t="n">
        <v>5004</v>
      </c>
      <c r="C5005" s="0" t="n">
        <v>4764</v>
      </c>
      <c r="D5005" s="0" t="n">
        <v>4792</v>
      </c>
    </row>
    <row r="5006" customFormat="false" ht="13.8" hidden="false" customHeight="false" outlineLevel="0" collapsed="false">
      <c r="B5006" s="633" t="n">
        <v>5005</v>
      </c>
      <c r="C5006" s="0" t="n">
        <v>4765</v>
      </c>
      <c r="D5006" s="0" t="n">
        <v>4793</v>
      </c>
    </row>
    <row r="5007" customFormat="false" ht="13.8" hidden="false" customHeight="false" outlineLevel="0" collapsed="false">
      <c r="B5007" s="633" t="n">
        <v>5006</v>
      </c>
      <c r="C5007" s="0" t="n">
        <v>4766</v>
      </c>
      <c r="D5007" s="0" t="n">
        <v>4794</v>
      </c>
    </row>
    <row r="5008" customFormat="false" ht="13.8" hidden="false" customHeight="false" outlineLevel="0" collapsed="false">
      <c r="B5008" s="633" t="n">
        <v>5007</v>
      </c>
      <c r="C5008" s="0" t="n">
        <v>4767</v>
      </c>
      <c r="D5008" s="0" t="n">
        <v>4795</v>
      </c>
    </row>
    <row r="5009" customFormat="false" ht="13.8" hidden="false" customHeight="false" outlineLevel="0" collapsed="false">
      <c r="B5009" s="633" t="n">
        <v>5008</v>
      </c>
      <c r="C5009" s="0" t="n">
        <v>4768</v>
      </c>
      <c r="D5009" s="0" t="n">
        <v>4796</v>
      </c>
    </row>
    <row r="5010" customFormat="false" ht="13.8" hidden="false" customHeight="false" outlineLevel="0" collapsed="false">
      <c r="B5010" s="633" t="n">
        <v>5009</v>
      </c>
      <c r="C5010" s="0" t="n">
        <v>4769</v>
      </c>
      <c r="D5010" s="0" t="n">
        <v>4797</v>
      </c>
    </row>
    <row r="5011" customFormat="false" ht="13.8" hidden="false" customHeight="false" outlineLevel="0" collapsed="false">
      <c r="B5011" s="633" t="n">
        <v>5010</v>
      </c>
      <c r="C5011" s="0" t="n">
        <v>4770</v>
      </c>
      <c r="D5011" s="0" t="n">
        <v>4798</v>
      </c>
    </row>
    <row r="5012" customFormat="false" ht="13.8" hidden="false" customHeight="false" outlineLevel="0" collapsed="false">
      <c r="B5012" s="633" t="n">
        <v>5011</v>
      </c>
      <c r="C5012" s="0" t="n">
        <v>4771</v>
      </c>
      <c r="D5012" s="0" t="n">
        <v>4799</v>
      </c>
    </row>
    <row r="5013" customFormat="false" ht="13.8" hidden="false" customHeight="false" outlineLevel="0" collapsed="false">
      <c r="B5013" s="633" t="n">
        <v>5012</v>
      </c>
      <c r="C5013" s="0" t="n">
        <v>4772</v>
      </c>
      <c r="D5013" s="0" t="n">
        <v>4800</v>
      </c>
    </row>
    <row r="5014" customFormat="false" ht="13.8" hidden="false" customHeight="false" outlineLevel="0" collapsed="false">
      <c r="B5014" s="633" t="n">
        <v>5013</v>
      </c>
      <c r="C5014" s="0" t="n">
        <v>4773</v>
      </c>
      <c r="D5014" s="0" t="n">
        <v>4801</v>
      </c>
    </row>
    <row r="5015" customFormat="false" ht="13.8" hidden="false" customHeight="false" outlineLevel="0" collapsed="false">
      <c r="B5015" s="633" t="n">
        <v>5014</v>
      </c>
      <c r="C5015" s="0" t="n">
        <v>4774</v>
      </c>
      <c r="D5015" s="0" t="n">
        <v>4802</v>
      </c>
    </row>
    <row r="5016" customFormat="false" ht="13.8" hidden="false" customHeight="false" outlineLevel="0" collapsed="false">
      <c r="B5016" s="633" t="n">
        <v>5015</v>
      </c>
      <c r="C5016" s="0" t="n">
        <v>4775</v>
      </c>
      <c r="D5016" s="0" t="n">
        <v>4803</v>
      </c>
    </row>
    <row r="5017" customFormat="false" ht="13.8" hidden="false" customHeight="false" outlineLevel="0" collapsed="false">
      <c r="B5017" s="633" t="n">
        <v>5016</v>
      </c>
      <c r="C5017" s="0" t="n">
        <v>4776</v>
      </c>
      <c r="D5017" s="0" t="n">
        <v>4804</v>
      </c>
    </row>
    <row r="5018" customFormat="false" ht="13.8" hidden="false" customHeight="false" outlineLevel="0" collapsed="false">
      <c r="B5018" s="633" t="n">
        <v>5017</v>
      </c>
      <c r="C5018" s="0" t="n">
        <v>4777</v>
      </c>
      <c r="D5018" s="0" t="n">
        <v>4805</v>
      </c>
    </row>
    <row r="5019" customFormat="false" ht="13.8" hidden="false" customHeight="false" outlineLevel="0" collapsed="false">
      <c r="B5019" s="633" t="n">
        <v>5018</v>
      </c>
      <c r="C5019" s="0" t="n">
        <v>4778</v>
      </c>
      <c r="D5019" s="0" t="n">
        <v>4806</v>
      </c>
    </row>
    <row r="5020" customFormat="false" ht="13.8" hidden="false" customHeight="false" outlineLevel="0" collapsed="false">
      <c r="B5020" s="633" t="n">
        <v>5019</v>
      </c>
      <c r="C5020" s="0" t="n">
        <v>4779</v>
      </c>
      <c r="D5020" s="0" t="n">
        <v>4807</v>
      </c>
    </row>
    <row r="5021" customFormat="false" ht="13.8" hidden="false" customHeight="false" outlineLevel="0" collapsed="false">
      <c r="B5021" s="633" t="n">
        <v>5020</v>
      </c>
      <c r="C5021" s="0" t="n">
        <v>4780</v>
      </c>
      <c r="D5021" s="0" t="n">
        <v>4808</v>
      </c>
    </row>
    <row r="5022" customFormat="false" ht="13.8" hidden="false" customHeight="false" outlineLevel="0" collapsed="false">
      <c r="B5022" s="633" t="n">
        <v>5021</v>
      </c>
      <c r="C5022" s="0" t="n">
        <v>4781</v>
      </c>
      <c r="D5022" s="0" t="n">
        <v>4809</v>
      </c>
    </row>
    <row r="5023" customFormat="false" ht="13.8" hidden="false" customHeight="false" outlineLevel="0" collapsed="false">
      <c r="B5023" s="633" t="n">
        <v>5022</v>
      </c>
      <c r="C5023" s="0" t="n">
        <v>4782</v>
      </c>
      <c r="D5023" s="0" t="n">
        <v>4810</v>
      </c>
    </row>
    <row r="5024" customFormat="false" ht="13.8" hidden="false" customHeight="false" outlineLevel="0" collapsed="false">
      <c r="B5024" s="633" t="n">
        <v>5023</v>
      </c>
      <c r="C5024" s="0" t="n">
        <v>4783</v>
      </c>
      <c r="D5024" s="0" t="n">
        <v>4811</v>
      </c>
    </row>
    <row r="5025" customFormat="false" ht="13.8" hidden="false" customHeight="false" outlineLevel="0" collapsed="false">
      <c r="B5025" s="633" t="n">
        <v>5024</v>
      </c>
      <c r="C5025" s="0" t="n">
        <v>4784</v>
      </c>
      <c r="D5025" s="0" t="n">
        <v>4812</v>
      </c>
    </row>
    <row r="5026" customFormat="false" ht="13.8" hidden="false" customHeight="false" outlineLevel="0" collapsed="false">
      <c r="B5026" s="633" t="n">
        <v>5025</v>
      </c>
      <c r="C5026" s="0" t="n">
        <v>4785</v>
      </c>
      <c r="D5026" s="0" t="n">
        <v>4813</v>
      </c>
    </row>
    <row r="5027" customFormat="false" ht="13.8" hidden="false" customHeight="false" outlineLevel="0" collapsed="false">
      <c r="B5027" s="633" t="n">
        <v>5026</v>
      </c>
      <c r="C5027" s="0" t="n">
        <v>4786</v>
      </c>
      <c r="D5027" s="0" t="n">
        <v>4814</v>
      </c>
    </row>
    <row r="5028" customFormat="false" ht="13.8" hidden="false" customHeight="false" outlineLevel="0" collapsed="false">
      <c r="B5028" s="633" t="n">
        <v>5027</v>
      </c>
      <c r="C5028" s="0" t="n">
        <v>4787</v>
      </c>
      <c r="D5028" s="0" t="n">
        <v>4815</v>
      </c>
    </row>
    <row r="5029" customFormat="false" ht="13.8" hidden="false" customHeight="false" outlineLevel="0" collapsed="false">
      <c r="B5029" s="633" t="n">
        <v>5028</v>
      </c>
      <c r="C5029" s="0" t="n">
        <v>4788</v>
      </c>
      <c r="D5029" s="0" t="n">
        <v>4816</v>
      </c>
    </row>
    <row r="5030" customFormat="false" ht="13.8" hidden="false" customHeight="false" outlineLevel="0" collapsed="false">
      <c r="B5030" s="633" t="n">
        <v>5029</v>
      </c>
      <c r="C5030" s="0" t="n">
        <v>4789</v>
      </c>
      <c r="D5030" s="0" t="n">
        <v>4817</v>
      </c>
    </row>
    <row r="5031" customFormat="false" ht="13.8" hidden="false" customHeight="false" outlineLevel="0" collapsed="false">
      <c r="B5031" s="633" t="n">
        <v>5030</v>
      </c>
      <c r="C5031" s="0" t="n">
        <v>4790</v>
      </c>
      <c r="D5031" s="0" t="n">
        <v>4818</v>
      </c>
    </row>
    <row r="5032" customFormat="false" ht="13.8" hidden="false" customHeight="false" outlineLevel="0" collapsed="false">
      <c r="B5032" s="633" t="n">
        <v>5031</v>
      </c>
      <c r="C5032" s="0" t="n">
        <v>4791</v>
      </c>
      <c r="D5032" s="0" t="n">
        <v>4819</v>
      </c>
    </row>
    <row r="5033" customFormat="false" ht="13.8" hidden="false" customHeight="false" outlineLevel="0" collapsed="false">
      <c r="B5033" s="633" t="n">
        <v>5032</v>
      </c>
      <c r="C5033" s="0" t="n">
        <v>4792</v>
      </c>
      <c r="D5033" s="0" t="n">
        <v>4820</v>
      </c>
    </row>
    <row r="5034" customFormat="false" ht="13.8" hidden="false" customHeight="false" outlineLevel="0" collapsed="false">
      <c r="B5034" s="633" t="n">
        <v>5033</v>
      </c>
      <c r="C5034" s="0" t="n">
        <v>4793</v>
      </c>
      <c r="D5034" s="0" t="n">
        <v>4821</v>
      </c>
    </row>
    <row r="5035" customFormat="false" ht="13.8" hidden="false" customHeight="false" outlineLevel="0" collapsed="false">
      <c r="B5035" s="633" t="n">
        <v>5034</v>
      </c>
      <c r="C5035" s="0" t="n">
        <v>4794</v>
      </c>
      <c r="D5035" s="0" t="n">
        <v>4822</v>
      </c>
    </row>
    <row r="5036" customFormat="false" ht="13.8" hidden="false" customHeight="false" outlineLevel="0" collapsed="false">
      <c r="B5036" s="633" t="n">
        <v>5035</v>
      </c>
      <c r="C5036" s="0" t="n">
        <v>4795</v>
      </c>
      <c r="D5036" s="0" t="n">
        <v>4823</v>
      </c>
    </row>
    <row r="5037" customFormat="false" ht="13.8" hidden="false" customHeight="false" outlineLevel="0" collapsed="false">
      <c r="B5037" s="633" t="n">
        <v>5036</v>
      </c>
      <c r="C5037" s="0" t="n">
        <v>4796</v>
      </c>
      <c r="D5037" s="0" t="n">
        <v>4824</v>
      </c>
    </row>
    <row r="5038" customFormat="false" ht="13.8" hidden="false" customHeight="false" outlineLevel="0" collapsed="false">
      <c r="B5038" s="633" t="n">
        <v>5037</v>
      </c>
      <c r="C5038" s="0" t="n">
        <v>4797</v>
      </c>
      <c r="D5038" s="0" t="n">
        <v>4825</v>
      </c>
    </row>
    <row r="5039" customFormat="false" ht="13.8" hidden="false" customHeight="false" outlineLevel="0" collapsed="false">
      <c r="B5039" s="633" t="n">
        <v>5038</v>
      </c>
      <c r="C5039" s="0" t="n">
        <v>4798</v>
      </c>
      <c r="D5039" s="0" t="n">
        <v>4826</v>
      </c>
    </row>
    <row r="5040" customFormat="false" ht="13.8" hidden="false" customHeight="false" outlineLevel="0" collapsed="false">
      <c r="B5040" s="633" t="n">
        <v>5039</v>
      </c>
      <c r="C5040" s="0" t="n">
        <v>4799</v>
      </c>
      <c r="D5040" s="0" t="n">
        <v>4827</v>
      </c>
    </row>
    <row r="5041" customFormat="false" ht="13.8" hidden="false" customHeight="false" outlineLevel="0" collapsed="false">
      <c r="B5041" s="633" t="n">
        <v>5040</v>
      </c>
      <c r="C5041" s="0" t="n">
        <v>4800</v>
      </c>
      <c r="D5041" s="0" t="n">
        <v>4828</v>
      </c>
    </row>
    <row r="5042" customFormat="false" ht="13.8" hidden="false" customHeight="false" outlineLevel="0" collapsed="false">
      <c r="B5042" s="633" t="n">
        <v>5041</v>
      </c>
      <c r="C5042" s="0" t="n">
        <v>4801</v>
      </c>
      <c r="D5042" s="0" t="n">
        <v>4829</v>
      </c>
    </row>
    <row r="5043" customFormat="false" ht="13.8" hidden="false" customHeight="false" outlineLevel="0" collapsed="false">
      <c r="B5043" s="633" t="n">
        <v>5042</v>
      </c>
      <c r="C5043" s="0" t="n">
        <v>4802</v>
      </c>
      <c r="D5043" s="0" t="n">
        <v>4830</v>
      </c>
    </row>
    <row r="5044" customFormat="false" ht="13.8" hidden="false" customHeight="false" outlineLevel="0" collapsed="false">
      <c r="B5044" s="633" t="n">
        <v>5043</v>
      </c>
      <c r="C5044" s="0" t="n">
        <v>4803</v>
      </c>
      <c r="D5044" s="0" t="n">
        <v>4831</v>
      </c>
    </row>
    <row r="5045" customFormat="false" ht="13.8" hidden="false" customHeight="false" outlineLevel="0" collapsed="false">
      <c r="B5045" s="633" t="n">
        <v>5044</v>
      </c>
      <c r="C5045" s="0" t="n">
        <v>4804</v>
      </c>
      <c r="D5045" s="0" t="n">
        <v>4832</v>
      </c>
    </row>
    <row r="5046" customFormat="false" ht="13.8" hidden="false" customHeight="false" outlineLevel="0" collapsed="false">
      <c r="B5046" s="633" t="n">
        <v>5045</v>
      </c>
      <c r="C5046" s="0" t="n">
        <v>4805</v>
      </c>
      <c r="D5046" s="0" t="n">
        <v>4833</v>
      </c>
    </row>
    <row r="5047" customFormat="false" ht="13.8" hidden="false" customHeight="false" outlineLevel="0" collapsed="false">
      <c r="B5047" s="633" t="n">
        <v>5046</v>
      </c>
      <c r="C5047" s="0" t="n">
        <v>4806</v>
      </c>
      <c r="D5047" s="0" t="n">
        <v>4834</v>
      </c>
    </row>
    <row r="5048" customFormat="false" ht="13.8" hidden="false" customHeight="false" outlineLevel="0" collapsed="false">
      <c r="B5048" s="633" t="n">
        <v>5047</v>
      </c>
      <c r="C5048" s="0" t="n">
        <v>4807</v>
      </c>
      <c r="D5048" s="0" t="n">
        <v>4835</v>
      </c>
    </row>
    <row r="5049" customFormat="false" ht="13.8" hidden="false" customHeight="false" outlineLevel="0" collapsed="false">
      <c r="B5049" s="633" t="n">
        <v>5048</v>
      </c>
      <c r="C5049" s="0" t="n">
        <v>4808</v>
      </c>
      <c r="D5049" s="0" t="n">
        <v>4836</v>
      </c>
    </row>
    <row r="5050" customFormat="false" ht="13.8" hidden="false" customHeight="false" outlineLevel="0" collapsed="false">
      <c r="B5050" s="633" t="n">
        <v>5049</v>
      </c>
      <c r="C5050" s="0" t="n">
        <v>4809</v>
      </c>
      <c r="D5050" s="0" t="n">
        <v>4837</v>
      </c>
    </row>
    <row r="5051" customFormat="false" ht="13.8" hidden="false" customHeight="false" outlineLevel="0" collapsed="false">
      <c r="B5051" s="633" t="n">
        <v>5050</v>
      </c>
      <c r="C5051" s="0" t="n">
        <v>4810</v>
      </c>
      <c r="D5051" s="0" t="n">
        <v>4838</v>
      </c>
    </row>
    <row r="5052" customFormat="false" ht="13.8" hidden="false" customHeight="false" outlineLevel="0" collapsed="false">
      <c r="B5052" s="633" t="n">
        <v>5051</v>
      </c>
      <c r="C5052" s="0" t="n">
        <v>4811</v>
      </c>
      <c r="D5052" s="0" t="n">
        <v>4839</v>
      </c>
    </row>
    <row r="5053" customFormat="false" ht="13.8" hidden="false" customHeight="false" outlineLevel="0" collapsed="false">
      <c r="B5053" s="633" t="n">
        <v>5052</v>
      </c>
      <c r="C5053" s="0" t="n">
        <v>4812</v>
      </c>
      <c r="D5053" s="0" t="n">
        <v>4840</v>
      </c>
    </row>
    <row r="5054" customFormat="false" ht="13.8" hidden="false" customHeight="false" outlineLevel="0" collapsed="false">
      <c r="B5054" s="633" t="n">
        <v>5053</v>
      </c>
      <c r="C5054" s="0" t="n">
        <v>4813</v>
      </c>
      <c r="D5054" s="0" t="n">
        <v>4841</v>
      </c>
    </row>
    <row r="5055" customFormat="false" ht="13.8" hidden="false" customHeight="false" outlineLevel="0" collapsed="false">
      <c r="B5055" s="633" t="n">
        <v>5054</v>
      </c>
      <c r="C5055" s="0" t="n">
        <v>4814</v>
      </c>
      <c r="D5055" s="0" t="n">
        <v>4842</v>
      </c>
    </row>
    <row r="5056" customFormat="false" ht="13.8" hidden="false" customHeight="false" outlineLevel="0" collapsed="false">
      <c r="B5056" s="633" t="n">
        <v>5055</v>
      </c>
      <c r="C5056" s="0" t="n">
        <v>4815</v>
      </c>
      <c r="D5056" s="0" t="n">
        <v>4843</v>
      </c>
    </row>
    <row r="5057" customFormat="false" ht="13.8" hidden="false" customHeight="false" outlineLevel="0" collapsed="false">
      <c r="B5057" s="633" t="n">
        <v>5056</v>
      </c>
      <c r="C5057" s="0" t="n">
        <v>4816</v>
      </c>
      <c r="D5057" s="0" t="n">
        <v>4844</v>
      </c>
    </row>
    <row r="5058" customFormat="false" ht="13.8" hidden="false" customHeight="false" outlineLevel="0" collapsed="false">
      <c r="B5058" s="633" t="n">
        <v>5057</v>
      </c>
      <c r="C5058" s="0" t="n">
        <v>4817</v>
      </c>
      <c r="D5058" s="0" t="n">
        <v>4845</v>
      </c>
    </row>
    <row r="5059" customFormat="false" ht="13.8" hidden="false" customHeight="false" outlineLevel="0" collapsed="false">
      <c r="B5059" s="633" t="n">
        <v>5058</v>
      </c>
      <c r="C5059" s="0" t="n">
        <v>4818</v>
      </c>
      <c r="D5059" s="0" t="n">
        <v>4846</v>
      </c>
    </row>
    <row r="5060" customFormat="false" ht="13.8" hidden="false" customHeight="false" outlineLevel="0" collapsed="false">
      <c r="B5060" s="633" t="n">
        <v>5059</v>
      </c>
      <c r="C5060" s="0" t="n">
        <v>4819</v>
      </c>
      <c r="D5060" s="0" t="n">
        <v>4847</v>
      </c>
    </row>
    <row r="5061" customFormat="false" ht="13.8" hidden="false" customHeight="false" outlineLevel="0" collapsed="false">
      <c r="B5061" s="633" t="n">
        <v>5060</v>
      </c>
      <c r="C5061" s="0" t="n">
        <v>4820</v>
      </c>
      <c r="D5061" s="0" t="n">
        <v>4848</v>
      </c>
    </row>
    <row r="5062" customFormat="false" ht="13.8" hidden="false" customHeight="false" outlineLevel="0" collapsed="false">
      <c r="B5062" s="633" t="n">
        <v>5061</v>
      </c>
      <c r="C5062" s="0" t="n">
        <v>4821</v>
      </c>
      <c r="D5062" s="0" t="n">
        <v>4849</v>
      </c>
    </row>
    <row r="5063" customFormat="false" ht="13.8" hidden="false" customHeight="false" outlineLevel="0" collapsed="false">
      <c r="B5063" s="633" t="n">
        <v>5062</v>
      </c>
      <c r="C5063" s="0" t="n">
        <v>4822</v>
      </c>
      <c r="D5063" s="0" t="n">
        <v>4850</v>
      </c>
    </row>
    <row r="5064" customFormat="false" ht="13.8" hidden="false" customHeight="false" outlineLevel="0" collapsed="false">
      <c r="B5064" s="633" t="n">
        <v>5063</v>
      </c>
      <c r="C5064" s="0" t="n">
        <v>4823</v>
      </c>
      <c r="D5064" s="0" t="n">
        <v>4851</v>
      </c>
    </row>
    <row r="5065" customFormat="false" ht="13.8" hidden="false" customHeight="false" outlineLevel="0" collapsed="false">
      <c r="B5065" s="633" t="n">
        <v>5064</v>
      </c>
      <c r="C5065" s="0" t="n">
        <v>4824</v>
      </c>
      <c r="D5065" s="0" t="n">
        <v>4852</v>
      </c>
    </row>
    <row r="5066" customFormat="false" ht="13.8" hidden="false" customHeight="false" outlineLevel="0" collapsed="false">
      <c r="B5066" s="633" t="n">
        <v>5065</v>
      </c>
      <c r="C5066" s="0" t="n">
        <v>4825</v>
      </c>
      <c r="D5066" s="0" t="n">
        <v>4853</v>
      </c>
    </row>
    <row r="5067" customFormat="false" ht="13.8" hidden="false" customHeight="false" outlineLevel="0" collapsed="false">
      <c r="B5067" s="633" t="n">
        <v>5066</v>
      </c>
      <c r="C5067" s="0" t="n">
        <v>4826</v>
      </c>
      <c r="D5067" s="0" t="n">
        <v>4854</v>
      </c>
    </row>
    <row r="5068" customFormat="false" ht="13.8" hidden="false" customHeight="false" outlineLevel="0" collapsed="false">
      <c r="B5068" s="633" t="n">
        <v>5067</v>
      </c>
      <c r="C5068" s="0" t="n">
        <v>4827</v>
      </c>
      <c r="D5068" s="0" t="n">
        <v>4855</v>
      </c>
    </row>
    <row r="5069" customFormat="false" ht="13.8" hidden="false" customHeight="false" outlineLevel="0" collapsed="false">
      <c r="B5069" s="633" t="n">
        <v>5068</v>
      </c>
      <c r="C5069" s="0" t="n">
        <v>4828</v>
      </c>
      <c r="D5069" s="0" t="n">
        <v>4856</v>
      </c>
    </row>
    <row r="5070" customFormat="false" ht="13.8" hidden="false" customHeight="false" outlineLevel="0" collapsed="false">
      <c r="B5070" s="633" t="n">
        <v>5069</v>
      </c>
      <c r="C5070" s="0" t="n">
        <v>4829</v>
      </c>
      <c r="D5070" s="0" t="n">
        <v>4857</v>
      </c>
    </row>
    <row r="5071" customFormat="false" ht="13.8" hidden="false" customHeight="false" outlineLevel="0" collapsed="false">
      <c r="B5071" s="633" t="n">
        <v>5070</v>
      </c>
      <c r="C5071" s="0" t="n">
        <v>4830</v>
      </c>
      <c r="D5071" s="0" t="n">
        <v>4858</v>
      </c>
    </row>
    <row r="5072" customFormat="false" ht="13.8" hidden="false" customHeight="false" outlineLevel="0" collapsed="false">
      <c r="B5072" s="633" t="n">
        <v>5071</v>
      </c>
      <c r="C5072" s="0" t="n">
        <v>4831</v>
      </c>
      <c r="D5072" s="0" t="n">
        <v>4859</v>
      </c>
    </row>
    <row r="5073" customFormat="false" ht="13.8" hidden="false" customHeight="false" outlineLevel="0" collapsed="false">
      <c r="B5073" s="633" t="n">
        <v>5072</v>
      </c>
      <c r="C5073" s="0" t="n">
        <v>4832</v>
      </c>
      <c r="D5073" s="0" t="n">
        <v>4860</v>
      </c>
    </row>
    <row r="5074" customFormat="false" ht="13.8" hidden="false" customHeight="false" outlineLevel="0" collapsed="false">
      <c r="B5074" s="633" t="n">
        <v>5073</v>
      </c>
      <c r="C5074" s="0" t="n">
        <v>4833</v>
      </c>
      <c r="D5074" s="0" t="n">
        <v>4861</v>
      </c>
    </row>
    <row r="5075" customFormat="false" ht="13.8" hidden="false" customHeight="false" outlineLevel="0" collapsed="false">
      <c r="B5075" s="633" t="n">
        <v>5074</v>
      </c>
      <c r="C5075" s="0" t="n">
        <v>4834</v>
      </c>
      <c r="D5075" s="0" t="n">
        <v>4862</v>
      </c>
    </row>
    <row r="5076" customFormat="false" ht="13.8" hidden="false" customHeight="false" outlineLevel="0" collapsed="false">
      <c r="B5076" s="633" t="n">
        <v>5075</v>
      </c>
      <c r="C5076" s="0" t="n">
        <v>4835</v>
      </c>
      <c r="D5076" s="0" t="n">
        <v>4863</v>
      </c>
    </row>
    <row r="5077" customFormat="false" ht="13.8" hidden="false" customHeight="false" outlineLevel="0" collapsed="false">
      <c r="B5077" s="633" t="n">
        <v>5076</v>
      </c>
      <c r="C5077" s="0" t="n">
        <v>4836</v>
      </c>
      <c r="D5077" s="0" t="n">
        <v>4864</v>
      </c>
    </row>
    <row r="5078" customFormat="false" ht="13.8" hidden="false" customHeight="false" outlineLevel="0" collapsed="false">
      <c r="B5078" s="633" t="n">
        <v>5077</v>
      </c>
      <c r="C5078" s="0" t="n">
        <v>4837</v>
      </c>
      <c r="D5078" s="0" t="n">
        <v>4865</v>
      </c>
    </row>
    <row r="5079" customFormat="false" ht="13.8" hidden="false" customHeight="false" outlineLevel="0" collapsed="false">
      <c r="B5079" s="633" t="n">
        <v>5078</v>
      </c>
      <c r="C5079" s="0" t="n">
        <v>4838</v>
      </c>
      <c r="D5079" s="0" t="n">
        <v>4866</v>
      </c>
    </row>
    <row r="5080" customFormat="false" ht="13.8" hidden="false" customHeight="false" outlineLevel="0" collapsed="false">
      <c r="B5080" s="633" t="n">
        <v>5079</v>
      </c>
      <c r="C5080" s="0" t="n">
        <v>4839</v>
      </c>
      <c r="D5080" s="0" t="n">
        <v>4867</v>
      </c>
    </row>
    <row r="5081" customFormat="false" ht="13.8" hidden="false" customHeight="false" outlineLevel="0" collapsed="false">
      <c r="B5081" s="633" t="n">
        <v>5080</v>
      </c>
      <c r="C5081" s="0" t="n">
        <v>4840</v>
      </c>
      <c r="D5081" s="0" t="n">
        <v>4868</v>
      </c>
    </row>
    <row r="5082" customFormat="false" ht="13.8" hidden="false" customHeight="false" outlineLevel="0" collapsed="false">
      <c r="B5082" s="633" t="n">
        <v>5081</v>
      </c>
      <c r="C5082" s="0" t="n">
        <v>4841</v>
      </c>
      <c r="D5082" s="0" t="n">
        <v>4869</v>
      </c>
    </row>
    <row r="5083" customFormat="false" ht="13.8" hidden="false" customHeight="false" outlineLevel="0" collapsed="false">
      <c r="B5083" s="633" t="n">
        <v>5082</v>
      </c>
      <c r="C5083" s="0" t="n">
        <v>4842</v>
      </c>
      <c r="D5083" s="0" t="n">
        <v>4870</v>
      </c>
    </row>
    <row r="5084" customFormat="false" ht="13.8" hidden="false" customHeight="false" outlineLevel="0" collapsed="false">
      <c r="B5084" s="633" t="n">
        <v>5083</v>
      </c>
      <c r="C5084" s="0" t="n">
        <v>4843</v>
      </c>
      <c r="D5084" s="0" t="n">
        <v>4871</v>
      </c>
    </row>
    <row r="5085" customFormat="false" ht="13.8" hidden="false" customHeight="false" outlineLevel="0" collapsed="false">
      <c r="B5085" s="633" t="n">
        <v>5084</v>
      </c>
      <c r="C5085" s="0" t="n">
        <v>4844</v>
      </c>
      <c r="D5085" s="0" t="n">
        <v>4872</v>
      </c>
    </row>
    <row r="5086" customFormat="false" ht="13.8" hidden="false" customHeight="false" outlineLevel="0" collapsed="false">
      <c r="B5086" s="633" t="n">
        <v>5085</v>
      </c>
      <c r="C5086" s="0" t="n">
        <v>4845</v>
      </c>
      <c r="D5086" s="0" t="n">
        <v>4873</v>
      </c>
    </row>
    <row r="5087" customFormat="false" ht="13.8" hidden="false" customHeight="false" outlineLevel="0" collapsed="false">
      <c r="B5087" s="633" t="n">
        <v>5086</v>
      </c>
      <c r="C5087" s="0" t="n">
        <v>4846</v>
      </c>
      <c r="D5087" s="0" t="n">
        <v>4874</v>
      </c>
    </row>
    <row r="5088" customFormat="false" ht="13.8" hidden="false" customHeight="false" outlineLevel="0" collapsed="false">
      <c r="B5088" s="633" t="n">
        <v>5087</v>
      </c>
      <c r="C5088" s="0" t="n">
        <v>4847</v>
      </c>
      <c r="D5088" s="0" t="n">
        <v>4875</v>
      </c>
    </row>
    <row r="5089" customFormat="false" ht="13.8" hidden="false" customHeight="false" outlineLevel="0" collapsed="false">
      <c r="B5089" s="633" t="n">
        <v>5088</v>
      </c>
      <c r="C5089" s="0" t="n">
        <v>4848</v>
      </c>
      <c r="D5089" s="0" t="n">
        <v>4876</v>
      </c>
    </row>
    <row r="5090" customFormat="false" ht="13.8" hidden="false" customHeight="false" outlineLevel="0" collapsed="false">
      <c r="B5090" s="633" t="n">
        <v>5089</v>
      </c>
      <c r="C5090" s="0" t="n">
        <v>4849</v>
      </c>
      <c r="D5090" s="0" t="n">
        <v>4877</v>
      </c>
    </row>
    <row r="5091" customFormat="false" ht="13.8" hidden="false" customHeight="false" outlineLevel="0" collapsed="false">
      <c r="B5091" s="633" t="n">
        <v>5090</v>
      </c>
      <c r="C5091" s="0" t="n">
        <v>4850</v>
      </c>
      <c r="D5091" s="0" t="n">
        <v>4878</v>
      </c>
    </row>
    <row r="5092" customFormat="false" ht="13.8" hidden="false" customHeight="false" outlineLevel="0" collapsed="false">
      <c r="B5092" s="633" t="n">
        <v>5091</v>
      </c>
      <c r="C5092" s="0" t="n">
        <v>4851</v>
      </c>
      <c r="D5092" s="0" t="n">
        <v>4879</v>
      </c>
    </row>
    <row r="5093" customFormat="false" ht="13.8" hidden="false" customHeight="false" outlineLevel="0" collapsed="false">
      <c r="B5093" s="633" t="n">
        <v>5092</v>
      </c>
      <c r="C5093" s="0" t="n">
        <v>4852</v>
      </c>
      <c r="D5093" s="0" t="n">
        <v>4880</v>
      </c>
    </row>
    <row r="5094" customFormat="false" ht="13.8" hidden="false" customHeight="false" outlineLevel="0" collapsed="false">
      <c r="B5094" s="633" t="n">
        <v>5093</v>
      </c>
      <c r="C5094" s="0" t="n">
        <v>4853</v>
      </c>
      <c r="D5094" s="0" t="n">
        <v>4881</v>
      </c>
    </row>
    <row r="5095" customFormat="false" ht="13.8" hidden="false" customHeight="false" outlineLevel="0" collapsed="false">
      <c r="B5095" s="633" t="n">
        <v>5094</v>
      </c>
      <c r="C5095" s="0" t="n">
        <v>4854</v>
      </c>
      <c r="D5095" s="0" t="n">
        <v>4882</v>
      </c>
    </row>
    <row r="5096" customFormat="false" ht="13.8" hidden="false" customHeight="false" outlineLevel="0" collapsed="false">
      <c r="B5096" s="633" t="n">
        <v>5095</v>
      </c>
      <c r="C5096" s="0" t="n">
        <v>4855</v>
      </c>
      <c r="D5096" s="0" t="n">
        <v>4883</v>
      </c>
    </row>
    <row r="5097" customFormat="false" ht="13.8" hidden="false" customHeight="false" outlineLevel="0" collapsed="false">
      <c r="B5097" s="633" t="n">
        <v>5096</v>
      </c>
      <c r="C5097" s="0" t="n">
        <v>4856</v>
      </c>
      <c r="D5097" s="0" t="n">
        <v>4884</v>
      </c>
    </row>
    <row r="5098" customFormat="false" ht="13.8" hidden="false" customHeight="false" outlineLevel="0" collapsed="false">
      <c r="B5098" s="633" t="n">
        <v>5097</v>
      </c>
      <c r="C5098" s="0" t="n">
        <v>4857</v>
      </c>
      <c r="D5098" s="0" t="n">
        <v>4885</v>
      </c>
    </row>
    <row r="5099" customFormat="false" ht="13.8" hidden="false" customHeight="false" outlineLevel="0" collapsed="false">
      <c r="B5099" s="633" t="n">
        <v>5098</v>
      </c>
      <c r="C5099" s="0" t="n">
        <v>4858</v>
      </c>
      <c r="D5099" s="0" t="n">
        <v>4886</v>
      </c>
    </row>
    <row r="5100" customFormat="false" ht="13.8" hidden="false" customHeight="false" outlineLevel="0" collapsed="false">
      <c r="B5100" s="633" t="n">
        <v>5099</v>
      </c>
      <c r="C5100" s="0" t="n">
        <v>4859</v>
      </c>
      <c r="D5100" s="0" t="n">
        <v>4887</v>
      </c>
    </row>
    <row r="5101" customFormat="false" ht="13.8" hidden="false" customHeight="false" outlineLevel="0" collapsed="false">
      <c r="B5101" s="633" t="n">
        <v>5100</v>
      </c>
      <c r="C5101" s="0" t="n">
        <v>4860</v>
      </c>
      <c r="D5101" s="0" t="n">
        <v>4888</v>
      </c>
    </row>
    <row r="5102" customFormat="false" ht="13.8" hidden="false" customHeight="false" outlineLevel="0" collapsed="false">
      <c r="B5102" s="633" t="n">
        <v>5101</v>
      </c>
      <c r="C5102" s="0" t="n">
        <v>4861</v>
      </c>
      <c r="D5102" s="0" t="n">
        <v>4889</v>
      </c>
    </row>
    <row r="5103" customFormat="false" ht="13.8" hidden="false" customHeight="false" outlineLevel="0" collapsed="false">
      <c r="B5103" s="633" t="n">
        <v>5102</v>
      </c>
      <c r="C5103" s="0" t="n">
        <v>4862</v>
      </c>
      <c r="D5103" s="0" t="n">
        <v>4890</v>
      </c>
    </row>
    <row r="5104" customFormat="false" ht="13.8" hidden="false" customHeight="false" outlineLevel="0" collapsed="false">
      <c r="B5104" s="633" t="n">
        <v>5103</v>
      </c>
      <c r="C5104" s="0" t="n">
        <v>4863</v>
      </c>
      <c r="D5104" s="0" t="n">
        <v>4891</v>
      </c>
    </row>
    <row r="5105" customFormat="false" ht="13.8" hidden="false" customHeight="false" outlineLevel="0" collapsed="false">
      <c r="B5105" s="633" t="n">
        <v>5104</v>
      </c>
      <c r="C5105" s="0" t="n">
        <v>4864</v>
      </c>
      <c r="D5105" s="0" t="n">
        <v>4892</v>
      </c>
    </row>
    <row r="5106" customFormat="false" ht="13.8" hidden="false" customHeight="false" outlineLevel="0" collapsed="false">
      <c r="B5106" s="633" t="n">
        <v>5105</v>
      </c>
      <c r="C5106" s="0" t="n">
        <v>4865</v>
      </c>
      <c r="D5106" s="0" t="n">
        <v>4893</v>
      </c>
    </row>
    <row r="5107" customFormat="false" ht="13.8" hidden="false" customHeight="false" outlineLevel="0" collapsed="false">
      <c r="B5107" s="633" t="n">
        <v>5106</v>
      </c>
      <c r="C5107" s="0" t="n">
        <v>4866</v>
      </c>
      <c r="D5107" s="0" t="n">
        <v>4894</v>
      </c>
    </row>
    <row r="5108" customFormat="false" ht="13.8" hidden="false" customHeight="false" outlineLevel="0" collapsed="false">
      <c r="B5108" s="633" t="n">
        <v>5107</v>
      </c>
      <c r="C5108" s="0" t="n">
        <v>4867</v>
      </c>
      <c r="D5108" s="0" t="n">
        <v>4895</v>
      </c>
    </row>
    <row r="5109" customFormat="false" ht="13.8" hidden="false" customHeight="false" outlineLevel="0" collapsed="false">
      <c r="B5109" s="633" t="n">
        <v>5108</v>
      </c>
      <c r="C5109" s="0" t="n">
        <v>4868</v>
      </c>
      <c r="D5109" s="0" t="n">
        <v>4896</v>
      </c>
    </row>
    <row r="5110" customFormat="false" ht="13.8" hidden="false" customHeight="false" outlineLevel="0" collapsed="false">
      <c r="B5110" s="633" t="n">
        <v>5109</v>
      </c>
      <c r="C5110" s="0" t="n">
        <v>4869</v>
      </c>
      <c r="D5110" s="0" t="n">
        <v>4897</v>
      </c>
    </row>
    <row r="5111" customFormat="false" ht="13.8" hidden="false" customHeight="false" outlineLevel="0" collapsed="false">
      <c r="B5111" s="633" t="n">
        <v>5110</v>
      </c>
      <c r="C5111" s="0" t="n">
        <v>4870</v>
      </c>
      <c r="D5111" s="0" t="n">
        <v>4898</v>
      </c>
    </row>
    <row r="5112" customFormat="false" ht="13.8" hidden="false" customHeight="false" outlineLevel="0" collapsed="false">
      <c r="B5112" s="633" t="n">
        <v>5111</v>
      </c>
      <c r="C5112" s="0" t="n">
        <v>4871</v>
      </c>
      <c r="D5112" s="0" t="n">
        <v>4899</v>
      </c>
    </row>
    <row r="5113" customFormat="false" ht="13.8" hidden="false" customHeight="false" outlineLevel="0" collapsed="false">
      <c r="B5113" s="633" t="n">
        <v>5112</v>
      </c>
      <c r="C5113" s="0" t="n">
        <v>4872</v>
      </c>
      <c r="D5113" s="0" t="n">
        <v>4900</v>
      </c>
    </row>
    <row r="5114" customFormat="false" ht="13.8" hidden="false" customHeight="false" outlineLevel="0" collapsed="false">
      <c r="B5114" s="633" t="n">
        <v>5113</v>
      </c>
      <c r="C5114" s="0" t="n">
        <v>4873</v>
      </c>
      <c r="D5114" s="0" t="n">
        <v>4901</v>
      </c>
    </row>
    <row r="5115" customFormat="false" ht="13.8" hidden="false" customHeight="false" outlineLevel="0" collapsed="false">
      <c r="B5115" s="633" t="n">
        <v>5114</v>
      </c>
      <c r="C5115" s="0" t="n">
        <v>4874</v>
      </c>
      <c r="D5115" s="0" t="n">
        <v>4902</v>
      </c>
    </row>
    <row r="5116" customFormat="false" ht="13.8" hidden="false" customHeight="false" outlineLevel="0" collapsed="false">
      <c r="B5116" s="633" t="n">
        <v>5115</v>
      </c>
      <c r="C5116" s="0" t="n">
        <v>4875</v>
      </c>
      <c r="D5116" s="0" t="n">
        <v>4903</v>
      </c>
    </row>
    <row r="5117" customFormat="false" ht="13.8" hidden="false" customHeight="false" outlineLevel="0" collapsed="false">
      <c r="B5117" s="633" t="n">
        <v>5116</v>
      </c>
      <c r="C5117" s="0" t="n">
        <v>4876</v>
      </c>
      <c r="D5117" s="0" t="n">
        <v>4904</v>
      </c>
    </row>
    <row r="5118" customFormat="false" ht="13.8" hidden="false" customHeight="false" outlineLevel="0" collapsed="false">
      <c r="B5118" s="633" t="n">
        <v>5117</v>
      </c>
      <c r="C5118" s="0" t="n">
        <v>4877</v>
      </c>
      <c r="D5118" s="0" t="n">
        <v>4905</v>
      </c>
    </row>
    <row r="5119" customFormat="false" ht="13.8" hidden="false" customHeight="false" outlineLevel="0" collapsed="false">
      <c r="B5119" s="633" t="n">
        <v>5118</v>
      </c>
      <c r="C5119" s="0" t="n">
        <v>4878</v>
      </c>
      <c r="D5119" s="0" t="n">
        <v>4906</v>
      </c>
    </row>
    <row r="5120" customFormat="false" ht="13.8" hidden="false" customHeight="false" outlineLevel="0" collapsed="false">
      <c r="B5120" s="633" t="n">
        <v>5119</v>
      </c>
      <c r="C5120" s="0" t="n">
        <v>4879</v>
      </c>
      <c r="D5120" s="0" t="n">
        <v>4907</v>
      </c>
    </row>
    <row r="5121" customFormat="false" ht="13.8" hidden="false" customHeight="false" outlineLevel="0" collapsed="false">
      <c r="B5121" s="633" t="n">
        <v>5120</v>
      </c>
      <c r="C5121" s="0" t="n">
        <v>4880</v>
      </c>
      <c r="D5121" s="0" t="n">
        <v>4908</v>
      </c>
    </row>
    <row r="5122" customFormat="false" ht="13.8" hidden="false" customHeight="false" outlineLevel="0" collapsed="false">
      <c r="B5122" s="633" t="n">
        <v>5121</v>
      </c>
      <c r="C5122" s="0" t="n">
        <v>4881</v>
      </c>
      <c r="D5122" s="0" t="n">
        <v>4909</v>
      </c>
    </row>
    <row r="5123" customFormat="false" ht="13.8" hidden="false" customHeight="false" outlineLevel="0" collapsed="false">
      <c r="B5123" s="633" t="n">
        <v>5122</v>
      </c>
      <c r="C5123" s="0" t="n">
        <v>4882</v>
      </c>
      <c r="D5123" s="0" t="n">
        <v>4910</v>
      </c>
    </row>
    <row r="5124" customFormat="false" ht="13.8" hidden="false" customHeight="false" outlineLevel="0" collapsed="false">
      <c r="B5124" s="633" t="n">
        <v>5123</v>
      </c>
      <c r="C5124" s="0" t="n">
        <v>4883</v>
      </c>
      <c r="D5124" s="0" t="n">
        <v>4911</v>
      </c>
    </row>
    <row r="5125" customFormat="false" ht="13.8" hidden="false" customHeight="false" outlineLevel="0" collapsed="false">
      <c r="B5125" s="633" t="n">
        <v>5124</v>
      </c>
      <c r="C5125" s="0" t="n">
        <v>4884</v>
      </c>
      <c r="D5125" s="0" t="n">
        <v>4912</v>
      </c>
    </row>
    <row r="5126" customFormat="false" ht="13.8" hidden="false" customHeight="false" outlineLevel="0" collapsed="false">
      <c r="B5126" s="633" t="n">
        <v>5125</v>
      </c>
      <c r="C5126" s="0" t="n">
        <v>4885</v>
      </c>
      <c r="D5126" s="0" t="n">
        <v>4913</v>
      </c>
    </row>
    <row r="5127" customFormat="false" ht="13.8" hidden="false" customHeight="false" outlineLevel="0" collapsed="false">
      <c r="B5127" s="633" t="n">
        <v>5126</v>
      </c>
      <c r="C5127" s="0" t="n">
        <v>4886</v>
      </c>
      <c r="D5127" s="0" t="n">
        <v>4914</v>
      </c>
    </row>
    <row r="5128" customFormat="false" ht="13.8" hidden="false" customHeight="false" outlineLevel="0" collapsed="false">
      <c r="B5128" s="633" t="n">
        <v>5127</v>
      </c>
      <c r="C5128" s="0" t="n">
        <v>4887</v>
      </c>
      <c r="D5128" s="0" t="n">
        <v>4915</v>
      </c>
    </row>
    <row r="5129" customFormat="false" ht="13.8" hidden="false" customHeight="false" outlineLevel="0" collapsed="false">
      <c r="B5129" s="633" t="n">
        <v>5128</v>
      </c>
      <c r="C5129" s="0" t="n">
        <v>4888</v>
      </c>
      <c r="D5129" s="0" t="n">
        <v>4916</v>
      </c>
    </row>
    <row r="5130" customFormat="false" ht="13.8" hidden="false" customHeight="false" outlineLevel="0" collapsed="false">
      <c r="B5130" s="633" t="n">
        <v>5129</v>
      </c>
      <c r="C5130" s="0" t="n">
        <v>4889</v>
      </c>
      <c r="D5130" s="0" t="n">
        <v>4917</v>
      </c>
    </row>
    <row r="5131" customFormat="false" ht="13.8" hidden="false" customHeight="false" outlineLevel="0" collapsed="false">
      <c r="B5131" s="633" t="n">
        <v>5130</v>
      </c>
      <c r="C5131" s="0" t="n">
        <v>4890</v>
      </c>
      <c r="D5131" s="0" t="n">
        <v>4918</v>
      </c>
    </row>
    <row r="5132" customFormat="false" ht="13.8" hidden="false" customHeight="false" outlineLevel="0" collapsed="false">
      <c r="B5132" s="633" t="n">
        <v>5131</v>
      </c>
      <c r="C5132" s="0" t="n">
        <v>4891</v>
      </c>
      <c r="D5132" s="0" t="n">
        <v>4919</v>
      </c>
    </row>
    <row r="5133" customFormat="false" ht="13.8" hidden="false" customHeight="false" outlineLevel="0" collapsed="false">
      <c r="B5133" s="633" t="n">
        <v>5132</v>
      </c>
      <c r="C5133" s="0" t="n">
        <v>4892</v>
      </c>
      <c r="D5133" s="0" t="n">
        <v>4920</v>
      </c>
    </row>
    <row r="5134" customFormat="false" ht="13.8" hidden="false" customHeight="false" outlineLevel="0" collapsed="false">
      <c r="B5134" s="633" t="n">
        <v>5133</v>
      </c>
      <c r="C5134" s="0" t="n">
        <v>4893</v>
      </c>
      <c r="D5134" s="0" t="n">
        <v>4921</v>
      </c>
    </row>
    <row r="5135" customFormat="false" ht="13.8" hidden="false" customHeight="false" outlineLevel="0" collapsed="false">
      <c r="B5135" s="633" t="n">
        <v>5134</v>
      </c>
      <c r="C5135" s="0" t="n">
        <v>4894</v>
      </c>
      <c r="D5135" s="0" t="n">
        <v>4922</v>
      </c>
    </row>
    <row r="5136" customFormat="false" ht="13.8" hidden="false" customHeight="false" outlineLevel="0" collapsed="false">
      <c r="B5136" s="633" t="n">
        <v>5135</v>
      </c>
      <c r="C5136" s="0" t="n">
        <v>4895</v>
      </c>
      <c r="D5136" s="0" t="n">
        <v>4923</v>
      </c>
    </row>
    <row r="5137" customFormat="false" ht="13.8" hidden="false" customHeight="false" outlineLevel="0" collapsed="false">
      <c r="B5137" s="633" t="n">
        <v>5136</v>
      </c>
      <c r="C5137" s="0" t="n">
        <v>4896</v>
      </c>
      <c r="D5137" s="0" t="n">
        <v>4924</v>
      </c>
    </row>
    <row r="5138" customFormat="false" ht="13.8" hidden="false" customHeight="false" outlineLevel="0" collapsed="false">
      <c r="B5138" s="633" t="n">
        <v>5137</v>
      </c>
      <c r="C5138" s="0" t="n">
        <v>4897</v>
      </c>
      <c r="D5138" s="0" t="n">
        <v>4925</v>
      </c>
    </row>
    <row r="5139" customFormat="false" ht="13.8" hidden="false" customHeight="false" outlineLevel="0" collapsed="false">
      <c r="B5139" s="633" t="n">
        <v>5138</v>
      </c>
      <c r="C5139" s="0" t="n">
        <v>4898</v>
      </c>
      <c r="D5139" s="0" t="n">
        <v>4926</v>
      </c>
    </row>
    <row r="5140" customFormat="false" ht="13.8" hidden="false" customHeight="false" outlineLevel="0" collapsed="false">
      <c r="B5140" s="633" t="n">
        <v>5139</v>
      </c>
      <c r="C5140" s="0" t="n">
        <v>4899</v>
      </c>
      <c r="D5140" s="0" t="n">
        <v>4927</v>
      </c>
    </row>
    <row r="5141" customFormat="false" ht="13.8" hidden="false" customHeight="false" outlineLevel="0" collapsed="false">
      <c r="B5141" s="633" t="n">
        <v>5140</v>
      </c>
      <c r="C5141" s="0" t="n">
        <v>4900</v>
      </c>
      <c r="D5141" s="0" t="n">
        <v>4928</v>
      </c>
    </row>
    <row r="5142" customFormat="false" ht="13.8" hidden="false" customHeight="false" outlineLevel="0" collapsed="false">
      <c r="B5142" s="633" t="n">
        <v>5141</v>
      </c>
      <c r="C5142" s="0" t="n">
        <v>4901</v>
      </c>
      <c r="D5142" s="0" t="n">
        <v>4929</v>
      </c>
    </row>
    <row r="5143" customFormat="false" ht="13.8" hidden="false" customHeight="false" outlineLevel="0" collapsed="false">
      <c r="B5143" s="633" t="n">
        <v>5142</v>
      </c>
      <c r="C5143" s="0" t="n">
        <v>4902</v>
      </c>
      <c r="D5143" s="0" t="n">
        <v>4930</v>
      </c>
    </row>
    <row r="5144" customFormat="false" ht="13.8" hidden="false" customHeight="false" outlineLevel="0" collapsed="false">
      <c r="B5144" s="633" t="n">
        <v>5143</v>
      </c>
      <c r="C5144" s="0" t="n">
        <v>4903</v>
      </c>
      <c r="D5144" s="0" t="n">
        <v>4931</v>
      </c>
    </row>
    <row r="5145" customFormat="false" ht="13.8" hidden="false" customHeight="false" outlineLevel="0" collapsed="false">
      <c r="B5145" s="633" t="n">
        <v>5144</v>
      </c>
      <c r="C5145" s="0" t="n">
        <v>4904</v>
      </c>
      <c r="D5145" s="0" t="n">
        <v>4932</v>
      </c>
    </row>
    <row r="5146" customFormat="false" ht="13.8" hidden="false" customHeight="false" outlineLevel="0" collapsed="false">
      <c r="B5146" s="633" t="n">
        <v>5145</v>
      </c>
      <c r="C5146" s="0" t="n">
        <v>4905</v>
      </c>
      <c r="D5146" s="0" t="n">
        <v>4933</v>
      </c>
    </row>
    <row r="5147" customFormat="false" ht="13.8" hidden="false" customHeight="false" outlineLevel="0" collapsed="false">
      <c r="B5147" s="633" t="n">
        <v>5146</v>
      </c>
      <c r="C5147" s="0" t="n">
        <v>4906</v>
      </c>
      <c r="D5147" s="0" t="n">
        <v>4934</v>
      </c>
    </row>
    <row r="5148" customFormat="false" ht="13.8" hidden="false" customHeight="false" outlineLevel="0" collapsed="false">
      <c r="B5148" s="633" t="n">
        <v>5147</v>
      </c>
      <c r="C5148" s="0" t="n">
        <v>4907</v>
      </c>
      <c r="D5148" s="0" t="n">
        <v>4935</v>
      </c>
    </row>
    <row r="5149" customFormat="false" ht="13.8" hidden="false" customHeight="false" outlineLevel="0" collapsed="false">
      <c r="B5149" s="633" t="n">
        <v>5148</v>
      </c>
      <c r="C5149" s="0" t="n">
        <v>4908</v>
      </c>
      <c r="D5149" s="0" t="n">
        <v>4936</v>
      </c>
    </row>
    <row r="5150" customFormat="false" ht="13.8" hidden="false" customHeight="false" outlineLevel="0" collapsed="false">
      <c r="B5150" s="633" t="n">
        <v>5149</v>
      </c>
      <c r="C5150" s="0" t="n">
        <v>4909</v>
      </c>
      <c r="D5150" s="0" t="n">
        <v>4937</v>
      </c>
    </row>
    <row r="5151" customFormat="false" ht="13.8" hidden="false" customHeight="false" outlineLevel="0" collapsed="false">
      <c r="B5151" s="633" t="n">
        <v>5150</v>
      </c>
      <c r="C5151" s="0" t="n">
        <v>4910</v>
      </c>
      <c r="D5151" s="0" t="n">
        <v>4938</v>
      </c>
    </row>
    <row r="5152" customFormat="false" ht="13.8" hidden="false" customHeight="false" outlineLevel="0" collapsed="false">
      <c r="B5152" s="633" t="n">
        <v>5151</v>
      </c>
      <c r="C5152" s="0" t="n">
        <v>4911</v>
      </c>
      <c r="D5152" s="0" t="n">
        <v>4939</v>
      </c>
    </row>
    <row r="5153" customFormat="false" ht="13.8" hidden="false" customHeight="false" outlineLevel="0" collapsed="false">
      <c r="B5153" s="633" t="n">
        <v>5152</v>
      </c>
      <c r="C5153" s="0" t="n">
        <v>4912</v>
      </c>
      <c r="D5153" s="0" t="n">
        <v>4940</v>
      </c>
    </row>
    <row r="5154" customFormat="false" ht="13.8" hidden="false" customHeight="false" outlineLevel="0" collapsed="false">
      <c r="B5154" s="633" t="n">
        <v>5153</v>
      </c>
      <c r="C5154" s="0" t="n">
        <v>4913</v>
      </c>
      <c r="D5154" s="0" t="n">
        <v>4941</v>
      </c>
    </row>
    <row r="5155" customFormat="false" ht="13.8" hidden="false" customHeight="false" outlineLevel="0" collapsed="false">
      <c r="B5155" s="633" t="n">
        <v>5154</v>
      </c>
      <c r="C5155" s="0" t="n">
        <v>4914</v>
      </c>
      <c r="D5155" s="0" t="n">
        <v>4942</v>
      </c>
    </row>
    <row r="5156" customFormat="false" ht="13.8" hidden="false" customHeight="false" outlineLevel="0" collapsed="false">
      <c r="B5156" s="633" t="n">
        <v>5155</v>
      </c>
      <c r="C5156" s="0" t="n">
        <v>4915</v>
      </c>
      <c r="D5156" s="0" t="n">
        <v>4943</v>
      </c>
    </row>
    <row r="5157" customFormat="false" ht="13.8" hidden="false" customHeight="false" outlineLevel="0" collapsed="false">
      <c r="B5157" s="633" t="n">
        <v>5156</v>
      </c>
      <c r="C5157" s="0" t="n">
        <v>4916</v>
      </c>
      <c r="D5157" s="0" t="n">
        <v>4944</v>
      </c>
    </row>
    <row r="5158" customFormat="false" ht="13.8" hidden="false" customHeight="false" outlineLevel="0" collapsed="false">
      <c r="B5158" s="633" t="n">
        <v>5157</v>
      </c>
      <c r="C5158" s="0" t="n">
        <v>4917</v>
      </c>
      <c r="D5158" s="0" t="n">
        <v>4945</v>
      </c>
    </row>
    <row r="5159" customFormat="false" ht="13.8" hidden="false" customHeight="false" outlineLevel="0" collapsed="false">
      <c r="B5159" s="633" t="n">
        <v>5158</v>
      </c>
      <c r="C5159" s="0" t="n">
        <v>4918</v>
      </c>
      <c r="D5159" s="0" t="n">
        <v>4946</v>
      </c>
    </row>
    <row r="5160" customFormat="false" ht="13.8" hidden="false" customHeight="false" outlineLevel="0" collapsed="false">
      <c r="B5160" s="633" t="n">
        <v>5159</v>
      </c>
      <c r="C5160" s="0" t="n">
        <v>4919</v>
      </c>
      <c r="D5160" s="0" t="n">
        <v>4947</v>
      </c>
    </row>
    <row r="5161" customFormat="false" ht="13.8" hidden="false" customHeight="false" outlineLevel="0" collapsed="false">
      <c r="B5161" s="633" t="n">
        <v>5160</v>
      </c>
      <c r="C5161" s="0" t="n">
        <v>4920</v>
      </c>
      <c r="D5161" s="0" t="n">
        <v>4948</v>
      </c>
    </row>
    <row r="5162" customFormat="false" ht="13.8" hidden="false" customHeight="false" outlineLevel="0" collapsed="false">
      <c r="B5162" s="633" t="n">
        <v>5161</v>
      </c>
      <c r="C5162" s="0" t="n">
        <v>4921</v>
      </c>
      <c r="D5162" s="0" t="n">
        <v>4949</v>
      </c>
    </row>
    <row r="5163" customFormat="false" ht="13.8" hidden="false" customHeight="false" outlineLevel="0" collapsed="false">
      <c r="B5163" s="633" t="n">
        <v>5162</v>
      </c>
      <c r="C5163" s="0" t="n">
        <v>4922</v>
      </c>
      <c r="D5163" s="0" t="n">
        <v>4950</v>
      </c>
    </row>
    <row r="5164" customFormat="false" ht="13.8" hidden="false" customHeight="false" outlineLevel="0" collapsed="false">
      <c r="B5164" s="633" t="n">
        <v>5163</v>
      </c>
      <c r="C5164" s="0" t="n">
        <v>4923</v>
      </c>
      <c r="D5164" s="0" t="n">
        <v>4951</v>
      </c>
    </row>
    <row r="5165" customFormat="false" ht="13.8" hidden="false" customHeight="false" outlineLevel="0" collapsed="false">
      <c r="B5165" s="633" t="n">
        <v>5164</v>
      </c>
      <c r="C5165" s="0" t="n">
        <v>4924</v>
      </c>
      <c r="D5165" s="0" t="n">
        <v>4952</v>
      </c>
    </row>
    <row r="5166" customFormat="false" ht="13.8" hidden="false" customHeight="false" outlineLevel="0" collapsed="false">
      <c r="B5166" s="633" t="n">
        <v>5165</v>
      </c>
      <c r="C5166" s="0" t="n">
        <v>4925</v>
      </c>
      <c r="D5166" s="0" t="n">
        <v>4953</v>
      </c>
    </row>
    <row r="5167" customFormat="false" ht="13.8" hidden="false" customHeight="false" outlineLevel="0" collapsed="false">
      <c r="B5167" s="633" t="n">
        <v>5166</v>
      </c>
      <c r="C5167" s="0" t="n">
        <v>4926</v>
      </c>
      <c r="D5167" s="0" t="n">
        <v>4954</v>
      </c>
    </row>
    <row r="5168" customFormat="false" ht="13.8" hidden="false" customHeight="false" outlineLevel="0" collapsed="false">
      <c r="B5168" s="633" t="n">
        <v>5167</v>
      </c>
      <c r="C5168" s="0" t="n">
        <v>4927</v>
      </c>
      <c r="D5168" s="0" t="n">
        <v>4955</v>
      </c>
    </row>
    <row r="5169" customFormat="false" ht="13.8" hidden="false" customHeight="false" outlineLevel="0" collapsed="false">
      <c r="B5169" s="633" t="n">
        <v>5168</v>
      </c>
      <c r="C5169" s="0" t="n">
        <v>4928</v>
      </c>
      <c r="D5169" s="0" t="n">
        <v>4956</v>
      </c>
    </row>
    <row r="5170" customFormat="false" ht="13.8" hidden="false" customHeight="false" outlineLevel="0" collapsed="false">
      <c r="B5170" s="633" t="n">
        <v>5169</v>
      </c>
      <c r="C5170" s="0" t="n">
        <v>4929</v>
      </c>
      <c r="D5170" s="0" t="n">
        <v>4957</v>
      </c>
    </row>
    <row r="5171" customFormat="false" ht="13.8" hidden="false" customHeight="false" outlineLevel="0" collapsed="false">
      <c r="B5171" s="633" t="n">
        <v>5170</v>
      </c>
      <c r="C5171" s="0" t="n">
        <v>4930</v>
      </c>
      <c r="D5171" s="0" t="n">
        <v>4958</v>
      </c>
    </row>
    <row r="5172" customFormat="false" ht="13.8" hidden="false" customHeight="false" outlineLevel="0" collapsed="false">
      <c r="B5172" s="633" t="n">
        <v>5171</v>
      </c>
      <c r="C5172" s="0" t="n">
        <v>4931</v>
      </c>
      <c r="D5172" s="0" t="n">
        <v>4959</v>
      </c>
    </row>
    <row r="5173" customFormat="false" ht="13.8" hidden="false" customHeight="false" outlineLevel="0" collapsed="false">
      <c r="B5173" s="633" t="n">
        <v>5172</v>
      </c>
      <c r="C5173" s="0" t="n">
        <v>4932</v>
      </c>
      <c r="D5173" s="0" t="n">
        <v>4960</v>
      </c>
    </row>
    <row r="5174" customFormat="false" ht="13.8" hidden="false" customHeight="false" outlineLevel="0" collapsed="false">
      <c r="B5174" s="633" t="n">
        <v>5173</v>
      </c>
      <c r="C5174" s="0" t="n">
        <v>4933</v>
      </c>
      <c r="D5174" s="0" t="n">
        <v>4961</v>
      </c>
    </row>
    <row r="5175" customFormat="false" ht="13.8" hidden="false" customHeight="false" outlineLevel="0" collapsed="false">
      <c r="B5175" s="633" t="n">
        <v>5174</v>
      </c>
      <c r="C5175" s="0" t="n">
        <v>4934</v>
      </c>
      <c r="D5175" s="0" t="n">
        <v>4962</v>
      </c>
    </row>
    <row r="5176" customFormat="false" ht="13.8" hidden="false" customHeight="false" outlineLevel="0" collapsed="false">
      <c r="B5176" s="633" t="n">
        <v>5175</v>
      </c>
      <c r="C5176" s="0" t="n">
        <v>4935</v>
      </c>
      <c r="D5176" s="0" t="n">
        <v>4963</v>
      </c>
    </row>
    <row r="5177" customFormat="false" ht="13.8" hidden="false" customHeight="false" outlineLevel="0" collapsed="false">
      <c r="B5177" s="633" t="n">
        <v>5176</v>
      </c>
      <c r="C5177" s="0" t="n">
        <v>4936</v>
      </c>
      <c r="D5177" s="0" t="n">
        <v>4964</v>
      </c>
    </row>
    <row r="5178" customFormat="false" ht="13.8" hidden="false" customHeight="false" outlineLevel="0" collapsed="false">
      <c r="B5178" s="633" t="n">
        <v>5177</v>
      </c>
      <c r="C5178" s="0" t="n">
        <v>4937</v>
      </c>
      <c r="D5178" s="0" t="n">
        <v>4965</v>
      </c>
    </row>
    <row r="5179" customFormat="false" ht="13.8" hidden="false" customHeight="false" outlineLevel="0" collapsed="false">
      <c r="B5179" s="633" t="n">
        <v>5178</v>
      </c>
      <c r="C5179" s="0" t="n">
        <v>4938</v>
      </c>
      <c r="D5179" s="0" t="n">
        <v>4966</v>
      </c>
    </row>
    <row r="5180" customFormat="false" ht="13.8" hidden="false" customHeight="false" outlineLevel="0" collapsed="false">
      <c r="B5180" s="633" t="n">
        <v>5179</v>
      </c>
      <c r="C5180" s="0" t="n">
        <v>4939</v>
      </c>
      <c r="D5180" s="0" t="n">
        <v>4967</v>
      </c>
    </row>
    <row r="5181" customFormat="false" ht="13.8" hidden="false" customHeight="false" outlineLevel="0" collapsed="false">
      <c r="B5181" s="633" t="n">
        <v>5180</v>
      </c>
      <c r="C5181" s="0" t="n">
        <v>4940</v>
      </c>
      <c r="D5181" s="0" t="n">
        <v>4968</v>
      </c>
    </row>
    <row r="5182" customFormat="false" ht="13.8" hidden="false" customHeight="false" outlineLevel="0" collapsed="false">
      <c r="B5182" s="633" t="n">
        <v>5181</v>
      </c>
      <c r="C5182" s="0" t="n">
        <v>4941</v>
      </c>
      <c r="D5182" s="0" t="n">
        <v>4969</v>
      </c>
    </row>
    <row r="5183" customFormat="false" ht="13.8" hidden="false" customHeight="false" outlineLevel="0" collapsed="false">
      <c r="B5183" s="633" t="n">
        <v>5182</v>
      </c>
      <c r="C5183" s="0" t="n">
        <v>4942</v>
      </c>
      <c r="D5183" s="0" t="n">
        <v>4970</v>
      </c>
    </row>
    <row r="5184" customFormat="false" ht="13.8" hidden="false" customHeight="false" outlineLevel="0" collapsed="false">
      <c r="B5184" s="633" t="n">
        <v>5183</v>
      </c>
      <c r="C5184" s="0" t="n">
        <v>4943</v>
      </c>
      <c r="D5184" s="0" t="n">
        <v>4971</v>
      </c>
    </row>
    <row r="5185" customFormat="false" ht="13.8" hidden="false" customHeight="false" outlineLevel="0" collapsed="false">
      <c r="B5185" s="633" t="n">
        <v>5184</v>
      </c>
      <c r="C5185" s="0" t="n">
        <v>4944</v>
      </c>
      <c r="D5185" s="0" t="n">
        <v>4972</v>
      </c>
    </row>
    <row r="5186" customFormat="false" ht="13.8" hidden="false" customHeight="false" outlineLevel="0" collapsed="false">
      <c r="B5186" s="633" t="n">
        <v>5185</v>
      </c>
      <c r="C5186" s="0" t="n">
        <v>4945</v>
      </c>
      <c r="D5186" s="0" t="n">
        <v>4973</v>
      </c>
    </row>
    <row r="5187" customFormat="false" ht="13.8" hidden="false" customHeight="false" outlineLevel="0" collapsed="false">
      <c r="B5187" s="633" t="n">
        <v>5186</v>
      </c>
      <c r="C5187" s="0" t="n">
        <v>4946</v>
      </c>
      <c r="D5187" s="0" t="n">
        <v>4974</v>
      </c>
    </row>
    <row r="5188" customFormat="false" ht="13.8" hidden="false" customHeight="false" outlineLevel="0" collapsed="false">
      <c r="B5188" s="633" t="n">
        <v>5187</v>
      </c>
      <c r="C5188" s="0" t="n">
        <v>4947</v>
      </c>
      <c r="D5188" s="0" t="n">
        <v>4975</v>
      </c>
    </row>
    <row r="5189" customFormat="false" ht="13.8" hidden="false" customHeight="false" outlineLevel="0" collapsed="false">
      <c r="B5189" s="633" t="n">
        <v>5188</v>
      </c>
      <c r="C5189" s="0" t="n">
        <v>4948</v>
      </c>
      <c r="D5189" s="0" t="n">
        <v>4976</v>
      </c>
    </row>
    <row r="5190" customFormat="false" ht="13.8" hidden="false" customHeight="false" outlineLevel="0" collapsed="false">
      <c r="B5190" s="633" t="n">
        <v>5189</v>
      </c>
      <c r="C5190" s="0" t="n">
        <v>4949</v>
      </c>
      <c r="D5190" s="0" t="n">
        <v>4977</v>
      </c>
    </row>
    <row r="5191" customFormat="false" ht="13.8" hidden="false" customHeight="false" outlineLevel="0" collapsed="false">
      <c r="B5191" s="633" t="n">
        <v>5190</v>
      </c>
      <c r="C5191" s="0" t="n">
        <v>4950</v>
      </c>
      <c r="D5191" s="0" t="n">
        <v>4978</v>
      </c>
    </row>
    <row r="5192" customFormat="false" ht="13.8" hidden="false" customHeight="false" outlineLevel="0" collapsed="false">
      <c r="B5192" s="633" t="n">
        <v>5191</v>
      </c>
      <c r="C5192" s="0" t="n">
        <v>4951</v>
      </c>
      <c r="D5192" s="0" t="n">
        <v>4979</v>
      </c>
    </row>
    <row r="5193" customFormat="false" ht="13.8" hidden="false" customHeight="false" outlineLevel="0" collapsed="false">
      <c r="B5193" s="633" t="n">
        <v>5192</v>
      </c>
      <c r="C5193" s="0" t="n">
        <v>4952</v>
      </c>
      <c r="D5193" s="0" t="n">
        <v>4980</v>
      </c>
    </row>
    <row r="5194" customFormat="false" ht="13.8" hidden="false" customHeight="false" outlineLevel="0" collapsed="false">
      <c r="B5194" s="633" t="n">
        <v>5193</v>
      </c>
      <c r="C5194" s="0" t="n">
        <v>4953</v>
      </c>
      <c r="D5194" s="0" t="n">
        <v>4981</v>
      </c>
    </row>
    <row r="5195" customFormat="false" ht="13.8" hidden="false" customHeight="false" outlineLevel="0" collapsed="false">
      <c r="B5195" s="633" t="n">
        <v>5194</v>
      </c>
      <c r="C5195" s="0" t="n">
        <v>4954</v>
      </c>
      <c r="D5195" s="0" t="n">
        <v>4982</v>
      </c>
    </row>
    <row r="5196" customFormat="false" ht="13.8" hidden="false" customHeight="false" outlineLevel="0" collapsed="false">
      <c r="B5196" s="633" t="n">
        <v>5195</v>
      </c>
      <c r="C5196" s="0" t="n">
        <v>4955</v>
      </c>
      <c r="D5196" s="0" t="n">
        <v>4983</v>
      </c>
    </row>
    <row r="5197" customFormat="false" ht="13.8" hidden="false" customHeight="false" outlineLevel="0" collapsed="false">
      <c r="B5197" s="633" t="n">
        <v>5196</v>
      </c>
      <c r="C5197" s="0" t="n">
        <v>4956</v>
      </c>
      <c r="D5197" s="0" t="n">
        <v>4984</v>
      </c>
    </row>
    <row r="5198" customFormat="false" ht="13.8" hidden="false" customHeight="false" outlineLevel="0" collapsed="false">
      <c r="B5198" s="633" t="n">
        <v>5197</v>
      </c>
      <c r="C5198" s="0" t="n">
        <v>4957</v>
      </c>
      <c r="D5198" s="0" t="n">
        <v>4985</v>
      </c>
    </row>
    <row r="5199" customFormat="false" ht="13.8" hidden="false" customHeight="false" outlineLevel="0" collapsed="false">
      <c r="B5199" s="633" t="n">
        <v>5198</v>
      </c>
      <c r="C5199" s="0" t="n">
        <v>4958</v>
      </c>
      <c r="D5199" s="0" t="n">
        <v>4986</v>
      </c>
    </row>
    <row r="5200" customFormat="false" ht="13.8" hidden="false" customHeight="false" outlineLevel="0" collapsed="false">
      <c r="B5200" s="633" t="n">
        <v>5199</v>
      </c>
      <c r="C5200" s="0" t="n">
        <v>4959</v>
      </c>
      <c r="D5200" s="0" t="n">
        <v>4987</v>
      </c>
    </row>
    <row r="5201" customFormat="false" ht="13.8" hidden="false" customHeight="false" outlineLevel="0" collapsed="false">
      <c r="B5201" s="633" t="n">
        <v>5200</v>
      </c>
      <c r="C5201" s="0" t="n">
        <v>4960</v>
      </c>
      <c r="D5201" s="0" t="n">
        <v>4988</v>
      </c>
    </row>
    <row r="5202" customFormat="false" ht="13.8" hidden="false" customHeight="false" outlineLevel="0" collapsed="false">
      <c r="B5202" s="633" t="n">
        <v>5201</v>
      </c>
      <c r="C5202" s="0" t="n">
        <v>4961</v>
      </c>
      <c r="D5202" s="0" t="n">
        <v>4989</v>
      </c>
    </row>
    <row r="5203" customFormat="false" ht="13.8" hidden="false" customHeight="false" outlineLevel="0" collapsed="false">
      <c r="B5203" s="633" t="n">
        <v>5202</v>
      </c>
      <c r="C5203" s="0" t="n">
        <v>4962</v>
      </c>
      <c r="D5203" s="0" t="n">
        <v>4990</v>
      </c>
    </row>
    <row r="5204" customFormat="false" ht="13.8" hidden="false" customHeight="false" outlineLevel="0" collapsed="false">
      <c r="B5204" s="633" t="n">
        <v>5203</v>
      </c>
      <c r="C5204" s="0" t="n">
        <v>4963</v>
      </c>
      <c r="D5204" s="0" t="n">
        <v>4991</v>
      </c>
    </row>
    <row r="5205" customFormat="false" ht="13.8" hidden="false" customHeight="false" outlineLevel="0" collapsed="false">
      <c r="B5205" s="633" t="n">
        <v>5204</v>
      </c>
      <c r="C5205" s="0" t="n">
        <v>4964</v>
      </c>
      <c r="D5205" s="0" t="n">
        <v>4992</v>
      </c>
    </row>
    <row r="5206" customFormat="false" ht="13.8" hidden="false" customHeight="false" outlineLevel="0" collapsed="false">
      <c r="B5206" s="633" t="n">
        <v>5205</v>
      </c>
      <c r="C5206" s="0" t="n">
        <v>4965</v>
      </c>
      <c r="D5206" s="0" t="n">
        <v>4993</v>
      </c>
    </row>
    <row r="5207" customFormat="false" ht="13.8" hidden="false" customHeight="false" outlineLevel="0" collapsed="false">
      <c r="B5207" s="633" t="n">
        <v>5206</v>
      </c>
      <c r="C5207" s="0" t="n">
        <v>4966</v>
      </c>
      <c r="D5207" s="0" t="n">
        <v>4994</v>
      </c>
    </row>
    <row r="5208" customFormat="false" ht="13.8" hidden="false" customHeight="false" outlineLevel="0" collapsed="false">
      <c r="B5208" s="633" t="n">
        <v>5207</v>
      </c>
      <c r="C5208" s="0" t="n">
        <v>4967</v>
      </c>
      <c r="D5208" s="0" t="n">
        <v>4995</v>
      </c>
    </row>
    <row r="5209" customFormat="false" ht="13.8" hidden="false" customHeight="false" outlineLevel="0" collapsed="false">
      <c r="B5209" s="633" t="n">
        <v>5208</v>
      </c>
      <c r="C5209" s="0" t="n">
        <v>4968</v>
      </c>
      <c r="D5209" s="0" t="n">
        <v>4996</v>
      </c>
    </row>
    <row r="5210" customFormat="false" ht="13.8" hidden="false" customHeight="false" outlineLevel="0" collapsed="false">
      <c r="B5210" s="633" t="n">
        <v>5209</v>
      </c>
      <c r="C5210" s="0" t="n">
        <v>4969</v>
      </c>
      <c r="D5210" s="0" t="n">
        <v>4997</v>
      </c>
    </row>
    <row r="5211" customFormat="false" ht="13.8" hidden="false" customHeight="false" outlineLevel="0" collapsed="false">
      <c r="B5211" s="633" t="n">
        <v>5210</v>
      </c>
      <c r="C5211" s="0" t="n">
        <v>4970</v>
      </c>
      <c r="D5211" s="0" t="n">
        <v>4998</v>
      </c>
    </row>
    <row r="5212" customFormat="false" ht="13.8" hidden="false" customHeight="false" outlineLevel="0" collapsed="false">
      <c r="B5212" s="633" t="n">
        <v>5211</v>
      </c>
      <c r="C5212" s="0" t="n">
        <v>4971</v>
      </c>
      <c r="D5212" s="0" t="n">
        <v>4999</v>
      </c>
    </row>
    <row r="5213" customFormat="false" ht="13.8" hidden="false" customHeight="false" outlineLevel="0" collapsed="false">
      <c r="B5213" s="633" t="n">
        <v>5212</v>
      </c>
      <c r="C5213" s="0" t="n">
        <v>4972</v>
      </c>
      <c r="D5213" s="0" t="n">
        <v>5000</v>
      </c>
    </row>
    <row r="5214" customFormat="false" ht="13.8" hidden="false" customHeight="false" outlineLevel="0" collapsed="false">
      <c r="B5214" s="633" t="n">
        <v>5213</v>
      </c>
      <c r="C5214" s="0" t="n">
        <v>4973</v>
      </c>
      <c r="D5214" s="0" t="n">
        <v>5001</v>
      </c>
    </row>
    <row r="5215" customFormat="false" ht="13.8" hidden="false" customHeight="false" outlineLevel="0" collapsed="false">
      <c r="B5215" s="633" t="n">
        <v>5214</v>
      </c>
      <c r="C5215" s="0" t="n">
        <v>4974</v>
      </c>
      <c r="D5215" s="0" t="n">
        <v>5002</v>
      </c>
    </row>
    <row r="5216" customFormat="false" ht="13.8" hidden="false" customHeight="false" outlineLevel="0" collapsed="false">
      <c r="B5216" s="633" t="n">
        <v>5215</v>
      </c>
      <c r="C5216" s="0" t="n">
        <v>4975</v>
      </c>
      <c r="D5216" s="0" t="n">
        <v>5003</v>
      </c>
    </row>
    <row r="5217" customFormat="false" ht="13.8" hidden="false" customHeight="false" outlineLevel="0" collapsed="false">
      <c r="B5217" s="633" t="n">
        <v>5216</v>
      </c>
      <c r="C5217" s="0" t="n">
        <v>4976</v>
      </c>
      <c r="D5217" s="0" t="n">
        <v>5004</v>
      </c>
    </row>
    <row r="5218" customFormat="false" ht="13.8" hidden="false" customHeight="false" outlineLevel="0" collapsed="false">
      <c r="B5218" s="633" t="n">
        <v>5217</v>
      </c>
      <c r="C5218" s="0" t="n">
        <v>4977</v>
      </c>
      <c r="D5218" s="0" t="n">
        <v>5005</v>
      </c>
    </row>
    <row r="5219" customFormat="false" ht="13.8" hidden="false" customHeight="false" outlineLevel="0" collapsed="false">
      <c r="B5219" s="633" t="n">
        <v>5218</v>
      </c>
      <c r="C5219" s="0" t="n">
        <v>4978</v>
      </c>
      <c r="D5219" s="0" t="n">
        <v>5006</v>
      </c>
    </row>
    <row r="5220" customFormat="false" ht="13.8" hidden="false" customHeight="false" outlineLevel="0" collapsed="false">
      <c r="B5220" s="633" t="n">
        <v>5219</v>
      </c>
      <c r="C5220" s="0" t="n">
        <v>4979</v>
      </c>
      <c r="D5220" s="0" t="n">
        <v>5007</v>
      </c>
    </row>
    <row r="5221" customFormat="false" ht="13.8" hidden="false" customHeight="false" outlineLevel="0" collapsed="false">
      <c r="B5221" s="633" t="n">
        <v>5220</v>
      </c>
      <c r="C5221" s="0" t="n">
        <v>4980</v>
      </c>
      <c r="D5221" s="0" t="n">
        <v>5008</v>
      </c>
    </row>
    <row r="5222" customFormat="false" ht="13.8" hidden="false" customHeight="false" outlineLevel="0" collapsed="false">
      <c r="B5222" s="633" t="n">
        <v>5221</v>
      </c>
      <c r="C5222" s="0" t="n">
        <v>4981</v>
      </c>
      <c r="D5222" s="0" t="n">
        <v>5009</v>
      </c>
    </row>
    <row r="5223" customFormat="false" ht="13.8" hidden="false" customHeight="false" outlineLevel="0" collapsed="false">
      <c r="B5223" s="633" t="n">
        <v>5222</v>
      </c>
      <c r="C5223" s="0" t="n">
        <v>4982</v>
      </c>
      <c r="D5223" s="0" t="n">
        <v>5010</v>
      </c>
    </row>
    <row r="5224" customFormat="false" ht="13.8" hidden="false" customHeight="false" outlineLevel="0" collapsed="false">
      <c r="B5224" s="633" t="n">
        <v>5223</v>
      </c>
      <c r="C5224" s="0" t="n">
        <v>4983</v>
      </c>
      <c r="D5224" s="0" t="n">
        <v>5011</v>
      </c>
    </row>
    <row r="5225" customFormat="false" ht="13.8" hidden="false" customHeight="false" outlineLevel="0" collapsed="false">
      <c r="B5225" s="633" t="n">
        <v>5224</v>
      </c>
      <c r="C5225" s="0" t="n">
        <v>4984</v>
      </c>
      <c r="D5225" s="0" t="n">
        <v>5012</v>
      </c>
    </row>
    <row r="5226" customFormat="false" ht="13.8" hidden="false" customHeight="false" outlineLevel="0" collapsed="false">
      <c r="B5226" s="633" t="n">
        <v>5225</v>
      </c>
      <c r="C5226" s="0" t="n">
        <v>4985</v>
      </c>
      <c r="D5226" s="0" t="n">
        <v>5013</v>
      </c>
    </row>
    <row r="5227" customFormat="false" ht="13.8" hidden="false" customHeight="false" outlineLevel="0" collapsed="false">
      <c r="B5227" s="633" t="n">
        <v>5226</v>
      </c>
      <c r="C5227" s="0" t="n">
        <v>4986</v>
      </c>
      <c r="D5227" s="0" t="n">
        <v>5014</v>
      </c>
    </row>
    <row r="5228" customFormat="false" ht="13.8" hidden="false" customHeight="false" outlineLevel="0" collapsed="false">
      <c r="B5228" s="633" t="n">
        <v>5227</v>
      </c>
      <c r="C5228" s="0" t="n">
        <v>4987</v>
      </c>
      <c r="D5228" s="0" t="n">
        <v>5015</v>
      </c>
    </row>
    <row r="5229" customFormat="false" ht="13.8" hidden="false" customHeight="false" outlineLevel="0" collapsed="false">
      <c r="B5229" s="633" t="n">
        <v>5228</v>
      </c>
      <c r="C5229" s="0" t="n">
        <v>4988</v>
      </c>
      <c r="D5229" s="0" t="n">
        <v>5016</v>
      </c>
    </row>
    <row r="5230" customFormat="false" ht="13.8" hidden="false" customHeight="false" outlineLevel="0" collapsed="false">
      <c r="B5230" s="633" t="n">
        <v>5229</v>
      </c>
      <c r="C5230" s="0" t="n">
        <v>4989</v>
      </c>
      <c r="D5230" s="0" t="n">
        <v>5017</v>
      </c>
    </row>
    <row r="5231" customFormat="false" ht="13.8" hidden="false" customHeight="false" outlineLevel="0" collapsed="false">
      <c r="B5231" s="633" t="n">
        <v>5230</v>
      </c>
      <c r="C5231" s="0" t="n">
        <v>4990</v>
      </c>
      <c r="D5231" s="0" t="n">
        <v>5018</v>
      </c>
    </row>
    <row r="5232" customFormat="false" ht="13.8" hidden="false" customHeight="false" outlineLevel="0" collapsed="false">
      <c r="B5232" s="633" t="n">
        <v>5231</v>
      </c>
      <c r="C5232" s="0" t="n">
        <v>4991</v>
      </c>
      <c r="D5232" s="0" t="n">
        <v>5019</v>
      </c>
    </row>
    <row r="5233" customFormat="false" ht="13.8" hidden="false" customHeight="false" outlineLevel="0" collapsed="false">
      <c r="B5233" s="633" t="n">
        <v>5232</v>
      </c>
      <c r="C5233" s="0" t="n">
        <v>4992</v>
      </c>
      <c r="D5233" s="0" t="n">
        <v>5020</v>
      </c>
    </row>
    <row r="5234" customFormat="false" ht="13.8" hidden="false" customHeight="false" outlineLevel="0" collapsed="false">
      <c r="B5234" s="633" t="n">
        <v>5233</v>
      </c>
      <c r="C5234" s="0" t="n">
        <v>4993</v>
      </c>
      <c r="D5234" s="0" t="n">
        <v>5021</v>
      </c>
    </row>
    <row r="5235" customFormat="false" ht="13.8" hidden="false" customHeight="false" outlineLevel="0" collapsed="false">
      <c r="B5235" s="633" t="n">
        <v>5234</v>
      </c>
      <c r="C5235" s="0" t="n">
        <v>4994</v>
      </c>
      <c r="D5235" s="0" t="n">
        <v>5022</v>
      </c>
    </row>
    <row r="5236" customFormat="false" ht="13.8" hidden="false" customHeight="false" outlineLevel="0" collapsed="false">
      <c r="B5236" s="633" t="n">
        <v>5235</v>
      </c>
      <c r="C5236" s="0" t="n">
        <v>4995</v>
      </c>
      <c r="D5236" s="0" t="n">
        <v>5023</v>
      </c>
    </row>
    <row r="5237" customFormat="false" ht="13.8" hidden="false" customHeight="false" outlineLevel="0" collapsed="false">
      <c r="B5237" s="633" t="n">
        <v>5236</v>
      </c>
      <c r="C5237" s="0" t="n">
        <v>4996</v>
      </c>
      <c r="D5237" s="0" t="n">
        <v>5024</v>
      </c>
    </row>
    <row r="5238" customFormat="false" ht="13.8" hidden="false" customHeight="false" outlineLevel="0" collapsed="false">
      <c r="B5238" s="633" t="n">
        <v>5237</v>
      </c>
      <c r="C5238" s="0" t="n">
        <v>4997</v>
      </c>
      <c r="D5238" s="0" t="n">
        <v>5025</v>
      </c>
    </row>
    <row r="5239" customFormat="false" ht="13.8" hidden="false" customHeight="false" outlineLevel="0" collapsed="false">
      <c r="B5239" s="633" t="n">
        <v>5238</v>
      </c>
      <c r="C5239" s="0" t="n">
        <v>4998</v>
      </c>
      <c r="D5239" s="0" t="n">
        <v>5026</v>
      </c>
    </row>
    <row r="5240" customFormat="false" ht="13.8" hidden="false" customHeight="false" outlineLevel="0" collapsed="false">
      <c r="B5240" s="633" t="n">
        <v>5239</v>
      </c>
      <c r="C5240" s="0" t="n">
        <v>4999</v>
      </c>
      <c r="D5240" s="0" t="n">
        <v>5027</v>
      </c>
    </row>
    <row r="5241" customFormat="false" ht="13.8" hidden="false" customHeight="false" outlineLevel="0" collapsed="false">
      <c r="B5241" s="633" t="n">
        <v>5240</v>
      </c>
      <c r="C5241" s="0" t="n">
        <v>5000</v>
      </c>
      <c r="D5241" s="0" t="n">
        <v>5028</v>
      </c>
    </row>
    <row r="5242" customFormat="false" ht="13.8" hidden="false" customHeight="false" outlineLevel="0" collapsed="false">
      <c r="B5242" s="633" t="n">
        <v>5241</v>
      </c>
      <c r="C5242" s="0" t="n">
        <v>5001</v>
      </c>
      <c r="D5242" s="0" t="n">
        <v>5029</v>
      </c>
    </row>
    <row r="5243" customFormat="false" ht="13.8" hidden="false" customHeight="false" outlineLevel="0" collapsed="false">
      <c r="B5243" s="633" t="n">
        <v>5242</v>
      </c>
      <c r="C5243" s="0" t="n">
        <v>5002</v>
      </c>
      <c r="D5243" s="0" t="n">
        <v>5030</v>
      </c>
    </row>
    <row r="5244" customFormat="false" ht="13.8" hidden="false" customHeight="false" outlineLevel="0" collapsed="false">
      <c r="B5244" s="633" t="n">
        <v>5243</v>
      </c>
      <c r="C5244" s="0" t="n">
        <v>5003</v>
      </c>
      <c r="D5244" s="0" t="n">
        <v>5031</v>
      </c>
    </row>
    <row r="5245" customFormat="false" ht="13.8" hidden="false" customHeight="false" outlineLevel="0" collapsed="false">
      <c r="B5245" s="633" t="n">
        <v>5244</v>
      </c>
      <c r="C5245" s="0" t="n">
        <v>5004</v>
      </c>
      <c r="D5245" s="0" t="n">
        <v>5032</v>
      </c>
    </row>
    <row r="5246" customFormat="false" ht="13.8" hidden="false" customHeight="false" outlineLevel="0" collapsed="false">
      <c r="B5246" s="633" t="n">
        <v>5245</v>
      </c>
      <c r="C5246" s="0" t="n">
        <v>5005</v>
      </c>
      <c r="D5246" s="0" t="n">
        <v>5033</v>
      </c>
    </row>
    <row r="5247" customFormat="false" ht="13.8" hidden="false" customHeight="false" outlineLevel="0" collapsed="false">
      <c r="B5247" s="633" t="n">
        <v>5246</v>
      </c>
      <c r="C5247" s="0" t="n">
        <v>5006</v>
      </c>
      <c r="D5247" s="0" t="n">
        <v>5034</v>
      </c>
    </row>
    <row r="5248" customFormat="false" ht="13.8" hidden="false" customHeight="false" outlineLevel="0" collapsed="false">
      <c r="B5248" s="633" t="n">
        <v>5247</v>
      </c>
      <c r="C5248" s="0" t="n">
        <v>5007</v>
      </c>
      <c r="D5248" s="0" t="n">
        <v>5035</v>
      </c>
    </row>
    <row r="5249" customFormat="false" ht="13.8" hidden="false" customHeight="false" outlineLevel="0" collapsed="false">
      <c r="B5249" s="633" t="n">
        <v>5248</v>
      </c>
      <c r="C5249" s="0" t="n">
        <v>5008</v>
      </c>
      <c r="D5249" s="0" t="n">
        <v>5036</v>
      </c>
    </row>
    <row r="5250" customFormat="false" ht="13.8" hidden="false" customHeight="false" outlineLevel="0" collapsed="false">
      <c r="B5250" s="633" t="n">
        <v>5249</v>
      </c>
      <c r="C5250" s="0" t="n">
        <v>5009</v>
      </c>
      <c r="D5250" s="0" t="n">
        <v>5037</v>
      </c>
    </row>
    <row r="5251" customFormat="false" ht="13.8" hidden="false" customHeight="false" outlineLevel="0" collapsed="false">
      <c r="B5251" s="633" t="n">
        <v>5250</v>
      </c>
      <c r="C5251" s="0" t="n">
        <v>5010</v>
      </c>
      <c r="D5251" s="0" t="n">
        <v>5038</v>
      </c>
    </row>
    <row r="5252" customFormat="false" ht="13.8" hidden="false" customHeight="false" outlineLevel="0" collapsed="false">
      <c r="B5252" s="633" t="n">
        <v>5251</v>
      </c>
      <c r="C5252" s="0" t="n">
        <v>5011</v>
      </c>
      <c r="D5252" s="0" t="n">
        <v>5039</v>
      </c>
    </row>
    <row r="5253" customFormat="false" ht="13.8" hidden="false" customHeight="false" outlineLevel="0" collapsed="false">
      <c r="B5253" s="633" t="n">
        <v>5252</v>
      </c>
      <c r="C5253" s="0" t="n">
        <v>5012</v>
      </c>
      <c r="D5253" s="0" t="n">
        <v>5040</v>
      </c>
    </row>
    <row r="5254" customFormat="false" ht="13.8" hidden="false" customHeight="false" outlineLevel="0" collapsed="false">
      <c r="B5254" s="633" t="n">
        <v>5253</v>
      </c>
      <c r="C5254" s="0" t="n">
        <v>5013</v>
      </c>
      <c r="D5254" s="0" t="n">
        <v>5041</v>
      </c>
    </row>
    <row r="5255" customFormat="false" ht="13.8" hidden="false" customHeight="false" outlineLevel="0" collapsed="false">
      <c r="B5255" s="633" t="n">
        <v>5254</v>
      </c>
      <c r="C5255" s="0" t="n">
        <v>5014</v>
      </c>
      <c r="D5255" s="0" t="n">
        <v>5042</v>
      </c>
    </row>
    <row r="5256" customFormat="false" ht="13.8" hidden="false" customHeight="false" outlineLevel="0" collapsed="false">
      <c r="B5256" s="633" t="n">
        <v>5255</v>
      </c>
      <c r="C5256" s="0" t="n">
        <v>5015</v>
      </c>
      <c r="D5256" s="0" t="n">
        <v>5043</v>
      </c>
    </row>
    <row r="5257" customFormat="false" ht="13.8" hidden="false" customHeight="false" outlineLevel="0" collapsed="false">
      <c r="B5257" s="633" t="n">
        <v>5256</v>
      </c>
      <c r="C5257" s="0" t="n">
        <v>5016</v>
      </c>
      <c r="D5257" s="0" t="n">
        <v>5044</v>
      </c>
    </row>
    <row r="5258" customFormat="false" ht="13.8" hidden="false" customHeight="false" outlineLevel="0" collapsed="false">
      <c r="B5258" s="633" t="n">
        <v>5257</v>
      </c>
      <c r="C5258" s="0" t="n">
        <v>5017</v>
      </c>
      <c r="D5258" s="0" t="n">
        <v>5045</v>
      </c>
    </row>
    <row r="5259" customFormat="false" ht="13.8" hidden="false" customHeight="false" outlineLevel="0" collapsed="false">
      <c r="B5259" s="633" t="n">
        <v>5258</v>
      </c>
      <c r="C5259" s="0" t="n">
        <v>5018</v>
      </c>
      <c r="D5259" s="0" t="n">
        <v>5046</v>
      </c>
    </row>
    <row r="5260" customFormat="false" ht="13.8" hidden="false" customHeight="false" outlineLevel="0" collapsed="false">
      <c r="B5260" s="633" t="n">
        <v>5259</v>
      </c>
      <c r="C5260" s="0" t="n">
        <v>5019</v>
      </c>
      <c r="D5260" s="0" t="n">
        <v>5047</v>
      </c>
    </row>
    <row r="5261" customFormat="false" ht="13.8" hidden="false" customHeight="false" outlineLevel="0" collapsed="false">
      <c r="B5261" s="633" t="n">
        <v>5260</v>
      </c>
      <c r="C5261" s="0" t="n">
        <v>5020</v>
      </c>
      <c r="D5261" s="0" t="n">
        <v>5048</v>
      </c>
    </row>
    <row r="5262" customFormat="false" ht="13.8" hidden="false" customHeight="false" outlineLevel="0" collapsed="false">
      <c r="B5262" s="633" t="n">
        <v>5261</v>
      </c>
      <c r="C5262" s="0" t="n">
        <v>5021</v>
      </c>
      <c r="D5262" s="0" t="n">
        <v>5049</v>
      </c>
    </row>
    <row r="5263" customFormat="false" ht="13.8" hidden="false" customHeight="false" outlineLevel="0" collapsed="false">
      <c r="B5263" s="633" t="n">
        <v>5262</v>
      </c>
      <c r="C5263" s="0" t="n">
        <v>5022</v>
      </c>
      <c r="D5263" s="0" t="n">
        <v>5050</v>
      </c>
    </row>
    <row r="5264" customFormat="false" ht="13.8" hidden="false" customHeight="false" outlineLevel="0" collapsed="false">
      <c r="B5264" s="633" t="n">
        <v>5263</v>
      </c>
      <c r="C5264" s="0" t="n">
        <v>5023</v>
      </c>
      <c r="D5264" s="0" t="n">
        <v>5051</v>
      </c>
    </row>
    <row r="5265" customFormat="false" ht="13.8" hidden="false" customHeight="false" outlineLevel="0" collapsed="false">
      <c r="B5265" s="633" t="n">
        <v>5264</v>
      </c>
      <c r="C5265" s="0" t="n">
        <v>5024</v>
      </c>
      <c r="D5265" s="0" t="n">
        <v>5052</v>
      </c>
    </row>
    <row r="5266" customFormat="false" ht="13.8" hidden="false" customHeight="false" outlineLevel="0" collapsed="false">
      <c r="B5266" s="633" t="n">
        <v>5265</v>
      </c>
      <c r="C5266" s="0" t="n">
        <v>5025</v>
      </c>
      <c r="D5266" s="0" t="n">
        <v>5053</v>
      </c>
    </row>
    <row r="5267" customFormat="false" ht="13.8" hidden="false" customHeight="false" outlineLevel="0" collapsed="false">
      <c r="B5267" s="633" t="n">
        <v>5266</v>
      </c>
      <c r="C5267" s="0" t="n">
        <v>5026</v>
      </c>
      <c r="D5267" s="0" t="n">
        <v>5054</v>
      </c>
    </row>
    <row r="5268" customFormat="false" ht="13.8" hidden="false" customHeight="false" outlineLevel="0" collapsed="false">
      <c r="B5268" s="633" t="n">
        <v>5267</v>
      </c>
      <c r="C5268" s="0" t="n">
        <v>5027</v>
      </c>
      <c r="D5268" s="0" t="n">
        <v>5055</v>
      </c>
    </row>
    <row r="5269" customFormat="false" ht="13.8" hidden="false" customHeight="false" outlineLevel="0" collapsed="false">
      <c r="B5269" s="633" t="n">
        <v>5268</v>
      </c>
      <c r="C5269" s="0" t="n">
        <v>5028</v>
      </c>
      <c r="D5269" s="0" t="n">
        <v>5056</v>
      </c>
    </row>
    <row r="5270" customFormat="false" ht="13.8" hidden="false" customHeight="false" outlineLevel="0" collapsed="false">
      <c r="B5270" s="633" t="n">
        <v>5269</v>
      </c>
      <c r="C5270" s="0" t="n">
        <v>5029</v>
      </c>
      <c r="D5270" s="0" t="n">
        <v>5057</v>
      </c>
    </row>
    <row r="5271" customFormat="false" ht="13.8" hidden="false" customHeight="false" outlineLevel="0" collapsed="false">
      <c r="B5271" s="633" t="n">
        <v>5270</v>
      </c>
      <c r="C5271" s="0" t="n">
        <v>5030</v>
      </c>
      <c r="D5271" s="0" t="n">
        <v>5058</v>
      </c>
    </row>
    <row r="5272" customFormat="false" ht="13.8" hidden="false" customHeight="false" outlineLevel="0" collapsed="false">
      <c r="B5272" s="633" t="n">
        <v>5271</v>
      </c>
      <c r="C5272" s="0" t="n">
        <v>5031</v>
      </c>
      <c r="D5272" s="0" t="n">
        <v>5059</v>
      </c>
    </row>
    <row r="5273" customFormat="false" ht="13.8" hidden="false" customHeight="false" outlineLevel="0" collapsed="false">
      <c r="B5273" s="633" t="n">
        <v>5272</v>
      </c>
      <c r="C5273" s="0" t="n">
        <v>5032</v>
      </c>
      <c r="D5273" s="0" t="n">
        <v>5060</v>
      </c>
    </row>
    <row r="5274" customFormat="false" ht="13.8" hidden="false" customHeight="false" outlineLevel="0" collapsed="false">
      <c r="B5274" s="633" t="n">
        <v>5273</v>
      </c>
      <c r="C5274" s="0" t="n">
        <v>5033</v>
      </c>
      <c r="D5274" s="0" t="n">
        <v>5061</v>
      </c>
    </row>
    <row r="5275" customFormat="false" ht="13.8" hidden="false" customHeight="false" outlineLevel="0" collapsed="false">
      <c r="B5275" s="633" t="n">
        <v>5274</v>
      </c>
      <c r="C5275" s="0" t="n">
        <v>5034</v>
      </c>
      <c r="D5275" s="0" t="n">
        <v>5062</v>
      </c>
    </row>
    <row r="5276" customFormat="false" ht="13.8" hidden="false" customHeight="false" outlineLevel="0" collapsed="false">
      <c r="B5276" s="633" t="n">
        <v>5275</v>
      </c>
      <c r="C5276" s="0" t="n">
        <v>5035</v>
      </c>
      <c r="D5276" s="0" t="n">
        <v>5063</v>
      </c>
    </row>
    <row r="5277" customFormat="false" ht="13.8" hidden="false" customHeight="false" outlineLevel="0" collapsed="false">
      <c r="B5277" s="633" t="n">
        <v>5276</v>
      </c>
      <c r="C5277" s="0" t="n">
        <v>5036</v>
      </c>
      <c r="D5277" s="0" t="n">
        <v>5064</v>
      </c>
    </row>
    <row r="5278" customFormat="false" ht="13.8" hidden="false" customHeight="false" outlineLevel="0" collapsed="false">
      <c r="B5278" s="633" t="n">
        <v>5277</v>
      </c>
      <c r="C5278" s="0" t="n">
        <v>5037</v>
      </c>
      <c r="D5278" s="0" t="n">
        <v>5065</v>
      </c>
    </row>
    <row r="5279" customFormat="false" ht="13.8" hidden="false" customHeight="false" outlineLevel="0" collapsed="false">
      <c r="B5279" s="633" t="n">
        <v>5278</v>
      </c>
      <c r="C5279" s="0" t="n">
        <v>5038</v>
      </c>
      <c r="D5279" s="0" t="n">
        <v>5066</v>
      </c>
    </row>
    <row r="5280" customFormat="false" ht="13.8" hidden="false" customHeight="false" outlineLevel="0" collapsed="false">
      <c r="B5280" s="633" t="n">
        <v>5279</v>
      </c>
      <c r="C5280" s="0" t="n">
        <v>5039</v>
      </c>
      <c r="D5280" s="0" t="n">
        <v>5067</v>
      </c>
    </row>
    <row r="5281" customFormat="false" ht="13.8" hidden="false" customHeight="false" outlineLevel="0" collapsed="false">
      <c r="B5281" s="633" t="n">
        <v>5280</v>
      </c>
      <c r="C5281" s="0" t="n">
        <v>5040</v>
      </c>
      <c r="D5281" s="0" t="n">
        <v>5068</v>
      </c>
    </row>
    <row r="5282" customFormat="false" ht="13.8" hidden="false" customHeight="false" outlineLevel="0" collapsed="false">
      <c r="B5282" s="633" t="n">
        <v>5281</v>
      </c>
      <c r="C5282" s="0" t="n">
        <v>5041</v>
      </c>
      <c r="D5282" s="0" t="n">
        <v>5069</v>
      </c>
    </row>
    <row r="5283" customFormat="false" ht="13.8" hidden="false" customHeight="false" outlineLevel="0" collapsed="false">
      <c r="B5283" s="633" t="n">
        <v>5282</v>
      </c>
      <c r="C5283" s="0" t="n">
        <v>5042</v>
      </c>
      <c r="D5283" s="0" t="n">
        <v>5070</v>
      </c>
    </row>
    <row r="5284" customFormat="false" ht="13.8" hidden="false" customHeight="false" outlineLevel="0" collapsed="false">
      <c r="B5284" s="633" t="n">
        <v>5283</v>
      </c>
      <c r="C5284" s="0" t="n">
        <v>5043</v>
      </c>
      <c r="D5284" s="0" t="n">
        <v>5071</v>
      </c>
    </row>
    <row r="5285" customFormat="false" ht="13.8" hidden="false" customHeight="false" outlineLevel="0" collapsed="false">
      <c r="B5285" s="633" t="n">
        <v>5284</v>
      </c>
      <c r="C5285" s="0" t="n">
        <v>5044</v>
      </c>
      <c r="D5285" s="0" t="n">
        <v>5072</v>
      </c>
    </row>
    <row r="5286" customFormat="false" ht="13.8" hidden="false" customHeight="false" outlineLevel="0" collapsed="false">
      <c r="B5286" s="633" t="n">
        <v>5285</v>
      </c>
      <c r="C5286" s="0" t="n">
        <v>5045</v>
      </c>
      <c r="D5286" s="0" t="n">
        <v>5073</v>
      </c>
    </row>
    <row r="5287" customFormat="false" ht="13.8" hidden="false" customHeight="false" outlineLevel="0" collapsed="false">
      <c r="B5287" s="633" t="n">
        <v>5286</v>
      </c>
      <c r="C5287" s="0" t="n">
        <v>5046</v>
      </c>
      <c r="D5287" s="0" t="n">
        <v>5074</v>
      </c>
    </row>
    <row r="5288" customFormat="false" ht="13.8" hidden="false" customHeight="false" outlineLevel="0" collapsed="false">
      <c r="B5288" s="633" t="n">
        <v>5287</v>
      </c>
      <c r="C5288" s="0" t="n">
        <v>5047</v>
      </c>
      <c r="D5288" s="0" t="n">
        <v>5075</v>
      </c>
    </row>
    <row r="5289" customFormat="false" ht="13.8" hidden="false" customHeight="false" outlineLevel="0" collapsed="false">
      <c r="B5289" s="633" t="n">
        <v>5288</v>
      </c>
      <c r="C5289" s="0" t="n">
        <v>5048</v>
      </c>
      <c r="D5289" s="0" t="n">
        <v>5076</v>
      </c>
    </row>
    <row r="5290" customFormat="false" ht="13.8" hidden="false" customHeight="false" outlineLevel="0" collapsed="false">
      <c r="B5290" s="633" t="n">
        <v>5289</v>
      </c>
      <c r="C5290" s="0" t="n">
        <v>5049</v>
      </c>
      <c r="D5290" s="0" t="n">
        <v>5077</v>
      </c>
    </row>
    <row r="5291" customFormat="false" ht="13.8" hidden="false" customHeight="false" outlineLevel="0" collapsed="false">
      <c r="B5291" s="633" t="n">
        <v>5290</v>
      </c>
      <c r="C5291" s="0" t="n">
        <v>5050</v>
      </c>
      <c r="D5291" s="0" t="n">
        <v>5078</v>
      </c>
    </row>
    <row r="5292" customFormat="false" ht="13.8" hidden="false" customHeight="false" outlineLevel="0" collapsed="false">
      <c r="B5292" s="633" t="n">
        <v>5291</v>
      </c>
      <c r="C5292" s="0" t="n">
        <v>5051</v>
      </c>
      <c r="D5292" s="0" t="n">
        <v>5079</v>
      </c>
    </row>
    <row r="5293" customFormat="false" ht="13.8" hidden="false" customHeight="false" outlineLevel="0" collapsed="false">
      <c r="B5293" s="633" t="n">
        <v>5292</v>
      </c>
      <c r="C5293" s="0" t="n">
        <v>5052</v>
      </c>
      <c r="D5293" s="0" t="n">
        <v>5080</v>
      </c>
    </row>
    <row r="5294" customFormat="false" ht="13.8" hidden="false" customHeight="false" outlineLevel="0" collapsed="false">
      <c r="B5294" s="633" t="n">
        <v>5293</v>
      </c>
      <c r="C5294" s="0" t="n">
        <v>5053</v>
      </c>
      <c r="D5294" s="0" t="n">
        <v>5081</v>
      </c>
    </row>
    <row r="5295" customFormat="false" ht="13.8" hidden="false" customHeight="false" outlineLevel="0" collapsed="false">
      <c r="B5295" s="633" t="n">
        <v>5294</v>
      </c>
      <c r="C5295" s="0" t="n">
        <v>5054</v>
      </c>
      <c r="D5295" s="0" t="n">
        <v>5082</v>
      </c>
    </row>
    <row r="5296" customFormat="false" ht="13.8" hidden="false" customHeight="false" outlineLevel="0" collapsed="false">
      <c r="B5296" s="633" t="n">
        <v>5295</v>
      </c>
      <c r="C5296" s="0" t="n">
        <v>5055</v>
      </c>
      <c r="D5296" s="0" t="n">
        <v>5083</v>
      </c>
    </row>
    <row r="5297" customFormat="false" ht="13.8" hidden="false" customHeight="false" outlineLevel="0" collapsed="false">
      <c r="B5297" s="633" t="n">
        <v>5296</v>
      </c>
      <c r="C5297" s="0" t="n">
        <v>5056</v>
      </c>
      <c r="D5297" s="0" t="n">
        <v>5084</v>
      </c>
    </row>
    <row r="5298" customFormat="false" ht="13.8" hidden="false" customHeight="false" outlineLevel="0" collapsed="false">
      <c r="B5298" s="633" t="n">
        <v>5297</v>
      </c>
      <c r="C5298" s="0" t="n">
        <v>5057</v>
      </c>
      <c r="D5298" s="0" t="n">
        <v>5085</v>
      </c>
    </row>
    <row r="5299" customFormat="false" ht="13.8" hidden="false" customHeight="false" outlineLevel="0" collapsed="false">
      <c r="B5299" s="633" t="n">
        <v>5298</v>
      </c>
      <c r="C5299" s="0" t="n">
        <v>5058</v>
      </c>
      <c r="D5299" s="0" t="n">
        <v>5086</v>
      </c>
    </row>
    <row r="5300" customFormat="false" ht="13.8" hidden="false" customHeight="false" outlineLevel="0" collapsed="false">
      <c r="B5300" s="633" t="n">
        <v>5299</v>
      </c>
      <c r="C5300" s="0" t="n">
        <v>5059</v>
      </c>
      <c r="D5300" s="0" t="n">
        <v>5087</v>
      </c>
    </row>
    <row r="5301" customFormat="false" ht="13.8" hidden="false" customHeight="false" outlineLevel="0" collapsed="false">
      <c r="B5301" s="633" t="n">
        <v>5300</v>
      </c>
      <c r="C5301" s="0" t="n">
        <v>5060</v>
      </c>
      <c r="D5301" s="0" t="n">
        <v>5088</v>
      </c>
    </row>
    <row r="5302" customFormat="false" ht="13.8" hidden="false" customHeight="false" outlineLevel="0" collapsed="false">
      <c r="B5302" s="633" t="n">
        <v>5301</v>
      </c>
      <c r="C5302" s="0" t="n">
        <v>5061</v>
      </c>
      <c r="D5302" s="0" t="n">
        <v>5089</v>
      </c>
    </row>
    <row r="5303" customFormat="false" ht="13.8" hidden="false" customHeight="false" outlineLevel="0" collapsed="false">
      <c r="B5303" s="633" t="n">
        <v>5302</v>
      </c>
      <c r="C5303" s="0" t="n">
        <v>5062</v>
      </c>
      <c r="D5303" s="0" t="n">
        <v>5090</v>
      </c>
    </row>
    <row r="5304" customFormat="false" ht="13.8" hidden="false" customHeight="false" outlineLevel="0" collapsed="false">
      <c r="B5304" s="633" t="n">
        <v>5303</v>
      </c>
      <c r="C5304" s="0" t="n">
        <v>5063</v>
      </c>
      <c r="D5304" s="0" t="n">
        <v>5091</v>
      </c>
    </row>
    <row r="5305" customFormat="false" ht="13.8" hidden="false" customHeight="false" outlineLevel="0" collapsed="false">
      <c r="B5305" s="633" t="n">
        <v>5304</v>
      </c>
      <c r="C5305" s="0" t="n">
        <v>5064</v>
      </c>
      <c r="D5305" s="0" t="n">
        <v>5092</v>
      </c>
    </row>
    <row r="5306" customFormat="false" ht="13.8" hidden="false" customHeight="false" outlineLevel="0" collapsed="false">
      <c r="B5306" s="633" t="n">
        <v>5305</v>
      </c>
      <c r="C5306" s="0" t="n">
        <v>5065</v>
      </c>
      <c r="D5306" s="0" t="n">
        <v>5093</v>
      </c>
    </row>
    <row r="5307" customFormat="false" ht="13.8" hidden="false" customHeight="false" outlineLevel="0" collapsed="false">
      <c r="B5307" s="633" t="n">
        <v>5306</v>
      </c>
      <c r="C5307" s="0" t="n">
        <v>5066</v>
      </c>
      <c r="D5307" s="0" t="n">
        <v>5094</v>
      </c>
    </row>
    <row r="5308" customFormat="false" ht="13.8" hidden="false" customHeight="false" outlineLevel="0" collapsed="false">
      <c r="B5308" s="633" t="n">
        <v>5307</v>
      </c>
      <c r="C5308" s="0" t="n">
        <v>5067</v>
      </c>
      <c r="D5308" s="0" t="n">
        <v>5095</v>
      </c>
    </row>
    <row r="5309" customFormat="false" ht="13.8" hidden="false" customHeight="false" outlineLevel="0" collapsed="false">
      <c r="B5309" s="633" t="n">
        <v>5308</v>
      </c>
      <c r="C5309" s="0" t="n">
        <v>5068</v>
      </c>
      <c r="D5309" s="0" t="n">
        <v>5096</v>
      </c>
    </row>
    <row r="5310" customFormat="false" ht="13.8" hidden="false" customHeight="false" outlineLevel="0" collapsed="false">
      <c r="B5310" s="633" t="n">
        <v>5309</v>
      </c>
      <c r="C5310" s="0" t="n">
        <v>5069</v>
      </c>
      <c r="D5310" s="0" t="n">
        <v>5097</v>
      </c>
    </row>
    <row r="5311" customFormat="false" ht="13.8" hidden="false" customHeight="false" outlineLevel="0" collapsed="false">
      <c r="B5311" s="633" t="n">
        <v>5310</v>
      </c>
      <c r="C5311" s="0" t="n">
        <v>5070</v>
      </c>
      <c r="D5311" s="0" t="n">
        <v>5098</v>
      </c>
    </row>
    <row r="5312" customFormat="false" ht="13.8" hidden="false" customHeight="false" outlineLevel="0" collapsed="false">
      <c r="B5312" s="633" t="n">
        <v>5311</v>
      </c>
      <c r="C5312" s="0" t="n">
        <v>5071</v>
      </c>
      <c r="D5312" s="0" t="n">
        <v>5099</v>
      </c>
    </row>
    <row r="5313" customFormat="false" ht="13.8" hidden="false" customHeight="false" outlineLevel="0" collapsed="false">
      <c r="B5313" s="633" t="n">
        <v>5312</v>
      </c>
      <c r="C5313" s="0" t="n">
        <v>5072</v>
      </c>
      <c r="D5313" s="0" t="n">
        <v>5100</v>
      </c>
    </row>
    <row r="5314" customFormat="false" ht="13.8" hidden="false" customHeight="false" outlineLevel="0" collapsed="false">
      <c r="B5314" s="633" t="n">
        <v>5313</v>
      </c>
      <c r="C5314" s="0" t="n">
        <v>5073</v>
      </c>
      <c r="D5314" s="0" t="n">
        <v>5101</v>
      </c>
    </row>
    <row r="5315" customFormat="false" ht="13.8" hidden="false" customHeight="false" outlineLevel="0" collapsed="false">
      <c r="B5315" s="633" t="n">
        <v>5314</v>
      </c>
      <c r="C5315" s="0" t="n">
        <v>5074</v>
      </c>
      <c r="D5315" s="0" t="n">
        <v>5102</v>
      </c>
    </row>
    <row r="5316" customFormat="false" ht="13.8" hidden="false" customHeight="false" outlineLevel="0" collapsed="false">
      <c r="B5316" s="633" t="n">
        <v>5315</v>
      </c>
      <c r="C5316" s="0" t="n">
        <v>5075</v>
      </c>
      <c r="D5316" s="0" t="n">
        <v>5103</v>
      </c>
    </row>
    <row r="5317" customFormat="false" ht="13.8" hidden="false" customHeight="false" outlineLevel="0" collapsed="false">
      <c r="B5317" s="633" t="n">
        <v>5316</v>
      </c>
      <c r="C5317" s="0" t="n">
        <v>5076</v>
      </c>
      <c r="D5317" s="0" t="n">
        <v>5104</v>
      </c>
    </row>
    <row r="5318" customFormat="false" ht="13.8" hidden="false" customHeight="false" outlineLevel="0" collapsed="false">
      <c r="B5318" s="633" t="n">
        <v>5317</v>
      </c>
      <c r="C5318" s="0" t="n">
        <v>5077</v>
      </c>
      <c r="D5318" s="0" t="n">
        <v>5105</v>
      </c>
    </row>
    <row r="5319" customFormat="false" ht="13.8" hidden="false" customHeight="false" outlineLevel="0" collapsed="false">
      <c r="B5319" s="633" t="n">
        <v>5318</v>
      </c>
      <c r="C5319" s="0" t="n">
        <v>5078</v>
      </c>
      <c r="D5319" s="0" t="n">
        <v>5106</v>
      </c>
    </row>
    <row r="5320" customFormat="false" ht="13.8" hidden="false" customHeight="false" outlineLevel="0" collapsed="false">
      <c r="B5320" s="633" t="n">
        <v>5319</v>
      </c>
      <c r="C5320" s="0" t="n">
        <v>5079</v>
      </c>
      <c r="D5320" s="0" t="n">
        <v>5107</v>
      </c>
    </row>
    <row r="5321" customFormat="false" ht="13.8" hidden="false" customHeight="false" outlineLevel="0" collapsed="false">
      <c r="B5321" s="633" t="n">
        <v>5320</v>
      </c>
      <c r="C5321" s="0" t="n">
        <v>5080</v>
      </c>
      <c r="D5321" s="0" t="n">
        <v>5108</v>
      </c>
    </row>
    <row r="5322" customFormat="false" ht="13.8" hidden="false" customHeight="false" outlineLevel="0" collapsed="false">
      <c r="B5322" s="633" t="n">
        <v>5321</v>
      </c>
      <c r="C5322" s="0" t="n">
        <v>5081</v>
      </c>
      <c r="D5322" s="0" t="n">
        <v>5109</v>
      </c>
    </row>
    <row r="5323" customFormat="false" ht="13.8" hidden="false" customHeight="false" outlineLevel="0" collapsed="false">
      <c r="B5323" s="633" t="n">
        <v>5322</v>
      </c>
      <c r="C5323" s="0" t="n">
        <v>5082</v>
      </c>
      <c r="D5323" s="0" t="n">
        <v>5110</v>
      </c>
    </row>
    <row r="5324" customFormat="false" ht="13.8" hidden="false" customHeight="false" outlineLevel="0" collapsed="false">
      <c r="B5324" s="633" t="n">
        <v>5323</v>
      </c>
      <c r="C5324" s="0" t="n">
        <v>5083</v>
      </c>
      <c r="D5324" s="0" t="n">
        <v>5111</v>
      </c>
    </row>
    <row r="5325" customFormat="false" ht="13.8" hidden="false" customHeight="false" outlineLevel="0" collapsed="false">
      <c r="B5325" s="633" t="n">
        <v>5324</v>
      </c>
      <c r="C5325" s="0" t="n">
        <v>5084</v>
      </c>
      <c r="D5325" s="0" t="n">
        <v>5112</v>
      </c>
    </row>
    <row r="5326" customFormat="false" ht="13.8" hidden="false" customHeight="false" outlineLevel="0" collapsed="false">
      <c r="B5326" s="633" t="n">
        <v>5325</v>
      </c>
      <c r="C5326" s="0" t="n">
        <v>5085</v>
      </c>
      <c r="D5326" s="0" t="n">
        <v>5113</v>
      </c>
    </row>
    <row r="5327" customFormat="false" ht="13.8" hidden="false" customHeight="false" outlineLevel="0" collapsed="false">
      <c r="B5327" s="633" t="n">
        <v>5326</v>
      </c>
      <c r="C5327" s="0" t="n">
        <v>5086</v>
      </c>
      <c r="D5327" s="0" t="n">
        <v>5114</v>
      </c>
    </row>
    <row r="5328" customFormat="false" ht="13.8" hidden="false" customHeight="false" outlineLevel="0" collapsed="false">
      <c r="B5328" s="633" t="n">
        <v>5327</v>
      </c>
      <c r="C5328" s="0" t="n">
        <v>5087</v>
      </c>
      <c r="D5328" s="0" t="n">
        <v>5115</v>
      </c>
    </row>
    <row r="5329" customFormat="false" ht="13.8" hidden="false" customHeight="false" outlineLevel="0" collapsed="false">
      <c r="B5329" s="633" t="n">
        <v>5328</v>
      </c>
      <c r="C5329" s="0" t="n">
        <v>5088</v>
      </c>
      <c r="D5329" s="0" t="n">
        <v>5116</v>
      </c>
    </row>
    <row r="5330" customFormat="false" ht="13.8" hidden="false" customHeight="false" outlineLevel="0" collapsed="false">
      <c r="B5330" s="633" t="n">
        <v>5329</v>
      </c>
      <c r="C5330" s="0" t="n">
        <v>5089</v>
      </c>
      <c r="D5330" s="0" t="n">
        <v>5117</v>
      </c>
    </row>
    <row r="5331" customFormat="false" ht="13.8" hidden="false" customHeight="false" outlineLevel="0" collapsed="false">
      <c r="B5331" s="633" t="n">
        <v>5330</v>
      </c>
      <c r="C5331" s="0" t="n">
        <v>5090</v>
      </c>
      <c r="D5331" s="0" t="n">
        <v>5118</v>
      </c>
    </row>
    <row r="5332" customFormat="false" ht="13.8" hidden="false" customHeight="false" outlineLevel="0" collapsed="false">
      <c r="B5332" s="633" t="n">
        <v>5331</v>
      </c>
      <c r="C5332" s="0" t="n">
        <v>5091</v>
      </c>
      <c r="D5332" s="0" t="n">
        <v>5119</v>
      </c>
    </row>
    <row r="5333" customFormat="false" ht="13.8" hidden="false" customHeight="false" outlineLevel="0" collapsed="false">
      <c r="B5333" s="633" t="n">
        <v>5332</v>
      </c>
      <c r="C5333" s="0" t="n">
        <v>5092</v>
      </c>
      <c r="D5333" s="0" t="n">
        <v>5120</v>
      </c>
    </row>
    <row r="5334" customFormat="false" ht="13.8" hidden="false" customHeight="false" outlineLevel="0" collapsed="false">
      <c r="B5334" s="633" t="n">
        <v>5333</v>
      </c>
      <c r="C5334" s="0" t="n">
        <v>5093</v>
      </c>
      <c r="D5334" s="0" t="n">
        <v>5121</v>
      </c>
    </row>
    <row r="5335" customFormat="false" ht="13.8" hidden="false" customHeight="false" outlineLevel="0" collapsed="false">
      <c r="B5335" s="633" t="n">
        <v>5334</v>
      </c>
      <c r="C5335" s="0" t="n">
        <v>5094</v>
      </c>
      <c r="D5335" s="0" t="n">
        <v>5122</v>
      </c>
    </row>
    <row r="5336" customFormat="false" ht="13.8" hidden="false" customHeight="false" outlineLevel="0" collapsed="false">
      <c r="B5336" s="633" t="n">
        <v>5335</v>
      </c>
      <c r="C5336" s="0" t="n">
        <v>5095</v>
      </c>
      <c r="D5336" s="0" t="n">
        <v>5123</v>
      </c>
    </row>
    <row r="5337" customFormat="false" ht="13.8" hidden="false" customHeight="false" outlineLevel="0" collapsed="false">
      <c r="B5337" s="633" t="n">
        <v>5336</v>
      </c>
      <c r="C5337" s="0" t="n">
        <v>5096</v>
      </c>
      <c r="D5337" s="0" t="n">
        <v>5124</v>
      </c>
    </row>
    <row r="5338" customFormat="false" ht="13.8" hidden="false" customHeight="false" outlineLevel="0" collapsed="false">
      <c r="B5338" s="633" t="n">
        <v>5337</v>
      </c>
      <c r="C5338" s="0" t="n">
        <v>5097</v>
      </c>
      <c r="D5338" s="0" t="n">
        <v>5125</v>
      </c>
    </row>
    <row r="5339" customFormat="false" ht="13.8" hidden="false" customHeight="false" outlineLevel="0" collapsed="false">
      <c r="B5339" s="633" t="n">
        <v>5338</v>
      </c>
      <c r="C5339" s="0" t="n">
        <v>5098</v>
      </c>
      <c r="D5339" s="0" t="n">
        <v>5126</v>
      </c>
    </row>
    <row r="5340" customFormat="false" ht="13.8" hidden="false" customHeight="false" outlineLevel="0" collapsed="false">
      <c r="B5340" s="633" t="n">
        <v>5339</v>
      </c>
      <c r="C5340" s="0" t="n">
        <v>5099</v>
      </c>
      <c r="D5340" s="0" t="n">
        <v>5127</v>
      </c>
    </row>
    <row r="5341" customFormat="false" ht="13.8" hidden="false" customHeight="false" outlineLevel="0" collapsed="false">
      <c r="B5341" s="633" t="n">
        <v>5340</v>
      </c>
      <c r="C5341" s="0" t="n">
        <v>5100</v>
      </c>
      <c r="D5341" s="0" t="n">
        <v>5128</v>
      </c>
    </row>
    <row r="5342" customFormat="false" ht="13.8" hidden="false" customHeight="false" outlineLevel="0" collapsed="false">
      <c r="B5342" s="633" t="n">
        <v>5341</v>
      </c>
      <c r="C5342" s="0" t="n">
        <v>5101</v>
      </c>
      <c r="D5342" s="0" t="n">
        <v>5129</v>
      </c>
    </row>
    <row r="5343" customFormat="false" ht="13.8" hidden="false" customHeight="false" outlineLevel="0" collapsed="false">
      <c r="B5343" s="633" t="n">
        <v>5342</v>
      </c>
      <c r="C5343" s="0" t="n">
        <v>5102</v>
      </c>
      <c r="D5343" s="0" t="n">
        <v>5130</v>
      </c>
    </row>
    <row r="5344" customFormat="false" ht="13.8" hidden="false" customHeight="false" outlineLevel="0" collapsed="false">
      <c r="B5344" s="633" t="n">
        <v>5343</v>
      </c>
      <c r="C5344" s="0" t="n">
        <v>5103</v>
      </c>
      <c r="D5344" s="0" t="n">
        <v>5131</v>
      </c>
    </row>
    <row r="5345" customFormat="false" ht="13.8" hidden="false" customHeight="false" outlineLevel="0" collapsed="false">
      <c r="B5345" s="633" t="n">
        <v>5344</v>
      </c>
      <c r="C5345" s="0" t="n">
        <v>5104</v>
      </c>
      <c r="D5345" s="0" t="n">
        <v>5132</v>
      </c>
    </row>
    <row r="5346" customFormat="false" ht="13.8" hidden="false" customHeight="false" outlineLevel="0" collapsed="false">
      <c r="B5346" s="633" t="n">
        <v>5345</v>
      </c>
      <c r="C5346" s="0" t="n">
        <v>5105</v>
      </c>
      <c r="D5346" s="0" t="n">
        <v>5133</v>
      </c>
    </row>
    <row r="5347" customFormat="false" ht="13.8" hidden="false" customHeight="false" outlineLevel="0" collapsed="false">
      <c r="B5347" s="633" t="n">
        <v>5346</v>
      </c>
      <c r="C5347" s="0" t="n">
        <v>5106</v>
      </c>
      <c r="D5347" s="0" t="n">
        <v>5134</v>
      </c>
    </row>
    <row r="5348" customFormat="false" ht="13.8" hidden="false" customHeight="false" outlineLevel="0" collapsed="false">
      <c r="B5348" s="633" t="n">
        <v>5347</v>
      </c>
      <c r="C5348" s="0" t="n">
        <v>5107</v>
      </c>
      <c r="D5348" s="0" t="n">
        <v>5135</v>
      </c>
    </row>
    <row r="5349" customFormat="false" ht="13.8" hidden="false" customHeight="false" outlineLevel="0" collapsed="false">
      <c r="B5349" s="633" t="n">
        <v>5348</v>
      </c>
      <c r="C5349" s="0" t="n">
        <v>5108</v>
      </c>
      <c r="D5349" s="0" t="n">
        <v>5136</v>
      </c>
    </row>
    <row r="5350" customFormat="false" ht="13.8" hidden="false" customHeight="false" outlineLevel="0" collapsed="false">
      <c r="B5350" s="633" t="n">
        <v>5349</v>
      </c>
      <c r="C5350" s="0" t="n">
        <v>5109</v>
      </c>
      <c r="D5350" s="0" t="n">
        <v>5137</v>
      </c>
    </row>
    <row r="5351" customFormat="false" ht="13.8" hidden="false" customHeight="false" outlineLevel="0" collapsed="false">
      <c r="B5351" s="633" t="n">
        <v>5350</v>
      </c>
      <c r="C5351" s="0" t="n">
        <v>5110</v>
      </c>
      <c r="D5351" s="0" t="n">
        <v>5138</v>
      </c>
    </row>
    <row r="5352" customFormat="false" ht="13.8" hidden="false" customHeight="false" outlineLevel="0" collapsed="false">
      <c r="B5352" s="633" t="n">
        <v>5351</v>
      </c>
      <c r="C5352" s="0" t="n">
        <v>5111</v>
      </c>
      <c r="D5352" s="0" t="n">
        <v>5139</v>
      </c>
    </row>
    <row r="5353" customFormat="false" ht="13.8" hidden="false" customHeight="false" outlineLevel="0" collapsed="false">
      <c r="B5353" s="633" t="n">
        <v>5352</v>
      </c>
      <c r="C5353" s="0" t="n">
        <v>5112</v>
      </c>
      <c r="D5353" s="0" t="n">
        <v>5140</v>
      </c>
    </row>
    <row r="5354" customFormat="false" ht="13.8" hidden="false" customHeight="false" outlineLevel="0" collapsed="false">
      <c r="B5354" s="633" t="n">
        <v>5353</v>
      </c>
      <c r="C5354" s="0" t="n">
        <v>5113</v>
      </c>
      <c r="D5354" s="0" t="n">
        <v>5141</v>
      </c>
    </row>
    <row r="5355" customFormat="false" ht="13.8" hidden="false" customHeight="false" outlineLevel="0" collapsed="false">
      <c r="B5355" s="633" t="n">
        <v>5354</v>
      </c>
      <c r="C5355" s="0" t="n">
        <v>5114</v>
      </c>
      <c r="D5355" s="0" t="n">
        <v>5142</v>
      </c>
    </row>
    <row r="5356" customFormat="false" ht="13.8" hidden="false" customHeight="false" outlineLevel="0" collapsed="false">
      <c r="B5356" s="633" t="n">
        <v>5355</v>
      </c>
      <c r="C5356" s="0" t="n">
        <v>5115</v>
      </c>
      <c r="D5356" s="0" t="n">
        <v>5143</v>
      </c>
    </row>
    <row r="5357" customFormat="false" ht="13.8" hidden="false" customHeight="false" outlineLevel="0" collapsed="false">
      <c r="B5357" s="633" t="n">
        <v>5356</v>
      </c>
      <c r="C5357" s="0" t="n">
        <v>5116</v>
      </c>
      <c r="D5357" s="0" t="n">
        <v>5144</v>
      </c>
    </row>
    <row r="5358" customFormat="false" ht="13.8" hidden="false" customHeight="false" outlineLevel="0" collapsed="false">
      <c r="B5358" s="633" t="n">
        <v>5357</v>
      </c>
      <c r="C5358" s="0" t="n">
        <v>5117</v>
      </c>
      <c r="D5358" s="0" t="n">
        <v>5145</v>
      </c>
    </row>
    <row r="5359" customFormat="false" ht="13.8" hidden="false" customHeight="false" outlineLevel="0" collapsed="false">
      <c r="B5359" s="633" t="n">
        <v>5358</v>
      </c>
      <c r="C5359" s="0" t="n">
        <v>5118</v>
      </c>
      <c r="D5359" s="0" t="n">
        <v>5146</v>
      </c>
    </row>
    <row r="5360" customFormat="false" ht="13.8" hidden="false" customHeight="false" outlineLevel="0" collapsed="false">
      <c r="B5360" s="633" t="n">
        <v>5359</v>
      </c>
      <c r="C5360" s="634" t="n">
        <v>5118</v>
      </c>
      <c r="D5360" s="634" t="n">
        <v>5147</v>
      </c>
    </row>
    <row r="5361" customFormat="false" ht="13.8" hidden="false" customHeight="false" outlineLevel="0" collapsed="false">
      <c r="B5361" s="633" t="n">
        <v>5360</v>
      </c>
      <c r="C5361" s="634" t="n">
        <v>5118</v>
      </c>
      <c r="D5361" s="634" t="n">
        <v>5147</v>
      </c>
    </row>
    <row r="5362" customFormat="false" ht="13.8" hidden="false" customHeight="false" outlineLevel="0" collapsed="false">
      <c r="B5362" s="633" t="n">
        <v>5361</v>
      </c>
      <c r="C5362" s="634" t="n">
        <v>5118</v>
      </c>
      <c r="D5362" s="634" t="n">
        <v>5147</v>
      </c>
    </row>
    <row r="5363" customFormat="false" ht="13.8" hidden="false" customHeight="false" outlineLevel="0" collapsed="false">
      <c r="B5363" s="633" t="n">
        <v>5362</v>
      </c>
      <c r="C5363" s="634" t="n">
        <v>5118</v>
      </c>
      <c r="D5363" s="634" t="n">
        <v>5147</v>
      </c>
    </row>
    <row r="5364" customFormat="false" ht="13.8" hidden="false" customHeight="false" outlineLevel="0" collapsed="false">
      <c r="B5364" s="633" t="n">
        <v>5363</v>
      </c>
      <c r="C5364" s="0" t="n">
        <v>5119</v>
      </c>
      <c r="D5364" s="0" t="n">
        <v>5147</v>
      </c>
    </row>
    <row r="5365" customFormat="false" ht="13.8" hidden="false" customHeight="false" outlineLevel="0" collapsed="false">
      <c r="B5365" s="633" t="n">
        <v>5364</v>
      </c>
      <c r="C5365" s="0" t="n">
        <v>5120</v>
      </c>
      <c r="D5365" s="0" t="n">
        <v>5148</v>
      </c>
    </row>
    <row r="5366" customFormat="false" ht="13.8" hidden="false" customHeight="false" outlineLevel="0" collapsed="false">
      <c r="B5366" s="633" t="n">
        <v>5365</v>
      </c>
      <c r="C5366" s="0" t="n">
        <v>5121</v>
      </c>
      <c r="D5366" s="0" t="n">
        <v>5149</v>
      </c>
    </row>
    <row r="5367" customFormat="false" ht="13.8" hidden="false" customHeight="false" outlineLevel="0" collapsed="false">
      <c r="B5367" s="633" t="n">
        <v>5366</v>
      </c>
      <c r="C5367" s="0" t="n">
        <v>5122</v>
      </c>
      <c r="D5367" s="0" t="n">
        <v>5150</v>
      </c>
    </row>
    <row r="5368" customFormat="false" ht="13.8" hidden="false" customHeight="false" outlineLevel="0" collapsed="false">
      <c r="B5368" s="633" t="n">
        <v>5367</v>
      </c>
      <c r="C5368" s="0" t="n">
        <v>5123</v>
      </c>
      <c r="D5368" s="0" t="n">
        <v>5151</v>
      </c>
    </row>
    <row r="5369" customFormat="false" ht="13.8" hidden="false" customHeight="false" outlineLevel="0" collapsed="false">
      <c r="B5369" s="633" t="n">
        <v>5368</v>
      </c>
      <c r="C5369" s="0" t="n">
        <v>5124</v>
      </c>
      <c r="D5369" s="0" t="n">
        <v>5152</v>
      </c>
    </row>
    <row r="5370" customFormat="false" ht="13.8" hidden="false" customHeight="false" outlineLevel="0" collapsed="false">
      <c r="B5370" s="633" t="n">
        <v>5369</v>
      </c>
      <c r="C5370" s="0" t="n">
        <v>5125</v>
      </c>
      <c r="D5370" s="0" t="n">
        <v>5153</v>
      </c>
    </row>
    <row r="5371" customFormat="false" ht="13.8" hidden="false" customHeight="false" outlineLevel="0" collapsed="false">
      <c r="B5371" s="633" t="n">
        <v>5370</v>
      </c>
      <c r="C5371" s="0" t="n">
        <v>5126</v>
      </c>
      <c r="D5371" s="0" t="n">
        <v>5154</v>
      </c>
    </row>
    <row r="5372" customFormat="false" ht="13.8" hidden="false" customHeight="false" outlineLevel="0" collapsed="false">
      <c r="B5372" s="633" t="n">
        <v>5371</v>
      </c>
      <c r="C5372" s="0" t="n">
        <v>5127</v>
      </c>
      <c r="D5372" s="0" t="n">
        <v>5155</v>
      </c>
    </row>
    <row r="5373" customFormat="false" ht="13.8" hidden="false" customHeight="false" outlineLevel="0" collapsed="false">
      <c r="B5373" s="633" t="n">
        <v>5372</v>
      </c>
      <c r="C5373" s="0" t="n">
        <v>5128</v>
      </c>
      <c r="D5373" s="0" t="n">
        <v>5156</v>
      </c>
    </row>
    <row r="5374" customFormat="false" ht="13.8" hidden="false" customHeight="false" outlineLevel="0" collapsed="false">
      <c r="B5374" s="633" t="n">
        <v>5373</v>
      </c>
      <c r="C5374" s="0" t="n">
        <v>5129</v>
      </c>
      <c r="D5374" s="0" t="n">
        <v>5157</v>
      </c>
    </row>
    <row r="5375" customFormat="false" ht="13.8" hidden="false" customHeight="false" outlineLevel="0" collapsed="false">
      <c r="B5375" s="633" t="n">
        <v>5374</v>
      </c>
      <c r="C5375" s="0" t="n">
        <v>5130</v>
      </c>
      <c r="D5375" s="0" t="n">
        <v>5158</v>
      </c>
    </row>
    <row r="5376" customFormat="false" ht="13.8" hidden="false" customHeight="false" outlineLevel="0" collapsed="false">
      <c r="B5376" s="633" t="n">
        <v>5375</v>
      </c>
      <c r="C5376" s="0" t="n">
        <v>5131</v>
      </c>
      <c r="D5376" s="0" t="n">
        <v>5159</v>
      </c>
    </row>
    <row r="5377" customFormat="false" ht="13.8" hidden="false" customHeight="false" outlineLevel="0" collapsed="false">
      <c r="B5377" s="633" t="n">
        <v>5376</v>
      </c>
      <c r="C5377" s="0" t="n">
        <v>5132</v>
      </c>
      <c r="D5377" s="0" t="n">
        <v>5160</v>
      </c>
    </row>
    <row r="5378" customFormat="false" ht="13.8" hidden="false" customHeight="false" outlineLevel="0" collapsed="false">
      <c r="B5378" s="633" t="n">
        <v>5377</v>
      </c>
      <c r="C5378" s="0" t="n">
        <v>5133</v>
      </c>
      <c r="D5378" s="0" t="n">
        <v>5161</v>
      </c>
    </row>
    <row r="5379" customFormat="false" ht="13.8" hidden="false" customHeight="false" outlineLevel="0" collapsed="false">
      <c r="B5379" s="633" t="n">
        <v>5378</v>
      </c>
      <c r="C5379" s="0" t="n">
        <v>5134</v>
      </c>
      <c r="D5379" s="0" t="n">
        <v>5162</v>
      </c>
    </row>
    <row r="5380" customFormat="false" ht="13.8" hidden="false" customHeight="false" outlineLevel="0" collapsed="false">
      <c r="B5380" s="633" t="n">
        <v>5379</v>
      </c>
      <c r="C5380" s="0" t="n">
        <v>5135</v>
      </c>
      <c r="D5380" s="0" t="n">
        <v>5163</v>
      </c>
    </row>
    <row r="5381" customFormat="false" ht="13.8" hidden="false" customHeight="false" outlineLevel="0" collapsed="false">
      <c r="B5381" s="633" t="n">
        <v>5380</v>
      </c>
      <c r="C5381" s="0" t="n">
        <v>5136</v>
      </c>
      <c r="D5381" s="0" t="n">
        <v>5164</v>
      </c>
    </row>
    <row r="5382" customFormat="false" ht="13.8" hidden="false" customHeight="false" outlineLevel="0" collapsed="false">
      <c r="B5382" s="633" t="n">
        <v>5381</v>
      </c>
      <c r="C5382" s="0" t="n">
        <v>5137</v>
      </c>
      <c r="D5382" s="0" t="n">
        <v>5165</v>
      </c>
    </row>
    <row r="5383" customFormat="false" ht="13.8" hidden="false" customHeight="false" outlineLevel="0" collapsed="false">
      <c r="B5383" s="633" t="n">
        <v>5382</v>
      </c>
      <c r="C5383" s="0" t="n">
        <v>5138</v>
      </c>
      <c r="D5383" s="0" t="n">
        <v>5166</v>
      </c>
    </row>
    <row r="5384" customFormat="false" ht="13.8" hidden="false" customHeight="false" outlineLevel="0" collapsed="false">
      <c r="B5384" s="633" t="n">
        <v>5383</v>
      </c>
      <c r="C5384" s="0" t="n">
        <v>5139</v>
      </c>
      <c r="D5384" s="0" t="n">
        <v>5167</v>
      </c>
    </row>
    <row r="5385" customFormat="false" ht="13.8" hidden="false" customHeight="false" outlineLevel="0" collapsed="false">
      <c r="B5385" s="633" t="n">
        <v>5384</v>
      </c>
      <c r="C5385" s="0" t="n">
        <v>5140</v>
      </c>
      <c r="D5385" s="0" t="n">
        <v>5168</v>
      </c>
    </row>
    <row r="5386" customFormat="false" ht="13.8" hidden="false" customHeight="false" outlineLevel="0" collapsed="false">
      <c r="B5386" s="633" t="n">
        <v>5385</v>
      </c>
      <c r="C5386" s="0" t="n">
        <v>5141</v>
      </c>
      <c r="D5386" s="634" t="n">
        <v>5169</v>
      </c>
    </row>
    <row r="5387" customFormat="false" ht="13.8" hidden="false" customHeight="false" outlineLevel="0" collapsed="false">
      <c r="B5387" s="633" t="n">
        <v>5386</v>
      </c>
      <c r="C5387" s="0" t="n">
        <v>5142</v>
      </c>
      <c r="D5387" s="634" t="n">
        <v>5169</v>
      </c>
    </row>
    <row r="5388" customFormat="false" ht="13.8" hidden="false" customHeight="false" outlineLevel="0" collapsed="false">
      <c r="B5388" s="633" t="n">
        <v>5387</v>
      </c>
      <c r="C5388" s="0" t="n">
        <v>5143</v>
      </c>
      <c r="D5388" s="634" t="n">
        <v>5169</v>
      </c>
    </row>
    <row r="5389" customFormat="false" ht="13.8" hidden="false" customHeight="false" outlineLevel="0" collapsed="false">
      <c r="B5389" s="633" t="n">
        <v>5388</v>
      </c>
      <c r="C5389" s="0" t="n">
        <v>5144</v>
      </c>
      <c r="D5389" s="0" t="n">
        <v>5169</v>
      </c>
    </row>
    <row r="5390" customFormat="false" ht="13.8" hidden="false" customHeight="false" outlineLevel="0" collapsed="false">
      <c r="B5390" s="633" t="n">
        <v>5389</v>
      </c>
      <c r="C5390" s="0" t="n">
        <v>5145</v>
      </c>
      <c r="D5390" s="0" t="n">
        <v>5170</v>
      </c>
    </row>
    <row r="5391" customFormat="false" ht="13.8" hidden="false" customHeight="false" outlineLevel="0" collapsed="false">
      <c r="B5391" s="633" t="n">
        <v>5390</v>
      </c>
      <c r="C5391" s="0" t="n">
        <v>5146</v>
      </c>
      <c r="D5391" s="0" t="n">
        <v>5171</v>
      </c>
    </row>
    <row r="5392" customFormat="false" ht="13.8" hidden="false" customHeight="false" outlineLevel="0" collapsed="false">
      <c r="B5392" s="633" t="n">
        <v>5391</v>
      </c>
      <c r="C5392" s="0" t="n">
        <v>5147</v>
      </c>
      <c r="D5392" s="0" t="n">
        <v>5172</v>
      </c>
    </row>
    <row r="5393" customFormat="false" ht="13.8" hidden="false" customHeight="false" outlineLevel="0" collapsed="false">
      <c r="B5393" s="633" t="n">
        <v>5392</v>
      </c>
      <c r="C5393" s="0" t="n">
        <v>5148</v>
      </c>
      <c r="D5393" s="0" t="n">
        <v>5173</v>
      </c>
    </row>
    <row r="5394" customFormat="false" ht="13.8" hidden="false" customHeight="false" outlineLevel="0" collapsed="false">
      <c r="B5394" s="633" t="n">
        <v>5393</v>
      </c>
      <c r="C5394" s="0" t="n">
        <v>5149</v>
      </c>
      <c r="D5394" s="0" t="n">
        <v>5174</v>
      </c>
    </row>
    <row r="5395" customFormat="false" ht="13.8" hidden="false" customHeight="false" outlineLevel="0" collapsed="false">
      <c r="B5395" s="633" t="n">
        <v>5394</v>
      </c>
      <c r="C5395" s="0" t="n">
        <v>5150</v>
      </c>
      <c r="D5395" s="0" t="n">
        <v>5175</v>
      </c>
    </row>
    <row r="5396" customFormat="false" ht="13.8" hidden="false" customHeight="false" outlineLevel="0" collapsed="false">
      <c r="B5396" s="633" t="n">
        <v>5395</v>
      </c>
      <c r="C5396" s="0" t="n">
        <v>5151</v>
      </c>
      <c r="D5396" s="0" t="n">
        <v>5176</v>
      </c>
    </row>
    <row r="5397" customFormat="false" ht="13.8" hidden="false" customHeight="false" outlineLevel="0" collapsed="false">
      <c r="B5397" s="633" t="n">
        <v>5396</v>
      </c>
      <c r="C5397" s="0" t="n">
        <v>5152</v>
      </c>
      <c r="D5397" s="0" t="n">
        <v>5177</v>
      </c>
    </row>
    <row r="5398" customFormat="false" ht="13.8" hidden="false" customHeight="false" outlineLevel="0" collapsed="false">
      <c r="B5398" s="633" t="n">
        <v>5397</v>
      </c>
      <c r="C5398" s="0" t="n">
        <v>5153</v>
      </c>
      <c r="D5398" s="0" t="n">
        <v>5178</v>
      </c>
    </row>
    <row r="5399" customFormat="false" ht="13.8" hidden="false" customHeight="false" outlineLevel="0" collapsed="false">
      <c r="B5399" s="633" t="n">
        <v>5398</v>
      </c>
      <c r="C5399" s="0" t="n">
        <v>5154</v>
      </c>
      <c r="D5399" s="0" t="n">
        <v>5179</v>
      </c>
    </row>
    <row r="5400" customFormat="false" ht="13.8" hidden="false" customHeight="false" outlineLevel="0" collapsed="false">
      <c r="B5400" s="633" t="n">
        <v>5399</v>
      </c>
      <c r="C5400" s="0" t="n">
        <v>5155</v>
      </c>
      <c r="D5400" s="0" t="n">
        <v>5180</v>
      </c>
    </row>
    <row r="5401" customFormat="false" ht="13.8" hidden="false" customHeight="false" outlineLevel="0" collapsed="false">
      <c r="B5401" s="633" t="n">
        <v>5400</v>
      </c>
      <c r="C5401" s="0" t="n">
        <v>5156</v>
      </c>
      <c r="D5401" s="0" t="n">
        <v>5181</v>
      </c>
    </row>
    <row r="5402" customFormat="false" ht="13.8" hidden="false" customHeight="false" outlineLevel="0" collapsed="false">
      <c r="B5402" s="633" t="n">
        <v>5401</v>
      </c>
      <c r="C5402" s="0" t="n">
        <v>5157</v>
      </c>
      <c r="D5402" s="0" t="n">
        <v>5182</v>
      </c>
    </row>
    <row r="5403" customFormat="false" ht="13.8" hidden="false" customHeight="false" outlineLevel="0" collapsed="false">
      <c r="B5403" s="633" t="n">
        <v>5402</v>
      </c>
      <c r="C5403" s="0" t="n">
        <v>5158</v>
      </c>
      <c r="D5403" s="0" t="n">
        <v>5183</v>
      </c>
    </row>
    <row r="5404" customFormat="false" ht="13.8" hidden="false" customHeight="false" outlineLevel="0" collapsed="false">
      <c r="B5404" s="633" t="n">
        <v>5403</v>
      </c>
      <c r="C5404" s="0" t="n">
        <v>5159</v>
      </c>
      <c r="D5404" s="0" t="n">
        <v>5184</v>
      </c>
    </row>
    <row r="5405" customFormat="false" ht="13.8" hidden="false" customHeight="false" outlineLevel="0" collapsed="false">
      <c r="B5405" s="633" t="n">
        <v>5404</v>
      </c>
      <c r="C5405" s="0" t="n">
        <v>5160</v>
      </c>
      <c r="D5405" s="0" t="n">
        <v>5185</v>
      </c>
    </row>
    <row r="5406" customFormat="false" ht="13.8" hidden="false" customHeight="false" outlineLevel="0" collapsed="false">
      <c r="B5406" s="633" t="n">
        <v>5405</v>
      </c>
      <c r="C5406" s="0" t="n">
        <v>5161</v>
      </c>
      <c r="D5406" s="0" t="n">
        <v>5186</v>
      </c>
    </row>
    <row r="5407" customFormat="false" ht="13.8" hidden="false" customHeight="false" outlineLevel="0" collapsed="false">
      <c r="B5407" s="633" t="n">
        <v>5406</v>
      </c>
      <c r="C5407" s="0" t="n">
        <v>5162</v>
      </c>
      <c r="D5407" s="0" t="n">
        <v>5187</v>
      </c>
    </row>
    <row r="5408" customFormat="false" ht="13.8" hidden="false" customHeight="false" outlineLevel="0" collapsed="false">
      <c r="B5408" s="633" t="n">
        <v>5407</v>
      </c>
      <c r="C5408" s="0" t="n">
        <v>5163</v>
      </c>
      <c r="D5408" s="0" t="n">
        <v>5188</v>
      </c>
    </row>
    <row r="5409" customFormat="false" ht="13.8" hidden="false" customHeight="false" outlineLevel="0" collapsed="false">
      <c r="B5409" s="633" t="n">
        <v>5408</v>
      </c>
      <c r="C5409" s="0" t="n">
        <v>5164</v>
      </c>
      <c r="D5409" s="0" t="n">
        <v>5189</v>
      </c>
    </row>
    <row r="5410" customFormat="false" ht="13.8" hidden="false" customHeight="false" outlineLevel="0" collapsed="false">
      <c r="B5410" s="633" t="n">
        <v>5409</v>
      </c>
      <c r="C5410" s="0" t="n">
        <v>5165</v>
      </c>
      <c r="D5410" s="0" t="n">
        <v>5190</v>
      </c>
    </row>
    <row r="5411" customFormat="false" ht="13.8" hidden="false" customHeight="false" outlineLevel="0" collapsed="false">
      <c r="B5411" s="633" t="n">
        <v>5410</v>
      </c>
      <c r="C5411" s="0" t="n">
        <v>5166</v>
      </c>
      <c r="D5411" s="0" t="n">
        <v>5191</v>
      </c>
    </row>
    <row r="5412" customFormat="false" ht="13.8" hidden="false" customHeight="false" outlineLevel="0" collapsed="false">
      <c r="B5412" s="633" t="n">
        <v>5411</v>
      </c>
      <c r="C5412" s="0" t="n">
        <v>5167</v>
      </c>
      <c r="D5412" s="0" t="n">
        <v>5192</v>
      </c>
    </row>
    <row r="5413" customFormat="false" ht="13.8" hidden="false" customHeight="false" outlineLevel="0" collapsed="false">
      <c r="B5413" s="633" t="n">
        <v>5412</v>
      </c>
      <c r="C5413" s="0" t="n">
        <v>5168</v>
      </c>
      <c r="D5413" s="0" t="n">
        <v>5193</v>
      </c>
    </row>
    <row r="5414" customFormat="false" ht="13.8" hidden="false" customHeight="false" outlineLevel="0" collapsed="false">
      <c r="B5414" s="633" t="n">
        <v>5413</v>
      </c>
      <c r="C5414" s="0" t="n">
        <v>5169</v>
      </c>
      <c r="D5414" s="0" t="n">
        <v>5194</v>
      </c>
    </row>
    <row r="5415" customFormat="false" ht="13.8" hidden="false" customHeight="false" outlineLevel="0" collapsed="false">
      <c r="B5415" s="633" t="n">
        <v>5414</v>
      </c>
      <c r="C5415" s="0" t="n">
        <v>5170</v>
      </c>
      <c r="D5415" s="0" t="n">
        <v>5195</v>
      </c>
    </row>
    <row r="5416" customFormat="false" ht="13.8" hidden="false" customHeight="false" outlineLevel="0" collapsed="false">
      <c r="B5416" s="633" t="n">
        <v>5415</v>
      </c>
      <c r="C5416" s="0" t="n">
        <v>5171</v>
      </c>
      <c r="D5416" s="0" t="n">
        <v>5196</v>
      </c>
    </row>
    <row r="5417" customFormat="false" ht="13.8" hidden="false" customHeight="false" outlineLevel="0" collapsed="false">
      <c r="B5417" s="633" t="n">
        <v>5416</v>
      </c>
      <c r="C5417" s="0" t="n">
        <v>5172</v>
      </c>
      <c r="D5417" s="0" t="n">
        <v>5197</v>
      </c>
    </row>
    <row r="5418" customFormat="false" ht="13.8" hidden="false" customHeight="false" outlineLevel="0" collapsed="false">
      <c r="B5418" s="633" t="n">
        <v>5417</v>
      </c>
      <c r="C5418" s="0" t="n">
        <v>5173</v>
      </c>
      <c r="D5418" s="0" t="n">
        <v>5198</v>
      </c>
    </row>
    <row r="5419" customFormat="false" ht="13.8" hidden="false" customHeight="false" outlineLevel="0" collapsed="false">
      <c r="B5419" s="633" t="n">
        <v>5418</v>
      </c>
      <c r="C5419" s="0" t="n">
        <v>5174</v>
      </c>
      <c r="D5419" s="0" t="n">
        <v>5199</v>
      </c>
    </row>
    <row r="5420" customFormat="false" ht="13.8" hidden="false" customHeight="false" outlineLevel="0" collapsed="false">
      <c r="B5420" s="633" t="n">
        <v>5419</v>
      </c>
      <c r="C5420" s="0" t="n">
        <v>5175</v>
      </c>
      <c r="D5420" s="0" t="n">
        <v>5200</v>
      </c>
    </row>
    <row r="5421" customFormat="false" ht="13.8" hidden="false" customHeight="false" outlineLevel="0" collapsed="false">
      <c r="B5421" s="633" t="n">
        <v>5420</v>
      </c>
      <c r="C5421" s="0" t="n">
        <v>5176</v>
      </c>
      <c r="D5421" s="0" t="n">
        <v>5201</v>
      </c>
    </row>
    <row r="5422" customFormat="false" ht="13.8" hidden="false" customHeight="false" outlineLevel="0" collapsed="false">
      <c r="B5422" s="633" t="n">
        <v>5421</v>
      </c>
      <c r="C5422" s="0" t="n">
        <v>5177</v>
      </c>
      <c r="D5422" s="0" t="n">
        <v>5202</v>
      </c>
    </row>
    <row r="5423" customFormat="false" ht="13.8" hidden="false" customHeight="false" outlineLevel="0" collapsed="false">
      <c r="B5423" s="633" t="n">
        <v>5422</v>
      </c>
      <c r="C5423" s="0" t="n">
        <v>5178</v>
      </c>
      <c r="D5423" s="0" t="n">
        <v>5203</v>
      </c>
    </row>
    <row r="5424" customFormat="false" ht="13.8" hidden="false" customHeight="false" outlineLevel="0" collapsed="false">
      <c r="B5424" s="633" t="n">
        <v>5423</v>
      </c>
      <c r="C5424" s="0" t="n">
        <v>5179</v>
      </c>
      <c r="D5424" s="0" t="n">
        <v>5204</v>
      </c>
    </row>
    <row r="5425" customFormat="false" ht="13.8" hidden="false" customHeight="false" outlineLevel="0" collapsed="false">
      <c r="B5425" s="633" t="n">
        <v>5424</v>
      </c>
      <c r="C5425" s="0" t="n">
        <v>5180</v>
      </c>
      <c r="D5425" s="0" t="n">
        <v>5205</v>
      </c>
    </row>
    <row r="5426" customFormat="false" ht="13.8" hidden="false" customHeight="false" outlineLevel="0" collapsed="false">
      <c r="B5426" s="633" t="n">
        <v>5425</v>
      </c>
      <c r="C5426" s="0" t="n">
        <v>5181</v>
      </c>
      <c r="D5426" s="0" t="n">
        <v>5206</v>
      </c>
    </row>
    <row r="5427" customFormat="false" ht="13.8" hidden="false" customHeight="false" outlineLevel="0" collapsed="false">
      <c r="B5427" s="633" t="n">
        <v>5426</v>
      </c>
      <c r="C5427" s="0" t="n">
        <v>5182</v>
      </c>
      <c r="D5427" s="0" t="n">
        <v>5207</v>
      </c>
    </row>
    <row r="5428" customFormat="false" ht="13.8" hidden="false" customHeight="false" outlineLevel="0" collapsed="false">
      <c r="B5428" s="633" t="n">
        <v>5427</v>
      </c>
      <c r="C5428" s="0" t="n">
        <v>5183</v>
      </c>
      <c r="D5428" s="0" t="n">
        <v>5208</v>
      </c>
    </row>
    <row r="5429" customFormat="false" ht="13.8" hidden="false" customHeight="false" outlineLevel="0" collapsed="false">
      <c r="B5429" s="633" t="n">
        <v>5428</v>
      </c>
      <c r="C5429" s="0" t="n">
        <v>5184</v>
      </c>
      <c r="D5429" s="0" t="n">
        <v>5209</v>
      </c>
    </row>
    <row r="5430" customFormat="false" ht="13.8" hidden="false" customHeight="false" outlineLevel="0" collapsed="false">
      <c r="B5430" s="633" t="n">
        <v>5429</v>
      </c>
      <c r="C5430" s="0" t="n">
        <v>5185</v>
      </c>
      <c r="D5430" s="0" t="n">
        <v>5210</v>
      </c>
    </row>
    <row r="5431" customFormat="false" ht="13.8" hidden="false" customHeight="false" outlineLevel="0" collapsed="false">
      <c r="B5431" s="633" t="n">
        <v>5430</v>
      </c>
      <c r="C5431" s="0" t="n">
        <v>5186</v>
      </c>
      <c r="D5431" s="0" t="n">
        <v>5211</v>
      </c>
    </row>
    <row r="5432" customFormat="false" ht="13.8" hidden="false" customHeight="false" outlineLevel="0" collapsed="false">
      <c r="B5432" s="633" t="n">
        <v>5431</v>
      </c>
      <c r="C5432" s="0" t="n">
        <v>5187</v>
      </c>
      <c r="D5432" s="0" t="n">
        <v>5212</v>
      </c>
    </row>
    <row r="5433" customFormat="false" ht="13.8" hidden="false" customHeight="false" outlineLevel="0" collapsed="false">
      <c r="B5433" s="633" t="n">
        <v>5432</v>
      </c>
      <c r="C5433" s="0" t="n">
        <v>5188</v>
      </c>
      <c r="D5433" s="0" t="n">
        <v>5213</v>
      </c>
    </row>
    <row r="5434" customFormat="false" ht="13.8" hidden="false" customHeight="false" outlineLevel="0" collapsed="false">
      <c r="B5434" s="633" t="n">
        <v>5433</v>
      </c>
      <c r="C5434" s="0" t="n">
        <v>5189</v>
      </c>
      <c r="D5434" s="0" t="n">
        <v>5214</v>
      </c>
    </row>
    <row r="5435" customFormat="false" ht="13.8" hidden="false" customHeight="false" outlineLevel="0" collapsed="false">
      <c r="B5435" s="633" t="n">
        <v>5434</v>
      </c>
      <c r="C5435" s="0" t="n">
        <v>5190</v>
      </c>
      <c r="D5435" s="0" t="n">
        <v>5215</v>
      </c>
    </row>
    <row r="5436" customFormat="false" ht="13.8" hidden="false" customHeight="false" outlineLevel="0" collapsed="false">
      <c r="B5436" s="633" t="n">
        <v>5435</v>
      </c>
      <c r="C5436" s="0" t="n">
        <v>5191</v>
      </c>
      <c r="D5436" s="0" t="n">
        <v>5216</v>
      </c>
    </row>
    <row r="5437" customFormat="false" ht="13.8" hidden="false" customHeight="false" outlineLevel="0" collapsed="false">
      <c r="B5437" s="633" t="n">
        <v>5436</v>
      </c>
      <c r="C5437" s="0" t="n">
        <v>5192</v>
      </c>
      <c r="D5437" s="0" t="n">
        <v>5217</v>
      </c>
    </row>
    <row r="5438" customFormat="false" ht="13.8" hidden="false" customHeight="false" outlineLevel="0" collapsed="false">
      <c r="B5438" s="633" t="n">
        <v>5437</v>
      </c>
      <c r="C5438" s="0" t="n">
        <v>5193</v>
      </c>
      <c r="D5438" s="0" t="n">
        <v>5218</v>
      </c>
    </row>
    <row r="5439" customFormat="false" ht="13.8" hidden="false" customHeight="false" outlineLevel="0" collapsed="false">
      <c r="B5439" s="633" t="n">
        <v>5438</v>
      </c>
      <c r="C5439" s="0" t="n">
        <v>5194</v>
      </c>
      <c r="D5439" s="0" t="n">
        <v>5219</v>
      </c>
    </row>
    <row r="5440" customFormat="false" ht="13.8" hidden="false" customHeight="false" outlineLevel="0" collapsed="false">
      <c r="B5440" s="633" t="n">
        <v>5439</v>
      </c>
      <c r="C5440" s="0" t="n">
        <v>5195</v>
      </c>
      <c r="D5440" s="0" t="n">
        <v>5220</v>
      </c>
    </row>
    <row r="5441" customFormat="false" ht="13.8" hidden="false" customHeight="false" outlineLevel="0" collapsed="false">
      <c r="B5441" s="633" t="n">
        <v>5440</v>
      </c>
      <c r="C5441" s="0" t="n">
        <v>5196</v>
      </c>
      <c r="D5441" s="0" t="n">
        <v>5221</v>
      </c>
    </row>
    <row r="5442" customFormat="false" ht="13.8" hidden="false" customHeight="false" outlineLevel="0" collapsed="false">
      <c r="B5442" s="633" t="n">
        <v>5441</v>
      </c>
      <c r="C5442" s="0" t="n">
        <v>5197</v>
      </c>
      <c r="D5442" s="0" t="n">
        <v>5222</v>
      </c>
    </row>
    <row r="5443" customFormat="false" ht="13.8" hidden="false" customHeight="false" outlineLevel="0" collapsed="false">
      <c r="B5443" s="633" t="n">
        <v>5442</v>
      </c>
      <c r="C5443" s="0" t="n">
        <v>5198</v>
      </c>
      <c r="D5443" s="0" t="n">
        <v>5223</v>
      </c>
    </row>
    <row r="5444" customFormat="false" ht="13.8" hidden="false" customHeight="false" outlineLevel="0" collapsed="false">
      <c r="B5444" s="633" t="n">
        <v>5443</v>
      </c>
      <c r="C5444" s="0" t="n">
        <v>5199</v>
      </c>
      <c r="D5444" s="0" t="n">
        <v>5224</v>
      </c>
    </row>
    <row r="5445" customFormat="false" ht="13.8" hidden="false" customHeight="false" outlineLevel="0" collapsed="false">
      <c r="B5445" s="633" t="n">
        <v>5444</v>
      </c>
      <c r="C5445" s="0" t="n">
        <v>5200</v>
      </c>
      <c r="D5445" s="0" t="n">
        <v>5225</v>
      </c>
    </row>
    <row r="5446" customFormat="false" ht="13.8" hidden="false" customHeight="false" outlineLevel="0" collapsed="false">
      <c r="B5446" s="633" t="n">
        <v>5445</v>
      </c>
      <c r="C5446" s="0" t="n">
        <v>5201</v>
      </c>
      <c r="D5446" s="0" t="n">
        <v>5226</v>
      </c>
    </row>
    <row r="5447" customFormat="false" ht="13.8" hidden="false" customHeight="false" outlineLevel="0" collapsed="false">
      <c r="B5447" s="633" t="n">
        <v>5446</v>
      </c>
      <c r="C5447" s="0" t="n">
        <v>5202</v>
      </c>
      <c r="D5447" s="0" t="n">
        <v>5227</v>
      </c>
    </row>
    <row r="5448" customFormat="false" ht="13.8" hidden="false" customHeight="false" outlineLevel="0" collapsed="false">
      <c r="B5448" s="633" t="n">
        <v>5447</v>
      </c>
      <c r="C5448" s="0" t="n">
        <v>5203</v>
      </c>
      <c r="D5448" s="0" t="n">
        <v>5228</v>
      </c>
    </row>
    <row r="5449" customFormat="false" ht="13.8" hidden="false" customHeight="false" outlineLevel="0" collapsed="false">
      <c r="B5449" s="633" t="n">
        <v>5448</v>
      </c>
      <c r="C5449" s="0" t="n">
        <v>5204</v>
      </c>
      <c r="D5449" s="0" t="n">
        <v>5229</v>
      </c>
    </row>
    <row r="5450" customFormat="false" ht="13.8" hidden="false" customHeight="false" outlineLevel="0" collapsed="false">
      <c r="B5450" s="633" t="n">
        <v>5449</v>
      </c>
      <c r="C5450" s="0" t="n">
        <v>5205</v>
      </c>
      <c r="D5450" s="0" t="n">
        <v>5230</v>
      </c>
    </row>
    <row r="5451" customFormat="false" ht="13.8" hidden="false" customHeight="false" outlineLevel="0" collapsed="false">
      <c r="B5451" s="633" t="n">
        <v>5450</v>
      </c>
      <c r="C5451" s="0" t="n">
        <v>5206</v>
      </c>
      <c r="D5451" s="0" t="n">
        <v>5231</v>
      </c>
    </row>
    <row r="5452" customFormat="false" ht="13.8" hidden="false" customHeight="false" outlineLevel="0" collapsed="false">
      <c r="B5452" s="633" t="n">
        <v>5451</v>
      </c>
      <c r="C5452" s="0" t="n">
        <v>5207</v>
      </c>
      <c r="D5452" s="0" t="n">
        <v>5232</v>
      </c>
    </row>
    <row r="5453" customFormat="false" ht="13.8" hidden="false" customHeight="false" outlineLevel="0" collapsed="false">
      <c r="B5453" s="633" t="n">
        <v>5452</v>
      </c>
      <c r="C5453" s="0" t="n">
        <v>5208</v>
      </c>
      <c r="D5453" s="0" t="n">
        <v>5233</v>
      </c>
    </row>
    <row r="5454" customFormat="false" ht="13.8" hidden="false" customHeight="false" outlineLevel="0" collapsed="false">
      <c r="B5454" s="633" t="n">
        <v>5453</v>
      </c>
      <c r="C5454" s="0" t="n">
        <v>5209</v>
      </c>
      <c r="D5454" s="0" t="n">
        <v>5234</v>
      </c>
    </row>
    <row r="5455" customFormat="false" ht="13.8" hidden="false" customHeight="false" outlineLevel="0" collapsed="false">
      <c r="B5455" s="633" t="n">
        <v>5454</v>
      </c>
      <c r="C5455" s="0" t="n">
        <v>5210</v>
      </c>
      <c r="D5455" s="0" t="n">
        <v>5235</v>
      </c>
    </row>
    <row r="5456" customFormat="false" ht="13.8" hidden="false" customHeight="false" outlineLevel="0" collapsed="false">
      <c r="B5456" s="633" t="n">
        <v>5455</v>
      </c>
      <c r="C5456" s="0" t="n">
        <v>5211</v>
      </c>
      <c r="D5456" s="0" t="n">
        <v>5236</v>
      </c>
    </row>
    <row r="5457" customFormat="false" ht="13.8" hidden="false" customHeight="false" outlineLevel="0" collapsed="false">
      <c r="B5457" s="633" t="n">
        <v>5456</v>
      </c>
      <c r="C5457" s="0" t="n">
        <v>5212</v>
      </c>
      <c r="D5457" s="0" t="n">
        <v>5237</v>
      </c>
    </row>
    <row r="5458" customFormat="false" ht="13.8" hidden="false" customHeight="false" outlineLevel="0" collapsed="false">
      <c r="B5458" s="633" t="n">
        <v>5457</v>
      </c>
      <c r="C5458" s="0" t="n">
        <v>5213</v>
      </c>
      <c r="D5458" s="0" t="n">
        <v>5238</v>
      </c>
    </row>
    <row r="5459" customFormat="false" ht="13.8" hidden="false" customHeight="false" outlineLevel="0" collapsed="false">
      <c r="B5459" s="633" t="n">
        <v>5458</v>
      </c>
      <c r="C5459" s="0" t="n">
        <v>5214</v>
      </c>
      <c r="D5459" s="0" t="n">
        <v>5239</v>
      </c>
    </row>
    <row r="5460" customFormat="false" ht="13.8" hidden="false" customHeight="false" outlineLevel="0" collapsed="false">
      <c r="B5460" s="633" t="n">
        <v>5459</v>
      </c>
      <c r="C5460" s="0" t="n">
        <v>5215</v>
      </c>
      <c r="D5460" s="0" t="n">
        <v>5240</v>
      </c>
    </row>
    <row r="5461" customFormat="false" ht="13.8" hidden="false" customHeight="false" outlineLevel="0" collapsed="false">
      <c r="B5461" s="633" t="n">
        <v>5460</v>
      </c>
      <c r="C5461" s="0" t="n">
        <v>5216</v>
      </c>
      <c r="D5461" s="0" t="n">
        <v>5241</v>
      </c>
    </row>
    <row r="5462" customFormat="false" ht="13.8" hidden="false" customHeight="false" outlineLevel="0" collapsed="false">
      <c r="B5462" s="633" t="n">
        <v>5461</v>
      </c>
      <c r="C5462" s="0" t="n">
        <v>5217</v>
      </c>
      <c r="D5462" s="0" t="n">
        <v>5242</v>
      </c>
    </row>
    <row r="5463" customFormat="false" ht="13.8" hidden="false" customHeight="false" outlineLevel="0" collapsed="false">
      <c r="B5463" s="633" t="n">
        <v>5462</v>
      </c>
      <c r="C5463" s="0" t="n">
        <v>5218</v>
      </c>
      <c r="D5463" s="0" t="n">
        <v>5243</v>
      </c>
    </row>
    <row r="5464" customFormat="false" ht="13.8" hidden="false" customHeight="false" outlineLevel="0" collapsed="false">
      <c r="B5464" s="633" t="n">
        <v>5463</v>
      </c>
      <c r="C5464" s="0" t="n">
        <v>5219</v>
      </c>
      <c r="D5464" s="0" t="n">
        <v>5244</v>
      </c>
    </row>
    <row r="5465" customFormat="false" ht="13.8" hidden="false" customHeight="false" outlineLevel="0" collapsed="false">
      <c r="B5465" s="633" t="n">
        <v>5464</v>
      </c>
      <c r="C5465" s="0" t="n">
        <v>5220</v>
      </c>
      <c r="D5465" s="0" t="n">
        <v>5245</v>
      </c>
    </row>
    <row r="5466" customFormat="false" ht="13.8" hidden="false" customHeight="false" outlineLevel="0" collapsed="false">
      <c r="B5466" s="633" t="n">
        <v>5465</v>
      </c>
      <c r="C5466" s="0" t="n">
        <v>5221</v>
      </c>
      <c r="D5466" s="0" t="n">
        <v>5246</v>
      </c>
    </row>
    <row r="5467" customFormat="false" ht="13.8" hidden="false" customHeight="false" outlineLevel="0" collapsed="false">
      <c r="B5467" s="633" t="n">
        <v>5466</v>
      </c>
      <c r="C5467" s="0" t="n">
        <v>5222</v>
      </c>
      <c r="D5467" s="0" t="n">
        <v>5247</v>
      </c>
    </row>
    <row r="5468" customFormat="false" ht="13.8" hidden="false" customHeight="false" outlineLevel="0" collapsed="false">
      <c r="B5468" s="633" t="n">
        <v>5467</v>
      </c>
      <c r="C5468" s="0" t="n">
        <v>5223</v>
      </c>
      <c r="D5468" s="0" t="n">
        <v>5248</v>
      </c>
    </row>
    <row r="5469" customFormat="false" ht="13.8" hidden="false" customHeight="false" outlineLevel="0" collapsed="false">
      <c r="B5469" s="633" t="n">
        <v>5468</v>
      </c>
      <c r="C5469" s="0" t="n">
        <v>5224</v>
      </c>
      <c r="D5469" s="0" t="n">
        <v>5249</v>
      </c>
    </row>
    <row r="5470" customFormat="false" ht="13.8" hidden="false" customHeight="false" outlineLevel="0" collapsed="false">
      <c r="B5470" s="633" t="n">
        <v>5469</v>
      </c>
      <c r="C5470" s="0" t="n">
        <v>5225</v>
      </c>
      <c r="D5470" s="0" t="n">
        <v>5250</v>
      </c>
    </row>
    <row r="5471" customFormat="false" ht="13.8" hidden="false" customHeight="false" outlineLevel="0" collapsed="false">
      <c r="B5471" s="633" t="n">
        <v>5470</v>
      </c>
      <c r="C5471" s="0" t="n">
        <v>5226</v>
      </c>
      <c r="D5471" s="0" t="n">
        <v>5251</v>
      </c>
    </row>
    <row r="5472" customFormat="false" ht="13.8" hidden="false" customHeight="false" outlineLevel="0" collapsed="false">
      <c r="B5472" s="633" t="n">
        <v>5471</v>
      </c>
      <c r="C5472" s="0" t="n">
        <v>5227</v>
      </c>
      <c r="D5472" s="0" t="n">
        <v>5252</v>
      </c>
    </row>
    <row r="5473" customFormat="false" ht="13.8" hidden="false" customHeight="false" outlineLevel="0" collapsed="false">
      <c r="B5473" s="633" t="n">
        <v>5472</v>
      </c>
      <c r="C5473" s="0" t="n">
        <v>5228</v>
      </c>
      <c r="D5473" s="0" t="n">
        <v>5253</v>
      </c>
    </row>
    <row r="5474" customFormat="false" ht="13.8" hidden="false" customHeight="false" outlineLevel="0" collapsed="false">
      <c r="B5474" s="633" t="n">
        <v>5473</v>
      </c>
      <c r="C5474" s="0" t="n">
        <v>5229</v>
      </c>
      <c r="D5474" s="0" t="n">
        <v>5254</v>
      </c>
    </row>
    <row r="5475" customFormat="false" ht="13.8" hidden="false" customHeight="false" outlineLevel="0" collapsed="false">
      <c r="B5475" s="633" t="n">
        <v>5474</v>
      </c>
      <c r="C5475" s="0" t="n">
        <v>5230</v>
      </c>
      <c r="D5475" s="0" t="n">
        <v>5255</v>
      </c>
    </row>
    <row r="5476" customFormat="false" ht="13.8" hidden="false" customHeight="false" outlineLevel="0" collapsed="false">
      <c r="B5476" s="633" t="n">
        <v>5475</v>
      </c>
      <c r="C5476" s="0" t="n">
        <v>5231</v>
      </c>
      <c r="D5476" s="0" t="n">
        <v>5256</v>
      </c>
    </row>
    <row r="5477" customFormat="false" ht="13.8" hidden="false" customHeight="false" outlineLevel="0" collapsed="false">
      <c r="B5477" s="633" t="n">
        <v>5476</v>
      </c>
      <c r="C5477" s="0" t="n">
        <v>5232</v>
      </c>
      <c r="D5477" s="0" t="n">
        <v>5257</v>
      </c>
    </row>
    <row r="5478" customFormat="false" ht="13.8" hidden="false" customHeight="false" outlineLevel="0" collapsed="false">
      <c r="B5478" s="633" t="n">
        <v>5477</v>
      </c>
      <c r="C5478" s="0" t="n">
        <v>5233</v>
      </c>
      <c r="D5478" s="0" t="n">
        <v>5258</v>
      </c>
    </row>
    <row r="5479" customFormat="false" ht="13.8" hidden="false" customHeight="false" outlineLevel="0" collapsed="false">
      <c r="B5479" s="633" t="n">
        <v>5478</v>
      </c>
      <c r="C5479" s="0" t="n">
        <v>5234</v>
      </c>
      <c r="D5479" s="0" t="n">
        <v>5259</v>
      </c>
    </row>
    <row r="5480" customFormat="false" ht="13.8" hidden="false" customHeight="false" outlineLevel="0" collapsed="false">
      <c r="B5480" s="633" t="n">
        <v>5479</v>
      </c>
      <c r="C5480" s="0" t="n">
        <v>5235</v>
      </c>
      <c r="D5480" s="0" t="n">
        <v>5260</v>
      </c>
    </row>
    <row r="5481" customFormat="false" ht="13.8" hidden="false" customHeight="false" outlineLevel="0" collapsed="false">
      <c r="B5481" s="633" t="n">
        <v>5480</v>
      </c>
      <c r="C5481" s="0" t="n">
        <v>5236</v>
      </c>
      <c r="D5481" s="0" t="n">
        <v>5261</v>
      </c>
    </row>
    <row r="5482" customFormat="false" ht="13.8" hidden="false" customHeight="false" outlineLevel="0" collapsed="false">
      <c r="B5482" s="633" t="n">
        <v>5481</v>
      </c>
      <c r="C5482" s="0" t="n">
        <v>5237</v>
      </c>
      <c r="D5482" s="0" t="n">
        <v>5262</v>
      </c>
    </row>
    <row r="5483" customFormat="false" ht="13.8" hidden="false" customHeight="false" outlineLevel="0" collapsed="false">
      <c r="B5483" s="633" t="n">
        <v>5482</v>
      </c>
      <c r="C5483" s="0" t="n">
        <v>5238</v>
      </c>
      <c r="D5483" s="0" t="n">
        <v>5263</v>
      </c>
    </row>
    <row r="5484" customFormat="false" ht="13.8" hidden="false" customHeight="false" outlineLevel="0" collapsed="false">
      <c r="B5484" s="633" t="n">
        <v>5483</v>
      </c>
      <c r="C5484" s="0" t="n">
        <v>5239</v>
      </c>
      <c r="D5484" s="0" t="n">
        <v>5264</v>
      </c>
    </row>
    <row r="5485" customFormat="false" ht="13.8" hidden="false" customHeight="false" outlineLevel="0" collapsed="false">
      <c r="B5485" s="633" t="n">
        <v>5484</v>
      </c>
      <c r="C5485" s="0" t="n">
        <v>5240</v>
      </c>
      <c r="D5485" s="0" t="n">
        <v>5265</v>
      </c>
    </row>
    <row r="5486" customFormat="false" ht="13.8" hidden="false" customHeight="false" outlineLevel="0" collapsed="false">
      <c r="B5486" s="633" t="n">
        <v>5485</v>
      </c>
      <c r="C5486" s="0" t="n">
        <v>5241</v>
      </c>
      <c r="D5486" s="0" t="n">
        <v>5266</v>
      </c>
    </row>
    <row r="5487" customFormat="false" ht="13.8" hidden="false" customHeight="false" outlineLevel="0" collapsed="false">
      <c r="B5487" s="633" t="n">
        <v>5486</v>
      </c>
      <c r="C5487" s="0" t="n">
        <v>5242</v>
      </c>
      <c r="D5487" s="0" t="n">
        <v>5267</v>
      </c>
    </row>
    <row r="5488" customFormat="false" ht="13.8" hidden="false" customHeight="false" outlineLevel="0" collapsed="false">
      <c r="B5488" s="633" t="n">
        <v>5487</v>
      </c>
      <c r="C5488" s="0" t="n">
        <v>5243</v>
      </c>
      <c r="D5488" s="0" t="n">
        <v>5268</v>
      </c>
    </row>
    <row r="5489" customFormat="false" ht="13.8" hidden="false" customHeight="false" outlineLevel="0" collapsed="false">
      <c r="B5489" s="633" t="n">
        <v>5488</v>
      </c>
      <c r="C5489" s="0" t="n">
        <v>5244</v>
      </c>
      <c r="D5489" s="0" t="n">
        <v>5269</v>
      </c>
    </row>
    <row r="5490" customFormat="false" ht="13.8" hidden="false" customHeight="false" outlineLevel="0" collapsed="false">
      <c r="B5490" s="633" t="n">
        <v>5489</v>
      </c>
      <c r="C5490" s="0" t="n">
        <v>5245</v>
      </c>
      <c r="D5490" s="0" t="n">
        <v>5270</v>
      </c>
    </row>
    <row r="5491" customFormat="false" ht="13.8" hidden="false" customHeight="false" outlineLevel="0" collapsed="false">
      <c r="B5491" s="633" t="n">
        <v>5490</v>
      </c>
      <c r="C5491" s="0" t="n">
        <v>5246</v>
      </c>
      <c r="D5491" s="0" t="n">
        <v>5271</v>
      </c>
    </row>
    <row r="5492" customFormat="false" ht="13.8" hidden="false" customHeight="false" outlineLevel="0" collapsed="false">
      <c r="B5492" s="633" t="n">
        <v>5491</v>
      </c>
      <c r="C5492" s="0" t="n">
        <v>5247</v>
      </c>
      <c r="D5492" s="0" t="n">
        <v>5272</v>
      </c>
    </row>
    <row r="5493" customFormat="false" ht="13.8" hidden="false" customHeight="false" outlineLevel="0" collapsed="false">
      <c r="B5493" s="633" t="n">
        <v>5492</v>
      </c>
      <c r="C5493" s="0" t="n">
        <v>5248</v>
      </c>
      <c r="D5493" s="0" t="n">
        <v>5273</v>
      </c>
    </row>
    <row r="5494" customFormat="false" ht="13.8" hidden="false" customHeight="false" outlineLevel="0" collapsed="false">
      <c r="B5494" s="633" t="n">
        <v>5493</v>
      </c>
      <c r="C5494" s="0" t="n">
        <v>5249</v>
      </c>
      <c r="D5494" s="0" t="n">
        <v>5274</v>
      </c>
    </row>
    <row r="5495" customFormat="false" ht="13.8" hidden="false" customHeight="false" outlineLevel="0" collapsed="false">
      <c r="B5495" s="633" t="n">
        <v>5494</v>
      </c>
      <c r="C5495" s="0" t="n">
        <v>5250</v>
      </c>
      <c r="D5495" s="0" t="n">
        <v>5275</v>
      </c>
    </row>
    <row r="5496" customFormat="false" ht="13.8" hidden="false" customHeight="false" outlineLevel="0" collapsed="false">
      <c r="B5496" s="633" t="n">
        <v>5495</v>
      </c>
      <c r="C5496" s="0" t="n">
        <v>5251</v>
      </c>
      <c r="D5496" s="0" t="n">
        <v>5276</v>
      </c>
    </row>
    <row r="5497" customFormat="false" ht="13.8" hidden="false" customHeight="false" outlineLevel="0" collapsed="false">
      <c r="B5497" s="633" t="n">
        <v>5496</v>
      </c>
      <c r="C5497" s="0" t="n">
        <v>5252</v>
      </c>
      <c r="D5497" s="0" t="n">
        <v>5277</v>
      </c>
    </row>
    <row r="5498" customFormat="false" ht="13.8" hidden="false" customHeight="false" outlineLevel="0" collapsed="false">
      <c r="B5498" s="633" t="n">
        <v>5497</v>
      </c>
      <c r="C5498" s="0" t="n">
        <v>5253</v>
      </c>
      <c r="D5498" s="0" t="n">
        <v>5278</v>
      </c>
    </row>
    <row r="5499" customFormat="false" ht="13.8" hidden="false" customHeight="false" outlineLevel="0" collapsed="false">
      <c r="B5499" s="633" t="n">
        <v>5498</v>
      </c>
      <c r="C5499" s="0" t="n">
        <v>5254</v>
      </c>
      <c r="D5499" s="0" t="n">
        <v>5279</v>
      </c>
    </row>
    <row r="5500" customFormat="false" ht="13.8" hidden="false" customHeight="false" outlineLevel="0" collapsed="false">
      <c r="B5500" s="633" t="n">
        <v>5499</v>
      </c>
      <c r="C5500" s="0" t="n">
        <v>5255</v>
      </c>
      <c r="D5500" s="0" t="n">
        <v>5280</v>
      </c>
    </row>
    <row r="5501" customFormat="false" ht="13.8" hidden="false" customHeight="false" outlineLevel="0" collapsed="false">
      <c r="B5501" s="633" t="n">
        <v>5500</v>
      </c>
      <c r="C5501" s="0" t="n">
        <v>5256</v>
      </c>
      <c r="D5501" s="0" t="n">
        <v>5281</v>
      </c>
    </row>
    <row r="5502" customFormat="false" ht="13.8" hidden="false" customHeight="false" outlineLevel="0" collapsed="false">
      <c r="B5502" s="633" t="n">
        <v>5501</v>
      </c>
      <c r="C5502" s="0" t="n">
        <v>5257</v>
      </c>
      <c r="D5502" s="0" t="n">
        <v>5282</v>
      </c>
    </row>
    <row r="5503" customFormat="false" ht="13.8" hidden="false" customHeight="false" outlineLevel="0" collapsed="false">
      <c r="B5503" s="633" t="n">
        <v>5502</v>
      </c>
      <c r="C5503" s="0" t="n">
        <v>5258</v>
      </c>
      <c r="D5503" s="0" t="n">
        <v>5283</v>
      </c>
    </row>
    <row r="5504" customFormat="false" ht="13.8" hidden="false" customHeight="false" outlineLevel="0" collapsed="false">
      <c r="B5504" s="633" t="n">
        <v>5503</v>
      </c>
      <c r="C5504" s="0" t="n">
        <v>5259</v>
      </c>
      <c r="D5504" s="0" t="n">
        <v>5284</v>
      </c>
    </row>
    <row r="5505" customFormat="false" ht="13.8" hidden="false" customHeight="false" outlineLevel="0" collapsed="false">
      <c r="B5505" s="633" t="n">
        <v>5504</v>
      </c>
      <c r="C5505" s="0" t="n">
        <v>5260</v>
      </c>
      <c r="D5505" s="0" t="n">
        <v>5285</v>
      </c>
    </row>
    <row r="5506" customFormat="false" ht="13.8" hidden="false" customHeight="false" outlineLevel="0" collapsed="false">
      <c r="B5506" s="633" t="n">
        <v>5505</v>
      </c>
      <c r="C5506" s="0" t="n">
        <v>5261</v>
      </c>
      <c r="D5506" s="0" t="n">
        <v>5286</v>
      </c>
    </row>
    <row r="5507" customFormat="false" ht="13.8" hidden="false" customHeight="false" outlineLevel="0" collapsed="false">
      <c r="B5507" s="633" t="n">
        <v>5506</v>
      </c>
      <c r="C5507" s="0" t="n">
        <v>5262</v>
      </c>
      <c r="D5507" s="0" t="n">
        <v>5287</v>
      </c>
    </row>
    <row r="5508" customFormat="false" ht="13.8" hidden="false" customHeight="false" outlineLevel="0" collapsed="false">
      <c r="B5508" s="633" t="n">
        <v>5507</v>
      </c>
      <c r="C5508" s="0" t="n">
        <v>5263</v>
      </c>
      <c r="D5508" s="0" t="n">
        <v>5288</v>
      </c>
    </row>
    <row r="5509" customFormat="false" ht="13.8" hidden="false" customHeight="false" outlineLevel="0" collapsed="false">
      <c r="B5509" s="633" t="n">
        <v>5508</v>
      </c>
      <c r="C5509" s="0" t="n">
        <v>5264</v>
      </c>
      <c r="D5509" s="0" t="n">
        <v>5289</v>
      </c>
    </row>
    <row r="5510" customFormat="false" ht="13.8" hidden="false" customHeight="false" outlineLevel="0" collapsed="false">
      <c r="B5510" s="633" t="n">
        <v>5509</v>
      </c>
      <c r="C5510" s="0" t="n">
        <v>5265</v>
      </c>
      <c r="D5510" s="0" t="n">
        <v>5290</v>
      </c>
    </row>
    <row r="5511" customFormat="false" ht="13.8" hidden="false" customHeight="false" outlineLevel="0" collapsed="false">
      <c r="B5511" s="633" t="n">
        <v>5510</v>
      </c>
      <c r="C5511" s="0" t="n">
        <v>5266</v>
      </c>
      <c r="D5511" s="0" t="n">
        <v>5291</v>
      </c>
    </row>
    <row r="5512" customFormat="false" ht="13.8" hidden="false" customHeight="false" outlineLevel="0" collapsed="false">
      <c r="B5512" s="633" t="n">
        <v>5511</v>
      </c>
      <c r="C5512" s="0" t="n">
        <v>5267</v>
      </c>
      <c r="D5512" s="0" t="n">
        <v>5292</v>
      </c>
    </row>
    <row r="5513" customFormat="false" ht="13.8" hidden="false" customHeight="false" outlineLevel="0" collapsed="false">
      <c r="B5513" s="633" t="n">
        <v>5512</v>
      </c>
      <c r="C5513" s="0" t="n">
        <v>5268</v>
      </c>
      <c r="D5513" s="0" t="n">
        <v>5293</v>
      </c>
    </row>
    <row r="5514" customFormat="false" ht="13.8" hidden="false" customHeight="false" outlineLevel="0" collapsed="false">
      <c r="B5514" s="633" t="n">
        <v>5513</v>
      </c>
      <c r="C5514" s="0" t="n">
        <v>5269</v>
      </c>
      <c r="D5514" s="0" t="n">
        <v>5294</v>
      </c>
    </row>
    <row r="5515" customFormat="false" ht="13.8" hidden="false" customHeight="false" outlineLevel="0" collapsed="false">
      <c r="B5515" s="633" t="n">
        <v>5514</v>
      </c>
      <c r="C5515" s="0" t="n">
        <v>5270</v>
      </c>
      <c r="D5515" s="0" t="n">
        <v>5295</v>
      </c>
    </row>
    <row r="5516" customFormat="false" ht="13.8" hidden="false" customHeight="false" outlineLevel="0" collapsed="false">
      <c r="B5516" s="633" t="n">
        <v>5515</v>
      </c>
      <c r="C5516" s="0" t="n">
        <v>5271</v>
      </c>
      <c r="D5516" s="0" t="n">
        <v>5296</v>
      </c>
    </row>
    <row r="5517" customFormat="false" ht="13.8" hidden="false" customHeight="false" outlineLevel="0" collapsed="false">
      <c r="B5517" s="633" t="n">
        <v>5516</v>
      </c>
      <c r="C5517" s="0" t="n">
        <v>5272</v>
      </c>
      <c r="D5517" s="0" t="n">
        <v>5297</v>
      </c>
    </row>
    <row r="5518" customFormat="false" ht="13.8" hidden="false" customHeight="false" outlineLevel="0" collapsed="false">
      <c r="B5518" s="633" t="n">
        <v>5517</v>
      </c>
      <c r="C5518" s="0" t="n">
        <v>5273</v>
      </c>
      <c r="D5518" s="0" t="n">
        <v>5298</v>
      </c>
    </row>
    <row r="5519" customFormat="false" ht="13.8" hidden="false" customHeight="false" outlineLevel="0" collapsed="false">
      <c r="B5519" s="633" t="n">
        <v>5518</v>
      </c>
      <c r="C5519" s="0" t="n">
        <v>5274</v>
      </c>
      <c r="D5519" s="0" t="n">
        <v>5299</v>
      </c>
    </row>
    <row r="5520" customFormat="false" ht="13.8" hidden="false" customHeight="false" outlineLevel="0" collapsed="false">
      <c r="B5520" s="633" t="n">
        <v>5519</v>
      </c>
      <c r="C5520" s="0" t="n">
        <v>5275</v>
      </c>
      <c r="D5520" s="0" t="n">
        <v>5300</v>
      </c>
    </row>
    <row r="5521" customFormat="false" ht="13.8" hidden="false" customHeight="false" outlineLevel="0" collapsed="false">
      <c r="B5521" s="633" t="n">
        <v>5520</v>
      </c>
      <c r="C5521" s="0" t="n">
        <v>5276</v>
      </c>
      <c r="D5521" s="0" t="n">
        <v>5301</v>
      </c>
    </row>
    <row r="5522" customFormat="false" ht="13.8" hidden="false" customHeight="false" outlineLevel="0" collapsed="false">
      <c r="B5522" s="633" t="n">
        <v>5521</v>
      </c>
      <c r="C5522" s="0" t="n">
        <v>5277</v>
      </c>
      <c r="D5522" s="0" t="n">
        <v>5302</v>
      </c>
    </row>
    <row r="5523" customFormat="false" ht="13.8" hidden="false" customHeight="false" outlineLevel="0" collapsed="false">
      <c r="B5523" s="633" t="n">
        <v>5522</v>
      </c>
      <c r="C5523" s="0" t="n">
        <v>5278</v>
      </c>
      <c r="D5523" s="0" t="n">
        <v>5303</v>
      </c>
    </row>
    <row r="5524" customFormat="false" ht="13.8" hidden="false" customHeight="false" outlineLevel="0" collapsed="false">
      <c r="B5524" s="633" t="n">
        <v>5523</v>
      </c>
      <c r="C5524" s="0" t="n">
        <v>5279</v>
      </c>
      <c r="D5524" s="0" t="n">
        <v>5304</v>
      </c>
    </row>
    <row r="5525" customFormat="false" ht="13.8" hidden="false" customHeight="false" outlineLevel="0" collapsed="false">
      <c r="B5525" s="633" t="n">
        <v>5524</v>
      </c>
      <c r="C5525" s="0" t="n">
        <v>5280</v>
      </c>
      <c r="D5525" s="0" t="n">
        <v>5305</v>
      </c>
    </row>
    <row r="5526" customFormat="false" ht="13.8" hidden="false" customHeight="false" outlineLevel="0" collapsed="false">
      <c r="B5526" s="633" t="n">
        <v>5525</v>
      </c>
      <c r="C5526" s="0" t="n">
        <v>5281</v>
      </c>
      <c r="D5526" s="0" t="n">
        <v>5306</v>
      </c>
    </row>
    <row r="5527" customFormat="false" ht="13.8" hidden="false" customHeight="false" outlineLevel="0" collapsed="false">
      <c r="B5527" s="633" t="n">
        <v>5526</v>
      </c>
      <c r="C5527" s="0" t="n">
        <v>5282</v>
      </c>
      <c r="D5527" s="0" t="n">
        <v>5307</v>
      </c>
    </row>
    <row r="5528" customFormat="false" ht="13.8" hidden="false" customHeight="false" outlineLevel="0" collapsed="false">
      <c r="B5528" s="633" t="n">
        <v>5527</v>
      </c>
      <c r="C5528" s="0" t="n">
        <v>5283</v>
      </c>
      <c r="D5528" s="0" t="n">
        <v>5308</v>
      </c>
    </row>
    <row r="5529" customFormat="false" ht="13.8" hidden="false" customHeight="false" outlineLevel="0" collapsed="false">
      <c r="B5529" s="633" t="n">
        <v>5528</v>
      </c>
      <c r="C5529" s="0" t="n">
        <v>5284</v>
      </c>
      <c r="D5529" s="0" t="n">
        <v>5309</v>
      </c>
    </row>
    <row r="5530" customFormat="false" ht="13.8" hidden="false" customHeight="false" outlineLevel="0" collapsed="false">
      <c r="B5530" s="633" t="n">
        <v>5529</v>
      </c>
      <c r="C5530" s="0" t="n">
        <v>5285</v>
      </c>
      <c r="D5530" s="0" t="n">
        <v>5310</v>
      </c>
    </row>
    <row r="5531" customFormat="false" ht="13.8" hidden="false" customHeight="false" outlineLevel="0" collapsed="false">
      <c r="B5531" s="633" t="n">
        <v>5530</v>
      </c>
      <c r="C5531" s="0" t="n">
        <v>5286</v>
      </c>
      <c r="D5531" s="0" t="n">
        <v>5311</v>
      </c>
    </row>
    <row r="5532" customFormat="false" ht="13.8" hidden="false" customHeight="false" outlineLevel="0" collapsed="false">
      <c r="B5532" s="633" t="n">
        <v>5531</v>
      </c>
      <c r="C5532" s="0" t="n">
        <v>5287</v>
      </c>
      <c r="D5532" s="0" t="n">
        <v>5312</v>
      </c>
    </row>
    <row r="5533" customFormat="false" ht="13.8" hidden="false" customHeight="false" outlineLevel="0" collapsed="false">
      <c r="B5533" s="633" t="n">
        <v>5532</v>
      </c>
      <c r="C5533" s="0" t="n">
        <v>5288</v>
      </c>
      <c r="D5533" s="0" t="n">
        <v>5313</v>
      </c>
    </row>
    <row r="5534" customFormat="false" ht="13.8" hidden="false" customHeight="false" outlineLevel="0" collapsed="false">
      <c r="B5534" s="633" t="n">
        <v>5533</v>
      </c>
      <c r="C5534" s="0" t="n">
        <v>5289</v>
      </c>
      <c r="D5534" s="0" t="n">
        <v>5314</v>
      </c>
    </row>
    <row r="5535" customFormat="false" ht="13.8" hidden="false" customHeight="false" outlineLevel="0" collapsed="false">
      <c r="B5535" s="633" t="n">
        <v>5534</v>
      </c>
      <c r="C5535" s="0" t="n">
        <v>5290</v>
      </c>
      <c r="D5535" s="0" t="n">
        <v>5315</v>
      </c>
    </row>
    <row r="5536" customFormat="false" ht="13.8" hidden="false" customHeight="false" outlineLevel="0" collapsed="false">
      <c r="B5536" s="633" t="n">
        <v>5535</v>
      </c>
      <c r="C5536" s="0" t="n">
        <v>5291</v>
      </c>
      <c r="D5536" s="0" t="n">
        <v>5316</v>
      </c>
    </row>
    <row r="5537" customFormat="false" ht="13.8" hidden="false" customHeight="false" outlineLevel="0" collapsed="false">
      <c r="B5537" s="633" t="n">
        <v>5536</v>
      </c>
      <c r="C5537" s="0" t="n">
        <v>5292</v>
      </c>
      <c r="D5537" s="0" t="n">
        <v>5317</v>
      </c>
    </row>
    <row r="5538" customFormat="false" ht="13.8" hidden="false" customHeight="false" outlineLevel="0" collapsed="false">
      <c r="B5538" s="633" t="n">
        <v>5537</v>
      </c>
      <c r="C5538" s="0" t="n">
        <v>5293</v>
      </c>
      <c r="D5538" s="0" t="n">
        <v>5318</v>
      </c>
    </row>
    <row r="5539" customFormat="false" ht="13.8" hidden="false" customHeight="false" outlineLevel="0" collapsed="false">
      <c r="B5539" s="633" t="n">
        <v>5538</v>
      </c>
      <c r="C5539" s="0" t="n">
        <v>5294</v>
      </c>
      <c r="D5539" s="0" t="n">
        <v>5319</v>
      </c>
    </row>
    <row r="5540" customFormat="false" ht="13.8" hidden="false" customHeight="false" outlineLevel="0" collapsed="false">
      <c r="B5540" s="633" t="n">
        <v>5539</v>
      </c>
      <c r="C5540" s="0" t="n">
        <v>5295</v>
      </c>
      <c r="D5540" s="0" t="n">
        <v>5320</v>
      </c>
    </row>
    <row r="5541" customFormat="false" ht="13.8" hidden="false" customHeight="false" outlineLevel="0" collapsed="false">
      <c r="B5541" s="633" t="n">
        <v>5540</v>
      </c>
      <c r="C5541" s="0" t="n">
        <v>5296</v>
      </c>
      <c r="D5541" s="0" t="n">
        <v>5321</v>
      </c>
    </row>
    <row r="5542" customFormat="false" ht="13.8" hidden="false" customHeight="false" outlineLevel="0" collapsed="false">
      <c r="B5542" s="633" t="n">
        <v>5541</v>
      </c>
      <c r="C5542" s="0" t="n">
        <v>5297</v>
      </c>
      <c r="D5542" s="0" t="n">
        <v>5322</v>
      </c>
    </row>
    <row r="5543" customFormat="false" ht="13.8" hidden="false" customHeight="false" outlineLevel="0" collapsed="false">
      <c r="B5543" s="633" t="n">
        <v>5542</v>
      </c>
      <c r="C5543" s="0" t="n">
        <v>5298</v>
      </c>
      <c r="D5543" s="0" t="n">
        <v>5323</v>
      </c>
    </row>
    <row r="5544" customFormat="false" ht="13.8" hidden="false" customHeight="false" outlineLevel="0" collapsed="false">
      <c r="B5544" s="633" t="n">
        <v>5543</v>
      </c>
      <c r="C5544" s="0" t="n">
        <v>5299</v>
      </c>
      <c r="D5544" s="0" t="n">
        <v>5324</v>
      </c>
    </row>
    <row r="5545" customFormat="false" ht="13.8" hidden="false" customHeight="false" outlineLevel="0" collapsed="false">
      <c r="B5545" s="633" t="n">
        <v>5544</v>
      </c>
      <c r="C5545" s="0" t="n">
        <v>5300</v>
      </c>
      <c r="D5545" s="0" t="n">
        <v>5325</v>
      </c>
    </row>
    <row r="5546" customFormat="false" ht="13.8" hidden="false" customHeight="false" outlineLevel="0" collapsed="false">
      <c r="B5546" s="633" t="n">
        <v>5545</v>
      </c>
      <c r="C5546" s="0" t="n">
        <v>5301</v>
      </c>
      <c r="D5546" s="0" t="n">
        <v>5326</v>
      </c>
    </row>
    <row r="5547" customFormat="false" ht="13.8" hidden="false" customHeight="false" outlineLevel="0" collapsed="false">
      <c r="B5547" s="633" t="n">
        <v>5546</v>
      </c>
      <c r="C5547" s="0" t="n">
        <v>5302</v>
      </c>
      <c r="D5547" s="0" t="n">
        <v>5327</v>
      </c>
    </row>
    <row r="5548" customFormat="false" ht="13.8" hidden="false" customHeight="false" outlineLevel="0" collapsed="false">
      <c r="B5548" s="633" t="n">
        <v>5547</v>
      </c>
      <c r="C5548" s="0" t="n">
        <v>5303</v>
      </c>
      <c r="D5548" s="0" t="n">
        <v>5328</v>
      </c>
    </row>
    <row r="5549" customFormat="false" ht="13.8" hidden="false" customHeight="false" outlineLevel="0" collapsed="false">
      <c r="B5549" s="633" t="n">
        <v>5548</v>
      </c>
      <c r="C5549" s="0" t="n">
        <v>5304</v>
      </c>
      <c r="D5549" s="0" t="n">
        <v>5329</v>
      </c>
    </row>
    <row r="5550" customFormat="false" ht="13.8" hidden="false" customHeight="false" outlineLevel="0" collapsed="false">
      <c r="B5550" s="633" t="n">
        <v>5549</v>
      </c>
      <c r="C5550" s="0" t="n">
        <v>5305</v>
      </c>
      <c r="D5550" s="0" t="n">
        <v>5330</v>
      </c>
    </row>
    <row r="5551" customFormat="false" ht="13.8" hidden="false" customHeight="false" outlineLevel="0" collapsed="false">
      <c r="B5551" s="633" t="n">
        <v>5550</v>
      </c>
      <c r="C5551" s="0" t="n">
        <v>5306</v>
      </c>
      <c r="D5551" s="0" t="n">
        <v>5331</v>
      </c>
    </row>
    <row r="5552" customFormat="false" ht="13.8" hidden="false" customHeight="false" outlineLevel="0" collapsed="false">
      <c r="B5552" s="633" t="n">
        <v>5551</v>
      </c>
      <c r="C5552" s="0" t="n">
        <v>5307</v>
      </c>
      <c r="D5552" s="0" t="n">
        <v>5332</v>
      </c>
    </row>
    <row r="5553" customFormat="false" ht="13.8" hidden="false" customHeight="false" outlineLevel="0" collapsed="false">
      <c r="B5553" s="633" t="n">
        <v>5552</v>
      </c>
      <c r="C5553" s="0" t="n">
        <v>5308</v>
      </c>
      <c r="D5553" s="0" t="n">
        <v>5333</v>
      </c>
    </row>
    <row r="5554" customFormat="false" ht="13.8" hidden="false" customHeight="false" outlineLevel="0" collapsed="false">
      <c r="B5554" s="633" t="n">
        <v>5553</v>
      </c>
      <c r="C5554" s="0" t="n">
        <v>5309</v>
      </c>
      <c r="D5554" s="0" t="n">
        <v>5334</v>
      </c>
    </row>
    <row r="5555" customFormat="false" ht="13.8" hidden="false" customHeight="false" outlineLevel="0" collapsed="false">
      <c r="B5555" s="633" t="n">
        <v>5554</v>
      </c>
      <c r="C5555" s="0" t="n">
        <v>5310</v>
      </c>
      <c r="D5555" s="0" t="n">
        <v>5335</v>
      </c>
    </row>
    <row r="5556" customFormat="false" ht="13.8" hidden="false" customHeight="false" outlineLevel="0" collapsed="false">
      <c r="B5556" s="633" t="n">
        <v>5555</v>
      </c>
      <c r="C5556" s="0" t="n">
        <v>5311</v>
      </c>
      <c r="D5556" s="0" t="n">
        <v>5336</v>
      </c>
    </row>
    <row r="5557" customFormat="false" ht="13.8" hidden="false" customHeight="false" outlineLevel="0" collapsed="false">
      <c r="B5557" s="633" t="n">
        <v>5556</v>
      </c>
      <c r="C5557" s="0" t="n">
        <v>5312</v>
      </c>
      <c r="D5557" s="0" t="n">
        <v>5337</v>
      </c>
    </row>
    <row r="5558" customFormat="false" ht="13.8" hidden="false" customHeight="false" outlineLevel="0" collapsed="false">
      <c r="B5558" s="633" t="n">
        <v>5557</v>
      </c>
      <c r="C5558" s="0" t="n">
        <v>5313</v>
      </c>
      <c r="D5558" s="0" t="n">
        <v>5338</v>
      </c>
    </row>
    <row r="5559" customFormat="false" ht="13.8" hidden="false" customHeight="false" outlineLevel="0" collapsed="false">
      <c r="B5559" s="633" t="n">
        <v>5558</v>
      </c>
      <c r="C5559" s="0" t="n">
        <v>5314</v>
      </c>
      <c r="D5559" s="0" t="n">
        <v>5339</v>
      </c>
    </row>
    <row r="5560" customFormat="false" ht="13.8" hidden="false" customHeight="false" outlineLevel="0" collapsed="false">
      <c r="B5560" s="633" t="n">
        <v>5559</v>
      </c>
      <c r="C5560" s="0" t="n">
        <v>5315</v>
      </c>
      <c r="D5560" s="0" t="n">
        <v>5340</v>
      </c>
    </row>
    <row r="5561" customFormat="false" ht="13.8" hidden="false" customHeight="false" outlineLevel="0" collapsed="false">
      <c r="B5561" s="633" t="n">
        <v>5560</v>
      </c>
      <c r="C5561" s="0" t="n">
        <v>5316</v>
      </c>
      <c r="D5561" s="0" t="n">
        <v>5341</v>
      </c>
    </row>
    <row r="5562" customFormat="false" ht="13.8" hidden="false" customHeight="false" outlineLevel="0" collapsed="false">
      <c r="B5562" s="633" t="n">
        <v>5561</v>
      </c>
      <c r="C5562" s="0" t="n">
        <v>5317</v>
      </c>
      <c r="D5562" s="0" t="n">
        <v>5342</v>
      </c>
    </row>
    <row r="5563" customFormat="false" ht="13.8" hidden="false" customHeight="false" outlineLevel="0" collapsed="false">
      <c r="B5563" s="633" t="n">
        <v>5562</v>
      </c>
      <c r="C5563" s="0" t="n">
        <v>5318</v>
      </c>
      <c r="D5563" s="0" t="n">
        <v>5343</v>
      </c>
    </row>
    <row r="5564" customFormat="false" ht="13.8" hidden="false" customHeight="false" outlineLevel="0" collapsed="false">
      <c r="B5564" s="633" t="n">
        <v>5563</v>
      </c>
      <c r="C5564" s="0" t="n">
        <v>5319</v>
      </c>
      <c r="D5564" s="0" t="n">
        <v>5344</v>
      </c>
    </row>
    <row r="5565" customFormat="false" ht="13.8" hidden="false" customHeight="false" outlineLevel="0" collapsed="false">
      <c r="B5565" s="633" t="n">
        <v>5564</v>
      </c>
      <c r="C5565" s="0" t="n">
        <v>5320</v>
      </c>
      <c r="D5565" s="0" t="n">
        <v>5345</v>
      </c>
    </row>
    <row r="5566" customFormat="false" ht="13.8" hidden="false" customHeight="false" outlineLevel="0" collapsed="false">
      <c r="B5566" s="633" t="n">
        <v>5565</v>
      </c>
      <c r="C5566" s="0" t="n">
        <v>5321</v>
      </c>
      <c r="D5566" s="0" t="n">
        <v>5346</v>
      </c>
    </row>
    <row r="5567" customFormat="false" ht="13.8" hidden="false" customHeight="false" outlineLevel="0" collapsed="false">
      <c r="B5567" s="633" t="n">
        <v>5566</v>
      </c>
      <c r="C5567" s="0" t="n">
        <v>5322</v>
      </c>
      <c r="D5567" s="0" t="n">
        <v>5347</v>
      </c>
    </row>
    <row r="5568" customFormat="false" ht="13.8" hidden="false" customHeight="false" outlineLevel="0" collapsed="false">
      <c r="B5568" s="633" t="n">
        <v>5567</v>
      </c>
      <c r="C5568" s="0" t="n">
        <v>5323</v>
      </c>
      <c r="D5568" s="0" t="n">
        <v>5348</v>
      </c>
    </row>
    <row r="5569" customFormat="false" ht="13.8" hidden="false" customHeight="false" outlineLevel="0" collapsed="false">
      <c r="B5569" s="633" t="n">
        <v>5568</v>
      </c>
      <c r="C5569" s="0" t="n">
        <v>5324</v>
      </c>
      <c r="D5569" s="0" t="n">
        <v>5349</v>
      </c>
    </row>
    <row r="5570" customFormat="false" ht="13.8" hidden="false" customHeight="false" outlineLevel="0" collapsed="false">
      <c r="B5570" s="633" t="n">
        <v>5569</v>
      </c>
      <c r="C5570" s="0" t="n">
        <v>5325</v>
      </c>
      <c r="D5570" s="0" t="n">
        <v>5350</v>
      </c>
    </row>
    <row r="5571" customFormat="false" ht="13.8" hidden="false" customHeight="false" outlineLevel="0" collapsed="false">
      <c r="B5571" s="633" t="n">
        <v>5570</v>
      </c>
      <c r="C5571" s="0" t="n">
        <v>5326</v>
      </c>
      <c r="D5571" s="0" t="n">
        <v>5351</v>
      </c>
    </row>
    <row r="5572" customFormat="false" ht="13.8" hidden="false" customHeight="false" outlineLevel="0" collapsed="false">
      <c r="B5572" s="633" t="n">
        <v>5571</v>
      </c>
      <c r="C5572" s="0" t="n">
        <v>5327</v>
      </c>
      <c r="D5572" s="0" t="n">
        <v>5352</v>
      </c>
    </row>
    <row r="5573" customFormat="false" ht="13.8" hidden="false" customHeight="false" outlineLevel="0" collapsed="false">
      <c r="B5573" s="633" t="n">
        <v>5572</v>
      </c>
      <c r="C5573" s="0" t="n">
        <v>5328</v>
      </c>
      <c r="D5573" s="0" t="n">
        <v>5353</v>
      </c>
    </row>
    <row r="5574" customFormat="false" ht="13.8" hidden="false" customHeight="false" outlineLevel="0" collapsed="false">
      <c r="B5574" s="633" t="n">
        <v>5573</v>
      </c>
      <c r="C5574" s="0" t="n">
        <v>5329</v>
      </c>
      <c r="D5574" s="0" t="n">
        <v>5354</v>
      </c>
    </row>
    <row r="5575" customFormat="false" ht="13.8" hidden="false" customHeight="false" outlineLevel="0" collapsed="false">
      <c r="B5575" s="633" t="n">
        <v>5574</v>
      </c>
      <c r="C5575" s="0" t="n">
        <v>5330</v>
      </c>
      <c r="D5575" s="0" t="n">
        <v>5355</v>
      </c>
    </row>
    <row r="5576" customFormat="false" ht="13.8" hidden="false" customHeight="false" outlineLevel="0" collapsed="false">
      <c r="B5576" s="633" t="n">
        <v>5575</v>
      </c>
      <c r="C5576" s="0" t="n">
        <v>5331</v>
      </c>
      <c r="D5576" s="0" t="n">
        <v>5356</v>
      </c>
    </row>
    <row r="5577" customFormat="false" ht="13.8" hidden="false" customHeight="false" outlineLevel="0" collapsed="false">
      <c r="B5577" s="633" t="n">
        <v>5576</v>
      </c>
      <c r="C5577" s="0" t="n">
        <v>5332</v>
      </c>
      <c r="D5577" s="0" t="n">
        <v>5357</v>
      </c>
    </row>
    <row r="5578" customFormat="false" ht="13.8" hidden="false" customHeight="false" outlineLevel="0" collapsed="false">
      <c r="B5578" s="633" t="n">
        <v>5577</v>
      </c>
      <c r="C5578" s="0" t="n">
        <v>5333</v>
      </c>
      <c r="D5578" s="0" t="n">
        <v>5358</v>
      </c>
    </row>
    <row r="5579" customFormat="false" ht="13.8" hidden="false" customHeight="false" outlineLevel="0" collapsed="false">
      <c r="B5579" s="633" t="n">
        <v>5578</v>
      </c>
      <c r="C5579" s="0" t="n">
        <v>5334</v>
      </c>
      <c r="D5579" s="0" t="n">
        <v>5359</v>
      </c>
    </row>
    <row r="5580" customFormat="false" ht="13.8" hidden="false" customHeight="false" outlineLevel="0" collapsed="false">
      <c r="B5580" s="633" t="n">
        <v>5579</v>
      </c>
      <c r="C5580" s="0" t="n">
        <v>5335</v>
      </c>
      <c r="D5580" s="0" t="n">
        <v>5360</v>
      </c>
    </row>
    <row r="5581" customFormat="false" ht="13.8" hidden="false" customHeight="false" outlineLevel="0" collapsed="false">
      <c r="B5581" s="633" t="n">
        <v>5580</v>
      </c>
      <c r="C5581" s="0" t="n">
        <v>5336</v>
      </c>
      <c r="D5581" s="0" t="n">
        <v>5361</v>
      </c>
    </row>
    <row r="5582" customFormat="false" ht="13.8" hidden="false" customHeight="false" outlineLevel="0" collapsed="false">
      <c r="B5582" s="633" t="n">
        <v>5581</v>
      </c>
      <c r="C5582" s="0" t="n">
        <v>5337</v>
      </c>
      <c r="D5582" s="0" t="n">
        <v>5362</v>
      </c>
    </row>
    <row r="5583" customFormat="false" ht="13.8" hidden="false" customHeight="false" outlineLevel="0" collapsed="false">
      <c r="B5583" s="633" t="n">
        <v>5582</v>
      </c>
      <c r="C5583" s="0" t="n">
        <v>5338</v>
      </c>
      <c r="D5583" s="0" t="n">
        <v>5363</v>
      </c>
    </row>
    <row r="5584" customFormat="false" ht="13.8" hidden="false" customHeight="false" outlineLevel="0" collapsed="false">
      <c r="B5584" s="633" t="n">
        <v>5583</v>
      </c>
      <c r="C5584" s="0" t="n">
        <v>5339</v>
      </c>
      <c r="D5584" s="0" t="n">
        <v>5364</v>
      </c>
    </row>
    <row r="5585" customFormat="false" ht="13.8" hidden="false" customHeight="false" outlineLevel="0" collapsed="false">
      <c r="B5585" s="633" t="n">
        <v>5584</v>
      </c>
      <c r="C5585" s="0" t="n">
        <v>5340</v>
      </c>
      <c r="D5585" s="0" t="n">
        <v>5365</v>
      </c>
    </row>
    <row r="5586" customFormat="false" ht="13.8" hidden="false" customHeight="false" outlineLevel="0" collapsed="false">
      <c r="B5586" s="633" t="n">
        <v>5585</v>
      </c>
      <c r="C5586" s="0" t="n">
        <v>5341</v>
      </c>
      <c r="D5586" s="0" t="n">
        <v>5366</v>
      </c>
    </row>
    <row r="5587" customFormat="false" ht="13.8" hidden="false" customHeight="false" outlineLevel="0" collapsed="false">
      <c r="B5587" s="633" t="n">
        <v>5586</v>
      </c>
      <c r="C5587" s="0" t="n">
        <v>5342</v>
      </c>
      <c r="D5587" s="0" t="n">
        <v>5367</v>
      </c>
    </row>
    <row r="5588" customFormat="false" ht="13.8" hidden="false" customHeight="false" outlineLevel="0" collapsed="false">
      <c r="B5588" s="633" t="n">
        <v>5587</v>
      </c>
      <c r="C5588" s="0" t="n">
        <v>5343</v>
      </c>
      <c r="D5588" s="0" t="n">
        <v>5368</v>
      </c>
    </row>
    <row r="5589" customFormat="false" ht="13.8" hidden="false" customHeight="false" outlineLevel="0" collapsed="false">
      <c r="B5589" s="633" t="n">
        <v>5588</v>
      </c>
      <c r="C5589" s="0" t="n">
        <v>5344</v>
      </c>
      <c r="D5589" s="0" t="n">
        <v>5369</v>
      </c>
    </row>
    <row r="5590" customFormat="false" ht="13.8" hidden="false" customHeight="false" outlineLevel="0" collapsed="false">
      <c r="B5590" s="633" t="n">
        <v>5589</v>
      </c>
      <c r="C5590" s="0" t="n">
        <v>5345</v>
      </c>
      <c r="D5590" s="0" t="n">
        <v>5370</v>
      </c>
    </row>
    <row r="5591" customFormat="false" ht="13.8" hidden="false" customHeight="false" outlineLevel="0" collapsed="false">
      <c r="B5591" s="633" t="n">
        <v>5590</v>
      </c>
      <c r="C5591" s="0" t="n">
        <v>5346</v>
      </c>
      <c r="D5591" s="0" t="n">
        <v>5371</v>
      </c>
    </row>
    <row r="5592" customFormat="false" ht="13.8" hidden="false" customHeight="false" outlineLevel="0" collapsed="false">
      <c r="B5592" s="633" t="n">
        <v>5591</v>
      </c>
      <c r="C5592" s="0" t="n">
        <v>5347</v>
      </c>
      <c r="D5592" s="0" t="n">
        <v>5372</v>
      </c>
    </row>
    <row r="5593" customFormat="false" ht="13.8" hidden="false" customHeight="false" outlineLevel="0" collapsed="false">
      <c r="B5593" s="633" t="n">
        <v>5592</v>
      </c>
      <c r="C5593" s="0" t="n">
        <v>5348</v>
      </c>
      <c r="D5593" s="0" t="n">
        <v>5373</v>
      </c>
    </row>
    <row r="5594" customFormat="false" ht="13.8" hidden="false" customHeight="false" outlineLevel="0" collapsed="false">
      <c r="B5594" s="633" t="n">
        <v>5593</v>
      </c>
      <c r="C5594" s="0" t="n">
        <v>5349</v>
      </c>
      <c r="D5594" s="0" t="n">
        <v>5374</v>
      </c>
    </row>
    <row r="5595" customFormat="false" ht="13.8" hidden="false" customHeight="false" outlineLevel="0" collapsed="false">
      <c r="B5595" s="633" t="n">
        <v>5594</v>
      </c>
      <c r="C5595" s="0" t="n">
        <v>5350</v>
      </c>
      <c r="D5595" s="0" t="n">
        <v>5375</v>
      </c>
    </row>
    <row r="5596" customFormat="false" ht="13.8" hidden="false" customHeight="false" outlineLevel="0" collapsed="false">
      <c r="B5596" s="633" t="n">
        <v>5595</v>
      </c>
      <c r="C5596" s="0" t="n">
        <v>5351</v>
      </c>
      <c r="D5596" s="0" t="n">
        <v>5376</v>
      </c>
    </row>
    <row r="5597" customFormat="false" ht="13.8" hidden="false" customHeight="false" outlineLevel="0" collapsed="false">
      <c r="B5597" s="633" t="n">
        <v>5596</v>
      </c>
      <c r="C5597" s="0" t="n">
        <v>5352</v>
      </c>
      <c r="D5597" s="0" t="n">
        <v>5377</v>
      </c>
    </row>
    <row r="5598" customFormat="false" ht="13.8" hidden="false" customHeight="false" outlineLevel="0" collapsed="false">
      <c r="B5598" s="633" t="n">
        <v>5597</v>
      </c>
      <c r="C5598" s="0" t="n">
        <v>5353</v>
      </c>
      <c r="D5598" s="0" t="n">
        <v>5378</v>
      </c>
    </row>
    <row r="5599" customFormat="false" ht="13.8" hidden="false" customHeight="false" outlineLevel="0" collapsed="false">
      <c r="B5599" s="633" t="n">
        <v>5598</v>
      </c>
      <c r="C5599" s="0" t="n">
        <v>5354</v>
      </c>
      <c r="D5599" s="0" t="n">
        <v>5379</v>
      </c>
    </row>
    <row r="5600" customFormat="false" ht="13.8" hidden="false" customHeight="false" outlineLevel="0" collapsed="false">
      <c r="B5600" s="633" t="n">
        <v>5599</v>
      </c>
      <c r="C5600" s="0" t="n">
        <v>5355</v>
      </c>
      <c r="D5600" s="0" t="n">
        <v>5380</v>
      </c>
    </row>
    <row r="5601" customFormat="false" ht="13.8" hidden="false" customHeight="false" outlineLevel="0" collapsed="false">
      <c r="B5601" s="633" t="n">
        <v>5600</v>
      </c>
      <c r="C5601" s="0" t="n">
        <v>5356</v>
      </c>
      <c r="D5601" s="0" t="n">
        <v>5381</v>
      </c>
    </row>
    <row r="5602" customFormat="false" ht="13.8" hidden="false" customHeight="false" outlineLevel="0" collapsed="false">
      <c r="B5602" s="633" t="n">
        <v>5601</v>
      </c>
      <c r="C5602" s="0" t="n">
        <v>5357</v>
      </c>
      <c r="D5602" s="0" t="n">
        <v>5382</v>
      </c>
    </row>
    <row r="5603" customFormat="false" ht="13.8" hidden="false" customHeight="false" outlineLevel="0" collapsed="false">
      <c r="B5603" s="633" t="n">
        <v>5602</v>
      </c>
      <c r="C5603" s="0" t="n">
        <v>5358</v>
      </c>
      <c r="D5603" s="0" t="n">
        <v>5383</v>
      </c>
    </row>
    <row r="5604" customFormat="false" ht="13.8" hidden="false" customHeight="false" outlineLevel="0" collapsed="false">
      <c r="B5604" s="633" t="n">
        <v>5603</v>
      </c>
      <c r="C5604" s="0" t="n">
        <v>5359</v>
      </c>
      <c r="D5604" s="0" t="n">
        <v>5384</v>
      </c>
    </row>
    <row r="5605" customFormat="false" ht="13.8" hidden="false" customHeight="false" outlineLevel="0" collapsed="false">
      <c r="B5605" s="633" t="n">
        <v>5604</v>
      </c>
      <c r="C5605" s="0" t="n">
        <v>5360</v>
      </c>
      <c r="D5605" s="0" t="n">
        <v>5385</v>
      </c>
    </row>
    <row r="5606" customFormat="false" ht="13.8" hidden="false" customHeight="false" outlineLevel="0" collapsed="false">
      <c r="B5606" s="633" t="n">
        <v>5605</v>
      </c>
      <c r="C5606" s="0" t="n">
        <v>5361</v>
      </c>
      <c r="D5606" s="0" t="n">
        <v>5386</v>
      </c>
    </row>
    <row r="5607" customFormat="false" ht="13.8" hidden="false" customHeight="false" outlineLevel="0" collapsed="false">
      <c r="B5607" s="633" t="n">
        <v>5606</v>
      </c>
      <c r="C5607" s="0" t="n">
        <v>5362</v>
      </c>
      <c r="D5607" s="0" t="n">
        <v>5387</v>
      </c>
    </row>
    <row r="5608" customFormat="false" ht="13.8" hidden="false" customHeight="false" outlineLevel="0" collapsed="false">
      <c r="B5608" s="633" t="n">
        <v>5607</v>
      </c>
      <c r="C5608" s="0" t="n">
        <v>5363</v>
      </c>
      <c r="D5608" s="0" t="n">
        <v>5388</v>
      </c>
    </row>
    <row r="5609" customFormat="false" ht="13.8" hidden="false" customHeight="false" outlineLevel="0" collapsed="false">
      <c r="B5609" s="633" t="n">
        <v>5608</v>
      </c>
      <c r="C5609" s="0" t="n">
        <v>5364</v>
      </c>
      <c r="D5609" s="0" t="n">
        <v>5389</v>
      </c>
    </row>
    <row r="5610" customFormat="false" ht="13.8" hidden="false" customHeight="false" outlineLevel="0" collapsed="false">
      <c r="B5610" s="633" t="n">
        <v>5609</v>
      </c>
      <c r="C5610" s="0" t="n">
        <v>5365</v>
      </c>
      <c r="D5610" s="0" t="n">
        <v>5390</v>
      </c>
    </row>
    <row r="5611" customFormat="false" ht="13.8" hidden="false" customHeight="false" outlineLevel="0" collapsed="false">
      <c r="B5611" s="633" t="n">
        <v>5610</v>
      </c>
      <c r="C5611" s="0" t="n">
        <v>5366</v>
      </c>
      <c r="D5611" s="0" t="n">
        <v>5391</v>
      </c>
    </row>
    <row r="5612" customFormat="false" ht="13.8" hidden="false" customHeight="false" outlineLevel="0" collapsed="false">
      <c r="B5612" s="633" t="n">
        <v>5611</v>
      </c>
      <c r="C5612" s="0" t="n">
        <v>5367</v>
      </c>
      <c r="D5612" s="0" t="n">
        <v>5392</v>
      </c>
    </row>
    <row r="5613" customFormat="false" ht="13.8" hidden="false" customHeight="false" outlineLevel="0" collapsed="false">
      <c r="B5613" s="633" t="n">
        <v>5612</v>
      </c>
      <c r="C5613" s="0" t="n">
        <v>5368</v>
      </c>
      <c r="D5613" s="0" t="n">
        <v>5393</v>
      </c>
    </row>
    <row r="5614" customFormat="false" ht="13.8" hidden="false" customHeight="false" outlineLevel="0" collapsed="false">
      <c r="B5614" s="633" t="n">
        <v>5613</v>
      </c>
      <c r="C5614" s="0" t="n">
        <v>5369</v>
      </c>
      <c r="D5614" s="0" t="n">
        <v>5394</v>
      </c>
    </row>
    <row r="5615" customFormat="false" ht="13.8" hidden="false" customHeight="false" outlineLevel="0" collapsed="false">
      <c r="B5615" s="633" t="n">
        <v>5614</v>
      </c>
      <c r="C5615" s="0" t="n">
        <v>5370</v>
      </c>
      <c r="D5615" s="0" t="n">
        <v>5395</v>
      </c>
    </row>
    <row r="5616" customFormat="false" ht="13.8" hidden="false" customHeight="false" outlineLevel="0" collapsed="false">
      <c r="B5616" s="633" t="n">
        <v>5615</v>
      </c>
      <c r="C5616" s="0" t="n">
        <v>5371</v>
      </c>
      <c r="D5616" s="0" t="n">
        <v>5396</v>
      </c>
    </row>
    <row r="5617" customFormat="false" ht="13.8" hidden="false" customHeight="false" outlineLevel="0" collapsed="false">
      <c r="B5617" s="633" t="n">
        <v>5616</v>
      </c>
      <c r="C5617" s="0" t="n">
        <v>5372</v>
      </c>
      <c r="D5617" s="0" t="n">
        <v>5397</v>
      </c>
    </row>
    <row r="5618" customFormat="false" ht="13.8" hidden="false" customHeight="false" outlineLevel="0" collapsed="false">
      <c r="B5618" s="633" t="n">
        <v>5617</v>
      </c>
      <c r="C5618" s="0" t="n">
        <v>5373</v>
      </c>
      <c r="D5618" s="0" t="n">
        <v>5398</v>
      </c>
    </row>
    <row r="5619" customFormat="false" ht="13.8" hidden="false" customHeight="false" outlineLevel="0" collapsed="false">
      <c r="B5619" s="633" t="n">
        <v>5618</v>
      </c>
      <c r="C5619" s="0" t="n">
        <v>5374</v>
      </c>
      <c r="D5619" s="0" t="n">
        <v>5399</v>
      </c>
    </row>
    <row r="5620" customFormat="false" ht="13.8" hidden="false" customHeight="false" outlineLevel="0" collapsed="false">
      <c r="B5620" s="633" t="n">
        <v>5619</v>
      </c>
      <c r="C5620" s="0" t="n">
        <v>5375</v>
      </c>
      <c r="D5620" s="0" t="n">
        <v>5400</v>
      </c>
    </row>
    <row r="5621" customFormat="false" ht="13.8" hidden="false" customHeight="false" outlineLevel="0" collapsed="false">
      <c r="B5621" s="633" t="n">
        <v>5620</v>
      </c>
      <c r="C5621" s="0" t="n">
        <v>5376</v>
      </c>
      <c r="D5621" s="0" t="n">
        <v>5401</v>
      </c>
    </row>
    <row r="5622" customFormat="false" ht="13.8" hidden="false" customHeight="false" outlineLevel="0" collapsed="false">
      <c r="B5622" s="633" t="n">
        <v>5621</v>
      </c>
      <c r="C5622" s="0" t="n">
        <v>5377</v>
      </c>
      <c r="D5622" s="0" t="n">
        <v>5402</v>
      </c>
    </row>
    <row r="5623" customFormat="false" ht="13.8" hidden="false" customHeight="false" outlineLevel="0" collapsed="false">
      <c r="B5623" s="633" t="n">
        <v>5622</v>
      </c>
      <c r="C5623" s="0" t="n">
        <v>5378</v>
      </c>
      <c r="D5623" s="0" t="n">
        <v>5403</v>
      </c>
    </row>
    <row r="5624" customFormat="false" ht="13.8" hidden="false" customHeight="false" outlineLevel="0" collapsed="false">
      <c r="B5624" s="633" t="n">
        <v>5623</v>
      </c>
      <c r="C5624" s="0" t="n">
        <v>5379</v>
      </c>
      <c r="D5624" s="0" t="n">
        <v>5404</v>
      </c>
    </row>
    <row r="5625" customFormat="false" ht="13.8" hidden="false" customHeight="false" outlineLevel="0" collapsed="false">
      <c r="B5625" s="633" t="n">
        <v>5624</v>
      </c>
      <c r="C5625" s="0" t="n">
        <v>5380</v>
      </c>
      <c r="D5625" s="0" t="n">
        <v>5405</v>
      </c>
    </row>
    <row r="5626" customFormat="false" ht="13.8" hidden="false" customHeight="false" outlineLevel="0" collapsed="false">
      <c r="B5626" s="633" t="n">
        <v>5625</v>
      </c>
      <c r="C5626" s="0" t="n">
        <v>5381</v>
      </c>
      <c r="D5626" s="0" t="n">
        <v>5406</v>
      </c>
    </row>
    <row r="5627" customFormat="false" ht="13.8" hidden="false" customHeight="false" outlineLevel="0" collapsed="false">
      <c r="B5627" s="633" t="n">
        <v>5626</v>
      </c>
      <c r="C5627" s="0" t="n">
        <v>5382</v>
      </c>
      <c r="D5627" s="0" t="n">
        <v>5407</v>
      </c>
    </row>
    <row r="5628" customFormat="false" ht="13.8" hidden="false" customHeight="false" outlineLevel="0" collapsed="false">
      <c r="B5628" s="633" t="n">
        <v>5627</v>
      </c>
      <c r="C5628" s="0" t="n">
        <v>5383</v>
      </c>
      <c r="D5628" s="0" t="n">
        <v>5408</v>
      </c>
    </row>
    <row r="5629" customFormat="false" ht="13.8" hidden="false" customHeight="false" outlineLevel="0" collapsed="false">
      <c r="B5629" s="633" t="n">
        <v>5628</v>
      </c>
      <c r="C5629" s="0" t="n">
        <v>5384</v>
      </c>
      <c r="D5629" s="0" t="n">
        <v>5409</v>
      </c>
    </row>
    <row r="5630" customFormat="false" ht="13.8" hidden="false" customHeight="false" outlineLevel="0" collapsed="false">
      <c r="B5630" s="633" t="n">
        <v>5629</v>
      </c>
      <c r="C5630" s="0" t="n">
        <v>5385</v>
      </c>
      <c r="D5630" s="0" t="n">
        <v>5410</v>
      </c>
    </row>
    <row r="5631" customFormat="false" ht="13.8" hidden="false" customHeight="false" outlineLevel="0" collapsed="false">
      <c r="B5631" s="633" t="n">
        <v>5630</v>
      </c>
      <c r="C5631" s="0" t="n">
        <v>5386</v>
      </c>
      <c r="D5631" s="0" t="n">
        <v>5411</v>
      </c>
    </row>
    <row r="5632" customFormat="false" ht="13.8" hidden="false" customHeight="false" outlineLevel="0" collapsed="false">
      <c r="B5632" s="633" t="n">
        <v>5631</v>
      </c>
      <c r="C5632" s="0" t="n">
        <v>5387</v>
      </c>
      <c r="D5632" s="0" t="n">
        <v>5412</v>
      </c>
    </row>
    <row r="5633" customFormat="false" ht="13.8" hidden="false" customHeight="false" outlineLevel="0" collapsed="false">
      <c r="B5633" s="633" t="n">
        <v>5632</v>
      </c>
      <c r="C5633" s="0" t="n">
        <v>5388</v>
      </c>
      <c r="D5633" s="0" t="n">
        <v>5413</v>
      </c>
    </row>
    <row r="5634" customFormat="false" ht="13.8" hidden="false" customHeight="false" outlineLevel="0" collapsed="false">
      <c r="B5634" s="633" t="n">
        <v>5633</v>
      </c>
      <c r="C5634" s="0" t="n">
        <v>5389</v>
      </c>
      <c r="D5634" s="0" t="n">
        <v>5414</v>
      </c>
    </row>
    <row r="5635" customFormat="false" ht="13.8" hidden="false" customHeight="false" outlineLevel="0" collapsed="false">
      <c r="B5635" s="633" t="n">
        <v>5634</v>
      </c>
      <c r="C5635" s="0" t="n">
        <v>5390</v>
      </c>
      <c r="D5635" s="0" t="n">
        <v>5415</v>
      </c>
    </row>
    <row r="5636" customFormat="false" ht="13.8" hidden="false" customHeight="false" outlineLevel="0" collapsed="false">
      <c r="B5636" s="633" t="n">
        <v>5635</v>
      </c>
      <c r="C5636" s="0" t="n">
        <v>5391</v>
      </c>
      <c r="D5636" s="0" t="n">
        <v>5416</v>
      </c>
    </row>
    <row r="5637" customFormat="false" ht="13.8" hidden="false" customHeight="false" outlineLevel="0" collapsed="false">
      <c r="B5637" s="633" t="n">
        <v>5636</v>
      </c>
      <c r="C5637" s="0" t="n">
        <v>5392</v>
      </c>
      <c r="D5637" s="0" t="n">
        <v>5417</v>
      </c>
    </row>
    <row r="5638" customFormat="false" ht="13.8" hidden="false" customHeight="false" outlineLevel="0" collapsed="false">
      <c r="B5638" s="633" t="n">
        <v>5637</v>
      </c>
      <c r="C5638" s="0" t="n">
        <v>5393</v>
      </c>
      <c r="D5638" s="0" t="n">
        <v>5418</v>
      </c>
    </row>
    <row r="5639" customFormat="false" ht="13.8" hidden="false" customHeight="false" outlineLevel="0" collapsed="false">
      <c r="B5639" s="633" t="n">
        <v>5638</v>
      </c>
      <c r="C5639" s="0" t="n">
        <v>5394</v>
      </c>
      <c r="D5639" s="0" t="n">
        <v>5419</v>
      </c>
    </row>
    <row r="5640" customFormat="false" ht="13.8" hidden="false" customHeight="false" outlineLevel="0" collapsed="false">
      <c r="B5640" s="633" t="n">
        <v>5639</v>
      </c>
      <c r="C5640" s="0" t="n">
        <v>5395</v>
      </c>
      <c r="D5640" s="0" t="n">
        <v>5420</v>
      </c>
    </row>
    <row r="5641" customFormat="false" ht="13.8" hidden="false" customHeight="false" outlineLevel="0" collapsed="false">
      <c r="B5641" s="633" t="n">
        <v>5640</v>
      </c>
      <c r="C5641" s="0" t="n">
        <v>5396</v>
      </c>
      <c r="D5641" s="0" t="n">
        <v>5421</v>
      </c>
    </row>
    <row r="5642" customFormat="false" ht="13.8" hidden="false" customHeight="false" outlineLevel="0" collapsed="false">
      <c r="B5642" s="633" t="n">
        <v>5641</v>
      </c>
      <c r="C5642" s="0" t="n">
        <v>5397</v>
      </c>
      <c r="D5642" s="0" t="n">
        <v>5422</v>
      </c>
    </row>
    <row r="5643" customFormat="false" ht="13.8" hidden="false" customHeight="false" outlineLevel="0" collapsed="false">
      <c r="B5643" s="633" t="n">
        <v>5642</v>
      </c>
      <c r="C5643" s="0" t="n">
        <v>5398</v>
      </c>
      <c r="D5643" s="0" t="n">
        <v>5423</v>
      </c>
    </row>
    <row r="5644" customFormat="false" ht="13.8" hidden="false" customHeight="false" outlineLevel="0" collapsed="false">
      <c r="B5644" s="633" t="n">
        <v>5643</v>
      </c>
      <c r="C5644" s="0" t="n">
        <v>5399</v>
      </c>
      <c r="D5644" s="0" t="n">
        <v>5424</v>
      </c>
    </row>
    <row r="5645" customFormat="false" ht="13.8" hidden="false" customHeight="false" outlineLevel="0" collapsed="false">
      <c r="B5645" s="633" t="n">
        <v>5644</v>
      </c>
      <c r="C5645" s="0" t="n">
        <v>5400</v>
      </c>
      <c r="D5645" s="0" t="n">
        <v>5425</v>
      </c>
    </row>
    <row r="5646" customFormat="false" ht="13.8" hidden="false" customHeight="false" outlineLevel="0" collapsed="false">
      <c r="B5646" s="633" t="n">
        <v>5645</v>
      </c>
      <c r="C5646" s="0" t="n">
        <v>5401</v>
      </c>
      <c r="D5646" s="0" t="n">
        <v>5426</v>
      </c>
    </row>
    <row r="5647" customFormat="false" ht="13.8" hidden="false" customHeight="false" outlineLevel="0" collapsed="false">
      <c r="B5647" s="633" t="n">
        <v>5646</v>
      </c>
      <c r="C5647" s="0" t="n">
        <v>5402</v>
      </c>
      <c r="D5647" s="0" t="n">
        <v>5427</v>
      </c>
    </row>
    <row r="5648" customFormat="false" ht="13.8" hidden="false" customHeight="false" outlineLevel="0" collapsed="false">
      <c r="B5648" s="633" t="n">
        <v>5647</v>
      </c>
      <c r="C5648" s="0" t="n">
        <v>5403</v>
      </c>
      <c r="D5648" s="0" t="n">
        <v>5428</v>
      </c>
    </row>
    <row r="5649" customFormat="false" ht="13.8" hidden="false" customHeight="false" outlineLevel="0" collapsed="false">
      <c r="B5649" s="633" t="n">
        <v>5648</v>
      </c>
      <c r="C5649" s="0" t="n">
        <v>5404</v>
      </c>
      <c r="D5649" s="0" t="n">
        <v>5429</v>
      </c>
    </row>
    <row r="5650" customFormat="false" ht="13.8" hidden="false" customHeight="false" outlineLevel="0" collapsed="false">
      <c r="B5650" s="633" t="n">
        <v>5649</v>
      </c>
      <c r="C5650" s="0" t="n">
        <v>5405</v>
      </c>
      <c r="D5650" s="0" t="n">
        <v>5430</v>
      </c>
    </row>
    <row r="5651" customFormat="false" ht="13.8" hidden="false" customHeight="false" outlineLevel="0" collapsed="false">
      <c r="B5651" s="633" t="n">
        <v>5650</v>
      </c>
      <c r="C5651" s="0" t="n">
        <v>5406</v>
      </c>
      <c r="D5651" s="0" t="n">
        <v>5431</v>
      </c>
    </row>
    <row r="5652" customFormat="false" ht="13.8" hidden="false" customHeight="false" outlineLevel="0" collapsed="false">
      <c r="B5652" s="633" t="n">
        <v>5651</v>
      </c>
      <c r="C5652" s="0" t="n">
        <v>5407</v>
      </c>
      <c r="D5652" s="0" t="n">
        <v>5432</v>
      </c>
    </row>
    <row r="5653" customFormat="false" ht="13.8" hidden="false" customHeight="false" outlineLevel="0" collapsed="false">
      <c r="B5653" s="633" t="n">
        <v>5652</v>
      </c>
      <c r="C5653" s="0" t="n">
        <v>5408</v>
      </c>
      <c r="D5653" s="0" t="n">
        <v>5433</v>
      </c>
    </row>
    <row r="5654" customFormat="false" ht="13.8" hidden="false" customHeight="false" outlineLevel="0" collapsed="false">
      <c r="B5654" s="633" t="n">
        <v>5653</v>
      </c>
      <c r="C5654" s="0" t="n">
        <v>5409</v>
      </c>
      <c r="D5654" s="0" t="n">
        <v>5434</v>
      </c>
    </row>
    <row r="5655" customFormat="false" ht="13.8" hidden="false" customHeight="false" outlineLevel="0" collapsed="false">
      <c r="B5655" s="633" t="n">
        <v>5654</v>
      </c>
      <c r="C5655" s="0" t="n">
        <v>5410</v>
      </c>
      <c r="D5655" s="0" t="n">
        <v>5435</v>
      </c>
    </row>
    <row r="5656" customFormat="false" ht="13.8" hidden="false" customHeight="false" outlineLevel="0" collapsed="false">
      <c r="B5656" s="633" t="n">
        <v>5655</v>
      </c>
      <c r="C5656" s="0" t="n">
        <v>5411</v>
      </c>
      <c r="D5656" s="0" t="n">
        <v>5436</v>
      </c>
    </row>
    <row r="5657" customFormat="false" ht="13.8" hidden="false" customHeight="false" outlineLevel="0" collapsed="false">
      <c r="B5657" s="633" t="n">
        <v>5656</v>
      </c>
      <c r="C5657" s="0" t="n">
        <v>5412</v>
      </c>
      <c r="D5657" s="0" t="n">
        <v>5437</v>
      </c>
    </row>
    <row r="5658" customFormat="false" ht="13.8" hidden="false" customHeight="false" outlineLevel="0" collapsed="false">
      <c r="B5658" s="633" t="n">
        <v>5657</v>
      </c>
      <c r="C5658" s="0" t="n">
        <v>5413</v>
      </c>
      <c r="D5658" s="0" t="n">
        <v>5438</v>
      </c>
    </row>
    <row r="5659" customFormat="false" ht="13.8" hidden="false" customHeight="false" outlineLevel="0" collapsed="false">
      <c r="B5659" s="633" t="n">
        <v>5658</v>
      </c>
      <c r="C5659" s="0" t="n">
        <v>5414</v>
      </c>
      <c r="D5659" s="0" t="n">
        <v>5439</v>
      </c>
    </row>
    <row r="5660" customFormat="false" ht="13.8" hidden="false" customHeight="false" outlineLevel="0" collapsed="false">
      <c r="B5660" s="633" t="n">
        <v>5659</v>
      </c>
      <c r="C5660" s="0" t="n">
        <v>5415</v>
      </c>
      <c r="D5660" s="0" t="n">
        <v>5440</v>
      </c>
    </row>
    <row r="5661" customFormat="false" ht="13.8" hidden="false" customHeight="false" outlineLevel="0" collapsed="false">
      <c r="B5661" s="633" t="n">
        <v>5660</v>
      </c>
      <c r="C5661" s="0" t="n">
        <v>5416</v>
      </c>
      <c r="D5661" s="0" t="n">
        <v>5441</v>
      </c>
    </row>
    <row r="5662" customFormat="false" ht="13.8" hidden="false" customHeight="false" outlineLevel="0" collapsed="false">
      <c r="B5662" s="633" t="n">
        <v>5661</v>
      </c>
      <c r="C5662" s="0" t="n">
        <v>5417</v>
      </c>
      <c r="D5662" s="0" t="n">
        <v>5442</v>
      </c>
    </row>
    <row r="5663" customFormat="false" ht="13.8" hidden="false" customHeight="false" outlineLevel="0" collapsed="false">
      <c r="B5663" s="633" t="n">
        <v>5662</v>
      </c>
      <c r="C5663" s="0" t="n">
        <v>5418</v>
      </c>
      <c r="D5663" s="0" t="n">
        <v>5443</v>
      </c>
    </row>
    <row r="5664" customFormat="false" ht="13.8" hidden="false" customHeight="false" outlineLevel="0" collapsed="false">
      <c r="B5664" s="633" t="n">
        <v>5663</v>
      </c>
      <c r="C5664" s="0" t="n">
        <v>5419</v>
      </c>
      <c r="D5664" s="0" t="n">
        <v>5444</v>
      </c>
    </row>
    <row r="5665" customFormat="false" ht="13.8" hidden="false" customHeight="false" outlineLevel="0" collapsed="false">
      <c r="B5665" s="633" t="n">
        <v>5664</v>
      </c>
      <c r="C5665" s="0" t="n">
        <v>5420</v>
      </c>
      <c r="D5665" s="0" t="n">
        <v>5445</v>
      </c>
    </row>
    <row r="5666" customFormat="false" ht="13.8" hidden="false" customHeight="false" outlineLevel="0" collapsed="false">
      <c r="B5666" s="633" t="n">
        <v>5665</v>
      </c>
      <c r="C5666" s="0" t="n">
        <v>5421</v>
      </c>
      <c r="D5666" s="0" t="n">
        <v>5446</v>
      </c>
    </row>
    <row r="5667" customFormat="false" ht="13.8" hidden="false" customHeight="false" outlineLevel="0" collapsed="false">
      <c r="B5667" s="633" t="n">
        <v>5666</v>
      </c>
      <c r="C5667" s="0" t="n">
        <v>5422</v>
      </c>
      <c r="D5667" s="0" t="n">
        <v>5447</v>
      </c>
    </row>
    <row r="5668" customFormat="false" ht="13.8" hidden="false" customHeight="false" outlineLevel="0" collapsed="false">
      <c r="B5668" s="633" t="n">
        <v>5667</v>
      </c>
      <c r="C5668" s="0" t="n">
        <v>5423</v>
      </c>
      <c r="D5668" s="0" t="n">
        <v>5448</v>
      </c>
    </row>
    <row r="5669" customFormat="false" ht="13.8" hidden="false" customHeight="false" outlineLevel="0" collapsed="false">
      <c r="B5669" s="633" t="n">
        <v>5668</v>
      </c>
      <c r="C5669" s="0" t="n">
        <v>5424</v>
      </c>
      <c r="D5669" s="0" t="n">
        <v>5449</v>
      </c>
    </row>
    <row r="5670" customFormat="false" ht="13.8" hidden="false" customHeight="false" outlineLevel="0" collapsed="false">
      <c r="B5670" s="633" t="n">
        <v>5669</v>
      </c>
      <c r="C5670" s="0" t="n">
        <v>5425</v>
      </c>
      <c r="D5670" s="0" t="n">
        <v>5450</v>
      </c>
    </row>
    <row r="5671" customFormat="false" ht="13.8" hidden="false" customHeight="false" outlineLevel="0" collapsed="false">
      <c r="B5671" s="633" t="n">
        <v>5670</v>
      </c>
      <c r="C5671" s="0" t="n">
        <v>5426</v>
      </c>
      <c r="D5671" s="0" t="n">
        <v>5451</v>
      </c>
    </row>
    <row r="5672" customFormat="false" ht="13.8" hidden="false" customHeight="false" outlineLevel="0" collapsed="false">
      <c r="B5672" s="633" t="n">
        <v>5671</v>
      </c>
      <c r="C5672" s="0" t="n">
        <v>5427</v>
      </c>
      <c r="D5672" s="0" t="n">
        <v>5452</v>
      </c>
    </row>
    <row r="5673" customFormat="false" ht="13.8" hidden="false" customHeight="false" outlineLevel="0" collapsed="false">
      <c r="B5673" s="633" t="n">
        <v>5672</v>
      </c>
      <c r="C5673" s="0" t="n">
        <v>5428</v>
      </c>
      <c r="D5673" s="0" t="n">
        <v>5453</v>
      </c>
    </row>
    <row r="5674" customFormat="false" ht="13.8" hidden="false" customHeight="false" outlineLevel="0" collapsed="false">
      <c r="B5674" s="633" t="n">
        <v>5673</v>
      </c>
      <c r="C5674" s="0" t="n">
        <v>5429</v>
      </c>
      <c r="D5674" s="0" t="n">
        <v>5454</v>
      </c>
    </row>
    <row r="5675" customFormat="false" ht="13.8" hidden="false" customHeight="false" outlineLevel="0" collapsed="false">
      <c r="B5675" s="633" t="n">
        <v>5674</v>
      </c>
      <c r="C5675" s="0" t="n">
        <v>5430</v>
      </c>
      <c r="D5675" s="0" t="n">
        <v>5455</v>
      </c>
    </row>
    <row r="5676" customFormat="false" ht="13.8" hidden="false" customHeight="false" outlineLevel="0" collapsed="false">
      <c r="B5676" s="633" t="n">
        <v>5675</v>
      </c>
      <c r="C5676" s="0" t="n">
        <v>5431</v>
      </c>
      <c r="D5676" s="0" t="n">
        <v>5456</v>
      </c>
    </row>
    <row r="5677" customFormat="false" ht="13.8" hidden="false" customHeight="false" outlineLevel="0" collapsed="false">
      <c r="B5677" s="633" t="n">
        <v>5676</v>
      </c>
      <c r="C5677" s="0" t="n">
        <v>5432</v>
      </c>
      <c r="D5677" s="0" t="n">
        <v>5457</v>
      </c>
    </row>
    <row r="5678" customFormat="false" ht="13.8" hidden="false" customHeight="false" outlineLevel="0" collapsed="false">
      <c r="B5678" s="633" t="n">
        <v>5677</v>
      </c>
      <c r="C5678" s="0" t="n">
        <v>5433</v>
      </c>
      <c r="D5678" s="0" t="n">
        <v>5458</v>
      </c>
    </row>
    <row r="5679" customFormat="false" ht="13.8" hidden="false" customHeight="false" outlineLevel="0" collapsed="false">
      <c r="B5679" s="633" t="n">
        <v>5678</v>
      </c>
      <c r="C5679" s="0" t="n">
        <v>5434</v>
      </c>
      <c r="D5679" s="0" t="n">
        <v>5459</v>
      </c>
    </row>
    <row r="5680" customFormat="false" ht="13.8" hidden="false" customHeight="false" outlineLevel="0" collapsed="false">
      <c r="B5680" s="633" t="n">
        <v>5679</v>
      </c>
      <c r="C5680" s="0" t="n">
        <v>5435</v>
      </c>
      <c r="D5680" s="0" t="n">
        <v>5460</v>
      </c>
    </row>
    <row r="5681" customFormat="false" ht="13.8" hidden="false" customHeight="false" outlineLevel="0" collapsed="false">
      <c r="B5681" s="633" t="n">
        <v>5680</v>
      </c>
      <c r="C5681" s="0" t="n">
        <v>5436</v>
      </c>
      <c r="D5681" s="0" t="n">
        <v>5461</v>
      </c>
    </row>
    <row r="5682" customFormat="false" ht="13.8" hidden="false" customHeight="false" outlineLevel="0" collapsed="false">
      <c r="B5682" s="633" t="n">
        <v>5681</v>
      </c>
      <c r="C5682" s="0" t="n">
        <v>5437</v>
      </c>
      <c r="D5682" s="0" t="n">
        <v>5462</v>
      </c>
    </row>
    <row r="5683" customFormat="false" ht="13.8" hidden="false" customHeight="false" outlineLevel="0" collapsed="false">
      <c r="B5683" s="633" t="n">
        <v>5682</v>
      </c>
      <c r="C5683" s="0" t="n">
        <v>5438</v>
      </c>
      <c r="D5683" s="0" t="n">
        <v>5463</v>
      </c>
    </row>
    <row r="5684" customFormat="false" ht="13.8" hidden="false" customHeight="false" outlineLevel="0" collapsed="false">
      <c r="B5684" s="633" t="n">
        <v>5683</v>
      </c>
      <c r="C5684" s="0" t="n">
        <v>5439</v>
      </c>
      <c r="D5684" s="0" t="n">
        <v>5464</v>
      </c>
    </row>
    <row r="5685" customFormat="false" ht="13.8" hidden="false" customHeight="false" outlineLevel="0" collapsed="false">
      <c r="B5685" s="633" t="n">
        <v>5684</v>
      </c>
      <c r="C5685" s="0" t="n">
        <v>5440</v>
      </c>
      <c r="D5685" s="0" t="n">
        <v>5465</v>
      </c>
    </row>
    <row r="5686" customFormat="false" ht="13.8" hidden="false" customHeight="false" outlineLevel="0" collapsed="false">
      <c r="B5686" s="633" t="n">
        <v>5685</v>
      </c>
      <c r="C5686" s="0" t="n">
        <v>5441</v>
      </c>
      <c r="D5686" s="0" t="n">
        <v>5466</v>
      </c>
    </row>
    <row r="5687" customFormat="false" ht="13.8" hidden="false" customHeight="false" outlineLevel="0" collapsed="false">
      <c r="B5687" s="633" t="n">
        <v>5686</v>
      </c>
      <c r="C5687" s="0" t="n">
        <v>5442</v>
      </c>
      <c r="D5687" s="0" t="n">
        <v>5467</v>
      </c>
    </row>
    <row r="5688" customFormat="false" ht="13.8" hidden="false" customHeight="false" outlineLevel="0" collapsed="false">
      <c r="B5688" s="633" t="n">
        <v>5687</v>
      </c>
      <c r="C5688" s="0" t="n">
        <v>5443</v>
      </c>
      <c r="D5688" s="0" t="n">
        <v>5468</v>
      </c>
    </row>
    <row r="5689" customFormat="false" ht="13.8" hidden="false" customHeight="false" outlineLevel="0" collapsed="false">
      <c r="B5689" s="633" t="n">
        <v>5688</v>
      </c>
      <c r="C5689" s="0" t="n">
        <v>5444</v>
      </c>
      <c r="D5689" s="0" t="n">
        <v>5469</v>
      </c>
    </row>
    <row r="5690" customFormat="false" ht="13.8" hidden="false" customHeight="false" outlineLevel="0" collapsed="false">
      <c r="B5690" s="633" t="n">
        <v>5689</v>
      </c>
      <c r="C5690" s="0" t="n">
        <v>5445</v>
      </c>
      <c r="D5690" s="0" t="n">
        <v>5470</v>
      </c>
    </row>
    <row r="5691" customFormat="false" ht="13.8" hidden="false" customHeight="false" outlineLevel="0" collapsed="false">
      <c r="B5691" s="633" t="n">
        <v>5690</v>
      </c>
      <c r="C5691" s="0" t="n">
        <v>5446</v>
      </c>
      <c r="D5691" s="0" t="n">
        <v>5471</v>
      </c>
    </row>
    <row r="5692" customFormat="false" ht="13.8" hidden="false" customHeight="false" outlineLevel="0" collapsed="false">
      <c r="B5692" s="633" t="n">
        <v>5691</v>
      </c>
      <c r="C5692" s="0" t="n">
        <v>5447</v>
      </c>
      <c r="D5692" s="0" t="n">
        <v>5472</v>
      </c>
    </row>
    <row r="5693" customFormat="false" ht="13.8" hidden="false" customHeight="false" outlineLevel="0" collapsed="false">
      <c r="B5693" s="633" t="n">
        <v>5692</v>
      </c>
      <c r="C5693" s="0" t="n">
        <v>5448</v>
      </c>
      <c r="D5693" s="0" t="n">
        <v>5473</v>
      </c>
    </row>
    <row r="5694" customFormat="false" ht="13.8" hidden="false" customHeight="false" outlineLevel="0" collapsed="false">
      <c r="B5694" s="633" t="n">
        <v>5693</v>
      </c>
      <c r="C5694" s="0" t="n">
        <v>5449</v>
      </c>
      <c r="D5694" s="0" t="n">
        <v>5474</v>
      </c>
    </row>
    <row r="5695" customFormat="false" ht="13.8" hidden="false" customHeight="false" outlineLevel="0" collapsed="false">
      <c r="B5695" s="633" t="n">
        <v>5694</v>
      </c>
      <c r="C5695" s="0" t="n">
        <v>5450</v>
      </c>
      <c r="D5695" s="0" t="n">
        <v>5475</v>
      </c>
    </row>
    <row r="5696" customFormat="false" ht="13.8" hidden="false" customHeight="false" outlineLevel="0" collapsed="false">
      <c r="B5696" s="633" t="n">
        <v>5695</v>
      </c>
      <c r="C5696" s="0" t="n">
        <v>5451</v>
      </c>
      <c r="D5696" s="0" t="n">
        <v>5476</v>
      </c>
    </row>
    <row r="5697" customFormat="false" ht="13.8" hidden="false" customHeight="false" outlineLevel="0" collapsed="false">
      <c r="B5697" s="633" t="n">
        <v>5696</v>
      </c>
      <c r="C5697" s="0" t="n">
        <v>5452</v>
      </c>
      <c r="D5697" s="0" t="n">
        <v>5477</v>
      </c>
    </row>
    <row r="5698" customFormat="false" ht="13.8" hidden="false" customHeight="false" outlineLevel="0" collapsed="false">
      <c r="B5698" s="633" t="n">
        <v>5697</v>
      </c>
      <c r="C5698" s="0" t="n">
        <v>5453</v>
      </c>
      <c r="D5698" s="0" t="n">
        <v>5478</v>
      </c>
    </row>
    <row r="5699" customFormat="false" ht="13.8" hidden="false" customHeight="false" outlineLevel="0" collapsed="false">
      <c r="B5699" s="633" t="n">
        <v>5698</v>
      </c>
      <c r="C5699" s="0" t="n">
        <v>5454</v>
      </c>
      <c r="D5699" s="0" t="n">
        <v>5479</v>
      </c>
    </row>
    <row r="5700" customFormat="false" ht="13.8" hidden="false" customHeight="false" outlineLevel="0" collapsed="false">
      <c r="B5700" s="633" t="n">
        <v>5699</v>
      </c>
      <c r="C5700" s="0" t="n">
        <v>5455</v>
      </c>
      <c r="D5700" s="0" t="n">
        <v>5480</v>
      </c>
    </row>
    <row r="5701" customFormat="false" ht="13.8" hidden="false" customHeight="false" outlineLevel="0" collapsed="false">
      <c r="B5701" s="633" t="n">
        <v>5700</v>
      </c>
      <c r="C5701" s="0" t="n">
        <v>5456</v>
      </c>
      <c r="D5701" s="0" t="n">
        <v>5481</v>
      </c>
    </row>
    <row r="5702" customFormat="false" ht="13.8" hidden="false" customHeight="false" outlineLevel="0" collapsed="false">
      <c r="B5702" s="633" t="n">
        <v>5701</v>
      </c>
      <c r="C5702" s="0" t="n">
        <v>5457</v>
      </c>
      <c r="D5702" s="0" t="n">
        <v>5482</v>
      </c>
    </row>
    <row r="5703" customFormat="false" ht="13.8" hidden="false" customHeight="false" outlineLevel="0" collapsed="false">
      <c r="B5703" s="633" t="n">
        <v>5702</v>
      </c>
      <c r="C5703" s="0" t="n">
        <v>5458</v>
      </c>
      <c r="D5703" s="0" t="n">
        <v>5483</v>
      </c>
    </row>
    <row r="5704" customFormat="false" ht="13.8" hidden="false" customHeight="false" outlineLevel="0" collapsed="false">
      <c r="B5704" s="633" t="n">
        <v>5703</v>
      </c>
      <c r="C5704" s="0" t="n">
        <v>5459</v>
      </c>
      <c r="D5704" s="0" t="n">
        <v>5484</v>
      </c>
    </row>
    <row r="5705" customFormat="false" ht="13.8" hidden="false" customHeight="false" outlineLevel="0" collapsed="false">
      <c r="B5705" s="633" t="n">
        <v>5704</v>
      </c>
      <c r="C5705" s="0" t="n">
        <v>5460</v>
      </c>
      <c r="D5705" s="0" t="n">
        <v>5485</v>
      </c>
    </row>
    <row r="5706" customFormat="false" ht="13.8" hidden="false" customHeight="false" outlineLevel="0" collapsed="false">
      <c r="B5706" s="633" t="n">
        <v>5705</v>
      </c>
      <c r="C5706" s="0" t="n">
        <v>5461</v>
      </c>
      <c r="D5706" s="0" t="n">
        <v>5486</v>
      </c>
    </row>
    <row r="5707" customFormat="false" ht="13.8" hidden="false" customHeight="false" outlineLevel="0" collapsed="false">
      <c r="B5707" s="633" t="n">
        <v>5706</v>
      </c>
      <c r="C5707" s="0" t="n">
        <v>5462</v>
      </c>
      <c r="D5707" s="0" t="n">
        <v>5487</v>
      </c>
    </row>
    <row r="5708" customFormat="false" ht="13.8" hidden="false" customHeight="false" outlineLevel="0" collapsed="false">
      <c r="B5708" s="633" t="n">
        <v>5707</v>
      </c>
      <c r="C5708" s="0" t="n">
        <v>5463</v>
      </c>
      <c r="D5708" s="0" t="n">
        <v>5488</v>
      </c>
    </row>
    <row r="5709" customFormat="false" ht="13.8" hidden="false" customHeight="false" outlineLevel="0" collapsed="false">
      <c r="B5709" s="633" t="n">
        <v>5708</v>
      </c>
      <c r="C5709" s="0" t="n">
        <v>5464</v>
      </c>
      <c r="D5709" s="0" t="n">
        <v>5489</v>
      </c>
    </row>
    <row r="5710" customFormat="false" ht="13.8" hidden="false" customHeight="false" outlineLevel="0" collapsed="false">
      <c r="B5710" s="633" t="n">
        <v>5709</v>
      </c>
      <c r="C5710" s="0" t="n">
        <v>5465</v>
      </c>
      <c r="D5710" s="0" t="n">
        <v>5490</v>
      </c>
    </row>
    <row r="5711" customFormat="false" ht="13.8" hidden="false" customHeight="false" outlineLevel="0" collapsed="false">
      <c r="B5711" s="633" t="n">
        <v>5710</v>
      </c>
      <c r="C5711" s="0" t="n">
        <v>5466</v>
      </c>
      <c r="D5711" s="0" t="n">
        <v>5491</v>
      </c>
    </row>
    <row r="5712" customFormat="false" ht="13.8" hidden="false" customHeight="false" outlineLevel="0" collapsed="false">
      <c r="B5712" s="633" t="n">
        <v>5711</v>
      </c>
      <c r="C5712" s="0" t="n">
        <v>5467</v>
      </c>
      <c r="D5712" s="0" t="n">
        <v>5492</v>
      </c>
    </row>
    <row r="5713" customFormat="false" ht="13.8" hidden="false" customHeight="false" outlineLevel="0" collapsed="false">
      <c r="B5713" s="633" t="n">
        <v>5712</v>
      </c>
      <c r="C5713" s="0" t="n">
        <v>5468</v>
      </c>
      <c r="D5713" s="0" t="n">
        <v>5493</v>
      </c>
    </row>
    <row r="5714" customFormat="false" ht="13.8" hidden="false" customHeight="false" outlineLevel="0" collapsed="false">
      <c r="B5714" s="633" t="n">
        <v>5713</v>
      </c>
      <c r="C5714" s="0" t="n">
        <v>5469</v>
      </c>
      <c r="D5714" s="0" t="n">
        <v>5494</v>
      </c>
    </row>
    <row r="5715" customFormat="false" ht="13.8" hidden="false" customHeight="false" outlineLevel="0" collapsed="false">
      <c r="B5715" s="633" t="n">
        <v>5714</v>
      </c>
      <c r="C5715" s="0" t="n">
        <v>5470</v>
      </c>
      <c r="D5715" s="0" t="n">
        <v>5495</v>
      </c>
    </row>
    <row r="5716" customFormat="false" ht="13.8" hidden="false" customHeight="false" outlineLevel="0" collapsed="false">
      <c r="B5716" s="633" t="n">
        <v>5715</v>
      </c>
      <c r="C5716" s="0" t="n">
        <v>5471</v>
      </c>
      <c r="D5716" s="0" t="n">
        <v>5496</v>
      </c>
    </row>
    <row r="5717" customFormat="false" ht="13.8" hidden="false" customHeight="false" outlineLevel="0" collapsed="false">
      <c r="B5717" s="633" t="n">
        <v>5716</v>
      </c>
      <c r="C5717" s="0" t="n">
        <v>5472</v>
      </c>
      <c r="D5717" s="0" t="n">
        <v>5497</v>
      </c>
    </row>
    <row r="5718" customFormat="false" ht="13.8" hidden="false" customHeight="false" outlineLevel="0" collapsed="false">
      <c r="B5718" s="633" t="n">
        <v>5717</v>
      </c>
      <c r="C5718" s="0" t="n">
        <v>5473</v>
      </c>
      <c r="D5718" s="0" t="n">
        <v>5498</v>
      </c>
    </row>
    <row r="5719" customFormat="false" ht="13.8" hidden="false" customHeight="false" outlineLevel="0" collapsed="false">
      <c r="B5719" s="633" t="n">
        <v>5718</v>
      </c>
      <c r="C5719" s="0" t="n">
        <v>5474</v>
      </c>
      <c r="D5719" s="0" t="n">
        <v>5499</v>
      </c>
    </row>
    <row r="5720" customFormat="false" ht="13.8" hidden="false" customHeight="false" outlineLevel="0" collapsed="false">
      <c r="B5720" s="633" t="n">
        <v>5719</v>
      </c>
      <c r="C5720" s="0" t="n">
        <v>5475</v>
      </c>
      <c r="D5720" s="0" t="n">
        <v>5500</v>
      </c>
    </row>
    <row r="5721" customFormat="false" ht="13.8" hidden="false" customHeight="false" outlineLevel="0" collapsed="false">
      <c r="B5721" s="633" t="n">
        <v>5720</v>
      </c>
      <c r="C5721" s="0" t="n">
        <v>5476</v>
      </c>
      <c r="D5721" s="0" t="n">
        <v>5501</v>
      </c>
    </row>
    <row r="5722" customFormat="false" ht="13.8" hidden="false" customHeight="false" outlineLevel="0" collapsed="false">
      <c r="B5722" s="633" t="n">
        <v>5721</v>
      </c>
      <c r="C5722" s="0" t="n">
        <v>5477</v>
      </c>
      <c r="D5722" s="0" t="n">
        <v>5502</v>
      </c>
    </row>
    <row r="5723" customFormat="false" ht="13.8" hidden="false" customHeight="false" outlineLevel="0" collapsed="false">
      <c r="B5723" s="633" t="n">
        <v>5722</v>
      </c>
      <c r="C5723" s="634" t="n">
        <v>5477</v>
      </c>
      <c r="D5723" s="634" t="n">
        <v>5503</v>
      </c>
    </row>
    <row r="5724" customFormat="false" ht="13.8" hidden="false" customHeight="false" outlineLevel="0" collapsed="false">
      <c r="B5724" s="633" t="n">
        <v>5723</v>
      </c>
      <c r="C5724" s="0" t="n">
        <v>5478</v>
      </c>
      <c r="D5724" s="0" t="n">
        <v>5503</v>
      </c>
    </row>
    <row r="5725" customFormat="false" ht="13.8" hidden="false" customHeight="false" outlineLevel="0" collapsed="false">
      <c r="B5725" s="633" t="n">
        <v>5724</v>
      </c>
      <c r="C5725" s="0" t="n">
        <v>5479</v>
      </c>
      <c r="D5725" s="0" t="n">
        <v>5504</v>
      </c>
    </row>
    <row r="5726" customFormat="false" ht="13.8" hidden="false" customHeight="false" outlineLevel="0" collapsed="false">
      <c r="B5726" s="633" t="n">
        <v>5725</v>
      </c>
      <c r="C5726" s="0" t="n">
        <v>5480</v>
      </c>
      <c r="D5726" s="0" t="n">
        <v>5505</v>
      </c>
    </row>
    <row r="5727" customFormat="false" ht="13.8" hidden="false" customHeight="false" outlineLevel="0" collapsed="false">
      <c r="B5727" s="633" t="n">
        <v>5726</v>
      </c>
      <c r="C5727" s="0" t="n">
        <v>5481</v>
      </c>
      <c r="D5727" s="0" t="n">
        <v>5506</v>
      </c>
    </row>
    <row r="5728" customFormat="false" ht="13.8" hidden="false" customHeight="false" outlineLevel="0" collapsed="false">
      <c r="B5728" s="633" t="n">
        <v>5727</v>
      </c>
      <c r="C5728" s="0" t="n">
        <v>5482</v>
      </c>
      <c r="D5728" s="0" t="n">
        <v>5507</v>
      </c>
    </row>
    <row r="5729" customFormat="false" ht="13.8" hidden="false" customHeight="false" outlineLevel="0" collapsed="false">
      <c r="B5729" s="633" t="n">
        <v>5728</v>
      </c>
      <c r="C5729" s="0" t="n">
        <v>5483</v>
      </c>
      <c r="D5729" s="0" t="n">
        <v>5508</v>
      </c>
    </row>
    <row r="5730" customFormat="false" ht="13.8" hidden="false" customHeight="false" outlineLevel="0" collapsed="false">
      <c r="B5730" s="633" t="n">
        <v>5729</v>
      </c>
      <c r="C5730" s="0" t="n">
        <v>5484</v>
      </c>
      <c r="D5730" s="0" t="n">
        <v>5509</v>
      </c>
    </row>
    <row r="5731" customFormat="false" ht="13.8" hidden="false" customHeight="false" outlineLevel="0" collapsed="false">
      <c r="B5731" s="633" t="n">
        <v>5730</v>
      </c>
      <c r="C5731" s="0" t="n">
        <v>5485</v>
      </c>
      <c r="D5731" s="0" t="n">
        <v>5510</v>
      </c>
    </row>
    <row r="5732" customFormat="false" ht="13.8" hidden="false" customHeight="false" outlineLevel="0" collapsed="false">
      <c r="B5732" s="633" t="n">
        <v>5731</v>
      </c>
      <c r="C5732" s="0" t="n">
        <v>5486</v>
      </c>
      <c r="D5732" s="0" t="n">
        <v>5511</v>
      </c>
    </row>
    <row r="5733" customFormat="false" ht="13.8" hidden="false" customHeight="false" outlineLevel="0" collapsed="false">
      <c r="B5733" s="633" t="n">
        <v>5732</v>
      </c>
      <c r="C5733" s="0" t="n">
        <v>5487</v>
      </c>
      <c r="D5733" s="0" t="n">
        <v>5512</v>
      </c>
    </row>
    <row r="5734" customFormat="false" ht="13.8" hidden="false" customHeight="false" outlineLevel="0" collapsed="false">
      <c r="B5734" s="633" t="n">
        <v>5733</v>
      </c>
      <c r="C5734" s="0" t="n">
        <v>5488</v>
      </c>
      <c r="D5734" s="0" t="n">
        <v>5513</v>
      </c>
    </row>
    <row r="5735" customFormat="false" ht="13.8" hidden="false" customHeight="false" outlineLevel="0" collapsed="false">
      <c r="B5735" s="633" t="n">
        <v>5734</v>
      </c>
      <c r="C5735" s="0" t="n">
        <v>5489</v>
      </c>
      <c r="D5735" s="0" t="n">
        <v>5514</v>
      </c>
    </row>
    <row r="5736" customFormat="false" ht="13.8" hidden="false" customHeight="false" outlineLevel="0" collapsed="false">
      <c r="B5736" s="633" t="n">
        <v>5735</v>
      </c>
      <c r="C5736" s="0" t="n">
        <v>5490</v>
      </c>
      <c r="D5736" s="0" t="n">
        <v>5515</v>
      </c>
    </row>
    <row r="5737" customFormat="false" ht="13.8" hidden="false" customHeight="false" outlineLevel="0" collapsed="false">
      <c r="B5737" s="633" t="n">
        <v>5736</v>
      </c>
      <c r="C5737" s="0" t="n">
        <v>5491</v>
      </c>
      <c r="D5737" s="0" t="n">
        <v>5516</v>
      </c>
    </row>
    <row r="5738" customFormat="false" ht="13.8" hidden="false" customHeight="false" outlineLevel="0" collapsed="false">
      <c r="B5738" s="633" t="n">
        <v>5737</v>
      </c>
      <c r="C5738" s="0" t="n">
        <v>5492</v>
      </c>
      <c r="D5738" s="0" t="n">
        <v>5517</v>
      </c>
    </row>
    <row r="5739" customFormat="false" ht="13.8" hidden="false" customHeight="false" outlineLevel="0" collapsed="false">
      <c r="B5739" s="633" t="n">
        <v>5738</v>
      </c>
      <c r="C5739" s="0" t="n">
        <v>5493</v>
      </c>
      <c r="D5739" s="0" t="n">
        <v>5518</v>
      </c>
    </row>
    <row r="5740" customFormat="false" ht="13.8" hidden="false" customHeight="false" outlineLevel="0" collapsed="false">
      <c r="B5740" s="633" t="n">
        <v>5739</v>
      </c>
      <c r="C5740" s="0" t="n">
        <v>5494</v>
      </c>
      <c r="D5740" s="0" t="n">
        <v>5519</v>
      </c>
    </row>
    <row r="5741" customFormat="false" ht="13.8" hidden="false" customHeight="false" outlineLevel="0" collapsed="false">
      <c r="B5741" s="633" t="n">
        <v>5740</v>
      </c>
      <c r="C5741" s="0" t="n">
        <v>5495</v>
      </c>
      <c r="D5741" s="0" t="n">
        <v>5520</v>
      </c>
    </row>
    <row r="5742" customFormat="false" ht="13.8" hidden="false" customHeight="false" outlineLevel="0" collapsed="false">
      <c r="B5742" s="633" t="n">
        <v>5741</v>
      </c>
      <c r="C5742" s="0" t="n">
        <v>5496</v>
      </c>
      <c r="D5742" s="0" t="n">
        <v>5521</v>
      </c>
    </row>
    <row r="5743" customFormat="false" ht="13.8" hidden="false" customHeight="false" outlineLevel="0" collapsed="false">
      <c r="B5743" s="633" t="n">
        <v>5742</v>
      </c>
      <c r="C5743" s="0" t="n">
        <v>5497</v>
      </c>
      <c r="D5743" s="0" t="n">
        <v>5522</v>
      </c>
    </row>
    <row r="5744" customFormat="false" ht="13.8" hidden="false" customHeight="false" outlineLevel="0" collapsed="false">
      <c r="B5744" s="633" t="n">
        <v>5743</v>
      </c>
      <c r="C5744" s="0" t="n">
        <v>5498</v>
      </c>
      <c r="D5744" s="0" t="n">
        <v>5523</v>
      </c>
    </row>
    <row r="5745" customFormat="false" ht="13.8" hidden="false" customHeight="false" outlineLevel="0" collapsed="false">
      <c r="B5745" s="633" t="n">
        <v>5744</v>
      </c>
      <c r="C5745" s="0" t="n">
        <v>5499</v>
      </c>
      <c r="D5745" s="0" t="n">
        <v>5524</v>
      </c>
    </row>
    <row r="5746" customFormat="false" ht="13.8" hidden="false" customHeight="false" outlineLevel="0" collapsed="false">
      <c r="B5746" s="633" t="n">
        <v>5745</v>
      </c>
      <c r="C5746" s="0" t="n">
        <v>5500</v>
      </c>
      <c r="D5746" s="0" t="n">
        <v>5525</v>
      </c>
    </row>
    <row r="5747" customFormat="false" ht="13.8" hidden="false" customHeight="false" outlineLevel="0" collapsed="false">
      <c r="B5747" s="633" t="n">
        <v>5746</v>
      </c>
      <c r="C5747" s="0" t="n">
        <v>5501</v>
      </c>
      <c r="D5747" s="0" t="n">
        <v>5526</v>
      </c>
    </row>
    <row r="5748" customFormat="false" ht="13.8" hidden="false" customHeight="false" outlineLevel="0" collapsed="false">
      <c r="B5748" s="633" t="n">
        <v>5747</v>
      </c>
      <c r="C5748" s="0" t="n">
        <v>5502</v>
      </c>
      <c r="D5748" s="0" t="n">
        <v>5527</v>
      </c>
    </row>
    <row r="5749" customFormat="false" ht="13.8" hidden="false" customHeight="false" outlineLevel="0" collapsed="false">
      <c r="B5749" s="633" t="n">
        <v>5748</v>
      </c>
      <c r="C5749" s="0" t="n">
        <v>5503</v>
      </c>
      <c r="D5749" s="0" t="n">
        <v>5528</v>
      </c>
    </row>
    <row r="5750" customFormat="false" ht="13.8" hidden="false" customHeight="false" outlineLevel="0" collapsed="false">
      <c r="B5750" s="633" t="n">
        <v>5749</v>
      </c>
      <c r="C5750" s="0" t="n">
        <v>5504</v>
      </c>
      <c r="D5750" s="0" t="n">
        <v>5529</v>
      </c>
    </row>
    <row r="5751" customFormat="false" ht="13.8" hidden="false" customHeight="false" outlineLevel="0" collapsed="false">
      <c r="B5751" s="633" t="n">
        <v>5750</v>
      </c>
      <c r="C5751" s="0" t="n">
        <v>5505</v>
      </c>
      <c r="D5751" s="0" t="n">
        <v>5530</v>
      </c>
    </row>
    <row r="5752" customFormat="false" ht="13.8" hidden="false" customHeight="false" outlineLevel="0" collapsed="false">
      <c r="B5752" s="633" t="n">
        <v>5751</v>
      </c>
      <c r="C5752" s="0" t="n">
        <v>5506</v>
      </c>
      <c r="D5752" s="0" t="n">
        <v>5531</v>
      </c>
    </row>
    <row r="5753" customFormat="false" ht="13.8" hidden="false" customHeight="false" outlineLevel="0" collapsed="false">
      <c r="B5753" s="633" t="n">
        <v>5752</v>
      </c>
      <c r="C5753" s="0" t="n">
        <v>5507</v>
      </c>
      <c r="D5753" s="0" t="n">
        <v>5532</v>
      </c>
    </row>
    <row r="5754" customFormat="false" ht="13.8" hidden="false" customHeight="false" outlineLevel="0" collapsed="false">
      <c r="B5754" s="633" t="n">
        <v>5753</v>
      </c>
      <c r="C5754" s="0" t="n">
        <v>5508</v>
      </c>
      <c r="D5754" s="0" t="n">
        <v>5533</v>
      </c>
    </row>
    <row r="5755" customFormat="false" ht="13.8" hidden="false" customHeight="false" outlineLevel="0" collapsed="false">
      <c r="B5755" s="633" t="n">
        <v>5754</v>
      </c>
      <c r="C5755" s="0" t="n">
        <v>5509</v>
      </c>
      <c r="D5755" s="0" t="n">
        <v>5534</v>
      </c>
    </row>
    <row r="5756" customFormat="false" ht="13.8" hidden="false" customHeight="false" outlineLevel="0" collapsed="false">
      <c r="B5756" s="633" t="n">
        <v>5755</v>
      </c>
      <c r="C5756" s="0" t="n">
        <v>5510</v>
      </c>
      <c r="D5756" s="0" t="n">
        <v>5535</v>
      </c>
    </row>
    <row r="5757" customFormat="false" ht="13.8" hidden="false" customHeight="false" outlineLevel="0" collapsed="false">
      <c r="B5757" s="633" t="n">
        <v>5756</v>
      </c>
      <c r="C5757" s="0" t="n">
        <v>5511</v>
      </c>
      <c r="D5757" s="0" t="n">
        <v>5536</v>
      </c>
    </row>
    <row r="5758" customFormat="false" ht="13.8" hidden="false" customHeight="false" outlineLevel="0" collapsed="false">
      <c r="B5758" s="633" t="n">
        <v>5757</v>
      </c>
      <c r="C5758" s="0" t="n">
        <v>5512</v>
      </c>
      <c r="D5758" s="0" t="n">
        <v>5537</v>
      </c>
    </row>
    <row r="5759" customFormat="false" ht="13.8" hidden="false" customHeight="false" outlineLevel="0" collapsed="false">
      <c r="B5759" s="633" t="n">
        <v>5758</v>
      </c>
      <c r="C5759" s="0" t="n">
        <v>5513</v>
      </c>
      <c r="D5759" s="0" t="n">
        <v>5538</v>
      </c>
    </row>
    <row r="5760" customFormat="false" ht="13.8" hidden="false" customHeight="false" outlineLevel="0" collapsed="false">
      <c r="B5760" s="633" t="n">
        <v>5759</v>
      </c>
      <c r="C5760" s="0" t="n">
        <v>5514</v>
      </c>
      <c r="D5760" s="0" t="n">
        <v>5539</v>
      </c>
    </row>
    <row r="5761" customFormat="false" ht="13.8" hidden="false" customHeight="false" outlineLevel="0" collapsed="false">
      <c r="B5761" s="633" t="n">
        <v>5760</v>
      </c>
      <c r="C5761" s="0" t="n">
        <v>5515</v>
      </c>
      <c r="D5761" s="0" t="n">
        <v>5540</v>
      </c>
    </row>
    <row r="5762" customFormat="false" ht="13.8" hidden="false" customHeight="false" outlineLevel="0" collapsed="false">
      <c r="B5762" s="633" t="n">
        <v>5761</v>
      </c>
      <c r="C5762" s="0" t="n">
        <v>5516</v>
      </c>
      <c r="D5762" s="0" t="n">
        <v>5541</v>
      </c>
    </row>
    <row r="5763" customFormat="false" ht="13.8" hidden="false" customHeight="false" outlineLevel="0" collapsed="false">
      <c r="B5763" s="633" t="n">
        <v>5762</v>
      </c>
      <c r="C5763" s="0" t="n">
        <v>5517</v>
      </c>
      <c r="D5763" s="0" t="n">
        <v>5542</v>
      </c>
    </row>
    <row r="5764" customFormat="false" ht="13.8" hidden="false" customHeight="false" outlineLevel="0" collapsed="false">
      <c r="B5764" s="633" t="n">
        <v>5763</v>
      </c>
      <c r="C5764" s="0" t="n">
        <v>5518</v>
      </c>
      <c r="D5764" s="0" t="n">
        <v>5543</v>
      </c>
    </row>
    <row r="5765" customFormat="false" ht="13.8" hidden="false" customHeight="false" outlineLevel="0" collapsed="false">
      <c r="B5765" s="633" t="n">
        <v>5764</v>
      </c>
      <c r="C5765" s="0" t="n">
        <v>5519</v>
      </c>
      <c r="D5765" s="0" t="n">
        <v>5544</v>
      </c>
    </row>
    <row r="5766" customFormat="false" ht="13.8" hidden="false" customHeight="false" outlineLevel="0" collapsed="false">
      <c r="B5766" s="633" t="n">
        <v>5765</v>
      </c>
      <c r="C5766" s="0" t="n">
        <v>5520</v>
      </c>
      <c r="D5766" s="0" t="n">
        <v>5545</v>
      </c>
    </row>
    <row r="5767" customFormat="false" ht="13.8" hidden="false" customHeight="false" outlineLevel="0" collapsed="false">
      <c r="B5767" s="633" t="n">
        <v>5766</v>
      </c>
      <c r="C5767" s="0" t="n">
        <v>5521</v>
      </c>
      <c r="D5767" s="0" t="n">
        <v>5546</v>
      </c>
    </row>
    <row r="5768" customFormat="false" ht="13.8" hidden="false" customHeight="false" outlineLevel="0" collapsed="false">
      <c r="B5768" s="633" t="n">
        <v>5767</v>
      </c>
      <c r="C5768" s="0" t="n">
        <v>5522</v>
      </c>
      <c r="D5768" s="0" t="n">
        <v>5547</v>
      </c>
    </row>
    <row r="5769" customFormat="false" ht="13.8" hidden="false" customHeight="false" outlineLevel="0" collapsed="false">
      <c r="B5769" s="633" t="n">
        <v>5768</v>
      </c>
      <c r="C5769" s="0" t="n">
        <v>5523</v>
      </c>
      <c r="D5769" s="0" t="n">
        <v>5548</v>
      </c>
    </row>
    <row r="5770" customFormat="false" ht="13.8" hidden="false" customHeight="false" outlineLevel="0" collapsed="false">
      <c r="B5770" s="633" t="n">
        <v>5769</v>
      </c>
      <c r="C5770" s="0" t="n">
        <v>5524</v>
      </c>
      <c r="D5770" s="0" t="n">
        <v>5549</v>
      </c>
    </row>
    <row r="5771" customFormat="false" ht="13.8" hidden="false" customHeight="false" outlineLevel="0" collapsed="false">
      <c r="B5771" s="633" t="n">
        <v>5770</v>
      </c>
      <c r="C5771" s="0" t="n">
        <v>5525</v>
      </c>
      <c r="D5771" s="0" t="n">
        <v>5550</v>
      </c>
    </row>
    <row r="5772" customFormat="false" ht="13.8" hidden="false" customHeight="false" outlineLevel="0" collapsed="false">
      <c r="B5772" s="633" t="n">
        <v>5771</v>
      </c>
      <c r="C5772" s="0" t="n">
        <v>5526</v>
      </c>
      <c r="D5772" s="0" t="n">
        <v>5551</v>
      </c>
    </row>
    <row r="5773" customFormat="false" ht="13.8" hidden="false" customHeight="false" outlineLevel="0" collapsed="false">
      <c r="B5773" s="633" t="n">
        <v>5772</v>
      </c>
      <c r="C5773" s="0" t="n">
        <v>5527</v>
      </c>
      <c r="D5773" s="0" t="n">
        <v>5552</v>
      </c>
    </row>
    <row r="5774" customFormat="false" ht="13.8" hidden="false" customHeight="false" outlineLevel="0" collapsed="false">
      <c r="B5774" s="633" t="n">
        <v>5773</v>
      </c>
      <c r="C5774" s="0" t="n">
        <v>5528</v>
      </c>
      <c r="D5774" s="0" t="n">
        <v>5553</v>
      </c>
    </row>
    <row r="5775" customFormat="false" ht="13.8" hidden="false" customHeight="false" outlineLevel="0" collapsed="false">
      <c r="B5775" s="633" t="n">
        <v>5774</v>
      </c>
      <c r="C5775" s="0" t="n">
        <v>5529</v>
      </c>
      <c r="D5775" s="0" t="n">
        <v>5554</v>
      </c>
    </row>
    <row r="5776" customFormat="false" ht="13.8" hidden="false" customHeight="false" outlineLevel="0" collapsed="false">
      <c r="B5776" s="633" t="n">
        <v>5775</v>
      </c>
      <c r="C5776" s="0" t="n">
        <v>5530</v>
      </c>
      <c r="D5776" s="0" t="n">
        <v>5555</v>
      </c>
    </row>
    <row r="5777" customFormat="false" ht="13.8" hidden="false" customHeight="false" outlineLevel="0" collapsed="false">
      <c r="B5777" s="633" t="n">
        <v>5776</v>
      </c>
      <c r="C5777" s="0" t="n">
        <v>5531</v>
      </c>
      <c r="D5777" s="0" t="n">
        <v>5556</v>
      </c>
    </row>
    <row r="5778" customFormat="false" ht="13.8" hidden="false" customHeight="false" outlineLevel="0" collapsed="false">
      <c r="B5778" s="633" t="n">
        <v>5777</v>
      </c>
      <c r="C5778" s="0" t="n">
        <v>5532</v>
      </c>
      <c r="D5778" s="0" t="n">
        <v>5557</v>
      </c>
    </row>
    <row r="5779" customFormat="false" ht="13.8" hidden="false" customHeight="false" outlineLevel="0" collapsed="false">
      <c r="B5779" s="633" t="n">
        <v>5778</v>
      </c>
      <c r="C5779" s="0" t="n">
        <v>5533</v>
      </c>
      <c r="D5779" s="0" t="n">
        <v>5558</v>
      </c>
    </row>
    <row r="5780" customFormat="false" ht="13.8" hidden="false" customHeight="false" outlineLevel="0" collapsed="false">
      <c r="B5780" s="633" t="n">
        <v>5779</v>
      </c>
      <c r="C5780" s="0" t="n">
        <v>5534</v>
      </c>
      <c r="D5780" s="0" t="n">
        <v>5559</v>
      </c>
    </row>
    <row r="5781" customFormat="false" ht="13.8" hidden="false" customHeight="false" outlineLevel="0" collapsed="false">
      <c r="B5781" s="633" t="n">
        <v>5780</v>
      </c>
      <c r="C5781" s="0" t="n">
        <v>5535</v>
      </c>
      <c r="D5781" s="0" t="n">
        <v>5560</v>
      </c>
    </row>
    <row r="5782" customFormat="false" ht="13.8" hidden="false" customHeight="false" outlineLevel="0" collapsed="false">
      <c r="B5782" s="633" t="n">
        <v>5781</v>
      </c>
      <c r="C5782" s="0" t="n">
        <v>5536</v>
      </c>
      <c r="D5782" s="0" t="n">
        <v>5561</v>
      </c>
    </row>
    <row r="5783" customFormat="false" ht="13.8" hidden="false" customHeight="false" outlineLevel="0" collapsed="false">
      <c r="B5783" s="633" t="n">
        <v>5782</v>
      </c>
      <c r="C5783" s="0" t="n">
        <v>5537</v>
      </c>
      <c r="D5783" s="0" t="n">
        <v>5562</v>
      </c>
    </row>
    <row r="5784" customFormat="false" ht="13.8" hidden="false" customHeight="false" outlineLevel="0" collapsed="false">
      <c r="B5784" s="633" t="n">
        <v>5783</v>
      </c>
      <c r="C5784" s="0" t="n">
        <v>5538</v>
      </c>
      <c r="D5784" s="0" t="n">
        <v>5563</v>
      </c>
    </row>
    <row r="5785" customFormat="false" ht="13.8" hidden="false" customHeight="false" outlineLevel="0" collapsed="false">
      <c r="B5785" s="633" t="n">
        <v>5784</v>
      </c>
      <c r="C5785" s="0" t="n">
        <v>5539</v>
      </c>
      <c r="D5785" s="0" t="n">
        <v>5564</v>
      </c>
    </row>
    <row r="5786" customFormat="false" ht="13.8" hidden="false" customHeight="false" outlineLevel="0" collapsed="false">
      <c r="B5786" s="633" t="n">
        <v>5785</v>
      </c>
      <c r="C5786" s="0" t="n">
        <v>5540</v>
      </c>
      <c r="D5786" s="0" t="n">
        <v>5565</v>
      </c>
    </row>
    <row r="5787" customFormat="false" ht="13.8" hidden="false" customHeight="false" outlineLevel="0" collapsed="false">
      <c r="B5787" s="633" t="n">
        <v>5786</v>
      </c>
      <c r="C5787" s="0" t="n">
        <v>5541</v>
      </c>
      <c r="D5787" s="0" t="n">
        <v>5566</v>
      </c>
    </row>
    <row r="5788" customFormat="false" ht="13.8" hidden="false" customHeight="false" outlineLevel="0" collapsed="false">
      <c r="B5788" s="633" t="n">
        <v>5787</v>
      </c>
      <c r="C5788" s="0" t="n">
        <v>5542</v>
      </c>
      <c r="D5788" s="0" t="n">
        <v>5567</v>
      </c>
    </row>
    <row r="5789" customFormat="false" ht="13.8" hidden="false" customHeight="false" outlineLevel="0" collapsed="false">
      <c r="B5789" s="633" t="n">
        <v>5788</v>
      </c>
      <c r="C5789" s="0" t="n">
        <v>5543</v>
      </c>
      <c r="D5789" s="0" t="n">
        <v>5568</v>
      </c>
    </row>
    <row r="5790" customFormat="false" ht="13.8" hidden="false" customHeight="false" outlineLevel="0" collapsed="false">
      <c r="B5790" s="633" t="n">
        <v>5789</v>
      </c>
      <c r="C5790" s="0" t="n">
        <v>5544</v>
      </c>
      <c r="D5790" s="0" t="n">
        <v>5569</v>
      </c>
    </row>
    <row r="5791" customFormat="false" ht="13.8" hidden="false" customHeight="false" outlineLevel="0" collapsed="false">
      <c r="B5791" s="633" t="n">
        <v>5790</v>
      </c>
      <c r="C5791" s="0" t="n">
        <v>5545</v>
      </c>
      <c r="D5791" s="0" t="n">
        <v>5570</v>
      </c>
    </row>
    <row r="5792" customFormat="false" ht="13.8" hidden="false" customHeight="false" outlineLevel="0" collapsed="false">
      <c r="B5792" s="633" t="n">
        <v>5791</v>
      </c>
      <c r="C5792" s="0" t="n">
        <v>5546</v>
      </c>
      <c r="D5792" s="0" t="n">
        <v>5571</v>
      </c>
    </row>
    <row r="5793" customFormat="false" ht="13.8" hidden="false" customHeight="false" outlineLevel="0" collapsed="false">
      <c r="B5793" s="633" t="n">
        <v>5792</v>
      </c>
      <c r="C5793" s="0" t="n">
        <v>5547</v>
      </c>
      <c r="D5793" s="0" t="n">
        <v>5572</v>
      </c>
    </row>
    <row r="5794" customFormat="false" ht="13.8" hidden="false" customHeight="false" outlineLevel="0" collapsed="false">
      <c r="B5794" s="633" t="n">
        <v>5793</v>
      </c>
      <c r="C5794" s="0" t="n">
        <v>5548</v>
      </c>
      <c r="D5794" s="0" t="n">
        <v>5573</v>
      </c>
    </row>
    <row r="5795" customFormat="false" ht="13.8" hidden="false" customHeight="false" outlineLevel="0" collapsed="false">
      <c r="B5795" s="633" t="n">
        <v>5794</v>
      </c>
      <c r="C5795" s="0" t="n">
        <v>5549</v>
      </c>
      <c r="D5795" s="0" t="n">
        <v>5574</v>
      </c>
    </row>
    <row r="5796" customFormat="false" ht="13.8" hidden="false" customHeight="false" outlineLevel="0" collapsed="false">
      <c r="B5796" s="633" t="n">
        <v>5795</v>
      </c>
      <c r="C5796" s="0" t="n">
        <v>5550</v>
      </c>
      <c r="D5796" s="0" t="n">
        <v>5575</v>
      </c>
    </row>
    <row r="5797" customFormat="false" ht="13.8" hidden="false" customHeight="false" outlineLevel="0" collapsed="false">
      <c r="B5797" s="633" t="n">
        <v>5796</v>
      </c>
      <c r="C5797" s="0" t="n">
        <v>5551</v>
      </c>
      <c r="D5797" s="0" t="n">
        <v>5576</v>
      </c>
    </row>
    <row r="5798" customFormat="false" ht="13.8" hidden="false" customHeight="false" outlineLevel="0" collapsed="false">
      <c r="B5798" s="633" t="n">
        <v>5797</v>
      </c>
      <c r="C5798" s="0" t="n">
        <v>5552</v>
      </c>
      <c r="D5798" s="0" t="n">
        <v>5577</v>
      </c>
    </row>
    <row r="5799" customFormat="false" ht="13.8" hidden="false" customHeight="false" outlineLevel="0" collapsed="false">
      <c r="B5799" s="633" t="n">
        <v>5798</v>
      </c>
      <c r="C5799" s="0" t="n">
        <v>5553</v>
      </c>
      <c r="D5799" s="0" t="n">
        <v>5578</v>
      </c>
    </row>
    <row r="5800" customFormat="false" ht="13.8" hidden="false" customHeight="false" outlineLevel="0" collapsed="false">
      <c r="B5800" s="633" t="n">
        <v>5799</v>
      </c>
      <c r="C5800" s="0" t="n">
        <v>5554</v>
      </c>
      <c r="D5800" s="0" t="n">
        <v>5579</v>
      </c>
    </row>
    <row r="5801" customFormat="false" ht="13.8" hidden="false" customHeight="false" outlineLevel="0" collapsed="false">
      <c r="B5801" s="633" t="n">
        <v>5800</v>
      </c>
      <c r="C5801" s="0" t="n">
        <v>5555</v>
      </c>
      <c r="D5801" s="0" t="n">
        <v>5580</v>
      </c>
    </row>
    <row r="5802" customFormat="false" ht="13.8" hidden="false" customHeight="false" outlineLevel="0" collapsed="false">
      <c r="B5802" s="633" t="n">
        <v>5801</v>
      </c>
      <c r="C5802" s="0" t="n">
        <v>5556</v>
      </c>
      <c r="D5802" s="0" t="n">
        <v>5581</v>
      </c>
    </row>
    <row r="5803" customFormat="false" ht="13.8" hidden="false" customHeight="false" outlineLevel="0" collapsed="false">
      <c r="B5803" s="633" t="n">
        <v>5802</v>
      </c>
      <c r="C5803" s="0" t="n">
        <v>5557</v>
      </c>
      <c r="D5803" s="0" t="n">
        <v>5582</v>
      </c>
    </row>
    <row r="5804" customFormat="false" ht="13.8" hidden="false" customHeight="false" outlineLevel="0" collapsed="false">
      <c r="B5804" s="633" t="n">
        <v>5803</v>
      </c>
      <c r="C5804" s="0" t="n">
        <v>5558</v>
      </c>
      <c r="D5804" s="0" t="n">
        <v>5583</v>
      </c>
    </row>
    <row r="5805" customFormat="false" ht="13.8" hidden="false" customHeight="false" outlineLevel="0" collapsed="false">
      <c r="B5805" s="633" t="n">
        <v>5804</v>
      </c>
      <c r="C5805" s="0" t="n">
        <v>5559</v>
      </c>
      <c r="D5805" s="0" t="n">
        <v>5584</v>
      </c>
    </row>
    <row r="5806" customFormat="false" ht="13.8" hidden="false" customHeight="false" outlineLevel="0" collapsed="false">
      <c r="B5806" s="633" t="n">
        <v>5805</v>
      </c>
      <c r="C5806" s="0" t="n">
        <v>5560</v>
      </c>
      <c r="D5806" s="0" t="n">
        <v>5585</v>
      </c>
    </row>
    <row r="5807" customFormat="false" ht="13.8" hidden="false" customHeight="false" outlineLevel="0" collapsed="false">
      <c r="B5807" s="633" t="n">
        <v>5806</v>
      </c>
      <c r="C5807" s="0" t="n">
        <v>5561</v>
      </c>
      <c r="D5807" s="0" t="n">
        <v>5586</v>
      </c>
    </row>
    <row r="5808" customFormat="false" ht="13.8" hidden="false" customHeight="false" outlineLevel="0" collapsed="false">
      <c r="B5808" s="633" t="n">
        <v>5807</v>
      </c>
      <c r="C5808" s="0" t="n">
        <v>5562</v>
      </c>
      <c r="D5808" s="0" t="n">
        <v>5587</v>
      </c>
    </row>
    <row r="5809" customFormat="false" ht="13.8" hidden="false" customHeight="false" outlineLevel="0" collapsed="false">
      <c r="B5809" s="633" t="n">
        <v>5808</v>
      </c>
      <c r="C5809" s="0" t="n">
        <v>5563</v>
      </c>
      <c r="D5809" s="0" t="n">
        <v>5588</v>
      </c>
    </row>
    <row r="5810" customFormat="false" ht="13.8" hidden="false" customHeight="false" outlineLevel="0" collapsed="false">
      <c r="B5810" s="633" t="n">
        <v>5809</v>
      </c>
      <c r="C5810" s="0" t="n">
        <v>5564</v>
      </c>
      <c r="D5810" s="0" t="n">
        <v>5589</v>
      </c>
    </row>
    <row r="5811" customFormat="false" ht="13.8" hidden="false" customHeight="false" outlineLevel="0" collapsed="false">
      <c r="B5811" s="633" t="n">
        <v>5810</v>
      </c>
      <c r="C5811" s="0" t="n">
        <v>5565</v>
      </c>
      <c r="D5811" s="0" t="n">
        <v>5590</v>
      </c>
    </row>
    <row r="5812" customFormat="false" ht="13.8" hidden="false" customHeight="false" outlineLevel="0" collapsed="false">
      <c r="B5812" s="633" t="n">
        <v>5811</v>
      </c>
      <c r="C5812" s="0" t="n">
        <v>5566</v>
      </c>
      <c r="D5812" s="0" t="n">
        <v>5591</v>
      </c>
    </row>
    <row r="5813" customFormat="false" ht="13.8" hidden="false" customHeight="false" outlineLevel="0" collapsed="false">
      <c r="B5813" s="633" t="n">
        <v>5812</v>
      </c>
      <c r="C5813" s="0" t="n">
        <v>5567</v>
      </c>
      <c r="D5813" s="0" t="n">
        <v>5592</v>
      </c>
    </row>
    <row r="5814" customFormat="false" ht="13.8" hidden="false" customHeight="false" outlineLevel="0" collapsed="false">
      <c r="B5814" s="633" t="n">
        <v>5813</v>
      </c>
      <c r="C5814" s="0" t="n">
        <v>5568</v>
      </c>
      <c r="D5814" s="0" t="n">
        <v>5593</v>
      </c>
    </row>
    <row r="5815" customFormat="false" ht="13.8" hidden="false" customHeight="false" outlineLevel="0" collapsed="false">
      <c r="B5815" s="633" t="n">
        <v>5814</v>
      </c>
      <c r="C5815" s="0" t="n">
        <v>5569</v>
      </c>
      <c r="D5815" s="0" t="n">
        <v>5594</v>
      </c>
    </row>
    <row r="5816" customFormat="false" ht="13.8" hidden="false" customHeight="false" outlineLevel="0" collapsed="false">
      <c r="B5816" s="633" t="n">
        <v>5815</v>
      </c>
      <c r="C5816" s="0" t="n">
        <v>5570</v>
      </c>
      <c r="D5816" s="0" t="n">
        <v>5595</v>
      </c>
    </row>
    <row r="5817" customFormat="false" ht="13.8" hidden="false" customHeight="false" outlineLevel="0" collapsed="false">
      <c r="B5817" s="633" t="n">
        <v>5816</v>
      </c>
      <c r="C5817" s="0" t="n">
        <v>5571</v>
      </c>
      <c r="D5817" s="0" t="n">
        <v>5596</v>
      </c>
    </row>
    <row r="5818" customFormat="false" ht="13.8" hidden="false" customHeight="false" outlineLevel="0" collapsed="false">
      <c r="B5818" s="633" t="n">
        <v>5817</v>
      </c>
      <c r="C5818" s="0" t="n">
        <v>5572</v>
      </c>
      <c r="D5818" s="0" t="n">
        <v>5597</v>
      </c>
    </row>
    <row r="5819" customFormat="false" ht="13.8" hidden="false" customHeight="false" outlineLevel="0" collapsed="false">
      <c r="B5819" s="633" t="n">
        <v>5818</v>
      </c>
      <c r="C5819" s="0" t="n">
        <v>5573</v>
      </c>
      <c r="D5819" s="0" t="n">
        <v>5598</v>
      </c>
    </row>
    <row r="5820" customFormat="false" ht="13.8" hidden="false" customHeight="false" outlineLevel="0" collapsed="false">
      <c r="B5820" s="633" t="n">
        <v>5819</v>
      </c>
      <c r="C5820" s="0" t="n">
        <v>5574</v>
      </c>
      <c r="D5820" s="0" t="n">
        <v>5599</v>
      </c>
    </row>
    <row r="5821" customFormat="false" ht="13.8" hidden="false" customHeight="false" outlineLevel="0" collapsed="false">
      <c r="B5821" s="633" t="n">
        <v>5820</v>
      </c>
      <c r="C5821" s="0" t="n">
        <v>5575</v>
      </c>
      <c r="D5821" s="0" t="n">
        <v>5600</v>
      </c>
    </row>
    <row r="5822" customFormat="false" ht="13.8" hidden="false" customHeight="false" outlineLevel="0" collapsed="false">
      <c r="B5822" s="633" t="n">
        <v>5821</v>
      </c>
      <c r="C5822" s="0" t="n">
        <v>5576</v>
      </c>
      <c r="D5822" s="0" t="n">
        <v>5601</v>
      </c>
    </row>
    <row r="5823" customFormat="false" ht="13.8" hidden="false" customHeight="false" outlineLevel="0" collapsed="false">
      <c r="B5823" s="633" t="n">
        <v>5822</v>
      </c>
      <c r="C5823" s="0" t="n">
        <v>5577</v>
      </c>
      <c r="D5823" s="0" t="n">
        <v>5602</v>
      </c>
    </row>
    <row r="5824" customFormat="false" ht="13.8" hidden="false" customHeight="false" outlineLevel="0" collapsed="false">
      <c r="B5824" s="633" t="n">
        <v>5823</v>
      </c>
      <c r="C5824" s="0" t="n">
        <v>5578</v>
      </c>
      <c r="D5824" s="0" t="n">
        <v>5603</v>
      </c>
    </row>
    <row r="5825" customFormat="false" ht="13.8" hidden="false" customHeight="false" outlineLevel="0" collapsed="false">
      <c r="B5825" s="633" t="n">
        <v>5824</v>
      </c>
      <c r="C5825" s="0" t="n">
        <v>5579</v>
      </c>
      <c r="D5825" s="0" t="n">
        <v>5604</v>
      </c>
    </row>
    <row r="5826" customFormat="false" ht="13.8" hidden="false" customHeight="false" outlineLevel="0" collapsed="false">
      <c r="B5826" s="633" t="n">
        <v>5825</v>
      </c>
      <c r="C5826" s="0" t="n">
        <v>5580</v>
      </c>
      <c r="D5826" s="0" t="n">
        <v>5605</v>
      </c>
    </row>
    <row r="5827" customFormat="false" ht="13.8" hidden="false" customHeight="false" outlineLevel="0" collapsed="false">
      <c r="B5827" s="633" t="n">
        <v>5826</v>
      </c>
      <c r="C5827" s="0" t="n">
        <v>5581</v>
      </c>
      <c r="D5827" s="0" t="n">
        <v>5606</v>
      </c>
    </row>
    <row r="5828" customFormat="false" ht="13.8" hidden="false" customHeight="false" outlineLevel="0" collapsed="false">
      <c r="B5828" s="633" t="n">
        <v>5827</v>
      </c>
      <c r="C5828" s="0" t="n">
        <v>5582</v>
      </c>
      <c r="D5828" s="0" t="n">
        <v>5607</v>
      </c>
    </row>
    <row r="5829" customFormat="false" ht="13.8" hidden="false" customHeight="false" outlineLevel="0" collapsed="false">
      <c r="B5829" s="633" t="n">
        <v>5828</v>
      </c>
      <c r="C5829" s="0" t="n">
        <v>5583</v>
      </c>
      <c r="D5829" s="0" t="n">
        <v>5608</v>
      </c>
    </row>
    <row r="5830" customFormat="false" ht="13.8" hidden="false" customHeight="false" outlineLevel="0" collapsed="false">
      <c r="B5830" s="633" t="n">
        <v>5829</v>
      </c>
      <c r="C5830" s="0" t="n">
        <v>5584</v>
      </c>
      <c r="D5830" s="0" t="n">
        <v>5609</v>
      </c>
    </row>
    <row r="5831" customFormat="false" ht="13.8" hidden="false" customHeight="false" outlineLevel="0" collapsed="false">
      <c r="B5831" s="633" t="n">
        <v>5830</v>
      </c>
      <c r="C5831" s="0" t="n">
        <v>5585</v>
      </c>
      <c r="D5831" s="0" t="n">
        <v>5610</v>
      </c>
    </row>
    <row r="5832" customFormat="false" ht="13.8" hidden="false" customHeight="false" outlineLevel="0" collapsed="false">
      <c r="B5832" s="633" t="n">
        <v>5831</v>
      </c>
      <c r="C5832" s="0" t="n">
        <v>5586</v>
      </c>
      <c r="D5832" s="0" t="n">
        <v>5611</v>
      </c>
    </row>
    <row r="5833" customFormat="false" ht="13.8" hidden="false" customHeight="false" outlineLevel="0" collapsed="false">
      <c r="B5833" s="633" t="n">
        <v>5832</v>
      </c>
      <c r="C5833" s="0" t="n">
        <v>5587</v>
      </c>
      <c r="D5833" s="0" t="n">
        <v>5612</v>
      </c>
    </row>
    <row r="5834" customFormat="false" ht="13.8" hidden="false" customHeight="false" outlineLevel="0" collapsed="false">
      <c r="B5834" s="633" t="n">
        <v>5833</v>
      </c>
      <c r="C5834" s="0" t="n">
        <v>5588</v>
      </c>
      <c r="D5834" s="0" t="n">
        <v>5613</v>
      </c>
    </row>
    <row r="5835" customFormat="false" ht="13.8" hidden="false" customHeight="false" outlineLevel="0" collapsed="false">
      <c r="B5835" s="633" t="n">
        <v>5834</v>
      </c>
      <c r="C5835" s="0" t="n">
        <v>5589</v>
      </c>
      <c r="D5835" s="0" t="n">
        <v>5614</v>
      </c>
    </row>
    <row r="5836" customFormat="false" ht="13.8" hidden="false" customHeight="false" outlineLevel="0" collapsed="false">
      <c r="B5836" s="633" t="n">
        <v>5835</v>
      </c>
      <c r="C5836" s="0" t="n">
        <v>5590</v>
      </c>
      <c r="D5836" s="0" t="n">
        <v>5615</v>
      </c>
    </row>
    <row r="5837" customFormat="false" ht="13.8" hidden="false" customHeight="false" outlineLevel="0" collapsed="false">
      <c r="B5837" s="633" t="n">
        <v>5836</v>
      </c>
      <c r="C5837" s="0" t="n">
        <v>5591</v>
      </c>
      <c r="D5837" s="0" t="n">
        <v>5616</v>
      </c>
    </row>
    <row r="5838" customFormat="false" ht="13.8" hidden="false" customHeight="false" outlineLevel="0" collapsed="false">
      <c r="B5838" s="633" t="n">
        <v>5837</v>
      </c>
      <c r="C5838" s="0" t="n">
        <v>5592</v>
      </c>
      <c r="D5838" s="0" t="n">
        <v>5617</v>
      </c>
    </row>
    <row r="5839" customFormat="false" ht="13.8" hidden="false" customHeight="false" outlineLevel="0" collapsed="false">
      <c r="B5839" s="633" t="n">
        <v>5838</v>
      </c>
      <c r="C5839" s="0" t="n">
        <v>5593</v>
      </c>
      <c r="D5839" s="0" t="n">
        <v>5618</v>
      </c>
    </row>
    <row r="5840" customFormat="false" ht="13.8" hidden="false" customHeight="false" outlineLevel="0" collapsed="false">
      <c r="B5840" s="633" t="n">
        <v>5839</v>
      </c>
      <c r="C5840" s="0" t="n">
        <v>5594</v>
      </c>
      <c r="D5840" s="0" t="n">
        <v>5619</v>
      </c>
    </row>
    <row r="5841" customFormat="false" ht="13.8" hidden="false" customHeight="false" outlineLevel="0" collapsed="false">
      <c r="B5841" s="633" t="n">
        <v>5840</v>
      </c>
      <c r="C5841" s="0" t="n">
        <v>5595</v>
      </c>
      <c r="D5841" s="0" t="n">
        <v>5620</v>
      </c>
    </row>
    <row r="5842" customFormat="false" ht="13.8" hidden="false" customHeight="false" outlineLevel="0" collapsed="false">
      <c r="B5842" s="633" t="n">
        <v>5841</v>
      </c>
      <c r="C5842" s="0" t="n">
        <v>5596</v>
      </c>
      <c r="D5842" s="0" t="n">
        <v>5621</v>
      </c>
    </row>
    <row r="5843" customFormat="false" ht="13.8" hidden="false" customHeight="false" outlineLevel="0" collapsed="false">
      <c r="B5843" s="633" t="n">
        <v>5842</v>
      </c>
      <c r="C5843" s="0" t="n">
        <v>5597</v>
      </c>
      <c r="D5843" s="0" t="n">
        <v>5622</v>
      </c>
    </row>
    <row r="5844" customFormat="false" ht="13.8" hidden="false" customHeight="false" outlineLevel="0" collapsed="false">
      <c r="B5844" s="633" t="n">
        <v>5843</v>
      </c>
      <c r="C5844" s="0" t="n">
        <v>5598</v>
      </c>
      <c r="D5844" s="0" t="n">
        <v>5623</v>
      </c>
    </row>
    <row r="5845" customFormat="false" ht="13.8" hidden="false" customHeight="false" outlineLevel="0" collapsed="false">
      <c r="B5845" s="633" t="n">
        <v>5844</v>
      </c>
      <c r="C5845" s="0" t="n">
        <v>5599</v>
      </c>
      <c r="D5845" s="0" t="n">
        <v>5624</v>
      </c>
    </row>
    <row r="5846" customFormat="false" ht="13.8" hidden="false" customHeight="false" outlineLevel="0" collapsed="false">
      <c r="B5846" s="633" t="n">
        <v>5845</v>
      </c>
      <c r="C5846" s="0" t="n">
        <v>5600</v>
      </c>
      <c r="D5846" s="0" t="n">
        <v>5625</v>
      </c>
    </row>
    <row r="5847" customFormat="false" ht="13.8" hidden="false" customHeight="false" outlineLevel="0" collapsed="false">
      <c r="B5847" s="633" t="n">
        <v>5846</v>
      </c>
      <c r="C5847" s="0" t="n">
        <v>5601</v>
      </c>
      <c r="D5847" s="0" t="n">
        <v>5626</v>
      </c>
    </row>
    <row r="5848" customFormat="false" ht="13.8" hidden="false" customHeight="false" outlineLevel="0" collapsed="false">
      <c r="B5848" s="633" t="n">
        <v>5847</v>
      </c>
      <c r="C5848" s="0" t="n">
        <v>5602</v>
      </c>
      <c r="D5848" s="0" t="n">
        <v>5627</v>
      </c>
    </row>
    <row r="5849" customFormat="false" ht="13.8" hidden="false" customHeight="false" outlineLevel="0" collapsed="false">
      <c r="B5849" s="633" t="n">
        <v>5848</v>
      </c>
      <c r="C5849" s="0" t="n">
        <v>5603</v>
      </c>
      <c r="D5849" s="0" t="n">
        <v>5628</v>
      </c>
    </row>
    <row r="5850" customFormat="false" ht="13.8" hidden="false" customHeight="false" outlineLevel="0" collapsed="false">
      <c r="B5850" s="633" t="n">
        <v>5849</v>
      </c>
      <c r="C5850" s="0" t="n">
        <v>5604</v>
      </c>
      <c r="D5850" s="0" t="n">
        <v>5629</v>
      </c>
    </row>
    <row r="5851" customFormat="false" ht="13.8" hidden="false" customHeight="false" outlineLevel="0" collapsed="false">
      <c r="B5851" s="633" t="n">
        <v>5850</v>
      </c>
      <c r="C5851" s="0" t="n">
        <v>5605</v>
      </c>
      <c r="D5851" s="0" t="n">
        <v>5630</v>
      </c>
    </row>
    <row r="5852" customFormat="false" ht="13.8" hidden="false" customHeight="false" outlineLevel="0" collapsed="false">
      <c r="B5852" s="633" t="n">
        <v>5851</v>
      </c>
      <c r="C5852" s="0" t="n">
        <v>5606</v>
      </c>
      <c r="D5852" s="0" t="n">
        <v>5631</v>
      </c>
    </row>
    <row r="5853" customFormat="false" ht="13.8" hidden="false" customHeight="false" outlineLevel="0" collapsed="false">
      <c r="B5853" s="633" t="n">
        <v>5852</v>
      </c>
      <c r="C5853" s="0" t="n">
        <v>5607</v>
      </c>
      <c r="D5853" s="0" t="n">
        <v>5632</v>
      </c>
    </row>
    <row r="5854" customFormat="false" ht="13.8" hidden="false" customHeight="false" outlineLevel="0" collapsed="false">
      <c r="B5854" s="633" t="n">
        <v>5853</v>
      </c>
      <c r="C5854" s="0" t="n">
        <v>5608</v>
      </c>
      <c r="D5854" s="0" t="n">
        <v>5633</v>
      </c>
    </row>
    <row r="5855" customFormat="false" ht="13.8" hidden="false" customHeight="false" outlineLevel="0" collapsed="false">
      <c r="B5855" s="633" t="n">
        <v>5854</v>
      </c>
      <c r="C5855" s="0" t="n">
        <v>5609</v>
      </c>
      <c r="D5855" s="0" t="n">
        <v>5634</v>
      </c>
    </row>
    <row r="5856" customFormat="false" ht="13.8" hidden="false" customHeight="false" outlineLevel="0" collapsed="false">
      <c r="B5856" s="633" t="n">
        <v>5855</v>
      </c>
      <c r="C5856" s="0" t="n">
        <v>5610</v>
      </c>
      <c r="D5856" s="0" t="n">
        <v>5635</v>
      </c>
    </row>
    <row r="5857" customFormat="false" ht="13.8" hidden="false" customHeight="false" outlineLevel="0" collapsed="false">
      <c r="B5857" s="633" t="n">
        <v>5856</v>
      </c>
      <c r="C5857" s="0" t="n">
        <v>5611</v>
      </c>
      <c r="D5857" s="0" t="n">
        <v>5636</v>
      </c>
    </row>
    <row r="5858" customFormat="false" ht="13.8" hidden="false" customHeight="false" outlineLevel="0" collapsed="false">
      <c r="B5858" s="633" t="n">
        <v>5857</v>
      </c>
      <c r="C5858" s="0" t="n">
        <v>5612</v>
      </c>
      <c r="D5858" s="0" t="n">
        <v>5637</v>
      </c>
    </row>
    <row r="5859" customFormat="false" ht="13.8" hidden="false" customHeight="false" outlineLevel="0" collapsed="false">
      <c r="B5859" s="633" t="n">
        <v>5858</v>
      </c>
      <c r="C5859" s="0" t="n">
        <v>5613</v>
      </c>
      <c r="D5859" s="0" t="n">
        <v>5638</v>
      </c>
    </row>
    <row r="5860" customFormat="false" ht="13.8" hidden="false" customHeight="false" outlineLevel="0" collapsed="false">
      <c r="B5860" s="633" t="n">
        <v>5859</v>
      </c>
      <c r="C5860" s="0" t="n">
        <v>5614</v>
      </c>
      <c r="D5860" s="0" t="n">
        <v>5639</v>
      </c>
    </row>
    <row r="5861" customFormat="false" ht="13.8" hidden="false" customHeight="false" outlineLevel="0" collapsed="false">
      <c r="B5861" s="633" t="n">
        <v>5860</v>
      </c>
      <c r="C5861" s="0" t="n">
        <v>5615</v>
      </c>
      <c r="D5861" s="0" t="n">
        <v>5640</v>
      </c>
    </row>
    <row r="5862" customFormat="false" ht="13.8" hidden="false" customHeight="false" outlineLevel="0" collapsed="false">
      <c r="B5862" s="633" t="n">
        <v>5861</v>
      </c>
      <c r="C5862" s="0" t="n">
        <v>5616</v>
      </c>
      <c r="D5862" s="0" t="n">
        <v>5641</v>
      </c>
    </row>
    <row r="5863" customFormat="false" ht="13.8" hidden="false" customHeight="false" outlineLevel="0" collapsed="false">
      <c r="B5863" s="633" t="n">
        <v>5862</v>
      </c>
      <c r="C5863" s="0" t="n">
        <v>5617</v>
      </c>
      <c r="D5863" s="0" t="n">
        <v>5642</v>
      </c>
    </row>
    <row r="5864" customFormat="false" ht="13.8" hidden="false" customHeight="false" outlineLevel="0" collapsed="false">
      <c r="B5864" s="633" t="n">
        <v>5863</v>
      </c>
      <c r="C5864" s="0" t="n">
        <v>5618</v>
      </c>
      <c r="D5864" s="0" t="n">
        <v>5643</v>
      </c>
    </row>
    <row r="5865" customFormat="false" ht="13.8" hidden="false" customHeight="false" outlineLevel="0" collapsed="false">
      <c r="B5865" s="633" t="n">
        <v>5864</v>
      </c>
      <c r="C5865" s="0" t="n">
        <v>5619</v>
      </c>
      <c r="D5865" s="0" t="n">
        <v>5644</v>
      </c>
    </row>
    <row r="5866" customFormat="false" ht="13.8" hidden="false" customHeight="false" outlineLevel="0" collapsed="false">
      <c r="B5866" s="633" t="n">
        <v>5865</v>
      </c>
      <c r="C5866" s="0" t="n">
        <v>5620</v>
      </c>
      <c r="D5866" s="0" t="n">
        <v>5645</v>
      </c>
    </row>
    <row r="5867" customFormat="false" ht="13.8" hidden="false" customHeight="false" outlineLevel="0" collapsed="false">
      <c r="B5867" s="633" t="n">
        <v>5866</v>
      </c>
      <c r="C5867" s="0" t="n">
        <v>5621</v>
      </c>
      <c r="D5867" s="0" t="n">
        <v>5646</v>
      </c>
    </row>
    <row r="5868" customFormat="false" ht="13.8" hidden="false" customHeight="false" outlineLevel="0" collapsed="false">
      <c r="B5868" s="633" t="n">
        <v>5867</v>
      </c>
      <c r="C5868" s="0" t="n">
        <v>5622</v>
      </c>
      <c r="D5868" s="0" t="n">
        <v>5647</v>
      </c>
    </row>
    <row r="5869" customFormat="false" ht="13.8" hidden="false" customHeight="false" outlineLevel="0" collapsed="false">
      <c r="B5869" s="633" t="n">
        <v>5868</v>
      </c>
      <c r="C5869" s="0" t="n">
        <v>5623</v>
      </c>
      <c r="D5869" s="0" t="n">
        <v>5648</v>
      </c>
    </row>
    <row r="5870" customFormat="false" ht="13.8" hidden="false" customHeight="false" outlineLevel="0" collapsed="false">
      <c r="B5870" s="633" t="n">
        <v>5869</v>
      </c>
      <c r="C5870" s="0" t="n">
        <v>5624</v>
      </c>
      <c r="D5870" s="0" t="n">
        <v>5649</v>
      </c>
    </row>
    <row r="5871" customFormat="false" ht="13.8" hidden="false" customHeight="false" outlineLevel="0" collapsed="false">
      <c r="B5871" s="633" t="n">
        <v>5870</v>
      </c>
      <c r="C5871" s="0" t="n">
        <v>5625</v>
      </c>
      <c r="D5871" s="0" t="n">
        <v>5650</v>
      </c>
    </row>
    <row r="5872" customFormat="false" ht="13.8" hidden="false" customHeight="false" outlineLevel="0" collapsed="false">
      <c r="B5872" s="633" t="n">
        <v>5871</v>
      </c>
      <c r="C5872" s="0" t="n">
        <v>5626</v>
      </c>
      <c r="D5872" s="0" t="n">
        <v>5651</v>
      </c>
    </row>
    <row r="5873" customFormat="false" ht="13.8" hidden="false" customHeight="false" outlineLevel="0" collapsed="false">
      <c r="B5873" s="633" t="n">
        <v>5872</v>
      </c>
      <c r="C5873" s="0" t="n">
        <v>5627</v>
      </c>
      <c r="D5873" s="0" t="n">
        <v>5652</v>
      </c>
    </row>
    <row r="5874" customFormat="false" ht="13.8" hidden="false" customHeight="false" outlineLevel="0" collapsed="false">
      <c r="B5874" s="633" t="n">
        <v>5873</v>
      </c>
      <c r="C5874" s="0" t="n">
        <v>5628</v>
      </c>
      <c r="D5874" s="0" t="n">
        <v>5653</v>
      </c>
    </row>
    <row r="5875" customFormat="false" ht="13.8" hidden="false" customHeight="false" outlineLevel="0" collapsed="false">
      <c r="B5875" s="633" t="n">
        <v>5874</v>
      </c>
      <c r="C5875" s="0" t="n">
        <v>5629</v>
      </c>
      <c r="D5875" s="0" t="n">
        <v>5654</v>
      </c>
    </row>
    <row r="5876" customFormat="false" ht="13.8" hidden="false" customHeight="false" outlineLevel="0" collapsed="false">
      <c r="B5876" s="633" t="n">
        <v>5875</v>
      </c>
      <c r="C5876" s="0" t="n">
        <v>5630</v>
      </c>
      <c r="D5876" s="0" t="n">
        <v>5655</v>
      </c>
    </row>
    <row r="5877" customFormat="false" ht="13.8" hidden="false" customHeight="false" outlineLevel="0" collapsed="false">
      <c r="B5877" s="633" t="n">
        <v>5876</v>
      </c>
      <c r="C5877" s="0" t="n">
        <v>5631</v>
      </c>
      <c r="D5877" s="0" t="n">
        <v>5656</v>
      </c>
    </row>
    <row r="5878" customFormat="false" ht="13.8" hidden="false" customHeight="false" outlineLevel="0" collapsed="false">
      <c r="B5878" s="633" t="n">
        <v>5877</v>
      </c>
      <c r="C5878" s="0" t="n">
        <v>5632</v>
      </c>
      <c r="D5878" s="0" t="n">
        <v>5657</v>
      </c>
    </row>
    <row r="5879" customFormat="false" ht="13.8" hidden="false" customHeight="false" outlineLevel="0" collapsed="false">
      <c r="B5879" s="633" t="n">
        <v>5878</v>
      </c>
      <c r="C5879" s="0" t="n">
        <v>5633</v>
      </c>
      <c r="D5879" s="0" t="n">
        <v>5658</v>
      </c>
    </row>
    <row r="5880" customFormat="false" ht="13.8" hidden="false" customHeight="false" outlineLevel="0" collapsed="false">
      <c r="B5880" s="633" t="n">
        <v>5879</v>
      </c>
      <c r="C5880" s="0" t="n">
        <v>5634</v>
      </c>
      <c r="D5880" s="0" t="n">
        <v>5659</v>
      </c>
    </row>
    <row r="5881" customFormat="false" ht="13.8" hidden="false" customHeight="false" outlineLevel="0" collapsed="false">
      <c r="B5881" s="633" t="n">
        <v>5880</v>
      </c>
      <c r="C5881" s="0" t="n">
        <v>5635</v>
      </c>
      <c r="D5881" s="0" t="n">
        <v>5660</v>
      </c>
    </row>
    <row r="5882" customFormat="false" ht="13.8" hidden="false" customHeight="false" outlineLevel="0" collapsed="false">
      <c r="B5882" s="633" t="n">
        <v>5881</v>
      </c>
      <c r="C5882" s="0" t="n">
        <v>5636</v>
      </c>
      <c r="D5882" s="0" t="n">
        <v>5661</v>
      </c>
    </row>
    <row r="5883" customFormat="false" ht="13.8" hidden="false" customHeight="false" outlineLevel="0" collapsed="false">
      <c r="B5883" s="633" t="n">
        <v>5882</v>
      </c>
      <c r="C5883" s="0" t="n">
        <v>5637</v>
      </c>
      <c r="D5883" s="0" t="n">
        <v>5662</v>
      </c>
    </row>
    <row r="5884" customFormat="false" ht="13.8" hidden="false" customHeight="false" outlineLevel="0" collapsed="false">
      <c r="B5884" s="633" t="n">
        <v>5883</v>
      </c>
      <c r="C5884" s="0" t="n">
        <v>5638</v>
      </c>
      <c r="D5884" s="0" t="n">
        <v>5663</v>
      </c>
    </row>
    <row r="5885" customFormat="false" ht="13.8" hidden="false" customHeight="false" outlineLevel="0" collapsed="false">
      <c r="B5885" s="633" t="n">
        <v>5884</v>
      </c>
      <c r="C5885" s="0" t="n">
        <v>5639</v>
      </c>
      <c r="D5885" s="0" t="n">
        <v>5664</v>
      </c>
    </row>
    <row r="5886" customFormat="false" ht="13.8" hidden="false" customHeight="false" outlineLevel="0" collapsed="false">
      <c r="B5886" s="633" t="n">
        <v>5885</v>
      </c>
      <c r="C5886" s="0" t="n">
        <v>5640</v>
      </c>
      <c r="D5886" s="0" t="n">
        <v>5665</v>
      </c>
    </row>
    <row r="5887" customFormat="false" ht="13.8" hidden="false" customHeight="false" outlineLevel="0" collapsed="false">
      <c r="B5887" s="633" t="n">
        <v>5886</v>
      </c>
      <c r="C5887" s="0" t="n">
        <v>5641</v>
      </c>
      <c r="D5887" s="0" t="n">
        <v>5666</v>
      </c>
    </row>
    <row r="5888" customFormat="false" ht="13.8" hidden="false" customHeight="false" outlineLevel="0" collapsed="false">
      <c r="B5888" s="633" t="n">
        <v>5887</v>
      </c>
      <c r="C5888" s="0" t="n">
        <v>5642</v>
      </c>
      <c r="D5888" s="0" t="n">
        <v>5667</v>
      </c>
    </row>
    <row r="5889" customFormat="false" ht="13.8" hidden="false" customHeight="false" outlineLevel="0" collapsed="false">
      <c r="B5889" s="633" t="n">
        <v>5888</v>
      </c>
      <c r="C5889" s="0" t="n">
        <v>5643</v>
      </c>
      <c r="D5889" s="0" t="n">
        <v>5668</v>
      </c>
    </row>
    <row r="5890" customFormat="false" ht="13.8" hidden="false" customHeight="false" outlineLevel="0" collapsed="false">
      <c r="B5890" s="633" t="n">
        <v>5889</v>
      </c>
      <c r="C5890" s="0" t="n">
        <v>5644</v>
      </c>
      <c r="D5890" s="0" t="n">
        <v>5669</v>
      </c>
    </row>
    <row r="5891" customFormat="false" ht="13.8" hidden="false" customHeight="false" outlineLevel="0" collapsed="false">
      <c r="B5891" s="633" t="n">
        <v>5890</v>
      </c>
      <c r="C5891" s="0" t="n">
        <v>5645</v>
      </c>
      <c r="D5891" s="0" t="n">
        <v>5670</v>
      </c>
    </row>
    <row r="5892" customFormat="false" ht="13.8" hidden="false" customHeight="false" outlineLevel="0" collapsed="false">
      <c r="B5892" s="633" t="n">
        <v>5891</v>
      </c>
      <c r="C5892" s="0" t="n">
        <v>5646</v>
      </c>
      <c r="D5892" s="0" t="n">
        <v>5671</v>
      </c>
    </row>
    <row r="5893" customFormat="false" ht="13.8" hidden="false" customHeight="false" outlineLevel="0" collapsed="false">
      <c r="B5893" s="633" t="n">
        <v>5892</v>
      </c>
      <c r="C5893" s="0" t="n">
        <v>5647</v>
      </c>
      <c r="D5893" s="0" t="n">
        <v>5672</v>
      </c>
    </row>
    <row r="5894" customFormat="false" ht="13.8" hidden="false" customHeight="false" outlineLevel="0" collapsed="false">
      <c r="B5894" s="633" t="n">
        <v>5893</v>
      </c>
      <c r="C5894" s="0" t="n">
        <v>5648</v>
      </c>
      <c r="D5894" s="0" t="n">
        <v>5673</v>
      </c>
    </row>
    <row r="5895" customFormat="false" ht="13.8" hidden="false" customHeight="false" outlineLevel="0" collapsed="false">
      <c r="B5895" s="633" t="n">
        <v>5894</v>
      </c>
      <c r="C5895" s="0" t="n">
        <v>5649</v>
      </c>
      <c r="D5895" s="0" t="n">
        <v>5674</v>
      </c>
    </row>
    <row r="5896" customFormat="false" ht="13.8" hidden="false" customHeight="false" outlineLevel="0" collapsed="false">
      <c r="B5896" s="633" t="n">
        <v>5895</v>
      </c>
      <c r="C5896" s="0" t="n">
        <v>5650</v>
      </c>
      <c r="D5896" s="0" t="n">
        <v>5675</v>
      </c>
    </row>
    <row r="5897" customFormat="false" ht="13.8" hidden="false" customHeight="false" outlineLevel="0" collapsed="false">
      <c r="B5897" s="633" t="n">
        <v>5896</v>
      </c>
      <c r="C5897" s="0" t="n">
        <v>5651</v>
      </c>
      <c r="D5897" s="0" t="n">
        <v>5676</v>
      </c>
    </row>
    <row r="5898" customFormat="false" ht="13.8" hidden="false" customHeight="false" outlineLevel="0" collapsed="false">
      <c r="B5898" s="633" t="n">
        <v>5897</v>
      </c>
      <c r="C5898" s="0" t="n">
        <v>5652</v>
      </c>
      <c r="D5898" s="0" t="n">
        <v>5677</v>
      </c>
    </row>
    <row r="5899" customFormat="false" ht="13.8" hidden="false" customHeight="false" outlineLevel="0" collapsed="false">
      <c r="B5899" s="633" t="n">
        <v>5898</v>
      </c>
      <c r="C5899" s="0" t="n">
        <v>5653</v>
      </c>
      <c r="D5899" s="0" t="n">
        <v>5678</v>
      </c>
    </row>
    <row r="5900" customFormat="false" ht="13.8" hidden="false" customHeight="false" outlineLevel="0" collapsed="false">
      <c r="B5900" s="633" t="n">
        <v>5899</v>
      </c>
      <c r="C5900" s="0" t="n">
        <v>5654</v>
      </c>
      <c r="D5900" s="0" t="n">
        <v>5679</v>
      </c>
    </row>
    <row r="5901" customFormat="false" ht="13.8" hidden="false" customHeight="false" outlineLevel="0" collapsed="false">
      <c r="B5901" s="633" t="n">
        <v>5900</v>
      </c>
      <c r="C5901" s="0" t="n">
        <v>5655</v>
      </c>
      <c r="D5901" s="0" t="n">
        <v>5680</v>
      </c>
    </row>
    <row r="5902" customFormat="false" ht="13.8" hidden="false" customHeight="false" outlineLevel="0" collapsed="false">
      <c r="B5902" s="633" t="n">
        <v>5901</v>
      </c>
      <c r="C5902" s="0" t="n">
        <v>5656</v>
      </c>
      <c r="D5902" s="0" t="n">
        <v>5681</v>
      </c>
    </row>
    <row r="5903" customFormat="false" ht="13.8" hidden="false" customHeight="false" outlineLevel="0" collapsed="false">
      <c r="B5903" s="633" t="n">
        <v>5902</v>
      </c>
      <c r="C5903" s="0" t="n">
        <v>5657</v>
      </c>
      <c r="D5903" s="0" t="n">
        <v>5682</v>
      </c>
    </row>
    <row r="5904" customFormat="false" ht="13.8" hidden="false" customHeight="false" outlineLevel="0" collapsed="false">
      <c r="B5904" s="633" t="n">
        <v>5903</v>
      </c>
      <c r="C5904" s="0" t="n">
        <v>5658</v>
      </c>
      <c r="D5904" s="0" t="n">
        <v>5683</v>
      </c>
    </row>
    <row r="5905" customFormat="false" ht="13.8" hidden="false" customHeight="false" outlineLevel="0" collapsed="false">
      <c r="B5905" s="633" t="n">
        <v>5904</v>
      </c>
      <c r="C5905" s="0" t="n">
        <v>5659</v>
      </c>
      <c r="D5905" s="0" t="n">
        <v>5684</v>
      </c>
    </row>
    <row r="5906" customFormat="false" ht="13.8" hidden="false" customHeight="false" outlineLevel="0" collapsed="false">
      <c r="B5906" s="633" t="n">
        <v>5905</v>
      </c>
      <c r="C5906" s="0" t="n">
        <v>5660</v>
      </c>
      <c r="D5906" s="0" t="n">
        <v>5685</v>
      </c>
    </row>
    <row r="5907" customFormat="false" ht="13.8" hidden="false" customHeight="false" outlineLevel="0" collapsed="false">
      <c r="B5907" s="633" t="n">
        <v>5906</v>
      </c>
      <c r="C5907" s="0" t="n">
        <v>5661</v>
      </c>
      <c r="D5907" s="0" t="n">
        <v>5686</v>
      </c>
    </row>
    <row r="5908" customFormat="false" ht="13.8" hidden="false" customHeight="false" outlineLevel="0" collapsed="false">
      <c r="B5908" s="633" t="n">
        <v>5907</v>
      </c>
      <c r="C5908" s="0" t="n">
        <v>5662</v>
      </c>
      <c r="D5908" s="0" t="n">
        <v>5687</v>
      </c>
    </row>
    <row r="5909" customFormat="false" ht="13.8" hidden="false" customHeight="false" outlineLevel="0" collapsed="false">
      <c r="B5909" s="633" t="n">
        <v>5908</v>
      </c>
      <c r="C5909" s="0" t="n">
        <v>5663</v>
      </c>
      <c r="D5909" s="0" t="n">
        <v>5688</v>
      </c>
    </row>
    <row r="5910" customFormat="false" ht="13.8" hidden="false" customHeight="false" outlineLevel="0" collapsed="false">
      <c r="B5910" s="633" t="n">
        <v>5909</v>
      </c>
      <c r="C5910" s="0" t="n">
        <v>5664</v>
      </c>
      <c r="D5910" s="0" t="n">
        <v>5689</v>
      </c>
    </row>
    <row r="5911" customFormat="false" ht="13.8" hidden="false" customHeight="false" outlineLevel="0" collapsed="false">
      <c r="B5911" s="633" t="n">
        <v>5910</v>
      </c>
      <c r="C5911" s="0" t="n">
        <v>5665</v>
      </c>
      <c r="D5911" s="0" t="n">
        <v>5690</v>
      </c>
    </row>
    <row r="5912" customFormat="false" ht="13.8" hidden="false" customHeight="false" outlineLevel="0" collapsed="false">
      <c r="B5912" s="633" t="n">
        <v>5911</v>
      </c>
      <c r="C5912" s="0" t="n">
        <v>5666</v>
      </c>
      <c r="D5912" s="0" t="n">
        <v>5691</v>
      </c>
    </row>
    <row r="5913" customFormat="false" ht="13.8" hidden="false" customHeight="false" outlineLevel="0" collapsed="false">
      <c r="B5913" s="633" t="n">
        <v>5912</v>
      </c>
      <c r="C5913" s="0" t="n">
        <v>5667</v>
      </c>
      <c r="D5913" s="0" t="n">
        <v>5692</v>
      </c>
    </row>
    <row r="5914" customFormat="false" ht="13.8" hidden="false" customHeight="false" outlineLevel="0" collapsed="false">
      <c r="B5914" s="633" t="n">
        <v>5913</v>
      </c>
      <c r="C5914" s="0" t="n">
        <v>5668</v>
      </c>
      <c r="D5914" s="0" t="n">
        <v>5693</v>
      </c>
    </row>
    <row r="5915" customFormat="false" ht="13.8" hidden="false" customHeight="false" outlineLevel="0" collapsed="false">
      <c r="B5915" s="633" t="n">
        <v>5914</v>
      </c>
      <c r="C5915" s="0" t="n">
        <v>5669</v>
      </c>
      <c r="D5915" s="0" t="n">
        <v>5694</v>
      </c>
    </row>
    <row r="5916" customFormat="false" ht="13.8" hidden="false" customHeight="false" outlineLevel="0" collapsed="false">
      <c r="B5916" s="633" t="n">
        <v>5915</v>
      </c>
      <c r="C5916" s="0" t="n">
        <v>5670</v>
      </c>
      <c r="D5916" s="0" t="n">
        <v>5695</v>
      </c>
    </row>
    <row r="5917" customFormat="false" ht="13.8" hidden="false" customHeight="false" outlineLevel="0" collapsed="false">
      <c r="B5917" s="633" t="n">
        <v>5916</v>
      </c>
      <c r="C5917" s="0" t="n">
        <v>5671</v>
      </c>
      <c r="D5917" s="0" t="n">
        <v>5696</v>
      </c>
    </row>
    <row r="5918" customFormat="false" ht="13.8" hidden="false" customHeight="false" outlineLevel="0" collapsed="false">
      <c r="B5918" s="633" t="n">
        <v>5917</v>
      </c>
      <c r="C5918" s="0" t="n">
        <v>5672</v>
      </c>
      <c r="D5918" s="0" t="n">
        <v>5697</v>
      </c>
    </row>
    <row r="5919" customFormat="false" ht="13.8" hidden="false" customHeight="false" outlineLevel="0" collapsed="false">
      <c r="B5919" s="633" t="n">
        <v>5918</v>
      </c>
      <c r="C5919" s="0" t="n">
        <v>5673</v>
      </c>
      <c r="D5919" s="0" t="n">
        <v>5698</v>
      </c>
    </row>
    <row r="5920" customFormat="false" ht="13.8" hidden="false" customHeight="false" outlineLevel="0" collapsed="false">
      <c r="B5920" s="633" t="n">
        <v>5919</v>
      </c>
      <c r="C5920" s="0" t="n">
        <v>5674</v>
      </c>
      <c r="D5920" s="0" t="n">
        <v>5699</v>
      </c>
    </row>
    <row r="5921" customFormat="false" ht="13.8" hidden="false" customHeight="false" outlineLevel="0" collapsed="false">
      <c r="B5921" s="633" t="n">
        <v>5920</v>
      </c>
      <c r="C5921" s="0" t="n">
        <v>5675</v>
      </c>
      <c r="D5921" s="0" t="n">
        <v>5700</v>
      </c>
    </row>
    <row r="5922" customFormat="false" ht="13.8" hidden="false" customHeight="false" outlineLevel="0" collapsed="false">
      <c r="B5922" s="633" t="n">
        <v>5921</v>
      </c>
      <c r="C5922" s="0" t="n">
        <v>5676</v>
      </c>
      <c r="D5922" s="0" t="n">
        <v>5701</v>
      </c>
    </row>
    <row r="5923" customFormat="false" ht="13.8" hidden="false" customHeight="false" outlineLevel="0" collapsed="false">
      <c r="B5923" s="633" t="n">
        <v>5922</v>
      </c>
      <c r="C5923" s="0" t="n">
        <v>5677</v>
      </c>
      <c r="D5923" s="0" t="n">
        <v>5702</v>
      </c>
    </row>
    <row r="5924" customFormat="false" ht="13.8" hidden="false" customHeight="false" outlineLevel="0" collapsed="false">
      <c r="B5924" s="633" t="n">
        <v>5923</v>
      </c>
      <c r="C5924" s="0" t="n">
        <v>5678</v>
      </c>
      <c r="D5924" s="0" t="n">
        <v>5703</v>
      </c>
    </row>
    <row r="5925" customFormat="false" ht="13.8" hidden="false" customHeight="false" outlineLevel="0" collapsed="false">
      <c r="B5925" s="633" t="n">
        <v>5924</v>
      </c>
      <c r="C5925" s="0" t="n">
        <v>5679</v>
      </c>
      <c r="D5925" s="0" t="n">
        <v>5704</v>
      </c>
    </row>
    <row r="5926" customFormat="false" ht="13.8" hidden="false" customHeight="false" outlineLevel="0" collapsed="false">
      <c r="B5926" s="633" t="n">
        <v>5925</v>
      </c>
      <c r="C5926" s="0" t="n">
        <v>5680</v>
      </c>
      <c r="D5926" s="0" t="n">
        <v>5705</v>
      </c>
    </row>
    <row r="5927" customFormat="false" ht="13.8" hidden="false" customHeight="false" outlineLevel="0" collapsed="false">
      <c r="B5927" s="633" t="n">
        <v>5926</v>
      </c>
      <c r="C5927" s="0" t="n">
        <v>5681</v>
      </c>
      <c r="D5927" s="0" t="n">
        <v>5706</v>
      </c>
    </row>
    <row r="5928" customFormat="false" ht="13.8" hidden="false" customHeight="false" outlineLevel="0" collapsed="false">
      <c r="B5928" s="633" t="n">
        <v>5927</v>
      </c>
      <c r="C5928" s="0" t="n">
        <v>5682</v>
      </c>
      <c r="D5928" s="0" t="n">
        <v>5707</v>
      </c>
    </row>
    <row r="5929" customFormat="false" ht="13.8" hidden="false" customHeight="false" outlineLevel="0" collapsed="false">
      <c r="B5929" s="633" t="n">
        <v>5928</v>
      </c>
      <c r="C5929" s="0" t="n">
        <v>5683</v>
      </c>
      <c r="D5929" s="0" t="n">
        <v>5708</v>
      </c>
    </row>
    <row r="5930" customFormat="false" ht="13.8" hidden="false" customHeight="false" outlineLevel="0" collapsed="false">
      <c r="B5930" s="633" t="n">
        <v>5929</v>
      </c>
      <c r="C5930" s="0" t="n">
        <v>5684</v>
      </c>
      <c r="D5930" s="0" t="n">
        <v>5709</v>
      </c>
    </row>
    <row r="5931" customFormat="false" ht="13.8" hidden="false" customHeight="false" outlineLevel="0" collapsed="false">
      <c r="B5931" s="633" t="n">
        <v>5930</v>
      </c>
      <c r="C5931" s="0" t="n">
        <v>5685</v>
      </c>
      <c r="D5931" s="0" t="n">
        <v>5710</v>
      </c>
    </row>
    <row r="5932" customFormat="false" ht="13.8" hidden="false" customHeight="false" outlineLevel="0" collapsed="false">
      <c r="B5932" s="633" t="n">
        <v>5931</v>
      </c>
      <c r="C5932" s="0" t="n">
        <v>5686</v>
      </c>
      <c r="D5932" s="0" t="n">
        <v>5711</v>
      </c>
    </row>
    <row r="5933" customFormat="false" ht="13.8" hidden="false" customHeight="false" outlineLevel="0" collapsed="false">
      <c r="B5933" s="633" t="n">
        <v>5932</v>
      </c>
      <c r="C5933" s="0" t="n">
        <v>5687</v>
      </c>
      <c r="D5933" s="0" t="n">
        <v>5712</v>
      </c>
    </row>
    <row r="5934" customFormat="false" ht="13.8" hidden="false" customHeight="false" outlineLevel="0" collapsed="false">
      <c r="B5934" s="633" t="n">
        <v>5933</v>
      </c>
      <c r="C5934" s="0" t="n">
        <v>5688</v>
      </c>
      <c r="D5934" s="0" t="n">
        <v>5713</v>
      </c>
    </row>
    <row r="5935" customFormat="false" ht="13.8" hidden="false" customHeight="false" outlineLevel="0" collapsed="false">
      <c r="B5935" s="633" t="n">
        <v>5934</v>
      </c>
      <c r="C5935" s="0" t="n">
        <v>5689</v>
      </c>
      <c r="D5935" s="0" t="n">
        <v>5714</v>
      </c>
    </row>
    <row r="5936" customFormat="false" ht="13.8" hidden="false" customHeight="false" outlineLevel="0" collapsed="false">
      <c r="B5936" s="633" t="n">
        <v>5935</v>
      </c>
      <c r="C5936" s="0" t="n">
        <v>5690</v>
      </c>
      <c r="D5936" s="0" t="n">
        <v>5715</v>
      </c>
    </row>
    <row r="5937" customFormat="false" ht="13.8" hidden="false" customHeight="false" outlineLevel="0" collapsed="false">
      <c r="B5937" s="633" t="n">
        <v>5936</v>
      </c>
      <c r="C5937" s="0" t="n">
        <v>5691</v>
      </c>
      <c r="D5937" s="0" t="n">
        <v>5716</v>
      </c>
    </row>
    <row r="5938" customFormat="false" ht="13.8" hidden="false" customHeight="false" outlineLevel="0" collapsed="false">
      <c r="B5938" s="633" t="n">
        <v>5937</v>
      </c>
      <c r="C5938" s="0" t="n">
        <v>5692</v>
      </c>
      <c r="D5938" s="0" t="n">
        <v>5717</v>
      </c>
    </row>
    <row r="5939" customFormat="false" ht="13.8" hidden="false" customHeight="false" outlineLevel="0" collapsed="false">
      <c r="B5939" s="633" t="n">
        <v>5938</v>
      </c>
      <c r="C5939" s="0" t="n">
        <v>5693</v>
      </c>
      <c r="D5939" s="0" t="n">
        <v>5718</v>
      </c>
    </row>
    <row r="5940" customFormat="false" ht="13.8" hidden="false" customHeight="false" outlineLevel="0" collapsed="false">
      <c r="B5940" s="633" t="n">
        <v>5939</v>
      </c>
      <c r="C5940" s="0" t="n">
        <v>5694</v>
      </c>
      <c r="D5940" s="0" t="n">
        <v>5719</v>
      </c>
    </row>
    <row r="5941" customFormat="false" ht="13.8" hidden="false" customHeight="false" outlineLevel="0" collapsed="false">
      <c r="B5941" s="633" t="n">
        <v>5940</v>
      </c>
      <c r="C5941" s="0" t="n">
        <v>5695</v>
      </c>
      <c r="D5941" s="0" t="n">
        <v>5720</v>
      </c>
    </row>
    <row r="5942" customFormat="false" ht="13.8" hidden="false" customHeight="false" outlineLevel="0" collapsed="false">
      <c r="B5942" s="633" t="n">
        <v>5941</v>
      </c>
      <c r="C5942" s="0" t="n">
        <v>5696</v>
      </c>
      <c r="D5942" s="0" t="n">
        <v>5721</v>
      </c>
    </row>
    <row r="5943" customFormat="false" ht="13.8" hidden="false" customHeight="false" outlineLevel="0" collapsed="false">
      <c r="B5943" s="633" t="n">
        <v>5942</v>
      </c>
      <c r="C5943" s="0" t="n">
        <v>5697</v>
      </c>
      <c r="D5943" s="0" t="n">
        <v>5722</v>
      </c>
    </row>
    <row r="5944" customFormat="false" ht="13.8" hidden="false" customHeight="false" outlineLevel="0" collapsed="false">
      <c r="B5944" s="633" t="n">
        <v>5943</v>
      </c>
      <c r="C5944" s="0" t="n">
        <v>5698</v>
      </c>
      <c r="D5944" s="0" t="n">
        <v>5723</v>
      </c>
    </row>
    <row r="5945" customFormat="false" ht="13.8" hidden="false" customHeight="false" outlineLevel="0" collapsed="false">
      <c r="B5945" s="633" t="n">
        <v>5944</v>
      </c>
      <c r="C5945" s="0" t="n">
        <v>5699</v>
      </c>
      <c r="D5945" s="0" t="n">
        <v>5724</v>
      </c>
    </row>
    <row r="5946" customFormat="false" ht="13.8" hidden="false" customHeight="false" outlineLevel="0" collapsed="false">
      <c r="B5946" s="633" t="n">
        <v>5945</v>
      </c>
      <c r="C5946" s="0" t="n">
        <v>5700</v>
      </c>
      <c r="D5946" s="0" t="n">
        <v>5725</v>
      </c>
    </row>
    <row r="5947" customFormat="false" ht="13.8" hidden="false" customHeight="false" outlineLevel="0" collapsed="false">
      <c r="B5947" s="633" t="n">
        <v>5946</v>
      </c>
      <c r="C5947" s="0" t="n">
        <v>5701</v>
      </c>
      <c r="D5947" s="0" t="n">
        <v>5726</v>
      </c>
    </row>
    <row r="5948" customFormat="false" ht="13.8" hidden="false" customHeight="false" outlineLevel="0" collapsed="false">
      <c r="B5948" s="633" t="n">
        <v>5947</v>
      </c>
      <c r="C5948" s="0" t="n">
        <v>5702</v>
      </c>
      <c r="D5948" s="0" t="n">
        <v>5727</v>
      </c>
    </row>
    <row r="5949" customFormat="false" ht="13.8" hidden="false" customHeight="false" outlineLevel="0" collapsed="false">
      <c r="B5949" s="633" t="n">
        <v>5948</v>
      </c>
      <c r="C5949" s="0" t="n">
        <v>5703</v>
      </c>
      <c r="D5949" s="0" t="n">
        <v>5728</v>
      </c>
    </row>
    <row r="5950" customFormat="false" ht="13.8" hidden="false" customHeight="false" outlineLevel="0" collapsed="false">
      <c r="B5950" s="633" t="n">
        <v>5949</v>
      </c>
      <c r="C5950" s="0" t="n">
        <v>5704</v>
      </c>
      <c r="D5950" s="0" t="n">
        <v>5729</v>
      </c>
    </row>
    <row r="5951" customFormat="false" ht="13.8" hidden="false" customHeight="false" outlineLevel="0" collapsed="false">
      <c r="B5951" s="633" t="n">
        <v>5950</v>
      </c>
      <c r="C5951" s="0" t="n">
        <v>5705</v>
      </c>
      <c r="D5951" s="0" t="n">
        <v>5730</v>
      </c>
    </row>
    <row r="5952" customFormat="false" ht="13.8" hidden="false" customHeight="false" outlineLevel="0" collapsed="false">
      <c r="B5952" s="633" t="n">
        <v>5951</v>
      </c>
      <c r="C5952" s="0" t="n">
        <v>5706</v>
      </c>
      <c r="D5952" s="0" t="n">
        <v>5731</v>
      </c>
    </row>
    <row r="5953" customFormat="false" ht="13.8" hidden="false" customHeight="false" outlineLevel="0" collapsed="false">
      <c r="B5953" s="633" t="n">
        <v>5952</v>
      </c>
      <c r="C5953" s="0" t="n">
        <v>5707</v>
      </c>
      <c r="D5953" s="0" t="n">
        <v>5732</v>
      </c>
    </row>
    <row r="5954" customFormat="false" ht="13.8" hidden="false" customHeight="false" outlineLevel="0" collapsed="false">
      <c r="B5954" s="633" t="n">
        <v>5953</v>
      </c>
      <c r="C5954" s="0" t="n">
        <v>5708</v>
      </c>
      <c r="D5954" s="0" t="n">
        <v>5733</v>
      </c>
    </row>
    <row r="5955" customFormat="false" ht="13.8" hidden="false" customHeight="false" outlineLevel="0" collapsed="false">
      <c r="B5955" s="633" t="n">
        <v>5954</v>
      </c>
      <c r="C5955" s="0" t="n">
        <v>5709</v>
      </c>
      <c r="D5955" s="0" t="n">
        <v>5734</v>
      </c>
    </row>
    <row r="5956" customFormat="false" ht="13.8" hidden="false" customHeight="false" outlineLevel="0" collapsed="false">
      <c r="B5956" s="633" t="n">
        <v>5955</v>
      </c>
      <c r="C5956" s="0" t="n">
        <v>5710</v>
      </c>
      <c r="D5956" s="0" t="n">
        <v>5735</v>
      </c>
    </row>
    <row r="5957" customFormat="false" ht="13.8" hidden="false" customHeight="false" outlineLevel="0" collapsed="false">
      <c r="B5957" s="633" t="n">
        <v>5956</v>
      </c>
      <c r="C5957" s="0" t="n">
        <v>5711</v>
      </c>
      <c r="D5957" s="0" t="n">
        <v>5736</v>
      </c>
    </row>
    <row r="5958" customFormat="false" ht="13.8" hidden="false" customHeight="false" outlineLevel="0" collapsed="false">
      <c r="B5958" s="633" t="n">
        <v>5957</v>
      </c>
      <c r="C5958" s="0" t="n">
        <v>5712</v>
      </c>
      <c r="D5958" s="0" t="n">
        <v>5737</v>
      </c>
    </row>
    <row r="5959" customFormat="false" ht="13.8" hidden="false" customHeight="false" outlineLevel="0" collapsed="false">
      <c r="B5959" s="633" t="n">
        <v>5958</v>
      </c>
      <c r="C5959" s="0" t="n">
        <v>5713</v>
      </c>
      <c r="D5959" s="0" t="n">
        <v>5738</v>
      </c>
    </row>
    <row r="5960" customFormat="false" ht="13.8" hidden="false" customHeight="false" outlineLevel="0" collapsed="false">
      <c r="B5960" s="633" t="n">
        <v>5959</v>
      </c>
      <c r="C5960" s="0" t="n">
        <v>5714</v>
      </c>
      <c r="D5960" s="0" t="n">
        <v>5739</v>
      </c>
    </row>
    <row r="5961" customFormat="false" ht="13.8" hidden="false" customHeight="false" outlineLevel="0" collapsed="false">
      <c r="B5961" s="633" t="n">
        <v>5960</v>
      </c>
      <c r="C5961" s="0" t="n">
        <v>5715</v>
      </c>
      <c r="D5961" s="0" t="n">
        <v>5740</v>
      </c>
    </row>
    <row r="5962" customFormat="false" ht="13.8" hidden="false" customHeight="false" outlineLevel="0" collapsed="false">
      <c r="B5962" s="633" t="n">
        <v>5961</v>
      </c>
      <c r="C5962" s="0" t="n">
        <v>5716</v>
      </c>
      <c r="D5962" s="0" t="n">
        <v>5741</v>
      </c>
    </row>
    <row r="5963" customFormat="false" ht="13.8" hidden="false" customHeight="false" outlineLevel="0" collapsed="false">
      <c r="B5963" s="633" t="n">
        <v>5962</v>
      </c>
      <c r="C5963" s="0" t="n">
        <v>5717</v>
      </c>
      <c r="D5963" s="0" t="n">
        <v>5742</v>
      </c>
    </row>
    <row r="5964" customFormat="false" ht="13.8" hidden="false" customHeight="false" outlineLevel="0" collapsed="false">
      <c r="B5964" s="633" t="n">
        <v>5963</v>
      </c>
      <c r="C5964" s="0" t="n">
        <v>5718</v>
      </c>
      <c r="D5964" s="0" t="n">
        <v>5743</v>
      </c>
    </row>
    <row r="5965" customFormat="false" ht="13.8" hidden="false" customHeight="false" outlineLevel="0" collapsed="false">
      <c r="B5965" s="633" t="n">
        <v>5964</v>
      </c>
      <c r="C5965" s="0" t="n">
        <v>5719</v>
      </c>
      <c r="D5965" s="0" t="n">
        <v>5744</v>
      </c>
    </row>
    <row r="5966" customFormat="false" ht="13.8" hidden="false" customHeight="false" outlineLevel="0" collapsed="false">
      <c r="B5966" s="633" t="n">
        <v>5965</v>
      </c>
      <c r="C5966" s="0" t="n">
        <v>5720</v>
      </c>
      <c r="D5966" s="0" t="n">
        <v>5745</v>
      </c>
    </row>
    <row r="5967" customFormat="false" ht="13.8" hidden="false" customHeight="false" outlineLevel="0" collapsed="false">
      <c r="B5967" s="633" t="n">
        <v>5966</v>
      </c>
      <c r="C5967" s="0" t="n">
        <v>5721</v>
      </c>
      <c r="D5967" s="0" t="n">
        <v>5746</v>
      </c>
    </row>
    <row r="5968" customFormat="false" ht="13.8" hidden="false" customHeight="false" outlineLevel="0" collapsed="false">
      <c r="B5968" s="633" t="n">
        <v>5967</v>
      </c>
      <c r="C5968" s="0" t="n">
        <v>5722</v>
      </c>
      <c r="D5968" s="0" t="n">
        <v>5747</v>
      </c>
    </row>
    <row r="5969" customFormat="false" ht="13.8" hidden="false" customHeight="false" outlineLevel="0" collapsed="false">
      <c r="B5969" s="633" t="n">
        <v>5968</v>
      </c>
      <c r="C5969" s="0" t="n">
        <v>5723</v>
      </c>
      <c r="D5969" s="0" t="n">
        <v>5748</v>
      </c>
    </row>
    <row r="5970" customFormat="false" ht="13.8" hidden="false" customHeight="false" outlineLevel="0" collapsed="false">
      <c r="B5970" s="633" t="n">
        <v>5969</v>
      </c>
      <c r="C5970" s="0" t="n">
        <v>5724</v>
      </c>
      <c r="D5970" s="0" t="n">
        <v>5749</v>
      </c>
    </row>
    <row r="5971" customFormat="false" ht="13.8" hidden="false" customHeight="false" outlineLevel="0" collapsed="false">
      <c r="B5971" s="633" t="n">
        <v>5970</v>
      </c>
      <c r="C5971" s="0" t="n">
        <v>5725</v>
      </c>
      <c r="D5971" s="0" t="n">
        <v>5750</v>
      </c>
    </row>
    <row r="5972" customFormat="false" ht="13.8" hidden="false" customHeight="false" outlineLevel="0" collapsed="false">
      <c r="B5972" s="633" t="n">
        <v>5971</v>
      </c>
      <c r="C5972" s="0" t="n">
        <v>5726</v>
      </c>
      <c r="D5972" s="0" t="n">
        <v>5751</v>
      </c>
    </row>
    <row r="5973" customFormat="false" ht="13.8" hidden="false" customHeight="false" outlineLevel="0" collapsed="false">
      <c r="B5973" s="633" t="n">
        <v>5972</v>
      </c>
      <c r="C5973" s="0" t="n">
        <v>5727</v>
      </c>
      <c r="D5973" s="0" t="n">
        <v>5752</v>
      </c>
    </row>
    <row r="5974" customFormat="false" ht="13.8" hidden="false" customHeight="false" outlineLevel="0" collapsed="false">
      <c r="B5974" s="633" t="n">
        <v>5973</v>
      </c>
      <c r="C5974" s="0" t="n">
        <v>5728</v>
      </c>
      <c r="D5974" s="0" t="n">
        <v>5753</v>
      </c>
    </row>
    <row r="5975" customFormat="false" ht="13.8" hidden="false" customHeight="false" outlineLevel="0" collapsed="false">
      <c r="B5975" s="633" t="n">
        <v>5974</v>
      </c>
      <c r="C5975" s="0" t="n">
        <v>5729</v>
      </c>
      <c r="D5975" s="0" t="n">
        <v>5754</v>
      </c>
    </row>
    <row r="5976" customFormat="false" ht="13.8" hidden="false" customHeight="false" outlineLevel="0" collapsed="false">
      <c r="B5976" s="633" t="n">
        <v>5975</v>
      </c>
      <c r="C5976" s="0" t="n">
        <v>5730</v>
      </c>
      <c r="D5976" s="0" t="n">
        <v>5755</v>
      </c>
    </row>
    <row r="5977" customFormat="false" ht="13.8" hidden="false" customHeight="false" outlineLevel="0" collapsed="false">
      <c r="B5977" s="633" t="n">
        <v>5976</v>
      </c>
      <c r="C5977" s="0" t="n">
        <v>5731</v>
      </c>
      <c r="D5977" s="0" t="n">
        <v>5756</v>
      </c>
    </row>
    <row r="5978" customFormat="false" ht="13.8" hidden="false" customHeight="false" outlineLevel="0" collapsed="false">
      <c r="B5978" s="633" t="n">
        <v>5977</v>
      </c>
      <c r="C5978" s="0" t="n">
        <v>5732</v>
      </c>
      <c r="D5978" s="0" t="n">
        <v>5757</v>
      </c>
    </row>
    <row r="5979" customFormat="false" ht="13.8" hidden="false" customHeight="false" outlineLevel="0" collapsed="false">
      <c r="B5979" s="633" t="n">
        <v>5978</v>
      </c>
      <c r="C5979" s="0" t="n">
        <v>5733</v>
      </c>
      <c r="D5979" s="0" t="n">
        <v>5758</v>
      </c>
    </row>
    <row r="5980" customFormat="false" ht="13.8" hidden="false" customHeight="false" outlineLevel="0" collapsed="false">
      <c r="B5980" s="633" t="n">
        <v>5979</v>
      </c>
      <c r="C5980" s="0" t="n">
        <v>5734</v>
      </c>
      <c r="D5980" s="0" t="n">
        <v>5759</v>
      </c>
    </row>
    <row r="5981" customFormat="false" ht="13.8" hidden="false" customHeight="false" outlineLevel="0" collapsed="false">
      <c r="B5981" s="633" t="n">
        <v>5980</v>
      </c>
      <c r="C5981" s="0" t="n">
        <v>5735</v>
      </c>
      <c r="D5981" s="0" t="n">
        <v>5760</v>
      </c>
    </row>
    <row r="5982" customFormat="false" ht="13.8" hidden="false" customHeight="false" outlineLevel="0" collapsed="false">
      <c r="B5982" s="633" t="n">
        <v>5981</v>
      </c>
      <c r="C5982" s="0" t="n">
        <v>5736</v>
      </c>
      <c r="D5982" s="0" t="n">
        <v>5761</v>
      </c>
    </row>
    <row r="5983" customFormat="false" ht="13.8" hidden="false" customHeight="false" outlineLevel="0" collapsed="false">
      <c r="B5983" s="633" t="n">
        <v>5982</v>
      </c>
      <c r="C5983" s="0" t="n">
        <v>5737</v>
      </c>
      <c r="D5983" s="0" t="n">
        <v>5762</v>
      </c>
    </row>
    <row r="5984" customFormat="false" ht="13.8" hidden="false" customHeight="false" outlineLevel="0" collapsed="false">
      <c r="B5984" s="633" t="n">
        <v>5983</v>
      </c>
      <c r="C5984" s="0" t="n">
        <v>5738</v>
      </c>
      <c r="D5984" s="0" t="n">
        <v>5763</v>
      </c>
    </row>
    <row r="5985" customFormat="false" ht="13.8" hidden="false" customHeight="false" outlineLevel="0" collapsed="false">
      <c r="B5985" s="633" t="n">
        <v>5984</v>
      </c>
      <c r="C5985" s="0" t="n">
        <v>5739</v>
      </c>
      <c r="D5985" s="0" t="n">
        <v>5764</v>
      </c>
    </row>
    <row r="5986" customFormat="false" ht="13.8" hidden="false" customHeight="false" outlineLevel="0" collapsed="false">
      <c r="B5986" s="633" t="n">
        <v>5985</v>
      </c>
      <c r="C5986" s="0" t="n">
        <v>5740</v>
      </c>
      <c r="D5986" s="0" t="n">
        <v>5765</v>
      </c>
    </row>
    <row r="5987" customFormat="false" ht="13.8" hidden="false" customHeight="false" outlineLevel="0" collapsed="false">
      <c r="B5987" s="633" t="n">
        <v>5986</v>
      </c>
      <c r="C5987" s="0" t="n">
        <v>5741</v>
      </c>
      <c r="D5987" s="0" t="n">
        <v>5766</v>
      </c>
    </row>
    <row r="5988" customFormat="false" ht="13.8" hidden="false" customHeight="false" outlineLevel="0" collapsed="false">
      <c r="B5988" s="633" t="n">
        <v>5987</v>
      </c>
      <c r="C5988" s="0" t="n">
        <v>5742</v>
      </c>
      <c r="D5988" s="0" t="n">
        <v>5767</v>
      </c>
    </row>
    <row r="5989" customFormat="false" ht="13.8" hidden="false" customHeight="false" outlineLevel="0" collapsed="false">
      <c r="B5989" s="633" t="n">
        <v>5988</v>
      </c>
      <c r="C5989" s="0" t="n">
        <v>5743</v>
      </c>
      <c r="D5989" s="0" t="n">
        <v>5768</v>
      </c>
    </row>
    <row r="5990" customFormat="false" ht="13.8" hidden="false" customHeight="false" outlineLevel="0" collapsed="false">
      <c r="B5990" s="633" t="n">
        <v>5989</v>
      </c>
      <c r="C5990" s="0" t="n">
        <v>5744</v>
      </c>
      <c r="D5990" s="0" t="n">
        <v>5769</v>
      </c>
    </row>
    <row r="5991" customFormat="false" ht="13.8" hidden="false" customHeight="false" outlineLevel="0" collapsed="false">
      <c r="B5991" s="633" t="n">
        <v>5990</v>
      </c>
      <c r="C5991" s="0" t="n">
        <v>5745</v>
      </c>
      <c r="D5991" s="0" t="n">
        <v>5770</v>
      </c>
    </row>
    <row r="5992" customFormat="false" ht="13.8" hidden="false" customHeight="false" outlineLevel="0" collapsed="false">
      <c r="B5992" s="633" t="n">
        <v>5991</v>
      </c>
      <c r="C5992" s="0" t="n">
        <v>5746</v>
      </c>
      <c r="D5992" s="0" t="n">
        <v>5771</v>
      </c>
    </row>
    <row r="5993" customFormat="false" ht="13.8" hidden="false" customHeight="false" outlineLevel="0" collapsed="false">
      <c r="B5993" s="633" t="n">
        <v>5992</v>
      </c>
      <c r="C5993" s="0" t="n">
        <v>5747</v>
      </c>
      <c r="D5993" s="0" t="n">
        <v>5772</v>
      </c>
    </row>
    <row r="5994" customFormat="false" ht="13.8" hidden="false" customHeight="false" outlineLevel="0" collapsed="false">
      <c r="B5994" s="633" t="n">
        <v>5993</v>
      </c>
      <c r="C5994" s="0" t="n">
        <v>5748</v>
      </c>
      <c r="D5994" s="0" t="n">
        <v>5773</v>
      </c>
    </row>
    <row r="5995" customFormat="false" ht="13.8" hidden="false" customHeight="false" outlineLevel="0" collapsed="false">
      <c r="B5995" s="633" t="n">
        <v>5994</v>
      </c>
      <c r="C5995" s="0" t="n">
        <v>5749</v>
      </c>
      <c r="D5995" s="0" t="n">
        <v>5774</v>
      </c>
    </row>
    <row r="5996" customFormat="false" ht="13.8" hidden="false" customHeight="false" outlineLevel="0" collapsed="false">
      <c r="B5996" s="633" t="n">
        <v>5995</v>
      </c>
      <c r="C5996" s="0" t="n">
        <v>5750</v>
      </c>
      <c r="D5996" s="0" t="n">
        <v>5775</v>
      </c>
    </row>
    <row r="5997" customFormat="false" ht="13.8" hidden="false" customHeight="false" outlineLevel="0" collapsed="false">
      <c r="B5997" s="633" t="n">
        <v>5996</v>
      </c>
      <c r="C5997" s="0" t="n">
        <v>5751</v>
      </c>
      <c r="D5997" s="0" t="n">
        <v>5776</v>
      </c>
    </row>
    <row r="5998" customFormat="false" ht="13.8" hidden="false" customHeight="false" outlineLevel="0" collapsed="false">
      <c r="B5998" s="633" t="n">
        <v>5997</v>
      </c>
      <c r="C5998" s="0" t="n">
        <v>5752</v>
      </c>
      <c r="D5998" s="0" t="n">
        <v>5777</v>
      </c>
    </row>
    <row r="5999" customFormat="false" ht="13.8" hidden="false" customHeight="false" outlineLevel="0" collapsed="false">
      <c r="B5999" s="633" t="n">
        <v>5998</v>
      </c>
      <c r="C5999" s="0" t="n">
        <v>5753</v>
      </c>
      <c r="D5999" s="0" t="n">
        <v>5778</v>
      </c>
    </row>
    <row r="6000" customFormat="false" ht="13.8" hidden="false" customHeight="false" outlineLevel="0" collapsed="false">
      <c r="B6000" s="633" t="n">
        <v>5999</v>
      </c>
      <c r="C6000" s="0" t="n">
        <v>5754</v>
      </c>
      <c r="D6000" s="0" t="n">
        <v>5779</v>
      </c>
    </row>
    <row r="6001" customFormat="false" ht="13.8" hidden="false" customHeight="false" outlineLevel="0" collapsed="false">
      <c r="B6001" s="633" t="n">
        <v>6000</v>
      </c>
      <c r="C6001" s="0" t="n">
        <v>5755</v>
      </c>
      <c r="D6001" s="0" t="n">
        <v>5780</v>
      </c>
    </row>
    <row r="6002" customFormat="false" ht="13.8" hidden="false" customHeight="false" outlineLevel="0" collapsed="false">
      <c r="B6002" s="633" t="n">
        <v>6001</v>
      </c>
      <c r="C6002" s="0" t="n">
        <v>5756</v>
      </c>
      <c r="D6002" s="0" t="n">
        <v>5781</v>
      </c>
    </row>
    <row r="6003" customFormat="false" ht="13.8" hidden="false" customHeight="false" outlineLevel="0" collapsed="false">
      <c r="B6003" s="633" t="n">
        <v>6002</v>
      </c>
      <c r="C6003" s="0" t="n">
        <v>5757</v>
      </c>
      <c r="D6003" s="0" t="n">
        <v>5782</v>
      </c>
    </row>
    <row r="6004" customFormat="false" ht="13.8" hidden="false" customHeight="false" outlineLevel="0" collapsed="false">
      <c r="B6004" s="633" t="n">
        <v>6003</v>
      </c>
      <c r="C6004" s="0" t="n">
        <v>5758</v>
      </c>
      <c r="D6004" s="0" t="n">
        <v>5783</v>
      </c>
    </row>
    <row r="6005" customFormat="false" ht="13.8" hidden="false" customHeight="false" outlineLevel="0" collapsed="false">
      <c r="B6005" s="633" t="n">
        <v>6004</v>
      </c>
      <c r="C6005" s="0" t="n">
        <v>5759</v>
      </c>
      <c r="D6005" s="0" t="n">
        <v>5784</v>
      </c>
    </row>
    <row r="6006" customFormat="false" ht="13.8" hidden="false" customHeight="false" outlineLevel="0" collapsed="false">
      <c r="B6006" s="633" t="n">
        <v>6005</v>
      </c>
      <c r="C6006" s="0" t="n">
        <v>5760</v>
      </c>
      <c r="D6006" s="0" t="n">
        <v>5785</v>
      </c>
    </row>
    <row r="6007" customFormat="false" ht="13.8" hidden="false" customHeight="false" outlineLevel="0" collapsed="false">
      <c r="B6007" s="633" t="n">
        <v>6006</v>
      </c>
      <c r="C6007" s="0" t="n">
        <v>5761</v>
      </c>
      <c r="D6007" s="0" t="n">
        <v>5786</v>
      </c>
    </row>
    <row r="6008" customFormat="false" ht="13.8" hidden="false" customHeight="false" outlineLevel="0" collapsed="false">
      <c r="B6008" s="633" t="n">
        <v>6007</v>
      </c>
      <c r="C6008" s="0" t="n">
        <v>5762</v>
      </c>
      <c r="D6008" s="0" t="n">
        <v>5787</v>
      </c>
    </row>
    <row r="6009" customFormat="false" ht="13.8" hidden="false" customHeight="false" outlineLevel="0" collapsed="false">
      <c r="B6009" s="633" t="n">
        <v>6008</v>
      </c>
      <c r="C6009" s="0" t="n">
        <v>5763</v>
      </c>
      <c r="D6009" s="0" t="n">
        <v>5788</v>
      </c>
    </row>
    <row r="6010" customFormat="false" ht="13.8" hidden="false" customHeight="false" outlineLevel="0" collapsed="false">
      <c r="B6010" s="633" t="n">
        <v>6009</v>
      </c>
      <c r="C6010" s="0" t="n">
        <v>5764</v>
      </c>
      <c r="D6010" s="0" t="n">
        <v>5789</v>
      </c>
    </row>
    <row r="6011" customFormat="false" ht="13.8" hidden="false" customHeight="false" outlineLevel="0" collapsed="false">
      <c r="B6011" s="633" t="n">
        <v>6010</v>
      </c>
      <c r="C6011" s="0" t="n">
        <v>5765</v>
      </c>
      <c r="D6011" s="0" t="n">
        <v>5790</v>
      </c>
    </row>
    <row r="6012" customFormat="false" ht="13.8" hidden="false" customHeight="false" outlineLevel="0" collapsed="false">
      <c r="B6012" s="633" t="n">
        <v>6011</v>
      </c>
      <c r="C6012" s="0" t="n">
        <v>5766</v>
      </c>
      <c r="D6012" s="0" t="n">
        <v>5791</v>
      </c>
    </row>
    <row r="6013" customFormat="false" ht="13.8" hidden="false" customHeight="false" outlineLevel="0" collapsed="false">
      <c r="B6013" s="633" t="n">
        <v>6012</v>
      </c>
      <c r="C6013" s="0" t="n">
        <v>5767</v>
      </c>
      <c r="D6013" s="0" t="n">
        <v>5792</v>
      </c>
    </row>
    <row r="6014" customFormat="false" ht="13.8" hidden="false" customHeight="false" outlineLevel="0" collapsed="false">
      <c r="B6014" s="633" t="n">
        <v>6013</v>
      </c>
      <c r="C6014" s="0" t="n">
        <v>5768</v>
      </c>
      <c r="D6014" s="0" t="n">
        <v>5793</v>
      </c>
    </row>
    <row r="6015" customFormat="false" ht="13.8" hidden="false" customHeight="false" outlineLevel="0" collapsed="false">
      <c r="B6015" s="633" t="n">
        <v>6014</v>
      </c>
      <c r="C6015" s="0" t="n">
        <v>5769</v>
      </c>
      <c r="D6015" s="0" t="n">
        <v>5794</v>
      </c>
    </row>
    <row r="6016" customFormat="false" ht="13.8" hidden="false" customHeight="false" outlineLevel="0" collapsed="false">
      <c r="B6016" s="633" t="n">
        <v>6015</v>
      </c>
      <c r="C6016" s="0" t="n">
        <v>5770</v>
      </c>
      <c r="D6016" s="0" t="n">
        <v>5795</v>
      </c>
    </row>
    <row r="6017" customFormat="false" ht="13.8" hidden="false" customHeight="false" outlineLevel="0" collapsed="false">
      <c r="B6017" s="633" t="n">
        <v>6016</v>
      </c>
      <c r="C6017" s="0" t="n">
        <v>5771</v>
      </c>
      <c r="D6017" s="0" t="n">
        <v>5796</v>
      </c>
    </row>
    <row r="6018" customFormat="false" ht="13.8" hidden="false" customHeight="false" outlineLevel="0" collapsed="false">
      <c r="B6018" s="633" t="n">
        <v>6017</v>
      </c>
      <c r="C6018" s="0" t="n">
        <v>5772</v>
      </c>
      <c r="D6018" s="0" t="n">
        <v>5797</v>
      </c>
    </row>
    <row r="6019" customFormat="false" ht="13.8" hidden="false" customHeight="false" outlineLevel="0" collapsed="false">
      <c r="B6019" s="633" t="n">
        <v>6018</v>
      </c>
      <c r="C6019" s="0" t="n">
        <v>5773</v>
      </c>
      <c r="D6019" s="0" t="n">
        <v>5798</v>
      </c>
    </row>
    <row r="6020" customFormat="false" ht="13.8" hidden="false" customHeight="false" outlineLevel="0" collapsed="false">
      <c r="B6020" s="633" t="n">
        <v>6019</v>
      </c>
      <c r="C6020" s="0" t="n">
        <v>5774</v>
      </c>
      <c r="D6020" s="0" t="n">
        <v>5799</v>
      </c>
    </row>
    <row r="6021" customFormat="false" ht="13.8" hidden="false" customHeight="false" outlineLevel="0" collapsed="false">
      <c r="B6021" s="633" t="n">
        <v>6020</v>
      </c>
      <c r="C6021" s="0" t="n">
        <v>5775</v>
      </c>
      <c r="D6021" s="0" t="n">
        <v>5800</v>
      </c>
    </row>
    <row r="6022" customFormat="false" ht="13.8" hidden="false" customHeight="false" outlineLevel="0" collapsed="false">
      <c r="B6022" s="633" t="n">
        <v>6021</v>
      </c>
      <c r="C6022" s="0" t="n">
        <v>5776</v>
      </c>
      <c r="D6022" s="0" t="n">
        <v>5801</v>
      </c>
    </row>
    <row r="6023" customFormat="false" ht="13.8" hidden="false" customHeight="false" outlineLevel="0" collapsed="false">
      <c r="B6023" s="633" t="n">
        <v>6022</v>
      </c>
      <c r="C6023" s="0" t="n">
        <v>5777</v>
      </c>
      <c r="D6023" s="0" t="n">
        <v>5802</v>
      </c>
    </row>
    <row r="6024" customFormat="false" ht="13.8" hidden="false" customHeight="false" outlineLevel="0" collapsed="false">
      <c r="B6024" s="633" t="n">
        <v>6023</v>
      </c>
      <c r="C6024" s="0" t="n">
        <v>5778</v>
      </c>
      <c r="D6024" s="0" t="n">
        <v>5803</v>
      </c>
    </row>
    <row r="6025" customFormat="false" ht="13.8" hidden="false" customHeight="false" outlineLevel="0" collapsed="false">
      <c r="B6025" s="633" t="n">
        <v>6024</v>
      </c>
      <c r="C6025" s="0" t="n">
        <v>5779</v>
      </c>
      <c r="D6025" s="0" t="n">
        <v>5804</v>
      </c>
    </row>
    <row r="6026" customFormat="false" ht="13.8" hidden="false" customHeight="false" outlineLevel="0" collapsed="false">
      <c r="B6026" s="633" t="n">
        <v>6025</v>
      </c>
      <c r="C6026" s="0" t="n">
        <v>5780</v>
      </c>
      <c r="D6026" s="0" t="n">
        <v>5805</v>
      </c>
    </row>
    <row r="6027" customFormat="false" ht="13.8" hidden="false" customHeight="false" outlineLevel="0" collapsed="false">
      <c r="B6027" s="633" t="n">
        <v>6026</v>
      </c>
      <c r="C6027" s="0" t="n">
        <v>5781</v>
      </c>
      <c r="D6027" s="0" t="n">
        <v>5806</v>
      </c>
    </row>
    <row r="6028" customFormat="false" ht="13.8" hidden="false" customHeight="false" outlineLevel="0" collapsed="false">
      <c r="B6028" s="633" t="n">
        <v>6027</v>
      </c>
      <c r="C6028" s="0" t="n">
        <v>5782</v>
      </c>
      <c r="D6028" s="0" t="n">
        <v>5807</v>
      </c>
    </row>
    <row r="6029" customFormat="false" ht="13.8" hidden="false" customHeight="false" outlineLevel="0" collapsed="false">
      <c r="B6029" s="633" t="n">
        <v>6028</v>
      </c>
      <c r="C6029" s="0" t="n">
        <v>5783</v>
      </c>
      <c r="D6029" s="0" t="n">
        <v>5808</v>
      </c>
    </row>
    <row r="6030" customFormat="false" ht="13.8" hidden="false" customHeight="false" outlineLevel="0" collapsed="false">
      <c r="B6030" s="633" t="n">
        <v>6029</v>
      </c>
      <c r="C6030" s="0" t="n">
        <v>5784</v>
      </c>
      <c r="D6030" s="0" t="n">
        <v>5809</v>
      </c>
    </row>
    <row r="6031" customFormat="false" ht="13.8" hidden="false" customHeight="false" outlineLevel="0" collapsed="false">
      <c r="B6031" s="633" t="n">
        <v>6030</v>
      </c>
      <c r="C6031" s="0" t="n">
        <v>5785</v>
      </c>
      <c r="D6031" s="0" t="n">
        <v>5810</v>
      </c>
    </row>
    <row r="6032" customFormat="false" ht="13.8" hidden="false" customHeight="false" outlineLevel="0" collapsed="false">
      <c r="B6032" s="633" t="n">
        <v>6031</v>
      </c>
      <c r="C6032" s="0" t="n">
        <v>5786</v>
      </c>
      <c r="D6032" s="0" t="n">
        <v>5811</v>
      </c>
    </row>
    <row r="6033" customFormat="false" ht="13.8" hidden="false" customHeight="false" outlineLevel="0" collapsed="false">
      <c r="B6033" s="633" t="n">
        <v>6032</v>
      </c>
      <c r="C6033" s="0" t="n">
        <v>5787</v>
      </c>
      <c r="D6033" s="0" t="n">
        <v>5812</v>
      </c>
    </row>
    <row r="6034" customFormat="false" ht="13.8" hidden="false" customHeight="false" outlineLevel="0" collapsed="false">
      <c r="B6034" s="633" t="n">
        <v>6033</v>
      </c>
      <c r="C6034" s="0" t="n">
        <v>5788</v>
      </c>
      <c r="D6034" s="0" t="n">
        <v>5813</v>
      </c>
    </row>
    <row r="6035" customFormat="false" ht="13.8" hidden="false" customHeight="false" outlineLevel="0" collapsed="false">
      <c r="B6035" s="633" t="n">
        <v>6034</v>
      </c>
      <c r="C6035" s="0" t="n">
        <v>5789</v>
      </c>
      <c r="D6035" s="0" t="n">
        <v>5814</v>
      </c>
    </row>
    <row r="6036" customFormat="false" ht="13.8" hidden="false" customHeight="false" outlineLevel="0" collapsed="false">
      <c r="B6036" s="633" t="n">
        <v>6035</v>
      </c>
      <c r="C6036" s="0" t="n">
        <v>5790</v>
      </c>
      <c r="D6036" s="0" t="n">
        <v>5815</v>
      </c>
    </row>
    <row r="6037" customFormat="false" ht="13.8" hidden="false" customHeight="false" outlineLevel="0" collapsed="false">
      <c r="B6037" s="633" t="n">
        <v>6036</v>
      </c>
      <c r="C6037" s="0" t="n">
        <v>5791</v>
      </c>
      <c r="D6037" s="0" t="n">
        <v>5816</v>
      </c>
    </row>
    <row r="6038" customFormat="false" ht="13.8" hidden="false" customHeight="false" outlineLevel="0" collapsed="false">
      <c r="B6038" s="633" t="n">
        <v>6037</v>
      </c>
      <c r="C6038" s="0" t="n">
        <v>5792</v>
      </c>
      <c r="D6038" s="0" t="n">
        <v>5817</v>
      </c>
    </row>
    <row r="6039" customFormat="false" ht="13.8" hidden="false" customHeight="false" outlineLevel="0" collapsed="false">
      <c r="B6039" s="633" t="n">
        <v>6038</v>
      </c>
      <c r="C6039" s="0" t="n">
        <v>5793</v>
      </c>
      <c r="D6039" s="0" t="n">
        <v>5818</v>
      </c>
    </row>
    <row r="6040" customFormat="false" ht="13.8" hidden="false" customHeight="false" outlineLevel="0" collapsed="false">
      <c r="B6040" s="633" t="n">
        <v>6039</v>
      </c>
      <c r="C6040" s="0" t="n">
        <v>5794</v>
      </c>
      <c r="D6040" s="0" t="n">
        <v>5819</v>
      </c>
    </row>
    <row r="6041" customFormat="false" ht="13.8" hidden="false" customHeight="false" outlineLevel="0" collapsed="false">
      <c r="B6041" s="633" t="n">
        <v>6040</v>
      </c>
      <c r="C6041" s="0" t="n">
        <v>5795</v>
      </c>
      <c r="D6041" s="0" t="n">
        <v>5820</v>
      </c>
    </row>
    <row r="6042" customFormat="false" ht="13.8" hidden="false" customHeight="false" outlineLevel="0" collapsed="false">
      <c r="B6042" s="633" t="n">
        <v>6041</v>
      </c>
      <c r="C6042" s="0" t="n">
        <v>5796</v>
      </c>
      <c r="D6042" s="0" t="n">
        <v>5821</v>
      </c>
    </row>
    <row r="6043" customFormat="false" ht="13.8" hidden="false" customHeight="false" outlineLevel="0" collapsed="false">
      <c r="B6043" s="633" t="n">
        <v>6042</v>
      </c>
      <c r="C6043" s="0" t="n">
        <v>5797</v>
      </c>
      <c r="D6043" s="0" t="n">
        <v>5822</v>
      </c>
    </row>
    <row r="6044" customFormat="false" ht="13.8" hidden="false" customHeight="false" outlineLevel="0" collapsed="false">
      <c r="B6044" s="633" t="n">
        <v>6043</v>
      </c>
      <c r="C6044" s="0" t="n">
        <v>5798</v>
      </c>
      <c r="D6044" s="0" t="n">
        <v>5823</v>
      </c>
    </row>
    <row r="6045" customFormat="false" ht="13.8" hidden="false" customHeight="false" outlineLevel="0" collapsed="false">
      <c r="B6045" s="633" t="n">
        <v>6044</v>
      </c>
      <c r="C6045" s="0" t="n">
        <v>5799</v>
      </c>
      <c r="D6045" s="0" t="n">
        <v>5824</v>
      </c>
    </row>
    <row r="6046" customFormat="false" ht="13.8" hidden="false" customHeight="false" outlineLevel="0" collapsed="false">
      <c r="B6046" s="633" t="n">
        <v>6045</v>
      </c>
      <c r="C6046" s="0" t="n">
        <v>5800</v>
      </c>
      <c r="D6046" s="0" t="n">
        <v>5825</v>
      </c>
    </row>
    <row r="6047" customFormat="false" ht="13.8" hidden="false" customHeight="false" outlineLevel="0" collapsed="false">
      <c r="B6047" s="633" t="n">
        <v>6046</v>
      </c>
      <c r="C6047" s="0" t="n">
        <v>5801</v>
      </c>
      <c r="D6047" s="0" t="n">
        <v>5826</v>
      </c>
    </row>
    <row r="6048" customFormat="false" ht="13.8" hidden="false" customHeight="false" outlineLevel="0" collapsed="false">
      <c r="B6048" s="633" t="n">
        <v>6047</v>
      </c>
      <c r="C6048" s="0" t="n">
        <v>5802</v>
      </c>
      <c r="D6048" s="0" t="n">
        <v>5827</v>
      </c>
    </row>
    <row r="6049" customFormat="false" ht="13.8" hidden="false" customHeight="false" outlineLevel="0" collapsed="false">
      <c r="B6049" s="633" t="n">
        <v>6048</v>
      </c>
      <c r="C6049" s="0" t="n">
        <v>5803</v>
      </c>
      <c r="D6049" s="0" t="n">
        <v>5828</v>
      </c>
    </row>
    <row r="6050" customFormat="false" ht="13.8" hidden="false" customHeight="false" outlineLevel="0" collapsed="false">
      <c r="B6050" s="633" t="n">
        <v>6049</v>
      </c>
      <c r="C6050" s="0" t="n">
        <v>5804</v>
      </c>
      <c r="D6050" s="0" t="n">
        <v>5829</v>
      </c>
    </row>
    <row r="6051" customFormat="false" ht="13.8" hidden="false" customHeight="false" outlineLevel="0" collapsed="false">
      <c r="B6051" s="633" t="n">
        <v>6050</v>
      </c>
      <c r="C6051" s="0" t="n">
        <v>5805</v>
      </c>
      <c r="D6051" s="0" t="n">
        <v>5830</v>
      </c>
    </row>
    <row r="6052" customFormat="false" ht="13.8" hidden="false" customHeight="false" outlineLevel="0" collapsed="false">
      <c r="B6052" s="633" t="n">
        <v>6051</v>
      </c>
      <c r="C6052" s="0" t="n">
        <v>5806</v>
      </c>
      <c r="D6052" s="0" t="n">
        <v>5831</v>
      </c>
    </row>
    <row r="6053" customFormat="false" ht="13.8" hidden="false" customHeight="false" outlineLevel="0" collapsed="false">
      <c r="B6053" s="633" t="n">
        <v>6052</v>
      </c>
      <c r="C6053" s="0" t="n">
        <v>5807</v>
      </c>
      <c r="D6053" s="0" t="n">
        <v>5832</v>
      </c>
    </row>
    <row r="6054" customFormat="false" ht="13.8" hidden="false" customHeight="false" outlineLevel="0" collapsed="false">
      <c r="B6054" s="633" t="n">
        <v>6053</v>
      </c>
      <c r="C6054" s="0" t="n">
        <v>5808</v>
      </c>
      <c r="D6054" s="0" t="n">
        <v>5833</v>
      </c>
    </row>
    <row r="6055" customFormat="false" ht="13.8" hidden="false" customHeight="false" outlineLevel="0" collapsed="false">
      <c r="B6055" s="633" t="n">
        <v>6054</v>
      </c>
      <c r="C6055" s="0" t="n">
        <v>5809</v>
      </c>
      <c r="D6055" s="0" t="n">
        <v>5834</v>
      </c>
    </row>
    <row r="6056" customFormat="false" ht="13.8" hidden="false" customHeight="false" outlineLevel="0" collapsed="false">
      <c r="B6056" s="633" t="n">
        <v>6055</v>
      </c>
      <c r="C6056" s="0" t="n">
        <v>5810</v>
      </c>
      <c r="D6056" s="0" t="n">
        <v>5835</v>
      </c>
    </row>
    <row r="6057" customFormat="false" ht="13.8" hidden="false" customHeight="false" outlineLevel="0" collapsed="false">
      <c r="B6057" s="633" t="n">
        <v>6056</v>
      </c>
      <c r="C6057" s="0" t="n">
        <v>5811</v>
      </c>
      <c r="D6057" s="0" t="n">
        <v>5836</v>
      </c>
    </row>
    <row r="6058" customFormat="false" ht="13.8" hidden="false" customHeight="false" outlineLevel="0" collapsed="false">
      <c r="B6058" s="633" t="n">
        <v>6057</v>
      </c>
      <c r="C6058" s="0" t="n">
        <v>5812</v>
      </c>
      <c r="D6058" s="0" t="n">
        <v>5837</v>
      </c>
    </row>
    <row r="6059" customFormat="false" ht="13.8" hidden="false" customHeight="false" outlineLevel="0" collapsed="false">
      <c r="B6059" s="633" t="n">
        <v>6058</v>
      </c>
      <c r="C6059" s="0" t="n">
        <v>5813</v>
      </c>
      <c r="D6059" s="0" t="n">
        <v>5838</v>
      </c>
    </row>
    <row r="6060" customFormat="false" ht="13.8" hidden="false" customHeight="false" outlineLevel="0" collapsed="false">
      <c r="B6060" s="633" t="n">
        <v>6059</v>
      </c>
      <c r="C6060" s="0" t="n">
        <v>5814</v>
      </c>
      <c r="D6060" s="0" t="n">
        <v>5839</v>
      </c>
    </row>
    <row r="6061" customFormat="false" ht="13.8" hidden="false" customHeight="false" outlineLevel="0" collapsed="false">
      <c r="B6061" s="633" t="n">
        <v>6060</v>
      </c>
      <c r="C6061" s="0" t="n">
        <v>5815</v>
      </c>
      <c r="D6061" s="0" t="n">
        <v>5840</v>
      </c>
    </row>
    <row r="6062" customFormat="false" ht="13.8" hidden="false" customHeight="false" outlineLevel="0" collapsed="false">
      <c r="B6062" s="633" t="n">
        <v>6061</v>
      </c>
      <c r="C6062" s="0" t="n">
        <v>5816</v>
      </c>
      <c r="D6062" s="0" t="n">
        <v>5841</v>
      </c>
    </row>
    <row r="6063" customFormat="false" ht="13.8" hidden="false" customHeight="false" outlineLevel="0" collapsed="false">
      <c r="B6063" s="633" t="n">
        <v>6062</v>
      </c>
      <c r="C6063" s="0" t="n">
        <v>5817</v>
      </c>
      <c r="D6063" s="0" t="n">
        <v>5842</v>
      </c>
    </row>
    <row r="6064" customFormat="false" ht="13.8" hidden="false" customHeight="false" outlineLevel="0" collapsed="false">
      <c r="B6064" s="633" t="n">
        <v>6063</v>
      </c>
      <c r="C6064" s="0" t="n">
        <v>5818</v>
      </c>
      <c r="D6064" s="0" t="n">
        <v>5843</v>
      </c>
    </row>
    <row r="6065" customFormat="false" ht="13.8" hidden="false" customHeight="false" outlineLevel="0" collapsed="false">
      <c r="B6065" s="633" t="n">
        <v>6064</v>
      </c>
      <c r="C6065" s="0" t="n">
        <v>5819</v>
      </c>
      <c r="D6065" s="0" t="n">
        <v>5844</v>
      </c>
    </row>
    <row r="6066" customFormat="false" ht="13.8" hidden="false" customHeight="false" outlineLevel="0" collapsed="false">
      <c r="B6066" s="633" t="n">
        <v>6065</v>
      </c>
      <c r="C6066" s="0" t="n">
        <v>5820</v>
      </c>
      <c r="D6066" s="0" t="n">
        <v>5845</v>
      </c>
    </row>
    <row r="6067" customFormat="false" ht="13.8" hidden="false" customHeight="false" outlineLevel="0" collapsed="false">
      <c r="B6067" s="633" t="n">
        <v>6066</v>
      </c>
      <c r="C6067" s="0" t="n">
        <v>5821</v>
      </c>
      <c r="D6067" s="0" t="n">
        <v>5846</v>
      </c>
    </row>
    <row r="6068" customFormat="false" ht="13.8" hidden="false" customHeight="false" outlineLevel="0" collapsed="false">
      <c r="B6068" s="633" t="n">
        <v>6067</v>
      </c>
      <c r="C6068" s="0" t="n">
        <v>5822</v>
      </c>
      <c r="D6068" s="0" t="n">
        <v>5847</v>
      </c>
    </row>
    <row r="6069" customFormat="false" ht="13.8" hidden="false" customHeight="false" outlineLevel="0" collapsed="false">
      <c r="B6069" s="633" t="n">
        <v>6068</v>
      </c>
      <c r="C6069" s="0" t="n">
        <v>5823</v>
      </c>
      <c r="D6069" s="0" t="n">
        <v>5848</v>
      </c>
    </row>
    <row r="6070" customFormat="false" ht="13.8" hidden="false" customHeight="false" outlineLevel="0" collapsed="false">
      <c r="B6070" s="633" t="n">
        <v>6069</v>
      </c>
      <c r="C6070" s="0" t="n">
        <v>5824</v>
      </c>
      <c r="D6070" s="0" t="n">
        <v>5849</v>
      </c>
    </row>
    <row r="6071" customFormat="false" ht="13.8" hidden="false" customHeight="false" outlineLevel="0" collapsed="false">
      <c r="B6071" s="633" t="n">
        <v>6070</v>
      </c>
      <c r="C6071" s="0" t="n">
        <v>5825</v>
      </c>
      <c r="D6071" s="0" t="n">
        <v>5850</v>
      </c>
    </row>
    <row r="6072" customFormat="false" ht="13.8" hidden="false" customHeight="false" outlineLevel="0" collapsed="false">
      <c r="B6072" s="633" t="n">
        <v>6071</v>
      </c>
      <c r="C6072" s="0" t="n">
        <v>5826</v>
      </c>
      <c r="D6072" s="0" t="n">
        <v>5851</v>
      </c>
    </row>
    <row r="6073" customFormat="false" ht="13.8" hidden="false" customHeight="false" outlineLevel="0" collapsed="false">
      <c r="B6073" s="633" t="n">
        <v>6072</v>
      </c>
      <c r="C6073" s="0" t="n">
        <v>5827</v>
      </c>
      <c r="D6073" s="0" t="n">
        <v>5852</v>
      </c>
    </row>
    <row r="6074" customFormat="false" ht="13.8" hidden="false" customHeight="false" outlineLevel="0" collapsed="false">
      <c r="B6074" s="633" t="n">
        <v>6073</v>
      </c>
      <c r="C6074" s="0" t="n">
        <v>5828</v>
      </c>
      <c r="D6074" s="0" t="n">
        <v>5853</v>
      </c>
    </row>
    <row r="6075" customFormat="false" ht="13.8" hidden="false" customHeight="false" outlineLevel="0" collapsed="false">
      <c r="B6075" s="633" t="n">
        <v>6074</v>
      </c>
      <c r="C6075" s="0" t="n">
        <v>5829</v>
      </c>
      <c r="D6075" s="0" t="n">
        <v>5854</v>
      </c>
    </row>
    <row r="6076" customFormat="false" ht="13.8" hidden="false" customHeight="false" outlineLevel="0" collapsed="false">
      <c r="B6076" s="633" t="n">
        <v>6075</v>
      </c>
      <c r="C6076" s="0" t="n">
        <v>5830</v>
      </c>
      <c r="D6076" s="0" t="n">
        <v>5855</v>
      </c>
    </row>
    <row r="6077" customFormat="false" ht="13.8" hidden="false" customHeight="false" outlineLevel="0" collapsed="false">
      <c r="B6077" s="633" t="n">
        <v>6076</v>
      </c>
      <c r="C6077" s="0" t="n">
        <v>5831</v>
      </c>
      <c r="D6077" s="0" t="n">
        <v>5856</v>
      </c>
    </row>
    <row r="6078" customFormat="false" ht="13.8" hidden="false" customHeight="false" outlineLevel="0" collapsed="false">
      <c r="B6078" s="633" t="n">
        <v>6077</v>
      </c>
      <c r="C6078" s="0" t="n">
        <v>5832</v>
      </c>
      <c r="D6078" s="0" t="n">
        <v>5857</v>
      </c>
    </row>
    <row r="6079" customFormat="false" ht="13.8" hidden="false" customHeight="false" outlineLevel="0" collapsed="false">
      <c r="B6079" s="633" t="n">
        <v>6078</v>
      </c>
      <c r="C6079" s="0" t="n">
        <v>5833</v>
      </c>
      <c r="D6079" s="0" t="n">
        <v>5858</v>
      </c>
    </row>
    <row r="6080" customFormat="false" ht="13.8" hidden="false" customHeight="false" outlineLevel="0" collapsed="false">
      <c r="B6080" s="633" t="n">
        <v>6079</v>
      </c>
      <c r="C6080" s="0" t="n">
        <v>5834</v>
      </c>
      <c r="D6080" s="0" t="n">
        <v>5859</v>
      </c>
    </row>
    <row r="6081" customFormat="false" ht="13.8" hidden="false" customHeight="false" outlineLevel="0" collapsed="false">
      <c r="B6081" s="633" t="n">
        <v>6080</v>
      </c>
      <c r="C6081" s="0" t="n">
        <v>5835</v>
      </c>
      <c r="D6081" s="0" t="n">
        <v>5860</v>
      </c>
    </row>
    <row r="6082" customFormat="false" ht="13.8" hidden="false" customHeight="false" outlineLevel="0" collapsed="false">
      <c r="B6082" s="633" t="n">
        <v>6081</v>
      </c>
      <c r="C6082" s="0" t="n">
        <v>5836</v>
      </c>
      <c r="D6082" s="0" t="n">
        <v>5861</v>
      </c>
    </row>
    <row r="6083" customFormat="false" ht="13.8" hidden="false" customHeight="false" outlineLevel="0" collapsed="false">
      <c r="B6083" s="633" t="n">
        <v>6082</v>
      </c>
      <c r="C6083" s="0" t="n">
        <v>5837</v>
      </c>
      <c r="D6083" s="0" t="n">
        <v>5862</v>
      </c>
    </row>
    <row r="6084" customFormat="false" ht="13.8" hidden="false" customHeight="false" outlineLevel="0" collapsed="false">
      <c r="B6084" s="633" t="n">
        <v>6083</v>
      </c>
      <c r="C6084" s="0" t="n">
        <v>5838</v>
      </c>
      <c r="D6084" s="0" t="n">
        <v>5863</v>
      </c>
    </row>
    <row r="6085" customFormat="false" ht="13.8" hidden="false" customHeight="false" outlineLevel="0" collapsed="false">
      <c r="B6085" s="633" t="n">
        <v>6084</v>
      </c>
      <c r="C6085" s="0" t="n">
        <v>5839</v>
      </c>
      <c r="D6085" s="0" t="n">
        <v>5864</v>
      </c>
    </row>
    <row r="6086" customFormat="false" ht="13.8" hidden="false" customHeight="false" outlineLevel="0" collapsed="false">
      <c r="B6086" s="633" t="n">
        <v>6085</v>
      </c>
      <c r="C6086" s="0" t="n">
        <v>5840</v>
      </c>
      <c r="D6086" s="0" t="n">
        <v>5865</v>
      </c>
    </row>
    <row r="6087" customFormat="false" ht="13.8" hidden="false" customHeight="false" outlineLevel="0" collapsed="false">
      <c r="B6087" s="633" t="n">
        <v>6086</v>
      </c>
      <c r="C6087" s="0" t="n">
        <v>5841</v>
      </c>
      <c r="D6087" s="0" t="n">
        <v>5866</v>
      </c>
    </row>
    <row r="6088" customFormat="false" ht="13.8" hidden="false" customHeight="false" outlineLevel="0" collapsed="false">
      <c r="B6088" s="633" t="n">
        <v>6087</v>
      </c>
      <c r="C6088" s="0" t="n">
        <v>5842</v>
      </c>
      <c r="D6088" s="0" t="n">
        <v>5867</v>
      </c>
    </row>
    <row r="6089" customFormat="false" ht="13.8" hidden="false" customHeight="false" outlineLevel="0" collapsed="false">
      <c r="B6089" s="633" t="n">
        <v>6088</v>
      </c>
      <c r="C6089" s="0" t="n">
        <v>5843</v>
      </c>
      <c r="D6089" s="0" t="n">
        <v>5868</v>
      </c>
    </row>
    <row r="6090" customFormat="false" ht="13.8" hidden="false" customHeight="false" outlineLevel="0" collapsed="false">
      <c r="B6090" s="633" t="n">
        <v>6089</v>
      </c>
      <c r="C6090" s="0" t="n">
        <v>5844</v>
      </c>
      <c r="D6090" s="0" t="n">
        <v>5869</v>
      </c>
    </row>
    <row r="6091" customFormat="false" ht="13.8" hidden="false" customHeight="false" outlineLevel="0" collapsed="false">
      <c r="B6091" s="633" t="n">
        <v>6090</v>
      </c>
      <c r="C6091" s="0" t="n">
        <v>5845</v>
      </c>
      <c r="D6091" s="0" t="n">
        <v>5870</v>
      </c>
    </row>
    <row r="6092" customFormat="false" ht="13.8" hidden="false" customHeight="false" outlineLevel="0" collapsed="false">
      <c r="B6092" s="633" t="n">
        <v>6091</v>
      </c>
      <c r="C6092" s="0" t="n">
        <v>5846</v>
      </c>
      <c r="D6092" s="0" t="n">
        <v>5871</v>
      </c>
    </row>
    <row r="6093" customFormat="false" ht="13.8" hidden="false" customHeight="false" outlineLevel="0" collapsed="false">
      <c r="B6093" s="633" t="n">
        <v>6092</v>
      </c>
      <c r="C6093" s="0" t="n">
        <v>5847</v>
      </c>
      <c r="D6093" s="0" t="n">
        <v>5872</v>
      </c>
    </row>
    <row r="6094" customFormat="false" ht="13.8" hidden="false" customHeight="false" outlineLevel="0" collapsed="false">
      <c r="B6094" s="633" t="n">
        <v>6093</v>
      </c>
      <c r="C6094" s="0" t="n">
        <v>5848</v>
      </c>
      <c r="D6094" s="0" t="n">
        <v>5873</v>
      </c>
    </row>
    <row r="6095" customFormat="false" ht="13.8" hidden="false" customHeight="false" outlineLevel="0" collapsed="false">
      <c r="B6095" s="633" t="n">
        <v>6094</v>
      </c>
      <c r="C6095" s="0" t="n">
        <v>5849</v>
      </c>
      <c r="D6095" s="0" t="n">
        <v>5874</v>
      </c>
    </row>
    <row r="6096" customFormat="false" ht="13.8" hidden="false" customHeight="false" outlineLevel="0" collapsed="false">
      <c r="B6096" s="633" t="n">
        <v>6095</v>
      </c>
      <c r="C6096" s="0" t="n">
        <v>5850</v>
      </c>
      <c r="D6096" s="0" t="n">
        <v>5875</v>
      </c>
    </row>
    <row r="6097" customFormat="false" ht="13.8" hidden="false" customHeight="false" outlineLevel="0" collapsed="false">
      <c r="B6097" s="633" t="n">
        <v>6096</v>
      </c>
      <c r="C6097" s="0" t="n">
        <v>5851</v>
      </c>
      <c r="D6097" s="0" t="n">
        <v>5876</v>
      </c>
    </row>
    <row r="6098" customFormat="false" ht="13.8" hidden="false" customHeight="false" outlineLevel="0" collapsed="false">
      <c r="B6098" s="633" t="n">
        <v>6097</v>
      </c>
      <c r="C6098" s="0" t="n">
        <v>5852</v>
      </c>
      <c r="D6098" s="0" t="n">
        <v>5877</v>
      </c>
    </row>
    <row r="6099" customFormat="false" ht="13.8" hidden="false" customHeight="false" outlineLevel="0" collapsed="false">
      <c r="B6099" s="633" t="n">
        <v>6098</v>
      </c>
      <c r="C6099" s="0" t="n">
        <v>5853</v>
      </c>
      <c r="D6099" s="0" t="n">
        <v>5878</v>
      </c>
    </row>
    <row r="6100" customFormat="false" ht="13.8" hidden="false" customHeight="false" outlineLevel="0" collapsed="false">
      <c r="B6100" s="633" t="n">
        <v>6099</v>
      </c>
      <c r="C6100" s="0" t="n">
        <v>5854</v>
      </c>
      <c r="D6100" s="0" t="n">
        <v>5879</v>
      </c>
    </row>
    <row r="6101" customFormat="false" ht="13.8" hidden="false" customHeight="false" outlineLevel="0" collapsed="false">
      <c r="B6101" s="633" t="n">
        <v>6100</v>
      </c>
      <c r="C6101" s="0" t="n">
        <v>5855</v>
      </c>
      <c r="D6101" s="0" t="n">
        <v>5880</v>
      </c>
    </row>
    <row r="6102" customFormat="false" ht="13.8" hidden="false" customHeight="false" outlineLevel="0" collapsed="false">
      <c r="B6102" s="633" t="n">
        <v>6101</v>
      </c>
      <c r="C6102" s="0" t="n">
        <v>5856</v>
      </c>
      <c r="D6102" s="0" t="n">
        <v>5881</v>
      </c>
    </row>
    <row r="6103" customFormat="false" ht="13.8" hidden="false" customHeight="false" outlineLevel="0" collapsed="false">
      <c r="B6103" s="633" t="n">
        <v>6102</v>
      </c>
      <c r="C6103" s="0" t="n">
        <v>5857</v>
      </c>
      <c r="D6103" s="0" t="n">
        <v>5882</v>
      </c>
    </row>
    <row r="6104" customFormat="false" ht="13.8" hidden="false" customHeight="false" outlineLevel="0" collapsed="false">
      <c r="B6104" s="633" t="n">
        <v>6103</v>
      </c>
      <c r="C6104" s="0" t="n">
        <v>5858</v>
      </c>
      <c r="D6104" s="0" t="n">
        <v>5883</v>
      </c>
    </row>
    <row r="6105" customFormat="false" ht="13.8" hidden="false" customHeight="false" outlineLevel="0" collapsed="false">
      <c r="B6105" s="633" t="n">
        <v>6104</v>
      </c>
      <c r="C6105" s="0" t="n">
        <v>5859</v>
      </c>
      <c r="D6105" s="0" t="n">
        <v>5884</v>
      </c>
    </row>
    <row r="6106" customFormat="false" ht="13.8" hidden="false" customHeight="false" outlineLevel="0" collapsed="false">
      <c r="B6106" s="633" t="n">
        <v>6105</v>
      </c>
      <c r="C6106" s="0" t="n">
        <v>5860</v>
      </c>
      <c r="D6106" s="0" t="n">
        <v>5885</v>
      </c>
    </row>
    <row r="6107" customFormat="false" ht="13.8" hidden="false" customHeight="false" outlineLevel="0" collapsed="false">
      <c r="B6107" s="633" t="n">
        <v>6106</v>
      </c>
      <c r="C6107" s="0" t="n">
        <v>5861</v>
      </c>
      <c r="D6107" s="0" t="n">
        <v>5886</v>
      </c>
    </row>
    <row r="6108" customFormat="false" ht="13.8" hidden="false" customHeight="false" outlineLevel="0" collapsed="false">
      <c r="B6108" s="633" t="n">
        <v>6107</v>
      </c>
      <c r="C6108" s="0" t="n">
        <v>5862</v>
      </c>
      <c r="D6108" s="0" t="n">
        <v>5887</v>
      </c>
    </row>
    <row r="6109" customFormat="false" ht="13.8" hidden="false" customHeight="false" outlineLevel="0" collapsed="false">
      <c r="B6109" s="633" t="n">
        <v>6108</v>
      </c>
      <c r="C6109" s="0" t="n">
        <v>5863</v>
      </c>
      <c r="D6109" s="0" t="n">
        <v>5888</v>
      </c>
    </row>
    <row r="6110" customFormat="false" ht="13.8" hidden="false" customHeight="false" outlineLevel="0" collapsed="false">
      <c r="B6110" s="633" t="n">
        <v>6109</v>
      </c>
      <c r="C6110" s="0" t="n">
        <v>5864</v>
      </c>
      <c r="D6110" s="0" t="n">
        <v>5889</v>
      </c>
    </row>
    <row r="6111" customFormat="false" ht="13.8" hidden="false" customHeight="false" outlineLevel="0" collapsed="false">
      <c r="B6111" s="633" t="n">
        <v>6110</v>
      </c>
      <c r="C6111" s="0" t="n">
        <v>5865</v>
      </c>
      <c r="D6111" s="0" t="n">
        <v>5890</v>
      </c>
    </row>
    <row r="6112" customFormat="false" ht="13.8" hidden="false" customHeight="false" outlineLevel="0" collapsed="false">
      <c r="B6112" s="633" t="n">
        <v>6111</v>
      </c>
      <c r="C6112" s="0" t="n">
        <v>5866</v>
      </c>
      <c r="D6112" s="0" t="n">
        <v>5891</v>
      </c>
    </row>
    <row r="6113" customFormat="false" ht="13.8" hidden="false" customHeight="false" outlineLevel="0" collapsed="false">
      <c r="B6113" s="633" t="n">
        <v>6112</v>
      </c>
      <c r="C6113" s="0" t="n">
        <v>5867</v>
      </c>
      <c r="D6113" s="0" t="n">
        <v>5892</v>
      </c>
    </row>
    <row r="6114" customFormat="false" ht="13.8" hidden="false" customHeight="false" outlineLevel="0" collapsed="false">
      <c r="B6114" s="633" t="n">
        <v>6113</v>
      </c>
      <c r="C6114" s="0" t="n">
        <v>5868</v>
      </c>
      <c r="D6114" s="0" t="n">
        <v>5893</v>
      </c>
    </row>
    <row r="6115" customFormat="false" ht="13.8" hidden="false" customHeight="false" outlineLevel="0" collapsed="false">
      <c r="B6115" s="633" t="n">
        <v>6114</v>
      </c>
      <c r="C6115" s="0" t="n">
        <v>5869</v>
      </c>
      <c r="D6115" s="0" t="n">
        <v>5894</v>
      </c>
    </row>
    <row r="6116" customFormat="false" ht="13.8" hidden="false" customHeight="false" outlineLevel="0" collapsed="false">
      <c r="B6116" s="633" t="n">
        <v>6115</v>
      </c>
      <c r="C6116" s="0" t="n">
        <v>5870</v>
      </c>
      <c r="D6116" s="0" t="n">
        <v>5895</v>
      </c>
    </row>
    <row r="6117" customFormat="false" ht="13.8" hidden="false" customHeight="false" outlineLevel="0" collapsed="false">
      <c r="B6117" s="633" t="n">
        <v>6116</v>
      </c>
      <c r="C6117" s="0" t="n">
        <v>5871</v>
      </c>
      <c r="D6117" s="0" t="n">
        <v>5896</v>
      </c>
    </row>
    <row r="6118" customFormat="false" ht="13.8" hidden="false" customHeight="false" outlineLevel="0" collapsed="false">
      <c r="B6118" s="633" t="n">
        <v>6117</v>
      </c>
      <c r="C6118" s="0" t="n">
        <v>5872</v>
      </c>
      <c r="D6118" s="0" t="n">
        <v>5897</v>
      </c>
    </row>
    <row r="6119" customFormat="false" ht="13.8" hidden="false" customHeight="false" outlineLevel="0" collapsed="false">
      <c r="B6119" s="633" t="n">
        <v>6118</v>
      </c>
      <c r="C6119" s="0" t="n">
        <v>5873</v>
      </c>
      <c r="D6119" s="0" t="n">
        <v>5898</v>
      </c>
    </row>
    <row r="6120" customFormat="false" ht="13.8" hidden="false" customHeight="false" outlineLevel="0" collapsed="false">
      <c r="B6120" s="633" t="n">
        <v>6119</v>
      </c>
      <c r="C6120" s="0" t="n">
        <v>5874</v>
      </c>
      <c r="D6120" s="0" t="n">
        <v>5899</v>
      </c>
    </row>
    <row r="6121" customFormat="false" ht="13.8" hidden="false" customHeight="false" outlineLevel="0" collapsed="false">
      <c r="B6121" s="633" t="n">
        <v>6120</v>
      </c>
      <c r="C6121" s="0" t="n">
        <v>5875</v>
      </c>
      <c r="D6121" s="0" t="n">
        <v>5900</v>
      </c>
    </row>
    <row r="6122" customFormat="false" ht="13.8" hidden="false" customHeight="false" outlineLevel="0" collapsed="false">
      <c r="B6122" s="633" t="n">
        <v>6121</v>
      </c>
      <c r="C6122" s="0" t="n">
        <v>5876</v>
      </c>
      <c r="D6122" s="0" t="n">
        <v>5901</v>
      </c>
    </row>
    <row r="6123" customFormat="false" ht="13.8" hidden="false" customHeight="false" outlineLevel="0" collapsed="false">
      <c r="B6123" s="633" t="n">
        <v>6122</v>
      </c>
      <c r="C6123" s="0" t="n">
        <v>5877</v>
      </c>
      <c r="D6123" s="0" t="n">
        <v>5902</v>
      </c>
    </row>
    <row r="6124" customFormat="false" ht="13.8" hidden="false" customHeight="false" outlineLevel="0" collapsed="false">
      <c r="B6124" s="633" t="n">
        <v>6123</v>
      </c>
      <c r="C6124" s="0" t="n">
        <v>5878</v>
      </c>
      <c r="D6124" s="0" t="n">
        <v>5903</v>
      </c>
    </row>
    <row r="6125" customFormat="false" ht="13.8" hidden="false" customHeight="false" outlineLevel="0" collapsed="false">
      <c r="B6125" s="633" t="n">
        <v>6124</v>
      </c>
      <c r="C6125" s="0" t="n">
        <v>5879</v>
      </c>
      <c r="D6125" s="0" t="n">
        <v>5904</v>
      </c>
    </row>
    <row r="6126" customFormat="false" ht="13.8" hidden="false" customHeight="false" outlineLevel="0" collapsed="false">
      <c r="B6126" s="633" t="n">
        <v>6125</v>
      </c>
      <c r="C6126" s="0" t="n">
        <v>5880</v>
      </c>
      <c r="D6126" s="0" t="n">
        <v>5905</v>
      </c>
    </row>
    <row r="6127" customFormat="false" ht="13.8" hidden="false" customHeight="false" outlineLevel="0" collapsed="false">
      <c r="B6127" s="633" t="n">
        <v>6126</v>
      </c>
      <c r="C6127" s="0" t="n">
        <v>5881</v>
      </c>
      <c r="D6127" s="0" t="n">
        <v>5906</v>
      </c>
    </row>
    <row r="6128" customFormat="false" ht="13.8" hidden="false" customHeight="false" outlineLevel="0" collapsed="false">
      <c r="B6128" s="633" t="n">
        <v>6127</v>
      </c>
      <c r="C6128" s="0" t="n">
        <v>5882</v>
      </c>
      <c r="D6128" s="0" t="n">
        <v>5907</v>
      </c>
    </row>
    <row r="6129" customFormat="false" ht="13.8" hidden="false" customHeight="false" outlineLevel="0" collapsed="false">
      <c r="B6129" s="633" t="n">
        <v>6128</v>
      </c>
      <c r="C6129" s="0" t="n">
        <v>5883</v>
      </c>
      <c r="D6129" s="0" t="n">
        <v>5908</v>
      </c>
    </row>
    <row r="6130" customFormat="false" ht="13.8" hidden="false" customHeight="false" outlineLevel="0" collapsed="false">
      <c r="B6130" s="633" t="n">
        <v>6129</v>
      </c>
      <c r="C6130" s="0" t="n">
        <v>5884</v>
      </c>
      <c r="D6130" s="0" t="n">
        <v>5909</v>
      </c>
    </row>
    <row r="6131" customFormat="false" ht="13.8" hidden="false" customHeight="false" outlineLevel="0" collapsed="false">
      <c r="B6131" s="633" t="n">
        <v>6130</v>
      </c>
      <c r="C6131" s="0" t="n">
        <v>5885</v>
      </c>
      <c r="D6131" s="0" t="n">
        <v>5910</v>
      </c>
    </row>
    <row r="6132" customFormat="false" ht="13.8" hidden="false" customHeight="false" outlineLevel="0" collapsed="false">
      <c r="B6132" s="633" t="n">
        <v>6131</v>
      </c>
      <c r="C6132" s="0" t="n">
        <v>5886</v>
      </c>
      <c r="D6132" s="0" t="n">
        <v>5911</v>
      </c>
    </row>
    <row r="6133" customFormat="false" ht="13.8" hidden="false" customHeight="false" outlineLevel="0" collapsed="false">
      <c r="B6133" s="633" t="n">
        <v>6132</v>
      </c>
      <c r="C6133" s="0" t="n">
        <v>5887</v>
      </c>
      <c r="D6133" s="0" t="n">
        <v>5912</v>
      </c>
    </row>
    <row r="6134" customFormat="false" ht="13.8" hidden="false" customHeight="false" outlineLevel="0" collapsed="false">
      <c r="B6134" s="633" t="n">
        <v>6133</v>
      </c>
      <c r="C6134" s="0" t="n">
        <v>5888</v>
      </c>
      <c r="D6134" s="0" t="n">
        <v>5913</v>
      </c>
    </row>
    <row r="6135" customFormat="false" ht="13.8" hidden="false" customHeight="false" outlineLevel="0" collapsed="false">
      <c r="B6135" s="633" t="n">
        <v>6134</v>
      </c>
      <c r="C6135" s="0" t="n">
        <v>5889</v>
      </c>
      <c r="D6135" s="0" t="n">
        <v>5914</v>
      </c>
    </row>
    <row r="6136" customFormat="false" ht="13.8" hidden="false" customHeight="false" outlineLevel="0" collapsed="false">
      <c r="B6136" s="633" t="n">
        <v>6135</v>
      </c>
      <c r="C6136" s="0" t="n">
        <v>5890</v>
      </c>
      <c r="D6136" s="0" t="n">
        <v>5915</v>
      </c>
    </row>
    <row r="6137" customFormat="false" ht="13.8" hidden="false" customHeight="false" outlineLevel="0" collapsed="false">
      <c r="B6137" s="633" t="n">
        <v>6136</v>
      </c>
      <c r="C6137" s="0" t="n">
        <v>5891</v>
      </c>
      <c r="D6137" s="0" t="n">
        <v>5916</v>
      </c>
    </row>
    <row r="6138" customFormat="false" ht="13.8" hidden="false" customHeight="false" outlineLevel="0" collapsed="false">
      <c r="B6138" s="633" t="n">
        <v>6137</v>
      </c>
      <c r="C6138" s="0" t="n">
        <v>5892</v>
      </c>
      <c r="D6138" s="0" t="n">
        <v>5917</v>
      </c>
    </row>
    <row r="6139" customFormat="false" ht="13.8" hidden="false" customHeight="false" outlineLevel="0" collapsed="false">
      <c r="B6139" s="633" t="n">
        <v>6138</v>
      </c>
      <c r="C6139" s="0" t="n">
        <v>5893</v>
      </c>
      <c r="D6139" s="0" t="n">
        <v>5918</v>
      </c>
    </row>
    <row r="6140" customFormat="false" ht="13.8" hidden="false" customHeight="false" outlineLevel="0" collapsed="false">
      <c r="B6140" s="633" t="n">
        <v>6139</v>
      </c>
      <c r="C6140" s="0" t="n">
        <v>5894</v>
      </c>
      <c r="D6140" s="0" t="n">
        <v>5919</v>
      </c>
    </row>
    <row r="6141" customFormat="false" ht="13.8" hidden="false" customHeight="false" outlineLevel="0" collapsed="false">
      <c r="B6141" s="633" t="n">
        <v>6140</v>
      </c>
      <c r="C6141" s="0" t="n">
        <v>5895</v>
      </c>
      <c r="D6141" s="0" t="n">
        <v>5920</v>
      </c>
    </row>
    <row r="6142" customFormat="false" ht="13.8" hidden="false" customHeight="false" outlineLevel="0" collapsed="false">
      <c r="B6142" s="633" t="n">
        <v>6141</v>
      </c>
      <c r="C6142" s="0" t="n">
        <v>5896</v>
      </c>
      <c r="D6142" s="0" t="n">
        <v>5921</v>
      </c>
    </row>
    <row r="6143" customFormat="false" ht="13.8" hidden="false" customHeight="false" outlineLevel="0" collapsed="false">
      <c r="B6143" s="633" t="n">
        <v>6142</v>
      </c>
      <c r="C6143" s="0" t="n">
        <v>5897</v>
      </c>
      <c r="D6143" s="0" t="n">
        <v>5922</v>
      </c>
    </row>
    <row r="6144" customFormat="false" ht="13.8" hidden="false" customHeight="false" outlineLevel="0" collapsed="false">
      <c r="B6144" s="633" t="n">
        <v>6143</v>
      </c>
      <c r="C6144" s="0" t="n">
        <v>5898</v>
      </c>
      <c r="D6144" s="0" t="n">
        <v>5923</v>
      </c>
    </row>
    <row r="6145" customFormat="false" ht="13.8" hidden="false" customHeight="false" outlineLevel="0" collapsed="false">
      <c r="B6145" s="633" t="n">
        <v>6144</v>
      </c>
      <c r="C6145" s="0" t="n">
        <v>5899</v>
      </c>
      <c r="D6145" s="0" t="n">
        <v>5924</v>
      </c>
    </row>
    <row r="6146" customFormat="false" ht="13.8" hidden="false" customHeight="false" outlineLevel="0" collapsed="false">
      <c r="B6146" s="633" t="n">
        <v>6145</v>
      </c>
      <c r="C6146" s="0" t="n">
        <v>5900</v>
      </c>
      <c r="D6146" s="0" t="n">
        <v>5925</v>
      </c>
    </row>
    <row r="6147" customFormat="false" ht="13.8" hidden="false" customHeight="false" outlineLevel="0" collapsed="false">
      <c r="B6147" s="633" t="n">
        <v>6146</v>
      </c>
      <c r="C6147" s="0" t="n">
        <v>5901</v>
      </c>
      <c r="D6147" s="0" t="n">
        <v>5926</v>
      </c>
    </row>
    <row r="6148" customFormat="false" ht="13.8" hidden="false" customHeight="false" outlineLevel="0" collapsed="false">
      <c r="B6148" s="633" t="n">
        <v>6147</v>
      </c>
      <c r="C6148" s="0" t="n">
        <v>5902</v>
      </c>
      <c r="D6148" s="0" t="n">
        <v>5927</v>
      </c>
    </row>
    <row r="6149" customFormat="false" ht="13.8" hidden="false" customHeight="false" outlineLevel="0" collapsed="false">
      <c r="B6149" s="633" t="n">
        <v>6148</v>
      </c>
      <c r="C6149" s="0" t="n">
        <v>5903</v>
      </c>
      <c r="D6149" s="0" t="n">
        <v>5928</v>
      </c>
    </row>
    <row r="6150" customFormat="false" ht="13.8" hidden="false" customHeight="false" outlineLevel="0" collapsed="false">
      <c r="B6150" s="633" t="n">
        <v>6149</v>
      </c>
      <c r="C6150" s="0" t="n">
        <v>5904</v>
      </c>
      <c r="D6150" s="0" t="n">
        <v>5929</v>
      </c>
    </row>
    <row r="6151" customFormat="false" ht="13.8" hidden="false" customHeight="false" outlineLevel="0" collapsed="false">
      <c r="B6151" s="633" t="n">
        <v>6150</v>
      </c>
      <c r="C6151" s="0" t="n">
        <v>5905</v>
      </c>
      <c r="D6151" s="0" t="n">
        <v>5930</v>
      </c>
    </row>
    <row r="6152" customFormat="false" ht="13.8" hidden="false" customHeight="false" outlineLevel="0" collapsed="false">
      <c r="B6152" s="633" t="n">
        <v>6151</v>
      </c>
      <c r="C6152" s="0" t="n">
        <v>5906</v>
      </c>
      <c r="D6152" s="0" t="n">
        <v>5931</v>
      </c>
    </row>
    <row r="6153" customFormat="false" ht="13.8" hidden="false" customHeight="false" outlineLevel="0" collapsed="false">
      <c r="B6153" s="633" t="n">
        <v>6152</v>
      </c>
      <c r="C6153" s="0" t="n">
        <v>5907</v>
      </c>
      <c r="D6153" s="0" t="n">
        <v>5932</v>
      </c>
    </row>
    <row r="6154" customFormat="false" ht="13.8" hidden="false" customHeight="false" outlineLevel="0" collapsed="false">
      <c r="B6154" s="633" t="n">
        <v>6153</v>
      </c>
      <c r="C6154" s="0" t="n">
        <v>5908</v>
      </c>
      <c r="D6154" s="0" t="n">
        <v>5933</v>
      </c>
    </row>
    <row r="6155" customFormat="false" ht="13.8" hidden="false" customHeight="false" outlineLevel="0" collapsed="false">
      <c r="B6155" s="633" t="n">
        <v>6154</v>
      </c>
      <c r="C6155" s="0" t="n">
        <v>5909</v>
      </c>
      <c r="D6155" s="0" t="n">
        <v>5934</v>
      </c>
    </row>
    <row r="6156" customFormat="false" ht="13.8" hidden="false" customHeight="false" outlineLevel="0" collapsed="false">
      <c r="B6156" s="633" t="n">
        <v>6155</v>
      </c>
      <c r="C6156" s="0" t="n">
        <v>5910</v>
      </c>
      <c r="D6156" s="0" t="n">
        <v>5935</v>
      </c>
    </row>
    <row r="6157" customFormat="false" ht="13.8" hidden="false" customHeight="false" outlineLevel="0" collapsed="false">
      <c r="B6157" s="633" t="n">
        <v>6156</v>
      </c>
      <c r="C6157" s="0" t="n">
        <v>5911</v>
      </c>
      <c r="D6157" s="0" t="n">
        <v>5936</v>
      </c>
    </row>
    <row r="6158" customFormat="false" ht="13.8" hidden="false" customHeight="false" outlineLevel="0" collapsed="false">
      <c r="B6158" s="633" t="n">
        <v>6157</v>
      </c>
      <c r="C6158" s="0" t="n">
        <v>5912</v>
      </c>
      <c r="D6158" s="0" t="n">
        <v>5937</v>
      </c>
    </row>
    <row r="6159" customFormat="false" ht="13.8" hidden="false" customHeight="false" outlineLevel="0" collapsed="false">
      <c r="B6159" s="633" t="n">
        <v>6158</v>
      </c>
      <c r="C6159" s="0" t="n">
        <v>5913</v>
      </c>
      <c r="D6159" s="0" t="n">
        <v>5938</v>
      </c>
    </row>
    <row r="6160" customFormat="false" ht="13.8" hidden="false" customHeight="false" outlineLevel="0" collapsed="false">
      <c r="B6160" s="633" t="n">
        <v>6159</v>
      </c>
      <c r="C6160" s="0" t="n">
        <v>5914</v>
      </c>
      <c r="D6160" s="0" t="n">
        <v>5939</v>
      </c>
    </row>
    <row r="6161" customFormat="false" ht="13.8" hidden="false" customHeight="false" outlineLevel="0" collapsed="false">
      <c r="B6161" s="633" t="n">
        <v>6160</v>
      </c>
      <c r="C6161" s="0" t="n">
        <v>5915</v>
      </c>
      <c r="D6161" s="0" t="n">
        <v>5940</v>
      </c>
    </row>
    <row r="6162" customFormat="false" ht="13.8" hidden="false" customHeight="false" outlineLevel="0" collapsed="false">
      <c r="B6162" s="633" t="n">
        <v>6161</v>
      </c>
      <c r="C6162" s="0" t="n">
        <v>5916</v>
      </c>
      <c r="D6162" s="0" t="n">
        <v>5941</v>
      </c>
    </row>
    <row r="6163" customFormat="false" ht="13.8" hidden="false" customHeight="false" outlineLevel="0" collapsed="false">
      <c r="B6163" s="633" t="n">
        <v>6162</v>
      </c>
      <c r="C6163" s="0" t="n">
        <v>5917</v>
      </c>
      <c r="D6163" s="0" t="n">
        <v>5942</v>
      </c>
    </row>
    <row r="6164" customFormat="false" ht="13.8" hidden="false" customHeight="false" outlineLevel="0" collapsed="false">
      <c r="B6164" s="633" t="n">
        <v>6163</v>
      </c>
      <c r="C6164" s="0" t="n">
        <v>5918</v>
      </c>
      <c r="D6164" s="0" t="n">
        <v>5943</v>
      </c>
    </row>
    <row r="6165" customFormat="false" ht="13.8" hidden="false" customHeight="false" outlineLevel="0" collapsed="false">
      <c r="B6165" s="633" t="n">
        <v>6164</v>
      </c>
      <c r="C6165" s="0" t="n">
        <v>5919</v>
      </c>
      <c r="D6165" s="0" t="n">
        <v>5944</v>
      </c>
    </row>
    <row r="6166" customFormat="false" ht="13.8" hidden="false" customHeight="false" outlineLevel="0" collapsed="false">
      <c r="B6166" s="633" t="n">
        <v>6165</v>
      </c>
      <c r="C6166" s="0" t="n">
        <v>5920</v>
      </c>
      <c r="D6166" s="0" t="n">
        <v>5945</v>
      </c>
    </row>
    <row r="6167" customFormat="false" ht="13.8" hidden="false" customHeight="false" outlineLevel="0" collapsed="false">
      <c r="B6167" s="633" t="n">
        <v>6166</v>
      </c>
      <c r="C6167" s="0" t="n">
        <v>5921</v>
      </c>
      <c r="D6167" s="0" t="n">
        <v>5946</v>
      </c>
    </row>
    <row r="6168" customFormat="false" ht="13.8" hidden="false" customHeight="false" outlineLevel="0" collapsed="false">
      <c r="B6168" s="633" t="n">
        <v>6167</v>
      </c>
      <c r="C6168" s="0" t="n">
        <v>5922</v>
      </c>
      <c r="D6168" s="0" t="n">
        <v>5947</v>
      </c>
    </row>
    <row r="6169" customFormat="false" ht="13.8" hidden="false" customHeight="false" outlineLevel="0" collapsed="false">
      <c r="B6169" s="633" t="n">
        <v>6168</v>
      </c>
      <c r="C6169" s="0" t="n">
        <v>5923</v>
      </c>
      <c r="D6169" s="0" t="n">
        <v>5948</v>
      </c>
    </row>
    <row r="6170" customFormat="false" ht="13.8" hidden="false" customHeight="false" outlineLevel="0" collapsed="false">
      <c r="B6170" s="633" t="n">
        <v>6169</v>
      </c>
      <c r="C6170" s="0" t="n">
        <v>5924</v>
      </c>
      <c r="D6170" s="0" t="n">
        <v>5949</v>
      </c>
    </row>
    <row r="6171" customFormat="false" ht="13.8" hidden="false" customHeight="false" outlineLevel="0" collapsed="false">
      <c r="B6171" s="633" t="n">
        <v>6170</v>
      </c>
      <c r="C6171" s="0" t="n">
        <v>5925</v>
      </c>
      <c r="D6171" s="0" t="n">
        <v>5950</v>
      </c>
    </row>
    <row r="6172" customFormat="false" ht="13.8" hidden="false" customHeight="false" outlineLevel="0" collapsed="false">
      <c r="B6172" s="633" t="n">
        <v>6171</v>
      </c>
      <c r="C6172" s="0" t="n">
        <v>5926</v>
      </c>
      <c r="D6172" s="0" t="n">
        <v>5951</v>
      </c>
    </row>
    <row r="6173" customFormat="false" ht="13.8" hidden="false" customHeight="false" outlineLevel="0" collapsed="false">
      <c r="B6173" s="633" t="n">
        <v>6172</v>
      </c>
      <c r="C6173" s="0" t="n">
        <v>5927</v>
      </c>
      <c r="D6173" s="0" t="n">
        <v>5952</v>
      </c>
    </row>
    <row r="6174" customFormat="false" ht="13.8" hidden="false" customHeight="false" outlineLevel="0" collapsed="false">
      <c r="B6174" s="633" t="n">
        <v>6173</v>
      </c>
      <c r="C6174" s="0" t="n">
        <v>5928</v>
      </c>
      <c r="D6174" s="0" t="n">
        <v>5953</v>
      </c>
    </row>
    <row r="6175" customFormat="false" ht="13.8" hidden="false" customHeight="false" outlineLevel="0" collapsed="false">
      <c r="B6175" s="633" t="n">
        <v>6174</v>
      </c>
      <c r="C6175" s="0" t="n">
        <v>5929</v>
      </c>
      <c r="D6175" s="0" t="n">
        <v>5954</v>
      </c>
    </row>
    <row r="6176" customFormat="false" ht="13.8" hidden="false" customHeight="false" outlineLevel="0" collapsed="false">
      <c r="B6176" s="633" t="n">
        <v>6175</v>
      </c>
      <c r="C6176" s="0" t="n">
        <v>5930</v>
      </c>
      <c r="D6176" s="0" t="n">
        <v>5955</v>
      </c>
    </row>
    <row r="6177" customFormat="false" ht="13.8" hidden="false" customHeight="false" outlineLevel="0" collapsed="false">
      <c r="B6177" s="633" t="n">
        <v>6176</v>
      </c>
      <c r="C6177" s="0" t="n">
        <v>5931</v>
      </c>
      <c r="D6177" s="0" t="n">
        <v>5956</v>
      </c>
    </row>
    <row r="6178" customFormat="false" ht="13.8" hidden="false" customHeight="false" outlineLevel="0" collapsed="false">
      <c r="B6178" s="633" t="n">
        <v>6177</v>
      </c>
      <c r="C6178" s="0" t="n">
        <v>5932</v>
      </c>
      <c r="D6178" s="0" t="n">
        <v>5957</v>
      </c>
    </row>
    <row r="6179" customFormat="false" ht="13.8" hidden="false" customHeight="false" outlineLevel="0" collapsed="false">
      <c r="B6179" s="633" t="n">
        <v>6178</v>
      </c>
      <c r="C6179" s="0" t="n">
        <v>5933</v>
      </c>
      <c r="D6179" s="0" t="n">
        <v>5958</v>
      </c>
    </row>
    <row r="6180" customFormat="false" ht="13.8" hidden="false" customHeight="false" outlineLevel="0" collapsed="false">
      <c r="B6180" s="633" t="n">
        <v>6179</v>
      </c>
      <c r="C6180" s="0" t="n">
        <v>5934</v>
      </c>
      <c r="D6180" s="0" t="n">
        <v>5959</v>
      </c>
    </row>
    <row r="6181" customFormat="false" ht="13.8" hidden="false" customHeight="false" outlineLevel="0" collapsed="false">
      <c r="B6181" s="633" t="n">
        <v>6180</v>
      </c>
      <c r="C6181" s="0" t="n">
        <v>5935</v>
      </c>
      <c r="D6181" s="0" t="n">
        <v>5960</v>
      </c>
    </row>
    <row r="6182" customFormat="false" ht="13.8" hidden="false" customHeight="false" outlineLevel="0" collapsed="false">
      <c r="B6182" s="633" t="n">
        <v>6181</v>
      </c>
      <c r="C6182" s="0" t="n">
        <v>5936</v>
      </c>
      <c r="D6182" s="0" t="n">
        <v>5961</v>
      </c>
    </row>
    <row r="6183" customFormat="false" ht="13.8" hidden="false" customHeight="false" outlineLevel="0" collapsed="false">
      <c r="B6183" s="633" t="n">
        <v>6182</v>
      </c>
      <c r="C6183" s="0" t="n">
        <v>5937</v>
      </c>
      <c r="D6183" s="0" t="n">
        <v>5962</v>
      </c>
    </row>
    <row r="6184" customFormat="false" ht="13.8" hidden="false" customHeight="false" outlineLevel="0" collapsed="false">
      <c r="B6184" s="633" t="n">
        <v>6183</v>
      </c>
      <c r="C6184" s="0" t="n">
        <v>5938</v>
      </c>
      <c r="D6184" s="0" t="n">
        <v>5963</v>
      </c>
    </row>
    <row r="6185" customFormat="false" ht="13.8" hidden="false" customHeight="false" outlineLevel="0" collapsed="false">
      <c r="B6185" s="633" t="n">
        <v>6184</v>
      </c>
      <c r="C6185" s="0" t="n">
        <v>5939</v>
      </c>
      <c r="D6185" s="0" t="n">
        <v>5964</v>
      </c>
    </row>
    <row r="6186" customFormat="false" ht="13.8" hidden="false" customHeight="false" outlineLevel="0" collapsed="false">
      <c r="B6186" s="633" t="n">
        <v>6185</v>
      </c>
      <c r="C6186" s="0" t="n">
        <v>5940</v>
      </c>
      <c r="D6186" s="0" t="n">
        <v>5965</v>
      </c>
    </row>
    <row r="6187" customFormat="false" ht="13.8" hidden="false" customHeight="false" outlineLevel="0" collapsed="false">
      <c r="B6187" s="633" t="n">
        <v>6186</v>
      </c>
      <c r="C6187" s="0" t="n">
        <v>5941</v>
      </c>
      <c r="D6187" s="0" t="n">
        <v>5966</v>
      </c>
    </row>
    <row r="6188" customFormat="false" ht="13.8" hidden="false" customHeight="false" outlineLevel="0" collapsed="false">
      <c r="B6188" s="633" t="n">
        <v>6187</v>
      </c>
      <c r="C6188" s="0" t="n">
        <v>5942</v>
      </c>
      <c r="D6188" s="0" t="n">
        <v>5967</v>
      </c>
    </row>
    <row r="6189" customFormat="false" ht="13.8" hidden="false" customHeight="false" outlineLevel="0" collapsed="false">
      <c r="B6189" s="633" t="n">
        <v>6188</v>
      </c>
      <c r="C6189" s="0" t="n">
        <v>5943</v>
      </c>
      <c r="D6189" s="0" t="n">
        <v>5968</v>
      </c>
    </row>
    <row r="6190" customFormat="false" ht="13.8" hidden="false" customHeight="false" outlineLevel="0" collapsed="false">
      <c r="B6190" s="633" t="n">
        <v>6189</v>
      </c>
      <c r="C6190" s="0" t="n">
        <v>5944</v>
      </c>
      <c r="D6190" s="0" t="n">
        <v>5969</v>
      </c>
    </row>
    <row r="6191" customFormat="false" ht="13.8" hidden="false" customHeight="false" outlineLevel="0" collapsed="false">
      <c r="B6191" s="633" t="n">
        <v>6190</v>
      </c>
      <c r="C6191" s="0" t="n">
        <v>5945</v>
      </c>
      <c r="D6191" s="0" t="n">
        <v>5970</v>
      </c>
    </row>
    <row r="6192" customFormat="false" ht="13.8" hidden="false" customHeight="false" outlineLevel="0" collapsed="false">
      <c r="B6192" s="633" t="n">
        <v>6191</v>
      </c>
      <c r="C6192" s="0" t="n">
        <v>5946</v>
      </c>
      <c r="D6192" s="0" t="n">
        <v>5971</v>
      </c>
    </row>
    <row r="6193" customFormat="false" ht="13.8" hidden="false" customHeight="false" outlineLevel="0" collapsed="false">
      <c r="B6193" s="633" t="n">
        <v>6192</v>
      </c>
      <c r="C6193" s="0" t="n">
        <v>5947</v>
      </c>
      <c r="D6193" s="0" t="n">
        <v>5972</v>
      </c>
    </row>
    <row r="6194" customFormat="false" ht="13.8" hidden="false" customHeight="false" outlineLevel="0" collapsed="false">
      <c r="B6194" s="633" t="n">
        <v>6193</v>
      </c>
      <c r="C6194" s="0" t="n">
        <v>5948</v>
      </c>
      <c r="D6194" s="0" t="n">
        <v>5973</v>
      </c>
    </row>
    <row r="6195" customFormat="false" ht="13.8" hidden="false" customHeight="false" outlineLevel="0" collapsed="false">
      <c r="B6195" s="633" t="n">
        <v>6194</v>
      </c>
      <c r="C6195" s="0" t="n">
        <v>5949</v>
      </c>
      <c r="D6195" s="0" t="n">
        <v>5974</v>
      </c>
    </row>
    <row r="6196" customFormat="false" ht="13.8" hidden="false" customHeight="false" outlineLevel="0" collapsed="false">
      <c r="B6196" s="633" t="n">
        <v>6195</v>
      </c>
      <c r="C6196" s="0" t="n">
        <v>5950</v>
      </c>
      <c r="D6196" s="0" t="n">
        <v>5975</v>
      </c>
    </row>
    <row r="6197" customFormat="false" ht="13.8" hidden="false" customHeight="false" outlineLevel="0" collapsed="false">
      <c r="B6197" s="633" t="n">
        <v>6196</v>
      </c>
      <c r="C6197" s="0" t="n">
        <v>5951</v>
      </c>
      <c r="D6197" s="0" t="n">
        <v>5976</v>
      </c>
    </row>
    <row r="6198" customFormat="false" ht="13.8" hidden="false" customHeight="false" outlineLevel="0" collapsed="false">
      <c r="B6198" s="633" t="n">
        <v>6197</v>
      </c>
      <c r="C6198" s="0" t="n">
        <v>5952</v>
      </c>
      <c r="D6198" s="0" t="n">
        <v>5977</v>
      </c>
    </row>
    <row r="6199" customFormat="false" ht="13.8" hidden="false" customHeight="false" outlineLevel="0" collapsed="false">
      <c r="B6199" s="633" t="n">
        <v>6198</v>
      </c>
      <c r="C6199" s="0" t="n">
        <v>5953</v>
      </c>
      <c r="D6199" s="0" t="n">
        <v>5978</v>
      </c>
    </row>
    <row r="6200" customFormat="false" ht="13.8" hidden="false" customHeight="false" outlineLevel="0" collapsed="false">
      <c r="B6200" s="633" t="n">
        <v>6199</v>
      </c>
      <c r="C6200" s="0" t="n">
        <v>5954</v>
      </c>
      <c r="D6200" s="0" t="n">
        <v>5979</v>
      </c>
    </row>
    <row r="6201" customFormat="false" ht="13.8" hidden="false" customHeight="false" outlineLevel="0" collapsed="false">
      <c r="B6201" s="633" t="n">
        <v>6200</v>
      </c>
      <c r="C6201" s="0" t="n">
        <v>5955</v>
      </c>
      <c r="D6201" s="0" t="n">
        <v>5980</v>
      </c>
    </row>
    <row r="6202" customFormat="false" ht="13.8" hidden="false" customHeight="false" outlineLevel="0" collapsed="false">
      <c r="B6202" s="633" t="n">
        <v>6201</v>
      </c>
      <c r="C6202" s="0" t="n">
        <v>5956</v>
      </c>
      <c r="D6202" s="0" t="n">
        <v>5981</v>
      </c>
    </row>
    <row r="6203" customFormat="false" ht="13.8" hidden="false" customHeight="false" outlineLevel="0" collapsed="false">
      <c r="B6203" s="633" t="n">
        <v>6202</v>
      </c>
      <c r="C6203" s="0" t="n">
        <v>5957</v>
      </c>
      <c r="D6203" s="0" t="n">
        <v>5982</v>
      </c>
    </row>
    <row r="6204" customFormat="false" ht="13.8" hidden="false" customHeight="false" outlineLevel="0" collapsed="false">
      <c r="B6204" s="633" t="n">
        <v>6203</v>
      </c>
      <c r="C6204" s="0" t="n">
        <v>5958</v>
      </c>
      <c r="D6204" s="0" t="n">
        <v>5983</v>
      </c>
    </row>
    <row r="6205" customFormat="false" ht="13.8" hidden="false" customHeight="false" outlineLevel="0" collapsed="false">
      <c r="B6205" s="633" t="n">
        <v>6204</v>
      </c>
      <c r="C6205" s="0" t="n">
        <v>5959</v>
      </c>
      <c r="D6205" s="0" t="n">
        <v>5984</v>
      </c>
    </row>
    <row r="6206" customFormat="false" ht="13.8" hidden="false" customHeight="false" outlineLevel="0" collapsed="false">
      <c r="B6206" s="633" t="n">
        <v>6205</v>
      </c>
      <c r="C6206" s="0" t="n">
        <v>5960</v>
      </c>
      <c r="D6206" s="0" t="n">
        <v>5985</v>
      </c>
    </row>
    <row r="6207" customFormat="false" ht="13.8" hidden="false" customHeight="false" outlineLevel="0" collapsed="false">
      <c r="B6207" s="633" t="n">
        <v>6206</v>
      </c>
      <c r="C6207" s="0" t="n">
        <v>5961</v>
      </c>
      <c r="D6207" s="0" t="n">
        <v>5986</v>
      </c>
    </row>
    <row r="6208" customFormat="false" ht="13.8" hidden="false" customHeight="false" outlineLevel="0" collapsed="false">
      <c r="B6208" s="633" t="n">
        <v>6207</v>
      </c>
      <c r="C6208" s="0" t="n">
        <v>5962</v>
      </c>
      <c r="D6208" s="0" t="n">
        <v>5987</v>
      </c>
    </row>
    <row r="6209" customFormat="false" ht="13.8" hidden="false" customHeight="false" outlineLevel="0" collapsed="false">
      <c r="B6209" s="633" t="n">
        <v>6208</v>
      </c>
      <c r="C6209" s="0" t="n">
        <v>5963</v>
      </c>
      <c r="D6209" s="0" t="n">
        <v>5988</v>
      </c>
    </row>
    <row r="6210" customFormat="false" ht="13.8" hidden="false" customHeight="false" outlineLevel="0" collapsed="false">
      <c r="B6210" s="633" t="n">
        <v>6209</v>
      </c>
      <c r="C6210" s="0" t="n">
        <v>5964</v>
      </c>
      <c r="D6210" s="0" t="n">
        <v>5989</v>
      </c>
    </row>
    <row r="6211" customFormat="false" ht="13.8" hidden="false" customHeight="false" outlineLevel="0" collapsed="false">
      <c r="B6211" s="633" t="n">
        <v>6210</v>
      </c>
      <c r="C6211" s="0" t="n">
        <v>5965</v>
      </c>
      <c r="D6211" s="0" t="n">
        <v>5990</v>
      </c>
    </row>
    <row r="6212" customFormat="false" ht="13.8" hidden="false" customHeight="false" outlineLevel="0" collapsed="false">
      <c r="B6212" s="633" t="n">
        <v>6211</v>
      </c>
      <c r="C6212" s="0" t="n">
        <v>5966</v>
      </c>
      <c r="D6212" s="0" t="n">
        <v>5991</v>
      </c>
    </row>
    <row r="6213" customFormat="false" ht="13.8" hidden="false" customHeight="false" outlineLevel="0" collapsed="false">
      <c r="B6213" s="633" t="n">
        <v>6212</v>
      </c>
      <c r="C6213" s="0" t="n">
        <v>5967</v>
      </c>
      <c r="D6213" s="0" t="n">
        <v>5992</v>
      </c>
    </row>
    <row r="6214" customFormat="false" ht="13.8" hidden="false" customHeight="false" outlineLevel="0" collapsed="false">
      <c r="B6214" s="633" t="n">
        <v>6213</v>
      </c>
      <c r="C6214" s="0" t="n">
        <v>5968</v>
      </c>
      <c r="D6214" s="0" t="n">
        <v>5993</v>
      </c>
    </row>
    <row r="6215" customFormat="false" ht="13.8" hidden="false" customHeight="false" outlineLevel="0" collapsed="false">
      <c r="B6215" s="633" t="n">
        <v>6214</v>
      </c>
      <c r="C6215" s="0" t="n">
        <v>5969</v>
      </c>
      <c r="D6215" s="0" t="n">
        <v>5994</v>
      </c>
    </row>
    <row r="6216" customFormat="false" ht="13.8" hidden="false" customHeight="false" outlineLevel="0" collapsed="false">
      <c r="B6216" s="633" t="n">
        <v>6215</v>
      </c>
      <c r="C6216" s="0" t="n">
        <v>5970</v>
      </c>
      <c r="D6216" s="0" t="n">
        <v>5995</v>
      </c>
    </row>
    <row r="6217" customFormat="false" ht="13.8" hidden="false" customHeight="false" outlineLevel="0" collapsed="false">
      <c r="B6217" s="633" t="n">
        <v>6216</v>
      </c>
      <c r="C6217" s="0" t="n">
        <v>5971</v>
      </c>
      <c r="D6217" s="0" t="n">
        <v>5996</v>
      </c>
    </row>
    <row r="6218" customFormat="false" ht="13.8" hidden="false" customHeight="false" outlineLevel="0" collapsed="false">
      <c r="B6218" s="633" t="n">
        <v>6217</v>
      </c>
      <c r="C6218" s="0" t="n">
        <v>5972</v>
      </c>
      <c r="D6218" s="0" t="n">
        <v>5997</v>
      </c>
    </row>
    <row r="6219" customFormat="false" ht="13.8" hidden="false" customHeight="false" outlineLevel="0" collapsed="false">
      <c r="B6219" s="633" t="n">
        <v>6218</v>
      </c>
      <c r="C6219" s="0" t="n">
        <v>5973</v>
      </c>
      <c r="D6219" s="0" t="n">
        <v>5998</v>
      </c>
    </row>
    <row r="6220" customFormat="false" ht="13.8" hidden="false" customHeight="false" outlineLevel="0" collapsed="false">
      <c r="B6220" s="633" t="n">
        <v>6219</v>
      </c>
      <c r="C6220" s="0" t="n">
        <v>5974</v>
      </c>
      <c r="D6220" s="0" t="n">
        <v>5999</v>
      </c>
    </row>
    <row r="6221" customFormat="false" ht="13.8" hidden="false" customHeight="false" outlineLevel="0" collapsed="false">
      <c r="B6221" s="633" t="n">
        <v>6220</v>
      </c>
      <c r="C6221" s="0" t="n">
        <v>5975</v>
      </c>
      <c r="D6221" s="0" t="n">
        <v>6000</v>
      </c>
    </row>
    <row r="6222" customFormat="false" ht="13.8" hidden="false" customHeight="false" outlineLevel="0" collapsed="false">
      <c r="B6222" s="633" t="n">
        <v>6221</v>
      </c>
      <c r="C6222" s="0" t="n">
        <v>5976</v>
      </c>
      <c r="D6222" s="0" t="n">
        <v>6001</v>
      </c>
    </row>
    <row r="6223" customFormat="false" ht="13.8" hidden="false" customHeight="false" outlineLevel="0" collapsed="false">
      <c r="B6223" s="633" t="n">
        <v>6222</v>
      </c>
      <c r="C6223" s="0" t="n">
        <v>5977</v>
      </c>
      <c r="D6223" s="0" t="n">
        <v>6002</v>
      </c>
    </row>
    <row r="6224" customFormat="false" ht="13.8" hidden="false" customHeight="false" outlineLevel="0" collapsed="false">
      <c r="B6224" s="633" t="n">
        <v>6223</v>
      </c>
      <c r="C6224" s="0" t="n">
        <v>5978</v>
      </c>
      <c r="D6224" s="0" t="n">
        <v>6003</v>
      </c>
    </row>
    <row r="6225" customFormat="false" ht="13.8" hidden="false" customHeight="false" outlineLevel="0" collapsed="false">
      <c r="B6225" s="633" t="n">
        <v>6224</v>
      </c>
      <c r="C6225" s="0" t="n">
        <v>5979</v>
      </c>
      <c r="D6225" s="0" t="n">
        <v>6004</v>
      </c>
    </row>
    <row r="6226" customFormat="false" ht="13.8" hidden="false" customHeight="false" outlineLevel="0" collapsed="false">
      <c r="B6226" s="633" t="n">
        <v>6225</v>
      </c>
      <c r="C6226" s="0" t="n">
        <v>5980</v>
      </c>
      <c r="D6226" s="0" t="n">
        <v>6005</v>
      </c>
    </row>
    <row r="6227" customFormat="false" ht="13.8" hidden="false" customHeight="false" outlineLevel="0" collapsed="false">
      <c r="B6227" s="633" t="n">
        <v>6226</v>
      </c>
      <c r="C6227" s="0" t="n">
        <v>5981</v>
      </c>
      <c r="D6227" s="0" t="n">
        <v>6006</v>
      </c>
    </row>
    <row r="6228" customFormat="false" ht="13.8" hidden="false" customHeight="false" outlineLevel="0" collapsed="false">
      <c r="B6228" s="633" t="n">
        <v>6227</v>
      </c>
      <c r="C6228" s="0" t="n">
        <v>5982</v>
      </c>
      <c r="D6228" s="0" t="n">
        <v>6007</v>
      </c>
    </row>
    <row r="6229" customFormat="false" ht="13.8" hidden="false" customHeight="false" outlineLevel="0" collapsed="false">
      <c r="B6229" s="633" t="n">
        <v>6228</v>
      </c>
      <c r="C6229" s="0" t="n">
        <v>5983</v>
      </c>
      <c r="D6229" s="0" t="n">
        <v>6008</v>
      </c>
    </row>
    <row r="6230" customFormat="false" ht="13.8" hidden="false" customHeight="false" outlineLevel="0" collapsed="false">
      <c r="B6230" s="633" t="n">
        <v>6229</v>
      </c>
      <c r="C6230" s="0" t="n">
        <v>5984</v>
      </c>
      <c r="D6230" s="0" t="n">
        <v>6009</v>
      </c>
    </row>
    <row r="6231" customFormat="false" ht="13.8" hidden="false" customHeight="false" outlineLevel="0" collapsed="false">
      <c r="B6231" s="633" t="n">
        <v>6230</v>
      </c>
      <c r="C6231" s="0" t="n">
        <v>5985</v>
      </c>
      <c r="D6231" s="0" t="n">
        <v>6010</v>
      </c>
    </row>
    <row r="6232" customFormat="false" ht="13.8" hidden="false" customHeight="false" outlineLevel="0" collapsed="false">
      <c r="B6232" s="633" t="n">
        <v>6231</v>
      </c>
      <c r="C6232" s="0" t="n">
        <v>5986</v>
      </c>
      <c r="D6232" s="0" t="n">
        <v>6011</v>
      </c>
    </row>
    <row r="6233" customFormat="false" ht="13.8" hidden="false" customHeight="false" outlineLevel="0" collapsed="false">
      <c r="B6233" s="633" t="n">
        <v>6232</v>
      </c>
      <c r="C6233" s="0" t="n">
        <v>5987</v>
      </c>
      <c r="D6233" s="0" t="n">
        <v>6012</v>
      </c>
    </row>
    <row r="6234" customFormat="false" ht="13.8" hidden="false" customHeight="false" outlineLevel="0" collapsed="false">
      <c r="B6234" s="633" t="n">
        <v>6233</v>
      </c>
      <c r="C6234" s="0" t="n">
        <v>5988</v>
      </c>
      <c r="D6234" s="0" t="n">
        <v>6013</v>
      </c>
    </row>
    <row r="6235" customFormat="false" ht="13.8" hidden="false" customHeight="false" outlineLevel="0" collapsed="false">
      <c r="B6235" s="633" t="n">
        <v>6234</v>
      </c>
      <c r="C6235" s="0" t="n">
        <v>5989</v>
      </c>
      <c r="D6235" s="0" t="n">
        <v>6014</v>
      </c>
    </row>
    <row r="6236" customFormat="false" ht="13.8" hidden="false" customHeight="false" outlineLevel="0" collapsed="false">
      <c r="B6236" s="633" t="n">
        <v>6235</v>
      </c>
      <c r="C6236" s="0" t="n">
        <v>5990</v>
      </c>
      <c r="D6236" s="0" t="n">
        <v>6015</v>
      </c>
    </row>
    <row r="6237" customFormat="false" ht="13.8" hidden="false" customHeight="false" outlineLevel="0" collapsed="false">
      <c r="B6237" s="633" t="n">
        <v>6236</v>
      </c>
      <c r="C6237" s="0" t="n">
        <v>5991</v>
      </c>
      <c r="D6237" s="0" t="n">
        <v>6016</v>
      </c>
    </row>
    <row r="6238" customFormat="false" ht="13.8" hidden="false" customHeight="false" outlineLevel="0" collapsed="false">
      <c r="B6238" s="633" t="n">
        <v>6237</v>
      </c>
      <c r="C6238" s="0" t="n">
        <v>5992</v>
      </c>
      <c r="D6238" s="0" t="n">
        <v>6017</v>
      </c>
    </row>
    <row r="6239" customFormat="false" ht="13.8" hidden="false" customHeight="false" outlineLevel="0" collapsed="false">
      <c r="B6239" s="633" t="n">
        <v>6238</v>
      </c>
      <c r="C6239" s="0" t="n">
        <v>5993</v>
      </c>
      <c r="D6239" s="0" t="n">
        <v>6018</v>
      </c>
    </row>
    <row r="6240" customFormat="false" ht="13.8" hidden="false" customHeight="false" outlineLevel="0" collapsed="false">
      <c r="B6240" s="633" t="n">
        <v>6239</v>
      </c>
      <c r="C6240" s="0" t="n">
        <v>5994</v>
      </c>
      <c r="D6240" s="0" t="n">
        <v>6019</v>
      </c>
    </row>
    <row r="6241" customFormat="false" ht="13.8" hidden="false" customHeight="false" outlineLevel="0" collapsed="false">
      <c r="B6241" s="633" t="n">
        <v>6240</v>
      </c>
      <c r="C6241" s="0" t="n">
        <v>5995</v>
      </c>
      <c r="D6241" s="0" t="n">
        <v>6020</v>
      </c>
    </row>
    <row r="6242" customFormat="false" ht="13.8" hidden="false" customHeight="false" outlineLevel="0" collapsed="false">
      <c r="B6242" s="633" t="n">
        <v>6241</v>
      </c>
      <c r="C6242" s="0" t="n">
        <v>5996</v>
      </c>
      <c r="D6242" s="0" t="n">
        <v>6021</v>
      </c>
    </row>
    <row r="6243" customFormat="false" ht="13.8" hidden="false" customHeight="false" outlineLevel="0" collapsed="false">
      <c r="B6243" s="633" t="n">
        <v>6242</v>
      </c>
      <c r="C6243" s="0" t="n">
        <v>5997</v>
      </c>
      <c r="D6243" s="0" t="n">
        <v>6022</v>
      </c>
    </row>
    <row r="6244" customFormat="false" ht="13.8" hidden="false" customHeight="false" outlineLevel="0" collapsed="false">
      <c r="B6244" s="633" t="n">
        <v>6243</v>
      </c>
      <c r="C6244" s="0" t="n">
        <v>5998</v>
      </c>
      <c r="D6244" s="0" t="n">
        <v>6023</v>
      </c>
    </row>
    <row r="6245" customFormat="false" ht="13.8" hidden="false" customHeight="false" outlineLevel="0" collapsed="false">
      <c r="B6245" s="633" t="n">
        <v>6244</v>
      </c>
      <c r="C6245" s="0" t="n">
        <v>5999</v>
      </c>
      <c r="D6245" s="0" t="n">
        <v>6024</v>
      </c>
    </row>
    <row r="6246" customFormat="false" ht="13.8" hidden="false" customHeight="false" outlineLevel="0" collapsed="false">
      <c r="B6246" s="633" t="n">
        <v>6245</v>
      </c>
      <c r="C6246" s="0" t="n">
        <v>6000</v>
      </c>
      <c r="D6246" s="0" t="n">
        <v>6025</v>
      </c>
    </row>
    <row r="6247" customFormat="false" ht="13.8" hidden="false" customHeight="false" outlineLevel="0" collapsed="false">
      <c r="B6247" s="633" t="n">
        <v>6246</v>
      </c>
      <c r="C6247" s="0" t="n">
        <v>6001</v>
      </c>
      <c r="D6247" s="0" t="n">
        <v>6026</v>
      </c>
    </row>
    <row r="6248" customFormat="false" ht="13.8" hidden="false" customHeight="false" outlineLevel="0" collapsed="false">
      <c r="B6248" s="633" t="n">
        <v>6247</v>
      </c>
      <c r="C6248" s="0" t="n">
        <v>6002</v>
      </c>
      <c r="D6248" s="0" t="n">
        <v>6027</v>
      </c>
    </row>
    <row r="6249" customFormat="false" ht="13.8" hidden="false" customHeight="false" outlineLevel="0" collapsed="false">
      <c r="B6249" s="633" t="n">
        <v>6248</v>
      </c>
      <c r="C6249" s="0" t="n">
        <v>6003</v>
      </c>
      <c r="D6249" s="0" t="n">
        <v>6028</v>
      </c>
    </row>
    <row r="6250" customFormat="false" ht="13.8" hidden="false" customHeight="false" outlineLevel="0" collapsed="false">
      <c r="B6250" s="633" t="n">
        <v>6249</v>
      </c>
      <c r="C6250" s="0" t="n">
        <v>6004</v>
      </c>
      <c r="D6250" s="0" t="n">
        <v>6029</v>
      </c>
    </row>
    <row r="6251" customFormat="false" ht="13.8" hidden="false" customHeight="false" outlineLevel="0" collapsed="false">
      <c r="B6251" s="633" t="n">
        <v>6250</v>
      </c>
      <c r="C6251" s="0" t="n">
        <v>6005</v>
      </c>
      <c r="D6251" s="0" t="n">
        <v>6030</v>
      </c>
    </row>
    <row r="6252" customFormat="false" ht="13.8" hidden="false" customHeight="false" outlineLevel="0" collapsed="false">
      <c r="B6252" s="633" t="n">
        <v>6251</v>
      </c>
      <c r="C6252" s="0" t="n">
        <v>6006</v>
      </c>
      <c r="D6252" s="0" t="n">
        <v>6031</v>
      </c>
    </row>
    <row r="6253" customFormat="false" ht="13.8" hidden="false" customHeight="false" outlineLevel="0" collapsed="false">
      <c r="B6253" s="633" t="n">
        <v>6252</v>
      </c>
      <c r="C6253" s="0" t="n">
        <v>6007</v>
      </c>
      <c r="D6253" s="0" t="n">
        <v>6032</v>
      </c>
    </row>
    <row r="6254" customFormat="false" ht="13.8" hidden="false" customHeight="false" outlineLevel="0" collapsed="false">
      <c r="B6254" s="633" t="n">
        <v>6253</v>
      </c>
      <c r="C6254" s="0" t="n">
        <v>6008</v>
      </c>
      <c r="D6254" s="0" t="n">
        <v>6033</v>
      </c>
    </row>
    <row r="6255" customFormat="false" ht="13.8" hidden="false" customHeight="false" outlineLevel="0" collapsed="false">
      <c r="B6255" s="633" t="n">
        <v>6254</v>
      </c>
      <c r="C6255" s="0" t="n">
        <v>6009</v>
      </c>
      <c r="D6255" s="0" t="n">
        <v>6034</v>
      </c>
    </row>
    <row r="6256" customFormat="false" ht="13.8" hidden="false" customHeight="false" outlineLevel="0" collapsed="false">
      <c r="B6256" s="633" t="n">
        <v>6255</v>
      </c>
      <c r="C6256" s="0" t="n">
        <v>6010</v>
      </c>
      <c r="D6256" s="0" t="n">
        <v>6035</v>
      </c>
    </row>
    <row r="6257" customFormat="false" ht="13.8" hidden="false" customHeight="false" outlineLevel="0" collapsed="false">
      <c r="B6257" s="633" t="n">
        <v>6256</v>
      </c>
      <c r="C6257" s="0" t="n">
        <v>6011</v>
      </c>
      <c r="D6257" s="0" t="n">
        <v>6036</v>
      </c>
    </row>
    <row r="6258" customFormat="false" ht="13.8" hidden="false" customHeight="false" outlineLevel="0" collapsed="false">
      <c r="B6258" s="633" t="n">
        <v>6257</v>
      </c>
      <c r="C6258" s="0" t="n">
        <v>6012</v>
      </c>
      <c r="D6258" s="0" t="n">
        <v>6037</v>
      </c>
    </row>
    <row r="6259" customFormat="false" ht="13.8" hidden="false" customHeight="false" outlineLevel="0" collapsed="false">
      <c r="B6259" s="633" t="n">
        <v>6258</v>
      </c>
      <c r="C6259" s="0" t="n">
        <v>6013</v>
      </c>
      <c r="D6259" s="0" t="n">
        <v>6038</v>
      </c>
    </row>
    <row r="6260" customFormat="false" ht="13.8" hidden="false" customHeight="false" outlineLevel="0" collapsed="false">
      <c r="B6260" s="633" t="n">
        <v>6259</v>
      </c>
      <c r="C6260" s="0" t="n">
        <v>6014</v>
      </c>
      <c r="D6260" s="0" t="n">
        <v>6039</v>
      </c>
    </row>
    <row r="6261" customFormat="false" ht="13.8" hidden="false" customHeight="false" outlineLevel="0" collapsed="false">
      <c r="B6261" s="633" t="n">
        <v>6260</v>
      </c>
      <c r="C6261" s="0" t="n">
        <v>6015</v>
      </c>
      <c r="D6261" s="0" t="n">
        <v>6040</v>
      </c>
    </row>
    <row r="6262" customFormat="false" ht="13.8" hidden="false" customHeight="false" outlineLevel="0" collapsed="false">
      <c r="B6262" s="633" t="n">
        <v>6261</v>
      </c>
      <c r="C6262" s="0" t="n">
        <v>6016</v>
      </c>
      <c r="D6262" s="0" t="n">
        <v>6041</v>
      </c>
    </row>
    <row r="6263" customFormat="false" ht="13.8" hidden="false" customHeight="false" outlineLevel="0" collapsed="false">
      <c r="B6263" s="633" t="n">
        <v>6262</v>
      </c>
      <c r="C6263" s="0" t="n">
        <v>6017</v>
      </c>
      <c r="D6263" s="0" t="n">
        <v>6042</v>
      </c>
    </row>
    <row r="6264" customFormat="false" ht="13.8" hidden="false" customHeight="false" outlineLevel="0" collapsed="false">
      <c r="B6264" s="633" t="n">
        <v>6263</v>
      </c>
      <c r="C6264" s="0" t="n">
        <v>6018</v>
      </c>
      <c r="D6264" s="0" t="n">
        <v>6043</v>
      </c>
    </row>
    <row r="6265" customFormat="false" ht="13.8" hidden="false" customHeight="false" outlineLevel="0" collapsed="false">
      <c r="B6265" s="633" t="n">
        <v>6264</v>
      </c>
      <c r="C6265" s="0" t="n">
        <v>6019</v>
      </c>
      <c r="D6265" s="0" t="n">
        <v>6044</v>
      </c>
    </row>
    <row r="6266" customFormat="false" ht="13.8" hidden="false" customHeight="false" outlineLevel="0" collapsed="false">
      <c r="B6266" s="633" t="n">
        <v>6265</v>
      </c>
      <c r="C6266" s="0" t="n">
        <v>6020</v>
      </c>
      <c r="D6266" s="0" t="n">
        <v>6045</v>
      </c>
    </row>
    <row r="6267" customFormat="false" ht="13.8" hidden="false" customHeight="false" outlineLevel="0" collapsed="false">
      <c r="B6267" s="633" t="n">
        <v>6266</v>
      </c>
      <c r="C6267" s="0" t="n">
        <v>6021</v>
      </c>
      <c r="D6267" s="0" t="n">
        <v>6046</v>
      </c>
    </row>
    <row r="6268" customFormat="false" ht="13.8" hidden="false" customHeight="false" outlineLevel="0" collapsed="false">
      <c r="B6268" s="633" t="n">
        <v>6267</v>
      </c>
      <c r="C6268" s="0" t="n">
        <v>6022</v>
      </c>
      <c r="D6268" s="0" t="n">
        <v>6047</v>
      </c>
    </row>
    <row r="6269" customFormat="false" ht="13.8" hidden="false" customHeight="false" outlineLevel="0" collapsed="false">
      <c r="B6269" s="633" t="n">
        <v>6268</v>
      </c>
      <c r="C6269" s="0" t="n">
        <v>6023</v>
      </c>
      <c r="D6269" s="0" t="n">
        <v>6048</v>
      </c>
    </row>
    <row r="6270" customFormat="false" ht="13.8" hidden="false" customHeight="false" outlineLevel="0" collapsed="false">
      <c r="B6270" s="633" t="n">
        <v>6269</v>
      </c>
      <c r="C6270" s="0" t="n">
        <v>6024</v>
      </c>
      <c r="D6270" s="0" t="n">
        <v>6049</v>
      </c>
    </row>
    <row r="6271" customFormat="false" ht="13.8" hidden="false" customHeight="false" outlineLevel="0" collapsed="false">
      <c r="B6271" s="633" t="n">
        <v>6270</v>
      </c>
      <c r="C6271" s="0" t="n">
        <v>6025</v>
      </c>
      <c r="D6271" s="0" t="n">
        <v>6050</v>
      </c>
    </row>
    <row r="6272" customFormat="false" ht="13.8" hidden="false" customHeight="false" outlineLevel="0" collapsed="false">
      <c r="B6272" s="633" t="n">
        <v>6271</v>
      </c>
      <c r="C6272" s="0" t="n">
        <v>6026</v>
      </c>
      <c r="D6272" s="0" t="n">
        <v>6051</v>
      </c>
    </row>
    <row r="6273" customFormat="false" ht="13.8" hidden="false" customHeight="false" outlineLevel="0" collapsed="false">
      <c r="B6273" s="633" t="n">
        <v>6272</v>
      </c>
      <c r="C6273" s="0" t="n">
        <v>6027</v>
      </c>
      <c r="D6273" s="0" t="n">
        <v>6052</v>
      </c>
    </row>
    <row r="6274" customFormat="false" ht="13.8" hidden="false" customHeight="false" outlineLevel="0" collapsed="false">
      <c r="B6274" s="633" t="n">
        <v>6273</v>
      </c>
      <c r="C6274" s="0" t="n">
        <v>6028</v>
      </c>
      <c r="D6274" s="0" t="n">
        <v>6053</v>
      </c>
    </row>
    <row r="6275" customFormat="false" ht="13.8" hidden="false" customHeight="false" outlineLevel="0" collapsed="false">
      <c r="B6275" s="633" t="n">
        <v>6274</v>
      </c>
      <c r="C6275" s="0" t="n">
        <v>6029</v>
      </c>
      <c r="D6275" s="0" t="n">
        <v>6054</v>
      </c>
    </row>
    <row r="6276" customFormat="false" ht="13.8" hidden="false" customHeight="false" outlineLevel="0" collapsed="false">
      <c r="B6276" s="633" t="n">
        <v>6275</v>
      </c>
      <c r="C6276" s="0" t="n">
        <v>6030</v>
      </c>
      <c r="D6276" s="0" t="n">
        <v>6055</v>
      </c>
    </row>
    <row r="6277" customFormat="false" ht="13.8" hidden="false" customHeight="false" outlineLevel="0" collapsed="false">
      <c r="B6277" s="633" t="n">
        <v>6276</v>
      </c>
      <c r="C6277" s="0" t="n">
        <v>6031</v>
      </c>
      <c r="D6277" s="0" t="n">
        <v>6056</v>
      </c>
    </row>
    <row r="6278" customFormat="false" ht="13.8" hidden="false" customHeight="false" outlineLevel="0" collapsed="false">
      <c r="B6278" s="633" t="n">
        <v>6277</v>
      </c>
      <c r="C6278" s="0" t="n">
        <v>6032</v>
      </c>
      <c r="D6278" s="0" t="n">
        <v>6057</v>
      </c>
    </row>
    <row r="6279" customFormat="false" ht="13.8" hidden="false" customHeight="false" outlineLevel="0" collapsed="false">
      <c r="B6279" s="633" t="n">
        <v>6278</v>
      </c>
      <c r="C6279" s="0" t="n">
        <v>6033</v>
      </c>
      <c r="D6279" s="0" t="n">
        <v>6058</v>
      </c>
    </row>
    <row r="6280" customFormat="false" ht="13.8" hidden="false" customHeight="false" outlineLevel="0" collapsed="false">
      <c r="B6280" s="633" t="n">
        <v>6279</v>
      </c>
      <c r="C6280" s="0" t="n">
        <v>6034</v>
      </c>
      <c r="D6280" s="0" t="n">
        <v>6059</v>
      </c>
    </row>
    <row r="6281" customFormat="false" ht="13.8" hidden="false" customHeight="false" outlineLevel="0" collapsed="false">
      <c r="B6281" s="633" t="n">
        <v>6280</v>
      </c>
      <c r="C6281" s="0" t="n">
        <v>6035</v>
      </c>
      <c r="D6281" s="0" t="n">
        <v>6060</v>
      </c>
    </row>
    <row r="6282" customFormat="false" ht="13.8" hidden="false" customHeight="false" outlineLevel="0" collapsed="false">
      <c r="B6282" s="633" t="n">
        <v>6281</v>
      </c>
      <c r="C6282" s="0" t="n">
        <v>6036</v>
      </c>
      <c r="D6282" s="0" t="n">
        <v>6061</v>
      </c>
    </row>
    <row r="6283" customFormat="false" ht="13.8" hidden="false" customHeight="false" outlineLevel="0" collapsed="false">
      <c r="B6283" s="633" t="n">
        <v>6282</v>
      </c>
      <c r="C6283" s="0" t="n">
        <v>6037</v>
      </c>
      <c r="D6283" s="0" t="n">
        <v>6062</v>
      </c>
    </row>
    <row r="6284" customFormat="false" ht="13.8" hidden="false" customHeight="false" outlineLevel="0" collapsed="false">
      <c r="B6284" s="633" t="n">
        <v>6283</v>
      </c>
      <c r="C6284" s="0" t="n">
        <v>6038</v>
      </c>
      <c r="D6284" s="0" t="n">
        <v>6063</v>
      </c>
    </row>
    <row r="6285" customFormat="false" ht="13.8" hidden="false" customHeight="false" outlineLevel="0" collapsed="false">
      <c r="B6285" s="633" t="n">
        <v>6284</v>
      </c>
      <c r="C6285" s="0" t="n">
        <v>6039</v>
      </c>
      <c r="D6285" s="0" t="n">
        <v>6064</v>
      </c>
    </row>
    <row r="6286" customFormat="false" ht="13.8" hidden="false" customHeight="false" outlineLevel="0" collapsed="false">
      <c r="B6286" s="633" t="n">
        <v>6285</v>
      </c>
      <c r="C6286" s="0" t="n">
        <v>6040</v>
      </c>
      <c r="D6286" s="0" t="n">
        <v>6065</v>
      </c>
    </row>
    <row r="6287" customFormat="false" ht="13.8" hidden="false" customHeight="false" outlineLevel="0" collapsed="false">
      <c r="B6287" s="633" t="n">
        <v>6286</v>
      </c>
      <c r="C6287" s="0" t="n">
        <v>6041</v>
      </c>
      <c r="D6287" s="0" t="n">
        <v>6066</v>
      </c>
    </row>
    <row r="6288" customFormat="false" ht="13.8" hidden="false" customHeight="false" outlineLevel="0" collapsed="false">
      <c r="B6288" s="633" t="n">
        <v>6287</v>
      </c>
      <c r="C6288" s="0" t="n">
        <v>6042</v>
      </c>
      <c r="D6288" s="0" t="n">
        <v>6067</v>
      </c>
    </row>
    <row r="6289" customFormat="false" ht="13.8" hidden="false" customHeight="false" outlineLevel="0" collapsed="false">
      <c r="B6289" s="633" t="n">
        <v>6288</v>
      </c>
      <c r="C6289" s="0" t="n">
        <v>6043</v>
      </c>
      <c r="D6289" s="0" t="n">
        <v>6068</v>
      </c>
    </row>
    <row r="6290" customFormat="false" ht="13.8" hidden="false" customHeight="false" outlineLevel="0" collapsed="false">
      <c r="B6290" s="633" t="n">
        <v>6289</v>
      </c>
      <c r="C6290" s="0" t="n">
        <v>6044</v>
      </c>
      <c r="D6290" s="0" t="n">
        <v>6069</v>
      </c>
    </row>
    <row r="6291" customFormat="false" ht="13.8" hidden="false" customHeight="false" outlineLevel="0" collapsed="false">
      <c r="B6291" s="633" t="n">
        <v>6290</v>
      </c>
      <c r="C6291" s="0" t="n">
        <v>6045</v>
      </c>
      <c r="D6291" s="0" t="n">
        <v>6070</v>
      </c>
    </row>
    <row r="6292" customFormat="false" ht="13.8" hidden="false" customHeight="false" outlineLevel="0" collapsed="false">
      <c r="B6292" s="633" t="n">
        <v>6291</v>
      </c>
      <c r="C6292" s="0" t="n">
        <v>6046</v>
      </c>
      <c r="D6292" s="0" t="n">
        <v>6071</v>
      </c>
    </row>
    <row r="6293" customFormat="false" ht="13.8" hidden="false" customHeight="false" outlineLevel="0" collapsed="false">
      <c r="B6293" s="633" t="n">
        <v>6292</v>
      </c>
      <c r="C6293" s="0" t="n">
        <v>6047</v>
      </c>
      <c r="D6293" s="0" t="n">
        <v>6072</v>
      </c>
    </row>
    <row r="6294" customFormat="false" ht="13.8" hidden="false" customHeight="false" outlineLevel="0" collapsed="false">
      <c r="B6294" s="633" t="n">
        <v>6293</v>
      </c>
      <c r="C6294" s="0" t="n">
        <v>6048</v>
      </c>
      <c r="D6294" s="0" t="n">
        <v>6073</v>
      </c>
    </row>
    <row r="6295" customFormat="false" ht="13.8" hidden="false" customHeight="false" outlineLevel="0" collapsed="false">
      <c r="B6295" s="633" t="n">
        <v>6294</v>
      </c>
      <c r="C6295" s="0" t="n">
        <v>6049</v>
      </c>
      <c r="D6295" s="0" t="n">
        <v>6074</v>
      </c>
    </row>
    <row r="6296" customFormat="false" ht="13.8" hidden="false" customHeight="false" outlineLevel="0" collapsed="false">
      <c r="B6296" s="633" t="n">
        <v>6295</v>
      </c>
      <c r="C6296" s="0" t="n">
        <v>6050</v>
      </c>
      <c r="D6296" s="0" t="n">
        <v>6075</v>
      </c>
    </row>
    <row r="6297" customFormat="false" ht="13.8" hidden="false" customHeight="false" outlineLevel="0" collapsed="false">
      <c r="B6297" s="633" t="n">
        <v>6296</v>
      </c>
      <c r="C6297" s="0" t="n">
        <v>6051</v>
      </c>
      <c r="D6297" s="0" t="n">
        <v>6076</v>
      </c>
    </row>
    <row r="6298" customFormat="false" ht="13.8" hidden="false" customHeight="false" outlineLevel="0" collapsed="false">
      <c r="B6298" s="633" t="n">
        <v>6297</v>
      </c>
      <c r="C6298" s="0" t="n">
        <v>6052</v>
      </c>
      <c r="D6298" s="0" t="n">
        <v>6077</v>
      </c>
    </row>
    <row r="6299" customFormat="false" ht="13.8" hidden="false" customHeight="false" outlineLevel="0" collapsed="false">
      <c r="B6299" s="633" t="n">
        <v>6298</v>
      </c>
      <c r="C6299" s="0" t="n">
        <v>6053</v>
      </c>
      <c r="D6299" s="0" t="n">
        <v>6078</v>
      </c>
    </row>
    <row r="6300" customFormat="false" ht="13.8" hidden="false" customHeight="false" outlineLevel="0" collapsed="false">
      <c r="B6300" s="633" t="n">
        <v>6299</v>
      </c>
      <c r="C6300" s="0" t="n">
        <v>6054</v>
      </c>
      <c r="D6300" s="0" t="n">
        <v>6079</v>
      </c>
    </row>
    <row r="6301" customFormat="false" ht="13.8" hidden="false" customHeight="false" outlineLevel="0" collapsed="false">
      <c r="B6301" s="633" t="n">
        <v>6300</v>
      </c>
      <c r="C6301" s="0" t="n">
        <v>6055</v>
      </c>
      <c r="D6301" s="0" t="n">
        <v>6080</v>
      </c>
    </row>
    <row r="6302" customFormat="false" ht="13.8" hidden="false" customHeight="false" outlineLevel="0" collapsed="false">
      <c r="B6302" s="633" t="n">
        <v>6301</v>
      </c>
      <c r="C6302" s="0" t="n">
        <v>6056</v>
      </c>
      <c r="D6302" s="0" t="n">
        <v>6081</v>
      </c>
    </row>
    <row r="6303" customFormat="false" ht="13.8" hidden="false" customHeight="false" outlineLevel="0" collapsed="false">
      <c r="B6303" s="633" t="n">
        <v>6302</v>
      </c>
      <c r="C6303" s="0" t="n">
        <v>6057</v>
      </c>
      <c r="D6303" s="0" t="n">
        <v>6082</v>
      </c>
    </row>
    <row r="6304" customFormat="false" ht="13.8" hidden="false" customHeight="false" outlineLevel="0" collapsed="false">
      <c r="B6304" s="633" t="n">
        <v>6303</v>
      </c>
      <c r="C6304" s="0" t="n">
        <v>6058</v>
      </c>
      <c r="D6304" s="0" t="n">
        <v>6083</v>
      </c>
    </row>
    <row r="6305" customFormat="false" ht="13.8" hidden="false" customHeight="false" outlineLevel="0" collapsed="false">
      <c r="B6305" s="633" t="n">
        <v>6304</v>
      </c>
      <c r="C6305" s="0" t="n">
        <v>6059</v>
      </c>
      <c r="D6305" s="0" t="n">
        <v>6084</v>
      </c>
    </row>
    <row r="6306" customFormat="false" ht="13.8" hidden="false" customHeight="false" outlineLevel="0" collapsed="false">
      <c r="B6306" s="633" t="n">
        <v>6305</v>
      </c>
      <c r="C6306" s="0" t="n">
        <v>6060</v>
      </c>
      <c r="D6306" s="0" t="n">
        <v>6085</v>
      </c>
    </row>
    <row r="6307" customFormat="false" ht="13.8" hidden="false" customHeight="false" outlineLevel="0" collapsed="false">
      <c r="B6307" s="633" t="n">
        <v>6306</v>
      </c>
      <c r="C6307" s="0" t="n">
        <v>6061</v>
      </c>
      <c r="D6307" s="0" t="n">
        <v>6086</v>
      </c>
    </row>
    <row r="6308" customFormat="false" ht="13.8" hidden="false" customHeight="false" outlineLevel="0" collapsed="false">
      <c r="B6308" s="633" t="n">
        <v>6307</v>
      </c>
      <c r="C6308" s="0" t="n">
        <v>6062</v>
      </c>
      <c r="D6308" s="0" t="n">
        <v>6087</v>
      </c>
    </row>
    <row r="6309" customFormat="false" ht="13.8" hidden="false" customHeight="false" outlineLevel="0" collapsed="false">
      <c r="B6309" s="633" t="n">
        <v>6308</v>
      </c>
      <c r="C6309" s="0" t="n">
        <v>6063</v>
      </c>
      <c r="D6309" s="0" t="n">
        <v>6088</v>
      </c>
    </row>
    <row r="6310" customFormat="false" ht="13.8" hidden="false" customHeight="false" outlineLevel="0" collapsed="false">
      <c r="B6310" s="633" t="n">
        <v>6309</v>
      </c>
      <c r="C6310" s="0" t="n">
        <v>6064</v>
      </c>
      <c r="D6310" s="0" t="n">
        <v>6089</v>
      </c>
    </row>
    <row r="6311" customFormat="false" ht="13.8" hidden="false" customHeight="false" outlineLevel="0" collapsed="false">
      <c r="B6311" s="633" t="n">
        <v>6310</v>
      </c>
      <c r="C6311" s="0" t="n">
        <v>6065</v>
      </c>
      <c r="D6311" s="0" t="n">
        <v>6090</v>
      </c>
    </row>
    <row r="6312" customFormat="false" ht="13.8" hidden="false" customHeight="false" outlineLevel="0" collapsed="false">
      <c r="B6312" s="633" t="n">
        <v>6311</v>
      </c>
      <c r="C6312" s="0" t="n">
        <v>6066</v>
      </c>
      <c r="D6312" s="0" t="n">
        <v>6091</v>
      </c>
    </row>
    <row r="6313" customFormat="false" ht="13.8" hidden="false" customHeight="false" outlineLevel="0" collapsed="false">
      <c r="B6313" s="633" t="n">
        <v>6312</v>
      </c>
      <c r="C6313" s="0" t="n">
        <v>6067</v>
      </c>
      <c r="D6313" s="0" t="n">
        <v>6092</v>
      </c>
    </row>
    <row r="6314" customFormat="false" ht="13.8" hidden="false" customHeight="false" outlineLevel="0" collapsed="false">
      <c r="B6314" s="633" t="n">
        <v>6313</v>
      </c>
      <c r="C6314" s="0" t="n">
        <v>6068</v>
      </c>
      <c r="D6314" s="0" t="n">
        <v>6093</v>
      </c>
    </row>
    <row r="6315" customFormat="false" ht="13.8" hidden="false" customHeight="false" outlineLevel="0" collapsed="false">
      <c r="B6315" s="633" t="n">
        <v>6314</v>
      </c>
      <c r="C6315" s="0" t="n">
        <v>6069</v>
      </c>
      <c r="D6315" s="0" t="n">
        <v>6094</v>
      </c>
    </row>
    <row r="6316" customFormat="false" ht="13.8" hidden="false" customHeight="false" outlineLevel="0" collapsed="false">
      <c r="B6316" s="633" t="n">
        <v>6315</v>
      </c>
      <c r="C6316" s="0" t="n">
        <v>6070</v>
      </c>
      <c r="D6316" s="0" t="n">
        <v>6095</v>
      </c>
    </row>
    <row r="6317" customFormat="false" ht="13.8" hidden="false" customHeight="false" outlineLevel="0" collapsed="false">
      <c r="B6317" s="633" t="n">
        <v>6316</v>
      </c>
      <c r="C6317" s="0" t="n">
        <v>6071</v>
      </c>
      <c r="D6317" s="0" t="n">
        <v>6096</v>
      </c>
    </row>
    <row r="6318" customFormat="false" ht="13.8" hidden="false" customHeight="false" outlineLevel="0" collapsed="false">
      <c r="B6318" s="633" t="n">
        <v>6317</v>
      </c>
      <c r="C6318" s="0" t="n">
        <v>6072</v>
      </c>
      <c r="D6318" s="0" t="n">
        <v>6097</v>
      </c>
    </row>
    <row r="6319" customFormat="false" ht="13.8" hidden="false" customHeight="false" outlineLevel="0" collapsed="false">
      <c r="B6319" s="633" t="n">
        <v>6318</v>
      </c>
      <c r="C6319" s="0" t="n">
        <v>6073</v>
      </c>
      <c r="D6319" s="0" t="n">
        <v>6098</v>
      </c>
    </row>
    <row r="6320" customFormat="false" ht="13.8" hidden="false" customHeight="false" outlineLevel="0" collapsed="false">
      <c r="B6320" s="633" t="n">
        <v>6319</v>
      </c>
      <c r="C6320" s="0" t="n">
        <v>6074</v>
      </c>
      <c r="D6320" s="0" t="n">
        <v>6099</v>
      </c>
    </row>
    <row r="6321" customFormat="false" ht="13.8" hidden="false" customHeight="false" outlineLevel="0" collapsed="false">
      <c r="B6321" s="633" t="n">
        <v>6320</v>
      </c>
      <c r="C6321" s="0" t="n">
        <v>6075</v>
      </c>
      <c r="D6321" s="0" t="n">
        <v>6100</v>
      </c>
    </row>
    <row r="6322" customFormat="false" ht="13.8" hidden="false" customHeight="false" outlineLevel="0" collapsed="false">
      <c r="B6322" s="633" t="n">
        <v>6321</v>
      </c>
      <c r="C6322" s="0" t="n">
        <v>6076</v>
      </c>
      <c r="D6322" s="0" t="n">
        <v>6101</v>
      </c>
    </row>
    <row r="6323" customFormat="false" ht="13.8" hidden="false" customHeight="false" outlineLevel="0" collapsed="false">
      <c r="B6323" s="633" t="n">
        <v>6322</v>
      </c>
      <c r="C6323" s="0" t="n">
        <v>6077</v>
      </c>
      <c r="D6323" s="0" t="n">
        <v>6102</v>
      </c>
    </row>
    <row r="6324" customFormat="false" ht="13.8" hidden="false" customHeight="false" outlineLevel="0" collapsed="false">
      <c r="B6324" s="633" t="n">
        <v>6323</v>
      </c>
      <c r="C6324" s="0" t="n">
        <v>6078</v>
      </c>
      <c r="D6324" s="0" t="n">
        <v>6103</v>
      </c>
    </row>
    <row r="6325" customFormat="false" ht="13.8" hidden="false" customHeight="false" outlineLevel="0" collapsed="false">
      <c r="B6325" s="633" t="n">
        <v>6324</v>
      </c>
      <c r="C6325" s="0" t="n">
        <v>6079</v>
      </c>
      <c r="D6325" s="0" t="n">
        <v>6104</v>
      </c>
    </row>
    <row r="6326" customFormat="false" ht="13.8" hidden="false" customHeight="false" outlineLevel="0" collapsed="false">
      <c r="B6326" s="633" t="n">
        <v>6325</v>
      </c>
      <c r="C6326" s="0" t="n">
        <v>6080</v>
      </c>
      <c r="D6326" s="0" t="n">
        <v>6105</v>
      </c>
    </row>
    <row r="6327" customFormat="false" ht="13.8" hidden="false" customHeight="false" outlineLevel="0" collapsed="false">
      <c r="B6327" s="633" t="n">
        <v>6326</v>
      </c>
      <c r="C6327" s="0" t="n">
        <v>6081</v>
      </c>
      <c r="D6327" s="0" t="n">
        <v>6106</v>
      </c>
    </row>
    <row r="6328" customFormat="false" ht="13.8" hidden="false" customHeight="false" outlineLevel="0" collapsed="false">
      <c r="B6328" s="633" t="n">
        <v>6327</v>
      </c>
      <c r="C6328" s="0" t="n">
        <v>6082</v>
      </c>
      <c r="D6328" s="0" t="n">
        <v>6107</v>
      </c>
    </row>
    <row r="6329" customFormat="false" ht="13.8" hidden="false" customHeight="false" outlineLevel="0" collapsed="false">
      <c r="B6329" s="633" t="n">
        <v>6328</v>
      </c>
      <c r="C6329" s="0" t="n">
        <v>6083</v>
      </c>
      <c r="D6329" s="0" t="n">
        <v>6108</v>
      </c>
    </row>
    <row r="6330" customFormat="false" ht="13.8" hidden="false" customHeight="false" outlineLevel="0" collapsed="false">
      <c r="B6330" s="633" t="n">
        <v>6329</v>
      </c>
      <c r="C6330" s="0" t="n">
        <v>6084</v>
      </c>
      <c r="D6330" s="0" t="n">
        <v>6109</v>
      </c>
    </row>
    <row r="6331" customFormat="false" ht="13.8" hidden="false" customHeight="false" outlineLevel="0" collapsed="false">
      <c r="B6331" s="633" t="n">
        <v>6330</v>
      </c>
      <c r="C6331" s="0" t="n">
        <v>6085</v>
      </c>
      <c r="D6331" s="0" t="n">
        <v>6110</v>
      </c>
    </row>
    <row r="6332" customFormat="false" ht="13.8" hidden="false" customHeight="false" outlineLevel="0" collapsed="false">
      <c r="B6332" s="633" t="n">
        <v>6331</v>
      </c>
      <c r="C6332" s="0" t="n">
        <v>6086</v>
      </c>
      <c r="D6332" s="0" t="n">
        <v>6111</v>
      </c>
    </row>
    <row r="6333" customFormat="false" ht="13.8" hidden="false" customHeight="false" outlineLevel="0" collapsed="false">
      <c r="B6333" s="633" t="n">
        <v>6332</v>
      </c>
      <c r="C6333" s="0" t="n">
        <v>6087</v>
      </c>
      <c r="D6333" s="0" t="n">
        <v>6112</v>
      </c>
    </row>
    <row r="6334" customFormat="false" ht="13.8" hidden="false" customHeight="false" outlineLevel="0" collapsed="false">
      <c r="B6334" s="633" t="n">
        <v>6333</v>
      </c>
      <c r="C6334" s="0" t="n">
        <v>6088</v>
      </c>
      <c r="D6334" s="0" t="n">
        <v>6113</v>
      </c>
    </row>
    <row r="6335" customFormat="false" ht="13.8" hidden="false" customHeight="false" outlineLevel="0" collapsed="false">
      <c r="B6335" s="633" t="n">
        <v>6334</v>
      </c>
      <c r="C6335" s="0" t="n">
        <v>6089</v>
      </c>
      <c r="D6335" s="0" t="n">
        <v>6114</v>
      </c>
    </row>
    <row r="6336" customFormat="false" ht="13.8" hidden="false" customHeight="false" outlineLevel="0" collapsed="false">
      <c r="B6336" s="633" t="n">
        <v>6335</v>
      </c>
      <c r="C6336" s="0" t="n">
        <v>6090</v>
      </c>
      <c r="D6336" s="0" t="n">
        <v>6115</v>
      </c>
    </row>
    <row r="6337" customFormat="false" ht="13.8" hidden="false" customHeight="false" outlineLevel="0" collapsed="false">
      <c r="B6337" s="633" t="n">
        <v>6336</v>
      </c>
      <c r="C6337" s="0" t="n">
        <v>6091</v>
      </c>
      <c r="D6337" s="0" t="n">
        <v>6116</v>
      </c>
    </row>
    <row r="6338" customFormat="false" ht="13.8" hidden="false" customHeight="false" outlineLevel="0" collapsed="false">
      <c r="B6338" s="633" t="n">
        <v>6337</v>
      </c>
      <c r="C6338" s="0" t="n">
        <v>6092</v>
      </c>
      <c r="D6338" s="0" t="n">
        <v>6117</v>
      </c>
    </row>
    <row r="6339" customFormat="false" ht="13.8" hidden="false" customHeight="false" outlineLevel="0" collapsed="false">
      <c r="B6339" s="633" t="n">
        <v>6338</v>
      </c>
      <c r="C6339" s="0" t="n">
        <v>6093</v>
      </c>
      <c r="D6339" s="0" t="n">
        <v>6118</v>
      </c>
    </row>
    <row r="6340" customFormat="false" ht="13.8" hidden="false" customHeight="false" outlineLevel="0" collapsed="false">
      <c r="B6340" s="633" t="n">
        <v>6339</v>
      </c>
      <c r="C6340" s="0" t="n">
        <v>6094</v>
      </c>
      <c r="D6340" s="0" t="n">
        <v>6119</v>
      </c>
    </row>
    <row r="6341" customFormat="false" ht="13.8" hidden="false" customHeight="false" outlineLevel="0" collapsed="false">
      <c r="B6341" s="633" t="n">
        <v>6340</v>
      </c>
      <c r="C6341" s="0" t="n">
        <v>6095</v>
      </c>
      <c r="D6341" s="0" t="n">
        <v>6120</v>
      </c>
    </row>
    <row r="6342" customFormat="false" ht="13.8" hidden="false" customHeight="false" outlineLevel="0" collapsed="false">
      <c r="B6342" s="633" t="n">
        <v>6341</v>
      </c>
      <c r="C6342" s="0" t="n">
        <v>6096</v>
      </c>
      <c r="D6342" s="0" t="n">
        <v>6121</v>
      </c>
    </row>
    <row r="6343" customFormat="false" ht="13.8" hidden="false" customHeight="false" outlineLevel="0" collapsed="false">
      <c r="B6343" s="633" t="n">
        <v>6342</v>
      </c>
      <c r="C6343" s="0" t="n">
        <v>6097</v>
      </c>
      <c r="D6343" s="0" t="n">
        <v>6122</v>
      </c>
    </row>
    <row r="6344" customFormat="false" ht="13.8" hidden="false" customHeight="false" outlineLevel="0" collapsed="false">
      <c r="B6344" s="633" t="n">
        <v>6343</v>
      </c>
      <c r="C6344" s="0" t="n">
        <v>6098</v>
      </c>
      <c r="D6344" s="0" t="n">
        <v>6123</v>
      </c>
    </row>
    <row r="6345" customFormat="false" ht="13.8" hidden="false" customHeight="false" outlineLevel="0" collapsed="false">
      <c r="B6345" s="633" t="n">
        <v>6344</v>
      </c>
      <c r="C6345" s="0" t="n">
        <v>6099</v>
      </c>
      <c r="D6345" s="0" t="n">
        <v>6124</v>
      </c>
    </row>
    <row r="6346" customFormat="false" ht="13.8" hidden="false" customHeight="false" outlineLevel="0" collapsed="false">
      <c r="B6346" s="633" t="n">
        <v>6345</v>
      </c>
      <c r="C6346" s="0" t="n">
        <v>6100</v>
      </c>
      <c r="D6346" s="0" t="n">
        <v>6125</v>
      </c>
    </row>
    <row r="6347" customFormat="false" ht="13.8" hidden="false" customHeight="false" outlineLevel="0" collapsed="false">
      <c r="B6347" s="633" t="n">
        <v>6346</v>
      </c>
      <c r="C6347" s="0" t="n">
        <v>6101</v>
      </c>
      <c r="D6347" s="0" t="n">
        <v>6126</v>
      </c>
    </row>
    <row r="6348" customFormat="false" ht="13.8" hidden="false" customHeight="false" outlineLevel="0" collapsed="false">
      <c r="B6348" s="633" t="n">
        <v>6347</v>
      </c>
      <c r="C6348" s="0" t="n">
        <v>6102</v>
      </c>
      <c r="D6348" s="0" t="n">
        <v>6127</v>
      </c>
    </row>
    <row r="6349" customFormat="false" ht="13.8" hidden="false" customHeight="false" outlineLevel="0" collapsed="false">
      <c r="B6349" s="633" t="n">
        <v>6348</v>
      </c>
      <c r="C6349" s="0" t="n">
        <v>6103</v>
      </c>
      <c r="D6349" s="0" t="n">
        <v>6128</v>
      </c>
    </row>
    <row r="6350" customFormat="false" ht="13.8" hidden="false" customHeight="false" outlineLevel="0" collapsed="false">
      <c r="B6350" s="633" t="n">
        <v>6349</v>
      </c>
      <c r="C6350" s="0" t="n">
        <v>6104</v>
      </c>
      <c r="D6350" s="0" t="n">
        <v>6129</v>
      </c>
    </row>
    <row r="6351" customFormat="false" ht="13.8" hidden="false" customHeight="false" outlineLevel="0" collapsed="false">
      <c r="B6351" s="633" t="n">
        <v>6350</v>
      </c>
      <c r="C6351" s="0" t="n">
        <v>6105</v>
      </c>
      <c r="D6351" s="0" t="n">
        <v>6130</v>
      </c>
    </row>
    <row r="6352" customFormat="false" ht="13.8" hidden="false" customHeight="false" outlineLevel="0" collapsed="false">
      <c r="B6352" s="633" t="n">
        <v>6351</v>
      </c>
      <c r="C6352" s="0" t="n">
        <v>6106</v>
      </c>
      <c r="D6352" s="0" t="n">
        <v>6131</v>
      </c>
    </row>
    <row r="6353" customFormat="false" ht="13.8" hidden="false" customHeight="false" outlineLevel="0" collapsed="false">
      <c r="B6353" s="633" t="n">
        <v>6352</v>
      </c>
      <c r="C6353" s="0" t="n">
        <v>6107</v>
      </c>
      <c r="D6353" s="0" t="n">
        <v>6132</v>
      </c>
    </row>
    <row r="6354" customFormat="false" ht="13.8" hidden="false" customHeight="false" outlineLevel="0" collapsed="false">
      <c r="B6354" s="633" t="n">
        <v>6353</v>
      </c>
      <c r="C6354" s="0" t="n">
        <v>6108</v>
      </c>
      <c r="D6354" s="0" t="n">
        <v>6133</v>
      </c>
    </row>
    <row r="6355" customFormat="false" ht="13.8" hidden="false" customHeight="false" outlineLevel="0" collapsed="false">
      <c r="B6355" s="633" t="n">
        <v>6354</v>
      </c>
      <c r="C6355" s="0" t="n">
        <v>6109</v>
      </c>
      <c r="D6355" s="0" t="n">
        <v>6134</v>
      </c>
    </row>
    <row r="6356" customFormat="false" ht="13.8" hidden="false" customHeight="false" outlineLevel="0" collapsed="false">
      <c r="B6356" s="633" t="n">
        <v>6355</v>
      </c>
      <c r="C6356" s="0" t="n">
        <v>6110</v>
      </c>
      <c r="D6356" s="0" t="n">
        <v>6135</v>
      </c>
    </row>
    <row r="6357" customFormat="false" ht="13.8" hidden="false" customHeight="false" outlineLevel="0" collapsed="false">
      <c r="B6357" s="633" t="n">
        <v>6356</v>
      </c>
      <c r="C6357" s="0" t="n">
        <v>6111</v>
      </c>
      <c r="D6357" s="0" t="n">
        <v>6136</v>
      </c>
    </row>
    <row r="6358" customFormat="false" ht="13.8" hidden="false" customHeight="false" outlineLevel="0" collapsed="false">
      <c r="B6358" s="633" t="n">
        <v>6357</v>
      </c>
      <c r="C6358" s="0" t="n">
        <v>6112</v>
      </c>
      <c r="D6358" s="0" t="n">
        <v>6137</v>
      </c>
    </row>
    <row r="6359" customFormat="false" ht="13.8" hidden="false" customHeight="false" outlineLevel="0" collapsed="false">
      <c r="B6359" s="633" t="n">
        <v>6358</v>
      </c>
      <c r="C6359" s="0" t="n">
        <v>6113</v>
      </c>
      <c r="D6359" s="0" t="n">
        <v>6138</v>
      </c>
    </row>
    <row r="6360" customFormat="false" ht="13.8" hidden="false" customHeight="false" outlineLevel="0" collapsed="false">
      <c r="B6360" s="633" t="n">
        <v>6359</v>
      </c>
      <c r="C6360" s="0" t="n">
        <v>6114</v>
      </c>
      <c r="D6360" s="0" t="n">
        <v>6139</v>
      </c>
    </row>
    <row r="6361" customFormat="false" ht="13.8" hidden="false" customHeight="false" outlineLevel="0" collapsed="false">
      <c r="B6361" s="633" t="n">
        <v>6360</v>
      </c>
      <c r="C6361" s="0" t="n">
        <v>6115</v>
      </c>
      <c r="D6361" s="0" t="n">
        <v>6140</v>
      </c>
    </row>
    <row r="6362" customFormat="false" ht="13.8" hidden="false" customHeight="false" outlineLevel="0" collapsed="false">
      <c r="B6362" s="633" t="n">
        <v>6361</v>
      </c>
      <c r="C6362" s="0" t="n">
        <v>6116</v>
      </c>
      <c r="D6362" s="0" t="n">
        <v>6141</v>
      </c>
    </row>
    <row r="6363" customFormat="false" ht="13.8" hidden="false" customHeight="false" outlineLevel="0" collapsed="false">
      <c r="B6363" s="633" t="n">
        <v>6362</v>
      </c>
      <c r="C6363" s="0" t="n">
        <v>6117</v>
      </c>
      <c r="D6363" s="0" t="n">
        <v>6142</v>
      </c>
    </row>
    <row r="6364" customFormat="false" ht="13.8" hidden="false" customHeight="false" outlineLevel="0" collapsed="false">
      <c r="B6364" s="633" t="n">
        <v>6363</v>
      </c>
      <c r="C6364" s="0" t="n">
        <v>6118</v>
      </c>
      <c r="D6364" s="0" t="n">
        <v>6143</v>
      </c>
    </row>
    <row r="6365" customFormat="false" ht="13.8" hidden="false" customHeight="false" outlineLevel="0" collapsed="false">
      <c r="B6365" s="633" t="n">
        <v>6364</v>
      </c>
      <c r="C6365" s="0" t="n">
        <v>6119</v>
      </c>
      <c r="D6365" s="0" t="n">
        <v>6144</v>
      </c>
    </row>
    <row r="6366" customFormat="false" ht="13.8" hidden="false" customHeight="false" outlineLevel="0" collapsed="false">
      <c r="B6366" s="633" t="n">
        <v>6365</v>
      </c>
      <c r="C6366" s="0" t="n">
        <v>6120</v>
      </c>
      <c r="D6366" s="0" t="n">
        <v>6145</v>
      </c>
    </row>
    <row r="6367" customFormat="false" ht="13.8" hidden="false" customHeight="false" outlineLevel="0" collapsed="false">
      <c r="B6367" s="633" t="n">
        <v>6366</v>
      </c>
      <c r="C6367" s="0" t="n">
        <v>6121</v>
      </c>
      <c r="D6367" s="0" t="n">
        <v>6146</v>
      </c>
    </row>
    <row r="6368" customFormat="false" ht="13.8" hidden="false" customHeight="false" outlineLevel="0" collapsed="false">
      <c r="B6368" s="633" t="n">
        <v>6367</v>
      </c>
      <c r="C6368" s="0" t="n">
        <v>6122</v>
      </c>
      <c r="D6368" s="0" t="n">
        <v>6147</v>
      </c>
    </row>
    <row r="6369" customFormat="false" ht="13.8" hidden="false" customHeight="false" outlineLevel="0" collapsed="false">
      <c r="B6369" s="633" t="n">
        <v>6368</v>
      </c>
      <c r="C6369" s="0" t="n">
        <v>6123</v>
      </c>
      <c r="D6369" s="0" t="n">
        <v>6148</v>
      </c>
    </row>
    <row r="6370" customFormat="false" ht="13.8" hidden="false" customHeight="false" outlineLevel="0" collapsed="false">
      <c r="B6370" s="633" t="n">
        <v>6369</v>
      </c>
      <c r="C6370" s="0" t="n">
        <v>6124</v>
      </c>
      <c r="D6370" s="0" t="n">
        <v>6149</v>
      </c>
    </row>
    <row r="6371" customFormat="false" ht="13.8" hidden="false" customHeight="false" outlineLevel="0" collapsed="false">
      <c r="B6371" s="633" t="n">
        <v>6370</v>
      </c>
      <c r="C6371" s="0" t="n">
        <v>6125</v>
      </c>
      <c r="D6371" s="0" t="n">
        <v>6150</v>
      </c>
    </row>
    <row r="6372" customFormat="false" ht="13.8" hidden="false" customHeight="false" outlineLevel="0" collapsed="false">
      <c r="B6372" s="633" t="n">
        <v>6371</v>
      </c>
      <c r="C6372" s="0" t="n">
        <v>6126</v>
      </c>
      <c r="D6372" s="0" t="n">
        <v>6151</v>
      </c>
    </row>
    <row r="6373" customFormat="false" ht="13.8" hidden="false" customHeight="false" outlineLevel="0" collapsed="false">
      <c r="B6373" s="633" t="n">
        <v>6372</v>
      </c>
      <c r="C6373" s="0" t="n">
        <v>6127</v>
      </c>
      <c r="D6373" s="0" t="n">
        <v>6152</v>
      </c>
    </row>
    <row r="6374" customFormat="false" ht="13.8" hidden="false" customHeight="false" outlineLevel="0" collapsed="false">
      <c r="B6374" s="633" t="n">
        <v>6373</v>
      </c>
      <c r="C6374" s="0" t="n">
        <v>6128</v>
      </c>
      <c r="D6374" s="0" t="n">
        <v>6153</v>
      </c>
    </row>
    <row r="6375" customFormat="false" ht="13.8" hidden="false" customHeight="false" outlineLevel="0" collapsed="false">
      <c r="B6375" s="633" t="n">
        <v>6374</v>
      </c>
      <c r="C6375" s="0" t="n">
        <v>6129</v>
      </c>
      <c r="D6375" s="0" t="n">
        <v>6154</v>
      </c>
    </row>
    <row r="6376" customFormat="false" ht="13.8" hidden="false" customHeight="false" outlineLevel="0" collapsed="false">
      <c r="B6376" s="633" t="n">
        <v>6375</v>
      </c>
      <c r="C6376" s="0" t="n">
        <v>6130</v>
      </c>
      <c r="D6376" s="0" t="n">
        <v>6155</v>
      </c>
    </row>
    <row r="6377" customFormat="false" ht="13.8" hidden="false" customHeight="false" outlineLevel="0" collapsed="false">
      <c r="B6377" s="633" t="n">
        <v>6376</v>
      </c>
      <c r="C6377" s="0" t="n">
        <v>6131</v>
      </c>
      <c r="D6377" s="0" t="n">
        <v>6156</v>
      </c>
    </row>
    <row r="6378" customFormat="false" ht="13.8" hidden="false" customHeight="false" outlineLevel="0" collapsed="false">
      <c r="B6378" s="633" t="n">
        <v>6377</v>
      </c>
      <c r="C6378" s="0" t="n">
        <v>6132</v>
      </c>
      <c r="D6378" s="0" t="n">
        <v>6157</v>
      </c>
    </row>
    <row r="6379" customFormat="false" ht="13.8" hidden="false" customHeight="false" outlineLevel="0" collapsed="false">
      <c r="B6379" s="633" t="n">
        <v>6378</v>
      </c>
      <c r="C6379" s="0" t="n">
        <v>6133</v>
      </c>
      <c r="D6379" s="0" t="n">
        <v>6158</v>
      </c>
    </row>
    <row r="6380" customFormat="false" ht="13.8" hidden="false" customHeight="false" outlineLevel="0" collapsed="false">
      <c r="B6380" s="633" t="n">
        <v>6379</v>
      </c>
      <c r="C6380" s="0" t="n">
        <v>6134</v>
      </c>
      <c r="D6380" s="0" t="n">
        <v>6159</v>
      </c>
    </row>
    <row r="6381" customFormat="false" ht="13.8" hidden="false" customHeight="false" outlineLevel="0" collapsed="false">
      <c r="B6381" s="633" t="n">
        <v>6380</v>
      </c>
      <c r="C6381" s="0" t="n">
        <v>6135</v>
      </c>
      <c r="D6381" s="0" t="n">
        <v>6160</v>
      </c>
    </row>
    <row r="6382" customFormat="false" ht="13.8" hidden="false" customHeight="false" outlineLevel="0" collapsed="false">
      <c r="B6382" s="633" t="n">
        <v>6381</v>
      </c>
      <c r="C6382" s="0" t="n">
        <v>6136</v>
      </c>
      <c r="D6382" s="0" t="n">
        <v>6161</v>
      </c>
    </row>
    <row r="6383" customFormat="false" ht="13.8" hidden="false" customHeight="false" outlineLevel="0" collapsed="false">
      <c r="B6383" s="633" t="n">
        <v>6382</v>
      </c>
      <c r="C6383" s="0" t="n">
        <v>6137</v>
      </c>
      <c r="D6383" s="0" t="n">
        <v>6162</v>
      </c>
    </row>
    <row r="6384" customFormat="false" ht="13.8" hidden="false" customHeight="false" outlineLevel="0" collapsed="false">
      <c r="B6384" s="633" t="n">
        <v>6383</v>
      </c>
      <c r="C6384" s="0" t="n">
        <v>6138</v>
      </c>
      <c r="D6384" s="0" t="n">
        <v>6163</v>
      </c>
    </row>
    <row r="6385" customFormat="false" ht="13.8" hidden="false" customHeight="false" outlineLevel="0" collapsed="false">
      <c r="B6385" s="633" t="n">
        <v>6384</v>
      </c>
      <c r="C6385" s="0" t="n">
        <v>6139</v>
      </c>
      <c r="D6385" s="0" t="n">
        <v>6164</v>
      </c>
    </row>
    <row r="6386" customFormat="false" ht="13.8" hidden="false" customHeight="false" outlineLevel="0" collapsed="false">
      <c r="B6386" s="633" t="n">
        <v>6385</v>
      </c>
      <c r="C6386" s="0" t="n">
        <v>6140</v>
      </c>
      <c r="D6386" s="0" t="n">
        <v>6165</v>
      </c>
    </row>
    <row r="6387" customFormat="false" ht="13.8" hidden="false" customHeight="false" outlineLevel="0" collapsed="false">
      <c r="B6387" s="633" t="n">
        <v>6386</v>
      </c>
      <c r="C6387" s="0" t="n">
        <v>6141</v>
      </c>
      <c r="D6387" s="0" t="n">
        <v>6166</v>
      </c>
    </row>
    <row r="6388" customFormat="false" ht="13.8" hidden="false" customHeight="false" outlineLevel="0" collapsed="false">
      <c r="B6388" s="633" t="n">
        <v>6387</v>
      </c>
      <c r="C6388" s="0" t="n">
        <v>6142</v>
      </c>
      <c r="D6388" s="0" t="n">
        <v>6167</v>
      </c>
    </row>
    <row r="6389" customFormat="false" ht="13.8" hidden="false" customHeight="false" outlineLevel="0" collapsed="false">
      <c r="B6389" s="633" t="n">
        <v>6388</v>
      </c>
      <c r="C6389" s="0" t="n">
        <v>6143</v>
      </c>
      <c r="D6389" s="0" t="n">
        <v>6168</v>
      </c>
    </row>
    <row r="6390" customFormat="false" ht="13.8" hidden="false" customHeight="false" outlineLevel="0" collapsed="false">
      <c r="B6390" s="633" t="n">
        <v>6389</v>
      </c>
      <c r="C6390" s="0" t="n">
        <v>6144</v>
      </c>
      <c r="D6390" s="0" t="n">
        <v>6169</v>
      </c>
    </row>
    <row r="6391" customFormat="false" ht="13.8" hidden="false" customHeight="false" outlineLevel="0" collapsed="false">
      <c r="B6391" s="633" t="n">
        <v>6390</v>
      </c>
      <c r="C6391" s="0" t="n">
        <v>6145</v>
      </c>
      <c r="D6391" s="0" t="n">
        <v>6170</v>
      </c>
    </row>
    <row r="6392" customFormat="false" ht="13.8" hidden="false" customHeight="false" outlineLevel="0" collapsed="false">
      <c r="B6392" s="633" t="n">
        <v>6391</v>
      </c>
      <c r="C6392" s="0" t="n">
        <v>6146</v>
      </c>
      <c r="D6392" s="0" t="n">
        <v>6171</v>
      </c>
    </row>
    <row r="6393" customFormat="false" ht="13.8" hidden="false" customHeight="false" outlineLevel="0" collapsed="false">
      <c r="B6393" s="633" t="n">
        <v>6392</v>
      </c>
      <c r="C6393" s="0" t="n">
        <v>6147</v>
      </c>
      <c r="D6393" s="0" t="n">
        <v>6172</v>
      </c>
    </row>
    <row r="6394" customFormat="false" ht="13.8" hidden="false" customHeight="false" outlineLevel="0" collapsed="false">
      <c r="B6394" s="633" t="n">
        <v>6393</v>
      </c>
      <c r="C6394" s="0" t="n">
        <v>6148</v>
      </c>
      <c r="D6394" s="0" t="n">
        <v>6173</v>
      </c>
    </row>
    <row r="6395" customFormat="false" ht="13.8" hidden="false" customHeight="false" outlineLevel="0" collapsed="false">
      <c r="B6395" s="633" t="n">
        <v>6394</v>
      </c>
      <c r="C6395" s="0" t="n">
        <v>6149</v>
      </c>
      <c r="D6395" s="0" t="n">
        <v>6174</v>
      </c>
    </row>
    <row r="6396" customFormat="false" ht="13.8" hidden="false" customHeight="false" outlineLevel="0" collapsed="false">
      <c r="B6396" s="633" t="n">
        <v>6395</v>
      </c>
      <c r="C6396" s="0" t="n">
        <v>6150</v>
      </c>
      <c r="D6396" s="0" t="n">
        <v>6175</v>
      </c>
    </row>
    <row r="6397" customFormat="false" ht="13.8" hidden="false" customHeight="false" outlineLevel="0" collapsed="false">
      <c r="B6397" s="633" t="n">
        <v>6396</v>
      </c>
      <c r="C6397" s="0" t="n">
        <v>6151</v>
      </c>
      <c r="D6397" s="0" t="n">
        <v>6176</v>
      </c>
    </row>
    <row r="6398" customFormat="false" ht="13.8" hidden="false" customHeight="false" outlineLevel="0" collapsed="false">
      <c r="B6398" s="633" t="n">
        <v>6397</v>
      </c>
      <c r="C6398" s="0" t="n">
        <v>6152</v>
      </c>
      <c r="D6398" s="0" t="n">
        <v>6177</v>
      </c>
    </row>
    <row r="6399" customFormat="false" ht="13.8" hidden="false" customHeight="false" outlineLevel="0" collapsed="false">
      <c r="B6399" s="633" t="n">
        <v>6398</v>
      </c>
      <c r="C6399" s="0" t="n">
        <v>6153</v>
      </c>
      <c r="D6399" s="0" t="n">
        <v>6178</v>
      </c>
    </row>
    <row r="6400" customFormat="false" ht="13.8" hidden="false" customHeight="false" outlineLevel="0" collapsed="false">
      <c r="B6400" s="633" t="n">
        <v>6399</v>
      </c>
      <c r="C6400" s="0" t="n">
        <v>6154</v>
      </c>
      <c r="D6400" s="0" t="n">
        <v>6179</v>
      </c>
    </row>
    <row r="6401" customFormat="false" ht="13.8" hidden="false" customHeight="false" outlineLevel="0" collapsed="false">
      <c r="B6401" s="633" t="n">
        <v>6400</v>
      </c>
      <c r="C6401" s="0" t="n">
        <v>6155</v>
      </c>
      <c r="D6401" s="0" t="n">
        <v>6180</v>
      </c>
    </row>
    <row r="6402" customFormat="false" ht="13.8" hidden="false" customHeight="false" outlineLevel="0" collapsed="false">
      <c r="B6402" s="633" t="n">
        <v>6401</v>
      </c>
      <c r="C6402" s="0" t="n">
        <v>6156</v>
      </c>
      <c r="D6402" s="0" t="n">
        <v>6181</v>
      </c>
    </row>
    <row r="6403" customFormat="false" ht="13.8" hidden="false" customHeight="false" outlineLevel="0" collapsed="false">
      <c r="B6403" s="633" t="n">
        <v>6402</v>
      </c>
      <c r="C6403" s="0" t="n">
        <v>6157</v>
      </c>
      <c r="D6403" s="0" t="n">
        <v>6182</v>
      </c>
    </row>
    <row r="6404" customFormat="false" ht="13.8" hidden="false" customHeight="false" outlineLevel="0" collapsed="false">
      <c r="B6404" s="633" t="n">
        <v>6403</v>
      </c>
      <c r="C6404" s="0" t="n">
        <v>6158</v>
      </c>
      <c r="D6404" s="0" t="n">
        <v>6183</v>
      </c>
    </row>
    <row r="6405" customFormat="false" ht="13.8" hidden="false" customHeight="false" outlineLevel="0" collapsed="false">
      <c r="B6405" s="633" t="n">
        <v>6404</v>
      </c>
      <c r="C6405" s="0" t="n">
        <v>6159</v>
      </c>
      <c r="D6405" s="0" t="n">
        <v>6184</v>
      </c>
    </row>
    <row r="6406" customFormat="false" ht="13.8" hidden="false" customHeight="false" outlineLevel="0" collapsed="false">
      <c r="B6406" s="633" t="n">
        <v>6405</v>
      </c>
      <c r="C6406" s="0" t="n">
        <v>6160</v>
      </c>
      <c r="D6406" s="0" t="n">
        <v>6185</v>
      </c>
    </row>
    <row r="6407" customFormat="false" ht="13.8" hidden="false" customHeight="false" outlineLevel="0" collapsed="false">
      <c r="B6407" s="633" t="n">
        <v>6406</v>
      </c>
      <c r="C6407" s="0" t="n">
        <v>6161</v>
      </c>
      <c r="D6407" s="0" t="n">
        <v>6186</v>
      </c>
    </row>
    <row r="6408" customFormat="false" ht="13.8" hidden="false" customHeight="false" outlineLevel="0" collapsed="false">
      <c r="B6408" s="633" t="n">
        <v>6407</v>
      </c>
      <c r="C6408" s="0" t="n">
        <v>6162</v>
      </c>
      <c r="D6408" s="0" t="n">
        <v>6187</v>
      </c>
    </row>
    <row r="6409" customFormat="false" ht="13.8" hidden="false" customHeight="false" outlineLevel="0" collapsed="false">
      <c r="B6409" s="633" t="n">
        <v>6408</v>
      </c>
      <c r="C6409" s="0" t="n">
        <v>6163</v>
      </c>
      <c r="D6409" s="0" t="n">
        <v>6188</v>
      </c>
    </row>
    <row r="6410" customFormat="false" ht="13.8" hidden="false" customHeight="false" outlineLevel="0" collapsed="false">
      <c r="B6410" s="633" t="n">
        <v>6409</v>
      </c>
      <c r="C6410" s="0" t="n">
        <v>6164</v>
      </c>
      <c r="D6410" s="0" t="n">
        <v>6189</v>
      </c>
    </row>
    <row r="6411" customFormat="false" ht="13.8" hidden="false" customHeight="false" outlineLevel="0" collapsed="false">
      <c r="B6411" s="633" t="n">
        <v>6410</v>
      </c>
      <c r="C6411" s="0" t="n">
        <v>6165</v>
      </c>
      <c r="D6411" s="0" t="n">
        <v>6190</v>
      </c>
    </row>
    <row r="6412" customFormat="false" ht="13.8" hidden="false" customHeight="false" outlineLevel="0" collapsed="false">
      <c r="B6412" s="633" t="n">
        <v>6411</v>
      </c>
      <c r="C6412" s="0" t="n">
        <v>6166</v>
      </c>
      <c r="D6412" s="0" t="n">
        <v>6191</v>
      </c>
    </row>
    <row r="6413" customFormat="false" ht="13.8" hidden="false" customHeight="false" outlineLevel="0" collapsed="false">
      <c r="B6413" s="633" t="n">
        <v>6412</v>
      </c>
      <c r="C6413" s="0" t="n">
        <v>6167</v>
      </c>
      <c r="D6413" s="0" t="n">
        <v>6192</v>
      </c>
    </row>
    <row r="6414" customFormat="false" ht="13.8" hidden="false" customHeight="false" outlineLevel="0" collapsed="false">
      <c r="B6414" s="633" t="n">
        <v>6413</v>
      </c>
      <c r="C6414" s="0" t="n">
        <v>6168</v>
      </c>
      <c r="D6414" s="0" t="n">
        <v>6193</v>
      </c>
    </row>
    <row r="6415" customFormat="false" ht="13.8" hidden="false" customHeight="false" outlineLevel="0" collapsed="false">
      <c r="B6415" s="633" t="n">
        <v>6414</v>
      </c>
      <c r="C6415" s="0" t="n">
        <v>6169</v>
      </c>
      <c r="D6415" s="0" t="n">
        <v>6194</v>
      </c>
    </row>
    <row r="6416" customFormat="false" ht="13.8" hidden="false" customHeight="false" outlineLevel="0" collapsed="false">
      <c r="B6416" s="633" t="n">
        <v>6415</v>
      </c>
      <c r="C6416" s="0" t="n">
        <v>6170</v>
      </c>
      <c r="D6416" s="0" t="n">
        <v>6195</v>
      </c>
    </row>
    <row r="6417" customFormat="false" ht="13.8" hidden="false" customHeight="false" outlineLevel="0" collapsed="false">
      <c r="B6417" s="633" t="n">
        <v>6416</v>
      </c>
      <c r="C6417" s="0" t="n">
        <v>6171</v>
      </c>
      <c r="D6417" s="0" t="n">
        <v>6196</v>
      </c>
    </row>
    <row r="6418" customFormat="false" ht="13.8" hidden="false" customHeight="false" outlineLevel="0" collapsed="false">
      <c r="B6418" s="633" t="n">
        <v>6417</v>
      </c>
      <c r="C6418" s="0" t="n">
        <v>6172</v>
      </c>
      <c r="D6418" s="0" t="n">
        <v>6197</v>
      </c>
    </row>
    <row r="6419" customFormat="false" ht="13.8" hidden="false" customHeight="false" outlineLevel="0" collapsed="false">
      <c r="B6419" s="633" t="n">
        <v>6418</v>
      </c>
      <c r="C6419" s="0" t="n">
        <v>6173</v>
      </c>
      <c r="D6419" s="0" t="n">
        <v>6198</v>
      </c>
    </row>
    <row r="6420" customFormat="false" ht="13.8" hidden="false" customHeight="false" outlineLevel="0" collapsed="false">
      <c r="B6420" s="633" t="n">
        <v>6419</v>
      </c>
      <c r="C6420" s="0" t="n">
        <v>6174</v>
      </c>
      <c r="D6420" s="0" t="n">
        <v>6199</v>
      </c>
    </row>
    <row r="6421" customFormat="false" ht="13.8" hidden="false" customHeight="false" outlineLevel="0" collapsed="false">
      <c r="B6421" s="633" t="n">
        <v>6420</v>
      </c>
      <c r="C6421" s="0" t="n">
        <v>6175</v>
      </c>
      <c r="D6421" s="0" t="n">
        <v>6200</v>
      </c>
    </row>
    <row r="6422" customFormat="false" ht="13.8" hidden="false" customHeight="false" outlineLevel="0" collapsed="false">
      <c r="B6422" s="633" t="n">
        <v>6421</v>
      </c>
      <c r="C6422" s="0" t="n">
        <v>6176</v>
      </c>
      <c r="D6422" s="0" t="n">
        <v>6201</v>
      </c>
    </row>
    <row r="6423" customFormat="false" ht="13.8" hidden="false" customHeight="false" outlineLevel="0" collapsed="false">
      <c r="B6423" s="633" t="n">
        <v>6422</v>
      </c>
      <c r="C6423" s="0" t="n">
        <v>6177</v>
      </c>
      <c r="D6423" s="0" t="n">
        <v>6202</v>
      </c>
    </row>
    <row r="6424" customFormat="false" ht="13.8" hidden="false" customHeight="false" outlineLevel="0" collapsed="false">
      <c r="B6424" s="633" t="n">
        <v>6423</v>
      </c>
      <c r="C6424" s="0" t="n">
        <v>6178</v>
      </c>
      <c r="D6424" s="0" t="n">
        <v>6203</v>
      </c>
    </row>
    <row r="6425" customFormat="false" ht="13.8" hidden="false" customHeight="false" outlineLevel="0" collapsed="false">
      <c r="B6425" s="633" t="n">
        <v>6424</v>
      </c>
      <c r="C6425" s="0" t="n">
        <v>6179</v>
      </c>
      <c r="D6425" s="0" t="n">
        <v>6204</v>
      </c>
    </row>
    <row r="6426" customFormat="false" ht="13.8" hidden="false" customHeight="false" outlineLevel="0" collapsed="false">
      <c r="B6426" s="633" t="n">
        <v>6425</v>
      </c>
      <c r="C6426" s="0" t="n">
        <v>6180</v>
      </c>
      <c r="D6426" s="0" t="n">
        <v>6205</v>
      </c>
    </row>
    <row r="6427" customFormat="false" ht="13.8" hidden="false" customHeight="false" outlineLevel="0" collapsed="false">
      <c r="B6427" s="633" t="n">
        <v>6426</v>
      </c>
      <c r="C6427" s="0" t="n">
        <v>6181</v>
      </c>
      <c r="D6427" s="0" t="n">
        <v>6206</v>
      </c>
    </row>
    <row r="6428" customFormat="false" ht="13.8" hidden="false" customHeight="false" outlineLevel="0" collapsed="false">
      <c r="B6428" s="633" t="n">
        <v>6427</v>
      </c>
      <c r="C6428" s="0" t="n">
        <v>6182</v>
      </c>
      <c r="D6428" s="0" t="n">
        <v>6207</v>
      </c>
    </row>
    <row r="6429" customFormat="false" ht="13.8" hidden="false" customHeight="false" outlineLevel="0" collapsed="false">
      <c r="B6429" s="633" t="n">
        <v>6428</v>
      </c>
      <c r="C6429" s="0" t="n">
        <v>6183</v>
      </c>
      <c r="D6429" s="0" t="n">
        <v>6208</v>
      </c>
    </row>
    <row r="6430" customFormat="false" ht="13.8" hidden="false" customHeight="false" outlineLevel="0" collapsed="false">
      <c r="B6430" s="633" t="n">
        <v>6429</v>
      </c>
      <c r="C6430" s="0" t="n">
        <v>6184</v>
      </c>
      <c r="D6430" s="0" t="n">
        <v>6209</v>
      </c>
    </row>
    <row r="6431" customFormat="false" ht="13.8" hidden="false" customHeight="false" outlineLevel="0" collapsed="false">
      <c r="B6431" s="633" t="n">
        <v>6430</v>
      </c>
      <c r="C6431" s="0" t="n">
        <v>6185</v>
      </c>
      <c r="D6431" s="0" t="n">
        <v>6210</v>
      </c>
    </row>
    <row r="6432" customFormat="false" ht="13.8" hidden="false" customHeight="false" outlineLevel="0" collapsed="false">
      <c r="B6432" s="633" t="n">
        <v>6431</v>
      </c>
      <c r="C6432" s="0" t="n">
        <v>6186</v>
      </c>
      <c r="D6432" s="0" t="n">
        <v>6211</v>
      </c>
    </row>
    <row r="6433" customFormat="false" ht="13.8" hidden="false" customHeight="false" outlineLevel="0" collapsed="false">
      <c r="B6433" s="633" t="n">
        <v>6432</v>
      </c>
      <c r="C6433" s="0" t="n">
        <v>6187</v>
      </c>
      <c r="D6433" s="0" t="n">
        <v>6212</v>
      </c>
    </row>
    <row r="6434" customFormat="false" ht="13.8" hidden="false" customHeight="false" outlineLevel="0" collapsed="false">
      <c r="B6434" s="633" t="n">
        <v>6433</v>
      </c>
      <c r="C6434" s="0" t="n">
        <v>6188</v>
      </c>
      <c r="D6434" s="0" t="n">
        <v>6213</v>
      </c>
    </row>
    <row r="6435" customFormat="false" ht="13.8" hidden="false" customHeight="false" outlineLevel="0" collapsed="false">
      <c r="B6435" s="633" t="n">
        <v>6434</v>
      </c>
      <c r="C6435" s="0" t="n">
        <v>6189</v>
      </c>
      <c r="D6435" s="0" t="n">
        <v>6214</v>
      </c>
    </row>
    <row r="6436" customFormat="false" ht="13.8" hidden="false" customHeight="false" outlineLevel="0" collapsed="false">
      <c r="B6436" s="633" t="n">
        <v>6435</v>
      </c>
      <c r="C6436" s="0" t="n">
        <v>6190</v>
      </c>
      <c r="D6436" s="0" t="n">
        <v>6215</v>
      </c>
    </row>
    <row r="6437" customFormat="false" ht="13.8" hidden="false" customHeight="false" outlineLevel="0" collapsed="false">
      <c r="B6437" s="633" t="n">
        <v>6436</v>
      </c>
      <c r="C6437" s="0" t="n">
        <v>6191</v>
      </c>
      <c r="D6437" s="0" t="n">
        <v>6216</v>
      </c>
    </row>
    <row r="6438" customFormat="false" ht="13.8" hidden="false" customHeight="false" outlineLevel="0" collapsed="false">
      <c r="B6438" s="633" t="n">
        <v>6437</v>
      </c>
      <c r="C6438" s="0" t="n">
        <v>6192</v>
      </c>
      <c r="D6438" s="0" t="n">
        <v>6217</v>
      </c>
    </row>
    <row r="6439" customFormat="false" ht="13.8" hidden="false" customHeight="false" outlineLevel="0" collapsed="false">
      <c r="B6439" s="633" t="n">
        <v>6438</v>
      </c>
      <c r="C6439" s="0" t="n">
        <v>6193</v>
      </c>
      <c r="D6439" s="0" t="n">
        <v>6218</v>
      </c>
    </row>
    <row r="6440" customFormat="false" ht="13.8" hidden="false" customHeight="false" outlineLevel="0" collapsed="false">
      <c r="B6440" s="633" t="n">
        <v>6439</v>
      </c>
      <c r="C6440" s="0" t="n">
        <v>6194</v>
      </c>
      <c r="D6440" s="0" t="n">
        <v>6219</v>
      </c>
    </row>
    <row r="6441" customFormat="false" ht="13.8" hidden="false" customHeight="false" outlineLevel="0" collapsed="false">
      <c r="B6441" s="633" t="n">
        <v>6440</v>
      </c>
      <c r="C6441" s="0" t="n">
        <v>6195</v>
      </c>
      <c r="D6441" s="0" t="n">
        <v>6220</v>
      </c>
    </row>
    <row r="6442" customFormat="false" ht="13.8" hidden="false" customHeight="false" outlineLevel="0" collapsed="false">
      <c r="B6442" s="633" t="n">
        <v>6441</v>
      </c>
      <c r="C6442" s="0" t="n">
        <v>6196</v>
      </c>
      <c r="D6442" s="0" t="n">
        <v>6221</v>
      </c>
    </row>
    <row r="6443" customFormat="false" ht="13.8" hidden="false" customHeight="false" outlineLevel="0" collapsed="false">
      <c r="B6443" s="633" t="n">
        <v>6442</v>
      </c>
      <c r="C6443" s="0" t="n">
        <v>6197</v>
      </c>
      <c r="D6443" s="0" t="n">
        <v>6222</v>
      </c>
    </row>
    <row r="6444" customFormat="false" ht="13.8" hidden="false" customHeight="false" outlineLevel="0" collapsed="false">
      <c r="B6444" s="633" t="n">
        <v>6443</v>
      </c>
      <c r="C6444" s="0" t="n">
        <v>6198</v>
      </c>
      <c r="D6444" s="0" t="n">
        <v>6223</v>
      </c>
    </row>
    <row r="6445" customFormat="false" ht="13.8" hidden="false" customHeight="false" outlineLevel="0" collapsed="false">
      <c r="B6445" s="633" t="n">
        <v>6444</v>
      </c>
      <c r="C6445" s="0" t="n">
        <v>6199</v>
      </c>
      <c r="D6445" s="0" t="n">
        <v>6224</v>
      </c>
    </row>
    <row r="6446" customFormat="false" ht="13.8" hidden="false" customHeight="false" outlineLevel="0" collapsed="false">
      <c r="B6446" s="633" t="n">
        <v>6445</v>
      </c>
      <c r="C6446" s="0" t="n">
        <v>6200</v>
      </c>
      <c r="D6446" s="0" t="n">
        <v>6225</v>
      </c>
    </row>
    <row r="6447" customFormat="false" ht="13.8" hidden="false" customHeight="false" outlineLevel="0" collapsed="false">
      <c r="B6447" s="633" t="n">
        <v>6446</v>
      </c>
      <c r="C6447" s="0" t="n">
        <v>6201</v>
      </c>
      <c r="D6447" s="0" t="n">
        <v>6226</v>
      </c>
    </row>
    <row r="6448" customFormat="false" ht="13.8" hidden="false" customHeight="false" outlineLevel="0" collapsed="false">
      <c r="B6448" s="633" t="n">
        <v>6447</v>
      </c>
      <c r="C6448" s="0" t="n">
        <v>6202</v>
      </c>
      <c r="D6448" s="0" t="n">
        <v>6227</v>
      </c>
    </row>
    <row r="6449" customFormat="false" ht="13.8" hidden="false" customHeight="false" outlineLevel="0" collapsed="false">
      <c r="B6449" s="633" t="n">
        <v>6448</v>
      </c>
      <c r="C6449" s="0" t="n">
        <v>6203</v>
      </c>
      <c r="D6449" s="0" t="n">
        <v>6228</v>
      </c>
    </row>
    <row r="6450" customFormat="false" ht="13.8" hidden="false" customHeight="false" outlineLevel="0" collapsed="false">
      <c r="B6450" s="633" t="n">
        <v>6449</v>
      </c>
      <c r="C6450" s="0" t="n">
        <v>6204</v>
      </c>
      <c r="D6450" s="0" t="n">
        <v>6229</v>
      </c>
    </row>
    <row r="6451" customFormat="false" ht="13.8" hidden="false" customHeight="false" outlineLevel="0" collapsed="false">
      <c r="B6451" s="633" t="n">
        <v>6450</v>
      </c>
      <c r="C6451" s="0" t="n">
        <v>6205</v>
      </c>
      <c r="D6451" s="0" t="n">
        <v>6230</v>
      </c>
    </row>
    <row r="6452" customFormat="false" ht="13.8" hidden="false" customHeight="false" outlineLevel="0" collapsed="false">
      <c r="B6452" s="633" t="n">
        <v>6451</v>
      </c>
      <c r="C6452" s="0" t="n">
        <v>6206</v>
      </c>
      <c r="D6452" s="0" t="n">
        <v>6231</v>
      </c>
    </row>
    <row r="6453" customFormat="false" ht="13.8" hidden="false" customHeight="false" outlineLevel="0" collapsed="false">
      <c r="B6453" s="633" t="n">
        <v>6452</v>
      </c>
      <c r="C6453" s="0" t="n">
        <v>6207</v>
      </c>
      <c r="D6453" s="0" t="n">
        <v>6232</v>
      </c>
    </row>
    <row r="6454" customFormat="false" ht="13.8" hidden="false" customHeight="false" outlineLevel="0" collapsed="false">
      <c r="B6454" s="633" t="n">
        <v>6453</v>
      </c>
      <c r="C6454" s="0" t="n">
        <v>6208</v>
      </c>
      <c r="D6454" s="0" t="n">
        <v>6233</v>
      </c>
    </row>
    <row r="6455" customFormat="false" ht="13.8" hidden="false" customHeight="false" outlineLevel="0" collapsed="false">
      <c r="B6455" s="633" t="n">
        <v>6454</v>
      </c>
      <c r="C6455" s="0" t="n">
        <v>6209</v>
      </c>
      <c r="D6455" s="0" t="n">
        <v>6234</v>
      </c>
    </row>
    <row r="6456" customFormat="false" ht="13.8" hidden="false" customHeight="false" outlineLevel="0" collapsed="false">
      <c r="B6456" s="633" t="n">
        <v>6455</v>
      </c>
      <c r="C6456" s="0" t="n">
        <v>6210</v>
      </c>
      <c r="D6456" s="0" t="n">
        <v>6235</v>
      </c>
    </row>
    <row r="6457" customFormat="false" ht="13.8" hidden="false" customHeight="false" outlineLevel="0" collapsed="false">
      <c r="B6457" s="633" t="n">
        <v>6456</v>
      </c>
      <c r="C6457" s="0" t="n">
        <v>6211</v>
      </c>
      <c r="D6457" s="0" t="n">
        <v>6236</v>
      </c>
    </row>
    <row r="6458" customFormat="false" ht="13.8" hidden="false" customHeight="false" outlineLevel="0" collapsed="false">
      <c r="B6458" s="633" t="n">
        <v>6457</v>
      </c>
      <c r="C6458" s="0" t="n">
        <v>6212</v>
      </c>
      <c r="D6458" s="0" t="n">
        <v>6237</v>
      </c>
    </row>
    <row r="6459" customFormat="false" ht="13.8" hidden="false" customHeight="false" outlineLevel="0" collapsed="false">
      <c r="B6459" s="633" t="n">
        <v>6458</v>
      </c>
      <c r="C6459" s="0" t="n">
        <v>6213</v>
      </c>
      <c r="D6459" s="0" t="n">
        <v>6238</v>
      </c>
    </row>
    <row r="6460" customFormat="false" ht="13.8" hidden="false" customHeight="false" outlineLevel="0" collapsed="false">
      <c r="B6460" s="633" t="n">
        <v>6459</v>
      </c>
      <c r="C6460" s="0" t="n">
        <v>6214</v>
      </c>
      <c r="D6460" s="0" t="n">
        <v>6239</v>
      </c>
    </row>
    <row r="6461" customFormat="false" ht="13.8" hidden="false" customHeight="false" outlineLevel="0" collapsed="false">
      <c r="B6461" s="633" t="n">
        <v>6460</v>
      </c>
      <c r="C6461" s="0" t="n">
        <v>6215</v>
      </c>
      <c r="D6461" s="0" t="n">
        <v>6240</v>
      </c>
    </row>
    <row r="6462" customFormat="false" ht="13.8" hidden="false" customHeight="false" outlineLevel="0" collapsed="false">
      <c r="B6462" s="633" t="n">
        <v>6461</v>
      </c>
      <c r="C6462" s="0" t="n">
        <v>6216</v>
      </c>
      <c r="D6462" s="0" t="n">
        <v>6241</v>
      </c>
    </row>
    <row r="6463" customFormat="false" ht="13.8" hidden="false" customHeight="false" outlineLevel="0" collapsed="false">
      <c r="B6463" s="633" t="n">
        <v>6462</v>
      </c>
      <c r="C6463" s="0" t="n">
        <v>6217</v>
      </c>
      <c r="D6463" s="0" t="n">
        <v>6242</v>
      </c>
    </row>
    <row r="6464" customFormat="false" ht="13.8" hidden="false" customHeight="false" outlineLevel="0" collapsed="false">
      <c r="B6464" s="633" t="n">
        <v>6463</v>
      </c>
      <c r="C6464" s="0" t="n">
        <v>6218</v>
      </c>
      <c r="D6464" s="0" t="n">
        <v>6243</v>
      </c>
    </row>
    <row r="6465" customFormat="false" ht="13.8" hidden="false" customHeight="false" outlineLevel="0" collapsed="false">
      <c r="B6465" s="633" t="n">
        <v>6464</v>
      </c>
      <c r="C6465" s="0" t="n">
        <v>6219</v>
      </c>
      <c r="D6465" s="0" t="n">
        <v>6244</v>
      </c>
    </row>
    <row r="6466" customFormat="false" ht="13.8" hidden="false" customHeight="false" outlineLevel="0" collapsed="false">
      <c r="B6466" s="633" t="n">
        <v>6465</v>
      </c>
      <c r="C6466" s="0" t="n">
        <v>6220</v>
      </c>
      <c r="D6466" s="0" t="n">
        <v>6245</v>
      </c>
    </row>
    <row r="6467" customFormat="false" ht="13.8" hidden="false" customHeight="false" outlineLevel="0" collapsed="false">
      <c r="B6467" s="633" t="n">
        <v>6466</v>
      </c>
      <c r="C6467" s="0" t="n">
        <v>6221</v>
      </c>
      <c r="D6467" s="0" t="n">
        <v>6246</v>
      </c>
    </row>
    <row r="6468" customFormat="false" ht="13.8" hidden="false" customHeight="false" outlineLevel="0" collapsed="false">
      <c r="B6468" s="633" t="n">
        <v>6467</v>
      </c>
      <c r="C6468" s="0" t="n">
        <v>6222</v>
      </c>
      <c r="D6468" s="0" t="n">
        <v>6247</v>
      </c>
    </row>
    <row r="6469" customFormat="false" ht="13.8" hidden="false" customHeight="false" outlineLevel="0" collapsed="false">
      <c r="B6469" s="633" t="n">
        <v>6468</v>
      </c>
      <c r="C6469" s="0" t="n">
        <v>6223</v>
      </c>
      <c r="D6469" s="0" t="n">
        <v>6248</v>
      </c>
    </row>
    <row r="6470" customFormat="false" ht="13.8" hidden="false" customHeight="false" outlineLevel="0" collapsed="false">
      <c r="B6470" s="633" t="n">
        <v>6469</v>
      </c>
      <c r="C6470" s="0" t="n">
        <v>6224</v>
      </c>
      <c r="D6470" s="0" t="n">
        <v>6249</v>
      </c>
    </row>
    <row r="6471" customFormat="false" ht="13.8" hidden="false" customHeight="false" outlineLevel="0" collapsed="false">
      <c r="B6471" s="633" t="n">
        <v>6470</v>
      </c>
      <c r="C6471" s="0" t="n">
        <v>6225</v>
      </c>
      <c r="D6471" s="0" t="n">
        <v>6250</v>
      </c>
    </row>
    <row r="6472" customFormat="false" ht="13.8" hidden="false" customHeight="false" outlineLevel="0" collapsed="false">
      <c r="B6472" s="633" t="n">
        <v>6471</v>
      </c>
      <c r="C6472" s="0" t="n">
        <v>6226</v>
      </c>
      <c r="D6472" s="0" t="n">
        <v>6251</v>
      </c>
    </row>
    <row r="6473" customFormat="false" ht="13.8" hidden="false" customHeight="false" outlineLevel="0" collapsed="false">
      <c r="B6473" s="633" t="n">
        <v>6472</v>
      </c>
      <c r="C6473" s="0" t="n">
        <v>6227</v>
      </c>
      <c r="D6473" s="0" t="n">
        <v>6252</v>
      </c>
    </row>
    <row r="6474" customFormat="false" ht="13.8" hidden="false" customHeight="false" outlineLevel="0" collapsed="false">
      <c r="B6474" s="633" t="n">
        <v>6473</v>
      </c>
      <c r="C6474" s="0" t="n">
        <v>6228</v>
      </c>
      <c r="D6474" s="0" t="n">
        <v>6253</v>
      </c>
    </row>
    <row r="6475" customFormat="false" ht="13.8" hidden="false" customHeight="false" outlineLevel="0" collapsed="false">
      <c r="B6475" s="633" t="n">
        <v>6474</v>
      </c>
      <c r="C6475" s="0" t="n">
        <v>6229</v>
      </c>
      <c r="D6475" s="0" t="n">
        <v>6254</v>
      </c>
    </row>
    <row r="6476" customFormat="false" ht="13.8" hidden="false" customHeight="false" outlineLevel="0" collapsed="false">
      <c r="B6476" s="633" t="n">
        <v>6475</v>
      </c>
      <c r="C6476" s="0" t="n">
        <v>6230</v>
      </c>
      <c r="D6476" s="0" t="n">
        <v>6255</v>
      </c>
    </row>
    <row r="6477" customFormat="false" ht="13.8" hidden="false" customHeight="false" outlineLevel="0" collapsed="false">
      <c r="B6477" s="633" t="n">
        <v>6476</v>
      </c>
      <c r="C6477" s="0" t="n">
        <v>6231</v>
      </c>
      <c r="D6477" s="0" t="n">
        <v>6256</v>
      </c>
    </row>
    <row r="6478" customFormat="false" ht="13.8" hidden="false" customHeight="false" outlineLevel="0" collapsed="false">
      <c r="B6478" s="633" t="n">
        <v>6477</v>
      </c>
      <c r="C6478" s="0" t="n">
        <v>6232</v>
      </c>
      <c r="D6478" s="0" t="n">
        <v>6257</v>
      </c>
    </row>
    <row r="6479" customFormat="false" ht="13.8" hidden="false" customHeight="false" outlineLevel="0" collapsed="false">
      <c r="B6479" s="633" t="n">
        <v>6478</v>
      </c>
      <c r="C6479" s="0" t="n">
        <v>6233</v>
      </c>
      <c r="D6479" s="0" t="n">
        <v>6258</v>
      </c>
    </row>
    <row r="6480" customFormat="false" ht="13.8" hidden="false" customHeight="false" outlineLevel="0" collapsed="false">
      <c r="B6480" s="633" t="n">
        <v>6479</v>
      </c>
      <c r="C6480" s="0" t="n">
        <v>6234</v>
      </c>
      <c r="D6480" s="0" t="n">
        <v>6259</v>
      </c>
    </row>
    <row r="6481" customFormat="false" ht="13.8" hidden="false" customHeight="false" outlineLevel="0" collapsed="false">
      <c r="B6481" s="633" t="n">
        <v>6480</v>
      </c>
      <c r="C6481" s="0" t="n">
        <v>6235</v>
      </c>
      <c r="D6481" s="0" t="n">
        <v>6260</v>
      </c>
    </row>
    <row r="6482" customFormat="false" ht="13.8" hidden="false" customHeight="false" outlineLevel="0" collapsed="false">
      <c r="B6482" s="633" t="n">
        <v>6481</v>
      </c>
      <c r="C6482" s="0" t="n">
        <v>6236</v>
      </c>
      <c r="D6482" s="0" t="n">
        <v>6261</v>
      </c>
    </row>
    <row r="6483" customFormat="false" ht="13.8" hidden="false" customHeight="false" outlineLevel="0" collapsed="false">
      <c r="B6483" s="633" t="n">
        <v>6482</v>
      </c>
      <c r="C6483" s="0" t="n">
        <v>6237</v>
      </c>
      <c r="D6483" s="0" t="n">
        <v>6262</v>
      </c>
    </row>
    <row r="6484" customFormat="false" ht="13.8" hidden="false" customHeight="false" outlineLevel="0" collapsed="false">
      <c r="B6484" s="633" t="n">
        <v>6483</v>
      </c>
      <c r="C6484" s="0" t="n">
        <v>6238</v>
      </c>
      <c r="D6484" s="0" t="n">
        <v>6263</v>
      </c>
    </row>
    <row r="6485" customFormat="false" ht="13.8" hidden="false" customHeight="false" outlineLevel="0" collapsed="false">
      <c r="B6485" s="633" t="n">
        <v>6484</v>
      </c>
      <c r="C6485" s="0" t="n">
        <v>6239</v>
      </c>
      <c r="D6485" s="0" t="n">
        <v>6264</v>
      </c>
    </row>
    <row r="6486" customFormat="false" ht="13.8" hidden="false" customHeight="false" outlineLevel="0" collapsed="false">
      <c r="B6486" s="633" t="n">
        <v>6485</v>
      </c>
      <c r="C6486" s="0" t="n">
        <v>6240</v>
      </c>
      <c r="D6486" s="0" t="n">
        <v>6265</v>
      </c>
    </row>
    <row r="6487" customFormat="false" ht="13.8" hidden="false" customHeight="false" outlineLevel="0" collapsed="false">
      <c r="B6487" s="633" t="n">
        <v>6486</v>
      </c>
      <c r="C6487" s="0" t="n">
        <v>6241</v>
      </c>
      <c r="D6487" s="0" t="n">
        <v>6266</v>
      </c>
    </row>
    <row r="6488" customFormat="false" ht="13.8" hidden="false" customHeight="false" outlineLevel="0" collapsed="false">
      <c r="B6488" s="633" t="n">
        <v>6487</v>
      </c>
      <c r="C6488" s="0" t="n">
        <v>6242</v>
      </c>
      <c r="D6488" s="0" t="n">
        <v>6267</v>
      </c>
    </row>
    <row r="6489" customFormat="false" ht="13.8" hidden="false" customHeight="false" outlineLevel="0" collapsed="false">
      <c r="B6489" s="633" t="n">
        <v>6488</v>
      </c>
      <c r="C6489" s="0" t="n">
        <v>6243</v>
      </c>
      <c r="D6489" s="0" t="n">
        <v>6268</v>
      </c>
    </row>
    <row r="6490" customFormat="false" ht="13.8" hidden="false" customHeight="false" outlineLevel="0" collapsed="false">
      <c r="B6490" s="633" t="n">
        <v>6489</v>
      </c>
      <c r="C6490" s="0" t="n">
        <v>6244</v>
      </c>
      <c r="D6490" s="0" t="n">
        <v>6269</v>
      </c>
    </row>
    <row r="6491" customFormat="false" ht="13.8" hidden="false" customHeight="false" outlineLevel="0" collapsed="false">
      <c r="B6491" s="633" t="n">
        <v>6490</v>
      </c>
      <c r="C6491" s="0" t="n">
        <v>6245</v>
      </c>
      <c r="D6491" s="0" t="n">
        <v>6270</v>
      </c>
    </row>
    <row r="6492" customFormat="false" ht="13.8" hidden="false" customHeight="false" outlineLevel="0" collapsed="false">
      <c r="B6492" s="633" t="n">
        <v>6491</v>
      </c>
      <c r="C6492" s="0" t="n">
        <v>6246</v>
      </c>
      <c r="D6492" s="0" t="n">
        <v>6271</v>
      </c>
    </row>
    <row r="6493" customFormat="false" ht="13.8" hidden="false" customHeight="false" outlineLevel="0" collapsed="false">
      <c r="B6493" s="633" t="n">
        <v>6492</v>
      </c>
      <c r="C6493" s="0" t="n">
        <v>6247</v>
      </c>
      <c r="D6493" s="0" t="n">
        <v>6272</v>
      </c>
    </row>
    <row r="6494" customFormat="false" ht="13.8" hidden="false" customHeight="false" outlineLevel="0" collapsed="false">
      <c r="B6494" s="633" t="n">
        <v>6493</v>
      </c>
      <c r="C6494" s="0" t="n">
        <v>6248</v>
      </c>
      <c r="D6494" s="0" t="n">
        <v>6273</v>
      </c>
    </row>
    <row r="6495" customFormat="false" ht="13.8" hidden="false" customHeight="false" outlineLevel="0" collapsed="false">
      <c r="B6495" s="633" t="n">
        <v>6494</v>
      </c>
      <c r="C6495" s="0" t="n">
        <v>6249</v>
      </c>
      <c r="D6495" s="0" t="n">
        <v>6274</v>
      </c>
    </row>
    <row r="6496" customFormat="false" ht="13.8" hidden="false" customHeight="false" outlineLevel="0" collapsed="false">
      <c r="B6496" s="633" t="n">
        <v>6495</v>
      </c>
      <c r="C6496" s="0" t="n">
        <v>6250</v>
      </c>
      <c r="D6496" s="0" t="n">
        <v>6275</v>
      </c>
    </row>
    <row r="6497" customFormat="false" ht="13.8" hidden="false" customHeight="false" outlineLevel="0" collapsed="false">
      <c r="B6497" s="633" t="n">
        <v>6496</v>
      </c>
      <c r="C6497" s="0" t="n">
        <v>6251</v>
      </c>
      <c r="D6497" s="0" t="n">
        <v>6276</v>
      </c>
    </row>
    <row r="6498" customFormat="false" ht="13.8" hidden="false" customHeight="false" outlineLevel="0" collapsed="false">
      <c r="B6498" s="633" t="n">
        <v>6497</v>
      </c>
      <c r="C6498" s="0" t="n">
        <v>6252</v>
      </c>
      <c r="D6498" s="0" t="n">
        <v>6277</v>
      </c>
    </row>
    <row r="6499" customFormat="false" ht="13.8" hidden="false" customHeight="false" outlineLevel="0" collapsed="false">
      <c r="B6499" s="633" t="n">
        <v>6498</v>
      </c>
      <c r="C6499" s="0" t="n">
        <v>6253</v>
      </c>
      <c r="D6499" s="0" t="n">
        <v>6278</v>
      </c>
    </row>
    <row r="6500" customFormat="false" ht="13.8" hidden="false" customHeight="false" outlineLevel="0" collapsed="false">
      <c r="B6500" s="633" t="n">
        <v>6499</v>
      </c>
      <c r="C6500" s="0" t="n">
        <v>6254</v>
      </c>
      <c r="D6500" s="0" t="n">
        <v>6279</v>
      </c>
    </row>
    <row r="6501" customFormat="false" ht="13.8" hidden="false" customHeight="false" outlineLevel="0" collapsed="false">
      <c r="B6501" s="633" t="n">
        <v>6500</v>
      </c>
      <c r="C6501" s="0" t="n">
        <v>6255</v>
      </c>
      <c r="D6501" s="0" t="n">
        <v>6280</v>
      </c>
    </row>
    <row r="6502" customFormat="false" ht="13.8" hidden="false" customHeight="false" outlineLevel="0" collapsed="false">
      <c r="B6502" s="633" t="n">
        <v>6501</v>
      </c>
      <c r="C6502" s="0" t="n">
        <v>6256</v>
      </c>
      <c r="D6502" s="0" t="n">
        <v>6281</v>
      </c>
    </row>
    <row r="6503" customFormat="false" ht="13.8" hidden="false" customHeight="false" outlineLevel="0" collapsed="false">
      <c r="B6503" s="633" t="n">
        <v>6502</v>
      </c>
      <c r="C6503" s="0" t="n">
        <v>6257</v>
      </c>
      <c r="D6503" s="0" t="n">
        <v>6282</v>
      </c>
    </row>
    <row r="6504" customFormat="false" ht="13.8" hidden="false" customHeight="false" outlineLevel="0" collapsed="false">
      <c r="B6504" s="633" t="n">
        <v>6503</v>
      </c>
      <c r="C6504" s="0" t="n">
        <v>6258</v>
      </c>
      <c r="D6504" s="0" t="n">
        <v>6283</v>
      </c>
    </row>
    <row r="6505" customFormat="false" ht="13.8" hidden="false" customHeight="false" outlineLevel="0" collapsed="false">
      <c r="B6505" s="633" t="n">
        <v>6504</v>
      </c>
      <c r="C6505" s="0" t="n">
        <v>6259</v>
      </c>
      <c r="D6505" s="0" t="n">
        <v>6284</v>
      </c>
    </row>
    <row r="6506" customFormat="false" ht="13.8" hidden="false" customHeight="false" outlineLevel="0" collapsed="false">
      <c r="B6506" s="633" t="n">
        <v>6505</v>
      </c>
      <c r="C6506" s="0" t="n">
        <v>6260</v>
      </c>
      <c r="D6506" s="0" t="n">
        <v>6285</v>
      </c>
    </row>
    <row r="6507" customFormat="false" ht="13.8" hidden="false" customHeight="false" outlineLevel="0" collapsed="false">
      <c r="B6507" s="633" t="n">
        <v>6506</v>
      </c>
      <c r="C6507" s="0" t="n">
        <v>6261</v>
      </c>
      <c r="D6507" s="0" t="n">
        <v>6286</v>
      </c>
    </row>
    <row r="6508" customFormat="false" ht="13.8" hidden="false" customHeight="false" outlineLevel="0" collapsed="false">
      <c r="B6508" s="633" t="n">
        <v>6507</v>
      </c>
      <c r="C6508" s="0" t="n">
        <v>6262</v>
      </c>
      <c r="D6508" s="0" t="n">
        <v>6287</v>
      </c>
    </row>
    <row r="6509" customFormat="false" ht="13.8" hidden="false" customHeight="false" outlineLevel="0" collapsed="false">
      <c r="B6509" s="633" t="n">
        <v>6508</v>
      </c>
      <c r="C6509" s="0" t="n">
        <v>6263</v>
      </c>
      <c r="D6509" s="0" t="n">
        <v>6288</v>
      </c>
    </row>
    <row r="6510" customFormat="false" ht="13.8" hidden="false" customHeight="false" outlineLevel="0" collapsed="false">
      <c r="B6510" s="633" t="n">
        <v>6509</v>
      </c>
      <c r="C6510" s="0" t="n">
        <v>6264</v>
      </c>
      <c r="D6510" s="0" t="n">
        <v>6289</v>
      </c>
    </row>
    <row r="6511" customFormat="false" ht="13.8" hidden="false" customHeight="false" outlineLevel="0" collapsed="false">
      <c r="B6511" s="633" t="n">
        <v>6510</v>
      </c>
      <c r="C6511" s="0" t="n">
        <v>6265</v>
      </c>
      <c r="D6511" s="0" t="n">
        <v>6290</v>
      </c>
    </row>
    <row r="6512" customFormat="false" ht="13.8" hidden="false" customHeight="false" outlineLevel="0" collapsed="false">
      <c r="B6512" s="633" t="n">
        <v>6511</v>
      </c>
      <c r="C6512" s="0" t="n">
        <v>6266</v>
      </c>
      <c r="D6512" s="0" t="n">
        <v>6291</v>
      </c>
    </row>
    <row r="6513" customFormat="false" ht="13.8" hidden="false" customHeight="false" outlineLevel="0" collapsed="false">
      <c r="B6513" s="633" t="n">
        <v>6512</v>
      </c>
      <c r="C6513" s="0" t="n">
        <v>6267</v>
      </c>
      <c r="D6513" s="0" t="n">
        <v>6292</v>
      </c>
    </row>
    <row r="6514" customFormat="false" ht="13.8" hidden="false" customHeight="false" outlineLevel="0" collapsed="false">
      <c r="B6514" s="633" t="n">
        <v>6513</v>
      </c>
      <c r="C6514" s="0" t="n">
        <v>6268</v>
      </c>
      <c r="D6514" s="0" t="n">
        <v>6293</v>
      </c>
    </row>
    <row r="6515" customFormat="false" ht="13.8" hidden="false" customHeight="false" outlineLevel="0" collapsed="false">
      <c r="B6515" s="633" t="n">
        <v>6514</v>
      </c>
      <c r="C6515" s="0" t="n">
        <v>6269</v>
      </c>
      <c r="D6515" s="0" t="n">
        <v>6294</v>
      </c>
    </row>
    <row r="6516" customFormat="false" ht="13.8" hidden="false" customHeight="false" outlineLevel="0" collapsed="false">
      <c r="B6516" s="633" t="n">
        <v>6515</v>
      </c>
      <c r="C6516" s="0" t="n">
        <v>6270</v>
      </c>
      <c r="D6516" s="0" t="n">
        <v>6295</v>
      </c>
    </row>
    <row r="6517" customFormat="false" ht="13.8" hidden="false" customHeight="false" outlineLevel="0" collapsed="false">
      <c r="B6517" s="633" t="n">
        <v>6516</v>
      </c>
      <c r="C6517" s="0" t="n">
        <v>6271</v>
      </c>
      <c r="D6517" s="0" t="n">
        <v>6296</v>
      </c>
    </row>
    <row r="6518" customFormat="false" ht="13.8" hidden="false" customHeight="false" outlineLevel="0" collapsed="false">
      <c r="B6518" s="633" t="n">
        <v>6517</v>
      </c>
      <c r="C6518" s="0" t="n">
        <v>6272</v>
      </c>
      <c r="D6518" s="0" t="n">
        <v>6297</v>
      </c>
    </row>
    <row r="6519" customFormat="false" ht="13.8" hidden="false" customHeight="false" outlineLevel="0" collapsed="false">
      <c r="B6519" s="633" t="n">
        <v>6518</v>
      </c>
      <c r="C6519" s="0" t="n">
        <v>6273</v>
      </c>
      <c r="D6519" s="0" t="n">
        <v>6298</v>
      </c>
    </row>
    <row r="6520" customFormat="false" ht="13.8" hidden="false" customHeight="false" outlineLevel="0" collapsed="false">
      <c r="B6520" s="633" t="n">
        <v>6519</v>
      </c>
      <c r="C6520" s="0" t="n">
        <v>6274</v>
      </c>
      <c r="D6520" s="0" t="n">
        <v>6299</v>
      </c>
    </row>
    <row r="6521" customFormat="false" ht="13.8" hidden="false" customHeight="false" outlineLevel="0" collapsed="false">
      <c r="B6521" s="633" t="n">
        <v>6520</v>
      </c>
      <c r="C6521" s="0" t="n">
        <v>6275</v>
      </c>
      <c r="D6521" s="0" t="n">
        <v>6300</v>
      </c>
    </row>
    <row r="6522" customFormat="false" ht="13.8" hidden="false" customHeight="false" outlineLevel="0" collapsed="false">
      <c r="B6522" s="633" t="n">
        <v>6521</v>
      </c>
      <c r="C6522" s="0" t="n">
        <v>6276</v>
      </c>
      <c r="D6522" s="0" t="n">
        <v>6301</v>
      </c>
    </row>
    <row r="6523" customFormat="false" ht="13.8" hidden="false" customHeight="false" outlineLevel="0" collapsed="false">
      <c r="B6523" s="633" t="n">
        <v>6522</v>
      </c>
      <c r="C6523" s="0" t="n">
        <v>6277</v>
      </c>
      <c r="D6523" s="0" t="n">
        <v>6302</v>
      </c>
    </row>
    <row r="6524" customFormat="false" ht="13.8" hidden="false" customHeight="false" outlineLevel="0" collapsed="false">
      <c r="B6524" s="633" t="n">
        <v>6523</v>
      </c>
      <c r="C6524" s="0" t="n">
        <v>6278</v>
      </c>
      <c r="D6524" s="0" t="n">
        <v>6303</v>
      </c>
    </row>
    <row r="6525" customFormat="false" ht="13.8" hidden="false" customHeight="false" outlineLevel="0" collapsed="false">
      <c r="B6525" s="633" t="n">
        <v>6524</v>
      </c>
      <c r="C6525" s="0" t="n">
        <v>6279</v>
      </c>
      <c r="D6525" s="0" t="n">
        <v>6304</v>
      </c>
    </row>
    <row r="6526" customFormat="false" ht="13.8" hidden="false" customHeight="false" outlineLevel="0" collapsed="false">
      <c r="B6526" s="633" t="n">
        <v>6525</v>
      </c>
      <c r="C6526" s="0" t="n">
        <v>6280</v>
      </c>
      <c r="D6526" s="0" t="n">
        <v>6305</v>
      </c>
    </row>
    <row r="6527" customFormat="false" ht="13.8" hidden="false" customHeight="false" outlineLevel="0" collapsed="false">
      <c r="B6527" s="633" t="n">
        <v>6526</v>
      </c>
      <c r="C6527" s="0" t="n">
        <v>6281</v>
      </c>
      <c r="D6527" s="0" t="n">
        <v>6306</v>
      </c>
    </row>
    <row r="6528" customFormat="false" ht="13.8" hidden="false" customHeight="false" outlineLevel="0" collapsed="false">
      <c r="B6528" s="633" t="n">
        <v>6527</v>
      </c>
      <c r="C6528" s="0" t="n">
        <v>6282</v>
      </c>
      <c r="D6528" s="0" t="n">
        <v>6307</v>
      </c>
    </row>
    <row r="6529" customFormat="false" ht="13.8" hidden="false" customHeight="false" outlineLevel="0" collapsed="false">
      <c r="B6529" s="633" t="n">
        <v>6528</v>
      </c>
      <c r="C6529" s="0" t="n">
        <v>6283</v>
      </c>
      <c r="D6529" s="0" t="n">
        <v>6308</v>
      </c>
    </row>
    <row r="6530" customFormat="false" ht="13.8" hidden="false" customHeight="false" outlineLevel="0" collapsed="false">
      <c r="B6530" s="633" t="n">
        <v>6529</v>
      </c>
      <c r="C6530" s="0" t="n">
        <v>6284</v>
      </c>
      <c r="D6530" s="0" t="n">
        <v>6309</v>
      </c>
    </row>
    <row r="6531" customFormat="false" ht="13.8" hidden="false" customHeight="false" outlineLevel="0" collapsed="false">
      <c r="B6531" s="633" t="n">
        <v>6530</v>
      </c>
      <c r="C6531" s="0" t="n">
        <v>6285</v>
      </c>
      <c r="D6531" s="0" t="n">
        <v>6310</v>
      </c>
    </row>
    <row r="6532" customFormat="false" ht="13.8" hidden="false" customHeight="false" outlineLevel="0" collapsed="false">
      <c r="B6532" s="633" t="n">
        <v>6531</v>
      </c>
      <c r="C6532" s="0" t="n">
        <v>6286</v>
      </c>
      <c r="D6532" s="0" t="n">
        <v>6311</v>
      </c>
    </row>
    <row r="6533" customFormat="false" ht="13.8" hidden="false" customHeight="false" outlineLevel="0" collapsed="false">
      <c r="B6533" s="633" t="n">
        <v>6532</v>
      </c>
      <c r="C6533" s="0" t="n">
        <v>6287</v>
      </c>
      <c r="D6533" s="0" t="n">
        <v>6312</v>
      </c>
    </row>
    <row r="6534" customFormat="false" ht="13.8" hidden="false" customHeight="false" outlineLevel="0" collapsed="false">
      <c r="B6534" s="633" t="n">
        <v>6533</v>
      </c>
      <c r="C6534" s="0" t="n">
        <v>6288</v>
      </c>
      <c r="D6534" s="0" t="n">
        <v>6313</v>
      </c>
    </row>
    <row r="6535" customFormat="false" ht="13.8" hidden="false" customHeight="false" outlineLevel="0" collapsed="false">
      <c r="B6535" s="633" t="n">
        <v>6534</v>
      </c>
      <c r="C6535" s="0" t="n">
        <v>6289</v>
      </c>
      <c r="D6535" s="0" t="n">
        <v>6314</v>
      </c>
    </row>
    <row r="6536" customFormat="false" ht="13.8" hidden="false" customHeight="false" outlineLevel="0" collapsed="false">
      <c r="B6536" s="633" t="n">
        <v>6535</v>
      </c>
      <c r="C6536" s="0" t="n">
        <v>6290</v>
      </c>
      <c r="D6536" s="0" t="n">
        <v>6315</v>
      </c>
    </row>
    <row r="6537" customFormat="false" ht="13.8" hidden="false" customHeight="false" outlineLevel="0" collapsed="false">
      <c r="B6537" s="633" t="n">
        <v>6536</v>
      </c>
      <c r="C6537" s="0" t="n">
        <v>6291</v>
      </c>
      <c r="D6537" s="0" t="n">
        <v>6316</v>
      </c>
    </row>
    <row r="6538" customFormat="false" ht="13.8" hidden="false" customHeight="false" outlineLevel="0" collapsed="false">
      <c r="B6538" s="633" t="n">
        <v>6537</v>
      </c>
      <c r="C6538" s="0" t="n">
        <v>6292</v>
      </c>
      <c r="D6538" s="0" t="n">
        <v>6317</v>
      </c>
    </row>
    <row r="6539" customFormat="false" ht="13.8" hidden="false" customHeight="false" outlineLevel="0" collapsed="false">
      <c r="B6539" s="633" t="n">
        <v>6538</v>
      </c>
      <c r="C6539" s="0" t="n">
        <v>6293</v>
      </c>
      <c r="D6539" s="0" t="n">
        <v>6318</v>
      </c>
    </row>
    <row r="6540" customFormat="false" ht="13.8" hidden="false" customHeight="false" outlineLevel="0" collapsed="false">
      <c r="B6540" s="633" t="n">
        <v>6539</v>
      </c>
      <c r="C6540" s="0" t="n">
        <v>6294</v>
      </c>
      <c r="D6540" s="0" t="n">
        <v>6319</v>
      </c>
    </row>
    <row r="6541" customFormat="false" ht="13.8" hidden="false" customHeight="false" outlineLevel="0" collapsed="false">
      <c r="B6541" s="633" t="n">
        <v>6540</v>
      </c>
      <c r="C6541" s="0" t="n">
        <v>6295</v>
      </c>
      <c r="D6541" s="0" t="n">
        <v>6320</v>
      </c>
    </row>
    <row r="6542" customFormat="false" ht="13.8" hidden="false" customHeight="false" outlineLevel="0" collapsed="false">
      <c r="B6542" s="633" t="n">
        <v>6541</v>
      </c>
      <c r="C6542" s="0" t="n">
        <v>6296</v>
      </c>
      <c r="D6542" s="0" t="n">
        <v>6321</v>
      </c>
    </row>
    <row r="6543" customFormat="false" ht="13.8" hidden="false" customHeight="false" outlineLevel="0" collapsed="false">
      <c r="B6543" s="633" t="n">
        <v>6542</v>
      </c>
      <c r="C6543" s="0" t="n">
        <v>6297</v>
      </c>
      <c r="D6543" s="0" t="n">
        <v>6322</v>
      </c>
    </row>
    <row r="6544" customFormat="false" ht="13.8" hidden="false" customHeight="false" outlineLevel="0" collapsed="false">
      <c r="B6544" s="633" t="n">
        <v>6543</v>
      </c>
      <c r="C6544" s="0" t="n">
        <v>6298</v>
      </c>
      <c r="D6544" s="0" t="n">
        <v>6323</v>
      </c>
    </row>
    <row r="6545" customFormat="false" ht="13.8" hidden="false" customHeight="false" outlineLevel="0" collapsed="false">
      <c r="B6545" s="633" t="n">
        <v>6544</v>
      </c>
      <c r="C6545" s="0" t="n">
        <v>6299</v>
      </c>
      <c r="D6545" s="0" t="n">
        <v>6324</v>
      </c>
    </row>
    <row r="6546" customFormat="false" ht="13.8" hidden="false" customHeight="false" outlineLevel="0" collapsed="false">
      <c r="B6546" s="633" t="n">
        <v>6545</v>
      </c>
      <c r="C6546" s="0" t="n">
        <v>6300</v>
      </c>
      <c r="D6546" s="0" t="n">
        <v>6325</v>
      </c>
    </row>
    <row r="6547" customFormat="false" ht="13.8" hidden="false" customHeight="false" outlineLevel="0" collapsed="false">
      <c r="B6547" s="633" t="n">
        <v>6546</v>
      </c>
      <c r="C6547" s="0" t="n">
        <v>6301</v>
      </c>
      <c r="D6547" s="0" t="n">
        <v>6326</v>
      </c>
    </row>
    <row r="6548" customFormat="false" ht="13.8" hidden="false" customHeight="false" outlineLevel="0" collapsed="false">
      <c r="B6548" s="633" t="n">
        <v>6547</v>
      </c>
      <c r="C6548" s="0" t="n">
        <v>6302</v>
      </c>
      <c r="D6548" s="0" t="n">
        <v>6327</v>
      </c>
    </row>
    <row r="6549" customFormat="false" ht="13.8" hidden="false" customHeight="false" outlineLevel="0" collapsed="false">
      <c r="B6549" s="633" t="n">
        <v>6548</v>
      </c>
      <c r="C6549" s="0" t="n">
        <v>6303</v>
      </c>
      <c r="D6549" s="0" t="n">
        <v>6328</v>
      </c>
    </row>
    <row r="6550" customFormat="false" ht="13.8" hidden="false" customHeight="false" outlineLevel="0" collapsed="false">
      <c r="B6550" s="633" t="n">
        <v>6549</v>
      </c>
      <c r="C6550" s="0" t="n">
        <v>6304</v>
      </c>
      <c r="D6550" s="0" t="n">
        <v>6329</v>
      </c>
    </row>
    <row r="6551" customFormat="false" ht="13.8" hidden="false" customHeight="false" outlineLevel="0" collapsed="false">
      <c r="B6551" s="633" t="n">
        <v>6550</v>
      </c>
      <c r="C6551" s="0" t="n">
        <v>6305</v>
      </c>
      <c r="D6551" s="0" t="n">
        <v>6330</v>
      </c>
    </row>
    <row r="6552" customFormat="false" ht="13.8" hidden="false" customHeight="false" outlineLevel="0" collapsed="false">
      <c r="B6552" s="633" t="n">
        <v>6551</v>
      </c>
      <c r="C6552" s="0" t="n">
        <v>6306</v>
      </c>
      <c r="D6552" s="0" t="n">
        <v>6331</v>
      </c>
    </row>
    <row r="6553" customFormat="false" ht="13.8" hidden="false" customHeight="false" outlineLevel="0" collapsed="false">
      <c r="B6553" s="633" t="n">
        <v>6552</v>
      </c>
      <c r="C6553" s="0" t="n">
        <v>6307</v>
      </c>
      <c r="D6553" s="0" t="n">
        <v>6332</v>
      </c>
    </row>
    <row r="6554" customFormat="false" ht="13.8" hidden="false" customHeight="false" outlineLevel="0" collapsed="false">
      <c r="B6554" s="633" t="n">
        <v>6553</v>
      </c>
      <c r="C6554" s="0" t="n">
        <v>6308</v>
      </c>
      <c r="D6554" s="0" t="n">
        <v>6333</v>
      </c>
    </row>
    <row r="6555" customFormat="false" ht="13.8" hidden="false" customHeight="false" outlineLevel="0" collapsed="false">
      <c r="B6555" s="633" t="n">
        <v>6554</v>
      </c>
      <c r="C6555" s="0" t="n">
        <v>6309</v>
      </c>
      <c r="D6555" s="0" t="n">
        <v>6334</v>
      </c>
    </row>
    <row r="6556" customFormat="false" ht="13.8" hidden="false" customHeight="false" outlineLevel="0" collapsed="false">
      <c r="B6556" s="633" t="n">
        <v>6555</v>
      </c>
      <c r="C6556" s="0" t="n">
        <v>6310</v>
      </c>
      <c r="D6556" s="0" t="n">
        <v>6335</v>
      </c>
    </row>
    <row r="6557" customFormat="false" ht="13.8" hidden="false" customHeight="false" outlineLevel="0" collapsed="false">
      <c r="B6557" s="633" t="n">
        <v>6556</v>
      </c>
      <c r="C6557" s="0" t="n">
        <v>6311</v>
      </c>
      <c r="D6557" s="0" t="n">
        <v>6336</v>
      </c>
    </row>
    <row r="6558" customFormat="false" ht="13.8" hidden="false" customHeight="false" outlineLevel="0" collapsed="false">
      <c r="B6558" s="633" t="n">
        <v>6557</v>
      </c>
      <c r="C6558" s="0" t="n">
        <v>6312</v>
      </c>
      <c r="D6558" s="0" t="n">
        <v>6337</v>
      </c>
    </row>
    <row r="6559" customFormat="false" ht="13.8" hidden="false" customHeight="false" outlineLevel="0" collapsed="false">
      <c r="B6559" s="633" t="n">
        <v>6558</v>
      </c>
      <c r="C6559" s="0" t="n">
        <v>6313</v>
      </c>
      <c r="D6559" s="0" t="n">
        <v>6338</v>
      </c>
    </row>
    <row r="6560" customFormat="false" ht="13.8" hidden="false" customHeight="false" outlineLevel="0" collapsed="false">
      <c r="B6560" s="633" t="n">
        <v>6559</v>
      </c>
      <c r="C6560" s="0" t="n">
        <v>6314</v>
      </c>
      <c r="D6560" s="0" t="n">
        <v>6339</v>
      </c>
    </row>
    <row r="6561" customFormat="false" ht="13.8" hidden="false" customHeight="false" outlineLevel="0" collapsed="false">
      <c r="B6561" s="633" t="n">
        <v>6560</v>
      </c>
      <c r="C6561" s="0" t="n">
        <v>6315</v>
      </c>
      <c r="D6561" s="0" t="n">
        <v>6340</v>
      </c>
    </row>
    <row r="6562" customFormat="false" ht="13.8" hidden="false" customHeight="false" outlineLevel="0" collapsed="false">
      <c r="B6562" s="633" t="n">
        <v>6561</v>
      </c>
      <c r="C6562" s="0" t="n">
        <v>6316</v>
      </c>
      <c r="D6562" s="0" t="n">
        <v>6341</v>
      </c>
    </row>
    <row r="6563" customFormat="false" ht="13.8" hidden="false" customHeight="false" outlineLevel="0" collapsed="false">
      <c r="B6563" s="633" t="n">
        <v>6562</v>
      </c>
      <c r="C6563" s="0" t="n">
        <v>6317</v>
      </c>
      <c r="D6563" s="0" t="n">
        <v>6342</v>
      </c>
    </row>
    <row r="6564" customFormat="false" ht="13.8" hidden="false" customHeight="false" outlineLevel="0" collapsed="false">
      <c r="B6564" s="633" t="n">
        <v>6563</v>
      </c>
      <c r="C6564" s="0" t="n">
        <v>6318</v>
      </c>
      <c r="D6564" s="0" t="n">
        <v>6343</v>
      </c>
    </row>
    <row r="6565" customFormat="false" ht="13.8" hidden="false" customHeight="false" outlineLevel="0" collapsed="false">
      <c r="B6565" s="633" t="n">
        <v>6564</v>
      </c>
      <c r="C6565" s="0" t="n">
        <v>6319</v>
      </c>
      <c r="D6565" s="0" t="n">
        <v>6344</v>
      </c>
    </row>
    <row r="6566" customFormat="false" ht="13.8" hidden="false" customHeight="false" outlineLevel="0" collapsed="false">
      <c r="B6566" s="633" t="n">
        <v>6565</v>
      </c>
      <c r="C6566" s="0" t="n">
        <v>6320</v>
      </c>
      <c r="D6566" s="0" t="n">
        <v>6345</v>
      </c>
    </row>
    <row r="6567" customFormat="false" ht="13.8" hidden="false" customHeight="false" outlineLevel="0" collapsed="false">
      <c r="B6567" s="633" t="n">
        <v>6566</v>
      </c>
      <c r="C6567" s="0" t="n">
        <v>6321</v>
      </c>
      <c r="D6567" s="0" t="n">
        <v>6346</v>
      </c>
    </row>
    <row r="6568" customFormat="false" ht="13.8" hidden="false" customHeight="false" outlineLevel="0" collapsed="false">
      <c r="B6568" s="633" t="n">
        <v>6567</v>
      </c>
      <c r="C6568" s="0" t="n">
        <v>6322</v>
      </c>
      <c r="D6568" s="0" t="n">
        <v>6347</v>
      </c>
    </row>
    <row r="6569" customFormat="false" ht="13.8" hidden="false" customHeight="false" outlineLevel="0" collapsed="false">
      <c r="B6569" s="633" t="n">
        <v>6568</v>
      </c>
      <c r="C6569" s="0" t="n">
        <v>6323</v>
      </c>
      <c r="D6569" s="0" t="n">
        <v>6348</v>
      </c>
    </row>
    <row r="6570" customFormat="false" ht="13.8" hidden="false" customHeight="false" outlineLevel="0" collapsed="false">
      <c r="B6570" s="633" t="n">
        <v>6569</v>
      </c>
      <c r="C6570" s="0" t="n">
        <v>6324</v>
      </c>
      <c r="D6570" s="0" t="n">
        <v>6349</v>
      </c>
    </row>
    <row r="6571" customFormat="false" ht="13.8" hidden="false" customHeight="false" outlineLevel="0" collapsed="false">
      <c r="B6571" s="633" t="n">
        <v>6570</v>
      </c>
      <c r="C6571" s="0" t="n">
        <v>6325</v>
      </c>
      <c r="D6571" s="0" t="n">
        <v>6350</v>
      </c>
    </row>
    <row r="6572" customFormat="false" ht="13.8" hidden="false" customHeight="false" outlineLevel="0" collapsed="false">
      <c r="B6572" s="633" t="n">
        <v>6571</v>
      </c>
      <c r="C6572" s="0" t="n">
        <v>6326</v>
      </c>
      <c r="D6572" s="0" t="n">
        <v>6351</v>
      </c>
    </row>
    <row r="6573" customFormat="false" ht="13.8" hidden="false" customHeight="false" outlineLevel="0" collapsed="false">
      <c r="B6573" s="633" t="n">
        <v>6572</v>
      </c>
      <c r="C6573" s="0" t="n">
        <v>6327</v>
      </c>
      <c r="D6573" s="0" t="n">
        <v>6352</v>
      </c>
    </row>
    <row r="6574" customFormat="false" ht="13.8" hidden="false" customHeight="false" outlineLevel="0" collapsed="false">
      <c r="B6574" s="633" t="n">
        <v>6573</v>
      </c>
      <c r="C6574" s="0" t="n">
        <v>6328</v>
      </c>
      <c r="D6574" s="0" t="n">
        <v>6353</v>
      </c>
    </row>
    <row r="6575" customFormat="false" ht="13.8" hidden="false" customHeight="false" outlineLevel="0" collapsed="false">
      <c r="B6575" s="633" t="n">
        <v>6574</v>
      </c>
      <c r="C6575" s="0" t="n">
        <v>6329</v>
      </c>
      <c r="D6575" s="0" t="n">
        <v>6354</v>
      </c>
    </row>
    <row r="6576" customFormat="false" ht="13.8" hidden="false" customHeight="false" outlineLevel="0" collapsed="false">
      <c r="B6576" s="633" t="n">
        <v>6575</v>
      </c>
      <c r="C6576" s="0" t="n">
        <v>6330</v>
      </c>
      <c r="D6576" s="0" t="n">
        <v>6355</v>
      </c>
    </row>
    <row r="6577" customFormat="false" ht="13.8" hidden="false" customHeight="false" outlineLevel="0" collapsed="false">
      <c r="B6577" s="633" t="n">
        <v>6576</v>
      </c>
      <c r="C6577" s="0" t="n">
        <v>6331</v>
      </c>
      <c r="D6577" s="0" t="n">
        <v>6356</v>
      </c>
    </row>
    <row r="6578" customFormat="false" ht="13.8" hidden="false" customHeight="false" outlineLevel="0" collapsed="false">
      <c r="B6578" s="633" t="n">
        <v>6577</v>
      </c>
      <c r="C6578" s="0" t="n">
        <v>6332</v>
      </c>
      <c r="D6578" s="0" t="n">
        <v>6357</v>
      </c>
    </row>
    <row r="6579" customFormat="false" ht="13.8" hidden="false" customHeight="false" outlineLevel="0" collapsed="false">
      <c r="B6579" s="633" t="n">
        <v>6578</v>
      </c>
      <c r="C6579" s="0" t="n">
        <v>6333</v>
      </c>
      <c r="D6579" s="0" t="n">
        <v>6358</v>
      </c>
    </row>
    <row r="6580" customFormat="false" ht="13.8" hidden="false" customHeight="false" outlineLevel="0" collapsed="false">
      <c r="B6580" s="633" t="n">
        <v>6579</v>
      </c>
      <c r="C6580" s="0" t="n">
        <v>6334</v>
      </c>
      <c r="D6580" s="0" t="n">
        <v>6359</v>
      </c>
    </row>
    <row r="6581" customFormat="false" ht="13.8" hidden="false" customHeight="false" outlineLevel="0" collapsed="false">
      <c r="B6581" s="633" t="n">
        <v>6580</v>
      </c>
      <c r="C6581" s="0" t="n">
        <v>6335</v>
      </c>
      <c r="D6581" s="0" t="n">
        <v>6360</v>
      </c>
    </row>
    <row r="6582" customFormat="false" ht="13.8" hidden="false" customHeight="false" outlineLevel="0" collapsed="false">
      <c r="B6582" s="633" t="n">
        <v>6581</v>
      </c>
      <c r="C6582" s="0" t="n">
        <v>6336</v>
      </c>
      <c r="D6582" s="0" t="n">
        <v>6361</v>
      </c>
    </row>
    <row r="6583" customFormat="false" ht="13.8" hidden="false" customHeight="false" outlineLevel="0" collapsed="false">
      <c r="B6583" s="633" t="n">
        <v>6582</v>
      </c>
      <c r="C6583" s="0" t="n">
        <v>6337</v>
      </c>
      <c r="D6583" s="0" t="n">
        <v>6362</v>
      </c>
    </row>
    <row r="6584" customFormat="false" ht="13.8" hidden="false" customHeight="false" outlineLevel="0" collapsed="false">
      <c r="B6584" s="633" t="n">
        <v>6583</v>
      </c>
      <c r="C6584" s="0" t="n">
        <v>6338</v>
      </c>
      <c r="D6584" s="0" t="n">
        <v>6363</v>
      </c>
    </row>
    <row r="6585" customFormat="false" ht="13.8" hidden="false" customHeight="false" outlineLevel="0" collapsed="false">
      <c r="B6585" s="633" t="n">
        <v>6584</v>
      </c>
      <c r="C6585" s="0" t="n">
        <v>6339</v>
      </c>
      <c r="D6585" s="0" t="n">
        <v>6364</v>
      </c>
    </row>
    <row r="6586" customFormat="false" ht="13.8" hidden="false" customHeight="false" outlineLevel="0" collapsed="false">
      <c r="B6586" s="633" t="n">
        <v>6585</v>
      </c>
      <c r="C6586" s="0" t="n">
        <v>6340</v>
      </c>
      <c r="D6586" s="0" t="n">
        <v>6365</v>
      </c>
    </row>
    <row r="6587" customFormat="false" ht="13.8" hidden="false" customHeight="false" outlineLevel="0" collapsed="false">
      <c r="B6587" s="633" t="n">
        <v>6586</v>
      </c>
      <c r="C6587" s="0" t="n">
        <v>6341</v>
      </c>
      <c r="D6587" s="0" t="n">
        <v>6366</v>
      </c>
    </row>
    <row r="6588" customFormat="false" ht="13.8" hidden="false" customHeight="false" outlineLevel="0" collapsed="false">
      <c r="B6588" s="633" t="n">
        <v>6587</v>
      </c>
      <c r="C6588" s="0" t="n">
        <v>6342</v>
      </c>
      <c r="D6588" s="0" t="n">
        <v>6367</v>
      </c>
    </row>
    <row r="6589" customFormat="false" ht="13.8" hidden="false" customHeight="false" outlineLevel="0" collapsed="false">
      <c r="B6589" s="633" t="n">
        <v>6588</v>
      </c>
      <c r="C6589" s="0" t="n">
        <v>6343</v>
      </c>
      <c r="D6589" s="0" t="n">
        <v>6368</v>
      </c>
    </row>
    <row r="6590" customFormat="false" ht="13.8" hidden="false" customHeight="false" outlineLevel="0" collapsed="false">
      <c r="B6590" s="633" t="n">
        <v>6589</v>
      </c>
      <c r="C6590" s="0" t="n">
        <v>6344</v>
      </c>
      <c r="D6590" s="0" t="n">
        <v>6369</v>
      </c>
    </row>
    <row r="6591" customFormat="false" ht="13.8" hidden="false" customHeight="false" outlineLevel="0" collapsed="false">
      <c r="B6591" s="633" t="n">
        <v>6590</v>
      </c>
      <c r="C6591" s="0" t="n">
        <v>6345</v>
      </c>
      <c r="D6591" s="0" t="n">
        <v>6370</v>
      </c>
    </row>
    <row r="6592" customFormat="false" ht="13.8" hidden="false" customHeight="false" outlineLevel="0" collapsed="false">
      <c r="B6592" s="633" t="n">
        <v>6591</v>
      </c>
      <c r="C6592" s="0" t="n">
        <v>6346</v>
      </c>
      <c r="D6592" s="0" t="n">
        <v>6371</v>
      </c>
    </row>
    <row r="6593" customFormat="false" ht="13.8" hidden="false" customHeight="false" outlineLevel="0" collapsed="false">
      <c r="B6593" s="633" t="n">
        <v>6592</v>
      </c>
      <c r="C6593" s="0" t="n">
        <v>6347</v>
      </c>
      <c r="D6593" s="0" t="n">
        <v>6372</v>
      </c>
    </row>
    <row r="6594" customFormat="false" ht="13.8" hidden="false" customHeight="false" outlineLevel="0" collapsed="false">
      <c r="B6594" s="633" t="n">
        <v>6593</v>
      </c>
      <c r="C6594" s="0" t="n">
        <v>6348</v>
      </c>
      <c r="D6594" s="0" t="n">
        <v>6373</v>
      </c>
    </row>
    <row r="6595" customFormat="false" ht="13.8" hidden="false" customHeight="false" outlineLevel="0" collapsed="false">
      <c r="B6595" s="633" t="n">
        <v>6594</v>
      </c>
      <c r="C6595" s="0" t="n">
        <v>6349</v>
      </c>
      <c r="D6595" s="0" t="n">
        <v>6374</v>
      </c>
    </row>
    <row r="6596" customFormat="false" ht="13.8" hidden="false" customHeight="false" outlineLevel="0" collapsed="false">
      <c r="B6596" s="633" t="n">
        <v>6595</v>
      </c>
      <c r="C6596" s="0" t="n">
        <v>6350</v>
      </c>
      <c r="D6596" s="0" t="n">
        <v>6375</v>
      </c>
    </row>
    <row r="6597" customFormat="false" ht="13.8" hidden="false" customHeight="false" outlineLevel="0" collapsed="false">
      <c r="B6597" s="633" t="n">
        <v>6596</v>
      </c>
      <c r="C6597" s="0" t="n">
        <v>6351</v>
      </c>
      <c r="D6597" s="0" t="n">
        <v>6376</v>
      </c>
    </row>
    <row r="6598" customFormat="false" ht="13.8" hidden="false" customHeight="false" outlineLevel="0" collapsed="false">
      <c r="B6598" s="633" t="n">
        <v>6597</v>
      </c>
      <c r="C6598" s="0" t="n">
        <v>6352</v>
      </c>
      <c r="D6598" s="0" t="n">
        <v>6377</v>
      </c>
    </row>
    <row r="6599" customFormat="false" ht="13.8" hidden="false" customHeight="false" outlineLevel="0" collapsed="false">
      <c r="B6599" s="633" t="n">
        <v>6598</v>
      </c>
      <c r="C6599" s="0" t="n">
        <v>6353</v>
      </c>
      <c r="D6599" s="0" t="n">
        <v>6378</v>
      </c>
    </row>
    <row r="6600" customFormat="false" ht="13.8" hidden="false" customHeight="false" outlineLevel="0" collapsed="false">
      <c r="B6600" s="633" t="n">
        <v>6599</v>
      </c>
      <c r="C6600" s="0" t="n">
        <v>6354</v>
      </c>
      <c r="D6600" s="0" t="n">
        <v>6379</v>
      </c>
    </row>
    <row r="6601" customFormat="false" ht="13.8" hidden="false" customHeight="false" outlineLevel="0" collapsed="false">
      <c r="B6601" s="633" t="n">
        <v>6600</v>
      </c>
      <c r="C6601" s="0" t="n">
        <v>6355</v>
      </c>
      <c r="D6601" s="0" t="n">
        <v>6380</v>
      </c>
    </row>
    <row r="6602" customFormat="false" ht="13.8" hidden="false" customHeight="false" outlineLevel="0" collapsed="false">
      <c r="B6602" s="633" t="n">
        <v>6601</v>
      </c>
      <c r="C6602" s="0" t="n">
        <v>6356</v>
      </c>
      <c r="D6602" s="0" t="n">
        <v>6381</v>
      </c>
    </row>
    <row r="6603" customFormat="false" ht="13.8" hidden="false" customHeight="false" outlineLevel="0" collapsed="false">
      <c r="B6603" s="633" t="n">
        <v>6602</v>
      </c>
      <c r="C6603" s="0" t="n">
        <v>6357</v>
      </c>
      <c r="D6603" s="0" t="n">
        <v>6382</v>
      </c>
    </row>
    <row r="6604" customFormat="false" ht="13.8" hidden="false" customHeight="false" outlineLevel="0" collapsed="false">
      <c r="B6604" s="633" t="n">
        <v>6603</v>
      </c>
      <c r="C6604" s="0" t="n">
        <v>6358</v>
      </c>
      <c r="D6604" s="0" t="n">
        <v>6383</v>
      </c>
    </row>
    <row r="6605" customFormat="false" ht="13.8" hidden="false" customHeight="false" outlineLevel="0" collapsed="false">
      <c r="B6605" s="633" t="n">
        <v>6604</v>
      </c>
      <c r="C6605" s="0" t="n">
        <v>6359</v>
      </c>
      <c r="D6605" s="0" t="n">
        <v>6384</v>
      </c>
    </row>
    <row r="6606" customFormat="false" ht="13.8" hidden="false" customHeight="false" outlineLevel="0" collapsed="false">
      <c r="B6606" s="633" t="n">
        <v>6605</v>
      </c>
      <c r="C6606" s="0" t="n">
        <v>6360</v>
      </c>
      <c r="D6606" s="0" t="n">
        <v>6385</v>
      </c>
    </row>
    <row r="6607" customFormat="false" ht="13.8" hidden="false" customHeight="false" outlineLevel="0" collapsed="false">
      <c r="B6607" s="633" t="n">
        <v>6606</v>
      </c>
      <c r="C6607" s="0" t="n">
        <v>6361</v>
      </c>
      <c r="D6607" s="0" t="n">
        <v>6386</v>
      </c>
    </row>
    <row r="6608" customFormat="false" ht="13.8" hidden="false" customHeight="false" outlineLevel="0" collapsed="false">
      <c r="B6608" s="633" t="n">
        <v>6607</v>
      </c>
      <c r="C6608" s="0" t="n">
        <v>6362</v>
      </c>
      <c r="D6608" s="0" t="n">
        <v>6387</v>
      </c>
    </row>
    <row r="6609" customFormat="false" ht="13.8" hidden="false" customHeight="false" outlineLevel="0" collapsed="false">
      <c r="B6609" s="633" t="n">
        <v>6608</v>
      </c>
      <c r="C6609" s="0" t="n">
        <v>6363</v>
      </c>
      <c r="D6609" s="0" t="n">
        <v>6388</v>
      </c>
    </row>
    <row r="6610" customFormat="false" ht="13.8" hidden="false" customHeight="false" outlineLevel="0" collapsed="false">
      <c r="B6610" s="633" t="n">
        <v>6609</v>
      </c>
      <c r="C6610" s="0" t="n">
        <v>6364</v>
      </c>
      <c r="D6610" s="0" t="n">
        <v>6389</v>
      </c>
    </row>
    <row r="6611" customFormat="false" ht="13.8" hidden="false" customHeight="false" outlineLevel="0" collapsed="false">
      <c r="B6611" s="633" t="n">
        <v>6610</v>
      </c>
      <c r="C6611" s="0" t="n">
        <v>6365</v>
      </c>
      <c r="D6611" s="0" t="n">
        <v>6390</v>
      </c>
    </row>
    <row r="6612" customFormat="false" ht="13.8" hidden="false" customHeight="false" outlineLevel="0" collapsed="false">
      <c r="B6612" s="633" t="n">
        <v>6611</v>
      </c>
      <c r="C6612" s="0" t="n">
        <v>6366</v>
      </c>
      <c r="D6612" s="0" t="n">
        <v>6391</v>
      </c>
    </row>
    <row r="6613" customFormat="false" ht="13.8" hidden="false" customHeight="false" outlineLevel="0" collapsed="false">
      <c r="B6613" s="633" t="n">
        <v>6612</v>
      </c>
      <c r="C6613" s="0" t="n">
        <v>6367</v>
      </c>
      <c r="D6613" s="0" t="n">
        <v>6392</v>
      </c>
    </row>
    <row r="6614" customFormat="false" ht="13.8" hidden="false" customHeight="false" outlineLevel="0" collapsed="false">
      <c r="B6614" s="633" t="n">
        <v>6613</v>
      </c>
      <c r="C6614" s="0" t="n">
        <v>6368</v>
      </c>
      <c r="D6614" s="0" t="n">
        <v>6393</v>
      </c>
    </row>
    <row r="6615" customFormat="false" ht="13.8" hidden="false" customHeight="false" outlineLevel="0" collapsed="false">
      <c r="B6615" s="633" t="n">
        <v>6614</v>
      </c>
      <c r="C6615" s="0" t="n">
        <v>6369</v>
      </c>
      <c r="D6615" s="0" t="n">
        <v>6394</v>
      </c>
    </row>
    <row r="6616" customFormat="false" ht="13.8" hidden="false" customHeight="false" outlineLevel="0" collapsed="false">
      <c r="B6616" s="633" t="n">
        <v>6615</v>
      </c>
      <c r="C6616" s="0" t="n">
        <v>6370</v>
      </c>
      <c r="D6616" s="0" t="n">
        <v>6395</v>
      </c>
    </row>
    <row r="6617" customFormat="false" ht="13.8" hidden="false" customHeight="false" outlineLevel="0" collapsed="false">
      <c r="B6617" s="633" t="n">
        <v>6616</v>
      </c>
      <c r="C6617" s="0" t="n">
        <v>6371</v>
      </c>
      <c r="D6617" s="0" t="n">
        <v>6396</v>
      </c>
    </row>
    <row r="6618" customFormat="false" ht="13.8" hidden="false" customHeight="false" outlineLevel="0" collapsed="false">
      <c r="B6618" s="633" t="n">
        <v>6617</v>
      </c>
      <c r="C6618" s="0" t="n">
        <v>6372</v>
      </c>
      <c r="D6618" s="0" t="n">
        <v>6397</v>
      </c>
    </row>
    <row r="6619" customFormat="false" ht="13.8" hidden="false" customHeight="false" outlineLevel="0" collapsed="false">
      <c r="B6619" s="633" t="n">
        <v>6618</v>
      </c>
      <c r="C6619" s="0" t="n">
        <v>6373</v>
      </c>
      <c r="D6619" s="0" t="n">
        <v>6398</v>
      </c>
    </row>
    <row r="6620" customFormat="false" ht="13.8" hidden="false" customHeight="false" outlineLevel="0" collapsed="false">
      <c r="B6620" s="633" t="n">
        <v>6619</v>
      </c>
      <c r="C6620" s="0" t="n">
        <v>6374</v>
      </c>
      <c r="D6620" s="0" t="n">
        <v>6399</v>
      </c>
    </row>
    <row r="6621" customFormat="false" ht="13.8" hidden="false" customHeight="false" outlineLevel="0" collapsed="false">
      <c r="B6621" s="633" t="n">
        <v>6620</v>
      </c>
      <c r="C6621" s="0" t="n">
        <v>6375</v>
      </c>
      <c r="D6621" s="0" t="n">
        <v>6400</v>
      </c>
    </row>
    <row r="6622" customFormat="false" ht="13.8" hidden="false" customHeight="false" outlineLevel="0" collapsed="false">
      <c r="B6622" s="633" t="n">
        <v>6621</v>
      </c>
      <c r="C6622" s="0" t="n">
        <v>6376</v>
      </c>
      <c r="D6622" s="0" t="n">
        <v>6401</v>
      </c>
    </row>
    <row r="6623" customFormat="false" ht="13.8" hidden="false" customHeight="false" outlineLevel="0" collapsed="false">
      <c r="B6623" s="633" t="n">
        <v>6622</v>
      </c>
      <c r="C6623" s="0" t="n">
        <v>6377</v>
      </c>
      <c r="D6623" s="0" t="n">
        <v>6402</v>
      </c>
    </row>
    <row r="6624" customFormat="false" ht="13.8" hidden="false" customHeight="false" outlineLevel="0" collapsed="false">
      <c r="B6624" s="633" t="n">
        <v>6623</v>
      </c>
      <c r="C6624" s="0" t="n">
        <v>6378</v>
      </c>
      <c r="D6624" s="0" t="n">
        <v>6403</v>
      </c>
    </row>
    <row r="6625" customFormat="false" ht="13.8" hidden="false" customHeight="false" outlineLevel="0" collapsed="false">
      <c r="B6625" s="633" t="n">
        <v>6624</v>
      </c>
      <c r="C6625" s="0" t="n">
        <v>6379</v>
      </c>
      <c r="D6625" s="0" t="n">
        <v>6404</v>
      </c>
    </row>
    <row r="6626" customFormat="false" ht="13.8" hidden="false" customHeight="false" outlineLevel="0" collapsed="false">
      <c r="B6626" s="633" t="n">
        <v>6625</v>
      </c>
      <c r="C6626" s="0" t="n">
        <v>6380</v>
      </c>
      <c r="D6626" s="0" t="n">
        <v>6405</v>
      </c>
    </row>
    <row r="6627" customFormat="false" ht="13.8" hidden="false" customHeight="false" outlineLevel="0" collapsed="false">
      <c r="B6627" s="633" t="n">
        <v>6626</v>
      </c>
      <c r="C6627" s="0" t="n">
        <v>6381</v>
      </c>
      <c r="D6627" s="0" t="n">
        <v>6406</v>
      </c>
    </row>
    <row r="6628" customFormat="false" ht="13.8" hidden="false" customHeight="false" outlineLevel="0" collapsed="false">
      <c r="B6628" s="633" t="n">
        <v>6627</v>
      </c>
      <c r="C6628" s="0" t="n">
        <v>6382</v>
      </c>
      <c r="D6628" s="0" t="n">
        <v>6407</v>
      </c>
    </row>
    <row r="6629" customFormat="false" ht="13.8" hidden="false" customHeight="false" outlineLevel="0" collapsed="false">
      <c r="B6629" s="633" t="n">
        <v>6628</v>
      </c>
      <c r="C6629" s="0" t="n">
        <v>6383</v>
      </c>
      <c r="D6629" s="0" t="n">
        <v>6408</v>
      </c>
    </row>
    <row r="6630" customFormat="false" ht="13.8" hidden="false" customHeight="false" outlineLevel="0" collapsed="false">
      <c r="B6630" s="633" t="n">
        <v>6629</v>
      </c>
      <c r="C6630" s="0" t="n">
        <v>6384</v>
      </c>
      <c r="D6630" s="0" t="n">
        <v>6409</v>
      </c>
    </row>
    <row r="6631" customFormat="false" ht="13.8" hidden="false" customHeight="false" outlineLevel="0" collapsed="false">
      <c r="B6631" s="633" t="n">
        <v>6630</v>
      </c>
      <c r="C6631" s="0" t="n">
        <v>6385</v>
      </c>
      <c r="D6631" s="0" t="n">
        <v>6410</v>
      </c>
    </row>
    <row r="6632" customFormat="false" ht="13.8" hidden="false" customHeight="false" outlineLevel="0" collapsed="false">
      <c r="B6632" s="633" t="n">
        <v>6631</v>
      </c>
      <c r="C6632" s="0" t="n">
        <v>6386</v>
      </c>
      <c r="D6632" s="0" t="n">
        <v>6411</v>
      </c>
    </row>
    <row r="6633" customFormat="false" ht="13.8" hidden="false" customHeight="false" outlineLevel="0" collapsed="false">
      <c r="B6633" s="633" t="n">
        <v>6632</v>
      </c>
      <c r="C6633" s="0" t="n">
        <v>6387</v>
      </c>
      <c r="D6633" s="0" t="n">
        <v>6412</v>
      </c>
    </row>
    <row r="6634" customFormat="false" ht="13.8" hidden="false" customHeight="false" outlineLevel="0" collapsed="false">
      <c r="B6634" s="633" t="n">
        <v>6633</v>
      </c>
      <c r="C6634" s="0" t="n">
        <v>6388</v>
      </c>
      <c r="D6634" s="0" t="n">
        <v>6413</v>
      </c>
    </row>
    <row r="6635" customFormat="false" ht="13.8" hidden="false" customHeight="false" outlineLevel="0" collapsed="false">
      <c r="B6635" s="633" t="n">
        <v>6634</v>
      </c>
      <c r="C6635" s="0" t="n">
        <v>6389</v>
      </c>
      <c r="D6635" s="0" t="n">
        <v>6414</v>
      </c>
    </row>
    <row r="6636" customFormat="false" ht="13.8" hidden="false" customHeight="false" outlineLevel="0" collapsed="false">
      <c r="B6636" s="633" t="n">
        <v>6635</v>
      </c>
      <c r="C6636" s="0" t="n">
        <v>6390</v>
      </c>
      <c r="D6636" s="0" t="n">
        <v>6415</v>
      </c>
    </row>
    <row r="6637" customFormat="false" ht="13.8" hidden="false" customHeight="false" outlineLevel="0" collapsed="false">
      <c r="B6637" s="633" t="n">
        <v>6636</v>
      </c>
      <c r="C6637" s="0" t="n">
        <v>6391</v>
      </c>
      <c r="D6637" s="0" t="n">
        <v>6416</v>
      </c>
    </row>
    <row r="6638" customFormat="false" ht="13.8" hidden="false" customHeight="false" outlineLevel="0" collapsed="false">
      <c r="B6638" s="633" t="n">
        <v>6637</v>
      </c>
      <c r="C6638" s="0" t="n">
        <v>6392</v>
      </c>
      <c r="D6638" s="0" t="n">
        <v>6417</v>
      </c>
    </row>
    <row r="6639" customFormat="false" ht="13.8" hidden="false" customHeight="false" outlineLevel="0" collapsed="false">
      <c r="B6639" s="633" t="n">
        <v>6638</v>
      </c>
      <c r="C6639" s="0" t="n">
        <v>6393</v>
      </c>
      <c r="D6639" s="0" t="n">
        <v>6418</v>
      </c>
    </row>
    <row r="6640" customFormat="false" ht="13.8" hidden="false" customHeight="false" outlineLevel="0" collapsed="false">
      <c r="B6640" s="633" t="n">
        <v>6639</v>
      </c>
      <c r="C6640" s="0" t="n">
        <v>6394</v>
      </c>
      <c r="D6640" s="0" t="n">
        <v>6419</v>
      </c>
    </row>
    <row r="6641" customFormat="false" ht="13.8" hidden="false" customHeight="false" outlineLevel="0" collapsed="false">
      <c r="B6641" s="633" t="n">
        <v>6640</v>
      </c>
      <c r="C6641" s="0" t="n">
        <v>6395</v>
      </c>
      <c r="D6641" s="0" t="n">
        <v>6420</v>
      </c>
    </row>
    <row r="6642" customFormat="false" ht="13.8" hidden="false" customHeight="false" outlineLevel="0" collapsed="false">
      <c r="B6642" s="633" t="n">
        <v>6641</v>
      </c>
      <c r="C6642" s="0" t="n">
        <v>6396</v>
      </c>
      <c r="D6642" s="0" t="n">
        <v>6421</v>
      </c>
    </row>
    <row r="6643" customFormat="false" ht="13.8" hidden="false" customHeight="false" outlineLevel="0" collapsed="false">
      <c r="B6643" s="633" t="n">
        <v>6642</v>
      </c>
      <c r="C6643" s="0" t="n">
        <v>6397</v>
      </c>
      <c r="D6643" s="0" t="n">
        <v>6422</v>
      </c>
    </row>
    <row r="6644" customFormat="false" ht="13.8" hidden="false" customHeight="false" outlineLevel="0" collapsed="false">
      <c r="B6644" s="633" t="n">
        <v>6643</v>
      </c>
      <c r="C6644" s="0" t="n">
        <v>6398</v>
      </c>
      <c r="D6644" s="0" t="n">
        <v>6423</v>
      </c>
    </row>
    <row r="6645" customFormat="false" ht="13.8" hidden="false" customHeight="false" outlineLevel="0" collapsed="false">
      <c r="B6645" s="633" t="n">
        <v>6644</v>
      </c>
      <c r="C6645" s="0" t="n">
        <v>6399</v>
      </c>
      <c r="D6645" s="0" t="n">
        <v>6424</v>
      </c>
    </row>
    <row r="6646" customFormat="false" ht="13.8" hidden="false" customHeight="false" outlineLevel="0" collapsed="false">
      <c r="B6646" s="633" t="n">
        <v>6645</v>
      </c>
      <c r="C6646" s="0" t="n">
        <v>6400</v>
      </c>
      <c r="D6646" s="0" t="n">
        <v>6425</v>
      </c>
    </row>
    <row r="6647" customFormat="false" ht="13.8" hidden="false" customHeight="false" outlineLevel="0" collapsed="false">
      <c r="B6647" s="633" t="n">
        <v>6646</v>
      </c>
      <c r="C6647" s="0" t="n">
        <v>6401</v>
      </c>
      <c r="D6647" s="0" t="n">
        <v>6426</v>
      </c>
    </row>
    <row r="6648" customFormat="false" ht="13.8" hidden="false" customHeight="false" outlineLevel="0" collapsed="false">
      <c r="B6648" s="633" t="n">
        <v>6647</v>
      </c>
      <c r="C6648" s="0" t="n">
        <v>6402</v>
      </c>
      <c r="D6648" s="0" t="n">
        <v>6427</v>
      </c>
    </row>
    <row r="6649" customFormat="false" ht="13.8" hidden="false" customHeight="false" outlineLevel="0" collapsed="false">
      <c r="B6649" s="633" t="n">
        <v>6648</v>
      </c>
      <c r="C6649" s="0" t="n">
        <v>6403</v>
      </c>
      <c r="D6649" s="0" t="n">
        <v>6428</v>
      </c>
    </row>
    <row r="6650" customFormat="false" ht="13.8" hidden="false" customHeight="false" outlineLevel="0" collapsed="false">
      <c r="B6650" s="633" t="n">
        <v>6649</v>
      </c>
      <c r="C6650" s="0" t="n">
        <v>6404</v>
      </c>
      <c r="D6650" s="0" t="n">
        <v>6429</v>
      </c>
    </row>
    <row r="6651" customFormat="false" ht="13.8" hidden="false" customHeight="false" outlineLevel="0" collapsed="false">
      <c r="B6651" s="633" t="n">
        <v>6650</v>
      </c>
      <c r="C6651" s="0" t="n">
        <v>6405</v>
      </c>
      <c r="D6651" s="0" t="n">
        <v>6430</v>
      </c>
    </row>
    <row r="6652" customFormat="false" ht="13.8" hidden="false" customHeight="false" outlineLevel="0" collapsed="false">
      <c r="B6652" s="633" t="n">
        <v>6651</v>
      </c>
      <c r="C6652" s="0" t="n">
        <v>6406</v>
      </c>
      <c r="D6652" s="0" t="n">
        <v>6431</v>
      </c>
    </row>
    <row r="6653" customFormat="false" ht="13.8" hidden="false" customHeight="false" outlineLevel="0" collapsed="false">
      <c r="B6653" s="633" t="n">
        <v>6652</v>
      </c>
      <c r="C6653" s="0" t="n">
        <v>6407</v>
      </c>
      <c r="D6653" s="0" t="n">
        <v>6432</v>
      </c>
    </row>
    <row r="6654" customFormat="false" ht="13.8" hidden="false" customHeight="false" outlineLevel="0" collapsed="false">
      <c r="B6654" s="633" t="n">
        <v>6653</v>
      </c>
      <c r="C6654" s="0" t="n">
        <v>6408</v>
      </c>
      <c r="D6654" s="0" t="n">
        <v>6433</v>
      </c>
    </row>
    <row r="6655" customFormat="false" ht="13.8" hidden="false" customHeight="false" outlineLevel="0" collapsed="false">
      <c r="B6655" s="633" t="n">
        <v>6654</v>
      </c>
      <c r="C6655" s="0" t="n">
        <v>6409</v>
      </c>
      <c r="D6655" s="0" t="n">
        <v>6434</v>
      </c>
    </row>
    <row r="6656" customFormat="false" ht="13.8" hidden="false" customHeight="false" outlineLevel="0" collapsed="false">
      <c r="B6656" s="633" t="n">
        <v>6655</v>
      </c>
      <c r="C6656" s="0" t="n">
        <v>6410</v>
      </c>
      <c r="D6656" s="0" t="n">
        <v>6435</v>
      </c>
    </row>
    <row r="6657" customFormat="false" ht="13.8" hidden="false" customHeight="false" outlineLevel="0" collapsed="false">
      <c r="B6657" s="633" t="n">
        <v>6656</v>
      </c>
      <c r="C6657" s="0" t="n">
        <v>6411</v>
      </c>
      <c r="D6657" s="0" t="n">
        <v>6436</v>
      </c>
    </row>
    <row r="6658" customFormat="false" ht="13.8" hidden="false" customHeight="false" outlineLevel="0" collapsed="false">
      <c r="B6658" s="633" t="n">
        <v>6657</v>
      </c>
      <c r="C6658" s="0" t="n">
        <v>6412</v>
      </c>
      <c r="D6658" s="0" t="n">
        <v>6437</v>
      </c>
    </row>
    <row r="6659" customFormat="false" ht="13.8" hidden="false" customHeight="false" outlineLevel="0" collapsed="false">
      <c r="B6659" s="633" t="n">
        <v>6658</v>
      </c>
      <c r="C6659" s="0" t="n">
        <v>6413</v>
      </c>
      <c r="D6659" s="0" t="n">
        <v>6438</v>
      </c>
    </row>
    <row r="6660" customFormat="false" ht="13.8" hidden="false" customHeight="false" outlineLevel="0" collapsed="false">
      <c r="B6660" s="633" t="n">
        <v>6659</v>
      </c>
      <c r="C6660" s="0" t="n">
        <v>6414</v>
      </c>
      <c r="D6660" s="0" t="n">
        <v>6439</v>
      </c>
    </row>
    <row r="6661" customFormat="false" ht="13.8" hidden="false" customHeight="false" outlineLevel="0" collapsed="false">
      <c r="B6661" s="633" t="n">
        <v>6660</v>
      </c>
      <c r="C6661" s="0" t="n">
        <v>6415</v>
      </c>
      <c r="D6661" s="0" t="n">
        <v>6440</v>
      </c>
    </row>
    <row r="6662" customFormat="false" ht="13.8" hidden="false" customHeight="false" outlineLevel="0" collapsed="false">
      <c r="B6662" s="633" t="n">
        <v>6661</v>
      </c>
      <c r="C6662" s="0" t="n">
        <v>6416</v>
      </c>
      <c r="D6662" s="0" t="n">
        <v>6441</v>
      </c>
    </row>
    <row r="6663" customFormat="false" ht="13.8" hidden="false" customHeight="false" outlineLevel="0" collapsed="false">
      <c r="B6663" s="633" t="n">
        <v>6662</v>
      </c>
      <c r="C6663" s="0" t="n">
        <v>6417</v>
      </c>
      <c r="D6663" s="0" t="n">
        <v>6442</v>
      </c>
    </row>
    <row r="6664" customFormat="false" ht="13.8" hidden="false" customHeight="false" outlineLevel="0" collapsed="false">
      <c r="B6664" s="633" t="n">
        <v>6663</v>
      </c>
      <c r="C6664" s="0" t="n">
        <v>6418</v>
      </c>
      <c r="D6664" s="0" t="n">
        <v>6443</v>
      </c>
    </row>
    <row r="6665" customFormat="false" ht="13.8" hidden="false" customHeight="false" outlineLevel="0" collapsed="false">
      <c r="B6665" s="633" t="n">
        <v>6664</v>
      </c>
      <c r="C6665" s="0" t="n">
        <v>6419</v>
      </c>
      <c r="D6665" s="0" t="n">
        <v>6444</v>
      </c>
    </row>
    <row r="6666" customFormat="false" ht="13.8" hidden="false" customHeight="false" outlineLevel="0" collapsed="false">
      <c r="B6666" s="633" t="n">
        <v>6665</v>
      </c>
      <c r="C6666" s="0" t="n">
        <v>6420</v>
      </c>
      <c r="D6666" s="0" t="n">
        <v>6445</v>
      </c>
    </row>
    <row r="6667" customFormat="false" ht="13.8" hidden="false" customHeight="false" outlineLevel="0" collapsed="false">
      <c r="B6667" s="633" t="n">
        <v>6666</v>
      </c>
      <c r="C6667" s="0" t="n">
        <v>6421</v>
      </c>
      <c r="D6667" s="0" t="n">
        <v>6446</v>
      </c>
    </row>
    <row r="6668" customFormat="false" ht="13.8" hidden="false" customHeight="false" outlineLevel="0" collapsed="false">
      <c r="B6668" s="633" t="n">
        <v>6667</v>
      </c>
      <c r="C6668" s="0" t="n">
        <v>6422</v>
      </c>
      <c r="D6668" s="0" t="n">
        <v>6447</v>
      </c>
    </row>
    <row r="6669" customFormat="false" ht="13.8" hidden="false" customHeight="false" outlineLevel="0" collapsed="false">
      <c r="B6669" s="633" t="n">
        <v>6668</v>
      </c>
      <c r="C6669" s="0" t="n">
        <v>6423</v>
      </c>
      <c r="D6669" s="0" t="n">
        <v>6448</v>
      </c>
    </row>
    <row r="6670" customFormat="false" ht="13.8" hidden="false" customHeight="false" outlineLevel="0" collapsed="false">
      <c r="B6670" s="633" t="n">
        <v>6669</v>
      </c>
      <c r="C6670" s="0" t="n">
        <v>6424</v>
      </c>
      <c r="D6670" s="0" t="n">
        <v>6449</v>
      </c>
    </row>
    <row r="6671" customFormat="false" ht="13.8" hidden="false" customHeight="false" outlineLevel="0" collapsed="false">
      <c r="B6671" s="633" t="n">
        <v>6670</v>
      </c>
      <c r="C6671" s="0" t="n">
        <v>6425</v>
      </c>
      <c r="D6671" s="0" t="n">
        <v>6450</v>
      </c>
    </row>
    <row r="6672" customFormat="false" ht="13.8" hidden="false" customHeight="false" outlineLevel="0" collapsed="false">
      <c r="B6672" s="633" t="n">
        <v>6671</v>
      </c>
      <c r="C6672" s="0" t="n">
        <v>6426</v>
      </c>
      <c r="D6672" s="0" t="n">
        <v>6451</v>
      </c>
    </row>
    <row r="6673" customFormat="false" ht="13.8" hidden="false" customHeight="false" outlineLevel="0" collapsed="false">
      <c r="B6673" s="633" t="n">
        <v>6672</v>
      </c>
      <c r="C6673" s="0" t="n">
        <v>6427</v>
      </c>
      <c r="D6673" s="0" t="n">
        <v>6452</v>
      </c>
    </row>
    <row r="6674" customFormat="false" ht="13.8" hidden="false" customHeight="false" outlineLevel="0" collapsed="false">
      <c r="B6674" s="633" t="n">
        <v>6673</v>
      </c>
      <c r="C6674" s="0" t="n">
        <v>6428</v>
      </c>
      <c r="D6674" s="0" t="n">
        <v>6453</v>
      </c>
    </row>
    <row r="6675" customFormat="false" ht="13.8" hidden="false" customHeight="false" outlineLevel="0" collapsed="false">
      <c r="B6675" s="633" t="n">
        <v>6674</v>
      </c>
      <c r="C6675" s="0" t="n">
        <v>6429</v>
      </c>
      <c r="D6675" s="0" t="n">
        <v>6454</v>
      </c>
    </row>
    <row r="6676" customFormat="false" ht="13.8" hidden="false" customHeight="false" outlineLevel="0" collapsed="false">
      <c r="B6676" s="633" t="n">
        <v>6675</v>
      </c>
      <c r="C6676" s="0" t="n">
        <v>6430</v>
      </c>
      <c r="D6676" s="0" t="n">
        <v>6455</v>
      </c>
    </row>
    <row r="6677" customFormat="false" ht="13.8" hidden="false" customHeight="false" outlineLevel="0" collapsed="false">
      <c r="B6677" s="633" t="n">
        <v>6676</v>
      </c>
      <c r="C6677" s="0" t="n">
        <v>6431</v>
      </c>
      <c r="D6677" s="0" t="n">
        <v>6456</v>
      </c>
    </row>
    <row r="6678" customFormat="false" ht="13.8" hidden="false" customHeight="false" outlineLevel="0" collapsed="false">
      <c r="B6678" s="633" t="n">
        <v>6677</v>
      </c>
      <c r="C6678" s="0" t="n">
        <v>6432</v>
      </c>
      <c r="D6678" s="0" t="n">
        <v>6457</v>
      </c>
    </row>
    <row r="6679" customFormat="false" ht="13.8" hidden="false" customHeight="false" outlineLevel="0" collapsed="false">
      <c r="B6679" s="633" t="n">
        <v>6678</v>
      </c>
      <c r="C6679" s="0" t="n">
        <v>6433</v>
      </c>
      <c r="D6679" s="0" t="n">
        <v>6458</v>
      </c>
    </row>
    <row r="6680" customFormat="false" ht="13.8" hidden="false" customHeight="false" outlineLevel="0" collapsed="false">
      <c r="B6680" s="633" t="n">
        <v>6679</v>
      </c>
      <c r="C6680" s="0" t="n">
        <v>6434</v>
      </c>
      <c r="D6680" s="0" t="n">
        <v>6459</v>
      </c>
    </row>
    <row r="6681" customFormat="false" ht="13.8" hidden="false" customHeight="false" outlineLevel="0" collapsed="false">
      <c r="B6681" s="633" t="n">
        <v>6680</v>
      </c>
      <c r="C6681" s="0" t="n">
        <v>6435</v>
      </c>
      <c r="D6681" s="0" t="n">
        <v>6460</v>
      </c>
    </row>
    <row r="6682" customFormat="false" ht="13.8" hidden="false" customHeight="false" outlineLevel="0" collapsed="false">
      <c r="B6682" s="633" t="n">
        <v>6681</v>
      </c>
      <c r="C6682" s="0" t="n">
        <v>6436</v>
      </c>
      <c r="D6682" s="0" t="n">
        <v>6461</v>
      </c>
    </row>
    <row r="6683" customFormat="false" ht="13.8" hidden="false" customHeight="false" outlineLevel="0" collapsed="false">
      <c r="B6683" s="633" t="n">
        <v>6682</v>
      </c>
      <c r="C6683" s="0" t="n">
        <v>6437</v>
      </c>
      <c r="D6683" s="0" t="n">
        <v>6462</v>
      </c>
    </row>
    <row r="6684" customFormat="false" ht="13.8" hidden="false" customHeight="false" outlineLevel="0" collapsed="false">
      <c r="B6684" s="633" t="n">
        <v>6683</v>
      </c>
      <c r="C6684" s="0" t="n">
        <v>6438</v>
      </c>
      <c r="D6684" s="0" t="n">
        <v>6463</v>
      </c>
    </row>
    <row r="6685" customFormat="false" ht="13.8" hidden="false" customHeight="false" outlineLevel="0" collapsed="false">
      <c r="B6685" s="633" t="n">
        <v>6684</v>
      </c>
      <c r="C6685" s="0" t="n">
        <v>6439</v>
      </c>
      <c r="D6685" s="0" t="n">
        <v>6464</v>
      </c>
    </row>
    <row r="6686" customFormat="false" ht="13.8" hidden="false" customHeight="false" outlineLevel="0" collapsed="false">
      <c r="B6686" s="633" t="n">
        <v>6685</v>
      </c>
      <c r="C6686" s="0" t="n">
        <v>6440</v>
      </c>
      <c r="D6686" s="0" t="n">
        <v>6465</v>
      </c>
    </row>
    <row r="6687" customFormat="false" ht="13.8" hidden="false" customHeight="false" outlineLevel="0" collapsed="false">
      <c r="B6687" s="633" t="n">
        <v>6686</v>
      </c>
      <c r="C6687" s="0" t="n">
        <v>6441</v>
      </c>
      <c r="D6687" s="0" t="n">
        <v>6466</v>
      </c>
    </row>
    <row r="6688" customFormat="false" ht="13.8" hidden="false" customHeight="false" outlineLevel="0" collapsed="false">
      <c r="B6688" s="633" t="n">
        <v>6687</v>
      </c>
      <c r="C6688" s="0" t="n">
        <v>6442</v>
      </c>
      <c r="D6688" s="0" t="n">
        <v>6467</v>
      </c>
    </row>
    <row r="6689" customFormat="false" ht="13.8" hidden="false" customHeight="false" outlineLevel="0" collapsed="false">
      <c r="B6689" s="633" t="n">
        <v>6688</v>
      </c>
      <c r="C6689" s="0" t="n">
        <v>6443</v>
      </c>
      <c r="D6689" s="0" t="n">
        <v>6468</v>
      </c>
    </row>
    <row r="6690" customFormat="false" ht="13.8" hidden="false" customHeight="false" outlineLevel="0" collapsed="false">
      <c r="B6690" s="633" t="n">
        <v>6689</v>
      </c>
      <c r="C6690" s="0" t="n">
        <v>6444</v>
      </c>
      <c r="D6690" s="0" t="n">
        <v>6469</v>
      </c>
    </row>
    <row r="6691" customFormat="false" ht="13.8" hidden="false" customHeight="false" outlineLevel="0" collapsed="false">
      <c r="B6691" s="633" t="n">
        <v>6690</v>
      </c>
      <c r="C6691" s="0" t="n">
        <v>6445</v>
      </c>
      <c r="D6691" s="0" t="n">
        <v>6470</v>
      </c>
    </row>
    <row r="6692" customFormat="false" ht="13.8" hidden="false" customHeight="false" outlineLevel="0" collapsed="false">
      <c r="B6692" s="633" t="n">
        <v>6691</v>
      </c>
      <c r="C6692" s="0" t="n">
        <v>6446</v>
      </c>
      <c r="D6692" s="0" t="n">
        <v>6471</v>
      </c>
    </row>
    <row r="6693" customFormat="false" ht="13.8" hidden="false" customHeight="false" outlineLevel="0" collapsed="false">
      <c r="B6693" s="633" t="n">
        <v>6692</v>
      </c>
      <c r="C6693" s="0" t="n">
        <v>6447</v>
      </c>
      <c r="D6693" s="0" t="n">
        <v>6472</v>
      </c>
    </row>
    <row r="6694" customFormat="false" ht="13.8" hidden="false" customHeight="false" outlineLevel="0" collapsed="false">
      <c r="B6694" s="633" t="n">
        <v>6693</v>
      </c>
      <c r="C6694" s="0" t="n">
        <v>6448</v>
      </c>
      <c r="D6694" s="0" t="n">
        <v>6473</v>
      </c>
    </row>
    <row r="6695" customFormat="false" ht="13.8" hidden="false" customHeight="false" outlineLevel="0" collapsed="false">
      <c r="B6695" s="633" t="n">
        <v>6694</v>
      </c>
      <c r="C6695" s="0" t="n">
        <v>6449</v>
      </c>
      <c r="D6695" s="0" t="n">
        <v>6474</v>
      </c>
    </row>
    <row r="6696" customFormat="false" ht="13.8" hidden="false" customHeight="false" outlineLevel="0" collapsed="false">
      <c r="B6696" s="633" t="n">
        <v>6695</v>
      </c>
      <c r="C6696" s="0" t="n">
        <v>6450</v>
      </c>
      <c r="D6696" s="0" t="n">
        <v>6475</v>
      </c>
    </row>
    <row r="6697" customFormat="false" ht="13.8" hidden="false" customHeight="false" outlineLevel="0" collapsed="false">
      <c r="B6697" s="633" t="n">
        <v>6696</v>
      </c>
      <c r="C6697" s="0" t="n">
        <v>6451</v>
      </c>
      <c r="D6697" s="0" t="n">
        <v>6476</v>
      </c>
    </row>
    <row r="6698" customFormat="false" ht="13.8" hidden="false" customHeight="false" outlineLevel="0" collapsed="false">
      <c r="B6698" s="633" t="n">
        <v>6697</v>
      </c>
      <c r="C6698" s="0" t="n">
        <v>6452</v>
      </c>
      <c r="D6698" s="0" t="n">
        <v>6477</v>
      </c>
    </row>
    <row r="6699" customFormat="false" ht="13.8" hidden="false" customHeight="false" outlineLevel="0" collapsed="false">
      <c r="B6699" s="633" t="n">
        <v>6698</v>
      </c>
      <c r="C6699" s="0" t="n">
        <v>6453</v>
      </c>
      <c r="D6699" s="0" t="n">
        <v>6478</v>
      </c>
    </row>
    <row r="6700" customFormat="false" ht="13.8" hidden="false" customHeight="false" outlineLevel="0" collapsed="false">
      <c r="B6700" s="633" t="n">
        <v>6699</v>
      </c>
      <c r="C6700" s="0" t="n">
        <v>6454</v>
      </c>
      <c r="D6700" s="0" t="n">
        <v>6479</v>
      </c>
    </row>
    <row r="6701" customFormat="false" ht="13.8" hidden="false" customHeight="false" outlineLevel="0" collapsed="false">
      <c r="B6701" s="633" t="n">
        <v>6700</v>
      </c>
      <c r="C6701" s="0" t="n">
        <v>6455</v>
      </c>
      <c r="D6701" s="0" t="n">
        <v>6480</v>
      </c>
    </row>
    <row r="6702" customFormat="false" ht="13.8" hidden="false" customHeight="false" outlineLevel="0" collapsed="false">
      <c r="B6702" s="633" t="n">
        <v>6701</v>
      </c>
      <c r="C6702" s="0" t="n">
        <v>6456</v>
      </c>
      <c r="D6702" s="0" t="n">
        <v>6481</v>
      </c>
    </row>
    <row r="6703" customFormat="false" ht="13.8" hidden="false" customHeight="false" outlineLevel="0" collapsed="false">
      <c r="B6703" s="633" t="n">
        <v>6702</v>
      </c>
      <c r="C6703" s="0" t="n">
        <v>6457</v>
      </c>
      <c r="D6703" s="0" t="n">
        <v>6482</v>
      </c>
    </row>
    <row r="6704" customFormat="false" ht="13.8" hidden="false" customHeight="false" outlineLevel="0" collapsed="false">
      <c r="B6704" s="633" t="n">
        <v>6703</v>
      </c>
      <c r="C6704" s="0" t="n">
        <v>6458</v>
      </c>
      <c r="D6704" s="0" t="n">
        <v>6483</v>
      </c>
    </row>
    <row r="6705" customFormat="false" ht="13.8" hidden="false" customHeight="false" outlineLevel="0" collapsed="false">
      <c r="B6705" s="633" t="n">
        <v>6704</v>
      </c>
      <c r="C6705" s="0" t="n">
        <v>6459</v>
      </c>
      <c r="D6705" s="0" t="n">
        <v>6484</v>
      </c>
    </row>
    <row r="6706" customFormat="false" ht="13.8" hidden="false" customHeight="false" outlineLevel="0" collapsed="false">
      <c r="B6706" s="633" t="n">
        <v>6705</v>
      </c>
      <c r="C6706" s="0" t="n">
        <v>6460</v>
      </c>
      <c r="D6706" s="0" t="n">
        <v>6485</v>
      </c>
    </row>
    <row r="6707" customFormat="false" ht="13.8" hidden="false" customHeight="false" outlineLevel="0" collapsed="false">
      <c r="B6707" s="633" t="n">
        <v>6706</v>
      </c>
      <c r="C6707" s="0" t="n">
        <v>6461</v>
      </c>
      <c r="D6707" s="0" t="n">
        <v>6486</v>
      </c>
    </row>
    <row r="6708" customFormat="false" ht="13.8" hidden="false" customHeight="false" outlineLevel="0" collapsed="false">
      <c r="B6708" s="633" t="n">
        <v>6707</v>
      </c>
      <c r="C6708" s="0" t="n">
        <v>6462</v>
      </c>
      <c r="D6708" s="0" t="n">
        <v>6487</v>
      </c>
    </row>
    <row r="6709" customFormat="false" ht="13.8" hidden="false" customHeight="false" outlineLevel="0" collapsed="false">
      <c r="B6709" s="633" t="n">
        <v>6708</v>
      </c>
      <c r="C6709" s="0" t="n">
        <v>6463</v>
      </c>
      <c r="D6709" s="0" t="n">
        <v>6488</v>
      </c>
    </row>
    <row r="6710" customFormat="false" ht="13.8" hidden="false" customHeight="false" outlineLevel="0" collapsed="false">
      <c r="B6710" s="633" t="n">
        <v>6709</v>
      </c>
      <c r="C6710" s="0" t="n">
        <v>6464</v>
      </c>
      <c r="D6710" s="0" t="n">
        <v>6489</v>
      </c>
    </row>
    <row r="6711" customFormat="false" ht="13.8" hidden="false" customHeight="false" outlineLevel="0" collapsed="false">
      <c r="B6711" s="633" t="n">
        <v>6710</v>
      </c>
      <c r="C6711" s="0" t="n">
        <v>6465</v>
      </c>
      <c r="D6711" s="0" t="n">
        <v>6490</v>
      </c>
    </row>
    <row r="6712" customFormat="false" ht="13.8" hidden="false" customHeight="false" outlineLevel="0" collapsed="false">
      <c r="B6712" s="633" t="n">
        <v>6711</v>
      </c>
      <c r="C6712" s="0" t="n">
        <v>6466</v>
      </c>
      <c r="D6712" s="0" t="n">
        <v>6491</v>
      </c>
    </row>
    <row r="6713" customFormat="false" ht="13.8" hidden="false" customHeight="false" outlineLevel="0" collapsed="false">
      <c r="B6713" s="633" t="n">
        <v>6712</v>
      </c>
      <c r="C6713" s="0" t="n">
        <v>6467</v>
      </c>
      <c r="D6713" s="0" t="n">
        <v>6492</v>
      </c>
    </row>
    <row r="6714" customFormat="false" ht="13.8" hidden="false" customHeight="false" outlineLevel="0" collapsed="false">
      <c r="B6714" s="633" t="n">
        <v>6713</v>
      </c>
      <c r="C6714" s="0" t="n">
        <v>6468</v>
      </c>
      <c r="D6714" s="0" t="n">
        <v>6493</v>
      </c>
    </row>
    <row r="6715" customFormat="false" ht="13.8" hidden="false" customHeight="false" outlineLevel="0" collapsed="false">
      <c r="B6715" s="633" t="n">
        <v>6714</v>
      </c>
      <c r="C6715" s="0" t="n">
        <v>6469</v>
      </c>
      <c r="D6715" s="0" t="n">
        <v>6494</v>
      </c>
    </row>
    <row r="6716" customFormat="false" ht="13.8" hidden="false" customHeight="false" outlineLevel="0" collapsed="false">
      <c r="B6716" s="633" t="n">
        <v>6715</v>
      </c>
      <c r="C6716" s="0" t="n">
        <v>6470</v>
      </c>
      <c r="D6716" s="0" t="n">
        <v>6495</v>
      </c>
    </row>
    <row r="6717" customFormat="false" ht="13.8" hidden="false" customHeight="false" outlineLevel="0" collapsed="false">
      <c r="B6717" s="633" t="n">
        <v>6716</v>
      </c>
      <c r="C6717" s="0" t="n">
        <v>6471</v>
      </c>
      <c r="D6717" s="0" t="n">
        <v>6496</v>
      </c>
    </row>
    <row r="6718" customFormat="false" ht="13.8" hidden="false" customHeight="false" outlineLevel="0" collapsed="false">
      <c r="B6718" s="633" t="n">
        <v>6717</v>
      </c>
      <c r="C6718" s="0" t="n">
        <v>6472</v>
      </c>
      <c r="D6718" s="0" t="n">
        <v>6497</v>
      </c>
    </row>
    <row r="6719" customFormat="false" ht="13.8" hidden="false" customHeight="false" outlineLevel="0" collapsed="false">
      <c r="B6719" s="633" t="n">
        <v>6718</v>
      </c>
      <c r="C6719" s="0" t="n">
        <v>6473</v>
      </c>
      <c r="D6719" s="0" t="n">
        <v>6498</v>
      </c>
    </row>
    <row r="6720" customFormat="false" ht="13.8" hidden="false" customHeight="false" outlineLevel="0" collapsed="false">
      <c r="B6720" s="633" t="n">
        <v>6719</v>
      </c>
      <c r="C6720" s="0" t="n">
        <v>6474</v>
      </c>
      <c r="D6720" s="0" t="n">
        <v>6499</v>
      </c>
    </row>
    <row r="6721" customFormat="false" ht="13.8" hidden="false" customHeight="false" outlineLevel="0" collapsed="false">
      <c r="B6721" s="633" t="n">
        <v>6720</v>
      </c>
      <c r="C6721" s="0" t="n">
        <v>6475</v>
      </c>
      <c r="D6721" s="0" t="n">
        <v>6500</v>
      </c>
    </row>
    <row r="6722" customFormat="false" ht="13.8" hidden="false" customHeight="false" outlineLevel="0" collapsed="false">
      <c r="B6722" s="633" t="n">
        <v>6721</v>
      </c>
      <c r="C6722" s="0" t="n">
        <v>6476</v>
      </c>
      <c r="D6722" s="0" t="n">
        <v>6501</v>
      </c>
    </row>
    <row r="6723" customFormat="false" ht="13.8" hidden="false" customHeight="false" outlineLevel="0" collapsed="false">
      <c r="B6723" s="633" t="n">
        <v>6722</v>
      </c>
      <c r="C6723" s="0" t="n">
        <v>6477</v>
      </c>
      <c r="D6723" s="0" t="n">
        <v>6502</v>
      </c>
    </row>
    <row r="6724" customFormat="false" ht="13.8" hidden="false" customHeight="false" outlineLevel="0" collapsed="false">
      <c r="B6724" s="633" t="n">
        <v>6723</v>
      </c>
      <c r="C6724" s="0" t="n">
        <v>6478</v>
      </c>
      <c r="D6724" s="0" t="n">
        <v>6503</v>
      </c>
    </row>
    <row r="6725" customFormat="false" ht="13.8" hidden="false" customHeight="false" outlineLevel="0" collapsed="false">
      <c r="B6725" s="633" t="n">
        <v>6724</v>
      </c>
      <c r="C6725" s="0" t="n">
        <v>6479</v>
      </c>
      <c r="D6725" s="0" t="n">
        <v>6504</v>
      </c>
    </row>
    <row r="6726" customFormat="false" ht="13.8" hidden="false" customHeight="false" outlineLevel="0" collapsed="false">
      <c r="B6726" s="633" t="n">
        <v>6725</v>
      </c>
      <c r="C6726" s="0" t="n">
        <v>6480</v>
      </c>
      <c r="D6726" s="0" t="n">
        <v>6505</v>
      </c>
    </row>
    <row r="6727" customFormat="false" ht="13.8" hidden="false" customHeight="false" outlineLevel="0" collapsed="false">
      <c r="B6727" s="633" t="n">
        <v>6726</v>
      </c>
      <c r="C6727" s="0" t="n">
        <v>6481</v>
      </c>
      <c r="D6727" s="0" t="n">
        <v>6506</v>
      </c>
    </row>
    <row r="6728" customFormat="false" ht="13.8" hidden="false" customHeight="false" outlineLevel="0" collapsed="false">
      <c r="B6728" s="633" t="n">
        <v>6727</v>
      </c>
      <c r="C6728" s="0" t="n">
        <v>6482</v>
      </c>
      <c r="D6728" s="0" t="n">
        <v>6507</v>
      </c>
    </row>
    <row r="6729" customFormat="false" ht="13.8" hidden="false" customHeight="false" outlineLevel="0" collapsed="false">
      <c r="B6729" s="633" t="n">
        <v>6728</v>
      </c>
      <c r="C6729" s="0" t="n">
        <v>6483</v>
      </c>
      <c r="D6729" s="0" t="n">
        <v>6508</v>
      </c>
    </row>
    <row r="6730" customFormat="false" ht="13.8" hidden="false" customHeight="false" outlineLevel="0" collapsed="false">
      <c r="B6730" s="633" t="n">
        <v>6729</v>
      </c>
      <c r="C6730" s="0" t="n">
        <v>6484</v>
      </c>
      <c r="D6730" s="0" t="n">
        <v>6509</v>
      </c>
    </row>
    <row r="6731" customFormat="false" ht="13.8" hidden="false" customHeight="false" outlineLevel="0" collapsed="false">
      <c r="B6731" s="633" t="n">
        <v>6730</v>
      </c>
      <c r="C6731" s="0" t="n">
        <v>6485</v>
      </c>
      <c r="D6731" s="0" t="n">
        <v>6510</v>
      </c>
    </row>
    <row r="6732" customFormat="false" ht="13.8" hidden="false" customHeight="false" outlineLevel="0" collapsed="false">
      <c r="B6732" s="633" t="n">
        <v>6731</v>
      </c>
      <c r="C6732" s="0" t="n">
        <v>6486</v>
      </c>
      <c r="D6732" s="0" t="n">
        <v>6511</v>
      </c>
    </row>
    <row r="6733" customFormat="false" ht="13.8" hidden="false" customHeight="false" outlineLevel="0" collapsed="false">
      <c r="B6733" s="633" t="n">
        <v>6732</v>
      </c>
      <c r="C6733" s="0" t="n">
        <v>6487</v>
      </c>
      <c r="D6733" s="0" t="n">
        <v>6512</v>
      </c>
    </row>
    <row r="6734" customFormat="false" ht="13.8" hidden="false" customHeight="false" outlineLevel="0" collapsed="false">
      <c r="B6734" s="633" t="n">
        <v>6733</v>
      </c>
      <c r="C6734" s="0" t="n">
        <v>6488</v>
      </c>
      <c r="D6734" s="0" t="n">
        <v>6513</v>
      </c>
    </row>
    <row r="6735" customFormat="false" ht="13.8" hidden="false" customHeight="false" outlineLevel="0" collapsed="false">
      <c r="B6735" s="633" t="n">
        <v>6734</v>
      </c>
      <c r="C6735" s="0" t="n">
        <v>6489</v>
      </c>
      <c r="D6735" s="0" t="n">
        <v>6514</v>
      </c>
    </row>
    <row r="6736" customFormat="false" ht="13.8" hidden="false" customHeight="false" outlineLevel="0" collapsed="false">
      <c r="B6736" s="633" t="n">
        <v>6735</v>
      </c>
      <c r="C6736" s="0" t="n">
        <v>6490</v>
      </c>
      <c r="D6736" s="0" t="n">
        <v>6515</v>
      </c>
    </row>
    <row r="6737" customFormat="false" ht="13.8" hidden="false" customHeight="false" outlineLevel="0" collapsed="false">
      <c r="B6737" s="633" t="n">
        <v>6736</v>
      </c>
      <c r="C6737" s="0" t="n">
        <v>6491</v>
      </c>
      <c r="D6737" s="0" t="n">
        <v>6516</v>
      </c>
    </row>
    <row r="6738" customFormat="false" ht="13.8" hidden="false" customHeight="false" outlineLevel="0" collapsed="false">
      <c r="B6738" s="633" t="n">
        <v>6737</v>
      </c>
      <c r="C6738" s="0" t="n">
        <v>6492</v>
      </c>
      <c r="D6738" s="0" t="n">
        <v>6517</v>
      </c>
    </row>
    <row r="6739" customFormat="false" ht="13.8" hidden="false" customHeight="false" outlineLevel="0" collapsed="false">
      <c r="B6739" s="633" t="n">
        <v>6738</v>
      </c>
      <c r="C6739" s="0" t="n">
        <v>6493</v>
      </c>
      <c r="D6739" s="0" t="n">
        <v>6518</v>
      </c>
    </row>
    <row r="6740" customFormat="false" ht="13.8" hidden="false" customHeight="false" outlineLevel="0" collapsed="false">
      <c r="B6740" s="633" t="n">
        <v>6739</v>
      </c>
      <c r="C6740" s="0" t="n">
        <v>6494</v>
      </c>
      <c r="D6740" s="0" t="n">
        <v>6519</v>
      </c>
    </row>
    <row r="6741" customFormat="false" ht="13.8" hidden="false" customHeight="false" outlineLevel="0" collapsed="false">
      <c r="B6741" s="633" t="n">
        <v>6740</v>
      </c>
      <c r="C6741" s="0" t="n">
        <v>6495</v>
      </c>
      <c r="D6741" s="0" t="n">
        <v>6520</v>
      </c>
    </row>
    <row r="6742" customFormat="false" ht="13.8" hidden="false" customHeight="false" outlineLevel="0" collapsed="false">
      <c r="B6742" s="633" t="n">
        <v>6741</v>
      </c>
      <c r="C6742" s="0" t="n">
        <v>6496</v>
      </c>
      <c r="D6742" s="0" t="n">
        <v>6521</v>
      </c>
    </row>
    <row r="6743" customFormat="false" ht="13.8" hidden="false" customHeight="false" outlineLevel="0" collapsed="false">
      <c r="B6743" s="633" t="n">
        <v>6742</v>
      </c>
      <c r="C6743" s="0" t="n">
        <v>6497</v>
      </c>
      <c r="D6743" s="0" t="n">
        <v>6522</v>
      </c>
    </row>
    <row r="6744" customFormat="false" ht="13.8" hidden="false" customHeight="false" outlineLevel="0" collapsed="false">
      <c r="B6744" s="633" t="n">
        <v>6743</v>
      </c>
      <c r="C6744" s="0" t="n">
        <v>6498</v>
      </c>
      <c r="D6744" s="0" t="n">
        <v>6523</v>
      </c>
    </row>
    <row r="6745" customFormat="false" ht="13.8" hidden="false" customHeight="false" outlineLevel="0" collapsed="false">
      <c r="B6745" s="633" t="n">
        <v>6744</v>
      </c>
      <c r="C6745" s="0" t="n">
        <v>6499</v>
      </c>
      <c r="D6745" s="0" t="n">
        <v>6524</v>
      </c>
    </row>
    <row r="6746" customFormat="false" ht="13.8" hidden="false" customHeight="false" outlineLevel="0" collapsed="false">
      <c r="B6746" s="633" t="n">
        <v>6745</v>
      </c>
      <c r="C6746" s="0" t="n">
        <v>6500</v>
      </c>
      <c r="D6746" s="0" t="n">
        <v>6525</v>
      </c>
    </row>
    <row r="6747" customFormat="false" ht="13.8" hidden="false" customHeight="false" outlineLevel="0" collapsed="false">
      <c r="B6747" s="633" t="n">
        <v>6746</v>
      </c>
      <c r="C6747" s="0" t="n">
        <v>6501</v>
      </c>
      <c r="D6747" s="0" t="n">
        <v>6526</v>
      </c>
    </row>
    <row r="6748" customFormat="false" ht="13.8" hidden="false" customHeight="false" outlineLevel="0" collapsed="false">
      <c r="B6748" s="633" t="n">
        <v>6747</v>
      </c>
      <c r="C6748" s="0" t="n">
        <v>6502</v>
      </c>
      <c r="D6748" s="0" t="n">
        <v>6527</v>
      </c>
    </row>
    <row r="6749" customFormat="false" ht="13.8" hidden="false" customHeight="false" outlineLevel="0" collapsed="false">
      <c r="B6749" s="633" t="n">
        <v>6748</v>
      </c>
      <c r="C6749" s="0" t="n">
        <v>6503</v>
      </c>
      <c r="D6749" s="0" t="n">
        <v>6528</v>
      </c>
    </row>
    <row r="6750" customFormat="false" ht="13.8" hidden="false" customHeight="false" outlineLevel="0" collapsed="false">
      <c r="B6750" s="633" t="n">
        <v>6749</v>
      </c>
      <c r="C6750" s="0" t="n">
        <v>6504</v>
      </c>
      <c r="D6750" s="0" t="n">
        <v>6529</v>
      </c>
    </row>
    <row r="6751" customFormat="false" ht="13.8" hidden="false" customHeight="false" outlineLevel="0" collapsed="false">
      <c r="B6751" s="633" t="n">
        <v>6750</v>
      </c>
      <c r="C6751" s="0" t="n">
        <v>6505</v>
      </c>
      <c r="D6751" s="0" t="n">
        <v>6530</v>
      </c>
    </row>
    <row r="6752" customFormat="false" ht="13.8" hidden="false" customHeight="false" outlineLevel="0" collapsed="false">
      <c r="B6752" s="633" t="n">
        <v>6751</v>
      </c>
      <c r="C6752" s="0" t="n">
        <v>6506</v>
      </c>
      <c r="D6752" s="0" t="n">
        <v>6531</v>
      </c>
    </row>
    <row r="6753" customFormat="false" ht="13.8" hidden="false" customHeight="false" outlineLevel="0" collapsed="false">
      <c r="B6753" s="633" t="n">
        <v>6752</v>
      </c>
      <c r="C6753" s="0" t="n">
        <v>6507</v>
      </c>
      <c r="D6753" s="0" t="n">
        <v>6532</v>
      </c>
    </row>
    <row r="6754" customFormat="false" ht="13.8" hidden="false" customHeight="false" outlineLevel="0" collapsed="false">
      <c r="B6754" s="633" t="n">
        <v>6753</v>
      </c>
      <c r="C6754" s="0" t="n">
        <v>6508</v>
      </c>
      <c r="D6754" s="0" t="n">
        <v>6533</v>
      </c>
    </row>
    <row r="6755" customFormat="false" ht="13.8" hidden="false" customHeight="false" outlineLevel="0" collapsed="false">
      <c r="B6755" s="633" t="n">
        <v>6754</v>
      </c>
      <c r="C6755" s="0" t="n">
        <v>6509</v>
      </c>
      <c r="D6755" s="0" t="n">
        <v>6534</v>
      </c>
    </row>
    <row r="6756" customFormat="false" ht="13.8" hidden="false" customHeight="false" outlineLevel="0" collapsed="false">
      <c r="B6756" s="633" t="n">
        <v>6755</v>
      </c>
      <c r="C6756" s="0" t="n">
        <v>6510</v>
      </c>
      <c r="D6756" s="0" t="n">
        <v>6535</v>
      </c>
    </row>
    <row r="6757" customFormat="false" ht="13.8" hidden="false" customHeight="false" outlineLevel="0" collapsed="false">
      <c r="B6757" s="633" t="n">
        <v>6756</v>
      </c>
      <c r="C6757" s="0" t="n">
        <v>6511</v>
      </c>
      <c r="D6757" s="0" t="n">
        <v>6536</v>
      </c>
    </row>
    <row r="6758" customFormat="false" ht="13.8" hidden="false" customHeight="false" outlineLevel="0" collapsed="false">
      <c r="B6758" s="633" t="n">
        <v>6757</v>
      </c>
      <c r="C6758" s="0" t="n">
        <v>6512</v>
      </c>
      <c r="D6758" s="0" t="n">
        <v>6537</v>
      </c>
    </row>
    <row r="6759" customFormat="false" ht="13.8" hidden="false" customHeight="false" outlineLevel="0" collapsed="false">
      <c r="B6759" s="633" t="n">
        <v>6758</v>
      </c>
      <c r="C6759" s="0" t="n">
        <v>6513</v>
      </c>
      <c r="D6759" s="0" t="n">
        <v>6538</v>
      </c>
    </row>
    <row r="6760" customFormat="false" ht="13.8" hidden="false" customHeight="false" outlineLevel="0" collapsed="false">
      <c r="B6760" s="633" t="n">
        <v>6759</v>
      </c>
      <c r="C6760" s="0" t="n">
        <v>6514</v>
      </c>
      <c r="D6760" s="0" t="n">
        <v>6539</v>
      </c>
    </row>
    <row r="6761" customFormat="false" ht="13.8" hidden="false" customHeight="false" outlineLevel="0" collapsed="false">
      <c r="B6761" s="633" t="n">
        <v>6760</v>
      </c>
      <c r="C6761" s="0" t="n">
        <v>6515</v>
      </c>
      <c r="D6761" s="0" t="n">
        <v>6540</v>
      </c>
    </row>
    <row r="6762" customFormat="false" ht="13.8" hidden="false" customHeight="false" outlineLevel="0" collapsed="false">
      <c r="B6762" s="633" t="n">
        <v>6761</v>
      </c>
      <c r="C6762" s="0" t="n">
        <v>6516</v>
      </c>
      <c r="D6762" s="0" t="n">
        <v>6541</v>
      </c>
    </row>
    <row r="6763" customFormat="false" ht="13.8" hidden="false" customHeight="false" outlineLevel="0" collapsed="false">
      <c r="B6763" s="633" t="n">
        <v>6762</v>
      </c>
      <c r="C6763" s="0" t="n">
        <v>6517</v>
      </c>
      <c r="D6763" s="0" t="n">
        <v>6542</v>
      </c>
    </row>
    <row r="6764" customFormat="false" ht="13.8" hidden="false" customHeight="false" outlineLevel="0" collapsed="false">
      <c r="B6764" s="633" t="n">
        <v>6763</v>
      </c>
      <c r="C6764" s="0" t="n">
        <v>6518</v>
      </c>
      <c r="D6764" s="0" t="n">
        <v>6543</v>
      </c>
    </row>
    <row r="6765" customFormat="false" ht="13.8" hidden="false" customHeight="false" outlineLevel="0" collapsed="false">
      <c r="B6765" s="633" t="n">
        <v>6764</v>
      </c>
      <c r="C6765" s="0" t="n">
        <v>6519</v>
      </c>
      <c r="D6765" s="0" t="n">
        <v>6544</v>
      </c>
    </row>
    <row r="6766" customFormat="false" ht="13.8" hidden="false" customHeight="false" outlineLevel="0" collapsed="false">
      <c r="B6766" s="633" t="n">
        <v>6765</v>
      </c>
      <c r="C6766" s="0" t="n">
        <v>6520</v>
      </c>
      <c r="D6766" s="0" t="n">
        <v>6545</v>
      </c>
    </row>
    <row r="6767" customFormat="false" ht="13.8" hidden="false" customHeight="false" outlineLevel="0" collapsed="false">
      <c r="B6767" s="633" t="n">
        <v>6766</v>
      </c>
      <c r="C6767" s="0" t="n">
        <v>6521</v>
      </c>
      <c r="D6767" s="0" t="n">
        <v>6546</v>
      </c>
    </row>
    <row r="6768" customFormat="false" ht="13.8" hidden="false" customHeight="false" outlineLevel="0" collapsed="false">
      <c r="B6768" s="633" t="n">
        <v>6767</v>
      </c>
      <c r="C6768" s="0" t="n">
        <v>6522</v>
      </c>
      <c r="D6768" s="0" t="n">
        <v>6547</v>
      </c>
    </row>
    <row r="6769" customFormat="false" ht="13.8" hidden="false" customHeight="false" outlineLevel="0" collapsed="false">
      <c r="B6769" s="633" t="n">
        <v>6768</v>
      </c>
      <c r="C6769" s="0" t="n">
        <v>6523</v>
      </c>
      <c r="D6769" s="0" t="n">
        <v>6548</v>
      </c>
    </row>
    <row r="6770" customFormat="false" ht="13.8" hidden="false" customHeight="false" outlineLevel="0" collapsed="false">
      <c r="B6770" s="633" t="n">
        <v>6769</v>
      </c>
      <c r="C6770" s="0" t="n">
        <v>6524</v>
      </c>
      <c r="D6770" s="0" t="n">
        <v>6549</v>
      </c>
    </row>
    <row r="6771" customFormat="false" ht="13.8" hidden="false" customHeight="false" outlineLevel="0" collapsed="false">
      <c r="B6771" s="633" t="n">
        <v>6770</v>
      </c>
      <c r="C6771" s="0" t="n">
        <v>6525</v>
      </c>
      <c r="D6771" s="0" t="n">
        <v>6550</v>
      </c>
    </row>
    <row r="6772" customFormat="false" ht="13.8" hidden="false" customHeight="false" outlineLevel="0" collapsed="false">
      <c r="B6772" s="633" t="n">
        <v>6771</v>
      </c>
      <c r="C6772" s="0" t="n">
        <v>6526</v>
      </c>
      <c r="D6772" s="0" t="n">
        <v>6551</v>
      </c>
    </row>
    <row r="6773" customFormat="false" ht="13.8" hidden="false" customHeight="false" outlineLevel="0" collapsed="false">
      <c r="B6773" s="633" t="n">
        <v>6772</v>
      </c>
      <c r="C6773" s="0" t="n">
        <v>6527</v>
      </c>
      <c r="D6773" s="0" t="n">
        <v>6552</v>
      </c>
    </row>
    <row r="6774" customFormat="false" ht="13.8" hidden="false" customHeight="false" outlineLevel="0" collapsed="false">
      <c r="B6774" s="633" t="n">
        <v>6773</v>
      </c>
      <c r="C6774" s="0" t="n">
        <v>6528</v>
      </c>
      <c r="D6774" s="0" t="n">
        <v>6553</v>
      </c>
    </row>
    <row r="6775" customFormat="false" ht="13.8" hidden="false" customHeight="false" outlineLevel="0" collapsed="false">
      <c r="B6775" s="633" t="n">
        <v>6774</v>
      </c>
      <c r="C6775" s="0" t="n">
        <v>6529</v>
      </c>
      <c r="D6775" s="0" t="n">
        <v>6554</v>
      </c>
    </row>
    <row r="6776" customFormat="false" ht="13.8" hidden="false" customHeight="false" outlineLevel="0" collapsed="false">
      <c r="B6776" s="633" t="n">
        <v>6775</v>
      </c>
      <c r="C6776" s="0" t="n">
        <v>6530</v>
      </c>
      <c r="D6776" s="0" t="n">
        <v>6555</v>
      </c>
    </row>
    <row r="6777" customFormat="false" ht="13.8" hidden="false" customHeight="false" outlineLevel="0" collapsed="false">
      <c r="B6777" s="633" t="n">
        <v>6776</v>
      </c>
      <c r="C6777" s="0" t="n">
        <v>6531</v>
      </c>
      <c r="D6777" s="0" t="n">
        <v>6556</v>
      </c>
    </row>
    <row r="6778" customFormat="false" ht="13.8" hidden="false" customHeight="false" outlineLevel="0" collapsed="false">
      <c r="B6778" s="633" t="n">
        <v>6777</v>
      </c>
      <c r="C6778" s="0" t="n">
        <v>6532</v>
      </c>
      <c r="D6778" s="0" t="n">
        <v>6557</v>
      </c>
    </row>
    <row r="6779" customFormat="false" ht="13.8" hidden="false" customHeight="false" outlineLevel="0" collapsed="false">
      <c r="B6779" s="633" t="n">
        <v>6778</v>
      </c>
      <c r="C6779" s="0" t="n">
        <v>6533</v>
      </c>
      <c r="D6779" s="0" t="n">
        <v>6558</v>
      </c>
    </row>
    <row r="6780" customFormat="false" ht="13.8" hidden="false" customHeight="false" outlineLevel="0" collapsed="false">
      <c r="B6780" s="633" t="n">
        <v>6779</v>
      </c>
      <c r="C6780" s="0" t="n">
        <v>6534</v>
      </c>
      <c r="D6780" s="0" t="n">
        <v>6559</v>
      </c>
    </row>
    <row r="6781" customFormat="false" ht="13.8" hidden="false" customHeight="false" outlineLevel="0" collapsed="false">
      <c r="B6781" s="633" t="n">
        <v>6780</v>
      </c>
      <c r="C6781" s="0" t="n">
        <v>6535</v>
      </c>
      <c r="D6781" s="0" t="n">
        <v>6560</v>
      </c>
    </row>
    <row r="6782" customFormat="false" ht="13.8" hidden="false" customHeight="false" outlineLevel="0" collapsed="false">
      <c r="B6782" s="633" t="n">
        <v>6781</v>
      </c>
      <c r="C6782" s="0" t="n">
        <v>6536</v>
      </c>
      <c r="D6782" s="0" t="n">
        <v>6561</v>
      </c>
    </row>
    <row r="6783" customFormat="false" ht="13.8" hidden="false" customHeight="false" outlineLevel="0" collapsed="false">
      <c r="B6783" s="633" t="n">
        <v>6782</v>
      </c>
      <c r="C6783" s="0" t="n">
        <v>6537</v>
      </c>
      <c r="D6783" s="0" t="n">
        <v>6562</v>
      </c>
    </row>
    <row r="6784" customFormat="false" ht="13.8" hidden="false" customHeight="false" outlineLevel="0" collapsed="false">
      <c r="B6784" s="633" t="n">
        <v>6783</v>
      </c>
      <c r="C6784" s="0" t="n">
        <v>6538</v>
      </c>
      <c r="D6784" s="0" t="n">
        <v>6563</v>
      </c>
    </row>
    <row r="6785" customFormat="false" ht="13.8" hidden="false" customHeight="false" outlineLevel="0" collapsed="false">
      <c r="B6785" s="633" t="n">
        <v>6784</v>
      </c>
      <c r="C6785" s="0" t="n">
        <v>6539</v>
      </c>
      <c r="D6785" s="0" t="n">
        <v>6564</v>
      </c>
    </row>
    <row r="6786" customFormat="false" ht="13.8" hidden="false" customHeight="false" outlineLevel="0" collapsed="false">
      <c r="B6786" s="633" t="n">
        <v>6785</v>
      </c>
      <c r="C6786" s="0" t="n">
        <v>6540</v>
      </c>
      <c r="D6786" s="0" t="n">
        <v>6565</v>
      </c>
    </row>
    <row r="6787" customFormat="false" ht="13.8" hidden="false" customHeight="false" outlineLevel="0" collapsed="false">
      <c r="B6787" s="633" t="n">
        <v>6786</v>
      </c>
      <c r="C6787" s="0" t="n">
        <v>6541</v>
      </c>
      <c r="D6787" s="0" t="n">
        <v>6566</v>
      </c>
    </row>
    <row r="6788" customFormat="false" ht="13.8" hidden="false" customHeight="false" outlineLevel="0" collapsed="false">
      <c r="B6788" s="633" t="n">
        <v>6787</v>
      </c>
      <c r="C6788" s="0" t="n">
        <v>6542</v>
      </c>
      <c r="D6788" s="0" t="n">
        <v>6567</v>
      </c>
    </row>
    <row r="6789" customFormat="false" ht="13.8" hidden="false" customHeight="false" outlineLevel="0" collapsed="false">
      <c r="B6789" s="633" t="n">
        <v>6788</v>
      </c>
      <c r="C6789" s="0" t="n">
        <v>6543</v>
      </c>
      <c r="D6789" s="0" t="n">
        <v>6568</v>
      </c>
    </row>
    <row r="6790" customFormat="false" ht="13.8" hidden="false" customHeight="false" outlineLevel="0" collapsed="false">
      <c r="B6790" s="633" t="n">
        <v>6789</v>
      </c>
      <c r="C6790" s="0" t="n">
        <v>6544</v>
      </c>
      <c r="D6790" s="0" t="n">
        <v>6569</v>
      </c>
    </row>
    <row r="6791" customFormat="false" ht="13.8" hidden="false" customHeight="false" outlineLevel="0" collapsed="false">
      <c r="B6791" s="633" t="n">
        <v>6790</v>
      </c>
      <c r="C6791" s="0" t="n">
        <v>6545</v>
      </c>
      <c r="D6791" s="0" t="n">
        <v>6570</v>
      </c>
    </row>
    <row r="6792" customFormat="false" ht="13.8" hidden="false" customHeight="false" outlineLevel="0" collapsed="false">
      <c r="B6792" s="633" t="n">
        <v>6791</v>
      </c>
      <c r="C6792" s="0" t="n">
        <v>6546</v>
      </c>
      <c r="D6792" s="0" t="n">
        <v>6571</v>
      </c>
    </row>
    <row r="6793" customFormat="false" ht="13.8" hidden="false" customHeight="false" outlineLevel="0" collapsed="false">
      <c r="B6793" s="633" t="n">
        <v>6792</v>
      </c>
      <c r="C6793" s="0" t="n">
        <v>6547</v>
      </c>
      <c r="D6793" s="0" t="n">
        <v>6572</v>
      </c>
    </row>
    <row r="6794" customFormat="false" ht="13.8" hidden="false" customHeight="false" outlineLevel="0" collapsed="false">
      <c r="B6794" s="633" t="n">
        <v>6793</v>
      </c>
      <c r="C6794" s="0" t="n">
        <v>6548</v>
      </c>
      <c r="D6794" s="0" t="n">
        <v>6573</v>
      </c>
    </row>
    <row r="6795" customFormat="false" ht="13.8" hidden="false" customHeight="false" outlineLevel="0" collapsed="false">
      <c r="B6795" s="633" t="n">
        <v>6794</v>
      </c>
      <c r="C6795" s="0" t="n">
        <v>6549</v>
      </c>
      <c r="D6795" s="0" t="n">
        <v>6574</v>
      </c>
    </row>
    <row r="6796" customFormat="false" ht="13.8" hidden="false" customHeight="false" outlineLevel="0" collapsed="false">
      <c r="B6796" s="633" t="n">
        <v>6795</v>
      </c>
      <c r="C6796" s="0" t="n">
        <v>6550</v>
      </c>
      <c r="D6796" s="0" t="n">
        <v>6575</v>
      </c>
    </row>
    <row r="6797" customFormat="false" ht="13.8" hidden="false" customHeight="false" outlineLevel="0" collapsed="false">
      <c r="B6797" s="633" t="n">
        <v>6796</v>
      </c>
      <c r="C6797" s="0" t="n">
        <v>6551</v>
      </c>
      <c r="D6797" s="0" t="n">
        <v>6576</v>
      </c>
    </row>
    <row r="6798" customFormat="false" ht="13.8" hidden="false" customHeight="false" outlineLevel="0" collapsed="false">
      <c r="B6798" s="633" t="n">
        <v>6797</v>
      </c>
      <c r="C6798" s="0" t="n">
        <v>6552</v>
      </c>
      <c r="D6798" s="0" t="n">
        <v>6577</v>
      </c>
    </row>
    <row r="6799" customFormat="false" ht="13.8" hidden="false" customHeight="false" outlineLevel="0" collapsed="false">
      <c r="B6799" s="633" t="n">
        <v>6798</v>
      </c>
      <c r="C6799" s="0" t="n">
        <v>6553</v>
      </c>
      <c r="D6799" s="0" t="n">
        <v>6578</v>
      </c>
    </row>
    <row r="6800" customFormat="false" ht="13.8" hidden="false" customHeight="false" outlineLevel="0" collapsed="false">
      <c r="B6800" s="633" t="n">
        <v>6799</v>
      </c>
      <c r="C6800" s="0" t="n">
        <v>6554</v>
      </c>
      <c r="D6800" s="0" t="n">
        <v>6579</v>
      </c>
    </row>
    <row r="6801" customFormat="false" ht="13.8" hidden="false" customHeight="false" outlineLevel="0" collapsed="false">
      <c r="B6801" s="633" t="n">
        <v>6800</v>
      </c>
      <c r="C6801" s="0" t="n">
        <v>6555</v>
      </c>
      <c r="D6801" s="0" t="n">
        <v>6580</v>
      </c>
    </row>
    <row r="6802" customFormat="false" ht="13.8" hidden="false" customHeight="false" outlineLevel="0" collapsed="false">
      <c r="B6802" s="633" t="n">
        <v>6801</v>
      </c>
      <c r="C6802" s="0" t="n">
        <v>6556</v>
      </c>
      <c r="D6802" s="0" t="n">
        <v>6581</v>
      </c>
    </row>
    <row r="6803" customFormat="false" ht="13.8" hidden="false" customHeight="false" outlineLevel="0" collapsed="false">
      <c r="B6803" s="633" t="n">
        <v>6802</v>
      </c>
      <c r="C6803" s="0" t="n">
        <v>6557</v>
      </c>
      <c r="D6803" s="0" t="n">
        <v>6582</v>
      </c>
    </row>
    <row r="6804" customFormat="false" ht="13.8" hidden="false" customHeight="false" outlineLevel="0" collapsed="false">
      <c r="B6804" s="633" t="n">
        <v>6803</v>
      </c>
      <c r="C6804" s="0" t="n">
        <v>6558</v>
      </c>
      <c r="D6804" s="0" t="n">
        <v>6583</v>
      </c>
    </row>
    <row r="6805" customFormat="false" ht="13.8" hidden="false" customHeight="false" outlineLevel="0" collapsed="false">
      <c r="B6805" s="633" t="n">
        <v>6804</v>
      </c>
      <c r="C6805" s="0" t="n">
        <v>6559</v>
      </c>
      <c r="D6805" s="0" t="n">
        <v>6584</v>
      </c>
    </row>
    <row r="6806" customFormat="false" ht="13.8" hidden="false" customHeight="false" outlineLevel="0" collapsed="false">
      <c r="B6806" s="633" t="n">
        <v>6805</v>
      </c>
      <c r="C6806" s="0" t="n">
        <v>6560</v>
      </c>
      <c r="D6806" s="0" t="n">
        <v>6585</v>
      </c>
    </row>
    <row r="6807" customFormat="false" ht="13.8" hidden="false" customHeight="false" outlineLevel="0" collapsed="false">
      <c r="B6807" s="633" t="n">
        <v>6806</v>
      </c>
      <c r="C6807" s="0" t="n">
        <v>6561</v>
      </c>
      <c r="D6807" s="0" t="n">
        <v>6586</v>
      </c>
    </row>
    <row r="6808" customFormat="false" ht="13.8" hidden="false" customHeight="false" outlineLevel="0" collapsed="false">
      <c r="B6808" s="633" t="n">
        <v>6807</v>
      </c>
      <c r="C6808" s="0" t="n">
        <v>6562</v>
      </c>
      <c r="D6808" s="0" t="n">
        <v>6587</v>
      </c>
    </row>
    <row r="6809" customFormat="false" ht="13.8" hidden="false" customHeight="false" outlineLevel="0" collapsed="false">
      <c r="B6809" s="633" t="n">
        <v>6808</v>
      </c>
      <c r="C6809" s="0" t="n">
        <v>6563</v>
      </c>
      <c r="D6809" s="0" t="n">
        <v>6588</v>
      </c>
    </row>
    <row r="6810" customFormat="false" ht="13.8" hidden="false" customHeight="false" outlineLevel="0" collapsed="false">
      <c r="B6810" s="633" t="n">
        <v>6809</v>
      </c>
      <c r="C6810" s="0" t="n">
        <v>6564</v>
      </c>
      <c r="D6810" s="0" t="n">
        <v>6589</v>
      </c>
    </row>
    <row r="6811" customFormat="false" ht="13.8" hidden="false" customHeight="false" outlineLevel="0" collapsed="false">
      <c r="B6811" s="633" t="n">
        <v>6810</v>
      </c>
      <c r="C6811" s="0" t="n">
        <v>6565</v>
      </c>
      <c r="D6811" s="0" t="n">
        <v>6590</v>
      </c>
    </row>
    <row r="6812" customFormat="false" ht="13.8" hidden="false" customHeight="false" outlineLevel="0" collapsed="false">
      <c r="B6812" s="633" t="n">
        <v>6811</v>
      </c>
      <c r="C6812" s="0" t="n">
        <v>6566</v>
      </c>
      <c r="D6812" s="0" t="n">
        <v>6591</v>
      </c>
    </row>
    <row r="6813" customFormat="false" ht="13.8" hidden="false" customHeight="false" outlineLevel="0" collapsed="false">
      <c r="B6813" s="633" t="n">
        <v>6812</v>
      </c>
      <c r="C6813" s="0" t="n">
        <v>6567</v>
      </c>
      <c r="D6813" s="0" t="n">
        <v>6592</v>
      </c>
    </row>
    <row r="6814" customFormat="false" ht="13.8" hidden="false" customHeight="false" outlineLevel="0" collapsed="false">
      <c r="B6814" s="633" t="n">
        <v>6813</v>
      </c>
      <c r="C6814" s="0" t="n">
        <v>6568</v>
      </c>
      <c r="D6814" s="0" t="n">
        <v>6593</v>
      </c>
    </row>
    <row r="6815" customFormat="false" ht="13.8" hidden="false" customHeight="false" outlineLevel="0" collapsed="false">
      <c r="B6815" s="633" t="n">
        <v>6814</v>
      </c>
      <c r="C6815" s="0" t="n">
        <v>6569</v>
      </c>
      <c r="D6815" s="0" t="n">
        <v>6594</v>
      </c>
    </row>
    <row r="6816" customFormat="false" ht="13.8" hidden="false" customHeight="false" outlineLevel="0" collapsed="false">
      <c r="B6816" s="633" t="n">
        <v>6815</v>
      </c>
      <c r="C6816" s="0" t="n">
        <v>6570</v>
      </c>
      <c r="D6816" s="0" t="n">
        <v>6595</v>
      </c>
    </row>
    <row r="6817" customFormat="false" ht="13.8" hidden="false" customHeight="false" outlineLevel="0" collapsed="false">
      <c r="B6817" s="633" t="n">
        <v>6816</v>
      </c>
      <c r="C6817" s="0" t="n">
        <v>6571</v>
      </c>
      <c r="D6817" s="0" t="n">
        <v>6596</v>
      </c>
    </row>
    <row r="6818" customFormat="false" ht="13.8" hidden="false" customHeight="false" outlineLevel="0" collapsed="false">
      <c r="B6818" s="633" t="n">
        <v>6817</v>
      </c>
      <c r="C6818" s="0" t="n">
        <v>6572</v>
      </c>
      <c r="D6818" s="0" t="n">
        <v>6597</v>
      </c>
    </row>
    <row r="6819" customFormat="false" ht="13.8" hidden="false" customHeight="false" outlineLevel="0" collapsed="false">
      <c r="B6819" s="633" t="n">
        <v>6818</v>
      </c>
      <c r="C6819" s="0" t="n">
        <v>6573</v>
      </c>
      <c r="D6819" s="0" t="n">
        <v>6598</v>
      </c>
    </row>
    <row r="6820" customFormat="false" ht="13.8" hidden="false" customHeight="false" outlineLevel="0" collapsed="false">
      <c r="B6820" s="633" t="n">
        <v>6819</v>
      </c>
      <c r="C6820" s="0" t="n">
        <v>6574</v>
      </c>
      <c r="D6820" s="0" t="n">
        <v>6599</v>
      </c>
    </row>
    <row r="6821" customFormat="false" ht="13.8" hidden="false" customHeight="false" outlineLevel="0" collapsed="false">
      <c r="B6821" s="633" t="n">
        <v>6820</v>
      </c>
      <c r="C6821" s="0" t="n">
        <v>6575</v>
      </c>
      <c r="D6821" s="0" t="n">
        <v>6600</v>
      </c>
    </row>
    <row r="6822" customFormat="false" ht="13.8" hidden="false" customHeight="false" outlineLevel="0" collapsed="false">
      <c r="B6822" s="633" t="n">
        <v>6821</v>
      </c>
      <c r="C6822" s="0" t="n">
        <v>6576</v>
      </c>
      <c r="D6822" s="0" t="n">
        <v>6601</v>
      </c>
    </row>
    <row r="6823" customFormat="false" ht="13.8" hidden="false" customHeight="false" outlineLevel="0" collapsed="false">
      <c r="B6823" s="633" t="n">
        <v>6822</v>
      </c>
      <c r="C6823" s="0" t="n">
        <v>6577</v>
      </c>
      <c r="D6823" s="0" t="n">
        <v>6602</v>
      </c>
    </row>
    <row r="6824" customFormat="false" ht="13.8" hidden="false" customHeight="false" outlineLevel="0" collapsed="false">
      <c r="B6824" s="633" t="n">
        <v>6823</v>
      </c>
      <c r="C6824" s="0" t="n">
        <v>6578</v>
      </c>
      <c r="D6824" s="0" t="n">
        <v>6603</v>
      </c>
    </row>
    <row r="6825" customFormat="false" ht="13.8" hidden="false" customHeight="false" outlineLevel="0" collapsed="false">
      <c r="B6825" s="633" t="n">
        <v>6824</v>
      </c>
      <c r="C6825" s="0" t="n">
        <v>6579</v>
      </c>
      <c r="D6825" s="0" t="n">
        <v>6604</v>
      </c>
    </row>
    <row r="6826" customFormat="false" ht="13.8" hidden="false" customHeight="false" outlineLevel="0" collapsed="false">
      <c r="B6826" s="633" t="n">
        <v>6825</v>
      </c>
      <c r="C6826" s="0" t="n">
        <v>6580</v>
      </c>
      <c r="D6826" s="0" t="n">
        <v>6605</v>
      </c>
    </row>
    <row r="6827" customFormat="false" ht="13.8" hidden="false" customHeight="false" outlineLevel="0" collapsed="false">
      <c r="B6827" s="633" t="n">
        <v>6826</v>
      </c>
      <c r="C6827" s="0" t="n">
        <v>6581</v>
      </c>
      <c r="D6827" s="0" t="n">
        <v>6606</v>
      </c>
    </row>
    <row r="6828" customFormat="false" ht="13.8" hidden="false" customHeight="false" outlineLevel="0" collapsed="false">
      <c r="B6828" s="633" t="n">
        <v>6827</v>
      </c>
      <c r="C6828" s="0" t="n">
        <v>6582</v>
      </c>
      <c r="D6828" s="0" t="n">
        <v>6607</v>
      </c>
    </row>
    <row r="6829" customFormat="false" ht="13.8" hidden="false" customHeight="false" outlineLevel="0" collapsed="false">
      <c r="B6829" s="633" t="n">
        <v>6828</v>
      </c>
      <c r="C6829" s="0" t="n">
        <v>6583</v>
      </c>
      <c r="D6829" s="0" t="n">
        <v>6608</v>
      </c>
    </row>
    <row r="6830" customFormat="false" ht="13.8" hidden="false" customHeight="false" outlineLevel="0" collapsed="false">
      <c r="B6830" s="633" t="n">
        <v>6829</v>
      </c>
      <c r="C6830" s="0" t="n">
        <v>6584</v>
      </c>
      <c r="D6830" s="0" t="n">
        <v>6609</v>
      </c>
    </row>
    <row r="6831" customFormat="false" ht="13.8" hidden="false" customHeight="false" outlineLevel="0" collapsed="false">
      <c r="B6831" s="633" t="n">
        <v>6830</v>
      </c>
      <c r="C6831" s="0" t="n">
        <v>6585</v>
      </c>
      <c r="D6831" s="0" t="n">
        <v>6610</v>
      </c>
    </row>
    <row r="6832" customFormat="false" ht="13.8" hidden="false" customHeight="false" outlineLevel="0" collapsed="false">
      <c r="B6832" s="633" t="n">
        <v>6831</v>
      </c>
      <c r="C6832" s="0" t="n">
        <v>6586</v>
      </c>
      <c r="D6832" s="0" t="n">
        <v>6611</v>
      </c>
    </row>
    <row r="6833" customFormat="false" ht="13.8" hidden="false" customHeight="false" outlineLevel="0" collapsed="false">
      <c r="B6833" s="633" t="n">
        <v>6832</v>
      </c>
      <c r="C6833" s="0" t="n">
        <v>6587</v>
      </c>
      <c r="D6833" s="0" t="n">
        <v>6612</v>
      </c>
    </row>
    <row r="6834" customFormat="false" ht="13.8" hidden="false" customHeight="false" outlineLevel="0" collapsed="false">
      <c r="B6834" s="633" t="n">
        <v>6833</v>
      </c>
      <c r="C6834" s="0" t="n">
        <v>6588</v>
      </c>
      <c r="D6834" s="0" t="n">
        <v>6613</v>
      </c>
    </row>
    <row r="6835" customFormat="false" ht="13.8" hidden="false" customHeight="false" outlineLevel="0" collapsed="false">
      <c r="B6835" s="633" t="n">
        <v>6834</v>
      </c>
      <c r="C6835" s="0" t="n">
        <v>6589</v>
      </c>
      <c r="D6835" s="0" t="n">
        <v>6614</v>
      </c>
    </row>
    <row r="6836" customFormat="false" ht="13.8" hidden="false" customHeight="false" outlineLevel="0" collapsed="false">
      <c r="B6836" s="633" t="n">
        <v>6835</v>
      </c>
      <c r="C6836" s="0" t="n">
        <v>6590</v>
      </c>
      <c r="D6836" s="0" t="n">
        <v>6615</v>
      </c>
    </row>
    <row r="6837" customFormat="false" ht="13.8" hidden="false" customHeight="false" outlineLevel="0" collapsed="false">
      <c r="B6837" s="633" t="n">
        <v>6836</v>
      </c>
      <c r="C6837" s="0" t="n">
        <v>6591</v>
      </c>
      <c r="D6837" s="0" t="n">
        <v>6616</v>
      </c>
    </row>
    <row r="6838" customFormat="false" ht="13.8" hidden="false" customHeight="false" outlineLevel="0" collapsed="false">
      <c r="B6838" s="633" t="n">
        <v>6837</v>
      </c>
      <c r="C6838" s="0" t="n">
        <v>6592</v>
      </c>
      <c r="D6838" s="0" t="n">
        <v>6617</v>
      </c>
    </row>
    <row r="6839" customFormat="false" ht="13.8" hidden="false" customHeight="false" outlineLevel="0" collapsed="false">
      <c r="B6839" s="633" t="n">
        <v>6838</v>
      </c>
      <c r="C6839" s="0" t="n">
        <v>6593</v>
      </c>
      <c r="D6839" s="0" t="n">
        <v>6618</v>
      </c>
    </row>
    <row r="6840" customFormat="false" ht="13.8" hidden="false" customHeight="false" outlineLevel="0" collapsed="false">
      <c r="B6840" s="633" t="n">
        <v>6839</v>
      </c>
      <c r="C6840" s="0" t="n">
        <v>6594</v>
      </c>
      <c r="D6840" s="0" t="n">
        <v>6619</v>
      </c>
    </row>
    <row r="6841" customFormat="false" ht="13.8" hidden="false" customHeight="false" outlineLevel="0" collapsed="false">
      <c r="B6841" s="633" t="n">
        <v>6840</v>
      </c>
      <c r="C6841" s="0" t="n">
        <v>6595</v>
      </c>
      <c r="D6841" s="0" t="n">
        <v>6620</v>
      </c>
    </row>
    <row r="6842" customFormat="false" ht="13.8" hidden="false" customHeight="false" outlineLevel="0" collapsed="false">
      <c r="B6842" s="633" t="n">
        <v>6841</v>
      </c>
      <c r="C6842" s="0" t="n">
        <v>6596</v>
      </c>
      <c r="D6842" s="0" t="n">
        <v>6621</v>
      </c>
    </row>
    <row r="6843" customFormat="false" ht="13.8" hidden="false" customHeight="false" outlineLevel="0" collapsed="false">
      <c r="B6843" s="633" t="n">
        <v>6842</v>
      </c>
      <c r="C6843" s="0" t="n">
        <v>6597</v>
      </c>
      <c r="D6843" s="0" t="n">
        <v>6622</v>
      </c>
    </row>
    <row r="6844" customFormat="false" ht="13.8" hidden="false" customHeight="false" outlineLevel="0" collapsed="false">
      <c r="B6844" s="633" t="n">
        <v>6843</v>
      </c>
      <c r="C6844" s="0" t="n">
        <v>6598</v>
      </c>
      <c r="D6844" s="0" t="n">
        <v>6623</v>
      </c>
    </row>
    <row r="6845" customFormat="false" ht="13.8" hidden="false" customHeight="false" outlineLevel="0" collapsed="false">
      <c r="B6845" s="633" t="n">
        <v>6844</v>
      </c>
      <c r="C6845" s="0" t="n">
        <v>6599</v>
      </c>
      <c r="D6845" s="0" t="n">
        <v>6624</v>
      </c>
    </row>
    <row r="6846" customFormat="false" ht="13.8" hidden="false" customHeight="false" outlineLevel="0" collapsed="false">
      <c r="B6846" s="633" t="n">
        <v>6845</v>
      </c>
      <c r="C6846" s="0" t="n">
        <v>6600</v>
      </c>
      <c r="D6846" s="0" t="n">
        <v>6625</v>
      </c>
    </row>
    <row r="6847" customFormat="false" ht="13.8" hidden="false" customHeight="false" outlineLevel="0" collapsed="false">
      <c r="B6847" s="633" t="n">
        <v>6846</v>
      </c>
      <c r="C6847" s="0" t="n">
        <v>6601</v>
      </c>
      <c r="D6847" s="0" t="n">
        <v>6626</v>
      </c>
    </row>
    <row r="6848" customFormat="false" ht="13.8" hidden="false" customHeight="false" outlineLevel="0" collapsed="false">
      <c r="B6848" s="633" t="n">
        <v>6847</v>
      </c>
      <c r="C6848" s="0" t="n">
        <v>6602</v>
      </c>
      <c r="D6848" s="0" t="n">
        <v>6627</v>
      </c>
    </row>
    <row r="6849" customFormat="false" ht="13.8" hidden="false" customHeight="false" outlineLevel="0" collapsed="false">
      <c r="B6849" s="633" t="n">
        <v>6848</v>
      </c>
      <c r="C6849" s="0" t="n">
        <v>6603</v>
      </c>
      <c r="D6849" s="0" t="n">
        <v>6628</v>
      </c>
    </row>
    <row r="6850" customFormat="false" ht="13.8" hidden="false" customHeight="false" outlineLevel="0" collapsed="false">
      <c r="B6850" s="633" t="n">
        <v>6849</v>
      </c>
      <c r="C6850" s="0" t="n">
        <v>6604</v>
      </c>
      <c r="D6850" s="0" t="n">
        <v>6629</v>
      </c>
    </row>
    <row r="6851" customFormat="false" ht="13.8" hidden="false" customHeight="false" outlineLevel="0" collapsed="false">
      <c r="B6851" s="633" t="n">
        <v>6850</v>
      </c>
      <c r="C6851" s="0" t="n">
        <v>6605</v>
      </c>
      <c r="D6851" s="0" t="n">
        <v>6630</v>
      </c>
    </row>
    <row r="6852" customFormat="false" ht="13.8" hidden="false" customHeight="false" outlineLevel="0" collapsed="false">
      <c r="B6852" s="633" t="n">
        <v>6851</v>
      </c>
      <c r="C6852" s="0" t="n">
        <v>6606</v>
      </c>
      <c r="D6852" s="0" t="n">
        <v>6631</v>
      </c>
    </row>
    <row r="6853" customFormat="false" ht="13.8" hidden="false" customHeight="false" outlineLevel="0" collapsed="false">
      <c r="B6853" s="633" t="n">
        <v>6852</v>
      </c>
      <c r="C6853" s="0" t="n">
        <v>6607</v>
      </c>
      <c r="D6853" s="0" t="n">
        <v>6632</v>
      </c>
    </row>
    <row r="6854" customFormat="false" ht="13.8" hidden="false" customHeight="false" outlineLevel="0" collapsed="false">
      <c r="B6854" s="633" t="n">
        <v>6853</v>
      </c>
      <c r="C6854" s="0" t="n">
        <v>6608</v>
      </c>
      <c r="D6854" s="0" t="n">
        <v>6633</v>
      </c>
    </row>
    <row r="6855" customFormat="false" ht="13.8" hidden="false" customHeight="false" outlineLevel="0" collapsed="false">
      <c r="B6855" s="633" t="n">
        <v>6854</v>
      </c>
      <c r="C6855" s="0" t="n">
        <v>6609</v>
      </c>
      <c r="D6855" s="0" t="n">
        <v>6634</v>
      </c>
    </row>
    <row r="6856" customFormat="false" ht="13.8" hidden="false" customHeight="false" outlineLevel="0" collapsed="false">
      <c r="B6856" s="633" t="n">
        <v>6855</v>
      </c>
      <c r="C6856" s="0" t="n">
        <v>6610</v>
      </c>
      <c r="D6856" s="0" t="n">
        <v>6635</v>
      </c>
    </row>
    <row r="6857" customFormat="false" ht="13.8" hidden="false" customHeight="false" outlineLevel="0" collapsed="false">
      <c r="B6857" s="633" t="n">
        <v>6856</v>
      </c>
      <c r="C6857" s="0" t="n">
        <v>6611</v>
      </c>
      <c r="D6857" s="0" t="n">
        <v>6636</v>
      </c>
    </row>
    <row r="6858" customFormat="false" ht="13.8" hidden="false" customHeight="false" outlineLevel="0" collapsed="false">
      <c r="B6858" s="633" t="n">
        <v>6857</v>
      </c>
      <c r="C6858" s="0" t="n">
        <v>6612</v>
      </c>
      <c r="D6858" s="0" t="n">
        <v>6637</v>
      </c>
    </row>
    <row r="6859" customFormat="false" ht="13.8" hidden="false" customHeight="false" outlineLevel="0" collapsed="false">
      <c r="B6859" s="633" t="n">
        <v>6858</v>
      </c>
      <c r="C6859" s="0" t="n">
        <v>6613</v>
      </c>
      <c r="D6859" s="0" t="n">
        <v>6638</v>
      </c>
    </row>
    <row r="6860" customFormat="false" ht="13.8" hidden="false" customHeight="false" outlineLevel="0" collapsed="false">
      <c r="B6860" s="633" t="n">
        <v>6859</v>
      </c>
      <c r="C6860" s="0" t="n">
        <v>6614</v>
      </c>
      <c r="D6860" s="0" t="n">
        <v>6639</v>
      </c>
    </row>
    <row r="6861" customFormat="false" ht="13.8" hidden="false" customHeight="false" outlineLevel="0" collapsed="false">
      <c r="B6861" s="633" t="n">
        <v>6860</v>
      </c>
      <c r="C6861" s="0" t="n">
        <v>6615</v>
      </c>
      <c r="D6861" s="0" t="n">
        <v>6640</v>
      </c>
    </row>
    <row r="6862" customFormat="false" ht="13.8" hidden="false" customHeight="false" outlineLevel="0" collapsed="false">
      <c r="B6862" s="633" t="n">
        <v>6861</v>
      </c>
      <c r="C6862" s="0" t="n">
        <v>6616</v>
      </c>
      <c r="D6862" s="0" t="n">
        <v>6641</v>
      </c>
    </row>
    <row r="6863" customFormat="false" ht="13.8" hidden="false" customHeight="false" outlineLevel="0" collapsed="false">
      <c r="B6863" s="633" t="n">
        <v>6862</v>
      </c>
      <c r="C6863" s="0" t="n">
        <v>6617</v>
      </c>
      <c r="D6863" s="0" t="n">
        <v>6642</v>
      </c>
    </row>
    <row r="6864" customFormat="false" ht="13.8" hidden="false" customHeight="false" outlineLevel="0" collapsed="false">
      <c r="B6864" s="633" t="n">
        <v>6863</v>
      </c>
      <c r="C6864" s="0" t="n">
        <v>6618</v>
      </c>
      <c r="D6864" s="0" t="n">
        <v>6643</v>
      </c>
    </row>
    <row r="6865" customFormat="false" ht="13.8" hidden="false" customHeight="false" outlineLevel="0" collapsed="false">
      <c r="B6865" s="633" t="n">
        <v>6864</v>
      </c>
      <c r="C6865" s="0" t="n">
        <v>6619</v>
      </c>
      <c r="D6865" s="0" t="n">
        <v>6644</v>
      </c>
    </row>
    <row r="6866" customFormat="false" ht="13.8" hidden="false" customHeight="false" outlineLevel="0" collapsed="false">
      <c r="B6866" s="633" t="n">
        <v>6865</v>
      </c>
      <c r="C6866" s="0" t="n">
        <v>6620</v>
      </c>
      <c r="D6866" s="0" t="n">
        <v>6645</v>
      </c>
    </row>
    <row r="6867" customFormat="false" ht="13.8" hidden="false" customHeight="false" outlineLevel="0" collapsed="false">
      <c r="B6867" s="633" t="n">
        <v>6866</v>
      </c>
      <c r="C6867" s="0" t="n">
        <v>6621</v>
      </c>
      <c r="D6867" s="0" t="n">
        <v>6646</v>
      </c>
    </row>
    <row r="6868" customFormat="false" ht="13.8" hidden="false" customHeight="false" outlineLevel="0" collapsed="false">
      <c r="B6868" s="633" t="n">
        <v>6867</v>
      </c>
      <c r="C6868" s="0" t="n">
        <v>6622</v>
      </c>
      <c r="D6868" s="0" t="n">
        <v>6647</v>
      </c>
    </row>
    <row r="6869" customFormat="false" ht="13.8" hidden="false" customHeight="false" outlineLevel="0" collapsed="false">
      <c r="B6869" s="633" t="n">
        <v>6868</v>
      </c>
      <c r="C6869" s="0" t="n">
        <v>6623</v>
      </c>
      <c r="D6869" s="0" t="n">
        <v>6648</v>
      </c>
    </row>
    <row r="6870" customFormat="false" ht="13.8" hidden="false" customHeight="false" outlineLevel="0" collapsed="false">
      <c r="B6870" s="633" t="n">
        <v>6869</v>
      </c>
      <c r="C6870" s="0" t="n">
        <v>6624</v>
      </c>
      <c r="D6870" s="0" t="n">
        <v>6649</v>
      </c>
    </row>
    <row r="6871" customFormat="false" ht="13.8" hidden="false" customHeight="false" outlineLevel="0" collapsed="false">
      <c r="B6871" s="633" t="n">
        <v>6870</v>
      </c>
      <c r="C6871" s="0" t="n">
        <v>6625</v>
      </c>
      <c r="D6871" s="0" t="n">
        <v>6650</v>
      </c>
    </row>
    <row r="6872" customFormat="false" ht="13.8" hidden="false" customHeight="false" outlineLevel="0" collapsed="false">
      <c r="B6872" s="633" t="n">
        <v>6871</v>
      </c>
      <c r="C6872" s="0" t="n">
        <v>6626</v>
      </c>
      <c r="D6872" s="0" t="n">
        <v>6651</v>
      </c>
    </row>
    <row r="6873" customFormat="false" ht="13.8" hidden="false" customHeight="false" outlineLevel="0" collapsed="false">
      <c r="B6873" s="633" t="n">
        <v>6872</v>
      </c>
      <c r="C6873" s="0" t="n">
        <v>6627</v>
      </c>
      <c r="D6873" s="0" t="n">
        <v>6652</v>
      </c>
    </row>
    <row r="6874" customFormat="false" ht="13.8" hidden="false" customHeight="false" outlineLevel="0" collapsed="false">
      <c r="B6874" s="633" t="n">
        <v>6873</v>
      </c>
      <c r="C6874" s="0" t="n">
        <v>6628</v>
      </c>
      <c r="D6874" s="0" t="n">
        <v>6653</v>
      </c>
    </row>
    <row r="6875" customFormat="false" ht="13.8" hidden="false" customHeight="false" outlineLevel="0" collapsed="false">
      <c r="B6875" s="633" t="n">
        <v>6874</v>
      </c>
      <c r="C6875" s="0" t="n">
        <v>6629</v>
      </c>
      <c r="D6875" s="0" t="n">
        <v>6654</v>
      </c>
    </row>
    <row r="6876" customFormat="false" ht="13.8" hidden="false" customHeight="false" outlineLevel="0" collapsed="false">
      <c r="B6876" s="633" t="n">
        <v>6875</v>
      </c>
      <c r="C6876" s="0" t="n">
        <v>6630</v>
      </c>
      <c r="D6876" s="0" t="n">
        <v>6655</v>
      </c>
    </row>
    <row r="6877" customFormat="false" ht="13.8" hidden="false" customHeight="false" outlineLevel="0" collapsed="false">
      <c r="B6877" s="633" t="n">
        <v>6876</v>
      </c>
      <c r="C6877" s="0" t="n">
        <v>6631</v>
      </c>
      <c r="D6877" s="0" t="n">
        <v>6656</v>
      </c>
    </row>
    <row r="6878" customFormat="false" ht="13.8" hidden="false" customHeight="false" outlineLevel="0" collapsed="false">
      <c r="B6878" s="633" t="n">
        <v>6877</v>
      </c>
      <c r="C6878" s="0" t="n">
        <v>6632</v>
      </c>
      <c r="D6878" s="0" t="n">
        <v>6657</v>
      </c>
    </row>
    <row r="6879" customFormat="false" ht="13.8" hidden="false" customHeight="false" outlineLevel="0" collapsed="false">
      <c r="B6879" s="633" t="n">
        <v>6878</v>
      </c>
      <c r="C6879" s="0" t="n">
        <v>6633</v>
      </c>
      <c r="D6879" s="0" t="n">
        <v>6658</v>
      </c>
    </row>
    <row r="6880" customFormat="false" ht="13.8" hidden="false" customHeight="false" outlineLevel="0" collapsed="false">
      <c r="B6880" s="633" t="n">
        <v>6879</v>
      </c>
      <c r="C6880" s="0" t="n">
        <v>6634</v>
      </c>
      <c r="D6880" s="0" t="n">
        <v>6659</v>
      </c>
    </row>
    <row r="6881" customFormat="false" ht="13.8" hidden="false" customHeight="false" outlineLevel="0" collapsed="false">
      <c r="B6881" s="633" t="n">
        <v>6880</v>
      </c>
      <c r="C6881" s="0" t="n">
        <v>6635</v>
      </c>
      <c r="D6881" s="0" t="n">
        <v>6660</v>
      </c>
    </row>
    <row r="6882" customFormat="false" ht="13.8" hidden="false" customHeight="false" outlineLevel="0" collapsed="false">
      <c r="B6882" s="633" t="n">
        <v>6881</v>
      </c>
      <c r="C6882" s="0" t="n">
        <v>6636</v>
      </c>
      <c r="D6882" s="0" t="n">
        <v>6661</v>
      </c>
    </row>
    <row r="6883" customFormat="false" ht="13.8" hidden="false" customHeight="false" outlineLevel="0" collapsed="false">
      <c r="B6883" s="633" t="n">
        <v>6882</v>
      </c>
      <c r="C6883" s="0" t="n">
        <v>6637</v>
      </c>
      <c r="D6883" s="0" t="n">
        <v>6662</v>
      </c>
    </row>
    <row r="6884" customFormat="false" ht="13.8" hidden="false" customHeight="false" outlineLevel="0" collapsed="false">
      <c r="B6884" s="633" t="n">
        <v>6883</v>
      </c>
      <c r="C6884" s="0" t="n">
        <v>6638</v>
      </c>
      <c r="D6884" s="0" t="n">
        <v>6663</v>
      </c>
    </row>
    <row r="6885" customFormat="false" ht="13.8" hidden="false" customHeight="false" outlineLevel="0" collapsed="false">
      <c r="B6885" s="633" t="n">
        <v>6884</v>
      </c>
      <c r="C6885" s="0" t="n">
        <v>6639</v>
      </c>
      <c r="D6885" s="0" t="n">
        <v>6664</v>
      </c>
    </row>
    <row r="6886" customFormat="false" ht="13.8" hidden="false" customHeight="false" outlineLevel="0" collapsed="false">
      <c r="B6886" s="633" t="n">
        <v>6885</v>
      </c>
      <c r="C6886" s="0" t="n">
        <v>6640</v>
      </c>
      <c r="D6886" s="0" t="n">
        <v>6665</v>
      </c>
    </row>
    <row r="6887" customFormat="false" ht="13.8" hidden="false" customHeight="false" outlineLevel="0" collapsed="false">
      <c r="B6887" s="633" t="n">
        <v>6886</v>
      </c>
      <c r="C6887" s="0" t="n">
        <v>6641</v>
      </c>
      <c r="D6887" s="0" t="n">
        <v>6666</v>
      </c>
    </row>
    <row r="6888" customFormat="false" ht="13.8" hidden="false" customHeight="false" outlineLevel="0" collapsed="false">
      <c r="B6888" s="633" t="n">
        <v>6887</v>
      </c>
      <c r="C6888" s="0" t="n">
        <v>6642</v>
      </c>
      <c r="D6888" s="0" t="n">
        <v>6667</v>
      </c>
    </row>
    <row r="6889" customFormat="false" ht="13.8" hidden="false" customHeight="false" outlineLevel="0" collapsed="false">
      <c r="B6889" s="633" t="n">
        <v>6888</v>
      </c>
      <c r="C6889" s="0" t="n">
        <v>6643</v>
      </c>
      <c r="D6889" s="0" t="n">
        <v>6668</v>
      </c>
    </row>
    <row r="6890" customFormat="false" ht="13.8" hidden="false" customHeight="false" outlineLevel="0" collapsed="false">
      <c r="B6890" s="633" t="n">
        <v>6889</v>
      </c>
      <c r="C6890" s="0" t="n">
        <v>6644</v>
      </c>
      <c r="D6890" s="0" t="n">
        <v>6669</v>
      </c>
    </row>
    <row r="6891" customFormat="false" ht="13.8" hidden="false" customHeight="false" outlineLevel="0" collapsed="false">
      <c r="B6891" s="633" t="n">
        <v>6890</v>
      </c>
      <c r="C6891" s="0" t="n">
        <v>6645</v>
      </c>
      <c r="D6891" s="0" t="n">
        <v>6670</v>
      </c>
    </row>
    <row r="6892" customFormat="false" ht="13.8" hidden="false" customHeight="false" outlineLevel="0" collapsed="false">
      <c r="B6892" s="633" t="n">
        <v>6891</v>
      </c>
      <c r="C6892" s="0" t="n">
        <v>6646</v>
      </c>
      <c r="D6892" s="0" t="n">
        <v>6671</v>
      </c>
    </row>
    <row r="6893" customFormat="false" ht="13.8" hidden="false" customHeight="false" outlineLevel="0" collapsed="false">
      <c r="B6893" s="633" t="n">
        <v>6892</v>
      </c>
      <c r="C6893" s="0" t="n">
        <v>6647</v>
      </c>
      <c r="D6893" s="0" t="n">
        <v>6672</v>
      </c>
    </row>
    <row r="6894" customFormat="false" ht="13.8" hidden="false" customHeight="false" outlineLevel="0" collapsed="false">
      <c r="B6894" s="633" t="n">
        <v>6893</v>
      </c>
      <c r="C6894" s="0" t="n">
        <v>6648</v>
      </c>
      <c r="D6894" s="0" t="n">
        <v>6673</v>
      </c>
    </row>
    <row r="6895" customFormat="false" ht="13.8" hidden="false" customHeight="false" outlineLevel="0" collapsed="false">
      <c r="B6895" s="633" t="n">
        <v>6894</v>
      </c>
      <c r="C6895" s="0" t="n">
        <v>6649</v>
      </c>
      <c r="D6895" s="0" t="n">
        <v>6674</v>
      </c>
    </row>
    <row r="6896" customFormat="false" ht="13.8" hidden="false" customHeight="false" outlineLevel="0" collapsed="false">
      <c r="B6896" s="633" t="n">
        <v>6895</v>
      </c>
      <c r="C6896" s="0" t="n">
        <v>6650</v>
      </c>
      <c r="D6896" s="0" t="n">
        <v>6675</v>
      </c>
    </row>
    <row r="6897" customFormat="false" ht="13.8" hidden="false" customHeight="false" outlineLevel="0" collapsed="false">
      <c r="B6897" s="633" t="n">
        <v>6896</v>
      </c>
      <c r="C6897" s="0" t="n">
        <v>6651</v>
      </c>
      <c r="D6897" s="0" t="n">
        <v>6676</v>
      </c>
    </row>
    <row r="6898" customFormat="false" ht="13.8" hidden="false" customHeight="false" outlineLevel="0" collapsed="false">
      <c r="B6898" s="633" t="n">
        <v>6897</v>
      </c>
      <c r="C6898" s="0" t="n">
        <v>6652</v>
      </c>
      <c r="D6898" s="0" t="n">
        <v>6677</v>
      </c>
    </row>
    <row r="6899" customFormat="false" ht="13.8" hidden="false" customHeight="false" outlineLevel="0" collapsed="false">
      <c r="B6899" s="633" t="n">
        <v>6898</v>
      </c>
      <c r="C6899" s="0" t="n">
        <v>6653</v>
      </c>
      <c r="D6899" s="0" t="n">
        <v>6678</v>
      </c>
    </row>
    <row r="6900" customFormat="false" ht="13.8" hidden="false" customHeight="false" outlineLevel="0" collapsed="false">
      <c r="B6900" s="633" t="n">
        <v>6899</v>
      </c>
      <c r="C6900" s="0" t="n">
        <v>6654</v>
      </c>
      <c r="D6900" s="0" t="n">
        <v>6679</v>
      </c>
    </row>
    <row r="6901" customFormat="false" ht="13.8" hidden="false" customHeight="false" outlineLevel="0" collapsed="false">
      <c r="B6901" s="633" t="n">
        <v>6900</v>
      </c>
      <c r="C6901" s="0" t="n">
        <v>6655</v>
      </c>
      <c r="D6901" s="0" t="n">
        <v>6680</v>
      </c>
    </row>
    <row r="6902" customFormat="false" ht="13.8" hidden="false" customHeight="false" outlineLevel="0" collapsed="false">
      <c r="B6902" s="633" t="n">
        <v>6901</v>
      </c>
      <c r="C6902" s="0" t="n">
        <v>6656</v>
      </c>
      <c r="D6902" s="0" t="n">
        <v>6681</v>
      </c>
    </row>
    <row r="6903" customFormat="false" ht="13.8" hidden="false" customHeight="false" outlineLevel="0" collapsed="false">
      <c r="B6903" s="633" t="n">
        <v>6902</v>
      </c>
      <c r="C6903" s="0" t="n">
        <v>6657</v>
      </c>
      <c r="D6903" s="0" t="n">
        <v>6682</v>
      </c>
    </row>
    <row r="6904" customFormat="false" ht="13.8" hidden="false" customHeight="false" outlineLevel="0" collapsed="false">
      <c r="B6904" s="633" t="n">
        <v>6903</v>
      </c>
      <c r="C6904" s="0" t="n">
        <v>6658</v>
      </c>
      <c r="D6904" s="0" t="n">
        <v>6683</v>
      </c>
    </row>
    <row r="6905" customFormat="false" ht="13.8" hidden="false" customHeight="false" outlineLevel="0" collapsed="false">
      <c r="B6905" s="633" t="n">
        <v>6904</v>
      </c>
      <c r="C6905" s="0" t="n">
        <v>6659</v>
      </c>
      <c r="D6905" s="0" t="n">
        <v>6684</v>
      </c>
    </row>
    <row r="6906" customFormat="false" ht="13.8" hidden="false" customHeight="false" outlineLevel="0" collapsed="false">
      <c r="B6906" s="633" t="n">
        <v>6905</v>
      </c>
      <c r="C6906" s="0" t="n">
        <v>6660</v>
      </c>
      <c r="D6906" s="0" t="n">
        <v>6685</v>
      </c>
    </row>
    <row r="6907" customFormat="false" ht="13.8" hidden="false" customHeight="false" outlineLevel="0" collapsed="false">
      <c r="B6907" s="633" t="n">
        <v>6906</v>
      </c>
      <c r="C6907" s="0" t="n">
        <v>6661</v>
      </c>
      <c r="D6907" s="0" t="n">
        <v>6686</v>
      </c>
    </row>
    <row r="6908" customFormat="false" ht="13.8" hidden="false" customHeight="false" outlineLevel="0" collapsed="false">
      <c r="B6908" s="633" t="n">
        <v>6907</v>
      </c>
      <c r="C6908" s="0" t="n">
        <v>6662</v>
      </c>
      <c r="D6908" s="0" t="n">
        <v>6687</v>
      </c>
    </row>
    <row r="6909" customFormat="false" ht="13.8" hidden="false" customHeight="false" outlineLevel="0" collapsed="false">
      <c r="B6909" s="633" t="n">
        <v>6908</v>
      </c>
      <c r="C6909" s="0" t="n">
        <v>6663</v>
      </c>
      <c r="D6909" s="0" t="n">
        <v>6688</v>
      </c>
    </row>
    <row r="6910" customFormat="false" ht="13.8" hidden="false" customHeight="false" outlineLevel="0" collapsed="false">
      <c r="B6910" s="633" t="n">
        <v>6909</v>
      </c>
      <c r="C6910" s="0" t="n">
        <v>6664</v>
      </c>
      <c r="D6910" s="0" t="n">
        <v>6689</v>
      </c>
    </row>
    <row r="6911" customFormat="false" ht="13.8" hidden="false" customHeight="false" outlineLevel="0" collapsed="false">
      <c r="B6911" s="633" t="n">
        <v>6910</v>
      </c>
      <c r="C6911" s="0" t="n">
        <v>6665</v>
      </c>
      <c r="D6911" s="0" t="n">
        <v>6690</v>
      </c>
    </row>
    <row r="6912" customFormat="false" ht="13.8" hidden="false" customHeight="false" outlineLevel="0" collapsed="false">
      <c r="B6912" s="633" t="n">
        <v>6911</v>
      </c>
      <c r="C6912" s="0" t="n">
        <v>6666</v>
      </c>
      <c r="D6912" s="0" t="n">
        <v>6691</v>
      </c>
    </row>
    <row r="6913" customFormat="false" ht="13.8" hidden="false" customHeight="false" outlineLevel="0" collapsed="false">
      <c r="B6913" s="633" t="n">
        <v>6912</v>
      </c>
      <c r="C6913" s="0" t="n">
        <v>6667</v>
      </c>
      <c r="D6913" s="0" t="n">
        <v>6692</v>
      </c>
    </row>
    <row r="6914" customFormat="false" ht="13.8" hidden="false" customHeight="false" outlineLevel="0" collapsed="false">
      <c r="B6914" s="633" t="n">
        <v>6913</v>
      </c>
      <c r="C6914" s="0" t="n">
        <v>6668</v>
      </c>
      <c r="D6914" s="0" t="n">
        <v>6693</v>
      </c>
    </row>
    <row r="6915" customFormat="false" ht="13.8" hidden="false" customHeight="false" outlineLevel="0" collapsed="false">
      <c r="B6915" s="633" t="n">
        <v>6914</v>
      </c>
      <c r="C6915" s="0" t="n">
        <v>6669</v>
      </c>
      <c r="D6915" s="0" t="n">
        <v>6694</v>
      </c>
    </row>
    <row r="6916" customFormat="false" ht="13.8" hidden="false" customHeight="false" outlineLevel="0" collapsed="false">
      <c r="B6916" s="633" t="n">
        <v>6915</v>
      </c>
      <c r="C6916" s="0" t="n">
        <v>6670</v>
      </c>
      <c r="D6916" s="0" t="n">
        <v>6695</v>
      </c>
    </row>
    <row r="6917" customFormat="false" ht="13.8" hidden="false" customHeight="false" outlineLevel="0" collapsed="false">
      <c r="B6917" s="633" t="n">
        <v>6916</v>
      </c>
      <c r="C6917" s="0" t="n">
        <v>6671</v>
      </c>
      <c r="D6917" s="0" t="n">
        <v>6696</v>
      </c>
    </row>
    <row r="6918" customFormat="false" ht="13.8" hidden="false" customHeight="false" outlineLevel="0" collapsed="false">
      <c r="B6918" s="633" t="n">
        <v>6917</v>
      </c>
      <c r="C6918" s="0" t="n">
        <v>6672</v>
      </c>
      <c r="D6918" s="0" t="n">
        <v>6697</v>
      </c>
    </row>
    <row r="6919" customFormat="false" ht="13.8" hidden="false" customHeight="false" outlineLevel="0" collapsed="false">
      <c r="B6919" s="633" t="n">
        <v>6918</v>
      </c>
      <c r="C6919" s="0" t="n">
        <v>6673</v>
      </c>
      <c r="D6919" s="0" t="n">
        <v>6698</v>
      </c>
    </row>
    <row r="6920" customFormat="false" ht="13.8" hidden="false" customHeight="false" outlineLevel="0" collapsed="false">
      <c r="B6920" s="633" t="n">
        <v>6919</v>
      </c>
      <c r="C6920" s="0" t="n">
        <v>6674</v>
      </c>
      <c r="D6920" s="0" t="n">
        <v>6699</v>
      </c>
    </row>
    <row r="6921" customFormat="false" ht="13.8" hidden="false" customHeight="false" outlineLevel="0" collapsed="false">
      <c r="B6921" s="633" t="n">
        <v>6920</v>
      </c>
      <c r="C6921" s="0" t="n">
        <v>6675</v>
      </c>
      <c r="D6921" s="0" t="n">
        <v>6700</v>
      </c>
    </row>
    <row r="6922" customFormat="false" ht="13.8" hidden="false" customHeight="false" outlineLevel="0" collapsed="false">
      <c r="B6922" s="633" t="n">
        <v>6921</v>
      </c>
      <c r="C6922" s="0" t="n">
        <v>6676</v>
      </c>
      <c r="D6922" s="0" t="n">
        <v>6701</v>
      </c>
    </row>
    <row r="6923" customFormat="false" ht="13.8" hidden="false" customHeight="false" outlineLevel="0" collapsed="false">
      <c r="B6923" s="633" t="n">
        <v>6922</v>
      </c>
      <c r="C6923" s="0" t="n">
        <v>6677</v>
      </c>
      <c r="D6923" s="0" t="n">
        <v>6702</v>
      </c>
    </row>
    <row r="6924" customFormat="false" ht="13.8" hidden="false" customHeight="false" outlineLevel="0" collapsed="false">
      <c r="B6924" s="633" t="n">
        <v>6923</v>
      </c>
      <c r="C6924" s="0" t="n">
        <v>6678</v>
      </c>
      <c r="D6924" s="0" t="n">
        <v>6703</v>
      </c>
    </row>
    <row r="6925" customFormat="false" ht="13.8" hidden="false" customHeight="false" outlineLevel="0" collapsed="false">
      <c r="B6925" s="633" t="n">
        <v>6924</v>
      </c>
      <c r="C6925" s="0" t="n">
        <v>6679</v>
      </c>
      <c r="D6925" s="0" t="n">
        <v>6704</v>
      </c>
    </row>
    <row r="6926" customFormat="false" ht="13.8" hidden="false" customHeight="false" outlineLevel="0" collapsed="false">
      <c r="B6926" s="633" t="n">
        <v>6925</v>
      </c>
      <c r="C6926" s="0" t="n">
        <v>6680</v>
      </c>
      <c r="D6926" s="0" t="n">
        <v>6705</v>
      </c>
    </row>
    <row r="6927" customFormat="false" ht="13.8" hidden="false" customHeight="false" outlineLevel="0" collapsed="false">
      <c r="B6927" s="633" t="n">
        <v>6926</v>
      </c>
      <c r="C6927" s="0" t="n">
        <v>6681</v>
      </c>
      <c r="D6927" s="0" t="n">
        <v>6706</v>
      </c>
    </row>
    <row r="6928" customFormat="false" ht="13.8" hidden="false" customHeight="false" outlineLevel="0" collapsed="false">
      <c r="B6928" s="633" t="n">
        <v>6927</v>
      </c>
      <c r="C6928" s="0" t="n">
        <v>6682</v>
      </c>
      <c r="D6928" s="0" t="n">
        <v>6707</v>
      </c>
    </row>
    <row r="6929" customFormat="false" ht="13.8" hidden="false" customHeight="false" outlineLevel="0" collapsed="false">
      <c r="B6929" s="633" t="n">
        <v>6928</v>
      </c>
      <c r="C6929" s="0" t="n">
        <v>6683</v>
      </c>
      <c r="D6929" s="0" t="n">
        <v>6708</v>
      </c>
    </row>
    <row r="6930" customFormat="false" ht="13.8" hidden="false" customHeight="false" outlineLevel="0" collapsed="false">
      <c r="B6930" s="633" t="n">
        <v>6929</v>
      </c>
      <c r="C6930" s="0" t="n">
        <v>6684</v>
      </c>
      <c r="D6930" s="0" t="n">
        <v>6709</v>
      </c>
    </row>
    <row r="6931" customFormat="false" ht="13.8" hidden="false" customHeight="false" outlineLevel="0" collapsed="false">
      <c r="B6931" s="633" t="n">
        <v>6930</v>
      </c>
      <c r="C6931" s="0" t="n">
        <v>6685</v>
      </c>
      <c r="D6931" s="0" t="n">
        <v>6710</v>
      </c>
    </row>
    <row r="6932" customFormat="false" ht="13.8" hidden="false" customHeight="false" outlineLevel="0" collapsed="false">
      <c r="B6932" s="633" t="n">
        <v>6931</v>
      </c>
      <c r="C6932" s="0" t="n">
        <v>6686</v>
      </c>
      <c r="D6932" s="0" t="n">
        <v>6711</v>
      </c>
    </row>
    <row r="6933" customFormat="false" ht="13.8" hidden="false" customHeight="false" outlineLevel="0" collapsed="false">
      <c r="B6933" s="633" t="n">
        <v>6932</v>
      </c>
      <c r="C6933" s="0" t="n">
        <v>6687</v>
      </c>
      <c r="D6933" s="0" t="n">
        <v>6712</v>
      </c>
    </row>
    <row r="6934" customFormat="false" ht="13.8" hidden="false" customHeight="false" outlineLevel="0" collapsed="false">
      <c r="B6934" s="633" t="n">
        <v>6933</v>
      </c>
      <c r="C6934" s="0" t="n">
        <v>6688</v>
      </c>
      <c r="D6934" s="0" t="n">
        <v>6713</v>
      </c>
    </row>
    <row r="6935" customFormat="false" ht="13.8" hidden="false" customHeight="false" outlineLevel="0" collapsed="false">
      <c r="B6935" s="633" t="n">
        <v>6934</v>
      </c>
      <c r="C6935" s="0" t="n">
        <v>6689</v>
      </c>
      <c r="D6935" s="0" t="n">
        <v>6714</v>
      </c>
    </row>
    <row r="6936" customFormat="false" ht="13.8" hidden="false" customHeight="false" outlineLevel="0" collapsed="false">
      <c r="B6936" s="633" t="n">
        <v>6935</v>
      </c>
      <c r="C6936" s="0" t="n">
        <v>6690</v>
      </c>
      <c r="D6936" s="0" t="n">
        <v>6715</v>
      </c>
    </row>
    <row r="6937" customFormat="false" ht="13.8" hidden="false" customHeight="false" outlineLevel="0" collapsed="false">
      <c r="B6937" s="633" t="n">
        <v>6936</v>
      </c>
      <c r="C6937" s="0" t="n">
        <v>6691</v>
      </c>
      <c r="D6937" s="0" t="n">
        <v>6716</v>
      </c>
    </row>
    <row r="6938" customFormat="false" ht="13.8" hidden="false" customHeight="false" outlineLevel="0" collapsed="false">
      <c r="B6938" s="633" t="n">
        <v>6937</v>
      </c>
      <c r="C6938" s="0" t="n">
        <v>6692</v>
      </c>
      <c r="D6938" s="0" t="n">
        <v>6717</v>
      </c>
    </row>
    <row r="6939" customFormat="false" ht="13.8" hidden="false" customHeight="false" outlineLevel="0" collapsed="false">
      <c r="B6939" s="633" t="n">
        <v>6938</v>
      </c>
      <c r="C6939" s="0" t="n">
        <v>6693</v>
      </c>
      <c r="D6939" s="0" t="n">
        <v>6718</v>
      </c>
    </row>
    <row r="6940" customFormat="false" ht="13.8" hidden="false" customHeight="false" outlineLevel="0" collapsed="false">
      <c r="B6940" s="633" t="n">
        <v>6939</v>
      </c>
      <c r="C6940" s="0" t="n">
        <v>6694</v>
      </c>
      <c r="D6940" s="0" t="n">
        <v>6719</v>
      </c>
    </row>
    <row r="6941" customFormat="false" ht="13.8" hidden="false" customHeight="false" outlineLevel="0" collapsed="false">
      <c r="B6941" s="633" t="n">
        <v>6940</v>
      </c>
      <c r="C6941" s="0" t="n">
        <v>6695</v>
      </c>
      <c r="D6941" s="0" t="n">
        <v>6720</v>
      </c>
    </row>
    <row r="6942" customFormat="false" ht="13.8" hidden="false" customHeight="false" outlineLevel="0" collapsed="false">
      <c r="B6942" s="633" t="n">
        <v>6941</v>
      </c>
      <c r="C6942" s="0" t="n">
        <v>6696</v>
      </c>
      <c r="D6942" s="0" t="n">
        <v>6721</v>
      </c>
    </row>
    <row r="6943" customFormat="false" ht="13.8" hidden="false" customHeight="false" outlineLevel="0" collapsed="false">
      <c r="B6943" s="633" t="n">
        <v>6942</v>
      </c>
      <c r="C6943" s="0" t="n">
        <v>6697</v>
      </c>
      <c r="D6943" s="0" t="n">
        <v>6722</v>
      </c>
    </row>
    <row r="6944" customFormat="false" ht="13.8" hidden="false" customHeight="false" outlineLevel="0" collapsed="false">
      <c r="B6944" s="633" t="n">
        <v>6943</v>
      </c>
      <c r="C6944" s="0" t="n">
        <v>6698</v>
      </c>
      <c r="D6944" s="0" t="n">
        <v>6723</v>
      </c>
    </row>
    <row r="6945" customFormat="false" ht="13.8" hidden="false" customHeight="false" outlineLevel="0" collapsed="false">
      <c r="B6945" s="633" t="n">
        <v>6944</v>
      </c>
      <c r="C6945" s="0" t="n">
        <v>6699</v>
      </c>
      <c r="D6945" s="0" t="n">
        <v>6724</v>
      </c>
    </row>
    <row r="6946" customFormat="false" ht="13.8" hidden="false" customHeight="false" outlineLevel="0" collapsed="false">
      <c r="B6946" s="633" t="n">
        <v>6945</v>
      </c>
      <c r="C6946" s="0" t="n">
        <v>6700</v>
      </c>
      <c r="D6946" s="0" t="n">
        <v>6725</v>
      </c>
    </row>
    <row r="6947" customFormat="false" ht="13.8" hidden="false" customHeight="false" outlineLevel="0" collapsed="false">
      <c r="B6947" s="633" t="n">
        <v>6946</v>
      </c>
      <c r="C6947" s="0" t="n">
        <v>6701</v>
      </c>
      <c r="D6947" s="0" t="n">
        <v>6726</v>
      </c>
    </row>
    <row r="6948" customFormat="false" ht="13.8" hidden="false" customHeight="false" outlineLevel="0" collapsed="false">
      <c r="B6948" s="633" t="n">
        <v>6947</v>
      </c>
      <c r="C6948" s="0" t="n">
        <v>6702</v>
      </c>
      <c r="D6948" s="0" t="n">
        <v>6727</v>
      </c>
    </row>
    <row r="6949" customFormat="false" ht="13.8" hidden="false" customHeight="false" outlineLevel="0" collapsed="false">
      <c r="B6949" s="633" t="n">
        <v>6948</v>
      </c>
      <c r="C6949" s="0" t="n">
        <v>6703</v>
      </c>
      <c r="D6949" s="0" t="n">
        <v>6728</v>
      </c>
    </row>
    <row r="6950" customFormat="false" ht="13.8" hidden="false" customHeight="false" outlineLevel="0" collapsed="false">
      <c r="B6950" s="633" t="n">
        <v>6949</v>
      </c>
      <c r="C6950" s="0" t="n">
        <v>6704</v>
      </c>
      <c r="D6950" s="0" t="n">
        <v>6729</v>
      </c>
    </row>
    <row r="6951" customFormat="false" ht="13.8" hidden="false" customHeight="false" outlineLevel="0" collapsed="false">
      <c r="B6951" s="633" t="n">
        <v>6950</v>
      </c>
      <c r="C6951" s="0" t="n">
        <v>6705</v>
      </c>
      <c r="D6951" s="0" t="n">
        <v>6730</v>
      </c>
    </row>
    <row r="6952" customFormat="false" ht="13.8" hidden="false" customHeight="false" outlineLevel="0" collapsed="false">
      <c r="B6952" s="633" t="n">
        <v>6951</v>
      </c>
      <c r="C6952" s="0" t="n">
        <v>6706</v>
      </c>
      <c r="D6952" s="0" t="n">
        <v>6731</v>
      </c>
    </row>
    <row r="6953" customFormat="false" ht="13.8" hidden="false" customHeight="false" outlineLevel="0" collapsed="false">
      <c r="B6953" s="633" t="n">
        <v>6952</v>
      </c>
      <c r="C6953" s="0" t="n">
        <v>6707</v>
      </c>
      <c r="D6953" s="0" t="n">
        <v>6732</v>
      </c>
    </row>
    <row r="6954" customFormat="false" ht="13.8" hidden="false" customHeight="false" outlineLevel="0" collapsed="false">
      <c r="B6954" s="633" t="n">
        <v>6953</v>
      </c>
      <c r="C6954" s="0" t="n">
        <v>6708</v>
      </c>
      <c r="D6954" s="0" t="n">
        <v>6733</v>
      </c>
    </row>
    <row r="6955" customFormat="false" ht="13.8" hidden="false" customHeight="false" outlineLevel="0" collapsed="false">
      <c r="B6955" s="633" t="n">
        <v>6954</v>
      </c>
      <c r="C6955" s="0" t="n">
        <v>6709</v>
      </c>
      <c r="D6955" s="0" t="n">
        <v>6734</v>
      </c>
    </row>
    <row r="6956" customFormat="false" ht="13.8" hidden="false" customHeight="false" outlineLevel="0" collapsed="false">
      <c r="B6956" s="633" t="n">
        <v>6955</v>
      </c>
      <c r="C6956" s="0" t="n">
        <v>6710</v>
      </c>
      <c r="D6956" s="0" t="n">
        <v>6735</v>
      </c>
    </row>
    <row r="6957" customFormat="false" ht="13.8" hidden="false" customHeight="false" outlineLevel="0" collapsed="false">
      <c r="B6957" s="633" t="n">
        <v>6956</v>
      </c>
      <c r="C6957" s="0" t="n">
        <v>6711</v>
      </c>
      <c r="D6957" s="0" t="n">
        <v>6736</v>
      </c>
    </row>
    <row r="6958" customFormat="false" ht="13.8" hidden="false" customHeight="false" outlineLevel="0" collapsed="false">
      <c r="B6958" s="633" t="n">
        <v>6957</v>
      </c>
      <c r="C6958" s="0" t="n">
        <v>6712</v>
      </c>
      <c r="D6958" s="0" t="n">
        <v>6737</v>
      </c>
    </row>
    <row r="6959" customFormat="false" ht="13.8" hidden="false" customHeight="false" outlineLevel="0" collapsed="false">
      <c r="B6959" s="633" t="n">
        <v>6958</v>
      </c>
      <c r="C6959" s="0" t="n">
        <v>6713</v>
      </c>
      <c r="D6959" s="0" t="n">
        <v>6738</v>
      </c>
    </row>
    <row r="6960" customFormat="false" ht="13.8" hidden="false" customHeight="false" outlineLevel="0" collapsed="false">
      <c r="B6960" s="633" t="n">
        <v>6959</v>
      </c>
      <c r="C6960" s="0" t="n">
        <v>6714</v>
      </c>
      <c r="D6960" s="0" t="n">
        <v>6739</v>
      </c>
    </row>
    <row r="6961" customFormat="false" ht="13.8" hidden="false" customHeight="false" outlineLevel="0" collapsed="false">
      <c r="B6961" s="633" t="n">
        <v>6960</v>
      </c>
      <c r="C6961" s="0" t="n">
        <v>6715</v>
      </c>
      <c r="D6961" s="0" t="n">
        <v>6740</v>
      </c>
    </row>
    <row r="6962" customFormat="false" ht="13.8" hidden="false" customHeight="false" outlineLevel="0" collapsed="false">
      <c r="B6962" s="633" t="n">
        <v>6961</v>
      </c>
      <c r="C6962" s="0" t="n">
        <v>6716</v>
      </c>
      <c r="D6962" s="0" t="n">
        <v>6741</v>
      </c>
    </row>
    <row r="6963" customFormat="false" ht="13.8" hidden="false" customHeight="false" outlineLevel="0" collapsed="false">
      <c r="B6963" s="633" t="n">
        <v>6962</v>
      </c>
      <c r="C6963" s="0" t="n">
        <v>6717</v>
      </c>
      <c r="D6963" s="0" t="n">
        <v>6742</v>
      </c>
    </row>
    <row r="6964" customFormat="false" ht="13.8" hidden="false" customHeight="false" outlineLevel="0" collapsed="false">
      <c r="B6964" s="633" t="n">
        <v>6963</v>
      </c>
      <c r="C6964" s="0" t="n">
        <v>6718</v>
      </c>
      <c r="D6964" s="0" t="n">
        <v>6743</v>
      </c>
    </row>
    <row r="6965" customFormat="false" ht="13.8" hidden="false" customHeight="false" outlineLevel="0" collapsed="false">
      <c r="B6965" s="633" t="n">
        <v>6964</v>
      </c>
      <c r="C6965" s="0" t="n">
        <v>6719</v>
      </c>
      <c r="D6965" s="0" t="n">
        <v>6744</v>
      </c>
    </row>
    <row r="6966" customFormat="false" ht="13.8" hidden="false" customHeight="false" outlineLevel="0" collapsed="false">
      <c r="B6966" s="633" t="n">
        <v>6965</v>
      </c>
      <c r="C6966" s="0" t="n">
        <v>6720</v>
      </c>
      <c r="D6966" s="0" t="n">
        <v>6745</v>
      </c>
    </row>
    <row r="6967" customFormat="false" ht="13.8" hidden="false" customHeight="false" outlineLevel="0" collapsed="false">
      <c r="B6967" s="633" t="n">
        <v>6966</v>
      </c>
      <c r="C6967" s="0" t="n">
        <v>6721</v>
      </c>
      <c r="D6967" s="0" t="n">
        <v>6746</v>
      </c>
    </row>
    <row r="6968" customFormat="false" ht="13.8" hidden="false" customHeight="false" outlineLevel="0" collapsed="false">
      <c r="B6968" s="633" t="n">
        <v>6967</v>
      </c>
      <c r="C6968" s="0" t="n">
        <v>6722</v>
      </c>
      <c r="D6968" s="0" t="n">
        <v>6747</v>
      </c>
    </row>
    <row r="6969" customFormat="false" ht="13.8" hidden="false" customHeight="false" outlineLevel="0" collapsed="false">
      <c r="B6969" s="633" t="n">
        <v>6968</v>
      </c>
      <c r="C6969" s="0" t="n">
        <v>6723</v>
      </c>
      <c r="D6969" s="0" t="n">
        <v>6748</v>
      </c>
    </row>
    <row r="6970" customFormat="false" ht="13.8" hidden="false" customHeight="false" outlineLevel="0" collapsed="false">
      <c r="B6970" s="633" t="n">
        <v>6969</v>
      </c>
      <c r="C6970" s="0" t="n">
        <v>6724</v>
      </c>
      <c r="D6970" s="0" t="n">
        <v>6749</v>
      </c>
    </row>
    <row r="6971" customFormat="false" ht="13.8" hidden="false" customHeight="false" outlineLevel="0" collapsed="false">
      <c r="B6971" s="633" t="n">
        <v>6970</v>
      </c>
      <c r="C6971" s="0" t="n">
        <v>6725</v>
      </c>
      <c r="D6971" s="0" t="n">
        <v>6750</v>
      </c>
    </row>
    <row r="6972" customFormat="false" ht="13.8" hidden="false" customHeight="false" outlineLevel="0" collapsed="false">
      <c r="B6972" s="633" t="n">
        <v>6971</v>
      </c>
      <c r="C6972" s="0" t="n">
        <v>6726</v>
      </c>
      <c r="D6972" s="0" t="n">
        <v>6751</v>
      </c>
    </row>
    <row r="6973" customFormat="false" ht="13.8" hidden="false" customHeight="false" outlineLevel="0" collapsed="false">
      <c r="B6973" s="633" t="n">
        <v>6972</v>
      </c>
      <c r="C6973" s="0" t="n">
        <v>6727</v>
      </c>
      <c r="D6973" s="0" t="n">
        <v>6752</v>
      </c>
    </row>
    <row r="6974" customFormat="false" ht="13.8" hidden="false" customHeight="false" outlineLevel="0" collapsed="false">
      <c r="B6974" s="633" t="n">
        <v>6973</v>
      </c>
      <c r="C6974" s="0" t="n">
        <v>6728</v>
      </c>
      <c r="D6974" s="0" t="n">
        <v>6753</v>
      </c>
    </row>
    <row r="6975" customFormat="false" ht="13.8" hidden="false" customHeight="false" outlineLevel="0" collapsed="false">
      <c r="B6975" s="633" t="n">
        <v>6974</v>
      </c>
      <c r="C6975" s="0" t="n">
        <v>6729</v>
      </c>
      <c r="D6975" s="0" t="n">
        <v>6754</v>
      </c>
    </row>
    <row r="6976" customFormat="false" ht="13.8" hidden="false" customHeight="false" outlineLevel="0" collapsed="false">
      <c r="B6976" s="633" t="n">
        <v>6975</v>
      </c>
      <c r="C6976" s="0" t="n">
        <v>6730</v>
      </c>
      <c r="D6976" s="0" t="n">
        <v>6755</v>
      </c>
    </row>
    <row r="6977" customFormat="false" ht="13.8" hidden="false" customHeight="false" outlineLevel="0" collapsed="false">
      <c r="B6977" s="633" t="n">
        <v>6976</v>
      </c>
      <c r="C6977" s="0" t="n">
        <v>6731</v>
      </c>
      <c r="D6977" s="0" t="n">
        <v>6756</v>
      </c>
    </row>
    <row r="6978" customFormat="false" ht="13.8" hidden="false" customHeight="false" outlineLevel="0" collapsed="false">
      <c r="B6978" s="633" t="n">
        <v>6977</v>
      </c>
      <c r="C6978" s="0" t="n">
        <v>6732</v>
      </c>
      <c r="D6978" s="0" t="n">
        <v>6757</v>
      </c>
    </row>
    <row r="6979" customFormat="false" ht="13.8" hidden="false" customHeight="false" outlineLevel="0" collapsed="false">
      <c r="B6979" s="633" t="n">
        <v>6978</v>
      </c>
      <c r="C6979" s="0" t="n">
        <v>6733</v>
      </c>
      <c r="D6979" s="0" t="n">
        <v>6758</v>
      </c>
    </row>
    <row r="6980" customFormat="false" ht="13.8" hidden="false" customHeight="false" outlineLevel="0" collapsed="false">
      <c r="B6980" s="633" t="n">
        <v>6979</v>
      </c>
      <c r="C6980" s="0" t="n">
        <v>6734</v>
      </c>
      <c r="D6980" s="0" t="n">
        <v>6759</v>
      </c>
    </row>
    <row r="6981" customFormat="false" ht="13.8" hidden="false" customHeight="false" outlineLevel="0" collapsed="false">
      <c r="B6981" s="633" t="n">
        <v>6980</v>
      </c>
      <c r="C6981" s="0" t="n">
        <v>6735</v>
      </c>
      <c r="D6981" s="0" t="n">
        <v>6760</v>
      </c>
    </row>
    <row r="6982" customFormat="false" ht="13.8" hidden="false" customHeight="false" outlineLevel="0" collapsed="false">
      <c r="B6982" s="633" t="n">
        <v>6981</v>
      </c>
      <c r="C6982" s="0" t="n">
        <v>6736</v>
      </c>
      <c r="D6982" s="0" t="n">
        <v>6761</v>
      </c>
    </row>
    <row r="6983" customFormat="false" ht="13.8" hidden="false" customHeight="false" outlineLevel="0" collapsed="false">
      <c r="B6983" s="633" t="n">
        <v>6982</v>
      </c>
      <c r="C6983" s="0" t="n">
        <v>6737</v>
      </c>
      <c r="D6983" s="0" t="n">
        <v>6762</v>
      </c>
    </row>
    <row r="6984" customFormat="false" ht="13.8" hidden="false" customHeight="false" outlineLevel="0" collapsed="false">
      <c r="B6984" s="633" t="n">
        <v>6983</v>
      </c>
      <c r="C6984" s="0" t="n">
        <v>6738</v>
      </c>
      <c r="D6984" s="0" t="n">
        <v>6763</v>
      </c>
    </row>
    <row r="6985" customFormat="false" ht="13.8" hidden="false" customHeight="false" outlineLevel="0" collapsed="false">
      <c r="B6985" s="633" t="n">
        <v>6984</v>
      </c>
      <c r="C6985" s="0" t="n">
        <v>6739</v>
      </c>
      <c r="D6985" s="0" t="n">
        <v>6764</v>
      </c>
    </row>
    <row r="6986" customFormat="false" ht="13.8" hidden="false" customHeight="false" outlineLevel="0" collapsed="false">
      <c r="B6986" s="633" t="n">
        <v>6985</v>
      </c>
      <c r="C6986" s="0" t="n">
        <v>6740</v>
      </c>
      <c r="D6986" s="0" t="n">
        <v>6765</v>
      </c>
    </row>
    <row r="6987" customFormat="false" ht="13.8" hidden="false" customHeight="false" outlineLevel="0" collapsed="false">
      <c r="B6987" s="633" t="n">
        <v>6986</v>
      </c>
      <c r="C6987" s="0" t="n">
        <v>6741</v>
      </c>
      <c r="D6987" s="0" t="n">
        <v>6766</v>
      </c>
    </row>
    <row r="6988" customFormat="false" ht="13.8" hidden="false" customHeight="false" outlineLevel="0" collapsed="false">
      <c r="B6988" s="633" t="n">
        <v>6987</v>
      </c>
      <c r="C6988" s="0" t="n">
        <v>6742</v>
      </c>
      <c r="D6988" s="0" t="n">
        <v>6767</v>
      </c>
    </row>
    <row r="6989" customFormat="false" ht="13.8" hidden="false" customHeight="false" outlineLevel="0" collapsed="false">
      <c r="B6989" s="633" t="n">
        <v>6988</v>
      </c>
      <c r="C6989" s="0" t="n">
        <v>6743</v>
      </c>
      <c r="D6989" s="0" t="n">
        <v>6768</v>
      </c>
    </row>
    <row r="6990" customFormat="false" ht="13.8" hidden="false" customHeight="false" outlineLevel="0" collapsed="false">
      <c r="B6990" s="633" t="n">
        <v>6989</v>
      </c>
      <c r="C6990" s="0" t="n">
        <v>6744</v>
      </c>
      <c r="D6990" s="0" t="n">
        <v>6769</v>
      </c>
    </row>
    <row r="6991" customFormat="false" ht="13.8" hidden="false" customHeight="false" outlineLevel="0" collapsed="false">
      <c r="B6991" s="633" t="n">
        <v>6990</v>
      </c>
      <c r="C6991" s="0" t="n">
        <v>6745</v>
      </c>
      <c r="D6991" s="0" t="n">
        <v>6770</v>
      </c>
    </row>
    <row r="6992" customFormat="false" ht="13.8" hidden="false" customHeight="false" outlineLevel="0" collapsed="false">
      <c r="B6992" s="633" t="n">
        <v>6991</v>
      </c>
      <c r="C6992" s="0" t="n">
        <v>6746</v>
      </c>
      <c r="D6992" s="0" t="n">
        <v>6771</v>
      </c>
    </row>
    <row r="6993" customFormat="false" ht="13.8" hidden="false" customHeight="false" outlineLevel="0" collapsed="false">
      <c r="B6993" s="633" t="n">
        <v>6992</v>
      </c>
      <c r="C6993" s="0" t="n">
        <v>6747</v>
      </c>
      <c r="D6993" s="0" t="n">
        <v>6772</v>
      </c>
    </row>
    <row r="6994" customFormat="false" ht="13.8" hidden="false" customHeight="false" outlineLevel="0" collapsed="false">
      <c r="B6994" s="633" t="n">
        <v>6993</v>
      </c>
      <c r="C6994" s="0" t="n">
        <v>6748</v>
      </c>
      <c r="D6994" s="0" t="n">
        <v>6773</v>
      </c>
    </row>
    <row r="6995" customFormat="false" ht="13.8" hidden="false" customHeight="false" outlineLevel="0" collapsed="false">
      <c r="B6995" s="633" t="n">
        <v>6994</v>
      </c>
      <c r="C6995" s="0" t="n">
        <v>6749</v>
      </c>
      <c r="D6995" s="0" t="n">
        <v>6774</v>
      </c>
    </row>
    <row r="6996" customFormat="false" ht="13.8" hidden="false" customHeight="false" outlineLevel="0" collapsed="false">
      <c r="B6996" s="633" t="n">
        <v>6995</v>
      </c>
      <c r="C6996" s="0" t="n">
        <v>6750</v>
      </c>
      <c r="D6996" s="0" t="n">
        <v>6775</v>
      </c>
    </row>
    <row r="6997" customFormat="false" ht="13.8" hidden="false" customHeight="false" outlineLevel="0" collapsed="false">
      <c r="B6997" s="633" t="n">
        <v>6996</v>
      </c>
      <c r="C6997" s="0" t="n">
        <v>6751</v>
      </c>
      <c r="D6997" s="0" t="n">
        <v>6776</v>
      </c>
    </row>
    <row r="6998" customFormat="false" ht="13.8" hidden="false" customHeight="false" outlineLevel="0" collapsed="false">
      <c r="B6998" s="633" t="n">
        <v>6997</v>
      </c>
      <c r="C6998" s="0" t="n">
        <v>6752</v>
      </c>
      <c r="D6998" s="0" t="n">
        <v>6777</v>
      </c>
    </row>
    <row r="6999" customFormat="false" ht="13.8" hidden="false" customHeight="false" outlineLevel="0" collapsed="false">
      <c r="B6999" s="633" t="n">
        <v>6998</v>
      </c>
      <c r="C6999" s="0" t="n">
        <v>6753</v>
      </c>
      <c r="D6999" s="0" t="n">
        <v>6778</v>
      </c>
    </row>
    <row r="7000" customFormat="false" ht="13.8" hidden="false" customHeight="false" outlineLevel="0" collapsed="false">
      <c r="B7000" s="633" t="n">
        <v>6999</v>
      </c>
      <c r="C7000" s="0" t="n">
        <v>6754</v>
      </c>
      <c r="D7000" s="0" t="n">
        <v>6779</v>
      </c>
    </row>
    <row r="7001" customFormat="false" ht="13.8" hidden="false" customHeight="false" outlineLevel="0" collapsed="false">
      <c r="B7001" s="633" t="n">
        <v>7000</v>
      </c>
      <c r="C7001" s="0" t="n">
        <v>6755</v>
      </c>
      <c r="D7001" s="0" t="n">
        <v>6780</v>
      </c>
    </row>
    <row r="7002" customFormat="false" ht="13.8" hidden="false" customHeight="false" outlineLevel="0" collapsed="false">
      <c r="B7002" s="633" t="n">
        <v>7001</v>
      </c>
      <c r="C7002" s="0" t="n">
        <v>6756</v>
      </c>
      <c r="D7002" s="0" t="n">
        <v>6781</v>
      </c>
    </row>
    <row r="7003" customFormat="false" ht="13.8" hidden="false" customHeight="false" outlineLevel="0" collapsed="false">
      <c r="B7003" s="633" t="n">
        <v>7002</v>
      </c>
      <c r="C7003" s="0" t="n">
        <v>6757</v>
      </c>
      <c r="D7003" s="0" t="n">
        <v>6782</v>
      </c>
    </row>
    <row r="7004" customFormat="false" ht="13.8" hidden="false" customHeight="false" outlineLevel="0" collapsed="false">
      <c r="B7004" s="633" t="n">
        <v>7003</v>
      </c>
      <c r="C7004" s="0" t="n">
        <v>6758</v>
      </c>
      <c r="D7004" s="0" t="n">
        <v>6783</v>
      </c>
    </row>
    <row r="7005" customFormat="false" ht="13.8" hidden="false" customHeight="false" outlineLevel="0" collapsed="false">
      <c r="B7005" s="633" t="n">
        <v>7004</v>
      </c>
      <c r="C7005" s="0" t="n">
        <v>6759</v>
      </c>
      <c r="D7005" s="0" t="n">
        <v>6784</v>
      </c>
    </row>
    <row r="7006" customFormat="false" ht="13.8" hidden="false" customHeight="false" outlineLevel="0" collapsed="false">
      <c r="B7006" s="633" t="n">
        <v>7005</v>
      </c>
      <c r="C7006" s="0" t="n">
        <v>6760</v>
      </c>
      <c r="D7006" s="0" t="n">
        <v>6785</v>
      </c>
    </row>
    <row r="7007" customFormat="false" ht="13.8" hidden="false" customHeight="false" outlineLevel="0" collapsed="false">
      <c r="B7007" s="633" t="n">
        <v>7006</v>
      </c>
      <c r="C7007" s="0" t="n">
        <v>6761</v>
      </c>
      <c r="D7007" s="0" t="n">
        <v>6786</v>
      </c>
    </row>
    <row r="7008" customFormat="false" ht="13.8" hidden="false" customHeight="false" outlineLevel="0" collapsed="false">
      <c r="B7008" s="633" t="n">
        <v>7007</v>
      </c>
      <c r="C7008" s="0" t="n">
        <v>6762</v>
      </c>
      <c r="D7008" s="0" t="n">
        <v>6787</v>
      </c>
    </row>
    <row r="7009" customFormat="false" ht="13.8" hidden="false" customHeight="false" outlineLevel="0" collapsed="false">
      <c r="B7009" s="633" t="n">
        <v>7008</v>
      </c>
      <c r="C7009" s="0" t="n">
        <v>6763</v>
      </c>
      <c r="D7009" s="0" t="n">
        <v>6788</v>
      </c>
    </row>
    <row r="7010" customFormat="false" ht="13.8" hidden="false" customHeight="false" outlineLevel="0" collapsed="false">
      <c r="B7010" s="633" t="n">
        <v>7009</v>
      </c>
      <c r="C7010" s="0" t="n">
        <v>6764</v>
      </c>
      <c r="D7010" s="0" t="n">
        <v>6789</v>
      </c>
    </row>
    <row r="7011" customFormat="false" ht="13.8" hidden="false" customHeight="false" outlineLevel="0" collapsed="false">
      <c r="B7011" s="633" t="n">
        <v>7010</v>
      </c>
      <c r="C7011" s="0" t="n">
        <v>6765</v>
      </c>
      <c r="D7011" s="0" t="n">
        <v>6790</v>
      </c>
    </row>
    <row r="7012" customFormat="false" ht="13.8" hidden="false" customHeight="false" outlineLevel="0" collapsed="false">
      <c r="B7012" s="633" t="n">
        <v>7011</v>
      </c>
      <c r="C7012" s="0" t="n">
        <v>6766</v>
      </c>
      <c r="D7012" s="0" t="n">
        <v>6791</v>
      </c>
    </row>
    <row r="7013" customFormat="false" ht="13.8" hidden="false" customHeight="false" outlineLevel="0" collapsed="false">
      <c r="B7013" s="633" t="n">
        <v>7012</v>
      </c>
      <c r="C7013" s="0" t="n">
        <v>6767</v>
      </c>
      <c r="D7013" s="0" t="n">
        <v>6792</v>
      </c>
    </row>
    <row r="7014" customFormat="false" ht="13.8" hidden="false" customHeight="false" outlineLevel="0" collapsed="false">
      <c r="B7014" s="633" t="n">
        <v>7013</v>
      </c>
      <c r="C7014" s="0" t="n">
        <v>6768</v>
      </c>
      <c r="D7014" s="0" t="n">
        <v>6793</v>
      </c>
    </row>
    <row r="7015" customFormat="false" ht="13.8" hidden="false" customHeight="false" outlineLevel="0" collapsed="false">
      <c r="B7015" s="633" t="n">
        <v>7014</v>
      </c>
      <c r="C7015" s="0" t="n">
        <v>6769</v>
      </c>
      <c r="D7015" s="0" t="n">
        <v>6794</v>
      </c>
    </row>
    <row r="7016" customFormat="false" ht="13.8" hidden="false" customHeight="false" outlineLevel="0" collapsed="false">
      <c r="B7016" s="633" t="n">
        <v>7015</v>
      </c>
      <c r="C7016" s="0" t="n">
        <v>6770</v>
      </c>
      <c r="D7016" s="0" t="n">
        <v>6795</v>
      </c>
    </row>
    <row r="7017" customFormat="false" ht="13.8" hidden="false" customHeight="false" outlineLevel="0" collapsed="false">
      <c r="B7017" s="633" t="n">
        <v>7016</v>
      </c>
      <c r="C7017" s="0" t="n">
        <v>6771</v>
      </c>
      <c r="D7017" s="0" t="n">
        <v>6796</v>
      </c>
    </row>
    <row r="7018" customFormat="false" ht="13.8" hidden="false" customHeight="false" outlineLevel="0" collapsed="false">
      <c r="B7018" s="633" t="n">
        <v>7017</v>
      </c>
      <c r="C7018" s="0" t="n">
        <v>6772</v>
      </c>
      <c r="D7018" s="0" t="n">
        <v>6797</v>
      </c>
    </row>
    <row r="7019" customFormat="false" ht="13.8" hidden="false" customHeight="false" outlineLevel="0" collapsed="false">
      <c r="B7019" s="633" t="n">
        <v>7018</v>
      </c>
      <c r="C7019" s="0" t="n">
        <v>6773</v>
      </c>
      <c r="D7019" s="0" t="n">
        <v>6798</v>
      </c>
    </row>
    <row r="7020" customFormat="false" ht="13.8" hidden="false" customHeight="false" outlineLevel="0" collapsed="false">
      <c r="B7020" s="633" t="n">
        <v>7019</v>
      </c>
      <c r="C7020" s="0" t="n">
        <v>6774</v>
      </c>
      <c r="D7020" s="0" t="n">
        <v>6799</v>
      </c>
    </row>
    <row r="7021" customFormat="false" ht="13.8" hidden="false" customHeight="false" outlineLevel="0" collapsed="false">
      <c r="B7021" s="633" t="n">
        <v>7020</v>
      </c>
      <c r="C7021" s="0" t="n">
        <v>6775</v>
      </c>
      <c r="D7021" s="0" t="n">
        <v>6800</v>
      </c>
    </row>
    <row r="7022" customFormat="false" ht="13.8" hidden="false" customHeight="false" outlineLevel="0" collapsed="false">
      <c r="B7022" s="633" t="n">
        <v>7021</v>
      </c>
      <c r="C7022" s="0" t="n">
        <v>6776</v>
      </c>
      <c r="D7022" s="0" t="n">
        <v>6801</v>
      </c>
    </row>
    <row r="7023" customFormat="false" ht="13.8" hidden="false" customHeight="false" outlineLevel="0" collapsed="false">
      <c r="B7023" s="633" t="n">
        <v>7022</v>
      </c>
      <c r="C7023" s="0" t="n">
        <v>6777</v>
      </c>
      <c r="D7023" s="0" t="n">
        <v>6802</v>
      </c>
    </row>
    <row r="7024" customFormat="false" ht="13.8" hidden="false" customHeight="false" outlineLevel="0" collapsed="false">
      <c r="B7024" s="633" t="n">
        <v>7023</v>
      </c>
      <c r="C7024" s="0" t="n">
        <v>6778</v>
      </c>
      <c r="D7024" s="0" t="n">
        <v>6803</v>
      </c>
    </row>
    <row r="7025" customFormat="false" ht="13.8" hidden="false" customHeight="false" outlineLevel="0" collapsed="false">
      <c r="B7025" s="633" t="n">
        <v>7024</v>
      </c>
      <c r="C7025" s="0" t="n">
        <v>6779</v>
      </c>
      <c r="D7025" s="0" t="n">
        <v>6804</v>
      </c>
    </row>
    <row r="7026" customFormat="false" ht="13.8" hidden="false" customHeight="false" outlineLevel="0" collapsed="false">
      <c r="B7026" s="633" t="n">
        <v>7025</v>
      </c>
      <c r="C7026" s="0" t="n">
        <v>6780</v>
      </c>
      <c r="D7026" s="0" t="n">
        <v>6805</v>
      </c>
    </row>
    <row r="7027" customFormat="false" ht="13.8" hidden="false" customHeight="false" outlineLevel="0" collapsed="false">
      <c r="B7027" s="633" t="n">
        <v>7026</v>
      </c>
      <c r="C7027" s="0" t="n">
        <v>6781</v>
      </c>
      <c r="D7027" s="0" t="n">
        <v>6806</v>
      </c>
    </row>
    <row r="7028" customFormat="false" ht="13.8" hidden="false" customHeight="false" outlineLevel="0" collapsed="false">
      <c r="B7028" s="633" t="n">
        <v>7027</v>
      </c>
      <c r="C7028" s="0" t="n">
        <v>6782</v>
      </c>
      <c r="D7028" s="0" t="n">
        <v>6807</v>
      </c>
    </row>
    <row r="7029" customFormat="false" ht="13.8" hidden="false" customHeight="false" outlineLevel="0" collapsed="false">
      <c r="B7029" s="633" t="n">
        <v>7028</v>
      </c>
      <c r="C7029" s="0" t="n">
        <v>6783</v>
      </c>
      <c r="D7029" s="0" t="n">
        <v>6808</v>
      </c>
    </row>
    <row r="7030" customFormat="false" ht="13.8" hidden="false" customHeight="false" outlineLevel="0" collapsed="false">
      <c r="B7030" s="633" t="n">
        <v>7029</v>
      </c>
      <c r="C7030" s="0" t="n">
        <v>6784</v>
      </c>
      <c r="D7030" s="0" t="n">
        <v>6809</v>
      </c>
    </row>
    <row r="7031" customFormat="false" ht="13.8" hidden="false" customHeight="false" outlineLevel="0" collapsed="false">
      <c r="B7031" s="633" t="n">
        <v>7030</v>
      </c>
      <c r="C7031" s="0" t="n">
        <v>6785</v>
      </c>
      <c r="D7031" s="0" t="n">
        <v>6810</v>
      </c>
    </row>
    <row r="7032" customFormat="false" ht="13.8" hidden="false" customHeight="false" outlineLevel="0" collapsed="false">
      <c r="B7032" s="633" t="n">
        <v>7031</v>
      </c>
      <c r="C7032" s="0" t="n">
        <v>6786</v>
      </c>
      <c r="D7032" s="0" t="n">
        <v>6811</v>
      </c>
    </row>
    <row r="7033" customFormat="false" ht="13.8" hidden="false" customHeight="false" outlineLevel="0" collapsed="false">
      <c r="B7033" s="633" t="n">
        <v>7032</v>
      </c>
      <c r="C7033" s="0" t="n">
        <v>6787</v>
      </c>
      <c r="D7033" s="0" t="n">
        <v>6812</v>
      </c>
    </row>
    <row r="7034" customFormat="false" ht="13.8" hidden="false" customHeight="false" outlineLevel="0" collapsed="false">
      <c r="B7034" s="633" t="n">
        <v>7033</v>
      </c>
      <c r="C7034" s="0" t="n">
        <v>6788</v>
      </c>
      <c r="D7034" s="0" t="n">
        <v>6813</v>
      </c>
    </row>
    <row r="7035" customFormat="false" ht="13.8" hidden="false" customHeight="false" outlineLevel="0" collapsed="false">
      <c r="B7035" s="633" t="n">
        <v>7034</v>
      </c>
      <c r="C7035" s="0" t="n">
        <v>6789</v>
      </c>
      <c r="D7035" s="0" t="n">
        <v>6814</v>
      </c>
    </row>
    <row r="7036" customFormat="false" ht="13.8" hidden="false" customHeight="false" outlineLevel="0" collapsed="false">
      <c r="B7036" s="633" t="n">
        <v>7035</v>
      </c>
      <c r="C7036" s="0" t="n">
        <v>6790</v>
      </c>
      <c r="D7036" s="0" t="n">
        <v>6815</v>
      </c>
    </row>
    <row r="7037" customFormat="false" ht="13.8" hidden="false" customHeight="false" outlineLevel="0" collapsed="false">
      <c r="B7037" s="633" t="n">
        <v>7036</v>
      </c>
      <c r="C7037" s="0" t="n">
        <v>6791</v>
      </c>
      <c r="D7037" s="0" t="n">
        <v>6816</v>
      </c>
    </row>
    <row r="7038" customFormat="false" ht="13.8" hidden="false" customHeight="false" outlineLevel="0" collapsed="false">
      <c r="B7038" s="633" t="n">
        <v>7037</v>
      </c>
      <c r="C7038" s="0" t="n">
        <v>6792</v>
      </c>
      <c r="D7038" s="0" t="n">
        <v>6817</v>
      </c>
    </row>
    <row r="7039" customFormat="false" ht="13.8" hidden="false" customHeight="false" outlineLevel="0" collapsed="false">
      <c r="B7039" s="633" t="n">
        <v>7038</v>
      </c>
      <c r="C7039" s="0" t="n">
        <v>6793</v>
      </c>
      <c r="D7039" s="0" t="n">
        <v>6818</v>
      </c>
    </row>
    <row r="7040" customFormat="false" ht="13.8" hidden="false" customHeight="false" outlineLevel="0" collapsed="false">
      <c r="B7040" s="633" t="n">
        <v>7039</v>
      </c>
      <c r="C7040" s="0" t="n">
        <v>6794</v>
      </c>
      <c r="D7040" s="0" t="n">
        <v>6819</v>
      </c>
    </row>
    <row r="7041" customFormat="false" ht="13.8" hidden="false" customHeight="false" outlineLevel="0" collapsed="false">
      <c r="B7041" s="633" t="n">
        <v>7040</v>
      </c>
      <c r="C7041" s="0" t="n">
        <v>6795</v>
      </c>
      <c r="D7041" s="0" t="n">
        <v>6820</v>
      </c>
    </row>
    <row r="7042" customFormat="false" ht="13.8" hidden="false" customHeight="false" outlineLevel="0" collapsed="false">
      <c r="B7042" s="633" t="n">
        <v>7041</v>
      </c>
      <c r="C7042" s="0" t="n">
        <v>6796</v>
      </c>
      <c r="D7042" s="0" t="n">
        <v>6821</v>
      </c>
    </row>
    <row r="7043" customFormat="false" ht="13.8" hidden="false" customHeight="false" outlineLevel="0" collapsed="false">
      <c r="B7043" s="633" t="n">
        <v>7042</v>
      </c>
      <c r="C7043" s="0" t="n">
        <v>6797</v>
      </c>
      <c r="D7043" s="0" t="n">
        <v>6822</v>
      </c>
    </row>
    <row r="7044" customFormat="false" ht="13.8" hidden="false" customHeight="false" outlineLevel="0" collapsed="false">
      <c r="B7044" s="633" t="n">
        <v>7043</v>
      </c>
      <c r="C7044" s="0" t="n">
        <v>6798</v>
      </c>
      <c r="D7044" s="0" t="n">
        <v>6823</v>
      </c>
    </row>
    <row r="7045" customFormat="false" ht="13.8" hidden="false" customHeight="false" outlineLevel="0" collapsed="false">
      <c r="B7045" s="633" t="n">
        <v>7044</v>
      </c>
      <c r="C7045" s="0" t="n">
        <v>6799</v>
      </c>
      <c r="D7045" s="0" t="n">
        <v>6824</v>
      </c>
    </row>
    <row r="7046" customFormat="false" ht="13.8" hidden="false" customHeight="false" outlineLevel="0" collapsed="false">
      <c r="B7046" s="633" t="n">
        <v>7045</v>
      </c>
      <c r="C7046" s="0" t="n">
        <v>6800</v>
      </c>
      <c r="D7046" s="0" t="n">
        <v>6825</v>
      </c>
    </row>
    <row r="7047" customFormat="false" ht="13.8" hidden="false" customHeight="false" outlineLevel="0" collapsed="false">
      <c r="B7047" s="633" t="n">
        <v>7046</v>
      </c>
      <c r="C7047" s="0" t="n">
        <v>6801</v>
      </c>
      <c r="D7047" s="0" t="n">
        <v>6826</v>
      </c>
    </row>
    <row r="7048" customFormat="false" ht="13.8" hidden="false" customHeight="false" outlineLevel="0" collapsed="false">
      <c r="B7048" s="633" t="n">
        <v>7047</v>
      </c>
      <c r="C7048" s="0" t="n">
        <v>6802</v>
      </c>
      <c r="D7048" s="0" t="n">
        <v>6827</v>
      </c>
    </row>
    <row r="7049" customFormat="false" ht="13.8" hidden="false" customHeight="false" outlineLevel="0" collapsed="false">
      <c r="B7049" s="633" t="n">
        <v>7048</v>
      </c>
      <c r="C7049" s="0" t="n">
        <v>6803</v>
      </c>
      <c r="D7049" s="0" t="n">
        <v>6828</v>
      </c>
    </row>
    <row r="7050" customFormat="false" ht="13.8" hidden="false" customHeight="false" outlineLevel="0" collapsed="false">
      <c r="B7050" s="633" t="n">
        <v>7049</v>
      </c>
      <c r="C7050" s="0" t="n">
        <v>6804</v>
      </c>
      <c r="D7050" s="0" t="n">
        <v>6829</v>
      </c>
    </row>
    <row r="7051" customFormat="false" ht="13.8" hidden="false" customHeight="false" outlineLevel="0" collapsed="false">
      <c r="B7051" s="633" t="n">
        <v>7050</v>
      </c>
      <c r="C7051" s="0" t="n">
        <v>6805</v>
      </c>
      <c r="D7051" s="0" t="n">
        <v>6830</v>
      </c>
    </row>
    <row r="7052" customFormat="false" ht="13.8" hidden="false" customHeight="false" outlineLevel="0" collapsed="false">
      <c r="B7052" s="633" t="n">
        <v>7051</v>
      </c>
      <c r="C7052" s="0" t="n">
        <v>6806</v>
      </c>
      <c r="D7052" s="0" t="n">
        <v>6831</v>
      </c>
    </row>
    <row r="7053" customFormat="false" ht="13.8" hidden="false" customHeight="false" outlineLevel="0" collapsed="false">
      <c r="B7053" s="633" t="n">
        <v>7052</v>
      </c>
      <c r="C7053" s="0" t="n">
        <v>6807</v>
      </c>
      <c r="D7053" s="0" t="n">
        <v>6832</v>
      </c>
    </row>
    <row r="7054" customFormat="false" ht="13.8" hidden="false" customHeight="false" outlineLevel="0" collapsed="false">
      <c r="B7054" s="633" t="n">
        <v>7053</v>
      </c>
      <c r="C7054" s="0" t="n">
        <v>6808</v>
      </c>
      <c r="D7054" s="0" t="n">
        <v>6833</v>
      </c>
    </row>
    <row r="7055" customFormat="false" ht="13.8" hidden="false" customHeight="false" outlineLevel="0" collapsed="false">
      <c r="B7055" s="633" t="n">
        <v>7054</v>
      </c>
      <c r="C7055" s="0" t="n">
        <v>6809</v>
      </c>
      <c r="D7055" s="0" t="n">
        <v>6834</v>
      </c>
    </row>
    <row r="7056" customFormat="false" ht="13.8" hidden="false" customHeight="false" outlineLevel="0" collapsed="false">
      <c r="B7056" s="633" t="n">
        <v>7055</v>
      </c>
      <c r="C7056" s="0" t="n">
        <v>6810</v>
      </c>
      <c r="D7056" s="0" t="n">
        <v>6835</v>
      </c>
    </row>
    <row r="7057" customFormat="false" ht="13.8" hidden="false" customHeight="false" outlineLevel="0" collapsed="false">
      <c r="B7057" s="633" t="n">
        <v>7056</v>
      </c>
      <c r="C7057" s="0" t="n">
        <v>6811</v>
      </c>
      <c r="D7057" s="0" t="n">
        <v>6836</v>
      </c>
    </row>
    <row r="7058" customFormat="false" ht="13.8" hidden="false" customHeight="false" outlineLevel="0" collapsed="false">
      <c r="B7058" s="633" t="n">
        <v>7057</v>
      </c>
      <c r="C7058" s="0" t="n">
        <v>6812</v>
      </c>
      <c r="D7058" s="0" t="n">
        <v>6837</v>
      </c>
    </row>
    <row r="7059" customFormat="false" ht="13.8" hidden="false" customHeight="false" outlineLevel="0" collapsed="false">
      <c r="B7059" s="633" t="n">
        <v>7058</v>
      </c>
      <c r="C7059" s="0" t="n">
        <v>6813</v>
      </c>
      <c r="D7059" s="0" t="n">
        <v>6838</v>
      </c>
    </row>
    <row r="7060" customFormat="false" ht="13.8" hidden="false" customHeight="false" outlineLevel="0" collapsed="false">
      <c r="B7060" s="633" t="n">
        <v>7059</v>
      </c>
      <c r="C7060" s="0" t="n">
        <v>6814</v>
      </c>
      <c r="D7060" s="0" t="n">
        <v>6839</v>
      </c>
    </row>
    <row r="7061" customFormat="false" ht="13.8" hidden="false" customHeight="false" outlineLevel="0" collapsed="false">
      <c r="B7061" s="633" t="n">
        <v>7060</v>
      </c>
      <c r="C7061" s="0" t="n">
        <v>6815</v>
      </c>
      <c r="D7061" s="0" t="n">
        <v>6840</v>
      </c>
    </row>
    <row r="7062" customFormat="false" ht="13.8" hidden="false" customHeight="false" outlineLevel="0" collapsed="false">
      <c r="B7062" s="633" t="n">
        <v>7061</v>
      </c>
      <c r="C7062" s="0" t="n">
        <v>6816</v>
      </c>
      <c r="D7062" s="0" t="n">
        <v>6841</v>
      </c>
    </row>
    <row r="7063" customFormat="false" ht="13.8" hidden="false" customHeight="false" outlineLevel="0" collapsed="false">
      <c r="B7063" s="633" t="n">
        <v>7062</v>
      </c>
      <c r="C7063" s="0" t="n">
        <v>6817</v>
      </c>
      <c r="D7063" s="0" t="n">
        <v>6842</v>
      </c>
    </row>
    <row r="7064" customFormat="false" ht="13.8" hidden="false" customHeight="false" outlineLevel="0" collapsed="false">
      <c r="B7064" s="633" t="n">
        <v>7063</v>
      </c>
      <c r="C7064" s="0" t="n">
        <v>6818</v>
      </c>
      <c r="D7064" s="0" t="n">
        <v>6843</v>
      </c>
    </row>
    <row r="7065" customFormat="false" ht="13.8" hidden="false" customHeight="false" outlineLevel="0" collapsed="false">
      <c r="B7065" s="633" t="n">
        <v>7064</v>
      </c>
      <c r="C7065" s="0" t="n">
        <v>6819</v>
      </c>
      <c r="D7065" s="0" t="n">
        <v>6844</v>
      </c>
    </row>
    <row r="7066" customFormat="false" ht="13.8" hidden="false" customHeight="false" outlineLevel="0" collapsed="false">
      <c r="B7066" s="633" t="n">
        <v>7065</v>
      </c>
      <c r="C7066" s="0" t="n">
        <v>6820</v>
      </c>
      <c r="D7066" s="0" t="n">
        <v>6845</v>
      </c>
    </row>
    <row r="7067" customFormat="false" ht="13.8" hidden="false" customHeight="false" outlineLevel="0" collapsed="false">
      <c r="B7067" s="633" t="n">
        <v>7066</v>
      </c>
      <c r="C7067" s="0" t="n">
        <v>6821</v>
      </c>
      <c r="D7067" s="0" t="n">
        <v>6846</v>
      </c>
    </row>
    <row r="7068" customFormat="false" ht="13.8" hidden="false" customHeight="false" outlineLevel="0" collapsed="false">
      <c r="B7068" s="633" t="n">
        <v>7067</v>
      </c>
      <c r="C7068" s="0" t="n">
        <v>6822</v>
      </c>
      <c r="D7068" s="0" t="n">
        <v>6847</v>
      </c>
    </row>
    <row r="7069" customFormat="false" ht="13.8" hidden="false" customHeight="false" outlineLevel="0" collapsed="false">
      <c r="B7069" s="633" t="n">
        <v>7068</v>
      </c>
      <c r="C7069" s="0" t="n">
        <v>6823</v>
      </c>
      <c r="D7069" s="0" t="n">
        <v>6848</v>
      </c>
    </row>
    <row r="7070" customFormat="false" ht="13.8" hidden="false" customHeight="false" outlineLevel="0" collapsed="false">
      <c r="B7070" s="633" t="n">
        <v>7069</v>
      </c>
      <c r="C7070" s="0" t="n">
        <v>6824</v>
      </c>
      <c r="D7070" s="0" t="n">
        <v>6849</v>
      </c>
    </row>
    <row r="7071" customFormat="false" ht="13.8" hidden="false" customHeight="false" outlineLevel="0" collapsed="false">
      <c r="B7071" s="633" t="n">
        <v>7070</v>
      </c>
      <c r="C7071" s="0" t="n">
        <v>6825</v>
      </c>
      <c r="D7071" s="0" t="n">
        <v>6850</v>
      </c>
    </row>
    <row r="7072" customFormat="false" ht="13.8" hidden="false" customHeight="false" outlineLevel="0" collapsed="false">
      <c r="B7072" s="633" t="n">
        <v>7071</v>
      </c>
      <c r="C7072" s="0" t="n">
        <v>6826</v>
      </c>
      <c r="D7072" s="0" t="n">
        <v>6851</v>
      </c>
    </row>
    <row r="7073" customFormat="false" ht="13.8" hidden="false" customHeight="false" outlineLevel="0" collapsed="false">
      <c r="B7073" s="633" t="n">
        <v>7072</v>
      </c>
      <c r="C7073" s="0" t="n">
        <v>6827</v>
      </c>
      <c r="D7073" s="0" t="n">
        <v>6852</v>
      </c>
    </row>
    <row r="7074" customFormat="false" ht="13.8" hidden="false" customHeight="false" outlineLevel="0" collapsed="false">
      <c r="B7074" s="633" t="n">
        <v>7073</v>
      </c>
      <c r="C7074" s="0" t="n">
        <v>6828</v>
      </c>
      <c r="D7074" s="0" t="n">
        <v>6853</v>
      </c>
    </row>
    <row r="7075" customFormat="false" ht="13.8" hidden="false" customHeight="false" outlineLevel="0" collapsed="false">
      <c r="B7075" s="633" t="n">
        <v>7074</v>
      </c>
      <c r="C7075" s="0" t="n">
        <v>6829</v>
      </c>
      <c r="D7075" s="0" t="n">
        <v>6854</v>
      </c>
    </row>
    <row r="7076" customFormat="false" ht="13.8" hidden="false" customHeight="false" outlineLevel="0" collapsed="false">
      <c r="B7076" s="633" t="n">
        <v>7075</v>
      </c>
      <c r="C7076" s="0" t="n">
        <v>6830</v>
      </c>
      <c r="D7076" s="0" t="n">
        <v>6855</v>
      </c>
    </row>
    <row r="7077" customFormat="false" ht="13.8" hidden="false" customHeight="false" outlineLevel="0" collapsed="false">
      <c r="B7077" s="633" t="n">
        <v>7076</v>
      </c>
      <c r="C7077" s="0" t="n">
        <v>6831</v>
      </c>
      <c r="D7077" s="0" t="n">
        <v>6856</v>
      </c>
    </row>
    <row r="7078" customFormat="false" ht="13.8" hidden="false" customHeight="false" outlineLevel="0" collapsed="false">
      <c r="B7078" s="633" t="n">
        <v>7077</v>
      </c>
      <c r="C7078" s="0" t="n">
        <v>6832</v>
      </c>
      <c r="D7078" s="0" t="n">
        <v>6857</v>
      </c>
    </row>
    <row r="7079" customFormat="false" ht="13.8" hidden="false" customHeight="false" outlineLevel="0" collapsed="false">
      <c r="B7079" s="633" t="n">
        <v>7078</v>
      </c>
      <c r="C7079" s="0" t="n">
        <v>6833</v>
      </c>
      <c r="D7079" s="0" t="n">
        <v>6858</v>
      </c>
    </row>
    <row r="7080" customFormat="false" ht="13.8" hidden="false" customHeight="false" outlineLevel="0" collapsed="false">
      <c r="B7080" s="633" t="n">
        <v>7079</v>
      </c>
      <c r="C7080" s="0" t="n">
        <v>6834</v>
      </c>
      <c r="D7080" s="0" t="n">
        <v>6859</v>
      </c>
    </row>
    <row r="7081" customFormat="false" ht="13.8" hidden="false" customHeight="false" outlineLevel="0" collapsed="false">
      <c r="B7081" s="633" t="n">
        <v>7080</v>
      </c>
      <c r="C7081" s="0" t="n">
        <v>6835</v>
      </c>
      <c r="D7081" s="0" t="n">
        <v>6860</v>
      </c>
    </row>
    <row r="7082" customFormat="false" ht="13.8" hidden="false" customHeight="false" outlineLevel="0" collapsed="false">
      <c r="B7082" s="633" t="n">
        <v>7081</v>
      </c>
      <c r="C7082" s="0" t="n">
        <v>6836</v>
      </c>
      <c r="D7082" s="0" t="n">
        <v>6861</v>
      </c>
    </row>
    <row r="7083" customFormat="false" ht="13.8" hidden="false" customHeight="false" outlineLevel="0" collapsed="false">
      <c r="B7083" s="633" t="n">
        <v>7082</v>
      </c>
      <c r="C7083" s="0" t="n">
        <v>6837</v>
      </c>
      <c r="D7083" s="0" t="n">
        <v>6862</v>
      </c>
    </row>
    <row r="7084" customFormat="false" ht="13.8" hidden="false" customHeight="false" outlineLevel="0" collapsed="false">
      <c r="B7084" s="633" t="n">
        <v>7083</v>
      </c>
      <c r="C7084" s="0" t="n">
        <v>6838</v>
      </c>
      <c r="D7084" s="0" t="n">
        <v>6863</v>
      </c>
    </row>
    <row r="7085" customFormat="false" ht="13.8" hidden="false" customHeight="false" outlineLevel="0" collapsed="false">
      <c r="B7085" s="633" t="n">
        <v>7084</v>
      </c>
      <c r="C7085" s="0" t="n">
        <v>6839</v>
      </c>
      <c r="D7085" s="0" t="n">
        <v>6864</v>
      </c>
    </row>
    <row r="7086" customFormat="false" ht="13.8" hidden="false" customHeight="false" outlineLevel="0" collapsed="false">
      <c r="B7086" s="633" t="n">
        <v>7085</v>
      </c>
      <c r="C7086" s="0" t="n">
        <v>6840</v>
      </c>
      <c r="D7086" s="0" t="n">
        <v>6865</v>
      </c>
    </row>
    <row r="7087" customFormat="false" ht="13.8" hidden="false" customHeight="false" outlineLevel="0" collapsed="false">
      <c r="B7087" s="633" t="n">
        <v>7086</v>
      </c>
      <c r="C7087" s="0" t="n">
        <v>6841</v>
      </c>
      <c r="D7087" s="0" t="n">
        <v>6866</v>
      </c>
    </row>
    <row r="7088" customFormat="false" ht="13.8" hidden="false" customHeight="false" outlineLevel="0" collapsed="false">
      <c r="B7088" s="633" t="n">
        <v>7087</v>
      </c>
      <c r="C7088" s="0" t="n">
        <v>6842</v>
      </c>
      <c r="D7088" s="0" t="n">
        <v>6867</v>
      </c>
    </row>
    <row r="7089" customFormat="false" ht="13.8" hidden="false" customHeight="false" outlineLevel="0" collapsed="false">
      <c r="B7089" s="633" t="n">
        <v>7088</v>
      </c>
      <c r="C7089" s="0" t="n">
        <v>6843</v>
      </c>
      <c r="D7089" s="0" t="n">
        <v>6868</v>
      </c>
    </row>
    <row r="7090" customFormat="false" ht="13.8" hidden="false" customHeight="false" outlineLevel="0" collapsed="false">
      <c r="B7090" s="633" t="n">
        <v>7089</v>
      </c>
      <c r="C7090" s="0" t="n">
        <v>6844</v>
      </c>
      <c r="D7090" s="0" t="n">
        <v>6869</v>
      </c>
    </row>
    <row r="7091" customFormat="false" ht="13.8" hidden="false" customHeight="false" outlineLevel="0" collapsed="false">
      <c r="B7091" s="633" t="n">
        <v>7090</v>
      </c>
      <c r="C7091" s="0" t="n">
        <v>6845</v>
      </c>
      <c r="D7091" s="0" t="n">
        <v>6870</v>
      </c>
    </row>
    <row r="7092" customFormat="false" ht="13.8" hidden="false" customHeight="false" outlineLevel="0" collapsed="false">
      <c r="B7092" s="633" t="n">
        <v>7091</v>
      </c>
      <c r="C7092" s="0" t="n">
        <v>6846</v>
      </c>
      <c r="D7092" s="0" t="n">
        <v>6871</v>
      </c>
    </row>
    <row r="7093" customFormat="false" ht="13.8" hidden="false" customHeight="false" outlineLevel="0" collapsed="false">
      <c r="B7093" s="633" t="n">
        <v>7092</v>
      </c>
      <c r="C7093" s="0" t="n">
        <v>6847</v>
      </c>
      <c r="D7093" s="0" t="n">
        <v>6872</v>
      </c>
    </row>
    <row r="7094" customFormat="false" ht="13.8" hidden="false" customHeight="false" outlineLevel="0" collapsed="false">
      <c r="B7094" s="633" t="n">
        <v>7093</v>
      </c>
      <c r="C7094" s="0" t="n">
        <v>6848</v>
      </c>
      <c r="D7094" s="0" t="n">
        <v>6873</v>
      </c>
    </row>
    <row r="7095" customFormat="false" ht="13.8" hidden="false" customHeight="false" outlineLevel="0" collapsed="false">
      <c r="B7095" s="633" t="n">
        <v>7094</v>
      </c>
      <c r="C7095" s="0" t="n">
        <v>6849</v>
      </c>
      <c r="D7095" s="0" t="n">
        <v>6874</v>
      </c>
    </row>
    <row r="7096" customFormat="false" ht="13.8" hidden="false" customHeight="false" outlineLevel="0" collapsed="false">
      <c r="B7096" s="633" t="n">
        <v>7095</v>
      </c>
      <c r="C7096" s="0" t="n">
        <v>6850</v>
      </c>
      <c r="D7096" s="0" t="n">
        <v>6875</v>
      </c>
    </row>
    <row r="7097" customFormat="false" ht="13.8" hidden="false" customHeight="false" outlineLevel="0" collapsed="false">
      <c r="B7097" s="633" t="n">
        <v>7096</v>
      </c>
      <c r="C7097" s="0" t="n">
        <v>6851</v>
      </c>
      <c r="D7097" s="0" t="n">
        <v>6876</v>
      </c>
    </row>
    <row r="7098" customFormat="false" ht="13.8" hidden="false" customHeight="false" outlineLevel="0" collapsed="false">
      <c r="B7098" s="633" t="n">
        <v>7097</v>
      </c>
      <c r="C7098" s="0" t="n">
        <v>6852</v>
      </c>
      <c r="D7098" s="0" t="n">
        <v>6877</v>
      </c>
    </row>
    <row r="7099" customFormat="false" ht="13.8" hidden="false" customHeight="false" outlineLevel="0" collapsed="false">
      <c r="B7099" s="633" t="n">
        <v>7098</v>
      </c>
      <c r="C7099" s="0" t="n">
        <v>6853</v>
      </c>
      <c r="D7099" s="0" t="n">
        <v>6878</v>
      </c>
    </row>
    <row r="7100" customFormat="false" ht="13.8" hidden="false" customHeight="false" outlineLevel="0" collapsed="false">
      <c r="B7100" s="633" t="n">
        <v>7099</v>
      </c>
      <c r="C7100" s="0" t="n">
        <v>6854</v>
      </c>
      <c r="D7100" s="0" t="n">
        <v>6879</v>
      </c>
    </row>
    <row r="7101" customFormat="false" ht="13.8" hidden="false" customHeight="false" outlineLevel="0" collapsed="false">
      <c r="B7101" s="633" t="n">
        <v>7100</v>
      </c>
      <c r="C7101" s="0" t="n">
        <v>6855</v>
      </c>
      <c r="D7101" s="0" t="n">
        <v>6880</v>
      </c>
    </row>
    <row r="7102" customFormat="false" ht="13.8" hidden="false" customHeight="false" outlineLevel="0" collapsed="false">
      <c r="B7102" s="633" t="n">
        <v>7101</v>
      </c>
      <c r="C7102" s="0" t="n">
        <v>6856</v>
      </c>
      <c r="D7102" s="0" t="n">
        <v>6881</v>
      </c>
    </row>
    <row r="7103" customFormat="false" ht="13.8" hidden="false" customHeight="false" outlineLevel="0" collapsed="false">
      <c r="B7103" s="633" t="n">
        <v>7102</v>
      </c>
      <c r="C7103" s="0" t="n">
        <v>6857</v>
      </c>
      <c r="D7103" s="0" t="n">
        <v>6882</v>
      </c>
    </row>
    <row r="7104" customFormat="false" ht="13.8" hidden="false" customHeight="false" outlineLevel="0" collapsed="false">
      <c r="B7104" s="633" t="n">
        <v>7103</v>
      </c>
      <c r="C7104" s="0" t="n">
        <v>6858</v>
      </c>
      <c r="D7104" s="0" t="n">
        <v>6883</v>
      </c>
    </row>
    <row r="7105" customFormat="false" ht="13.8" hidden="false" customHeight="false" outlineLevel="0" collapsed="false">
      <c r="B7105" s="633" t="n">
        <v>7104</v>
      </c>
      <c r="C7105" s="0" t="n">
        <v>6859</v>
      </c>
      <c r="D7105" s="0" t="n">
        <v>6884</v>
      </c>
    </row>
    <row r="7106" customFormat="false" ht="13.8" hidden="false" customHeight="false" outlineLevel="0" collapsed="false">
      <c r="B7106" s="633" t="n">
        <v>7105</v>
      </c>
      <c r="C7106" s="0" t="n">
        <v>6860</v>
      </c>
      <c r="D7106" s="0" t="n">
        <v>6885</v>
      </c>
    </row>
    <row r="7107" customFormat="false" ht="13.8" hidden="false" customHeight="false" outlineLevel="0" collapsed="false">
      <c r="B7107" s="633" t="n">
        <v>7106</v>
      </c>
      <c r="C7107" s="0" t="n">
        <v>6861</v>
      </c>
      <c r="D7107" s="0" t="n">
        <v>6886</v>
      </c>
    </row>
    <row r="7108" customFormat="false" ht="13.8" hidden="false" customHeight="false" outlineLevel="0" collapsed="false">
      <c r="B7108" s="633" t="n">
        <v>7107</v>
      </c>
      <c r="C7108" s="0" t="n">
        <v>6862</v>
      </c>
      <c r="D7108" s="0" t="n">
        <v>6887</v>
      </c>
    </row>
    <row r="7109" customFormat="false" ht="13.8" hidden="false" customHeight="false" outlineLevel="0" collapsed="false">
      <c r="B7109" s="633" t="n">
        <v>7108</v>
      </c>
      <c r="C7109" s="0" t="n">
        <v>6863</v>
      </c>
      <c r="D7109" s="0" t="n">
        <v>6888</v>
      </c>
    </row>
    <row r="7110" customFormat="false" ht="13.8" hidden="false" customHeight="false" outlineLevel="0" collapsed="false">
      <c r="B7110" s="633" t="n">
        <v>7109</v>
      </c>
      <c r="C7110" s="0" t="n">
        <v>6864</v>
      </c>
      <c r="D7110" s="0" t="n">
        <v>6889</v>
      </c>
    </row>
    <row r="7111" customFormat="false" ht="13.8" hidden="false" customHeight="false" outlineLevel="0" collapsed="false">
      <c r="B7111" s="633" t="n">
        <v>7110</v>
      </c>
      <c r="C7111" s="0" t="n">
        <v>6865</v>
      </c>
      <c r="D7111" s="0" t="n">
        <v>6890</v>
      </c>
    </row>
    <row r="7112" customFormat="false" ht="13.8" hidden="false" customHeight="false" outlineLevel="0" collapsed="false">
      <c r="B7112" s="633" t="n">
        <v>7111</v>
      </c>
      <c r="C7112" s="0" t="n">
        <v>6866</v>
      </c>
      <c r="D7112" s="0" t="n">
        <v>6891</v>
      </c>
    </row>
    <row r="7113" customFormat="false" ht="13.8" hidden="false" customHeight="false" outlineLevel="0" collapsed="false">
      <c r="B7113" s="633" t="n">
        <v>7112</v>
      </c>
      <c r="C7113" s="0" t="n">
        <v>6867</v>
      </c>
      <c r="D7113" s="0" t="n">
        <v>6892</v>
      </c>
    </row>
    <row r="7114" customFormat="false" ht="13.8" hidden="false" customHeight="false" outlineLevel="0" collapsed="false">
      <c r="B7114" s="633" t="n">
        <v>7113</v>
      </c>
      <c r="C7114" s="0" t="n">
        <v>6868</v>
      </c>
      <c r="D7114" s="0" t="n">
        <v>6893</v>
      </c>
    </row>
    <row r="7115" customFormat="false" ht="13.8" hidden="false" customHeight="false" outlineLevel="0" collapsed="false">
      <c r="B7115" s="633" t="n">
        <v>7114</v>
      </c>
      <c r="C7115" s="0" t="n">
        <v>6869</v>
      </c>
      <c r="D7115" s="0" t="n">
        <v>6894</v>
      </c>
    </row>
    <row r="7116" customFormat="false" ht="13.8" hidden="false" customHeight="false" outlineLevel="0" collapsed="false">
      <c r="B7116" s="633" t="n">
        <v>7115</v>
      </c>
      <c r="C7116" s="0" t="n">
        <v>6870</v>
      </c>
      <c r="D7116" s="0" t="n">
        <v>6895</v>
      </c>
    </row>
    <row r="7117" customFormat="false" ht="13.8" hidden="false" customHeight="false" outlineLevel="0" collapsed="false">
      <c r="B7117" s="633" t="n">
        <v>7116</v>
      </c>
      <c r="C7117" s="0" t="n">
        <v>6871</v>
      </c>
      <c r="D7117" s="0" t="n">
        <v>6896</v>
      </c>
    </row>
    <row r="7118" customFormat="false" ht="13.8" hidden="false" customHeight="false" outlineLevel="0" collapsed="false">
      <c r="B7118" s="633" t="n">
        <v>7117</v>
      </c>
      <c r="C7118" s="0" t="n">
        <v>6872</v>
      </c>
      <c r="D7118" s="0" t="n">
        <v>6897</v>
      </c>
    </row>
    <row r="7119" customFormat="false" ht="13.8" hidden="false" customHeight="false" outlineLevel="0" collapsed="false">
      <c r="B7119" s="633" t="n">
        <v>7118</v>
      </c>
      <c r="C7119" s="0" t="n">
        <v>6873</v>
      </c>
      <c r="D7119" s="0" t="n">
        <v>6898</v>
      </c>
    </row>
    <row r="7120" customFormat="false" ht="13.8" hidden="false" customHeight="false" outlineLevel="0" collapsed="false">
      <c r="B7120" s="633" t="n">
        <v>7119</v>
      </c>
      <c r="C7120" s="0" t="n">
        <v>6874</v>
      </c>
      <c r="D7120" s="0" t="n">
        <v>6899</v>
      </c>
    </row>
    <row r="7121" customFormat="false" ht="13.8" hidden="false" customHeight="false" outlineLevel="0" collapsed="false">
      <c r="B7121" s="633" t="n">
        <v>7120</v>
      </c>
      <c r="C7121" s="0" t="n">
        <v>6875</v>
      </c>
      <c r="D7121" s="0" t="n">
        <v>6900</v>
      </c>
    </row>
    <row r="7122" customFormat="false" ht="13.8" hidden="false" customHeight="false" outlineLevel="0" collapsed="false">
      <c r="B7122" s="633" t="n">
        <v>7121</v>
      </c>
      <c r="C7122" s="0" t="n">
        <v>6876</v>
      </c>
      <c r="D7122" s="0" t="n">
        <v>6901</v>
      </c>
    </row>
    <row r="7123" customFormat="false" ht="13.8" hidden="false" customHeight="false" outlineLevel="0" collapsed="false">
      <c r="B7123" s="633" t="n">
        <v>7122</v>
      </c>
      <c r="C7123" s="0" t="n">
        <v>6877</v>
      </c>
      <c r="D7123" s="0" t="n">
        <v>6902</v>
      </c>
    </row>
    <row r="7124" customFormat="false" ht="13.8" hidden="false" customHeight="false" outlineLevel="0" collapsed="false">
      <c r="B7124" s="633" t="n">
        <v>7123</v>
      </c>
      <c r="C7124" s="0" t="n">
        <v>6878</v>
      </c>
      <c r="D7124" s="0" t="n">
        <v>6903</v>
      </c>
    </row>
    <row r="7125" customFormat="false" ht="13.8" hidden="false" customHeight="false" outlineLevel="0" collapsed="false">
      <c r="B7125" s="633" t="n">
        <v>7124</v>
      </c>
      <c r="C7125" s="0" t="n">
        <v>6879</v>
      </c>
      <c r="D7125" s="0" t="n">
        <v>6904</v>
      </c>
    </row>
    <row r="7126" customFormat="false" ht="13.8" hidden="false" customHeight="false" outlineLevel="0" collapsed="false">
      <c r="B7126" s="633" t="n">
        <v>7125</v>
      </c>
      <c r="C7126" s="0" t="n">
        <v>6880</v>
      </c>
      <c r="D7126" s="0" t="n">
        <v>6905</v>
      </c>
    </row>
    <row r="7127" customFormat="false" ht="13.8" hidden="false" customHeight="false" outlineLevel="0" collapsed="false">
      <c r="B7127" s="633" t="n">
        <v>7126</v>
      </c>
      <c r="C7127" s="0" t="n">
        <v>6881</v>
      </c>
      <c r="D7127" s="0" t="n">
        <v>6906</v>
      </c>
    </row>
    <row r="7128" customFormat="false" ht="13.8" hidden="false" customHeight="false" outlineLevel="0" collapsed="false">
      <c r="B7128" s="633" t="n">
        <v>7127</v>
      </c>
      <c r="C7128" s="0" t="n">
        <v>6882</v>
      </c>
      <c r="D7128" s="0" t="n">
        <v>6907</v>
      </c>
    </row>
    <row r="7129" customFormat="false" ht="13.8" hidden="false" customHeight="false" outlineLevel="0" collapsed="false">
      <c r="B7129" s="633" t="n">
        <v>7128</v>
      </c>
      <c r="C7129" s="0" t="n">
        <v>6883</v>
      </c>
      <c r="D7129" s="0" t="n">
        <v>6908</v>
      </c>
    </row>
    <row r="7130" customFormat="false" ht="13.8" hidden="false" customHeight="false" outlineLevel="0" collapsed="false">
      <c r="B7130" s="633" t="n">
        <v>7129</v>
      </c>
      <c r="C7130" s="0" t="n">
        <v>6884</v>
      </c>
      <c r="D7130" s="0" t="n">
        <v>6909</v>
      </c>
    </row>
    <row r="7131" customFormat="false" ht="13.8" hidden="false" customHeight="false" outlineLevel="0" collapsed="false">
      <c r="B7131" s="633" t="n">
        <v>7130</v>
      </c>
      <c r="C7131" s="0" t="n">
        <v>6885</v>
      </c>
      <c r="D7131" s="0" t="n">
        <v>6910</v>
      </c>
    </row>
    <row r="7132" customFormat="false" ht="13.8" hidden="false" customHeight="false" outlineLevel="0" collapsed="false">
      <c r="B7132" s="633" t="n">
        <v>7131</v>
      </c>
      <c r="C7132" s="0" t="n">
        <v>6886</v>
      </c>
      <c r="D7132" s="0" t="n">
        <v>6911</v>
      </c>
    </row>
    <row r="7133" customFormat="false" ht="13.8" hidden="false" customHeight="false" outlineLevel="0" collapsed="false">
      <c r="B7133" s="633" t="n">
        <v>7132</v>
      </c>
      <c r="C7133" s="0" t="n">
        <v>6887</v>
      </c>
      <c r="D7133" s="0" t="n">
        <v>6912</v>
      </c>
    </row>
    <row r="7134" customFormat="false" ht="13.8" hidden="false" customHeight="false" outlineLevel="0" collapsed="false">
      <c r="B7134" s="633" t="n">
        <v>7133</v>
      </c>
      <c r="C7134" s="0" t="n">
        <v>6888</v>
      </c>
      <c r="D7134" s="0" t="n">
        <v>6913</v>
      </c>
    </row>
    <row r="7135" customFormat="false" ht="13.8" hidden="false" customHeight="false" outlineLevel="0" collapsed="false">
      <c r="B7135" s="633" t="n">
        <v>7134</v>
      </c>
      <c r="C7135" s="0" t="n">
        <v>6889</v>
      </c>
      <c r="D7135" s="0" t="n">
        <v>6914</v>
      </c>
    </row>
    <row r="7136" customFormat="false" ht="13.8" hidden="false" customHeight="false" outlineLevel="0" collapsed="false">
      <c r="B7136" s="633" t="n">
        <v>7135</v>
      </c>
      <c r="C7136" s="0" t="n">
        <v>6890</v>
      </c>
      <c r="D7136" s="0" t="n">
        <v>6915</v>
      </c>
    </row>
    <row r="7137" customFormat="false" ht="13.8" hidden="false" customHeight="false" outlineLevel="0" collapsed="false">
      <c r="B7137" s="633" t="n">
        <v>7136</v>
      </c>
      <c r="C7137" s="0" t="n">
        <v>6891</v>
      </c>
      <c r="D7137" s="0" t="n">
        <v>6916</v>
      </c>
    </row>
    <row r="7138" customFormat="false" ht="13.8" hidden="false" customHeight="false" outlineLevel="0" collapsed="false">
      <c r="B7138" s="633" t="n">
        <v>7137</v>
      </c>
      <c r="C7138" s="0" t="n">
        <v>6892</v>
      </c>
      <c r="D7138" s="0" t="n">
        <v>6917</v>
      </c>
    </row>
    <row r="7139" customFormat="false" ht="13.8" hidden="false" customHeight="false" outlineLevel="0" collapsed="false">
      <c r="B7139" s="633" t="n">
        <v>7138</v>
      </c>
      <c r="C7139" s="0" t="n">
        <v>6893</v>
      </c>
      <c r="D7139" s="0" t="n">
        <v>6918</v>
      </c>
    </row>
    <row r="7140" customFormat="false" ht="13.8" hidden="false" customHeight="false" outlineLevel="0" collapsed="false">
      <c r="B7140" s="633" t="n">
        <v>7139</v>
      </c>
      <c r="C7140" s="0" t="n">
        <v>6894</v>
      </c>
      <c r="D7140" s="0" t="n">
        <v>6919</v>
      </c>
    </row>
    <row r="7141" customFormat="false" ht="13.8" hidden="false" customHeight="false" outlineLevel="0" collapsed="false">
      <c r="B7141" s="633" t="n">
        <v>7140</v>
      </c>
      <c r="C7141" s="0" t="n">
        <v>6895</v>
      </c>
      <c r="D7141" s="0" t="n">
        <v>6920</v>
      </c>
    </row>
    <row r="7142" customFormat="false" ht="13.8" hidden="false" customHeight="false" outlineLevel="0" collapsed="false">
      <c r="B7142" s="633" t="n">
        <v>7141</v>
      </c>
      <c r="C7142" s="0" t="n">
        <v>6896</v>
      </c>
      <c r="D7142" s="0" t="n">
        <v>6921</v>
      </c>
    </row>
    <row r="7143" customFormat="false" ht="13.8" hidden="false" customHeight="false" outlineLevel="0" collapsed="false">
      <c r="B7143" s="633" t="n">
        <v>7142</v>
      </c>
      <c r="C7143" s="0" t="n">
        <v>6897</v>
      </c>
      <c r="D7143" s="0" t="n">
        <v>6922</v>
      </c>
    </row>
    <row r="7144" customFormat="false" ht="13.8" hidden="false" customHeight="false" outlineLevel="0" collapsed="false">
      <c r="B7144" s="633" t="n">
        <v>7143</v>
      </c>
      <c r="C7144" s="0" t="n">
        <v>6898</v>
      </c>
      <c r="D7144" s="0" t="n">
        <v>6923</v>
      </c>
    </row>
    <row r="7145" customFormat="false" ht="13.8" hidden="false" customHeight="false" outlineLevel="0" collapsed="false">
      <c r="B7145" s="633" t="n">
        <v>7144</v>
      </c>
      <c r="C7145" s="0" t="n">
        <v>6899</v>
      </c>
      <c r="D7145" s="0" t="n">
        <v>6924</v>
      </c>
    </row>
    <row r="7146" customFormat="false" ht="13.8" hidden="false" customHeight="false" outlineLevel="0" collapsed="false">
      <c r="B7146" s="633" t="n">
        <v>7145</v>
      </c>
      <c r="C7146" s="0" t="n">
        <v>6900</v>
      </c>
      <c r="D7146" s="0" t="n">
        <v>6925</v>
      </c>
    </row>
    <row r="7147" customFormat="false" ht="13.8" hidden="false" customHeight="false" outlineLevel="0" collapsed="false">
      <c r="B7147" s="633" t="n">
        <v>7146</v>
      </c>
      <c r="C7147" s="0" t="n">
        <v>6901</v>
      </c>
      <c r="D7147" s="0" t="n">
        <v>6926</v>
      </c>
    </row>
    <row r="7148" customFormat="false" ht="13.8" hidden="false" customHeight="false" outlineLevel="0" collapsed="false">
      <c r="B7148" s="633" t="n">
        <v>7147</v>
      </c>
      <c r="C7148" s="0" t="n">
        <v>6902</v>
      </c>
      <c r="D7148" s="0" t="n">
        <v>6927</v>
      </c>
    </row>
    <row r="7149" customFormat="false" ht="13.8" hidden="false" customHeight="false" outlineLevel="0" collapsed="false">
      <c r="B7149" s="633" t="n">
        <v>7148</v>
      </c>
      <c r="C7149" s="0" t="n">
        <v>6903</v>
      </c>
      <c r="D7149" s="0" t="n">
        <v>6928</v>
      </c>
    </row>
    <row r="7150" customFormat="false" ht="13.8" hidden="false" customHeight="false" outlineLevel="0" collapsed="false">
      <c r="B7150" s="633" t="n">
        <v>7149</v>
      </c>
      <c r="C7150" s="0" t="n">
        <v>6904</v>
      </c>
      <c r="D7150" s="0" t="n">
        <v>6929</v>
      </c>
    </row>
    <row r="7151" customFormat="false" ht="13.8" hidden="false" customHeight="false" outlineLevel="0" collapsed="false">
      <c r="B7151" s="633" t="n">
        <v>7150</v>
      </c>
      <c r="C7151" s="0" t="n">
        <v>6905</v>
      </c>
      <c r="D7151" s="0" t="n">
        <v>6930</v>
      </c>
    </row>
    <row r="7152" customFormat="false" ht="13.8" hidden="false" customHeight="false" outlineLevel="0" collapsed="false">
      <c r="B7152" s="633" t="n">
        <v>7151</v>
      </c>
      <c r="C7152" s="0" t="n">
        <v>6906</v>
      </c>
      <c r="D7152" s="0" t="n">
        <v>6931</v>
      </c>
    </row>
    <row r="7153" customFormat="false" ht="13.8" hidden="false" customHeight="false" outlineLevel="0" collapsed="false">
      <c r="B7153" s="633" t="n">
        <v>7152</v>
      </c>
      <c r="C7153" s="0" t="n">
        <v>6907</v>
      </c>
      <c r="D7153" s="0" t="n">
        <v>6932</v>
      </c>
    </row>
    <row r="7154" customFormat="false" ht="13.8" hidden="false" customHeight="false" outlineLevel="0" collapsed="false">
      <c r="B7154" s="633" t="n">
        <v>7153</v>
      </c>
      <c r="C7154" s="0" t="n">
        <v>6908</v>
      </c>
      <c r="D7154" s="0" t="n">
        <v>6933</v>
      </c>
    </row>
    <row r="7155" customFormat="false" ht="13.8" hidden="false" customHeight="false" outlineLevel="0" collapsed="false">
      <c r="B7155" s="633" t="n">
        <v>7154</v>
      </c>
      <c r="C7155" s="0" t="n">
        <v>6909</v>
      </c>
      <c r="D7155" s="0" t="n">
        <v>6934</v>
      </c>
    </row>
    <row r="7156" customFormat="false" ht="13.8" hidden="false" customHeight="false" outlineLevel="0" collapsed="false">
      <c r="B7156" s="633" t="n">
        <v>7155</v>
      </c>
      <c r="C7156" s="0" t="n">
        <v>6910</v>
      </c>
      <c r="D7156" s="0" t="n">
        <v>6935</v>
      </c>
    </row>
    <row r="7157" customFormat="false" ht="13.8" hidden="false" customHeight="false" outlineLevel="0" collapsed="false">
      <c r="B7157" s="633" t="n">
        <v>7156</v>
      </c>
      <c r="C7157" s="0" t="n">
        <v>6911</v>
      </c>
      <c r="D7157" s="0" t="n">
        <v>6936</v>
      </c>
    </row>
    <row r="7158" customFormat="false" ht="13.8" hidden="false" customHeight="false" outlineLevel="0" collapsed="false">
      <c r="B7158" s="633" t="n">
        <v>7157</v>
      </c>
      <c r="C7158" s="0" t="n">
        <v>6912</v>
      </c>
      <c r="D7158" s="0" t="n">
        <v>6937</v>
      </c>
    </row>
    <row r="7159" customFormat="false" ht="13.8" hidden="false" customHeight="false" outlineLevel="0" collapsed="false">
      <c r="B7159" s="633" t="n">
        <v>7158</v>
      </c>
      <c r="C7159" s="0" t="n">
        <v>6913</v>
      </c>
      <c r="D7159" s="0" t="n">
        <v>6938</v>
      </c>
    </row>
    <row r="7160" customFormat="false" ht="13.8" hidden="false" customHeight="false" outlineLevel="0" collapsed="false">
      <c r="B7160" s="633" t="n">
        <v>7159</v>
      </c>
      <c r="C7160" s="0" t="n">
        <v>6914</v>
      </c>
      <c r="D7160" s="0" t="n">
        <v>6939</v>
      </c>
    </row>
    <row r="7161" customFormat="false" ht="13.8" hidden="false" customHeight="false" outlineLevel="0" collapsed="false">
      <c r="B7161" s="633" t="n">
        <v>7160</v>
      </c>
      <c r="C7161" s="0" t="n">
        <v>6915</v>
      </c>
      <c r="D7161" s="0" t="n">
        <v>6940</v>
      </c>
    </row>
    <row r="7162" customFormat="false" ht="13.8" hidden="false" customHeight="false" outlineLevel="0" collapsed="false">
      <c r="B7162" s="633" t="n">
        <v>7161</v>
      </c>
      <c r="C7162" s="0" t="n">
        <v>6916</v>
      </c>
      <c r="D7162" s="0" t="n">
        <v>6941</v>
      </c>
    </row>
    <row r="7163" customFormat="false" ht="13.8" hidden="false" customHeight="false" outlineLevel="0" collapsed="false">
      <c r="B7163" s="633" t="n">
        <v>7162</v>
      </c>
      <c r="C7163" s="0" t="n">
        <v>6917</v>
      </c>
      <c r="D7163" s="0" t="n">
        <v>6942</v>
      </c>
    </row>
    <row r="7164" customFormat="false" ht="13.8" hidden="false" customHeight="false" outlineLevel="0" collapsed="false">
      <c r="B7164" s="633" t="n">
        <v>7163</v>
      </c>
      <c r="C7164" s="0" t="n">
        <v>6918</v>
      </c>
      <c r="D7164" s="0" t="n">
        <v>6943</v>
      </c>
    </row>
    <row r="7165" customFormat="false" ht="13.8" hidden="false" customHeight="false" outlineLevel="0" collapsed="false">
      <c r="B7165" s="633" t="n">
        <v>7164</v>
      </c>
      <c r="C7165" s="0" t="n">
        <v>6919</v>
      </c>
      <c r="D7165" s="0" t="n">
        <v>6944</v>
      </c>
    </row>
    <row r="7166" customFormat="false" ht="13.8" hidden="false" customHeight="false" outlineLevel="0" collapsed="false">
      <c r="B7166" s="633" t="n">
        <v>7165</v>
      </c>
      <c r="C7166" s="0" t="n">
        <v>6920</v>
      </c>
      <c r="D7166" s="0" t="n">
        <v>6945</v>
      </c>
    </row>
    <row r="7167" customFormat="false" ht="13.8" hidden="false" customHeight="false" outlineLevel="0" collapsed="false">
      <c r="B7167" s="633" t="n">
        <v>7166</v>
      </c>
      <c r="C7167" s="0" t="n">
        <v>6921</v>
      </c>
      <c r="D7167" s="0" t="n">
        <v>6946</v>
      </c>
    </row>
    <row r="7168" customFormat="false" ht="13.8" hidden="false" customHeight="false" outlineLevel="0" collapsed="false">
      <c r="B7168" s="633" t="n">
        <v>7167</v>
      </c>
      <c r="C7168" s="0" t="n">
        <v>6922</v>
      </c>
      <c r="D7168" s="0" t="n">
        <v>6947</v>
      </c>
    </row>
    <row r="7169" customFormat="false" ht="13.8" hidden="false" customHeight="false" outlineLevel="0" collapsed="false">
      <c r="B7169" s="633" t="n">
        <v>7168</v>
      </c>
      <c r="C7169" s="0" t="n">
        <v>6923</v>
      </c>
      <c r="D7169" s="0" t="n">
        <v>6948</v>
      </c>
    </row>
    <row r="7170" customFormat="false" ht="13.8" hidden="false" customHeight="false" outlineLevel="0" collapsed="false">
      <c r="B7170" s="633" t="n">
        <v>7169</v>
      </c>
      <c r="C7170" s="0" t="n">
        <v>6924</v>
      </c>
      <c r="D7170" s="0" t="n">
        <v>6949</v>
      </c>
    </row>
    <row r="7171" customFormat="false" ht="13.8" hidden="false" customHeight="false" outlineLevel="0" collapsed="false">
      <c r="B7171" s="633" t="n">
        <v>7170</v>
      </c>
      <c r="C7171" s="0" t="n">
        <v>6925</v>
      </c>
      <c r="D7171" s="0" t="n">
        <v>6950</v>
      </c>
    </row>
    <row r="7172" customFormat="false" ht="13.8" hidden="false" customHeight="false" outlineLevel="0" collapsed="false">
      <c r="B7172" s="633" t="n">
        <v>7171</v>
      </c>
      <c r="C7172" s="0" t="n">
        <v>6926</v>
      </c>
      <c r="D7172" s="0" t="n">
        <v>6951</v>
      </c>
    </row>
    <row r="7173" customFormat="false" ht="13.8" hidden="false" customHeight="false" outlineLevel="0" collapsed="false">
      <c r="B7173" s="633" t="n">
        <v>7172</v>
      </c>
      <c r="C7173" s="0" t="n">
        <v>6927</v>
      </c>
      <c r="D7173" s="0" t="n">
        <v>6952</v>
      </c>
    </row>
    <row r="7174" customFormat="false" ht="13.8" hidden="false" customHeight="false" outlineLevel="0" collapsed="false">
      <c r="B7174" s="633" t="n">
        <v>7173</v>
      </c>
      <c r="C7174" s="0" t="n">
        <v>6928</v>
      </c>
      <c r="D7174" s="0" t="n">
        <v>6953</v>
      </c>
    </row>
    <row r="7175" customFormat="false" ht="13.8" hidden="false" customHeight="false" outlineLevel="0" collapsed="false">
      <c r="B7175" s="633" t="n">
        <v>7174</v>
      </c>
      <c r="C7175" s="0" t="n">
        <v>6929</v>
      </c>
      <c r="D7175" s="0" t="n">
        <v>6954</v>
      </c>
    </row>
    <row r="7176" customFormat="false" ht="13.8" hidden="false" customHeight="false" outlineLevel="0" collapsed="false">
      <c r="B7176" s="633" t="n">
        <v>7175</v>
      </c>
      <c r="C7176" s="0" t="n">
        <v>6930</v>
      </c>
      <c r="D7176" s="0" t="n">
        <v>6955</v>
      </c>
    </row>
    <row r="7177" customFormat="false" ht="13.8" hidden="false" customHeight="false" outlineLevel="0" collapsed="false">
      <c r="B7177" s="633" t="n">
        <v>7176</v>
      </c>
      <c r="C7177" s="0" t="n">
        <v>6931</v>
      </c>
      <c r="D7177" s="0" t="n">
        <v>6956</v>
      </c>
    </row>
    <row r="7178" customFormat="false" ht="13.8" hidden="false" customHeight="false" outlineLevel="0" collapsed="false">
      <c r="B7178" s="633" t="n">
        <v>7177</v>
      </c>
      <c r="C7178" s="0" t="n">
        <v>6932</v>
      </c>
      <c r="D7178" s="0" t="n">
        <v>6957</v>
      </c>
    </row>
    <row r="7179" customFormat="false" ht="13.8" hidden="false" customHeight="false" outlineLevel="0" collapsed="false">
      <c r="B7179" s="633" t="n">
        <v>7178</v>
      </c>
      <c r="C7179" s="0" t="n">
        <v>6933</v>
      </c>
      <c r="D7179" s="0" t="n">
        <v>6958</v>
      </c>
    </row>
    <row r="7180" customFormat="false" ht="13.8" hidden="false" customHeight="false" outlineLevel="0" collapsed="false">
      <c r="B7180" s="633" t="n">
        <v>7179</v>
      </c>
      <c r="C7180" s="0" t="n">
        <v>6934</v>
      </c>
      <c r="D7180" s="0" t="n">
        <v>6959</v>
      </c>
    </row>
    <row r="7181" customFormat="false" ht="13.8" hidden="false" customHeight="false" outlineLevel="0" collapsed="false">
      <c r="B7181" s="633" t="n">
        <v>7180</v>
      </c>
      <c r="C7181" s="0" t="n">
        <v>6935</v>
      </c>
      <c r="D7181" s="0" t="n">
        <v>6960</v>
      </c>
    </row>
    <row r="7182" customFormat="false" ht="13.8" hidden="false" customHeight="false" outlineLevel="0" collapsed="false">
      <c r="B7182" s="633" t="n">
        <v>7181</v>
      </c>
      <c r="C7182" s="0" t="n">
        <v>6936</v>
      </c>
      <c r="D7182" s="0" t="n">
        <v>6961</v>
      </c>
    </row>
    <row r="7183" customFormat="false" ht="13.8" hidden="false" customHeight="false" outlineLevel="0" collapsed="false">
      <c r="B7183" s="633" t="n">
        <v>7182</v>
      </c>
      <c r="C7183" s="0" t="n">
        <v>6937</v>
      </c>
      <c r="D7183" s="0" t="n">
        <v>6962</v>
      </c>
    </row>
    <row r="7184" customFormat="false" ht="13.8" hidden="false" customHeight="false" outlineLevel="0" collapsed="false">
      <c r="B7184" s="633" t="n">
        <v>7183</v>
      </c>
      <c r="C7184" s="0" t="n">
        <v>6938</v>
      </c>
      <c r="D7184" s="0" t="n">
        <v>6963</v>
      </c>
    </row>
    <row r="7185" customFormat="false" ht="13.8" hidden="false" customHeight="false" outlineLevel="0" collapsed="false">
      <c r="B7185" s="633" t="n">
        <v>7184</v>
      </c>
      <c r="C7185" s="0" t="n">
        <v>6939</v>
      </c>
      <c r="D7185" s="0" t="n">
        <v>6964</v>
      </c>
    </row>
    <row r="7186" customFormat="false" ht="13.8" hidden="false" customHeight="false" outlineLevel="0" collapsed="false">
      <c r="B7186" s="633" t="n">
        <v>7185</v>
      </c>
      <c r="C7186" s="0" t="n">
        <v>6940</v>
      </c>
      <c r="D7186" s="0" t="n">
        <v>6965</v>
      </c>
    </row>
    <row r="7187" customFormat="false" ht="13.8" hidden="false" customHeight="false" outlineLevel="0" collapsed="false">
      <c r="B7187" s="633" t="n">
        <v>7186</v>
      </c>
      <c r="C7187" s="0" t="n">
        <v>6941</v>
      </c>
      <c r="D7187" s="0" t="n">
        <v>6966</v>
      </c>
    </row>
    <row r="7188" customFormat="false" ht="13.8" hidden="false" customHeight="false" outlineLevel="0" collapsed="false">
      <c r="B7188" s="633" t="n">
        <v>7187</v>
      </c>
      <c r="C7188" s="0" t="n">
        <v>6942</v>
      </c>
      <c r="D7188" s="0" t="n">
        <v>6967</v>
      </c>
    </row>
    <row r="7189" customFormat="false" ht="13.8" hidden="false" customHeight="false" outlineLevel="0" collapsed="false">
      <c r="B7189" s="633" t="n">
        <v>7188</v>
      </c>
      <c r="C7189" s="0" t="n">
        <v>6943</v>
      </c>
      <c r="D7189" s="0" t="n">
        <v>6968</v>
      </c>
    </row>
    <row r="7190" customFormat="false" ht="13.8" hidden="false" customHeight="false" outlineLevel="0" collapsed="false">
      <c r="B7190" s="633" t="n">
        <v>7189</v>
      </c>
      <c r="C7190" s="0" t="n">
        <v>6944</v>
      </c>
      <c r="D7190" s="0" t="n">
        <v>6969</v>
      </c>
    </row>
    <row r="7191" customFormat="false" ht="13.8" hidden="false" customHeight="false" outlineLevel="0" collapsed="false">
      <c r="B7191" s="633" t="n">
        <v>7190</v>
      </c>
      <c r="C7191" s="0" t="n">
        <v>6945</v>
      </c>
      <c r="D7191" s="0" t="n">
        <v>6970</v>
      </c>
    </row>
    <row r="7192" customFormat="false" ht="13.8" hidden="false" customHeight="false" outlineLevel="0" collapsed="false">
      <c r="B7192" s="633" t="n">
        <v>7191</v>
      </c>
      <c r="C7192" s="0" t="n">
        <v>6946</v>
      </c>
      <c r="D7192" s="0" t="n">
        <v>6971</v>
      </c>
    </row>
    <row r="7193" customFormat="false" ht="13.8" hidden="false" customHeight="false" outlineLevel="0" collapsed="false">
      <c r="B7193" s="633" t="n">
        <v>7192</v>
      </c>
      <c r="C7193" s="0" t="n">
        <v>6947</v>
      </c>
      <c r="D7193" s="0" t="n">
        <v>6972</v>
      </c>
    </row>
    <row r="7194" customFormat="false" ht="13.8" hidden="false" customHeight="false" outlineLevel="0" collapsed="false">
      <c r="B7194" s="633" t="n">
        <v>7193</v>
      </c>
      <c r="C7194" s="0" t="n">
        <v>6948</v>
      </c>
      <c r="D7194" s="0" t="n">
        <v>6973</v>
      </c>
    </row>
    <row r="7195" customFormat="false" ht="13.8" hidden="false" customHeight="false" outlineLevel="0" collapsed="false">
      <c r="B7195" s="633" t="n">
        <v>7194</v>
      </c>
      <c r="C7195" s="0" t="n">
        <v>6949</v>
      </c>
      <c r="D7195" s="0" t="n">
        <v>6974</v>
      </c>
    </row>
    <row r="7196" customFormat="false" ht="13.8" hidden="false" customHeight="false" outlineLevel="0" collapsed="false">
      <c r="B7196" s="633" t="n">
        <v>7195</v>
      </c>
      <c r="C7196" s="0" t="n">
        <v>6950</v>
      </c>
      <c r="D7196" s="0" t="n">
        <v>6975</v>
      </c>
    </row>
    <row r="7197" customFormat="false" ht="13.8" hidden="false" customHeight="false" outlineLevel="0" collapsed="false">
      <c r="B7197" s="633" t="n">
        <v>7196</v>
      </c>
      <c r="C7197" s="0" t="n">
        <v>6951</v>
      </c>
      <c r="D7197" s="0" t="n">
        <v>6976</v>
      </c>
    </row>
    <row r="7198" customFormat="false" ht="13.8" hidden="false" customHeight="false" outlineLevel="0" collapsed="false">
      <c r="B7198" s="633" t="n">
        <v>7197</v>
      </c>
      <c r="C7198" s="0" t="n">
        <v>6952</v>
      </c>
      <c r="D7198" s="0" t="n">
        <v>6977</v>
      </c>
    </row>
    <row r="7199" customFormat="false" ht="13.8" hidden="false" customHeight="false" outlineLevel="0" collapsed="false">
      <c r="B7199" s="633" t="n">
        <v>7198</v>
      </c>
      <c r="C7199" s="0" t="n">
        <v>6953</v>
      </c>
      <c r="D7199" s="0" t="n">
        <v>6978</v>
      </c>
    </row>
    <row r="7200" customFormat="false" ht="13.8" hidden="false" customHeight="false" outlineLevel="0" collapsed="false">
      <c r="B7200" s="633" t="n">
        <v>7199</v>
      </c>
      <c r="C7200" s="0" t="n">
        <v>6954</v>
      </c>
      <c r="D7200" s="0" t="n">
        <v>6979</v>
      </c>
    </row>
    <row r="7201" customFormat="false" ht="13.8" hidden="false" customHeight="false" outlineLevel="0" collapsed="false">
      <c r="B7201" s="633" t="n">
        <v>7200</v>
      </c>
      <c r="C7201" s="0" t="n">
        <v>6955</v>
      </c>
      <c r="D7201" s="0" t="n">
        <v>6980</v>
      </c>
    </row>
    <row r="7202" customFormat="false" ht="13.8" hidden="false" customHeight="false" outlineLevel="0" collapsed="false">
      <c r="B7202" s="633" t="n">
        <v>7201</v>
      </c>
      <c r="C7202" s="0" t="n">
        <v>6956</v>
      </c>
      <c r="D7202" s="0" t="n">
        <v>6981</v>
      </c>
    </row>
    <row r="7203" customFormat="false" ht="13.8" hidden="false" customHeight="false" outlineLevel="0" collapsed="false">
      <c r="B7203" s="633" t="n">
        <v>7202</v>
      </c>
      <c r="C7203" s="0" t="n">
        <v>6957</v>
      </c>
      <c r="D7203" s="0" t="n">
        <v>6982</v>
      </c>
    </row>
    <row r="7204" customFormat="false" ht="13.8" hidden="false" customHeight="false" outlineLevel="0" collapsed="false">
      <c r="B7204" s="633" t="n">
        <v>7203</v>
      </c>
      <c r="C7204" s="0" t="n">
        <v>6958</v>
      </c>
      <c r="D7204" s="0" t="n">
        <v>6983</v>
      </c>
    </row>
    <row r="7205" customFormat="false" ht="13.8" hidden="false" customHeight="false" outlineLevel="0" collapsed="false">
      <c r="B7205" s="633" t="n">
        <v>7204</v>
      </c>
      <c r="C7205" s="0" t="n">
        <v>6959</v>
      </c>
      <c r="D7205" s="0" t="n">
        <v>6984</v>
      </c>
    </row>
    <row r="7206" customFormat="false" ht="13.8" hidden="false" customHeight="false" outlineLevel="0" collapsed="false">
      <c r="B7206" s="633" t="n">
        <v>7205</v>
      </c>
      <c r="C7206" s="0" t="n">
        <v>6960</v>
      </c>
      <c r="D7206" s="0" t="n">
        <v>6985</v>
      </c>
    </row>
    <row r="7207" customFormat="false" ht="13.8" hidden="false" customHeight="false" outlineLevel="0" collapsed="false">
      <c r="B7207" s="633" t="n">
        <v>7206</v>
      </c>
      <c r="C7207" s="0" t="n">
        <v>6961</v>
      </c>
      <c r="D7207" s="0" t="n">
        <v>6986</v>
      </c>
    </row>
    <row r="7208" customFormat="false" ht="13.8" hidden="false" customHeight="false" outlineLevel="0" collapsed="false">
      <c r="B7208" s="633" t="n">
        <v>7207</v>
      </c>
      <c r="C7208" s="0" t="n">
        <v>6962</v>
      </c>
      <c r="D7208" s="0" t="n">
        <v>6987</v>
      </c>
    </row>
    <row r="7209" customFormat="false" ht="13.8" hidden="false" customHeight="false" outlineLevel="0" collapsed="false">
      <c r="B7209" s="633" t="n">
        <v>7208</v>
      </c>
      <c r="C7209" s="0" t="n">
        <v>6963</v>
      </c>
      <c r="D7209" s="0" t="n">
        <v>6988</v>
      </c>
    </row>
    <row r="7210" customFormat="false" ht="13.8" hidden="false" customHeight="false" outlineLevel="0" collapsed="false">
      <c r="B7210" s="633" t="n">
        <v>7209</v>
      </c>
      <c r="C7210" s="0" t="n">
        <v>6964</v>
      </c>
      <c r="D7210" s="0" t="n">
        <v>6989</v>
      </c>
    </row>
    <row r="7211" customFormat="false" ht="13.8" hidden="false" customHeight="false" outlineLevel="0" collapsed="false">
      <c r="B7211" s="633" t="n">
        <v>7210</v>
      </c>
      <c r="C7211" s="0" t="n">
        <v>6965</v>
      </c>
      <c r="D7211" s="0" t="n">
        <v>6990</v>
      </c>
    </row>
    <row r="7212" customFormat="false" ht="13.8" hidden="false" customHeight="false" outlineLevel="0" collapsed="false">
      <c r="B7212" s="633" t="n">
        <v>7211</v>
      </c>
      <c r="C7212" s="0" t="n">
        <v>6966</v>
      </c>
      <c r="D7212" s="0" t="n">
        <v>6991</v>
      </c>
    </row>
    <row r="7213" customFormat="false" ht="13.8" hidden="false" customHeight="false" outlineLevel="0" collapsed="false">
      <c r="B7213" s="633" t="n">
        <v>7212</v>
      </c>
      <c r="C7213" s="0" t="n">
        <v>6967</v>
      </c>
      <c r="D7213" s="0" t="n">
        <v>6992</v>
      </c>
    </row>
    <row r="7214" customFormat="false" ht="13.8" hidden="false" customHeight="false" outlineLevel="0" collapsed="false">
      <c r="B7214" s="633" t="n">
        <v>7213</v>
      </c>
      <c r="C7214" s="0" t="n">
        <v>6968</v>
      </c>
      <c r="D7214" s="0" t="n">
        <v>6993</v>
      </c>
    </row>
    <row r="7215" customFormat="false" ht="13.8" hidden="false" customHeight="false" outlineLevel="0" collapsed="false">
      <c r="B7215" s="633" t="n">
        <v>7214</v>
      </c>
      <c r="C7215" s="0" t="n">
        <v>6969</v>
      </c>
      <c r="D7215" s="0" t="n">
        <v>6994</v>
      </c>
    </row>
    <row r="7216" customFormat="false" ht="13.8" hidden="false" customHeight="false" outlineLevel="0" collapsed="false">
      <c r="B7216" s="633" t="n">
        <v>7215</v>
      </c>
      <c r="C7216" s="0" t="n">
        <v>6970</v>
      </c>
      <c r="D7216" s="0" t="n">
        <v>6995</v>
      </c>
    </row>
    <row r="7217" customFormat="false" ht="13.8" hidden="false" customHeight="false" outlineLevel="0" collapsed="false">
      <c r="B7217" s="633" t="n">
        <v>7216</v>
      </c>
      <c r="C7217" s="0" t="n">
        <v>6971</v>
      </c>
      <c r="D7217" s="0" t="n">
        <v>6996</v>
      </c>
    </row>
    <row r="7218" customFormat="false" ht="13.8" hidden="false" customHeight="false" outlineLevel="0" collapsed="false">
      <c r="B7218" s="633" t="n">
        <v>7217</v>
      </c>
      <c r="C7218" s="0" t="n">
        <v>6972</v>
      </c>
      <c r="D7218" s="0" t="n">
        <v>6997</v>
      </c>
    </row>
    <row r="7219" customFormat="false" ht="13.8" hidden="false" customHeight="false" outlineLevel="0" collapsed="false">
      <c r="B7219" s="633" t="n">
        <v>7218</v>
      </c>
      <c r="C7219" s="0" t="n">
        <v>6973</v>
      </c>
      <c r="D7219" s="0" t="n">
        <v>6998</v>
      </c>
    </row>
    <row r="7220" customFormat="false" ht="13.8" hidden="false" customHeight="false" outlineLevel="0" collapsed="false">
      <c r="B7220" s="633" t="n">
        <v>7219</v>
      </c>
      <c r="C7220" s="0" t="n">
        <v>6974</v>
      </c>
      <c r="D7220" s="0" t="n">
        <v>6999</v>
      </c>
    </row>
    <row r="7221" customFormat="false" ht="13.8" hidden="false" customHeight="false" outlineLevel="0" collapsed="false">
      <c r="B7221" s="633" t="n">
        <v>7220</v>
      </c>
      <c r="C7221" s="0" t="n">
        <v>6975</v>
      </c>
      <c r="D7221" s="0" t="n">
        <v>7000</v>
      </c>
    </row>
    <row r="7222" customFormat="false" ht="13.8" hidden="false" customHeight="false" outlineLevel="0" collapsed="false">
      <c r="B7222" s="633" t="n">
        <v>7221</v>
      </c>
      <c r="C7222" s="0" t="n">
        <v>6976</v>
      </c>
      <c r="D7222" s="0" t="n">
        <v>7001</v>
      </c>
    </row>
    <row r="7223" customFormat="false" ht="13.8" hidden="false" customHeight="false" outlineLevel="0" collapsed="false">
      <c r="B7223" s="633" t="n">
        <v>7222</v>
      </c>
      <c r="C7223" s="0" t="n">
        <v>6977</v>
      </c>
      <c r="D7223" s="0" t="n">
        <v>7002</v>
      </c>
    </row>
    <row r="7224" customFormat="false" ht="13.8" hidden="false" customHeight="false" outlineLevel="0" collapsed="false">
      <c r="B7224" s="633" t="n">
        <v>7223</v>
      </c>
      <c r="C7224" s="0" t="n">
        <v>6978</v>
      </c>
      <c r="D7224" s="0" t="n">
        <v>7003</v>
      </c>
    </row>
    <row r="7225" customFormat="false" ht="13.8" hidden="false" customHeight="false" outlineLevel="0" collapsed="false">
      <c r="B7225" s="633" t="n">
        <v>7224</v>
      </c>
      <c r="C7225" s="0" t="n">
        <v>6979</v>
      </c>
      <c r="D7225" s="0" t="n">
        <v>7004</v>
      </c>
    </row>
    <row r="7226" customFormat="false" ht="13.8" hidden="false" customHeight="false" outlineLevel="0" collapsed="false">
      <c r="B7226" s="633" t="n">
        <v>7225</v>
      </c>
      <c r="C7226" s="0" t="n">
        <v>6980</v>
      </c>
      <c r="D7226" s="0" t="n">
        <v>7005</v>
      </c>
    </row>
    <row r="7227" customFormat="false" ht="13.8" hidden="false" customHeight="false" outlineLevel="0" collapsed="false">
      <c r="B7227" s="633" t="n">
        <v>7226</v>
      </c>
      <c r="C7227" s="0" t="n">
        <v>6981</v>
      </c>
      <c r="D7227" s="0" t="n">
        <v>7006</v>
      </c>
    </row>
    <row r="7228" customFormat="false" ht="13.8" hidden="false" customHeight="false" outlineLevel="0" collapsed="false">
      <c r="B7228" s="633" t="n">
        <v>7227</v>
      </c>
      <c r="C7228" s="0" t="n">
        <v>6982</v>
      </c>
      <c r="D7228" s="0" t="n">
        <v>7007</v>
      </c>
    </row>
    <row r="7229" customFormat="false" ht="13.8" hidden="false" customHeight="false" outlineLevel="0" collapsed="false">
      <c r="B7229" s="633" t="n">
        <v>7228</v>
      </c>
      <c r="C7229" s="0" t="n">
        <v>6983</v>
      </c>
      <c r="D7229" s="0" t="n">
        <v>7008</v>
      </c>
    </row>
    <row r="7230" customFormat="false" ht="13.8" hidden="false" customHeight="false" outlineLevel="0" collapsed="false">
      <c r="B7230" s="633" t="n">
        <v>7229</v>
      </c>
      <c r="C7230" s="0" t="n">
        <v>6984</v>
      </c>
      <c r="D7230" s="0" t="n">
        <v>7009</v>
      </c>
    </row>
    <row r="7231" customFormat="false" ht="13.8" hidden="false" customHeight="false" outlineLevel="0" collapsed="false">
      <c r="B7231" s="633" t="n">
        <v>7230</v>
      </c>
      <c r="C7231" s="0" t="n">
        <v>6985</v>
      </c>
      <c r="D7231" s="0" t="n">
        <v>7010</v>
      </c>
    </row>
    <row r="7232" customFormat="false" ht="13.8" hidden="false" customHeight="false" outlineLevel="0" collapsed="false">
      <c r="B7232" s="633" t="n">
        <v>7231</v>
      </c>
      <c r="C7232" s="0" t="n">
        <v>6986</v>
      </c>
      <c r="D7232" s="0" t="n">
        <v>7011</v>
      </c>
    </row>
    <row r="7233" customFormat="false" ht="13.8" hidden="false" customHeight="false" outlineLevel="0" collapsed="false">
      <c r="B7233" s="633" t="n">
        <v>7232</v>
      </c>
      <c r="C7233" s="0" t="n">
        <v>6987</v>
      </c>
      <c r="D7233" s="0" t="n">
        <v>7012</v>
      </c>
    </row>
    <row r="7234" customFormat="false" ht="13.8" hidden="false" customHeight="false" outlineLevel="0" collapsed="false">
      <c r="B7234" s="633" t="n">
        <v>7233</v>
      </c>
      <c r="C7234" s="0" t="n">
        <v>6988</v>
      </c>
      <c r="D7234" s="0" t="n">
        <v>7013</v>
      </c>
    </row>
    <row r="7235" customFormat="false" ht="13.8" hidden="false" customHeight="false" outlineLevel="0" collapsed="false">
      <c r="B7235" s="633" t="n">
        <v>7234</v>
      </c>
      <c r="C7235" s="0" t="n">
        <v>6989</v>
      </c>
      <c r="D7235" s="0" t="n">
        <v>7014</v>
      </c>
    </row>
    <row r="7236" customFormat="false" ht="13.8" hidden="false" customHeight="false" outlineLevel="0" collapsed="false">
      <c r="B7236" s="633" t="n">
        <v>7235</v>
      </c>
      <c r="C7236" s="0" t="n">
        <v>6990</v>
      </c>
      <c r="D7236" s="0" t="n">
        <v>7015</v>
      </c>
    </row>
    <row r="7237" customFormat="false" ht="13.8" hidden="false" customHeight="false" outlineLevel="0" collapsed="false">
      <c r="B7237" s="633" t="n">
        <v>7236</v>
      </c>
      <c r="C7237" s="0" t="n">
        <v>6991</v>
      </c>
      <c r="D7237" s="0" t="n">
        <v>7016</v>
      </c>
    </row>
    <row r="7238" customFormat="false" ht="13.8" hidden="false" customHeight="false" outlineLevel="0" collapsed="false">
      <c r="B7238" s="633" t="n">
        <v>7237</v>
      </c>
      <c r="C7238" s="0" t="n">
        <v>6992</v>
      </c>
      <c r="D7238" s="0" t="n">
        <v>7017</v>
      </c>
    </row>
    <row r="7239" customFormat="false" ht="13.8" hidden="false" customHeight="false" outlineLevel="0" collapsed="false">
      <c r="B7239" s="633" t="n">
        <v>7238</v>
      </c>
      <c r="C7239" s="0" t="n">
        <v>6993</v>
      </c>
      <c r="D7239" s="0" t="n">
        <v>7018</v>
      </c>
    </row>
    <row r="7240" customFormat="false" ht="13.8" hidden="false" customHeight="false" outlineLevel="0" collapsed="false">
      <c r="B7240" s="633" t="n">
        <v>7239</v>
      </c>
      <c r="C7240" s="0" t="n">
        <v>6994</v>
      </c>
      <c r="D7240" s="0" t="n">
        <v>7019</v>
      </c>
    </row>
    <row r="7241" customFormat="false" ht="13.8" hidden="false" customHeight="false" outlineLevel="0" collapsed="false">
      <c r="B7241" s="633" t="n">
        <v>7240</v>
      </c>
      <c r="C7241" s="0" t="n">
        <v>6995</v>
      </c>
      <c r="D7241" s="0" t="n">
        <v>7020</v>
      </c>
    </row>
    <row r="7242" customFormat="false" ht="13.8" hidden="false" customHeight="false" outlineLevel="0" collapsed="false">
      <c r="B7242" s="633" t="n">
        <v>7241</v>
      </c>
      <c r="C7242" s="0" t="n">
        <v>6996</v>
      </c>
      <c r="D7242" s="0" t="n">
        <v>7021</v>
      </c>
    </row>
    <row r="7243" customFormat="false" ht="13.8" hidden="false" customHeight="false" outlineLevel="0" collapsed="false">
      <c r="B7243" s="633" t="n">
        <v>7242</v>
      </c>
      <c r="C7243" s="0" t="n">
        <v>6997</v>
      </c>
      <c r="D7243" s="0" t="n">
        <v>7022</v>
      </c>
    </row>
    <row r="7244" customFormat="false" ht="13.8" hidden="false" customHeight="false" outlineLevel="0" collapsed="false">
      <c r="B7244" s="633" t="n">
        <v>7243</v>
      </c>
      <c r="C7244" s="0" t="n">
        <v>6998</v>
      </c>
      <c r="D7244" s="0" t="n">
        <v>7023</v>
      </c>
    </row>
    <row r="7245" customFormat="false" ht="13.8" hidden="false" customHeight="false" outlineLevel="0" collapsed="false">
      <c r="B7245" s="633" t="n">
        <v>7244</v>
      </c>
      <c r="C7245" s="0" t="n">
        <v>6999</v>
      </c>
      <c r="D7245" s="0" t="n">
        <v>7024</v>
      </c>
    </row>
    <row r="7246" customFormat="false" ht="13.8" hidden="false" customHeight="false" outlineLevel="0" collapsed="false">
      <c r="B7246" s="633" t="n">
        <v>7245</v>
      </c>
      <c r="C7246" s="0" t="n">
        <v>7000</v>
      </c>
      <c r="D7246" s="0" t="n">
        <v>7025</v>
      </c>
    </row>
    <row r="7247" customFormat="false" ht="13.8" hidden="false" customHeight="false" outlineLevel="0" collapsed="false">
      <c r="B7247" s="633" t="n">
        <v>7246</v>
      </c>
      <c r="C7247" s="0" t="n">
        <v>7001</v>
      </c>
      <c r="D7247" s="0" t="n">
        <v>7026</v>
      </c>
    </row>
    <row r="7248" customFormat="false" ht="13.8" hidden="false" customHeight="false" outlineLevel="0" collapsed="false">
      <c r="B7248" s="633" t="n">
        <v>7247</v>
      </c>
      <c r="C7248" s="0" t="n">
        <v>7002</v>
      </c>
      <c r="D7248" s="0" t="n">
        <v>7027</v>
      </c>
    </row>
    <row r="7249" customFormat="false" ht="13.8" hidden="false" customHeight="false" outlineLevel="0" collapsed="false">
      <c r="B7249" s="633" t="n">
        <v>7248</v>
      </c>
      <c r="C7249" s="0" t="n">
        <v>7003</v>
      </c>
      <c r="D7249" s="0" t="n">
        <v>7028</v>
      </c>
    </row>
    <row r="7250" customFormat="false" ht="13.8" hidden="false" customHeight="false" outlineLevel="0" collapsed="false">
      <c r="B7250" s="633" t="n">
        <v>7249</v>
      </c>
      <c r="C7250" s="0" t="n">
        <v>7004</v>
      </c>
      <c r="D7250" s="0" t="n">
        <v>7029</v>
      </c>
    </row>
    <row r="7251" customFormat="false" ht="13.8" hidden="false" customHeight="false" outlineLevel="0" collapsed="false">
      <c r="B7251" s="633" t="n">
        <v>7250</v>
      </c>
      <c r="C7251" s="0" t="n">
        <v>7005</v>
      </c>
      <c r="D7251" s="0" t="n">
        <v>7030</v>
      </c>
    </row>
    <row r="7252" customFormat="false" ht="13.8" hidden="false" customHeight="false" outlineLevel="0" collapsed="false">
      <c r="B7252" s="633" t="n">
        <v>7251</v>
      </c>
      <c r="C7252" s="0" t="n">
        <v>7006</v>
      </c>
      <c r="D7252" s="0" t="n">
        <v>7031</v>
      </c>
    </row>
    <row r="7253" customFormat="false" ht="13.8" hidden="false" customHeight="false" outlineLevel="0" collapsed="false">
      <c r="B7253" s="633" t="n">
        <v>7252</v>
      </c>
      <c r="C7253" s="0" t="n">
        <v>7007</v>
      </c>
      <c r="D7253" s="0" t="n">
        <v>7032</v>
      </c>
    </row>
    <row r="7254" customFormat="false" ht="13.8" hidden="false" customHeight="false" outlineLevel="0" collapsed="false">
      <c r="B7254" s="633" t="n">
        <v>7253</v>
      </c>
      <c r="C7254" s="0" t="n">
        <v>7008</v>
      </c>
      <c r="D7254" s="0" t="n">
        <v>7033</v>
      </c>
    </row>
    <row r="7255" customFormat="false" ht="13.8" hidden="false" customHeight="false" outlineLevel="0" collapsed="false">
      <c r="B7255" s="633" t="n">
        <v>7254</v>
      </c>
      <c r="C7255" s="0" t="n">
        <v>7009</v>
      </c>
      <c r="D7255" s="0" t="n">
        <v>7034</v>
      </c>
    </row>
    <row r="7256" customFormat="false" ht="13.8" hidden="false" customHeight="false" outlineLevel="0" collapsed="false">
      <c r="B7256" s="633" t="n">
        <v>7255</v>
      </c>
      <c r="C7256" s="0" t="n">
        <v>7010</v>
      </c>
      <c r="D7256" s="0" t="n">
        <v>7035</v>
      </c>
    </row>
    <row r="7257" customFormat="false" ht="13.8" hidden="false" customHeight="false" outlineLevel="0" collapsed="false">
      <c r="B7257" s="633" t="n">
        <v>7256</v>
      </c>
      <c r="C7257" s="0" t="n">
        <v>7011</v>
      </c>
      <c r="D7257" s="0" t="n">
        <v>7036</v>
      </c>
    </row>
    <row r="7258" customFormat="false" ht="13.8" hidden="false" customHeight="false" outlineLevel="0" collapsed="false">
      <c r="B7258" s="633" t="n">
        <v>7257</v>
      </c>
      <c r="C7258" s="0" t="n">
        <v>7012</v>
      </c>
      <c r="D7258" s="0" t="n">
        <v>7037</v>
      </c>
    </row>
    <row r="7259" customFormat="false" ht="13.8" hidden="false" customHeight="false" outlineLevel="0" collapsed="false">
      <c r="B7259" s="633" t="n">
        <v>7258</v>
      </c>
      <c r="C7259" s="0" t="n">
        <v>7013</v>
      </c>
      <c r="D7259" s="0" t="n">
        <v>7038</v>
      </c>
    </row>
    <row r="7260" customFormat="false" ht="13.8" hidden="false" customHeight="false" outlineLevel="0" collapsed="false">
      <c r="B7260" s="633" t="n">
        <v>7259</v>
      </c>
      <c r="C7260" s="0" t="n">
        <v>7014</v>
      </c>
      <c r="D7260" s="0" t="n">
        <v>7039</v>
      </c>
    </row>
    <row r="7261" customFormat="false" ht="13.8" hidden="false" customHeight="false" outlineLevel="0" collapsed="false">
      <c r="B7261" s="633" t="n">
        <v>7260</v>
      </c>
      <c r="C7261" s="0" t="n">
        <v>7015</v>
      </c>
      <c r="D7261" s="0" t="n">
        <v>7040</v>
      </c>
    </row>
    <row r="7262" customFormat="false" ht="13.8" hidden="false" customHeight="false" outlineLevel="0" collapsed="false">
      <c r="B7262" s="633" t="n">
        <v>7261</v>
      </c>
      <c r="C7262" s="0" t="n">
        <v>7016</v>
      </c>
      <c r="D7262" s="0" t="n">
        <v>7041</v>
      </c>
    </row>
    <row r="7263" customFormat="false" ht="13.8" hidden="false" customHeight="false" outlineLevel="0" collapsed="false">
      <c r="B7263" s="633" t="n">
        <v>7262</v>
      </c>
      <c r="C7263" s="0" t="n">
        <v>7017</v>
      </c>
      <c r="D7263" s="0" t="n">
        <v>7042</v>
      </c>
    </row>
    <row r="7264" customFormat="false" ht="13.8" hidden="false" customHeight="false" outlineLevel="0" collapsed="false">
      <c r="B7264" s="633" t="n">
        <v>7263</v>
      </c>
      <c r="C7264" s="0" t="n">
        <v>7018</v>
      </c>
      <c r="D7264" s="0" t="n">
        <v>7043</v>
      </c>
    </row>
    <row r="7265" customFormat="false" ht="13.8" hidden="false" customHeight="false" outlineLevel="0" collapsed="false">
      <c r="B7265" s="633" t="n">
        <v>7264</v>
      </c>
      <c r="C7265" s="0" t="n">
        <v>7019</v>
      </c>
      <c r="D7265" s="0" t="n">
        <v>7044</v>
      </c>
    </row>
    <row r="7266" customFormat="false" ht="13.8" hidden="false" customHeight="false" outlineLevel="0" collapsed="false">
      <c r="B7266" s="633" t="n">
        <v>7265</v>
      </c>
      <c r="C7266" s="0" t="n">
        <v>7020</v>
      </c>
      <c r="D7266" s="0" t="n">
        <v>7045</v>
      </c>
    </row>
    <row r="7267" customFormat="false" ht="13.8" hidden="false" customHeight="false" outlineLevel="0" collapsed="false">
      <c r="B7267" s="633" t="n">
        <v>7266</v>
      </c>
      <c r="C7267" s="0" t="n">
        <v>7021</v>
      </c>
      <c r="D7267" s="0" t="n">
        <v>7046</v>
      </c>
    </row>
    <row r="7268" customFormat="false" ht="13.8" hidden="false" customHeight="false" outlineLevel="0" collapsed="false">
      <c r="B7268" s="633" t="n">
        <v>7267</v>
      </c>
      <c r="C7268" s="0" t="n">
        <v>7022</v>
      </c>
      <c r="D7268" s="0" t="n">
        <v>7047</v>
      </c>
    </row>
    <row r="7269" customFormat="false" ht="13.8" hidden="false" customHeight="false" outlineLevel="0" collapsed="false">
      <c r="B7269" s="633" t="n">
        <v>7268</v>
      </c>
      <c r="C7269" s="0" t="n">
        <v>7023</v>
      </c>
      <c r="D7269" s="0" t="n">
        <v>7048</v>
      </c>
    </row>
    <row r="7270" customFormat="false" ht="13.8" hidden="false" customHeight="false" outlineLevel="0" collapsed="false">
      <c r="B7270" s="633" t="n">
        <v>7269</v>
      </c>
      <c r="C7270" s="0" t="n">
        <v>7024</v>
      </c>
      <c r="D7270" s="0" t="n">
        <v>7049</v>
      </c>
    </row>
    <row r="7271" customFormat="false" ht="13.8" hidden="false" customHeight="false" outlineLevel="0" collapsed="false">
      <c r="B7271" s="633" t="n">
        <v>7270</v>
      </c>
      <c r="C7271" s="0" t="n">
        <v>7025</v>
      </c>
      <c r="D7271" s="0" t="n">
        <v>7050</v>
      </c>
    </row>
    <row r="7272" customFormat="false" ht="13.8" hidden="false" customHeight="false" outlineLevel="0" collapsed="false">
      <c r="B7272" s="633" t="n">
        <v>7271</v>
      </c>
      <c r="C7272" s="0" t="n">
        <v>7026</v>
      </c>
      <c r="D7272" s="0" t="n">
        <v>7051</v>
      </c>
    </row>
    <row r="7273" customFormat="false" ht="13.8" hidden="false" customHeight="false" outlineLevel="0" collapsed="false">
      <c r="B7273" s="633" t="n">
        <v>7272</v>
      </c>
      <c r="C7273" s="0" t="n">
        <v>7027</v>
      </c>
      <c r="D7273" s="0" t="n">
        <v>7052</v>
      </c>
    </row>
    <row r="7274" customFormat="false" ht="13.8" hidden="false" customHeight="false" outlineLevel="0" collapsed="false">
      <c r="B7274" s="633" t="n">
        <v>7273</v>
      </c>
      <c r="C7274" s="0" t="n">
        <v>7028</v>
      </c>
      <c r="D7274" s="0" t="n">
        <v>7053</v>
      </c>
    </row>
    <row r="7275" customFormat="false" ht="13.8" hidden="false" customHeight="false" outlineLevel="0" collapsed="false">
      <c r="B7275" s="633" t="n">
        <v>7274</v>
      </c>
      <c r="C7275" s="0" t="n">
        <v>7029</v>
      </c>
      <c r="D7275" s="0" t="n">
        <v>7054</v>
      </c>
    </row>
    <row r="7276" customFormat="false" ht="13.8" hidden="false" customHeight="false" outlineLevel="0" collapsed="false">
      <c r="B7276" s="633" t="n">
        <v>7275</v>
      </c>
      <c r="C7276" s="0" t="n">
        <v>7030</v>
      </c>
      <c r="D7276" s="0" t="n">
        <v>7055</v>
      </c>
    </row>
    <row r="7277" customFormat="false" ht="13.8" hidden="false" customHeight="false" outlineLevel="0" collapsed="false">
      <c r="B7277" s="633" t="n">
        <v>7276</v>
      </c>
      <c r="C7277" s="0" t="n">
        <v>7031</v>
      </c>
      <c r="D7277" s="0" t="n">
        <v>7056</v>
      </c>
    </row>
    <row r="7278" customFormat="false" ht="13.8" hidden="false" customHeight="false" outlineLevel="0" collapsed="false">
      <c r="B7278" s="633" t="n">
        <v>7277</v>
      </c>
      <c r="C7278" s="0" t="n">
        <v>7032</v>
      </c>
      <c r="D7278" s="0" t="n">
        <v>7057</v>
      </c>
    </row>
    <row r="7279" customFormat="false" ht="13.8" hidden="false" customHeight="false" outlineLevel="0" collapsed="false">
      <c r="B7279" s="633" t="n">
        <v>7278</v>
      </c>
      <c r="C7279" s="0" t="n">
        <v>7033</v>
      </c>
      <c r="D7279" s="0" t="n">
        <v>7058</v>
      </c>
    </row>
    <row r="7280" customFormat="false" ht="13.8" hidden="false" customHeight="false" outlineLevel="0" collapsed="false">
      <c r="B7280" s="633" t="n">
        <v>7279</v>
      </c>
      <c r="C7280" s="0" t="n">
        <v>7034</v>
      </c>
      <c r="D7280" s="0" t="n">
        <v>7059</v>
      </c>
    </row>
    <row r="7281" customFormat="false" ht="13.8" hidden="false" customHeight="false" outlineLevel="0" collapsed="false">
      <c r="B7281" s="633" t="n">
        <v>7280</v>
      </c>
      <c r="C7281" s="0" t="n">
        <v>7035</v>
      </c>
      <c r="D7281" s="0" t="n">
        <v>7060</v>
      </c>
    </row>
    <row r="7282" customFormat="false" ht="13.8" hidden="false" customHeight="false" outlineLevel="0" collapsed="false">
      <c r="B7282" s="633" t="n">
        <v>7281</v>
      </c>
      <c r="C7282" s="0" t="n">
        <v>7036</v>
      </c>
      <c r="D7282" s="0" t="n">
        <v>7061</v>
      </c>
    </row>
    <row r="7283" customFormat="false" ht="13.8" hidden="false" customHeight="false" outlineLevel="0" collapsed="false">
      <c r="B7283" s="633" t="n">
        <v>7282</v>
      </c>
      <c r="C7283" s="0" t="n">
        <v>7037</v>
      </c>
      <c r="D7283" s="0" t="n">
        <v>7062</v>
      </c>
    </row>
    <row r="7284" customFormat="false" ht="13.8" hidden="false" customHeight="false" outlineLevel="0" collapsed="false">
      <c r="B7284" s="633" t="n">
        <v>7283</v>
      </c>
      <c r="C7284" s="0" t="n">
        <v>7038</v>
      </c>
      <c r="D7284" s="0" t="n">
        <v>7063</v>
      </c>
    </row>
    <row r="7285" customFormat="false" ht="13.8" hidden="false" customHeight="false" outlineLevel="0" collapsed="false">
      <c r="B7285" s="633" t="n">
        <v>7284</v>
      </c>
      <c r="C7285" s="0" t="n">
        <v>7039</v>
      </c>
      <c r="D7285" s="0" t="n">
        <v>7064</v>
      </c>
    </row>
    <row r="7286" customFormat="false" ht="13.8" hidden="false" customHeight="false" outlineLevel="0" collapsed="false">
      <c r="B7286" s="633" t="n">
        <v>7285</v>
      </c>
      <c r="C7286" s="0" t="n">
        <v>7040</v>
      </c>
      <c r="D7286" s="0" t="n">
        <v>7065</v>
      </c>
    </row>
    <row r="7287" customFormat="false" ht="13.8" hidden="false" customHeight="false" outlineLevel="0" collapsed="false">
      <c r="B7287" s="633" t="n">
        <v>7286</v>
      </c>
      <c r="C7287" s="0" t="n">
        <v>7041</v>
      </c>
      <c r="D7287" s="0" t="n">
        <v>7066</v>
      </c>
    </row>
    <row r="7288" customFormat="false" ht="13.8" hidden="false" customHeight="false" outlineLevel="0" collapsed="false">
      <c r="B7288" s="633" t="n">
        <v>7287</v>
      </c>
      <c r="C7288" s="0" t="n">
        <v>7042</v>
      </c>
      <c r="D7288" s="0" t="n">
        <v>7067</v>
      </c>
    </row>
    <row r="7289" customFormat="false" ht="13.8" hidden="false" customHeight="false" outlineLevel="0" collapsed="false">
      <c r="B7289" s="633" t="n">
        <v>7288</v>
      </c>
      <c r="C7289" s="0" t="n">
        <v>7043</v>
      </c>
      <c r="D7289" s="0" t="n">
        <v>7068</v>
      </c>
    </row>
    <row r="7290" customFormat="false" ht="13.8" hidden="false" customHeight="false" outlineLevel="0" collapsed="false">
      <c r="B7290" s="633" t="n">
        <v>7289</v>
      </c>
      <c r="C7290" s="0" t="n">
        <v>7044</v>
      </c>
      <c r="D7290" s="0" t="n">
        <v>7069</v>
      </c>
    </row>
    <row r="7291" customFormat="false" ht="13.8" hidden="false" customHeight="false" outlineLevel="0" collapsed="false">
      <c r="B7291" s="633" t="n">
        <v>7290</v>
      </c>
      <c r="C7291" s="0" t="n">
        <v>7045</v>
      </c>
      <c r="D7291" s="0" t="n">
        <v>7070</v>
      </c>
    </row>
    <row r="7292" customFormat="false" ht="13.8" hidden="false" customHeight="false" outlineLevel="0" collapsed="false">
      <c r="B7292" s="633" t="n">
        <v>7291</v>
      </c>
      <c r="C7292" s="0" t="n">
        <v>7046</v>
      </c>
      <c r="D7292" s="0" t="n">
        <v>7071</v>
      </c>
    </row>
    <row r="7293" customFormat="false" ht="13.8" hidden="false" customHeight="false" outlineLevel="0" collapsed="false">
      <c r="B7293" s="633" t="n">
        <v>7292</v>
      </c>
      <c r="C7293" s="0" t="n">
        <v>7047</v>
      </c>
      <c r="D7293" s="0" t="n">
        <v>7072</v>
      </c>
    </row>
    <row r="7294" customFormat="false" ht="13.8" hidden="false" customHeight="false" outlineLevel="0" collapsed="false">
      <c r="B7294" s="633" t="n">
        <v>7293</v>
      </c>
      <c r="C7294" s="0" t="n">
        <v>7048</v>
      </c>
      <c r="D7294" s="0" t="n">
        <v>7073</v>
      </c>
    </row>
    <row r="7295" customFormat="false" ht="13.8" hidden="false" customHeight="false" outlineLevel="0" collapsed="false">
      <c r="B7295" s="633" t="n">
        <v>7294</v>
      </c>
      <c r="C7295" s="0" t="n">
        <v>7049</v>
      </c>
      <c r="D7295" s="0" t="n">
        <v>7074</v>
      </c>
    </row>
    <row r="7296" customFormat="false" ht="13.8" hidden="false" customHeight="false" outlineLevel="0" collapsed="false">
      <c r="B7296" s="633" t="n">
        <v>7295</v>
      </c>
      <c r="C7296" s="0" t="n">
        <v>7050</v>
      </c>
      <c r="D7296" s="0" t="n">
        <v>7075</v>
      </c>
    </row>
    <row r="7297" customFormat="false" ht="13.8" hidden="false" customHeight="false" outlineLevel="0" collapsed="false">
      <c r="B7297" s="633" t="n">
        <v>7296</v>
      </c>
      <c r="C7297" s="0" t="n">
        <v>7051</v>
      </c>
      <c r="D7297" s="0" t="n">
        <v>7076</v>
      </c>
    </row>
    <row r="7298" customFormat="false" ht="13.8" hidden="false" customHeight="false" outlineLevel="0" collapsed="false">
      <c r="B7298" s="633" t="n">
        <v>7297</v>
      </c>
      <c r="C7298" s="0" t="n">
        <v>7052</v>
      </c>
      <c r="D7298" s="0" t="n">
        <v>7077</v>
      </c>
    </row>
    <row r="7299" customFormat="false" ht="13.8" hidden="false" customHeight="false" outlineLevel="0" collapsed="false">
      <c r="B7299" s="633" t="n">
        <v>7298</v>
      </c>
      <c r="C7299" s="0" t="n">
        <v>7053</v>
      </c>
      <c r="D7299" s="0" t="n">
        <v>7078</v>
      </c>
    </row>
    <row r="7300" customFormat="false" ht="13.8" hidden="false" customHeight="false" outlineLevel="0" collapsed="false">
      <c r="B7300" s="633" t="n">
        <v>7299</v>
      </c>
      <c r="C7300" s="0" t="n">
        <v>7054</v>
      </c>
      <c r="D7300" s="0" t="n">
        <v>7079</v>
      </c>
    </row>
    <row r="7301" customFormat="false" ht="13.8" hidden="false" customHeight="false" outlineLevel="0" collapsed="false">
      <c r="B7301" s="633" t="n">
        <v>7300</v>
      </c>
      <c r="C7301" s="0" t="n">
        <v>7055</v>
      </c>
      <c r="D7301" s="0" t="n">
        <v>7080</v>
      </c>
    </row>
    <row r="7302" customFormat="false" ht="13.8" hidden="false" customHeight="false" outlineLevel="0" collapsed="false">
      <c r="B7302" s="633" t="n">
        <v>7301</v>
      </c>
      <c r="C7302" s="0" t="n">
        <v>7056</v>
      </c>
      <c r="D7302" s="0" t="n">
        <v>7081</v>
      </c>
    </row>
    <row r="7303" customFormat="false" ht="13.8" hidden="false" customHeight="false" outlineLevel="0" collapsed="false">
      <c r="B7303" s="633" t="n">
        <v>7302</v>
      </c>
      <c r="C7303" s="0" t="n">
        <v>7057</v>
      </c>
      <c r="D7303" s="0" t="n">
        <v>7082</v>
      </c>
    </row>
    <row r="7304" customFormat="false" ht="13.8" hidden="false" customHeight="false" outlineLevel="0" collapsed="false">
      <c r="B7304" s="633" t="n">
        <v>7303</v>
      </c>
      <c r="C7304" s="0" t="n">
        <v>7058</v>
      </c>
      <c r="D7304" s="0" t="n">
        <v>7083</v>
      </c>
    </row>
    <row r="7305" customFormat="false" ht="13.8" hidden="false" customHeight="false" outlineLevel="0" collapsed="false">
      <c r="B7305" s="633" t="n">
        <v>7304</v>
      </c>
      <c r="C7305" s="0" t="n">
        <v>7059</v>
      </c>
      <c r="D7305" s="0" t="n">
        <v>7084</v>
      </c>
    </row>
    <row r="7306" customFormat="false" ht="13.8" hidden="false" customHeight="false" outlineLevel="0" collapsed="false">
      <c r="B7306" s="633" t="n">
        <v>7305</v>
      </c>
      <c r="C7306" s="0" t="n">
        <v>7060</v>
      </c>
      <c r="D7306" s="0" t="n">
        <v>7085</v>
      </c>
    </row>
    <row r="7307" customFormat="false" ht="13.8" hidden="false" customHeight="false" outlineLevel="0" collapsed="false">
      <c r="B7307" s="633" t="n">
        <v>7306</v>
      </c>
      <c r="C7307" s="0" t="n">
        <v>7061</v>
      </c>
      <c r="D7307" s="0" t="n">
        <v>7086</v>
      </c>
    </row>
    <row r="7308" customFormat="false" ht="13.8" hidden="false" customHeight="false" outlineLevel="0" collapsed="false">
      <c r="B7308" s="633" t="n">
        <v>7307</v>
      </c>
      <c r="C7308" s="0" t="n">
        <v>7062</v>
      </c>
      <c r="D7308" s="0" t="n">
        <v>7087</v>
      </c>
    </row>
    <row r="7309" customFormat="false" ht="13.8" hidden="false" customHeight="false" outlineLevel="0" collapsed="false">
      <c r="B7309" s="633" t="n">
        <v>7308</v>
      </c>
      <c r="C7309" s="0" t="n">
        <v>7063</v>
      </c>
      <c r="D7309" s="0" t="n">
        <v>7088</v>
      </c>
    </row>
    <row r="7310" customFormat="false" ht="13.8" hidden="false" customHeight="false" outlineLevel="0" collapsed="false">
      <c r="B7310" s="633" t="n">
        <v>7309</v>
      </c>
      <c r="C7310" s="0" t="n">
        <v>7064</v>
      </c>
      <c r="D7310" s="0" t="n">
        <v>7089</v>
      </c>
    </row>
    <row r="7311" customFormat="false" ht="13.8" hidden="false" customHeight="false" outlineLevel="0" collapsed="false">
      <c r="B7311" s="633" t="n">
        <v>7310</v>
      </c>
      <c r="C7311" s="0" t="n">
        <v>7065</v>
      </c>
      <c r="D7311" s="0" t="n">
        <v>7090</v>
      </c>
    </row>
    <row r="7312" customFormat="false" ht="13.8" hidden="false" customHeight="false" outlineLevel="0" collapsed="false">
      <c r="B7312" s="633" t="n">
        <v>7311</v>
      </c>
      <c r="C7312" s="0" t="n">
        <v>7066</v>
      </c>
      <c r="D7312" s="0" t="n">
        <v>7091</v>
      </c>
    </row>
    <row r="7313" customFormat="false" ht="13.8" hidden="false" customHeight="false" outlineLevel="0" collapsed="false">
      <c r="B7313" s="633" t="n">
        <v>7312</v>
      </c>
      <c r="C7313" s="0" t="n">
        <v>7067</v>
      </c>
      <c r="D7313" s="0" t="n">
        <v>7092</v>
      </c>
    </row>
    <row r="7314" customFormat="false" ht="13.8" hidden="false" customHeight="false" outlineLevel="0" collapsed="false">
      <c r="B7314" s="633" t="n">
        <v>7313</v>
      </c>
      <c r="C7314" s="0" t="n">
        <v>7068</v>
      </c>
      <c r="D7314" s="0" t="n">
        <v>7093</v>
      </c>
    </row>
    <row r="7315" customFormat="false" ht="13.8" hidden="false" customHeight="false" outlineLevel="0" collapsed="false">
      <c r="B7315" s="633" t="n">
        <v>7314</v>
      </c>
      <c r="C7315" s="0" t="n">
        <v>7069</v>
      </c>
      <c r="D7315" s="0" t="n">
        <v>7094</v>
      </c>
    </row>
    <row r="7316" customFormat="false" ht="13.8" hidden="false" customHeight="false" outlineLevel="0" collapsed="false">
      <c r="B7316" s="633" t="n">
        <v>7315</v>
      </c>
      <c r="C7316" s="0" t="n">
        <v>7070</v>
      </c>
      <c r="D7316" s="0" t="n">
        <v>7095</v>
      </c>
    </row>
    <row r="7317" customFormat="false" ht="13.8" hidden="false" customHeight="false" outlineLevel="0" collapsed="false">
      <c r="B7317" s="633" t="n">
        <v>7316</v>
      </c>
      <c r="C7317" s="0" t="n">
        <v>7071</v>
      </c>
      <c r="D7317" s="0" t="n">
        <v>7096</v>
      </c>
    </row>
    <row r="7318" customFormat="false" ht="13.8" hidden="false" customHeight="false" outlineLevel="0" collapsed="false">
      <c r="B7318" s="633" t="n">
        <v>7317</v>
      </c>
      <c r="C7318" s="0" t="n">
        <v>7072</v>
      </c>
      <c r="D7318" s="0" t="n">
        <v>7097</v>
      </c>
    </row>
    <row r="7319" customFormat="false" ht="13.8" hidden="false" customHeight="false" outlineLevel="0" collapsed="false">
      <c r="B7319" s="633" t="n">
        <v>7318</v>
      </c>
      <c r="C7319" s="0" t="n">
        <v>7073</v>
      </c>
      <c r="D7319" s="0" t="n">
        <v>7098</v>
      </c>
    </row>
    <row r="7320" customFormat="false" ht="13.8" hidden="false" customHeight="false" outlineLevel="0" collapsed="false">
      <c r="B7320" s="633" t="n">
        <v>7319</v>
      </c>
      <c r="C7320" s="0" t="n">
        <v>7074</v>
      </c>
      <c r="D7320" s="0" t="n">
        <v>7099</v>
      </c>
    </row>
    <row r="7321" customFormat="false" ht="13.8" hidden="false" customHeight="false" outlineLevel="0" collapsed="false">
      <c r="B7321" s="633" t="n">
        <v>7320</v>
      </c>
      <c r="C7321" s="0" t="n">
        <v>7075</v>
      </c>
      <c r="D7321" s="0" t="n">
        <v>7100</v>
      </c>
    </row>
    <row r="7322" customFormat="false" ht="13.8" hidden="false" customHeight="false" outlineLevel="0" collapsed="false">
      <c r="B7322" s="633" t="n">
        <v>7321</v>
      </c>
      <c r="C7322" s="0" t="n">
        <v>7076</v>
      </c>
      <c r="D7322" s="0" t="n">
        <v>7101</v>
      </c>
    </row>
    <row r="7323" customFormat="false" ht="13.8" hidden="false" customHeight="false" outlineLevel="0" collapsed="false">
      <c r="B7323" s="633" t="n">
        <v>7322</v>
      </c>
      <c r="C7323" s="0" t="n">
        <v>7077</v>
      </c>
      <c r="D7323" s="0" t="n">
        <v>7102</v>
      </c>
    </row>
    <row r="7324" customFormat="false" ht="13.8" hidden="false" customHeight="false" outlineLevel="0" collapsed="false">
      <c r="B7324" s="633" t="n">
        <v>7323</v>
      </c>
      <c r="C7324" s="0" t="n">
        <v>7078</v>
      </c>
      <c r="D7324" s="0" t="n">
        <v>7103</v>
      </c>
    </row>
    <row r="7325" customFormat="false" ht="13.8" hidden="false" customHeight="false" outlineLevel="0" collapsed="false">
      <c r="B7325" s="633" t="n">
        <v>7324</v>
      </c>
      <c r="C7325" s="0" t="n">
        <v>7079</v>
      </c>
      <c r="D7325" s="0" t="n">
        <v>7104</v>
      </c>
    </row>
    <row r="7326" customFormat="false" ht="13.8" hidden="false" customHeight="false" outlineLevel="0" collapsed="false">
      <c r="B7326" s="633" t="n">
        <v>7325</v>
      </c>
      <c r="C7326" s="0" t="n">
        <v>7080</v>
      </c>
      <c r="D7326" s="0" t="n">
        <v>7105</v>
      </c>
    </row>
    <row r="7327" customFormat="false" ht="13.8" hidden="false" customHeight="false" outlineLevel="0" collapsed="false">
      <c r="B7327" s="633" t="n">
        <v>7326</v>
      </c>
      <c r="C7327" s="0" t="n">
        <v>7081</v>
      </c>
      <c r="D7327" s="0" t="n">
        <v>7106</v>
      </c>
    </row>
    <row r="7328" customFormat="false" ht="13.8" hidden="false" customHeight="false" outlineLevel="0" collapsed="false">
      <c r="B7328" s="633" t="n">
        <v>7327</v>
      </c>
      <c r="C7328" s="0" t="n">
        <v>7082</v>
      </c>
      <c r="D7328" s="0" t="n">
        <v>7107</v>
      </c>
    </row>
    <row r="7329" customFormat="false" ht="13.8" hidden="false" customHeight="false" outlineLevel="0" collapsed="false">
      <c r="B7329" s="633" t="n">
        <v>7328</v>
      </c>
      <c r="C7329" s="0" t="n">
        <v>7083</v>
      </c>
      <c r="D7329" s="0" t="n">
        <v>7108</v>
      </c>
    </row>
    <row r="7330" customFormat="false" ht="13.8" hidden="false" customHeight="false" outlineLevel="0" collapsed="false">
      <c r="B7330" s="633" t="n">
        <v>7329</v>
      </c>
      <c r="C7330" s="0" t="n">
        <v>7084</v>
      </c>
      <c r="D7330" s="0" t="n">
        <v>7109</v>
      </c>
    </row>
    <row r="7331" customFormat="false" ht="13.8" hidden="false" customHeight="false" outlineLevel="0" collapsed="false">
      <c r="B7331" s="633" t="n">
        <v>7330</v>
      </c>
      <c r="C7331" s="0" t="n">
        <v>7085</v>
      </c>
      <c r="D7331" s="0" t="n">
        <v>7110</v>
      </c>
    </row>
    <row r="7332" customFormat="false" ht="13.8" hidden="false" customHeight="false" outlineLevel="0" collapsed="false">
      <c r="B7332" s="633" t="n">
        <v>7331</v>
      </c>
      <c r="C7332" s="0" t="n">
        <v>7086</v>
      </c>
      <c r="D7332" s="0" t="n">
        <v>7111</v>
      </c>
    </row>
    <row r="7333" customFormat="false" ht="13.8" hidden="false" customHeight="false" outlineLevel="0" collapsed="false">
      <c r="B7333" s="633" t="n">
        <v>7332</v>
      </c>
      <c r="C7333" s="0" t="n">
        <v>7087</v>
      </c>
      <c r="D7333" s="0" t="n">
        <v>7112</v>
      </c>
    </row>
    <row r="7334" customFormat="false" ht="13.8" hidden="false" customHeight="false" outlineLevel="0" collapsed="false">
      <c r="B7334" s="633" t="n">
        <v>7333</v>
      </c>
      <c r="C7334" s="0" t="n">
        <v>7088</v>
      </c>
      <c r="D7334" s="0" t="n">
        <v>7113</v>
      </c>
    </row>
    <row r="7335" customFormat="false" ht="13.8" hidden="false" customHeight="false" outlineLevel="0" collapsed="false">
      <c r="B7335" s="633" t="n">
        <v>7334</v>
      </c>
      <c r="C7335" s="0" t="n">
        <v>7089</v>
      </c>
      <c r="D7335" s="0" t="n">
        <v>7114</v>
      </c>
    </row>
    <row r="7336" customFormat="false" ht="13.8" hidden="false" customHeight="false" outlineLevel="0" collapsed="false">
      <c r="B7336" s="633" t="n">
        <v>7335</v>
      </c>
      <c r="C7336" s="0" t="n">
        <v>7090</v>
      </c>
      <c r="D7336" s="0" t="n">
        <v>7115</v>
      </c>
    </row>
    <row r="7337" customFormat="false" ht="13.8" hidden="false" customHeight="false" outlineLevel="0" collapsed="false">
      <c r="B7337" s="633" t="n">
        <v>7336</v>
      </c>
      <c r="C7337" s="0" t="n">
        <v>7091</v>
      </c>
      <c r="D7337" s="0" t="n">
        <v>7116</v>
      </c>
    </row>
    <row r="7338" customFormat="false" ht="13.8" hidden="false" customHeight="false" outlineLevel="0" collapsed="false">
      <c r="B7338" s="633" t="n">
        <v>7337</v>
      </c>
      <c r="C7338" s="0" t="n">
        <v>7092</v>
      </c>
      <c r="D7338" s="0" t="n">
        <v>7117</v>
      </c>
    </row>
    <row r="7339" customFormat="false" ht="13.8" hidden="false" customHeight="false" outlineLevel="0" collapsed="false">
      <c r="B7339" s="633" t="n">
        <v>7338</v>
      </c>
      <c r="C7339" s="0" t="n">
        <v>7093</v>
      </c>
      <c r="D7339" s="0" t="n">
        <v>7118</v>
      </c>
    </row>
    <row r="7340" customFormat="false" ht="13.8" hidden="false" customHeight="false" outlineLevel="0" collapsed="false">
      <c r="B7340" s="633" t="n">
        <v>7339</v>
      </c>
      <c r="C7340" s="0" t="n">
        <v>7094</v>
      </c>
      <c r="D7340" s="0" t="n">
        <v>7119</v>
      </c>
    </row>
    <row r="7341" customFormat="false" ht="13.8" hidden="false" customHeight="false" outlineLevel="0" collapsed="false">
      <c r="B7341" s="633" t="n">
        <v>7340</v>
      </c>
      <c r="C7341" s="0" t="n">
        <v>7095</v>
      </c>
      <c r="D7341" s="0" t="n">
        <v>7120</v>
      </c>
    </row>
    <row r="7342" customFormat="false" ht="13.8" hidden="false" customHeight="false" outlineLevel="0" collapsed="false">
      <c r="B7342" s="633" t="n">
        <v>7341</v>
      </c>
      <c r="C7342" s="0" t="n">
        <v>7096</v>
      </c>
      <c r="D7342" s="0" t="n">
        <v>7121</v>
      </c>
    </row>
    <row r="7343" customFormat="false" ht="13.8" hidden="false" customHeight="false" outlineLevel="0" collapsed="false">
      <c r="B7343" s="633" t="n">
        <v>7342</v>
      </c>
      <c r="C7343" s="0" t="n">
        <v>7097</v>
      </c>
      <c r="D7343" s="0" t="n">
        <v>7122</v>
      </c>
    </row>
    <row r="7344" customFormat="false" ht="13.8" hidden="false" customHeight="false" outlineLevel="0" collapsed="false">
      <c r="B7344" s="633" t="n">
        <v>7343</v>
      </c>
      <c r="C7344" s="0" t="n">
        <v>7098</v>
      </c>
      <c r="D7344" s="0" t="n">
        <v>7123</v>
      </c>
    </row>
    <row r="7345" customFormat="false" ht="13.8" hidden="false" customHeight="false" outlineLevel="0" collapsed="false">
      <c r="B7345" s="633" t="n">
        <v>7344</v>
      </c>
      <c r="C7345" s="0" t="n">
        <v>7099</v>
      </c>
      <c r="D7345" s="0" t="n">
        <v>7124</v>
      </c>
    </row>
    <row r="7346" customFormat="false" ht="13.8" hidden="false" customHeight="false" outlineLevel="0" collapsed="false">
      <c r="B7346" s="633" t="n">
        <v>7345</v>
      </c>
      <c r="C7346" s="0" t="n">
        <v>7100</v>
      </c>
      <c r="D7346" s="0" t="n">
        <v>7125</v>
      </c>
    </row>
    <row r="7347" customFormat="false" ht="13.8" hidden="false" customHeight="false" outlineLevel="0" collapsed="false">
      <c r="B7347" s="633" t="n">
        <v>7346</v>
      </c>
      <c r="C7347" s="0" t="n">
        <v>7101</v>
      </c>
      <c r="D7347" s="0" t="n">
        <v>7126</v>
      </c>
    </row>
    <row r="7348" customFormat="false" ht="13.8" hidden="false" customHeight="false" outlineLevel="0" collapsed="false">
      <c r="B7348" s="633" t="n">
        <v>7347</v>
      </c>
      <c r="C7348" s="0" t="n">
        <v>7102</v>
      </c>
      <c r="D7348" s="0" t="n">
        <v>7127</v>
      </c>
    </row>
    <row r="7349" customFormat="false" ht="13.8" hidden="false" customHeight="false" outlineLevel="0" collapsed="false">
      <c r="B7349" s="633" t="n">
        <v>7348</v>
      </c>
      <c r="C7349" s="0" t="n">
        <v>7103</v>
      </c>
      <c r="D7349" s="0" t="n">
        <v>7128</v>
      </c>
    </row>
    <row r="7350" customFormat="false" ht="13.8" hidden="false" customHeight="false" outlineLevel="0" collapsed="false">
      <c r="B7350" s="633" t="n">
        <v>7349</v>
      </c>
      <c r="C7350" s="0" t="n">
        <v>7104</v>
      </c>
      <c r="D7350" s="0" t="n">
        <v>7129</v>
      </c>
    </row>
    <row r="7351" customFormat="false" ht="13.8" hidden="false" customHeight="false" outlineLevel="0" collapsed="false">
      <c r="B7351" s="633" t="n">
        <v>7350</v>
      </c>
      <c r="C7351" s="0" t="n">
        <v>7105</v>
      </c>
      <c r="D7351" s="0" t="n">
        <v>7130</v>
      </c>
    </row>
    <row r="7352" customFormat="false" ht="13.8" hidden="false" customHeight="false" outlineLevel="0" collapsed="false">
      <c r="B7352" s="633" t="n">
        <v>7351</v>
      </c>
      <c r="C7352" s="0" t="n">
        <v>7106</v>
      </c>
      <c r="D7352" s="0" t="n">
        <v>7131</v>
      </c>
    </row>
    <row r="7353" customFormat="false" ht="13.8" hidden="false" customHeight="false" outlineLevel="0" collapsed="false">
      <c r="B7353" s="633" t="n">
        <v>7352</v>
      </c>
      <c r="C7353" s="0" t="n">
        <v>7107</v>
      </c>
      <c r="D7353" s="0" t="n">
        <v>7132</v>
      </c>
    </row>
    <row r="7354" customFormat="false" ht="13.8" hidden="false" customHeight="false" outlineLevel="0" collapsed="false">
      <c r="B7354" s="633" t="n">
        <v>7353</v>
      </c>
      <c r="C7354" s="0" t="n">
        <v>7108</v>
      </c>
      <c r="D7354" s="0" t="n">
        <v>7133</v>
      </c>
    </row>
    <row r="7355" customFormat="false" ht="13.8" hidden="false" customHeight="false" outlineLevel="0" collapsed="false">
      <c r="B7355" s="633" t="n">
        <v>7354</v>
      </c>
      <c r="C7355" s="0" t="n">
        <v>7109</v>
      </c>
      <c r="D7355" s="0" t="n">
        <v>7134</v>
      </c>
    </row>
    <row r="7356" customFormat="false" ht="13.8" hidden="false" customHeight="false" outlineLevel="0" collapsed="false">
      <c r="B7356" s="633" t="n">
        <v>7355</v>
      </c>
      <c r="C7356" s="0" t="n">
        <v>7110</v>
      </c>
      <c r="D7356" s="0" t="n">
        <v>7135</v>
      </c>
    </row>
    <row r="7357" customFormat="false" ht="13.8" hidden="false" customHeight="false" outlineLevel="0" collapsed="false">
      <c r="B7357" s="633" t="n">
        <v>7356</v>
      </c>
      <c r="C7357" s="0" t="n">
        <v>7111</v>
      </c>
      <c r="D7357" s="0" t="n">
        <v>7136</v>
      </c>
    </row>
    <row r="7358" customFormat="false" ht="13.8" hidden="false" customHeight="false" outlineLevel="0" collapsed="false">
      <c r="B7358" s="633" t="n">
        <v>7357</v>
      </c>
      <c r="C7358" s="0" t="n">
        <v>7112</v>
      </c>
      <c r="D7358" s="0" t="n">
        <v>7137</v>
      </c>
    </row>
    <row r="7359" customFormat="false" ht="13.8" hidden="false" customHeight="false" outlineLevel="0" collapsed="false">
      <c r="B7359" s="633" t="n">
        <v>7358</v>
      </c>
      <c r="C7359" s="0" t="n">
        <v>7113</v>
      </c>
      <c r="D7359" s="0" t="n">
        <v>7138</v>
      </c>
    </row>
    <row r="7360" customFormat="false" ht="13.8" hidden="false" customHeight="false" outlineLevel="0" collapsed="false">
      <c r="B7360" s="633" t="n">
        <v>7359</v>
      </c>
      <c r="C7360" s="0" t="n">
        <v>7114</v>
      </c>
      <c r="D7360" s="0" t="n">
        <v>7139</v>
      </c>
    </row>
    <row r="7361" customFormat="false" ht="13.8" hidden="false" customHeight="false" outlineLevel="0" collapsed="false">
      <c r="B7361" s="633" t="n">
        <v>7360</v>
      </c>
      <c r="C7361" s="0" t="n">
        <v>7115</v>
      </c>
      <c r="D7361" s="0" t="n">
        <v>7140</v>
      </c>
    </row>
    <row r="7362" customFormat="false" ht="13.8" hidden="false" customHeight="false" outlineLevel="0" collapsed="false">
      <c r="B7362" s="633" t="n">
        <v>7361</v>
      </c>
      <c r="C7362" s="0" t="n">
        <v>7116</v>
      </c>
      <c r="D7362" s="0" t="n">
        <v>7141</v>
      </c>
    </row>
    <row r="7363" customFormat="false" ht="13.8" hidden="false" customHeight="false" outlineLevel="0" collapsed="false">
      <c r="B7363" s="633" t="n">
        <v>7362</v>
      </c>
      <c r="C7363" s="0" t="n">
        <v>7117</v>
      </c>
      <c r="D7363" s="0" t="n">
        <v>7142</v>
      </c>
    </row>
    <row r="7364" customFormat="false" ht="13.8" hidden="false" customHeight="false" outlineLevel="0" collapsed="false">
      <c r="B7364" s="633" t="n">
        <v>7363</v>
      </c>
      <c r="C7364" s="0" t="n">
        <v>7118</v>
      </c>
      <c r="D7364" s="0" t="n">
        <v>7143</v>
      </c>
    </row>
    <row r="7365" customFormat="false" ht="13.8" hidden="false" customHeight="false" outlineLevel="0" collapsed="false">
      <c r="B7365" s="633" t="n">
        <v>7364</v>
      </c>
      <c r="C7365" s="0" t="n">
        <v>7119</v>
      </c>
      <c r="D7365" s="0" t="n">
        <v>7144</v>
      </c>
    </row>
    <row r="7366" customFormat="false" ht="13.8" hidden="false" customHeight="false" outlineLevel="0" collapsed="false">
      <c r="B7366" s="633" t="n">
        <v>7365</v>
      </c>
      <c r="C7366" s="0" t="n">
        <v>7120</v>
      </c>
      <c r="D7366" s="0" t="n">
        <v>7145</v>
      </c>
    </row>
    <row r="7367" customFormat="false" ht="13.8" hidden="false" customHeight="false" outlineLevel="0" collapsed="false">
      <c r="B7367" s="633" t="n">
        <v>7366</v>
      </c>
      <c r="C7367" s="0" t="n">
        <v>7121</v>
      </c>
      <c r="D7367" s="0" t="n">
        <v>7146</v>
      </c>
    </row>
    <row r="7368" customFormat="false" ht="13.8" hidden="false" customHeight="false" outlineLevel="0" collapsed="false">
      <c r="B7368" s="633" t="n">
        <v>7367</v>
      </c>
      <c r="C7368" s="0" t="n">
        <v>7122</v>
      </c>
      <c r="D7368" s="0" t="n">
        <v>7147</v>
      </c>
    </row>
    <row r="7369" customFormat="false" ht="13.8" hidden="false" customHeight="false" outlineLevel="0" collapsed="false">
      <c r="B7369" s="633" t="n">
        <v>7368</v>
      </c>
      <c r="C7369" s="0" t="n">
        <v>7123</v>
      </c>
      <c r="D7369" s="0" t="n">
        <v>7148</v>
      </c>
    </row>
    <row r="7370" customFormat="false" ht="13.8" hidden="false" customHeight="false" outlineLevel="0" collapsed="false">
      <c r="B7370" s="633" t="n">
        <v>7369</v>
      </c>
      <c r="C7370" s="0" t="n">
        <v>7124</v>
      </c>
      <c r="D7370" s="0" t="n">
        <v>7149</v>
      </c>
    </row>
    <row r="7371" customFormat="false" ht="13.8" hidden="false" customHeight="false" outlineLevel="0" collapsed="false">
      <c r="B7371" s="633" t="n">
        <v>7370</v>
      </c>
      <c r="C7371" s="0" t="n">
        <v>7125</v>
      </c>
      <c r="D7371" s="0" t="n">
        <v>7150</v>
      </c>
    </row>
    <row r="7372" customFormat="false" ht="13.8" hidden="false" customHeight="false" outlineLevel="0" collapsed="false">
      <c r="B7372" s="633" t="n">
        <v>7371</v>
      </c>
      <c r="C7372" s="0" t="n">
        <v>7126</v>
      </c>
      <c r="D7372" s="0" t="n">
        <v>7151</v>
      </c>
    </row>
    <row r="7373" customFormat="false" ht="13.8" hidden="false" customHeight="false" outlineLevel="0" collapsed="false">
      <c r="B7373" s="633" t="n">
        <v>7372</v>
      </c>
      <c r="C7373" s="0" t="n">
        <v>7127</v>
      </c>
      <c r="D7373" s="0" t="n">
        <v>7152</v>
      </c>
    </row>
    <row r="7374" customFormat="false" ht="13.8" hidden="false" customHeight="false" outlineLevel="0" collapsed="false">
      <c r="B7374" s="633" t="n">
        <v>7373</v>
      </c>
      <c r="C7374" s="0" t="n">
        <v>7128</v>
      </c>
      <c r="D7374" s="0" t="n">
        <v>7153</v>
      </c>
    </row>
    <row r="7375" customFormat="false" ht="13.8" hidden="false" customHeight="false" outlineLevel="0" collapsed="false">
      <c r="B7375" s="633" t="n">
        <v>7374</v>
      </c>
      <c r="C7375" s="0" t="n">
        <v>7129</v>
      </c>
      <c r="D7375" s="0" t="n">
        <v>7154</v>
      </c>
    </row>
    <row r="7376" customFormat="false" ht="13.8" hidden="false" customHeight="false" outlineLevel="0" collapsed="false">
      <c r="B7376" s="633" t="n">
        <v>7375</v>
      </c>
      <c r="C7376" s="0" t="n">
        <v>7130</v>
      </c>
      <c r="D7376" s="0" t="n">
        <v>7155</v>
      </c>
    </row>
    <row r="7377" customFormat="false" ht="13.8" hidden="false" customHeight="false" outlineLevel="0" collapsed="false">
      <c r="B7377" s="633" t="n">
        <v>7376</v>
      </c>
      <c r="C7377" s="0" t="n">
        <v>7131</v>
      </c>
      <c r="D7377" s="0" t="n">
        <v>7156</v>
      </c>
    </row>
    <row r="7378" customFormat="false" ht="13.8" hidden="false" customHeight="false" outlineLevel="0" collapsed="false">
      <c r="B7378" s="633" t="n">
        <v>7377</v>
      </c>
      <c r="C7378" s="0" t="n">
        <v>7132</v>
      </c>
      <c r="D7378" s="0" t="n">
        <v>7157</v>
      </c>
    </row>
    <row r="7379" customFormat="false" ht="13.8" hidden="false" customHeight="false" outlineLevel="0" collapsed="false">
      <c r="B7379" s="633" t="n">
        <v>7378</v>
      </c>
      <c r="C7379" s="0" t="n">
        <v>7133</v>
      </c>
      <c r="D7379" s="0" t="n">
        <v>7158</v>
      </c>
    </row>
    <row r="7380" customFormat="false" ht="13.8" hidden="false" customHeight="false" outlineLevel="0" collapsed="false">
      <c r="B7380" s="633" t="n">
        <v>7379</v>
      </c>
      <c r="C7380" s="0" t="n">
        <v>7134</v>
      </c>
      <c r="D7380" s="0" t="n">
        <v>7159</v>
      </c>
    </row>
    <row r="7381" customFormat="false" ht="13.8" hidden="false" customHeight="false" outlineLevel="0" collapsed="false">
      <c r="B7381" s="633" t="n">
        <v>7380</v>
      </c>
      <c r="C7381" s="0" t="n">
        <v>7135</v>
      </c>
      <c r="D7381" s="0" t="n">
        <v>7160</v>
      </c>
    </row>
    <row r="7382" customFormat="false" ht="13.8" hidden="false" customHeight="false" outlineLevel="0" collapsed="false">
      <c r="B7382" s="633" t="n">
        <v>7381</v>
      </c>
      <c r="C7382" s="634" t="n">
        <v>7135</v>
      </c>
      <c r="D7382" s="0" t="n">
        <v>7161</v>
      </c>
    </row>
    <row r="7383" customFormat="false" ht="13.8" hidden="false" customHeight="false" outlineLevel="0" collapsed="false">
      <c r="B7383" s="633" t="n">
        <v>7382</v>
      </c>
      <c r="C7383" s="634" t="n">
        <v>7135</v>
      </c>
      <c r="D7383" s="634" t="n">
        <v>7161</v>
      </c>
    </row>
    <row r="7384" customFormat="false" ht="13.8" hidden="false" customHeight="false" outlineLevel="0" collapsed="false">
      <c r="B7384" s="633" t="n">
        <v>7383</v>
      </c>
      <c r="C7384" s="634" t="n">
        <v>7135</v>
      </c>
      <c r="D7384" s="634" t="n">
        <v>7161</v>
      </c>
    </row>
    <row r="7385" customFormat="false" ht="13.8" hidden="false" customHeight="false" outlineLevel="0" collapsed="false">
      <c r="B7385" s="633" t="n">
        <v>7384</v>
      </c>
      <c r="C7385" s="634" t="n">
        <v>7135</v>
      </c>
      <c r="D7385" s="634" t="n">
        <v>7161</v>
      </c>
    </row>
    <row r="7386" customFormat="false" ht="13.8" hidden="false" customHeight="false" outlineLevel="0" collapsed="false">
      <c r="B7386" s="633" t="n">
        <v>7385</v>
      </c>
      <c r="C7386" s="0" t="n">
        <v>7136</v>
      </c>
      <c r="D7386" s="0" t="n">
        <v>7162</v>
      </c>
    </row>
    <row r="7387" customFormat="false" ht="13.8" hidden="false" customHeight="false" outlineLevel="0" collapsed="false">
      <c r="B7387" s="633" t="n">
        <v>7386</v>
      </c>
      <c r="C7387" s="0" t="n">
        <v>7137</v>
      </c>
      <c r="D7387" s="0" t="n">
        <v>7163</v>
      </c>
    </row>
    <row r="7388" customFormat="false" ht="13.8" hidden="false" customHeight="false" outlineLevel="0" collapsed="false">
      <c r="B7388" s="633" t="n">
        <v>7387</v>
      </c>
      <c r="C7388" s="0" t="n">
        <v>7138</v>
      </c>
      <c r="D7388" s="0" t="n">
        <v>7164</v>
      </c>
    </row>
    <row r="7389" customFormat="false" ht="13.8" hidden="false" customHeight="false" outlineLevel="0" collapsed="false">
      <c r="B7389" s="633" t="n">
        <v>7388</v>
      </c>
      <c r="C7389" s="0" t="n">
        <v>7139</v>
      </c>
      <c r="D7389" s="0" t="n">
        <v>7165</v>
      </c>
    </row>
    <row r="7390" customFormat="false" ht="13.8" hidden="false" customHeight="false" outlineLevel="0" collapsed="false">
      <c r="B7390" s="633" t="n">
        <v>7389</v>
      </c>
      <c r="C7390" s="0" t="n">
        <v>7140</v>
      </c>
      <c r="D7390" s="0" t="n">
        <v>7166</v>
      </c>
    </row>
    <row r="7391" customFormat="false" ht="13.8" hidden="false" customHeight="false" outlineLevel="0" collapsed="false">
      <c r="B7391" s="633" t="n">
        <v>7390</v>
      </c>
      <c r="C7391" s="0" t="n">
        <v>7141</v>
      </c>
      <c r="D7391" s="0" t="n">
        <v>7167</v>
      </c>
    </row>
    <row r="7392" customFormat="false" ht="13.8" hidden="false" customHeight="false" outlineLevel="0" collapsed="false">
      <c r="B7392" s="633" t="n">
        <v>7391</v>
      </c>
      <c r="C7392" s="0" t="n">
        <v>7142</v>
      </c>
      <c r="D7392" s="0" t="n">
        <v>7168</v>
      </c>
    </row>
    <row r="7393" customFormat="false" ht="13.8" hidden="false" customHeight="false" outlineLevel="0" collapsed="false">
      <c r="B7393" s="633" t="n">
        <v>7392</v>
      </c>
      <c r="C7393" s="0" t="n">
        <v>7143</v>
      </c>
      <c r="D7393" s="0" t="n">
        <v>7169</v>
      </c>
    </row>
    <row r="7394" customFormat="false" ht="13.8" hidden="false" customHeight="false" outlineLevel="0" collapsed="false">
      <c r="B7394" s="633" t="n">
        <v>7393</v>
      </c>
      <c r="C7394" s="0" t="n">
        <v>7144</v>
      </c>
      <c r="D7394" s="0" t="n">
        <v>7170</v>
      </c>
    </row>
    <row r="7395" customFormat="false" ht="13.8" hidden="false" customHeight="false" outlineLevel="0" collapsed="false">
      <c r="B7395" s="633" t="n">
        <v>7394</v>
      </c>
      <c r="C7395" s="0" t="n">
        <v>7145</v>
      </c>
      <c r="D7395" s="0" t="n">
        <v>7171</v>
      </c>
    </row>
    <row r="7396" customFormat="false" ht="13.8" hidden="false" customHeight="false" outlineLevel="0" collapsed="false">
      <c r="B7396" s="633" t="n">
        <v>7395</v>
      </c>
      <c r="C7396" s="0" t="n">
        <v>7146</v>
      </c>
      <c r="D7396" s="0" t="n">
        <v>7172</v>
      </c>
    </row>
    <row r="7397" customFormat="false" ht="13.8" hidden="false" customHeight="false" outlineLevel="0" collapsed="false">
      <c r="B7397" s="633" t="n">
        <v>7396</v>
      </c>
      <c r="C7397" s="0" t="n">
        <v>7147</v>
      </c>
      <c r="D7397" s="0" t="n">
        <v>7173</v>
      </c>
    </row>
    <row r="7398" customFormat="false" ht="13.8" hidden="false" customHeight="false" outlineLevel="0" collapsed="false">
      <c r="B7398" s="633" t="n">
        <v>7397</v>
      </c>
      <c r="C7398" s="0" t="n">
        <v>7148</v>
      </c>
      <c r="D7398" s="0" t="n">
        <v>7174</v>
      </c>
    </row>
    <row r="7399" customFormat="false" ht="13.8" hidden="false" customHeight="false" outlineLevel="0" collapsed="false">
      <c r="B7399" s="633" t="n">
        <v>7398</v>
      </c>
      <c r="C7399" s="0" t="n">
        <v>7149</v>
      </c>
      <c r="D7399" s="0" t="n">
        <v>7175</v>
      </c>
    </row>
    <row r="7400" customFormat="false" ht="13.8" hidden="false" customHeight="false" outlineLevel="0" collapsed="false">
      <c r="B7400" s="633" t="n">
        <v>7399</v>
      </c>
      <c r="C7400" s="0" t="n">
        <v>7150</v>
      </c>
      <c r="D7400" s="0" t="n">
        <v>7176</v>
      </c>
    </row>
    <row r="7401" customFormat="false" ht="13.8" hidden="false" customHeight="false" outlineLevel="0" collapsed="false">
      <c r="B7401" s="633" t="n">
        <v>7400</v>
      </c>
      <c r="C7401" s="0" t="n">
        <v>7151</v>
      </c>
      <c r="D7401" s="0" t="n">
        <v>7177</v>
      </c>
    </row>
    <row r="7402" customFormat="false" ht="13.8" hidden="false" customHeight="false" outlineLevel="0" collapsed="false">
      <c r="B7402" s="633" t="n">
        <v>7401</v>
      </c>
      <c r="C7402" s="634" t="n">
        <v>7151</v>
      </c>
      <c r="D7402" s="0" t="n">
        <v>7178</v>
      </c>
    </row>
    <row r="7403" customFormat="false" ht="13.8" hidden="false" customHeight="false" outlineLevel="0" collapsed="false">
      <c r="B7403" s="633" t="n">
        <v>7402</v>
      </c>
      <c r="C7403" s="0" t="n">
        <v>7152</v>
      </c>
      <c r="D7403" s="0" t="n">
        <v>7179</v>
      </c>
    </row>
    <row r="7404" customFormat="false" ht="13.8" hidden="false" customHeight="false" outlineLevel="0" collapsed="false">
      <c r="B7404" s="633" t="n">
        <v>7403</v>
      </c>
      <c r="C7404" s="0" t="n">
        <v>7153</v>
      </c>
      <c r="D7404" s="0" t="n">
        <v>7180</v>
      </c>
    </row>
    <row r="7405" customFormat="false" ht="13.8" hidden="false" customHeight="false" outlineLevel="0" collapsed="false">
      <c r="B7405" s="633" t="n">
        <v>7404</v>
      </c>
      <c r="C7405" s="0" t="n">
        <v>7154</v>
      </c>
      <c r="D7405" s="0" t="n">
        <v>7181</v>
      </c>
    </row>
    <row r="7406" customFormat="false" ht="13.8" hidden="false" customHeight="false" outlineLevel="0" collapsed="false">
      <c r="B7406" s="633" t="n">
        <v>7405</v>
      </c>
      <c r="C7406" s="634" t="n">
        <v>7154</v>
      </c>
      <c r="D7406" s="0" t="n">
        <v>7182</v>
      </c>
    </row>
    <row r="7407" customFormat="false" ht="13.8" hidden="false" customHeight="false" outlineLevel="0" collapsed="false">
      <c r="B7407" s="633" t="n">
        <v>7406</v>
      </c>
      <c r="C7407" s="634" t="n">
        <v>7154</v>
      </c>
      <c r="D7407" s="0" t="n">
        <v>7183</v>
      </c>
    </row>
    <row r="7408" customFormat="false" ht="13.8" hidden="false" customHeight="false" outlineLevel="0" collapsed="false">
      <c r="B7408" s="633" t="n">
        <v>7407</v>
      </c>
      <c r="C7408" s="634" t="n">
        <v>7154</v>
      </c>
      <c r="D7408" s="634" t="n">
        <v>7183</v>
      </c>
    </row>
    <row r="7409" customFormat="false" ht="13.8" hidden="false" customHeight="false" outlineLevel="0" collapsed="false">
      <c r="B7409" s="633" t="n">
        <v>7408</v>
      </c>
      <c r="C7409" s="0" t="n">
        <v>7155</v>
      </c>
      <c r="D7409" s="634" t="n">
        <v>7183</v>
      </c>
    </row>
    <row r="7410" customFormat="false" ht="13.8" hidden="false" customHeight="false" outlineLevel="0" collapsed="false">
      <c r="B7410" s="633" t="n">
        <v>7409</v>
      </c>
      <c r="C7410" s="0" t="n">
        <v>7156</v>
      </c>
      <c r="D7410" s="634" t="n">
        <v>7183</v>
      </c>
    </row>
    <row r="7411" customFormat="false" ht="13.8" hidden="false" customHeight="false" outlineLevel="0" collapsed="false">
      <c r="B7411" s="633" t="n">
        <v>7410</v>
      </c>
      <c r="C7411" s="0" t="n">
        <v>7157</v>
      </c>
      <c r="D7411" s="634" t="n">
        <v>7183</v>
      </c>
    </row>
    <row r="7412" customFormat="false" ht="13.8" hidden="false" customHeight="false" outlineLevel="0" collapsed="false">
      <c r="B7412" s="633" t="n">
        <v>7411</v>
      </c>
      <c r="C7412" s="0" t="n">
        <v>7158</v>
      </c>
      <c r="D7412" s="634" t="n">
        <v>7183</v>
      </c>
    </row>
    <row r="7413" customFormat="false" ht="13.8" hidden="false" customHeight="false" outlineLevel="0" collapsed="false">
      <c r="B7413" s="633" t="n">
        <v>7412</v>
      </c>
      <c r="C7413" s="0" t="n">
        <v>7159</v>
      </c>
      <c r="D7413" s="0" t="n">
        <v>7184</v>
      </c>
    </row>
    <row r="7414" customFormat="false" ht="13.8" hidden="false" customHeight="false" outlineLevel="0" collapsed="false">
      <c r="B7414" s="633" t="n">
        <v>7413</v>
      </c>
      <c r="C7414" s="0" t="n">
        <v>7160</v>
      </c>
      <c r="D7414" s="0" t="n">
        <v>7185</v>
      </c>
    </row>
    <row r="7415" customFormat="false" ht="13.8" hidden="false" customHeight="false" outlineLevel="0" collapsed="false">
      <c r="B7415" s="633" t="n">
        <v>7414</v>
      </c>
      <c r="C7415" s="0" t="n">
        <v>7161</v>
      </c>
      <c r="D7415" s="0" t="n">
        <v>7186</v>
      </c>
    </row>
    <row r="7416" customFormat="false" ht="13.8" hidden="false" customHeight="false" outlineLevel="0" collapsed="false">
      <c r="B7416" s="633" t="n">
        <v>7415</v>
      </c>
      <c r="C7416" s="0" t="n">
        <v>7162</v>
      </c>
      <c r="D7416" s="0" t="n">
        <v>7187</v>
      </c>
    </row>
    <row r="7417" customFormat="false" ht="13.8" hidden="false" customHeight="false" outlineLevel="0" collapsed="false">
      <c r="B7417" s="633" t="n">
        <v>7416</v>
      </c>
      <c r="C7417" s="0" t="n">
        <v>7163</v>
      </c>
      <c r="D7417" s="0" t="n">
        <v>7188</v>
      </c>
    </row>
    <row r="7418" customFormat="false" ht="13.8" hidden="false" customHeight="false" outlineLevel="0" collapsed="false">
      <c r="B7418" s="633" t="n">
        <v>7417</v>
      </c>
      <c r="C7418" s="0" t="n">
        <v>7164</v>
      </c>
      <c r="D7418" s="0" t="n">
        <v>7189</v>
      </c>
    </row>
    <row r="7419" customFormat="false" ht="13.8" hidden="false" customHeight="false" outlineLevel="0" collapsed="false">
      <c r="B7419" s="633" t="n">
        <v>7418</v>
      </c>
      <c r="C7419" s="634" t="n">
        <v>7164</v>
      </c>
      <c r="D7419" s="0" t="n">
        <v>7190</v>
      </c>
    </row>
    <row r="7420" customFormat="false" ht="13.8" hidden="false" customHeight="false" outlineLevel="0" collapsed="false">
      <c r="B7420" s="633" t="n">
        <v>7419</v>
      </c>
      <c r="C7420" s="634" t="n">
        <v>7164</v>
      </c>
      <c r="D7420" s="634" t="n">
        <v>7190</v>
      </c>
    </row>
    <row r="7421" customFormat="false" ht="13.8" hidden="false" customHeight="false" outlineLevel="0" collapsed="false">
      <c r="B7421" s="633" t="n">
        <v>7420</v>
      </c>
      <c r="C7421" s="634" t="n">
        <v>7164</v>
      </c>
      <c r="D7421" s="634" t="n">
        <v>7190</v>
      </c>
    </row>
    <row r="7422" customFormat="false" ht="13.8" hidden="false" customHeight="false" outlineLevel="0" collapsed="false">
      <c r="B7422" s="633" t="n">
        <v>7421</v>
      </c>
      <c r="C7422" s="634" t="n">
        <v>7164</v>
      </c>
      <c r="D7422" s="634" t="n">
        <v>7190</v>
      </c>
    </row>
    <row r="7423" customFormat="false" ht="13.8" hidden="false" customHeight="false" outlineLevel="0" collapsed="false">
      <c r="B7423" s="633" t="n">
        <v>7422</v>
      </c>
      <c r="C7423" s="634" t="n">
        <v>7164</v>
      </c>
      <c r="D7423" s="634" t="n">
        <v>7190</v>
      </c>
    </row>
    <row r="7424" customFormat="false" ht="13.8" hidden="false" customHeight="false" outlineLevel="0" collapsed="false">
      <c r="B7424" s="633" t="n">
        <v>7423</v>
      </c>
      <c r="C7424" s="634" t="n">
        <v>7164</v>
      </c>
      <c r="D7424" s="634" t="n">
        <v>7190</v>
      </c>
    </row>
    <row r="7425" customFormat="false" ht="13.8" hidden="false" customHeight="false" outlineLevel="0" collapsed="false">
      <c r="B7425" s="633" t="n">
        <v>7424</v>
      </c>
      <c r="C7425" s="0" t="n">
        <v>7165</v>
      </c>
      <c r="D7425" s="0" t="n">
        <v>7191</v>
      </c>
    </row>
    <row r="7426" customFormat="false" ht="13.8" hidden="false" customHeight="false" outlineLevel="0" collapsed="false">
      <c r="B7426" s="633" t="n">
        <v>7425</v>
      </c>
      <c r="C7426" s="0" t="n">
        <v>7166</v>
      </c>
      <c r="D7426" s="0" t="n">
        <v>7192</v>
      </c>
    </row>
    <row r="7427" customFormat="false" ht="13.8" hidden="false" customHeight="false" outlineLevel="0" collapsed="false">
      <c r="B7427" s="633" t="n">
        <v>7426</v>
      </c>
      <c r="C7427" s="0" t="n">
        <v>7167</v>
      </c>
      <c r="D7427" s="0" t="n">
        <v>7193</v>
      </c>
    </row>
    <row r="7428" customFormat="false" ht="13.8" hidden="false" customHeight="false" outlineLevel="0" collapsed="false">
      <c r="B7428" s="633" t="n">
        <v>7427</v>
      </c>
      <c r="C7428" s="0" t="n">
        <v>7168</v>
      </c>
      <c r="D7428" s="0" t="n">
        <v>7194</v>
      </c>
    </row>
    <row r="7429" customFormat="false" ht="13.8" hidden="false" customHeight="false" outlineLevel="0" collapsed="false">
      <c r="B7429" s="633" t="n">
        <v>7428</v>
      </c>
      <c r="C7429" s="0" t="n">
        <v>7169</v>
      </c>
      <c r="D7429" s="0" t="n">
        <v>7195</v>
      </c>
    </row>
    <row r="7430" customFormat="false" ht="13.8" hidden="false" customHeight="false" outlineLevel="0" collapsed="false">
      <c r="B7430" s="633" t="n">
        <v>7429</v>
      </c>
      <c r="C7430" s="0" t="n">
        <v>7170</v>
      </c>
      <c r="D7430" s="0" t="n">
        <v>7196</v>
      </c>
    </row>
    <row r="7431" customFormat="false" ht="13.8" hidden="false" customHeight="false" outlineLevel="0" collapsed="false">
      <c r="B7431" s="633" t="n">
        <v>7430</v>
      </c>
      <c r="C7431" s="0" t="n">
        <v>7171</v>
      </c>
      <c r="D7431" s="0" t="n">
        <v>7197</v>
      </c>
    </row>
    <row r="7432" customFormat="false" ht="13.8" hidden="false" customHeight="false" outlineLevel="0" collapsed="false">
      <c r="B7432" s="633" t="n">
        <v>7431</v>
      </c>
      <c r="C7432" s="0" t="n">
        <v>7172</v>
      </c>
      <c r="D7432" s="0" t="n">
        <v>7198</v>
      </c>
    </row>
    <row r="7433" customFormat="false" ht="13.8" hidden="false" customHeight="false" outlineLevel="0" collapsed="false">
      <c r="B7433" s="633" t="n">
        <v>7432</v>
      </c>
      <c r="C7433" s="0" t="n">
        <v>7173</v>
      </c>
      <c r="D7433" s="0" t="n">
        <v>7199</v>
      </c>
    </row>
    <row r="7434" customFormat="false" ht="13.8" hidden="false" customHeight="false" outlineLevel="0" collapsed="false">
      <c r="B7434" s="633" t="n">
        <v>7433</v>
      </c>
      <c r="C7434" s="0" t="n">
        <v>7174</v>
      </c>
      <c r="D7434" s="0" t="n">
        <v>7200</v>
      </c>
    </row>
    <row r="7435" customFormat="false" ht="13.8" hidden="false" customHeight="false" outlineLevel="0" collapsed="false">
      <c r="B7435" s="633" t="n">
        <v>7434</v>
      </c>
      <c r="C7435" s="0" t="n">
        <v>7175</v>
      </c>
      <c r="D7435" s="0" t="n">
        <v>7201</v>
      </c>
    </row>
    <row r="7436" customFormat="false" ht="13.8" hidden="false" customHeight="false" outlineLevel="0" collapsed="false">
      <c r="B7436" s="633" t="n">
        <v>7435</v>
      </c>
      <c r="C7436" s="634" t="n">
        <v>7175</v>
      </c>
      <c r="D7436" s="0" t="n">
        <v>7202</v>
      </c>
    </row>
    <row r="7437" customFormat="false" ht="13.8" hidden="false" customHeight="false" outlineLevel="0" collapsed="false">
      <c r="B7437" s="633" t="n">
        <v>7436</v>
      </c>
      <c r="C7437" s="0" t="n">
        <v>7176</v>
      </c>
      <c r="D7437" s="0" t="n">
        <v>7203</v>
      </c>
    </row>
    <row r="7438" customFormat="false" ht="13.8" hidden="false" customHeight="false" outlineLevel="0" collapsed="false">
      <c r="B7438" s="633" t="n">
        <v>7437</v>
      </c>
      <c r="C7438" s="0" t="n">
        <v>7177</v>
      </c>
      <c r="D7438" s="0" t="n">
        <v>7204</v>
      </c>
    </row>
    <row r="7439" customFormat="false" ht="13.8" hidden="false" customHeight="false" outlineLevel="0" collapsed="false">
      <c r="B7439" s="633" t="n">
        <v>7438</v>
      </c>
      <c r="C7439" s="0" t="n">
        <v>7178</v>
      </c>
      <c r="D7439" s="0" t="n">
        <v>7205</v>
      </c>
    </row>
    <row r="7440" customFormat="false" ht="13.8" hidden="false" customHeight="false" outlineLevel="0" collapsed="false">
      <c r="B7440" s="633" t="n">
        <v>7439</v>
      </c>
      <c r="C7440" s="0" t="n">
        <v>7179</v>
      </c>
      <c r="D7440" s="0" t="n">
        <v>7206</v>
      </c>
    </row>
    <row r="7441" customFormat="false" ht="13.8" hidden="false" customHeight="false" outlineLevel="0" collapsed="false">
      <c r="B7441" s="633" t="n">
        <v>7440</v>
      </c>
      <c r="C7441" s="0" t="n">
        <v>7180</v>
      </c>
      <c r="D7441" s="0" t="n">
        <v>7207</v>
      </c>
    </row>
    <row r="7442" customFormat="false" ht="13.8" hidden="false" customHeight="false" outlineLevel="0" collapsed="false">
      <c r="B7442" s="633" t="n">
        <v>7441</v>
      </c>
      <c r="C7442" s="0" t="n">
        <v>7181</v>
      </c>
      <c r="D7442" s="0" t="n">
        <v>7208</v>
      </c>
    </row>
    <row r="7443" customFormat="false" ht="13.8" hidden="false" customHeight="false" outlineLevel="0" collapsed="false">
      <c r="B7443" s="633" t="n">
        <v>7442</v>
      </c>
      <c r="C7443" s="0" t="n">
        <v>7182</v>
      </c>
      <c r="D7443" s="0" t="n">
        <v>7209</v>
      </c>
    </row>
    <row r="7444" customFormat="false" ht="13.8" hidden="false" customHeight="false" outlineLevel="0" collapsed="false">
      <c r="B7444" s="633" t="n">
        <v>7443</v>
      </c>
      <c r="C7444" s="0" t="n">
        <v>7183</v>
      </c>
      <c r="D7444" s="0" t="n">
        <v>7210</v>
      </c>
    </row>
    <row r="7445" customFormat="false" ht="13.8" hidden="false" customHeight="false" outlineLevel="0" collapsed="false">
      <c r="B7445" s="633" t="n">
        <v>7444</v>
      </c>
      <c r="C7445" s="0" t="n">
        <v>7184</v>
      </c>
      <c r="D7445" s="0" t="n">
        <v>7211</v>
      </c>
    </row>
    <row r="7446" customFormat="false" ht="13.8" hidden="false" customHeight="false" outlineLevel="0" collapsed="false">
      <c r="B7446" s="633" t="n">
        <v>7445</v>
      </c>
      <c r="C7446" s="0" t="n">
        <v>7185</v>
      </c>
      <c r="D7446" s="0" t="n">
        <v>7212</v>
      </c>
    </row>
    <row r="7447" customFormat="false" ht="13.8" hidden="false" customHeight="false" outlineLevel="0" collapsed="false">
      <c r="B7447" s="633" t="n">
        <v>7446</v>
      </c>
      <c r="C7447" s="0" t="n">
        <v>7186</v>
      </c>
      <c r="D7447" s="0" t="n">
        <v>7213</v>
      </c>
    </row>
    <row r="7448" customFormat="false" ht="13.8" hidden="false" customHeight="false" outlineLevel="0" collapsed="false">
      <c r="B7448" s="633" t="n">
        <v>7447</v>
      </c>
      <c r="C7448" s="0" t="n">
        <v>7187</v>
      </c>
      <c r="D7448" s="0" t="n">
        <v>7214</v>
      </c>
    </row>
    <row r="7449" customFormat="false" ht="13.8" hidden="false" customHeight="false" outlineLevel="0" collapsed="false">
      <c r="B7449" s="633" t="n">
        <v>7448</v>
      </c>
      <c r="C7449" s="0" t="n">
        <v>7188</v>
      </c>
      <c r="D7449" s="0" t="n">
        <v>7215</v>
      </c>
    </row>
    <row r="7450" customFormat="false" ht="13.8" hidden="false" customHeight="false" outlineLevel="0" collapsed="false">
      <c r="B7450" s="633" t="n">
        <v>7449</v>
      </c>
      <c r="C7450" s="0" t="n">
        <v>7189</v>
      </c>
      <c r="D7450" s="0" t="n">
        <v>7216</v>
      </c>
    </row>
    <row r="7451" customFormat="false" ht="13.8" hidden="false" customHeight="false" outlineLevel="0" collapsed="false">
      <c r="B7451" s="633" t="n">
        <v>7450</v>
      </c>
      <c r="C7451" s="0" t="n">
        <v>7190</v>
      </c>
      <c r="D7451" s="0" t="n">
        <v>7217</v>
      </c>
    </row>
    <row r="7452" customFormat="false" ht="13.8" hidden="false" customHeight="false" outlineLevel="0" collapsed="false">
      <c r="B7452" s="633" t="n">
        <v>7451</v>
      </c>
      <c r="C7452" s="0" t="n">
        <v>7191</v>
      </c>
      <c r="D7452" s="0" t="n">
        <v>7218</v>
      </c>
    </row>
    <row r="7453" customFormat="false" ht="13.8" hidden="false" customHeight="false" outlineLevel="0" collapsed="false">
      <c r="B7453" s="633" t="n">
        <v>7452</v>
      </c>
      <c r="C7453" s="0" t="n">
        <v>7192</v>
      </c>
      <c r="D7453" s="0" t="n">
        <v>7219</v>
      </c>
    </row>
    <row r="7454" customFormat="false" ht="13.8" hidden="false" customHeight="false" outlineLevel="0" collapsed="false">
      <c r="B7454" s="633" t="n">
        <v>7453</v>
      </c>
      <c r="C7454" s="0" t="n">
        <v>7193</v>
      </c>
      <c r="D7454" s="0" t="n">
        <v>7220</v>
      </c>
    </row>
    <row r="7455" customFormat="false" ht="13.8" hidden="false" customHeight="false" outlineLevel="0" collapsed="false">
      <c r="B7455" s="633" t="n">
        <v>7454</v>
      </c>
      <c r="C7455" s="0" t="n">
        <v>7194</v>
      </c>
      <c r="D7455" s="0" t="n">
        <v>7221</v>
      </c>
    </row>
    <row r="7456" customFormat="false" ht="13.8" hidden="false" customHeight="false" outlineLevel="0" collapsed="false">
      <c r="B7456" s="633" t="n">
        <v>7455</v>
      </c>
      <c r="C7456" s="634" t="n">
        <v>7194</v>
      </c>
      <c r="D7456" s="634" t="n">
        <v>7221</v>
      </c>
    </row>
    <row r="7457" customFormat="false" ht="13.8" hidden="false" customHeight="false" outlineLevel="0" collapsed="false">
      <c r="B7457" s="633" t="n">
        <v>7456</v>
      </c>
      <c r="C7457" s="634" t="n">
        <v>7194</v>
      </c>
      <c r="D7457" s="634" t="n">
        <v>7221</v>
      </c>
    </row>
    <row r="7458" customFormat="false" ht="13.8" hidden="false" customHeight="false" outlineLevel="0" collapsed="false">
      <c r="B7458" s="633" t="n">
        <v>7457</v>
      </c>
      <c r="C7458" s="634" t="n">
        <v>7194</v>
      </c>
      <c r="D7458" s="634" t="n">
        <v>7221</v>
      </c>
    </row>
    <row r="7459" customFormat="false" ht="13.8" hidden="false" customHeight="false" outlineLevel="0" collapsed="false">
      <c r="B7459" s="633" t="n">
        <v>7458</v>
      </c>
      <c r="C7459" s="634" t="n">
        <v>7194</v>
      </c>
      <c r="D7459" s="634" t="n">
        <v>7221</v>
      </c>
    </row>
    <row r="7460" customFormat="false" ht="13.8" hidden="false" customHeight="false" outlineLevel="0" collapsed="false">
      <c r="B7460" s="633" t="n">
        <v>7459</v>
      </c>
      <c r="C7460" s="634" t="n">
        <v>7194</v>
      </c>
      <c r="D7460" s="634" t="n">
        <v>7221</v>
      </c>
    </row>
    <row r="7461" customFormat="false" ht="13.8" hidden="false" customHeight="false" outlineLevel="0" collapsed="false">
      <c r="B7461" s="633" t="n">
        <v>7460</v>
      </c>
      <c r="C7461" s="634" t="n">
        <v>7194</v>
      </c>
      <c r="D7461" s="634" t="n">
        <v>7221</v>
      </c>
    </row>
    <row r="7462" customFormat="false" ht="13.8" hidden="false" customHeight="false" outlineLevel="0" collapsed="false">
      <c r="B7462" s="633" t="n">
        <v>7461</v>
      </c>
      <c r="C7462" s="634" t="n">
        <v>7194</v>
      </c>
      <c r="D7462" s="634" t="n">
        <v>7221</v>
      </c>
    </row>
    <row r="7463" customFormat="false" ht="13.8" hidden="false" customHeight="false" outlineLevel="0" collapsed="false">
      <c r="B7463" s="633" t="n">
        <v>7462</v>
      </c>
      <c r="C7463" s="634" t="n">
        <v>7194</v>
      </c>
      <c r="D7463" s="634" t="n">
        <v>7221</v>
      </c>
    </row>
    <row r="7464" customFormat="false" ht="13.8" hidden="false" customHeight="false" outlineLevel="0" collapsed="false">
      <c r="B7464" s="633" t="n">
        <v>7463</v>
      </c>
      <c r="C7464" s="634" t="n">
        <v>7194</v>
      </c>
      <c r="D7464" s="634" t="n">
        <v>7221</v>
      </c>
    </row>
    <row r="7465" customFormat="false" ht="13.8" hidden="false" customHeight="false" outlineLevel="0" collapsed="false">
      <c r="B7465" s="633" t="n">
        <v>7464</v>
      </c>
      <c r="C7465" s="634" t="n">
        <v>7194</v>
      </c>
      <c r="D7465" s="634" t="n">
        <v>7221</v>
      </c>
    </row>
    <row r="7466" customFormat="false" ht="13.8" hidden="false" customHeight="false" outlineLevel="0" collapsed="false">
      <c r="B7466" s="633" t="n">
        <v>7465</v>
      </c>
      <c r="C7466" s="634" t="n">
        <v>7194</v>
      </c>
      <c r="D7466" s="634" t="n">
        <v>7221</v>
      </c>
    </row>
    <row r="7467" customFormat="false" ht="13.8" hidden="false" customHeight="false" outlineLevel="0" collapsed="false">
      <c r="B7467" s="633" t="n">
        <v>7466</v>
      </c>
      <c r="C7467" s="634" t="n">
        <v>7194</v>
      </c>
      <c r="D7467" s="634" t="n">
        <v>7221</v>
      </c>
    </row>
    <row r="7468" customFormat="false" ht="13.8" hidden="false" customHeight="false" outlineLevel="0" collapsed="false">
      <c r="B7468" s="633" t="n">
        <v>7467</v>
      </c>
      <c r="C7468" s="634" t="n">
        <v>7194</v>
      </c>
      <c r="D7468" s="634" t="n">
        <v>7221</v>
      </c>
    </row>
    <row r="7469" customFormat="false" ht="13.8" hidden="false" customHeight="false" outlineLevel="0" collapsed="false">
      <c r="B7469" s="633" t="n">
        <v>7468</v>
      </c>
      <c r="C7469" s="634" t="n">
        <v>7194</v>
      </c>
      <c r="D7469" s="634" t="n">
        <v>7221</v>
      </c>
    </row>
    <row r="7470" customFormat="false" ht="13.8" hidden="false" customHeight="false" outlineLevel="0" collapsed="false">
      <c r="B7470" s="633" t="n">
        <v>7469</v>
      </c>
      <c r="C7470" s="634" t="n">
        <v>7194</v>
      </c>
      <c r="D7470" s="634" t="n">
        <v>7221</v>
      </c>
    </row>
    <row r="7471" customFormat="false" ht="13.8" hidden="false" customHeight="false" outlineLevel="0" collapsed="false">
      <c r="B7471" s="633" t="n">
        <v>7470</v>
      </c>
      <c r="C7471" s="634" t="n">
        <v>7194</v>
      </c>
      <c r="D7471" s="634" t="n">
        <v>7221</v>
      </c>
    </row>
    <row r="7472" customFormat="false" ht="13.8" hidden="false" customHeight="false" outlineLevel="0" collapsed="false">
      <c r="B7472" s="633" t="n">
        <v>7471</v>
      </c>
      <c r="C7472" s="634" t="n">
        <v>7194</v>
      </c>
      <c r="D7472" s="634" t="n">
        <v>7221</v>
      </c>
    </row>
    <row r="7473" customFormat="false" ht="13.8" hidden="false" customHeight="false" outlineLevel="0" collapsed="false">
      <c r="B7473" s="633" t="n">
        <v>7472</v>
      </c>
      <c r="C7473" s="634" t="n">
        <v>7194</v>
      </c>
      <c r="D7473" s="634" t="n">
        <v>7221</v>
      </c>
    </row>
    <row r="7474" customFormat="false" ht="13.8" hidden="false" customHeight="false" outlineLevel="0" collapsed="false">
      <c r="B7474" s="633" t="n">
        <v>7473</v>
      </c>
      <c r="C7474" s="634" t="n">
        <v>7194</v>
      </c>
      <c r="D7474" s="634" t="n">
        <v>7221</v>
      </c>
    </row>
    <row r="7475" customFormat="false" ht="13.8" hidden="false" customHeight="false" outlineLevel="0" collapsed="false">
      <c r="B7475" s="633" t="n">
        <v>7474</v>
      </c>
      <c r="C7475" s="634" t="n">
        <v>7194</v>
      </c>
      <c r="D7475" s="634" t="n">
        <v>7221</v>
      </c>
    </row>
    <row r="7476" customFormat="false" ht="13.8" hidden="false" customHeight="false" outlineLevel="0" collapsed="false">
      <c r="B7476" s="633" t="n">
        <v>7475</v>
      </c>
      <c r="C7476" s="634" t="n">
        <v>7194</v>
      </c>
      <c r="D7476" s="634" t="n">
        <v>7221</v>
      </c>
    </row>
    <row r="7477" customFormat="false" ht="13.8" hidden="false" customHeight="false" outlineLevel="0" collapsed="false">
      <c r="B7477" s="633" t="n">
        <v>7476</v>
      </c>
      <c r="C7477" s="0" t="n">
        <v>7195</v>
      </c>
      <c r="D7477" s="0" t="n">
        <v>7222</v>
      </c>
    </row>
    <row r="7478" customFormat="false" ht="13.8" hidden="false" customHeight="false" outlineLevel="0" collapsed="false">
      <c r="B7478" s="633" t="n">
        <v>7477</v>
      </c>
      <c r="C7478" s="0" t="n">
        <v>7196</v>
      </c>
      <c r="D7478" s="0" t="n">
        <v>7223</v>
      </c>
    </row>
    <row r="7479" customFormat="false" ht="13.8" hidden="false" customHeight="false" outlineLevel="0" collapsed="false">
      <c r="B7479" s="633" t="n">
        <v>7478</v>
      </c>
      <c r="C7479" s="0" t="n">
        <v>7197</v>
      </c>
      <c r="D7479" s="0" t="n">
        <v>7224</v>
      </c>
    </row>
    <row r="7480" customFormat="false" ht="13.8" hidden="false" customHeight="false" outlineLevel="0" collapsed="false">
      <c r="B7480" s="633" t="n">
        <v>7479</v>
      </c>
      <c r="C7480" s="0" t="n">
        <v>7198</v>
      </c>
      <c r="D7480" s="0" t="n">
        <v>7225</v>
      </c>
    </row>
    <row r="7481" customFormat="false" ht="13.8" hidden="false" customHeight="false" outlineLevel="0" collapsed="false">
      <c r="B7481" s="633" t="n">
        <v>7480</v>
      </c>
      <c r="C7481" s="0" t="n">
        <v>7199</v>
      </c>
      <c r="D7481" s="0" t="n">
        <v>7226</v>
      </c>
    </row>
    <row r="7482" customFormat="false" ht="13.8" hidden="false" customHeight="false" outlineLevel="0" collapsed="false">
      <c r="B7482" s="633" t="n">
        <v>7481</v>
      </c>
      <c r="C7482" s="0" t="n">
        <v>7200</v>
      </c>
      <c r="D7482" s="0" t="n">
        <v>7227</v>
      </c>
    </row>
    <row r="7483" customFormat="false" ht="13.8" hidden="false" customHeight="false" outlineLevel="0" collapsed="false">
      <c r="B7483" s="633" t="n">
        <v>7482</v>
      </c>
      <c r="C7483" s="0" t="n">
        <v>7201</v>
      </c>
      <c r="D7483" s="0" t="n">
        <v>7228</v>
      </c>
    </row>
    <row r="7484" customFormat="false" ht="13.8" hidden="false" customHeight="false" outlineLevel="0" collapsed="false">
      <c r="B7484" s="633" t="n">
        <v>7483</v>
      </c>
      <c r="C7484" s="0" t="n">
        <v>7202</v>
      </c>
      <c r="D7484" s="0" t="n">
        <v>7229</v>
      </c>
    </row>
    <row r="7485" customFormat="false" ht="13.8" hidden="false" customHeight="false" outlineLevel="0" collapsed="false">
      <c r="B7485" s="633" t="n">
        <v>7484</v>
      </c>
      <c r="C7485" s="0" t="n">
        <v>7203</v>
      </c>
      <c r="D7485" s="0" t="n">
        <v>7230</v>
      </c>
    </row>
    <row r="7486" customFormat="false" ht="13.8" hidden="false" customHeight="false" outlineLevel="0" collapsed="false">
      <c r="B7486" s="633" t="n">
        <v>7485</v>
      </c>
      <c r="C7486" s="0" t="n">
        <v>7204</v>
      </c>
      <c r="D7486" s="0" t="n">
        <v>7231</v>
      </c>
    </row>
    <row r="7487" customFormat="false" ht="13.8" hidden="false" customHeight="false" outlineLevel="0" collapsed="false">
      <c r="B7487" s="633" t="n">
        <v>7486</v>
      </c>
      <c r="C7487" s="0" t="n">
        <v>7205</v>
      </c>
      <c r="D7487" s="0" t="n">
        <v>7232</v>
      </c>
    </row>
    <row r="7488" customFormat="false" ht="13.8" hidden="false" customHeight="false" outlineLevel="0" collapsed="false">
      <c r="B7488" s="633" t="n">
        <v>7487</v>
      </c>
      <c r="C7488" s="0" t="n">
        <v>7206</v>
      </c>
      <c r="D7488" s="0" t="n">
        <v>7233</v>
      </c>
    </row>
    <row r="7489" customFormat="false" ht="13.8" hidden="false" customHeight="false" outlineLevel="0" collapsed="false">
      <c r="B7489" s="633" t="n">
        <v>7488</v>
      </c>
      <c r="C7489" s="0" t="n">
        <v>7207</v>
      </c>
      <c r="D7489" s="0" t="n">
        <v>7234</v>
      </c>
    </row>
    <row r="7490" customFormat="false" ht="13.8" hidden="false" customHeight="false" outlineLevel="0" collapsed="false">
      <c r="B7490" s="633" t="n">
        <v>7489</v>
      </c>
      <c r="C7490" s="634" t="n">
        <v>7207</v>
      </c>
      <c r="D7490" s="0" t="n">
        <v>7235</v>
      </c>
    </row>
    <row r="7491" customFormat="false" ht="13.8" hidden="false" customHeight="false" outlineLevel="0" collapsed="false">
      <c r="B7491" s="633" t="n">
        <v>7490</v>
      </c>
      <c r="C7491" s="634" t="n">
        <v>7207</v>
      </c>
      <c r="D7491" s="0" t="n">
        <v>7236</v>
      </c>
    </row>
    <row r="7492" customFormat="false" ht="13.8" hidden="false" customHeight="false" outlineLevel="0" collapsed="false">
      <c r="B7492" s="633" t="n">
        <v>7491</v>
      </c>
      <c r="C7492" s="634" t="n">
        <v>7207</v>
      </c>
      <c r="D7492" s="0" t="n">
        <v>7237</v>
      </c>
    </row>
    <row r="7493" customFormat="false" ht="13.8" hidden="false" customHeight="false" outlineLevel="0" collapsed="false">
      <c r="B7493" s="633" t="n">
        <v>7492</v>
      </c>
      <c r="C7493" s="634" t="n">
        <v>7207</v>
      </c>
      <c r="D7493" s="634" t="n">
        <v>7237</v>
      </c>
    </row>
    <row r="7494" customFormat="false" ht="13.8" hidden="false" customHeight="false" outlineLevel="0" collapsed="false">
      <c r="B7494" s="633" t="n">
        <v>7493</v>
      </c>
      <c r="C7494" s="634" t="n">
        <v>7207</v>
      </c>
      <c r="D7494" s="634" t="n">
        <v>7237</v>
      </c>
    </row>
    <row r="7495" customFormat="false" ht="13.8" hidden="false" customHeight="false" outlineLevel="0" collapsed="false">
      <c r="B7495" s="633" t="n">
        <v>7494</v>
      </c>
      <c r="C7495" s="634" t="n">
        <v>7207</v>
      </c>
      <c r="D7495" s="634" t="n">
        <v>7237</v>
      </c>
    </row>
    <row r="7496" customFormat="false" ht="13.8" hidden="false" customHeight="false" outlineLevel="0" collapsed="false">
      <c r="B7496" s="633" t="n">
        <v>7495</v>
      </c>
      <c r="C7496" s="634" t="n">
        <v>7207</v>
      </c>
      <c r="D7496" s="634" t="n">
        <v>7237</v>
      </c>
    </row>
    <row r="7497" customFormat="false" ht="13.8" hidden="false" customHeight="false" outlineLevel="0" collapsed="false">
      <c r="B7497" s="633" t="n">
        <v>7496</v>
      </c>
      <c r="C7497" s="634" t="n">
        <v>7207</v>
      </c>
      <c r="D7497" s="634" t="n">
        <v>7237</v>
      </c>
    </row>
    <row r="7498" customFormat="false" ht="13.8" hidden="false" customHeight="false" outlineLevel="0" collapsed="false">
      <c r="B7498" s="633" t="n">
        <v>7497</v>
      </c>
      <c r="C7498" s="634" t="n">
        <v>7207</v>
      </c>
      <c r="D7498" s="634" t="n">
        <v>7237</v>
      </c>
    </row>
    <row r="7499" customFormat="false" ht="13.8" hidden="false" customHeight="false" outlineLevel="0" collapsed="false">
      <c r="B7499" s="633" t="n">
        <v>7498</v>
      </c>
      <c r="C7499" s="634" t="n">
        <v>7207</v>
      </c>
      <c r="D7499" s="634" t="n">
        <v>7237</v>
      </c>
    </row>
    <row r="7500" customFormat="false" ht="13.8" hidden="false" customHeight="false" outlineLevel="0" collapsed="false">
      <c r="B7500" s="633" t="n">
        <v>7499</v>
      </c>
      <c r="C7500" s="634" t="n">
        <v>7207</v>
      </c>
      <c r="D7500" s="634" t="n">
        <v>7237</v>
      </c>
    </row>
    <row r="7501" customFormat="false" ht="13.8" hidden="false" customHeight="false" outlineLevel="0" collapsed="false">
      <c r="B7501" s="633" t="n">
        <v>7500</v>
      </c>
      <c r="C7501" s="634" t="n">
        <v>7207</v>
      </c>
      <c r="D7501" s="634" t="n">
        <v>7237</v>
      </c>
    </row>
    <row r="7502" customFormat="false" ht="13.8" hidden="false" customHeight="false" outlineLevel="0" collapsed="false">
      <c r="B7502" s="633" t="n">
        <v>7501</v>
      </c>
      <c r="C7502" s="634" t="n">
        <v>7207</v>
      </c>
      <c r="D7502" s="634" t="n">
        <v>7237</v>
      </c>
    </row>
    <row r="7503" customFormat="false" ht="13.8" hidden="false" customHeight="false" outlineLevel="0" collapsed="false">
      <c r="B7503" s="633" t="n">
        <v>7502</v>
      </c>
      <c r="C7503" s="634" t="n">
        <v>7207</v>
      </c>
      <c r="D7503" s="634" t="n">
        <v>7237</v>
      </c>
    </row>
    <row r="7504" customFormat="false" ht="13.8" hidden="false" customHeight="false" outlineLevel="0" collapsed="false">
      <c r="B7504" s="633" t="n">
        <v>7503</v>
      </c>
      <c r="C7504" s="634" t="n">
        <v>7207</v>
      </c>
      <c r="D7504" s="634" t="n">
        <v>7237</v>
      </c>
    </row>
    <row r="7505" customFormat="false" ht="13.8" hidden="false" customHeight="false" outlineLevel="0" collapsed="false">
      <c r="B7505" s="633" t="n">
        <v>7504</v>
      </c>
      <c r="C7505" s="634" t="n">
        <v>7207</v>
      </c>
      <c r="D7505" s="634" t="n">
        <v>7237</v>
      </c>
    </row>
    <row r="7506" customFormat="false" ht="13.8" hidden="false" customHeight="false" outlineLevel="0" collapsed="false">
      <c r="B7506" s="633" t="n">
        <v>7505</v>
      </c>
      <c r="C7506" s="634" t="n">
        <v>7207</v>
      </c>
      <c r="D7506" s="634" t="n">
        <v>7237</v>
      </c>
    </row>
    <row r="7507" customFormat="false" ht="13.8" hidden="false" customHeight="false" outlineLevel="0" collapsed="false">
      <c r="B7507" s="633" t="n">
        <v>7506</v>
      </c>
      <c r="C7507" s="634" t="n">
        <v>7207</v>
      </c>
      <c r="D7507" s="634" t="n">
        <v>7237</v>
      </c>
    </row>
    <row r="7508" customFormat="false" ht="13.8" hidden="false" customHeight="false" outlineLevel="0" collapsed="false">
      <c r="B7508" s="633" t="n">
        <v>7507</v>
      </c>
      <c r="C7508" s="634" t="n">
        <v>7207</v>
      </c>
      <c r="D7508" s="634" t="n">
        <v>7237</v>
      </c>
    </row>
    <row r="7509" customFormat="false" ht="13.8" hidden="false" customHeight="false" outlineLevel="0" collapsed="false">
      <c r="B7509" s="633" t="n">
        <v>7508</v>
      </c>
      <c r="C7509" s="634" t="n">
        <v>7207</v>
      </c>
      <c r="D7509" s="634" t="n">
        <v>7237</v>
      </c>
    </row>
    <row r="7510" customFormat="false" ht="13.8" hidden="false" customHeight="false" outlineLevel="0" collapsed="false">
      <c r="B7510" s="633" t="n">
        <v>7509</v>
      </c>
      <c r="C7510" s="634" t="n">
        <v>7207</v>
      </c>
      <c r="D7510" s="634" t="n">
        <v>7237</v>
      </c>
    </row>
    <row r="7511" customFormat="false" ht="13.8" hidden="false" customHeight="false" outlineLevel="0" collapsed="false">
      <c r="B7511" s="633" t="n">
        <v>7510</v>
      </c>
      <c r="C7511" s="634" t="n">
        <v>7207</v>
      </c>
      <c r="D7511" s="634" t="n">
        <v>7237</v>
      </c>
    </row>
    <row r="7512" customFormat="false" ht="13.8" hidden="false" customHeight="false" outlineLevel="0" collapsed="false">
      <c r="B7512" s="633" t="n">
        <v>7511</v>
      </c>
      <c r="C7512" s="634" t="n">
        <v>7207</v>
      </c>
      <c r="D7512" s="634" t="n">
        <v>7237</v>
      </c>
    </row>
    <row r="7513" customFormat="false" ht="13.8" hidden="false" customHeight="false" outlineLevel="0" collapsed="false">
      <c r="B7513" s="633" t="n">
        <v>7512</v>
      </c>
      <c r="C7513" s="634" t="n">
        <v>7207</v>
      </c>
      <c r="D7513" s="634" t="n">
        <v>7237</v>
      </c>
    </row>
    <row r="7514" customFormat="false" ht="13.8" hidden="false" customHeight="false" outlineLevel="0" collapsed="false">
      <c r="B7514" s="633" t="n">
        <v>7513</v>
      </c>
      <c r="C7514" s="634" t="n">
        <v>7207</v>
      </c>
      <c r="D7514" s="634" t="n">
        <v>7237</v>
      </c>
    </row>
    <row r="7515" customFormat="false" ht="13.8" hidden="false" customHeight="false" outlineLevel="0" collapsed="false">
      <c r="B7515" s="633" t="n">
        <v>7514</v>
      </c>
      <c r="C7515" s="634" t="n">
        <v>7207</v>
      </c>
      <c r="D7515" s="634" t="n">
        <v>7237</v>
      </c>
    </row>
    <row r="7516" customFormat="false" ht="13.8" hidden="false" customHeight="false" outlineLevel="0" collapsed="false">
      <c r="B7516" s="633" t="n">
        <v>7515</v>
      </c>
      <c r="C7516" s="634" t="n">
        <v>7207</v>
      </c>
      <c r="D7516" s="634" t="n">
        <v>7237</v>
      </c>
    </row>
    <row r="7517" customFormat="false" ht="13.8" hidden="false" customHeight="false" outlineLevel="0" collapsed="false">
      <c r="B7517" s="633" t="n">
        <v>7516</v>
      </c>
      <c r="C7517" s="634" t="n">
        <v>7207</v>
      </c>
      <c r="D7517" s="634" t="n">
        <v>7237</v>
      </c>
    </row>
    <row r="7518" customFormat="false" ht="13.8" hidden="false" customHeight="false" outlineLevel="0" collapsed="false">
      <c r="B7518" s="633" t="n">
        <v>7517</v>
      </c>
      <c r="C7518" s="634" t="n">
        <v>7207</v>
      </c>
      <c r="D7518" s="634" t="n">
        <v>7237</v>
      </c>
    </row>
    <row r="7519" customFormat="false" ht="13.8" hidden="false" customHeight="false" outlineLevel="0" collapsed="false">
      <c r="B7519" s="633" t="n">
        <v>7518</v>
      </c>
      <c r="C7519" s="634" t="n">
        <v>7207</v>
      </c>
      <c r="D7519" s="634" t="n">
        <v>7237</v>
      </c>
    </row>
    <row r="7520" customFormat="false" ht="13.8" hidden="false" customHeight="false" outlineLevel="0" collapsed="false">
      <c r="B7520" s="633" t="n">
        <v>7519</v>
      </c>
      <c r="C7520" s="634" t="n">
        <v>7207</v>
      </c>
      <c r="D7520" s="634" t="n">
        <v>7237</v>
      </c>
    </row>
    <row r="7521" customFormat="false" ht="13.8" hidden="false" customHeight="false" outlineLevel="0" collapsed="false">
      <c r="B7521" s="633" t="n">
        <v>7520</v>
      </c>
      <c r="C7521" s="634" t="n">
        <v>7207</v>
      </c>
      <c r="D7521" s="634" t="n">
        <v>7237</v>
      </c>
    </row>
    <row r="7522" customFormat="false" ht="13.8" hidden="false" customHeight="false" outlineLevel="0" collapsed="false">
      <c r="B7522" s="633" t="n">
        <v>7521</v>
      </c>
      <c r="C7522" s="634" t="n">
        <v>7207</v>
      </c>
      <c r="D7522" s="634" t="n">
        <v>7237</v>
      </c>
    </row>
    <row r="7523" customFormat="false" ht="13.8" hidden="false" customHeight="false" outlineLevel="0" collapsed="false">
      <c r="B7523" s="633" t="n">
        <v>7522</v>
      </c>
      <c r="C7523" s="634" t="n">
        <v>7207</v>
      </c>
      <c r="D7523" s="634" t="n">
        <v>7237</v>
      </c>
    </row>
    <row r="7524" customFormat="false" ht="13.8" hidden="false" customHeight="false" outlineLevel="0" collapsed="false">
      <c r="B7524" s="633" t="n">
        <v>7523</v>
      </c>
      <c r="C7524" s="634" t="n">
        <v>7207</v>
      </c>
      <c r="D7524" s="634" t="n">
        <v>7237</v>
      </c>
    </row>
    <row r="7525" customFormat="false" ht="13.8" hidden="false" customHeight="false" outlineLevel="0" collapsed="false">
      <c r="B7525" s="633" t="n">
        <v>7524</v>
      </c>
      <c r="C7525" s="634" t="n">
        <v>7207</v>
      </c>
      <c r="D7525" s="634" t="n">
        <v>7237</v>
      </c>
    </row>
    <row r="7526" customFormat="false" ht="13.8" hidden="false" customHeight="false" outlineLevel="0" collapsed="false">
      <c r="B7526" s="633" t="n">
        <v>7525</v>
      </c>
      <c r="C7526" s="634" t="n">
        <v>7207</v>
      </c>
      <c r="D7526" s="634" t="n">
        <v>7237</v>
      </c>
    </row>
    <row r="7527" customFormat="false" ht="13.8" hidden="false" customHeight="false" outlineLevel="0" collapsed="false">
      <c r="B7527" s="633" t="n">
        <v>7526</v>
      </c>
      <c r="C7527" s="634" t="n">
        <v>7207</v>
      </c>
      <c r="D7527" s="634" t="n">
        <v>7237</v>
      </c>
    </row>
    <row r="7528" customFormat="false" ht="13.8" hidden="false" customHeight="false" outlineLevel="0" collapsed="false">
      <c r="B7528" s="633" t="n">
        <v>7527</v>
      </c>
      <c r="C7528" s="634" t="n">
        <v>7207</v>
      </c>
      <c r="D7528" s="634" t="n">
        <v>7237</v>
      </c>
    </row>
    <row r="7529" customFormat="false" ht="13.8" hidden="false" customHeight="false" outlineLevel="0" collapsed="false">
      <c r="B7529" s="633" t="n">
        <v>7528</v>
      </c>
      <c r="C7529" s="634" t="n">
        <v>7207</v>
      </c>
      <c r="D7529" s="634" t="n">
        <v>7237</v>
      </c>
    </row>
    <row r="7530" customFormat="false" ht="13.8" hidden="false" customHeight="false" outlineLevel="0" collapsed="false">
      <c r="B7530" s="633" t="n">
        <v>7529</v>
      </c>
      <c r="C7530" s="634" t="n">
        <v>7207</v>
      </c>
      <c r="D7530" s="634" t="n">
        <v>7237</v>
      </c>
    </row>
    <row r="7531" customFormat="false" ht="13.8" hidden="false" customHeight="false" outlineLevel="0" collapsed="false">
      <c r="B7531" s="633" t="n">
        <v>7530</v>
      </c>
      <c r="C7531" s="634" t="n">
        <v>7207</v>
      </c>
      <c r="D7531" s="634" t="n">
        <v>7237</v>
      </c>
    </row>
    <row r="7532" customFormat="false" ht="13.8" hidden="false" customHeight="false" outlineLevel="0" collapsed="false">
      <c r="B7532" s="633" t="n">
        <v>7531</v>
      </c>
      <c r="C7532" s="634" t="n">
        <v>7207</v>
      </c>
      <c r="D7532" s="634" t="n">
        <v>7237</v>
      </c>
    </row>
    <row r="7533" customFormat="false" ht="13.8" hidden="false" customHeight="false" outlineLevel="0" collapsed="false">
      <c r="B7533" s="633" t="n">
        <v>7532</v>
      </c>
      <c r="C7533" s="634" t="n">
        <v>7207</v>
      </c>
      <c r="D7533" s="634" t="n">
        <v>7237</v>
      </c>
    </row>
    <row r="7534" customFormat="false" ht="13.8" hidden="false" customHeight="false" outlineLevel="0" collapsed="false">
      <c r="B7534" s="633" t="n">
        <v>7533</v>
      </c>
      <c r="C7534" s="634" t="n">
        <v>7207</v>
      </c>
      <c r="D7534" s="634" t="n">
        <v>7237</v>
      </c>
    </row>
    <row r="7535" customFormat="false" ht="13.8" hidden="false" customHeight="false" outlineLevel="0" collapsed="false">
      <c r="B7535" s="633" t="n">
        <v>7534</v>
      </c>
      <c r="C7535" s="634" t="n">
        <v>7207</v>
      </c>
      <c r="D7535" s="634" t="n">
        <v>7237</v>
      </c>
    </row>
    <row r="7536" customFormat="false" ht="13.8" hidden="false" customHeight="false" outlineLevel="0" collapsed="false">
      <c r="B7536" s="633" t="n">
        <v>7535</v>
      </c>
      <c r="C7536" s="634" t="n">
        <v>7207</v>
      </c>
      <c r="D7536" s="634" t="n">
        <v>7237</v>
      </c>
    </row>
    <row r="7537" customFormat="false" ht="13.8" hidden="false" customHeight="false" outlineLevel="0" collapsed="false">
      <c r="B7537" s="633" t="n">
        <v>7535</v>
      </c>
      <c r="C7537" s="634" t="n">
        <v>7207</v>
      </c>
      <c r="D7537" s="634" t="n">
        <v>7237</v>
      </c>
    </row>
    <row r="7538" customFormat="false" ht="13.8" hidden="false" customHeight="false" outlineLevel="0" collapsed="false">
      <c r="B7538" s="633" t="n">
        <v>7535</v>
      </c>
      <c r="C7538" s="634" t="n">
        <v>7207</v>
      </c>
      <c r="D7538" s="634" t="n">
        <v>7237</v>
      </c>
    </row>
    <row r="7539" customFormat="false" ht="13.8" hidden="false" customHeight="false" outlineLevel="0" collapsed="false">
      <c r="B7539" s="633" t="n">
        <v>7535</v>
      </c>
      <c r="C7539" s="634" t="n">
        <v>7207</v>
      </c>
      <c r="D7539" s="634" t="n">
        <v>7237</v>
      </c>
    </row>
    <row r="7540" customFormat="false" ht="13.8" hidden="false" customHeight="false" outlineLevel="0" collapsed="false">
      <c r="B7540" s="633" t="n">
        <v>7535</v>
      </c>
      <c r="C7540" s="634" t="n">
        <v>7207</v>
      </c>
      <c r="D7540" s="634" t="n">
        <v>7237</v>
      </c>
    </row>
    <row r="7541" customFormat="false" ht="13.8" hidden="false" customHeight="false" outlineLevel="0" collapsed="false">
      <c r="B7541" s="633" t="n">
        <v>7535</v>
      </c>
      <c r="C7541" s="634" t="n">
        <v>7207</v>
      </c>
      <c r="D7541" s="634" t="n">
        <v>7237</v>
      </c>
    </row>
    <row r="7542" customFormat="false" ht="13.8" hidden="false" customHeight="false" outlineLevel="0" collapsed="false">
      <c r="B7542" s="633" t="n">
        <v>7535</v>
      </c>
      <c r="C7542" s="634" t="n">
        <v>7207</v>
      </c>
      <c r="D7542" s="634" t="n">
        <v>7237</v>
      </c>
    </row>
    <row r="7543" customFormat="false" ht="13.8" hidden="false" customHeight="false" outlineLevel="0" collapsed="false">
      <c r="B7543" s="633" t="n">
        <v>7535</v>
      </c>
      <c r="C7543" s="634" t="n">
        <v>7207</v>
      </c>
      <c r="D7543" s="634" t="n">
        <v>7237</v>
      </c>
    </row>
    <row r="7544" customFormat="false" ht="13.8" hidden="false" customHeight="false" outlineLevel="0" collapsed="false">
      <c r="B7544" s="633" t="n">
        <v>7535</v>
      </c>
      <c r="C7544" s="634" t="n">
        <v>7207</v>
      </c>
      <c r="D7544" s="634" t="n">
        <v>7237</v>
      </c>
    </row>
    <row r="7545" customFormat="false" ht="13.8" hidden="false" customHeight="false" outlineLevel="0" collapsed="false">
      <c r="B7545" s="633" t="n">
        <v>7535</v>
      </c>
      <c r="C7545" s="634" t="n">
        <v>7207</v>
      </c>
      <c r="D7545" s="634" t="n">
        <v>7237</v>
      </c>
    </row>
    <row r="7546" customFormat="false" ht="13.8" hidden="false" customHeight="false" outlineLevel="0" collapsed="false">
      <c r="B7546" s="633" t="n">
        <v>7535</v>
      </c>
      <c r="C7546" s="634" t="n">
        <v>7207</v>
      </c>
      <c r="D7546" s="634" t="n">
        <v>7237</v>
      </c>
    </row>
    <row r="7547" customFormat="false" ht="13.8" hidden="false" customHeight="false" outlineLevel="0" collapsed="false">
      <c r="B7547" s="633" t="n">
        <v>7535</v>
      </c>
      <c r="C7547" s="634" t="n">
        <v>7207</v>
      </c>
      <c r="D7547" s="634" t="n">
        <v>7237</v>
      </c>
    </row>
    <row r="7548" customFormat="false" ht="13.8" hidden="false" customHeight="false" outlineLevel="0" collapsed="false">
      <c r="B7548" s="633" t="n">
        <v>7535</v>
      </c>
      <c r="C7548" s="634" t="n">
        <v>7207</v>
      </c>
      <c r="D7548" s="634" t="n">
        <v>7237</v>
      </c>
    </row>
    <row r="7549" customFormat="false" ht="13.8" hidden="false" customHeight="false" outlineLevel="0" collapsed="false">
      <c r="B7549" s="633" t="n">
        <v>7535</v>
      </c>
      <c r="C7549" s="634" t="n">
        <v>7207</v>
      </c>
      <c r="D7549" s="634" t="n">
        <v>7237</v>
      </c>
    </row>
    <row r="7550" customFormat="false" ht="13.8" hidden="false" customHeight="false" outlineLevel="0" collapsed="false">
      <c r="B7550" s="633" t="n">
        <v>7535</v>
      </c>
      <c r="C7550" s="634" t="n">
        <v>7207</v>
      </c>
      <c r="D7550" s="634" t="n">
        <v>7237</v>
      </c>
    </row>
    <row r="7551" customFormat="false" ht="13.8" hidden="false" customHeight="false" outlineLevel="0" collapsed="false">
      <c r="B7551" s="633" t="n">
        <v>7535</v>
      </c>
      <c r="C7551" s="634" t="n">
        <v>7207</v>
      </c>
      <c r="D7551" s="634" t="n">
        <v>7237</v>
      </c>
    </row>
    <row r="7552" customFormat="false" ht="13.8" hidden="false" customHeight="false" outlineLevel="0" collapsed="false">
      <c r="B7552" s="633" t="n">
        <v>7535</v>
      </c>
      <c r="C7552" s="634" t="n">
        <v>7207</v>
      </c>
      <c r="D7552" s="634" t="n">
        <v>7237</v>
      </c>
    </row>
    <row r="7553" customFormat="false" ht="13.8" hidden="false" customHeight="false" outlineLevel="0" collapsed="false">
      <c r="B7553" s="633" t="n">
        <v>7535</v>
      </c>
      <c r="C7553" s="634" t="n">
        <v>7207</v>
      </c>
      <c r="D7553" s="634" t="n">
        <v>7237</v>
      </c>
    </row>
    <row r="7554" customFormat="false" ht="13.8" hidden="false" customHeight="false" outlineLevel="0" collapsed="false">
      <c r="B7554" s="633" t="n">
        <v>7535</v>
      </c>
      <c r="C7554" s="634" t="n">
        <v>7207</v>
      </c>
      <c r="D7554" s="634" t="n">
        <v>7237</v>
      </c>
    </row>
    <row r="7555" customFormat="false" ht="13.8" hidden="false" customHeight="false" outlineLevel="0" collapsed="false">
      <c r="B7555" s="633" t="n">
        <v>7535</v>
      </c>
      <c r="C7555" s="634" t="n">
        <v>7207</v>
      </c>
      <c r="D7555" s="634" t="n">
        <v>7237</v>
      </c>
    </row>
    <row r="7556" customFormat="false" ht="13.8" hidden="false" customHeight="false" outlineLevel="0" collapsed="false">
      <c r="B7556" s="633" t="n">
        <v>7535</v>
      </c>
      <c r="C7556" s="634" t="n">
        <v>7207</v>
      </c>
      <c r="D7556" s="634" t="n">
        <v>7237</v>
      </c>
    </row>
    <row r="7557" customFormat="false" ht="13.8" hidden="false" customHeight="false" outlineLevel="0" collapsed="false">
      <c r="B7557" s="633" t="n">
        <v>7535</v>
      </c>
      <c r="C7557" s="634" t="n">
        <v>7207</v>
      </c>
      <c r="D7557" s="634" t="n">
        <v>7237</v>
      </c>
    </row>
    <row r="7558" customFormat="false" ht="13.8" hidden="false" customHeight="false" outlineLevel="0" collapsed="false">
      <c r="B7558" s="633" t="n">
        <v>7535</v>
      </c>
      <c r="C7558" s="634" t="n">
        <v>7207</v>
      </c>
      <c r="D7558" s="634" t="n">
        <v>7237</v>
      </c>
    </row>
    <row r="7559" customFormat="false" ht="13.8" hidden="false" customHeight="false" outlineLevel="0" collapsed="false">
      <c r="B7559" s="633" t="n">
        <v>7535</v>
      </c>
      <c r="C7559" s="634" t="n">
        <v>7207</v>
      </c>
      <c r="D7559" s="634" t="n">
        <v>7237</v>
      </c>
    </row>
    <row r="7560" customFormat="false" ht="13.8" hidden="false" customHeight="false" outlineLevel="0" collapsed="false">
      <c r="B7560" s="633" t="n">
        <v>7535</v>
      </c>
      <c r="C7560" s="634" t="n">
        <v>7207</v>
      </c>
      <c r="D7560" s="634" t="n">
        <v>7237</v>
      </c>
    </row>
    <row r="7561" customFormat="false" ht="13.8" hidden="false" customHeight="false" outlineLevel="0" collapsed="false">
      <c r="B7561" s="633" t="n">
        <v>7535</v>
      </c>
      <c r="C7561" s="634" t="n">
        <v>7207</v>
      </c>
      <c r="D7561" s="634" t="n">
        <v>7237</v>
      </c>
    </row>
    <row r="7562" customFormat="false" ht="13.8" hidden="false" customHeight="false" outlineLevel="0" collapsed="false">
      <c r="B7562" s="633" t="n">
        <v>7535</v>
      </c>
      <c r="C7562" s="634" t="n">
        <v>7207</v>
      </c>
      <c r="D7562" s="634" t="n">
        <v>7237</v>
      </c>
    </row>
    <row r="7563" customFormat="false" ht="13.8" hidden="false" customHeight="false" outlineLevel="0" collapsed="false">
      <c r="B7563" s="633" t="n">
        <v>7535</v>
      </c>
      <c r="C7563" s="634" t="n">
        <v>7207</v>
      </c>
      <c r="D7563" s="634" t="n">
        <v>7237</v>
      </c>
    </row>
    <row r="7564" customFormat="false" ht="13.8" hidden="false" customHeight="false" outlineLevel="0" collapsed="false">
      <c r="B7564" s="633" t="n">
        <v>7535</v>
      </c>
      <c r="C7564" s="634" t="n">
        <v>7207</v>
      </c>
      <c r="D7564" s="634" t="n">
        <v>7237</v>
      </c>
    </row>
    <row r="7565" customFormat="false" ht="13.8" hidden="false" customHeight="false" outlineLevel="0" collapsed="false">
      <c r="B7565" s="633" t="n">
        <v>7535</v>
      </c>
      <c r="C7565" s="634" t="n">
        <v>7207</v>
      </c>
      <c r="D7565" s="634" t="n">
        <v>7237</v>
      </c>
    </row>
    <row r="7566" customFormat="false" ht="13.8" hidden="false" customHeight="false" outlineLevel="0" collapsed="false">
      <c r="B7566" s="633" t="n">
        <v>7535</v>
      </c>
      <c r="C7566" s="634" t="n">
        <v>7207</v>
      </c>
      <c r="D7566" s="634" t="n">
        <v>7237</v>
      </c>
    </row>
    <row r="7567" customFormat="false" ht="13.8" hidden="false" customHeight="false" outlineLevel="0" collapsed="false">
      <c r="B7567" s="633" t="n">
        <v>7535</v>
      </c>
      <c r="C7567" s="634" t="n">
        <v>7207</v>
      </c>
      <c r="D7567" s="634" t="n">
        <v>7237</v>
      </c>
    </row>
    <row r="7568" customFormat="false" ht="13.8" hidden="false" customHeight="false" outlineLevel="0" collapsed="false">
      <c r="B7568" s="633" t="n">
        <v>7535</v>
      </c>
      <c r="C7568" s="634" t="n">
        <v>7207</v>
      </c>
      <c r="D7568" s="634" t="n">
        <v>7237</v>
      </c>
    </row>
    <row r="7569" customFormat="false" ht="13.8" hidden="false" customHeight="false" outlineLevel="0" collapsed="false">
      <c r="B7569" s="633" t="n">
        <v>7535</v>
      </c>
      <c r="C7569" s="634" t="n">
        <v>7207</v>
      </c>
      <c r="D7569" s="634" t="n">
        <v>7237</v>
      </c>
    </row>
    <row r="7570" customFormat="false" ht="13.8" hidden="false" customHeight="false" outlineLevel="0" collapsed="false">
      <c r="B7570" s="633" t="n">
        <v>7535</v>
      </c>
      <c r="C7570" s="634" t="n">
        <v>7207</v>
      </c>
      <c r="D7570" s="634" t="n">
        <v>7237</v>
      </c>
    </row>
    <row r="7571" customFormat="false" ht="13.8" hidden="false" customHeight="false" outlineLevel="0" collapsed="false">
      <c r="B7571" s="633" t="n">
        <v>7535</v>
      </c>
      <c r="C7571" s="634" t="n">
        <v>7207</v>
      </c>
      <c r="D7571" s="634" t="n">
        <v>7237</v>
      </c>
    </row>
    <row r="7572" customFormat="false" ht="13.8" hidden="false" customHeight="false" outlineLevel="0" collapsed="false">
      <c r="B7572" s="633" t="n">
        <v>7535</v>
      </c>
      <c r="C7572" s="634" t="n">
        <v>7207</v>
      </c>
      <c r="D7572" s="634" t="n">
        <v>7237</v>
      </c>
    </row>
    <row r="7573" customFormat="false" ht="13.8" hidden="false" customHeight="false" outlineLevel="0" collapsed="false">
      <c r="B7573" s="633" t="n">
        <v>7535</v>
      </c>
      <c r="C7573" s="634" t="n">
        <v>7207</v>
      </c>
      <c r="D7573" s="634" t="n">
        <v>7237</v>
      </c>
    </row>
    <row r="7574" customFormat="false" ht="13.8" hidden="false" customHeight="false" outlineLevel="0" collapsed="false">
      <c r="B7574" s="633" t="n">
        <v>7535</v>
      </c>
      <c r="C7574" s="634" t="n">
        <v>7207</v>
      </c>
      <c r="D7574" s="634" t="n">
        <v>7237</v>
      </c>
    </row>
    <row r="7575" customFormat="false" ht="13.8" hidden="false" customHeight="false" outlineLevel="0" collapsed="false">
      <c r="B7575" s="633" t="n">
        <v>7535</v>
      </c>
      <c r="C7575" s="634" t="n">
        <v>7207</v>
      </c>
      <c r="D7575" s="634" t="n">
        <v>7237</v>
      </c>
    </row>
    <row r="7576" customFormat="false" ht="13.8" hidden="false" customHeight="false" outlineLevel="0" collapsed="false">
      <c r="B7576" s="633" t="n">
        <v>7535</v>
      </c>
      <c r="C7576" s="634" t="n">
        <v>7207</v>
      </c>
      <c r="D7576" s="634" t="n">
        <v>7237</v>
      </c>
    </row>
    <row r="7577" customFormat="false" ht="13.8" hidden="false" customHeight="false" outlineLevel="0" collapsed="false">
      <c r="B7577" s="633" t="n">
        <v>7535</v>
      </c>
      <c r="C7577" s="634" t="n">
        <v>7207</v>
      </c>
      <c r="D7577" s="634" t="n">
        <v>7237</v>
      </c>
    </row>
    <row r="7578" customFormat="false" ht="13.8" hidden="false" customHeight="false" outlineLevel="0" collapsed="false">
      <c r="B7578" s="633" t="n">
        <v>7535</v>
      </c>
      <c r="C7578" s="634" t="n">
        <v>7207</v>
      </c>
      <c r="D7578" s="634" t="n">
        <v>7237</v>
      </c>
    </row>
    <row r="7579" customFormat="false" ht="13.8" hidden="false" customHeight="false" outlineLevel="0" collapsed="false">
      <c r="B7579" s="633" t="n">
        <v>7535</v>
      </c>
      <c r="C7579" s="634" t="n">
        <v>7207</v>
      </c>
      <c r="D7579" s="634" t="n">
        <v>7237</v>
      </c>
    </row>
    <row r="7580" customFormat="false" ht="13.8" hidden="false" customHeight="false" outlineLevel="0" collapsed="false">
      <c r="B7580" s="633" t="n">
        <v>7535</v>
      </c>
      <c r="C7580" s="634" t="n">
        <v>7207</v>
      </c>
      <c r="D7580" s="634" t="n">
        <v>7237</v>
      </c>
    </row>
    <row r="7581" customFormat="false" ht="13.8" hidden="false" customHeight="false" outlineLevel="0" collapsed="false">
      <c r="B7581" s="633" t="n">
        <v>7535</v>
      </c>
      <c r="C7581" s="634" t="n">
        <v>7207</v>
      </c>
      <c r="D7581" s="634" t="n">
        <v>7237</v>
      </c>
    </row>
    <row r="7582" customFormat="false" ht="13.8" hidden="false" customHeight="false" outlineLevel="0" collapsed="false">
      <c r="B7582" s="633" t="n">
        <v>7535</v>
      </c>
      <c r="C7582" s="634" t="n">
        <v>7207</v>
      </c>
      <c r="D7582" s="634" t="n">
        <v>7237</v>
      </c>
    </row>
    <row r="7583" customFormat="false" ht="13.8" hidden="false" customHeight="false" outlineLevel="0" collapsed="false">
      <c r="B7583" s="633" t="n">
        <v>7535</v>
      </c>
      <c r="C7583" s="634" t="n">
        <v>7207</v>
      </c>
      <c r="D7583" s="634" t="n">
        <v>7237</v>
      </c>
    </row>
    <row r="7584" customFormat="false" ht="13.8" hidden="false" customHeight="false" outlineLevel="0" collapsed="false">
      <c r="B7584" s="633" t="n">
        <v>7535</v>
      </c>
      <c r="C7584" s="634" t="n">
        <v>7207</v>
      </c>
      <c r="D7584" s="634" t="n">
        <v>7237</v>
      </c>
    </row>
    <row r="7585" customFormat="false" ht="13.8" hidden="false" customHeight="false" outlineLevel="0" collapsed="false">
      <c r="B7585" s="633" t="n">
        <v>7535</v>
      </c>
      <c r="C7585" s="634" t="n">
        <v>7207</v>
      </c>
      <c r="D7585" s="634" t="n">
        <v>7237</v>
      </c>
    </row>
    <row r="7586" customFormat="false" ht="13.8" hidden="false" customHeight="false" outlineLevel="0" collapsed="false">
      <c r="B7586" s="633" t="n">
        <v>7535</v>
      </c>
      <c r="C7586" s="634" t="n">
        <v>7207</v>
      </c>
      <c r="D7586" s="634" t="n">
        <v>7237</v>
      </c>
    </row>
    <row r="7587" customFormat="false" ht="13.8" hidden="false" customHeight="false" outlineLevel="0" collapsed="false">
      <c r="B7587" s="633" t="n">
        <v>7535</v>
      </c>
      <c r="C7587" s="634" t="n">
        <v>7207</v>
      </c>
      <c r="D7587" s="634" t="n">
        <v>7237</v>
      </c>
    </row>
    <row r="7588" customFormat="false" ht="13.8" hidden="false" customHeight="false" outlineLevel="0" collapsed="false">
      <c r="B7588" s="633" t="n">
        <v>7535</v>
      </c>
      <c r="C7588" s="634" t="n">
        <v>7207</v>
      </c>
      <c r="D7588" s="634" t="n">
        <v>7237</v>
      </c>
    </row>
    <row r="7589" customFormat="false" ht="13.8" hidden="false" customHeight="false" outlineLevel="0" collapsed="false">
      <c r="B7589" s="633" t="n">
        <v>7535</v>
      </c>
      <c r="C7589" s="634" t="n">
        <v>7207</v>
      </c>
      <c r="D7589" s="634" t="n">
        <v>7237</v>
      </c>
    </row>
    <row r="7590" customFormat="false" ht="13.8" hidden="false" customHeight="false" outlineLevel="0" collapsed="false">
      <c r="B7590" s="633" t="n">
        <v>7535</v>
      </c>
      <c r="C7590" s="634" t="n">
        <v>7207</v>
      </c>
      <c r="D7590" s="634" t="n">
        <v>7237</v>
      </c>
    </row>
    <row r="7591" customFormat="false" ht="13.8" hidden="false" customHeight="false" outlineLevel="0" collapsed="false">
      <c r="B7591" s="633" t="n">
        <v>7535</v>
      </c>
      <c r="C7591" s="634" t="n">
        <v>7207</v>
      </c>
      <c r="D7591" s="634" t="n">
        <v>7237</v>
      </c>
    </row>
    <row r="7592" customFormat="false" ht="13.8" hidden="false" customHeight="false" outlineLevel="0" collapsed="false">
      <c r="B7592" s="633" t="n">
        <v>7535</v>
      </c>
      <c r="C7592" s="634" t="n">
        <v>7207</v>
      </c>
      <c r="D7592" s="634" t="n">
        <v>7237</v>
      </c>
    </row>
    <row r="7593" customFormat="false" ht="13.8" hidden="false" customHeight="false" outlineLevel="0" collapsed="false">
      <c r="B7593" s="633" t="n">
        <v>7535</v>
      </c>
      <c r="C7593" s="634" t="n">
        <v>7207</v>
      </c>
      <c r="D7593" s="634" t="n">
        <v>7237</v>
      </c>
    </row>
    <row r="7594" customFormat="false" ht="13.8" hidden="false" customHeight="false" outlineLevel="0" collapsed="false">
      <c r="B7594" s="633" t="n">
        <v>7535</v>
      </c>
      <c r="C7594" s="634" t="n">
        <v>7207</v>
      </c>
      <c r="D7594" s="634" t="n">
        <v>7237</v>
      </c>
    </row>
    <row r="7595" customFormat="false" ht="13.8" hidden="false" customHeight="false" outlineLevel="0" collapsed="false">
      <c r="B7595" s="633" t="n">
        <v>7535</v>
      </c>
      <c r="C7595" s="634" t="n">
        <v>7207</v>
      </c>
      <c r="D7595" s="634" t="n">
        <v>7237</v>
      </c>
    </row>
    <row r="7596" customFormat="false" ht="13.8" hidden="false" customHeight="false" outlineLevel="0" collapsed="false">
      <c r="B7596" s="633" t="n">
        <v>7535</v>
      </c>
      <c r="C7596" s="634" t="n">
        <v>7207</v>
      </c>
      <c r="D7596" s="634" t="n">
        <v>7237</v>
      </c>
    </row>
    <row r="7597" customFormat="false" ht="13.8" hidden="false" customHeight="false" outlineLevel="0" collapsed="false">
      <c r="B7597" s="633" t="n">
        <v>7535</v>
      </c>
      <c r="C7597" s="634" t="n">
        <v>7207</v>
      </c>
      <c r="D7597" s="634" t="n">
        <v>7237</v>
      </c>
    </row>
    <row r="7598" customFormat="false" ht="13.8" hidden="false" customHeight="false" outlineLevel="0" collapsed="false">
      <c r="B7598" s="633" t="n">
        <v>7535</v>
      </c>
      <c r="C7598" s="634" t="n">
        <v>7207</v>
      </c>
      <c r="D7598" s="634" t="n">
        <v>7237</v>
      </c>
    </row>
    <row r="7599" customFormat="false" ht="13.8" hidden="false" customHeight="false" outlineLevel="0" collapsed="false">
      <c r="B7599" s="633" t="n">
        <v>7535</v>
      </c>
      <c r="C7599" s="634" t="n">
        <v>7207</v>
      </c>
      <c r="D7599" s="634" t="n">
        <v>7237</v>
      </c>
    </row>
    <row r="7600" customFormat="false" ht="13.8" hidden="false" customHeight="false" outlineLevel="0" collapsed="false">
      <c r="B7600" s="633" t="n">
        <v>7535</v>
      </c>
      <c r="C7600" s="634" t="n">
        <v>7207</v>
      </c>
      <c r="D7600" s="634" t="n">
        <v>7237</v>
      </c>
    </row>
    <row r="7601" customFormat="false" ht="13.8" hidden="false" customHeight="false" outlineLevel="0" collapsed="false">
      <c r="B7601" s="633" t="n">
        <v>7535</v>
      </c>
      <c r="C7601" s="634" t="n">
        <v>7207</v>
      </c>
      <c r="D7601" s="634" t="n">
        <v>7237</v>
      </c>
    </row>
    <row r="7602" customFormat="false" ht="13.8" hidden="false" customHeight="false" outlineLevel="0" collapsed="false">
      <c r="B7602" s="633" t="n">
        <v>7535</v>
      </c>
      <c r="C7602" s="634" t="n">
        <v>7207</v>
      </c>
      <c r="D7602" s="634" t="n">
        <v>7237</v>
      </c>
    </row>
    <row r="7603" customFormat="false" ht="13.8" hidden="false" customHeight="false" outlineLevel="0" collapsed="false">
      <c r="B7603" s="633" t="n">
        <v>7535</v>
      </c>
      <c r="C7603" s="634" t="n">
        <v>7207</v>
      </c>
      <c r="D7603" s="634" t="n">
        <v>7237</v>
      </c>
    </row>
    <row r="7604" customFormat="false" ht="13.8" hidden="false" customHeight="false" outlineLevel="0" collapsed="false">
      <c r="B7604" s="633" t="n">
        <v>7535</v>
      </c>
      <c r="C7604" s="634" t="n">
        <v>7207</v>
      </c>
      <c r="D7604" s="634" t="n">
        <v>7237</v>
      </c>
    </row>
    <row r="7605" customFormat="false" ht="13.8" hidden="false" customHeight="false" outlineLevel="0" collapsed="false">
      <c r="B7605" s="633" t="n">
        <v>7535</v>
      </c>
      <c r="C7605" s="634" t="n">
        <v>7207</v>
      </c>
      <c r="D7605" s="634" t="n">
        <v>7237</v>
      </c>
    </row>
    <row r="7606" customFormat="false" ht="13.8" hidden="false" customHeight="false" outlineLevel="0" collapsed="false">
      <c r="B7606" s="633" t="n">
        <v>7535</v>
      </c>
      <c r="C7606" s="634" t="n">
        <v>7207</v>
      </c>
      <c r="D7606" s="634" t="n">
        <v>7237</v>
      </c>
    </row>
    <row r="7607" customFormat="false" ht="13.8" hidden="false" customHeight="false" outlineLevel="0" collapsed="false">
      <c r="B7607" s="633" t="n">
        <v>7535</v>
      </c>
      <c r="C7607" s="634" t="n">
        <v>7207</v>
      </c>
      <c r="D7607" s="634" t="n">
        <v>7237</v>
      </c>
    </row>
    <row r="7608" customFormat="false" ht="13.8" hidden="false" customHeight="false" outlineLevel="0" collapsed="false">
      <c r="B7608" s="633" t="n">
        <v>7535</v>
      </c>
      <c r="C7608" s="634" t="n">
        <v>7207</v>
      </c>
      <c r="D7608" s="634" t="n">
        <v>7237</v>
      </c>
    </row>
    <row r="7609" customFormat="false" ht="13.8" hidden="false" customHeight="false" outlineLevel="0" collapsed="false">
      <c r="B7609" s="633" t="n">
        <v>7535</v>
      </c>
      <c r="C7609" s="634" t="n">
        <v>7207</v>
      </c>
      <c r="D7609" s="634" t="n">
        <v>7237</v>
      </c>
    </row>
    <row r="7610" customFormat="false" ht="13.8" hidden="false" customHeight="false" outlineLevel="0" collapsed="false">
      <c r="B7610" s="633" t="n">
        <v>7535</v>
      </c>
      <c r="C7610" s="634" t="n">
        <v>7207</v>
      </c>
      <c r="D7610" s="634" t="n">
        <v>7237</v>
      </c>
    </row>
    <row r="7611" customFormat="false" ht="13.8" hidden="false" customHeight="false" outlineLevel="0" collapsed="false">
      <c r="B7611" s="633" t="n">
        <v>7535</v>
      </c>
      <c r="C7611" s="634" t="n">
        <v>7207</v>
      </c>
      <c r="D7611" s="634" t="n">
        <v>7237</v>
      </c>
    </row>
    <row r="7612" customFormat="false" ht="13.8" hidden="false" customHeight="false" outlineLevel="0" collapsed="false">
      <c r="B7612" s="633" t="n">
        <v>7535</v>
      </c>
      <c r="C7612" s="634" t="n">
        <v>7207</v>
      </c>
      <c r="D7612" s="634" t="n">
        <v>7237</v>
      </c>
    </row>
    <row r="7613" customFormat="false" ht="13.8" hidden="false" customHeight="false" outlineLevel="0" collapsed="false">
      <c r="B7613" s="633" t="n">
        <v>7535</v>
      </c>
      <c r="C7613" s="634" t="n">
        <v>7207</v>
      </c>
      <c r="D7613" s="634" t="n">
        <v>7237</v>
      </c>
    </row>
    <row r="7614" customFormat="false" ht="13.8" hidden="false" customHeight="false" outlineLevel="0" collapsed="false">
      <c r="B7614" s="633" t="n">
        <v>7535</v>
      </c>
      <c r="C7614" s="634" t="n">
        <v>7207</v>
      </c>
      <c r="D7614" s="634" t="n">
        <v>7237</v>
      </c>
    </row>
    <row r="7615" customFormat="false" ht="13.8" hidden="false" customHeight="false" outlineLevel="0" collapsed="false">
      <c r="B7615" s="633" t="n">
        <v>7535</v>
      </c>
      <c r="C7615" s="634" t="n">
        <v>7207</v>
      </c>
      <c r="D7615" s="634" t="n">
        <v>7237</v>
      </c>
    </row>
    <row r="7616" customFormat="false" ht="13.8" hidden="false" customHeight="false" outlineLevel="0" collapsed="false">
      <c r="B7616" s="633" t="n">
        <v>7535</v>
      </c>
      <c r="C7616" s="634" t="n">
        <v>7207</v>
      </c>
      <c r="D7616" s="634" t="n">
        <v>7237</v>
      </c>
    </row>
    <row r="7617" customFormat="false" ht="13.8" hidden="false" customHeight="false" outlineLevel="0" collapsed="false">
      <c r="B7617" s="633" t="n">
        <v>7535</v>
      </c>
      <c r="C7617" s="634" t="n">
        <v>7207</v>
      </c>
      <c r="D7617" s="634" t="n">
        <v>7237</v>
      </c>
    </row>
    <row r="7618" customFormat="false" ht="13.8" hidden="false" customHeight="false" outlineLevel="0" collapsed="false">
      <c r="B7618" s="633" t="n">
        <v>7535</v>
      </c>
      <c r="C7618" s="634" t="n">
        <v>7207</v>
      </c>
      <c r="D7618" s="634" t="n">
        <v>7237</v>
      </c>
    </row>
    <row r="7619" customFormat="false" ht="13.8" hidden="false" customHeight="false" outlineLevel="0" collapsed="false">
      <c r="B7619" s="633" t="n">
        <v>7535</v>
      </c>
      <c r="C7619" s="634" t="n">
        <v>7207</v>
      </c>
      <c r="D7619" s="634" t="n">
        <v>7237</v>
      </c>
    </row>
    <row r="7620" customFormat="false" ht="13.8" hidden="false" customHeight="false" outlineLevel="0" collapsed="false">
      <c r="B7620" s="633" t="n">
        <v>7535</v>
      </c>
      <c r="C7620" s="634" t="n">
        <v>7207</v>
      </c>
      <c r="D7620" s="634" t="n">
        <v>7237</v>
      </c>
    </row>
    <row r="7621" customFormat="false" ht="13.8" hidden="false" customHeight="false" outlineLevel="0" collapsed="false">
      <c r="B7621" s="633" t="n">
        <v>7535</v>
      </c>
      <c r="C7621" s="634" t="n">
        <v>7207</v>
      </c>
      <c r="D7621" s="634" t="n">
        <v>7237</v>
      </c>
    </row>
    <row r="7622" customFormat="false" ht="13.8" hidden="false" customHeight="false" outlineLevel="0" collapsed="false">
      <c r="B7622" s="633" t="n">
        <v>7535</v>
      </c>
      <c r="C7622" s="634" t="n">
        <v>7207</v>
      </c>
      <c r="D7622" s="634" t="n">
        <v>7237</v>
      </c>
    </row>
    <row r="7623" customFormat="false" ht="13.8" hidden="false" customHeight="false" outlineLevel="0" collapsed="false">
      <c r="B7623" s="633" t="n">
        <v>7535</v>
      </c>
      <c r="C7623" s="634" t="n">
        <v>7207</v>
      </c>
      <c r="D7623" s="634" t="n">
        <v>7237</v>
      </c>
    </row>
    <row r="7624" customFormat="false" ht="13.8" hidden="false" customHeight="false" outlineLevel="0" collapsed="false">
      <c r="B7624" s="633" t="n">
        <v>7535</v>
      </c>
      <c r="C7624" s="634" t="n">
        <v>7207</v>
      </c>
      <c r="D7624" s="634" t="n">
        <v>7237</v>
      </c>
    </row>
    <row r="7625" customFormat="false" ht="13.8" hidden="false" customHeight="false" outlineLevel="0" collapsed="false">
      <c r="B7625" s="633" t="n">
        <v>7535</v>
      </c>
      <c r="C7625" s="634" t="n">
        <v>7207</v>
      </c>
      <c r="D7625" s="634" t="n">
        <v>7237</v>
      </c>
    </row>
    <row r="7626" customFormat="false" ht="13.8" hidden="false" customHeight="false" outlineLevel="0" collapsed="false">
      <c r="B7626" s="633" t="n">
        <v>7535</v>
      </c>
      <c r="C7626" s="634" t="n">
        <v>7207</v>
      </c>
      <c r="D7626" s="634" t="n">
        <v>7237</v>
      </c>
    </row>
    <row r="7627" customFormat="false" ht="13.8" hidden="false" customHeight="false" outlineLevel="0" collapsed="false">
      <c r="B7627" s="633" t="n">
        <v>7535</v>
      </c>
      <c r="C7627" s="634" t="n">
        <v>7207</v>
      </c>
      <c r="D7627" s="634" t="n">
        <v>7237</v>
      </c>
    </row>
    <row r="7628" customFormat="false" ht="13.8" hidden="false" customHeight="false" outlineLevel="0" collapsed="false">
      <c r="B7628" s="633" t="n">
        <v>7535</v>
      </c>
      <c r="C7628" s="634" t="n">
        <v>7207</v>
      </c>
      <c r="D7628" s="634" t="n">
        <v>7237</v>
      </c>
    </row>
    <row r="7629" customFormat="false" ht="13.8" hidden="false" customHeight="false" outlineLevel="0" collapsed="false">
      <c r="B7629" s="633" t="n">
        <v>7535</v>
      </c>
      <c r="C7629" s="634" t="n">
        <v>7207</v>
      </c>
      <c r="D7629" s="634" t="n">
        <v>7237</v>
      </c>
    </row>
    <row r="7630" customFormat="false" ht="13.8" hidden="false" customHeight="false" outlineLevel="0" collapsed="false">
      <c r="B7630" s="633" t="n">
        <v>7535</v>
      </c>
      <c r="C7630" s="634" t="n">
        <v>7207</v>
      </c>
      <c r="D7630" s="634" t="n">
        <v>7237</v>
      </c>
    </row>
    <row r="7631" customFormat="false" ht="13.8" hidden="false" customHeight="false" outlineLevel="0" collapsed="false">
      <c r="B7631" s="633" t="n">
        <v>7535</v>
      </c>
      <c r="C7631" s="634" t="n">
        <v>7207</v>
      </c>
      <c r="D7631" s="634" t="n">
        <v>7237</v>
      </c>
    </row>
    <row r="7632" customFormat="false" ht="13.8" hidden="false" customHeight="false" outlineLevel="0" collapsed="false">
      <c r="B7632" s="633" t="n">
        <v>7535</v>
      </c>
      <c r="C7632" s="634" t="n">
        <v>7207</v>
      </c>
      <c r="D7632" s="634" t="n">
        <v>7237</v>
      </c>
    </row>
  </sheetData>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A3897"/>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I1" activeCellId="1" sqref="A:A I1"/>
    </sheetView>
  </sheetViews>
  <sheetFormatPr defaultRowHeight="12.8"/>
  <cols>
    <col collapsed="false" hidden="false" max="1025" min="1" style="0" width="10.6734693877551"/>
  </cols>
  <sheetData>
    <row r="1" customFormat="false" ht="14.9" hidden="false" customHeight="false" outlineLevel="0" collapsed="false">
      <c r="A1" s="1" t="s">
        <v>5188</v>
      </c>
    </row>
    <row r="2" customFormat="false" ht="14.9" hidden="false" customHeight="false" outlineLevel="0" collapsed="false">
      <c r="A2" s="1" t="s">
        <v>5189</v>
      </c>
    </row>
    <row r="3" customFormat="false" ht="14.9" hidden="false" customHeight="false" outlineLevel="0" collapsed="false">
      <c r="A3" s="1" t="s">
        <v>5190</v>
      </c>
    </row>
    <row r="4" customFormat="false" ht="14.9" hidden="false" customHeight="false" outlineLevel="0" collapsed="false">
      <c r="A4" s="1" t="s">
        <v>5191</v>
      </c>
    </row>
    <row r="5" customFormat="false" ht="14.9" hidden="false" customHeight="false" outlineLevel="0" collapsed="false">
      <c r="A5" s="1" t="s">
        <v>5192</v>
      </c>
    </row>
    <row r="6" customFormat="false" ht="14.9" hidden="false" customHeight="false" outlineLevel="0" collapsed="false">
      <c r="A6" s="1" t="s">
        <v>5193</v>
      </c>
    </row>
    <row r="7" customFormat="false" ht="14.9" hidden="false" customHeight="false" outlineLevel="0" collapsed="false">
      <c r="A7" s="1" t="s">
        <v>5194</v>
      </c>
    </row>
    <row r="8" customFormat="false" ht="14.9" hidden="false" customHeight="false" outlineLevel="0" collapsed="false">
      <c r="A8" s="1" t="s">
        <v>5195</v>
      </c>
    </row>
    <row r="9" customFormat="false" ht="14.9" hidden="false" customHeight="false" outlineLevel="0" collapsed="false">
      <c r="A9" s="1" t="s">
        <v>5196</v>
      </c>
    </row>
    <row r="10" customFormat="false" ht="14.9" hidden="false" customHeight="false" outlineLevel="0" collapsed="false">
      <c r="A10" s="1" t="s">
        <v>5197</v>
      </c>
    </row>
    <row r="11" customFormat="false" ht="14.9" hidden="false" customHeight="false" outlineLevel="0" collapsed="false">
      <c r="A11" s="1" t="s">
        <v>5198</v>
      </c>
    </row>
    <row r="12" customFormat="false" ht="14.9" hidden="false" customHeight="false" outlineLevel="0" collapsed="false">
      <c r="A12" s="1" t="s">
        <v>5199</v>
      </c>
    </row>
    <row r="13" customFormat="false" ht="14.9" hidden="false" customHeight="false" outlineLevel="0" collapsed="false">
      <c r="A13" s="1" t="s">
        <v>5200</v>
      </c>
    </row>
    <row r="14" customFormat="false" ht="14.9" hidden="false" customHeight="false" outlineLevel="0" collapsed="false">
      <c r="A14" s="1" t="s">
        <v>5201</v>
      </c>
    </row>
    <row r="15" customFormat="false" ht="14.9" hidden="false" customHeight="false" outlineLevel="0" collapsed="false">
      <c r="A15" s="1" t="s">
        <v>5202</v>
      </c>
    </row>
    <row r="16" customFormat="false" ht="14.9" hidden="false" customHeight="false" outlineLevel="0" collapsed="false">
      <c r="A16" s="1" t="s">
        <v>5203</v>
      </c>
    </row>
    <row r="17" customFormat="false" ht="14.9" hidden="false" customHeight="false" outlineLevel="0" collapsed="false">
      <c r="A17" s="1" t="s">
        <v>5204</v>
      </c>
    </row>
    <row r="18" customFormat="false" ht="14.9" hidden="false" customHeight="false" outlineLevel="0" collapsed="false">
      <c r="A18" s="1" t="s">
        <v>5205</v>
      </c>
    </row>
    <row r="19" customFormat="false" ht="14.9" hidden="false" customHeight="false" outlineLevel="0" collapsed="false">
      <c r="A19" s="1" t="s">
        <v>5206</v>
      </c>
    </row>
    <row r="20" customFormat="false" ht="14.9" hidden="false" customHeight="false" outlineLevel="0" collapsed="false">
      <c r="A20" s="1" t="s">
        <v>5207</v>
      </c>
    </row>
    <row r="21" customFormat="false" ht="14.9" hidden="false" customHeight="false" outlineLevel="0" collapsed="false">
      <c r="A21" s="1" t="s">
        <v>5208</v>
      </c>
    </row>
    <row r="22" customFormat="false" ht="14.9" hidden="false" customHeight="false" outlineLevel="0" collapsed="false">
      <c r="A22" s="1" t="s">
        <v>5209</v>
      </c>
    </row>
    <row r="23" customFormat="false" ht="14.9" hidden="false" customHeight="false" outlineLevel="0" collapsed="false">
      <c r="A23" s="1" t="s">
        <v>5210</v>
      </c>
    </row>
    <row r="24" customFormat="false" ht="14.9" hidden="false" customHeight="false" outlineLevel="0" collapsed="false">
      <c r="A24" s="1" t="s">
        <v>5211</v>
      </c>
    </row>
    <row r="25" customFormat="false" ht="14.9" hidden="false" customHeight="false" outlineLevel="0" collapsed="false">
      <c r="A25" s="1" t="s">
        <v>5212</v>
      </c>
    </row>
    <row r="26" customFormat="false" ht="14.9" hidden="false" customHeight="false" outlineLevel="0" collapsed="false">
      <c r="A26" s="1" t="s">
        <v>5213</v>
      </c>
    </row>
    <row r="27" customFormat="false" ht="14.9" hidden="false" customHeight="false" outlineLevel="0" collapsed="false">
      <c r="A27" s="1" t="s">
        <v>5214</v>
      </c>
    </row>
    <row r="28" customFormat="false" ht="14.9" hidden="false" customHeight="false" outlineLevel="0" collapsed="false">
      <c r="A28" s="1" t="s">
        <v>5215</v>
      </c>
    </row>
    <row r="29" customFormat="false" ht="14.9" hidden="false" customHeight="false" outlineLevel="0" collapsed="false">
      <c r="A29" s="1" t="s">
        <v>5216</v>
      </c>
    </row>
    <row r="30" customFormat="false" ht="14.9" hidden="false" customHeight="false" outlineLevel="0" collapsed="false">
      <c r="A30" s="1" t="s">
        <v>5217</v>
      </c>
    </row>
    <row r="31" customFormat="false" ht="14.9" hidden="false" customHeight="false" outlineLevel="0" collapsed="false">
      <c r="A31" s="1" t="s">
        <v>5218</v>
      </c>
    </row>
    <row r="32" customFormat="false" ht="14.9" hidden="false" customHeight="false" outlineLevel="0" collapsed="false">
      <c r="A32" s="1" t="s">
        <v>5219</v>
      </c>
    </row>
    <row r="33" customFormat="false" ht="14.9" hidden="false" customHeight="false" outlineLevel="0" collapsed="false">
      <c r="A33" s="1" t="s">
        <v>5220</v>
      </c>
    </row>
    <row r="34" customFormat="false" ht="14.9" hidden="false" customHeight="false" outlineLevel="0" collapsed="false">
      <c r="A34" s="1" t="s">
        <v>5221</v>
      </c>
    </row>
    <row r="35" customFormat="false" ht="14.9" hidden="false" customHeight="false" outlineLevel="0" collapsed="false">
      <c r="A35" s="1" t="s">
        <v>5222</v>
      </c>
    </row>
    <row r="36" customFormat="false" ht="14.9" hidden="false" customHeight="false" outlineLevel="0" collapsed="false">
      <c r="A36" s="1" t="s">
        <v>5223</v>
      </c>
    </row>
    <row r="37" customFormat="false" ht="14.9" hidden="false" customHeight="false" outlineLevel="0" collapsed="false">
      <c r="A37" s="1" t="s">
        <v>5224</v>
      </c>
    </row>
    <row r="38" customFormat="false" ht="14.9" hidden="false" customHeight="false" outlineLevel="0" collapsed="false">
      <c r="A38" s="1" t="s">
        <v>5225</v>
      </c>
    </row>
    <row r="39" customFormat="false" ht="14.9" hidden="false" customHeight="false" outlineLevel="0" collapsed="false">
      <c r="A39" s="1" t="s">
        <v>5226</v>
      </c>
    </row>
    <row r="40" customFormat="false" ht="14.9" hidden="false" customHeight="false" outlineLevel="0" collapsed="false">
      <c r="A40" s="1" t="s">
        <v>5227</v>
      </c>
    </row>
    <row r="41" customFormat="false" ht="14.9" hidden="false" customHeight="false" outlineLevel="0" collapsed="false">
      <c r="A41" s="1" t="s">
        <v>5228</v>
      </c>
    </row>
    <row r="42" customFormat="false" ht="14.9" hidden="false" customHeight="false" outlineLevel="0" collapsed="false">
      <c r="A42" s="1" t="s">
        <v>5229</v>
      </c>
    </row>
    <row r="43" customFormat="false" ht="14.9" hidden="false" customHeight="false" outlineLevel="0" collapsed="false">
      <c r="A43" s="1" t="s">
        <v>5230</v>
      </c>
    </row>
    <row r="44" customFormat="false" ht="14.9" hidden="false" customHeight="false" outlineLevel="0" collapsed="false">
      <c r="A44" s="1" t="s">
        <v>5231</v>
      </c>
    </row>
    <row r="45" customFormat="false" ht="14.9" hidden="false" customHeight="false" outlineLevel="0" collapsed="false">
      <c r="A45" s="1" t="s">
        <v>5232</v>
      </c>
    </row>
    <row r="46" customFormat="false" ht="14.9" hidden="false" customHeight="false" outlineLevel="0" collapsed="false">
      <c r="A46" s="1" t="s">
        <v>5233</v>
      </c>
    </row>
    <row r="47" customFormat="false" ht="14.9" hidden="false" customHeight="false" outlineLevel="0" collapsed="false">
      <c r="A47" s="1" t="s">
        <v>5234</v>
      </c>
    </row>
    <row r="48" customFormat="false" ht="14.9" hidden="false" customHeight="false" outlineLevel="0" collapsed="false">
      <c r="A48" s="1" t="s">
        <v>5235</v>
      </c>
    </row>
    <row r="49" customFormat="false" ht="14.9" hidden="false" customHeight="false" outlineLevel="0" collapsed="false">
      <c r="A49" s="1" t="s">
        <v>5236</v>
      </c>
    </row>
    <row r="50" customFormat="false" ht="14.9" hidden="false" customHeight="false" outlineLevel="0" collapsed="false">
      <c r="A50" s="1" t="s">
        <v>5237</v>
      </c>
    </row>
    <row r="51" customFormat="false" ht="14.9" hidden="false" customHeight="false" outlineLevel="0" collapsed="false">
      <c r="A51" s="1" t="s">
        <v>5238</v>
      </c>
    </row>
    <row r="52" customFormat="false" ht="14.9" hidden="false" customHeight="false" outlineLevel="0" collapsed="false">
      <c r="A52" s="1" t="s">
        <v>5239</v>
      </c>
    </row>
    <row r="53" customFormat="false" ht="14.9" hidden="false" customHeight="false" outlineLevel="0" collapsed="false">
      <c r="A53" s="1" t="s">
        <v>5240</v>
      </c>
    </row>
    <row r="54" customFormat="false" ht="14.9" hidden="false" customHeight="false" outlineLevel="0" collapsed="false">
      <c r="A54" s="1" t="s">
        <v>5241</v>
      </c>
    </row>
    <row r="55" customFormat="false" ht="14.9" hidden="false" customHeight="false" outlineLevel="0" collapsed="false">
      <c r="A55" s="1" t="s">
        <v>5242</v>
      </c>
    </row>
    <row r="56" customFormat="false" ht="14.9" hidden="false" customHeight="false" outlineLevel="0" collapsed="false">
      <c r="A56" s="1" t="s">
        <v>5243</v>
      </c>
    </row>
    <row r="57" customFormat="false" ht="14.9" hidden="false" customHeight="false" outlineLevel="0" collapsed="false">
      <c r="A57" s="1" t="s">
        <v>5244</v>
      </c>
    </row>
    <row r="58" customFormat="false" ht="14.9" hidden="false" customHeight="false" outlineLevel="0" collapsed="false">
      <c r="A58" s="1" t="s">
        <v>5245</v>
      </c>
    </row>
    <row r="59" customFormat="false" ht="14.9" hidden="false" customHeight="false" outlineLevel="0" collapsed="false">
      <c r="A59" s="1" t="s">
        <v>5246</v>
      </c>
    </row>
    <row r="60" customFormat="false" ht="14.9" hidden="false" customHeight="false" outlineLevel="0" collapsed="false">
      <c r="A60" s="1" t="s">
        <v>5247</v>
      </c>
    </row>
    <row r="61" customFormat="false" ht="14.9" hidden="false" customHeight="false" outlineLevel="0" collapsed="false">
      <c r="A61" s="1" t="s">
        <v>5248</v>
      </c>
    </row>
    <row r="62" customFormat="false" ht="14.9" hidden="false" customHeight="false" outlineLevel="0" collapsed="false">
      <c r="A62" s="1" t="s">
        <v>5249</v>
      </c>
    </row>
    <row r="63" customFormat="false" ht="14.9" hidden="false" customHeight="false" outlineLevel="0" collapsed="false">
      <c r="A63" s="1" t="s">
        <v>5250</v>
      </c>
    </row>
    <row r="64" customFormat="false" ht="14.9" hidden="false" customHeight="false" outlineLevel="0" collapsed="false">
      <c r="A64" s="1" t="s">
        <v>5251</v>
      </c>
    </row>
    <row r="65" customFormat="false" ht="14.9" hidden="false" customHeight="false" outlineLevel="0" collapsed="false">
      <c r="A65" s="1" t="s">
        <v>5252</v>
      </c>
    </row>
    <row r="66" customFormat="false" ht="14.9" hidden="false" customHeight="false" outlineLevel="0" collapsed="false">
      <c r="A66" s="1" t="s">
        <v>5253</v>
      </c>
    </row>
    <row r="67" customFormat="false" ht="14.9" hidden="false" customHeight="false" outlineLevel="0" collapsed="false">
      <c r="A67" s="1" t="s">
        <v>5254</v>
      </c>
    </row>
    <row r="68" customFormat="false" ht="14.9" hidden="false" customHeight="false" outlineLevel="0" collapsed="false">
      <c r="A68" s="1" t="s">
        <v>5255</v>
      </c>
    </row>
    <row r="69" customFormat="false" ht="14.9" hidden="false" customHeight="false" outlineLevel="0" collapsed="false">
      <c r="A69" s="1" t="s">
        <v>5256</v>
      </c>
    </row>
    <row r="70" customFormat="false" ht="14.9" hidden="false" customHeight="false" outlineLevel="0" collapsed="false">
      <c r="A70" s="1" t="s">
        <v>5257</v>
      </c>
    </row>
    <row r="71" customFormat="false" ht="14.9" hidden="false" customHeight="false" outlineLevel="0" collapsed="false">
      <c r="A71" s="1" t="s">
        <v>5258</v>
      </c>
    </row>
    <row r="72" customFormat="false" ht="14.9" hidden="false" customHeight="false" outlineLevel="0" collapsed="false">
      <c r="A72" s="1" t="s">
        <v>5259</v>
      </c>
    </row>
    <row r="73" customFormat="false" ht="14.9" hidden="false" customHeight="false" outlineLevel="0" collapsed="false">
      <c r="A73" s="1" t="s">
        <v>5260</v>
      </c>
    </row>
    <row r="74" customFormat="false" ht="14.9" hidden="false" customHeight="false" outlineLevel="0" collapsed="false">
      <c r="A74" s="1" t="s">
        <v>5261</v>
      </c>
    </row>
    <row r="75" customFormat="false" ht="14.9" hidden="false" customHeight="false" outlineLevel="0" collapsed="false">
      <c r="A75" s="1" t="s">
        <v>5262</v>
      </c>
    </row>
    <row r="76" customFormat="false" ht="14.9" hidden="false" customHeight="false" outlineLevel="0" collapsed="false">
      <c r="A76" s="1" t="s">
        <v>5263</v>
      </c>
    </row>
    <row r="77" customFormat="false" ht="14.9" hidden="false" customHeight="false" outlineLevel="0" collapsed="false">
      <c r="A77" s="1" t="s">
        <v>5264</v>
      </c>
    </row>
    <row r="78" customFormat="false" ht="14.9" hidden="false" customHeight="false" outlineLevel="0" collapsed="false">
      <c r="A78" s="1" t="s">
        <v>5265</v>
      </c>
    </row>
    <row r="79" customFormat="false" ht="14.9" hidden="false" customHeight="false" outlineLevel="0" collapsed="false">
      <c r="A79" s="1" t="s">
        <v>5266</v>
      </c>
    </row>
    <row r="80" customFormat="false" ht="14.9" hidden="false" customHeight="false" outlineLevel="0" collapsed="false">
      <c r="A80" s="1" t="s">
        <v>5267</v>
      </c>
    </row>
    <row r="81" customFormat="false" ht="14.9" hidden="false" customHeight="false" outlineLevel="0" collapsed="false">
      <c r="A81" s="1" t="s">
        <v>5268</v>
      </c>
    </row>
    <row r="82" customFormat="false" ht="14.9" hidden="false" customHeight="false" outlineLevel="0" collapsed="false">
      <c r="A82" s="1" t="s">
        <v>5269</v>
      </c>
    </row>
    <row r="83" customFormat="false" ht="14.9" hidden="false" customHeight="false" outlineLevel="0" collapsed="false">
      <c r="A83" s="1" t="s">
        <v>5270</v>
      </c>
    </row>
    <row r="84" customFormat="false" ht="14.9" hidden="false" customHeight="false" outlineLevel="0" collapsed="false">
      <c r="A84" s="1" t="s">
        <v>5271</v>
      </c>
    </row>
    <row r="85" customFormat="false" ht="14.9" hidden="false" customHeight="false" outlineLevel="0" collapsed="false">
      <c r="A85" s="1" t="s">
        <v>5272</v>
      </c>
    </row>
    <row r="86" customFormat="false" ht="14.9" hidden="false" customHeight="false" outlineLevel="0" collapsed="false">
      <c r="A86" s="1" t="s">
        <v>5273</v>
      </c>
    </row>
    <row r="87" customFormat="false" ht="14.9" hidden="false" customHeight="false" outlineLevel="0" collapsed="false">
      <c r="A87" s="1" t="s">
        <v>5274</v>
      </c>
    </row>
    <row r="88" customFormat="false" ht="14.9" hidden="false" customHeight="false" outlineLevel="0" collapsed="false">
      <c r="A88" s="1" t="s">
        <v>5275</v>
      </c>
    </row>
    <row r="89" customFormat="false" ht="14.9" hidden="false" customHeight="false" outlineLevel="0" collapsed="false">
      <c r="A89" s="1" t="s">
        <v>5276</v>
      </c>
    </row>
    <row r="90" customFormat="false" ht="14.9" hidden="false" customHeight="false" outlineLevel="0" collapsed="false">
      <c r="A90" s="1" t="s">
        <v>5277</v>
      </c>
    </row>
    <row r="91" customFormat="false" ht="14.9" hidden="false" customHeight="false" outlineLevel="0" collapsed="false">
      <c r="A91" s="1" t="s">
        <v>5278</v>
      </c>
    </row>
    <row r="92" customFormat="false" ht="14.9" hidden="false" customHeight="false" outlineLevel="0" collapsed="false">
      <c r="A92" s="1" t="s">
        <v>5279</v>
      </c>
    </row>
    <row r="93" customFormat="false" ht="14.9" hidden="false" customHeight="false" outlineLevel="0" collapsed="false">
      <c r="A93" s="1" t="s">
        <v>5280</v>
      </c>
    </row>
    <row r="94" customFormat="false" ht="14.9" hidden="false" customHeight="false" outlineLevel="0" collapsed="false">
      <c r="A94" s="1" t="s">
        <v>5281</v>
      </c>
    </row>
    <row r="95" customFormat="false" ht="14.9" hidden="false" customHeight="false" outlineLevel="0" collapsed="false">
      <c r="A95" s="1" t="s">
        <v>5282</v>
      </c>
    </row>
    <row r="96" customFormat="false" ht="14.9" hidden="false" customHeight="false" outlineLevel="0" collapsed="false">
      <c r="A96" s="1" t="s">
        <v>5283</v>
      </c>
    </row>
    <row r="97" customFormat="false" ht="14.9" hidden="false" customHeight="false" outlineLevel="0" collapsed="false">
      <c r="A97" s="1" t="s">
        <v>5284</v>
      </c>
    </row>
    <row r="98" customFormat="false" ht="14.9" hidden="false" customHeight="false" outlineLevel="0" collapsed="false">
      <c r="A98" s="1" t="s">
        <v>5285</v>
      </c>
    </row>
    <row r="99" customFormat="false" ht="14.9" hidden="false" customHeight="false" outlineLevel="0" collapsed="false">
      <c r="A99" s="1" t="s">
        <v>5286</v>
      </c>
    </row>
    <row r="100" customFormat="false" ht="14.9" hidden="false" customHeight="false" outlineLevel="0" collapsed="false">
      <c r="A100" s="1" t="s">
        <v>5287</v>
      </c>
    </row>
    <row r="101" customFormat="false" ht="14.9" hidden="false" customHeight="false" outlineLevel="0" collapsed="false">
      <c r="A101" s="1" t="s">
        <v>5288</v>
      </c>
    </row>
    <row r="102" customFormat="false" ht="14.9" hidden="false" customHeight="false" outlineLevel="0" collapsed="false">
      <c r="A102" s="1" t="s">
        <v>5289</v>
      </c>
    </row>
    <row r="103" customFormat="false" ht="14.9" hidden="false" customHeight="false" outlineLevel="0" collapsed="false">
      <c r="A103" s="1" t="s">
        <v>5290</v>
      </c>
    </row>
    <row r="104" customFormat="false" ht="14.9" hidden="false" customHeight="false" outlineLevel="0" collapsed="false">
      <c r="A104" s="1" t="s">
        <v>5291</v>
      </c>
    </row>
    <row r="105" customFormat="false" ht="14.9" hidden="false" customHeight="false" outlineLevel="0" collapsed="false">
      <c r="A105" s="1" t="s">
        <v>5292</v>
      </c>
    </row>
    <row r="106" customFormat="false" ht="14.9" hidden="false" customHeight="false" outlineLevel="0" collapsed="false">
      <c r="A106" s="1" t="s">
        <v>5293</v>
      </c>
    </row>
    <row r="107" customFormat="false" ht="14.9" hidden="false" customHeight="false" outlineLevel="0" collapsed="false">
      <c r="A107" s="1" t="s">
        <v>5294</v>
      </c>
    </row>
    <row r="108" customFormat="false" ht="14.9" hidden="false" customHeight="false" outlineLevel="0" collapsed="false">
      <c r="A108" s="1" t="s">
        <v>5295</v>
      </c>
    </row>
    <row r="109" customFormat="false" ht="14.9" hidden="false" customHeight="false" outlineLevel="0" collapsed="false">
      <c r="A109" s="1" t="s">
        <v>5296</v>
      </c>
    </row>
    <row r="110" customFormat="false" ht="14.9" hidden="false" customHeight="false" outlineLevel="0" collapsed="false">
      <c r="A110" s="1" t="s">
        <v>5297</v>
      </c>
    </row>
    <row r="111" customFormat="false" ht="14.9" hidden="false" customHeight="false" outlineLevel="0" collapsed="false">
      <c r="A111" s="1" t="s">
        <v>5298</v>
      </c>
    </row>
    <row r="112" customFormat="false" ht="14.9" hidden="false" customHeight="false" outlineLevel="0" collapsed="false">
      <c r="A112" s="1" t="s">
        <v>5299</v>
      </c>
    </row>
    <row r="113" customFormat="false" ht="14.9" hidden="false" customHeight="false" outlineLevel="0" collapsed="false">
      <c r="A113" s="1" t="s">
        <v>5300</v>
      </c>
    </row>
    <row r="114" customFormat="false" ht="14.9" hidden="false" customHeight="false" outlineLevel="0" collapsed="false">
      <c r="A114" s="1" t="s">
        <v>5301</v>
      </c>
    </row>
    <row r="115" customFormat="false" ht="14.9" hidden="false" customHeight="false" outlineLevel="0" collapsed="false">
      <c r="A115" s="1" t="s">
        <v>5302</v>
      </c>
    </row>
    <row r="116" customFormat="false" ht="14.9" hidden="false" customHeight="false" outlineLevel="0" collapsed="false">
      <c r="A116" s="1" t="s">
        <v>5303</v>
      </c>
    </row>
    <row r="117" customFormat="false" ht="14.9" hidden="false" customHeight="false" outlineLevel="0" collapsed="false">
      <c r="A117" s="1" t="s">
        <v>5304</v>
      </c>
    </row>
    <row r="118" customFormat="false" ht="14.9" hidden="false" customHeight="false" outlineLevel="0" collapsed="false">
      <c r="A118" s="1" t="s">
        <v>5305</v>
      </c>
    </row>
    <row r="119" customFormat="false" ht="14.9" hidden="false" customHeight="false" outlineLevel="0" collapsed="false">
      <c r="A119" s="1" t="s">
        <v>5306</v>
      </c>
    </row>
    <row r="120" customFormat="false" ht="14.9" hidden="false" customHeight="false" outlineLevel="0" collapsed="false">
      <c r="A120" s="1" t="s">
        <v>5307</v>
      </c>
    </row>
    <row r="121" customFormat="false" ht="14.9" hidden="false" customHeight="false" outlineLevel="0" collapsed="false">
      <c r="A121" s="1" t="s">
        <v>5308</v>
      </c>
    </row>
    <row r="122" customFormat="false" ht="14.9" hidden="false" customHeight="false" outlineLevel="0" collapsed="false">
      <c r="A122" s="1" t="s">
        <v>5309</v>
      </c>
    </row>
    <row r="123" customFormat="false" ht="14.9" hidden="false" customHeight="false" outlineLevel="0" collapsed="false">
      <c r="A123" s="1" t="s">
        <v>5310</v>
      </c>
    </row>
    <row r="124" customFormat="false" ht="14.9" hidden="false" customHeight="false" outlineLevel="0" collapsed="false">
      <c r="A124" s="1" t="s">
        <v>5311</v>
      </c>
    </row>
    <row r="125" customFormat="false" ht="14.9" hidden="false" customHeight="false" outlineLevel="0" collapsed="false">
      <c r="A125" s="1" t="s">
        <v>5312</v>
      </c>
    </row>
    <row r="126" customFormat="false" ht="14.9" hidden="false" customHeight="false" outlineLevel="0" collapsed="false">
      <c r="A126" s="1" t="s">
        <v>5313</v>
      </c>
    </row>
    <row r="127" customFormat="false" ht="14.9" hidden="false" customHeight="false" outlineLevel="0" collapsed="false">
      <c r="A127" s="1" t="s">
        <v>5314</v>
      </c>
    </row>
    <row r="128" customFormat="false" ht="14.9" hidden="false" customHeight="false" outlineLevel="0" collapsed="false">
      <c r="A128" s="1" t="s">
        <v>5315</v>
      </c>
    </row>
    <row r="129" customFormat="false" ht="14.9" hidden="false" customHeight="false" outlineLevel="0" collapsed="false">
      <c r="A129" s="1" t="s">
        <v>5316</v>
      </c>
    </row>
    <row r="130" customFormat="false" ht="14.9" hidden="false" customHeight="false" outlineLevel="0" collapsed="false">
      <c r="A130" s="1" t="s">
        <v>5317</v>
      </c>
    </row>
    <row r="131" customFormat="false" ht="14.9" hidden="false" customHeight="false" outlineLevel="0" collapsed="false">
      <c r="A131" s="1" t="s">
        <v>5318</v>
      </c>
    </row>
    <row r="132" customFormat="false" ht="14.9" hidden="false" customHeight="false" outlineLevel="0" collapsed="false">
      <c r="A132" s="1" t="s">
        <v>5319</v>
      </c>
    </row>
    <row r="133" customFormat="false" ht="14.9" hidden="false" customHeight="false" outlineLevel="0" collapsed="false">
      <c r="A133" s="1" t="s">
        <v>5320</v>
      </c>
    </row>
    <row r="134" customFormat="false" ht="14.9" hidden="false" customHeight="false" outlineLevel="0" collapsed="false">
      <c r="A134" s="1" t="s">
        <v>5321</v>
      </c>
    </row>
    <row r="135" customFormat="false" ht="14.9" hidden="false" customHeight="false" outlineLevel="0" collapsed="false">
      <c r="A135" s="1" t="s">
        <v>5322</v>
      </c>
    </row>
    <row r="136" customFormat="false" ht="14.9" hidden="false" customHeight="false" outlineLevel="0" collapsed="false">
      <c r="A136" s="1" t="s">
        <v>5323</v>
      </c>
    </row>
    <row r="137" customFormat="false" ht="14.9" hidden="false" customHeight="false" outlineLevel="0" collapsed="false">
      <c r="A137" s="1" t="s">
        <v>5324</v>
      </c>
    </row>
    <row r="138" customFormat="false" ht="14.9" hidden="false" customHeight="false" outlineLevel="0" collapsed="false">
      <c r="A138" s="1" t="s">
        <v>5325</v>
      </c>
    </row>
    <row r="139" customFormat="false" ht="14.9" hidden="false" customHeight="false" outlineLevel="0" collapsed="false">
      <c r="A139" s="1" t="s">
        <v>5326</v>
      </c>
    </row>
    <row r="140" customFormat="false" ht="14.9" hidden="false" customHeight="false" outlineLevel="0" collapsed="false">
      <c r="A140" s="1" t="s">
        <v>5327</v>
      </c>
    </row>
    <row r="141" customFormat="false" ht="14.9" hidden="false" customHeight="false" outlineLevel="0" collapsed="false">
      <c r="A141" s="1" t="s">
        <v>5328</v>
      </c>
    </row>
    <row r="142" customFormat="false" ht="14.9" hidden="false" customHeight="false" outlineLevel="0" collapsed="false">
      <c r="A142" s="1" t="s">
        <v>5329</v>
      </c>
    </row>
    <row r="143" customFormat="false" ht="14.9" hidden="false" customHeight="false" outlineLevel="0" collapsed="false">
      <c r="A143" s="1" t="s">
        <v>5330</v>
      </c>
    </row>
    <row r="144" customFormat="false" ht="14.9" hidden="false" customHeight="false" outlineLevel="0" collapsed="false">
      <c r="A144" s="1" t="s">
        <v>5331</v>
      </c>
    </row>
    <row r="145" customFormat="false" ht="14.9" hidden="false" customHeight="false" outlineLevel="0" collapsed="false">
      <c r="A145" s="1" t="s">
        <v>5332</v>
      </c>
    </row>
    <row r="146" customFormat="false" ht="14.9" hidden="false" customHeight="false" outlineLevel="0" collapsed="false">
      <c r="A146" s="1" t="s">
        <v>5333</v>
      </c>
    </row>
    <row r="147" customFormat="false" ht="14.9" hidden="false" customHeight="false" outlineLevel="0" collapsed="false">
      <c r="A147" s="1" t="s">
        <v>5334</v>
      </c>
    </row>
    <row r="148" customFormat="false" ht="14.9" hidden="false" customHeight="false" outlineLevel="0" collapsed="false">
      <c r="A148" s="1" t="s">
        <v>5335</v>
      </c>
    </row>
    <row r="149" customFormat="false" ht="14.9" hidden="false" customHeight="false" outlineLevel="0" collapsed="false">
      <c r="A149" s="1" t="s">
        <v>5336</v>
      </c>
    </row>
    <row r="150" customFormat="false" ht="14.9" hidden="false" customHeight="false" outlineLevel="0" collapsed="false">
      <c r="A150" s="1" t="s">
        <v>5337</v>
      </c>
    </row>
    <row r="151" customFormat="false" ht="14.9" hidden="false" customHeight="false" outlineLevel="0" collapsed="false">
      <c r="A151" s="1" t="s">
        <v>5338</v>
      </c>
    </row>
    <row r="152" customFormat="false" ht="14.9" hidden="false" customHeight="false" outlineLevel="0" collapsed="false">
      <c r="A152" s="1" t="s">
        <v>5339</v>
      </c>
    </row>
    <row r="153" customFormat="false" ht="14.9" hidden="false" customHeight="false" outlineLevel="0" collapsed="false">
      <c r="A153" s="1" t="s">
        <v>5340</v>
      </c>
    </row>
    <row r="154" customFormat="false" ht="14.9" hidden="false" customHeight="false" outlineLevel="0" collapsed="false">
      <c r="A154" s="1" t="s">
        <v>5341</v>
      </c>
    </row>
    <row r="155" customFormat="false" ht="14.9" hidden="false" customHeight="false" outlineLevel="0" collapsed="false">
      <c r="A155" s="1" t="s">
        <v>5342</v>
      </c>
    </row>
    <row r="156" customFormat="false" ht="14.9" hidden="false" customHeight="false" outlineLevel="0" collapsed="false">
      <c r="A156" s="1" t="s">
        <v>5343</v>
      </c>
    </row>
    <row r="157" customFormat="false" ht="14.9" hidden="false" customHeight="false" outlineLevel="0" collapsed="false">
      <c r="A157" s="1" t="s">
        <v>5344</v>
      </c>
    </row>
    <row r="158" customFormat="false" ht="14.9" hidden="false" customHeight="false" outlineLevel="0" collapsed="false">
      <c r="A158" s="1" t="s">
        <v>5345</v>
      </c>
    </row>
    <row r="159" customFormat="false" ht="14.9" hidden="false" customHeight="false" outlineLevel="0" collapsed="false">
      <c r="A159" s="1" t="s">
        <v>5346</v>
      </c>
    </row>
    <row r="160" customFormat="false" ht="14.9" hidden="false" customHeight="false" outlineLevel="0" collapsed="false">
      <c r="A160" s="1" t="s">
        <v>5347</v>
      </c>
    </row>
    <row r="161" customFormat="false" ht="14.9" hidden="false" customHeight="false" outlineLevel="0" collapsed="false">
      <c r="A161" s="1" t="s">
        <v>5348</v>
      </c>
    </row>
    <row r="162" customFormat="false" ht="14.9" hidden="false" customHeight="false" outlineLevel="0" collapsed="false">
      <c r="A162" s="1" t="s">
        <v>5349</v>
      </c>
    </row>
    <row r="163" customFormat="false" ht="14.9" hidden="false" customHeight="false" outlineLevel="0" collapsed="false">
      <c r="A163" s="1" t="s">
        <v>5350</v>
      </c>
    </row>
    <row r="164" customFormat="false" ht="14.9" hidden="false" customHeight="false" outlineLevel="0" collapsed="false">
      <c r="A164" s="1" t="s">
        <v>5351</v>
      </c>
    </row>
    <row r="165" customFormat="false" ht="14.9" hidden="false" customHeight="false" outlineLevel="0" collapsed="false">
      <c r="A165" s="1" t="s">
        <v>5352</v>
      </c>
    </row>
    <row r="166" customFormat="false" ht="14.9" hidden="false" customHeight="false" outlineLevel="0" collapsed="false">
      <c r="A166" s="1" t="s">
        <v>5353</v>
      </c>
    </row>
    <row r="167" customFormat="false" ht="14.9" hidden="false" customHeight="false" outlineLevel="0" collapsed="false">
      <c r="A167" s="1" t="s">
        <v>5354</v>
      </c>
    </row>
    <row r="168" customFormat="false" ht="14.9" hidden="false" customHeight="false" outlineLevel="0" collapsed="false">
      <c r="A168" s="1" t="s">
        <v>5355</v>
      </c>
    </row>
    <row r="169" customFormat="false" ht="14.9" hidden="false" customHeight="false" outlineLevel="0" collapsed="false">
      <c r="A169" s="1" t="s">
        <v>5356</v>
      </c>
    </row>
    <row r="170" customFormat="false" ht="14.9" hidden="false" customHeight="false" outlineLevel="0" collapsed="false">
      <c r="A170" s="1" t="s">
        <v>5357</v>
      </c>
    </row>
    <row r="171" customFormat="false" ht="14.9" hidden="false" customHeight="false" outlineLevel="0" collapsed="false">
      <c r="A171" s="1" t="s">
        <v>5358</v>
      </c>
    </row>
    <row r="172" customFormat="false" ht="14.9" hidden="false" customHeight="false" outlineLevel="0" collapsed="false">
      <c r="A172" s="1" t="s">
        <v>5359</v>
      </c>
    </row>
    <row r="173" customFormat="false" ht="14.9" hidden="false" customHeight="false" outlineLevel="0" collapsed="false">
      <c r="A173" s="1" t="s">
        <v>5360</v>
      </c>
    </row>
    <row r="174" customFormat="false" ht="14.9" hidden="false" customHeight="false" outlineLevel="0" collapsed="false">
      <c r="A174" s="1" t="s">
        <v>5361</v>
      </c>
    </row>
    <row r="175" customFormat="false" ht="14.9" hidden="false" customHeight="false" outlineLevel="0" collapsed="false">
      <c r="A175" s="1" t="s">
        <v>5362</v>
      </c>
    </row>
    <row r="176" customFormat="false" ht="14.9" hidden="false" customHeight="false" outlineLevel="0" collapsed="false">
      <c r="A176" s="1" t="s">
        <v>5363</v>
      </c>
    </row>
    <row r="177" customFormat="false" ht="14.9" hidden="false" customHeight="false" outlineLevel="0" collapsed="false">
      <c r="A177" s="1" t="s">
        <v>5364</v>
      </c>
    </row>
    <row r="178" customFormat="false" ht="14.9" hidden="false" customHeight="false" outlineLevel="0" collapsed="false">
      <c r="A178" s="1" t="s">
        <v>5365</v>
      </c>
    </row>
    <row r="179" customFormat="false" ht="14.9" hidden="false" customHeight="false" outlineLevel="0" collapsed="false">
      <c r="A179" s="1" t="s">
        <v>5366</v>
      </c>
    </row>
    <row r="180" customFormat="false" ht="14.9" hidden="false" customHeight="false" outlineLevel="0" collapsed="false">
      <c r="A180" s="1" t="s">
        <v>5367</v>
      </c>
    </row>
    <row r="181" customFormat="false" ht="14.9" hidden="false" customHeight="false" outlineLevel="0" collapsed="false">
      <c r="A181" s="1" t="s">
        <v>5368</v>
      </c>
    </row>
    <row r="182" customFormat="false" ht="14.9" hidden="false" customHeight="false" outlineLevel="0" collapsed="false">
      <c r="A182" s="1" t="s">
        <v>5369</v>
      </c>
    </row>
    <row r="183" customFormat="false" ht="14.9" hidden="false" customHeight="false" outlineLevel="0" collapsed="false">
      <c r="A183" s="1" t="s">
        <v>5370</v>
      </c>
    </row>
    <row r="184" customFormat="false" ht="14.9" hidden="false" customHeight="false" outlineLevel="0" collapsed="false">
      <c r="A184" s="1" t="s">
        <v>5371</v>
      </c>
    </row>
    <row r="185" customFormat="false" ht="14.9" hidden="false" customHeight="false" outlineLevel="0" collapsed="false">
      <c r="A185" s="1" t="s">
        <v>5372</v>
      </c>
    </row>
    <row r="186" customFormat="false" ht="14.9" hidden="false" customHeight="false" outlineLevel="0" collapsed="false">
      <c r="A186" s="1" t="s">
        <v>5373</v>
      </c>
    </row>
    <row r="187" customFormat="false" ht="14.9" hidden="false" customHeight="false" outlineLevel="0" collapsed="false">
      <c r="A187" s="1" t="s">
        <v>5374</v>
      </c>
    </row>
    <row r="188" customFormat="false" ht="14.9" hidden="false" customHeight="false" outlineLevel="0" collapsed="false">
      <c r="A188" s="1" t="s">
        <v>5375</v>
      </c>
    </row>
    <row r="189" customFormat="false" ht="14.9" hidden="false" customHeight="false" outlineLevel="0" collapsed="false">
      <c r="A189" s="1" t="s">
        <v>5376</v>
      </c>
    </row>
    <row r="190" customFormat="false" ht="14.9" hidden="false" customHeight="false" outlineLevel="0" collapsed="false">
      <c r="A190" s="1" t="s">
        <v>5377</v>
      </c>
    </row>
    <row r="191" customFormat="false" ht="14.9" hidden="false" customHeight="false" outlineLevel="0" collapsed="false">
      <c r="A191" s="1" t="s">
        <v>5378</v>
      </c>
    </row>
    <row r="192" customFormat="false" ht="14.9" hidden="false" customHeight="false" outlineLevel="0" collapsed="false">
      <c r="A192" s="1" t="s">
        <v>5379</v>
      </c>
    </row>
    <row r="193" customFormat="false" ht="14.9" hidden="false" customHeight="false" outlineLevel="0" collapsed="false">
      <c r="A193" s="1" t="s">
        <v>5380</v>
      </c>
    </row>
    <row r="194" customFormat="false" ht="14.9" hidden="false" customHeight="false" outlineLevel="0" collapsed="false">
      <c r="A194" s="1" t="s">
        <v>5381</v>
      </c>
    </row>
    <row r="195" customFormat="false" ht="14.9" hidden="false" customHeight="false" outlineLevel="0" collapsed="false">
      <c r="A195" s="1" t="s">
        <v>5382</v>
      </c>
    </row>
    <row r="196" customFormat="false" ht="14.9" hidden="false" customHeight="false" outlineLevel="0" collapsed="false">
      <c r="A196" s="1" t="s">
        <v>5383</v>
      </c>
    </row>
    <row r="197" customFormat="false" ht="14.9" hidden="false" customHeight="false" outlineLevel="0" collapsed="false">
      <c r="A197" s="1" t="s">
        <v>5384</v>
      </c>
    </row>
    <row r="198" customFormat="false" ht="14.9" hidden="false" customHeight="false" outlineLevel="0" collapsed="false">
      <c r="A198" s="1" t="s">
        <v>5385</v>
      </c>
    </row>
    <row r="199" customFormat="false" ht="14.9" hidden="false" customHeight="false" outlineLevel="0" collapsed="false">
      <c r="A199" s="1" t="s">
        <v>5386</v>
      </c>
    </row>
    <row r="200" customFormat="false" ht="14.9" hidden="false" customHeight="false" outlineLevel="0" collapsed="false">
      <c r="A200" s="1" t="s">
        <v>5387</v>
      </c>
    </row>
    <row r="201" customFormat="false" ht="14.9" hidden="false" customHeight="false" outlineLevel="0" collapsed="false">
      <c r="A201" s="1" t="s">
        <v>5388</v>
      </c>
    </row>
    <row r="202" customFormat="false" ht="14.9" hidden="false" customHeight="false" outlineLevel="0" collapsed="false">
      <c r="A202" s="1" t="s">
        <v>5389</v>
      </c>
    </row>
    <row r="203" customFormat="false" ht="14.9" hidden="false" customHeight="false" outlineLevel="0" collapsed="false">
      <c r="A203" s="1" t="s">
        <v>5390</v>
      </c>
    </row>
    <row r="204" customFormat="false" ht="14.9" hidden="false" customHeight="false" outlineLevel="0" collapsed="false">
      <c r="A204" s="1" t="s">
        <v>5391</v>
      </c>
    </row>
    <row r="205" customFormat="false" ht="14.9" hidden="false" customHeight="false" outlineLevel="0" collapsed="false">
      <c r="A205" s="1" t="s">
        <v>5392</v>
      </c>
    </row>
    <row r="206" customFormat="false" ht="14.9" hidden="false" customHeight="false" outlineLevel="0" collapsed="false">
      <c r="A206" s="1" t="s">
        <v>5393</v>
      </c>
    </row>
    <row r="207" customFormat="false" ht="14.9" hidden="false" customHeight="false" outlineLevel="0" collapsed="false">
      <c r="A207" s="1" t="s">
        <v>5394</v>
      </c>
    </row>
    <row r="208" customFormat="false" ht="14.9" hidden="false" customHeight="false" outlineLevel="0" collapsed="false">
      <c r="A208" s="1" t="s">
        <v>5395</v>
      </c>
    </row>
    <row r="209" customFormat="false" ht="14.9" hidden="false" customHeight="false" outlineLevel="0" collapsed="false">
      <c r="A209" s="1" t="s">
        <v>5396</v>
      </c>
    </row>
    <row r="210" customFormat="false" ht="14.9" hidden="false" customHeight="false" outlineLevel="0" collapsed="false">
      <c r="A210" s="1" t="s">
        <v>5397</v>
      </c>
    </row>
    <row r="211" customFormat="false" ht="14.9" hidden="false" customHeight="false" outlineLevel="0" collapsed="false">
      <c r="A211" s="1" t="s">
        <v>5398</v>
      </c>
    </row>
    <row r="212" customFormat="false" ht="14.9" hidden="false" customHeight="false" outlineLevel="0" collapsed="false">
      <c r="A212" s="1" t="s">
        <v>5399</v>
      </c>
    </row>
    <row r="213" customFormat="false" ht="14.9" hidden="false" customHeight="false" outlineLevel="0" collapsed="false">
      <c r="A213" s="1" t="s">
        <v>5400</v>
      </c>
    </row>
    <row r="214" customFormat="false" ht="14.9" hidden="false" customHeight="false" outlineLevel="0" collapsed="false">
      <c r="A214" s="1" t="s">
        <v>5401</v>
      </c>
    </row>
    <row r="215" customFormat="false" ht="14.9" hidden="false" customHeight="false" outlineLevel="0" collapsed="false">
      <c r="A215" s="1" t="s">
        <v>5402</v>
      </c>
    </row>
    <row r="216" customFormat="false" ht="14.9" hidden="false" customHeight="false" outlineLevel="0" collapsed="false">
      <c r="A216" s="1" t="s">
        <v>5403</v>
      </c>
    </row>
    <row r="217" customFormat="false" ht="14.9" hidden="false" customHeight="false" outlineLevel="0" collapsed="false">
      <c r="A217" s="1" t="s">
        <v>5404</v>
      </c>
    </row>
    <row r="218" customFormat="false" ht="14.9" hidden="false" customHeight="false" outlineLevel="0" collapsed="false">
      <c r="A218" s="1" t="s">
        <v>5405</v>
      </c>
    </row>
    <row r="219" customFormat="false" ht="14.9" hidden="false" customHeight="false" outlineLevel="0" collapsed="false">
      <c r="A219" s="1" t="s">
        <v>5406</v>
      </c>
    </row>
    <row r="220" customFormat="false" ht="14.9" hidden="false" customHeight="false" outlineLevel="0" collapsed="false">
      <c r="A220" s="1" t="s">
        <v>5407</v>
      </c>
    </row>
    <row r="221" customFormat="false" ht="14.9" hidden="false" customHeight="false" outlineLevel="0" collapsed="false">
      <c r="A221" s="1" t="s">
        <v>5408</v>
      </c>
    </row>
    <row r="222" customFormat="false" ht="14.9" hidden="false" customHeight="false" outlineLevel="0" collapsed="false">
      <c r="A222" s="1" t="s">
        <v>5409</v>
      </c>
    </row>
    <row r="223" customFormat="false" ht="14.9" hidden="false" customHeight="false" outlineLevel="0" collapsed="false">
      <c r="A223" s="1" t="s">
        <v>5410</v>
      </c>
    </row>
    <row r="224" customFormat="false" ht="14.9" hidden="false" customHeight="false" outlineLevel="0" collapsed="false">
      <c r="A224" s="1" t="s">
        <v>5411</v>
      </c>
    </row>
    <row r="225" customFormat="false" ht="14.9" hidden="false" customHeight="false" outlineLevel="0" collapsed="false">
      <c r="A225" s="1" t="s">
        <v>5412</v>
      </c>
    </row>
    <row r="226" customFormat="false" ht="14.9" hidden="false" customHeight="false" outlineLevel="0" collapsed="false">
      <c r="A226" s="1" t="s">
        <v>5413</v>
      </c>
    </row>
    <row r="227" customFormat="false" ht="14.9" hidden="false" customHeight="false" outlineLevel="0" collapsed="false">
      <c r="A227" s="1" t="s">
        <v>5414</v>
      </c>
    </row>
    <row r="228" customFormat="false" ht="14.9" hidden="false" customHeight="false" outlineLevel="0" collapsed="false">
      <c r="A228" s="1" t="s">
        <v>5415</v>
      </c>
    </row>
    <row r="229" customFormat="false" ht="14.9" hidden="false" customHeight="false" outlineLevel="0" collapsed="false">
      <c r="A229" s="1" t="s">
        <v>5416</v>
      </c>
    </row>
    <row r="230" customFormat="false" ht="14.9" hidden="false" customHeight="false" outlineLevel="0" collapsed="false">
      <c r="A230" s="1" t="s">
        <v>5417</v>
      </c>
    </row>
    <row r="231" customFormat="false" ht="14.9" hidden="false" customHeight="false" outlineLevel="0" collapsed="false">
      <c r="A231" s="1" t="s">
        <v>5418</v>
      </c>
    </row>
    <row r="232" customFormat="false" ht="14.9" hidden="false" customHeight="false" outlineLevel="0" collapsed="false">
      <c r="A232" s="1" t="s">
        <v>5419</v>
      </c>
    </row>
    <row r="233" customFormat="false" ht="14.9" hidden="false" customHeight="false" outlineLevel="0" collapsed="false">
      <c r="A233" s="1" t="s">
        <v>5420</v>
      </c>
    </row>
    <row r="234" customFormat="false" ht="14.9" hidden="false" customHeight="false" outlineLevel="0" collapsed="false">
      <c r="A234" s="1" t="s">
        <v>5421</v>
      </c>
    </row>
    <row r="235" customFormat="false" ht="14.9" hidden="false" customHeight="false" outlineLevel="0" collapsed="false">
      <c r="A235" s="1" t="s">
        <v>5422</v>
      </c>
    </row>
    <row r="236" customFormat="false" ht="14.9" hidden="false" customHeight="false" outlineLevel="0" collapsed="false">
      <c r="A236" s="1" t="s">
        <v>5423</v>
      </c>
    </row>
    <row r="237" customFormat="false" ht="14.9" hidden="false" customHeight="false" outlineLevel="0" collapsed="false">
      <c r="A237" s="1" t="s">
        <v>5424</v>
      </c>
    </row>
    <row r="238" customFormat="false" ht="14.9" hidden="false" customHeight="false" outlineLevel="0" collapsed="false">
      <c r="A238" s="1" t="s">
        <v>5425</v>
      </c>
    </row>
    <row r="239" customFormat="false" ht="14.9" hidden="false" customHeight="false" outlineLevel="0" collapsed="false">
      <c r="A239" s="1" t="s">
        <v>5426</v>
      </c>
    </row>
    <row r="240" customFormat="false" ht="14.9" hidden="false" customHeight="false" outlineLevel="0" collapsed="false">
      <c r="A240" s="1" t="s">
        <v>5427</v>
      </c>
    </row>
    <row r="241" customFormat="false" ht="14.9" hidden="false" customHeight="false" outlineLevel="0" collapsed="false">
      <c r="A241" s="1" t="s">
        <v>5428</v>
      </c>
    </row>
    <row r="242" customFormat="false" ht="14.9" hidden="false" customHeight="false" outlineLevel="0" collapsed="false">
      <c r="A242" s="1" t="s">
        <v>5429</v>
      </c>
    </row>
    <row r="243" customFormat="false" ht="14.9" hidden="false" customHeight="false" outlineLevel="0" collapsed="false">
      <c r="A243" s="1" t="s">
        <v>5430</v>
      </c>
    </row>
    <row r="244" customFormat="false" ht="14.9" hidden="false" customHeight="false" outlineLevel="0" collapsed="false">
      <c r="A244" s="1" t="s">
        <v>5431</v>
      </c>
    </row>
    <row r="245" customFormat="false" ht="14.9" hidden="false" customHeight="false" outlineLevel="0" collapsed="false">
      <c r="A245" s="1" t="s">
        <v>5432</v>
      </c>
    </row>
    <row r="246" customFormat="false" ht="14.9" hidden="false" customHeight="false" outlineLevel="0" collapsed="false">
      <c r="A246" s="1" t="s">
        <v>5433</v>
      </c>
    </row>
    <row r="247" customFormat="false" ht="14.9" hidden="false" customHeight="false" outlineLevel="0" collapsed="false">
      <c r="A247" s="1" t="s">
        <v>5434</v>
      </c>
    </row>
    <row r="248" customFormat="false" ht="14.9" hidden="false" customHeight="false" outlineLevel="0" collapsed="false">
      <c r="A248" s="1" t="s">
        <v>5435</v>
      </c>
    </row>
    <row r="249" customFormat="false" ht="14.9" hidden="false" customHeight="false" outlineLevel="0" collapsed="false">
      <c r="A249" s="1" t="s">
        <v>5436</v>
      </c>
    </row>
    <row r="250" customFormat="false" ht="14.9" hidden="false" customHeight="false" outlineLevel="0" collapsed="false">
      <c r="A250" s="1" t="s">
        <v>5437</v>
      </c>
    </row>
    <row r="251" customFormat="false" ht="14.9" hidden="false" customHeight="false" outlineLevel="0" collapsed="false">
      <c r="A251" s="1" t="s">
        <v>5438</v>
      </c>
    </row>
    <row r="252" customFormat="false" ht="14.9" hidden="false" customHeight="false" outlineLevel="0" collapsed="false">
      <c r="A252" s="1" t="s">
        <v>5439</v>
      </c>
    </row>
    <row r="253" customFormat="false" ht="14.9" hidden="false" customHeight="false" outlineLevel="0" collapsed="false">
      <c r="A253" s="1" t="s">
        <v>5440</v>
      </c>
    </row>
    <row r="254" customFormat="false" ht="14.9" hidden="false" customHeight="false" outlineLevel="0" collapsed="false">
      <c r="A254" s="1" t="s">
        <v>5441</v>
      </c>
    </row>
    <row r="255" customFormat="false" ht="14.9" hidden="false" customHeight="false" outlineLevel="0" collapsed="false">
      <c r="A255" s="1" t="s">
        <v>5442</v>
      </c>
    </row>
    <row r="256" customFormat="false" ht="14.9" hidden="false" customHeight="false" outlineLevel="0" collapsed="false">
      <c r="A256" s="1" t="s">
        <v>5443</v>
      </c>
    </row>
    <row r="257" customFormat="false" ht="14.9" hidden="false" customHeight="false" outlineLevel="0" collapsed="false">
      <c r="A257" s="1" t="s">
        <v>5444</v>
      </c>
    </row>
    <row r="258" customFormat="false" ht="14.9" hidden="false" customHeight="false" outlineLevel="0" collapsed="false">
      <c r="A258" s="1" t="s">
        <v>5445</v>
      </c>
    </row>
    <row r="259" customFormat="false" ht="14.9" hidden="false" customHeight="false" outlineLevel="0" collapsed="false">
      <c r="A259" s="1" t="s">
        <v>5446</v>
      </c>
    </row>
    <row r="260" customFormat="false" ht="14.9" hidden="false" customHeight="false" outlineLevel="0" collapsed="false">
      <c r="A260" s="1" t="s">
        <v>5447</v>
      </c>
    </row>
    <row r="261" customFormat="false" ht="14.9" hidden="false" customHeight="false" outlineLevel="0" collapsed="false">
      <c r="A261" s="1" t="s">
        <v>5448</v>
      </c>
    </row>
    <row r="262" customFormat="false" ht="14.9" hidden="false" customHeight="false" outlineLevel="0" collapsed="false">
      <c r="A262" s="1" t="s">
        <v>5449</v>
      </c>
    </row>
    <row r="263" customFormat="false" ht="14.9" hidden="false" customHeight="false" outlineLevel="0" collapsed="false">
      <c r="A263" s="1" t="s">
        <v>5450</v>
      </c>
    </row>
    <row r="264" customFormat="false" ht="14.9" hidden="false" customHeight="false" outlineLevel="0" collapsed="false">
      <c r="A264" s="1" t="s">
        <v>5451</v>
      </c>
    </row>
    <row r="265" customFormat="false" ht="14.9" hidden="false" customHeight="false" outlineLevel="0" collapsed="false">
      <c r="A265" s="1" t="s">
        <v>5452</v>
      </c>
    </row>
    <row r="266" customFormat="false" ht="14.9" hidden="false" customHeight="false" outlineLevel="0" collapsed="false">
      <c r="A266" s="1" t="s">
        <v>5453</v>
      </c>
    </row>
    <row r="267" customFormat="false" ht="14.9" hidden="false" customHeight="false" outlineLevel="0" collapsed="false">
      <c r="A267" s="1" t="s">
        <v>5454</v>
      </c>
    </row>
    <row r="268" customFormat="false" ht="14.9" hidden="false" customHeight="false" outlineLevel="0" collapsed="false">
      <c r="A268" s="1" t="s">
        <v>5455</v>
      </c>
    </row>
    <row r="269" customFormat="false" ht="14.9" hidden="false" customHeight="false" outlineLevel="0" collapsed="false">
      <c r="A269" s="1" t="s">
        <v>5456</v>
      </c>
    </row>
    <row r="270" customFormat="false" ht="14.9" hidden="false" customHeight="false" outlineLevel="0" collapsed="false">
      <c r="A270" s="1" t="s">
        <v>5457</v>
      </c>
    </row>
    <row r="271" customFormat="false" ht="14.9" hidden="false" customHeight="false" outlineLevel="0" collapsed="false">
      <c r="A271" s="1" t="s">
        <v>5458</v>
      </c>
    </row>
    <row r="272" customFormat="false" ht="14.9" hidden="false" customHeight="false" outlineLevel="0" collapsed="false">
      <c r="A272" s="1" t="s">
        <v>5459</v>
      </c>
    </row>
    <row r="273" customFormat="false" ht="14.9" hidden="false" customHeight="false" outlineLevel="0" collapsed="false">
      <c r="A273" s="1" t="s">
        <v>5460</v>
      </c>
    </row>
    <row r="274" customFormat="false" ht="14.9" hidden="false" customHeight="false" outlineLevel="0" collapsed="false">
      <c r="A274" s="1" t="s">
        <v>5461</v>
      </c>
    </row>
    <row r="275" customFormat="false" ht="14.9" hidden="false" customHeight="false" outlineLevel="0" collapsed="false">
      <c r="A275" s="1" t="s">
        <v>5462</v>
      </c>
    </row>
    <row r="276" customFormat="false" ht="14.9" hidden="false" customHeight="false" outlineLevel="0" collapsed="false">
      <c r="A276" s="1" t="s">
        <v>5463</v>
      </c>
    </row>
    <row r="277" customFormat="false" ht="14.9" hidden="false" customHeight="false" outlineLevel="0" collapsed="false">
      <c r="A277" s="1" t="s">
        <v>5464</v>
      </c>
    </row>
    <row r="278" customFormat="false" ht="14.9" hidden="false" customHeight="false" outlineLevel="0" collapsed="false">
      <c r="A278" s="1" t="s">
        <v>5465</v>
      </c>
    </row>
    <row r="279" customFormat="false" ht="14.9" hidden="false" customHeight="false" outlineLevel="0" collapsed="false">
      <c r="A279" s="1" t="s">
        <v>5466</v>
      </c>
    </row>
    <row r="280" customFormat="false" ht="14.9" hidden="false" customHeight="false" outlineLevel="0" collapsed="false">
      <c r="A280" s="1" t="s">
        <v>5467</v>
      </c>
    </row>
    <row r="281" customFormat="false" ht="14.9" hidden="false" customHeight="false" outlineLevel="0" collapsed="false">
      <c r="A281" s="1" t="s">
        <v>5468</v>
      </c>
    </row>
    <row r="282" customFormat="false" ht="14.9" hidden="false" customHeight="false" outlineLevel="0" collapsed="false">
      <c r="A282" s="1" t="s">
        <v>5469</v>
      </c>
    </row>
    <row r="283" customFormat="false" ht="14.9" hidden="false" customHeight="false" outlineLevel="0" collapsed="false">
      <c r="A283" s="1" t="s">
        <v>5470</v>
      </c>
    </row>
    <row r="284" customFormat="false" ht="14.9" hidden="false" customHeight="false" outlineLevel="0" collapsed="false">
      <c r="A284" s="1" t="s">
        <v>5471</v>
      </c>
    </row>
    <row r="285" customFormat="false" ht="14.9" hidden="false" customHeight="false" outlineLevel="0" collapsed="false">
      <c r="A285" s="1" t="s">
        <v>5472</v>
      </c>
    </row>
    <row r="286" customFormat="false" ht="14.9" hidden="false" customHeight="false" outlineLevel="0" collapsed="false">
      <c r="A286" s="1" t="s">
        <v>5473</v>
      </c>
    </row>
    <row r="287" customFormat="false" ht="14.9" hidden="false" customHeight="false" outlineLevel="0" collapsed="false">
      <c r="A287" s="1" t="s">
        <v>5474</v>
      </c>
    </row>
    <row r="288" customFormat="false" ht="14.9" hidden="false" customHeight="false" outlineLevel="0" collapsed="false">
      <c r="A288" s="1" t="s">
        <v>5475</v>
      </c>
    </row>
    <row r="289" customFormat="false" ht="14.9" hidden="false" customHeight="false" outlineLevel="0" collapsed="false">
      <c r="A289" s="1" t="s">
        <v>5476</v>
      </c>
    </row>
    <row r="290" customFormat="false" ht="14.9" hidden="false" customHeight="false" outlineLevel="0" collapsed="false">
      <c r="A290" s="1" t="s">
        <v>5477</v>
      </c>
    </row>
    <row r="291" customFormat="false" ht="14.9" hidden="false" customHeight="false" outlineLevel="0" collapsed="false">
      <c r="A291" s="1" t="s">
        <v>5478</v>
      </c>
    </row>
    <row r="292" customFormat="false" ht="14.9" hidden="false" customHeight="false" outlineLevel="0" collapsed="false">
      <c r="A292" s="1" t="s">
        <v>5479</v>
      </c>
    </row>
    <row r="293" customFormat="false" ht="14.9" hidden="false" customHeight="false" outlineLevel="0" collapsed="false">
      <c r="A293" s="1" t="s">
        <v>5480</v>
      </c>
    </row>
    <row r="294" customFormat="false" ht="14.9" hidden="false" customHeight="false" outlineLevel="0" collapsed="false">
      <c r="A294" s="1" t="s">
        <v>5481</v>
      </c>
    </row>
    <row r="295" customFormat="false" ht="14.9" hidden="false" customHeight="false" outlineLevel="0" collapsed="false">
      <c r="A295" s="1" t="s">
        <v>5482</v>
      </c>
    </row>
    <row r="296" customFormat="false" ht="14.9" hidden="false" customHeight="false" outlineLevel="0" collapsed="false">
      <c r="A296" s="1" t="s">
        <v>5483</v>
      </c>
    </row>
    <row r="297" customFormat="false" ht="14.9" hidden="false" customHeight="false" outlineLevel="0" collapsed="false">
      <c r="A297" s="1" t="s">
        <v>5484</v>
      </c>
    </row>
    <row r="298" customFormat="false" ht="14.9" hidden="false" customHeight="false" outlineLevel="0" collapsed="false">
      <c r="A298" s="1" t="s">
        <v>5485</v>
      </c>
    </row>
    <row r="299" customFormat="false" ht="14.9" hidden="false" customHeight="false" outlineLevel="0" collapsed="false">
      <c r="A299" s="1" t="s">
        <v>5486</v>
      </c>
    </row>
    <row r="300" customFormat="false" ht="14.9" hidden="false" customHeight="false" outlineLevel="0" collapsed="false">
      <c r="A300" s="1" t="s">
        <v>5487</v>
      </c>
    </row>
    <row r="301" customFormat="false" ht="14.9" hidden="false" customHeight="false" outlineLevel="0" collapsed="false">
      <c r="A301" s="1" t="s">
        <v>5488</v>
      </c>
    </row>
    <row r="302" customFormat="false" ht="14.9" hidden="false" customHeight="false" outlineLevel="0" collapsed="false">
      <c r="A302" s="1" t="s">
        <v>5489</v>
      </c>
    </row>
    <row r="303" customFormat="false" ht="14.9" hidden="false" customHeight="false" outlineLevel="0" collapsed="false">
      <c r="A303" s="1" t="s">
        <v>5490</v>
      </c>
    </row>
    <row r="304" customFormat="false" ht="14.9" hidden="false" customHeight="false" outlineLevel="0" collapsed="false">
      <c r="A304" s="1" t="s">
        <v>5491</v>
      </c>
    </row>
    <row r="305" customFormat="false" ht="14.9" hidden="false" customHeight="false" outlineLevel="0" collapsed="false">
      <c r="A305" s="1" t="s">
        <v>5492</v>
      </c>
    </row>
    <row r="306" customFormat="false" ht="14.9" hidden="false" customHeight="false" outlineLevel="0" collapsed="false">
      <c r="A306" s="1" t="s">
        <v>5493</v>
      </c>
    </row>
    <row r="307" customFormat="false" ht="14.9" hidden="false" customHeight="false" outlineLevel="0" collapsed="false">
      <c r="A307" s="1" t="s">
        <v>5494</v>
      </c>
    </row>
    <row r="308" customFormat="false" ht="14.9" hidden="false" customHeight="false" outlineLevel="0" collapsed="false">
      <c r="A308" s="1" t="s">
        <v>5495</v>
      </c>
    </row>
    <row r="309" customFormat="false" ht="14.9" hidden="false" customHeight="false" outlineLevel="0" collapsed="false">
      <c r="A309" s="1" t="s">
        <v>5496</v>
      </c>
    </row>
    <row r="310" customFormat="false" ht="14.9" hidden="false" customHeight="false" outlineLevel="0" collapsed="false">
      <c r="A310" s="1" t="s">
        <v>5497</v>
      </c>
    </row>
    <row r="311" customFormat="false" ht="14.9" hidden="false" customHeight="false" outlineLevel="0" collapsed="false">
      <c r="A311" s="1" t="s">
        <v>5498</v>
      </c>
    </row>
    <row r="312" customFormat="false" ht="14.9" hidden="false" customHeight="false" outlineLevel="0" collapsed="false">
      <c r="A312" s="1" t="s">
        <v>5499</v>
      </c>
    </row>
    <row r="313" customFormat="false" ht="14.9" hidden="false" customHeight="false" outlineLevel="0" collapsed="false">
      <c r="A313" s="1" t="s">
        <v>5500</v>
      </c>
    </row>
    <row r="314" customFormat="false" ht="14.9" hidden="false" customHeight="false" outlineLevel="0" collapsed="false">
      <c r="A314" s="1" t="s">
        <v>5501</v>
      </c>
    </row>
    <row r="315" customFormat="false" ht="14.9" hidden="false" customHeight="false" outlineLevel="0" collapsed="false">
      <c r="A315" s="1" t="s">
        <v>5502</v>
      </c>
    </row>
    <row r="316" customFormat="false" ht="14.9" hidden="false" customHeight="false" outlineLevel="0" collapsed="false">
      <c r="A316" s="1" t="s">
        <v>5503</v>
      </c>
    </row>
    <row r="317" customFormat="false" ht="14.9" hidden="false" customHeight="false" outlineLevel="0" collapsed="false">
      <c r="A317" s="1" t="s">
        <v>5504</v>
      </c>
    </row>
    <row r="318" customFormat="false" ht="14.9" hidden="false" customHeight="false" outlineLevel="0" collapsed="false">
      <c r="A318" s="1" t="s">
        <v>5505</v>
      </c>
    </row>
    <row r="319" customFormat="false" ht="14.9" hidden="false" customHeight="false" outlineLevel="0" collapsed="false">
      <c r="A319" s="1" t="s">
        <v>5506</v>
      </c>
    </row>
    <row r="320" customFormat="false" ht="14.9" hidden="false" customHeight="false" outlineLevel="0" collapsed="false">
      <c r="A320" s="1" t="s">
        <v>5507</v>
      </c>
    </row>
    <row r="321" customFormat="false" ht="14.9" hidden="false" customHeight="false" outlineLevel="0" collapsed="false">
      <c r="A321" s="1" t="s">
        <v>5508</v>
      </c>
    </row>
    <row r="322" customFormat="false" ht="14.9" hidden="false" customHeight="false" outlineLevel="0" collapsed="false">
      <c r="A322" s="1" t="s">
        <v>5509</v>
      </c>
    </row>
    <row r="323" customFormat="false" ht="14.9" hidden="false" customHeight="false" outlineLevel="0" collapsed="false">
      <c r="A323" s="1" t="s">
        <v>5510</v>
      </c>
    </row>
    <row r="324" customFormat="false" ht="14.9" hidden="false" customHeight="false" outlineLevel="0" collapsed="false">
      <c r="A324" s="1" t="s">
        <v>5511</v>
      </c>
    </row>
    <row r="325" customFormat="false" ht="14.9" hidden="false" customHeight="false" outlineLevel="0" collapsed="false">
      <c r="A325" s="1" t="s">
        <v>5512</v>
      </c>
    </row>
    <row r="326" customFormat="false" ht="14.9" hidden="false" customHeight="false" outlineLevel="0" collapsed="false">
      <c r="A326" s="1" t="s">
        <v>5513</v>
      </c>
    </row>
    <row r="327" customFormat="false" ht="14.9" hidden="false" customHeight="false" outlineLevel="0" collapsed="false">
      <c r="A327" s="1" t="s">
        <v>5514</v>
      </c>
    </row>
    <row r="328" customFormat="false" ht="14.9" hidden="false" customHeight="false" outlineLevel="0" collapsed="false">
      <c r="A328" s="1" t="s">
        <v>5515</v>
      </c>
    </row>
    <row r="329" customFormat="false" ht="14.9" hidden="false" customHeight="false" outlineLevel="0" collapsed="false">
      <c r="A329" s="1" t="s">
        <v>5516</v>
      </c>
    </row>
    <row r="330" customFormat="false" ht="14.9" hidden="false" customHeight="false" outlineLevel="0" collapsed="false">
      <c r="A330" s="1" t="s">
        <v>5517</v>
      </c>
    </row>
    <row r="331" customFormat="false" ht="14.9" hidden="false" customHeight="false" outlineLevel="0" collapsed="false">
      <c r="A331" s="1" t="s">
        <v>5518</v>
      </c>
    </row>
    <row r="332" customFormat="false" ht="14.9" hidden="false" customHeight="false" outlineLevel="0" collapsed="false">
      <c r="A332" s="1" t="s">
        <v>5519</v>
      </c>
    </row>
    <row r="333" customFormat="false" ht="14.9" hidden="false" customHeight="false" outlineLevel="0" collapsed="false">
      <c r="A333" s="1" t="s">
        <v>5520</v>
      </c>
    </row>
    <row r="334" customFormat="false" ht="14.9" hidden="false" customHeight="false" outlineLevel="0" collapsed="false">
      <c r="A334" s="1" t="s">
        <v>5521</v>
      </c>
    </row>
    <row r="335" customFormat="false" ht="14.9" hidden="false" customHeight="false" outlineLevel="0" collapsed="false">
      <c r="A335" s="1" t="s">
        <v>5522</v>
      </c>
    </row>
    <row r="336" customFormat="false" ht="14.9" hidden="false" customHeight="false" outlineLevel="0" collapsed="false">
      <c r="A336" s="1" t="s">
        <v>5523</v>
      </c>
    </row>
    <row r="337" customFormat="false" ht="14.9" hidden="false" customHeight="false" outlineLevel="0" collapsed="false">
      <c r="A337" s="1" t="s">
        <v>5524</v>
      </c>
    </row>
    <row r="338" customFormat="false" ht="14.9" hidden="false" customHeight="false" outlineLevel="0" collapsed="false">
      <c r="A338" s="1" t="s">
        <v>5525</v>
      </c>
    </row>
    <row r="339" customFormat="false" ht="14.9" hidden="false" customHeight="false" outlineLevel="0" collapsed="false">
      <c r="A339" s="1" t="s">
        <v>5526</v>
      </c>
    </row>
    <row r="340" customFormat="false" ht="14.9" hidden="false" customHeight="false" outlineLevel="0" collapsed="false">
      <c r="A340" s="1" t="s">
        <v>5527</v>
      </c>
    </row>
    <row r="341" customFormat="false" ht="14.9" hidden="false" customHeight="false" outlineLevel="0" collapsed="false">
      <c r="A341" s="1" t="s">
        <v>5528</v>
      </c>
    </row>
    <row r="342" customFormat="false" ht="14.9" hidden="false" customHeight="false" outlineLevel="0" collapsed="false">
      <c r="A342" s="1" t="s">
        <v>5529</v>
      </c>
    </row>
    <row r="343" customFormat="false" ht="14.9" hidden="false" customHeight="false" outlineLevel="0" collapsed="false">
      <c r="A343" s="1" t="s">
        <v>5530</v>
      </c>
    </row>
    <row r="344" customFormat="false" ht="14.9" hidden="false" customHeight="false" outlineLevel="0" collapsed="false">
      <c r="A344" s="1" t="s">
        <v>5531</v>
      </c>
    </row>
    <row r="345" customFormat="false" ht="14.9" hidden="false" customHeight="false" outlineLevel="0" collapsed="false">
      <c r="A345" s="1" t="s">
        <v>5532</v>
      </c>
    </row>
    <row r="346" customFormat="false" ht="14.9" hidden="false" customHeight="false" outlineLevel="0" collapsed="false">
      <c r="A346" s="1" t="s">
        <v>5533</v>
      </c>
    </row>
    <row r="347" customFormat="false" ht="14.9" hidden="false" customHeight="false" outlineLevel="0" collapsed="false">
      <c r="A347" s="1" t="s">
        <v>5534</v>
      </c>
    </row>
    <row r="348" customFormat="false" ht="14.9" hidden="false" customHeight="false" outlineLevel="0" collapsed="false">
      <c r="A348" s="1" t="s">
        <v>5535</v>
      </c>
    </row>
    <row r="349" customFormat="false" ht="14.9" hidden="false" customHeight="false" outlineLevel="0" collapsed="false">
      <c r="A349" s="1" t="s">
        <v>5536</v>
      </c>
    </row>
    <row r="350" customFormat="false" ht="14.9" hidden="false" customHeight="false" outlineLevel="0" collapsed="false">
      <c r="A350" s="1" t="s">
        <v>5537</v>
      </c>
    </row>
    <row r="351" customFormat="false" ht="14.9" hidden="false" customHeight="false" outlineLevel="0" collapsed="false">
      <c r="A351" s="1" t="s">
        <v>5538</v>
      </c>
    </row>
    <row r="352" customFormat="false" ht="14.9" hidden="false" customHeight="false" outlineLevel="0" collapsed="false">
      <c r="A352" s="1" t="s">
        <v>5539</v>
      </c>
    </row>
    <row r="353" customFormat="false" ht="14.9" hidden="false" customHeight="false" outlineLevel="0" collapsed="false">
      <c r="A353" s="1" t="s">
        <v>5540</v>
      </c>
    </row>
    <row r="354" customFormat="false" ht="14.9" hidden="false" customHeight="false" outlineLevel="0" collapsed="false">
      <c r="A354" s="1" t="s">
        <v>5541</v>
      </c>
    </row>
    <row r="355" customFormat="false" ht="14.9" hidden="false" customHeight="false" outlineLevel="0" collapsed="false">
      <c r="A355" s="1" t="s">
        <v>5542</v>
      </c>
    </row>
    <row r="356" customFormat="false" ht="14.9" hidden="false" customHeight="false" outlineLevel="0" collapsed="false">
      <c r="A356" s="1" t="s">
        <v>5543</v>
      </c>
    </row>
    <row r="357" customFormat="false" ht="14.9" hidden="false" customHeight="false" outlineLevel="0" collapsed="false">
      <c r="A357" s="1" t="s">
        <v>5544</v>
      </c>
    </row>
    <row r="358" customFormat="false" ht="14.9" hidden="false" customHeight="false" outlineLevel="0" collapsed="false">
      <c r="A358" s="1" t="s">
        <v>5545</v>
      </c>
    </row>
    <row r="359" customFormat="false" ht="14.9" hidden="false" customHeight="false" outlineLevel="0" collapsed="false">
      <c r="A359" s="1" t="s">
        <v>5546</v>
      </c>
    </row>
    <row r="360" customFormat="false" ht="14.9" hidden="false" customHeight="false" outlineLevel="0" collapsed="false">
      <c r="A360" s="1" t="s">
        <v>5547</v>
      </c>
    </row>
    <row r="361" customFormat="false" ht="14.9" hidden="false" customHeight="false" outlineLevel="0" collapsed="false">
      <c r="A361" s="1" t="s">
        <v>5548</v>
      </c>
    </row>
    <row r="362" customFormat="false" ht="14.9" hidden="false" customHeight="false" outlineLevel="0" collapsed="false">
      <c r="A362" s="1" t="s">
        <v>5549</v>
      </c>
    </row>
    <row r="363" customFormat="false" ht="14.9" hidden="false" customHeight="false" outlineLevel="0" collapsed="false">
      <c r="A363" s="1" t="s">
        <v>5550</v>
      </c>
    </row>
    <row r="364" customFormat="false" ht="14.9" hidden="false" customHeight="false" outlineLevel="0" collapsed="false">
      <c r="A364" s="1" t="s">
        <v>5551</v>
      </c>
    </row>
    <row r="365" customFormat="false" ht="14.9" hidden="false" customHeight="false" outlineLevel="0" collapsed="false">
      <c r="A365" s="1" t="s">
        <v>5552</v>
      </c>
    </row>
    <row r="366" customFormat="false" ht="14.9" hidden="false" customHeight="false" outlineLevel="0" collapsed="false">
      <c r="A366" s="1" t="s">
        <v>5553</v>
      </c>
    </row>
    <row r="367" customFormat="false" ht="14.9" hidden="false" customHeight="false" outlineLevel="0" collapsed="false">
      <c r="A367" s="1" t="s">
        <v>5554</v>
      </c>
    </row>
    <row r="368" customFormat="false" ht="14.9" hidden="false" customHeight="false" outlineLevel="0" collapsed="false">
      <c r="A368" s="1" t="s">
        <v>5555</v>
      </c>
    </row>
    <row r="369" customFormat="false" ht="14.9" hidden="false" customHeight="false" outlineLevel="0" collapsed="false">
      <c r="A369" s="1" t="s">
        <v>5556</v>
      </c>
    </row>
    <row r="370" customFormat="false" ht="14.9" hidden="false" customHeight="false" outlineLevel="0" collapsed="false">
      <c r="A370" s="1" t="s">
        <v>5557</v>
      </c>
    </row>
    <row r="371" customFormat="false" ht="14.9" hidden="false" customHeight="false" outlineLevel="0" collapsed="false">
      <c r="A371" s="1" t="s">
        <v>5558</v>
      </c>
    </row>
    <row r="372" customFormat="false" ht="14.9" hidden="false" customHeight="false" outlineLevel="0" collapsed="false">
      <c r="A372" s="1" t="s">
        <v>5559</v>
      </c>
    </row>
    <row r="373" customFormat="false" ht="14.9" hidden="false" customHeight="false" outlineLevel="0" collapsed="false">
      <c r="A373" s="1" t="s">
        <v>5560</v>
      </c>
    </row>
    <row r="374" customFormat="false" ht="14.9" hidden="false" customHeight="false" outlineLevel="0" collapsed="false">
      <c r="A374" s="1" t="s">
        <v>5561</v>
      </c>
    </row>
    <row r="375" customFormat="false" ht="14.9" hidden="false" customHeight="false" outlineLevel="0" collapsed="false">
      <c r="A375" s="1" t="s">
        <v>5562</v>
      </c>
    </row>
    <row r="376" customFormat="false" ht="14.9" hidden="false" customHeight="false" outlineLevel="0" collapsed="false">
      <c r="A376" s="1" t="s">
        <v>5563</v>
      </c>
    </row>
    <row r="377" customFormat="false" ht="14.9" hidden="false" customHeight="false" outlineLevel="0" collapsed="false">
      <c r="A377" s="1" t="s">
        <v>5564</v>
      </c>
    </row>
    <row r="378" customFormat="false" ht="14.9" hidden="false" customHeight="false" outlineLevel="0" collapsed="false">
      <c r="A378" s="1" t="s">
        <v>5565</v>
      </c>
    </row>
    <row r="379" customFormat="false" ht="14.9" hidden="false" customHeight="false" outlineLevel="0" collapsed="false">
      <c r="A379" s="1" t="s">
        <v>5566</v>
      </c>
    </row>
    <row r="380" customFormat="false" ht="14.9" hidden="false" customHeight="false" outlineLevel="0" collapsed="false">
      <c r="A380" s="1" t="s">
        <v>5567</v>
      </c>
    </row>
    <row r="381" customFormat="false" ht="14.9" hidden="false" customHeight="false" outlineLevel="0" collapsed="false">
      <c r="A381" s="1" t="s">
        <v>5568</v>
      </c>
    </row>
    <row r="382" customFormat="false" ht="14.9" hidden="false" customHeight="false" outlineLevel="0" collapsed="false">
      <c r="A382" s="1" t="s">
        <v>5569</v>
      </c>
    </row>
    <row r="383" customFormat="false" ht="14.9" hidden="false" customHeight="false" outlineLevel="0" collapsed="false">
      <c r="A383" s="1" t="s">
        <v>5570</v>
      </c>
    </row>
    <row r="384" customFormat="false" ht="14.9" hidden="false" customHeight="false" outlineLevel="0" collapsed="false">
      <c r="A384" s="1" t="s">
        <v>5571</v>
      </c>
    </row>
    <row r="385" customFormat="false" ht="14.9" hidden="false" customHeight="false" outlineLevel="0" collapsed="false">
      <c r="A385" s="1" t="s">
        <v>5572</v>
      </c>
    </row>
    <row r="386" customFormat="false" ht="14.9" hidden="false" customHeight="false" outlineLevel="0" collapsed="false">
      <c r="A386" s="1" t="s">
        <v>5573</v>
      </c>
    </row>
    <row r="387" customFormat="false" ht="14.9" hidden="false" customHeight="false" outlineLevel="0" collapsed="false">
      <c r="A387" s="1" t="s">
        <v>5574</v>
      </c>
    </row>
    <row r="388" customFormat="false" ht="14.9" hidden="false" customHeight="false" outlineLevel="0" collapsed="false">
      <c r="A388" s="1" t="s">
        <v>5575</v>
      </c>
    </row>
    <row r="389" customFormat="false" ht="14.9" hidden="false" customHeight="false" outlineLevel="0" collapsed="false">
      <c r="A389" s="1" t="s">
        <v>5576</v>
      </c>
    </row>
    <row r="390" customFormat="false" ht="14.9" hidden="false" customHeight="false" outlineLevel="0" collapsed="false">
      <c r="A390" s="1" t="s">
        <v>5577</v>
      </c>
    </row>
    <row r="391" customFormat="false" ht="14.9" hidden="false" customHeight="false" outlineLevel="0" collapsed="false">
      <c r="A391" s="1" t="s">
        <v>5578</v>
      </c>
    </row>
    <row r="392" customFormat="false" ht="14.9" hidden="false" customHeight="false" outlineLevel="0" collapsed="false">
      <c r="A392" s="1" t="s">
        <v>5579</v>
      </c>
    </row>
    <row r="393" customFormat="false" ht="14.9" hidden="false" customHeight="false" outlineLevel="0" collapsed="false">
      <c r="A393" s="1" t="s">
        <v>5580</v>
      </c>
    </row>
    <row r="394" customFormat="false" ht="14.9" hidden="false" customHeight="false" outlineLevel="0" collapsed="false">
      <c r="A394" s="1" t="s">
        <v>5581</v>
      </c>
    </row>
    <row r="395" customFormat="false" ht="14.9" hidden="false" customHeight="false" outlineLevel="0" collapsed="false">
      <c r="A395" s="1" t="s">
        <v>5582</v>
      </c>
    </row>
    <row r="396" customFormat="false" ht="14.9" hidden="false" customHeight="false" outlineLevel="0" collapsed="false">
      <c r="A396" s="1" t="s">
        <v>5583</v>
      </c>
    </row>
    <row r="397" customFormat="false" ht="14.9" hidden="false" customHeight="false" outlineLevel="0" collapsed="false">
      <c r="A397" s="1" t="s">
        <v>5584</v>
      </c>
    </row>
    <row r="398" customFormat="false" ht="14.9" hidden="false" customHeight="false" outlineLevel="0" collapsed="false">
      <c r="A398" s="1" t="s">
        <v>5585</v>
      </c>
    </row>
    <row r="399" customFormat="false" ht="14.9" hidden="false" customHeight="false" outlineLevel="0" collapsed="false">
      <c r="A399" s="1" t="s">
        <v>5586</v>
      </c>
    </row>
    <row r="400" customFormat="false" ht="14.9" hidden="false" customHeight="false" outlineLevel="0" collapsed="false">
      <c r="A400" s="1" t="s">
        <v>5587</v>
      </c>
    </row>
    <row r="401" customFormat="false" ht="14.9" hidden="false" customHeight="false" outlineLevel="0" collapsed="false">
      <c r="A401" s="1" t="s">
        <v>5588</v>
      </c>
    </row>
    <row r="402" customFormat="false" ht="14.9" hidden="false" customHeight="false" outlineLevel="0" collapsed="false">
      <c r="A402" s="1" t="s">
        <v>5589</v>
      </c>
    </row>
    <row r="403" customFormat="false" ht="14.9" hidden="false" customHeight="false" outlineLevel="0" collapsed="false">
      <c r="A403" s="1" t="s">
        <v>5590</v>
      </c>
    </row>
    <row r="404" customFormat="false" ht="14.9" hidden="false" customHeight="false" outlineLevel="0" collapsed="false">
      <c r="A404" s="1" t="s">
        <v>5591</v>
      </c>
    </row>
    <row r="405" customFormat="false" ht="14.9" hidden="false" customHeight="false" outlineLevel="0" collapsed="false">
      <c r="A405" s="1" t="s">
        <v>5592</v>
      </c>
    </row>
    <row r="406" customFormat="false" ht="14.9" hidden="false" customHeight="false" outlineLevel="0" collapsed="false">
      <c r="A406" s="1" t="s">
        <v>5593</v>
      </c>
    </row>
    <row r="407" customFormat="false" ht="14.9" hidden="false" customHeight="false" outlineLevel="0" collapsed="false">
      <c r="A407" s="1" t="s">
        <v>5594</v>
      </c>
    </row>
    <row r="408" customFormat="false" ht="14.9" hidden="false" customHeight="false" outlineLevel="0" collapsed="false">
      <c r="A408" s="1" t="s">
        <v>5595</v>
      </c>
    </row>
    <row r="409" customFormat="false" ht="14.9" hidden="false" customHeight="false" outlineLevel="0" collapsed="false">
      <c r="A409" s="1" t="s">
        <v>5596</v>
      </c>
    </row>
    <row r="410" customFormat="false" ht="14.9" hidden="false" customHeight="false" outlineLevel="0" collapsed="false">
      <c r="A410" s="1" t="s">
        <v>5597</v>
      </c>
    </row>
    <row r="411" customFormat="false" ht="14.9" hidden="false" customHeight="false" outlineLevel="0" collapsed="false">
      <c r="A411" s="1" t="s">
        <v>5598</v>
      </c>
    </row>
    <row r="412" customFormat="false" ht="14.9" hidden="false" customHeight="false" outlineLevel="0" collapsed="false">
      <c r="A412" s="1" t="s">
        <v>5599</v>
      </c>
    </row>
    <row r="413" customFormat="false" ht="14.9" hidden="false" customHeight="false" outlineLevel="0" collapsed="false">
      <c r="A413" s="1" t="s">
        <v>5600</v>
      </c>
    </row>
    <row r="414" customFormat="false" ht="14.9" hidden="false" customHeight="false" outlineLevel="0" collapsed="false">
      <c r="A414" s="1" t="s">
        <v>5601</v>
      </c>
    </row>
    <row r="415" customFormat="false" ht="14.9" hidden="false" customHeight="false" outlineLevel="0" collapsed="false">
      <c r="A415" s="1" t="s">
        <v>5602</v>
      </c>
    </row>
    <row r="416" customFormat="false" ht="14.9" hidden="false" customHeight="false" outlineLevel="0" collapsed="false">
      <c r="A416" s="1" t="s">
        <v>5603</v>
      </c>
    </row>
    <row r="417" customFormat="false" ht="14.9" hidden="false" customHeight="false" outlineLevel="0" collapsed="false">
      <c r="A417" s="1" t="s">
        <v>5604</v>
      </c>
    </row>
    <row r="418" customFormat="false" ht="14.9" hidden="false" customHeight="false" outlineLevel="0" collapsed="false">
      <c r="A418" s="1" t="s">
        <v>5605</v>
      </c>
    </row>
    <row r="419" customFormat="false" ht="14.9" hidden="false" customHeight="false" outlineLevel="0" collapsed="false">
      <c r="A419" s="1" t="s">
        <v>5606</v>
      </c>
    </row>
    <row r="420" customFormat="false" ht="14.9" hidden="false" customHeight="false" outlineLevel="0" collapsed="false">
      <c r="A420" s="1" t="s">
        <v>5607</v>
      </c>
    </row>
    <row r="421" customFormat="false" ht="14.9" hidden="false" customHeight="false" outlineLevel="0" collapsed="false">
      <c r="A421" s="1" t="s">
        <v>5608</v>
      </c>
    </row>
    <row r="422" customFormat="false" ht="14.9" hidden="false" customHeight="false" outlineLevel="0" collapsed="false">
      <c r="A422" s="1" t="s">
        <v>5609</v>
      </c>
    </row>
    <row r="423" customFormat="false" ht="14.9" hidden="false" customHeight="false" outlineLevel="0" collapsed="false">
      <c r="A423" s="1" t="s">
        <v>5610</v>
      </c>
    </row>
    <row r="424" customFormat="false" ht="14.9" hidden="false" customHeight="false" outlineLevel="0" collapsed="false">
      <c r="A424" s="1" t="s">
        <v>5611</v>
      </c>
    </row>
    <row r="425" customFormat="false" ht="14.9" hidden="false" customHeight="false" outlineLevel="0" collapsed="false">
      <c r="A425" s="1" t="s">
        <v>5612</v>
      </c>
    </row>
    <row r="426" customFormat="false" ht="14.9" hidden="false" customHeight="false" outlineLevel="0" collapsed="false">
      <c r="A426" s="1" t="s">
        <v>5613</v>
      </c>
    </row>
    <row r="427" customFormat="false" ht="14.9" hidden="false" customHeight="false" outlineLevel="0" collapsed="false">
      <c r="A427" s="1" t="s">
        <v>5614</v>
      </c>
    </row>
    <row r="428" customFormat="false" ht="14.9" hidden="false" customHeight="false" outlineLevel="0" collapsed="false">
      <c r="A428" s="1" t="s">
        <v>5615</v>
      </c>
    </row>
    <row r="429" customFormat="false" ht="14.9" hidden="false" customHeight="false" outlineLevel="0" collapsed="false">
      <c r="A429" s="1" t="s">
        <v>5616</v>
      </c>
    </row>
    <row r="430" customFormat="false" ht="14.9" hidden="false" customHeight="false" outlineLevel="0" collapsed="false">
      <c r="A430" s="1" t="s">
        <v>5617</v>
      </c>
    </row>
    <row r="431" customFormat="false" ht="14.9" hidden="false" customHeight="false" outlineLevel="0" collapsed="false">
      <c r="A431" s="1" t="s">
        <v>5618</v>
      </c>
    </row>
    <row r="432" customFormat="false" ht="14.9" hidden="false" customHeight="false" outlineLevel="0" collapsed="false">
      <c r="A432" s="1" t="s">
        <v>5619</v>
      </c>
    </row>
    <row r="433" customFormat="false" ht="14.9" hidden="false" customHeight="false" outlineLevel="0" collapsed="false">
      <c r="A433" s="1" t="s">
        <v>5620</v>
      </c>
    </row>
    <row r="434" customFormat="false" ht="14.9" hidden="false" customHeight="false" outlineLevel="0" collapsed="false">
      <c r="A434" s="1" t="s">
        <v>5621</v>
      </c>
    </row>
    <row r="435" customFormat="false" ht="14.9" hidden="false" customHeight="false" outlineLevel="0" collapsed="false">
      <c r="A435" s="1" t="s">
        <v>5622</v>
      </c>
    </row>
    <row r="436" customFormat="false" ht="14.9" hidden="false" customHeight="false" outlineLevel="0" collapsed="false">
      <c r="A436" s="1" t="s">
        <v>5623</v>
      </c>
    </row>
    <row r="437" customFormat="false" ht="14.9" hidden="false" customHeight="false" outlineLevel="0" collapsed="false">
      <c r="A437" s="1" t="s">
        <v>5624</v>
      </c>
    </row>
    <row r="438" customFormat="false" ht="14.9" hidden="false" customHeight="false" outlineLevel="0" collapsed="false">
      <c r="A438" s="1" t="s">
        <v>5625</v>
      </c>
    </row>
    <row r="439" customFormat="false" ht="14.9" hidden="false" customHeight="false" outlineLevel="0" collapsed="false">
      <c r="A439" s="1" t="s">
        <v>5626</v>
      </c>
    </row>
    <row r="440" customFormat="false" ht="14.9" hidden="false" customHeight="false" outlineLevel="0" collapsed="false">
      <c r="A440" s="1" t="s">
        <v>5627</v>
      </c>
    </row>
    <row r="441" customFormat="false" ht="14.9" hidden="false" customHeight="false" outlineLevel="0" collapsed="false">
      <c r="A441" s="1" t="s">
        <v>5628</v>
      </c>
    </row>
    <row r="442" customFormat="false" ht="14.9" hidden="false" customHeight="false" outlineLevel="0" collapsed="false">
      <c r="A442" s="1" t="s">
        <v>5629</v>
      </c>
    </row>
    <row r="443" customFormat="false" ht="14.9" hidden="false" customHeight="false" outlineLevel="0" collapsed="false">
      <c r="A443" s="1" t="s">
        <v>5630</v>
      </c>
    </row>
    <row r="444" customFormat="false" ht="14.9" hidden="false" customHeight="false" outlineLevel="0" collapsed="false">
      <c r="A444" s="1" t="s">
        <v>5631</v>
      </c>
    </row>
    <row r="445" customFormat="false" ht="14.9" hidden="false" customHeight="false" outlineLevel="0" collapsed="false">
      <c r="A445" s="1" t="s">
        <v>5632</v>
      </c>
    </row>
    <row r="446" customFormat="false" ht="14.9" hidden="false" customHeight="false" outlineLevel="0" collapsed="false">
      <c r="A446" s="1" t="s">
        <v>5633</v>
      </c>
    </row>
    <row r="447" customFormat="false" ht="14.9" hidden="false" customHeight="false" outlineLevel="0" collapsed="false">
      <c r="A447" s="1" t="s">
        <v>5634</v>
      </c>
    </row>
    <row r="448" customFormat="false" ht="14.9" hidden="false" customHeight="false" outlineLevel="0" collapsed="false">
      <c r="A448" s="1" t="s">
        <v>5635</v>
      </c>
    </row>
    <row r="449" customFormat="false" ht="14.9" hidden="false" customHeight="false" outlineLevel="0" collapsed="false">
      <c r="A449" s="1" t="s">
        <v>5636</v>
      </c>
    </row>
    <row r="450" customFormat="false" ht="14.9" hidden="false" customHeight="false" outlineLevel="0" collapsed="false">
      <c r="A450" s="1" t="s">
        <v>5637</v>
      </c>
    </row>
    <row r="451" customFormat="false" ht="14.9" hidden="false" customHeight="false" outlineLevel="0" collapsed="false">
      <c r="A451" s="1" t="s">
        <v>5638</v>
      </c>
    </row>
    <row r="452" customFormat="false" ht="14.9" hidden="false" customHeight="false" outlineLevel="0" collapsed="false">
      <c r="A452" s="1" t="s">
        <v>5639</v>
      </c>
    </row>
    <row r="453" customFormat="false" ht="14.9" hidden="false" customHeight="false" outlineLevel="0" collapsed="false">
      <c r="A453" s="1" t="s">
        <v>5640</v>
      </c>
    </row>
    <row r="454" customFormat="false" ht="14.9" hidden="false" customHeight="false" outlineLevel="0" collapsed="false">
      <c r="A454" s="1" t="s">
        <v>5641</v>
      </c>
    </row>
    <row r="455" customFormat="false" ht="14.9" hidden="false" customHeight="false" outlineLevel="0" collapsed="false">
      <c r="A455" s="1" t="s">
        <v>5642</v>
      </c>
    </row>
    <row r="456" customFormat="false" ht="14.9" hidden="false" customHeight="false" outlineLevel="0" collapsed="false">
      <c r="A456" s="1" t="s">
        <v>5643</v>
      </c>
    </row>
    <row r="457" customFormat="false" ht="14.9" hidden="false" customHeight="false" outlineLevel="0" collapsed="false">
      <c r="A457" s="1" t="s">
        <v>5644</v>
      </c>
    </row>
    <row r="458" customFormat="false" ht="14.9" hidden="false" customHeight="false" outlineLevel="0" collapsed="false">
      <c r="A458" s="1" t="s">
        <v>5645</v>
      </c>
    </row>
    <row r="459" customFormat="false" ht="14.9" hidden="false" customHeight="false" outlineLevel="0" collapsed="false">
      <c r="A459" s="1" t="s">
        <v>5646</v>
      </c>
    </row>
    <row r="460" customFormat="false" ht="14.9" hidden="false" customHeight="false" outlineLevel="0" collapsed="false">
      <c r="A460" s="1" t="s">
        <v>5647</v>
      </c>
    </row>
    <row r="461" customFormat="false" ht="14.9" hidden="false" customHeight="false" outlineLevel="0" collapsed="false">
      <c r="A461" s="1" t="s">
        <v>5648</v>
      </c>
    </row>
    <row r="462" customFormat="false" ht="14.9" hidden="false" customHeight="false" outlineLevel="0" collapsed="false">
      <c r="A462" s="1" t="s">
        <v>5649</v>
      </c>
    </row>
    <row r="463" customFormat="false" ht="14.9" hidden="false" customHeight="false" outlineLevel="0" collapsed="false">
      <c r="A463" s="1" t="s">
        <v>5650</v>
      </c>
    </row>
    <row r="464" customFormat="false" ht="14.9" hidden="false" customHeight="false" outlineLevel="0" collapsed="false">
      <c r="A464" s="1" t="s">
        <v>5651</v>
      </c>
    </row>
    <row r="465" customFormat="false" ht="14.9" hidden="false" customHeight="false" outlineLevel="0" collapsed="false">
      <c r="A465" s="1" t="s">
        <v>5652</v>
      </c>
    </row>
    <row r="466" customFormat="false" ht="14.9" hidden="false" customHeight="false" outlineLevel="0" collapsed="false">
      <c r="A466" s="1" t="s">
        <v>5653</v>
      </c>
    </row>
    <row r="467" customFormat="false" ht="14.9" hidden="false" customHeight="false" outlineLevel="0" collapsed="false">
      <c r="A467" s="1" t="s">
        <v>5654</v>
      </c>
    </row>
    <row r="468" customFormat="false" ht="14.9" hidden="false" customHeight="false" outlineLevel="0" collapsed="false">
      <c r="A468" s="1" t="s">
        <v>5655</v>
      </c>
    </row>
    <row r="469" customFormat="false" ht="14.9" hidden="false" customHeight="false" outlineLevel="0" collapsed="false">
      <c r="A469" s="1" t="s">
        <v>5656</v>
      </c>
    </row>
    <row r="470" customFormat="false" ht="14.9" hidden="false" customHeight="false" outlineLevel="0" collapsed="false">
      <c r="A470" s="1" t="s">
        <v>5657</v>
      </c>
    </row>
    <row r="471" customFormat="false" ht="14.9" hidden="false" customHeight="false" outlineLevel="0" collapsed="false">
      <c r="A471" s="1" t="s">
        <v>5658</v>
      </c>
    </row>
    <row r="472" customFormat="false" ht="14.9" hidden="false" customHeight="false" outlineLevel="0" collapsed="false">
      <c r="A472" s="1" t="s">
        <v>5659</v>
      </c>
    </row>
    <row r="473" customFormat="false" ht="14.9" hidden="false" customHeight="false" outlineLevel="0" collapsed="false">
      <c r="A473" s="1" t="s">
        <v>5660</v>
      </c>
    </row>
    <row r="474" customFormat="false" ht="14.9" hidden="false" customHeight="false" outlineLevel="0" collapsed="false">
      <c r="A474" s="1" t="s">
        <v>5661</v>
      </c>
    </row>
    <row r="475" customFormat="false" ht="14.9" hidden="false" customHeight="false" outlineLevel="0" collapsed="false">
      <c r="A475" s="1" t="s">
        <v>5662</v>
      </c>
    </row>
    <row r="476" customFormat="false" ht="14.9" hidden="false" customHeight="false" outlineLevel="0" collapsed="false">
      <c r="A476" s="1" t="s">
        <v>5663</v>
      </c>
    </row>
    <row r="477" customFormat="false" ht="14.9" hidden="false" customHeight="false" outlineLevel="0" collapsed="false">
      <c r="A477" s="1" t="s">
        <v>5664</v>
      </c>
    </row>
    <row r="478" customFormat="false" ht="14.9" hidden="false" customHeight="false" outlineLevel="0" collapsed="false">
      <c r="A478" s="1" t="s">
        <v>5665</v>
      </c>
    </row>
    <row r="479" customFormat="false" ht="14.9" hidden="false" customHeight="false" outlineLevel="0" collapsed="false">
      <c r="A479" s="1" t="s">
        <v>5666</v>
      </c>
    </row>
    <row r="480" customFormat="false" ht="14.9" hidden="false" customHeight="false" outlineLevel="0" collapsed="false">
      <c r="A480" s="1" t="s">
        <v>5667</v>
      </c>
    </row>
    <row r="481" customFormat="false" ht="14.9" hidden="false" customHeight="false" outlineLevel="0" collapsed="false">
      <c r="A481" s="1" t="s">
        <v>5668</v>
      </c>
    </row>
    <row r="482" customFormat="false" ht="14.9" hidden="false" customHeight="false" outlineLevel="0" collapsed="false">
      <c r="A482" s="1" t="s">
        <v>5669</v>
      </c>
    </row>
    <row r="483" customFormat="false" ht="14.9" hidden="false" customHeight="false" outlineLevel="0" collapsed="false">
      <c r="A483" s="1" t="s">
        <v>5670</v>
      </c>
    </row>
    <row r="484" customFormat="false" ht="14.9" hidden="false" customHeight="false" outlineLevel="0" collapsed="false">
      <c r="A484" s="1" t="s">
        <v>5671</v>
      </c>
    </row>
    <row r="485" customFormat="false" ht="14.9" hidden="false" customHeight="false" outlineLevel="0" collapsed="false">
      <c r="A485" s="1" t="s">
        <v>5672</v>
      </c>
    </row>
    <row r="486" customFormat="false" ht="14.9" hidden="false" customHeight="false" outlineLevel="0" collapsed="false">
      <c r="A486" s="1" t="s">
        <v>5673</v>
      </c>
    </row>
    <row r="487" customFormat="false" ht="14.9" hidden="false" customHeight="false" outlineLevel="0" collapsed="false">
      <c r="A487" s="1" t="s">
        <v>5674</v>
      </c>
    </row>
    <row r="488" customFormat="false" ht="14.9" hidden="false" customHeight="false" outlineLevel="0" collapsed="false">
      <c r="A488" s="1" t="s">
        <v>5675</v>
      </c>
    </row>
    <row r="489" customFormat="false" ht="14.9" hidden="false" customHeight="false" outlineLevel="0" collapsed="false">
      <c r="A489" s="1" t="s">
        <v>5676</v>
      </c>
    </row>
    <row r="490" customFormat="false" ht="14.9" hidden="false" customHeight="false" outlineLevel="0" collapsed="false">
      <c r="A490" s="1" t="s">
        <v>5677</v>
      </c>
    </row>
    <row r="491" customFormat="false" ht="14.9" hidden="false" customHeight="false" outlineLevel="0" collapsed="false">
      <c r="A491" s="1" t="s">
        <v>5678</v>
      </c>
    </row>
    <row r="492" customFormat="false" ht="14.9" hidden="false" customHeight="false" outlineLevel="0" collapsed="false">
      <c r="A492" s="1" t="s">
        <v>5679</v>
      </c>
    </row>
    <row r="493" customFormat="false" ht="14.9" hidden="false" customHeight="false" outlineLevel="0" collapsed="false">
      <c r="A493" s="1" t="s">
        <v>5680</v>
      </c>
    </row>
    <row r="494" customFormat="false" ht="14.9" hidden="false" customHeight="false" outlineLevel="0" collapsed="false">
      <c r="A494" s="1" t="s">
        <v>5681</v>
      </c>
    </row>
    <row r="495" customFormat="false" ht="14.9" hidden="false" customHeight="false" outlineLevel="0" collapsed="false">
      <c r="A495" s="1" t="s">
        <v>5682</v>
      </c>
    </row>
    <row r="496" customFormat="false" ht="14.9" hidden="false" customHeight="false" outlineLevel="0" collapsed="false">
      <c r="A496" s="1" t="s">
        <v>5683</v>
      </c>
    </row>
    <row r="497" customFormat="false" ht="14.9" hidden="false" customHeight="false" outlineLevel="0" collapsed="false">
      <c r="A497" s="1" t="s">
        <v>5684</v>
      </c>
    </row>
    <row r="498" customFormat="false" ht="14.9" hidden="false" customHeight="false" outlineLevel="0" collapsed="false">
      <c r="A498" s="1" t="s">
        <v>5685</v>
      </c>
    </row>
    <row r="499" customFormat="false" ht="14.9" hidden="false" customHeight="false" outlineLevel="0" collapsed="false">
      <c r="A499" s="1" t="s">
        <v>5686</v>
      </c>
    </row>
    <row r="500" customFormat="false" ht="14.9" hidden="false" customHeight="false" outlineLevel="0" collapsed="false">
      <c r="A500" s="1" t="s">
        <v>5687</v>
      </c>
    </row>
    <row r="501" customFormat="false" ht="14.9" hidden="false" customHeight="false" outlineLevel="0" collapsed="false">
      <c r="A501" s="1" t="s">
        <v>5688</v>
      </c>
    </row>
    <row r="502" customFormat="false" ht="14.9" hidden="false" customHeight="false" outlineLevel="0" collapsed="false">
      <c r="A502" s="1" t="s">
        <v>5689</v>
      </c>
    </row>
    <row r="503" customFormat="false" ht="14.9" hidden="false" customHeight="false" outlineLevel="0" collapsed="false">
      <c r="A503" s="1" t="s">
        <v>5690</v>
      </c>
    </row>
    <row r="504" customFormat="false" ht="14.9" hidden="false" customHeight="false" outlineLevel="0" collapsed="false">
      <c r="A504" s="1" t="s">
        <v>5691</v>
      </c>
    </row>
    <row r="505" customFormat="false" ht="14.9" hidden="false" customHeight="false" outlineLevel="0" collapsed="false">
      <c r="A505" s="1" t="s">
        <v>5692</v>
      </c>
    </row>
    <row r="506" customFormat="false" ht="14.9" hidden="false" customHeight="false" outlineLevel="0" collapsed="false">
      <c r="A506" s="1" t="s">
        <v>5693</v>
      </c>
    </row>
    <row r="507" customFormat="false" ht="14.9" hidden="false" customHeight="false" outlineLevel="0" collapsed="false">
      <c r="A507" s="1" t="s">
        <v>5694</v>
      </c>
    </row>
    <row r="508" customFormat="false" ht="14.9" hidden="false" customHeight="false" outlineLevel="0" collapsed="false">
      <c r="A508" s="1" t="s">
        <v>5695</v>
      </c>
    </row>
    <row r="509" customFormat="false" ht="14.9" hidden="false" customHeight="false" outlineLevel="0" collapsed="false">
      <c r="A509" s="1" t="s">
        <v>5696</v>
      </c>
    </row>
    <row r="510" customFormat="false" ht="14.9" hidden="false" customHeight="false" outlineLevel="0" collapsed="false">
      <c r="A510" s="1" t="s">
        <v>5697</v>
      </c>
    </row>
    <row r="511" customFormat="false" ht="14.9" hidden="false" customHeight="false" outlineLevel="0" collapsed="false">
      <c r="A511" s="1" t="s">
        <v>5698</v>
      </c>
    </row>
    <row r="512" customFormat="false" ht="14.9" hidden="false" customHeight="false" outlineLevel="0" collapsed="false">
      <c r="A512" s="1" t="s">
        <v>5699</v>
      </c>
    </row>
    <row r="513" customFormat="false" ht="14.9" hidden="false" customHeight="false" outlineLevel="0" collapsed="false">
      <c r="A513" s="1" t="s">
        <v>5700</v>
      </c>
    </row>
    <row r="514" customFormat="false" ht="14.9" hidden="false" customHeight="false" outlineLevel="0" collapsed="false">
      <c r="A514" s="1" t="s">
        <v>5701</v>
      </c>
    </row>
    <row r="515" customFormat="false" ht="14.9" hidden="false" customHeight="false" outlineLevel="0" collapsed="false">
      <c r="A515" s="1" t="s">
        <v>5702</v>
      </c>
    </row>
    <row r="516" customFormat="false" ht="14.9" hidden="false" customHeight="false" outlineLevel="0" collapsed="false">
      <c r="A516" s="1" t="s">
        <v>5703</v>
      </c>
    </row>
    <row r="517" customFormat="false" ht="14.9" hidden="false" customHeight="false" outlineLevel="0" collapsed="false">
      <c r="A517" s="1" t="s">
        <v>5704</v>
      </c>
    </row>
    <row r="518" customFormat="false" ht="14.9" hidden="false" customHeight="false" outlineLevel="0" collapsed="false">
      <c r="A518" s="1" t="s">
        <v>5705</v>
      </c>
    </row>
    <row r="519" customFormat="false" ht="14.9" hidden="false" customHeight="false" outlineLevel="0" collapsed="false">
      <c r="A519" s="1" t="s">
        <v>5706</v>
      </c>
    </row>
    <row r="520" customFormat="false" ht="14.9" hidden="false" customHeight="false" outlineLevel="0" collapsed="false">
      <c r="A520" s="1" t="s">
        <v>5707</v>
      </c>
    </row>
    <row r="521" customFormat="false" ht="14.9" hidden="false" customHeight="false" outlineLevel="0" collapsed="false">
      <c r="A521" s="1" t="s">
        <v>5708</v>
      </c>
    </row>
    <row r="522" customFormat="false" ht="14.9" hidden="false" customHeight="false" outlineLevel="0" collapsed="false">
      <c r="A522" s="1" t="s">
        <v>5709</v>
      </c>
    </row>
    <row r="523" customFormat="false" ht="14.9" hidden="false" customHeight="false" outlineLevel="0" collapsed="false">
      <c r="A523" s="1" t="s">
        <v>5710</v>
      </c>
    </row>
    <row r="524" customFormat="false" ht="14.9" hidden="false" customHeight="false" outlineLevel="0" collapsed="false">
      <c r="A524" s="1" t="s">
        <v>5711</v>
      </c>
    </row>
    <row r="525" customFormat="false" ht="14.9" hidden="false" customHeight="false" outlineLevel="0" collapsed="false">
      <c r="A525" s="1" t="s">
        <v>5712</v>
      </c>
    </row>
    <row r="526" customFormat="false" ht="14.9" hidden="false" customHeight="false" outlineLevel="0" collapsed="false">
      <c r="A526" s="1" t="s">
        <v>5713</v>
      </c>
    </row>
    <row r="527" customFormat="false" ht="14.9" hidden="false" customHeight="false" outlineLevel="0" collapsed="false">
      <c r="A527" s="1" t="s">
        <v>5714</v>
      </c>
    </row>
    <row r="528" customFormat="false" ht="14.9" hidden="false" customHeight="false" outlineLevel="0" collapsed="false">
      <c r="A528" s="1" t="s">
        <v>5715</v>
      </c>
    </row>
    <row r="529" customFormat="false" ht="14.9" hidden="false" customHeight="false" outlineLevel="0" collapsed="false">
      <c r="A529" s="1" t="s">
        <v>5716</v>
      </c>
    </row>
    <row r="530" customFormat="false" ht="14.9" hidden="false" customHeight="false" outlineLevel="0" collapsed="false">
      <c r="A530" s="1" t="s">
        <v>5717</v>
      </c>
    </row>
    <row r="531" customFormat="false" ht="14.9" hidden="false" customHeight="false" outlineLevel="0" collapsed="false">
      <c r="A531" s="1" t="s">
        <v>5718</v>
      </c>
    </row>
    <row r="532" customFormat="false" ht="14.9" hidden="false" customHeight="false" outlineLevel="0" collapsed="false">
      <c r="A532" s="1" t="s">
        <v>5719</v>
      </c>
    </row>
    <row r="533" customFormat="false" ht="14.9" hidden="false" customHeight="false" outlineLevel="0" collapsed="false">
      <c r="A533" s="1" t="s">
        <v>5720</v>
      </c>
    </row>
    <row r="534" customFormat="false" ht="14.9" hidden="false" customHeight="false" outlineLevel="0" collapsed="false">
      <c r="A534" s="1" t="s">
        <v>5721</v>
      </c>
    </row>
    <row r="535" customFormat="false" ht="14.9" hidden="false" customHeight="false" outlineLevel="0" collapsed="false">
      <c r="A535" s="1" t="s">
        <v>5722</v>
      </c>
    </row>
    <row r="536" customFormat="false" ht="14.9" hidden="false" customHeight="false" outlineLevel="0" collapsed="false">
      <c r="A536" s="1" t="s">
        <v>5723</v>
      </c>
    </row>
    <row r="537" customFormat="false" ht="14.9" hidden="false" customHeight="false" outlineLevel="0" collapsed="false">
      <c r="A537" s="1" t="s">
        <v>5724</v>
      </c>
    </row>
    <row r="538" customFormat="false" ht="14.9" hidden="false" customHeight="false" outlineLevel="0" collapsed="false">
      <c r="A538" s="1" t="s">
        <v>5725</v>
      </c>
    </row>
    <row r="539" customFormat="false" ht="14.9" hidden="false" customHeight="false" outlineLevel="0" collapsed="false">
      <c r="A539" s="1" t="s">
        <v>5726</v>
      </c>
    </row>
    <row r="540" customFormat="false" ht="14.9" hidden="false" customHeight="false" outlineLevel="0" collapsed="false">
      <c r="A540" s="1" t="s">
        <v>5727</v>
      </c>
    </row>
    <row r="541" customFormat="false" ht="14.9" hidden="false" customHeight="false" outlineLevel="0" collapsed="false">
      <c r="A541" s="1" t="s">
        <v>5728</v>
      </c>
    </row>
    <row r="542" customFormat="false" ht="14.9" hidden="false" customHeight="false" outlineLevel="0" collapsed="false">
      <c r="A542" s="1" t="s">
        <v>5729</v>
      </c>
    </row>
    <row r="543" customFormat="false" ht="14.9" hidden="false" customHeight="false" outlineLevel="0" collapsed="false">
      <c r="A543" s="1" t="s">
        <v>5730</v>
      </c>
    </row>
    <row r="544" customFormat="false" ht="14.9" hidden="false" customHeight="false" outlineLevel="0" collapsed="false">
      <c r="A544" s="1" t="s">
        <v>5731</v>
      </c>
    </row>
    <row r="545" customFormat="false" ht="14.9" hidden="false" customHeight="false" outlineLevel="0" collapsed="false">
      <c r="A545" s="1" t="s">
        <v>5732</v>
      </c>
    </row>
    <row r="546" customFormat="false" ht="14.9" hidden="false" customHeight="false" outlineLevel="0" collapsed="false">
      <c r="A546" s="1" t="s">
        <v>5733</v>
      </c>
    </row>
    <row r="547" customFormat="false" ht="14.9" hidden="false" customHeight="false" outlineLevel="0" collapsed="false">
      <c r="A547" s="1" t="s">
        <v>5734</v>
      </c>
    </row>
    <row r="548" customFormat="false" ht="14.9" hidden="false" customHeight="false" outlineLevel="0" collapsed="false">
      <c r="A548" s="1" t="s">
        <v>5735</v>
      </c>
    </row>
    <row r="549" customFormat="false" ht="14.9" hidden="false" customHeight="false" outlineLevel="0" collapsed="false">
      <c r="A549" s="1" t="s">
        <v>5736</v>
      </c>
    </row>
    <row r="550" customFormat="false" ht="14.9" hidden="false" customHeight="false" outlineLevel="0" collapsed="false">
      <c r="A550" s="1" t="s">
        <v>5737</v>
      </c>
    </row>
    <row r="551" customFormat="false" ht="14.9" hidden="false" customHeight="false" outlineLevel="0" collapsed="false">
      <c r="A551" s="1" t="s">
        <v>5738</v>
      </c>
    </row>
    <row r="552" customFormat="false" ht="14.9" hidden="false" customHeight="false" outlineLevel="0" collapsed="false">
      <c r="A552" s="1" t="s">
        <v>5739</v>
      </c>
    </row>
    <row r="553" customFormat="false" ht="14.9" hidden="false" customHeight="false" outlineLevel="0" collapsed="false">
      <c r="A553" s="1" t="s">
        <v>5740</v>
      </c>
    </row>
    <row r="554" customFormat="false" ht="14.9" hidden="false" customHeight="false" outlineLevel="0" collapsed="false">
      <c r="A554" s="1" t="s">
        <v>5741</v>
      </c>
    </row>
    <row r="555" customFormat="false" ht="14.9" hidden="false" customHeight="false" outlineLevel="0" collapsed="false">
      <c r="A555" s="1" t="s">
        <v>5742</v>
      </c>
    </row>
    <row r="556" customFormat="false" ht="14.9" hidden="false" customHeight="false" outlineLevel="0" collapsed="false">
      <c r="A556" s="1" t="s">
        <v>5743</v>
      </c>
    </row>
    <row r="557" customFormat="false" ht="14.9" hidden="false" customHeight="false" outlineLevel="0" collapsed="false">
      <c r="A557" s="1" t="s">
        <v>5744</v>
      </c>
    </row>
    <row r="558" customFormat="false" ht="14.9" hidden="false" customHeight="false" outlineLevel="0" collapsed="false">
      <c r="A558" s="1" t="s">
        <v>5745</v>
      </c>
    </row>
    <row r="559" customFormat="false" ht="14.9" hidden="false" customHeight="false" outlineLevel="0" collapsed="false">
      <c r="A559" s="1" t="s">
        <v>5746</v>
      </c>
    </row>
    <row r="560" customFormat="false" ht="14.9" hidden="false" customHeight="false" outlineLevel="0" collapsed="false">
      <c r="A560" s="1" t="s">
        <v>5747</v>
      </c>
    </row>
    <row r="561" customFormat="false" ht="14.9" hidden="false" customHeight="false" outlineLevel="0" collapsed="false">
      <c r="A561" s="1" t="s">
        <v>5748</v>
      </c>
    </row>
    <row r="562" customFormat="false" ht="14.9" hidden="false" customHeight="false" outlineLevel="0" collapsed="false">
      <c r="A562" s="1" t="s">
        <v>5749</v>
      </c>
    </row>
    <row r="563" customFormat="false" ht="14.9" hidden="false" customHeight="false" outlineLevel="0" collapsed="false">
      <c r="A563" s="1" t="s">
        <v>5750</v>
      </c>
    </row>
    <row r="564" customFormat="false" ht="14.9" hidden="false" customHeight="false" outlineLevel="0" collapsed="false">
      <c r="A564" s="1" t="s">
        <v>5751</v>
      </c>
    </row>
    <row r="565" customFormat="false" ht="14.9" hidden="false" customHeight="false" outlineLevel="0" collapsed="false">
      <c r="A565" s="1" t="s">
        <v>5752</v>
      </c>
    </row>
    <row r="566" customFormat="false" ht="14.9" hidden="false" customHeight="false" outlineLevel="0" collapsed="false">
      <c r="A566" s="1" t="s">
        <v>5753</v>
      </c>
    </row>
    <row r="567" customFormat="false" ht="14.9" hidden="false" customHeight="false" outlineLevel="0" collapsed="false">
      <c r="A567" s="1" t="s">
        <v>5754</v>
      </c>
    </row>
    <row r="568" customFormat="false" ht="14.9" hidden="false" customHeight="false" outlineLevel="0" collapsed="false">
      <c r="A568" s="1" t="s">
        <v>5755</v>
      </c>
    </row>
    <row r="569" customFormat="false" ht="14.9" hidden="false" customHeight="false" outlineLevel="0" collapsed="false">
      <c r="A569" s="1" t="s">
        <v>5756</v>
      </c>
    </row>
    <row r="570" customFormat="false" ht="14.9" hidden="false" customHeight="false" outlineLevel="0" collapsed="false">
      <c r="A570" s="1" t="s">
        <v>5757</v>
      </c>
    </row>
    <row r="571" customFormat="false" ht="14.9" hidden="false" customHeight="false" outlineLevel="0" collapsed="false">
      <c r="A571" s="1" t="s">
        <v>5758</v>
      </c>
    </row>
    <row r="572" customFormat="false" ht="14.9" hidden="false" customHeight="false" outlineLevel="0" collapsed="false">
      <c r="A572" s="1" t="s">
        <v>5759</v>
      </c>
    </row>
    <row r="573" customFormat="false" ht="14.9" hidden="false" customHeight="false" outlineLevel="0" collapsed="false">
      <c r="A573" s="1" t="s">
        <v>5760</v>
      </c>
    </row>
    <row r="574" customFormat="false" ht="14.9" hidden="false" customHeight="false" outlineLevel="0" collapsed="false">
      <c r="A574" s="1" t="s">
        <v>5761</v>
      </c>
    </row>
    <row r="575" customFormat="false" ht="14.9" hidden="false" customHeight="false" outlineLevel="0" collapsed="false">
      <c r="A575" s="1" t="s">
        <v>5762</v>
      </c>
    </row>
    <row r="576" customFormat="false" ht="14.9" hidden="false" customHeight="false" outlineLevel="0" collapsed="false">
      <c r="A576" s="1" t="s">
        <v>5763</v>
      </c>
    </row>
    <row r="577" customFormat="false" ht="14.9" hidden="false" customHeight="false" outlineLevel="0" collapsed="false">
      <c r="A577" s="1" t="s">
        <v>5764</v>
      </c>
    </row>
    <row r="578" customFormat="false" ht="14.9" hidden="false" customHeight="false" outlineLevel="0" collapsed="false">
      <c r="A578" s="1" t="s">
        <v>5765</v>
      </c>
    </row>
    <row r="579" customFormat="false" ht="14.9" hidden="false" customHeight="false" outlineLevel="0" collapsed="false">
      <c r="A579" s="1" t="s">
        <v>5766</v>
      </c>
    </row>
    <row r="580" customFormat="false" ht="14.9" hidden="false" customHeight="false" outlineLevel="0" collapsed="false">
      <c r="A580" s="1" t="s">
        <v>5767</v>
      </c>
    </row>
    <row r="581" customFormat="false" ht="14.9" hidden="false" customHeight="false" outlineLevel="0" collapsed="false">
      <c r="A581" s="1" t="s">
        <v>5768</v>
      </c>
    </row>
    <row r="582" customFormat="false" ht="14.9" hidden="false" customHeight="false" outlineLevel="0" collapsed="false">
      <c r="A582" s="1" t="s">
        <v>5769</v>
      </c>
    </row>
    <row r="583" customFormat="false" ht="14.9" hidden="false" customHeight="false" outlineLevel="0" collapsed="false">
      <c r="A583" s="1" t="s">
        <v>5770</v>
      </c>
    </row>
    <row r="584" customFormat="false" ht="14.9" hidden="false" customHeight="false" outlineLevel="0" collapsed="false">
      <c r="A584" s="1" t="s">
        <v>5771</v>
      </c>
    </row>
    <row r="585" customFormat="false" ht="14.9" hidden="false" customHeight="false" outlineLevel="0" collapsed="false">
      <c r="A585" s="1" t="s">
        <v>5772</v>
      </c>
    </row>
    <row r="586" customFormat="false" ht="14.9" hidden="false" customHeight="false" outlineLevel="0" collapsed="false">
      <c r="A586" s="1" t="s">
        <v>5773</v>
      </c>
    </row>
    <row r="587" customFormat="false" ht="14.9" hidden="false" customHeight="false" outlineLevel="0" collapsed="false">
      <c r="A587" s="1" t="s">
        <v>5774</v>
      </c>
    </row>
    <row r="588" customFormat="false" ht="14.9" hidden="false" customHeight="false" outlineLevel="0" collapsed="false">
      <c r="A588" s="1" t="s">
        <v>5775</v>
      </c>
    </row>
    <row r="589" customFormat="false" ht="14.9" hidden="false" customHeight="false" outlineLevel="0" collapsed="false">
      <c r="A589" s="1" t="s">
        <v>5776</v>
      </c>
    </row>
    <row r="590" customFormat="false" ht="14.9" hidden="false" customHeight="false" outlineLevel="0" collapsed="false">
      <c r="A590" s="1" t="s">
        <v>5777</v>
      </c>
    </row>
    <row r="591" customFormat="false" ht="14.9" hidden="false" customHeight="false" outlineLevel="0" collapsed="false">
      <c r="A591" s="1" t="s">
        <v>5778</v>
      </c>
    </row>
    <row r="592" customFormat="false" ht="14.9" hidden="false" customHeight="false" outlineLevel="0" collapsed="false">
      <c r="A592" s="1" t="s">
        <v>5779</v>
      </c>
    </row>
    <row r="593" customFormat="false" ht="14.9" hidden="false" customHeight="false" outlineLevel="0" collapsed="false">
      <c r="A593" s="1" t="s">
        <v>5780</v>
      </c>
    </row>
    <row r="594" customFormat="false" ht="14.9" hidden="false" customHeight="false" outlineLevel="0" collapsed="false">
      <c r="A594" s="1" t="s">
        <v>5781</v>
      </c>
    </row>
    <row r="595" customFormat="false" ht="14.9" hidden="false" customHeight="false" outlineLevel="0" collapsed="false">
      <c r="A595" s="1" t="s">
        <v>5782</v>
      </c>
    </row>
    <row r="596" customFormat="false" ht="14.9" hidden="false" customHeight="false" outlineLevel="0" collapsed="false">
      <c r="A596" s="1" t="s">
        <v>5783</v>
      </c>
    </row>
    <row r="597" customFormat="false" ht="14.9" hidden="false" customHeight="false" outlineLevel="0" collapsed="false">
      <c r="A597" s="1" t="s">
        <v>5784</v>
      </c>
    </row>
    <row r="598" customFormat="false" ht="14.9" hidden="false" customHeight="false" outlineLevel="0" collapsed="false">
      <c r="A598" s="1" t="s">
        <v>5785</v>
      </c>
    </row>
    <row r="599" customFormat="false" ht="14.9" hidden="false" customHeight="false" outlineLevel="0" collapsed="false">
      <c r="A599" s="1" t="s">
        <v>5786</v>
      </c>
    </row>
    <row r="600" customFormat="false" ht="14.9" hidden="false" customHeight="false" outlineLevel="0" collapsed="false">
      <c r="A600" s="1" t="s">
        <v>5787</v>
      </c>
    </row>
    <row r="601" customFormat="false" ht="14.9" hidden="false" customHeight="false" outlineLevel="0" collapsed="false">
      <c r="A601" s="1" t="s">
        <v>5788</v>
      </c>
    </row>
    <row r="602" customFormat="false" ht="14.9" hidden="false" customHeight="false" outlineLevel="0" collapsed="false">
      <c r="A602" s="1" t="s">
        <v>5789</v>
      </c>
    </row>
    <row r="603" customFormat="false" ht="14.9" hidden="false" customHeight="false" outlineLevel="0" collapsed="false">
      <c r="A603" s="1" t="s">
        <v>5790</v>
      </c>
    </row>
    <row r="604" customFormat="false" ht="14.9" hidden="false" customHeight="false" outlineLevel="0" collapsed="false">
      <c r="A604" s="1" t="s">
        <v>5791</v>
      </c>
    </row>
    <row r="605" customFormat="false" ht="14.9" hidden="false" customHeight="false" outlineLevel="0" collapsed="false">
      <c r="A605" s="1" t="s">
        <v>5792</v>
      </c>
    </row>
    <row r="606" customFormat="false" ht="14.9" hidden="false" customHeight="false" outlineLevel="0" collapsed="false">
      <c r="A606" s="1" t="s">
        <v>5793</v>
      </c>
    </row>
    <row r="607" customFormat="false" ht="14.9" hidden="false" customHeight="false" outlineLevel="0" collapsed="false">
      <c r="A607" s="1" t="s">
        <v>5794</v>
      </c>
    </row>
    <row r="608" customFormat="false" ht="14.9" hidden="false" customHeight="false" outlineLevel="0" collapsed="false">
      <c r="A608" s="1" t="s">
        <v>5795</v>
      </c>
    </row>
    <row r="609" customFormat="false" ht="14.9" hidden="false" customHeight="false" outlineLevel="0" collapsed="false">
      <c r="A609" s="1" t="s">
        <v>5796</v>
      </c>
    </row>
    <row r="610" customFormat="false" ht="14.9" hidden="false" customHeight="false" outlineLevel="0" collapsed="false">
      <c r="A610" s="1" t="s">
        <v>5797</v>
      </c>
    </row>
    <row r="611" customFormat="false" ht="14.9" hidden="false" customHeight="false" outlineLevel="0" collapsed="false">
      <c r="A611" s="1" t="s">
        <v>5798</v>
      </c>
    </row>
    <row r="612" customFormat="false" ht="14.9" hidden="false" customHeight="false" outlineLevel="0" collapsed="false">
      <c r="A612" s="1" t="s">
        <v>5799</v>
      </c>
    </row>
    <row r="613" customFormat="false" ht="14.9" hidden="false" customHeight="false" outlineLevel="0" collapsed="false">
      <c r="A613" s="1" t="s">
        <v>5800</v>
      </c>
    </row>
    <row r="614" customFormat="false" ht="14.9" hidden="false" customHeight="false" outlineLevel="0" collapsed="false">
      <c r="A614" s="1" t="s">
        <v>5801</v>
      </c>
    </row>
    <row r="615" customFormat="false" ht="14.9" hidden="false" customHeight="false" outlineLevel="0" collapsed="false">
      <c r="A615" s="1" t="s">
        <v>5802</v>
      </c>
    </row>
    <row r="616" customFormat="false" ht="14.9" hidden="false" customHeight="false" outlineLevel="0" collapsed="false">
      <c r="A616" s="1" t="s">
        <v>5803</v>
      </c>
    </row>
    <row r="617" customFormat="false" ht="14.9" hidden="false" customHeight="false" outlineLevel="0" collapsed="false">
      <c r="A617" s="1" t="s">
        <v>5804</v>
      </c>
    </row>
    <row r="618" customFormat="false" ht="14.9" hidden="false" customHeight="false" outlineLevel="0" collapsed="false">
      <c r="A618" s="1" t="s">
        <v>5805</v>
      </c>
    </row>
    <row r="619" customFormat="false" ht="14.9" hidden="false" customHeight="false" outlineLevel="0" collapsed="false">
      <c r="A619" s="1" t="s">
        <v>5806</v>
      </c>
    </row>
    <row r="620" customFormat="false" ht="14.9" hidden="false" customHeight="false" outlineLevel="0" collapsed="false">
      <c r="A620" s="1" t="s">
        <v>5807</v>
      </c>
    </row>
    <row r="621" customFormat="false" ht="14.9" hidden="false" customHeight="false" outlineLevel="0" collapsed="false">
      <c r="A621" s="1" t="s">
        <v>5808</v>
      </c>
    </row>
    <row r="622" customFormat="false" ht="14.9" hidden="false" customHeight="false" outlineLevel="0" collapsed="false">
      <c r="A622" s="1" t="s">
        <v>5809</v>
      </c>
    </row>
    <row r="623" customFormat="false" ht="14.9" hidden="false" customHeight="false" outlineLevel="0" collapsed="false">
      <c r="A623" s="1" t="s">
        <v>5810</v>
      </c>
    </row>
    <row r="624" customFormat="false" ht="14.9" hidden="false" customHeight="false" outlineLevel="0" collapsed="false">
      <c r="A624" s="1" t="s">
        <v>5811</v>
      </c>
    </row>
    <row r="625" customFormat="false" ht="14.9" hidden="false" customHeight="false" outlineLevel="0" collapsed="false">
      <c r="A625" s="1" t="s">
        <v>5812</v>
      </c>
    </row>
    <row r="626" customFormat="false" ht="14.9" hidden="false" customHeight="false" outlineLevel="0" collapsed="false">
      <c r="A626" s="1" t="s">
        <v>5813</v>
      </c>
    </row>
    <row r="627" customFormat="false" ht="14.9" hidden="false" customHeight="false" outlineLevel="0" collapsed="false">
      <c r="A627" s="1" t="s">
        <v>5814</v>
      </c>
    </row>
    <row r="628" customFormat="false" ht="14.9" hidden="false" customHeight="false" outlineLevel="0" collapsed="false">
      <c r="A628" s="1" t="s">
        <v>5815</v>
      </c>
    </row>
    <row r="629" customFormat="false" ht="14.9" hidden="false" customHeight="false" outlineLevel="0" collapsed="false">
      <c r="A629" s="1" t="s">
        <v>5816</v>
      </c>
    </row>
    <row r="630" customFormat="false" ht="14.9" hidden="false" customHeight="false" outlineLevel="0" collapsed="false">
      <c r="A630" s="1" t="s">
        <v>5817</v>
      </c>
    </row>
    <row r="631" customFormat="false" ht="14.9" hidden="false" customHeight="false" outlineLevel="0" collapsed="false">
      <c r="A631" s="1" t="s">
        <v>5818</v>
      </c>
    </row>
    <row r="632" customFormat="false" ht="14.9" hidden="false" customHeight="false" outlineLevel="0" collapsed="false">
      <c r="A632" s="1" t="s">
        <v>5819</v>
      </c>
    </row>
    <row r="633" customFormat="false" ht="14.9" hidden="false" customHeight="false" outlineLevel="0" collapsed="false">
      <c r="A633" s="1" t="s">
        <v>5820</v>
      </c>
    </row>
    <row r="634" customFormat="false" ht="14.9" hidden="false" customHeight="false" outlineLevel="0" collapsed="false">
      <c r="A634" s="1" t="s">
        <v>5821</v>
      </c>
    </row>
    <row r="635" customFormat="false" ht="14.9" hidden="false" customHeight="false" outlineLevel="0" collapsed="false">
      <c r="A635" s="1" t="s">
        <v>5822</v>
      </c>
    </row>
    <row r="636" customFormat="false" ht="14.9" hidden="false" customHeight="false" outlineLevel="0" collapsed="false">
      <c r="A636" s="1" t="s">
        <v>5823</v>
      </c>
    </row>
    <row r="637" customFormat="false" ht="14.9" hidden="false" customHeight="false" outlineLevel="0" collapsed="false">
      <c r="A637" s="1" t="s">
        <v>5824</v>
      </c>
    </row>
    <row r="638" customFormat="false" ht="14.9" hidden="false" customHeight="false" outlineLevel="0" collapsed="false">
      <c r="A638" s="1" t="s">
        <v>5825</v>
      </c>
    </row>
    <row r="639" customFormat="false" ht="14.9" hidden="false" customHeight="false" outlineLevel="0" collapsed="false">
      <c r="A639" s="1" t="s">
        <v>5826</v>
      </c>
    </row>
    <row r="640" customFormat="false" ht="14.9" hidden="false" customHeight="false" outlineLevel="0" collapsed="false">
      <c r="A640" s="1" t="s">
        <v>5827</v>
      </c>
    </row>
    <row r="641" customFormat="false" ht="14.9" hidden="false" customHeight="false" outlineLevel="0" collapsed="false">
      <c r="A641" s="1" t="s">
        <v>5828</v>
      </c>
    </row>
    <row r="642" customFormat="false" ht="14.9" hidden="false" customHeight="false" outlineLevel="0" collapsed="false">
      <c r="A642" s="1" t="s">
        <v>5829</v>
      </c>
    </row>
    <row r="643" customFormat="false" ht="14.9" hidden="false" customHeight="false" outlineLevel="0" collapsed="false">
      <c r="A643" s="1" t="s">
        <v>5830</v>
      </c>
    </row>
    <row r="644" customFormat="false" ht="14.9" hidden="false" customHeight="false" outlineLevel="0" collapsed="false">
      <c r="A644" s="1" t="s">
        <v>5831</v>
      </c>
    </row>
    <row r="645" customFormat="false" ht="14.9" hidden="false" customHeight="false" outlineLevel="0" collapsed="false">
      <c r="A645" s="1" t="s">
        <v>5832</v>
      </c>
    </row>
    <row r="646" customFormat="false" ht="14.9" hidden="false" customHeight="false" outlineLevel="0" collapsed="false">
      <c r="A646" s="1" t="s">
        <v>5833</v>
      </c>
    </row>
    <row r="647" customFormat="false" ht="14.9" hidden="false" customHeight="false" outlineLevel="0" collapsed="false">
      <c r="A647" s="1" t="s">
        <v>5834</v>
      </c>
    </row>
    <row r="648" customFormat="false" ht="14.9" hidden="false" customHeight="false" outlineLevel="0" collapsed="false">
      <c r="A648" s="1" t="s">
        <v>5835</v>
      </c>
    </row>
    <row r="649" customFormat="false" ht="14.9" hidden="false" customHeight="false" outlineLevel="0" collapsed="false">
      <c r="A649" s="1" t="s">
        <v>5836</v>
      </c>
    </row>
    <row r="650" customFormat="false" ht="14.9" hidden="false" customHeight="false" outlineLevel="0" collapsed="false">
      <c r="A650" s="1" t="s">
        <v>5837</v>
      </c>
    </row>
    <row r="651" customFormat="false" ht="14.9" hidden="false" customHeight="false" outlineLevel="0" collapsed="false">
      <c r="A651" s="1" t="s">
        <v>5838</v>
      </c>
    </row>
    <row r="652" customFormat="false" ht="14.9" hidden="false" customHeight="false" outlineLevel="0" collapsed="false">
      <c r="A652" s="1" t="s">
        <v>5839</v>
      </c>
    </row>
    <row r="653" customFormat="false" ht="14.9" hidden="false" customHeight="false" outlineLevel="0" collapsed="false">
      <c r="A653" s="1" t="s">
        <v>5840</v>
      </c>
    </row>
    <row r="654" customFormat="false" ht="14.9" hidden="false" customHeight="false" outlineLevel="0" collapsed="false">
      <c r="A654" s="1" t="s">
        <v>5841</v>
      </c>
    </row>
    <row r="655" customFormat="false" ht="14.9" hidden="false" customHeight="false" outlineLevel="0" collapsed="false">
      <c r="A655" s="1" t="s">
        <v>5842</v>
      </c>
    </row>
    <row r="656" customFormat="false" ht="14.9" hidden="false" customHeight="false" outlineLevel="0" collapsed="false">
      <c r="A656" s="1" t="s">
        <v>5843</v>
      </c>
    </row>
    <row r="657" customFormat="false" ht="14.9" hidden="false" customHeight="false" outlineLevel="0" collapsed="false">
      <c r="A657" s="1" t="s">
        <v>5844</v>
      </c>
    </row>
    <row r="658" customFormat="false" ht="14.9" hidden="false" customHeight="false" outlineLevel="0" collapsed="false">
      <c r="A658" s="1" t="s">
        <v>5845</v>
      </c>
    </row>
    <row r="659" customFormat="false" ht="14.9" hidden="false" customHeight="false" outlineLevel="0" collapsed="false">
      <c r="A659" s="1" t="s">
        <v>5846</v>
      </c>
    </row>
    <row r="660" customFormat="false" ht="14.9" hidden="false" customHeight="false" outlineLevel="0" collapsed="false">
      <c r="A660" s="1" t="s">
        <v>5847</v>
      </c>
    </row>
    <row r="661" customFormat="false" ht="14.9" hidden="false" customHeight="false" outlineLevel="0" collapsed="false">
      <c r="A661" s="1" t="s">
        <v>5848</v>
      </c>
    </row>
    <row r="662" customFormat="false" ht="14.9" hidden="false" customHeight="false" outlineLevel="0" collapsed="false">
      <c r="A662" s="1" t="s">
        <v>5849</v>
      </c>
    </row>
    <row r="663" customFormat="false" ht="14.9" hidden="false" customHeight="false" outlineLevel="0" collapsed="false">
      <c r="A663" s="1" t="s">
        <v>5850</v>
      </c>
    </row>
    <row r="664" customFormat="false" ht="14.9" hidden="false" customHeight="false" outlineLevel="0" collapsed="false">
      <c r="A664" s="1" t="s">
        <v>5851</v>
      </c>
    </row>
    <row r="665" customFormat="false" ht="14.9" hidden="false" customHeight="false" outlineLevel="0" collapsed="false">
      <c r="A665" s="1" t="s">
        <v>5852</v>
      </c>
    </row>
    <row r="666" customFormat="false" ht="14.9" hidden="false" customHeight="false" outlineLevel="0" collapsed="false">
      <c r="A666" s="1" t="s">
        <v>5853</v>
      </c>
    </row>
    <row r="667" customFormat="false" ht="14.9" hidden="false" customHeight="false" outlineLevel="0" collapsed="false">
      <c r="A667" s="1" t="s">
        <v>5854</v>
      </c>
    </row>
    <row r="668" customFormat="false" ht="14.9" hidden="false" customHeight="false" outlineLevel="0" collapsed="false">
      <c r="A668" s="1" t="s">
        <v>5855</v>
      </c>
    </row>
    <row r="669" customFormat="false" ht="14.9" hidden="false" customHeight="false" outlineLevel="0" collapsed="false">
      <c r="A669" s="1" t="s">
        <v>5856</v>
      </c>
    </row>
    <row r="670" customFormat="false" ht="14.9" hidden="false" customHeight="false" outlineLevel="0" collapsed="false">
      <c r="A670" s="1" t="s">
        <v>5857</v>
      </c>
    </row>
    <row r="671" customFormat="false" ht="14.9" hidden="false" customHeight="false" outlineLevel="0" collapsed="false">
      <c r="A671" s="1" t="s">
        <v>5858</v>
      </c>
    </row>
    <row r="672" customFormat="false" ht="14.9" hidden="false" customHeight="false" outlineLevel="0" collapsed="false">
      <c r="A672" s="1" t="s">
        <v>5859</v>
      </c>
    </row>
    <row r="673" customFormat="false" ht="14.9" hidden="false" customHeight="false" outlineLevel="0" collapsed="false">
      <c r="A673" s="1" t="s">
        <v>5860</v>
      </c>
    </row>
    <row r="674" customFormat="false" ht="14.9" hidden="false" customHeight="false" outlineLevel="0" collapsed="false">
      <c r="A674" s="1" t="s">
        <v>5861</v>
      </c>
    </row>
    <row r="675" customFormat="false" ht="14.9" hidden="false" customHeight="false" outlineLevel="0" collapsed="false">
      <c r="A675" s="1" t="s">
        <v>5862</v>
      </c>
    </row>
    <row r="676" customFormat="false" ht="14.9" hidden="false" customHeight="false" outlineLevel="0" collapsed="false">
      <c r="A676" s="1" t="s">
        <v>5863</v>
      </c>
    </row>
    <row r="677" customFormat="false" ht="14.9" hidden="false" customHeight="false" outlineLevel="0" collapsed="false">
      <c r="A677" s="1" t="s">
        <v>5864</v>
      </c>
    </row>
    <row r="678" customFormat="false" ht="14.9" hidden="false" customHeight="false" outlineLevel="0" collapsed="false">
      <c r="A678" s="1" t="s">
        <v>5865</v>
      </c>
    </row>
    <row r="679" customFormat="false" ht="14.9" hidden="false" customHeight="false" outlineLevel="0" collapsed="false">
      <c r="A679" s="1" t="s">
        <v>5866</v>
      </c>
    </row>
    <row r="680" customFormat="false" ht="14.9" hidden="false" customHeight="false" outlineLevel="0" collapsed="false">
      <c r="A680" s="1" t="s">
        <v>5867</v>
      </c>
    </row>
    <row r="681" customFormat="false" ht="14.9" hidden="false" customHeight="false" outlineLevel="0" collapsed="false">
      <c r="A681" s="1" t="s">
        <v>5868</v>
      </c>
    </row>
    <row r="682" customFormat="false" ht="14.9" hidden="false" customHeight="false" outlineLevel="0" collapsed="false">
      <c r="A682" s="1" t="s">
        <v>5869</v>
      </c>
    </row>
    <row r="683" customFormat="false" ht="14.9" hidden="false" customHeight="false" outlineLevel="0" collapsed="false">
      <c r="A683" s="1" t="s">
        <v>5870</v>
      </c>
    </row>
    <row r="684" customFormat="false" ht="14.9" hidden="false" customHeight="false" outlineLevel="0" collapsed="false">
      <c r="A684" s="1" t="s">
        <v>5871</v>
      </c>
    </row>
    <row r="685" customFormat="false" ht="14.9" hidden="false" customHeight="false" outlineLevel="0" collapsed="false">
      <c r="A685" s="1" t="s">
        <v>5872</v>
      </c>
    </row>
    <row r="686" customFormat="false" ht="14.9" hidden="false" customHeight="false" outlineLevel="0" collapsed="false">
      <c r="A686" s="1" t="s">
        <v>5873</v>
      </c>
    </row>
    <row r="687" customFormat="false" ht="14.9" hidden="false" customHeight="false" outlineLevel="0" collapsed="false">
      <c r="A687" s="1" t="s">
        <v>5874</v>
      </c>
    </row>
    <row r="688" customFormat="false" ht="14.9" hidden="false" customHeight="false" outlineLevel="0" collapsed="false">
      <c r="A688" s="1" t="s">
        <v>5875</v>
      </c>
    </row>
    <row r="689" customFormat="false" ht="14.9" hidden="false" customHeight="false" outlineLevel="0" collapsed="false">
      <c r="A689" s="1" t="s">
        <v>5876</v>
      </c>
    </row>
    <row r="690" customFormat="false" ht="14.9" hidden="false" customHeight="false" outlineLevel="0" collapsed="false">
      <c r="A690" s="1" t="s">
        <v>5877</v>
      </c>
    </row>
    <row r="691" customFormat="false" ht="14.9" hidden="false" customHeight="false" outlineLevel="0" collapsed="false">
      <c r="A691" s="1" t="s">
        <v>5878</v>
      </c>
    </row>
    <row r="692" customFormat="false" ht="14.9" hidden="false" customHeight="false" outlineLevel="0" collapsed="false">
      <c r="A692" s="1" t="s">
        <v>5879</v>
      </c>
    </row>
    <row r="693" customFormat="false" ht="14.9" hidden="false" customHeight="false" outlineLevel="0" collapsed="false">
      <c r="A693" s="1" t="s">
        <v>5880</v>
      </c>
    </row>
    <row r="694" customFormat="false" ht="14.9" hidden="false" customHeight="false" outlineLevel="0" collapsed="false">
      <c r="A694" s="1" t="s">
        <v>5881</v>
      </c>
    </row>
    <row r="695" customFormat="false" ht="14.9" hidden="false" customHeight="false" outlineLevel="0" collapsed="false">
      <c r="A695" s="1" t="s">
        <v>5882</v>
      </c>
    </row>
    <row r="696" customFormat="false" ht="14.9" hidden="false" customHeight="false" outlineLevel="0" collapsed="false">
      <c r="A696" s="1" t="s">
        <v>5883</v>
      </c>
    </row>
    <row r="697" customFormat="false" ht="14.9" hidden="false" customHeight="false" outlineLevel="0" collapsed="false">
      <c r="A697" s="1" t="s">
        <v>5884</v>
      </c>
    </row>
    <row r="698" customFormat="false" ht="14.9" hidden="false" customHeight="false" outlineLevel="0" collapsed="false">
      <c r="A698" s="1" t="s">
        <v>5885</v>
      </c>
    </row>
    <row r="699" customFormat="false" ht="14.9" hidden="false" customHeight="false" outlineLevel="0" collapsed="false">
      <c r="A699" s="1" t="s">
        <v>5886</v>
      </c>
    </row>
    <row r="700" customFormat="false" ht="14.9" hidden="false" customHeight="false" outlineLevel="0" collapsed="false">
      <c r="A700" s="1" t="s">
        <v>5887</v>
      </c>
    </row>
    <row r="701" customFormat="false" ht="14.9" hidden="false" customHeight="false" outlineLevel="0" collapsed="false">
      <c r="A701" s="1" t="s">
        <v>5888</v>
      </c>
    </row>
    <row r="702" customFormat="false" ht="14.9" hidden="false" customHeight="false" outlineLevel="0" collapsed="false">
      <c r="A702" s="1" t="s">
        <v>5889</v>
      </c>
    </row>
    <row r="703" customFormat="false" ht="14.9" hidden="false" customHeight="false" outlineLevel="0" collapsed="false">
      <c r="A703" s="1" t="s">
        <v>5890</v>
      </c>
    </row>
    <row r="704" customFormat="false" ht="14.9" hidden="false" customHeight="false" outlineLevel="0" collapsed="false">
      <c r="A704" s="1" t="s">
        <v>5891</v>
      </c>
    </row>
    <row r="705" customFormat="false" ht="14.9" hidden="false" customHeight="false" outlineLevel="0" collapsed="false">
      <c r="A705" s="1" t="s">
        <v>5892</v>
      </c>
    </row>
    <row r="706" customFormat="false" ht="14.9" hidden="false" customHeight="false" outlineLevel="0" collapsed="false">
      <c r="A706" s="1" t="s">
        <v>5893</v>
      </c>
    </row>
    <row r="707" customFormat="false" ht="14.9" hidden="false" customHeight="false" outlineLevel="0" collapsed="false">
      <c r="A707" s="1" t="s">
        <v>5894</v>
      </c>
    </row>
    <row r="708" customFormat="false" ht="14.9" hidden="false" customHeight="false" outlineLevel="0" collapsed="false">
      <c r="A708" s="1" t="s">
        <v>5895</v>
      </c>
    </row>
    <row r="709" customFormat="false" ht="14.9" hidden="false" customHeight="false" outlineLevel="0" collapsed="false">
      <c r="A709" s="1" t="s">
        <v>5896</v>
      </c>
    </row>
    <row r="710" customFormat="false" ht="14.9" hidden="false" customHeight="false" outlineLevel="0" collapsed="false">
      <c r="A710" s="1" t="s">
        <v>5897</v>
      </c>
    </row>
    <row r="711" customFormat="false" ht="14.9" hidden="false" customHeight="false" outlineLevel="0" collapsed="false">
      <c r="A711" s="1" t="s">
        <v>5898</v>
      </c>
    </row>
    <row r="712" customFormat="false" ht="14.9" hidden="false" customHeight="false" outlineLevel="0" collapsed="false">
      <c r="A712" s="1" t="s">
        <v>5899</v>
      </c>
    </row>
    <row r="713" customFormat="false" ht="14.9" hidden="false" customHeight="false" outlineLevel="0" collapsed="false">
      <c r="A713" s="1" t="s">
        <v>5900</v>
      </c>
    </row>
    <row r="714" customFormat="false" ht="14.9" hidden="false" customHeight="false" outlineLevel="0" collapsed="false">
      <c r="A714" s="1" t="s">
        <v>5901</v>
      </c>
    </row>
    <row r="715" customFormat="false" ht="14.9" hidden="false" customHeight="false" outlineLevel="0" collapsed="false">
      <c r="A715" s="1" t="s">
        <v>5902</v>
      </c>
    </row>
    <row r="716" customFormat="false" ht="14.9" hidden="false" customHeight="false" outlineLevel="0" collapsed="false">
      <c r="A716" s="1" t="s">
        <v>5903</v>
      </c>
    </row>
    <row r="717" customFormat="false" ht="14.9" hidden="false" customHeight="false" outlineLevel="0" collapsed="false">
      <c r="A717" s="1" t="s">
        <v>5904</v>
      </c>
    </row>
    <row r="718" customFormat="false" ht="14.9" hidden="false" customHeight="false" outlineLevel="0" collapsed="false">
      <c r="A718" s="1" t="s">
        <v>5905</v>
      </c>
    </row>
    <row r="719" customFormat="false" ht="14.9" hidden="false" customHeight="false" outlineLevel="0" collapsed="false">
      <c r="A719" s="1" t="s">
        <v>5906</v>
      </c>
    </row>
    <row r="720" customFormat="false" ht="14.9" hidden="false" customHeight="false" outlineLevel="0" collapsed="false">
      <c r="A720" s="1" t="s">
        <v>5907</v>
      </c>
    </row>
    <row r="721" customFormat="false" ht="14.9" hidden="false" customHeight="false" outlineLevel="0" collapsed="false">
      <c r="A721" s="1" t="s">
        <v>5908</v>
      </c>
    </row>
    <row r="722" customFormat="false" ht="14.9" hidden="false" customHeight="false" outlineLevel="0" collapsed="false">
      <c r="A722" s="1" t="s">
        <v>5909</v>
      </c>
    </row>
    <row r="723" customFormat="false" ht="14.9" hidden="false" customHeight="false" outlineLevel="0" collapsed="false">
      <c r="A723" s="1" t="s">
        <v>5910</v>
      </c>
    </row>
    <row r="724" customFormat="false" ht="14.9" hidden="false" customHeight="false" outlineLevel="0" collapsed="false">
      <c r="A724" s="1" t="s">
        <v>5911</v>
      </c>
    </row>
    <row r="725" customFormat="false" ht="14.9" hidden="false" customHeight="false" outlineLevel="0" collapsed="false">
      <c r="A725" s="1" t="s">
        <v>5912</v>
      </c>
    </row>
    <row r="726" customFormat="false" ht="14.9" hidden="false" customHeight="false" outlineLevel="0" collapsed="false">
      <c r="A726" s="1" t="s">
        <v>5913</v>
      </c>
    </row>
    <row r="727" customFormat="false" ht="14.9" hidden="false" customHeight="false" outlineLevel="0" collapsed="false">
      <c r="A727" s="1" t="s">
        <v>5914</v>
      </c>
    </row>
    <row r="728" customFormat="false" ht="14.9" hidden="false" customHeight="false" outlineLevel="0" collapsed="false">
      <c r="A728" s="1" t="s">
        <v>5915</v>
      </c>
    </row>
    <row r="729" customFormat="false" ht="14.9" hidden="false" customHeight="false" outlineLevel="0" collapsed="false">
      <c r="A729" s="1" t="s">
        <v>5916</v>
      </c>
    </row>
    <row r="730" customFormat="false" ht="14.9" hidden="false" customHeight="false" outlineLevel="0" collapsed="false">
      <c r="A730" s="1" t="s">
        <v>5917</v>
      </c>
    </row>
    <row r="731" customFormat="false" ht="14.9" hidden="false" customHeight="false" outlineLevel="0" collapsed="false">
      <c r="A731" s="1" t="s">
        <v>5918</v>
      </c>
    </row>
    <row r="732" customFormat="false" ht="14.9" hidden="false" customHeight="false" outlineLevel="0" collapsed="false">
      <c r="A732" s="1" t="s">
        <v>5919</v>
      </c>
    </row>
    <row r="733" customFormat="false" ht="14.9" hidden="false" customHeight="false" outlineLevel="0" collapsed="false">
      <c r="A733" s="1" t="s">
        <v>5920</v>
      </c>
    </row>
    <row r="734" customFormat="false" ht="14.9" hidden="false" customHeight="false" outlineLevel="0" collapsed="false">
      <c r="A734" s="1" t="s">
        <v>5921</v>
      </c>
    </row>
    <row r="735" customFormat="false" ht="14.9" hidden="false" customHeight="false" outlineLevel="0" collapsed="false">
      <c r="A735" s="1" t="s">
        <v>5922</v>
      </c>
    </row>
    <row r="736" customFormat="false" ht="14.9" hidden="false" customHeight="false" outlineLevel="0" collapsed="false">
      <c r="A736" s="1" t="s">
        <v>5923</v>
      </c>
    </row>
    <row r="737" customFormat="false" ht="14.9" hidden="false" customHeight="false" outlineLevel="0" collapsed="false">
      <c r="A737" s="1" t="s">
        <v>5924</v>
      </c>
    </row>
    <row r="738" customFormat="false" ht="14.9" hidden="false" customHeight="false" outlineLevel="0" collapsed="false">
      <c r="A738" s="1" t="s">
        <v>5925</v>
      </c>
    </row>
    <row r="739" customFormat="false" ht="14.9" hidden="false" customHeight="false" outlineLevel="0" collapsed="false">
      <c r="A739" s="1" t="s">
        <v>5926</v>
      </c>
    </row>
    <row r="740" customFormat="false" ht="14.9" hidden="false" customHeight="false" outlineLevel="0" collapsed="false">
      <c r="A740" s="1" t="s">
        <v>5927</v>
      </c>
    </row>
    <row r="741" customFormat="false" ht="14.9" hidden="false" customHeight="false" outlineLevel="0" collapsed="false">
      <c r="A741" s="1" t="s">
        <v>5928</v>
      </c>
    </row>
    <row r="742" customFormat="false" ht="14.9" hidden="false" customHeight="false" outlineLevel="0" collapsed="false">
      <c r="A742" s="1" t="s">
        <v>5929</v>
      </c>
    </row>
    <row r="743" customFormat="false" ht="14.9" hidden="false" customHeight="false" outlineLevel="0" collapsed="false">
      <c r="A743" s="1" t="s">
        <v>5930</v>
      </c>
    </row>
    <row r="744" customFormat="false" ht="14.9" hidden="false" customHeight="false" outlineLevel="0" collapsed="false">
      <c r="A744" s="1" t="s">
        <v>5931</v>
      </c>
    </row>
    <row r="745" customFormat="false" ht="14.9" hidden="false" customHeight="false" outlineLevel="0" collapsed="false">
      <c r="A745" s="1" t="s">
        <v>5932</v>
      </c>
    </row>
    <row r="746" customFormat="false" ht="14.9" hidden="false" customHeight="false" outlineLevel="0" collapsed="false">
      <c r="A746" s="1" t="s">
        <v>5933</v>
      </c>
    </row>
    <row r="747" customFormat="false" ht="14.9" hidden="false" customHeight="false" outlineLevel="0" collapsed="false">
      <c r="A747" s="1" t="s">
        <v>5934</v>
      </c>
    </row>
    <row r="748" customFormat="false" ht="14.9" hidden="false" customHeight="false" outlineLevel="0" collapsed="false">
      <c r="A748" s="1" t="s">
        <v>5935</v>
      </c>
    </row>
    <row r="749" customFormat="false" ht="14.9" hidden="false" customHeight="false" outlineLevel="0" collapsed="false">
      <c r="A749" s="1" t="s">
        <v>5936</v>
      </c>
    </row>
    <row r="750" customFormat="false" ht="14.9" hidden="false" customHeight="false" outlineLevel="0" collapsed="false">
      <c r="A750" s="1" t="s">
        <v>5937</v>
      </c>
    </row>
    <row r="751" customFormat="false" ht="14.9" hidden="false" customHeight="false" outlineLevel="0" collapsed="false">
      <c r="A751" s="1" t="s">
        <v>5938</v>
      </c>
    </row>
    <row r="752" customFormat="false" ht="14.9" hidden="false" customHeight="false" outlineLevel="0" collapsed="false">
      <c r="A752" s="1" t="s">
        <v>5939</v>
      </c>
    </row>
    <row r="753" customFormat="false" ht="14.9" hidden="false" customHeight="false" outlineLevel="0" collapsed="false">
      <c r="A753" s="1" t="s">
        <v>5940</v>
      </c>
    </row>
    <row r="754" customFormat="false" ht="14.9" hidden="false" customHeight="false" outlineLevel="0" collapsed="false">
      <c r="A754" s="1" t="s">
        <v>5941</v>
      </c>
    </row>
    <row r="755" customFormat="false" ht="14.9" hidden="false" customHeight="false" outlineLevel="0" collapsed="false">
      <c r="A755" s="1" t="s">
        <v>5942</v>
      </c>
    </row>
    <row r="756" customFormat="false" ht="14.9" hidden="false" customHeight="false" outlineLevel="0" collapsed="false">
      <c r="A756" s="1" t="s">
        <v>5943</v>
      </c>
    </row>
    <row r="757" customFormat="false" ht="14.9" hidden="false" customHeight="false" outlineLevel="0" collapsed="false">
      <c r="A757" s="1" t="s">
        <v>5944</v>
      </c>
    </row>
    <row r="758" customFormat="false" ht="14.9" hidden="false" customHeight="false" outlineLevel="0" collapsed="false">
      <c r="A758" s="1" t="s">
        <v>5945</v>
      </c>
    </row>
    <row r="759" customFormat="false" ht="14.9" hidden="false" customHeight="false" outlineLevel="0" collapsed="false">
      <c r="A759" s="1" t="s">
        <v>5946</v>
      </c>
    </row>
    <row r="760" customFormat="false" ht="14.9" hidden="false" customHeight="false" outlineLevel="0" collapsed="false">
      <c r="A760" s="1" t="s">
        <v>5947</v>
      </c>
    </row>
    <row r="761" customFormat="false" ht="14.9" hidden="false" customHeight="false" outlineLevel="0" collapsed="false">
      <c r="A761" s="1" t="s">
        <v>5948</v>
      </c>
    </row>
    <row r="762" customFormat="false" ht="14.9" hidden="false" customHeight="false" outlineLevel="0" collapsed="false">
      <c r="A762" s="1" t="s">
        <v>5949</v>
      </c>
    </row>
    <row r="763" customFormat="false" ht="14.9" hidden="false" customHeight="false" outlineLevel="0" collapsed="false">
      <c r="A763" s="1" t="s">
        <v>5950</v>
      </c>
    </row>
    <row r="764" customFormat="false" ht="14.9" hidden="false" customHeight="false" outlineLevel="0" collapsed="false">
      <c r="A764" s="1" t="s">
        <v>5951</v>
      </c>
    </row>
    <row r="765" customFormat="false" ht="14.9" hidden="false" customHeight="false" outlineLevel="0" collapsed="false">
      <c r="A765" s="1" t="s">
        <v>5952</v>
      </c>
    </row>
    <row r="766" customFormat="false" ht="14.9" hidden="false" customHeight="false" outlineLevel="0" collapsed="false">
      <c r="A766" s="1" t="s">
        <v>5953</v>
      </c>
    </row>
    <row r="767" customFormat="false" ht="14.9" hidden="false" customHeight="false" outlineLevel="0" collapsed="false">
      <c r="A767" s="1" t="s">
        <v>5954</v>
      </c>
    </row>
    <row r="768" customFormat="false" ht="14.9" hidden="false" customHeight="false" outlineLevel="0" collapsed="false">
      <c r="A768" s="1" t="s">
        <v>5955</v>
      </c>
    </row>
    <row r="769" customFormat="false" ht="14.9" hidden="false" customHeight="false" outlineLevel="0" collapsed="false">
      <c r="A769" s="1" t="s">
        <v>5956</v>
      </c>
    </row>
    <row r="770" customFormat="false" ht="14.9" hidden="false" customHeight="false" outlineLevel="0" collapsed="false">
      <c r="A770" s="1" t="s">
        <v>5957</v>
      </c>
    </row>
    <row r="771" customFormat="false" ht="14.9" hidden="false" customHeight="false" outlineLevel="0" collapsed="false">
      <c r="A771" s="1" t="s">
        <v>5958</v>
      </c>
    </row>
    <row r="772" customFormat="false" ht="14.9" hidden="false" customHeight="false" outlineLevel="0" collapsed="false">
      <c r="A772" s="1" t="s">
        <v>5959</v>
      </c>
    </row>
    <row r="773" customFormat="false" ht="14.9" hidden="false" customHeight="false" outlineLevel="0" collapsed="false">
      <c r="A773" s="1" t="s">
        <v>5960</v>
      </c>
    </row>
    <row r="774" customFormat="false" ht="14.9" hidden="false" customHeight="false" outlineLevel="0" collapsed="false">
      <c r="A774" s="1" t="s">
        <v>5961</v>
      </c>
    </row>
    <row r="775" customFormat="false" ht="14.9" hidden="false" customHeight="false" outlineLevel="0" collapsed="false">
      <c r="A775" s="1" t="s">
        <v>5962</v>
      </c>
    </row>
    <row r="776" customFormat="false" ht="14.9" hidden="false" customHeight="false" outlineLevel="0" collapsed="false">
      <c r="A776" s="1" t="s">
        <v>5963</v>
      </c>
    </row>
    <row r="777" customFormat="false" ht="14.9" hidden="false" customHeight="false" outlineLevel="0" collapsed="false">
      <c r="A777" s="1" t="s">
        <v>5964</v>
      </c>
    </row>
    <row r="778" customFormat="false" ht="14.9" hidden="false" customHeight="false" outlineLevel="0" collapsed="false">
      <c r="A778" s="1" t="s">
        <v>5965</v>
      </c>
    </row>
    <row r="779" customFormat="false" ht="14.9" hidden="false" customHeight="false" outlineLevel="0" collapsed="false">
      <c r="A779" s="1" t="s">
        <v>5966</v>
      </c>
    </row>
    <row r="780" customFormat="false" ht="14.9" hidden="false" customHeight="false" outlineLevel="0" collapsed="false">
      <c r="A780" s="1" t="s">
        <v>5967</v>
      </c>
    </row>
    <row r="781" customFormat="false" ht="14.9" hidden="false" customHeight="false" outlineLevel="0" collapsed="false">
      <c r="A781" s="1" t="s">
        <v>5968</v>
      </c>
    </row>
    <row r="782" customFormat="false" ht="14.9" hidden="false" customHeight="false" outlineLevel="0" collapsed="false">
      <c r="A782" s="1" t="s">
        <v>5969</v>
      </c>
    </row>
    <row r="783" customFormat="false" ht="14.9" hidden="false" customHeight="false" outlineLevel="0" collapsed="false">
      <c r="A783" s="1" t="s">
        <v>5970</v>
      </c>
    </row>
    <row r="784" customFormat="false" ht="14.9" hidden="false" customHeight="false" outlineLevel="0" collapsed="false">
      <c r="A784" s="1" t="s">
        <v>5971</v>
      </c>
    </row>
    <row r="785" customFormat="false" ht="14.9" hidden="false" customHeight="false" outlineLevel="0" collapsed="false">
      <c r="A785" s="1" t="s">
        <v>5972</v>
      </c>
    </row>
    <row r="786" customFormat="false" ht="14.9" hidden="false" customHeight="false" outlineLevel="0" collapsed="false">
      <c r="A786" s="1" t="s">
        <v>5973</v>
      </c>
    </row>
    <row r="787" customFormat="false" ht="14.9" hidden="false" customHeight="false" outlineLevel="0" collapsed="false">
      <c r="A787" s="1" t="s">
        <v>5974</v>
      </c>
    </row>
    <row r="788" customFormat="false" ht="14.9" hidden="false" customHeight="false" outlineLevel="0" collapsed="false">
      <c r="A788" s="1" t="s">
        <v>5975</v>
      </c>
    </row>
    <row r="789" customFormat="false" ht="14.9" hidden="false" customHeight="false" outlineLevel="0" collapsed="false">
      <c r="A789" s="1" t="s">
        <v>5976</v>
      </c>
    </row>
    <row r="790" customFormat="false" ht="14.9" hidden="false" customHeight="false" outlineLevel="0" collapsed="false">
      <c r="A790" s="1" t="s">
        <v>5977</v>
      </c>
    </row>
    <row r="791" customFormat="false" ht="14.9" hidden="false" customHeight="false" outlineLevel="0" collapsed="false">
      <c r="A791" s="1" t="s">
        <v>5978</v>
      </c>
    </row>
    <row r="792" customFormat="false" ht="14.9" hidden="false" customHeight="false" outlineLevel="0" collapsed="false">
      <c r="A792" s="1" t="s">
        <v>5979</v>
      </c>
    </row>
    <row r="793" customFormat="false" ht="14.9" hidden="false" customHeight="false" outlineLevel="0" collapsed="false">
      <c r="A793" s="1" t="s">
        <v>5980</v>
      </c>
    </row>
    <row r="794" customFormat="false" ht="14.9" hidden="false" customHeight="false" outlineLevel="0" collapsed="false">
      <c r="A794" s="1" t="s">
        <v>5981</v>
      </c>
    </row>
    <row r="795" customFormat="false" ht="14.9" hidden="false" customHeight="false" outlineLevel="0" collapsed="false">
      <c r="A795" s="1" t="s">
        <v>5982</v>
      </c>
    </row>
    <row r="796" customFormat="false" ht="14.9" hidden="false" customHeight="false" outlineLevel="0" collapsed="false">
      <c r="A796" s="1" t="s">
        <v>5983</v>
      </c>
    </row>
    <row r="797" customFormat="false" ht="14.9" hidden="false" customHeight="false" outlineLevel="0" collapsed="false">
      <c r="A797" s="1" t="s">
        <v>5984</v>
      </c>
    </row>
    <row r="798" customFormat="false" ht="14.9" hidden="false" customHeight="false" outlineLevel="0" collapsed="false">
      <c r="A798" s="1" t="s">
        <v>5985</v>
      </c>
    </row>
    <row r="799" customFormat="false" ht="14.9" hidden="false" customHeight="false" outlineLevel="0" collapsed="false">
      <c r="A799" s="1" t="s">
        <v>5986</v>
      </c>
    </row>
    <row r="800" customFormat="false" ht="14.9" hidden="false" customHeight="false" outlineLevel="0" collapsed="false">
      <c r="A800" s="1" t="s">
        <v>5987</v>
      </c>
    </row>
    <row r="801" customFormat="false" ht="14.9" hidden="false" customHeight="false" outlineLevel="0" collapsed="false">
      <c r="A801" s="1" t="s">
        <v>5988</v>
      </c>
    </row>
    <row r="802" customFormat="false" ht="14.9" hidden="false" customHeight="false" outlineLevel="0" collapsed="false">
      <c r="A802" s="1" t="s">
        <v>5989</v>
      </c>
    </row>
    <row r="803" customFormat="false" ht="14.9" hidden="false" customHeight="false" outlineLevel="0" collapsed="false">
      <c r="A803" s="1" t="s">
        <v>5990</v>
      </c>
    </row>
    <row r="804" customFormat="false" ht="14.9" hidden="false" customHeight="false" outlineLevel="0" collapsed="false">
      <c r="A804" s="1" t="s">
        <v>5991</v>
      </c>
    </row>
    <row r="805" customFormat="false" ht="14.9" hidden="false" customHeight="false" outlineLevel="0" collapsed="false">
      <c r="A805" s="1" t="s">
        <v>5992</v>
      </c>
    </row>
    <row r="806" customFormat="false" ht="14.9" hidden="false" customHeight="false" outlineLevel="0" collapsed="false">
      <c r="A806" s="1" t="s">
        <v>5993</v>
      </c>
    </row>
    <row r="807" customFormat="false" ht="14.9" hidden="false" customHeight="false" outlineLevel="0" collapsed="false">
      <c r="A807" s="1" t="s">
        <v>5994</v>
      </c>
    </row>
    <row r="808" customFormat="false" ht="14.9" hidden="false" customHeight="false" outlineLevel="0" collapsed="false">
      <c r="A808" s="1" t="s">
        <v>5995</v>
      </c>
    </row>
    <row r="809" customFormat="false" ht="14.9" hidden="false" customHeight="false" outlineLevel="0" collapsed="false">
      <c r="A809" s="1" t="s">
        <v>5996</v>
      </c>
    </row>
    <row r="810" customFormat="false" ht="14.9" hidden="false" customHeight="false" outlineLevel="0" collapsed="false">
      <c r="A810" s="1" t="s">
        <v>5997</v>
      </c>
    </row>
    <row r="811" customFormat="false" ht="14.9" hidden="false" customHeight="false" outlineLevel="0" collapsed="false">
      <c r="A811" s="1" t="s">
        <v>5998</v>
      </c>
    </row>
    <row r="812" customFormat="false" ht="14.9" hidden="false" customHeight="false" outlineLevel="0" collapsed="false">
      <c r="A812" s="1" t="s">
        <v>5999</v>
      </c>
    </row>
    <row r="813" customFormat="false" ht="14.9" hidden="false" customHeight="false" outlineLevel="0" collapsed="false">
      <c r="A813" s="1" t="s">
        <v>6000</v>
      </c>
    </row>
    <row r="814" customFormat="false" ht="14.9" hidden="false" customHeight="false" outlineLevel="0" collapsed="false">
      <c r="A814" s="1" t="s">
        <v>6001</v>
      </c>
    </row>
    <row r="815" customFormat="false" ht="14.9" hidden="false" customHeight="false" outlineLevel="0" collapsed="false">
      <c r="A815" s="1" t="s">
        <v>6002</v>
      </c>
    </row>
    <row r="816" customFormat="false" ht="14.9" hidden="false" customHeight="false" outlineLevel="0" collapsed="false">
      <c r="A816" s="1" t="s">
        <v>6003</v>
      </c>
    </row>
    <row r="817" customFormat="false" ht="14.9" hidden="false" customHeight="false" outlineLevel="0" collapsed="false">
      <c r="A817" s="1" t="s">
        <v>6004</v>
      </c>
    </row>
    <row r="818" customFormat="false" ht="14.9" hidden="false" customHeight="false" outlineLevel="0" collapsed="false">
      <c r="A818" s="1" t="s">
        <v>6005</v>
      </c>
    </row>
    <row r="819" customFormat="false" ht="14.9" hidden="false" customHeight="false" outlineLevel="0" collapsed="false">
      <c r="A819" s="1" t="s">
        <v>6006</v>
      </c>
    </row>
    <row r="820" customFormat="false" ht="14.9" hidden="false" customHeight="false" outlineLevel="0" collapsed="false">
      <c r="A820" s="1" t="s">
        <v>6007</v>
      </c>
    </row>
    <row r="821" customFormat="false" ht="14.9" hidden="false" customHeight="false" outlineLevel="0" collapsed="false">
      <c r="A821" s="1" t="s">
        <v>6008</v>
      </c>
    </row>
    <row r="822" customFormat="false" ht="14.9" hidden="false" customHeight="false" outlineLevel="0" collapsed="false">
      <c r="A822" s="1" t="s">
        <v>6009</v>
      </c>
    </row>
    <row r="823" customFormat="false" ht="14.9" hidden="false" customHeight="false" outlineLevel="0" collapsed="false">
      <c r="A823" s="1" t="s">
        <v>6010</v>
      </c>
    </row>
    <row r="824" customFormat="false" ht="14.9" hidden="false" customHeight="false" outlineLevel="0" collapsed="false">
      <c r="A824" s="1" t="s">
        <v>6011</v>
      </c>
    </row>
    <row r="825" customFormat="false" ht="14.9" hidden="false" customHeight="false" outlineLevel="0" collapsed="false">
      <c r="A825" s="1" t="s">
        <v>6012</v>
      </c>
    </row>
    <row r="826" customFormat="false" ht="14.9" hidden="false" customHeight="false" outlineLevel="0" collapsed="false">
      <c r="A826" s="1" t="s">
        <v>6013</v>
      </c>
    </row>
    <row r="827" customFormat="false" ht="14.9" hidden="false" customHeight="false" outlineLevel="0" collapsed="false">
      <c r="A827" s="1" t="s">
        <v>6014</v>
      </c>
    </row>
    <row r="828" customFormat="false" ht="14.9" hidden="false" customHeight="false" outlineLevel="0" collapsed="false">
      <c r="A828" s="1" t="s">
        <v>6015</v>
      </c>
    </row>
    <row r="829" customFormat="false" ht="14.9" hidden="false" customHeight="false" outlineLevel="0" collapsed="false">
      <c r="A829" s="1" t="s">
        <v>6016</v>
      </c>
    </row>
    <row r="830" customFormat="false" ht="14.9" hidden="false" customHeight="false" outlineLevel="0" collapsed="false">
      <c r="A830" s="1" t="s">
        <v>6017</v>
      </c>
    </row>
    <row r="831" customFormat="false" ht="14.9" hidden="false" customHeight="false" outlineLevel="0" collapsed="false">
      <c r="A831" s="1" t="s">
        <v>6018</v>
      </c>
    </row>
    <row r="832" customFormat="false" ht="14.9" hidden="false" customHeight="false" outlineLevel="0" collapsed="false">
      <c r="A832" s="1" t="s">
        <v>6019</v>
      </c>
    </row>
    <row r="833" customFormat="false" ht="14.9" hidden="false" customHeight="false" outlineLevel="0" collapsed="false">
      <c r="A833" s="1" t="s">
        <v>6020</v>
      </c>
    </row>
    <row r="834" customFormat="false" ht="14.9" hidden="false" customHeight="false" outlineLevel="0" collapsed="false">
      <c r="A834" s="1" t="s">
        <v>6021</v>
      </c>
    </row>
    <row r="835" customFormat="false" ht="14.9" hidden="false" customHeight="false" outlineLevel="0" collapsed="false">
      <c r="A835" s="1" t="s">
        <v>6022</v>
      </c>
    </row>
    <row r="836" customFormat="false" ht="14.9" hidden="false" customHeight="false" outlineLevel="0" collapsed="false">
      <c r="A836" s="1" t="s">
        <v>6023</v>
      </c>
    </row>
    <row r="837" customFormat="false" ht="14.9" hidden="false" customHeight="false" outlineLevel="0" collapsed="false">
      <c r="A837" s="1" t="s">
        <v>6024</v>
      </c>
    </row>
    <row r="838" customFormat="false" ht="14.9" hidden="false" customHeight="false" outlineLevel="0" collapsed="false">
      <c r="A838" s="1" t="s">
        <v>6025</v>
      </c>
    </row>
    <row r="839" customFormat="false" ht="14.9" hidden="false" customHeight="false" outlineLevel="0" collapsed="false">
      <c r="A839" s="1" t="s">
        <v>6026</v>
      </c>
    </row>
    <row r="840" customFormat="false" ht="14.9" hidden="false" customHeight="false" outlineLevel="0" collapsed="false">
      <c r="A840" s="1" t="s">
        <v>6027</v>
      </c>
    </row>
    <row r="841" customFormat="false" ht="14.9" hidden="false" customHeight="false" outlineLevel="0" collapsed="false">
      <c r="A841" s="1" t="s">
        <v>6028</v>
      </c>
    </row>
    <row r="842" customFormat="false" ht="14.9" hidden="false" customHeight="false" outlineLevel="0" collapsed="false">
      <c r="A842" s="1" t="s">
        <v>6029</v>
      </c>
    </row>
    <row r="843" customFormat="false" ht="14.9" hidden="false" customHeight="false" outlineLevel="0" collapsed="false">
      <c r="A843" s="1" t="s">
        <v>6030</v>
      </c>
    </row>
    <row r="844" customFormat="false" ht="14.9" hidden="false" customHeight="false" outlineLevel="0" collapsed="false">
      <c r="A844" s="1" t="s">
        <v>6031</v>
      </c>
    </row>
    <row r="845" customFormat="false" ht="14.9" hidden="false" customHeight="false" outlineLevel="0" collapsed="false">
      <c r="A845" s="1" t="s">
        <v>6032</v>
      </c>
    </row>
    <row r="846" customFormat="false" ht="14.9" hidden="false" customHeight="false" outlineLevel="0" collapsed="false">
      <c r="A846" s="1" t="s">
        <v>6033</v>
      </c>
    </row>
    <row r="847" customFormat="false" ht="14.9" hidden="false" customHeight="false" outlineLevel="0" collapsed="false">
      <c r="A847" s="1" t="s">
        <v>6034</v>
      </c>
    </row>
    <row r="848" customFormat="false" ht="14.9" hidden="false" customHeight="false" outlineLevel="0" collapsed="false">
      <c r="A848" s="1" t="s">
        <v>6035</v>
      </c>
    </row>
    <row r="849" customFormat="false" ht="14.9" hidden="false" customHeight="false" outlineLevel="0" collapsed="false">
      <c r="A849" s="1" t="s">
        <v>6036</v>
      </c>
    </row>
    <row r="850" customFormat="false" ht="14.9" hidden="false" customHeight="false" outlineLevel="0" collapsed="false">
      <c r="A850" s="1" t="s">
        <v>6037</v>
      </c>
    </row>
    <row r="851" customFormat="false" ht="14.9" hidden="false" customHeight="false" outlineLevel="0" collapsed="false">
      <c r="A851" s="1" t="s">
        <v>6038</v>
      </c>
    </row>
    <row r="852" customFormat="false" ht="14.9" hidden="false" customHeight="false" outlineLevel="0" collapsed="false">
      <c r="A852" s="1" t="s">
        <v>6039</v>
      </c>
    </row>
    <row r="853" customFormat="false" ht="14.9" hidden="false" customHeight="false" outlineLevel="0" collapsed="false">
      <c r="A853" s="1" t="s">
        <v>6040</v>
      </c>
    </row>
    <row r="854" customFormat="false" ht="14.9" hidden="false" customHeight="false" outlineLevel="0" collapsed="false">
      <c r="A854" s="1" t="s">
        <v>6041</v>
      </c>
    </row>
    <row r="855" customFormat="false" ht="14.9" hidden="false" customHeight="false" outlineLevel="0" collapsed="false">
      <c r="A855" s="1" t="s">
        <v>6042</v>
      </c>
    </row>
    <row r="856" customFormat="false" ht="14.9" hidden="false" customHeight="false" outlineLevel="0" collapsed="false">
      <c r="A856" s="1" t="s">
        <v>6043</v>
      </c>
    </row>
    <row r="857" customFormat="false" ht="14.9" hidden="false" customHeight="false" outlineLevel="0" collapsed="false">
      <c r="A857" s="1" t="s">
        <v>6044</v>
      </c>
    </row>
    <row r="858" customFormat="false" ht="14.9" hidden="false" customHeight="false" outlineLevel="0" collapsed="false">
      <c r="A858" s="1" t="s">
        <v>6045</v>
      </c>
    </row>
    <row r="859" customFormat="false" ht="14.9" hidden="false" customHeight="false" outlineLevel="0" collapsed="false">
      <c r="A859" s="1" t="s">
        <v>6046</v>
      </c>
    </row>
    <row r="860" customFormat="false" ht="14.9" hidden="false" customHeight="false" outlineLevel="0" collapsed="false">
      <c r="A860" s="1" t="s">
        <v>6047</v>
      </c>
    </row>
    <row r="861" customFormat="false" ht="14.9" hidden="false" customHeight="false" outlineLevel="0" collapsed="false">
      <c r="A861" s="1" t="s">
        <v>6048</v>
      </c>
    </row>
    <row r="862" customFormat="false" ht="14.9" hidden="false" customHeight="false" outlineLevel="0" collapsed="false">
      <c r="A862" s="1" t="s">
        <v>6049</v>
      </c>
    </row>
    <row r="863" customFormat="false" ht="14.9" hidden="false" customHeight="false" outlineLevel="0" collapsed="false">
      <c r="A863" s="1" t="s">
        <v>6050</v>
      </c>
    </row>
    <row r="864" customFormat="false" ht="14.9" hidden="false" customHeight="false" outlineLevel="0" collapsed="false">
      <c r="A864" s="1" t="s">
        <v>6051</v>
      </c>
    </row>
    <row r="865" customFormat="false" ht="14.9" hidden="false" customHeight="false" outlineLevel="0" collapsed="false">
      <c r="A865" s="1" t="s">
        <v>6052</v>
      </c>
    </row>
    <row r="866" customFormat="false" ht="14.9" hidden="false" customHeight="false" outlineLevel="0" collapsed="false">
      <c r="A866" s="1" t="s">
        <v>6053</v>
      </c>
    </row>
    <row r="867" customFormat="false" ht="14.9" hidden="false" customHeight="false" outlineLevel="0" collapsed="false">
      <c r="A867" s="1" t="s">
        <v>6054</v>
      </c>
    </row>
    <row r="868" customFormat="false" ht="14.9" hidden="false" customHeight="false" outlineLevel="0" collapsed="false">
      <c r="A868" s="1" t="s">
        <v>6055</v>
      </c>
    </row>
    <row r="869" customFormat="false" ht="14.9" hidden="false" customHeight="false" outlineLevel="0" collapsed="false">
      <c r="A869" s="1" t="s">
        <v>6056</v>
      </c>
    </row>
    <row r="870" customFormat="false" ht="14.9" hidden="false" customHeight="false" outlineLevel="0" collapsed="false">
      <c r="A870" s="1" t="s">
        <v>6057</v>
      </c>
    </row>
    <row r="871" customFormat="false" ht="14.9" hidden="false" customHeight="false" outlineLevel="0" collapsed="false">
      <c r="A871" s="1" t="s">
        <v>6058</v>
      </c>
    </row>
    <row r="872" customFormat="false" ht="14.9" hidden="false" customHeight="false" outlineLevel="0" collapsed="false">
      <c r="A872" s="1" t="s">
        <v>6059</v>
      </c>
    </row>
    <row r="873" customFormat="false" ht="14.9" hidden="false" customHeight="false" outlineLevel="0" collapsed="false">
      <c r="A873" s="1" t="s">
        <v>6060</v>
      </c>
    </row>
    <row r="874" customFormat="false" ht="14.9" hidden="false" customHeight="false" outlineLevel="0" collapsed="false">
      <c r="A874" s="1" t="s">
        <v>6061</v>
      </c>
    </row>
    <row r="875" customFormat="false" ht="14.9" hidden="false" customHeight="false" outlineLevel="0" collapsed="false">
      <c r="A875" s="1" t="s">
        <v>6062</v>
      </c>
    </row>
    <row r="876" customFormat="false" ht="14.9" hidden="false" customHeight="false" outlineLevel="0" collapsed="false">
      <c r="A876" s="1" t="s">
        <v>6063</v>
      </c>
    </row>
    <row r="877" customFormat="false" ht="14.9" hidden="false" customHeight="false" outlineLevel="0" collapsed="false">
      <c r="A877" s="1" t="s">
        <v>6064</v>
      </c>
    </row>
    <row r="878" customFormat="false" ht="14.9" hidden="false" customHeight="false" outlineLevel="0" collapsed="false">
      <c r="A878" s="1" t="s">
        <v>6065</v>
      </c>
    </row>
    <row r="879" customFormat="false" ht="14.9" hidden="false" customHeight="false" outlineLevel="0" collapsed="false">
      <c r="A879" s="1" t="s">
        <v>6066</v>
      </c>
    </row>
    <row r="880" customFormat="false" ht="14.9" hidden="false" customHeight="false" outlineLevel="0" collapsed="false">
      <c r="A880" s="1" t="s">
        <v>6067</v>
      </c>
    </row>
    <row r="881" customFormat="false" ht="14.9" hidden="false" customHeight="false" outlineLevel="0" collapsed="false">
      <c r="A881" s="1" t="s">
        <v>6068</v>
      </c>
    </row>
    <row r="882" customFormat="false" ht="14.9" hidden="false" customHeight="false" outlineLevel="0" collapsed="false">
      <c r="A882" s="1" t="s">
        <v>6069</v>
      </c>
    </row>
    <row r="883" customFormat="false" ht="14.9" hidden="false" customHeight="false" outlineLevel="0" collapsed="false">
      <c r="A883" s="1" t="s">
        <v>6070</v>
      </c>
    </row>
    <row r="884" customFormat="false" ht="14.9" hidden="false" customHeight="false" outlineLevel="0" collapsed="false">
      <c r="A884" s="1" t="s">
        <v>6071</v>
      </c>
    </row>
    <row r="885" customFormat="false" ht="14.9" hidden="false" customHeight="false" outlineLevel="0" collapsed="false">
      <c r="A885" s="1" t="s">
        <v>6072</v>
      </c>
    </row>
    <row r="886" customFormat="false" ht="14.9" hidden="false" customHeight="false" outlineLevel="0" collapsed="false">
      <c r="A886" s="1" t="s">
        <v>6073</v>
      </c>
    </row>
    <row r="887" customFormat="false" ht="14.9" hidden="false" customHeight="false" outlineLevel="0" collapsed="false">
      <c r="A887" s="1" t="s">
        <v>6074</v>
      </c>
    </row>
    <row r="888" customFormat="false" ht="14.9" hidden="false" customHeight="false" outlineLevel="0" collapsed="false">
      <c r="A888" s="1" t="s">
        <v>6075</v>
      </c>
    </row>
    <row r="889" customFormat="false" ht="14.9" hidden="false" customHeight="false" outlineLevel="0" collapsed="false">
      <c r="A889" s="1" t="s">
        <v>6076</v>
      </c>
    </row>
    <row r="890" customFormat="false" ht="14.9" hidden="false" customHeight="false" outlineLevel="0" collapsed="false">
      <c r="A890" s="1" t="s">
        <v>6077</v>
      </c>
    </row>
    <row r="891" customFormat="false" ht="14.9" hidden="false" customHeight="false" outlineLevel="0" collapsed="false">
      <c r="A891" s="1" t="s">
        <v>6078</v>
      </c>
    </row>
    <row r="892" customFormat="false" ht="14.9" hidden="false" customHeight="false" outlineLevel="0" collapsed="false">
      <c r="A892" s="1" t="s">
        <v>6079</v>
      </c>
    </row>
    <row r="893" customFormat="false" ht="14.9" hidden="false" customHeight="false" outlineLevel="0" collapsed="false">
      <c r="A893" s="1" t="s">
        <v>6080</v>
      </c>
    </row>
    <row r="894" customFormat="false" ht="14.9" hidden="false" customHeight="false" outlineLevel="0" collapsed="false">
      <c r="A894" s="1" t="s">
        <v>6081</v>
      </c>
    </row>
    <row r="895" customFormat="false" ht="14.9" hidden="false" customHeight="false" outlineLevel="0" collapsed="false">
      <c r="A895" s="1" t="s">
        <v>6082</v>
      </c>
    </row>
    <row r="896" customFormat="false" ht="14.9" hidden="false" customHeight="false" outlineLevel="0" collapsed="false">
      <c r="A896" s="1" t="s">
        <v>6083</v>
      </c>
    </row>
    <row r="897" customFormat="false" ht="14.9" hidden="false" customHeight="false" outlineLevel="0" collapsed="false">
      <c r="A897" s="1" t="s">
        <v>6084</v>
      </c>
    </row>
    <row r="898" customFormat="false" ht="14.9" hidden="false" customHeight="false" outlineLevel="0" collapsed="false">
      <c r="A898" s="1" t="s">
        <v>6085</v>
      </c>
    </row>
    <row r="899" customFormat="false" ht="14.9" hidden="false" customHeight="false" outlineLevel="0" collapsed="false">
      <c r="A899" s="1" t="s">
        <v>6086</v>
      </c>
    </row>
    <row r="900" customFormat="false" ht="14.9" hidden="false" customHeight="false" outlineLevel="0" collapsed="false">
      <c r="A900" s="1" t="s">
        <v>6087</v>
      </c>
    </row>
    <row r="901" customFormat="false" ht="14.9" hidden="false" customHeight="false" outlineLevel="0" collapsed="false">
      <c r="A901" s="1" t="s">
        <v>6088</v>
      </c>
    </row>
    <row r="902" customFormat="false" ht="14.9" hidden="false" customHeight="false" outlineLevel="0" collapsed="false">
      <c r="A902" s="1" t="s">
        <v>6089</v>
      </c>
    </row>
    <row r="903" customFormat="false" ht="14.9" hidden="false" customHeight="false" outlineLevel="0" collapsed="false">
      <c r="A903" s="1" t="s">
        <v>6090</v>
      </c>
    </row>
    <row r="904" customFormat="false" ht="14.9" hidden="false" customHeight="false" outlineLevel="0" collapsed="false">
      <c r="A904" s="1" t="s">
        <v>6091</v>
      </c>
    </row>
    <row r="905" customFormat="false" ht="14.9" hidden="false" customHeight="false" outlineLevel="0" collapsed="false">
      <c r="A905" s="1" t="s">
        <v>6092</v>
      </c>
    </row>
    <row r="906" customFormat="false" ht="14.9" hidden="false" customHeight="false" outlineLevel="0" collapsed="false">
      <c r="A906" s="1" t="s">
        <v>6093</v>
      </c>
    </row>
    <row r="907" customFormat="false" ht="14.9" hidden="false" customHeight="false" outlineLevel="0" collapsed="false">
      <c r="A907" s="1" t="s">
        <v>6094</v>
      </c>
    </row>
    <row r="908" customFormat="false" ht="14.9" hidden="false" customHeight="false" outlineLevel="0" collapsed="false">
      <c r="A908" s="1" t="s">
        <v>6095</v>
      </c>
    </row>
    <row r="909" customFormat="false" ht="14.9" hidden="false" customHeight="false" outlineLevel="0" collapsed="false">
      <c r="A909" s="1" t="s">
        <v>6096</v>
      </c>
    </row>
    <row r="910" customFormat="false" ht="14.9" hidden="false" customHeight="false" outlineLevel="0" collapsed="false">
      <c r="A910" s="1" t="s">
        <v>6097</v>
      </c>
    </row>
    <row r="911" customFormat="false" ht="14.9" hidden="false" customHeight="false" outlineLevel="0" collapsed="false">
      <c r="A911" s="1" t="s">
        <v>6098</v>
      </c>
    </row>
    <row r="912" customFormat="false" ht="14.9" hidden="false" customHeight="false" outlineLevel="0" collapsed="false">
      <c r="A912" s="1" t="s">
        <v>6099</v>
      </c>
    </row>
    <row r="913" customFormat="false" ht="14.9" hidden="false" customHeight="false" outlineLevel="0" collapsed="false">
      <c r="A913" s="1" t="s">
        <v>6100</v>
      </c>
    </row>
    <row r="914" customFormat="false" ht="14.9" hidden="false" customHeight="false" outlineLevel="0" collapsed="false">
      <c r="A914" s="1" t="s">
        <v>6101</v>
      </c>
    </row>
    <row r="915" customFormat="false" ht="14.9" hidden="false" customHeight="false" outlineLevel="0" collapsed="false">
      <c r="A915" s="1" t="s">
        <v>6102</v>
      </c>
    </row>
    <row r="916" customFormat="false" ht="14.9" hidden="false" customHeight="false" outlineLevel="0" collapsed="false">
      <c r="A916" s="1" t="s">
        <v>6103</v>
      </c>
    </row>
    <row r="917" customFormat="false" ht="14.9" hidden="false" customHeight="false" outlineLevel="0" collapsed="false">
      <c r="A917" s="1" t="s">
        <v>6104</v>
      </c>
    </row>
    <row r="918" customFormat="false" ht="14.9" hidden="false" customHeight="false" outlineLevel="0" collapsed="false">
      <c r="A918" s="1" t="s">
        <v>6105</v>
      </c>
    </row>
    <row r="919" customFormat="false" ht="14.9" hidden="false" customHeight="false" outlineLevel="0" collapsed="false">
      <c r="A919" s="1" t="s">
        <v>6106</v>
      </c>
    </row>
    <row r="920" customFormat="false" ht="14.9" hidden="false" customHeight="false" outlineLevel="0" collapsed="false">
      <c r="A920" s="1" t="s">
        <v>6107</v>
      </c>
    </row>
    <row r="921" customFormat="false" ht="14.9" hidden="false" customHeight="false" outlineLevel="0" collapsed="false">
      <c r="A921" s="1" t="s">
        <v>6108</v>
      </c>
    </row>
    <row r="922" customFormat="false" ht="14.9" hidden="false" customHeight="false" outlineLevel="0" collapsed="false">
      <c r="A922" s="1" t="s">
        <v>6109</v>
      </c>
    </row>
    <row r="923" customFormat="false" ht="14.9" hidden="false" customHeight="false" outlineLevel="0" collapsed="false">
      <c r="A923" s="1" t="s">
        <v>6110</v>
      </c>
    </row>
    <row r="924" customFormat="false" ht="14.9" hidden="false" customHeight="false" outlineLevel="0" collapsed="false">
      <c r="A924" s="1" t="s">
        <v>6111</v>
      </c>
    </row>
    <row r="925" customFormat="false" ht="14.9" hidden="false" customHeight="false" outlineLevel="0" collapsed="false">
      <c r="A925" s="1" t="s">
        <v>6112</v>
      </c>
    </row>
    <row r="926" customFormat="false" ht="14.9" hidden="false" customHeight="false" outlineLevel="0" collapsed="false">
      <c r="A926" s="1" t="s">
        <v>6113</v>
      </c>
    </row>
    <row r="927" customFormat="false" ht="14.9" hidden="false" customHeight="false" outlineLevel="0" collapsed="false">
      <c r="A927" s="1" t="s">
        <v>6114</v>
      </c>
    </row>
    <row r="928" customFormat="false" ht="14.9" hidden="false" customHeight="false" outlineLevel="0" collapsed="false">
      <c r="A928" s="1" t="s">
        <v>6115</v>
      </c>
    </row>
    <row r="929" customFormat="false" ht="14.9" hidden="false" customHeight="false" outlineLevel="0" collapsed="false">
      <c r="A929" s="1" t="s">
        <v>6116</v>
      </c>
    </row>
    <row r="930" customFormat="false" ht="14.9" hidden="false" customHeight="false" outlineLevel="0" collapsed="false">
      <c r="A930" s="1" t="s">
        <v>6117</v>
      </c>
    </row>
    <row r="931" customFormat="false" ht="14.9" hidden="false" customHeight="false" outlineLevel="0" collapsed="false">
      <c r="A931" s="1" t="s">
        <v>6118</v>
      </c>
    </row>
    <row r="932" customFormat="false" ht="14.9" hidden="false" customHeight="false" outlineLevel="0" collapsed="false">
      <c r="A932" s="1" t="s">
        <v>6119</v>
      </c>
    </row>
    <row r="933" customFormat="false" ht="14.9" hidden="false" customHeight="false" outlineLevel="0" collapsed="false">
      <c r="A933" s="1" t="s">
        <v>6120</v>
      </c>
    </row>
    <row r="934" customFormat="false" ht="14.9" hidden="false" customHeight="false" outlineLevel="0" collapsed="false">
      <c r="A934" s="1" t="s">
        <v>6121</v>
      </c>
    </row>
    <row r="935" customFormat="false" ht="14.9" hidden="false" customHeight="false" outlineLevel="0" collapsed="false">
      <c r="A935" s="1" t="s">
        <v>6122</v>
      </c>
    </row>
    <row r="936" customFormat="false" ht="14.9" hidden="false" customHeight="false" outlineLevel="0" collapsed="false">
      <c r="A936" s="1" t="s">
        <v>6123</v>
      </c>
    </row>
    <row r="937" customFormat="false" ht="14.9" hidden="false" customHeight="false" outlineLevel="0" collapsed="false">
      <c r="A937" s="1" t="s">
        <v>6124</v>
      </c>
    </row>
    <row r="938" customFormat="false" ht="14.9" hidden="false" customHeight="false" outlineLevel="0" collapsed="false">
      <c r="A938" s="1" t="s">
        <v>6125</v>
      </c>
    </row>
    <row r="939" customFormat="false" ht="14.9" hidden="false" customHeight="false" outlineLevel="0" collapsed="false">
      <c r="A939" s="1" t="s">
        <v>6126</v>
      </c>
    </row>
    <row r="940" customFormat="false" ht="14.9" hidden="false" customHeight="false" outlineLevel="0" collapsed="false">
      <c r="A940" s="1" t="s">
        <v>6127</v>
      </c>
    </row>
    <row r="941" customFormat="false" ht="14.9" hidden="false" customHeight="false" outlineLevel="0" collapsed="false">
      <c r="A941" s="1" t="s">
        <v>6128</v>
      </c>
    </row>
    <row r="942" customFormat="false" ht="14.9" hidden="false" customHeight="false" outlineLevel="0" collapsed="false">
      <c r="A942" s="1" t="s">
        <v>6129</v>
      </c>
    </row>
    <row r="943" customFormat="false" ht="14.9" hidden="false" customHeight="false" outlineLevel="0" collapsed="false">
      <c r="A943" s="1" t="s">
        <v>6130</v>
      </c>
    </row>
    <row r="944" customFormat="false" ht="14.9" hidden="false" customHeight="false" outlineLevel="0" collapsed="false">
      <c r="A944" s="1" t="s">
        <v>6131</v>
      </c>
    </row>
    <row r="945" customFormat="false" ht="14.9" hidden="false" customHeight="false" outlineLevel="0" collapsed="false">
      <c r="A945" s="1" t="s">
        <v>6132</v>
      </c>
    </row>
    <row r="946" customFormat="false" ht="14.9" hidden="false" customHeight="false" outlineLevel="0" collapsed="false">
      <c r="A946" s="1" t="s">
        <v>6133</v>
      </c>
    </row>
    <row r="947" customFormat="false" ht="14.9" hidden="false" customHeight="false" outlineLevel="0" collapsed="false">
      <c r="A947" s="1" t="s">
        <v>6134</v>
      </c>
    </row>
    <row r="948" customFormat="false" ht="14.9" hidden="false" customHeight="false" outlineLevel="0" collapsed="false">
      <c r="A948" s="1" t="s">
        <v>6135</v>
      </c>
    </row>
    <row r="949" customFormat="false" ht="14.9" hidden="false" customHeight="false" outlineLevel="0" collapsed="false">
      <c r="A949" s="1" t="s">
        <v>6136</v>
      </c>
    </row>
    <row r="950" customFormat="false" ht="14.9" hidden="false" customHeight="false" outlineLevel="0" collapsed="false">
      <c r="A950" s="1" t="s">
        <v>6137</v>
      </c>
    </row>
    <row r="951" customFormat="false" ht="14.9" hidden="false" customHeight="false" outlineLevel="0" collapsed="false">
      <c r="A951" s="1" t="s">
        <v>6138</v>
      </c>
    </row>
    <row r="952" customFormat="false" ht="14.9" hidden="false" customHeight="false" outlineLevel="0" collapsed="false">
      <c r="A952" s="1" t="s">
        <v>6139</v>
      </c>
    </row>
    <row r="953" customFormat="false" ht="14.9" hidden="false" customHeight="false" outlineLevel="0" collapsed="false">
      <c r="A953" s="1" t="s">
        <v>6140</v>
      </c>
    </row>
    <row r="954" customFormat="false" ht="14.9" hidden="false" customHeight="false" outlineLevel="0" collapsed="false">
      <c r="A954" s="1" t="s">
        <v>6141</v>
      </c>
    </row>
    <row r="955" customFormat="false" ht="14.9" hidden="false" customHeight="false" outlineLevel="0" collapsed="false">
      <c r="A955" s="1" t="s">
        <v>6142</v>
      </c>
    </row>
    <row r="956" customFormat="false" ht="14.9" hidden="false" customHeight="false" outlineLevel="0" collapsed="false">
      <c r="A956" s="1" t="s">
        <v>6143</v>
      </c>
    </row>
    <row r="957" customFormat="false" ht="14.9" hidden="false" customHeight="false" outlineLevel="0" collapsed="false">
      <c r="A957" s="1" t="s">
        <v>6144</v>
      </c>
    </row>
    <row r="958" customFormat="false" ht="14.9" hidden="false" customHeight="false" outlineLevel="0" collapsed="false">
      <c r="A958" s="1" t="s">
        <v>6145</v>
      </c>
    </row>
    <row r="959" customFormat="false" ht="14.9" hidden="false" customHeight="false" outlineLevel="0" collapsed="false">
      <c r="A959" s="1" t="s">
        <v>6146</v>
      </c>
    </row>
    <row r="960" customFormat="false" ht="14.9" hidden="false" customHeight="false" outlineLevel="0" collapsed="false">
      <c r="A960" s="1" t="s">
        <v>6147</v>
      </c>
    </row>
    <row r="961" customFormat="false" ht="14.9" hidden="false" customHeight="false" outlineLevel="0" collapsed="false">
      <c r="A961" s="1" t="s">
        <v>6148</v>
      </c>
    </row>
    <row r="962" customFormat="false" ht="14.9" hidden="false" customHeight="false" outlineLevel="0" collapsed="false">
      <c r="A962" s="1" t="s">
        <v>6149</v>
      </c>
    </row>
    <row r="963" customFormat="false" ht="14.9" hidden="false" customHeight="false" outlineLevel="0" collapsed="false">
      <c r="A963" s="1" t="s">
        <v>6150</v>
      </c>
    </row>
    <row r="964" customFormat="false" ht="14.9" hidden="false" customHeight="false" outlineLevel="0" collapsed="false">
      <c r="A964" s="1" t="s">
        <v>6151</v>
      </c>
    </row>
    <row r="965" customFormat="false" ht="14.9" hidden="false" customHeight="false" outlineLevel="0" collapsed="false">
      <c r="A965" s="1" t="s">
        <v>6152</v>
      </c>
    </row>
    <row r="966" customFormat="false" ht="14.9" hidden="false" customHeight="false" outlineLevel="0" collapsed="false">
      <c r="A966" s="1" t="s">
        <v>6153</v>
      </c>
    </row>
    <row r="967" customFormat="false" ht="14.9" hidden="false" customHeight="false" outlineLevel="0" collapsed="false">
      <c r="A967" s="1" t="s">
        <v>6154</v>
      </c>
    </row>
    <row r="968" customFormat="false" ht="14.9" hidden="false" customHeight="false" outlineLevel="0" collapsed="false">
      <c r="A968" s="1" t="s">
        <v>6155</v>
      </c>
    </row>
    <row r="969" customFormat="false" ht="14.9" hidden="false" customHeight="false" outlineLevel="0" collapsed="false">
      <c r="A969" s="1" t="s">
        <v>6156</v>
      </c>
    </row>
    <row r="970" customFormat="false" ht="14.9" hidden="false" customHeight="false" outlineLevel="0" collapsed="false">
      <c r="A970" s="1" t="s">
        <v>6157</v>
      </c>
    </row>
    <row r="971" customFormat="false" ht="14.9" hidden="false" customHeight="false" outlineLevel="0" collapsed="false">
      <c r="A971" s="1" t="s">
        <v>6158</v>
      </c>
    </row>
    <row r="972" customFormat="false" ht="14.9" hidden="false" customHeight="false" outlineLevel="0" collapsed="false">
      <c r="A972" s="1" t="s">
        <v>6159</v>
      </c>
    </row>
    <row r="973" customFormat="false" ht="14.9" hidden="false" customHeight="false" outlineLevel="0" collapsed="false">
      <c r="A973" s="1" t="s">
        <v>6160</v>
      </c>
    </row>
    <row r="974" customFormat="false" ht="14.9" hidden="false" customHeight="false" outlineLevel="0" collapsed="false">
      <c r="A974" s="1" t="s">
        <v>6161</v>
      </c>
    </row>
    <row r="975" customFormat="false" ht="14.9" hidden="false" customHeight="false" outlineLevel="0" collapsed="false">
      <c r="A975" s="1" t="s">
        <v>6162</v>
      </c>
    </row>
    <row r="976" customFormat="false" ht="14.9" hidden="false" customHeight="false" outlineLevel="0" collapsed="false">
      <c r="A976" s="1" t="s">
        <v>6163</v>
      </c>
    </row>
    <row r="977" customFormat="false" ht="14.9" hidden="false" customHeight="false" outlineLevel="0" collapsed="false">
      <c r="A977" s="1" t="s">
        <v>6164</v>
      </c>
    </row>
    <row r="978" customFormat="false" ht="14.9" hidden="false" customHeight="false" outlineLevel="0" collapsed="false">
      <c r="A978" s="1" t="s">
        <v>6165</v>
      </c>
    </row>
    <row r="979" customFormat="false" ht="14.9" hidden="false" customHeight="false" outlineLevel="0" collapsed="false">
      <c r="A979" s="1" t="s">
        <v>6166</v>
      </c>
    </row>
    <row r="980" customFormat="false" ht="14.9" hidden="false" customHeight="false" outlineLevel="0" collapsed="false">
      <c r="A980" s="1" t="s">
        <v>6167</v>
      </c>
    </row>
    <row r="981" customFormat="false" ht="14.9" hidden="false" customHeight="false" outlineLevel="0" collapsed="false">
      <c r="A981" s="1" t="s">
        <v>6168</v>
      </c>
    </row>
    <row r="982" customFormat="false" ht="14.9" hidden="false" customHeight="false" outlineLevel="0" collapsed="false">
      <c r="A982" s="1" t="s">
        <v>6169</v>
      </c>
    </row>
    <row r="983" customFormat="false" ht="14.9" hidden="false" customHeight="false" outlineLevel="0" collapsed="false">
      <c r="A983" s="1" t="s">
        <v>6170</v>
      </c>
    </row>
    <row r="984" customFormat="false" ht="14.9" hidden="false" customHeight="false" outlineLevel="0" collapsed="false">
      <c r="A984" s="1" t="s">
        <v>6171</v>
      </c>
    </row>
    <row r="985" customFormat="false" ht="14.9" hidden="false" customHeight="false" outlineLevel="0" collapsed="false">
      <c r="A985" s="1" t="s">
        <v>6172</v>
      </c>
    </row>
    <row r="986" customFormat="false" ht="14.9" hidden="false" customHeight="false" outlineLevel="0" collapsed="false">
      <c r="A986" s="1" t="s">
        <v>6173</v>
      </c>
    </row>
    <row r="987" customFormat="false" ht="14.9" hidden="false" customHeight="false" outlineLevel="0" collapsed="false">
      <c r="A987" s="1" t="s">
        <v>6174</v>
      </c>
    </row>
    <row r="988" customFormat="false" ht="14.9" hidden="false" customHeight="false" outlineLevel="0" collapsed="false">
      <c r="A988" s="1" t="s">
        <v>6175</v>
      </c>
    </row>
    <row r="989" customFormat="false" ht="14.9" hidden="false" customHeight="false" outlineLevel="0" collapsed="false">
      <c r="A989" s="1" t="s">
        <v>6176</v>
      </c>
    </row>
    <row r="990" customFormat="false" ht="14.9" hidden="false" customHeight="false" outlineLevel="0" collapsed="false">
      <c r="A990" s="1" t="s">
        <v>6177</v>
      </c>
    </row>
    <row r="991" customFormat="false" ht="14.9" hidden="false" customHeight="false" outlineLevel="0" collapsed="false">
      <c r="A991" s="1" t="s">
        <v>6178</v>
      </c>
    </row>
    <row r="992" customFormat="false" ht="14.9" hidden="false" customHeight="false" outlineLevel="0" collapsed="false">
      <c r="A992" s="1" t="s">
        <v>6179</v>
      </c>
    </row>
    <row r="993" customFormat="false" ht="14.9" hidden="false" customHeight="false" outlineLevel="0" collapsed="false">
      <c r="A993" s="1" t="s">
        <v>6180</v>
      </c>
    </row>
    <row r="994" customFormat="false" ht="14.9" hidden="false" customHeight="false" outlineLevel="0" collapsed="false">
      <c r="A994" s="1" t="s">
        <v>6181</v>
      </c>
    </row>
    <row r="995" customFormat="false" ht="14.9" hidden="false" customHeight="false" outlineLevel="0" collapsed="false">
      <c r="A995" s="1" t="s">
        <v>6182</v>
      </c>
    </row>
    <row r="996" customFormat="false" ht="14.9" hidden="false" customHeight="false" outlineLevel="0" collapsed="false">
      <c r="A996" s="1" t="s">
        <v>6183</v>
      </c>
    </row>
    <row r="997" customFormat="false" ht="14.9" hidden="false" customHeight="false" outlineLevel="0" collapsed="false">
      <c r="A997" s="1" t="s">
        <v>6184</v>
      </c>
    </row>
    <row r="998" customFormat="false" ht="14.9" hidden="false" customHeight="false" outlineLevel="0" collapsed="false">
      <c r="A998" s="1" t="s">
        <v>6185</v>
      </c>
    </row>
    <row r="999" customFormat="false" ht="14.9" hidden="false" customHeight="false" outlineLevel="0" collapsed="false">
      <c r="A999" s="1" t="s">
        <v>6186</v>
      </c>
    </row>
    <row r="1000" customFormat="false" ht="14.9" hidden="false" customHeight="false" outlineLevel="0" collapsed="false">
      <c r="A1000" s="1" t="s">
        <v>6187</v>
      </c>
    </row>
    <row r="1001" customFormat="false" ht="14.9" hidden="false" customHeight="false" outlineLevel="0" collapsed="false">
      <c r="A1001" s="1" t="s">
        <v>6188</v>
      </c>
    </row>
    <row r="1002" customFormat="false" ht="14.9" hidden="false" customHeight="false" outlineLevel="0" collapsed="false">
      <c r="A1002" s="1" t="s">
        <v>6189</v>
      </c>
    </row>
    <row r="1003" customFormat="false" ht="14.9" hidden="false" customHeight="false" outlineLevel="0" collapsed="false">
      <c r="A1003" s="1" t="s">
        <v>6190</v>
      </c>
    </row>
    <row r="1004" customFormat="false" ht="14.9" hidden="false" customHeight="false" outlineLevel="0" collapsed="false">
      <c r="A1004" s="1" t="s">
        <v>6191</v>
      </c>
    </row>
    <row r="1005" customFormat="false" ht="14.9" hidden="false" customHeight="false" outlineLevel="0" collapsed="false">
      <c r="A1005" s="1" t="s">
        <v>6192</v>
      </c>
    </row>
    <row r="1006" customFormat="false" ht="14.9" hidden="false" customHeight="false" outlineLevel="0" collapsed="false">
      <c r="A1006" s="1" t="s">
        <v>6193</v>
      </c>
    </row>
    <row r="1007" customFormat="false" ht="14.9" hidden="false" customHeight="false" outlineLevel="0" collapsed="false">
      <c r="A1007" s="1" t="s">
        <v>6194</v>
      </c>
    </row>
    <row r="1008" customFormat="false" ht="14.9" hidden="false" customHeight="false" outlineLevel="0" collapsed="false">
      <c r="A1008" s="1" t="s">
        <v>6195</v>
      </c>
    </row>
    <row r="1009" customFormat="false" ht="14.9" hidden="false" customHeight="false" outlineLevel="0" collapsed="false">
      <c r="A1009" s="1" t="s">
        <v>6196</v>
      </c>
    </row>
    <row r="1010" customFormat="false" ht="14.9" hidden="false" customHeight="false" outlineLevel="0" collapsed="false">
      <c r="A1010" s="1" t="s">
        <v>6197</v>
      </c>
    </row>
    <row r="1011" customFormat="false" ht="14.9" hidden="false" customHeight="false" outlineLevel="0" collapsed="false">
      <c r="A1011" s="1" t="s">
        <v>6198</v>
      </c>
    </row>
    <row r="1012" customFormat="false" ht="14.9" hidden="false" customHeight="false" outlineLevel="0" collapsed="false">
      <c r="A1012" s="1" t="s">
        <v>6199</v>
      </c>
    </row>
    <row r="1013" customFormat="false" ht="14.9" hidden="false" customHeight="false" outlineLevel="0" collapsed="false">
      <c r="A1013" s="1" t="s">
        <v>6200</v>
      </c>
    </row>
    <row r="1014" customFormat="false" ht="14.9" hidden="false" customHeight="false" outlineLevel="0" collapsed="false">
      <c r="A1014" s="1" t="s">
        <v>6201</v>
      </c>
    </row>
    <row r="1015" customFormat="false" ht="14.9" hidden="false" customHeight="false" outlineLevel="0" collapsed="false">
      <c r="A1015" s="1" t="s">
        <v>6202</v>
      </c>
    </row>
    <row r="1016" customFormat="false" ht="14.9" hidden="false" customHeight="false" outlineLevel="0" collapsed="false">
      <c r="A1016" s="1" t="s">
        <v>6203</v>
      </c>
    </row>
    <row r="1017" customFormat="false" ht="14.9" hidden="false" customHeight="false" outlineLevel="0" collapsed="false">
      <c r="A1017" s="1" t="s">
        <v>6204</v>
      </c>
    </row>
    <row r="1018" customFormat="false" ht="14.9" hidden="false" customHeight="false" outlineLevel="0" collapsed="false">
      <c r="A1018" s="1" t="s">
        <v>6205</v>
      </c>
    </row>
    <row r="1019" customFormat="false" ht="14.9" hidden="false" customHeight="false" outlineLevel="0" collapsed="false">
      <c r="A1019" s="1" t="s">
        <v>6206</v>
      </c>
    </row>
    <row r="1020" customFormat="false" ht="14.9" hidden="false" customHeight="false" outlineLevel="0" collapsed="false">
      <c r="A1020" s="1" t="s">
        <v>6207</v>
      </c>
    </row>
    <row r="1021" customFormat="false" ht="14.9" hidden="false" customHeight="false" outlineLevel="0" collapsed="false">
      <c r="A1021" s="1" t="s">
        <v>6208</v>
      </c>
    </row>
    <row r="1022" customFormat="false" ht="14.9" hidden="false" customHeight="false" outlineLevel="0" collapsed="false">
      <c r="A1022" s="1" t="s">
        <v>6209</v>
      </c>
    </row>
    <row r="1023" customFormat="false" ht="14.9" hidden="false" customHeight="false" outlineLevel="0" collapsed="false">
      <c r="A1023" s="1" t="s">
        <v>6210</v>
      </c>
    </row>
    <row r="1024" customFormat="false" ht="14.9" hidden="false" customHeight="false" outlineLevel="0" collapsed="false">
      <c r="A1024" s="1" t="s">
        <v>6211</v>
      </c>
    </row>
    <row r="1025" customFormat="false" ht="14.9" hidden="false" customHeight="false" outlineLevel="0" collapsed="false">
      <c r="A1025" s="1" t="s">
        <v>6212</v>
      </c>
    </row>
    <row r="1026" customFormat="false" ht="14.9" hidden="false" customHeight="false" outlineLevel="0" collapsed="false">
      <c r="A1026" s="1" t="s">
        <v>6213</v>
      </c>
    </row>
    <row r="1027" customFormat="false" ht="14.9" hidden="false" customHeight="false" outlineLevel="0" collapsed="false">
      <c r="A1027" s="1" t="s">
        <v>6214</v>
      </c>
    </row>
    <row r="1028" customFormat="false" ht="14.9" hidden="false" customHeight="false" outlineLevel="0" collapsed="false">
      <c r="A1028" s="1" t="s">
        <v>6215</v>
      </c>
    </row>
    <row r="1029" customFormat="false" ht="14.9" hidden="false" customHeight="false" outlineLevel="0" collapsed="false">
      <c r="A1029" s="1" t="s">
        <v>6216</v>
      </c>
    </row>
    <row r="1030" customFormat="false" ht="14.9" hidden="false" customHeight="false" outlineLevel="0" collapsed="false">
      <c r="A1030" s="1" t="s">
        <v>6217</v>
      </c>
    </row>
    <row r="1031" customFormat="false" ht="14.9" hidden="false" customHeight="false" outlineLevel="0" collapsed="false">
      <c r="A1031" s="1" t="s">
        <v>6218</v>
      </c>
    </row>
    <row r="1032" customFormat="false" ht="14.9" hidden="false" customHeight="false" outlineLevel="0" collapsed="false">
      <c r="A1032" s="1" t="s">
        <v>6219</v>
      </c>
    </row>
    <row r="1033" customFormat="false" ht="14.9" hidden="false" customHeight="false" outlineLevel="0" collapsed="false">
      <c r="A1033" s="1" t="s">
        <v>6220</v>
      </c>
    </row>
    <row r="1034" customFormat="false" ht="14.9" hidden="false" customHeight="false" outlineLevel="0" collapsed="false">
      <c r="A1034" s="1" t="s">
        <v>6221</v>
      </c>
    </row>
    <row r="1035" customFormat="false" ht="14.9" hidden="false" customHeight="false" outlineLevel="0" collapsed="false">
      <c r="A1035" s="1" t="s">
        <v>6222</v>
      </c>
    </row>
    <row r="1036" customFormat="false" ht="14.9" hidden="false" customHeight="false" outlineLevel="0" collapsed="false">
      <c r="A1036" s="1" t="s">
        <v>6223</v>
      </c>
    </row>
    <row r="1037" customFormat="false" ht="14.9" hidden="false" customHeight="false" outlineLevel="0" collapsed="false">
      <c r="A1037" s="1" t="s">
        <v>6224</v>
      </c>
    </row>
    <row r="1038" customFormat="false" ht="14.9" hidden="false" customHeight="false" outlineLevel="0" collapsed="false">
      <c r="A1038" s="1" t="s">
        <v>6225</v>
      </c>
    </row>
    <row r="1039" customFormat="false" ht="14.9" hidden="false" customHeight="false" outlineLevel="0" collapsed="false">
      <c r="A1039" s="1" t="s">
        <v>6226</v>
      </c>
    </row>
    <row r="1040" customFormat="false" ht="14.9" hidden="false" customHeight="false" outlineLevel="0" collapsed="false">
      <c r="A1040" s="1" t="s">
        <v>6227</v>
      </c>
    </row>
    <row r="1041" customFormat="false" ht="14.9" hidden="false" customHeight="false" outlineLevel="0" collapsed="false">
      <c r="A1041" s="1" t="s">
        <v>6228</v>
      </c>
    </row>
    <row r="1042" customFormat="false" ht="14.9" hidden="false" customHeight="false" outlineLevel="0" collapsed="false">
      <c r="A1042" s="1" t="s">
        <v>6229</v>
      </c>
    </row>
    <row r="1043" customFormat="false" ht="14.9" hidden="false" customHeight="false" outlineLevel="0" collapsed="false">
      <c r="A1043" s="1" t="s">
        <v>6230</v>
      </c>
    </row>
    <row r="1044" customFormat="false" ht="14.9" hidden="false" customHeight="false" outlineLevel="0" collapsed="false">
      <c r="A1044" s="1" t="s">
        <v>6231</v>
      </c>
    </row>
    <row r="1045" customFormat="false" ht="14.9" hidden="false" customHeight="false" outlineLevel="0" collapsed="false">
      <c r="A1045" s="1" t="s">
        <v>6232</v>
      </c>
    </row>
    <row r="1046" customFormat="false" ht="14.9" hidden="false" customHeight="false" outlineLevel="0" collapsed="false">
      <c r="A1046" s="1" t="s">
        <v>6233</v>
      </c>
    </row>
    <row r="1047" customFormat="false" ht="14.9" hidden="false" customHeight="false" outlineLevel="0" collapsed="false">
      <c r="A1047" s="1" t="s">
        <v>6234</v>
      </c>
    </row>
    <row r="1048" customFormat="false" ht="14.9" hidden="false" customHeight="false" outlineLevel="0" collapsed="false">
      <c r="A1048" s="1" t="s">
        <v>6235</v>
      </c>
    </row>
    <row r="1049" customFormat="false" ht="14.9" hidden="false" customHeight="false" outlineLevel="0" collapsed="false">
      <c r="A1049" s="1" t="s">
        <v>6236</v>
      </c>
    </row>
    <row r="1050" customFormat="false" ht="14.9" hidden="false" customHeight="false" outlineLevel="0" collapsed="false">
      <c r="A1050" s="1" t="s">
        <v>6237</v>
      </c>
    </row>
    <row r="1051" customFormat="false" ht="14.9" hidden="false" customHeight="false" outlineLevel="0" collapsed="false">
      <c r="A1051" s="1" t="s">
        <v>6238</v>
      </c>
    </row>
    <row r="1052" customFormat="false" ht="14.9" hidden="false" customHeight="false" outlineLevel="0" collapsed="false">
      <c r="A1052" s="1" t="s">
        <v>6239</v>
      </c>
    </row>
    <row r="1053" customFormat="false" ht="14.9" hidden="false" customHeight="false" outlineLevel="0" collapsed="false">
      <c r="A1053" s="1" t="s">
        <v>6240</v>
      </c>
    </row>
    <row r="1054" customFormat="false" ht="14.9" hidden="false" customHeight="false" outlineLevel="0" collapsed="false">
      <c r="A1054" s="1" t="s">
        <v>6241</v>
      </c>
    </row>
    <row r="1055" customFormat="false" ht="14.9" hidden="false" customHeight="false" outlineLevel="0" collapsed="false">
      <c r="A1055" s="1" t="s">
        <v>6242</v>
      </c>
    </row>
    <row r="1056" customFormat="false" ht="14.9" hidden="false" customHeight="false" outlineLevel="0" collapsed="false">
      <c r="A1056" s="1" t="s">
        <v>6243</v>
      </c>
    </row>
    <row r="1057" customFormat="false" ht="14.9" hidden="false" customHeight="false" outlineLevel="0" collapsed="false">
      <c r="A1057" s="1" t="s">
        <v>6244</v>
      </c>
    </row>
    <row r="1058" customFormat="false" ht="14.9" hidden="false" customHeight="false" outlineLevel="0" collapsed="false">
      <c r="A1058" s="1" t="s">
        <v>6245</v>
      </c>
    </row>
    <row r="1059" customFormat="false" ht="14.9" hidden="false" customHeight="false" outlineLevel="0" collapsed="false">
      <c r="A1059" s="1" t="s">
        <v>6246</v>
      </c>
    </row>
    <row r="1060" customFormat="false" ht="14.9" hidden="false" customHeight="false" outlineLevel="0" collapsed="false">
      <c r="A1060" s="1" t="s">
        <v>6247</v>
      </c>
    </row>
    <row r="1061" customFormat="false" ht="14.9" hidden="false" customHeight="false" outlineLevel="0" collapsed="false">
      <c r="A1061" s="1" t="s">
        <v>6248</v>
      </c>
    </row>
    <row r="1062" customFormat="false" ht="14.9" hidden="false" customHeight="false" outlineLevel="0" collapsed="false">
      <c r="A1062" s="1" t="s">
        <v>6249</v>
      </c>
    </row>
    <row r="1063" customFormat="false" ht="14.9" hidden="false" customHeight="false" outlineLevel="0" collapsed="false">
      <c r="A1063" s="1" t="s">
        <v>6250</v>
      </c>
    </row>
    <row r="1064" customFormat="false" ht="14.9" hidden="false" customHeight="false" outlineLevel="0" collapsed="false">
      <c r="A1064" s="1" t="s">
        <v>6251</v>
      </c>
    </row>
    <row r="1065" customFormat="false" ht="14.9" hidden="false" customHeight="false" outlineLevel="0" collapsed="false">
      <c r="A1065" s="1" t="s">
        <v>6252</v>
      </c>
    </row>
    <row r="1066" customFormat="false" ht="14.9" hidden="false" customHeight="false" outlineLevel="0" collapsed="false">
      <c r="A1066" s="1" t="s">
        <v>6253</v>
      </c>
    </row>
    <row r="1067" customFormat="false" ht="14.9" hidden="false" customHeight="false" outlineLevel="0" collapsed="false">
      <c r="A1067" s="1" t="s">
        <v>6254</v>
      </c>
    </row>
    <row r="1068" customFormat="false" ht="14.9" hidden="false" customHeight="false" outlineLevel="0" collapsed="false">
      <c r="A1068" s="1" t="s">
        <v>6255</v>
      </c>
    </row>
    <row r="1069" customFormat="false" ht="14.9" hidden="false" customHeight="false" outlineLevel="0" collapsed="false">
      <c r="A1069" s="1" t="s">
        <v>6256</v>
      </c>
    </row>
    <row r="1070" customFormat="false" ht="14.9" hidden="false" customHeight="false" outlineLevel="0" collapsed="false">
      <c r="A1070" s="1" t="s">
        <v>6257</v>
      </c>
    </row>
    <row r="1071" customFormat="false" ht="14.9" hidden="false" customHeight="false" outlineLevel="0" collapsed="false">
      <c r="A1071" s="1" t="s">
        <v>6258</v>
      </c>
    </row>
    <row r="1072" customFormat="false" ht="14.9" hidden="false" customHeight="false" outlineLevel="0" collapsed="false">
      <c r="A1072" s="1" t="s">
        <v>6259</v>
      </c>
    </row>
    <row r="1073" customFormat="false" ht="14.9" hidden="false" customHeight="false" outlineLevel="0" collapsed="false">
      <c r="A1073" s="1" t="s">
        <v>6260</v>
      </c>
    </row>
    <row r="1074" customFormat="false" ht="14.9" hidden="false" customHeight="false" outlineLevel="0" collapsed="false">
      <c r="A1074" s="1" t="s">
        <v>6261</v>
      </c>
    </row>
    <row r="1075" customFormat="false" ht="14.9" hidden="false" customHeight="false" outlineLevel="0" collapsed="false">
      <c r="A1075" s="1" t="s">
        <v>6262</v>
      </c>
    </row>
    <row r="1076" customFormat="false" ht="14.9" hidden="false" customHeight="false" outlineLevel="0" collapsed="false">
      <c r="A1076" s="1" t="s">
        <v>6263</v>
      </c>
    </row>
    <row r="1077" customFormat="false" ht="14.9" hidden="false" customHeight="false" outlineLevel="0" collapsed="false">
      <c r="A1077" s="1" t="s">
        <v>6264</v>
      </c>
    </row>
    <row r="1078" customFormat="false" ht="14.9" hidden="false" customHeight="false" outlineLevel="0" collapsed="false">
      <c r="A1078" s="1" t="s">
        <v>6265</v>
      </c>
    </row>
    <row r="1079" customFormat="false" ht="14.9" hidden="false" customHeight="false" outlineLevel="0" collapsed="false">
      <c r="A1079" s="1" t="s">
        <v>6266</v>
      </c>
    </row>
    <row r="1080" customFormat="false" ht="14.9" hidden="false" customHeight="false" outlineLevel="0" collapsed="false">
      <c r="A1080" s="1" t="s">
        <v>6267</v>
      </c>
    </row>
    <row r="1081" customFormat="false" ht="14.9" hidden="false" customHeight="false" outlineLevel="0" collapsed="false">
      <c r="A1081" s="1" t="s">
        <v>6268</v>
      </c>
    </row>
    <row r="1082" customFormat="false" ht="14.9" hidden="false" customHeight="false" outlineLevel="0" collapsed="false">
      <c r="A1082" s="1" t="s">
        <v>6269</v>
      </c>
    </row>
    <row r="1083" customFormat="false" ht="14.9" hidden="false" customHeight="false" outlineLevel="0" collapsed="false">
      <c r="A1083" s="1" t="s">
        <v>6270</v>
      </c>
    </row>
    <row r="1084" customFormat="false" ht="14.9" hidden="false" customHeight="false" outlineLevel="0" collapsed="false">
      <c r="A1084" s="1" t="s">
        <v>6271</v>
      </c>
    </row>
    <row r="1085" customFormat="false" ht="14.9" hidden="false" customHeight="false" outlineLevel="0" collapsed="false">
      <c r="A1085" s="1" t="s">
        <v>6272</v>
      </c>
    </row>
    <row r="1086" customFormat="false" ht="14.9" hidden="false" customHeight="false" outlineLevel="0" collapsed="false">
      <c r="A1086" s="1" t="s">
        <v>6273</v>
      </c>
    </row>
    <row r="1087" customFormat="false" ht="14.9" hidden="false" customHeight="false" outlineLevel="0" collapsed="false">
      <c r="A1087" s="1" t="s">
        <v>6274</v>
      </c>
    </row>
    <row r="1088" customFormat="false" ht="14.9" hidden="false" customHeight="false" outlineLevel="0" collapsed="false">
      <c r="A1088" s="1" t="s">
        <v>6275</v>
      </c>
    </row>
    <row r="1089" customFormat="false" ht="14.9" hidden="false" customHeight="false" outlineLevel="0" collapsed="false">
      <c r="A1089" s="1" t="s">
        <v>6276</v>
      </c>
    </row>
    <row r="1090" customFormat="false" ht="14.9" hidden="false" customHeight="false" outlineLevel="0" collapsed="false">
      <c r="A1090" s="1" t="s">
        <v>6277</v>
      </c>
    </row>
    <row r="1091" customFormat="false" ht="14.9" hidden="false" customHeight="false" outlineLevel="0" collapsed="false">
      <c r="A1091" s="1" t="s">
        <v>6278</v>
      </c>
    </row>
    <row r="1092" customFormat="false" ht="14.9" hidden="false" customHeight="false" outlineLevel="0" collapsed="false">
      <c r="A1092" s="1" t="s">
        <v>6279</v>
      </c>
    </row>
    <row r="1093" customFormat="false" ht="14.9" hidden="false" customHeight="false" outlineLevel="0" collapsed="false">
      <c r="A1093" s="1" t="s">
        <v>6280</v>
      </c>
    </row>
    <row r="1094" customFormat="false" ht="14.9" hidden="false" customHeight="false" outlineLevel="0" collapsed="false">
      <c r="A1094" s="1" t="s">
        <v>6281</v>
      </c>
    </row>
    <row r="1095" customFormat="false" ht="14.9" hidden="false" customHeight="false" outlineLevel="0" collapsed="false">
      <c r="A1095" s="1" t="s">
        <v>6282</v>
      </c>
    </row>
    <row r="1096" customFormat="false" ht="14.9" hidden="false" customHeight="false" outlineLevel="0" collapsed="false">
      <c r="A1096" s="1" t="s">
        <v>6283</v>
      </c>
    </row>
    <row r="1097" customFormat="false" ht="14.9" hidden="false" customHeight="false" outlineLevel="0" collapsed="false">
      <c r="A1097" s="1" t="s">
        <v>6284</v>
      </c>
    </row>
    <row r="1098" customFormat="false" ht="14.9" hidden="false" customHeight="false" outlineLevel="0" collapsed="false">
      <c r="A1098" s="1" t="s">
        <v>6285</v>
      </c>
    </row>
    <row r="1099" customFormat="false" ht="14.9" hidden="false" customHeight="false" outlineLevel="0" collapsed="false">
      <c r="A1099" s="1" t="s">
        <v>6286</v>
      </c>
    </row>
    <row r="1100" customFormat="false" ht="14.9" hidden="false" customHeight="false" outlineLevel="0" collapsed="false">
      <c r="A1100" s="1" t="s">
        <v>6287</v>
      </c>
    </row>
    <row r="1101" customFormat="false" ht="14.9" hidden="false" customHeight="false" outlineLevel="0" collapsed="false">
      <c r="A1101" s="1" t="s">
        <v>6288</v>
      </c>
    </row>
    <row r="1102" customFormat="false" ht="14.9" hidden="false" customHeight="false" outlineLevel="0" collapsed="false">
      <c r="A1102" s="1" t="s">
        <v>6289</v>
      </c>
    </row>
    <row r="1103" customFormat="false" ht="14.9" hidden="false" customHeight="false" outlineLevel="0" collapsed="false">
      <c r="A1103" s="1" t="s">
        <v>6290</v>
      </c>
    </row>
    <row r="1104" customFormat="false" ht="14.9" hidden="false" customHeight="false" outlineLevel="0" collapsed="false">
      <c r="A1104" s="1" t="s">
        <v>6291</v>
      </c>
    </row>
    <row r="1105" customFormat="false" ht="14.9" hidden="false" customHeight="false" outlineLevel="0" collapsed="false">
      <c r="A1105" s="1" t="s">
        <v>6292</v>
      </c>
    </row>
    <row r="1106" customFormat="false" ht="14.9" hidden="false" customHeight="false" outlineLevel="0" collapsed="false">
      <c r="A1106" s="1" t="s">
        <v>6293</v>
      </c>
    </row>
    <row r="1107" customFormat="false" ht="14.9" hidden="false" customHeight="false" outlineLevel="0" collapsed="false">
      <c r="A1107" s="1" t="s">
        <v>6294</v>
      </c>
    </row>
    <row r="1108" customFormat="false" ht="14.9" hidden="false" customHeight="false" outlineLevel="0" collapsed="false">
      <c r="A1108" s="1" t="s">
        <v>6295</v>
      </c>
    </row>
    <row r="1109" customFormat="false" ht="14.9" hidden="false" customHeight="false" outlineLevel="0" collapsed="false">
      <c r="A1109" s="1" t="s">
        <v>6296</v>
      </c>
    </row>
    <row r="1110" customFormat="false" ht="14.9" hidden="false" customHeight="false" outlineLevel="0" collapsed="false">
      <c r="A1110" s="1" t="s">
        <v>6297</v>
      </c>
    </row>
    <row r="1111" customFormat="false" ht="14.9" hidden="false" customHeight="false" outlineLevel="0" collapsed="false">
      <c r="A1111" s="1" t="s">
        <v>6298</v>
      </c>
    </row>
    <row r="1112" customFormat="false" ht="14.9" hidden="false" customHeight="false" outlineLevel="0" collapsed="false">
      <c r="A1112" s="1" t="s">
        <v>6299</v>
      </c>
    </row>
    <row r="1113" customFormat="false" ht="14.9" hidden="false" customHeight="false" outlineLevel="0" collapsed="false">
      <c r="A1113" s="1" t="s">
        <v>6300</v>
      </c>
    </row>
    <row r="1114" customFormat="false" ht="14.9" hidden="false" customHeight="false" outlineLevel="0" collapsed="false">
      <c r="A1114" s="1" t="s">
        <v>6301</v>
      </c>
    </row>
    <row r="1115" customFormat="false" ht="14.9" hidden="false" customHeight="false" outlineLevel="0" collapsed="false">
      <c r="A1115" s="1" t="s">
        <v>6302</v>
      </c>
    </row>
    <row r="1116" customFormat="false" ht="14.9" hidden="false" customHeight="false" outlineLevel="0" collapsed="false">
      <c r="A1116" s="1" t="s">
        <v>6303</v>
      </c>
    </row>
    <row r="1117" customFormat="false" ht="14.9" hidden="false" customHeight="false" outlineLevel="0" collapsed="false">
      <c r="A1117" s="1" t="s">
        <v>6304</v>
      </c>
    </row>
    <row r="1118" customFormat="false" ht="14.9" hidden="false" customHeight="false" outlineLevel="0" collapsed="false">
      <c r="A1118" s="1" t="s">
        <v>6305</v>
      </c>
    </row>
    <row r="1119" customFormat="false" ht="14.9" hidden="false" customHeight="false" outlineLevel="0" collapsed="false">
      <c r="A1119" s="1" t="s">
        <v>6306</v>
      </c>
    </row>
    <row r="1120" customFormat="false" ht="14.9" hidden="false" customHeight="false" outlineLevel="0" collapsed="false">
      <c r="A1120" s="1" t="s">
        <v>6307</v>
      </c>
    </row>
    <row r="1121" customFormat="false" ht="14.9" hidden="false" customHeight="false" outlineLevel="0" collapsed="false">
      <c r="A1121" s="1" t="s">
        <v>6308</v>
      </c>
    </row>
    <row r="1122" customFormat="false" ht="14.9" hidden="false" customHeight="false" outlineLevel="0" collapsed="false">
      <c r="A1122" s="1" t="s">
        <v>6309</v>
      </c>
    </row>
    <row r="1123" customFormat="false" ht="14.9" hidden="false" customHeight="false" outlineLevel="0" collapsed="false">
      <c r="A1123" s="1" t="s">
        <v>6310</v>
      </c>
    </row>
    <row r="1124" customFormat="false" ht="14.9" hidden="false" customHeight="false" outlineLevel="0" collapsed="false">
      <c r="A1124" s="1" t="s">
        <v>6311</v>
      </c>
    </row>
    <row r="1125" customFormat="false" ht="14.9" hidden="false" customHeight="false" outlineLevel="0" collapsed="false">
      <c r="A1125" s="1" t="s">
        <v>6312</v>
      </c>
    </row>
    <row r="1126" customFormat="false" ht="14.9" hidden="false" customHeight="false" outlineLevel="0" collapsed="false">
      <c r="A1126" s="1" t="s">
        <v>6313</v>
      </c>
    </row>
    <row r="1127" customFormat="false" ht="14.9" hidden="false" customHeight="false" outlineLevel="0" collapsed="false">
      <c r="A1127" s="1" t="s">
        <v>6314</v>
      </c>
    </row>
    <row r="1128" customFormat="false" ht="14.9" hidden="false" customHeight="false" outlineLevel="0" collapsed="false">
      <c r="A1128" s="1" t="s">
        <v>6315</v>
      </c>
    </row>
    <row r="1129" customFormat="false" ht="14.9" hidden="false" customHeight="false" outlineLevel="0" collapsed="false">
      <c r="A1129" s="1" t="s">
        <v>6316</v>
      </c>
    </row>
    <row r="1130" customFormat="false" ht="14.9" hidden="false" customHeight="false" outlineLevel="0" collapsed="false">
      <c r="A1130" s="1" t="s">
        <v>6317</v>
      </c>
    </row>
    <row r="1131" customFormat="false" ht="14.9" hidden="false" customHeight="false" outlineLevel="0" collapsed="false">
      <c r="A1131" s="1" t="s">
        <v>6318</v>
      </c>
    </row>
    <row r="1132" customFormat="false" ht="14.9" hidden="false" customHeight="false" outlineLevel="0" collapsed="false">
      <c r="A1132" s="1" t="s">
        <v>6319</v>
      </c>
    </row>
    <row r="1133" customFormat="false" ht="14.9" hidden="false" customHeight="false" outlineLevel="0" collapsed="false">
      <c r="A1133" s="1" t="s">
        <v>6320</v>
      </c>
    </row>
    <row r="1134" customFormat="false" ht="14.9" hidden="false" customHeight="false" outlineLevel="0" collapsed="false">
      <c r="A1134" s="1" t="s">
        <v>6321</v>
      </c>
    </row>
    <row r="1135" customFormat="false" ht="14.9" hidden="false" customHeight="false" outlineLevel="0" collapsed="false">
      <c r="A1135" s="1" t="s">
        <v>6322</v>
      </c>
    </row>
    <row r="1136" customFormat="false" ht="14.9" hidden="false" customHeight="false" outlineLevel="0" collapsed="false">
      <c r="A1136" s="1" t="s">
        <v>6323</v>
      </c>
    </row>
    <row r="1137" customFormat="false" ht="14.9" hidden="false" customHeight="false" outlineLevel="0" collapsed="false">
      <c r="A1137" s="1" t="s">
        <v>6324</v>
      </c>
    </row>
    <row r="1138" customFormat="false" ht="14.9" hidden="false" customHeight="false" outlineLevel="0" collapsed="false">
      <c r="A1138" s="1" t="s">
        <v>6325</v>
      </c>
    </row>
    <row r="1139" customFormat="false" ht="14.9" hidden="false" customHeight="false" outlineLevel="0" collapsed="false">
      <c r="A1139" s="1" t="s">
        <v>6326</v>
      </c>
    </row>
    <row r="1140" customFormat="false" ht="14.9" hidden="false" customHeight="false" outlineLevel="0" collapsed="false">
      <c r="A1140" s="1" t="s">
        <v>6327</v>
      </c>
    </row>
    <row r="1141" customFormat="false" ht="14.9" hidden="false" customHeight="false" outlineLevel="0" collapsed="false">
      <c r="A1141" s="1" t="s">
        <v>6328</v>
      </c>
    </row>
    <row r="1142" customFormat="false" ht="14.9" hidden="false" customHeight="false" outlineLevel="0" collapsed="false">
      <c r="A1142" s="1" t="s">
        <v>6329</v>
      </c>
    </row>
    <row r="1143" customFormat="false" ht="14.9" hidden="false" customHeight="false" outlineLevel="0" collapsed="false">
      <c r="A1143" s="1" t="s">
        <v>6330</v>
      </c>
    </row>
    <row r="1144" customFormat="false" ht="14.9" hidden="false" customHeight="false" outlineLevel="0" collapsed="false">
      <c r="A1144" s="1" t="s">
        <v>6331</v>
      </c>
    </row>
    <row r="1145" customFormat="false" ht="14.9" hidden="false" customHeight="false" outlineLevel="0" collapsed="false">
      <c r="A1145" s="1" t="s">
        <v>6332</v>
      </c>
    </row>
    <row r="1146" customFormat="false" ht="14.9" hidden="false" customHeight="false" outlineLevel="0" collapsed="false">
      <c r="A1146" s="1" t="s">
        <v>6333</v>
      </c>
    </row>
    <row r="1147" customFormat="false" ht="14.9" hidden="false" customHeight="false" outlineLevel="0" collapsed="false">
      <c r="A1147" s="1" t="s">
        <v>6334</v>
      </c>
    </row>
    <row r="1148" customFormat="false" ht="14.9" hidden="false" customHeight="false" outlineLevel="0" collapsed="false">
      <c r="A1148" s="1" t="s">
        <v>6335</v>
      </c>
    </row>
    <row r="1149" customFormat="false" ht="14.9" hidden="false" customHeight="false" outlineLevel="0" collapsed="false">
      <c r="A1149" s="1" t="s">
        <v>6336</v>
      </c>
    </row>
    <row r="1150" customFormat="false" ht="14.9" hidden="false" customHeight="false" outlineLevel="0" collapsed="false">
      <c r="A1150" s="1" t="s">
        <v>6337</v>
      </c>
    </row>
    <row r="1151" customFormat="false" ht="14.9" hidden="false" customHeight="false" outlineLevel="0" collapsed="false">
      <c r="A1151" s="1" t="s">
        <v>6338</v>
      </c>
    </row>
    <row r="1152" customFormat="false" ht="14.9" hidden="false" customHeight="false" outlineLevel="0" collapsed="false">
      <c r="A1152" s="1" t="s">
        <v>6339</v>
      </c>
    </row>
    <row r="1153" customFormat="false" ht="14.9" hidden="false" customHeight="false" outlineLevel="0" collapsed="false">
      <c r="A1153" s="1" t="s">
        <v>6340</v>
      </c>
    </row>
    <row r="1154" customFormat="false" ht="14.9" hidden="false" customHeight="false" outlineLevel="0" collapsed="false">
      <c r="A1154" s="1" t="s">
        <v>6341</v>
      </c>
    </row>
    <row r="1155" customFormat="false" ht="14.9" hidden="false" customHeight="false" outlineLevel="0" collapsed="false">
      <c r="A1155" s="1" t="s">
        <v>6342</v>
      </c>
    </row>
    <row r="1156" customFormat="false" ht="14.9" hidden="false" customHeight="false" outlineLevel="0" collapsed="false">
      <c r="A1156" s="1" t="s">
        <v>6343</v>
      </c>
    </row>
    <row r="1157" customFormat="false" ht="14.9" hidden="false" customHeight="false" outlineLevel="0" collapsed="false">
      <c r="A1157" s="1" t="s">
        <v>6344</v>
      </c>
    </row>
    <row r="1158" customFormat="false" ht="14.9" hidden="false" customHeight="false" outlineLevel="0" collapsed="false">
      <c r="A1158" s="1" t="s">
        <v>6345</v>
      </c>
    </row>
    <row r="1159" customFormat="false" ht="14.9" hidden="false" customHeight="false" outlineLevel="0" collapsed="false">
      <c r="A1159" s="1" t="s">
        <v>6346</v>
      </c>
    </row>
    <row r="1160" customFormat="false" ht="14.9" hidden="false" customHeight="false" outlineLevel="0" collapsed="false">
      <c r="A1160" s="1" t="s">
        <v>6347</v>
      </c>
    </row>
    <row r="1161" customFormat="false" ht="14.9" hidden="false" customHeight="false" outlineLevel="0" collapsed="false">
      <c r="A1161" s="1" t="s">
        <v>6348</v>
      </c>
    </row>
    <row r="1162" customFormat="false" ht="14.9" hidden="false" customHeight="false" outlineLevel="0" collapsed="false">
      <c r="A1162" s="1" t="s">
        <v>6349</v>
      </c>
    </row>
    <row r="1163" customFormat="false" ht="14.9" hidden="false" customHeight="false" outlineLevel="0" collapsed="false">
      <c r="A1163" s="1" t="s">
        <v>6350</v>
      </c>
    </row>
    <row r="1164" customFormat="false" ht="14.9" hidden="false" customHeight="false" outlineLevel="0" collapsed="false">
      <c r="A1164" s="1" t="s">
        <v>6351</v>
      </c>
    </row>
    <row r="1165" customFormat="false" ht="14.9" hidden="false" customHeight="false" outlineLevel="0" collapsed="false">
      <c r="A1165" s="1" t="s">
        <v>6352</v>
      </c>
    </row>
    <row r="1166" customFormat="false" ht="14.9" hidden="false" customHeight="false" outlineLevel="0" collapsed="false">
      <c r="A1166" s="1" t="s">
        <v>6353</v>
      </c>
    </row>
    <row r="1167" customFormat="false" ht="14.9" hidden="false" customHeight="false" outlineLevel="0" collapsed="false">
      <c r="A1167" s="1" t="s">
        <v>6354</v>
      </c>
    </row>
    <row r="1168" customFormat="false" ht="14.9" hidden="false" customHeight="false" outlineLevel="0" collapsed="false">
      <c r="A1168" s="1" t="s">
        <v>6355</v>
      </c>
    </row>
    <row r="1169" customFormat="false" ht="14.9" hidden="false" customHeight="false" outlineLevel="0" collapsed="false">
      <c r="A1169" s="1" t="s">
        <v>6356</v>
      </c>
    </row>
    <row r="1170" customFormat="false" ht="14.9" hidden="false" customHeight="false" outlineLevel="0" collapsed="false">
      <c r="A1170" s="1" t="s">
        <v>6357</v>
      </c>
    </row>
    <row r="1171" customFormat="false" ht="14.9" hidden="false" customHeight="false" outlineLevel="0" collapsed="false">
      <c r="A1171" s="1" t="s">
        <v>6358</v>
      </c>
    </row>
    <row r="1172" customFormat="false" ht="14.9" hidden="false" customHeight="false" outlineLevel="0" collapsed="false">
      <c r="A1172" s="1" t="s">
        <v>6359</v>
      </c>
    </row>
    <row r="1173" customFormat="false" ht="14.9" hidden="false" customHeight="false" outlineLevel="0" collapsed="false">
      <c r="A1173" s="1" t="s">
        <v>6360</v>
      </c>
    </row>
    <row r="1174" customFormat="false" ht="14.9" hidden="false" customHeight="false" outlineLevel="0" collapsed="false">
      <c r="A1174" s="1" t="s">
        <v>6361</v>
      </c>
    </row>
    <row r="1175" customFormat="false" ht="14.9" hidden="false" customHeight="false" outlineLevel="0" collapsed="false">
      <c r="A1175" s="1" t="s">
        <v>6362</v>
      </c>
    </row>
    <row r="1176" customFormat="false" ht="14.9" hidden="false" customHeight="false" outlineLevel="0" collapsed="false">
      <c r="A1176" s="1" t="s">
        <v>6363</v>
      </c>
    </row>
    <row r="1177" customFormat="false" ht="14.9" hidden="false" customHeight="false" outlineLevel="0" collapsed="false">
      <c r="A1177" s="1" t="s">
        <v>6364</v>
      </c>
    </row>
    <row r="1178" customFormat="false" ht="14.9" hidden="false" customHeight="false" outlineLevel="0" collapsed="false">
      <c r="A1178" s="1" t="s">
        <v>6365</v>
      </c>
    </row>
    <row r="1179" customFormat="false" ht="14.9" hidden="false" customHeight="false" outlineLevel="0" collapsed="false">
      <c r="A1179" s="1" t="s">
        <v>6366</v>
      </c>
    </row>
    <row r="1180" customFormat="false" ht="14.9" hidden="false" customHeight="false" outlineLevel="0" collapsed="false">
      <c r="A1180" s="1" t="s">
        <v>6367</v>
      </c>
    </row>
    <row r="1181" customFormat="false" ht="14.9" hidden="false" customHeight="false" outlineLevel="0" collapsed="false">
      <c r="A1181" s="1" t="s">
        <v>6368</v>
      </c>
    </row>
    <row r="1182" customFormat="false" ht="14.9" hidden="false" customHeight="false" outlineLevel="0" collapsed="false">
      <c r="A1182" s="1" t="s">
        <v>6369</v>
      </c>
    </row>
    <row r="1183" customFormat="false" ht="14.9" hidden="false" customHeight="false" outlineLevel="0" collapsed="false">
      <c r="A1183" s="1" t="s">
        <v>6370</v>
      </c>
    </row>
    <row r="1184" customFormat="false" ht="14.9" hidden="false" customHeight="false" outlineLevel="0" collapsed="false">
      <c r="A1184" s="1" t="s">
        <v>6371</v>
      </c>
    </row>
    <row r="1185" customFormat="false" ht="14.9" hidden="false" customHeight="false" outlineLevel="0" collapsed="false">
      <c r="A1185" s="1" t="s">
        <v>6372</v>
      </c>
    </row>
    <row r="1186" customFormat="false" ht="14.9" hidden="false" customHeight="false" outlineLevel="0" collapsed="false">
      <c r="A1186" s="1" t="s">
        <v>6373</v>
      </c>
    </row>
    <row r="1187" customFormat="false" ht="14.9" hidden="false" customHeight="false" outlineLevel="0" collapsed="false">
      <c r="A1187" s="1" t="s">
        <v>6374</v>
      </c>
    </row>
    <row r="1188" customFormat="false" ht="14.9" hidden="false" customHeight="false" outlineLevel="0" collapsed="false">
      <c r="A1188" s="1" t="s">
        <v>6375</v>
      </c>
    </row>
    <row r="1189" customFormat="false" ht="14.9" hidden="false" customHeight="false" outlineLevel="0" collapsed="false">
      <c r="A1189" s="1" t="s">
        <v>6376</v>
      </c>
    </row>
    <row r="1190" customFormat="false" ht="14.9" hidden="false" customHeight="false" outlineLevel="0" collapsed="false">
      <c r="A1190" s="1" t="s">
        <v>6377</v>
      </c>
    </row>
    <row r="1191" customFormat="false" ht="14.9" hidden="false" customHeight="false" outlineLevel="0" collapsed="false">
      <c r="A1191" s="1" t="s">
        <v>6378</v>
      </c>
    </row>
    <row r="1192" customFormat="false" ht="14.9" hidden="false" customHeight="false" outlineLevel="0" collapsed="false">
      <c r="A1192" s="1" t="s">
        <v>6379</v>
      </c>
    </row>
    <row r="1193" customFormat="false" ht="14.9" hidden="false" customHeight="false" outlineLevel="0" collapsed="false">
      <c r="A1193" s="1" t="s">
        <v>6380</v>
      </c>
    </row>
    <row r="1194" customFormat="false" ht="14.9" hidden="false" customHeight="false" outlineLevel="0" collapsed="false">
      <c r="A1194" s="1" t="s">
        <v>6381</v>
      </c>
    </row>
    <row r="1195" customFormat="false" ht="14.9" hidden="false" customHeight="false" outlineLevel="0" collapsed="false">
      <c r="A1195" s="1" t="s">
        <v>6382</v>
      </c>
    </row>
    <row r="1196" customFormat="false" ht="14.9" hidden="false" customHeight="false" outlineLevel="0" collapsed="false">
      <c r="A1196" s="1" t="s">
        <v>6383</v>
      </c>
    </row>
    <row r="1197" customFormat="false" ht="14.9" hidden="false" customHeight="false" outlineLevel="0" collapsed="false">
      <c r="A1197" s="1" t="s">
        <v>6384</v>
      </c>
    </row>
    <row r="1198" customFormat="false" ht="14.9" hidden="false" customHeight="false" outlineLevel="0" collapsed="false">
      <c r="A1198" s="1" t="s">
        <v>6385</v>
      </c>
    </row>
    <row r="1199" customFormat="false" ht="14.9" hidden="false" customHeight="false" outlineLevel="0" collapsed="false">
      <c r="A1199" s="1" t="s">
        <v>6386</v>
      </c>
    </row>
    <row r="1200" customFormat="false" ht="14.9" hidden="false" customHeight="false" outlineLevel="0" collapsed="false">
      <c r="A1200" s="1" t="s">
        <v>6387</v>
      </c>
    </row>
    <row r="1201" customFormat="false" ht="14.9" hidden="false" customHeight="false" outlineLevel="0" collapsed="false">
      <c r="A1201" s="1" t="s">
        <v>6388</v>
      </c>
    </row>
    <row r="1202" customFormat="false" ht="14.9" hidden="false" customHeight="false" outlineLevel="0" collapsed="false">
      <c r="A1202" s="1" t="s">
        <v>6389</v>
      </c>
    </row>
    <row r="1203" customFormat="false" ht="14.9" hidden="false" customHeight="false" outlineLevel="0" collapsed="false">
      <c r="A1203" s="1" t="s">
        <v>6390</v>
      </c>
    </row>
    <row r="1204" customFormat="false" ht="14.9" hidden="false" customHeight="false" outlineLevel="0" collapsed="false">
      <c r="A1204" s="1" t="s">
        <v>6391</v>
      </c>
    </row>
    <row r="1205" customFormat="false" ht="14.9" hidden="false" customHeight="false" outlineLevel="0" collapsed="false">
      <c r="A1205" s="1" t="s">
        <v>6392</v>
      </c>
    </row>
    <row r="1206" customFormat="false" ht="14.9" hidden="false" customHeight="false" outlineLevel="0" collapsed="false">
      <c r="A1206" s="1" t="s">
        <v>6393</v>
      </c>
    </row>
    <row r="1207" customFormat="false" ht="14.9" hidden="false" customHeight="false" outlineLevel="0" collapsed="false">
      <c r="A1207" s="1" t="s">
        <v>6394</v>
      </c>
    </row>
    <row r="1208" customFormat="false" ht="14.9" hidden="false" customHeight="false" outlineLevel="0" collapsed="false">
      <c r="A1208" s="1" t="s">
        <v>6395</v>
      </c>
    </row>
    <row r="1209" customFormat="false" ht="14.9" hidden="false" customHeight="false" outlineLevel="0" collapsed="false">
      <c r="A1209" s="1" t="s">
        <v>6396</v>
      </c>
    </row>
    <row r="1210" customFormat="false" ht="14.9" hidden="false" customHeight="false" outlineLevel="0" collapsed="false">
      <c r="A1210" s="1" t="s">
        <v>6397</v>
      </c>
    </row>
    <row r="1211" customFormat="false" ht="14.9" hidden="false" customHeight="false" outlineLevel="0" collapsed="false">
      <c r="A1211" s="1" t="s">
        <v>6398</v>
      </c>
    </row>
    <row r="1212" customFormat="false" ht="14.9" hidden="false" customHeight="false" outlineLevel="0" collapsed="false">
      <c r="A1212" s="1" t="s">
        <v>6399</v>
      </c>
    </row>
    <row r="1213" customFormat="false" ht="14.9" hidden="false" customHeight="false" outlineLevel="0" collapsed="false">
      <c r="A1213" s="1" t="s">
        <v>6400</v>
      </c>
    </row>
    <row r="1214" customFormat="false" ht="14.9" hidden="false" customHeight="false" outlineLevel="0" collapsed="false">
      <c r="A1214" s="1" t="s">
        <v>6401</v>
      </c>
    </row>
    <row r="1215" customFormat="false" ht="14.9" hidden="false" customHeight="false" outlineLevel="0" collapsed="false">
      <c r="A1215" s="1" t="s">
        <v>6402</v>
      </c>
    </row>
    <row r="1216" customFormat="false" ht="14.9" hidden="false" customHeight="false" outlineLevel="0" collapsed="false">
      <c r="A1216" s="1" t="s">
        <v>6403</v>
      </c>
    </row>
    <row r="1217" customFormat="false" ht="14.9" hidden="false" customHeight="false" outlineLevel="0" collapsed="false">
      <c r="A1217" s="1" t="s">
        <v>6404</v>
      </c>
    </row>
    <row r="1218" customFormat="false" ht="14.9" hidden="false" customHeight="false" outlineLevel="0" collapsed="false">
      <c r="A1218" s="1" t="s">
        <v>6405</v>
      </c>
    </row>
    <row r="1219" customFormat="false" ht="14.9" hidden="false" customHeight="false" outlineLevel="0" collapsed="false">
      <c r="A1219" s="1" t="s">
        <v>6406</v>
      </c>
    </row>
    <row r="1220" customFormat="false" ht="14.9" hidden="false" customHeight="false" outlineLevel="0" collapsed="false">
      <c r="A1220" s="1" t="s">
        <v>6407</v>
      </c>
    </row>
    <row r="1221" customFormat="false" ht="14.9" hidden="false" customHeight="false" outlineLevel="0" collapsed="false">
      <c r="A1221" s="1" t="s">
        <v>6408</v>
      </c>
    </row>
    <row r="1222" customFormat="false" ht="14.9" hidden="false" customHeight="false" outlineLevel="0" collapsed="false">
      <c r="A1222" s="1" t="s">
        <v>6409</v>
      </c>
    </row>
    <row r="1223" customFormat="false" ht="14.9" hidden="false" customHeight="false" outlineLevel="0" collapsed="false">
      <c r="A1223" s="1" t="s">
        <v>6410</v>
      </c>
    </row>
    <row r="1224" customFormat="false" ht="14.9" hidden="false" customHeight="false" outlineLevel="0" collapsed="false">
      <c r="A1224" s="1" t="s">
        <v>6411</v>
      </c>
    </row>
    <row r="1225" customFormat="false" ht="14.9" hidden="false" customHeight="false" outlineLevel="0" collapsed="false">
      <c r="A1225" s="1" t="s">
        <v>6412</v>
      </c>
    </row>
    <row r="1226" customFormat="false" ht="14.9" hidden="false" customHeight="false" outlineLevel="0" collapsed="false">
      <c r="A1226" s="1" t="s">
        <v>6413</v>
      </c>
    </row>
    <row r="1227" customFormat="false" ht="14.9" hidden="false" customHeight="false" outlineLevel="0" collapsed="false">
      <c r="A1227" s="1" t="s">
        <v>6414</v>
      </c>
    </row>
    <row r="1228" customFormat="false" ht="14.9" hidden="false" customHeight="false" outlineLevel="0" collapsed="false">
      <c r="A1228" s="1" t="s">
        <v>6415</v>
      </c>
    </row>
    <row r="1229" customFormat="false" ht="14.9" hidden="false" customHeight="false" outlineLevel="0" collapsed="false">
      <c r="A1229" s="1" t="s">
        <v>6416</v>
      </c>
    </row>
    <row r="1230" customFormat="false" ht="14.9" hidden="false" customHeight="false" outlineLevel="0" collapsed="false">
      <c r="A1230" s="1" t="s">
        <v>6417</v>
      </c>
    </row>
    <row r="1231" customFormat="false" ht="14.9" hidden="false" customHeight="false" outlineLevel="0" collapsed="false">
      <c r="A1231" s="1" t="s">
        <v>6418</v>
      </c>
    </row>
    <row r="1232" customFormat="false" ht="14.9" hidden="false" customHeight="false" outlineLevel="0" collapsed="false">
      <c r="A1232" s="1" t="s">
        <v>6419</v>
      </c>
    </row>
    <row r="1233" customFormat="false" ht="14.9" hidden="false" customHeight="false" outlineLevel="0" collapsed="false">
      <c r="A1233" s="1" t="s">
        <v>6420</v>
      </c>
    </row>
    <row r="1234" customFormat="false" ht="14.9" hidden="false" customHeight="false" outlineLevel="0" collapsed="false">
      <c r="A1234" s="1" t="s">
        <v>6421</v>
      </c>
    </row>
    <row r="1235" customFormat="false" ht="14.9" hidden="false" customHeight="false" outlineLevel="0" collapsed="false">
      <c r="A1235" s="1" t="s">
        <v>6422</v>
      </c>
    </row>
    <row r="1236" customFormat="false" ht="14.9" hidden="false" customHeight="false" outlineLevel="0" collapsed="false">
      <c r="A1236" s="1" t="s">
        <v>6423</v>
      </c>
    </row>
    <row r="1237" customFormat="false" ht="14.9" hidden="false" customHeight="false" outlineLevel="0" collapsed="false">
      <c r="A1237" s="1" t="s">
        <v>6424</v>
      </c>
    </row>
    <row r="1238" customFormat="false" ht="14.9" hidden="false" customHeight="false" outlineLevel="0" collapsed="false">
      <c r="A1238" s="1" t="s">
        <v>6425</v>
      </c>
    </row>
    <row r="1239" customFormat="false" ht="14.9" hidden="false" customHeight="false" outlineLevel="0" collapsed="false">
      <c r="A1239" s="1" t="s">
        <v>6426</v>
      </c>
    </row>
    <row r="1240" customFormat="false" ht="14.9" hidden="false" customHeight="false" outlineLevel="0" collapsed="false">
      <c r="A1240" s="1" t="s">
        <v>6427</v>
      </c>
    </row>
    <row r="1241" customFormat="false" ht="14.9" hidden="false" customHeight="false" outlineLevel="0" collapsed="false">
      <c r="A1241" s="1" t="s">
        <v>6428</v>
      </c>
    </row>
    <row r="1242" customFormat="false" ht="14.9" hidden="false" customHeight="false" outlineLevel="0" collapsed="false">
      <c r="A1242" s="1" t="s">
        <v>6429</v>
      </c>
    </row>
    <row r="1243" customFormat="false" ht="14.9" hidden="false" customHeight="false" outlineLevel="0" collapsed="false">
      <c r="A1243" s="1" t="s">
        <v>6430</v>
      </c>
    </row>
    <row r="1244" customFormat="false" ht="14.9" hidden="false" customHeight="false" outlineLevel="0" collapsed="false">
      <c r="A1244" s="1" t="s">
        <v>6431</v>
      </c>
    </row>
    <row r="1245" customFormat="false" ht="14.9" hidden="false" customHeight="false" outlineLevel="0" collapsed="false">
      <c r="A1245" s="1" t="s">
        <v>6432</v>
      </c>
    </row>
    <row r="1246" customFormat="false" ht="14.9" hidden="false" customHeight="false" outlineLevel="0" collapsed="false">
      <c r="A1246" s="1" t="s">
        <v>6433</v>
      </c>
    </row>
    <row r="1247" customFormat="false" ht="14.9" hidden="false" customHeight="false" outlineLevel="0" collapsed="false">
      <c r="A1247" s="1" t="s">
        <v>6434</v>
      </c>
    </row>
    <row r="1248" customFormat="false" ht="14.9" hidden="false" customHeight="false" outlineLevel="0" collapsed="false">
      <c r="A1248" s="1" t="s">
        <v>6435</v>
      </c>
    </row>
    <row r="1249" customFormat="false" ht="14.9" hidden="false" customHeight="false" outlineLevel="0" collapsed="false">
      <c r="A1249" s="1" t="s">
        <v>6436</v>
      </c>
    </row>
    <row r="1250" customFormat="false" ht="14.9" hidden="false" customHeight="false" outlineLevel="0" collapsed="false">
      <c r="A1250" s="1" t="s">
        <v>6437</v>
      </c>
    </row>
    <row r="1251" customFormat="false" ht="14.9" hidden="false" customHeight="false" outlineLevel="0" collapsed="false">
      <c r="A1251" s="1" t="s">
        <v>6438</v>
      </c>
    </row>
    <row r="1252" customFormat="false" ht="14.9" hidden="false" customHeight="false" outlineLevel="0" collapsed="false">
      <c r="A1252" s="1" t="s">
        <v>6439</v>
      </c>
    </row>
    <row r="1253" customFormat="false" ht="14.9" hidden="false" customHeight="false" outlineLevel="0" collapsed="false">
      <c r="A1253" s="1" t="s">
        <v>6440</v>
      </c>
    </row>
    <row r="1254" customFormat="false" ht="14.9" hidden="false" customHeight="false" outlineLevel="0" collapsed="false">
      <c r="A1254" s="1" t="s">
        <v>6441</v>
      </c>
    </row>
    <row r="1255" customFormat="false" ht="14.9" hidden="false" customHeight="false" outlineLevel="0" collapsed="false">
      <c r="A1255" s="1" t="s">
        <v>6442</v>
      </c>
    </row>
    <row r="1256" customFormat="false" ht="14.9" hidden="false" customHeight="false" outlineLevel="0" collapsed="false">
      <c r="A1256" s="1" t="s">
        <v>6443</v>
      </c>
    </row>
    <row r="1257" customFormat="false" ht="14.9" hidden="false" customHeight="false" outlineLevel="0" collapsed="false">
      <c r="A1257" s="1" t="s">
        <v>6444</v>
      </c>
    </row>
    <row r="1258" customFormat="false" ht="14.9" hidden="false" customHeight="false" outlineLevel="0" collapsed="false">
      <c r="A1258" s="1" t="s">
        <v>6445</v>
      </c>
    </row>
    <row r="1259" customFormat="false" ht="14.9" hidden="false" customHeight="false" outlineLevel="0" collapsed="false">
      <c r="A1259" s="1" t="s">
        <v>6446</v>
      </c>
    </row>
    <row r="1260" customFormat="false" ht="14.9" hidden="false" customHeight="false" outlineLevel="0" collapsed="false">
      <c r="A1260" s="1" t="s">
        <v>6447</v>
      </c>
    </row>
    <row r="1261" customFormat="false" ht="14.9" hidden="false" customHeight="false" outlineLevel="0" collapsed="false">
      <c r="A1261" s="1" t="s">
        <v>6448</v>
      </c>
    </row>
    <row r="1262" customFormat="false" ht="14.9" hidden="false" customHeight="false" outlineLevel="0" collapsed="false">
      <c r="A1262" s="1" t="s">
        <v>6449</v>
      </c>
    </row>
    <row r="1263" customFormat="false" ht="14.9" hidden="false" customHeight="false" outlineLevel="0" collapsed="false">
      <c r="A1263" s="1" t="s">
        <v>6450</v>
      </c>
    </row>
    <row r="1264" customFormat="false" ht="14.9" hidden="false" customHeight="false" outlineLevel="0" collapsed="false">
      <c r="A1264" s="1" t="s">
        <v>6451</v>
      </c>
    </row>
    <row r="1265" customFormat="false" ht="14.9" hidden="false" customHeight="false" outlineLevel="0" collapsed="false">
      <c r="A1265" s="1" t="s">
        <v>6452</v>
      </c>
    </row>
    <row r="1266" customFormat="false" ht="14.9" hidden="false" customHeight="false" outlineLevel="0" collapsed="false">
      <c r="A1266" s="1" t="s">
        <v>6453</v>
      </c>
    </row>
    <row r="1267" customFormat="false" ht="14.9" hidden="false" customHeight="false" outlineLevel="0" collapsed="false">
      <c r="A1267" s="1" t="s">
        <v>6454</v>
      </c>
    </row>
    <row r="1268" customFormat="false" ht="14.9" hidden="false" customHeight="false" outlineLevel="0" collapsed="false">
      <c r="A1268" s="1" t="s">
        <v>6455</v>
      </c>
    </row>
    <row r="1269" customFormat="false" ht="14.9" hidden="false" customHeight="false" outlineLevel="0" collapsed="false">
      <c r="A1269" s="1" t="s">
        <v>6456</v>
      </c>
    </row>
    <row r="1270" customFormat="false" ht="14.9" hidden="false" customHeight="false" outlineLevel="0" collapsed="false">
      <c r="A1270" s="1" t="s">
        <v>6457</v>
      </c>
    </row>
    <row r="1271" customFormat="false" ht="14.9" hidden="false" customHeight="false" outlineLevel="0" collapsed="false">
      <c r="A1271" s="1" t="s">
        <v>6458</v>
      </c>
    </row>
    <row r="1272" customFormat="false" ht="14.9" hidden="false" customHeight="false" outlineLevel="0" collapsed="false">
      <c r="A1272" s="1" t="s">
        <v>6459</v>
      </c>
    </row>
    <row r="1273" customFormat="false" ht="14.9" hidden="false" customHeight="false" outlineLevel="0" collapsed="false">
      <c r="A1273" s="1" t="s">
        <v>6460</v>
      </c>
    </row>
    <row r="1274" customFormat="false" ht="14.9" hidden="false" customHeight="false" outlineLevel="0" collapsed="false">
      <c r="A1274" s="1" t="s">
        <v>6461</v>
      </c>
    </row>
    <row r="1275" customFormat="false" ht="14.9" hidden="false" customHeight="false" outlineLevel="0" collapsed="false">
      <c r="A1275" s="1" t="s">
        <v>6462</v>
      </c>
    </row>
    <row r="1276" customFormat="false" ht="14.9" hidden="false" customHeight="false" outlineLevel="0" collapsed="false">
      <c r="A1276" s="1" t="s">
        <v>6463</v>
      </c>
    </row>
    <row r="1277" customFormat="false" ht="14.9" hidden="false" customHeight="false" outlineLevel="0" collapsed="false">
      <c r="A1277" s="1" t="s">
        <v>6464</v>
      </c>
    </row>
    <row r="1278" customFormat="false" ht="14.9" hidden="false" customHeight="false" outlineLevel="0" collapsed="false">
      <c r="A1278" s="1" t="s">
        <v>6465</v>
      </c>
    </row>
    <row r="1279" customFormat="false" ht="14.9" hidden="false" customHeight="false" outlineLevel="0" collapsed="false">
      <c r="A1279" s="1" t="s">
        <v>6466</v>
      </c>
    </row>
    <row r="1280" customFormat="false" ht="14.9" hidden="false" customHeight="false" outlineLevel="0" collapsed="false">
      <c r="A1280" s="1" t="s">
        <v>6467</v>
      </c>
    </row>
    <row r="1281" customFormat="false" ht="14.9" hidden="false" customHeight="false" outlineLevel="0" collapsed="false">
      <c r="A1281" s="1" t="s">
        <v>6468</v>
      </c>
    </row>
    <row r="1282" customFormat="false" ht="14.9" hidden="false" customHeight="false" outlineLevel="0" collapsed="false">
      <c r="A1282" s="1" t="s">
        <v>6469</v>
      </c>
    </row>
    <row r="1283" customFormat="false" ht="14.9" hidden="false" customHeight="false" outlineLevel="0" collapsed="false">
      <c r="A1283" s="1" t="s">
        <v>6470</v>
      </c>
    </row>
    <row r="1284" customFormat="false" ht="14.9" hidden="false" customHeight="false" outlineLevel="0" collapsed="false">
      <c r="A1284" s="1" t="s">
        <v>6471</v>
      </c>
    </row>
    <row r="1285" customFormat="false" ht="14.9" hidden="false" customHeight="false" outlineLevel="0" collapsed="false">
      <c r="A1285" s="1" t="s">
        <v>6472</v>
      </c>
    </row>
    <row r="1286" customFormat="false" ht="14.9" hidden="false" customHeight="false" outlineLevel="0" collapsed="false">
      <c r="A1286" s="1" t="s">
        <v>6473</v>
      </c>
    </row>
    <row r="1287" customFormat="false" ht="14.9" hidden="false" customHeight="false" outlineLevel="0" collapsed="false">
      <c r="A1287" s="1" t="s">
        <v>6474</v>
      </c>
    </row>
    <row r="1288" customFormat="false" ht="14.9" hidden="false" customHeight="false" outlineLevel="0" collapsed="false">
      <c r="A1288" s="1" t="s">
        <v>6475</v>
      </c>
    </row>
    <row r="1289" customFormat="false" ht="14.9" hidden="false" customHeight="false" outlineLevel="0" collapsed="false">
      <c r="A1289" s="1" t="s">
        <v>6476</v>
      </c>
    </row>
    <row r="1290" customFormat="false" ht="14.9" hidden="false" customHeight="false" outlineLevel="0" collapsed="false">
      <c r="A1290" s="1" t="s">
        <v>6477</v>
      </c>
    </row>
    <row r="1291" customFormat="false" ht="14.9" hidden="false" customHeight="false" outlineLevel="0" collapsed="false">
      <c r="A1291" s="1" t="s">
        <v>6478</v>
      </c>
    </row>
    <row r="1292" customFormat="false" ht="14.9" hidden="false" customHeight="false" outlineLevel="0" collapsed="false">
      <c r="A1292" s="1" t="s">
        <v>6479</v>
      </c>
    </row>
    <row r="1293" customFormat="false" ht="14.9" hidden="false" customHeight="false" outlineLevel="0" collapsed="false">
      <c r="A1293" s="1" t="s">
        <v>6480</v>
      </c>
    </row>
    <row r="1294" customFormat="false" ht="14.9" hidden="false" customHeight="false" outlineLevel="0" collapsed="false">
      <c r="A1294" s="1" t="s">
        <v>6481</v>
      </c>
    </row>
    <row r="1295" customFormat="false" ht="14.9" hidden="false" customHeight="false" outlineLevel="0" collapsed="false">
      <c r="A1295" s="1" t="s">
        <v>6482</v>
      </c>
    </row>
    <row r="1296" customFormat="false" ht="14.9" hidden="false" customHeight="false" outlineLevel="0" collapsed="false">
      <c r="A1296" s="1" t="s">
        <v>6483</v>
      </c>
    </row>
    <row r="1297" customFormat="false" ht="14.9" hidden="false" customHeight="false" outlineLevel="0" collapsed="false">
      <c r="A1297" s="1" t="s">
        <v>6484</v>
      </c>
    </row>
    <row r="1298" customFormat="false" ht="14.9" hidden="false" customHeight="false" outlineLevel="0" collapsed="false">
      <c r="A1298" s="1" t="s">
        <v>6485</v>
      </c>
    </row>
    <row r="1299" customFormat="false" ht="14.9" hidden="false" customHeight="false" outlineLevel="0" collapsed="false">
      <c r="A1299" s="1" t="s">
        <v>6486</v>
      </c>
    </row>
    <row r="1300" customFormat="false" ht="14.9" hidden="false" customHeight="false" outlineLevel="0" collapsed="false">
      <c r="A1300" s="1" t="s">
        <v>6487</v>
      </c>
    </row>
    <row r="1301" customFormat="false" ht="14.9" hidden="false" customHeight="false" outlineLevel="0" collapsed="false">
      <c r="A1301" s="1" t="s">
        <v>6488</v>
      </c>
    </row>
    <row r="1302" customFormat="false" ht="14.9" hidden="false" customHeight="false" outlineLevel="0" collapsed="false">
      <c r="A1302" s="1" t="s">
        <v>6489</v>
      </c>
    </row>
    <row r="1303" customFormat="false" ht="14.9" hidden="false" customHeight="false" outlineLevel="0" collapsed="false">
      <c r="A1303" s="1" t="s">
        <v>6490</v>
      </c>
    </row>
    <row r="1304" customFormat="false" ht="14.9" hidden="false" customHeight="false" outlineLevel="0" collapsed="false">
      <c r="A1304" s="1" t="s">
        <v>6491</v>
      </c>
    </row>
    <row r="1305" customFormat="false" ht="14.9" hidden="false" customHeight="false" outlineLevel="0" collapsed="false">
      <c r="A1305" s="1" t="s">
        <v>6492</v>
      </c>
    </row>
    <row r="1306" customFormat="false" ht="14.9" hidden="false" customHeight="false" outlineLevel="0" collapsed="false">
      <c r="A1306" s="1" t="s">
        <v>6493</v>
      </c>
    </row>
    <row r="1307" customFormat="false" ht="14.9" hidden="false" customHeight="false" outlineLevel="0" collapsed="false">
      <c r="A1307" s="1" t="s">
        <v>6494</v>
      </c>
    </row>
    <row r="1308" customFormat="false" ht="14.9" hidden="false" customHeight="false" outlineLevel="0" collapsed="false">
      <c r="A1308" s="1" t="s">
        <v>6495</v>
      </c>
    </row>
    <row r="1309" customFormat="false" ht="14.9" hidden="false" customHeight="false" outlineLevel="0" collapsed="false">
      <c r="A1309" s="1" t="s">
        <v>6496</v>
      </c>
    </row>
    <row r="1310" customFormat="false" ht="14.9" hidden="false" customHeight="false" outlineLevel="0" collapsed="false">
      <c r="A1310" s="1" t="s">
        <v>6497</v>
      </c>
    </row>
    <row r="1311" customFormat="false" ht="14.9" hidden="false" customHeight="false" outlineLevel="0" collapsed="false">
      <c r="A1311" s="1" t="s">
        <v>6498</v>
      </c>
    </row>
    <row r="1312" customFormat="false" ht="14.9" hidden="false" customHeight="false" outlineLevel="0" collapsed="false">
      <c r="A1312" s="1" t="s">
        <v>6499</v>
      </c>
    </row>
    <row r="1313" customFormat="false" ht="14.9" hidden="false" customHeight="false" outlineLevel="0" collapsed="false">
      <c r="A1313" s="1" t="s">
        <v>6500</v>
      </c>
    </row>
    <row r="1314" customFormat="false" ht="14.9" hidden="false" customHeight="false" outlineLevel="0" collapsed="false">
      <c r="A1314" s="1" t="s">
        <v>6501</v>
      </c>
    </row>
    <row r="1315" customFormat="false" ht="14.9" hidden="false" customHeight="false" outlineLevel="0" collapsed="false">
      <c r="A1315" s="1" t="s">
        <v>6502</v>
      </c>
    </row>
    <row r="1316" customFormat="false" ht="14.9" hidden="false" customHeight="false" outlineLevel="0" collapsed="false">
      <c r="A1316" s="1" t="s">
        <v>6503</v>
      </c>
    </row>
    <row r="1317" customFormat="false" ht="14.9" hidden="false" customHeight="false" outlineLevel="0" collapsed="false">
      <c r="A1317" s="1" t="s">
        <v>6504</v>
      </c>
    </row>
    <row r="1318" customFormat="false" ht="14.9" hidden="false" customHeight="false" outlineLevel="0" collapsed="false">
      <c r="A1318" s="1" t="s">
        <v>6505</v>
      </c>
    </row>
    <row r="1319" customFormat="false" ht="14.9" hidden="false" customHeight="false" outlineLevel="0" collapsed="false">
      <c r="A1319" s="1" t="s">
        <v>6506</v>
      </c>
    </row>
    <row r="1320" customFormat="false" ht="14.9" hidden="false" customHeight="false" outlineLevel="0" collapsed="false">
      <c r="A1320" s="1" t="s">
        <v>6507</v>
      </c>
    </row>
    <row r="1321" customFormat="false" ht="14.9" hidden="false" customHeight="false" outlineLevel="0" collapsed="false">
      <c r="A1321" s="1" t="s">
        <v>6508</v>
      </c>
    </row>
    <row r="1322" customFormat="false" ht="14.9" hidden="false" customHeight="false" outlineLevel="0" collapsed="false">
      <c r="A1322" s="1" t="s">
        <v>6509</v>
      </c>
    </row>
    <row r="1323" customFormat="false" ht="14.9" hidden="false" customHeight="false" outlineLevel="0" collapsed="false">
      <c r="A1323" s="1" t="s">
        <v>6510</v>
      </c>
    </row>
    <row r="1324" customFormat="false" ht="14.9" hidden="false" customHeight="false" outlineLevel="0" collapsed="false">
      <c r="A1324" s="1" t="s">
        <v>6511</v>
      </c>
    </row>
    <row r="1325" customFormat="false" ht="14.9" hidden="false" customHeight="false" outlineLevel="0" collapsed="false">
      <c r="A1325" s="1" t="s">
        <v>6512</v>
      </c>
    </row>
    <row r="1326" customFormat="false" ht="14.9" hidden="false" customHeight="false" outlineLevel="0" collapsed="false">
      <c r="A1326" s="1" t="s">
        <v>6513</v>
      </c>
    </row>
    <row r="1327" customFormat="false" ht="14.9" hidden="false" customHeight="false" outlineLevel="0" collapsed="false">
      <c r="A1327" s="1" t="s">
        <v>6514</v>
      </c>
    </row>
    <row r="1328" customFormat="false" ht="14.9" hidden="false" customHeight="false" outlineLevel="0" collapsed="false">
      <c r="A1328" s="1" t="s">
        <v>6515</v>
      </c>
    </row>
    <row r="1329" customFormat="false" ht="14.9" hidden="false" customHeight="false" outlineLevel="0" collapsed="false">
      <c r="A1329" s="1" t="s">
        <v>6516</v>
      </c>
    </row>
    <row r="1330" customFormat="false" ht="14.9" hidden="false" customHeight="false" outlineLevel="0" collapsed="false">
      <c r="A1330" s="1" t="s">
        <v>6517</v>
      </c>
    </row>
    <row r="1331" customFormat="false" ht="14.9" hidden="false" customHeight="false" outlineLevel="0" collapsed="false">
      <c r="A1331" s="1" t="s">
        <v>6518</v>
      </c>
    </row>
    <row r="1332" customFormat="false" ht="14.9" hidden="false" customHeight="false" outlineLevel="0" collapsed="false">
      <c r="A1332" s="1" t="s">
        <v>6519</v>
      </c>
    </row>
    <row r="1333" customFormat="false" ht="14.9" hidden="false" customHeight="false" outlineLevel="0" collapsed="false">
      <c r="A1333" s="1" t="s">
        <v>6520</v>
      </c>
    </row>
    <row r="1334" customFormat="false" ht="14.9" hidden="false" customHeight="false" outlineLevel="0" collapsed="false">
      <c r="A1334" s="1" t="s">
        <v>6521</v>
      </c>
    </row>
    <row r="1335" customFormat="false" ht="14.9" hidden="false" customHeight="false" outlineLevel="0" collapsed="false">
      <c r="A1335" s="1" t="s">
        <v>6522</v>
      </c>
    </row>
    <row r="1336" customFormat="false" ht="14.9" hidden="false" customHeight="false" outlineLevel="0" collapsed="false">
      <c r="A1336" s="1" t="s">
        <v>6523</v>
      </c>
    </row>
    <row r="1337" customFormat="false" ht="14.9" hidden="false" customHeight="false" outlineLevel="0" collapsed="false">
      <c r="A1337" s="1" t="s">
        <v>6524</v>
      </c>
    </row>
    <row r="1338" customFormat="false" ht="14.9" hidden="false" customHeight="false" outlineLevel="0" collapsed="false">
      <c r="A1338" s="1" t="s">
        <v>6525</v>
      </c>
    </row>
    <row r="1339" customFormat="false" ht="14.9" hidden="false" customHeight="false" outlineLevel="0" collapsed="false">
      <c r="A1339" s="1" t="s">
        <v>6526</v>
      </c>
    </row>
    <row r="1340" customFormat="false" ht="14.9" hidden="false" customHeight="false" outlineLevel="0" collapsed="false">
      <c r="A1340" s="1" t="s">
        <v>6527</v>
      </c>
    </row>
    <row r="1341" customFormat="false" ht="14.9" hidden="false" customHeight="false" outlineLevel="0" collapsed="false">
      <c r="A1341" s="1" t="s">
        <v>6528</v>
      </c>
    </row>
    <row r="1342" customFormat="false" ht="14.9" hidden="false" customHeight="false" outlineLevel="0" collapsed="false">
      <c r="A1342" s="1" t="s">
        <v>6529</v>
      </c>
    </row>
    <row r="1343" customFormat="false" ht="14.9" hidden="false" customHeight="false" outlineLevel="0" collapsed="false">
      <c r="A1343" s="1" t="s">
        <v>6530</v>
      </c>
    </row>
    <row r="1344" customFormat="false" ht="14.9" hidden="false" customHeight="false" outlineLevel="0" collapsed="false">
      <c r="A1344" s="1" t="s">
        <v>6531</v>
      </c>
    </row>
    <row r="1345" customFormat="false" ht="14.9" hidden="false" customHeight="false" outlineLevel="0" collapsed="false">
      <c r="A1345" s="1" t="s">
        <v>6532</v>
      </c>
    </row>
    <row r="1346" customFormat="false" ht="14.9" hidden="false" customHeight="false" outlineLevel="0" collapsed="false">
      <c r="A1346" s="1" t="s">
        <v>6533</v>
      </c>
    </row>
    <row r="1347" customFormat="false" ht="14.9" hidden="false" customHeight="false" outlineLevel="0" collapsed="false">
      <c r="A1347" s="1" t="s">
        <v>6534</v>
      </c>
    </row>
    <row r="1348" customFormat="false" ht="14.9" hidden="false" customHeight="false" outlineLevel="0" collapsed="false">
      <c r="A1348" s="1" t="s">
        <v>6535</v>
      </c>
    </row>
    <row r="1349" customFormat="false" ht="14.9" hidden="false" customHeight="false" outlineLevel="0" collapsed="false">
      <c r="A1349" s="1" t="s">
        <v>6536</v>
      </c>
    </row>
    <row r="1350" customFormat="false" ht="14.9" hidden="false" customHeight="false" outlineLevel="0" collapsed="false">
      <c r="A1350" s="1" t="s">
        <v>6537</v>
      </c>
    </row>
    <row r="1351" customFormat="false" ht="14.9" hidden="false" customHeight="false" outlineLevel="0" collapsed="false">
      <c r="A1351" s="1" t="s">
        <v>6538</v>
      </c>
    </row>
    <row r="1352" customFormat="false" ht="14.9" hidden="false" customHeight="false" outlineLevel="0" collapsed="false">
      <c r="A1352" s="1" t="s">
        <v>6539</v>
      </c>
    </row>
    <row r="1353" customFormat="false" ht="14.9" hidden="false" customHeight="false" outlineLevel="0" collapsed="false">
      <c r="A1353" s="1" t="s">
        <v>6540</v>
      </c>
    </row>
    <row r="1354" customFormat="false" ht="14.9" hidden="false" customHeight="false" outlineLevel="0" collapsed="false">
      <c r="A1354" s="1" t="s">
        <v>6541</v>
      </c>
    </row>
    <row r="1355" customFormat="false" ht="14.9" hidden="false" customHeight="false" outlineLevel="0" collapsed="false">
      <c r="A1355" s="1" t="s">
        <v>6542</v>
      </c>
    </row>
    <row r="1356" customFormat="false" ht="14.9" hidden="false" customHeight="false" outlineLevel="0" collapsed="false">
      <c r="A1356" s="1" t="s">
        <v>6543</v>
      </c>
    </row>
    <row r="1357" customFormat="false" ht="14.9" hidden="false" customHeight="false" outlineLevel="0" collapsed="false">
      <c r="A1357" s="1" t="s">
        <v>6544</v>
      </c>
    </row>
    <row r="1358" customFormat="false" ht="14.9" hidden="false" customHeight="false" outlineLevel="0" collapsed="false">
      <c r="A1358" s="1" t="s">
        <v>6545</v>
      </c>
    </row>
    <row r="1359" customFormat="false" ht="14.9" hidden="false" customHeight="false" outlineLevel="0" collapsed="false">
      <c r="A1359" s="1" t="s">
        <v>6546</v>
      </c>
    </row>
    <row r="1360" customFormat="false" ht="14.9" hidden="false" customHeight="false" outlineLevel="0" collapsed="false">
      <c r="A1360" s="1" t="s">
        <v>6547</v>
      </c>
    </row>
    <row r="1361" customFormat="false" ht="14.9" hidden="false" customHeight="false" outlineLevel="0" collapsed="false">
      <c r="A1361" s="1" t="s">
        <v>6548</v>
      </c>
    </row>
    <row r="1362" customFormat="false" ht="14.9" hidden="false" customHeight="false" outlineLevel="0" collapsed="false">
      <c r="A1362" s="1" t="s">
        <v>6549</v>
      </c>
    </row>
    <row r="1363" customFormat="false" ht="14.9" hidden="false" customHeight="false" outlineLevel="0" collapsed="false">
      <c r="A1363" s="1" t="s">
        <v>6550</v>
      </c>
    </row>
    <row r="1364" customFormat="false" ht="14.9" hidden="false" customHeight="false" outlineLevel="0" collapsed="false">
      <c r="A1364" s="1" t="s">
        <v>6551</v>
      </c>
    </row>
    <row r="1365" customFormat="false" ht="14.9" hidden="false" customHeight="false" outlineLevel="0" collapsed="false">
      <c r="A1365" s="1" t="s">
        <v>6552</v>
      </c>
    </row>
    <row r="1366" customFormat="false" ht="14.9" hidden="false" customHeight="false" outlineLevel="0" collapsed="false">
      <c r="A1366" s="1" t="s">
        <v>6553</v>
      </c>
    </row>
    <row r="1367" customFormat="false" ht="14.9" hidden="false" customHeight="false" outlineLevel="0" collapsed="false">
      <c r="A1367" s="1" t="s">
        <v>6554</v>
      </c>
    </row>
    <row r="1368" customFormat="false" ht="14.9" hidden="false" customHeight="false" outlineLevel="0" collapsed="false">
      <c r="A1368" s="1" t="s">
        <v>6555</v>
      </c>
    </row>
    <row r="1369" customFormat="false" ht="14.9" hidden="false" customHeight="false" outlineLevel="0" collapsed="false">
      <c r="A1369" s="1" t="s">
        <v>6556</v>
      </c>
    </row>
    <row r="1370" customFormat="false" ht="14.9" hidden="false" customHeight="false" outlineLevel="0" collapsed="false">
      <c r="A1370" s="1" t="s">
        <v>6557</v>
      </c>
    </row>
    <row r="1371" customFormat="false" ht="14.9" hidden="false" customHeight="false" outlineLevel="0" collapsed="false">
      <c r="A1371" s="1" t="s">
        <v>6558</v>
      </c>
    </row>
    <row r="1372" customFormat="false" ht="14.9" hidden="false" customHeight="false" outlineLevel="0" collapsed="false">
      <c r="A1372" s="1" t="s">
        <v>6559</v>
      </c>
    </row>
    <row r="1373" customFormat="false" ht="14.9" hidden="false" customHeight="false" outlineLevel="0" collapsed="false">
      <c r="A1373" s="1" t="s">
        <v>6560</v>
      </c>
    </row>
    <row r="1374" customFormat="false" ht="14.9" hidden="false" customHeight="false" outlineLevel="0" collapsed="false">
      <c r="A1374" s="1" t="s">
        <v>6561</v>
      </c>
    </row>
    <row r="1375" customFormat="false" ht="14.9" hidden="false" customHeight="false" outlineLevel="0" collapsed="false">
      <c r="A1375" s="1" t="s">
        <v>6562</v>
      </c>
    </row>
    <row r="1376" customFormat="false" ht="14.9" hidden="false" customHeight="false" outlineLevel="0" collapsed="false">
      <c r="A1376" s="1" t="s">
        <v>6563</v>
      </c>
    </row>
    <row r="1377" customFormat="false" ht="14.9" hidden="false" customHeight="false" outlineLevel="0" collapsed="false">
      <c r="A1377" s="1" t="s">
        <v>6564</v>
      </c>
    </row>
    <row r="1378" customFormat="false" ht="14.9" hidden="false" customHeight="false" outlineLevel="0" collapsed="false">
      <c r="A1378" s="1" t="s">
        <v>6565</v>
      </c>
    </row>
    <row r="1379" customFormat="false" ht="14.9" hidden="false" customHeight="false" outlineLevel="0" collapsed="false">
      <c r="A1379" s="1" t="s">
        <v>6566</v>
      </c>
    </row>
    <row r="1380" customFormat="false" ht="14.9" hidden="false" customHeight="false" outlineLevel="0" collapsed="false">
      <c r="A1380" s="1" t="s">
        <v>6567</v>
      </c>
    </row>
    <row r="1381" customFormat="false" ht="14.9" hidden="false" customHeight="false" outlineLevel="0" collapsed="false">
      <c r="A1381" s="1" t="s">
        <v>6568</v>
      </c>
    </row>
    <row r="1382" customFormat="false" ht="14.9" hidden="false" customHeight="false" outlineLevel="0" collapsed="false">
      <c r="A1382" s="1" t="s">
        <v>6569</v>
      </c>
    </row>
    <row r="1383" customFormat="false" ht="14.9" hidden="false" customHeight="false" outlineLevel="0" collapsed="false">
      <c r="A1383" s="1" t="s">
        <v>6570</v>
      </c>
    </row>
    <row r="1384" customFormat="false" ht="14.9" hidden="false" customHeight="false" outlineLevel="0" collapsed="false">
      <c r="A1384" s="1" t="s">
        <v>6571</v>
      </c>
    </row>
    <row r="1385" customFormat="false" ht="14.9" hidden="false" customHeight="false" outlineLevel="0" collapsed="false">
      <c r="A1385" s="1" t="s">
        <v>6572</v>
      </c>
    </row>
    <row r="1386" customFormat="false" ht="14.9" hidden="false" customHeight="false" outlineLevel="0" collapsed="false">
      <c r="A1386" s="1" t="s">
        <v>6573</v>
      </c>
    </row>
    <row r="1387" customFormat="false" ht="14.9" hidden="false" customHeight="false" outlineLevel="0" collapsed="false">
      <c r="A1387" s="1" t="s">
        <v>6574</v>
      </c>
    </row>
    <row r="1388" customFormat="false" ht="14.9" hidden="false" customHeight="false" outlineLevel="0" collapsed="false">
      <c r="A1388" s="1" t="s">
        <v>6575</v>
      </c>
    </row>
    <row r="1389" customFormat="false" ht="14.9" hidden="false" customHeight="false" outlineLevel="0" collapsed="false">
      <c r="A1389" s="1" t="s">
        <v>6576</v>
      </c>
    </row>
    <row r="1390" customFormat="false" ht="14.9" hidden="false" customHeight="false" outlineLevel="0" collapsed="false">
      <c r="A1390" s="1" t="s">
        <v>6577</v>
      </c>
    </row>
    <row r="1391" customFormat="false" ht="14.9" hidden="false" customHeight="false" outlineLevel="0" collapsed="false">
      <c r="A1391" s="1" t="s">
        <v>6578</v>
      </c>
    </row>
    <row r="1392" customFormat="false" ht="14.9" hidden="false" customHeight="false" outlineLevel="0" collapsed="false">
      <c r="A1392" s="1" t="s">
        <v>6579</v>
      </c>
    </row>
    <row r="1393" customFormat="false" ht="14.9" hidden="false" customHeight="false" outlineLevel="0" collapsed="false">
      <c r="A1393" s="1" t="s">
        <v>6580</v>
      </c>
    </row>
    <row r="1394" customFormat="false" ht="14.9" hidden="false" customHeight="false" outlineLevel="0" collapsed="false">
      <c r="A1394" s="1" t="s">
        <v>6581</v>
      </c>
    </row>
    <row r="1395" customFormat="false" ht="14.9" hidden="false" customHeight="false" outlineLevel="0" collapsed="false">
      <c r="A1395" s="1" t="s">
        <v>6582</v>
      </c>
    </row>
    <row r="1396" customFormat="false" ht="14.9" hidden="false" customHeight="false" outlineLevel="0" collapsed="false">
      <c r="A1396" s="1" t="s">
        <v>6583</v>
      </c>
    </row>
    <row r="1397" customFormat="false" ht="14.9" hidden="false" customHeight="false" outlineLevel="0" collapsed="false">
      <c r="A1397" s="1" t="s">
        <v>6584</v>
      </c>
    </row>
    <row r="1398" customFormat="false" ht="14.9" hidden="false" customHeight="false" outlineLevel="0" collapsed="false">
      <c r="A1398" s="1" t="s">
        <v>6585</v>
      </c>
    </row>
    <row r="1399" customFormat="false" ht="14.9" hidden="false" customHeight="false" outlineLevel="0" collapsed="false">
      <c r="A1399" s="1" t="s">
        <v>6586</v>
      </c>
    </row>
    <row r="1400" customFormat="false" ht="14.9" hidden="false" customHeight="false" outlineLevel="0" collapsed="false">
      <c r="A1400" s="1" t="s">
        <v>6587</v>
      </c>
    </row>
    <row r="1401" customFormat="false" ht="14.9" hidden="false" customHeight="false" outlineLevel="0" collapsed="false">
      <c r="A1401" s="1" t="s">
        <v>6588</v>
      </c>
    </row>
    <row r="1402" customFormat="false" ht="14.9" hidden="false" customHeight="false" outlineLevel="0" collapsed="false">
      <c r="A1402" s="1" t="s">
        <v>6589</v>
      </c>
    </row>
    <row r="1403" customFormat="false" ht="14.9" hidden="false" customHeight="false" outlineLevel="0" collapsed="false">
      <c r="A1403" s="1" t="s">
        <v>6590</v>
      </c>
    </row>
    <row r="1404" customFormat="false" ht="14.9" hidden="false" customHeight="false" outlineLevel="0" collapsed="false">
      <c r="A1404" s="1" t="s">
        <v>6591</v>
      </c>
    </row>
    <row r="1405" customFormat="false" ht="14.9" hidden="false" customHeight="false" outlineLevel="0" collapsed="false">
      <c r="A1405" s="1" t="s">
        <v>6592</v>
      </c>
    </row>
    <row r="1406" customFormat="false" ht="14.9" hidden="false" customHeight="false" outlineLevel="0" collapsed="false">
      <c r="A1406" s="1" t="s">
        <v>6593</v>
      </c>
    </row>
    <row r="1407" customFormat="false" ht="14.9" hidden="false" customHeight="false" outlineLevel="0" collapsed="false">
      <c r="A1407" s="1" t="s">
        <v>6594</v>
      </c>
    </row>
    <row r="1408" customFormat="false" ht="14.9" hidden="false" customHeight="false" outlineLevel="0" collapsed="false">
      <c r="A1408" s="1" t="s">
        <v>6595</v>
      </c>
    </row>
    <row r="1409" customFormat="false" ht="14.9" hidden="false" customHeight="false" outlineLevel="0" collapsed="false">
      <c r="A1409" s="1" t="s">
        <v>6596</v>
      </c>
    </row>
    <row r="1410" customFormat="false" ht="14.9" hidden="false" customHeight="false" outlineLevel="0" collapsed="false">
      <c r="A1410" s="1" t="s">
        <v>6597</v>
      </c>
    </row>
    <row r="1411" customFormat="false" ht="14.9" hidden="false" customHeight="false" outlineLevel="0" collapsed="false">
      <c r="A1411" s="1" t="s">
        <v>6598</v>
      </c>
    </row>
    <row r="1412" customFormat="false" ht="14.9" hidden="false" customHeight="false" outlineLevel="0" collapsed="false">
      <c r="A1412" s="1" t="s">
        <v>6599</v>
      </c>
    </row>
    <row r="1413" customFormat="false" ht="14.9" hidden="false" customHeight="false" outlineLevel="0" collapsed="false">
      <c r="A1413" s="1" t="s">
        <v>6600</v>
      </c>
    </row>
    <row r="1414" customFormat="false" ht="14.9" hidden="false" customHeight="false" outlineLevel="0" collapsed="false">
      <c r="A1414" s="1" t="s">
        <v>6601</v>
      </c>
    </row>
    <row r="1415" customFormat="false" ht="14.9" hidden="false" customHeight="false" outlineLevel="0" collapsed="false">
      <c r="A1415" s="1" t="s">
        <v>6602</v>
      </c>
    </row>
    <row r="1416" customFormat="false" ht="14.9" hidden="false" customHeight="false" outlineLevel="0" collapsed="false">
      <c r="A1416" s="1" t="s">
        <v>6603</v>
      </c>
    </row>
    <row r="1417" customFormat="false" ht="14.9" hidden="false" customHeight="false" outlineLevel="0" collapsed="false">
      <c r="A1417" s="1" t="s">
        <v>6604</v>
      </c>
    </row>
    <row r="1418" customFormat="false" ht="14.9" hidden="false" customHeight="false" outlineLevel="0" collapsed="false">
      <c r="A1418" s="1" t="s">
        <v>6605</v>
      </c>
    </row>
    <row r="1419" customFormat="false" ht="14.9" hidden="false" customHeight="false" outlineLevel="0" collapsed="false">
      <c r="A1419" s="1" t="s">
        <v>6606</v>
      </c>
    </row>
    <row r="1420" customFormat="false" ht="14.9" hidden="false" customHeight="false" outlineLevel="0" collapsed="false">
      <c r="A1420" s="1" t="s">
        <v>6607</v>
      </c>
    </row>
    <row r="1421" customFormat="false" ht="14.9" hidden="false" customHeight="false" outlineLevel="0" collapsed="false">
      <c r="A1421" s="1" t="s">
        <v>6608</v>
      </c>
    </row>
    <row r="1422" customFormat="false" ht="14.9" hidden="false" customHeight="false" outlineLevel="0" collapsed="false">
      <c r="A1422" s="1" t="s">
        <v>6609</v>
      </c>
    </row>
    <row r="1423" customFormat="false" ht="14.9" hidden="false" customHeight="false" outlineLevel="0" collapsed="false">
      <c r="A1423" s="1" t="s">
        <v>6610</v>
      </c>
    </row>
    <row r="1424" customFormat="false" ht="14.9" hidden="false" customHeight="false" outlineLevel="0" collapsed="false">
      <c r="A1424" s="1" t="s">
        <v>6611</v>
      </c>
    </row>
    <row r="1425" customFormat="false" ht="14.9" hidden="false" customHeight="false" outlineLevel="0" collapsed="false">
      <c r="A1425" s="1" t="s">
        <v>6612</v>
      </c>
    </row>
    <row r="1426" customFormat="false" ht="14.9" hidden="false" customHeight="false" outlineLevel="0" collapsed="false">
      <c r="A1426" s="1" t="s">
        <v>6613</v>
      </c>
    </row>
    <row r="1427" customFormat="false" ht="14.9" hidden="false" customHeight="false" outlineLevel="0" collapsed="false">
      <c r="A1427" s="1" t="s">
        <v>6614</v>
      </c>
    </row>
    <row r="1428" customFormat="false" ht="14.9" hidden="false" customHeight="false" outlineLevel="0" collapsed="false">
      <c r="A1428" s="1" t="s">
        <v>6615</v>
      </c>
    </row>
    <row r="1429" customFormat="false" ht="14.9" hidden="false" customHeight="false" outlineLevel="0" collapsed="false">
      <c r="A1429" s="1" t="s">
        <v>6616</v>
      </c>
    </row>
    <row r="1430" customFormat="false" ht="14.9" hidden="false" customHeight="false" outlineLevel="0" collapsed="false">
      <c r="A1430" s="1" t="s">
        <v>6617</v>
      </c>
    </row>
    <row r="1431" customFormat="false" ht="14.9" hidden="false" customHeight="false" outlineLevel="0" collapsed="false">
      <c r="A1431" s="1" t="s">
        <v>6618</v>
      </c>
    </row>
    <row r="1432" customFormat="false" ht="14.9" hidden="false" customHeight="false" outlineLevel="0" collapsed="false">
      <c r="A1432" s="1" t="s">
        <v>6619</v>
      </c>
    </row>
    <row r="1433" customFormat="false" ht="14.9" hidden="false" customHeight="false" outlineLevel="0" collapsed="false">
      <c r="A1433" s="1" t="s">
        <v>6620</v>
      </c>
    </row>
    <row r="1434" customFormat="false" ht="14.9" hidden="false" customHeight="false" outlineLevel="0" collapsed="false">
      <c r="A1434" s="1" t="s">
        <v>6621</v>
      </c>
    </row>
    <row r="1435" customFormat="false" ht="14.9" hidden="false" customHeight="false" outlineLevel="0" collapsed="false">
      <c r="A1435" s="1" t="s">
        <v>6622</v>
      </c>
    </row>
    <row r="1436" customFormat="false" ht="14.9" hidden="false" customHeight="false" outlineLevel="0" collapsed="false">
      <c r="A1436" s="1" t="s">
        <v>6623</v>
      </c>
    </row>
    <row r="1437" customFormat="false" ht="14.9" hidden="false" customHeight="false" outlineLevel="0" collapsed="false">
      <c r="A1437" s="1" t="s">
        <v>6624</v>
      </c>
    </row>
    <row r="1438" customFormat="false" ht="14.9" hidden="false" customHeight="false" outlineLevel="0" collapsed="false">
      <c r="A1438" s="1" t="s">
        <v>6625</v>
      </c>
    </row>
    <row r="1439" customFormat="false" ht="14.9" hidden="false" customHeight="false" outlineLevel="0" collapsed="false">
      <c r="A1439" s="1" t="s">
        <v>6626</v>
      </c>
    </row>
    <row r="1440" customFormat="false" ht="14.9" hidden="false" customHeight="false" outlineLevel="0" collapsed="false">
      <c r="A1440" s="1" t="s">
        <v>6627</v>
      </c>
    </row>
    <row r="1441" customFormat="false" ht="14.9" hidden="false" customHeight="false" outlineLevel="0" collapsed="false">
      <c r="A1441" s="1" t="s">
        <v>6628</v>
      </c>
    </row>
    <row r="1442" customFormat="false" ht="14.9" hidden="false" customHeight="false" outlineLevel="0" collapsed="false">
      <c r="A1442" s="1" t="s">
        <v>6629</v>
      </c>
    </row>
    <row r="1443" customFormat="false" ht="14.9" hidden="false" customHeight="false" outlineLevel="0" collapsed="false">
      <c r="A1443" s="1" t="s">
        <v>6630</v>
      </c>
    </row>
    <row r="1444" customFormat="false" ht="14.9" hidden="false" customHeight="false" outlineLevel="0" collapsed="false">
      <c r="A1444" s="1" t="s">
        <v>6631</v>
      </c>
    </row>
    <row r="1445" customFormat="false" ht="14.9" hidden="false" customHeight="false" outlineLevel="0" collapsed="false">
      <c r="A1445" s="1" t="s">
        <v>6632</v>
      </c>
    </row>
    <row r="1446" customFormat="false" ht="14.9" hidden="false" customHeight="false" outlineLevel="0" collapsed="false">
      <c r="A1446" s="1" t="s">
        <v>6633</v>
      </c>
    </row>
    <row r="1447" customFormat="false" ht="14.9" hidden="false" customHeight="false" outlineLevel="0" collapsed="false">
      <c r="A1447" s="1" t="s">
        <v>6634</v>
      </c>
    </row>
    <row r="1448" customFormat="false" ht="14.9" hidden="false" customHeight="false" outlineLevel="0" collapsed="false">
      <c r="A1448" s="1" t="s">
        <v>6635</v>
      </c>
    </row>
    <row r="1449" customFormat="false" ht="14.9" hidden="false" customHeight="false" outlineLevel="0" collapsed="false">
      <c r="A1449" s="1" t="s">
        <v>6636</v>
      </c>
    </row>
    <row r="1450" customFormat="false" ht="14.9" hidden="false" customHeight="false" outlineLevel="0" collapsed="false">
      <c r="A1450" s="1" t="s">
        <v>6637</v>
      </c>
    </row>
    <row r="1451" customFormat="false" ht="14.9" hidden="false" customHeight="false" outlineLevel="0" collapsed="false">
      <c r="A1451" s="1" t="s">
        <v>6638</v>
      </c>
    </row>
    <row r="1452" customFormat="false" ht="14.9" hidden="false" customHeight="false" outlineLevel="0" collapsed="false">
      <c r="A1452" s="1" t="s">
        <v>6639</v>
      </c>
    </row>
    <row r="1453" customFormat="false" ht="14.9" hidden="false" customHeight="false" outlineLevel="0" collapsed="false">
      <c r="A1453" s="1" t="s">
        <v>6640</v>
      </c>
    </row>
    <row r="1454" customFormat="false" ht="14.9" hidden="false" customHeight="false" outlineLevel="0" collapsed="false">
      <c r="A1454" s="1" t="s">
        <v>6641</v>
      </c>
    </row>
    <row r="1455" customFormat="false" ht="14.9" hidden="false" customHeight="false" outlineLevel="0" collapsed="false">
      <c r="A1455" s="1" t="s">
        <v>6642</v>
      </c>
    </row>
    <row r="1456" customFormat="false" ht="14.9" hidden="false" customHeight="false" outlineLevel="0" collapsed="false">
      <c r="A1456" s="1" t="s">
        <v>6643</v>
      </c>
    </row>
    <row r="1457" customFormat="false" ht="14.9" hidden="false" customHeight="false" outlineLevel="0" collapsed="false">
      <c r="A1457" s="1" t="s">
        <v>6644</v>
      </c>
    </row>
    <row r="1458" customFormat="false" ht="14.9" hidden="false" customHeight="false" outlineLevel="0" collapsed="false">
      <c r="A1458" s="1" t="s">
        <v>6645</v>
      </c>
    </row>
    <row r="1459" customFormat="false" ht="14.9" hidden="false" customHeight="false" outlineLevel="0" collapsed="false">
      <c r="A1459" s="1" t="s">
        <v>6646</v>
      </c>
    </row>
    <row r="1460" customFormat="false" ht="14.9" hidden="false" customHeight="false" outlineLevel="0" collapsed="false">
      <c r="A1460" s="1" t="s">
        <v>6647</v>
      </c>
    </row>
    <row r="1461" customFormat="false" ht="14.9" hidden="false" customHeight="false" outlineLevel="0" collapsed="false">
      <c r="A1461" s="1" t="s">
        <v>6648</v>
      </c>
    </row>
    <row r="1462" customFormat="false" ht="14.9" hidden="false" customHeight="false" outlineLevel="0" collapsed="false">
      <c r="A1462" s="1" t="s">
        <v>6649</v>
      </c>
    </row>
    <row r="1463" customFormat="false" ht="14.9" hidden="false" customHeight="false" outlineLevel="0" collapsed="false">
      <c r="A1463" s="1" t="s">
        <v>6650</v>
      </c>
    </row>
    <row r="1464" customFormat="false" ht="14.9" hidden="false" customHeight="false" outlineLevel="0" collapsed="false">
      <c r="A1464" s="1" t="s">
        <v>6651</v>
      </c>
    </row>
    <row r="1465" customFormat="false" ht="14.9" hidden="false" customHeight="false" outlineLevel="0" collapsed="false">
      <c r="A1465" s="1" t="s">
        <v>6652</v>
      </c>
    </row>
    <row r="1466" customFormat="false" ht="14.9" hidden="false" customHeight="false" outlineLevel="0" collapsed="false">
      <c r="A1466" s="1" t="s">
        <v>6653</v>
      </c>
    </row>
    <row r="1467" customFormat="false" ht="14.9" hidden="false" customHeight="false" outlineLevel="0" collapsed="false">
      <c r="A1467" s="1" t="s">
        <v>6654</v>
      </c>
    </row>
    <row r="1468" customFormat="false" ht="14.9" hidden="false" customHeight="false" outlineLevel="0" collapsed="false">
      <c r="A1468" s="1" t="s">
        <v>6655</v>
      </c>
    </row>
    <row r="1469" customFormat="false" ht="14.9" hidden="false" customHeight="false" outlineLevel="0" collapsed="false">
      <c r="A1469" s="1" t="s">
        <v>6656</v>
      </c>
    </row>
    <row r="1470" customFormat="false" ht="14.9" hidden="false" customHeight="false" outlineLevel="0" collapsed="false">
      <c r="A1470" s="1" t="s">
        <v>6657</v>
      </c>
    </row>
    <row r="1471" customFormat="false" ht="14.9" hidden="false" customHeight="false" outlineLevel="0" collapsed="false">
      <c r="A1471" s="1" t="s">
        <v>6658</v>
      </c>
    </row>
    <row r="1472" customFormat="false" ht="14.9" hidden="false" customHeight="false" outlineLevel="0" collapsed="false">
      <c r="A1472" s="1" t="s">
        <v>6659</v>
      </c>
    </row>
    <row r="1473" customFormat="false" ht="14.9" hidden="false" customHeight="false" outlineLevel="0" collapsed="false">
      <c r="A1473" s="1" t="s">
        <v>6660</v>
      </c>
    </row>
    <row r="1474" customFormat="false" ht="14.9" hidden="false" customHeight="false" outlineLevel="0" collapsed="false">
      <c r="A1474" s="1" t="s">
        <v>6661</v>
      </c>
    </row>
    <row r="1475" customFormat="false" ht="14.9" hidden="false" customHeight="false" outlineLevel="0" collapsed="false">
      <c r="A1475" s="1" t="s">
        <v>6662</v>
      </c>
    </row>
    <row r="1476" customFormat="false" ht="14.9" hidden="false" customHeight="false" outlineLevel="0" collapsed="false">
      <c r="A1476" s="1" t="s">
        <v>6663</v>
      </c>
    </row>
    <row r="1477" customFormat="false" ht="14.9" hidden="false" customHeight="false" outlineLevel="0" collapsed="false">
      <c r="A1477" s="1" t="s">
        <v>6664</v>
      </c>
    </row>
    <row r="1478" customFormat="false" ht="14.9" hidden="false" customHeight="false" outlineLevel="0" collapsed="false">
      <c r="A1478" s="1" t="s">
        <v>6665</v>
      </c>
    </row>
    <row r="1479" customFormat="false" ht="14.9" hidden="false" customHeight="false" outlineLevel="0" collapsed="false">
      <c r="A1479" s="1" t="s">
        <v>6666</v>
      </c>
    </row>
    <row r="1480" customFormat="false" ht="14.9" hidden="false" customHeight="false" outlineLevel="0" collapsed="false">
      <c r="A1480" s="1" t="s">
        <v>6667</v>
      </c>
    </row>
    <row r="1481" customFormat="false" ht="14.9" hidden="false" customHeight="false" outlineLevel="0" collapsed="false">
      <c r="A1481" s="1" t="s">
        <v>6668</v>
      </c>
    </row>
    <row r="1482" customFormat="false" ht="14.9" hidden="false" customHeight="false" outlineLevel="0" collapsed="false">
      <c r="A1482" s="1" t="s">
        <v>6669</v>
      </c>
    </row>
    <row r="1483" customFormat="false" ht="14.9" hidden="false" customHeight="false" outlineLevel="0" collapsed="false">
      <c r="A1483" s="1" t="s">
        <v>6670</v>
      </c>
    </row>
    <row r="1484" customFormat="false" ht="14.9" hidden="false" customHeight="false" outlineLevel="0" collapsed="false">
      <c r="A1484" s="1" t="s">
        <v>6671</v>
      </c>
    </row>
    <row r="1485" customFormat="false" ht="14.9" hidden="false" customHeight="false" outlineLevel="0" collapsed="false">
      <c r="A1485" s="1" t="s">
        <v>6672</v>
      </c>
    </row>
    <row r="1486" customFormat="false" ht="14.9" hidden="false" customHeight="false" outlineLevel="0" collapsed="false">
      <c r="A1486" s="1" t="s">
        <v>6673</v>
      </c>
    </row>
    <row r="1487" customFormat="false" ht="14.9" hidden="false" customHeight="false" outlineLevel="0" collapsed="false">
      <c r="A1487" s="1" t="s">
        <v>6674</v>
      </c>
    </row>
    <row r="1488" customFormat="false" ht="14.9" hidden="false" customHeight="false" outlineLevel="0" collapsed="false">
      <c r="A1488" s="1" t="s">
        <v>6675</v>
      </c>
    </row>
    <row r="1489" customFormat="false" ht="14.9" hidden="false" customHeight="false" outlineLevel="0" collapsed="false">
      <c r="A1489" s="1" t="s">
        <v>6676</v>
      </c>
    </row>
    <row r="1490" customFormat="false" ht="14.9" hidden="false" customHeight="false" outlineLevel="0" collapsed="false">
      <c r="A1490" s="1" t="s">
        <v>6677</v>
      </c>
    </row>
    <row r="1491" customFormat="false" ht="14.9" hidden="false" customHeight="false" outlineLevel="0" collapsed="false">
      <c r="A1491" s="1" t="s">
        <v>6678</v>
      </c>
    </row>
    <row r="1492" customFormat="false" ht="14.9" hidden="false" customHeight="false" outlineLevel="0" collapsed="false">
      <c r="A1492" s="1" t="s">
        <v>6679</v>
      </c>
    </row>
    <row r="1493" customFormat="false" ht="14.9" hidden="false" customHeight="false" outlineLevel="0" collapsed="false">
      <c r="A1493" s="1" t="s">
        <v>6680</v>
      </c>
    </row>
    <row r="1494" customFormat="false" ht="14.9" hidden="false" customHeight="false" outlineLevel="0" collapsed="false">
      <c r="A1494" s="1" t="s">
        <v>6681</v>
      </c>
    </row>
    <row r="1495" customFormat="false" ht="14.9" hidden="false" customHeight="false" outlineLevel="0" collapsed="false">
      <c r="A1495" s="1" t="s">
        <v>6682</v>
      </c>
    </row>
    <row r="1496" customFormat="false" ht="14.9" hidden="false" customHeight="false" outlineLevel="0" collapsed="false">
      <c r="A1496" s="1" t="s">
        <v>6683</v>
      </c>
    </row>
    <row r="1497" customFormat="false" ht="14.9" hidden="false" customHeight="false" outlineLevel="0" collapsed="false">
      <c r="A1497" s="1" t="s">
        <v>6684</v>
      </c>
    </row>
    <row r="1498" customFormat="false" ht="14.9" hidden="false" customHeight="false" outlineLevel="0" collapsed="false">
      <c r="A1498" s="1" t="s">
        <v>6685</v>
      </c>
    </row>
    <row r="1499" customFormat="false" ht="14.9" hidden="false" customHeight="false" outlineLevel="0" collapsed="false">
      <c r="A1499" s="1" t="s">
        <v>6686</v>
      </c>
    </row>
    <row r="1500" customFormat="false" ht="14.9" hidden="false" customHeight="false" outlineLevel="0" collapsed="false">
      <c r="A1500" s="1" t="s">
        <v>6687</v>
      </c>
    </row>
    <row r="1501" customFormat="false" ht="14.9" hidden="false" customHeight="false" outlineLevel="0" collapsed="false">
      <c r="A1501" s="1" t="s">
        <v>6688</v>
      </c>
    </row>
    <row r="1502" customFormat="false" ht="14.9" hidden="false" customHeight="false" outlineLevel="0" collapsed="false">
      <c r="A1502" s="1" t="s">
        <v>6689</v>
      </c>
    </row>
    <row r="1503" customFormat="false" ht="14.9" hidden="false" customHeight="false" outlineLevel="0" collapsed="false">
      <c r="A1503" s="1" t="s">
        <v>6690</v>
      </c>
    </row>
    <row r="1504" customFormat="false" ht="14.9" hidden="false" customHeight="false" outlineLevel="0" collapsed="false">
      <c r="A1504" s="1" t="s">
        <v>6691</v>
      </c>
    </row>
    <row r="1505" customFormat="false" ht="14.9" hidden="false" customHeight="false" outlineLevel="0" collapsed="false">
      <c r="A1505" s="1" t="s">
        <v>6692</v>
      </c>
    </row>
    <row r="1506" customFormat="false" ht="14.9" hidden="false" customHeight="false" outlineLevel="0" collapsed="false">
      <c r="A1506" s="1" t="s">
        <v>6693</v>
      </c>
    </row>
    <row r="1507" customFormat="false" ht="14.9" hidden="false" customHeight="false" outlineLevel="0" collapsed="false">
      <c r="A1507" s="1" t="s">
        <v>6694</v>
      </c>
    </row>
    <row r="1508" customFormat="false" ht="14.9" hidden="false" customHeight="false" outlineLevel="0" collapsed="false">
      <c r="A1508" s="1" t="s">
        <v>6695</v>
      </c>
    </row>
    <row r="1509" customFormat="false" ht="14.9" hidden="false" customHeight="false" outlineLevel="0" collapsed="false">
      <c r="A1509" s="1" t="s">
        <v>6696</v>
      </c>
    </row>
    <row r="1510" customFormat="false" ht="14.9" hidden="false" customHeight="false" outlineLevel="0" collapsed="false">
      <c r="A1510" s="1" t="s">
        <v>6697</v>
      </c>
    </row>
    <row r="1511" customFormat="false" ht="14.9" hidden="false" customHeight="false" outlineLevel="0" collapsed="false">
      <c r="A1511" s="1" t="s">
        <v>6698</v>
      </c>
    </row>
    <row r="1512" customFormat="false" ht="14.9" hidden="false" customHeight="false" outlineLevel="0" collapsed="false">
      <c r="A1512" s="1" t="s">
        <v>6699</v>
      </c>
    </row>
    <row r="1513" customFormat="false" ht="14.9" hidden="false" customHeight="false" outlineLevel="0" collapsed="false">
      <c r="A1513" s="1" t="s">
        <v>6700</v>
      </c>
    </row>
    <row r="1514" customFormat="false" ht="14.9" hidden="false" customHeight="false" outlineLevel="0" collapsed="false">
      <c r="A1514" s="1" t="s">
        <v>6701</v>
      </c>
    </row>
    <row r="1515" customFormat="false" ht="14.9" hidden="false" customHeight="false" outlineLevel="0" collapsed="false">
      <c r="A1515" s="1" t="s">
        <v>6702</v>
      </c>
    </row>
    <row r="1516" customFormat="false" ht="14.9" hidden="false" customHeight="false" outlineLevel="0" collapsed="false">
      <c r="A1516" s="1" t="s">
        <v>6703</v>
      </c>
    </row>
    <row r="1517" customFormat="false" ht="14.9" hidden="false" customHeight="false" outlineLevel="0" collapsed="false">
      <c r="A1517" s="1" t="s">
        <v>6704</v>
      </c>
    </row>
    <row r="1518" customFormat="false" ht="14.9" hidden="false" customHeight="false" outlineLevel="0" collapsed="false">
      <c r="A1518" s="1" t="s">
        <v>6705</v>
      </c>
    </row>
    <row r="1519" customFormat="false" ht="14.9" hidden="false" customHeight="false" outlineLevel="0" collapsed="false">
      <c r="A1519" s="1" t="s">
        <v>6706</v>
      </c>
    </row>
    <row r="1520" customFormat="false" ht="14.9" hidden="false" customHeight="false" outlineLevel="0" collapsed="false">
      <c r="A1520" s="1" t="s">
        <v>6707</v>
      </c>
    </row>
    <row r="1521" customFormat="false" ht="14.9" hidden="false" customHeight="false" outlineLevel="0" collapsed="false">
      <c r="A1521" s="1" t="s">
        <v>6708</v>
      </c>
    </row>
    <row r="1522" customFormat="false" ht="14.9" hidden="false" customHeight="false" outlineLevel="0" collapsed="false">
      <c r="A1522" s="1" t="s">
        <v>6709</v>
      </c>
    </row>
    <row r="1523" customFormat="false" ht="14.9" hidden="false" customHeight="false" outlineLevel="0" collapsed="false">
      <c r="A1523" s="1" t="s">
        <v>6710</v>
      </c>
    </row>
    <row r="1524" customFormat="false" ht="14.9" hidden="false" customHeight="false" outlineLevel="0" collapsed="false">
      <c r="A1524" s="1" t="s">
        <v>6711</v>
      </c>
    </row>
    <row r="1525" customFormat="false" ht="14.9" hidden="false" customHeight="false" outlineLevel="0" collapsed="false">
      <c r="A1525" s="1" t="s">
        <v>6712</v>
      </c>
    </row>
    <row r="1526" customFormat="false" ht="14.9" hidden="false" customHeight="false" outlineLevel="0" collapsed="false">
      <c r="A1526" s="1" t="s">
        <v>6713</v>
      </c>
    </row>
    <row r="1527" customFormat="false" ht="14.9" hidden="false" customHeight="false" outlineLevel="0" collapsed="false">
      <c r="A1527" s="1" t="s">
        <v>6714</v>
      </c>
    </row>
    <row r="1528" customFormat="false" ht="14.9" hidden="false" customHeight="false" outlineLevel="0" collapsed="false">
      <c r="A1528" s="1" t="s">
        <v>6715</v>
      </c>
    </row>
    <row r="1529" customFormat="false" ht="14.9" hidden="false" customHeight="false" outlineLevel="0" collapsed="false">
      <c r="A1529" s="1" t="s">
        <v>6716</v>
      </c>
    </row>
    <row r="1530" customFormat="false" ht="14.9" hidden="false" customHeight="false" outlineLevel="0" collapsed="false">
      <c r="A1530" s="1" t="s">
        <v>6717</v>
      </c>
    </row>
    <row r="1531" customFormat="false" ht="14.9" hidden="false" customHeight="false" outlineLevel="0" collapsed="false">
      <c r="A1531" s="1" t="s">
        <v>6718</v>
      </c>
    </row>
    <row r="1532" customFormat="false" ht="14.9" hidden="false" customHeight="false" outlineLevel="0" collapsed="false">
      <c r="A1532" s="1" t="s">
        <v>6719</v>
      </c>
    </row>
    <row r="1533" customFormat="false" ht="14.9" hidden="false" customHeight="false" outlineLevel="0" collapsed="false">
      <c r="A1533" s="1" t="s">
        <v>6720</v>
      </c>
    </row>
    <row r="1534" customFormat="false" ht="14.9" hidden="false" customHeight="false" outlineLevel="0" collapsed="false">
      <c r="A1534" s="1" t="s">
        <v>6721</v>
      </c>
    </row>
    <row r="1535" customFormat="false" ht="14.9" hidden="false" customHeight="false" outlineLevel="0" collapsed="false">
      <c r="A1535" s="1" t="s">
        <v>6722</v>
      </c>
    </row>
    <row r="1536" customFormat="false" ht="14.9" hidden="false" customHeight="false" outlineLevel="0" collapsed="false">
      <c r="A1536" s="1" t="s">
        <v>6723</v>
      </c>
    </row>
    <row r="1537" customFormat="false" ht="14.9" hidden="false" customHeight="false" outlineLevel="0" collapsed="false">
      <c r="A1537" s="1" t="s">
        <v>6724</v>
      </c>
    </row>
    <row r="1538" customFormat="false" ht="14.9" hidden="false" customHeight="false" outlineLevel="0" collapsed="false">
      <c r="A1538" s="1" t="s">
        <v>6725</v>
      </c>
    </row>
    <row r="1539" customFormat="false" ht="14.9" hidden="false" customHeight="false" outlineLevel="0" collapsed="false">
      <c r="A1539" s="1" t="s">
        <v>6726</v>
      </c>
    </row>
    <row r="1540" customFormat="false" ht="14.9" hidden="false" customHeight="false" outlineLevel="0" collapsed="false">
      <c r="A1540" s="1" t="s">
        <v>6727</v>
      </c>
    </row>
    <row r="1541" customFormat="false" ht="14.9" hidden="false" customHeight="false" outlineLevel="0" collapsed="false">
      <c r="A1541" s="1" t="s">
        <v>6728</v>
      </c>
    </row>
    <row r="1542" customFormat="false" ht="14.9" hidden="false" customHeight="false" outlineLevel="0" collapsed="false">
      <c r="A1542" s="1" t="s">
        <v>6729</v>
      </c>
    </row>
    <row r="1543" customFormat="false" ht="14.9" hidden="false" customHeight="false" outlineLevel="0" collapsed="false">
      <c r="A1543" s="1" t="s">
        <v>6730</v>
      </c>
    </row>
    <row r="1544" customFormat="false" ht="14.9" hidden="false" customHeight="false" outlineLevel="0" collapsed="false">
      <c r="A1544" s="1" t="s">
        <v>6731</v>
      </c>
    </row>
    <row r="1545" customFormat="false" ht="14.9" hidden="false" customHeight="false" outlineLevel="0" collapsed="false">
      <c r="A1545" s="1" t="s">
        <v>6732</v>
      </c>
    </row>
    <row r="1546" customFormat="false" ht="14.9" hidden="false" customHeight="false" outlineLevel="0" collapsed="false">
      <c r="A1546" s="1" t="s">
        <v>6733</v>
      </c>
    </row>
    <row r="1547" customFormat="false" ht="14.9" hidden="false" customHeight="false" outlineLevel="0" collapsed="false">
      <c r="A1547" s="1" t="s">
        <v>6734</v>
      </c>
    </row>
    <row r="1548" customFormat="false" ht="14.9" hidden="false" customHeight="false" outlineLevel="0" collapsed="false">
      <c r="A1548" s="1" t="s">
        <v>6735</v>
      </c>
    </row>
    <row r="1549" customFormat="false" ht="14.9" hidden="false" customHeight="false" outlineLevel="0" collapsed="false">
      <c r="A1549" s="1" t="s">
        <v>6736</v>
      </c>
    </row>
    <row r="1550" customFormat="false" ht="14.9" hidden="false" customHeight="false" outlineLevel="0" collapsed="false">
      <c r="A1550" s="1" t="s">
        <v>6737</v>
      </c>
    </row>
    <row r="1551" customFormat="false" ht="14.9" hidden="false" customHeight="false" outlineLevel="0" collapsed="false">
      <c r="A1551" s="1" t="s">
        <v>6738</v>
      </c>
    </row>
    <row r="1552" customFormat="false" ht="14.9" hidden="false" customHeight="false" outlineLevel="0" collapsed="false">
      <c r="A1552" s="1" t="s">
        <v>6739</v>
      </c>
    </row>
    <row r="1553" customFormat="false" ht="14.9" hidden="false" customHeight="false" outlineLevel="0" collapsed="false">
      <c r="A1553" s="1" t="s">
        <v>6740</v>
      </c>
    </row>
    <row r="1554" customFormat="false" ht="14.9" hidden="false" customHeight="false" outlineLevel="0" collapsed="false">
      <c r="A1554" s="1" t="s">
        <v>6741</v>
      </c>
    </row>
    <row r="1555" customFormat="false" ht="14.9" hidden="false" customHeight="false" outlineLevel="0" collapsed="false">
      <c r="A1555" s="1" t="s">
        <v>6742</v>
      </c>
    </row>
    <row r="1556" customFormat="false" ht="14.9" hidden="false" customHeight="false" outlineLevel="0" collapsed="false">
      <c r="A1556" s="1" t="s">
        <v>6743</v>
      </c>
    </row>
    <row r="1557" customFormat="false" ht="14.9" hidden="false" customHeight="false" outlineLevel="0" collapsed="false">
      <c r="A1557" s="1" t="s">
        <v>6744</v>
      </c>
    </row>
    <row r="1558" customFormat="false" ht="14.9" hidden="false" customHeight="false" outlineLevel="0" collapsed="false">
      <c r="A1558" s="1" t="s">
        <v>6745</v>
      </c>
    </row>
    <row r="1559" customFormat="false" ht="14.9" hidden="false" customHeight="false" outlineLevel="0" collapsed="false">
      <c r="A1559" s="1" t="s">
        <v>6746</v>
      </c>
    </row>
    <row r="1560" customFormat="false" ht="14.9" hidden="false" customHeight="false" outlineLevel="0" collapsed="false">
      <c r="A1560" s="1" t="s">
        <v>6747</v>
      </c>
    </row>
    <row r="1561" customFormat="false" ht="14.9" hidden="false" customHeight="false" outlineLevel="0" collapsed="false">
      <c r="A1561" s="1" t="s">
        <v>6748</v>
      </c>
    </row>
    <row r="1562" customFormat="false" ht="14.9" hidden="false" customHeight="false" outlineLevel="0" collapsed="false">
      <c r="A1562" s="1" t="s">
        <v>6749</v>
      </c>
    </row>
    <row r="1563" customFormat="false" ht="14.9" hidden="false" customHeight="false" outlineLevel="0" collapsed="false">
      <c r="A1563" s="1" t="s">
        <v>6750</v>
      </c>
    </row>
    <row r="1564" customFormat="false" ht="14.9" hidden="false" customHeight="false" outlineLevel="0" collapsed="false">
      <c r="A1564" s="1" t="s">
        <v>6751</v>
      </c>
    </row>
    <row r="1565" customFormat="false" ht="14.9" hidden="false" customHeight="false" outlineLevel="0" collapsed="false">
      <c r="A1565" s="1" t="s">
        <v>6752</v>
      </c>
    </row>
    <row r="1566" customFormat="false" ht="14.9" hidden="false" customHeight="false" outlineLevel="0" collapsed="false">
      <c r="A1566" s="1" t="s">
        <v>6753</v>
      </c>
    </row>
    <row r="1567" customFormat="false" ht="14.9" hidden="false" customHeight="false" outlineLevel="0" collapsed="false">
      <c r="A1567" s="1" t="s">
        <v>6754</v>
      </c>
    </row>
    <row r="1568" customFormat="false" ht="14.9" hidden="false" customHeight="false" outlineLevel="0" collapsed="false">
      <c r="A1568" s="1" t="s">
        <v>6755</v>
      </c>
    </row>
    <row r="1569" customFormat="false" ht="14.9" hidden="false" customHeight="false" outlineLevel="0" collapsed="false">
      <c r="A1569" s="1" t="s">
        <v>6756</v>
      </c>
    </row>
    <row r="1570" customFormat="false" ht="14.9" hidden="false" customHeight="false" outlineLevel="0" collapsed="false">
      <c r="A1570" s="1" t="s">
        <v>6757</v>
      </c>
    </row>
    <row r="1571" customFormat="false" ht="14.9" hidden="false" customHeight="false" outlineLevel="0" collapsed="false">
      <c r="A1571" s="1" t="s">
        <v>6758</v>
      </c>
    </row>
    <row r="1572" customFormat="false" ht="14.9" hidden="false" customHeight="false" outlineLevel="0" collapsed="false">
      <c r="A1572" s="1" t="s">
        <v>6759</v>
      </c>
    </row>
    <row r="1573" customFormat="false" ht="14.9" hidden="false" customHeight="false" outlineLevel="0" collapsed="false">
      <c r="A1573" s="1" t="s">
        <v>6760</v>
      </c>
    </row>
    <row r="1574" customFormat="false" ht="14.9" hidden="false" customHeight="false" outlineLevel="0" collapsed="false">
      <c r="A1574" s="1" t="s">
        <v>6761</v>
      </c>
    </row>
    <row r="1575" customFormat="false" ht="14.9" hidden="false" customHeight="false" outlineLevel="0" collapsed="false">
      <c r="A1575" s="1" t="s">
        <v>6762</v>
      </c>
    </row>
    <row r="1576" customFormat="false" ht="14.9" hidden="false" customHeight="false" outlineLevel="0" collapsed="false">
      <c r="A1576" s="1" t="s">
        <v>6763</v>
      </c>
    </row>
    <row r="1577" customFormat="false" ht="14.9" hidden="false" customHeight="false" outlineLevel="0" collapsed="false">
      <c r="A1577" s="1" t="s">
        <v>6764</v>
      </c>
    </row>
    <row r="1578" customFormat="false" ht="14.9" hidden="false" customHeight="false" outlineLevel="0" collapsed="false">
      <c r="A1578" s="1" t="s">
        <v>6765</v>
      </c>
    </row>
    <row r="1579" customFormat="false" ht="14.9" hidden="false" customHeight="false" outlineLevel="0" collapsed="false">
      <c r="A1579" s="1" t="s">
        <v>6766</v>
      </c>
    </row>
    <row r="1580" customFormat="false" ht="14.9" hidden="false" customHeight="false" outlineLevel="0" collapsed="false">
      <c r="A1580" s="1" t="s">
        <v>6767</v>
      </c>
    </row>
    <row r="1581" customFormat="false" ht="14.9" hidden="false" customHeight="false" outlineLevel="0" collapsed="false">
      <c r="A1581" s="1" t="s">
        <v>6768</v>
      </c>
    </row>
    <row r="1582" customFormat="false" ht="14.9" hidden="false" customHeight="false" outlineLevel="0" collapsed="false">
      <c r="A1582" s="1" t="s">
        <v>6769</v>
      </c>
    </row>
    <row r="1583" customFormat="false" ht="14.9" hidden="false" customHeight="false" outlineLevel="0" collapsed="false">
      <c r="A1583" s="1" t="s">
        <v>6770</v>
      </c>
    </row>
    <row r="1584" customFormat="false" ht="14.9" hidden="false" customHeight="false" outlineLevel="0" collapsed="false">
      <c r="A1584" s="1" t="s">
        <v>6771</v>
      </c>
    </row>
    <row r="1585" customFormat="false" ht="14.9" hidden="false" customHeight="false" outlineLevel="0" collapsed="false">
      <c r="A1585" s="1" t="s">
        <v>6772</v>
      </c>
    </row>
    <row r="1586" customFormat="false" ht="14.9" hidden="false" customHeight="false" outlineLevel="0" collapsed="false">
      <c r="A1586" s="1" t="s">
        <v>6773</v>
      </c>
    </row>
    <row r="1587" customFormat="false" ht="14.9" hidden="false" customHeight="false" outlineLevel="0" collapsed="false">
      <c r="A1587" s="1" t="s">
        <v>6774</v>
      </c>
    </row>
    <row r="1588" customFormat="false" ht="14.9" hidden="false" customHeight="false" outlineLevel="0" collapsed="false">
      <c r="A1588" s="1" t="s">
        <v>6775</v>
      </c>
    </row>
    <row r="1589" customFormat="false" ht="14.9" hidden="false" customHeight="false" outlineLevel="0" collapsed="false">
      <c r="A1589" s="1" t="s">
        <v>6776</v>
      </c>
    </row>
    <row r="1590" customFormat="false" ht="14.9" hidden="false" customHeight="false" outlineLevel="0" collapsed="false">
      <c r="A1590" s="1" t="s">
        <v>6777</v>
      </c>
    </row>
    <row r="1591" customFormat="false" ht="14.9" hidden="false" customHeight="false" outlineLevel="0" collapsed="false">
      <c r="A1591" s="1" t="s">
        <v>6778</v>
      </c>
    </row>
    <row r="1592" customFormat="false" ht="14.9" hidden="false" customHeight="false" outlineLevel="0" collapsed="false">
      <c r="A1592" s="1" t="s">
        <v>6779</v>
      </c>
    </row>
    <row r="1593" customFormat="false" ht="14.9" hidden="false" customHeight="false" outlineLevel="0" collapsed="false">
      <c r="A1593" s="1" t="s">
        <v>6780</v>
      </c>
    </row>
    <row r="1594" customFormat="false" ht="14.9" hidden="false" customHeight="false" outlineLevel="0" collapsed="false">
      <c r="A1594" s="1" t="s">
        <v>6781</v>
      </c>
    </row>
    <row r="1595" customFormat="false" ht="14.9" hidden="false" customHeight="false" outlineLevel="0" collapsed="false">
      <c r="A1595" s="1" t="s">
        <v>6782</v>
      </c>
    </row>
    <row r="1596" customFormat="false" ht="14.9" hidden="false" customHeight="false" outlineLevel="0" collapsed="false">
      <c r="A1596" s="1" t="s">
        <v>6783</v>
      </c>
    </row>
    <row r="1597" customFormat="false" ht="14.9" hidden="false" customHeight="false" outlineLevel="0" collapsed="false">
      <c r="A1597" s="1" t="s">
        <v>6784</v>
      </c>
    </row>
    <row r="1598" customFormat="false" ht="14.9" hidden="false" customHeight="false" outlineLevel="0" collapsed="false">
      <c r="A1598" s="1" t="s">
        <v>6785</v>
      </c>
    </row>
    <row r="1599" customFormat="false" ht="14.9" hidden="false" customHeight="false" outlineLevel="0" collapsed="false">
      <c r="A1599" s="1" t="s">
        <v>6786</v>
      </c>
    </row>
    <row r="1600" customFormat="false" ht="14.9" hidden="false" customHeight="false" outlineLevel="0" collapsed="false">
      <c r="A1600" s="1" t="s">
        <v>6787</v>
      </c>
    </row>
    <row r="1601" customFormat="false" ht="14.9" hidden="false" customHeight="false" outlineLevel="0" collapsed="false">
      <c r="A1601" s="1" t="s">
        <v>6788</v>
      </c>
    </row>
    <row r="1602" customFormat="false" ht="14.9" hidden="false" customHeight="false" outlineLevel="0" collapsed="false">
      <c r="A1602" s="1" t="s">
        <v>6789</v>
      </c>
    </row>
    <row r="1603" customFormat="false" ht="14.9" hidden="false" customHeight="false" outlineLevel="0" collapsed="false">
      <c r="A1603" s="1" t="s">
        <v>6790</v>
      </c>
    </row>
    <row r="1604" customFormat="false" ht="14.9" hidden="false" customHeight="false" outlineLevel="0" collapsed="false">
      <c r="A1604" s="1" t="s">
        <v>6791</v>
      </c>
    </row>
    <row r="1605" customFormat="false" ht="14.9" hidden="false" customHeight="false" outlineLevel="0" collapsed="false">
      <c r="A1605" s="1" t="s">
        <v>6792</v>
      </c>
    </row>
    <row r="1606" customFormat="false" ht="14.9" hidden="false" customHeight="false" outlineLevel="0" collapsed="false">
      <c r="A1606" s="1" t="s">
        <v>6793</v>
      </c>
    </row>
    <row r="1607" customFormat="false" ht="14.9" hidden="false" customHeight="false" outlineLevel="0" collapsed="false">
      <c r="A1607" s="1" t="s">
        <v>6794</v>
      </c>
    </row>
    <row r="1608" customFormat="false" ht="14.9" hidden="false" customHeight="false" outlineLevel="0" collapsed="false">
      <c r="A1608" s="1" t="s">
        <v>6795</v>
      </c>
    </row>
    <row r="1609" customFormat="false" ht="14.9" hidden="false" customHeight="false" outlineLevel="0" collapsed="false">
      <c r="A1609" s="1" t="s">
        <v>6796</v>
      </c>
    </row>
    <row r="1610" customFormat="false" ht="14.9" hidden="false" customHeight="false" outlineLevel="0" collapsed="false">
      <c r="A1610" s="1" t="s">
        <v>6797</v>
      </c>
    </row>
    <row r="1611" customFormat="false" ht="14.9" hidden="false" customHeight="false" outlineLevel="0" collapsed="false">
      <c r="A1611" s="1" t="s">
        <v>6798</v>
      </c>
    </row>
    <row r="1612" customFormat="false" ht="14.9" hidden="false" customHeight="false" outlineLevel="0" collapsed="false">
      <c r="A1612" s="1" t="s">
        <v>6799</v>
      </c>
    </row>
    <row r="1613" customFormat="false" ht="14.9" hidden="false" customHeight="false" outlineLevel="0" collapsed="false">
      <c r="A1613" s="1" t="s">
        <v>6800</v>
      </c>
    </row>
    <row r="1614" customFormat="false" ht="14.9" hidden="false" customHeight="false" outlineLevel="0" collapsed="false">
      <c r="A1614" s="1" t="s">
        <v>6801</v>
      </c>
    </row>
    <row r="1615" customFormat="false" ht="14.9" hidden="false" customHeight="false" outlineLevel="0" collapsed="false">
      <c r="A1615" s="1" t="s">
        <v>6802</v>
      </c>
    </row>
    <row r="1616" customFormat="false" ht="14.9" hidden="false" customHeight="false" outlineLevel="0" collapsed="false">
      <c r="A1616" s="1" t="s">
        <v>6803</v>
      </c>
    </row>
    <row r="1617" customFormat="false" ht="14.9" hidden="false" customHeight="false" outlineLevel="0" collapsed="false">
      <c r="A1617" s="1" t="s">
        <v>6804</v>
      </c>
    </row>
    <row r="1618" customFormat="false" ht="14.9" hidden="false" customHeight="false" outlineLevel="0" collapsed="false">
      <c r="A1618" s="1" t="s">
        <v>6805</v>
      </c>
    </row>
    <row r="1619" customFormat="false" ht="14.9" hidden="false" customHeight="false" outlineLevel="0" collapsed="false">
      <c r="A1619" s="1" t="s">
        <v>6806</v>
      </c>
    </row>
    <row r="1620" customFormat="false" ht="14.9" hidden="false" customHeight="false" outlineLevel="0" collapsed="false">
      <c r="A1620" s="1" t="s">
        <v>6807</v>
      </c>
    </row>
    <row r="1621" customFormat="false" ht="14.9" hidden="false" customHeight="false" outlineLevel="0" collapsed="false">
      <c r="A1621" s="1" t="s">
        <v>6808</v>
      </c>
    </row>
    <row r="1622" customFormat="false" ht="14.9" hidden="false" customHeight="false" outlineLevel="0" collapsed="false">
      <c r="A1622" s="1" t="s">
        <v>6809</v>
      </c>
    </row>
    <row r="1623" customFormat="false" ht="14.9" hidden="false" customHeight="false" outlineLevel="0" collapsed="false">
      <c r="A1623" s="1" t="s">
        <v>6810</v>
      </c>
    </row>
    <row r="1624" customFormat="false" ht="14.9" hidden="false" customHeight="false" outlineLevel="0" collapsed="false">
      <c r="A1624" s="1" t="s">
        <v>6811</v>
      </c>
    </row>
    <row r="1625" customFormat="false" ht="14.9" hidden="false" customHeight="false" outlineLevel="0" collapsed="false">
      <c r="A1625" s="1" t="s">
        <v>6812</v>
      </c>
    </row>
    <row r="1626" customFormat="false" ht="14.9" hidden="false" customHeight="false" outlineLevel="0" collapsed="false">
      <c r="A1626" s="1" t="s">
        <v>6813</v>
      </c>
    </row>
    <row r="1627" customFormat="false" ht="14.9" hidden="false" customHeight="false" outlineLevel="0" collapsed="false">
      <c r="A1627" s="1" t="s">
        <v>6814</v>
      </c>
    </row>
    <row r="1628" customFormat="false" ht="14.9" hidden="false" customHeight="false" outlineLevel="0" collapsed="false">
      <c r="A1628" s="1" t="s">
        <v>6815</v>
      </c>
    </row>
    <row r="1629" customFormat="false" ht="14.9" hidden="false" customHeight="false" outlineLevel="0" collapsed="false">
      <c r="A1629" s="1" t="s">
        <v>6816</v>
      </c>
    </row>
    <row r="1630" customFormat="false" ht="14.9" hidden="false" customHeight="false" outlineLevel="0" collapsed="false">
      <c r="A1630" s="1" t="s">
        <v>6817</v>
      </c>
    </row>
    <row r="1631" customFormat="false" ht="14.9" hidden="false" customHeight="false" outlineLevel="0" collapsed="false">
      <c r="A1631" s="1" t="s">
        <v>6818</v>
      </c>
    </row>
    <row r="1632" customFormat="false" ht="14.9" hidden="false" customHeight="false" outlineLevel="0" collapsed="false">
      <c r="A1632" s="1" t="s">
        <v>6819</v>
      </c>
    </row>
    <row r="1633" customFormat="false" ht="14.9" hidden="false" customHeight="false" outlineLevel="0" collapsed="false">
      <c r="A1633" s="1" t="s">
        <v>6820</v>
      </c>
    </row>
    <row r="1634" customFormat="false" ht="14.9" hidden="false" customHeight="false" outlineLevel="0" collapsed="false">
      <c r="A1634" s="1" t="s">
        <v>6821</v>
      </c>
    </row>
    <row r="1635" customFormat="false" ht="14.9" hidden="false" customHeight="false" outlineLevel="0" collapsed="false">
      <c r="A1635" s="1" t="s">
        <v>6822</v>
      </c>
    </row>
    <row r="1636" customFormat="false" ht="14.9" hidden="false" customHeight="false" outlineLevel="0" collapsed="false">
      <c r="A1636" s="1" t="s">
        <v>6823</v>
      </c>
    </row>
    <row r="1637" customFormat="false" ht="14.9" hidden="false" customHeight="false" outlineLevel="0" collapsed="false">
      <c r="A1637" s="1" t="s">
        <v>6824</v>
      </c>
    </row>
    <row r="1638" customFormat="false" ht="14.9" hidden="false" customHeight="false" outlineLevel="0" collapsed="false">
      <c r="A1638" s="1" t="s">
        <v>6825</v>
      </c>
    </row>
    <row r="1639" customFormat="false" ht="14.9" hidden="false" customHeight="false" outlineLevel="0" collapsed="false">
      <c r="A1639" s="1" t="s">
        <v>6826</v>
      </c>
    </row>
    <row r="1640" customFormat="false" ht="14.9" hidden="false" customHeight="false" outlineLevel="0" collapsed="false">
      <c r="A1640" s="1" t="s">
        <v>6827</v>
      </c>
    </row>
    <row r="1641" customFormat="false" ht="14.9" hidden="false" customHeight="false" outlineLevel="0" collapsed="false">
      <c r="A1641" s="1" t="s">
        <v>6828</v>
      </c>
    </row>
    <row r="1642" customFormat="false" ht="14.9" hidden="false" customHeight="false" outlineLevel="0" collapsed="false">
      <c r="A1642" s="1" t="s">
        <v>6829</v>
      </c>
    </row>
    <row r="1643" customFormat="false" ht="14.9" hidden="false" customHeight="false" outlineLevel="0" collapsed="false">
      <c r="A1643" s="1" t="s">
        <v>6830</v>
      </c>
    </row>
    <row r="1644" customFormat="false" ht="14.9" hidden="false" customHeight="false" outlineLevel="0" collapsed="false">
      <c r="A1644" s="1" t="s">
        <v>6831</v>
      </c>
    </row>
    <row r="1645" customFormat="false" ht="14.9" hidden="false" customHeight="false" outlineLevel="0" collapsed="false">
      <c r="A1645" s="1" t="s">
        <v>6832</v>
      </c>
    </row>
    <row r="1646" customFormat="false" ht="14.9" hidden="false" customHeight="false" outlineLevel="0" collapsed="false">
      <c r="A1646" s="1" t="s">
        <v>6833</v>
      </c>
    </row>
    <row r="1647" customFormat="false" ht="14.9" hidden="false" customHeight="false" outlineLevel="0" collapsed="false">
      <c r="A1647" s="1" t="s">
        <v>6834</v>
      </c>
    </row>
    <row r="1648" customFormat="false" ht="14.9" hidden="false" customHeight="false" outlineLevel="0" collapsed="false">
      <c r="A1648" s="1" t="s">
        <v>6835</v>
      </c>
    </row>
    <row r="1649" customFormat="false" ht="14.9" hidden="false" customHeight="false" outlineLevel="0" collapsed="false">
      <c r="A1649" s="1" t="s">
        <v>6836</v>
      </c>
    </row>
    <row r="1650" customFormat="false" ht="14.9" hidden="false" customHeight="false" outlineLevel="0" collapsed="false">
      <c r="A1650" s="1" t="s">
        <v>6837</v>
      </c>
    </row>
    <row r="1651" customFormat="false" ht="14.9" hidden="false" customHeight="false" outlineLevel="0" collapsed="false">
      <c r="A1651" s="1" t="s">
        <v>6838</v>
      </c>
    </row>
    <row r="1652" customFormat="false" ht="14.9" hidden="false" customHeight="false" outlineLevel="0" collapsed="false">
      <c r="A1652" s="1" t="s">
        <v>6839</v>
      </c>
    </row>
    <row r="1653" customFormat="false" ht="14.9" hidden="false" customHeight="false" outlineLevel="0" collapsed="false">
      <c r="A1653" s="1" t="s">
        <v>6840</v>
      </c>
    </row>
    <row r="1654" customFormat="false" ht="14.9" hidden="false" customHeight="false" outlineLevel="0" collapsed="false">
      <c r="A1654" s="1" t="s">
        <v>6841</v>
      </c>
    </row>
    <row r="1655" customFormat="false" ht="14.9" hidden="false" customHeight="false" outlineLevel="0" collapsed="false">
      <c r="A1655" s="1" t="s">
        <v>6842</v>
      </c>
    </row>
    <row r="1656" customFormat="false" ht="14.9" hidden="false" customHeight="false" outlineLevel="0" collapsed="false">
      <c r="A1656" s="1" t="s">
        <v>6843</v>
      </c>
    </row>
    <row r="1657" customFormat="false" ht="14.9" hidden="false" customHeight="false" outlineLevel="0" collapsed="false">
      <c r="A1657" s="1" t="s">
        <v>6844</v>
      </c>
    </row>
    <row r="1658" customFormat="false" ht="14.9" hidden="false" customHeight="false" outlineLevel="0" collapsed="false">
      <c r="A1658" s="1" t="s">
        <v>6845</v>
      </c>
    </row>
    <row r="1659" customFormat="false" ht="14.9" hidden="false" customHeight="false" outlineLevel="0" collapsed="false">
      <c r="A1659" s="1" t="s">
        <v>6846</v>
      </c>
    </row>
    <row r="1660" customFormat="false" ht="14.9" hidden="false" customHeight="false" outlineLevel="0" collapsed="false">
      <c r="A1660" s="1" t="s">
        <v>6847</v>
      </c>
    </row>
    <row r="1661" customFormat="false" ht="14.9" hidden="false" customHeight="false" outlineLevel="0" collapsed="false">
      <c r="A1661" s="1" t="s">
        <v>6848</v>
      </c>
    </row>
    <row r="1662" customFormat="false" ht="14.9" hidden="false" customHeight="false" outlineLevel="0" collapsed="false">
      <c r="A1662" s="1" t="s">
        <v>6849</v>
      </c>
    </row>
    <row r="1663" customFormat="false" ht="14.9" hidden="false" customHeight="false" outlineLevel="0" collapsed="false">
      <c r="A1663" s="1" t="s">
        <v>6850</v>
      </c>
    </row>
    <row r="1664" customFormat="false" ht="14.9" hidden="false" customHeight="false" outlineLevel="0" collapsed="false">
      <c r="A1664" s="1" t="s">
        <v>6851</v>
      </c>
    </row>
    <row r="1665" customFormat="false" ht="14.9" hidden="false" customHeight="false" outlineLevel="0" collapsed="false">
      <c r="A1665" s="1" t="s">
        <v>6852</v>
      </c>
    </row>
    <row r="1666" customFormat="false" ht="14.9" hidden="false" customHeight="false" outlineLevel="0" collapsed="false">
      <c r="A1666" s="1" t="s">
        <v>6853</v>
      </c>
    </row>
    <row r="1667" customFormat="false" ht="14.9" hidden="false" customHeight="false" outlineLevel="0" collapsed="false">
      <c r="A1667" s="1" t="s">
        <v>6854</v>
      </c>
    </row>
    <row r="1668" customFormat="false" ht="14.9" hidden="false" customHeight="false" outlineLevel="0" collapsed="false">
      <c r="A1668" s="1" t="s">
        <v>6855</v>
      </c>
    </row>
    <row r="1669" customFormat="false" ht="14.9" hidden="false" customHeight="false" outlineLevel="0" collapsed="false">
      <c r="A1669" s="1" t="s">
        <v>6856</v>
      </c>
    </row>
    <row r="1670" customFormat="false" ht="14.9" hidden="false" customHeight="false" outlineLevel="0" collapsed="false">
      <c r="A1670" s="1" t="s">
        <v>6857</v>
      </c>
    </row>
    <row r="1671" customFormat="false" ht="14.9" hidden="false" customHeight="false" outlineLevel="0" collapsed="false">
      <c r="A1671" s="1" t="s">
        <v>6858</v>
      </c>
    </row>
    <row r="1672" customFormat="false" ht="14.9" hidden="false" customHeight="false" outlineLevel="0" collapsed="false">
      <c r="A1672" s="1" t="s">
        <v>6859</v>
      </c>
    </row>
    <row r="1673" customFormat="false" ht="14.9" hidden="false" customHeight="false" outlineLevel="0" collapsed="false">
      <c r="A1673" s="1" t="s">
        <v>6860</v>
      </c>
    </row>
    <row r="1674" customFormat="false" ht="14.9" hidden="false" customHeight="false" outlineLevel="0" collapsed="false">
      <c r="A1674" s="1" t="s">
        <v>6861</v>
      </c>
    </row>
    <row r="1675" customFormat="false" ht="14.9" hidden="false" customHeight="false" outlineLevel="0" collapsed="false">
      <c r="A1675" s="1" t="s">
        <v>6862</v>
      </c>
    </row>
    <row r="1676" customFormat="false" ht="14.9" hidden="false" customHeight="false" outlineLevel="0" collapsed="false">
      <c r="A1676" s="1" t="s">
        <v>6863</v>
      </c>
    </row>
    <row r="1677" customFormat="false" ht="14.9" hidden="false" customHeight="false" outlineLevel="0" collapsed="false">
      <c r="A1677" s="1" t="s">
        <v>6864</v>
      </c>
    </row>
    <row r="1678" customFormat="false" ht="14.9" hidden="false" customHeight="false" outlineLevel="0" collapsed="false">
      <c r="A1678" s="1" t="s">
        <v>6865</v>
      </c>
    </row>
    <row r="1679" customFormat="false" ht="14.9" hidden="false" customHeight="false" outlineLevel="0" collapsed="false">
      <c r="A1679" s="1" t="s">
        <v>6866</v>
      </c>
    </row>
    <row r="1680" customFormat="false" ht="14.9" hidden="false" customHeight="false" outlineLevel="0" collapsed="false">
      <c r="A1680" s="1" t="s">
        <v>6867</v>
      </c>
    </row>
    <row r="1681" customFormat="false" ht="14.9" hidden="false" customHeight="false" outlineLevel="0" collapsed="false">
      <c r="A1681" s="1" t="s">
        <v>6868</v>
      </c>
    </row>
    <row r="1682" customFormat="false" ht="14.9" hidden="false" customHeight="false" outlineLevel="0" collapsed="false">
      <c r="A1682" s="1" t="s">
        <v>6869</v>
      </c>
    </row>
    <row r="1683" customFormat="false" ht="14.9" hidden="false" customHeight="false" outlineLevel="0" collapsed="false">
      <c r="A1683" s="1" t="s">
        <v>6870</v>
      </c>
    </row>
    <row r="1684" customFormat="false" ht="14.9" hidden="false" customHeight="false" outlineLevel="0" collapsed="false">
      <c r="A1684" s="1" t="s">
        <v>6871</v>
      </c>
    </row>
    <row r="1685" customFormat="false" ht="14.9" hidden="false" customHeight="false" outlineLevel="0" collapsed="false">
      <c r="A1685" s="1" t="s">
        <v>6872</v>
      </c>
    </row>
    <row r="1686" customFormat="false" ht="14.9" hidden="false" customHeight="false" outlineLevel="0" collapsed="false">
      <c r="A1686" s="1" t="s">
        <v>6873</v>
      </c>
    </row>
    <row r="1687" customFormat="false" ht="14.9" hidden="false" customHeight="false" outlineLevel="0" collapsed="false">
      <c r="A1687" s="1" t="s">
        <v>6874</v>
      </c>
    </row>
    <row r="1688" customFormat="false" ht="14.9" hidden="false" customHeight="false" outlineLevel="0" collapsed="false">
      <c r="A1688" s="1" t="s">
        <v>6875</v>
      </c>
    </row>
    <row r="1689" customFormat="false" ht="14.9" hidden="false" customHeight="false" outlineLevel="0" collapsed="false">
      <c r="A1689" s="1" t="s">
        <v>6876</v>
      </c>
    </row>
    <row r="1690" customFormat="false" ht="14.9" hidden="false" customHeight="false" outlineLevel="0" collapsed="false">
      <c r="A1690" s="1" t="s">
        <v>6877</v>
      </c>
    </row>
    <row r="1691" customFormat="false" ht="14.9" hidden="false" customHeight="false" outlineLevel="0" collapsed="false">
      <c r="A1691" s="1" t="s">
        <v>6878</v>
      </c>
    </row>
    <row r="1692" customFormat="false" ht="14.9" hidden="false" customHeight="false" outlineLevel="0" collapsed="false">
      <c r="A1692" s="1" t="s">
        <v>6879</v>
      </c>
    </row>
    <row r="1693" customFormat="false" ht="14.9" hidden="false" customHeight="false" outlineLevel="0" collapsed="false">
      <c r="A1693" s="1" t="s">
        <v>6880</v>
      </c>
    </row>
    <row r="1694" customFormat="false" ht="14.9" hidden="false" customHeight="false" outlineLevel="0" collapsed="false">
      <c r="A1694" s="1" t="s">
        <v>6881</v>
      </c>
    </row>
    <row r="1695" customFormat="false" ht="14.9" hidden="false" customHeight="false" outlineLevel="0" collapsed="false">
      <c r="A1695" s="1" t="s">
        <v>6882</v>
      </c>
    </row>
    <row r="1696" customFormat="false" ht="14.9" hidden="false" customHeight="false" outlineLevel="0" collapsed="false">
      <c r="A1696" s="1" t="s">
        <v>6883</v>
      </c>
    </row>
    <row r="1697" customFormat="false" ht="14.9" hidden="false" customHeight="false" outlineLevel="0" collapsed="false">
      <c r="A1697" s="1" t="s">
        <v>6884</v>
      </c>
    </row>
    <row r="1698" customFormat="false" ht="14.9" hidden="false" customHeight="false" outlineLevel="0" collapsed="false">
      <c r="A1698" s="1" t="s">
        <v>6885</v>
      </c>
    </row>
    <row r="1699" customFormat="false" ht="14.9" hidden="false" customHeight="false" outlineLevel="0" collapsed="false">
      <c r="A1699" s="1" t="s">
        <v>6886</v>
      </c>
    </row>
    <row r="1700" customFormat="false" ht="14.9" hidden="false" customHeight="false" outlineLevel="0" collapsed="false">
      <c r="A1700" s="1" t="s">
        <v>6887</v>
      </c>
    </row>
    <row r="1701" customFormat="false" ht="14.9" hidden="false" customHeight="false" outlineLevel="0" collapsed="false">
      <c r="A1701" s="1" t="s">
        <v>6888</v>
      </c>
    </row>
    <row r="1702" customFormat="false" ht="14.9" hidden="false" customHeight="false" outlineLevel="0" collapsed="false">
      <c r="A1702" s="1" t="s">
        <v>6889</v>
      </c>
    </row>
    <row r="1703" customFormat="false" ht="14.9" hidden="false" customHeight="false" outlineLevel="0" collapsed="false">
      <c r="A1703" s="1" t="s">
        <v>6890</v>
      </c>
    </row>
    <row r="1704" customFormat="false" ht="14.9" hidden="false" customHeight="false" outlineLevel="0" collapsed="false">
      <c r="A1704" s="1" t="s">
        <v>6891</v>
      </c>
    </row>
    <row r="1705" customFormat="false" ht="14.9" hidden="false" customHeight="false" outlineLevel="0" collapsed="false">
      <c r="A1705" s="1" t="s">
        <v>6892</v>
      </c>
    </row>
    <row r="1706" customFormat="false" ht="14.9" hidden="false" customHeight="false" outlineLevel="0" collapsed="false">
      <c r="A1706" s="1" t="s">
        <v>6893</v>
      </c>
    </row>
    <row r="1707" customFormat="false" ht="14.9" hidden="false" customHeight="false" outlineLevel="0" collapsed="false">
      <c r="A1707" s="1" t="s">
        <v>6894</v>
      </c>
    </row>
    <row r="1708" customFormat="false" ht="14.9" hidden="false" customHeight="false" outlineLevel="0" collapsed="false">
      <c r="A1708" s="1" t="s">
        <v>6895</v>
      </c>
    </row>
    <row r="1709" customFormat="false" ht="14.9" hidden="false" customHeight="false" outlineLevel="0" collapsed="false">
      <c r="A1709" s="1" t="s">
        <v>6896</v>
      </c>
    </row>
    <row r="1710" customFormat="false" ht="14.9" hidden="false" customHeight="false" outlineLevel="0" collapsed="false">
      <c r="A1710" s="1" t="s">
        <v>6897</v>
      </c>
    </row>
    <row r="1711" customFormat="false" ht="14.9" hidden="false" customHeight="false" outlineLevel="0" collapsed="false">
      <c r="A1711" s="1" t="s">
        <v>6898</v>
      </c>
    </row>
    <row r="1712" customFormat="false" ht="14.9" hidden="false" customHeight="false" outlineLevel="0" collapsed="false">
      <c r="A1712" s="1" t="s">
        <v>6899</v>
      </c>
    </row>
    <row r="1713" customFormat="false" ht="14.9" hidden="false" customHeight="false" outlineLevel="0" collapsed="false">
      <c r="A1713" s="1" t="s">
        <v>6900</v>
      </c>
    </row>
    <row r="1714" customFormat="false" ht="14.9" hidden="false" customHeight="false" outlineLevel="0" collapsed="false">
      <c r="A1714" s="1" t="s">
        <v>6901</v>
      </c>
    </row>
    <row r="1715" customFormat="false" ht="14.9" hidden="false" customHeight="false" outlineLevel="0" collapsed="false">
      <c r="A1715" s="1" t="s">
        <v>6902</v>
      </c>
    </row>
    <row r="1716" customFormat="false" ht="14.9" hidden="false" customHeight="false" outlineLevel="0" collapsed="false">
      <c r="A1716" s="1" t="s">
        <v>6903</v>
      </c>
    </row>
    <row r="1717" customFormat="false" ht="14.9" hidden="false" customHeight="false" outlineLevel="0" collapsed="false">
      <c r="A1717" s="1" t="s">
        <v>6904</v>
      </c>
    </row>
    <row r="1718" customFormat="false" ht="14.9" hidden="false" customHeight="false" outlineLevel="0" collapsed="false">
      <c r="A1718" s="1" t="s">
        <v>6905</v>
      </c>
    </row>
    <row r="1719" customFormat="false" ht="14.9" hidden="false" customHeight="false" outlineLevel="0" collapsed="false">
      <c r="A1719" s="1" t="s">
        <v>6906</v>
      </c>
    </row>
    <row r="1720" customFormat="false" ht="14.9" hidden="false" customHeight="false" outlineLevel="0" collapsed="false">
      <c r="A1720" s="1" t="s">
        <v>6907</v>
      </c>
    </row>
    <row r="1721" customFormat="false" ht="14.9" hidden="false" customHeight="false" outlineLevel="0" collapsed="false">
      <c r="A1721" s="1" t="s">
        <v>6908</v>
      </c>
    </row>
    <row r="1722" customFormat="false" ht="14.9" hidden="false" customHeight="false" outlineLevel="0" collapsed="false">
      <c r="A1722" s="1" t="s">
        <v>6909</v>
      </c>
    </row>
    <row r="1723" customFormat="false" ht="14.9" hidden="false" customHeight="false" outlineLevel="0" collapsed="false">
      <c r="A1723" s="1" t="s">
        <v>6910</v>
      </c>
    </row>
    <row r="1724" customFormat="false" ht="14.9" hidden="false" customHeight="false" outlineLevel="0" collapsed="false">
      <c r="A1724" s="1" t="s">
        <v>6911</v>
      </c>
    </row>
    <row r="1725" customFormat="false" ht="14.9" hidden="false" customHeight="false" outlineLevel="0" collapsed="false">
      <c r="A1725" s="1" t="s">
        <v>6912</v>
      </c>
    </row>
    <row r="1726" customFormat="false" ht="14.9" hidden="false" customHeight="false" outlineLevel="0" collapsed="false">
      <c r="A1726" s="1" t="s">
        <v>6913</v>
      </c>
    </row>
    <row r="1727" customFormat="false" ht="14.9" hidden="false" customHeight="false" outlineLevel="0" collapsed="false">
      <c r="A1727" s="1" t="s">
        <v>6914</v>
      </c>
    </row>
    <row r="1728" customFormat="false" ht="14.9" hidden="false" customHeight="false" outlineLevel="0" collapsed="false">
      <c r="A1728" s="1" t="s">
        <v>6915</v>
      </c>
    </row>
    <row r="1729" customFormat="false" ht="14.9" hidden="false" customHeight="false" outlineLevel="0" collapsed="false">
      <c r="A1729" s="1" t="s">
        <v>6916</v>
      </c>
    </row>
    <row r="1730" customFormat="false" ht="14.9" hidden="false" customHeight="false" outlineLevel="0" collapsed="false">
      <c r="A1730" s="1" t="s">
        <v>6917</v>
      </c>
    </row>
    <row r="1731" customFormat="false" ht="14.9" hidden="false" customHeight="false" outlineLevel="0" collapsed="false">
      <c r="A1731" s="1" t="s">
        <v>6918</v>
      </c>
    </row>
    <row r="1732" customFormat="false" ht="14.9" hidden="false" customHeight="false" outlineLevel="0" collapsed="false">
      <c r="A1732" s="1" t="s">
        <v>6919</v>
      </c>
    </row>
    <row r="1733" customFormat="false" ht="14.9" hidden="false" customHeight="false" outlineLevel="0" collapsed="false">
      <c r="A1733" s="1" t="s">
        <v>6920</v>
      </c>
    </row>
    <row r="1734" customFormat="false" ht="14.9" hidden="false" customHeight="false" outlineLevel="0" collapsed="false">
      <c r="A1734" s="1" t="s">
        <v>6921</v>
      </c>
    </row>
    <row r="1735" customFormat="false" ht="14.9" hidden="false" customHeight="false" outlineLevel="0" collapsed="false">
      <c r="A1735" s="1" t="s">
        <v>6922</v>
      </c>
    </row>
    <row r="1736" customFormat="false" ht="14.9" hidden="false" customHeight="false" outlineLevel="0" collapsed="false">
      <c r="A1736" s="1" t="s">
        <v>6923</v>
      </c>
    </row>
    <row r="1737" customFormat="false" ht="14.9" hidden="false" customHeight="false" outlineLevel="0" collapsed="false">
      <c r="A1737" s="1" t="s">
        <v>6924</v>
      </c>
    </row>
    <row r="1738" customFormat="false" ht="14.9" hidden="false" customHeight="false" outlineLevel="0" collapsed="false">
      <c r="A1738" s="1" t="s">
        <v>6925</v>
      </c>
    </row>
    <row r="1739" customFormat="false" ht="14.9" hidden="false" customHeight="false" outlineLevel="0" collapsed="false">
      <c r="A1739" s="1" t="s">
        <v>6926</v>
      </c>
    </row>
    <row r="1740" customFormat="false" ht="14.9" hidden="false" customHeight="false" outlineLevel="0" collapsed="false">
      <c r="A1740" s="1" t="s">
        <v>6927</v>
      </c>
    </row>
    <row r="1741" customFormat="false" ht="14.9" hidden="false" customHeight="false" outlineLevel="0" collapsed="false">
      <c r="A1741" s="1" t="s">
        <v>6928</v>
      </c>
    </row>
    <row r="1742" customFormat="false" ht="14.9" hidden="false" customHeight="false" outlineLevel="0" collapsed="false">
      <c r="A1742" s="1" t="s">
        <v>6929</v>
      </c>
    </row>
    <row r="1743" customFormat="false" ht="14.9" hidden="false" customHeight="false" outlineLevel="0" collapsed="false">
      <c r="A1743" s="1" t="s">
        <v>6930</v>
      </c>
    </row>
    <row r="1744" customFormat="false" ht="14.9" hidden="false" customHeight="false" outlineLevel="0" collapsed="false">
      <c r="A1744" s="1" t="s">
        <v>6931</v>
      </c>
    </row>
    <row r="1745" customFormat="false" ht="14.9" hidden="false" customHeight="false" outlineLevel="0" collapsed="false">
      <c r="A1745" s="1" t="s">
        <v>6932</v>
      </c>
    </row>
    <row r="1746" customFormat="false" ht="14.9" hidden="false" customHeight="false" outlineLevel="0" collapsed="false">
      <c r="A1746" s="1" t="s">
        <v>6933</v>
      </c>
    </row>
    <row r="1747" customFormat="false" ht="14.9" hidden="false" customHeight="false" outlineLevel="0" collapsed="false">
      <c r="A1747" s="1" t="s">
        <v>6934</v>
      </c>
    </row>
    <row r="1748" customFormat="false" ht="14.9" hidden="false" customHeight="false" outlineLevel="0" collapsed="false">
      <c r="A1748" s="1" t="s">
        <v>6935</v>
      </c>
    </row>
    <row r="1749" customFormat="false" ht="14.9" hidden="false" customHeight="false" outlineLevel="0" collapsed="false">
      <c r="A1749" s="1" t="s">
        <v>6936</v>
      </c>
    </row>
    <row r="1750" customFormat="false" ht="14.9" hidden="false" customHeight="false" outlineLevel="0" collapsed="false">
      <c r="A1750" s="1" t="s">
        <v>6937</v>
      </c>
    </row>
    <row r="1751" customFormat="false" ht="14.9" hidden="false" customHeight="false" outlineLevel="0" collapsed="false">
      <c r="A1751" s="1" t="s">
        <v>6938</v>
      </c>
    </row>
    <row r="1752" customFormat="false" ht="14.9" hidden="false" customHeight="false" outlineLevel="0" collapsed="false">
      <c r="A1752" s="1" t="s">
        <v>6939</v>
      </c>
    </row>
    <row r="1753" customFormat="false" ht="14.9" hidden="false" customHeight="false" outlineLevel="0" collapsed="false">
      <c r="A1753" s="1" t="s">
        <v>6940</v>
      </c>
    </row>
    <row r="1754" customFormat="false" ht="14.9" hidden="false" customHeight="false" outlineLevel="0" collapsed="false">
      <c r="A1754" s="1" t="s">
        <v>6941</v>
      </c>
    </row>
    <row r="1755" customFormat="false" ht="14.9" hidden="false" customHeight="false" outlineLevel="0" collapsed="false">
      <c r="A1755" s="1" t="s">
        <v>6942</v>
      </c>
    </row>
    <row r="1756" customFormat="false" ht="14.9" hidden="false" customHeight="false" outlineLevel="0" collapsed="false">
      <c r="A1756" s="1" t="s">
        <v>6943</v>
      </c>
    </row>
    <row r="1757" customFormat="false" ht="14.9" hidden="false" customHeight="false" outlineLevel="0" collapsed="false">
      <c r="A1757" s="1" t="s">
        <v>6944</v>
      </c>
    </row>
    <row r="1758" customFormat="false" ht="14.9" hidden="false" customHeight="false" outlineLevel="0" collapsed="false">
      <c r="A1758" s="1" t="s">
        <v>6945</v>
      </c>
    </row>
    <row r="1759" customFormat="false" ht="14.9" hidden="false" customHeight="false" outlineLevel="0" collapsed="false">
      <c r="A1759" s="1" t="s">
        <v>6946</v>
      </c>
    </row>
    <row r="1760" customFormat="false" ht="14.9" hidden="false" customHeight="false" outlineLevel="0" collapsed="false">
      <c r="A1760" s="1" t="s">
        <v>6947</v>
      </c>
    </row>
    <row r="1761" customFormat="false" ht="14.9" hidden="false" customHeight="false" outlineLevel="0" collapsed="false">
      <c r="A1761" s="1" t="s">
        <v>6948</v>
      </c>
    </row>
    <row r="1762" customFormat="false" ht="14.9" hidden="false" customHeight="false" outlineLevel="0" collapsed="false">
      <c r="A1762" s="1" t="s">
        <v>6949</v>
      </c>
    </row>
    <row r="1763" customFormat="false" ht="14.9" hidden="false" customHeight="false" outlineLevel="0" collapsed="false">
      <c r="A1763" s="1" t="s">
        <v>6950</v>
      </c>
    </row>
    <row r="1764" customFormat="false" ht="14.9" hidden="false" customHeight="false" outlineLevel="0" collapsed="false">
      <c r="A1764" s="1" t="s">
        <v>6951</v>
      </c>
    </row>
    <row r="1765" customFormat="false" ht="14.9" hidden="false" customHeight="false" outlineLevel="0" collapsed="false">
      <c r="A1765" s="1" t="s">
        <v>6952</v>
      </c>
    </row>
    <row r="1766" customFormat="false" ht="14.9" hidden="false" customHeight="false" outlineLevel="0" collapsed="false">
      <c r="A1766" s="1" t="s">
        <v>6953</v>
      </c>
    </row>
    <row r="1767" customFormat="false" ht="14.9" hidden="false" customHeight="false" outlineLevel="0" collapsed="false">
      <c r="A1767" s="1" t="s">
        <v>6954</v>
      </c>
    </row>
    <row r="1768" customFormat="false" ht="14.9" hidden="false" customHeight="false" outlineLevel="0" collapsed="false">
      <c r="A1768" s="1" t="s">
        <v>6955</v>
      </c>
    </row>
    <row r="1769" customFormat="false" ht="14.9" hidden="false" customHeight="false" outlineLevel="0" collapsed="false">
      <c r="A1769" s="1" t="s">
        <v>6956</v>
      </c>
    </row>
    <row r="1770" customFormat="false" ht="14.9" hidden="false" customHeight="false" outlineLevel="0" collapsed="false">
      <c r="A1770" s="1" t="s">
        <v>6957</v>
      </c>
    </row>
    <row r="1771" customFormat="false" ht="14.9" hidden="false" customHeight="false" outlineLevel="0" collapsed="false">
      <c r="A1771" s="1" t="s">
        <v>6958</v>
      </c>
    </row>
    <row r="1772" customFormat="false" ht="14.9" hidden="false" customHeight="false" outlineLevel="0" collapsed="false">
      <c r="A1772" s="1" t="s">
        <v>6959</v>
      </c>
    </row>
    <row r="1773" customFormat="false" ht="14.9" hidden="false" customHeight="false" outlineLevel="0" collapsed="false">
      <c r="A1773" s="1" t="s">
        <v>6960</v>
      </c>
    </row>
    <row r="1774" customFormat="false" ht="14.9" hidden="false" customHeight="false" outlineLevel="0" collapsed="false">
      <c r="A1774" s="1" t="s">
        <v>6961</v>
      </c>
    </row>
    <row r="1775" customFormat="false" ht="14.9" hidden="false" customHeight="false" outlineLevel="0" collapsed="false">
      <c r="A1775" s="1" t="s">
        <v>6962</v>
      </c>
    </row>
    <row r="1776" customFormat="false" ht="14.9" hidden="false" customHeight="false" outlineLevel="0" collapsed="false">
      <c r="A1776" s="1" t="s">
        <v>6963</v>
      </c>
    </row>
    <row r="1777" customFormat="false" ht="14.9" hidden="false" customHeight="false" outlineLevel="0" collapsed="false">
      <c r="A1777" s="1" t="s">
        <v>6964</v>
      </c>
    </row>
    <row r="1778" customFormat="false" ht="14.9" hidden="false" customHeight="false" outlineLevel="0" collapsed="false">
      <c r="A1778" s="1" t="s">
        <v>6965</v>
      </c>
    </row>
    <row r="1779" customFormat="false" ht="14.9" hidden="false" customHeight="false" outlineLevel="0" collapsed="false">
      <c r="A1779" s="1" t="s">
        <v>6966</v>
      </c>
    </row>
    <row r="1780" customFormat="false" ht="14.9" hidden="false" customHeight="false" outlineLevel="0" collapsed="false">
      <c r="A1780" s="1" t="s">
        <v>6967</v>
      </c>
    </row>
    <row r="1781" customFormat="false" ht="14.9" hidden="false" customHeight="false" outlineLevel="0" collapsed="false">
      <c r="A1781" s="1" t="s">
        <v>6968</v>
      </c>
    </row>
    <row r="1782" customFormat="false" ht="14.9" hidden="false" customHeight="false" outlineLevel="0" collapsed="false">
      <c r="A1782" s="1" t="s">
        <v>6969</v>
      </c>
    </row>
    <row r="1783" customFormat="false" ht="14.9" hidden="false" customHeight="false" outlineLevel="0" collapsed="false">
      <c r="A1783" s="1" t="s">
        <v>6970</v>
      </c>
    </row>
    <row r="1784" customFormat="false" ht="14.9" hidden="false" customHeight="false" outlineLevel="0" collapsed="false">
      <c r="A1784" s="1" t="s">
        <v>6971</v>
      </c>
    </row>
    <row r="1785" customFormat="false" ht="14.9" hidden="false" customHeight="false" outlineLevel="0" collapsed="false">
      <c r="A1785" s="1" t="s">
        <v>6972</v>
      </c>
    </row>
    <row r="1786" customFormat="false" ht="14.9" hidden="false" customHeight="false" outlineLevel="0" collapsed="false">
      <c r="A1786" s="1" t="s">
        <v>6973</v>
      </c>
    </row>
    <row r="1787" customFormat="false" ht="14.9" hidden="false" customHeight="false" outlineLevel="0" collapsed="false">
      <c r="A1787" s="1" t="s">
        <v>6974</v>
      </c>
    </row>
    <row r="1788" customFormat="false" ht="14.9" hidden="false" customHeight="false" outlineLevel="0" collapsed="false">
      <c r="A1788" s="1" t="s">
        <v>6975</v>
      </c>
    </row>
    <row r="1789" customFormat="false" ht="14.9" hidden="false" customHeight="false" outlineLevel="0" collapsed="false">
      <c r="A1789" s="1" t="s">
        <v>6976</v>
      </c>
    </row>
    <row r="1790" customFormat="false" ht="14.9" hidden="false" customHeight="false" outlineLevel="0" collapsed="false">
      <c r="A1790" s="1" t="s">
        <v>6977</v>
      </c>
    </row>
    <row r="1791" customFormat="false" ht="14.9" hidden="false" customHeight="false" outlineLevel="0" collapsed="false">
      <c r="A1791" s="1" t="s">
        <v>6978</v>
      </c>
    </row>
    <row r="1792" customFormat="false" ht="14.9" hidden="false" customHeight="false" outlineLevel="0" collapsed="false">
      <c r="A1792" s="1" t="s">
        <v>6979</v>
      </c>
    </row>
    <row r="1793" customFormat="false" ht="14.9" hidden="false" customHeight="false" outlineLevel="0" collapsed="false">
      <c r="A1793" s="1" t="s">
        <v>6980</v>
      </c>
    </row>
    <row r="1794" customFormat="false" ht="14.9" hidden="false" customHeight="false" outlineLevel="0" collapsed="false">
      <c r="A1794" s="1" t="s">
        <v>6981</v>
      </c>
    </row>
    <row r="1795" customFormat="false" ht="14.9" hidden="false" customHeight="false" outlineLevel="0" collapsed="false">
      <c r="A1795" s="1" t="s">
        <v>6982</v>
      </c>
    </row>
    <row r="1796" customFormat="false" ht="14.9" hidden="false" customHeight="false" outlineLevel="0" collapsed="false">
      <c r="A1796" s="1" t="s">
        <v>6983</v>
      </c>
    </row>
    <row r="1797" customFormat="false" ht="14.9" hidden="false" customHeight="false" outlineLevel="0" collapsed="false">
      <c r="A1797" s="1" t="s">
        <v>6984</v>
      </c>
    </row>
    <row r="1798" customFormat="false" ht="14.9" hidden="false" customHeight="false" outlineLevel="0" collapsed="false">
      <c r="A1798" s="1" t="s">
        <v>6985</v>
      </c>
    </row>
    <row r="1799" customFormat="false" ht="14.9" hidden="false" customHeight="false" outlineLevel="0" collapsed="false">
      <c r="A1799" s="1" t="s">
        <v>6986</v>
      </c>
    </row>
    <row r="1800" customFormat="false" ht="14.9" hidden="false" customHeight="false" outlineLevel="0" collapsed="false">
      <c r="A1800" s="1" t="s">
        <v>6987</v>
      </c>
    </row>
    <row r="1801" customFormat="false" ht="14.9" hidden="false" customHeight="false" outlineLevel="0" collapsed="false">
      <c r="A1801" s="1" t="s">
        <v>6988</v>
      </c>
    </row>
    <row r="1802" customFormat="false" ht="14.9" hidden="false" customHeight="false" outlineLevel="0" collapsed="false">
      <c r="A1802" s="1" t="s">
        <v>6989</v>
      </c>
    </row>
    <row r="1803" customFormat="false" ht="14.9" hidden="false" customHeight="false" outlineLevel="0" collapsed="false">
      <c r="A1803" s="1" t="s">
        <v>6990</v>
      </c>
    </row>
    <row r="1804" customFormat="false" ht="14.9" hidden="false" customHeight="false" outlineLevel="0" collapsed="false">
      <c r="A1804" s="1" t="s">
        <v>6991</v>
      </c>
    </row>
    <row r="1805" customFormat="false" ht="14.9" hidden="false" customHeight="false" outlineLevel="0" collapsed="false">
      <c r="A1805" s="1" t="s">
        <v>6992</v>
      </c>
    </row>
    <row r="1806" customFormat="false" ht="14.9" hidden="false" customHeight="false" outlineLevel="0" collapsed="false">
      <c r="A1806" s="1" t="s">
        <v>6993</v>
      </c>
    </row>
    <row r="1807" customFormat="false" ht="14.9" hidden="false" customHeight="false" outlineLevel="0" collapsed="false">
      <c r="A1807" s="1" t="s">
        <v>6994</v>
      </c>
    </row>
    <row r="1808" customFormat="false" ht="14.9" hidden="false" customHeight="false" outlineLevel="0" collapsed="false">
      <c r="A1808" s="1" t="s">
        <v>6995</v>
      </c>
    </row>
    <row r="1809" customFormat="false" ht="14.9" hidden="false" customHeight="false" outlineLevel="0" collapsed="false">
      <c r="A1809" s="1" t="s">
        <v>6996</v>
      </c>
    </row>
    <row r="1810" customFormat="false" ht="14.9" hidden="false" customHeight="false" outlineLevel="0" collapsed="false">
      <c r="A1810" s="1" t="s">
        <v>6997</v>
      </c>
    </row>
    <row r="1811" customFormat="false" ht="14.9" hidden="false" customHeight="false" outlineLevel="0" collapsed="false">
      <c r="A1811" s="1" t="s">
        <v>6998</v>
      </c>
    </row>
    <row r="1812" customFormat="false" ht="14.9" hidden="false" customHeight="false" outlineLevel="0" collapsed="false">
      <c r="A1812" s="1" t="s">
        <v>6999</v>
      </c>
    </row>
    <row r="1813" customFormat="false" ht="14.9" hidden="false" customHeight="false" outlineLevel="0" collapsed="false">
      <c r="A1813" s="1" t="s">
        <v>7000</v>
      </c>
    </row>
    <row r="1814" customFormat="false" ht="14.9" hidden="false" customHeight="false" outlineLevel="0" collapsed="false">
      <c r="A1814" s="1" t="s">
        <v>7001</v>
      </c>
    </row>
    <row r="1815" customFormat="false" ht="14.9" hidden="false" customHeight="false" outlineLevel="0" collapsed="false">
      <c r="A1815" s="1" t="s">
        <v>7002</v>
      </c>
    </row>
    <row r="1816" customFormat="false" ht="14.9" hidden="false" customHeight="false" outlineLevel="0" collapsed="false">
      <c r="A1816" s="1" t="s">
        <v>7003</v>
      </c>
    </row>
    <row r="1817" customFormat="false" ht="14.9" hidden="false" customHeight="false" outlineLevel="0" collapsed="false">
      <c r="A1817" s="1" t="s">
        <v>7004</v>
      </c>
    </row>
    <row r="1818" customFormat="false" ht="14.9" hidden="false" customHeight="false" outlineLevel="0" collapsed="false">
      <c r="A1818" s="1" t="s">
        <v>7005</v>
      </c>
    </row>
    <row r="1819" customFormat="false" ht="14.9" hidden="false" customHeight="false" outlineLevel="0" collapsed="false">
      <c r="A1819" s="1" t="s">
        <v>7006</v>
      </c>
    </row>
    <row r="1820" customFormat="false" ht="14.9" hidden="false" customHeight="false" outlineLevel="0" collapsed="false">
      <c r="A1820" s="1" t="s">
        <v>7007</v>
      </c>
    </row>
    <row r="1821" customFormat="false" ht="14.9" hidden="false" customHeight="false" outlineLevel="0" collapsed="false">
      <c r="A1821" s="1" t="s">
        <v>7008</v>
      </c>
    </row>
    <row r="1822" customFormat="false" ht="14.9" hidden="false" customHeight="false" outlineLevel="0" collapsed="false">
      <c r="A1822" s="1" t="s">
        <v>7009</v>
      </c>
    </row>
    <row r="1823" customFormat="false" ht="14.9" hidden="false" customHeight="false" outlineLevel="0" collapsed="false">
      <c r="A1823" s="1" t="s">
        <v>7010</v>
      </c>
    </row>
    <row r="1824" customFormat="false" ht="14.9" hidden="false" customHeight="false" outlineLevel="0" collapsed="false">
      <c r="A1824" s="1" t="s">
        <v>7011</v>
      </c>
    </row>
    <row r="1825" customFormat="false" ht="14.9" hidden="false" customHeight="false" outlineLevel="0" collapsed="false">
      <c r="A1825" s="1" t="s">
        <v>7012</v>
      </c>
    </row>
    <row r="1826" customFormat="false" ht="14.9" hidden="false" customHeight="false" outlineLevel="0" collapsed="false">
      <c r="A1826" s="1" t="s">
        <v>7013</v>
      </c>
    </row>
    <row r="1827" customFormat="false" ht="14.9" hidden="false" customHeight="false" outlineLevel="0" collapsed="false">
      <c r="A1827" s="1" t="s">
        <v>7014</v>
      </c>
    </row>
    <row r="1828" customFormat="false" ht="14.9" hidden="false" customHeight="false" outlineLevel="0" collapsed="false">
      <c r="A1828" s="1" t="s">
        <v>7015</v>
      </c>
    </row>
    <row r="1829" customFormat="false" ht="14.9" hidden="false" customHeight="false" outlineLevel="0" collapsed="false">
      <c r="A1829" s="1" t="s">
        <v>7016</v>
      </c>
    </row>
    <row r="1830" customFormat="false" ht="14.9" hidden="false" customHeight="false" outlineLevel="0" collapsed="false">
      <c r="A1830" s="1" t="s">
        <v>7017</v>
      </c>
    </row>
    <row r="1831" customFormat="false" ht="14.9" hidden="false" customHeight="false" outlineLevel="0" collapsed="false">
      <c r="A1831" s="1" t="s">
        <v>7018</v>
      </c>
    </row>
    <row r="1832" customFormat="false" ht="14.9" hidden="false" customHeight="false" outlineLevel="0" collapsed="false">
      <c r="A1832" s="1" t="s">
        <v>7019</v>
      </c>
    </row>
    <row r="1833" customFormat="false" ht="14.9" hidden="false" customHeight="false" outlineLevel="0" collapsed="false">
      <c r="A1833" s="1" t="s">
        <v>7020</v>
      </c>
    </row>
    <row r="1834" customFormat="false" ht="14.9" hidden="false" customHeight="false" outlineLevel="0" collapsed="false">
      <c r="A1834" s="1" t="s">
        <v>7021</v>
      </c>
    </row>
    <row r="1835" customFormat="false" ht="14.9" hidden="false" customHeight="false" outlineLevel="0" collapsed="false">
      <c r="A1835" s="1" t="s">
        <v>7022</v>
      </c>
    </row>
    <row r="1836" customFormat="false" ht="14.9" hidden="false" customHeight="false" outlineLevel="0" collapsed="false">
      <c r="A1836" s="1" t="s">
        <v>7023</v>
      </c>
    </row>
    <row r="1837" customFormat="false" ht="14.9" hidden="false" customHeight="false" outlineLevel="0" collapsed="false">
      <c r="A1837" s="1" t="s">
        <v>7024</v>
      </c>
    </row>
    <row r="1838" customFormat="false" ht="14.9" hidden="false" customHeight="false" outlineLevel="0" collapsed="false">
      <c r="A1838" s="1" t="s">
        <v>7025</v>
      </c>
    </row>
    <row r="1839" customFormat="false" ht="14.9" hidden="false" customHeight="false" outlineLevel="0" collapsed="false">
      <c r="A1839" s="1" t="s">
        <v>7026</v>
      </c>
    </row>
    <row r="1840" customFormat="false" ht="14.9" hidden="false" customHeight="false" outlineLevel="0" collapsed="false">
      <c r="A1840" s="1" t="s">
        <v>7027</v>
      </c>
    </row>
    <row r="1841" customFormat="false" ht="14.9" hidden="false" customHeight="false" outlineLevel="0" collapsed="false">
      <c r="A1841" s="1" t="s">
        <v>7028</v>
      </c>
    </row>
    <row r="1842" customFormat="false" ht="14.9" hidden="false" customHeight="false" outlineLevel="0" collapsed="false">
      <c r="A1842" s="1" t="s">
        <v>7029</v>
      </c>
    </row>
    <row r="1843" customFormat="false" ht="14.9" hidden="false" customHeight="false" outlineLevel="0" collapsed="false">
      <c r="A1843" s="1" t="s">
        <v>7030</v>
      </c>
    </row>
    <row r="1844" customFormat="false" ht="14.9" hidden="false" customHeight="false" outlineLevel="0" collapsed="false">
      <c r="A1844" s="1" t="s">
        <v>7031</v>
      </c>
    </row>
    <row r="1845" customFormat="false" ht="14.9" hidden="false" customHeight="false" outlineLevel="0" collapsed="false">
      <c r="A1845" s="1" t="s">
        <v>7032</v>
      </c>
    </row>
    <row r="1846" customFormat="false" ht="14.9" hidden="false" customHeight="false" outlineLevel="0" collapsed="false">
      <c r="A1846" s="1" t="s">
        <v>7033</v>
      </c>
    </row>
    <row r="1847" customFormat="false" ht="14.9" hidden="false" customHeight="false" outlineLevel="0" collapsed="false">
      <c r="A1847" s="1" t="s">
        <v>7034</v>
      </c>
    </row>
    <row r="1848" customFormat="false" ht="14.9" hidden="false" customHeight="false" outlineLevel="0" collapsed="false">
      <c r="A1848" s="1" t="s">
        <v>7035</v>
      </c>
    </row>
    <row r="1849" customFormat="false" ht="14.9" hidden="false" customHeight="false" outlineLevel="0" collapsed="false">
      <c r="A1849" s="1" t="s">
        <v>7036</v>
      </c>
    </row>
    <row r="1850" customFormat="false" ht="14.9" hidden="false" customHeight="false" outlineLevel="0" collapsed="false">
      <c r="A1850" s="1" t="s">
        <v>7037</v>
      </c>
    </row>
    <row r="1851" customFormat="false" ht="14.9" hidden="false" customHeight="false" outlineLevel="0" collapsed="false">
      <c r="A1851" s="1" t="s">
        <v>7038</v>
      </c>
    </row>
    <row r="1852" customFormat="false" ht="14.9" hidden="false" customHeight="false" outlineLevel="0" collapsed="false">
      <c r="A1852" s="1" t="s">
        <v>7039</v>
      </c>
    </row>
    <row r="1853" customFormat="false" ht="14.9" hidden="false" customHeight="false" outlineLevel="0" collapsed="false">
      <c r="A1853" s="1" t="s">
        <v>7040</v>
      </c>
    </row>
    <row r="1854" customFormat="false" ht="14.9" hidden="false" customHeight="false" outlineLevel="0" collapsed="false">
      <c r="A1854" s="1" t="s">
        <v>7041</v>
      </c>
    </row>
    <row r="1855" customFormat="false" ht="14.9" hidden="false" customHeight="false" outlineLevel="0" collapsed="false">
      <c r="A1855" s="1" t="s">
        <v>7042</v>
      </c>
    </row>
    <row r="1856" customFormat="false" ht="14.9" hidden="false" customHeight="false" outlineLevel="0" collapsed="false">
      <c r="A1856" s="1" t="s">
        <v>7043</v>
      </c>
    </row>
    <row r="1857" customFormat="false" ht="14.9" hidden="false" customHeight="false" outlineLevel="0" collapsed="false">
      <c r="A1857" s="1" t="s">
        <v>7044</v>
      </c>
    </row>
    <row r="1858" customFormat="false" ht="14.9" hidden="false" customHeight="false" outlineLevel="0" collapsed="false">
      <c r="A1858" s="1" t="s">
        <v>7045</v>
      </c>
    </row>
    <row r="1859" customFormat="false" ht="14.9" hidden="false" customHeight="false" outlineLevel="0" collapsed="false">
      <c r="A1859" s="1" t="s">
        <v>7046</v>
      </c>
    </row>
    <row r="1860" customFormat="false" ht="14.9" hidden="false" customHeight="false" outlineLevel="0" collapsed="false">
      <c r="A1860" s="1" t="s">
        <v>7047</v>
      </c>
    </row>
    <row r="1861" customFormat="false" ht="14.9" hidden="false" customHeight="false" outlineLevel="0" collapsed="false">
      <c r="A1861" s="1" t="s">
        <v>7048</v>
      </c>
    </row>
    <row r="1862" customFormat="false" ht="14.9" hidden="false" customHeight="false" outlineLevel="0" collapsed="false">
      <c r="A1862" s="1" t="s">
        <v>7049</v>
      </c>
    </row>
    <row r="1863" customFormat="false" ht="14.9" hidden="false" customHeight="false" outlineLevel="0" collapsed="false">
      <c r="A1863" s="1" t="s">
        <v>7050</v>
      </c>
    </row>
    <row r="1864" customFormat="false" ht="14.9" hidden="false" customHeight="false" outlineLevel="0" collapsed="false">
      <c r="A1864" s="1" t="s">
        <v>7051</v>
      </c>
    </row>
    <row r="1865" customFormat="false" ht="14.9" hidden="false" customHeight="false" outlineLevel="0" collapsed="false">
      <c r="A1865" s="1" t="s">
        <v>7052</v>
      </c>
    </row>
    <row r="1866" customFormat="false" ht="14.9" hidden="false" customHeight="false" outlineLevel="0" collapsed="false">
      <c r="A1866" s="1" t="s">
        <v>7053</v>
      </c>
    </row>
    <row r="1867" customFormat="false" ht="14.9" hidden="false" customHeight="false" outlineLevel="0" collapsed="false">
      <c r="A1867" s="1" t="s">
        <v>7054</v>
      </c>
    </row>
    <row r="1868" customFormat="false" ht="14.9" hidden="false" customHeight="false" outlineLevel="0" collapsed="false">
      <c r="A1868" s="1" t="s">
        <v>7055</v>
      </c>
    </row>
    <row r="1869" customFormat="false" ht="14.9" hidden="false" customHeight="false" outlineLevel="0" collapsed="false">
      <c r="A1869" s="1" t="s">
        <v>7056</v>
      </c>
    </row>
    <row r="1870" customFormat="false" ht="14.9" hidden="false" customHeight="false" outlineLevel="0" collapsed="false">
      <c r="A1870" s="1" t="s">
        <v>7057</v>
      </c>
    </row>
    <row r="1871" customFormat="false" ht="14.9" hidden="false" customHeight="false" outlineLevel="0" collapsed="false">
      <c r="A1871" s="1" t="s">
        <v>7058</v>
      </c>
    </row>
    <row r="1872" customFormat="false" ht="14.9" hidden="false" customHeight="false" outlineLevel="0" collapsed="false">
      <c r="A1872" s="1" t="s">
        <v>7059</v>
      </c>
    </row>
    <row r="1873" customFormat="false" ht="14.9" hidden="false" customHeight="false" outlineLevel="0" collapsed="false">
      <c r="A1873" s="1" t="s">
        <v>7060</v>
      </c>
    </row>
    <row r="1874" customFormat="false" ht="14.9" hidden="false" customHeight="false" outlineLevel="0" collapsed="false">
      <c r="A1874" s="1" t="s">
        <v>7061</v>
      </c>
    </row>
    <row r="1875" customFormat="false" ht="14.9" hidden="false" customHeight="false" outlineLevel="0" collapsed="false">
      <c r="A1875" s="1" t="s">
        <v>7062</v>
      </c>
    </row>
    <row r="1876" customFormat="false" ht="14.9" hidden="false" customHeight="false" outlineLevel="0" collapsed="false">
      <c r="A1876" s="1" t="s">
        <v>7063</v>
      </c>
    </row>
    <row r="1877" customFormat="false" ht="14.9" hidden="false" customHeight="false" outlineLevel="0" collapsed="false">
      <c r="A1877" s="1" t="s">
        <v>7064</v>
      </c>
    </row>
    <row r="1878" customFormat="false" ht="14.9" hidden="false" customHeight="false" outlineLevel="0" collapsed="false">
      <c r="A1878" s="1" t="s">
        <v>7065</v>
      </c>
    </row>
    <row r="1879" customFormat="false" ht="14.9" hidden="false" customHeight="false" outlineLevel="0" collapsed="false">
      <c r="A1879" s="1" t="s">
        <v>7066</v>
      </c>
    </row>
    <row r="1880" customFormat="false" ht="14.9" hidden="false" customHeight="false" outlineLevel="0" collapsed="false">
      <c r="A1880" s="1" t="s">
        <v>7067</v>
      </c>
    </row>
    <row r="1881" customFormat="false" ht="14.9" hidden="false" customHeight="false" outlineLevel="0" collapsed="false">
      <c r="A1881" s="1" t="s">
        <v>7068</v>
      </c>
    </row>
    <row r="1882" customFormat="false" ht="14.9" hidden="false" customHeight="false" outlineLevel="0" collapsed="false">
      <c r="A1882" s="1" t="s">
        <v>7069</v>
      </c>
    </row>
    <row r="1883" customFormat="false" ht="14.9" hidden="false" customHeight="false" outlineLevel="0" collapsed="false">
      <c r="A1883" s="1" t="s">
        <v>7070</v>
      </c>
    </row>
    <row r="1884" customFormat="false" ht="14.9" hidden="false" customHeight="false" outlineLevel="0" collapsed="false">
      <c r="A1884" s="1" t="s">
        <v>7071</v>
      </c>
    </row>
    <row r="1885" customFormat="false" ht="14.9" hidden="false" customHeight="false" outlineLevel="0" collapsed="false">
      <c r="A1885" s="1" t="s">
        <v>7072</v>
      </c>
    </row>
    <row r="1886" customFormat="false" ht="14.9" hidden="false" customHeight="false" outlineLevel="0" collapsed="false">
      <c r="A1886" s="1" t="s">
        <v>7073</v>
      </c>
    </row>
    <row r="1887" customFormat="false" ht="14.9" hidden="false" customHeight="false" outlineLevel="0" collapsed="false">
      <c r="A1887" s="1" t="s">
        <v>7074</v>
      </c>
    </row>
    <row r="1888" customFormat="false" ht="14.9" hidden="false" customHeight="false" outlineLevel="0" collapsed="false">
      <c r="A1888" s="1" t="s">
        <v>7075</v>
      </c>
    </row>
    <row r="1889" customFormat="false" ht="14.9" hidden="false" customHeight="false" outlineLevel="0" collapsed="false">
      <c r="A1889" s="1" t="s">
        <v>7076</v>
      </c>
    </row>
    <row r="1890" customFormat="false" ht="14.9" hidden="false" customHeight="false" outlineLevel="0" collapsed="false">
      <c r="A1890" s="1" t="s">
        <v>7077</v>
      </c>
    </row>
    <row r="1891" customFormat="false" ht="14.9" hidden="false" customHeight="false" outlineLevel="0" collapsed="false">
      <c r="A1891" s="1" t="s">
        <v>7078</v>
      </c>
    </row>
    <row r="1892" customFormat="false" ht="14.9" hidden="false" customHeight="false" outlineLevel="0" collapsed="false">
      <c r="A1892" s="1" t="s">
        <v>7079</v>
      </c>
    </row>
    <row r="1893" customFormat="false" ht="14.9" hidden="false" customHeight="false" outlineLevel="0" collapsed="false">
      <c r="A1893" s="1" t="s">
        <v>7080</v>
      </c>
    </row>
    <row r="1894" customFormat="false" ht="14.9" hidden="false" customHeight="false" outlineLevel="0" collapsed="false">
      <c r="A1894" s="1" t="s">
        <v>7081</v>
      </c>
    </row>
    <row r="1895" customFormat="false" ht="14.9" hidden="false" customHeight="false" outlineLevel="0" collapsed="false">
      <c r="A1895" s="1" t="s">
        <v>7082</v>
      </c>
    </row>
    <row r="1896" customFormat="false" ht="14.9" hidden="false" customHeight="false" outlineLevel="0" collapsed="false">
      <c r="A1896" s="1" t="s">
        <v>7083</v>
      </c>
    </row>
    <row r="1897" customFormat="false" ht="14.9" hidden="false" customHeight="false" outlineLevel="0" collapsed="false">
      <c r="A1897" s="1" t="s">
        <v>7084</v>
      </c>
    </row>
    <row r="1898" customFormat="false" ht="14.9" hidden="false" customHeight="false" outlineLevel="0" collapsed="false">
      <c r="A1898" s="1" t="s">
        <v>7085</v>
      </c>
    </row>
    <row r="1899" customFormat="false" ht="14.9" hidden="false" customHeight="false" outlineLevel="0" collapsed="false">
      <c r="A1899" s="1" t="s">
        <v>7086</v>
      </c>
    </row>
    <row r="1900" customFormat="false" ht="14.9" hidden="false" customHeight="false" outlineLevel="0" collapsed="false">
      <c r="A1900" s="1" t="s">
        <v>7087</v>
      </c>
    </row>
    <row r="1901" customFormat="false" ht="14.9" hidden="false" customHeight="false" outlineLevel="0" collapsed="false">
      <c r="A1901" s="1" t="s">
        <v>7088</v>
      </c>
    </row>
    <row r="1902" customFormat="false" ht="14.9" hidden="false" customHeight="false" outlineLevel="0" collapsed="false">
      <c r="A1902" s="1" t="s">
        <v>7089</v>
      </c>
    </row>
    <row r="1903" customFormat="false" ht="14.9" hidden="false" customHeight="false" outlineLevel="0" collapsed="false">
      <c r="A1903" s="1" t="s">
        <v>7090</v>
      </c>
    </row>
    <row r="1904" customFormat="false" ht="14.9" hidden="false" customHeight="false" outlineLevel="0" collapsed="false">
      <c r="A1904" s="1" t="s">
        <v>7091</v>
      </c>
    </row>
    <row r="1905" customFormat="false" ht="14.9" hidden="false" customHeight="false" outlineLevel="0" collapsed="false">
      <c r="A1905" s="1" t="s">
        <v>7092</v>
      </c>
    </row>
    <row r="1906" customFormat="false" ht="14.9" hidden="false" customHeight="false" outlineLevel="0" collapsed="false">
      <c r="A1906" s="1" t="s">
        <v>7093</v>
      </c>
    </row>
    <row r="1907" customFormat="false" ht="14.9" hidden="false" customHeight="false" outlineLevel="0" collapsed="false">
      <c r="A1907" s="1" t="s">
        <v>7094</v>
      </c>
    </row>
    <row r="1908" customFormat="false" ht="14.9" hidden="false" customHeight="false" outlineLevel="0" collapsed="false">
      <c r="A1908" s="1" t="s">
        <v>7095</v>
      </c>
    </row>
    <row r="1909" customFormat="false" ht="14.9" hidden="false" customHeight="false" outlineLevel="0" collapsed="false">
      <c r="A1909" s="1" t="s">
        <v>7096</v>
      </c>
    </row>
    <row r="1910" customFormat="false" ht="14.9" hidden="false" customHeight="false" outlineLevel="0" collapsed="false">
      <c r="A1910" s="1" t="s">
        <v>7097</v>
      </c>
    </row>
    <row r="1911" customFormat="false" ht="14.9" hidden="false" customHeight="false" outlineLevel="0" collapsed="false">
      <c r="A1911" s="1" t="s">
        <v>7098</v>
      </c>
    </row>
    <row r="1912" customFormat="false" ht="14.9" hidden="false" customHeight="false" outlineLevel="0" collapsed="false">
      <c r="A1912" s="1" t="s">
        <v>7099</v>
      </c>
    </row>
    <row r="1913" customFormat="false" ht="14.9" hidden="false" customHeight="false" outlineLevel="0" collapsed="false">
      <c r="A1913" s="1" t="s">
        <v>7100</v>
      </c>
    </row>
    <row r="1914" customFormat="false" ht="14.9" hidden="false" customHeight="false" outlineLevel="0" collapsed="false">
      <c r="A1914" s="1" t="s">
        <v>7101</v>
      </c>
    </row>
    <row r="1915" customFormat="false" ht="14.9" hidden="false" customHeight="false" outlineLevel="0" collapsed="false">
      <c r="A1915" s="1" t="s">
        <v>7102</v>
      </c>
    </row>
    <row r="1916" customFormat="false" ht="14.9" hidden="false" customHeight="false" outlineLevel="0" collapsed="false">
      <c r="A1916" s="1" t="s">
        <v>7103</v>
      </c>
    </row>
    <row r="1917" customFormat="false" ht="14.9" hidden="false" customHeight="false" outlineLevel="0" collapsed="false">
      <c r="A1917" s="1" t="s">
        <v>7104</v>
      </c>
    </row>
    <row r="1918" customFormat="false" ht="14.9" hidden="false" customHeight="false" outlineLevel="0" collapsed="false">
      <c r="A1918" s="1" t="s">
        <v>7105</v>
      </c>
    </row>
    <row r="1919" customFormat="false" ht="14.9" hidden="false" customHeight="false" outlineLevel="0" collapsed="false">
      <c r="A1919" s="1" t="s">
        <v>7106</v>
      </c>
    </row>
    <row r="1920" customFormat="false" ht="14.9" hidden="false" customHeight="false" outlineLevel="0" collapsed="false">
      <c r="A1920" s="1" t="s">
        <v>7107</v>
      </c>
    </row>
    <row r="1921" customFormat="false" ht="14.9" hidden="false" customHeight="false" outlineLevel="0" collapsed="false">
      <c r="A1921" s="1" t="s">
        <v>7108</v>
      </c>
    </row>
    <row r="1922" customFormat="false" ht="14.9" hidden="false" customHeight="false" outlineLevel="0" collapsed="false">
      <c r="A1922" s="1" t="s">
        <v>7109</v>
      </c>
    </row>
    <row r="1923" customFormat="false" ht="14.9" hidden="false" customHeight="false" outlineLevel="0" collapsed="false">
      <c r="A1923" s="1" t="s">
        <v>7110</v>
      </c>
    </row>
    <row r="1924" customFormat="false" ht="14.9" hidden="false" customHeight="false" outlineLevel="0" collapsed="false">
      <c r="A1924" s="1" t="s">
        <v>7111</v>
      </c>
    </row>
    <row r="1925" customFormat="false" ht="14.9" hidden="false" customHeight="false" outlineLevel="0" collapsed="false">
      <c r="A1925" s="1" t="s">
        <v>7112</v>
      </c>
    </row>
    <row r="1926" customFormat="false" ht="14.9" hidden="false" customHeight="false" outlineLevel="0" collapsed="false">
      <c r="A1926" s="1" t="s">
        <v>7113</v>
      </c>
    </row>
    <row r="1927" customFormat="false" ht="14.9" hidden="false" customHeight="false" outlineLevel="0" collapsed="false">
      <c r="A1927" s="1" t="s">
        <v>7114</v>
      </c>
    </row>
    <row r="1928" customFormat="false" ht="14.9" hidden="false" customHeight="false" outlineLevel="0" collapsed="false">
      <c r="A1928" s="1" t="s">
        <v>7115</v>
      </c>
    </row>
    <row r="1929" customFormat="false" ht="14.9" hidden="false" customHeight="false" outlineLevel="0" collapsed="false">
      <c r="A1929" s="1" t="s">
        <v>7116</v>
      </c>
    </row>
    <row r="1930" customFormat="false" ht="14.9" hidden="false" customHeight="false" outlineLevel="0" collapsed="false">
      <c r="A1930" s="1" t="s">
        <v>7117</v>
      </c>
    </row>
    <row r="1931" customFormat="false" ht="14.9" hidden="false" customHeight="false" outlineLevel="0" collapsed="false">
      <c r="A1931" s="1" t="s">
        <v>7118</v>
      </c>
    </row>
    <row r="1932" customFormat="false" ht="14.9" hidden="false" customHeight="false" outlineLevel="0" collapsed="false">
      <c r="A1932" s="1" t="s">
        <v>7119</v>
      </c>
    </row>
    <row r="1933" customFormat="false" ht="14.9" hidden="false" customHeight="false" outlineLevel="0" collapsed="false">
      <c r="A1933" s="1" t="s">
        <v>7120</v>
      </c>
    </row>
    <row r="1934" customFormat="false" ht="14.9" hidden="false" customHeight="false" outlineLevel="0" collapsed="false">
      <c r="A1934" s="1" t="s">
        <v>7121</v>
      </c>
    </row>
    <row r="1935" customFormat="false" ht="14.9" hidden="false" customHeight="false" outlineLevel="0" collapsed="false">
      <c r="A1935" s="1" t="s">
        <v>7122</v>
      </c>
    </row>
    <row r="1936" customFormat="false" ht="14.9" hidden="false" customHeight="false" outlineLevel="0" collapsed="false">
      <c r="A1936" s="1" t="s">
        <v>7123</v>
      </c>
    </row>
    <row r="1937" customFormat="false" ht="14.9" hidden="false" customHeight="false" outlineLevel="0" collapsed="false">
      <c r="A1937" s="1" t="s">
        <v>7124</v>
      </c>
    </row>
    <row r="1938" customFormat="false" ht="14.9" hidden="false" customHeight="false" outlineLevel="0" collapsed="false">
      <c r="A1938" s="1" t="s">
        <v>7125</v>
      </c>
    </row>
    <row r="1939" customFormat="false" ht="14.9" hidden="false" customHeight="false" outlineLevel="0" collapsed="false">
      <c r="A1939" s="1" t="s">
        <v>7126</v>
      </c>
    </row>
    <row r="1940" customFormat="false" ht="14.9" hidden="false" customHeight="false" outlineLevel="0" collapsed="false">
      <c r="A1940" s="1" t="s">
        <v>7127</v>
      </c>
    </row>
    <row r="1941" customFormat="false" ht="14.9" hidden="false" customHeight="false" outlineLevel="0" collapsed="false">
      <c r="A1941" s="1" t="s">
        <v>7128</v>
      </c>
    </row>
    <row r="1942" customFormat="false" ht="14.9" hidden="false" customHeight="false" outlineLevel="0" collapsed="false">
      <c r="A1942" s="1" t="s">
        <v>7129</v>
      </c>
    </row>
    <row r="1943" customFormat="false" ht="14.9" hidden="false" customHeight="false" outlineLevel="0" collapsed="false">
      <c r="A1943" s="1" t="s">
        <v>7130</v>
      </c>
    </row>
    <row r="1944" customFormat="false" ht="14.9" hidden="false" customHeight="false" outlineLevel="0" collapsed="false">
      <c r="A1944" s="1" t="s">
        <v>7131</v>
      </c>
    </row>
    <row r="1945" customFormat="false" ht="14.9" hidden="false" customHeight="false" outlineLevel="0" collapsed="false">
      <c r="A1945" s="1" t="s">
        <v>7132</v>
      </c>
    </row>
    <row r="1946" customFormat="false" ht="14.9" hidden="false" customHeight="false" outlineLevel="0" collapsed="false">
      <c r="A1946" s="1" t="s">
        <v>7133</v>
      </c>
    </row>
    <row r="1947" customFormat="false" ht="14.9" hidden="false" customHeight="false" outlineLevel="0" collapsed="false">
      <c r="A1947" s="1" t="s">
        <v>7134</v>
      </c>
    </row>
    <row r="1948" customFormat="false" ht="14.9" hidden="false" customHeight="false" outlineLevel="0" collapsed="false">
      <c r="A1948" s="1" t="s">
        <v>7135</v>
      </c>
    </row>
    <row r="1949" customFormat="false" ht="14.9" hidden="false" customHeight="false" outlineLevel="0" collapsed="false">
      <c r="A1949" s="1" t="s">
        <v>7136</v>
      </c>
    </row>
    <row r="1950" customFormat="false" ht="14.9" hidden="false" customHeight="false" outlineLevel="0" collapsed="false">
      <c r="A1950" s="1" t="s">
        <v>7137</v>
      </c>
    </row>
    <row r="1951" customFormat="false" ht="14.9" hidden="false" customHeight="false" outlineLevel="0" collapsed="false">
      <c r="A1951" s="1" t="s">
        <v>7138</v>
      </c>
    </row>
    <row r="1952" customFormat="false" ht="14.9" hidden="false" customHeight="false" outlineLevel="0" collapsed="false">
      <c r="A1952" s="1" t="s">
        <v>7139</v>
      </c>
    </row>
    <row r="1953" customFormat="false" ht="14.9" hidden="false" customHeight="false" outlineLevel="0" collapsed="false">
      <c r="A1953" s="1" t="s">
        <v>7140</v>
      </c>
    </row>
    <row r="1954" customFormat="false" ht="14.9" hidden="false" customHeight="false" outlineLevel="0" collapsed="false">
      <c r="A1954" s="1" t="s">
        <v>7141</v>
      </c>
    </row>
    <row r="1955" customFormat="false" ht="14.9" hidden="false" customHeight="false" outlineLevel="0" collapsed="false">
      <c r="A1955" s="1" t="s">
        <v>7142</v>
      </c>
    </row>
    <row r="1956" customFormat="false" ht="14.9" hidden="false" customHeight="false" outlineLevel="0" collapsed="false">
      <c r="A1956" s="1" t="s">
        <v>7143</v>
      </c>
    </row>
    <row r="1957" customFormat="false" ht="14.9" hidden="false" customHeight="false" outlineLevel="0" collapsed="false">
      <c r="A1957" s="1" t="s">
        <v>7144</v>
      </c>
    </row>
    <row r="1958" customFormat="false" ht="14.9" hidden="false" customHeight="false" outlineLevel="0" collapsed="false">
      <c r="A1958" s="1" t="s">
        <v>7145</v>
      </c>
    </row>
    <row r="1959" customFormat="false" ht="14.9" hidden="false" customHeight="false" outlineLevel="0" collapsed="false">
      <c r="A1959" s="1" t="s">
        <v>7146</v>
      </c>
    </row>
    <row r="1960" customFormat="false" ht="14.9" hidden="false" customHeight="false" outlineLevel="0" collapsed="false">
      <c r="A1960" s="1" t="s">
        <v>7147</v>
      </c>
    </row>
    <row r="1961" customFormat="false" ht="14.9" hidden="false" customHeight="false" outlineLevel="0" collapsed="false">
      <c r="A1961" s="1" t="s">
        <v>7148</v>
      </c>
    </row>
    <row r="1962" customFormat="false" ht="14.9" hidden="false" customHeight="false" outlineLevel="0" collapsed="false">
      <c r="A1962" s="1" t="s">
        <v>7149</v>
      </c>
    </row>
    <row r="1963" customFormat="false" ht="14.9" hidden="false" customHeight="false" outlineLevel="0" collapsed="false">
      <c r="A1963" s="1" t="s">
        <v>7150</v>
      </c>
    </row>
    <row r="1964" customFormat="false" ht="14.9" hidden="false" customHeight="false" outlineLevel="0" collapsed="false">
      <c r="A1964" s="1" t="s">
        <v>7151</v>
      </c>
    </row>
    <row r="1965" customFormat="false" ht="14.9" hidden="false" customHeight="false" outlineLevel="0" collapsed="false">
      <c r="A1965" s="1" t="s">
        <v>7152</v>
      </c>
    </row>
    <row r="1966" customFormat="false" ht="14.9" hidden="false" customHeight="false" outlineLevel="0" collapsed="false">
      <c r="A1966" s="1" t="s">
        <v>7153</v>
      </c>
    </row>
    <row r="1967" customFormat="false" ht="14.9" hidden="false" customHeight="false" outlineLevel="0" collapsed="false">
      <c r="A1967" s="1" t="s">
        <v>7154</v>
      </c>
    </row>
    <row r="1968" customFormat="false" ht="14.9" hidden="false" customHeight="false" outlineLevel="0" collapsed="false">
      <c r="A1968" s="1" t="s">
        <v>7155</v>
      </c>
    </row>
    <row r="1969" customFormat="false" ht="14.9" hidden="false" customHeight="false" outlineLevel="0" collapsed="false">
      <c r="A1969" s="1" t="s">
        <v>7156</v>
      </c>
    </row>
    <row r="1970" customFormat="false" ht="14.9" hidden="false" customHeight="false" outlineLevel="0" collapsed="false">
      <c r="A1970" s="1" t="s">
        <v>7157</v>
      </c>
    </row>
    <row r="1971" customFormat="false" ht="14.9" hidden="false" customHeight="false" outlineLevel="0" collapsed="false">
      <c r="A1971" s="1" t="s">
        <v>7158</v>
      </c>
    </row>
    <row r="1972" customFormat="false" ht="14.9" hidden="false" customHeight="false" outlineLevel="0" collapsed="false">
      <c r="A1972" s="1" t="s">
        <v>7159</v>
      </c>
    </row>
    <row r="1973" customFormat="false" ht="14.9" hidden="false" customHeight="false" outlineLevel="0" collapsed="false">
      <c r="A1973" s="1" t="s">
        <v>7160</v>
      </c>
    </row>
    <row r="1974" customFormat="false" ht="14.9" hidden="false" customHeight="false" outlineLevel="0" collapsed="false">
      <c r="A1974" s="1" t="s">
        <v>7161</v>
      </c>
    </row>
    <row r="1975" customFormat="false" ht="14.9" hidden="false" customHeight="false" outlineLevel="0" collapsed="false">
      <c r="A1975" s="1" t="s">
        <v>7162</v>
      </c>
    </row>
    <row r="1976" customFormat="false" ht="14.9" hidden="false" customHeight="false" outlineLevel="0" collapsed="false">
      <c r="A1976" s="1" t="s">
        <v>7163</v>
      </c>
    </row>
    <row r="1977" customFormat="false" ht="14.9" hidden="false" customHeight="false" outlineLevel="0" collapsed="false">
      <c r="A1977" s="1" t="s">
        <v>7164</v>
      </c>
    </row>
    <row r="1978" customFormat="false" ht="14.9" hidden="false" customHeight="false" outlineLevel="0" collapsed="false">
      <c r="A1978" s="1" t="s">
        <v>7165</v>
      </c>
    </row>
    <row r="1979" customFormat="false" ht="14.9" hidden="false" customHeight="false" outlineLevel="0" collapsed="false">
      <c r="A1979" s="1" t="s">
        <v>7166</v>
      </c>
    </row>
    <row r="1980" customFormat="false" ht="14.9" hidden="false" customHeight="false" outlineLevel="0" collapsed="false">
      <c r="A1980" s="1" t="s">
        <v>7167</v>
      </c>
    </row>
    <row r="1981" customFormat="false" ht="14.9" hidden="false" customHeight="false" outlineLevel="0" collapsed="false">
      <c r="A1981" s="1" t="s">
        <v>7168</v>
      </c>
    </row>
    <row r="1982" customFormat="false" ht="14.9" hidden="false" customHeight="false" outlineLevel="0" collapsed="false">
      <c r="A1982" s="1" t="s">
        <v>7169</v>
      </c>
    </row>
    <row r="1983" customFormat="false" ht="14.9" hidden="false" customHeight="false" outlineLevel="0" collapsed="false">
      <c r="A1983" s="1" t="s">
        <v>7170</v>
      </c>
    </row>
    <row r="1984" customFormat="false" ht="14.9" hidden="false" customHeight="false" outlineLevel="0" collapsed="false">
      <c r="A1984" s="1" t="s">
        <v>7171</v>
      </c>
    </row>
    <row r="1985" customFormat="false" ht="14.9" hidden="false" customHeight="false" outlineLevel="0" collapsed="false">
      <c r="A1985" s="1" t="s">
        <v>7172</v>
      </c>
    </row>
    <row r="1986" customFormat="false" ht="14.9" hidden="false" customHeight="false" outlineLevel="0" collapsed="false">
      <c r="A1986" s="1" t="s">
        <v>7173</v>
      </c>
    </row>
    <row r="1987" customFormat="false" ht="14.9" hidden="false" customHeight="false" outlineLevel="0" collapsed="false">
      <c r="A1987" s="1" t="s">
        <v>7174</v>
      </c>
    </row>
    <row r="1988" customFormat="false" ht="14.9" hidden="false" customHeight="false" outlineLevel="0" collapsed="false">
      <c r="A1988" s="1" t="s">
        <v>7175</v>
      </c>
    </row>
    <row r="1989" customFormat="false" ht="14.9" hidden="false" customHeight="false" outlineLevel="0" collapsed="false">
      <c r="A1989" s="1" t="s">
        <v>7176</v>
      </c>
    </row>
    <row r="1990" customFormat="false" ht="14.9" hidden="false" customHeight="false" outlineLevel="0" collapsed="false">
      <c r="A1990" s="1" t="s">
        <v>7177</v>
      </c>
    </row>
    <row r="1991" customFormat="false" ht="14.9" hidden="false" customHeight="false" outlineLevel="0" collapsed="false">
      <c r="A1991" s="1" t="s">
        <v>7178</v>
      </c>
    </row>
    <row r="1992" customFormat="false" ht="14.9" hidden="false" customHeight="false" outlineLevel="0" collapsed="false">
      <c r="A1992" s="1" t="s">
        <v>7179</v>
      </c>
    </row>
    <row r="1993" customFormat="false" ht="14.9" hidden="false" customHeight="false" outlineLevel="0" collapsed="false">
      <c r="A1993" s="1" t="s">
        <v>7180</v>
      </c>
    </row>
    <row r="1994" customFormat="false" ht="14.9" hidden="false" customHeight="false" outlineLevel="0" collapsed="false">
      <c r="A1994" s="1" t="s">
        <v>7181</v>
      </c>
    </row>
    <row r="1995" customFormat="false" ht="14.9" hidden="false" customHeight="false" outlineLevel="0" collapsed="false">
      <c r="A1995" s="1" t="s">
        <v>7182</v>
      </c>
    </row>
    <row r="1996" customFormat="false" ht="14.9" hidden="false" customHeight="false" outlineLevel="0" collapsed="false">
      <c r="A1996" s="1" t="s">
        <v>7183</v>
      </c>
    </row>
    <row r="1997" customFormat="false" ht="14.9" hidden="false" customHeight="false" outlineLevel="0" collapsed="false">
      <c r="A1997" s="1" t="s">
        <v>7184</v>
      </c>
    </row>
    <row r="1998" customFormat="false" ht="14.9" hidden="false" customHeight="false" outlineLevel="0" collapsed="false">
      <c r="A1998" s="1" t="s">
        <v>7185</v>
      </c>
    </row>
    <row r="1999" customFormat="false" ht="14.9" hidden="false" customHeight="false" outlineLevel="0" collapsed="false">
      <c r="A1999" s="1" t="s">
        <v>7186</v>
      </c>
    </row>
    <row r="2000" customFormat="false" ht="14.9" hidden="false" customHeight="false" outlineLevel="0" collapsed="false">
      <c r="A2000" s="1" t="s">
        <v>7187</v>
      </c>
    </row>
    <row r="2001" customFormat="false" ht="14.9" hidden="false" customHeight="false" outlineLevel="0" collapsed="false">
      <c r="A2001" s="1" t="s">
        <v>7188</v>
      </c>
    </row>
    <row r="2002" customFormat="false" ht="14.9" hidden="false" customHeight="false" outlineLevel="0" collapsed="false">
      <c r="A2002" s="1" t="s">
        <v>7189</v>
      </c>
    </row>
    <row r="2003" customFormat="false" ht="14.9" hidden="false" customHeight="false" outlineLevel="0" collapsed="false">
      <c r="A2003" s="1" t="s">
        <v>7190</v>
      </c>
    </row>
    <row r="2004" customFormat="false" ht="14.9" hidden="false" customHeight="false" outlineLevel="0" collapsed="false">
      <c r="A2004" s="1" t="s">
        <v>7191</v>
      </c>
    </row>
    <row r="2005" customFormat="false" ht="14.9" hidden="false" customHeight="false" outlineLevel="0" collapsed="false">
      <c r="A2005" s="1" t="s">
        <v>7192</v>
      </c>
    </row>
    <row r="2006" customFormat="false" ht="14.9" hidden="false" customHeight="false" outlineLevel="0" collapsed="false">
      <c r="A2006" s="1" t="s">
        <v>7193</v>
      </c>
    </row>
    <row r="2007" customFormat="false" ht="14.9" hidden="false" customHeight="false" outlineLevel="0" collapsed="false">
      <c r="A2007" s="1" t="s">
        <v>7194</v>
      </c>
    </row>
    <row r="2008" customFormat="false" ht="14.9" hidden="false" customHeight="false" outlineLevel="0" collapsed="false">
      <c r="A2008" s="1" t="s">
        <v>7195</v>
      </c>
    </row>
    <row r="2009" customFormat="false" ht="14.9" hidden="false" customHeight="false" outlineLevel="0" collapsed="false">
      <c r="A2009" s="1" t="s">
        <v>7196</v>
      </c>
    </row>
    <row r="2010" customFormat="false" ht="14.9" hidden="false" customHeight="false" outlineLevel="0" collapsed="false">
      <c r="A2010" s="1" t="s">
        <v>7197</v>
      </c>
    </row>
    <row r="2011" customFormat="false" ht="14.9" hidden="false" customHeight="false" outlineLevel="0" collapsed="false">
      <c r="A2011" s="1" t="s">
        <v>7198</v>
      </c>
    </row>
    <row r="2012" customFormat="false" ht="14.9" hidden="false" customHeight="false" outlineLevel="0" collapsed="false">
      <c r="A2012" s="1" t="s">
        <v>7199</v>
      </c>
    </row>
    <row r="2013" customFormat="false" ht="14.9" hidden="false" customHeight="false" outlineLevel="0" collapsed="false">
      <c r="A2013" s="1" t="s">
        <v>7200</v>
      </c>
    </row>
    <row r="2014" customFormat="false" ht="14.9" hidden="false" customHeight="false" outlineLevel="0" collapsed="false">
      <c r="A2014" s="1" t="s">
        <v>7201</v>
      </c>
    </row>
    <row r="2015" customFormat="false" ht="14.9" hidden="false" customHeight="false" outlineLevel="0" collapsed="false">
      <c r="A2015" s="1" t="s">
        <v>7202</v>
      </c>
    </row>
    <row r="2016" customFormat="false" ht="14.9" hidden="false" customHeight="false" outlineLevel="0" collapsed="false">
      <c r="A2016" s="1" t="s">
        <v>7203</v>
      </c>
    </row>
    <row r="2017" customFormat="false" ht="14.9" hidden="false" customHeight="false" outlineLevel="0" collapsed="false">
      <c r="A2017" s="1" t="s">
        <v>7204</v>
      </c>
    </row>
    <row r="2018" customFormat="false" ht="14.9" hidden="false" customHeight="false" outlineLevel="0" collapsed="false">
      <c r="A2018" s="1" t="s">
        <v>7205</v>
      </c>
    </row>
    <row r="2019" customFormat="false" ht="14.9" hidden="false" customHeight="false" outlineLevel="0" collapsed="false">
      <c r="A2019" s="1" t="s">
        <v>7206</v>
      </c>
    </row>
    <row r="2020" customFormat="false" ht="14.9" hidden="false" customHeight="false" outlineLevel="0" collapsed="false">
      <c r="A2020" s="1" t="s">
        <v>7207</v>
      </c>
    </row>
    <row r="2021" customFormat="false" ht="14.9" hidden="false" customHeight="false" outlineLevel="0" collapsed="false">
      <c r="A2021" s="1" t="s">
        <v>7208</v>
      </c>
    </row>
    <row r="2022" customFormat="false" ht="14.9" hidden="false" customHeight="false" outlineLevel="0" collapsed="false">
      <c r="A2022" s="1" t="s">
        <v>7209</v>
      </c>
    </row>
    <row r="2023" customFormat="false" ht="14.9" hidden="false" customHeight="false" outlineLevel="0" collapsed="false">
      <c r="A2023" s="1" t="s">
        <v>7210</v>
      </c>
    </row>
    <row r="2024" customFormat="false" ht="14.9" hidden="false" customHeight="false" outlineLevel="0" collapsed="false">
      <c r="A2024" s="1" t="s">
        <v>7211</v>
      </c>
    </row>
    <row r="2025" customFormat="false" ht="14.9" hidden="false" customHeight="false" outlineLevel="0" collapsed="false">
      <c r="A2025" s="1" t="s">
        <v>7212</v>
      </c>
    </row>
    <row r="2026" customFormat="false" ht="14.9" hidden="false" customHeight="false" outlineLevel="0" collapsed="false">
      <c r="A2026" s="1" t="s">
        <v>7213</v>
      </c>
    </row>
    <row r="2027" customFormat="false" ht="14.9" hidden="false" customHeight="false" outlineLevel="0" collapsed="false">
      <c r="A2027" s="1" t="s">
        <v>7214</v>
      </c>
    </row>
    <row r="2028" customFormat="false" ht="14.9" hidden="false" customHeight="false" outlineLevel="0" collapsed="false">
      <c r="A2028" s="1" t="s">
        <v>7215</v>
      </c>
    </row>
    <row r="2029" customFormat="false" ht="14.9" hidden="false" customHeight="false" outlineLevel="0" collapsed="false">
      <c r="A2029" s="1" t="s">
        <v>7216</v>
      </c>
    </row>
    <row r="2030" customFormat="false" ht="14.9" hidden="false" customHeight="false" outlineLevel="0" collapsed="false">
      <c r="A2030" s="1" t="s">
        <v>7217</v>
      </c>
    </row>
    <row r="2031" customFormat="false" ht="14.9" hidden="false" customHeight="false" outlineLevel="0" collapsed="false">
      <c r="A2031" s="1" t="s">
        <v>7218</v>
      </c>
    </row>
    <row r="2032" customFormat="false" ht="14.9" hidden="false" customHeight="false" outlineLevel="0" collapsed="false">
      <c r="A2032" s="1" t="s">
        <v>7219</v>
      </c>
    </row>
    <row r="2033" customFormat="false" ht="14.9" hidden="false" customHeight="false" outlineLevel="0" collapsed="false">
      <c r="A2033" s="1" t="s">
        <v>7220</v>
      </c>
    </row>
    <row r="2034" customFormat="false" ht="14.9" hidden="false" customHeight="false" outlineLevel="0" collapsed="false">
      <c r="A2034" s="1" t="s">
        <v>7221</v>
      </c>
    </row>
    <row r="2035" customFormat="false" ht="14.9" hidden="false" customHeight="false" outlineLevel="0" collapsed="false">
      <c r="A2035" s="1" t="s">
        <v>7222</v>
      </c>
    </row>
    <row r="2036" customFormat="false" ht="14.9" hidden="false" customHeight="false" outlineLevel="0" collapsed="false">
      <c r="A2036" s="1" t="s">
        <v>7223</v>
      </c>
    </row>
    <row r="2037" customFormat="false" ht="14.9" hidden="false" customHeight="false" outlineLevel="0" collapsed="false">
      <c r="A2037" s="1" t="s">
        <v>7224</v>
      </c>
    </row>
    <row r="2038" customFormat="false" ht="14.9" hidden="false" customHeight="false" outlineLevel="0" collapsed="false">
      <c r="A2038" s="1" t="s">
        <v>7225</v>
      </c>
    </row>
    <row r="2039" customFormat="false" ht="14.9" hidden="false" customHeight="false" outlineLevel="0" collapsed="false">
      <c r="A2039" s="1" t="s">
        <v>7226</v>
      </c>
    </row>
    <row r="2040" customFormat="false" ht="14.9" hidden="false" customHeight="false" outlineLevel="0" collapsed="false">
      <c r="A2040" s="1" t="s">
        <v>7227</v>
      </c>
    </row>
    <row r="2041" customFormat="false" ht="14.9" hidden="false" customHeight="false" outlineLevel="0" collapsed="false">
      <c r="A2041" s="1" t="s">
        <v>7228</v>
      </c>
    </row>
    <row r="2042" customFormat="false" ht="14.9" hidden="false" customHeight="false" outlineLevel="0" collapsed="false">
      <c r="A2042" s="1" t="s">
        <v>7229</v>
      </c>
    </row>
    <row r="2043" customFormat="false" ht="14.9" hidden="false" customHeight="false" outlineLevel="0" collapsed="false">
      <c r="A2043" s="1" t="s">
        <v>7230</v>
      </c>
    </row>
    <row r="2044" customFormat="false" ht="14.9" hidden="false" customHeight="false" outlineLevel="0" collapsed="false">
      <c r="A2044" s="1" t="s">
        <v>7231</v>
      </c>
    </row>
    <row r="2045" customFormat="false" ht="14.9" hidden="false" customHeight="false" outlineLevel="0" collapsed="false">
      <c r="A2045" s="1" t="s">
        <v>7232</v>
      </c>
    </row>
    <row r="2046" customFormat="false" ht="14.9" hidden="false" customHeight="false" outlineLevel="0" collapsed="false">
      <c r="A2046" s="1" t="s">
        <v>7233</v>
      </c>
    </row>
    <row r="2047" customFormat="false" ht="14.9" hidden="false" customHeight="false" outlineLevel="0" collapsed="false">
      <c r="A2047" s="1" t="s">
        <v>7234</v>
      </c>
    </row>
    <row r="2048" customFormat="false" ht="14.9" hidden="false" customHeight="false" outlineLevel="0" collapsed="false">
      <c r="A2048" s="1" t="s">
        <v>7235</v>
      </c>
    </row>
    <row r="2049" customFormat="false" ht="14.9" hidden="false" customHeight="false" outlineLevel="0" collapsed="false">
      <c r="A2049" s="1" t="s">
        <v>7236</v>
      </c>
    </row>
    <row r="2050" customFormat="false" ht="14.9" hidden="false" customHeight="false" outlineLevel="0" collapsed="false">
      <c r="A2050" s="1" t="s">
        <v>7237</v>
      </c>
    </row>
    <row r="2051" customFormat="false" ht="14.9" hidden="false" customHeight="false" outlineLevel="0" collapsed="false">
      <c r="A2051" s="1" t="s">
        <v>7238</v>
      </c>
    </row>
    <row r="2052" customFormat="false" ht="14.9" hidden="false" customHeight="false" outlineLevel="0" collapsed="false">
      <c r="A2052" s="1" t="s">
        <v>7239</v>
      </c>
    </row>
    <row r="2053" customFormat="false" ht="14.9" hidden="false" customHeight="false" outlineLevel="0" collapsed="false">
      <c r="A2053" s="1" t="s">
        <v>7240</v>
      </c>
    </row>
    <row r="2054" customFormat="false" ht="14.9" hidden="false" customHeight="false" outlineLevel="0" collapsed="false">
      <c r="A2054" s="1" t="s">
        <v>7241</v>
      </c>
    </row>
    <row r="2055" customFormat="false" ht="14.9" hidden="false" customHeight="false" outlineLevel="0" collapsed="false">
      <c r="A2055" s="1" t="s">
        <v>7242</v>
      </c>
    </row>
    <row r="2056" customFormat="false" ht="14.9" hidden="false" customHeight="false" outlineLevel="0" collapsed="false">
      <c r="A2056" s="1" t="s">
        <v>7243</v>
      </c>
    </row>
    <row r="2057" customFormat="false" ht="14.9" hidden="false" customHeight="false" outlineLevel="0" collapsed="false">
      <c r="A2057" s="1" t="s">
        <v>7244</v>
      </c>
    </row>
    <row r="2058" customFormat="false" ht="14.9" hidden="false" customHeight="false" outlineLevel="0" collapsed="false">
      <c r="A2058" s="1" t="s">
        <v>7245</v>
      </c>
    </row>
    <row r="2059" customFormat="false" ht="14.9" hidden="false" customHeight="false" outlineLevel="0" collapsed="false">
      <c r="A2059" s="1" t="s">
        <v>7246</v>
      </c>
    </row>
    <row r="2060" customFormat="false" ht="14.9" hidden="false" customHeight="false" outlineLevel="0" collapsed="false">
      <c r="A2060" s="1" t="s">
        <v>7247</v>
      </c>
    </row>
    <row r="2061" customFormat="false" ht="14.9" hidden="false" customHeight="false" outlineLevel="0" collapsed="false">
      <c r="A2061" s="1" t="s">
        <v>7248</v>
      </c>
    </row>
    <row r="2062" customFormat="false" ht="14.9" hidden="false" customHeight="false" outlineLevel="0" collapsed="false">
      <c r="A2062" s="1" t="s">
        <v>7249</v>
      </c>
    </row>
    <row r="2063" customFormat="false" ht="14.9" hidden="false" customHeight="false" outlineLevel="0" collapsed="false">
      <c r="A2063" s="1" t="s">
        <v>7250</v>
      </c>
    </row>
    <row r="2064" customFormat="false" ht="14.9" hidden="false" customHeight="false" outlineLevel="0" collapsed="false">
      <c r="A2064" s="1" t="s">
        <v>7251</v>
      </c>
    </row>
    <row r="2065" customFormat="false" ht="14.9" hidden="false" customHeight="false" outlineLevel="0" collapsed="false">
      <c r="A2065" s="1" t="s">
        <v>7252</v>
      </c>
    </row>
    <row r="2066" customFormat="false" ht="14.9" hidden="false" customHeight="false" outlineLevel="0" collapsed="false">
      <c r="A2066" s="1" t="s">
        <v>7253</v>
      </c>
    </row>
    <row r="2067" customFormat="false" ht="14.9" hidden="false" customHeight="false" outlineLevel="0" collapsed="false">
      <c r="A2067" s="1" t="s">
        <v>7254</v>
      </c>
    </row>
    <row r="2068" customFormat="false" ht="14.9" hidden="false" customHeight="false" outlineLevel="0" collapsed="false">
      <c r="A2068" s="1" t="s">
        <v>7255</v>
      </c>
    </row>
    <row r="2069" customFormat="false" ht="14.9" hidden="false" customHeight="false" outlineLevel="0" collapsed="false">
      <c r="A2069" s="1" t="s">
        <v>7256</v>
      </c>
    </row>
    <row r="2070" customFormat="false" ht="14.9" hidden="false" customHeight="false" outlineLevel="0" collapsed="false">
      <c r="A2070" s="1" t="s">
        <v>7257</v>
      </c>
    </row>
    <row r="2071" customFormat="false" ht="14.9" hidden="false" customHeight="false" outlineLevel="0" collapsed="false">
      <c r="A2071" s="1" t="s">
        <v>7258</v>
      </c>
    </row>
    <row r="2072" customFormat="false" ht="14.9" hidden="false" customHeight="false" outlineLevel="0" collapsed="false">
      <c r="A2072" s="1" t="s">
        <v>7259</v>
      </c>
    </row>
    <row r="2073" customFormat="false" ht="14.9" hidden="false" customHeight="false" outlineLevel="0" collapsed="false">
      <c r="A2073" s="1" t="s">
        <v>7260</v>
      </c>
    </row>
    <row r="2074" customFormat="false" ht="14.9" hidden="false" customHeight="false" outlineLevel="0" collapsed="false">
      <c r="A2074" s="1" t="s">
        <v>7261</v>
      </c>
    </row>
    <row r="2075" customFormat="false" ht="14.9" hidden="false" customHeight="false" outlineLevel="0" collapsed="false">
      <c r="A2075" s="1" t="s">
        <v>7262</v>
      </c>
    </row>
    <row r="2076" customFormat="false" ht="14.9" hidden="false" customHeight="false" outlineLevel="0" collapsed="false">
      <c r="A2076" s="1" t="s">
        <v>7263</v>
      </c>
    </row>
    <row r="2077" customFormat="false" ht="14.9" hidden="false" customHeight="false" outlineLevel="0" collapsed="false">
      <c r="A2077" s="1" t="s">
        <v>7264</v>
      </c>
    </row>
    <row r="2078" customFormat="false" ht="14.9" hidden="false" customHeight="false" outlineLevel="0" collapsed="false">
      <c r="A2078" s="1" t="s">
        <v>7265</v>
      </c>
    </row>
    <row r="2079" customFormat="false" ht="14.9" hidden="false" customHeight="false" outlineLevel="0" collapsed="false">
      <c r="A2079" s="1" t="s">
        <v>7266</v>
      </c>
    </row>
    <row r="2080" customFormat="false" ht="14.9" hidden="false" customHeight="false" outlineLevel="0" collapsed="false">
      <c r="A2080" s="1" t="s">
        <v>7267</v>
      </c>
    </row>
    <row r="2081" customFormat="false" ht="14.9" hidden="false" customHeight="false" outlineLevel="0" collapsed="false">
      <c r="A2081" s="1" t="s">
        <v>7268</v>
      </c>
    </row>
    <row r="2082" customFormat="false" ht="14.9" hidden="false" customHeight="false" outlineLevel="0" collapsed="false">
      <c r="A2082" s="1" t="s">
        <v>7269</v>
      </c>
    </row>
    <row r="2083" customFormat="false" ht="14.9" hidden="false" customHeight="false" outlineLevel="0" collapsed="false">
      <c r="A2083" s="1" t="s">
        <v>7270</v>
      </c>
    </row>
    <row r="2084" customFormat="false" ht="14.9" hidden="false" customHeight="false" outlineLevel="0" collapsed="false">
      <c r="A2084" s="1" t="s">
        <v>7271</v>
      </c>
    </row>
    <row r="2085" customFormat="false" ht="14.9" hidden="false" customHeight="false" outlineLevel="0" collapsed="false">
      <c r="A2085" s="1" t="s">
        <v>7272</v>
      </c>
    </row>
    <row r="2086" customFormat="false" ht="14.9" hidden="false" customHeight="false" outlineLevel="0" collapsed="false">
      <c r="A2086" s="1" t="s">
        <v>7273</v>
      </c>
    </row>
    <row r="2087" customFormat="false" ht="14.9" hidden="false" customHeight="false" outlineLevel="0" collapsed="false">
      <c r="A2087" s="1" t="s">
        <v>7274</v>
      </c>
    </row>
    <row r="2088" customFormat="false" ht="14.9" hidden="false" customHeight="false" outlineLevel="0" collapsed="false">
      <c r="A2088" s="1" t="s">
        <v>7275</v>
      </c>
    </row>
    <row r="2089" customFormat="false" ht="14.9" hidden="false" customHeight="false" outlineLevel="0" collapsed="false">
      <c r="A2089" s="1" t="s">
        <v>7276</v>
      </c>
    </row>
    <row r="2090" customFormat="false" ht="14.9" hidden="false" customHeight="false" outlineLevel="0" collapsed="false">
      <c r="A2090" s="1" t="s">
        <v>7277</v>
      </c>
    </row>
    <row r="2091" customFormat="false" ht="14.9" hidden="false" customHeight="false" outlineLevel="0" collapsed="false">
      <c r="A2091" s="1" t="s">
        <v>7278</v>
      </c>
    </row>
    <row r="2092" customFormat="false" ht="14.9" hidden="false" customHeight="false" outlineLevel="0" collapsed="false">
      <c r="A2092" s="1" t="s">
        <v>7279</v>
      </c>
    </row>
    <row r="2093" customFormat="false" ht="14.9" hidden="false" customHeight="false" outlineLevel="0" collapsed="false">
      <c r="A2093" s="1" t="s">
        <v>7280</v>
      </c>
    </row>
    <row r="2094" customFormat="false" ht="14.9" hidden="false" customHeight="false" outlineLevel="0" collapsed="false">
      <c r="A2094" s="1" t="s">
        <v>7281</v>
      </c>
    </row>
    <row r="2095" customFormat="false" ht="14.9" hidden="false" customHeight="false" outlineLevel="0" collapsed="false">
      <c r="A2095" s="1" t="s">
        <v>7282</v>
      </c>
    </row>
    <row r="2096" customFormat="false" ht="14.9" hidden="false" customHeight="false" outlineLevel="0" collapsed="false">
      <c r="A2096" s="1" t="s">
        <v>7283</v>
      </c>
    </row>
    <row r="2097" customFormat="false" ht="14.9" hidden="false" customHeight="false" outlineLevel="0" collapsed="false">
      <c r="A2097" s="1" t="s">
        <v>7284</v>
      </c>
    </row>
    <row r="2098" customFormat="false" ht="14.9" hidden="false" customHeight="false" outlineLevel="0" collapsed="false">
      <c r="A2098" s="1" t="s">
        <v>7285</v>
      </c>
    </row>
    <row r="2099" customFormat="false" ht="14.9" hidden="false" customHeight="false" outlineLevel="0" collapsed="false">
      <c r="A2099" s="1" t="s">
        <v>7286</v>
      </c>
    </row>
    <row r="2100" customFormat="false" ht="14.9" hidden="false" customHeight="false" outlineLevel="0" collapsed="false">
      <c r="A2100" s="1" t="s">
        <v>7287</v>
      </c>
    </row>
    <row r="2101" customFormat="false" ht="14.9" hidden="false" customHeight="false" outlineLevel="0" collapsed="false">
      <c r="A2101" s="1" t="s">
        <v>7288</v>
      </c>
    </row>
    <row r="2102" customFormat="false" ht="14.9" hidden="false" customHeight="false" outlineLevel="0" collapsed="false">
      <c r="A2102" s="1" t="s">
        <v>7289</v>
      </c>
    </row>
    <row r="2103" customFormat="false" ht="14.9" hidden="false" customHeight="false" outlineLevel="0" collapsed="false">
      <c r="A2103" s="1" t="s">
        <v>7290</v>
      </c>
    </row>
    <row r="2104" customFormat="false" ht="14.9" hidden="false" customHeight="false" outlineLevel="0" collapsed="false">
      <c r="A2104" s="1" t="s">
        <v>7291</v>
      </c>
    </row>
    <row r="2105" customFormat="false" ht="14.9" hidden="false" customHeight="false" outlineLevel="0" collapsed="false">
      <c r="A2105" s="1" t="s">
        <v>7292</v>
      </c>
    </row>
    <row r="2106" customFormat="false" ht="14.9" hidden="false" customHeight="false" outlineLevel="0" collapsed="false">
      <c r="A2106" s="1" t="s">
        <v>7293</v>
      </c>
    </row>
    <row r="2107" customFormat="false" ht="14.9" hidden="false" customHeight="false" outlineLevel="0" collapsed="false">
      <c r="A2107" s="1" t="s">
        <v>7294</v>
      </c>
    </row>
    <row r="2108" customFormat="false" ht="14.9" hidden="false" customHeight="false" outlineLevel="0" collapsed="false">
      <c r="A2108" s="1" t="s">
        <v>7295</v>
      </c>
    </row>
    <row r="2109" customFormat="false" ht="14.9" hidden="false" customHeight="false" outlineLevel="0" collapsed="false">
      <c r="A2109" s="1" t="s">
        <v>7296</v>
      </c>
    </row>
    <row r="2110" customFormat="false" ht="14.9" hidden="false" customHeight="false" outlineLevel="0" collapsed="false">
      <c r="A2110" s="1" t="s">
        <v>7297</v>
      </c>
    </row>
    <row r="2111" customFormat="false" ht="14.9" hidden="false" customHeight="false" outlineLevel="0" collapsed="false">
      <c r="A2111" s="1" t="s">
        <v>7298</v>
      </c>
    </row>
    <row r="2112" customFormat="false" ht="14.9" hidden="false" customHeight="false" outlineLevel="0" collapsed="false">
      <c r="A2112" s="1" t="s">
        <v>7299</v>
      </c>
    </row>
    <row r="2113" customFormat="false" ht="14.9" hidden="false" customHeight="false" outlineLevel="0" collapsed="false">
      <c r="A2113" s="1" t="s">
        <v>7300</v>
      </c>
    </row>
    <row r="2114" customFormat="false" ht="14.9" hidden="false" customHeight="false" outlineLevel="0" collapsed="false">
      <c r="A2114" s="1" t="s">
        <v>7301</v>
      </c>
    </row>
    <row r="2115" customFormat="false" ht="14.9" hidden="false" customHeight="false" outlineLevel="0" collapsed="false">
      <c r="A2115" s="1" t="s">
        <v>7302</v>
      </c>
    </row>
    <row r="2116" customFormat="false" ht="14.9" hidden="false" customHeight="false" outlineLevel="0" collapsed="false">
      <c r="A2116" s="1" t="s">
        <v>7303</v>
      </c>
    </row>
    <row r="2117" customFormat="false" ht="14.9" hidden="false" customHeight="false" outlineLevel="0" collapsed="false">
      <c r="A2117" s="1" t="s">
        <v>7304</v>
      </c>
    </row>
    <row r="2118" customFormat="false" ht="14.9" hidden="false" customHeight="false" outlineLevel="0" collapsed="false">
      <c r="A2118" s="1" t="s">
        <v>7305</v>
      </c>
    </row>
    <row r="2119" customFormat="false" ht="14.9" hidden="false" customHeight="false" outlineLevel="0" collapsed="false">
      <c r="A2119" s="1" t="s">
        <v>7306</v>
      </c>
    </row>
    <row r="2120" customFormat="false" ht="14.9" hidden="false" customHeight="false" outlineLevel="0" collapsed="false">
      <c r="A2120" s="1" t="s">
        <v>7307</v>
      </c>
    </row>
    <row r="2121" customFormat="false" ht="14.9" hidden="false" customHeight="false" outlineLevel="0" collapsed="false">
      <c r="A2121" s="1" t="s">
        <v>7308</v>
      </c>
    </row>
    <row r="2122" customFormat="false" ht="14.9" hidden="false" customHeight="false" outlineLevel="0" collapsed="false">
      <c r="A2122" s="1" t="s">
        <v>7309</v>
      </c>
    </row>
    <row r="2123" customFormat="false" ht="14.9" hidden="false" customHeight="false" outlineLevel="0" collapsed="false">
      <c r="A2123" s="1" t="s">
        <v>7310</v>
      </c>
    </row>
    <row r="2124" customFormat="false" ht="14.9" hidden="false" customHeight="false" outlineLevel="0" collapsed="false">
      <c r="A2124" s="1" t="s">
        <v>7311</v>
      </c>
    </row>
    <row r="2125" customFormat="false" ht="14.9" hidden="false" customHeight="false" outlineLevel="0" collapsed="false">
      <c r="A2125" s="1" t="s">
        <v>7312</v>
      </c>
    </row>
    <row r="2126" customFormat="false" ht="14.9" hidden="false" customHeight="false" outlineLevel="0" collapsed="false">
      <c r="A2126" s="1" t="s">
        <v>7313</v>
      </c>
    </row>
    <row r="2127" customFormat="false" ht="14.9" hidden="false" customHeight="false" outlineLevel="0" collapsed="false">
      <c r="A2127" s="1" t="s">
        <v>7314</v>
      </c>
    </row>
    <row r="2128" customFormat="false" ht="14.9" hidden="false" customHeight="false" outlineLevel="0" collapsed="false">
      <c r="A2128" s="1" t="s">
        <v>7315</v>
      </c>
    </row>
    <row r="2129" customFormat="false" ht="14.9" hidden="false" customHeight="false" outlineLevel="0" collapsed="false">
      <c r="A2129" s="1" t="s">
        <v>7316</v>
      </c>
    </row>
    <row r="2130" customFormat="false" ht="14.9" hidden="false" customHeight="false" outlineLevel="0" collapsed="false">
      <c r="A2130" s="1" t="s">
        <v>7317</v>
      </c>
    </row>
    <row r="2131" customFormat="false" ht="14.9" hidden="false" customHeight="false" outlineLevel="0" collapsed="false">
      <c r="A2131" s="1" t="s">
        <v>7318</v>
      </c>
    </row>
    <row r="2132" customFormat="false" ht="14.9" hidden="false" customHeight="false" outlineLevel="0" collapsed="false">
      <c r="A2132" s="1" t="s">
        <v>7319</v>
      </c>
    </row>
    <row r="2133" customFormat="false" ht="14.9" hidden="false" customHeight="false" outlineLevel="0" collapsed="false">
      <c r="A2133" s="1" t="s">
        <v>7320</v>
      </c>
    </row>
    <row r="2134" customFormat="false" ht="14.9" hidden="false" customHeight="false" outlineLevel="0" collapsed="false">
      <c r="A2134" s="1" t="s">
        <v>7321</v>
      </c>
    </row>
    <row r="2135" customFormat="false" ht="14.9" hidden="false" customHeight="false" outlineLevel="0" collapsed="false">
      <c r="A2135" s="1" t="s">
        <v>7322</v>
      </c>
    </row>
    <row r="2136" customFormat="false" ht="14.9" hidden="false" customHeight="false" outlineLevel="0" collapsed="false">
      <c r="A2136" s="1" t="s">
        <v>7323</v>
      </c>
    </row>
    <row r="2137" customFormat="false" ht="14.9" hidden="false" customHeight="false" outlineLevel="0" collapsed="false">
      <c r="A2137" s="1" t="s">
        <v>7324</v>
      </c>
    </row>
    <row r="2138" customFormat="false" ht="14.9" hidden="false" customHeight="false" outlineLevel="0" collapsed="false">
      <c r="A2138" s="1" t="s">
        <v>7325</v>
      </c>
    </row>
    <row r="2139" customFormat="false" ht="14.9" hidden="false" customHeight="false" outlineLevel="0" collapsed="false">
      <c r="A2139" s="1" t="s">
        <v>7326</v>
      </c>
    </row>
    <row r="2140" customFormat="false" ht="14.9" hidden="false" customHeight="false" outlineLevel="0" collapsed="false">
      <c r="A2140" s="1" t="s">
        <v>7327</v>
      </c>
    </row>
    <row r="2141" customFormat="false" ht="14.9" hidden="false" customHeight="false" outlineLevel="0" collapsed="false">
      <c r="A2141" s="1" t="s">
        <v>7328</v>
      </c>
    </row>
    <row r="2142" customFormat="false" ht="14.9" hidden="false" customHeight="false" outlineLevel="0" collapsed="false">
      <c r="A2142" s="1" t="s">
        <v>7329</v>
      </c>
    </row>
    <row r="2143" customFormat="false" ht="14.9" hidden="false" customHeight="false" outlineLevel="0" collapsed="false">
      <c r="A2143" s="1" t="s">
        <v>7330</v>
      </c>
    </row>
    <row r="2144" customFormat="false" ht="14.9" hidden="false" customHeight="false" outlineLevel="0" collapsed="false">
      <c r="A2144" s="1" t="s">
        <v>7331</v>
      </c>
    </row>
    <row r="2145" customFormat="false" ht="14.9" hidden="false" customHeight="false" outlineLevel="0" collapsed="false">
      <c r="A2145" s="1" t="s">
        <v>7332</v>
      </c>
    </row>
    <row r="2146" customFormat="false" ht="14.9" hidden="false" customHeight="false" outlineLevel="0" collapsed="false">
      <c r="A2146" s="1" t="s">
        <v>7333</v>
      </c>
    </row>
    <row r="2147" customFormat="false" ht="14.9" hidden="false" customHeight="false" outlineLevel="0" collapsed="false">
      <c r="A2147" s="1" t="s">
        <v>7334</v>
      </c>
    </row>
    <row r="2148" customFormat="false" ht="14.9" hidden="false" customHeight="false" outlineLevel="0" collapsed="false">
      <c r="A2148" s="1" t="s">
        <v>7335</v>
      </c>
    </row>
    <row r="2149" customFormat="false" ht="14.9" hidden="false" customHeight="false" outlineLevel="0" collapsed="false">
      <c r="A2149" s="1" t="s">
        <v>7336</v>
      </c>
    </row>
    <row r="2150" customFormat="false" ht="14.9" hidden="false" customHeight="false" outlineLevel="0" collapsed="false">
      <c r="A2150" s="1" t="s">
        <v>7337</v>
      </c>
    </row>
    <row r="2151" customFormat="false" ht="14.9" hidden="false" customHeight="false" outlineLevel="0" collapsed="false">
      <c r="A2151" s="1" t="s">
        <v>7338</v>
      </c>
    </row>
    <row r="2152" customFormat="false" ht="14.9" hidden="false" customHeight="false" outlineLevel="0" collapsed="false">
      <c r="A2152" s="1" t="s">
        <v>7339</v>
      </c>
    </row>
    <row r="2153" customFormat="false" ht="14.9" hidden="false" customHeight="false" outlineLevel="0" collapsed="false">
      <c r="A2153" s="1" t="s">
        <v>7340</v>
      </c>
    </row>
    <row r="2154" customFormat="false" ht="14.9" hidden="false" customHeight="false" outlineLevel="0" collapsed="false">
      <c r="A2154" s="1" t="s">
        <v>7341</v>
      </c>
    </row>
    <row r="2155" customFormat="false" ht="14.9" hidden="false" customHeight="false" outlineLevel="0" collapsed="false">
      <c r="A2155" s="1" t="s">
        <v>7342</v>
      </c>
    </row>
    <row r="2156" customFormat="false" ht="14.9" hidden="false" customHeight="false" outlineLevel="0" collapsed="false">
      <c r="A2156" s="1" t="s">
        <v>7343</v>
      </c>
    </row>
    <row r="2157" customFormat="false" ht="14.9" hidden="false" customHeight="false" outlineLevel="0" collapsed="false">
      <c r="A2157" s="1" t="s">
        <v>7344</v>
      </c>
    </row>
    <row r="2158" customFormat="false" ht="14.9" hidden="false" customHeight="false" outlineLevel="0" collapsed="false">
      <c r="A2158" s="1" t="s">
        <v>7345</v>
      </c>
    </row>
    <row r="2159" customFormat="false" ht="14.9" hidden="false" customHeight="false" outlineLevel="0" collapsed="false">
      <c r="A2159" s="1" t="s">
        <v>7346</v>
      </c>
    </row>
    <row r="2160" customFormat="false" ht="14.9" hidden="false" customHeight="false" outlineLevel="0" collapsed="false">
      <c r="A2160" s="1" t="s">
        <v>7347</v>
      </c>
    </row>
    <row r="2161" customFormat="false" ht="14.9" hidden="false" customHeight="false" outlineLevel="0" collapsed="false">
      <c r="A2161" s="1" t="s">
        <v>7348</v>
      </c>
    </row>
    <row r="2162" customFormat="false" ht="14.9" hidden="false" customHeight="false" outlineLevel="0" collapsed="false">
      <c r="A2162" s="1" t="s">
        <v>7349</v>
      </c>
    </row>
    <row r="2163" customFormat="false" ht="14.9" hidden="false" customHeight="false" outlineLevel="0" collapsed="false">
      <c r="A2163" s="1" t="s">
        <v>7350</v>
      </c>
    </row>
    <row r="2164" customFormat="false" ht="14.9" hidden="false" customHeight="false" outlineLevel="0" collapsed="false">
      <c r="A2164" s="1" t="s">
        <v>7351</v>
      </c>
    </row>
    <row r="2165" customFormat="false" ht="14.9" hidden="false" customHeight="false" outlineLevel="0" collapsed="false">
      <c r="A2165" s="1" t="s">
        <v>7352</v>
      </c>
    </row>
    <row r="2166" customFormat="false" ht="14.9" hidden="false" customHeight="false" outlineLevel="0" collapsed="false">
      <c r="A2166" s="1" t="s">
        <v>7353</v>
      </c>
    </row>
    <row r="2167" customFormat="false" ht="14.9" hidden="false" customHeight="false" outlineLevel="0" collapsed="false">
      <c r="A2167" s="1" t="s">
        <v>7354</v>
      </c>
    </row>
    <row r="2168" customFormat="false" ht="14.9" hidden="false" customHeight="false" outlineLevel="0" collapsed="false">
      <c r="A2168" s="1" t="s">
        <v>7355</v>
      </c>
    </row>
    <row r="2169" customFormat="false" ht="14.9" hidden="false" customHeight="false" outlineLevel="0" collapsed="false">
      <c r="A2169" s="1" t="s">
        <v>7356</v>
      </c>
    </row>
    <row r="2170" customFormat="false" ht="14.9" hidden="false" customHeight="false" outlineLevel="0" collapsed="false">
      <c r="A2170" s="1" t="s">
        <v>7357</v>
      </c>
    </row>
    <row r="2171" customFormat="false" ht="14.9" hidden="false" customHeight="false" outlineLevel="0" collapsed="false">
      <c r="A2171" s="1" t="s">
        <v>7358</v>
      </c>
    </row>
    <row r="2172" customFormat="false" ht="14.9" hidden="false" customHeight="false" outlineLevel="0" collapsed="false">
      <c r="A2172" s="1" t="s">
        <v>7359</v>
      </c>
    </row>
    <row r="2173" customFormat="false" ht="14.9" hidden="false" customHeight="false" outlineLevel="0" collapsed="false">
      <c r="A2173" s="1" t="s">
        <v>7360</v>
      </c>
    </row>
    <row r="2174" customFormat="false" ht="14.9" hidden="false" customHeight="false" outlineLevel="0" collapsed="false">
      <c r="A2174" s="1" t="s">
        <v>7361</v>
      </c>
    </row>
    <row r="2175" customFormat="false" ht="14.9" hidden="false" customHeight="false" outlineLevel="0" collapsed="false">
      <c r="A2175" s="1" t="s">
        <v>7362</v>
      </c>
    </row>
    <row r="2176" customFormat="false" ht="14.9" hidden="false" customHeight="false" outlineLevel="0" collapsed="false">
      <c r="A2176" s="1" t="s">
        <v>7363</v>
      </c>
    </row>
    <row r="2177" customFormat="false" ht="14.9" hidden="false" customHeight="false" outlineLevel="0" collapsed="false">
      <c r="A2177" s="1" t="s">
        <v>7364</v>
      </c>
    </row>
    <row r="2178" customFormat="false" ht="14.9" hidden="false" customHeight="false" outlineLevel="0" collapsed="false">
      <c r="A2178" s="1" t="s">
        <v>7365</v>
      </c>
    </row>
    <row r="2179" customFormat="false" ht="14.9" hidden="false" customHeight="false" outlineLevel="0" collapsed="false">
      <c r="A2179" s="1" t="s">
        <v>7366</v>
      </c>
    </row>
    <row r="2180" customFormat="false" ht="14.9" hidden="false" customHeight="false" outlineLevel="0" collapsed="false">
      <c r="A2180" s="1" t="s">
        <v>7367</v>
      </c>
    </row>
    <row r="2181" customFormat="false" ht="14.9" hidden="false" customHeight="false" outlineLevel="0" collapsed="false">
      <c r="A2181" s="1" t="s">
        <v>7368</v>
      </c>
    </row>
    <row r="2182" customFormat="false" ht="14.9" hidden="false" customHeight="false" outlineLevel="0" collapsed="false">
      <c r="A2182" s="1" t="s">
        <v>7369</v>
      </c>
    </row>
    <row r="2183" customFormat="false" ht="14.9" hidden="false" customHeight="false" outlineLevel="0" collapsed="false">
      <c r="A2183" s="1" t="s">
        <v>7370</v>
      </c>
    </row>
    <row r="2184" customFormat="false" ht="14.9" hidden="false" customHeight="false" outlineLevel="0" collapsed="false">
      <c r="A2184" s="1" t="s">
        <v>7371</v>
      </c>
    </row>
    <row r="2185" customFormat="false" ht="14.9" hidden="false" customHeight="false" outlineLevel="0" collapsed="false">
      <c r="A2185" s="1" t="s">
        <v>7372</v>
      </c>
    </row>
    <row r="2186" customFormat="false" ht="14.9" hidden="false" customHeight="false" outlineLevel="0" collapsed="false">
      <c r="A2186" s="1" t="s">
        <v>7373</v>
      </c>
    </row>
    <row r="2187" customFormat="false" ht="14.9" hidden="false" customHeight="false" outlineLevel="0" collapsed="false">
      <c r="A2187" s="1" t="s">
        <v>7374</v>
      </c>
    </row>
    <row r="2188" customFormat="false" ht="14.9" hidden="false" customHeight="false" outlineLevel="0" collapsed="false">
      <c r="A2188" s="1" t="s">
        <v>7375</v>
      </c>
    </row>
    <row r="2189" customFormat="false" ht="14.9" hidden="false" customHeight="false" outlineLevel="0" collapsed="false">
      <c r="A2189" s="1" t="s">
        <v>7376</v>
      </c>
    </row>
    <row r="2190" customFormat="false" ht="14.9" hidden="false" customHeight="false" outlineLevel="0" collapsed="false">
      <c r="A2190" s="1" t="s">
        <v>7377</v>
      </c>
    </row>
    <row r="2191" customFormat="false" ht="14.9" hidden="false" customHeight="false" outlineLevel="0" collapsed="false">
      <c r="A2191" s="1" t="s">
        <v>7378</v>
      </c>
    </row>
    <row r="2192" customFormat="false" ht="14.9" hidden="false" customHeight="false" outlineLevel="0" collapsed="false">
      <c r="A2192" s="1" t="s">
        <v>7379</v>
      </c>
    </row>
    <row r="2193" customFormat="false" ht="14.9" hidden="false" customHeight="false" outlineLevel="0" collapsed="false">
      <c r="A2193" s="1" t="s">
        <v>7380</v>
      </c>
    </row>
    <row r="2194" customFormat="false" ht="14.9" hidden="false" customHeight="false" outlineLevel="0" collapsed="false">
      <c r="A2194" s="1" t="s">
        <v>7381</v>
      </c>
    </row>
    <row r="2195" customFormat="false" ht="14.9" hidden="false" customHeight="false" outlineLevel="0" collapsed="false">
      <c r="A2195" s="1" t="s">
        <v>7382</v>
      </c>
    </row>
    <row r="2196" customFormat="false" ht="14.9" hidden="false" customHeight="false" outlineLevel="0" collapsed="false">
      <c r="A2196" s="1" t="s">
        <v>7383</v>
      </c>
    </row>
    <row r="2197" customFormat="false" ht="14.9" hidden="false" customHeight="false" outlineLevel="0" collapsed="false">
      <c r="A2197" s="1" t="s">
        <v>7384</v>
      </c>
    </row>
    <row r="2198" customFormat="false" ht="14.9" hidden="false" customHeight="false" outlineLevel="0" collapsed="false">
      <c r="A2198" s="1" t="s">
        <v>7385</v>
      </c>
    </row>
    <row r="2199" customFormat="false" ht="14.9" hidden="false" customHeight="false" outlineLevel="0" collapsed="false">
      <c r="A2199" s="1" t="s">
        <v>7386</v>
      </c>
    </row>
    <row r="2200" customFormat="false" ht="14.9" hidden="false" customHeight="false" outlineLevel="0" collapsed="false">
      <c r="A2200" s="1" t="s">
        <v>7387</v>
      </c>
    </row>
    <row r="2201" customFormat="false" ht="14.9" hidden="false" customHeight="false" outlineLevel="0" collapsed="false">
      <c r="A2201" s="1" t="s">
        <v>7388</v>
      </c>
    </row>
    <row r="2202" customFormat="false" ht="14.9" hidden="false" customHeight="false" outlineLevel="0" collapsed="false">
      <c r="A2202" s="1" t="s">
        <v>7389</v>
      </c>
    </row>
    <row r="2203" customFormat="false" ht="14.9" hidden="false" customHeight="false" outlineLevel="0" collapsed="false">
      <c r="A2203" s="1" t="s">
        <v>7390</v>
      </c>
    </row>
    <row r="2204" customFormat="false" ht="14.9" hidden="false" customHeight="false" outlineLevel="0" collapsed="false">
      <c r="A2204" s="1" t="s">
        <v>7391</v>
      </c>
    </row>
    <row r="2205" customFormat="false" ht="14.9" hidden="false" customHeight="false" outlineLevel="0" collapsed="false">
      <c r="A2205" s="1" t="s">
        <v>7392</v>
      </c>
    </row>
    <row r="2206" customFormat="false" ht="14.9" hidden="false" customHeight="false" outlineLevel="0" collapsed="false">
      <c r="A2206" s="1" t="s">
        <v>7393</v>
      </c>
    </row>
    <row r="2207" customFormat="false" ht="14.9" hidden="false" customHeight="false" outlineLevel="0" collapsed="false">
      <c r="A2207" s="1" t="s">
        <v>7394</v>
      </c>
    </row>
    <row r="2208" customFormat="false" ht="14.9" hidden="false" customHeight="false" outlineLevel="0" collapsed="false">
      <c r="A2208" s="1" t="s">
        <v>7395</v>
      </c>
    </row>
    <row r="2209" customFormat="false" ht="14.9" hidden="false" customHeight="false" outlineLevel="0" collapsed="false">
      <c r="A2209" s="1" t="s">
        <v>7396</v>
      </c>
    </row>
    <row r="2210" customFormat="false" ht="14.9" hidden="false" customHeight="false" outlineLevel="0" collapsed="false">
      <c r="A2210" s="1" t="s">
        <v>7397</v>
      </c>
    </row>
    <row r="2211" customFormat="false" ht="14.9" hidden="false" customHeight="false" outlineLevel="0" collapsed="false">
      <c r="A2211" s="1" t="s">
        <v>7398</v>
      </c>
    </row>
    <row r="2212" customFormat="false" ht="14.9" hidden="false" customHeight="false" outlineLevel="0" collapsed="false">
      <c r="A2212" s="1" t="s">
        <v>7399</v>
      </c>
    </row>
    <row r="2213" customFormat="false" ht="14.9" hidden="false" customHeight="false" outlineLevel="0" collapsed="false">
      <c r="A2213" s="1" t="s">
        <v>7400</v>
      </c>
    </row>
    <row r="2214" customFormat="false" ht="14.9" hidden="false" customHeight="false" outlineLevel="0" collapsed="false">
      <c r="A2214" s="1" t="s">
        <v>7401</v>
      </c>
    </row>
    <row r="2215" customFormat="false" ht="14.9" hidden="false" customHeight="false" outlineLevel="0" collapsed="false">
      <c r="A2215" s="1" t="s">
        <v>7402</v>
      </c>
    </row>
    <row r="2216" customFormat="false" ht="14.9" hidden="false" customHeight="false" outlineLevel="0" collapsed="false">
      <c r="A2216" s="1" t="s">
        <v>7403</v>
      </c>
    </row>
    <row r="2217" customFormat="false" ht="14.9" hidden="false" customHeight="false" outlineLevel="0" collapsed="false">
      <c r="A2217" s="1" t="s">
        <v>7404</v>
      </c>
    </row>
    <row r="2218" customFormat="false" ht="14.9" hidden="false" customHeight="false" outlineLevel="0" collapsed="false">
      <c r="A2218" s="1" t="s">
        <v>7405</v>
      </c>
    </row>
    <row r="2219" customFormat="false" ht="14.9" hidden="false" customHeight="false" outlineLevel="0" collapsed="false">
      <c r="A2219" s="1" t="s">
        <v>7406</v>
      </c>
    </row>
    <row r="2220" customFormat="false" ht="14.9" hidden="false" customHeight="false" outlineLevel="0" collapsed="false">
      <c r="A2220" s="1" t="s">
        <v>7407</v>
      </c>
    </row>
    <row r="2221" customFormat="false" ht="14.9" hidden="false" customHeight="false" outlineLevel="0" collapsed="false">
      <c r="A2221" s="1" t="s">
        <v>7408</v>
      </c>
    </row>
    <row r="2222" customFormat="false" ht="14.9" hidden="false" customHeight="false" outlineLevel="0" collapsed="false">
      <c r="A2222" s="1" t="s">
        <v>7409</v>
      </c>
    </row>
    <row r="2223" customFormat="false" ht="14.9" hidden="false" customHeight="false" outlineLevel="0" collapsed="false">
      <c r="A2223" s="1" t="s">
        <v>7410</v>
      </c>
    </row>
    <row r="2224" customFormat="false" ht="14.9" hidden="false" customHeight="false" outlineLevel="0" collapsed="false">
      <c r="A2224" s="1" t="s">
        <v>7411</v>
      </c>
    </row>
    <row r="2225" customFormat="false" ht="14.9" hidden="false" customHeight="false" outlineLevel="0" collapsed="false">
      <c r="A2225" s="1" t="s">
        <v>7412</v>
      </c>
    </row>
    <row r="2226" customFormat="false" ht="14.9" hidden="false" customHeight="false" outlineLevel="0" collapsed="false">
      <c r="A2226" s="1" t="s">
        <v>7413</v>
      </c>
    </row>
    <row r="2227" customFormat="false" ht="14.9" hidden="false" customHeight="false" outlineLevel="0" collapsed="false">
      <c r="A2227" s="1" t="s">
        <v>7414</v>
      </c>
    </row>
    <row r="2228" customFormat="false" ht="14.9" hidden="false" customHeight="false" outlineLevel="0" collapsed="false">
      <c r="A2228" s="1" t="s">
        <v>7415</v>
      </c>
    </row>
    <row r="2229" customFormat="false" ht="14.9" hidden="false" customHeight="false" outlineLevel="0" collapsed="false">
      <c r="A2229" s="1" t="s">
        <v>7416</v>
      </c>
    </row>
    <row r="2230" customFormat="false" ht="14.9" hidden="false" customHeight="false" outlineLevel="0" collapsed="false">
      <c r="A2230" s="1" t="s">
        <v>7417</v>
      </c>
    </row>
    <row r="2231" customFormat="false" ht="14.9" hidden="false" customHeight="false" outlineLevel="0" collapsed="false">
      <c r="A2231" s="1" t="s">
        <v>7418</v>
      </c>
    </row>
    <row r="2232" customFormat="false" ht="14.9" hidden="false" customHeight="false" outlineLevel="0" collapsed="false">
      <c r="A2232" s="1" t="s">
        <v>7419</v>
      </c>
    </row>
    <row r="2233" customFormat="false" ht="14.9" hidden="false" customHeight="false" outlineLevel="0" collapsed="false">
      <c r="A2233" s="1" t="s">
        <v>7420</v>
      </c>
    </row>
    <row r="2234" customFormat="false" ht="14.9" hidden="false" customHeight="false" outlineLevel="0" collapsed="false">
      <c r="A2234" s="1" t="s">
        <v>7421</v>
      </c>
    </row>
    <row r="2235" customFormat="false" ht="14.9" hidden="false" customHeight="false" outlineLevel="0" collapsed="false">
      <c r="A2235" s="1" t="s">
        <v>7422</v>
      </c>
    </row>
    <row r="2236" customFormat="false" ht="14.9" hidden="false" customHeight="false" outlineLevel="0" collapsed="false">
      <c r="A2236" s="1" t="s">
        <v>7423</v>
      </c>
    </row>
    <row r="2237" customFormat="false" ht="14.9" hidden="false" customHeight="false" outlineLevel="0" collapsed="false">
      <c r="A2237" s="1" t="s">
        <v>7424</v>
      </c>
    </row>
    <row r="2238" customFormat="false" ht="14.9" hidden="false" customHeight="false" outlineLevel="0" collapsed="false">
      <c r="A2238" s="1" t="s">
        <v>7425</v>
      </c>
    </row>
    <row r="2239" customFormat="false" ht="14.9" hidden="false" customHeight="false" outlineLevel="0" collapsed="false">
      <c r="A2239" s="1" t="s">
        <v>7426</v>
      </c>
    </row>
    <row r="2240" customFormat="false" ht="14.9" hidden="false" customHeight="false" outlineLevel="0" collapsed="false">
      <c r="A2240" s="1" t="s">
        <v>7427</v>
      </c>
    </row>
    <row r="2241" customFormat="false" ht="14.9" hidden="false" customHeight="false" outlineLevel="0" collapsed="false">
      <c r="A2241" s="1" t="s">
        <v>7428</v>
      </c>
    </row>
    <row r="2242" customFormat="false" ht="14.9" hidden="false" customHeight="false" outlineLevel="0" collapsed="false">
      <c r="A2242" s="1" t="s">
        <v>7429</v>
      </c>
    </row>
    <row r="2243" customFormat="false" ht="14.9" hidden="false" customHeight="false" outlineLevel="0" collapsed="false">
      <c r="A2243" s="1" t="s">
        <v>7430</v>
      </c>
    </row>
    <row r="2244" customFormat="false" ht="14.9" hidden="false" customHeight="false" outlineLevel="0" collapsed="false">
      <c r="A2244" s="1" t="s">
        <v>7431</v>
      </c>
    </row>
    <row r="2245" customFormat="false" ht="14.9" hidden="false" customHeight="false" outlineLevel="0" collapsed="false">
      <c r="A2245" s="1" t="s">
        <v>7432</v>
      </c>
    </row>
    <row r="2246" customFormat="false" ht="14.9" hidden="false" customHeight="false" outlineLevel="0" collapsed="false">
      <c r="A2246" s="1" t="s">
        <v>7433</v>
      </c>
    </row>
    <row r="2247" customFormat="false" ht="14.9" hidden="false" customHeight="false" outlineLevel="0" collapsed="false">
      <c r="A2247" s="1" t="s">
        <v>7434</v>
      </c>
    </row>
    <row r="2248" customFormat="false" ht="14.9" hidden="false" customHeight="false" outlineLevel="0" collapsed="false">
      <c r="A2248" s="1" t="s">
        <v>7435</v>
      </c>
    </row>
    <row r="2249" customFormat="false" ht="14.9" hidden="false" customHeight="false" outlineLevel="0" collapsed="false">
      <c r="A2249" s="1" t="s">
        <v>7436</v>
      </c>
    </row>
    <row r="2250" customFormat="false" ht="14.9" hidden="false" customHeight="false" outlineLevel="0" collapsed="false">
      <c r="A2250" s="1" t="s">
        <v>7437</v>
      </c>
    </row>
    <row r="2251" customFormat="false" ht="14.9" hidden="false" customHeight="false" outlineLevel="0" collapsed="false">
      <c r="A2251" s="1" t="s">
        <v>7438</v>
      </c>
    </row>
    <row r="2252" customFormat="false" ht="14.9" hidden="false" customHeight="false" outlineLevel="0" collapsed="false">
      <c r="A2252" s="1" t="s">
        <v>7439</v>
      </c>
    </row>
    <row r="2253" customFormat="false" ht="14.9" hidden="false" customHeight="false" outlineLevel="0" collapsed="false">
      <c r="A2253" s="1" t="s">
        <v>7440</v>
      </c>
    </row>
    <row r="2254" customFormat="false" ht="14.9" hidden="false" customHeight="false" outlineLevel="0" collapsed="false">
      <c r="A2254" s="1" t="s">
        <v>7441</v>
      </c>
    </row>
    <row r="2255" customFormat="false" ht="14.9" hidden="false" customHeight="false" outlineLevel="0" collapsed="false">
      <c r="A2255" s="1" t="s">
        <v>7442</v>
      </c>
    </row>
    <row r="2256" customFormat="false" ht="14.9" hidden="false" customHeight="false" outlineLevel="0" collapsed="false">
      <c r="A2256" s="1" t="s">
        <v>7443</v>
      </c>
    </row>
    <row r="2257" customFormat="false" ht="14.9" hidden="false" customHeight="false" outlineLevel="0" collapsed="false">
      <c r="A2257" s="1" t="s">
        <v>7444</v>
      </c>
    </row>
    <row r="2258" customFormat="false" ht="14.9" hidden="false" customHeight="false" outlineLevel="0" collapsed="false">
      <c r="A2258" s="1" t="s">
        <v>7445</v>
      </c>
    </row>
    <row r="2259" customFormat="false" ht="14.9" hidden="false" customHeight="false" outlineLevel="0" collapsed="false">
      <c r="A2259" s="1" t="s">
        <v>7446</v>
      </c>
    </row>
    <row r="2260" customFormat="false" ht="14.9" hidden="false" customHeight="false" outlineLevel="0" collapsed="false">
      <c r="A2260" s="1" t="s">
        <v>7447</v>
      </c>
    </row>
    <row r="2261" customFormat="false" ht="14.9" hidden="false" customHeight="false" outlineLevel="0" collapsed="false">
      <c r="A2261" s="1" t="s">
        <v>7448</v>
      </c>
    </row>
    <row r="2262" customFormat="false" ht="14.9" hidden="false" customHeight="false" outlineLevel="0" collapsed="false">
      <c r="A2262" s="1" t="s">
        <v>7449</v>
      </c>
    </row>
    <row r="2263" customFormat="false" ht="14.9" hidden="false" customHeight="false" outlineLevel="0" collapsed="false">
      <c r="A2263" s="1" t="s">
        <v>7450</v>
      </c>
    </row>
    <row r="2264" customFormat="false" ht="14.9" hidden="false" customHeight="false" outlineLevel="0" collapsed="false">
      <c r="A2264" s="1" t="s">
        <v>7451</v>
      </c>
    </row>
    <row r="2265" customFormat="false" ht="14.9" hidden="false" customHeight="false" outlineLevel="0" collapsed="false">
      <c r="A2265" s="1" t="s">
        <v>7452</v>
      </c>
    </row>
    <row r="2266" customFormat="false" ht="14.9" hidden="false" customHeight="false" outlineLevel="0" collapsed="false">
      <c r="A2266" s="1" t="s">
        <v>7453</v>
      </c>
    </row>
    <row r="2267" customFormat="false" ht="14.9" hidden="false" customHeight="false" outlineLevel="0" collapsed="false">
      <c r="A2267" s="1" t="s">
        <v>7454</v>
      </c>
    </row>
    <row r="2268" customFormat="false" ht="14.9" hidden="false" customHeight="false" outlineLevel="0" collapsed="false">
      <c r="A2268" s="1" t="s">
        <v>7455</v>
      </c>
    </row>
    <row r="2269" customFormat="false" ht="14.9" hidden="false" customHeight="false" outlineLevel="0" collapsed="false">
      <c r="A2269" s="1" t="s">
        <v>7456</v>
      </c>
    </row>
    <row r="2270" customFormat="false" ht="14.9" hidden="false" customHeight="false" outlineLevel="0" collapsed="false">
      <c r="A2270" s="1" t="s">
        <v>7457</v>
      </c>
    </row>
    <row r="2271" customFormat="false" ht="14.9" hidden="false" customHeight="false" outlineLevel="0" collapsed="false">
      <c r="A2271" s="1" t="s">
        <v>7458</v>
      </c>
    </row>
    <row r="2272" customFormat="false" ht="14.9" hidden="false" customHeight="false" outlineLevel="0" collapsed="false">
      <c r="A2272" s="1" t="s">
        <v>7459</v>
      </c>
    </row>
    <row r="2273" customFormat="false" ht="14.9" hidden="false" customHeight="false" outlineLevel="0" collapsed="false">
      <c r="A2273" s="1" t="s">
        <v>7460</v>
      </c>
    </row>
    <row r="2274" customFormat="false" ht="14.9" hidden="false" customHeight="false" outlineLevel="0" collapsed="false">
      <c r="A2274" s="1" t="s">
        <v>7461</v>
      </c>
    </row>
    <row r="2275" customFormat="false" ht="14.9" hidden="false" customHeight="false" outlineLevel="0" collapsed="false">
      <c r="A2275" s="1" t="s">
        <v>7462</v>
      </c>
    </row>
    <row r="2276" customFormat="false" ht="14.9" hidden="false" customHeight="false" outlineLevel="0" collapsed="false">
      <c r="A2276" s="1" t="s">
        <v>7463</v>
      </c>
    </row>
    <row r="2277" customFormat="false" ht="14.9" hidden="false" customHeight="false" outlineLevel="0" collapsed="false">
      <c r="A2277" s="1" t="s">
        <v>7464</v>
      </c>
    </row>
    <row r="2278" customFormat="false" ht="14.9" hidden="false" customHeight="false" outlineLevel="0" collapsed="false">
      <c r="A2278" s="1" t="s">
        <v>7465</v>
      </c>
    </row>
    <row r="2279" customFormat="false" ht="14.9" hidden="false" customHeight="false" outlineLevel="0" collapsed="false">
      <c r="A2279" s="1" t="s">
        <v>7466</v>
      </c>
    </row>
    <row r="2280" customFormat="false" ht="14.9" hidden="false" customHeight="false" outlineLevel="0" collapsed="false">
      <c r="A2280" s="1" t="s">
        <v>7467</v>
      </c>
    </row>
    <row r="2281" customFormat="false" ht="14.9" hidden="false" customHeight="false" outlineLevel="0" collapsed="false">
      <c r="A2281" s="1" t="s">
        <v>7468</v>
      </c>
    </row>
    <row r="2282" customFormat="false" ht="14.9" hidden="false" customHeight="false" outlineLevel="0" collapsed="false">
      <c r="A2282" s="1" t="s">
        <v>7469</v>
      </c>
    </row>
    <row r="2283" customFormat="false" ht="14.9" hidden="false" customHeight="false" outlineLevel="0" collapsed="false">
      <c r="A2283" s="1" t="s">
        <v>7470</v>
      </c>
    </row>
    <row r="2284" customFormat="false" ht="14.9" hidden="false" customHeight="false" outlineLevel="0" collapsed="false">
      <c r="A2284" s="1" t="s">
        <v>7471</v>
      </c>
    </row>
    <row r="2285" customFormat="false" ht="14.9" hidden="false" customHeight="false" outlineLevel="0" collapsed="false">
      <c r="A2285" s="1" t="s">
        <v>7472</v>
      </c>
    </row>
    <row r="2286" customFormat="false" ht="14.9" hidden="false" customHeight="false" outlineLevel="0" collapsed="false">
      <c r="A2286" s="1" t="s">
        <v>7473</v>
      </c>
    </row>
    <row r="2287" customFormat="false" ht="14.9" hidden="false" customHeight="false" outlineLevel="0" collapsed="false">
      <c r="A2287" s="1" t="s">
        <v>7474</v>
      </c>
    </row>
    <row r="2288" customFormat="false" ht="14.9" hidden="false" customHeight="false" outlineLevel="0" collapsed="false">
      <c r="A2288" s="1" t="s">
        <v>7475</v>
      </c>
    </row>
    <row r="2289" customFormat="false" ht="14.9" hidden="false" customHeight="false" outlineLevel="0" collapsed="false">
      <c r="A2289" s="1" t="s">
        <v>7476</v>
      </c>
    </row>
    <row r="2290" customFormat="false" ht="14.9" hidden="false" customHeight="false" outlineLevel="0" collapsed="false">
      <c r="A2290" s="1" t="s">
        <v>7477</v>
      </c>
    </row>
    <row r="2291" customFormat="false" ht="14.9" hidden="false" customHeight="false" outlineLevel="0" collapsed="false">
      <c r="A2291" s="1" t="s">
        <v>7478</v>
      </c>
    </row>
    <row r="2292" customFormat="false" ht="14.9" hidden="false" customHeight="false" outlineLevel="0" collapsed="false">
      <c r="A2292" s="1" t="s">
        <v>7479</v>
      </c>
    </row>
    <row r="2293" customFormat="false" ht="14.9" hidden="false" customHeight="false" outlineLevel="0" collapsed="false">
      <c r="A2293" s="1" t="s">
        <v>7480</v>
      </c>
    </row>
    <row r="2294" customFormat="false" ht="14.9" hidden="false" customHeight="false" outlineLevel="0" collapsed="false">
      <c r="A2294" s="1" t="s">
        <v>7481</v>
      </c>
    </row>
    <row r="2295" customFormat="false" ht="14.9" hidden="false" customHeight="false" outlineLevel="0" collapsed="false">
      <c r="A2295" s="1" t="s">
        <v>7482</v>
      </c>
    </row>
    <row r="2296" customFormat="false" ht="14.9" hidden="false" customHeight="false" outlineLevel="0" collapsed="false">
      <c r="A2296" s="1" t="s">
        <v>7483</v>
      </c>
    </row>
    <row r="2297" customFormat="false" ht="14.9" hidden="false" customHeight="false" outlineLevel="0" collapsed="false">
      <c r="A2297" s="1" t="s">
        <v>7484</v>
      </c>
    </row>
    <row r="2298" customFormat="false" ht="14.9" hidden="false" customHeight="false" outlineLevel="0" collapsed="false">
      <c r="A2298" s="1" t="s">
        <v>7485</v>
      </c>
    </row>
    <row r="2299" customFormat="false" ht="14.9" hidden="false" customHeight="false" outlineLevel="0" collapsed="false">
      <c r="A2299" s="1" t="s">
        <v>7486</v>
      </c>
    </row>
    <row r="2300" customFormat="false" ht="14.9" hidden="false" customHeight="false" outlineLevel="0" collapsed="false">
      <c r="A2300" s="1" t="s">
        <v>7487</v>
      </c>
    </row>
    <row r="2301" customFormat="false" ht="14.9" hidden="false" customHeight="false" outlineLevel="0" collapsed="false">
      <c r="A2301" s="1" t="s">
        <v>7488</v>
      </c>
    </row>
    <row r="2302" customFormat="false" ht="14.9" hidden="false" customHeight="false" outlineLevel="0" collapsed="false">
      <c r="A2302" s="1" t="s">
        <v>7489</v>
      </c>
    </row>
    <row r="2303" customFormat="false" ht="14.9" hidden="false" customHeight="false" outlineLevel="0" collapsed="false">
      <c r="A2303" s="1" t="s">
        <v>7490</v>
      </c>
    </row>
    <row r="2304" customFormat="false" ht="14.9" hidden="false" customHeight="false" outlineLevel="0" collapsed="false">
      <c r="A2304" s="1" t="s">
        <v>7491</v>
      </c>
    </row>
    <row r="2305" customFormat="false" ht="14.9" hidden="false" customHeight="false" outlineLevel="0" collapsed="false">
      <c r="A2305" s="1" t="s">
        <v>7492</v>
      </c>
    </row>
    <row r="2306" customFormat="false" ht="14.9" hidden="false" customHeight="false" outlineLevel="0" collapsed="false">
      <c r="A2306" s="1" t="s">
        <v>7493</v>
      </c>
    </row>
    <row r="2307" customFormat="false" ht="14.9" hidden="false" customHeight="false" outlineLevel="0" collapsed="false">
      <c r="A2307" s="1" t="s">
        <v>7494</v>
      </c>
    </row>
    <row r="2308" customFormat="false" ht="14.9" hidden="false" customHeight="false" outlineLevel="0" collapsed="false">
      <c r="A2308" s="1" t="s">
        <v>7495</v>
      </c>
    </row>
    <row r="2309" customFormat="false" ht="14.9" hidden="false" customHeight="false" outlineLevel="0" collapsed="false">
      <c r="A2309" s="1" t="s">
        <v>7496</v>
      </c>
    </row>
    <row r="2310" customFormat="false" ht="14.9" hidden="false" customHeight="false" outlineLevel="0" collapsed="false">
      <c r="A2310" s="1" t="s">
        <v>7497</v>
      </c>
    </row>
    <row r="2311" customFormat="false" ht="14.9" hidden="false" customHeight="false" outlineLevel="0" collapsed="false">
      <c r="A2311" s="1" t="s">
        <v>7498</v>
      </c>
    </row>
    <row r="2312" customFormat="false" ht="14.9" hidden="false" customHeight="false" outlineLevel="0" collapsed="false">
      <c r="A2312" s="1" t="s">
        <v>7499</v>
      </c>
    </row>
    <row r="2313" customFormat="false" ht="14.9" hidden="false" customHeight="false" outlineLevel="0" collapsed="false">
      <c r="A2313" s="1" t="s">
        <v>7500</v>
      </c>
    </row>
    <row r="2314" customFormat="false" ht="14.9" hidden="false" customHeight="false" outlineLevel="0" collapsed="false">
      <c r="A2314" s="1" t="s">
        <v>7501</v>
      </c>
    </row>
    <row r="2315" customFormat="false" ht="14.9" hidden="false" customHeight="false" outlineLevel="0" collapsed="false">
      <c r="A2315" s="1" t="s">
        <v>7502</v>
      </c>
    </row>
    <row r="2316" customFormat="false" ht="14.9" hidden="false" customHeight="false" outlineLevel="0" collapsed="false">
      <c r="A2316" s="1" t="s">
        <v>7503</v>
      </c>
    </row>
    <row r="2317" customFormat="false" ht="14.9" hidden="false" customHeight="false" outlineLevel="0" collapsed="false">
      <c r="A2317" s="1" t="s">
        <v>7504</v>
      </c>
    </row>
    <row r="2318" customFormat="false" ht="14.9" hidden="false" customHeight="false" outlineLevel="0" collapsed="false">
      <c r="A2318" s="1" t="s">
        <v>7505</v>
      </c>
    </row>
    <row r="2319" customFormat="false" ht="14.9" hidden="false" customHeight="false" outlineLevel="0" collapsed="false">
      <c r="A2319" s="1" t="s">
        <v>7506</v>
      </c>
    </row>
    <row r="2320" customFormat="false" ht="14.9" hidden="false" customHeight="false" outlineLevel="0" collapsed="false">
      <c r="A2320" s="1" t="s">
        <v>7507</v>
      </c>
    </row>
    <row r="2321" customFormat="false" ht="14.9" hidden="false" customHeight="false" outlineLevel="0" collapsed="false">
      <c r="A2321" s="1" t="s">
        <v>7508</v>
      </c>
    </row>
    <row r="2322" customFormat="false" ht="14.9" hidden="false" customHeight="false" outlineLevel="0" collapsed="false">
      <c r="A2322" s="1" t="s">
        <v>7509</v>
      </c>
    </row>
    <row r="2323" customFormat="false" ht="14.9" hidden="false" customHeight="false" outlineLevel="0" collapsed="false">
      <c r="A2323" s="1" t="s">
        <v>7510</v>
      </c>
    </row>
    <row r="2324" customFormat="false" ht="14.9" hidden="false" customHeight="false" outlineLevel="0" collapsed="false">
      <c r="A2324" s="1" t="s">
        <v>7511</v>
      </c>
    </row>
    <row r="2325" customFormat="false" ht="14.9" hidden="false" customHeight="false" outlineLevel="0" collapsed="false">
      <c r="A2325" s="1" t="s">
        <v>7512</v>
      </c>
    </row>
    <row r="2326" customFormat="false" ht="14.9" hidden="false" customHeight="false" outlineLevel="0" collapsed="false">
      <c r="A2326" s="1" t="s">
        <v>7513</v>
      </c>
    </row>
    <row r="2327" customFormat="false" ht="14.9" hidden="false" customHeight="false" outlineLevel="0" collapsed="false">
      <c r="A2327" s="1" t="s">
        <v>7514</v>
      </c>
    </row>
    <row r="2328" customFormat="false" ht="14.9" hidden="false" customHeight="false" outlineLevel="0" collapsed="false">
      <c r="A2328" s="1" t="s">
        <v>7515</v>
      </c>
    </row>
    <row r="2329" customFormat="false" ht="14.9" hidden="false" customHeight="false" outlineLevel="0" collapsed="false">
      <c r="A2329" s="1" t="s">
        <v>7516</v>
      </c>
    </row>
    <row r="2330" customFormat="false" ht="14.9" hidden="false" customHeight="false" outlineLevel="0" collapsed="false">
      <c r="A2330" s="1" t="s">
        <v>7517</v>
      </c>
    </row>
    <row r="2331" customFormat="false" ht="14.9" hidden="false" customHeight="false" outlineLevel="0" collapsed="false">
      <c r="A2331" s="1" t="s">
        <v>7518</v>
      </c>
    </row>
    <row r="2332" customFormat="false" ht="14.9" hidden="false" customHeight="false" outlineLevel="0" collapsed="false">
      <c r="A2332" s="1" t="s">
        <v>7519</v>
      </c>
    </row>
    <row r="2333" customFormat="false" ht="14.9" hidden="false" customHeight="false" outlineLevel="0" collapsed="false">
      <c r="A2333" s="1" t="s">
        <v>7520</v>
      </c>
    </row>
    <row r="2334" customFormat="false" ht="14.9" hidden="false" customHeight="false" outlineLevel="0" collapsed="false">
      <c r="A2334" s="1" t="s">
        <v>7521</v>
      </c>
    </row>
    <row r="2335" customFormat="false" ht="14.9" hidden="false" customHeight="false" outlineLevel="0" collapsed="false">
      <c r="A2335" s="1" t="s">
        <v>7522</v>
      </c>
    </row>
    <row r="2336" customFormat="false" ht="14.9" hidden="false" customHeight="false" outlineLevel="0" collapsed="false">
      <c r="A2336" s="1" t="s">
        <v>7523</v>
      </c>
    </row>
    <row r="2337" customFormat="false" ht="14.9" hidden="false" customHeight="false" outlineLevel="0" collapsed="false">
      <c r="A2337" s="1" t="s">
        <v>7524</v>
      </c>
    </row>
    <row r="2338" customFormat="false" ht="14.9" hidden="false" customHeight="false" outlineLevel="0" collapsed="false">
      <c r="A2338" s="1" t="s">
        <v>7525</v>
      </c>
    </row>
    <row r="2339" customFormat="false" ht="14.9" hidden="false" customHeight="false" outlineLevel="0" collapsed="false">
      <c r="A2339" s="1" t="s">
        <v>7526</v>
      </c>
    </row>
    <row r="2340" customFormat="false" ht="14.9" hidden="false" customHeight="false" outlineLevel="0" collapsed="false">
      <c r="A2340" s="1" t="s">
        <v>7527</v>
      </c>
    </row>
    <row r="2341" customFormat="false" ht="14.9" hidden="false" customHeight="false" outlineLevel="0" collapsed="false">
      <c r="A2341" s="1" t="s">
        <v>7528</v>
      </c>
    </row>
    <row r="2342" customFormat="false" ht="14.9" hidden="false" customHeight="false" outlineLevel="0" collapsed="false">
      <c r="A2342" s="1" t="s">
        <v>7529</v>
      </c>
    </row>
    <row r="2343" customFormat="false" ht="14.9" hidden="false" customHeight="false" outlineLevel="0" collapsed="false">
      <c r="A2343" s="1" t="s">
        <v>7530</v>
      </c>
    </row>
    <row r="2344" customFormat="false" ht="14.9" hidden="false" customHeight="false" outlineLevel="0" collapsed="false">
      <c r="A2344" s="1" t="s">
        <v>7531</v>
      </c>
    </row>
    <row r="2345" customFormat="false" ht="14.9" hidden="false" customHeight="false" outlineLevel="0" collapsed="false">
      <c r="A2345" s="1" t="s">
        <v>7532</v>
      </c>
    </row>
    <row r="2346" customFormat="false" ht="14.9" hidden="false" customHeight="false" outlineLevel="0" collapsed="false">
      <c r="A2346" s="1" t="s">
        <v>7533</v>
      </c>
    </row>
    <row r="2347" customFormat="false" ht="14.9" hidden="false" customHeight="false" outlineLevel="0" collapsed="false">
      <c r="A2347" s="1" t="s">
        <v>7534</v>
      </c>
    </row>
    <row r="2348" customFormat="false" ht="14.9" hidden="false" customHeight="false" outlineLevel="0" collapsed="false">
      <c r="A2348" s="1" t="s">
        <v>7535</v>
      </c>
    </row>
    <row r="2349" customFormat="false" ht="14.9" hidden="false" customHeight="false" outlineLevel="0" collapsed="false">
      <c r="A2349" s="1" t="s">
        <v>7536</v>
      </c>
    </row>
    <row r="2350" customFormat="false" ht="14.9" hidden="false" customHeight="false" outlineLevel="0" collapsed="false">
      <c r="A2350" s="1" t="s">
        <v>7537</v>
      </c>
    </row>
    <row r="2351" customFormat="false" ht="14.9" hidden="false" customHeight="false" outlineLevel="0" collapsed="false">
      <c r="A2351" s="1" t="s">
        <v>7538</v>
      </c>
    </row>
    <row r="2352" customFormat="false" ht="14.9" hidden="false" customHeight="false" outlineLevel="0" collapsed="false">
      <c r="A2352" s="1" t="s">
        <v>7539</v>
      </c>
    </row>
    <row r="2353" customFormat="false" ht="14.9" hidden="false" customHeight="false" outlineLevel="0" collapsed="false">
      <c r="A2353" s="1" t="s">
        <v>7540</v>
      </c>
    </row>
    <row r="2354" customFormat="false" ht="14.9" hidden="false" customHeight="false" outlineLevel="0" collapsed="false">
      <c r="A2354" s="1" t="s">
        <v>7541</v>
      </c>
    </row>
    <row r="2355" customFormat="false" ht="14.9" hidden="false" customHeight="false" outlineLevel="0" collapsed="false">
      <c r="A2355" s="1" t="s">
        <v>7542</v>
      </c>
    </row>
    <row r="2356" customFormat="false" ht="14.9" hidden="false" customHeight="false" outlineLevel="0" collapsed="false">
      <c r="A2356" s="1" t="s">
        <v>7543</v>
      </c>
    </row>
    <row r="2357" customFormat="false" ht="14.9" hidden="false" customHeight="false" outlineLevel="0" collapsed="false">
      <c r="A2357" s="1" t="s">
        <v>7544</v>
      </c>
    </row>
    <row r="2358" customFormat="false" ht="14.9" hidden="false" customHeight="false" outlineLevel="0" collapsed="false">
      <c r="A2358" s="1" t="s">
        <v>7545</v>
      </c>
    </row>
    <row r="2359" customFormat="false" ht="14.9" hidden="false" customHeight="false" outlineLevel="0" collapsed="false">
      <c r="A2359" s="1" t="s">
        <v>7546</v>
      </c>
    </row>
    <row r="2360" customFormat="false" ht="14.9" hidden="false" customHeight="false" outlineLevel="0" collapsed="false">
      <c r="A2360" s="1" t="s">
        <v>7547</v>
      </c>
    </row>
    <row r="2361" customFormat="false" ht="14.9" hidden="false" customHeight="false" outlineLevel="0" collapsed="false">
      <c r="A2361" s="1" t="s">
        <v>7548</v>
      </c>
    </row>
    <row r="2362" customFormat="false" ht="14.9" hidden="false" customHeight="false" outlineLevel="0" collapsed="false">
      <c r="A2362" s="1" t="s">
        <v>7549</v>
      </c>
    </row>
    <row r="2363" customFormat="false" ht="14.9" hidden="false" customHeight="false" outlineLevel="0" collapsed="false">
      <c r="A2363" s="1" t="s">
        <v>7550</v>
      </c>
    </row>
    <row r="2364" customFormat="false" ht="14.9" hidden="false" customHeight="false" outlineLevel="0" collapsed="false">
      <c r="A2364" s="1" t="s">
        <v>7551</v>
      </c>
    </row>
    <row r="2365" customFormat="false" ht="14.9" hidden="false" customHeight="false" outlineLevel="0" collapsed="false">
      <c r="A2365" s="1" t="s">
        <v>7552</v>
      </c>
    </row>
    <row r="2366" customFormat="false" ht="14.9" hidden="false" customHeight="false" outlineLevel="0" collapsed="false">
      <c r="A2366" s="1" t="s">
        <v>7553</v>
      </c>
    </row>
    <row r="2367" customFormat="false" ht="14.9" hidden="false" customHeight="false" outlineLevel="0" collapsed="false">
      <c r="A2367" s="1" t="s">
        <v>7554</v>
      </c>
    </row>
    <row r="2368" customFormat="false" ht="14.9" hidden="false" customHeight="false" outlineLevel="0" collapsed="false">
      <c r="A2368" s="1" t="s">
        <v>7555</v>
      </c>
    </row>
    <row r="2369" customFormat="false" ht="14.9" hidden="false" customHeight="false" outlineLevel="0" collapsed="false">
      <c r="A2369" s="1" t="s">
        <v>7556</v>
      </c>
    </row>
    <row r="2370" customFormat="false" ht="14.9" hidden="false" customHeight="false" outlineLevel="0" collapsed="false">
      <c r="A2370" s="1" t="s">
        <v>7557</v>
      </c>
    </row>
    <row r="2371" customFormat="false" ht="14.9" hidden="false" customHeight="false" outlineLevel="0" collapsed="false">
      <c r="A2371" s="1" t="s">
        <v>7558</v>
      </c>
    </row>
    <row r="2372" customFormat="false" ht="14.9" hidden="false" customHeight="false" outlineLevel="0" collapsed="false">
      <c r="A2372" s="1" t="s">
        <v>7559</v>
      </c>
    </row>
    <row r="2373" customFormat="false" ht="14.9" hidden="false" customHeight="false" outlineLevel="0" collapsed="false">
      <c r="A2373" s="1" t="s">
        <v>7560</v>
      </c>
    </row>
    <row r="2374" customFormat="false" ht="14.9" hidden="false" customHeight="false" outlineLevel="0" collapsed="false">
      <c r="A2374" s="1" t="s">
        <v>7561</v>
      </c>
    </row>
    <row r="2375" customFormat="false" ht="14.9" hidden="false" customHeight="false" outlineLevel="0" collapsed="false">
      <c r="A2375" s="1" t="s">
        <v>7562</v>
      </c>
    </row>
    <row r="2376" customFormat="false" ht="14.9" hidden="false" customHeight="false" outlineLevel="0" collapsed="false">
      <c r="A2376" s="1" t="s">
        <v>7563</v>
      </c>
    </row>
    <row r="2377" customFormat="false" ht="14.9" hidden="false" customHeight="false" outlineLevel="0" collapsed="false">
      <c r="A2377" s="1" t="s">
        <v>7564</v>
      </c>
    </row>
    <row r="2378" customFormat="false" ht="14.9" hidden="false" customHeight="false" outlineLevel="0" collapsed="false">
      <c r="A2378" s="1" t="s">
        <v>7565</v>
      </c>
    </row>
    <row r="2379" customFormat="false" ht="14.9" hidden="false" customHeight="false" outlineLevel="0" collapsed="false">
      <c r="A2379" s="1" t="s">
        <v>7566</v>
      </c>
    </row>
    <row r="2380" customFormat="false" ht="14.9" hidden="false" customHeight="false" outlineLevel="0" collapsed="false">
      <c r="A2380" s="1" t="s">
        <v>7567</v>
      </c>
    </row>
    <row r="2381" customFormat="false" ht="14.9" hidden="false" customHeight="false" outlineLevel="0" collapsed="false">
      <c r="A2381" s="1" t="s">
        <v>7568</v>
      </c>
    </row>
    <row r="2382" customFormat="false" ht="14.9" hidden="false" customHeight="false" outlineLevel="0" collapsed="false">
      <c r="A2382" s="1" t="s">
        <v>7569</v>
      </c>
    </row>
    <row r="2383" customFormat="false" ht="14.9" hidden="false" customHeight="false" outlineLevel="0" collapsed="false">
      <c r="A2383" s="1" t="s">
        <v>7570</v>
      </c>
    </row>
    <row r="2384" customFormat="false" ht="14.9" hidden="false" customHeight="false" outlineLevel="0" collapsed="false">
      <c r="A2384" s="1" t="s">
        <v>7571</v>
      </c>
    </row>
    <row r="2385" customFormat="false" ht="14.9" hidden="false" customHeight="false" outlineLevel="0" collapsed="false">
      <c r="A2385" s="1" t="s">
        <v>7572</v>
      </c>
    </row>
    <row r="2386" customFormat="false" ht="14.9" hidden="false" customHeight="false" outlineLevel="0" collapsed="false">
      <c r="A2386" s="1" t="s">
        <v>7573</v>
      </c>
    </row>
    <row r="2387" customFormat="false" ht="14.9" hidden="false" customHeight="false" outlineLevel="0" collapsed="false">
      <c r="A2387" s="1" t="s">
        <v>7574</v>
      </c>
    </row>
    <row r="2388" customFormat="false" ht="14.9" hidden="false" customHeight="false" outlineLevel="0" collapsed="false">
      <c r="A2388" s="1" t="s">
        <v>7575</v>
      </c>
    </row>
    <row r="2389" customFormat="false" ht="14.9" hidden="false" customHeight="false" outlineLevel="0" collapsed="false">
      <c r="A2389" s="1" t="s">
        <v>7576</v>
      </c>
    </row>
    <row r="2390" customFormat="false" ht="14.9" hidden="false" customHeight="false" outlineLevel="0" collapsed="false">
      <c r="A2390" s="1" t="s">
        <v>7577</v>
      </c>
    </row>
    <row r="2391" customFormat="false" ht="14.9" hidden="false" customHeight="false" outlineLevel="0" collapsed="false">
      <c r="A2391" s="1" t="s">
        <v>7578</v>
      </c>
    </row>
    <row r="2392" customFormat="false" ht="14.9" hidden="false" customHeight="false" outlineLevel="0" collapsed="false">
      <c r="A2392" s="1" t="s">
        <v>7579</v>
      </c>
    </row>
    <row r="2393" customFormat="false" ht="14.9" hidden="false" customHeight="false" outlineLevel="0" collapsed="false">
      <c r="A2393" s="1" t="s">
        <v>7580</v>
      </c>
    </row>
    <row r="2394" customFormat="false" ht="14.9" hidden="false" customHeight="false" outlineLevel="0" collapsed="false">
      <c r="A2394" s="1" t="s">
        <v>7581</v>
      </c>
    </row>
    <row r="2395" customFormat="false" ht="14.9" hidden="false" customHeight="false" outlineLevel="0" collapsed="false">
      <c r="A2395" s="1" t="s">
        <v>7582</v>
      </c>
    </row>
    <row r="2396" customFormat="false" ht="14.9" hidden="false" customHeight="false" outlineLevel="0" collapsed="false">
      <c r="A2396" s="1" t="s">
        <v>7583</v>
      </c>
    </row>
    <row r="2397" customFormat="false" ht="14.9" hidden="false" customHeight="false" outlineLevel="0" collapsed="false">
      <c r="A2397" s="1" t="s">
        <v>7584</v>
      </c>
    </row>
    <row r="2398" customFormat="false" ht="14.9" hidden="false" customHeight="false" outlineLevel="0" collapsed="false">
      <c r="A2398" s="1" t="s">
        <v>7585</v>
      </c>
    </row>
    <row r="2399" customFormat="false" ht="14.9" hidden="false" customHeight="false" outlineLevel="0" collapsed="false">
      <c r="A2399" s="1" t="s">
        <v>7586</v>
      </c>
    </row>
    <row r="2400" customFormat="false" ht="14.9" hidden="false" customHeight="false" outlineLevel="0" collapsed="false">
      <c r="A2400" s="1" t="s">
        <v>7587</v>
      </c>
    </row>
    <row r="2401" customFormat="false" ht="14.9" hidden="false" customHeight="false" outlineLevel="0" collapsed="false">
      <c r="A2401" s="1" t="s">
        <v>7588</v>
      </c>
    </row>
    <row r="2402" customFormat="false" ht="14.9" hidden="false" customHeight="false" outlineLevel="0" collapsed="false">
      <c r="A2402" s="1" t="s">
        <v>7589</v>
      </c>
    </row>
    <row r="2403" customFormat="false" ht="14.9" hidden="false" customHeight="false" outlineLevel="0" collapsed="false">
      <c r="A2403" s="1" t="s">
        <v>7590</v>
      </c>
    </row>
    <row r="2404" customFormat="false" ht="14.9" hidden="false" customHeight="false" outlineLevel="0" collapsed="false">
      <c r="A2404" s="1" t="s">
        <v>7591</v>
      </c>
    </row>
    <row r="2405" customFormat="false" ht="14.9" hidden="false" customHeight="false" outlineLevel="0" collapsed="false">
      <c r="A2405" s="1" t="s">
        <v>7592</v>
      </c>
    </row>
    <row r="2406" customFormat="false" ht="14.9" hidden="false" customHeight="false" outlineLevel="0" collapsed="false">
      <c r="A2406" s="1" t="s">
        <v>7593</v>
      </c>
    </row>
    <row r="2407" customFormat="false" ht="14.9" hidden="false" customHeight="false" outlineLevel="0" collapsed="false">
      <c r="A2407" s="1" t="s">
        <v>7594</v>
      </c>
    </row>
    <row r="2408" customFormat="false" ht="14.9" hidden="false" customHeight="false" outlineLevel="0" collapsed="false">
      <c r="A2408" s="1" t="s">
        <v>7595</v>
      </c>
    </row>
    <row r="2409" customFormat="false" ht="14.9" hidden="false" customHeight="false" outlineLevel="0" collapsed="false">
      <c r="A2409" s="1" t="s">
        <v>7596</v>
      </c>
    </row>
    <row r="2410" customFormat="false" ht="14.9" hidden="false" customHeight="false" outlineLevel="0" collapsed="false">
      <c r="A2410" s="1" t="s">
        <v>7597</v>
      </c>
    </row>
    <row r="2411" customFormat="false" ht="14.9" hidden="false" customHeight="false" outlineLevel="0" collapsed="false">
      <c r="A2411" s="1" t="s">
        <v>7598</v>
      </c>
    </row>
    <row r="2412" customFormat="false" ht="14.9" hidden="false" customHeight="false" outlineLevel="0" collapsed="false">
      <c r="A2412" s="1" t="s">
        <v>7599</v>
      </c>
    </row>
    <row r="2413" customFormat="false" ht="14.9" hidden="false" customHeight="false" outlineLevel="0" collapsed="false">
      <c r="A2413" s="1" t="s">
        <v>7600</v>
      </c>
    </row>
    <row r="2414" customFormat="false" ht="14.9" hidden="false" customHeight="false" outlineLevel="0" collapsed="false">
      <c r="A2414" s="1" t="s">
        <v>7601</v>
      </c>
    </row>
    <row r="2415" customFormat="false" ht="14.9" hidden="false" customHeight="false" outlineLevel="0" collapsed="false">
      <c r="A2415" s="1" t="s">
        <v>7602</v>
      </c>
    </row>
    <row r="2416" customFormat="false" ht="14.9" hidden="false" customHeight="false" outlineLevel="0" collapsed="false">
      <c r="A2416" s="1" t="s">
        <v>7603</v>
      </c>
    </row>
    <row r="2417" customFormat="false" ht="14.9" hidden="false" customHeight="false" outlineLevel="0" collapsed="false">
      <c r="A2417" s="1" t="s">
        <v>7604</v>
      </c>
    </row>
    <row r="2418" customFormat="false" ht="14.9" hidden="false" customHeight="false" outlineLevel="0" collapsed="false">
      <c r="A2418" s="1" t="s">
        <v>7605</v>
      </c>
    </row>
    <row r="2419" customFormat="false" ht="14.9" hidden="false" customHeight="false" outlineLevel="0" collapsed="false">
      <c r="A2419" s="1" t="s">
        <v>7606</v>
      </c>
    </row>
    <row r="2420" customFormat="false" ht="14.9" hidden="false" customHeight="false" outlineLevel="0" collapsed="false">
      <c r="A2420" s="1" t="s">
        <v>7607</v>
      </c>
    </row>
    <row r="2421" customFormat="false" ht="14.9" hidden="false" customHeight="false" outlineLevel="0" collapsed="false">
      <c r="A2421" s="1" t="s">
        <v>7608</v>
      </c>
    </row>
    <row r="2422" customFormat="false" ht="14.9" hidden="false" customHeight="false" outlineLevel="0" collapsed="false">
      <c r="A2422" s="1" t="s">
        <v>7609</v>
      </c>
    </row>
    <row r="2423" customFormat="false" ht="14.9" hidden="false" customHeight="false" outlineLevel="0" collapsed="false">
      <c r="A2423" s="1" t="s">
        <v>7610</v>
      </c>
    </row>
    <row r="2424" customFormat="false" ht="14.9" hidden="false" customHeight="false" outlineLevel="0" collapsed="false">
      <c r="A2424" s="1" t="s">
        <v>7611</v>
      </c>
    </row>
    <row r="2425" customFormat="false" ht="14.9" hidden="false" customHeight="false" outlineLevel="0" collapsed="false">
      <c r="A2425" s="1" t="s">
        <v>7612</v>
      </c>
    </row>
    <row r="2426" customFormat="false" ht="14.9" hidden="false" customHeight="false" outlineLevel="0" collapsed="false">
      <c r="A2426" s="1" t="s">
        <v>7613</v>
      </c>
    </row>
    <row r="2427" customFormat="false" ht="14.9" hidden="false" customHeight="false" outlineLevel="0" collapsed="false">
      <c r="A2427" s="1" t="s">
        <v>7614</v>
      </c>
    </row>
    <row r="2428" customFormat="false" ht="14.9" hidden="false" customHeight="false" outlineLevel="0" collapsed="false">
      <c r="A2428" s="1" t="s">
        <v>7615</v>
      </c>
    </row>
    <row r="2429" customFormat="false" ht="14.9" hidden="false" customHeight="false" outlineLevel="0" collapsed="false">
      <c r="A2429" s="1" t="s">
        <v>7616</v>
      </c>
    </row>
    <row r="2430" customFormat="false" ht="14.9" hidden="false" customHeight="false" outlineLevel="0" collapsed="false">
      <c r="A2430" s="1" t="s">
        <v>7617</v>
      </c>
    </row>
    <row r="2431" customFormat="false" ht="14.9" hidden="false" customHeight="false" outlineLevel="0" collapsed="false">
      <c r="A2431" s="1" t="s">
        <v>7618</v>
      </c>
    </row>
    <row r="2432" customFormat="false" ht="14.9" hidden="false" customHeight="false" outlineLevel="0" collapsed="false">
      <c r="A2432" s="1" t="s">
        <v>7619</v>
      </c>
    </row>
    <row r="2433" customFormat="false" ht="14.9" hidden="false" customHeight="false" outlineLevel="0" collapsed="false">
      <c r="A2433" s="1" t="s">
        <v>7620</v>
      </c>
    </row>
    <row r="2434" customFormat="false" ht="14.9" hidden="false" customHeight="false" outlineLevel="0" collapsed="false">
      <c r="A2434" s="1" t="s">
        <v>7621</v>
      </c>
    </row>
    <row r="2435" customFormat="false" ht="14.9" hidden="false" customHeight="false" outlineLevel="0" collapsed="false">
      <c r="A2435" s="1" t="s">
        <v>7622</v>
      </c>
    </row>
    <row r="2436" customFormat="false" ht="14.9" hidden="false" customHeight="false" outlineLevel="0" collapsed="false">
      <c r="A2436" s="1" t="s">
        <v>7623</v>
      </c>
    </row>
    <row r="2437" customFormat="false" ht="14.9" hidden="false" customHeight="false" outlineLevel="0" collapsed="false">
      <c r="A2437" s="1" t="s">
        <v>7624</v>
      </c>
    </row>
    <row r="2438" customFormat="false" ht="14.9" hidden="false" customHeight="false" outlineLevel="0" collapsed="false">
      <c r="A2438" s="1" t="s">
        <v>7625</v>
      </c>
    </row>
    <row r="2439" customFormat="false" ht="14.9" hidden="false" customHeight="false" outlineLevel="0" collapsed="false">
      <c r="A2439" s="1" t="s">
        <v>7626</v>
      </c>
    </row>
    <row r="2440" customFormat="false" ht="14.9" hidden="false" customHeight="false" outlineLevel="0" collapsed="false">
      <c r="A2440" s="1" t="s">
        <v>7627</v>
      </c>
    </row>
    <row r="2441" customFormat="false" ht="14.9" hidden="false" customHeight="false" outlineLevel="0" collapsed="false">
      <c r="A2441" s="1" t="s">
        <v>7628</v>
      </c>
    </row>
    <row r="2442" customFormat="false" ht="14.9" hidden="false" customHeight="false" outlineLevel="0" collapsed="false">
      <c r="A2442" s="1" t="s">
        <v>7629</v>
      </c>
    </row>
    <row r="2443" customFormat="false" ht="14.9" hidden="false" customHeight="false" outlineLevel="0" collapsed="false">
      <c r="A2443" s="1" t="s">
        <v>7630</v>
      </c>
    </row>
    <row r="2444" customFormat="false" ht="14.9" hidden="false" customHeight="false" outlineLevel="0" collapsed="false">
      <c r="A2444" s="1" t="s">
        <v>7631</v>
      </c>
    </row>
    <row r="2445" customFormat="false" ht="14.9" hidden="false" customHeight="false" outlineLevel="0" collapsed="false">
      <c r="A2445" s="1" t="s">
        <v>7632</v>
      </c>
    </row>
    <row r="2446" customFormat="false" ht="14.9" hidden="false" customHeight="false" outlineLevel="0" collapsed="false">
      <c r="A2446" s="1" t="s">
        <v>7633</v>
      </c>
    </row>
    <row r="2447" customFormat="false" ht="14.9" hidden="false" customHeight="false" outlineLevel="0" collapsed="false">
      <c r="A2447" s="1" t="s">
        <v>7634</v>
      </c>
    </row>
    <row r="2448" customFormat="false" ht="14.9" hidden="false" customHeight="false" outlineLevel="0" collapsed="false">
      <c r="A2448" s="1" t="s">
        <v>7635</v>
      </c>
    </row>
    <row r="2449" customFormat="false" ht="14.9" hidden="false" customHeight="false" outlineLevel="0" collapsed="false">
      <c r="A2449" s="1" t="s">
        <v>7636</v>
      </c>
    </row>
    <row r="2450" customFormat="false" ht="14.9" hidden="false" customHeight="false" outlineLevel="0" collapsed="false">
      <c r="A2450" s="1" t="s">
        <v>7637</v>
      </c>
    </row>
    <row r="2451" customFormat="false" ht="14.9" hidden="false" customHeight="false" outlineLevel="0" collapsed="false">
      <c r="A2451" s="1" t="s">
        <v>7638</v>
      </c>
    </row>
    <row r="2452" customFormat="false" ht="14.9" hidden="false" customHeight="false" outlineLevel="0" collapsed="false">
      <c r="A2452" s="1" t="s">
        <v>7639</v>
      </c>
    </row>
    <row r="2453" customFormat="false" ht="14.9" hidden="false" customHeight="false" outlineLevel="0" collapsed="false">
      <c r="A2453" s="1" t="s">
        <v>7640</v>
      </c>
    </row>
    <row r="2454" customFormat="false" ht="14.9" hidden="false" customHeight="false" outlineLevel="0" collapsed="false">
      <c r="A2454" s="1" t="s">
        <v>7641</v>
      </c>
    </row>
    <row r="2455" customFormat="false" ht="14.9" hidden="false" customHeight="false" outlineLevel="0" collapsed="false">
      <c r="A2455" s="1" t="s">
        <v>7642</v>
      </c>
    </row>
    <row r="2456" customFormat="false" ht="14.9" hidden="false" customHeight="false" outlineLevel="0" collapsed="false">
      <c r="A2456" s="1" t="s">
        <v>7643</v>
      </c>
    </row>
    <row r="2457" customFormat="false" ht="14.9" hidden="false" customHeight="false" outlineLevel="0" collapsed="false">
      <c r="A2457" s="1" t="s">
        <v>7644</v>
      </c>
    </row>
    <row r="2458" customFormat="false" ht="14.9" hidden="false" customHeight="false" outlineLevel="0" collapsed="false">
      <c r="A2458" s="1" t="s">
        <v>7645</v>
      </c>
    </row>
    <row r="2459" customFormat="false" ht="14.9" hidden="false" customHeight="false" outlineLevel="0" collapsed="false">
      <c r="A2459" s="1" t="s">
        <v>7646</v>
      </c>
    </row>
    <row r="2460" customFormat="false" ht="14.9" hidden="false" customHeight="false" outlineLevel="0" collapsed="false">
      <c r="A2460" s="1" t="s">
        <v>7647</v>
      </c>
    </row>
    <row r="2461" customFormat="false" ht="14.9" hidden="false" customHeight="false" outlineLevel="0" collapsed="false">
      <c r="A2461" s="1" t="s">
        <v>7648</v>
      </c>
    </row>
    <row r="2462" customFormat="false" ht="14.9" hidden="false" customHeight="false" outlineLevel="0" collapsed="false">
      <c r="A2462" s="1" t="s">
        <v>7649</v>
      </c>
    </row>
    <row r="2463" customFormat="false" ht="14.9" hidden="false" customHeight="false" outlineLevel="0" collapsed="false">
      <c r="A2463" s="1" t="s">
        <v>7650</v>
      </c>
    </row>
    <row r="2464" customFormat="false" ht="14.9" hidden="false" customHeight="false" outlineLevel="0" collapsed="false">
      <c r="A2464" s="1" t="s">
        <v>7651</v>
      </c>
    </row>
    <row r="2465" customFormat="false" ht="14.9" hidden="false" customHeight="false" outlineLevel="0" collapsed="false">
      <c r="A2465" s="1" t="s">
        <v>7652</v>
      </c>
    </row>
    <row r="2466" customFormat="false" ht="14.9" hidden="false" customHeight="false" outlineLevel="0" collapsed="false">
      <c r="A2466" s="1" t="s">
        <v>7653</v>
      </c>
    </row>
    <row r="2467" customFormat="false" ht="14.9" hidden="false" customHeight="false" outlineLevel="0" collapsed="false">
      <c r="A2467" s="1" t="s">
        <v>7654</v>
      </c>
    </row>
    <row r="2468" customFormat="false" ht="14.9" hidden="false" customHeight="false" outlineLevel="0" collapsed="false">
      <c r="A2468" s="1" t="s">
        <v>7655</v>
      </c>
    </row>
    <row r="2469" customFormat="false" ht="14.9" hidden="false" customHeight="false" outlineLevel="0" collapsed="false">
      <c r="A2469" s="1" t="s">
        <v>7656</v>
      </c>
    </row>
    <row r="2470" customFormat="false" ht="14.9" hidden="false" customHeight="false" outlineLevel="0" collapsed="false">
      <c r="A2470" s="1" t="s">
        <v>7657</v>
      </c>
    </row>
    <row r="2471" customFormat="false" ht="14.9" hidden="false" customHeight="false" outlineLevel="0" collapsed="false">
      <c r="A2471" s="1" t="s">
        <v>7658</v>
      </c>
    </row>
    <row r="2472" customFormat="false" ht="14.9" hidden="false" customHeight="false" outlineLevel="0" collapsed="false">
      <c r="A2472" s="1" t="s">
        <v>7659</v>
      </c>
    </row>
    <row r="2473" customFormat="false" ht="14.9" hidden="false" customHeight="false" outlineLevel="0" collapsed="false">
      <c r="A2473" s="1" t="s">
        <v>7660</v>
      </c>
    </row>
    <row r="2474" customFormat="false" ht="14.9" hidden="false" customHeight="false" outlineLevel="0" collapsed="false">
      <c r="A2474" s="1" t="s">
        <v>7661</v>
      </c>
    </row>
    <row r="2475" customFormat="false" ht="14.9" hidden="false" customHeight="false" outlineLevel="0" collapsed="false">
      <c r="A2475" s="1" t="s">
        <v>7662</v>
      </c>
    </row>
    <row r="2476" customFormat="false" ht="14.9" hidden="false" customHeight="false" outlineLevel="0" collapsed="false">
      <c r="A2476" s="1" t="s">
        <v>7663</v>
      </c>
    </row>
    <row r="2477" customFormat="false" ht="14.9" hidden="false" customHeight="false" outlineLevel="0" collapsed="false">
      <c r="A2477" s="1" t="s">
        <v>7664</v>
      </c>
    </row>
    <row r="2478" customFormat="false" ht="14.9" hidden="false" customHeight="false" outlineLevel="0" collapsed="false">
      <c r="A2478" s="1" t="s">
        <v>7665</v>
      </c>
    </row>
    <row r="2479" customFormat="false" ht="14.9" hidden="false" customHeight="false" outlineLevel="0" collapsed="false">
      <c r="A2479" s="1" t="s">
        <v>7666</v>
      </c>
    </row>
    <row r="2480" customFormat="false" ht="14.9" hidden="false" customHeight="false" outlineLevel="0" collapsed="false">
      <c r="A2480" s="1" t="s">
        <v>7667</v>
      </c>
    </row>
    <row r="2481" customFormat="false" ht="14.9" hidden="false" customHeight="false" outlineLevel="0" collapsed="false">
      <c r="A2481" s="1" t="s">
        <v>7668</v>
      </c>
    </row>
    <row r="2482" customFormat="false" ht="14.9" hidden="false" customHeight="false" outlineLevel="0" collapsed="false">
      <c r="A2482" s="1" t="s">
        <v>7669</v>
      </c>
    </row>
    <row r="2483" customFormat="false" ht="14.9" hidden="false" customHeight="false" outlineLevel="0" collapsed="false">
      <c r="A2483" s="1" t="s">
        <v>7670</v>
      </c>
    </row>
    <row r="2484" customFormat="false" ht="14.9" hidden="false" customHeight="false" outlineLevel="0" collapsed="false">
      <c r="A2484" s="1" t="s">
        <v>7671</v>
      </c>
    </row>
    <row r="2485" customFormat="false" ht="14.9" hidden="false" customHeight="false" outlineLevel="0" collapsed="false">
      <c r="A2485" s="1" t="s">
        <v>7672</v>
      </c>
    </row>
    <row r="2486" customFormat="false" ht="14.9" hidden="false" customHeight="false" outlineLevel="0" collapsed="false">
      <c r="A2486" s="1" t="s">
        <v>7673</v>
      </c>
    </row>
    <row r="2487" customFormat="false" ht="14.9" hidden="false" customHeight="false" outlineLevel="0" collapsed="false">
      <c r="A2487" s="1" t="s">
        <v>7674</v>
      </c>
    </row>
    <row r="2488" customFormat="false" ht="14.9" hidden="false" customHeight="false" outlineLevel="0" collapsed="false">
      <c r="A2488" s="1" t="s">
        <v>7675</v>
      </c>
    </row>
    <row r="2489" customFormat="false" ht="14.9" hidden="false" customHeight="false" outlineLevel="0" collapsed="false">
      <c r="A2489" s="1" t="s">
        <v>7676</v>
      </c>
    </row>
    <row r="2490" customFormat="false" ht="14.9" hidden="false" customHeight="false" outlineLevel="0" collapsed="false">
      <c r="A2490" s="1" t="s">
        <v>7677</v>
      </c>
    </row>
    <row r="2491" customFormat="false" ht="14.9" hidden="false" customHeight="false" outlineLevel="0" collapsed="false">
      <c r="A2491" s="1" t="s">
        <v>7678</v>
      </c>
    </row>
    <row r="2492" customFormat="false" ht="14.9" hidden="false" customHeight="false" outlineLevel="0" collapsed="false">
      <c r="A2492" s="1" t="s">
        <v>7679</v>
      </c>
    </row>
    <row r="2493" customFormat="false" ht="14.9" hidden="false" customHeight="false" outlineLevel="0" collapsed="false">
      <c r="A2493" s="1" t="s">
        <v>7680</v>
      </c>
    </row>
    <row r="2494" customFormat="false" ht="14.9" hidden="false" customHeight="false" outlineLevel="0" collapsed="false">
      <c r="A2494" s="1" t="s">
        <v>7681</v>
      </c>
    </row>
    <row r="2495" customFormat="false" ht="14.9" hidden="false" customHeight="false" outlineLevel="0" collapsed="false">
      <c r="A2495" s="1" t="s">
        <v>7682</v>
      </c>
    </row>
    <row r="2496" customFormat="false" ht="14.9" hidden="false" customHeight="false" outlineLevel="0" collapsed="false">
      <c r="A2496" s="1" t="s">
        <v>7683</v>
      </c>
    </row>
    <row r="2497" customFormat="false" ht="14.9" hidden="false" customHeight="false" outlineLevel="0" collapsed="false">
      <c r="A2497" s="1" t="s">
        <v>7684</v>
      </c>
    </row>
    <row r="2498" customFormat="false" ht="14.9" hidden="false" customHeight="false" outlineLevel="0" collapsed="false">
      <c r="A2498" s="1" t="s">
        <v>7685</v>
      </c>
    </row>
    <row r="2499" customFormat="false" ht="14.9" hidden="false" customHeight="false" outlineLevel="0" collapsed="false">
      <c r="A2499" s="1" t="s">
        <v>7686</v>
      </c>
    </row>
    <row r="2500" customFormat="false" ht="14.9" hidden="false" customHeight="false" outlineLevel="0" collapsed="false">
      <c r="A2500" s="1" t="s">
        <v>7687</v>
      </c>
    </row>
    <row r="2501" customFormat="false" ht="14.9" hidden="false" customHeight="false" outlineLevel="0" collapsed="false">
      <c r="A2501" s="1" t="s">
        <v>7688</v>
      </c>
    </row>
    <row r="2502" customFormat="false" ht="14.9" hidden="false" customHeight="false" outlineLevel="0" collapsed="false">
      <c r="A2502" s="1" t="s">
        <v>7689</v>
      </c>
    </row>
    <row r="2503" customFormat="false" ht="14.9" hidden="false" customHeight="false" outlineLevel="0" collapsed="false">
      <c r="A2503" s="1" t="s">
        <v>7690</v>
      </c>
    </row>
    <row r="2504" customFormat="false" ht="14.9" hidden="false" customHeight="false" outlineLevel="0" collapsed="false">
      <c r="A2504" s="1" t="s">
        <v>7691</v>
      </c>
    </row>
    <row r="2505" customFormat="false" ht="14.9" hidden="false" customHeight="false" outlineLevel="0" collapsed="false">
      <c r="A2505" s="1" t="s">
        <v>7692</v>
      </c>
    </row>
    <row r="2506" customFormat="false" ht="14.9" hidden="false" customHeight="false" outlineLevel="0" collapsed="false">
      <c r="A2506" s="1" t="s">
        <v>7693</v>
      </c>
    </row>
    <row r="2507" customFormat="false" ht="14.9" hidden="false" customHeight="false" outlineLevel="0" collapsed="false">
      <c r="A2507" s="1" t="s">
        <v>7694</v>
      </c>
    </row>
    <row r="2508" customFormat="false" ht="14.9" hidden="false" customHeight="false" outlineLevel="0" collapsed="false">
      <c r="A2508" s="1" t="s">
        <v>7695</v>
      </c>
    </row>
    <row r="2509" customFormat="false" ht="14.9" hidden="false" customHeight="false" outlineLevel="0" collapsed="false">
      <c r="A2509" s="1" t="s">
        <v>7696</v>
      </c>
    </row>
    <row r="2510" customFormat="false" ht="14.9" hidden="false" customHeight="false" outlineLevel="0" collapsed="false">
      <c r="A2510" s="1" t="s">
        <v>7697</v>
      </c>
    </row>
    <row r="2511" customFormat="false" ht="14.9" hidden="false" customHeight="false" outlineLevel="0" collapsed="false">
      <c r="A2511" s="1" t="s">
        <v>7698</v>
      </c>
    </row>
    <row r="2512" customFormat="false" ht="14.9" hidden="false" customHeight="false" outlineLevel="0" collapsed="false">
      <c r="A2512" s="1" t="s">
        <v>7699</v>
      </c>
    </row>
    <row r="2513" customFormat="false" ht="14.9" hidden="false" customHeight="false" outlineLevel="0" collapsed="false">
      <c r="A2513" s="1" t="s">
        <v>7700</v>
      </c>
    </row>
    <row r="2514" customFormat="false" ht="14.9" hidden="false" customHeight="false" outlineLevel="0" collapsed="false">
      <c r="A2514" s="1" t="s">
        <v>7701</v>
      </c>
    </row>
    <row r="2515" customFormat="false" ht="14.9" hidden="false" customHeight="false" outlineLevel="0" collapsed="false">
      <c r="A2515" s="1" t="s">
        <v>7702</v>
      </c>
    </row>
    <row r="2516" customFormat="false" ht="14.9" hidden="false" customHeight="false" outlineLevel="0" collapsed="false">
      <c r="A2516" s="1" t="s">
        <v>7703</v>
      </c>
    </row>
    <row r="2517" customFormat="false" ht="14.9" hidden="false" customHeight="false" outlineLevel="0" collapsed="false">
      <c r="A2517" s="1" t="s">
        <v>7704</v>
      </c>
    </row>
    <row r="2518" customFormat="false" ht="14.9" hidden="false" customHeight="false" outlineLevel="0" collapsed="false">
      <c r="A2518" s="1" t="s">
        <v>7705</v>
      </c>
    </row>
    <row r="2519" customFormat="false" ht="14.9" hidden="false" customHeight="false" outlineLevel="0" collapsed="false">
      <c r="A2519" s="1" t="s">
        <v>7706</v>
      </c>
    </row>
    <row r="2520" customFormat="false" ht="14.9" hidden="false" customHeight="false" outlineLevel="0" collapsed="false">
      <c r="A2520" s="1" t="s">
        <v>7707</v>
      </c>
    </row>
    <row r="2521" customFormat="false" ht="14.9" hidden="false" customHeight="false" outlineLevel="0" collapsed="false">
      <c r="A2521" s="1" t="s">
        <v>7708</v>
      </c>
    </row>
    <row r="2522" customFormat="false" ht="14.9" hidden="false" customHeight="false" outlineLevel="0" collapsed="false">
      <c r="A2522" s="1" t="s">
        <v>7709</v>
      </c>
    </row>
    <row r="2523" customFormat="false" ht="14.9" hidden="false" customHeight="false" outlineLevel="0" collapsed="false">
      <c r="A2523" s="1" t="s">
        <v>7710</v>
      </c>
    </row>
    <row r="2524" customFormat="false" ht="14.9" hidden="false" customHeight="false" outlineLevel="0" collapsed="false">
      <c r="A2524" s="1" t="s">
        <v>7711</v>
      </c>
    </row>
    <row r="2525" customFormat="false" ht="14.9" hidden="false" customHeight="false" outlineLevel="0" collapsed="false">
      <c r="A2525" s="1" t="s">
        <v>7712</v>
      </c>
    </row>
    <row r="2526" customFormat="false" ht="14.9" hidden="false" customHeight="false" outlineLevel="0" collapsed="false">
      <c r="A2526" s="1" t="s">
        <v>7713</v>
      </c>
    </row>
    <row r="2527" customFormat="false" ht="14.9" hidden="false" customHeight="false" outlineLevel="0" collapsed="false">
      <c r="A2527" s="1" t="s">
        <v>7714</v>
      </c>
    </row>
    <row r="2528" customFormat="false" ht="14.9" hidden="false" customHeight="false" outlineLevel="0" collapsed="false">
      <c r="A2528" s="1" t="s">
        <v>7715</v>
      </c>
    </row>
    <row r="2529" customFormat="false" ht="14.9" hidden="false" customHeight="false" outlineLevel="0" collapsed="false">
      <c r="A2529" s="1" t="s">
        <v>7716</v>
      </c>
    </row>
    <row r="2530" customFormat="false" ht="14.9" hidden="false" customHeight="false" outlineLevel="0" collapsed="false">
      <c r="A2530" s="1" t="s">
        <v>7717</v>
      </c>
    </row>
    <row r="2531" customFormat="false" ht="14.9" hidden="false" customHeight="false" outlineLevel="0" collapsed="false">
      <c r="A2531" s="1" t="s">
        <v>7718</v>
      </c>
    </row>
    <row r="2532" customFormat="false" ht="14.9" hidden="false" customHeight="false" outlineLevel="0" collapsed="false">
      <c r="A2532" s="1" t="s">
        <v>7719</v>
      </c>
    </row>
    <row r="2533" customFormat="false" ht="14.9" hidden="false" customHeight="false" outlineLevel="0" collapsed="false">
      <c r="A2533" s="1" t="s">
        <v>7720</v>
      </c>
    </row>
    <row r="2534" customFormat="false" ht="14.9" hidden="false" customHeight="false" outlineLevel="0" collapsed="false">
      <c r="A2534" s="1" t="s">
        <v>7721</v>
      </c>
    </row>
    <row r="2535" customFormat="false" ht="14.9" hidden="false" customHeight="false" outlineLevel="0" collapsed="false">
      <c r="A2535" s="1" t="s">
        <v>7722</v>
      </c>
    </row>
    <row r="2536" customFormat="false" ht="14.9" hidden="false" customHeight="false" outlineLevel="0" collapsed="false">
      <c r="A2536" s="1" t="s">
        <v>7723</v>
      </c>
    </row>
    <row r="2537" customFormat="false" ht="14.9" hidden="false" customHeight="false" outlineLevel="0" collapsed="false">
      <c r="A2537" s="1" t="s">
        <v>7724</v>
      </c>
    </row>
    <row r="2538" customFormat="false" ht="14.9" hidden="false" customHeight="false" outlineLevel="0" collapsed="false">
      <c r="A2538" s="1" t="s">
        <v>7725</v>
      </c>
    </row>
    <row r="2539" customFormat="false" ht="14.9" hidden="false" customHeight="false" outlineLevel="0" collapsed="false">
      <c r="A2539" s="1" t="s">
        <v>7726</v>
      </c>
    </row>
    <row r="2540" customFormat="false" ht="14.9" hidden="false" customHeight="false" outlineLevel="0" collapsed="false">
      <c r="A2540" s="1" t="s">
        <v>7727</v>
      </c>
    </row>
    <row r="2541" customFormat="false" ht="14.9" hidden="false" customHeight="false" outlineLevel="0" collapsed="false">
      <c r="A2541" s="1" t="s">
        <v>7728</v>
      </c>
    </row>
    <row r="2542" customFormat="false" ht="14.9" hidden="false" customHeight="false" outlineLevel="0" collapsed="false">
      <c r="A2542" s="1" t="s">
        <v>7729</v>
      </c>
    </row>
    <row r="2543" customFormat="false" ht="14.9" hidden="false" customHeight="false" outlineLevel="0" collapsed="false">
      <c r="A2543" s="1" t="s">
        <v>7730</v>
      </c>
    </row>
    <row r="2544" customFormat="false" ht="14.9" hidden="false" customHeight="false" outlineLevel="0" collapsed="false">
      <c r="A2544" s="1" t="s">
        <v>7731</v>
      </c>
    </row>
    <row r="2545" customFormat="false" ht="14.9" hidden="false" customHeight="false" outlineLevel="0" collapsed="false">
      <c r="A2545" s="1" t="s">
        <v>7732</v>
      </c>
    </row>
    <row r="2546" customFormat="false" ht="14.9" hidden="false" customHeight="false" outlineLevel="0" collapsed="false">
      <c r="A2546" s="1" t="s">
        <v>7733</v>
      </c>
    </row>
    <row r="2547" customFormat="false" ht="14.9" hidden="false" customHeight="false" outlineLevel="0" collapsed="false">
      <c r="A2547" s="1" t="s">
        <v>7734</v>
      </c>
    </row>
    <row r="2548" customFormat="false" ht="14.9" hidden="false" customHeight="false" outlineLevel="0" collapsed="false">
      <c r="A2548" s="1" t="s">
        <v>7735</v>
      </c>
    </row>
    <row r="2549" customFormat="false" ht="14.9" hidden="false" customHeight="false" outlineLevel="0" collapsed="false">
      <c r="A2549" s="1" t="s">
        <v>7736</v>
      </c>
    </row>
    <row r="2550" customFormat="false" ht="14.9" hidden="false" customHeight="false" outlineLevel="0" collapsed="false">
      <c r="A2550" s="1" t="s">
        <v>7737</v>
      </c>
    </row>
    <row r="2551" customFormat="false" ht="14.9" hidden="false" customHeight="false" outlineLevel="0" collapsed="false">
      <c r="A2551" s="1" t="s">
        <v>7738</v>
      </c>
    </row>
    <row r="2552" customFormat="false" ht="14.9" hidden="false" customHeight="false" outlineLevel="0" collapsed="false">
      <c r="A2552" s="1" t="s">
        <v>7739</v>
      </c>
    </row>
    <row r="2553" customFormat="false" ht="14.9" hidden="false" customHeight="false" outlineLevel="0" collapsed="false">
      <c r="A2553" s="1" t="s">
        <v>7740</v>
      </c>
    </row>
    <row r="2554" customFormat="false" ht="14.9" hidden="false" customHeight="false" outlineLevel="0" collapsed="false">
      <c r="A2554" s="1" t="s">
        <v>7741</v>
      </c>
    </row>
    <row r="2555" customFormat="false" ht="14.9" hidden="false" customHeight="false" outlineLevel="0" collapsed="false">
      <c r="A2555" s="1" t="s">
        <v>7742</v>
      </c>
    </row>
    <row r="2556" customFormat="false" ht="14.9" hidden="false" customHeight="false" outlineLevel="0" collapsed="false">
      <c r="A2556" s="1" t="s">
        <v>7743</v>
      </c>
    </row>
    <row r="2557" customFormat="false" ht="14.9" hidden="false" customHeight="false" outlineLevel="0" collapsed="false">
      <c r="A2557" s="1" t="s">
        <v>7744</v>
      </c>
    </row>
    <row r="2558" customFormat="false" ht="14.9" hidden="false" customHeight="false" outlineLevel="0" collapsed="false">
      <c r="A2558" s="1" t="s">
        <v>7745</v>
      </c>
    </row>
    <row r="2559" customFormat="false" ht="14.9" hidden="false" customHeight="false" outlineLevel="0" collapsed="false">
      <c r="A2559" s="1" t="s">
        <v>7746</v>
      </c>
    </row>
    <row r="2560" customFormat="false" ht="14.9" hidden="false" customHeight="false" outlineLevel="0" collapsed="false">
      <c r="A2560" s="1" t="s">
        <v>7747</v>
      </c>
    </row>
    <row r="2561" customFormat="false" ht="14.9" hidden="false" customHeight="false" outlineLevel="0" collapsed="false">
      <c r="A2561" s="1" t="s">
        <v>7748</v>
      </c>
    </row>
    <row r="2562" customFormat="false" ht="14.9" hidden="false" customHeight="false" outlineLevel="0" collapsed="false">
      <c r="A2562" s="1" t="s">
        <v>7749</v>
      </c>
    </row>
    <row r="2563" customFormat="false" ht="14.9" hidden="false" customHeight="false" outlineLevel="0" collapsed="false">
      <c r="A2563" s="1" t="s">
        <v>7750</v>
      </c>
    </row>
    <row r="2564" customFormat="false" ht="14.9" hidden="false" customHeight="false" outlineLevel="0" collapsed="false">
      <c r="A2564" s="1" t="s">
        <v>7751</v>
      </c>
    </row>
    <row r="2565" customFormat="false" ht="14.9" hidden="false" customHeight="false" outlineLevel="0" collapsed="false">
      <c r="A2565" s="1" t="s">
        <v>7752</v>
      </c>
    </row>
    <row r="2566" customFormat="false" ht="14.9" hidden="false" customHeight="false" outlineLevel="0" collapsed="false">
      <c r="A2566" s="1" t="s">
        <v>7753</v>
      </c>
    </row>
    <row r="2567" customFormat="false" ht="14.9" hidden="false" customHeight="false" outlineLevel="0" collapsed="false">
      <c r="A2567" s="1" t="s">
        <v>7754</v>
      </c>
    </row>
    <row r="2568" customFormat="false" ht="14.9" hidden="false" customHeight="false" outlineLevel="0" collapsed="false">
      <c r="A2568" s="1" t="s">
        <v>7755</v>
      </c>
    </row>
    <row r="2569" customFormat="false" ht="14.9" hidden="false" customHeight="false" outlineLevel="0" collapsed="false">
      <c r="A2569" s="1" t="s">
        <v>7756</v>
      </c>
    </row>
    <row r="2570" customFormat="false" ht="14.9" hidden="false" customHeight="false" outlineLevel="0" collapsed="false">
      <c r="A2570" s="1" t="s">
        <v>7757</v>
      </c>
    </row>
    <row r="2571" customFormat="false" ht="14.9" hidden="false" customHeight="false" outlineLevel="0" collapsed="false">
      <c r="A2571" s="1" t="s">
        <v>7758</v>
      </c>
    </row>
    <row r="2572" customFormat="false" ht="14.9" hidden="false" customHeight="false" outlineLevel="0" collapsed="false">
      <c r="A2572" s="1" t="s">
        <v>7759</v>
      </c>
    </row>
    <row r="2573" customFormat="false" ht="14.9" hidden="false" customHeight="false" outlineLevel="0" collapsed="false">
      <c r="A2573" s="1" t="s">
        <v>7760</v>
      </c>
    </row>
    <row r="2574" customFormat="false" ht="14.9" hidden="false" customHeight="false" outlineLevel="0" collapsed="false">
      <c r="A2574" s="1" t="s">
        <v>7761</v>
      </c>
    </row>
    <row r="2575" customFormat="false" ht="14.9" hidden="false" customHeight="false" outlineLevel="0" collapsed="false">
      <c r="A2575" s="1" t="s">
        <v>7762</v>
      </c>
    </row>
    <row r="2576" customFormat="false" ht="14.9" hidden="false" customHeight="false" outlineLevel="0" collapsed="false">
      <c r="A2576" s="1" t="s">
        <v>7763</v>
      </c>
    </row>
    <row r="2577" customFormat="false" ht="14.9" hidden="false" customHeight="false" outlineLevel="0" collapsed="false">
      <c r="A2577" s="1" t="s">
        <v>7764</v>
      </c>
    </row>
    <row r="2578" customFormat="false" ht="14.9" hidden="false" customHeight="false" outlineLevel="0" collapsed="false">
      <c r="A2578" s="1" t="s">
        <v>7765</v>
      </c>
    </row>
    <row r="2579" customFormat="false" ht="14.9" hidden="false" customHeight="false" outlineLevel="0" collapsed="false">
      <c r="A2579" s="1" t="s">
        <v>7766</v>
      </c>
    </row>
    <row r="2580" customFormat="false" ht="14.9" hidden="false" customHeight="false" outlineLevel="0" collapsed="false">
      <c r="A2580" s="1" t="s">
        <v>7767</v>
      </c>
    </row>
    <row r="2581" customFormat="false" ht="14.9" hidden="false" customHeight="false" outlineLevel="0" collapsed="false">
      <c r="A2581" s="1" t="s">
        <v>7768</v>
      </c>
    </row>
    <row r="2582" customFormat="false" ht="14.9" hidden="false" customHeight="false" outlineLevel="0" collapsed="false">
      <c r="A2582" s="1" t="s">
        <v>7769</v>
      </c>
    </row>
    <row r="2583" customFormat="false" ht="14.9" hidden="false" customHeight="false" outlineLevel="0" collapsed="false">
      <c r="A2583" s="1" t="s">
        <v>7770</v>
      </c>
    </row>
    <row r="2584" customFormat="false" ht="14.9" hidden="false" customHeight="false" outlineLevel="0" collapsed="false">
      <c r="A2584" s="1" t="s">
        <v>7771</v>
      </c>
    </row>
    <row r="2585" customFormat="false" ht="14.9" hidden="false" customHeight="false" outlineLevel="0" collapsed="false">
      <c r="A2585" s="1" t="s">
        <v>7772</v>
      </c>
    </row>
    <row r="2586" customFormat="false" ht="14.9" hidden="false" customHeight="false" outlineLevel="0" collapsed="false">
      <c r="A2586" s="1" t="s">
        <v>7773</v>
      </c>
    </row>
    <row r="2587" customFormat="false" ht="14.9" hidden="false" customHeight="false" outlineLevel="0" collapsed="false">
      <c r="A2587" s="1" t="s">
        <v>7774</v>
      </c>
    </row>
    <row r="2588" customFormat="false" ht="14.9" hidden="false" customHeight="false" outlineLevel="0" collapsed="false">
      <c r="A2588" s="1" t="s">
        <v>7775</v>
      </c>
    </row>
    <row r="2589" customFormat="false" ht="14.9" hidden="false" customHeight="false" outlineLevel="0" collapsed="false">
      <c r="A2589" s="1" t="s">
        <v>7776</v>
      </c>
    </row>
    <row r="2590" customFormat="false" ht="14.9" hidden="false" customHeight="false" outlineLevel="0" collapsed="false">
      <c r="A2590" s="1" t="s">
        <v>7777</v>
      </c>
    </row>
    <row r="2591" customFormat="false" ht="14.9" hidden="false" customHeight="false" outlineLevel="0" collapsed="false">
      <c r="A2591" s="1" t="s">
        <v>7778</v>
      </c>
    </row>
    <row r="2592" customFormat="false" ht="14.9" hidden="false" customHeight="false" outlineLevel="0" collapsed="false">
      <c r="A2592" s="1" t="s">
        <v>7779</v>
      </c>
    </row>
    <row r="2593" customFormat="false" ht="14.9" hidden="false" customHeight="false" outlineLevel="0" collapsed="false">
      <c r="A2593" s="1" t="s">
        <v>7780</v>
      </c>
    </row>
    <row r="2594" customFormat="false" ht="14.9" hidden="false" customHeight="false" outlineLevel="0" collapsed="false">
      <c r="A2594" s="1" t="s">
        <v>7781</v>
      </c>
    </row>
    <row r="2595" customFormat="false" ht="14.9" hidden="false" customHeight="false" outlineLevel="0" collapsed="false">
      <c r="A2595" s="1" t="s">
        <v>7782</v>
      </c>
    </row>
    <row r="2596" customFormat="false" ht="14.9" hidden="false" customHeight="false" outlineLevel="0" collapsed="false">
      <c r="A2596" s="1" t="s">
        <v>7783</v>
      </c>
    </row>
    <row r="2597" customFormat="false" ht="14.9" hidden="false" customHeight="false" outlineLevel="0" collapsed="false">
      <c r="A2597" s="1" t="s">
        <v>7784</v>
      </c>
    </row>
    <row r="2598" customFormat="false" ht="14.9" hidden="false" customHeight="false" outlineLevel="0" collapsed="false">
      <c r="A2598" s="1" t="s">
        <v>7785</v>
      </c>
    </row>
    <row r="2599" customFormat="false" ht="14.9" hidden="false" customHeight="false" outlineLevel="0" collapsed="false">
      <c r="A2599" s="1" t="s">
        <v>7786</v>
      </c>
    </row>
    <row r="2600" customFormat="false" ht="14.9" hidden="false" customHeight="false" outlineLevel="0" collapsed="false">
      <c r="A2600" s="1" t="s">
        <v>7787</v>
      </c>
    </row>
    <row r="2601" customFormat="false" ht="14.9" hidden="false" customHeight="false" outlineLevel="0" collapsed="false">
      <c r="A2601" s="1" t="s">
        <v>7788</v>
      </c>
    </row>
    <row r="2602" customFormat="false" ht="14.9" hidden="false" customHeight="false" outlineLevel="0" collapsed="false">
      <c r="A2602" s="1" t="s">
        <v>7789</v>
      </c>
    </row>
    <row r="2603" customFormat="false" ht="14.9" hidden="false" customHeight="false" outlineLevel="0" collapsed="false">
      <c r="A2603" s="1" t="s">
        <v>7790</v>
      </c>
    </row>
    <row r="2604" customFormat="false" ht="14.9" hidden="false" customHeight="false" outlineLevel="0" collapsed="false">
      <c r="A2604" s="1" t="s">
        <v>7791</v>
      </c>
    </row>
    <row r="2605" customFormat="false" ht="14.9" hidden="false" customHeight="false" outlineLevel="0" collapsed="false">
      <c r="A2605" s="1" t="s">
        <v>7792</v>
      </c>
    </row>
    <row r="2606" customFormat="false" ht="14.9" hidden="false" customHeight="false" outlineLevel="0" collapsed="false">
      <c r="A2606" s="1" t="s">
        <v>7793</v>
      </c>
    </row>
    <row r="2607" customFormat="false" ht="14.9" hidden="false" customHeight="false" outlineLevel="0" collapsed="false">
      <c r="A2607" s="1" t="s">
        <v>7794</v>
      </c>
    </row>
    <row r="2608" customFormat="false" ht="14.9" hidden="false" customHeight="false" outlineLevel="0" collapsed="false">
      <c r="A2608" s="1" t="s">
        <v>7795</v>
      </c>
    </row>
    <row r="2609" customFormat="false" ht="14.9" hidden="false" customHeight="false" outlineLevel="0" collapsed="false">
      <c r="A2609" s="1" t="s">
        <v>7796</v>
      </c>
    </row>
    <row r="2610" customFormat="false" ht="14.9" hidden="false" customHeight="false" outlineLevel="0" collapsed="false">
      <c r="A2610" s="1" t="s">
        <v>7797</v>
      </c>
    </row>
    <row r="2611" customFormat="false" ht="14.9" hidden="false" customHeight="false" outlineLevel="0" collapsed="false">
      <c r="A2611" s="1" t="s">
        <v>7798</v>
      </c>
    </row>
    <row r="2612" customFormat="false" ht="14.9" hidden="false" customHeight="false" outlineLevel="0" collapsed="false">
      <c r="A2612" s="1" t="s">
        <v>7799</v>
      </c>
    </row>
    <row r="2613" customFormat="false" ht="14.9" hidden="false" customHeight="false" outlineLevel="0" collapsed="false">
      <c r="A2613" s="1" t="s">
        <v>7800</v>
      </c>
    </row>
    <row r="2614" customFormat="false" ht="14.9" hidden="false" customHeight="false" outlineLevel="0" collapsed="false">
      <c r="A2614" s="1" t="s">
        <v>7801</v>
      </c>
    </row>
    <row r="2615" customFormat="false" ht="14.9" hidden="false" customHeight="false" outlineLevel="0" collapsed="false">
      <c r="A2615" s="1" t="s">
        <v>7802</v>
      </c>
    </row>
    <row r="2616" customFormat="false" ht="14.9" hidden="false" customHeight="false" outlineLevel="0" collapsed="false">
      <c r="A2616" s="1" t="s">
        <v>7803</v>
      </c>
    </row>
    <row r="2617" customFormat="false" ht="14.9" hidden="false" customHeight="false" outlineLevel="0" collapsed="false">
      <c r="A2617" s="1" t="s">
        <v>7804</v>
      </c>
    </row>
    <row r="2618" customFormat="false" ht="14.9" hidden="false" customHeight="false" outlineLevel="0" collapsed="false">
      <c r="A2618" s="1" t="s">
        <v>7805</v>
      </c>
    </row>
    <row r="2619" customFormat="false" ht="14.9" hidden="false" customHeight="false" outlineLevel="0" collapsed="false">
      <c r="A2619" s="1" t="s">
        <v>7806</v>
      </c>
    </row>
    <row r="2620" customFormat="false" ht="14.9" hidden="false" customHeight="false" outlineLevel="0" collapsed="false">
      <c r="A2620" s="1" t="s">
        <v>7807</v>
      </c>
    </row>
    <row r="2621" customFormat="false" ht="14.9" hidden="false" customHeight="false" outlineLevel="0" collapsed="false">
      <c r="A2621" s="1" t="s">
        <v>7808</v>
      </c>
    </row>
    <row r="2622" customFormat="false" ht="14.9" hidden="false" customHeight="false" outlineLevel="0" collapsed="false">
      <c r="A2622" s="1" t="s">
        <v>7809</v>
      </c>
    </row>
    <row r="2623" customFormat="false" ht="14.9" hidden="false" customHeight="false" outlineLevel="0" collapsed="false">
      <c r="A2623" s="1" t="s">
        <v>7810</v>
      </c>
    </row>
    <row r="2624" customFormat="false" ht="14.9" hidden="false" customHeight="false" outlineLevel="0" collapsed="false">
      <c r="A2624" s="1" t="s">
        <v>7811</v>
      </c>
    </row>
    <row r="2625" customFormat="false" ht="14.9" hidden="false" customHeight="false" outlineLevel="0" collapsed="false">
      <c r="A2625" s="1" t="s">
        <v>7812</v>
      </c>
    </row>
    <row r="2626" customFormat="false" ht="14.9" hidden="false" customHeight="false" outlineLevel="0" collapsed="false">
      <c r="A2626" s="1" t="s">
        <v>7813</v>
      </c>
    </row>
    <row r="2627" customFormat="false" ht="14.9" hidden="false" customHeight="false" outlineLevel="0" collapsed="false">
      <c r="A2627" s="1" t="s">
        <v>7814</v>
      </c>
    </row>
    <row r="2628" customFormat="false" ht="14.9" hidden="false" customHeight="false" outlineLevel="0" collapsed="false">
      <c r="A2628" s="1" t="s">
        <v>7815</v>
      </c>
    </row>
    <row r="2629" customFormat="false" ht="14.9" hidden="false" customHeight="false" outlineLevel="0" collapsed="false">
      <c r="A2629" s="1" t="s">
        <v>7816</v>
      </c>
    </row>
    <row r="2630" customFormat="false" ht="14.9" hidden="false" customHeight="false" outlineLevel="0" collapsed="false">
      <c r="A2630" s="1" t="s">
        <v>7817</v>
      </c>
    </row>
    <row r="2631" customFormat="false" ht="14.9" hidden="false" customHeight="false" outlineLevel="0" collapsed="false">
      <c r="A2631" s="1" t="s">
        <v>7818</v>
      </c>
    </row>
    <row r="2632" customFormat="false" ht="14.9" hidden="false" customHeight="false" outlineLevel="0" collapsed="false">
      <c r="A2632" s="1" t="s">
        <v>7819</v>
      </c>
    </row>
    <row r="2633" customFormat="false" ht="14.9" hidden="false" customHeight="false" outlineLevel="0" collapsed="false">
      <c r="A2633" s="1" t="s">
        <v>7820</v>
      </c>
    </row>
    <row r="2634" customFormat="false" ht="14.9" hidden="false" customHeight="false" outlineLevel="0" collapsed="false">
      <c r="A2634" s="1" t="s">
        <v>7821</v>
      </c>
    </row>
    <row r="2635" customFormat="false" ht="14.9" hidden="false" customHeight="false" outlineLevel="0" collapsed="false">
      <c r="A2635" s="1" t="s">
        <v>7822</v>
      </c>
    </row>
    <row r="2636" customFormat="false" ht="14.9" hidden="false" customHeight="false" outlineLevel="0" collapsed="false">
      <c r="A2636" s="1" t="s">
        <v>7823</v>
      </c>
    </row>
    <row r="2637" customFormat="false" ht="14.9" hidden="false" customHeight="false" outlineLevel="0" collapsed="false">
      <c r="A2637" s="1" t="s">
        <v>7824</v>
      </c>
    </row>
    <row r="2638" customFormat="false" ht="14.9" hidden="false" customHeight="false" outlineLevel="0" collapsed="false">
      <c r="A2638" s="1" t="s">
        <v>7825</v>
      </c>
    </row>
    <row r="2639" customFormat="false" ht="14.9" hidden="false" customHeight="false" outlineLevel="0" collapsed="false">
      <c r="A2639" s="1" t="s">
        <v>7826</v>
      </c>
    </row>
    <row r="2640" customFormat="false" ht="14.9" hidden="false" customHeight="false" outlineLevel="0" collapsed="false">
      <c r="A2640" s="1" t="s">
        <v>7827</v>
      </c>
    </row>
    <row r="2641" customFormat="false" ht="14.9" hidden="false" customHeight="false" outlineLevel="0" collapsed="false">
      <c r="A2641" s="1" t="s">
        <v>7828</v>
      </c>
    </row>
    <row r="2642" customFormat="false" ht="14.9" hidden="false" customHeight="false" outlineLevel="0" collapsed="false">
      <c r="A2642" s="1" t="s">
        <v>7829</v>
      </c>
    </row>
    <row r="2643" customFormat="false" ht="14.9" hidden="false" customHeight="false" outlineLevel="0" collapsed="false">
      <c r="A2643" s="1" t="s">
        <v>7830</v>
      </c>
    </row>
    <row r="2644" customFormat="false" ht="14.9" hidden="false" customHeight="false" outlineLevel="0" collapsed="false">
      <c r="A2644" s="1" t="s">
        <v>7831</v>
      </c>
    </row>
    <row r="2645" customFormat="false" ht="14.9" hidden="false" customHeight="false" outlineLevel="0" collapsed="false">
      <c r="A2645" s="1" t="s">
        <v>7832</v>
      </c>
    </row>
    <row r="2646" customFormat="false" ht="14.9" hidden="false" customHeight="false" outlineLevel="0" collapsed="false">
      <c r="A2646" s="1" t="s">
        <v>7833</v>
      </c>
    </row>
    <row r="2647" customFormat="false" ht="14.9" hidden="false" customHeight="false" outlineLevel="0" collapsed="false">
      <c r="A2647" s="1" t="s">
        <v>7834</v>
      </c>
    </row>
    <row r="2648" customFormat="false" ht="14.9" hidden="false" customHeight="false" outlineLevel="0" collapsed="false">
      <c r="A2648" s="1" t="s">
        <v>7835</v>
      </c>
    </row>
    <row r="2649" customFormat="false" ht="14.9" hidden="false" customHeight="false" outlineLevel="0" collapsed="false">
      <c r="A2649" s="1" t="s">
        <v>7836</v>
      </c>
    </row>
    <row r="2650" customFormat="false" ht="14.9" hidden="false" customHeight="false" outlineLevel="0" collapsed="false">
      <c r="A2650" s="1" t="s">
        <v>7837</v>
      </c>
    </row>
    <row r="2651" customFormat="false" ht="14.9" hidden="false" customHeight="false" outlineLevel="0" collapsed="false">
      <c r="A2651" s="1" t="s">
        <v>7838</v>
      </c>
    </row>
    <row r="2652" customFormat="false" ht="14.9" hidden="false" customHeight="false" outlineLevel="0" collapsed="false">
      <c r="A2652" s="1" t="s">
        <v>7839</v>
      </c>
    </row>
    <row r="2653" customFormat="false" ht="14.9" hidden="false" customHeight="false" outlineLevel="0" collapsed="false">
      <c r="A2653" s="1" t="s">
        <v>7840</v>
      </c>
    </row>
    <row r="2654" customFormat="false" ht="14.9" hidden="false" customHeight="false" outlineLevel="0" collapsed="false">
      <c r="A2654" s="1" t="s">
        <v>7841</v>
      </c>
    </row>
    <row r="2655" customFormat="false" ht="14.9" hidden="false" customHeight="false" outlineLevel="0" collapsed="false">
      <c r="A2655" s="1" t="s">
        <v>7842</v>
      </c>
    </row>
    <row r="2656" customFormat="false" ht="14.9" hidden="false" customHeight="false" outlineLevel="0" collapsed="false">
      <c r="A2656" s="1" t="s">
        <v>7843</v>
      </c>
    </row>
    <row r="2657" customFormat="false" ht="14.9" hidden="false" customHeight="false" outlineLevel="0" collapsed="false">
      <c r="A2657" s="1" t="s">
        <v>7844</v>
      </c>
    </row>
    <row r="2658" customFormat="false" ht="14.9" hidden="false" customHeight="false" outlineLevel="0" collapsed="false">
      <c r="A2658" s="1" t="s">
        <v>7845</v>
      </c>
    </row>
    <row r="2659" customFormat="false" ht="14.9" hidden="false" customHeight="false" outlineLevel="0" collapsed="false">
      <c r="A2659" s="1" t="s">
        <v>7846</v>
      </c>
    </row>
    <row r="2660" customFormat="false" ht="14.9" hidden="false" customHeight="false" outlineLevel="0" collapsed="false">
      <c r="A2660" s="1" t="s">
        <v>7847</v>
      </c>
    </row>
    <row r="2661" customFormat="false" ht="14.9" hidden="false" customHeight="false" outlineLevel="0" collapsed="false">
      <c r="A2661" s="1" t="s">
        <v>7848</v>
      </c>
    </row>
    <row r="2662" customFormat="false" ht="14.9" hidden="false" customHeight="false" outlineLevel="0" collapsed="false">
      <c r="A2662" s="1" t="s">
        <v>7849</v>
      </c>
    </row>
    <row r="2663" customFormat="false" ht="14.9" hidden="false" customHeight="false" outlineLevel="0" collapsed="false">
      <c r="A2663" s="1" t="s">
        <v>7850</v>
      </c>
    </row>
    <row r="2664" customFormat="false" ht="14.9" hidden="false" customHeight="false" outlineLevel="0" collapsed="false">
      <c r="A2664" s="1" t="s">
        <v>7851</v>
      </c>
    </row>
    <row r="2665" customFormat="false" ht="14.9" hidden="false" customHeight="false" outlineLevel="0" collapsed="false">
      <c r="A2665" s="1" t="s">
        <v>7852</v>
      </c>
    </row>
    <row r="2666" customFormat="false" ht="14.9" hidden="false" customHeight="false" outlineLevel="0" collapsed="false">
      <c r="A2666" s="1" t="s">
        <v>7853</v>
      </c>
    </row>
    <row r="2667" customFormat="false" ht="14.9" hidden="false" customHeight="false" outlineLevel="0" collapsed="false">
      <c r="A2667" s="1" t="s">
        <v>7854</v>
      </c>
    </row>
    <row r="2668" customFormat="false" ht="14.9" hidden="false" customHeight="false" outlineLevel="0" collapsed="false">
      <c r="A2668" s="1" t="s">
        <v>7855</v>
      </c>
    </row>
    <row r="2669" customFormat="false" ht="14.9" hidden="false" customHeight="false" outlineLevel="0" collapsed="false">
      <c r="A2669" s="1" t="s">
        <v>7856</v>
      </c>
    </row>
    <row r="2670" customFormat="false" ht="14.9" hidden="false" customHeight="false" outlineLevel="0" collapsed="false">
      <c r="A2670" s="1" t="s">
        <v>7857</v>
      </c>
    </row>
    <row r="2671" customFormat="false" ht="14.9" hidden="false" customHeight="false" outlineLevel="0" collapsed="false">
      <c r="A2671" s="1" t="s">
        <v>7858</v>
      </c>
    </row>
    <row r="2672" customFormat="false" ht="14.9" hidden="false" customHeight="false" outlineLevel="0" collapsed="false">
      <c r="A2672" s="1" t="s">
        <v>7859</v>
      </c>
    </row>
    <row r="2673" customFormat="false" ht="14.9" hidden="false" customHeight="false" outlineLevel="0" collapsed="false">
      <c r="A2673" s="1" t="s">
        <v>7860</v>
      </c>
    </row>
    <row r="2674" customFormat="false" ht="14.9" hidden="false" customHeight="false" outlineLevel="0" collapsed="false">
      <c r="A2674" s="1" t="s">
        <v>7861</v>
      </c>
    </row>
    <row r="2675" customFormat="false" ht="14.9" hidden="false" customHeight="false" outlineLevel="0" collapsed="false">
      <c r="A2675" s="1" t="s">
        <v>7862</v>
      </c>
    </row>
    <row r="2676" customFormat="false" ht="14.9" hidden="false" customHeight="false" outlineLevel="0" collapsed="false">
      <c r="A2676" s="1" t="s">
        <v>7863</v>
      </c>
    </row>
    <row r="2677" customFormat="false" ht="14.9" hidden="false" customHeight="false" outlineLevel="0" collapsed="false">
      <c r="A2677" s="1" t="s">
        <v>7864</v>
      </c>
    </row>
    <row r="2678" customFormat="false" ht="14.9" hidden="false" customHeight="false" outlineLevel="0" collapsed="false">
      <c r="A2678" s="1" t="s">
        <v>7865</v>
      </c>
    </row>
    <row r="2679" customFormat="false" ht="14.9" hidden="false" customHeight="false" outlineLevel="0" collapsed="false">
      <c r="A2679" s="1" t="s">
        <v>7866</v>
      </c>
    </row>
    <row r="2680" customFormat="false" ht="14.9" hidden="false" customHeight="false" outlineLevel="0" collapsed="false">
      <c r="A2680" s="1" t="s">
        <v>7867</v>
      </c>
    </row>
    <row r="2681" customFormat="false" ht="14.9" hidden="false" customHeight="false" outlineLevel="0" collapsed="false">
      <c r="A2681" s="1" t="s">
        <v>7868</v>
      </c>
    </row>
    <row r="2682" customFormat="false" ht="14.9" hidden="false" customHeight="false" outlineLevel="0" collapsed="false">
      <c r="A2682" s="1" t="s">
        <v>7869</v>
      </c>
    </row>
    <row r="2683" customFormat="false" ht="14.9" hidden="false" customHeight="false" outlineLevel="0" collapsed="false">
      <c r="A2683" s="1" t="s">
        <v>7870</v>
      </c>
    </row>
    <row r="2684" customFormat="false" ht="14.9" hidden="false" customHeight="false" outlineLevel="0" collapsed="false">
      <c r="A2684" s="1" t="s">
        <v>7871</v>
      </c>
    </row>
    <row r="2685" customFormat="false" ht="14.9" hidden="false" customHeight="false" outlineLevel="0" collapsed="false">
      <c r="A2685" s="1" t="s">
        <v>7872</v>
      </c>
    </row>
    <row r="2686" customFormat="false" ht="14.9" hidden="false" customHeight="false" outlineLevel="0" collapsed="false">
      <c r="A2686" s="1" t="s">
        <v>7873</v>
      </c>
    </row>
    <row r="2687" customFormat="false" ht="14.9" hidden="false" customHeight="false" outlineLevel="0" collapsed="false">
      <c r="A2687" s="1" t="s">
        <v>7874</v>
      </c>
    </row>
    <row r="2688" customFormat="false" ht="14.9" hidden="false" customHeight="false" outlineLevel="0" collapsed="false">
      <c r="A2688" s="1" t="s">
        <v>7875</v>
      </c>
    </row>
    <row r="2689" customFormat="false" ht="14.9" hidden="false" customHeight="false" outlineLevel="0" collapsed="false">
      <c r="A2689" s="1" t="s">
        <v>7876</v>
      </c>
    </row>
    <row r="2690" customFormat="false" ht="14.9" hidden="false" customHeight="false" outlineLevel="0" collapsed="false">
      <c r="A2690" s="1" t="s">
        <v>7877</v>
      </c>
    </row>
    <row r="2691" customFormat="false" ht="14.9" hidden="false" customHeight="false" outlineLevel="0" collapsed="false">
      <c r="A2691" s="1" t="s">
        <v>7878</v>
      </c>
    </row>
    <row r="2692" customFormat="false" ht="14.9" hidden="false" customHeight="false" outlineLevel="0" collapsed="false">
      <c r="A2692" s="1" t="s">
        <v>7879</v>
      </c>
    </row>
    <row r="2693" customFormat="false" ht="14.9" hidden="false" customHeight="false" outlineLevel="0" collapsed="false">
      <c r="A2693" s="1" t="s">
        <v>7880</v>
      </c>
    </row>
    <row r="2694" customFormat="false" ht="14.9" hidden="false" customHeight="false" outlineLevel="0" collapsed="false">
      <c r="A2694" s="1" t="s">
        <v>7881</v>
      </c>
    </row>
    <row r="2695" customFormat="false" ht="14.9" hidden="false" customHeight="false" outlineLevel="0" collapsed="false">
      <c r="A2695" s="1" t="s">
        <v>7882</v>
      </c>
    </row>
    <row r="2696" customFormat="false" ht="14.9" hidden="false" customHeight="false" outlineLevel="0" collapsed="false">
      <c r="A2696" s="1" t="s">
        <v>7883</v>
      </c>
    </row>
    <row r="2697" customFormat="false" ht="14.9" hidden="false" customHeight="false" outlineLevel="0" collapsed="false">
      <c r="A2697" s="1" t="s">
        <v>7884</v>
      </c>
    </row>
    <row r="2698" customFormat="false" ht="14.9" hidden="false" customHeight="false" outlineLevel="0" collapsed="false">
      <c r="A2698" s="1" t="s">
        <v>7885</v>
      </c>
    </row>
    <row r="2699" customFormat="false" ht="14.9" hidden="false" customHeight="false" outlineLevel="0" collapsed="false">
      <c r="A2699" s="1" t="s">
        <v>7886</v>
      </c>
    </row>
    <row r="2700" customFormat="false" ht="14.9" hidden="false" customHeight="false" outlineLevel="0" collapsed="false">
      <c r="A2700" s="1" t="s">
        <v>7887</v>
      </c>
    </row>
    <row r="2701" customFormat="false" ht="14.9" hidden="false" customHeight="false" outlineLevel="0" collapsed="false">
      <c r="A2701" s="1" t="s">
        <v>7888</v>
      </c>
    </row>
    <row r="2702" customFormat="false" ht="14.9" hidden="false" customHeight="false" outlineLevel="0" collapsed="false">
      <c r="A2702" s="1" t="s">
        <v>7889</v>
      </c>
    </row>
    <row r="2703" customFormat="false" ht="14.9" hidden="false" customHeight="false" outlineLevel="0" collapsed="false">
      <c r="A2703" s="1" t="s">
        <v>7890</v>
      </c>
    </row>
    <row r="2704" customFormat="false" ht="14.9" hidden="false" customHeight="false" outlineLevel="0" collapsed="false">
      <c r="A2704" s="1" t="s">
        <v>7891</v>
      </c>
    </row>
    <row r="2705" customFormat="false" ht="14.9" hidden="false" customHeight="false" outlineLevel="0" collapsed="false">
      <c r="A2705" s="1" t="s">
        <v>7892</v>
      </c>
    </row>
    <row r="2706" customFormat="false" ht="14.9" hidden="false" customHeight="false" outlineLevel="0" collapsed="false">
      <c r="A2706" s="1" t="s">
        <v>7893</v>
      </c>
    </row>
    <row r="2707" customFormat="false" ht="14.9" hidden="false" customHeight="false" outlineLevel="0" collapsed="false">
      <c r="A2707" s="1" t="s">
        <v>7894</v>
      </c>
    </row>
    <row r="2708" customFormat="false" ht="14.9" hidden="false" customHeight="false" outlineLevel="0" collapsed="false">
      <c r="A2708" s="1" t="s">
        <v>7895</v>
      </c>
    </row>
    <row r="2709" customFormat="false" ht="14.9" hidden="false" customHeight="false" outlineLevel="0" collapsed="false">
      <c r="A2709" s="1" t="s">
        <v>7896</v>
      </c>
    </row>
    <row r="2710" customFormat="false" ht="14.9" hidden="false" customHeight="false" outlineLevel="0" collapsed="false">
      <c r="A2710" s="1" t="s">
        <v>7897</v>
      </c>
    </row>
    <row r="2711" customFormat="false" ht="14.9" hidden="false" customHeight="false" outlineLevel="0" collapsed="false">
      <c r="A2711" s="1" t="s">
        <v>7898</v>
      </c>
    </row>
    <row r="2712" customFormat="false" ht="14.9" hidden="false" customHeight="false" outlineLevel="0" collapsed="false">
      <c r="A2712" s="1" t="s">
        <v>7899</v>
      </c>
    </row>
    <row r="2713" customFormat="false" ht="14.9" hidden="false" customHeight="false" outlineLevel="0" collapsed="false">
      <c r="A2713" s="1" t="s">
        <v>7900</v>
      </c>
    </row>
    <row r="2714" customFormat="false" ht="14.9" hidden="false" customHeight="false" outlineLevel="0" collapsed="false">
      <c r="A2714" s="1" t="s">
        <v>7901</v>
      </c>
    </row>
    <row r="2715" customFormat="false" ht="14.9" hidden="false" customHeight="false" outlineLevel="0" collapsed="false">
      <c r="A2715" s="1" t="s">
        <v>7902</v>
      </c>
    </row>
    <row r="2716" customFormat="false" ht="14.9" hidden="false" customHeight="false" outlineLevel="0" collapsed="false">
      <c r="A2716" s="1" t="s">
        <v>7903</v>
      </c>
    </row>
    <row r="2717" customFormat="false" ht="14.9" hidden="false" customHeight="false" outlineLevel="0" collapsed="false">
      <c r="A2717" s="1" t="s">
        <v>7904</v>
      </c>
    </row>
    <row r="2718" customFormat="false" ht="14.9" hidden="false" customHeight="false" outlineLevel="0" collapsed="false">
      <c r="A2718" s="1" t="s">
        <v>7905</v>
      </c>
    </row>
    <row r="2719" customFormat="false" ht="14.9" hidden="false" customHeight="false" outlineLevel="0" collapsed="false">
      <c r="A2719" s="1" t="s">
        <v>7906</v>
      </c>
    </row>
    <row r="2720" customFormat="false" ht="14.9" hidden="false" customHeight="false" outlineLevel="0" collapsed="false">
      <c r="A2720" s="1" t="s">
        <v>7907</v>
      </c>
    </row>
    <row r="2721" customFormat="false" ht="14.9" hidden="false" customHeight="false" outlineLevel="0" collapsed="false">
      <c r="A2721" s="1" t="s">
        <v>7908</v>
      </c>
    </row>
    <row r="2722" customFormat="false" ht="14.9" hidden="false" customHeight="false" outlineLevel="0" collapsed="false">
      <c r="A2722" s="1" t="s">
        <v>7909</v>
      </c>
    </row>
    <row r="2723" customFormat="false" ht="14.9" hidden="false" customHeight="false" outlineLevel="0" collapsed="false">
      <c r="A2723" s="1" t="s">
        <v>7910</v>
      </c>
    </row>
    <row r="2724" customFormat="false" ht="14.9" hidden="false" customHeight="false" outlineLevel="0" collapsed="false">
      <c r="A2724" s="1" t="s">
        <v>7911</v>
      </c>
    </row>
    <row r="2725" customFormat="false" ht="14.9" hidden="false" customHeight="false" outlineLevel="0" collapsed="false">
      <c r="A2725" s="1" t="s">
        <v>7912</v>
      </c>
    </row>
    <row r="2726" customFormat="false" ht="14.9" hidden="false" customHeight="false" outlineLevel="0" collapsed="false">
      <c r="A2726" s="1" t="s">
        <v>7913</v>
      </c>
    </row>
    <row r="2727" customFormat="false" ht="14.9" hidden="false" customHeight="false" outlineLevel="0" collapsed="false">
      <c r="A2727" s="1" t="s">
        <v>7914</v>
      </c>
    </row>
    <row r="2728" customFormat="false" ht="14.9" hidden="false" customHeight="false" outlineLevel="0" collapsed="false">
      <c r="A2728" s="1" t="s">
        <v>7915</v>
      </c>
    </row>
    <row r="2729" customFormat="false" ht="14.9" hidden="false" customHeight="false" outlineLevel="0" collapsed="false">
      <c r="A2729" s="1" t="s">
        <v>7916</v>
      </c>
    </row>
    <row r="2730" customFormat="false" ht="14.9" hidden="false" customHeight="false" outlineLevel="0" collapsed="false">
      <c r="A2730" s="1" t="s">
        <v>7917</v>
      </c>
    </row>
    <row r="2731" customFormat="false" ht="14.9" hidden="false" customHeight="false" outlineLevel="0" collapsed="false">
      <c r="A2731" s="1" t="s">
        <v>7918</v>
      </c>
    </row>
    <row r="2732" customFormat="false" ht="14.9" hidden="false" customHeight="false" outlineLevel="0" collapsed="false">
      <c r="A2732" s="1" t="s">
        <v>7919</v>
      </c>
    </row>
    <row r="2733" customFormat="false" ht="14.9" hidden="false" customHeight="false" outlineLevel="0" collapsed="false">
      <c r="A2733" s="1" t="s">
        <v>7920</v>
      </c>
    </row>
    <row r="2734" customFormat="false" ht="14.9" hidden="false" customHeight="false" outlineLevel="0" collapsed="false">
      <c r="A2734" s="1" t="s">
        <v>7921</v>
      </c>
    </row>
    <row r="2735" customFormat="false" ht="14.9" hidden="false" customHeight="false" outlineLevel="0" collapsed="false">
      <c r="A2735" s="1" t="s">
        <v>7922</v>
      </c>
    </row>
    <row r="2736" customFormat="false" ht="14.9" hidden="false" customHeight="false" outlineLevel="0" collapsed="false">
      <c r="A2736" s="1" t="s">
        <v>7923</v>
      </c>
    </row>
    <row r="2737" customFormat="false" ht="14.9" hidden="false" customHeight="false" outlineLevel="0" collapsed="false">
      <c r="A2737" s="1" t="s">
        <v>7924</v>
      </c>
    </row>
    <row r="2738" customFormat="false" ht="14.9" hidden="false" customHeight="false" outlineLevel="0" collapsed="false">
      <c r="A2738" s="1" t="s">
        <v>7925</v>
      </c>
    </row>
    <row r="2739" customFormat="false" ht="14.9" hidden="false" customHeight="false" outlineLevel="0" collapsed="false">
      <c r="A2739" s="1" t="s">
        <v>7926</v>
      </c>
    </row>
    <row r="2740" customFormat="false" ht="14.9" hidden="false" customHeight="false" outlineLevel="0" collapsed="false">
      <c r="A2740" s="1" t="s">
        <v>7927</v>
      </c>
    </row>
    <row r="2741" customFormat="false" ht="14.9" hidden="false" customHeight="false" outlineLevel="0" collapsed="false">
      <c r="A2741" s="1" t="s">
        <v>7928</v>
      </c>
    </row>
    <row r="2742" customFormat="false" ht="14.9" hidden="false" customHeight="false" outlineLevel="0" collapsed="false">
      <c r="A2742" s="1" t="s">
        <v>7929</v>
      </c>
    </row>
    <row r="2743" customFormat="false" ht="14.9" hidden="false" customHeight="false" outlineLevel="0" collapsed="false">
      <c r="A2743" s="1" t="s">
        <v>7930</v>
      </c>
    </row>
    <row r="2744" customFormat="false" ht="14.9" hidden="false" customHeight="false" outlineLevel="0" collapsed="false">
      <c r="A2744" s="1" t="s">
        <v>7931</v>
      </c>
    </row>
    <row r="2745" customFormat="false" ht="14.9" hidden="false" customHeight="false" outlineLevel="0" collapsed="false">
      <c r="A2745" s="1" t="s">
        <v>7932</v>
      </c>
    </row>
    <row r="2746" customFormat="false" ht="14.9" hidden="false" customHeight="false" outlineLevel="0" collapsed="false">
      <c r="A2746" s="1" t="s">
        <v>7933</v>
      </c>
    </row>
    <row r="2747" customFormat="false" ht="14.9" hidden="false" customHeight="false" outlineLevel="0" collapsed="false">
      <c r="A2747" s="1" t="s">
        <v>7934</v>
      </c>
    </row>
    <row r="2748" customFormat="false" ht="14.9" hidden="false" customHeight="false" outlineLevel="0" collapsed="false">
      <c r="A2748" s="1" t="s">
        <v>7935</v>
      </c>
    </row>
    <row r="2749" customFormat="false" ht="14.9" hidden="false" customHeight="false" outlineLevel="0" collapsed="false">
      <c r="A2749" s="1" t="s">
        <v>7936</v>
      </c>
    </row>
    <row r="2750" customFormat="false" ht="14.9" hidden="false" customHeight="false" outlineLevel="0" collapsed="false">
      <c r="A2750" s="1" t="s">
        <v>7937</v>
      </c>
    </row>
    <row r="2751" customFormat="false" ht="14.9" hidden="false" customHeight="false" outlineLevel="0" collapsed="false">
      <c r="A2751" s="1" t="s">
        <v>7938</v>
      </c>
    </row>
    <row r="2752" customFormat="false" ht="14.9" hidden="false" customHeight="false" outlineLevel="0" collapsed="false">
      <c r="A2752" s="1" t="s">
        <v>7939</v>
      </c>
    </row>
    <row r="2753" customFormat="false" ht="14.9" hidden="false" customHeight="false" outlineLevel="0" collapsed="false">
      <c r="A2753" s="1" t="s">
        <v>7940</v>
      </c>
    </row>
    <row r="2754" customFormat="false" ht="14.9" hidden="false" customHeight="false" outlineLevel="0" collapsed="false">
      <c r="A2754" s="1" t="s">
        <v>7941</v>
      </c>
    </row>
    <row r="2755" customFormat="false" ht="14.9" hidden="false" customHeight="false" outlineLevel="0" collapsed="false">
      <c r="A2755" s="1" t="s">
        <v>7942</v>
      </c>
    </row>
    <row r="2756" customFormat="false" ht="14.9" hidden="false" customHeight="false" outlineLevel="0" collapsed="false">
      <c r="A2756" s="1" t="s">
        <v>7943</v>
      </c>
    </row>
    <row r="2757" customFormat="false" ht="14.9" hidden="false" customHeight="false" outlineLevel="0" collapsed="false">
      <c r="A2757" s="1" t="s">
        <v>7944</v>
      </c>
    </row>
    <row r="2758" customFormat="false" ht="14.9" hidden="false" customHeight="false" outlineLevel="0" collapsed="false">
      <c r="A2758" s="1" t="s">
        <v>7945</v>
      </c>
    </row>
    <row r="2759" customFormat="false" ht="14.9" hidden="false" customHeight="false" outlineLevel="0" collapsed="false">
      <c r="A2759" s="1" t="s">
        <v>7946</v>
      </c>
    </row>
    <row r="2760" customFormat="false" ht="14.9" hidden="false" customHeight="false" outlineLevel="0" collapsed="false">
      <c r="A2760" s="1" t="s">
        <v>7947</v>
      </c>
    </row>
    <row r="2761" customFormat="false" ht="14.9" hidden="false" customHeight="false" outlineLevel="0" collapsed="false">
      <c r="A2761" s="1" t="s">
        <v>7948</v>
      </c>
    </row>
    <row r="2762" customFormat="false" ht="14.9" hidden="false" customHeight="false" outlineLevel="0" collapsed="false">
      <c r="A2762" s="1" t="s">
        <v>7949</v>
      </c>
    </row>
    <row r="2763" customFormat="false" ht="14.9" hidden="false" customHeight="false" outlineLevel="0" collapsed="false">
      <c r="A2763" s="1" t="s">
        <v>7950</v>
      </c>
    </row>
    <row r="2764" customFormat="false" ht="14.9" hidden="false" customHeight="false" outlineLevel="0" collapsed="false">
      <c r="A2764" s="1" t="s">
        <v>7951</v>
      </c>
    </row>
    <row r="2765" customFormat="false" ht="14.9" hidden="false" customHeight="false" outlineLevel="0" collapsed="false">
      <c r="A2765" s="1" t="s">
        <v>7952</v>
      </c>
    </row>
    <row r="2766" customFormat="false" ht="14.9" hidden="false" customHeight="false" outlineLevel="0" collapsed="false">
      <c r="A2766" s="1" t="s">
        <v>7953</v>
      </c>
    </row>
    <row r="2767" customFormat="false" ht="14.9" hidden="false" customHeight="false" outlineLevel="0" collapsed="false">
      <c r="A2767" s="1" t="s">
        <v>7954</v>
      </c>
    </row>
    <row r="2768" customFormat="false" ht="14.9" hidden="false" customHeight="false" outlineLevel="0" collapsed="false">
      <c r="A2768" s="1" t="s">
        <v>7955</v>
      </c>
    </row>
    <row r="2769" customFormat="false" ht="14.9" hidden="false" customHeight="false" outlineLevel="0" collapsed="false">
      <c r="A2769" s="1" t="s">
        <v>7956</v>
      </c>
    </row>
    <row r="2770" customFormat="false" ht="14.9" hidden="false" customHeight="false" outlineLevel="0" collapsed="false">
      <c r="A2770" s="1" t="s">
        <v>7957</v>
      </c>
    </row>
    <row r="2771" customFormat="false" ht="14.9" hidden="false" customHeight="false" outlineLevel="0" collapsed="false">
      <c r="A2771" s="1" t="s">
        <v>7958</v>
      </c>
    </row>
    <row r="2772" customFormat="false" ht="14.9" hidden="false" customHeight="false" outlineLevel="0" collapsed="false">
      <c r="A2772" s="1" t="s">
        <v>7959</v>
      </c>
    </row>
    <row r="2773" customFormat="false" ht="14.9" hidden="false" customHeight="false" outlineLevel="0" collapsed="false">
      <c r="A2773" s="1" t="s">
        <v>7960</v>
      </c>
    </row>
    <row r="2774" customFormat="false" ht="14.9" hidden="false" customHeight="false" outlineLevel="0" collapsed="false">
      <c r="A2774" s="1" t="s">
        <v>7961</v>
      </c>
    </row>
    <row r="2775" customFormat="false" ht="14.9" hidden="false" customHeight="false" outlineLevel="0" collapsed="false">
      <c r="A2775" s="1" t="s">
        <v>7962</v>
      </c>
    </row>
    <row r="2776" customFormat="false" ht="14.9" hidden="false" customHeight="false" outlineLevel="0" collapsed="false">
      <c r="A2776" s="1" t="s">
        <v>7963</v>
      </c>
    </row>
    <row r="2777" customFormat="false" ht="14.9" hidden="false" customHeight="false" outlineLevel="0" collapsed="false">
      <c r="A2777" s="1" t="s">
        <v>7964</v>
      </c>
    </row>
    <row r="2778" customFormat="false" ht="14.9" hidden="false" customHeight="false" outlineLevel="0" collapsed="false">
      <c r="A2778" s="1" t="s">
        <v>7965</v>
      </c>
    </row>
    <row r="2779" customFormat="false" ht="14.9" hidden="false" customHeight="false" outlineLevel="0" collapsed="false">
      <c r="A2779" s="1" t="s">
        <v>7966</v>
      </c>
    </row>
    <row r="2780" customFormat="false" ht="14.9" hidden="false" customHeight="false" outlineLevel="0" collapsed="false">
      <c r="A2780" s="1" t="s">
        <v>7967</v>
      </c>
    </row>
    <row r="2781" customFormat="false" ht="14.9" hidden="false" customHeight="false" outlineLevel="0" collapsed="false">
      <c r="A2781" s="1" t="s">
        <v>7968</v>
      </c>
    </row>
    <row r="2782" customFormat="false" ht="14.9" hidden="false" customHeight="false" outlineLevel="0" collapsed="false">
      <c r="A2782" s="1" t="s">
        <v>7969</v>
      </c>
    </row>
    <row r="2783" customFormat="false" ht="14.9" hidden="false" customHeight="false" outlineLevel="0" collapsed="false">
      <c r="A2783" s="1" t="s">
        <v>7970</v>
      </c>
    </row>
    <row r="2784" customFormat="false" ht="14.9" hidden="false" customHeight="false" outlineLevel="0" collapsed="false">
      <c r="A2784" s="1" t="s">
        <v>7971</v>
      </c>
    </row>
    <row r="2785" customFormat="false" ht="14.9" hidden="false" customHeight="false" outlineLevel="0" collapsed="false">
      <c r="A2785" s="1" t="s">
        <v>7972</v>
      </c>
    </row>
    <row r="2786" customFormat="false" ht="14.9" hidden="false" customHeight="false" outlineLevel="0" collapsed="false">
      <c r="A2786" s="1" t="s">
        <v>7973</v>
      </c>
    </row>
    <row r="2787" customFormat="false" ht="14.9" hidden="false" customHeight="false" outlineLevel="0" collapsed="false">
      <c r="A2787" s="1" t="s">
        <v>7974</v>
      </c>
    </row>
    <row r="2788" customFormat="false" ht="14.9" hidden="false" customHeight="false" outlineLevel="0" collapsed="false">
      <c r="A2788" s="1" t="s">
        <v>7975</v>
      </c>
    </row>
    <row r="2789" customFormat="false" ht="14.9" hidden="false" customHeight="false" outlineLevel="0" collapsed="false">
      <c r="A2789" s="1" t="s">
        <v>7976</v>
      </c>
    </row>
    <row r="2790" customFormat="false" ht="14.9" hidden="false" customHeight="false" outlineLevel="0" collapsed="false">
      <c r="A2790" s="1" t="s">
        <v>7977</v>
      </c>
    </row>
    <row r="2791" customFormat="false" ht="14.9" hidden="false" customHeight="false" outlineLevel="0" collapsed="false">
      <c r="A2791" s="1" t="s">
        <v>7978</v>
      </c>
    </row>
    <row r="2792" customFormat="false" ht="14.9" hidden="false" customHeight="false" outlineLevel="0" collapsed="false">
      <c r="A2792" s="1" t="s">
        <v>7979</v>
      </c>
    </row>
    <row r="2793" customFormat="false" ht="14.9" hidden="false" customHeight="false" outlineLevel="0" collapsed="false">
      <c r="A2793" s="1" t="s">
        <v>7980</v>
      </c>
    </row>
    <row r="2794" customFormat="false" ht="14.9" hidden="false" customHeight="false" outlineLevel="0" collapsed="false">
      <c r="A2794" s="1" t="s">
        <v>7981</v>
      </c>
    </row>
    <row r="2795" customFormat="false" ht="14.9" hidden="false" customHeight="false" outlineLevel="0" collapsed="false">
      <c r="A2795" s="1" t="s">
        <v>7982</v>
      </c>
    </row>
    <row r="2796" customFormat="false" ht="14.9" hidden="false" customHeight="false" outlineLevel="0" collapsed="false">
      <c r="A2796" s="1" t="s">
        <v>7983</v>
      </c>
    </row>
    <row r="2797" customFormat="false" ht="14.9" hidden="false" customHeight="false" outlineLevel="0" collapsed="false">
      <c r="A2797" s="1" t="s">
        <v>7984</v>
      </c>
    </row>
    <row r="2798" customFormat="false" ht="14.9" hidden="false" customHeight="false" outlineLevel="0" collapsed="false">
      <c r="A2798" s="1" t="s">
        <v>7985</v>
      </c>
    </row>
    <row r="2799" customFormat="false" ht="14.9" hidden="false" customHeight="false" outlineLevel="0" collapsed="false">
      <c r="A2799" s="1" t="s">
        <v>7986</v>
      </c>
    </row>
    <row r="2800" customFormat="false" ht="14.9" hidden="false" customHeight="false" outlineLevel="0" collapsed="false">
      <c r="A2800" s="1" t="s">
        <v>7987</v>
      </c>
    </row>
    <row r="2801" customFormat="false" ht="14.9" hidden="false" customHeight="false" outlineLevel="0" collapsed="false">
      <c r="A2801" s="1" t="s">
        <v>7988</v>
      </c>
    </row>
    <row r="2802" customFormat="false" ht="14.9" hidden="false" customHeight="false" outlineLevel="0" collapsed="false">
      <c r="A2802" s="1" t="s">
        <v>7989</v>
      </c>
    </row>
    <row r="2803" customFormat="false" ht="14.9" hidden="false" customHeight="false" outlineLevel="0" collapsed="false">
      <c r="A2803" s="1" t="s">
        <v>7990</v>
      </c>
    </row>
    <row r="2804" customFormat="false" ht="14.9" hidden="false" customHeight="false" outlineLevel="0" collapsed="false">
      <c r="A2804" s="1" t="s">
        <v>7991</v>
      </c>
    </row>
    <row r="2805" customFormat="false" ht="14.9" hidden="false" customHeight="false" outlineLevel="0" collapsed="false">
      <c r="A2805" s="1" t="s">
        <v>7992</v>
      </c>
    </row>
    <row r="2806" customFormat="false" ht="14.9" hidden="false" customHeight="false" outlineLevel="0" collapsed="false">
      <c r="A2806" s="1" t="s">
        <v>7993</v>
      </c>
    </row>
    <row r="2807" customFormat="false" ht="14.9" hidden="false" customHeight="false" outlineLevel="0" collapsed="false">
      <c r="A2807" s="1" t="s">
        <v>7994</v>
      </c>
    </row>
    <row r="2808" customFormat="false" ht="14.9" hidden="false" customHeight="false" outlineLevel="0" collapsed="false">
      <c r="A2808" s="1" t="s">
        <v>7995</v>
      </c>
    </row>
    <row r="2809" customFormat="false" ht="14.9" hidden="false" customHeight="false" outlineLevel="0" collapsed="false">
      <c r="A2809" s="1" t="s">
        <v>7996</v>
      </c>
    </row>
    <row r="2810" customFormat="false" ht="14.9" hidden="false" customHeight="false" outlineLevel="0" collapsed="false">
      <c r="A2810" s="1" t="s">
        <v>7997</v>
      </c>
    </row>
    <row r="2811" customFormat="false" ht="14.9" hidden="false" customHeight="false" outlineLevel="0" collapsed="false">
      <c r="A2811" s="1" t="s">
        <v>7998</v>
      </c>
    </row>
    <row r="2812" customFormat="false" ht="14.9" hidden="false" customHeight="false" outlineLevel="0" collapsed="false">
      <c r="A2812" s="1" t="s">
        <v>7999</v>
      </c>
    </row>
    <row r="2813" customFormat="false" ht="14.9" hidden="false" customHeight="false" outlineLevel="0" collapsed="false">
      <c r="A2813" s="1" t="s">
        <v>8000</v>
      </c>
    </row>
    <row r="2814" customFormat="false" ht="14.9" hidden="false" customHeight="false" outlineLevel="0" collapsed="false">
      <c r="A2814" s="1" t="s">
        <v>8001</v>
      </c>
    </row>
    <row r="2815" customFormat="false" ht="14.9" hidden="false" customHeight="false" outlineLevel="0" collapsed="false">
      <c r="A2815" s="1" t="s">
        <v>8002</v>
      </c>
    </row>
    <row r="2816" customFormat="false" ht="14.9" hidden="false" customHeight="false" outlineLevel="0" collapsed="false">
      <c r="A2816" s="1" t="s">
        <v>8003</v>
      </c>
    </row>
    <row r="2817" customFormat="false" ht="14.9" hidden="false" customHeight="false" outlineLevel="0" collapsed="false">
      <c r="A2817" s="1" t="s">
        <v>8004</v>
      </c>
    </row>
    <row r="2818" customFormat="false" ht="14.9" hidden="false" customHeight="false" outlineLevel="0" collapsed="false">
      <c r="A2818" s="1" t="s">
        <v>8005</v>
      </c>
    </row>
    <row r="2819" customFormat="false" ht="14.9" hidden="false" customHeight="false" outlineLevel="0" collapsed="false">
      <c r="A2819" s="1" t="s">
        <v>8006</v>
      </c>
    </row>
    <row r="2820" customFormat="false" ht="14.9" hidden="false" customHeight="false" outlineLevel="0" collapsed="false">
      <c r="A2820" s="1" t="s">
        <v>8007</v>
      </c>
    </row>
    <row r="2821" customFormat="false" ht="14.9" hidden="false" customHeight="false" outlineLevel="0" collapsed="false">
      <c r="A2821" s="1" t="s">
        <v>8008</v>
      </c>
    </row>
    <row r="2822" customFormat="false" ht="14.9" hidden="false" customHeight="false" outlineLevel="0" collapsed="false">
      <c r="A2822" s="1" t="s">
        <v>8009</v>
      </c>
    </row>
    <row r="2823" customFormat="false" ht="14.9" hidden="false" customHeight="false" outlineLevel="0" collapsed="false">
      <c r="A2823" s="1" t="s">
        <v>8010</v>
      </c>
    </row>
    <row r="2824" customFormat="false" ht="14.9" hidden="false" customHeight="false" outlineLevel="0" collapsed="false">
      <c r="A2824" s="1" t="s">
        <v>8011</v>
      </c>
    </row>
    <row r="2825" customFormat="false" ht="14.9" hidden="false" customHeight="false" outlineLevel="0" collapsed="false">
      <c r="A2825" s="1" t="s">
        <v>8012</v>
      </c>
    </row>
    <row r="2826" customFormat="false" ht="14.9" hidden="false" customHeight="false" outlineLevel="0" collapsed="false">
      <c r="A2826" s="1" t="s">
        <v>8013</v>
      </c>
    </row>
    <row r="2827" customFormat="false" ht="14.9" hidden="false" customHeight="false" outlineLevel="0" collapsed="false">
      <c r="A2827" s="1" t="s">
        <v>8014</v>
      </c>
    </row>
    <row r="2828" customFormat="false" ht="14.9" hidden="false" customHeight="false" outlineLevel="0" collapsed="false">
      <c r="A2828" s="1" t="s">
        <v>8015</v>
      </c>
    </row>
    <row r="2829" customFormat="false" ht="14.9" hidden="false" customHeight="false" outlineLevel="0" collapsed="false">
      <c r="A2829" s="1" t="s">
        <v>8016</v>
      </c>
    </row>
    <row r="2830" customFormat="false" ht="14.9" hidden="false" customHeight="false" outlineLevel="0" collapsed="false">
      <c r="A2830" s="1" t="s">
        <v>8017</v>
      </c>
    </row>
    <row r="2831" customFormat="false" ht="14.9" hidden="false" customHeight="false" outlineLevel="0" collapsed="false">
      <c r="A2831" s="1" t="s">
        <v>8018</v>
      </c>
    </row>
    <row r="2832" customFormat="false" ht="14.9" hidden="false" customHeight="false" outlineLevel="0" collapsed="false">
      <c r="A2832" s="1" t="s">
        <v>8019</v>
      </c>
    </row>
    <row r="2833" customFormat="false" ht="14.9" hidden="false" customHeight="false" outlineLevel="0" collapsed="false">
      <c r="A2833" s="1" t="s">
        <v>8020</v>
      </c>
    </row>
    <row r="2834" customFormat="false" ht="14.9" hidden="false" customHeight="false" outlineLevel="0" collapsed="false">
      <c r="A2834" s="1" t="s">
        <v>8021</v>
      </c>
    </row>
    <row r="2835" customFormat="false" ht="14.9" hidden="false" customHeight="false" outlineLevel="0" collapsed="false">
      <c r="A2835" s="1" t="s">
        <v>8022</v>
      </c>
    </row>
    <row r="2836" customFormat="false" ht="14.9" hidden="false" customHeight="false" outlineLevel="0" collapsed="false">
      <c r="A2836" s="1" t="s">
        <v>8023</v>
      </c>
    </row>
    <row r="2837" customFormat="false" ht="14.9" hidden="false" customHeight="false" outlineLevel="0" collapsed="false">
      <c r="A2837" s="1" t="s">
        <v>8024</v>
      </c>
    </row>
    <row r="2838" customFormat="false" ht="14.9" hidden="false" customHeight="false" outlineLevel="0" collapsed="false">
      <c r="A2838" s="1" t="s">
        <v>8025</v>
      </c>
    </row>
    <row r="2839" customFormat="false" ht="14.9" hidden="false" customHeight="false" outlineLevel="0" collapsed="false">
      <c r="A2839" s="1" t="s">
        <v>8026</v>
      </c>
    </row>
    <row r="2840" customFormat="false" ht="14.9" hidden="false" customHeight="false" outlineLevel="0" collapsed="false">
      <c r="A2840" s="1" t="s">
        <v>8027</v>
      </c>
    </row>
    <row r="2841" customFormat="false" ht="14.9" hidden="false" customHeight="false" outlineLevel="0" collapsed="false">
      <c r="A2841" s="1" t="s">
        <v>8028</v>
      </c>
    </row>
    <row r="2842" customFormat="false" ht="14.9" hidden="false" customHeight="false" outlineLevel="0" collapsed="false">
      <c r="A2842" s="1" t="s">
        <v>8029</v>
      </c>
    </row>
    <row r="2843" customFormat="false" ht="14.9" hidden="false" customHeight="false" outlineLevel="0" collapsed="false">
      <c r="A2843" s="1" t="s">
        <v>8030</v>
      </c>
    </row>
    <row r="2844" customFormat="false" ht="14.9" hidden="false" customHeight="false" outlineLevel="0" collapsed="false">
      <c r="A2844" s="1" t="s">
        <v>8031</v>
      </c>
    </row>
    <row r="2845" customFormat="false" ht="14.9" hidden="false" customHeight="false" outlineLevel="0" collapsed="false">
      <c r="A2845" s="1" t="s">
        <v>8032</v>
      </c>
    </row>
    <row r="2846" customFormat="false" ht="14.9" hidden="false" customHeight="false" outlineLevel="0" collapsed="false">
      <c r="A2846" s="1" t="s">
        <v>8033</v>
      </c>
    </row>
    <row r="2847" customFormat="false" ht="14.9" hidden="false" customHeight="false" outlineLevel="0" collapsed="false">
      <c r="A2847" s="1" t="s">
        <v>8034</v>
      </c>
    </row>
    <row r="2848" customFormat="false" ht="14.9" hidden="false" customHeight="false" outlineLevel="0" collapsed="false">
      <c r="A2848" s="1" t="s">
        <v>8035</v>
      </c>
    </row>
    <row r="2849" customFormat="false" ht="14.9" hidden="false" customHeight="false" outlineLevel="0" collapsed="false">
      <c r="A2849" s="1" t="s">
        <v>8036</v>
      </c>
    </row>
    <row r="2850" customFormat="false" ht="14.9" hidden="false" customHeight="false" outlineLevel="0" collapsed="false">
      <c r="A2850" s="1" t="s">
        <v>8037</v>
      </c>
    </row>
    <row r="2851" customFormat="false" ht="14.9" hidden="false" customHeight="false" outlineLevel="0" collapsed="false">
      <c r="A2851" s="1" t="s">
        <v>8038</v>
      </c>
    </row>
    <row r="2852" customFormat="false" ht="14.9" hidden="false" customHeight="false" outlineLevel="0" collapsed="false">
      <c r="A2852" s="1" t="s">
        <v>8039</v>
      </c>
    </row>
    <row r="2853" customFormat="false" ht="14.9" hidden="false" customHeight="false" outlineLevel="0" collapsed="false">
      <c r="A2853" s="1" t="s">
        <v>8040</v>
      </c>
    </row>
    <row r="2854" customFormat="false" ht="14.9" hidden="false" customHeight="false" outlineLevel="0" collapsed="false">
      <c r="A2854" s="1" t="s">
        <v>8041</v>
      </c>
    </row>
    <row r="2855" customFormat="false" ht="14.9" hidden="false" customHeight="false" outlineLevel="0" collapsed="false">
      <c r="A2855" s="1" t="s">
        <v>8042</v>
      </c>
    </row>
    <row r="2856" customFormat="false" ht="14.9" hidden="false" customHeight="false" outlineLevel="0" collapsed="false">
      <c r="A2856" s="1" t="s">
        <v>8043</v>
      </c>
    </row>
    <row r="2857" customFormat="false" ht="14.9" hidden="false" customHeight="false" outlineLevel="0" collapsed="false">
      <c r="A2857" s="1" t="s">
        <v>8044</v>
      </c>
    </row>
    <row r="2858" customFormat="false" ht="14.9" hidden="false" customHeight="false" outlineLevel="0" collapsed="false">
      <c r="A2858" s="1" t="s">
        <v>8045</v>
      </c>
    </row>
    <row r="2859" customFormat="false" ht="14.9" hidden="false" customHeight="false" outlineLevel="0" collapsed="false">
      <c r="A2859" s="1" t="s">
        <v>8046</v>
      </c>
    </row>
    <row r="2860" customFormat="false" ht="14.9" hidden="false" customHeight="false" outlineLevel="0" collapsed="false">
      <c r="A2860" s="1" t="s">
        <v>8047</v>
      </c>
    </row>
    <row r="2861" customFormat="false" ht="14.9" hidden="false" customHeight="false" outlineLevel="0" collapsed="false">
      <c r="A2861" s="1" t="s">
        <v>8048</v>
      </c>
    </row>
    <row r="2862" customFormat="false" ht="14.9" hidden="false" customHeight="false" outlineLevel="0" collapsed="false">
      <c r="A2862" s="1" t="s">
        <v>8049</v>
      </c>
    </row>
    <row r="2863" customFormat="false" ht="14.9" hidden="false" customHeight="false" outlineLevel="0" collapsed="false">
      <c r="A2863" s="1" t="s">
        <v>8050</v>
      </c>
    </row>
    <row r="2864" customFormat="false" ht="14.9" hidden="false" customHeight="false" outlineLevel="0" collapsed="false">
      <c r="A2864" s="1" t="s">
        <v>8051</v>
      </c>
    </row>
    <row r="2865" customFormat="false" ht="14.9" hidden="false" customHeight="false" outlineLevel="0" collapsed="false">
      <c r="A2865" s="1" t="s">
        <v>8052</v>
      </c>
    </row>
    <row r="2866" customFormat="false" ht="14.9" hidden="false" customHeight="false" outlineLevel="0" collapsed="false">
      <c r="A2866" s="1" t="s">
        <v>8053</v>
      </c>
    </row>
    <row r="2867" customFormat="false" ht="14.9" hidden="false" customHeight="false" outlineLevel="0" collapsed="false">
      <c r="A2867" s="1" t="s">
        <v>8054</v>
      </c>
    </row>
    <row r="2868" customFormat="false" ht="14.9" hidden="false" customHeight="false" outlineLevel="0" collapsed="false">
      <c r="A2868" s="1" t="s">
        <v>8055</v>
      </c>
    </row>
    <row r="2869" customFormat="false" ht="14.9" hidden="false" customHeight="false" outlineLevel="0" collapsed="false">
      <c r="A2869" s="1" t="s">
        <v>8056</v>
      </c>
    </row>
    <row r="2870" customFormat="false" ht="14.9" hidden="false" customHeight="false" outlineLevel="0" collapsed="false">
      <c r="A2870" s="1" t="s">
        <v>8057</v>
      </c>
    </row>
    <row r="2871" customFormat="false" ht="14.9" hidden="false" customHeight="false" outlineLevel="0" collapsed="false">
      <c r="A2871" s="1" t="s">
        <v>8058</v>
      </c>
    </row>
    <row r="2872" customFormat="false" ht="14.9" hidden="false" customHeight="false" outlineLevel="0" collapsed="false">
      <c r="A2872" s="1" t="s">
        <v>8059</v>
      </c>
    </row>
    <row r="2873" customFormat="false" ht="14.9" hidden="false" customHeight="false" outlineLevel="0" collapsed="false">
      <c r="A2873" s="1" t="s">
        <v>8060</v>
      </c>
    </row>
    <row r="2874" customFormat="false" ht="14.9" hidden="false" customHeight="false" outlineLevel="0" collapsed="false">
      <c r="A2874" s="1" t="s">
        <v>8061</v>
      </c>
    </row>
    <row r="2875" customFormat="false" ht="14.9" hidden="false" customHeight="false" outlineLevel="0" collapsed="false">
      <c r="A2875" s="1" t="s">
        <v>8062</v>
      </c>
    </row>
    <row r="2876" customFormat="false" ht="14.9" hidden="false" customHeight="false" outlineLevel="0" collapsed="false">
      <c r="A2876" s="1" t="s">
        <v>8063</v>
      </c>
    </row>
    <row r="2877" customFormat="false" ht="14.9" hidden="false" customHeight="false" outlineLevel="0" collapsed="false">
      <c r="A2877" s="1" t="s">
        <v>8064</v>
      </c>
    </row>
    <row r="2878" customFormat="false" ht="14.9" hidden="false" customHeight="false" outlineLevel="0" collapsed="false">
      <c r="A2878" s="1" t="s">
        <v>8065</v>
      </c>
    </row>
    <row r="2879" customFormat="false" ht="14.9" hidden="false" customHeight="false" outlineLevel="0" collapsed="false">
      <c r="A2879" s="1" t="s">
        <v>8066</v>
      </c>
    </row>
    <row r="2880" customFormat="false" ht="14.9" hidden="false" customHeight="false" outlineLevel="0" collapsed="false">
      <c r="A2880" s="1" t="s">
        <v>8067</v>
      </c>
    </row>
    <row r="2881" customFormat="false" ht="14.9" hidden="false" customHeight="false" outlineLevel="0" collapsed="false">
      <c r="A2881" s="1" t="s">
        <v>8068</v>
      </c>
    </row>
    <row r="2882" customFormat="false" ht="14.9" hidden="false" customHeight="false" outlineLevel="0" collapsed="false">
      <c r="A2882" s="1" t="s">
        <v>8069</v>
      </c>
    </row>
    <row r="2883" customFormat="false" ht="14.9" hidden="false" customHeight="false" outlineLevel="0" collapsed="false">
      <c r="A2883" s="1" t="s">
        <v>8070</v>
      </c>
    </row>
    <row r="2884" customFormat="false" ht="14.9" hidden="false" customHeight="false" outlineLevel="0" collapsed="false">
      <c r="A2884" s="1" t="s">
        <v>8071</v>
      </c>
    </row>
    <row r="2885" customFormat="false" ht="14.9" hidden="false" customHeight="false" outlineLevel="0" collapsed="false">
      <c r="A2885" s="1" t="s">
        <v>8072</v>
      </c>
    </row>
    <row r="2886" customFormat="false" ht="14.9" hidden="false" customHeight="false" outlineLevel="0" collapsed="false">
      <c r="A2886" s="1" t="s">
        <v>8073</v>
      </c>
    </row>
    <row r="2887" customFormat="false" ht="14.9" hidden="false" customHeight="false" outlineLevel="0" collapsed="false">
      <c r="A2887" s="1" t="s">
        <v>8074</v>
      </c>
    </row>
    <row r="2888" customFormat="false" ht="14.9" hidden="false" customHeight="false" outlineLevel="0" collapsed="false">
      <c r="A2888" s="1" t="s">
        <v>8075</v>
      </c>
    </row>
    <row r="2889" customFormat="false" ht="14.9" hidden="false" customHeight="false" outlineLevel="0" collapsed="false">
      <c r="A2889" s="1" t="s">
        <v>8076</v>
      </c>
    </row>
    <row r="2890" customFormat="false" ht="14.9" hidden="false" customHeight="false" outlineLevel="0" collapsed="false">
      <c r="A2890" s="1" t="s">
        <v>8077</v>
      </c>
    </row>
    <row r="2891" customFormat="false" ht="14.9" hidden="false" customHeight="false" outlineLevel="0" collapsed="false">
      <c r="A2891" s="1" t="s">
        <v>8078</v>
      </c>
    </row>
    <row r="2892" customFormat="false" ht="14.9" hidden="false" customHeight="false" outlineLevel="0" collapsed="false">
      <c r="A2892" s="1" t="s">
        <v>8079</v>
      </c>
    </row>
    <row r="2893" customFormat="false" ht="14.9" hidden="false" customHeight="false" outlineLevel="0" collapsed="false">
      <c r="A2893" s="1" t="s">
        <v>8080</v>
      </c>
    </row>
    <row r="2894" customFormat="false" ht="14.9" hidden="false" customHeight="false" outlineLevel="0" collapsed="false">
      <c r="A2894" s="1" t="s">
        <v>8081</v>
      </c>
    </row>
    <row r="2895" customFormat="false" ht="14.9" hidden="false" customHeight="false" outlineLevel="0" collapsed="false">
      <c r="A2895" s="1" t="s">
        <v>8082</v>
      </c>
    </row>
    <row r="2896" customFormat="false" ht="14.9" hidden="false" customHeight="false" outlineLevel="0" collapsed="false">
      <c r="A2896" s="1" t="s">
        <v>8083</v>
      </c>
    </row>
    <row r="2897" customFormat="false" ht="14.9" hidden="false" customHeight="false" outlineLevel="0" collapsed="false">
      <c r="A2897" s="1" t="s">
        <v>8084</v>
      </c>
    </row>
    <row r="2898" customFormat="false" ht="14.9" hidden="false" customHeight="false" outlineLevel="0" collapsed="false">
      <c r="A2898" s="1" t="s">
        <v>8085</v>
      </c>
    </row>
    <row r="2899" customFormat="false" ht="14.9" hidden="false" customHeight="false" outlineLevel="0" collapsed="false">
      <c r="A2899" s="1" t="s">
        <v>8086</v>
      </c>
    </row>
    <row r="2900" customFormat="false" ht="14.9" hidden="false" customHeight="false" outlineLevel="0" collapsed="false">
      <c r="A2900" s="1" t="s">
        <v>8087</v>
      </c>
    </row>
    <row r="2901" customFormat="false" ht="14.9" hidden="false" customHeight="false" outlineLevel="0" collapsed="false">
      <c r="A2901" s="1" t="s">
        <v>8088</v>
      </c>
    </row>
    <row r="2902" customFormat="false" ht="14.9" hidden="false" customHeight="false" outlineLevel="0" collapsed="false">
      <c r="A2902" s="1" t="s">
        <v>8089</v>
      </c>
    </row>
    <row r="2903" customFormat="false" ht="14.9" hidden="false" customHeight="false" outlineLevel="0" collapsed="false">
      <c r="A2903" s="1" t="s">
        <v>8090</v>
      </c>
    </row>
    <row r="2904" customFormat="false" ht="14.9" hidden="false" customHeight="false" outlineLevel="0" collapsed="false">
      <c r="A2904" s="1" t="s">
        <v>8091</v>
      </c>
    </row>
    <row r="2905" customFormat="false" ht="14.9" hidden="false" customHeight="false" outlineLevel="0" collapsed="false">
      <c r="A2905" s="1" t="s">
        <v>8092</v>
      </c>
    </row>
    <row r="2906" customFormat="false" ht="14.9" hidden="false" customHeight="false" outlineLevel="0" collapsed="false">
      <c r="A2906" s="1" t="s">
        <v>8093</v>
      </c>
    </row>
    <row r="2907" customFormat="false" ht="14.9" hidden="false" customHeight="false" outlineLevel="0" collapsed="false">
      <c r="A2907" s="1" t="s">
        <v>8094</v>
      </c>
    </row>
    <row r="2908" customFormat="false" ht="14.9" hidden="false" customHeight="false" outlineLevel="0" collapsed="false">
      <c r="A2908" s="1" t="s">
        <v>8095</v>
      </c>
    </row>
    <row r="2909" customFormat="false" ht="14.9" hidden="false" customHeight="false" outlineLevel="0" collapsed="false">
      <c r="A2909" s="1" t="s">
        <v>8096</v>
      </c>
    </row>
    <row r="2910" customFormat="false" ht="14.9" hidden="false" customHeight="false" outlineLevel="0" collapsed="false">
      <c r="A2910" s="1" t="s">
        <v>8097</v>
      </c>
    </row>
    <row r="2911" customFormat="false" ht="14.9" hidden="false" customHeight="false" outlineLevel="0" collapsed="false">
      <c r="A2911" s="1" t="s">
        <v>8098</v>
      </c>
    </row>
    <row r="2912" customFormat="false" ht="14.9" hidden="false" customHeight="false" outlineLevel="0" collapsed="false">
      <c r="A2912" s="1" t="s">
        <v>8099</v>
      </c>
    </row>
    <row r="2913" customFormat="false" ht="14.9" hidden="false" customHeight="false" outlineLevel="0" collapsed="false">
      <c r="A2913" s="1" t="s">
        <v>8100</v>
      </c>
    </row>
    <row r="2914" customFormat="false" ht="14.9" hidden="false" customHeight="false" outlineLevel="0" collapsed="false">
      <c r="A2914" s="1" t="s">
        <v>8101</v>
      </c>
    </row>
    <row r="2915" customFormat="false" ht="14.9" hidden="false" customHeight="false" outlineLevel="0" collapsed="false">
      <c r="A2915" s="1" t="s">
        <v>8102</v>
      </c>
    </row>
    <row r="2916" customFormat="false" ht="14.9" hidden="false" customHeight="false" outlineLevel="0" collapsed="false">
      <c r="A2916" s="1" t="s">
        <v>8103</v>
      </c>
    </row>
    <row r="2917" customFormat="false" ht="14.9" hidden="false" customHeight="false" outlineLevel="0" collapsed="false">
      <c r="A2917" s="1" t="s">
        <v>8104</v>
      </c>
    </row>
    <row r="2918" customFormat="false" ht="14.9" hidden="false" customHeight="false" outlineLevel="0" collapsed="false">
      <c r="A2918" s="1" t="s">
        <v>8105</v>
      </c>
    </row>
    <row r="2919" customFormat="false" ht="14.9" hidden="false" customHeight="false" outlineLevel="0" collapsed="false">
      <c r="A2919" s="1" t="s">
        <v>8106</v>
      </c>
    </row>
    <row r="2920" customFormat="false" ht="14.9" hidden="false" customHeight="false" outlineLevel="0" collapsed="false">
      <c r="A2920" s="1" t="s">
        <v>8107</v>
      </c>
    </row>
    <row r="2921" customFormat="false" ht="14.9" hidden="false" customHeight="false" outlineLevel="0" collapsed="false">
      <c r="A2921" s="1" t="s">
        <v>8108</v>
      </c>
    </row>
    <row r="2922" customFormat="false" ht="14.9" hidden="false" customHeight="false" outlineLevel="0" collapsed="false">
      <c r="A2922" s="1" t="s">
        <v>8109</v>
      </c>
    </row>
    <row r="2923" customFormat="false" ht="14.9" hidden="false" customHeight="false" outlineLevel="0" collapsed="false">
      <c r="A2923" s="1" t="s">
        <v>8110</v>
      </c>
    </row>
    <row r="2924" customFormat="false" ht="14.9" hidden="false" customHeight="false" outlineLevel="0" collapsed="false">
      <c r="A2924" s="1" t="s">
        <v>8111</v>
      </c>
    </row>
    <row r="2925" customFormat="false" ht="14.9" hidden="false" customHeight="false" outlineLevel="0" collapsed="false">
      <c r="A2925" s="1" t="s">
        <v>8112</v>
      </c>
    </row>
    <row r="2926" customFormat="false" ht="14.9" hidden="false" customHeight="false" outlineLevel="0" collapsed="false">
      <c r="A2926" s="1" t="s">
        <v>8113</v>
      </c>
    </row>
    <row r="2927" customFormat="false" ht="14.9" hidden="false" customHeight="false" outlineLevel="0" collapsed="false">
      <c r="A2927" s="1" t="s">
        <v>8114</v>
      </c>
    </row>
    <row r="2928" customFormat="false" ht="14.9" hidden="false" customHeight="false" outlineLevel="0" collapsed="false">
      <c r="A2928" s="1" t="s">
        <v>8115</v>
      </c>
    </row>
    <row r="2929" customFormat="false" ht="14.9" hidden="false" customHeight="false" outlineLevel="0" collapsed="false">
      <c r="A2929" s="1" t="s">
        <v>8116</v>
      </c>
    </row>
    <row r="2930" customFormat="false" ht="14.9" hidden="false" customHeight="false" outlineLevel="0" collapsed="false">
      <c r="A2930" s="1" t="s">
        <v>8117</v>
      </c>
    </row>
    <row r="2931" customFormat="false" ht="14.9" hidden="false" customHeight="false" outlineLevel="0" collapsed="false">
      <c r="A2931" s="1" t="s">
        <v>8118</v>
      </c>
    </row>
    <row r="2932" customFormat="false" ht="14.9" hidden="false" customHeight="false" outlineLevel="0" collapsed="false">
      <c r="A2932" s="1" t="s">
        <v>8119</v>
      </c>
    </row>
    <row r="2933" customFormat="false" ht="14.9" hidden="false" customHeight="false" outlineLevel="0" collapsed="false">
      <c r="A2933" s="1" t="s">
        <v>8120</v>
      </c>
    </row>
    <row r="2934" customFormat="false" ht="14.9" hidden="false" customHeight="false" outlineLevel="0" collapsed="false">
      <c r="A2934" s="1" t="s">
        <v>8121</v>
      </c>
    </row>
    <row r="2935" customFormat="false" ht="14.9" hidden="false" customHeight="false" outlineLevel="0" collapsed="false">
      <c r="A2935" s="1" t="s">
        <v>8122</v>
      </c>
    </row>
    <row r="2936" customFormat="false" ht="14.9" hidden="false" customHeight="false" outlineLevel="0" collapsed="false">
      <c r="A2936" s="1" t="s">
        <v>8123</v>
      </c>
    </row>
    <row r="2937" customFormat="false" ht="14.9" hidden="false" customHeight="false" outlineLevel="0" collapsed="false">
      <c r="A2937" s="1" t="s">
        <v>8124</v>
      </c>
    </row>
    <row r="2938" customFormat="false" ht="14.9" hidden="false" customHeight="false" outlineLevel="0" collapsed="false">
      <c r="A2938" s="1" t="s">
        <v>8125</v>
      </c>
    </row>
    <row r="2939" customFormat="false" ht="14.9" hidden="false" customHeight="false" outlineLevel="0" collapsed="false">
      <c r="A2939" s="1" t="s">
        <v>8126</v>
      </c>
    </row>
    <row r="2940" customFormat="false" ht="14.9" hidden="false" customHeight="false" outlineLevel="0" collapsed="false">
      <c r="A2940" s="1" t="s">
        <v>8127</v>
      </c>
    </row>
    <row r="2941" customFormat="false" ht="14.9" hidden="false" customHeight="false" outlineLevel="0" collapsed="false">
      <c r="A2941" s="1" t="s">
        <v>8128</v>
      </c>
    </row>
    <row r="2942" customFormat="false" ht="14.9" hidden="false" customHeight="false" outlineLevel="0" collapsed="false">
      <c r="A2942" s="1" t="s">
        <v>8129</v>
      </c>
    </row>
    <row r="2943" customFormat="false" ht="14.9" hidden="false" customHeight="false" outlineLevel="0" collapsed="false">
      <c r="A2943" s="1" t="s">
        <v>8130</v>
      </c>
    </row>
    <row r="2944" customFormat="false" ht="14.9" hidden="false" customHeight="false" outlineLevel="0" collapsed="false">
      <c r="A2944" s="1" t="s">
        <v>8131</v>
      </c>
    </row>
    <row r="2945" customFormat="false" ht="14.9" hidden="false" customHeight="false" outlineLevel="0" collapsed="false">
      <c r="A2945" s="1" t="s">
        <v>8132</v>
      </c>
    </row>
    <row r="2946" customFormat="false" ht="14.9" hidden="false" customHeight="false" outlineLevel="0" collapsed="false">
      <c r="A2946" s="1" t="s">
        <v>8133</v>
      </c>
    </row>
    <row r="2947" customFormat="false" ht="14.9" hidden="false" customHeight="false" outlineLevel="0" collapsed="false">
      <c r="A2947" s="1" t="s">
        <v>8134</v>
      </c>
    </row>
    <row r="2948" customFormat="false" ht="14.9" hidden="false" customHeight="false" outlineLevel="0" collapsed="false">
      <c r="A2948" s="1" t="s">
        <v>8135</v>
      </c>
    </row>
    <row r="2949" customFormat="false" ht="14.9" hidden="false" customHeight="false" outlineLevel="0" collapsed="false">
      <c r="A2949" s="1" t="s">
        <v>8136</v>
      </c>
    </row>
    <row r="2950" customFormat="false" ht="14.9" hidden="false" customHeight="false" outlineLevel="0" collapsed="false">
      <c r="A2950" s="1" t="s">
        <v>8137</v>
      </c>
    </row>
    <row r="2951" customFormat="false" ht="14.9" hidden="false" customHeight="false" outlineLevel="0" collapsed="false">
      <c r="A2951" s="1" t="s">
        <v>8138</v>
      </c>
    </row>
    <row r="2952" customFormat="false" ht="14.9" hidden="false" customHeight="false" outlineLevel="0" collapsed="false">
      <c r="A2952" s="1" t="s">
        <v>8139</v>
      </c>
    </row>
    <row r="2953" customFormat="false" ht="14.9" hidden="false" customHeight="false" outlineLevel="0" collapsed="false">
      <c r="A2953" s="1" t="s">
        <v>8140</v>
      </c>
    </row>
    <row r="2954" customFormat="false" ht="14.9" hidden="false" customHeight="false" outlineLevel="0" collapsed="false">
      <c r="A2954" s="1" t="s">
        <v>8141</v>
      </c>
    </row>
    <row r="2955" customFormat="false" ht="14.9" hidden="false" customHeight="false" outlineLevel="0" collapsed="false">
      <c r="A2955" s="1" t="s">
        <v>8142</v>
      </c>
    </row>
    <row r="2956" customFormat="false" ht="14.9" hidden="false" customHeight="false" outlineLevel="0" collapsed="false">
      <c r="A2956" s="1" t="s">
        <v>8143</v>
      </c>
    </row>
    <row r="2957" customFormat="false" ht="14.9" hidden="false" customHeight="false" outlineLevel="0" collapsed="false">
      <c r="A2957" s="1" t="s">
        <v>8144</v>
      </c>
    </row>
    <row r="2958" customFormat="false" ht="14.9" hidden="false" customHeight="false" outlineLevel="0" collapsed="false">
      <c r="A2958" s="1" t="s">
        <v>8145</v>
      </c>
    </row>
    <row r="2959" customFormat="false" ht="14.9" hidden="false" customHeight="false" outlineLevel="0" collapsed="false">
      <c r="A2959" s="1" t="s">
        <v>8146</v>
      </c>
    </row>
    <row r="2960" customFormat="false" ht="14.9" hidden="false" customHeight="false" outlineLevel="0" collapsed="false">
      <c r="A2960" s="1" t="s">
        <v>8147</v>
      </c>
    </row>
    <row r="2961" customFormat="false" ht="14.9" hidden="false" customHeight="false" outlineLevel="0" collapsed="false">
      <c r="A2961" s="1" t="s">
        <v>8148</v>
      </c>
    </row>
    <row r="2962" customFormat="false" ht="14.9" hidden="false" customHeight="false" outlineLevel="0" collapsed="false">
      <c r="A2962" s="1" t="s">
        <v>8149</v>
      </c>
    </row>
    <row r="2963" customFormat="false" ht="14.9" hidden="false" customHeight="false" outlineLevel="0" collapsed="false">
      <c r="A2963" s="1" t="s">
        <v>8150</v>
      </c>
    </row>
    <row r="2964" customFormat="false" ht="14.9" hidden="false" customHeight="false" outlineLevel="0" collapsed="false">
      <c r="A2964" s="1" t="s">
        <v>8151</v>
      </c>
    </row>
    <row r="2965" customFormat="false" ht="14.9" hidden="false" customHeight="false" outlineLevel="0" collapsed="false">
      <c r="A2965" s="1" t="s">
        <v>8152</v>
      </c>
    </row>
    <row r="2966" customFormat="false" ht="14.9" hidden="false" customHeight="false" outlineLevel="0" collapsed="false">
      <c r="A2966" s="1" t="s">
        <v>8153</v>
      </c>
    </row>
    <row r="2967" customFormat="false" ht="14.9" hidden="false" customHeight="false" outlineLevel="0" collapsed="false">
      <c r="A2967" s="1" t="s">
        <v>8154</v>
      </c>
    </row>
    <row r="2968" customFormat="false" ht="14.9" hidden="false" customHeight="false" outlineLevel="0" collapsed="false">
      <c r="A2968" s="1" t="s">
        <v>8155</v>
      </c>
    </row>
    <row r="2969" customFormat="false" ht="14.9" hidden="false" customHeight="false" outlineLevel="0" collapsed="false">
      <c r="A2969" s="1" t="s">
        <v>8156</v>
      </c>
    </row>
    <row r="2970" customFormat="false" ht="14.9" hidden="false" customHeight="false" outlineLevel="0" collapsed="false">
      <c r="A2970" s="1" t="s">
        <v>8157</v>
      </c>
    </row>
    <row r="2971" customFormat="false" ht="14.9" hidden="false" customHeight="false" outlineLevel="0" collapsed="false">
      <c r="A2971" s="1" t="s">
        <v>8158</v>
      </c>
    </row>
    <row r="2972" customFormat="false" ht="14.9" hidden="false" customHeight="false" outlineLevel="0" collapsed="false">
      <c r="A2972" s="1" t="s">
        <v>8159</v>
      </c>
    </row>
    <row r="2973" customFormat="false" ht="14.9" hidden="false" customHeight="false" outlineLevel="0" collapsed="false">
      <c r="A2973" s="1" t="s">
        <v>8160</v>
      </c>
    </row>
    <row r="2974" customFormat="false" ht="14.9" hidden="false" customHeight="false" outlineLevel="0" collapsed="false">
      <c r="A2974" s="1" t="s">
        <v>8161</v>
      </c>
    </row>
    <row r="2975" customFormat="false" ht="14.9" hidden="false" customHeight="false" outlineLevel="0" collapsed="false">
      <c r="A2975" s="1" t="s">
        <v>8162</v>
      </c>
    </row>
    <row r="2976" customFormat="false" ht="14.9" hidden="false" customHeight="false" outlineLevel="0" collapsed="false">
      <c r="A2976" s="1" t="s">
        <v>8163</v>
      </c>
    </row>
    <row r="2977" customFormat="false" ht="14.9" hidden="false" customHeight="false" outlineLevel="0" collapsed="false">
      <c r="A2977" s="1" t="s">
        <v>8164</v>
      </c>
    </row>
    <row r="2978" customFormat="false" ht="14.9" hidden="false" customHeight="false" outlineLevel="0" collapsed="false">
      <c r="A2978" s="1" t="s">
        <v>8165</v>
      </c>
    </row>
    <row r="2979" customFormat="false" ht="14.9" hidden="false" customHeight="false" outlineLevel="0" collapsed="false">
      <c r="A2979" s="1" t="s">
        <v>8166</v>
      </c>
    </row>
    <row r="2980" customFormat="false" ht="14.9" hidden="false" customHeight="false" outlineLevel="0" collapsed="false">
      <c r="A2980" s="1" t="s">
        <v>8167</v>
      </c>
    </row>
    <row r="2981" customFormat="false" ht="14.9" hidden="false" customHeight="false" outlineLevel="0" collapsed="false">
      <c r="A2981" s="1" t="s">
        <v>8168</v>
      </c>
    </row>
    <row r="2982" customFormat="false" ht="14.9" hidden="false" customHeight="false" outlineLevel="0" collapsed="false">
      <c r="A2982" s="1" t="s">
        <v>8169</v>
      </c>
    </row>
    <row r="2983" customFormat="false" ht="14.9" hidden="false" customHeight="false" outlineLevel="0" collapsed="false">
      <c r="A2983" s="1" t="s">
        <v>8170</v>
      </c>
    </row>
    <row r="2984" customFormat="false" ht="14.9" hidden="false" customHeight="false" outlineLevel="0" collapsed="false">
      <c r="A2984" s="1" t="s">
        <v>8171</v>
      </c>
    </row>
    <row r="2985" customFormat="false" ht="14.9" hidden="false" customHeight="false" outlineLevel="0" collapsed="false">
      <c r="A2985" s="1" t="s">
        <v>8172</v>
      </c>
    </row>
    <row r="2986" customFormat="false" ht="14.9" hidden="false" customHeight="false" outlineLevel="0" collapsed="false">
      <c r="A2986" s="1" t="s">
        <v>8173</v>
      </c>
    </row>
    <row r="2987" customFormat="false" ht="14.9" hidden="false" customHeight="false" outlineLevel="0" collapsed="false">
      <c r="A2987" s="1" t="s">
        <v>8174</v>
      </c>
    </row>
    <row r="2988" customFormat="false" ht="14.9" hidden="false" customHeight="false" outlineLevel="0" collapsed="false">
      <c r="A2988" s="1" t="s">
        <v>8175</v>
      </c>
    </row>
    <row r="2989" customFormat="false" ht="14.9" hidden="false" customHeight="false" outlineLevel="0" collapsed="false">
      <c r="A2989" s="1" t="s">
        <v>8176</v>
      </c>
    </row>
    <row r="2990" customFormat="false" ht="14.9" hidden="false" customHeight="false" outlineLevel="0" collapsed="false">
      <c r="A2990" s="1" t="s">
        <v>8177</v>
      </c>
    </row>
    <row r="2991" customFormat="false" ht="14.9" hidden="false" customHeight="false" outlineLevel="0" collapsed="false">
      <c r="A2991" s="1" t="s">
        <v>8178</v>
      </c>
    </row>
    <row r="2992" customFormat="false" ht="14.9" hidden="false" customHeight="false" outlineLevel="0" collapsed="false">
      <c r="A2992" s="1" t="s">
        <v>8179</v>
      </c>
    </row>
    <row r="2993" customFormat="false" ht="14.9" hidden="false" customHeight="false" outlineLevel="0" collapsed="false">
      <c r="A2993" s="1" t="s">
        <v>8180</v>
      </c>
    </row>
    <row r="2994" customFormat="false" ht="14.9" hidden="false" customHeight="false" outlineLevel="0" collapsed="false">
      <c r="A2994" s="1" t="s">
        <v>8181</v>
      </c>
    </row>
    <row r="2995" customFormat="false" ht="14.9" hidden="false" customHeight="false" outlineLevel="0" collapsed="false">
      <c r="A2995" s="1" t="s">
        <v>8182</v>
      </c>
    </row>
    <row r="2996" customFormat="false" ht="14.9" hidden="false" customHeight="false" outlineLevel="0" collapsed="false">
      <c r="A2996" s="1" t="s">
        <v>8183</v>
      </c>
    </row>
    <row r="2997" customFormat="false" ht="14.9" hidden="false" customHeight="false" outlineLevel="0" collapsed="false">
      <c r="A2997" s="1" t="s">
        <v>8184</v>
      </c>
    </row>
    <row r="2998" customFormat="false" ht="14.9" hidden="false" customHeight="false" outlineLevel="0" collapsed="false">
      <c r="A2998" s="1" t="s">
        <v>8185</v>
      </c>
    </row>
    <row r="2999" customFormat="false" ht="14.9" hidden="false" customHeight="false" outlineLevel="0" collapsed="false">
      <c r="A2999" s="1" t="s">
        <v>8186</v>
      </c>
    </row>
    <row r="3000" customFormat="false" ht="14.9" hidden="false" customHeight="false" outlineLevel="0" collapsed="false">
      <c r="A3000" s="1" t="s">
        <v>8187</v>
      </c>
    </row>
    <row r="3001" customFormat="false" ht="14.9" hidden="false" customHeight="false" outlineLevel="0" collapsed="false">
      <c r="A3001" s="1" t="s">
        <v>8188</v>
      </c>
    </row>
    <row r="3002" customFormat="false" ht="14.9" hidden="false" customHeight="false" outlineLevel="0" collapsed="false">
      <c r="A3002" s="1" t="s">
        <v>8189</v>
      </c>
    </row>
    <row r="3003" customFormat="false" ht="14.9" hidden="false" customHeight="false" outlineLevel="0" collapsed="false">
      <c r="A3003" s="1" t="s">
        <v>8190</v>
      </c>
    </row>
    <row r="3004" customFormat="false" ht="14.9" hidden="false" customHeight="false" outlineLevel="0" collapsed="false">
      <c r="A3004" s="1" t="s">
        <v>8191</v>
      </c>
    </row>
    <row r="3005" customFormat="false" ht="14.9" hidden="false" customHeight="false" outlineLevel="0" collapsed="false">
      <c r="A3005" s="1" t="s">
        <v>8192</v>
      </c>
    </row>
    <row r="3006" customFormat="false" ht="14.9" hidden="false" customHeight="false" outlineLevel="0" collapsed="false">
      <c r="A3006" s="1" t="s">
        <v>8193</v>
      </c>
    </row>
    <row r="3007" customFormat="false" ht="14.9" hidden="false" customHeight="false" outlineLevel="0" collapsed="false">
      <c r="A3007" s="1" t="s">
        <v>8194</v>
      </c>
    </row>
    <row r="3008" customFormat="false" ht="14.9" hidden="false" customHeight="false" outlineLevel="0" collapsed="false">
      <c r="A3008" s="1" t="s">
        <v>8195</v>
      </c>
    </row>
    <row r="3009" customFormat="false" ht="14.9" hidden="false" customHeight="false" outlineLevel="0" collapsed="false">
      <c r="A3009" s="1" t="s">
        <v>8196</v>
      </c>
    </row>
    <row r="3010" customFormat="false" ht="14.9" hidden="false" customHeight="false" outlineLevel="0" collapsed="false">
      <c r="A3010" s="1" t="s">
        <v>8197</v>
      </c>
    </row>
    <row r="3011" customFormat="false" ht="14.9" hidden="false" customHeight="false" outlineLevel="0" collapsed="false">
      <c r="A3011" s="1" t="s">
        <v>8198</v>
      </c>
    </row>
    <row r="3012" customFormat="false" ht="14.9" hidden="false" customHeight="false" outlineLevel="0" collapsed="false">
      <c r="A3012" s="1" t="s">
        <v>8199</v>
      </c>
    </row>
    <row r="3013" customFormat="false" ht="14.9" hidden="false" customHeight="false" outlineLevel="0" collapsed="false">
      <c r="A3013" s="1" t="s">
        <v>8200</v>
      </c>
    </row>
    <row r="3014" customFormat="false" ht="14.9" hidden="false" customHeight="false" outlineLevel="0" collapsed="false">
      <c r="A3014" s="1" t="s">
        <v>8201</v>
      </c>
    </row>
    <row r="3015" customFormat="false" ht="14.9" hidden="false" customHeight="false" outlineLevel="0" collapsed="false">
      <c r="A3015" s="1" t="s">
        <v>8202</v>
      </c>
    </row>
    <row r="3016" customFormat="false" ht="14.9" hidden="false" customHeight="false" outlineLevel="0" collapsed="false">
      <c r="A3016" s="1" t="s">
        <v>8203</v>
      </c>
    </row>
    <row r="3017" customFormat="false" ht="14.9" hidden="false" customHeight="false" outlineLevel="0" collapsed="false">
      <c r="A3017" s="1" t="s">
        <v>8204</v>
      </c>
    </row>
    <row r="3018" customFormat="false" ht="14.9" hidden="false" customHeight="false" outlineLevel="0" collapsed="false">
      <c r="A3018" s="1" t="s">
        <v>8205</v>
      </c>
    </row>
    <row r="3019" customFormat="false" ht="14.9" hidden="false" customHeight="false" outlineLevel="0" collapsed="false">
      <c r="A3019" s="1" t="s">
        <v>8206</v>
      </c>
    </row>
    <row r="3020" customFormat="false" ht="14.9" hidden="false" customHeight="false" outlineLevel="0" collapsed="false">
      <c r="A3020" s="1" t="s">
        <v>8207</v>
      </c>
    </row>
    <row r="3021" customFormat="false" ht="14.9" hidden="false" customHeight="false" outlineLevel="0" collapsed="false">
      <c r="A3021" s="1" t="s">
        <v>8208</v>
      </c>
    </row>
    <row r="3022" customFormat="false" ht="14.9" hidden="false" customHeight="false" outlineLevel="0" collapsed="false">
      <c r="A3022" s="1" t="s">
        <v>8209</v>
      </c>
    </row>
    <row r="3023" customFormat="false" ht="14.9" hidden="false" customHeight="false" outlineLevel="0" collapsed="false">
      <c r="A3023" s="1" t="s">
        <v>8210</v>
      </c>
    </row>
    <row r="3024" customFormat="false" ht="14.9" hidden="false" customHeight="false" outlineLevel="0" collapsed="false">
      <c r="A3024" s="1" t="s">
        <v>8211</v>
      </c>
    </row>
    <row r="3025" customFormat="false" ht="14.9" hidden="false" customHeight="false" outlineLevel="0" collapsed="false">
      <c r="A3025" s="1" t="s">
        <v>8212</v>
      </c>
    </row>
    <row r="3026" customFormat="false" ht="14.9" hidden="false" customHeight="false" outlineLevel="0" collapsed="false">
      <c r="A3026" s="1" t="s">
        <v>8213</v>
      </c>
    </row>
    <row r="3027" customFormat="false" ht="14.9" hidden="false" customHeight="false" outlineLevel="0" collapsed="false">
      <c r="A3027" s="1" t="s">
        <v>8214</v>
      </c>
    </row>
    <row r="3028" customFormat="false" ht="14.9" hidden="false" customHeight="false" outlineLevel="0" collapsed="false">
      <c r="A3028" s="1" t="s">
        <v>8215</v>
      </c>
    </row>
    <row r="3029" customFormat="false" ht="14.9" hidden="false" customHeight="false" outlineLevel="0" collapsed="false">
      <c r="A3029" s="1" t="s">
        <v>8216</v>
      </c>
    </row>
    <row r="3030" customFormat="false" ht="14.9" hidden="false" customHeight="false" outlineLevel="0" collapsed="false">
      <c r="A3030" s="1" t="s">
        <v>8217</v>
      </c>
    </row>
    <row r="3031" customFormat="false" ht="14.9" hidden="false" customHeight="false" outlineLevel="0" collapsed="false">
      <c r="A3031" s="1" t="s">
        <v>8218</v>
      </c>
    </row>
    <row r="3032" customFormat="false" ht="14.9" hidden="false" customHeight="false" outlineLevel="0" collapsed="false">
      <c r="A3032" s="1" t="s">
        <v>8219</v>
      </c>
    </row>
    <row r="3033" customFormat="false" ht="14.9" hidden="false" customHeight="false" outlineLevel="0" collapsed="false">
      <c r="A3033" s="1" t="s">
        <v>8220</v>
      </c>
    </row>
    <row r="3034" customFormat="false" ht="14.9" hidden="false" customHeight="false" outlineLevel="0" collapsed="false">
      <c r="A3034" s="1" t="s">
        <v>8221</v>
      </c>
    </row>
    <row r="3035" customFormat="false" ht="14.9" hidden="false" customHeight="false" outlineLevel="0" collapsed="false">
      <c r="A3035" s="1" t="s">
        <v>8222</v>
      </c>
    </row>
    <row r="3036" customFormat="false" ht="14.9" hidden="false" customHeight="false" outlineLevel="0" collapsed="false">
      <c r="A3036" s="1" t="s">
        <v>8223</v>
      </c>
    </row>
    <row r="3037" customFormat="false" ht="14.9" hidden="false" customHeight="false" outlineLevel="0" collapsed="false">
      <c r="A3037" s="1" t="s">
        <v>8224</v>
      </c>
    </row>
    <row r="3038" customFormat="false" ht="14.9" hidden="false" customHeight="false" outlineLevel="0" collapsed="false">
      <c r="A3038" s="1" t="s">
        <v>8225</v>
      </c>
    </row>
    <row r="3039" customFormat="false" ht="14.9" hidden="false" customHeight="false" outlineLevel="0" collapsed="false">
      <c r="A3039" s="1" t="s">
        <v>8226</v>
      </c>
    </row>
    <row r="3040" customFormat="false" ht="14.9" hidden="false" customHeight="false" outlineLevel="0" collapsed="false">
      <c r="A3040" s="1" t="s">
        <v>8227</v>
      </c>
    </row>
    <row r="3041" customFormat="false" ht="14.9" hidden="false" customHeight="false" outlineLevel="0" collapsed="false">
      <c r="A3041" s="1" t="s">
        <v>8228</v>
      </c>
    </row>
    <row r="3042" customFormat="false" ht="14.9" hidden="false" customHeight="false" outlineLevel="0" collapsed="false">
      <c r="A3042" s="1" t="s">
        <v>8229</v>
      </c>
    </row>
    <row r="3043" customFormat="false" ht="14.9" hidden="false" customHeight="false" outlineLevel="0" collapsed="false">
      <c r="A3043" s="1" t="s">
        <v>8230</v>
      </c>
    </row>
    <row r="3044" customFormat="false" ht="14.9" hidden="false" customHeight="false" outlineLevel="0" collapsed="false">
      <c r="A3044" s="1" t="s">
        <v>8231</v>
      </c>
    </row>
    <row r="3045" customFormat="false" ht="14.9" hidden="false" customHeight="false" outlineLevel="0" collapsed="false">
      <c r="A3045" s="1" t="s">
        <v>8232</v>
      </c>
    </row>
    <row r="3046" customFormat="false" ht="14.9" hidden="false" customHeight="false" outlineLevel="0" collapsed="false">
      <c r="A3046" s="1" t="s">
        <v>8233</v>
      </c>
    </row>
    <row r="3047" customFormat="false" ht="14.9" hidden="false" customHeight="false" outlineLevel="0" collapsed="false">
      <c r="A3047" s="1" t="s">
        <v>8234</v>
      </c>
    </row>
    <row r="3048" customFormat="false" ht="14.9" hidden="false" customHeight="false" outlineLevel="0" collapsed="false">
      <c r="A3048" s="1" t="s">
        <v>8235</v>
      </c>
    </row>
    <row r="3049" customFormat="false" ht="14.9" hidden="false" customHeight="false" outlineLevel="0" collapsed="false">
      <c r="A3049" s="1" t="s">
        <v>8236</v>
      </c>
    </row>
    <row r="3050" customFormat="false" ht="14.9" hidden="false" customHeight="false" outlineLevel="0" collapsed="false">
      <c r="A3050" s="1" t="s">
        <v>8237</v>
      </c>
    </row>
    <row r="3051" customFormat="false" ht="14.9" hidden="false" customHeight="false" outlineLevel="0" collapsed="false">
      <c r="A3051" s="1" t="s">
        <v>8238</v>
      </c>
    </row>
    <row r="3052" customFormat="false" ht="14.9" hidden="false" customHeight="false" outlineLevel="0" collapsed="false">
      <c r="A3052" s="1" t="s">
        <v>8239</v>
      </c>
    </row>
    <row r="3053" customFormat="false" ht="14.9" hidden="false" customHeight="false" outlineLevel="0" collapsed="false">
      <c r="A3053" s="1" t="s">
        <v>8240</v>
      </c>
    </row>
    <row r="3054" customFormat="false" ht="14.9" hidden="false" customHeight="false" outlineLevel="0" collapsed="false">
      <c r="A3054" s="1" t="s">
        <v>8241</v>
      </c>
    </row>
    <row r="3055" customFormat="false" ht="14.9" hidden="false" customHeight="false" outlineLevel="0" collapsed="false">
      <c r="A3055" s="1" t="s">
        <v>8242</v>
      </c>
    </row>
    <row r="3056" customFormat="false" ht="14.9" hidden="false" customHeight="false" outlineLevel="0" collapsed="false">
      <c r="A3056" s="1" t="s">
        <v>8243</v>
      </c>
    </row>
    <row r="3057" customFormat="false" ht="14.9" hidden="false" customHeight="false" outlineLevel="0" collapsed="false">
      <c r="A3057" s="1" t="s">
        <v>8244</v>
      </c>
    </row>
    <row r="3058" customFormat="false" ht="14.9" hidden="false" customHeight="false" outlineLevel="0" collapsed="false">
      <c r="A3058" s="1" t="s">
        <v>8245</v>
      </c>
    </row>
    <row r="3059" customFormat="false" ht="14.9" hidden="false" customHeight="false" outlineLevel="0" collapsed="false">
      <c r="A3059" s="1" t="s">
        <v>8246</v>
      </c>
    </row>
    <row r="3060" customFormat="false" ht="14.9" hidden="false" customHeight="false" outlineLevel="0" collapsed="false">
      <c r="A3060" s="1" t="s">
        <v>8247</v>
      </c>
    </row>
    <row r="3061" customFormat="false" ht="14.9" hidden="false" customHeight="false" outlineLevel="0" collapsed="false">
      <c r="A3061" s="1" t="s">
        <v>8248</v>
      </c>
    </row>
    <row r="3062" customFormat="false" ht="14.9" hidden="false" customHeight="false" outlineLevel="0" collapsed="false">
      <c r="A3062" s="1" t="s">
        <v>8249</v>
      </c>
    </row>
    <row r="3063" customFormat="false" ht="14.9" hidden="false" customHeight="false" outlineLevel="0" collapsed="false">
      <c r="A3063" s="1" t="s">
        <v>8250</v>
      </c>
    </row>
    <row r="3064" customFormat="false" ht="14.9" hidden="false" customHeight="false" outlineLevel="0" collapsed="false">
      <c r="A3064" s="1" t="s">
        <v>8251</v>
      </c>
    </row>
    <row r="3065" customFormat="false" ht="14.9" hidden="false" customHeight="false" outlineLevel="0" collapsed="false">
      <c r="A3065" s="1" t="s">
        <v>8252</v>
      </c>
    </row>
    <row r="3066" customFormat="false" ht="14.9" hidden="false" customHeight="false" outlineLevel="0" collapsed="false">
      <c r="A3066" s="1" t="s">
        <v>8253</v>
      </c>
    </row>
    <row r="3067" customFormat="false" ht="14.9" hidden="false" customHeight="false" outlineLevel="0" collapsed="false">
      <c r="A3067" s="1" t="s">
        <v>8254</v>
      </c>
    </row>
    <row r="3068" customFormat="false" ht="14.9" hidden="false" customHeight="false" outlineLevel="0" collapsed="false">
      <c r="A3068" s="1" t="s">
        <v>8255</v>
      </c>
    </row>
    <row r="3069" customFormat="false" ht="14.9" hidden="false" customHeight="false" outlineLevel="0" collapsed="false">
      <c r="A3069" s="1" t="s">
        <v>8256</v>
      </c>
    </row>
    <row r="3070" customFormat="false" ht="14.9" hidden="false" customHeight="false" outlineLevel="0" collapsed="false">
      <c r="A3070" s="1" t="s">
        <v>8257</v>
      </c>
    </row>
    <row r="3071" customFormat="false" ht="14.9" hidden="false" customHeight="false" outlineLevel="0" collapsed="false">
      <c r="A3071" s="1" t="s">
        <v>8258</v>
      </c>
    </row>
    <row r="3072" customFormat="false" ht="14.9" hidden="false" customHeight="false" outlineLevel="0" collapsed="false">
      <c r="A3072" s="1" t="s">
        <v>8259</v>
      </c>
    </row>
    <row r="3073" customFormat="false" ht="14.9" hidden="false" customHeight="false" outlineLevel="0" collapsed="false">
      <c r="A3073" s="1" t="s">
        <v>8260</v>
      </c>
    </row>
    <row r="3074" customFormat="false" ht="14.9" hidden="false" customHeight="false" outlineLevel="0" collapsed="false">
      <c r="A3074" s="1" t="s">
        <v>8261</v>
      </c>
    </row>
    <row r="3075" customFormat="false" ht="14.9" hidden="false" customHeight="false" outlineLevel="0" collapsed="false">
      <c r="A3075" s="1" t="s">
        <v>8262</v>
      </c>
    </row>
    <row r="3076" customFormat="false" ht="14.9" hidden="false" customHeight="false" outlineLevel="0" collapsed="false">
      <c r="A3076" s="1" t="s">
        <v>8263</v>
      </c>
    </row>
    <row r="3077" customFormat="false" ht="14.9" hidden="false" customHeight="false" outlineLevel="0" collapsed="false">
      <c r="A3077" s="1" t="s">
        <v>8264</v>
      </c>
    </row>
    <row r="3078" customFormat="false" ht="14.9" hidden="false" customHeight="false" outlineLevel="0" collapsed="false">
      <c r="A3078" s="1" t="s">
        <v>8265</v>
      </c>
    </row>
    <row r="3079" customFormat="false" ht="14.9" hidden="false" customHeight="false" outlineLevel="0" collapsed="false">
      <c r="A3079" s="1" t="s">
        <v>8266</v>
      </c>
    </row>
    <row r="3080" customFormat="false" ht="14.9" hidden="false" customHeight="false" outlineLevel="0" collapsed="false">
      <c r="A3080" s="1" t="s">
        <v>8267</v>
      </c>
    </row>
    <row r="3081" customFormat="false" ht="14.9" hidden="false" customHeight="false" outlineLevel="0" collapsed="false">
      <c r="A3081" s="1" t="s">
        <v>8268</v>
      </c>
    </row>
    <row r="3082" customFormat="false" ht="14.9" hidden="false" customHeight="false" outlineLevel="0" collapsed="false">
      <c r="A3082" s="1" t="s">
        <v>8269</v>
      </c>
    </row>
    <row r="3083" customFormat="false" ht="14.9" hidden="false" customHeight="false" outlineLevel="0" collapsed="false">
      <c r="A3083" s="1" t="s">
        <v>8270</v>
      </c>
    </row>
    <row r="3084" customFormat="false" ht="14.9" hidden="false" customHeight="false" outlineLevel="0" collapsed="false">
      <c r="A3084" s="1" t="s">
        <v>8271</v>
      </c>
    </row>
    <row r="3085" customFormat="false" ht="14.9" hidden="false" customHeight="false" outlineLevel="0" collapsed="false">
      <c r="A3085" s="1" t="s">
        <v>8272</v>
      </c>
    </row>
    <row r="3086" customFormat="false" ht="14.9" hidden="false" customHeight="false" outlineLevel="0" collapsed="false">
      <c r="A3086" s="1" t="s">
        <v>8273</v>
      </c>
    </row>
    <row r="3087" customFormat="false" ht="14.9" hidden="false" customHeight="false" outlineLevel="0" collapsed="false">
      <c r="A3087" s="1" t="s">
        <v>8274</v>
      </c>
    </row>
    <row r="3088" customFormat="false" ht="14.9" hidden="false" customHeight="false" outlineLevel="0" collapsed="false">
      <c r="A3088" s="1" t="s">
        <v>8275</v>
      </c>
    </row>
    <row r="3089" customFormat="false" ht="14.9" hidden="false" customHeight="false" outlineLevel="0" collapsed="false">
      <c r="A3089" s="1" t="s">
        <v>8276</v>
      </c>
    </row>
    <row r="3090" customFormat="false" ht="14.9" hidden="false" customHeight="false" outlineLevel="0" collapsed="false">
      <c r="A3090" s="1" t="s">
        <v>8277</v>
      </c>
    </row>
    <row r="3091" customFormat="false" ht="14.9" hidden="false" customHeight="false" outlineLevel="0" collapsed="false">
      <c r="A3091" s="1" t="s">
        <v>8278</v>
      </c>
    </row>
    <row r="3092" customFormat="false" ht="14.9" hidden="false" customHeight="false" outlineLevel="0" collapsed="false">
      <c r="A3092" s="1" t="s">
        <v>8279</v>
      </c>
    </row>
    <row r="3093" customFormat="false" ht="14.9" hidden="false" customHeight="false" outlineLevel="0" collapsed="false">
      <c r="A3093" s="1" t="s">
        <v>8280</v>
      </c>
    </row>
    <row r="3094" customFormat="false" ht="14.9" hidden="false" customHeight="false" outlineLevel="0" collapsed="false">
      <c r="A3094" s="1" t="s">
        <v>8281</v>
      </c>
    </row>
    <row r="3095" customFormat="false" ht="14.9" hidden="false" customHeight="false" outlineLevel="0" collapsed="false">
      <c r="A3095" s="1" t="s">
        <v>8282</v>
      </c>
    </row>
    <row r="3096" customFormat="false" ht="14.9" hidden="false" customHeight="false" outlineLevel="0" collapsed="false">
      <c r="A3096" s="1" t="s">
        <v>8283</v>
      </c>
    </row>
    <row r="3097" customFormat="false" ht="14.9" hidden="false" customHeight="false" outlineLevel="0" collapsed="false">
      <c r="A3097" s="1" t="s">
        <v>8284</v>
      </c>
    </row>
    <row r="3098" customFormat="false" ht="14.9" hidden="false" customHeight="false" outlineLevel="0" collapsed="false">
      <c r="A3098" s="1" t="s">
        <v>8285</v>
      </c>
    </row>
    <row r="3099" customFormat="false" ht="14.9" hidden="false" customHeight="false" outlineLevel="0" collapsed="false">
      <c r="A3099" s="1" t="s">
        <v>8286</v>
      </c>
    </row>
    <row r="3100" customFormat="false" ht="14.9" hidden="false" customHeight="false" outlineLevel="0" collapsed="false">
      <c r="A3100" s="1" t="s">
        <v>8287</v>
      </c>
    </row>
    <row r="3101" customFormat="false" ht="14.9" hidden="false" customHeight="false" outlineLevel="0" collapsed="false">
      <c r="A3101" s="1" t="s">
        <v>8288</v>
      </c>
    </row>
    <row r="3102" customFormat="false" ht="14.9" hidden="false" customHeight="false" outlineLevel="0" collapsed="false">
      <c r="A3102" s="1" t="s">
        <v>8289</v>
      </c>
    </row>
    <row r="3103" customFormat="false" ht="14.9" hidden="false" customHeight="false" outlineLevel="0" collapsed="false">
      <c r="A3103" s="1" t="s">
        <v>8290</v>
      </c>
    </row>
    <row r="3104" customFormat="false" ht="14.9" hidden="false" customHeight="false" outlineLevel="0" collapsed="false">
      <c r="A3104" s="1" t="s">
        <v>8291</v>
      </c>
    </row>
    <row r="3105" customFormat="false" ht="14.9" hidden="false" customHeight="false" outlineLevel="0" collapsed="false">
      <c r="A3105" s="1" t="s">
        <v>8292</v>
      </c>
    </row>
    <row r="3106" customFormat="false" ht="14.9" hidden="false" customHeight="false" outlineLevel="0" collapsed="false">
      <c r="A3106" s="1" t="s">
        <v>8293</v>
      </c>
    </row>
    <row r="3107" customFormat="false" ht="14.9" hidden="false" customHeight="false" outlineLevel="0" collapsed="false">
      <c r="A3107" s="1" t="s">
        <v>8294</v>
      </c>
    </row>
    <row r="3108" customFormat="false" ht="14.9" hidden="false" customHeight="false" outlineLevel="0" collapsed="false">
      <c r="A3108" s="1" t="s">
        <v>8295</v>
      </c>
    </row>
    <row r="3109" customFormat="false" ht="14.9" hidden="false" customHeight="false" outlineLevel="0" collapsed="false">
      <c r="A3109" s="1" t="s">
        <v>8296</v>
      </c>
    </row>
    <row r="3110" customFormat="false" ht="14.9" hidden="false" customHeight="false" outlineLevel="0" collapsed="false">
      <c r="A3110" s="1" t="s">
        <v>8297</v>
      </c>
    </row>
    <row r="3111" customFormat="false" ht="14.9" hidden="false" customHeight="false" outlineLevel="0" collapsed="false">
      <c r="A3111" s="1" t="s">
        <v>8298</v>
      </c>
    </row>
    <row r="3112" customFormat="false" ht="14.9" hidden="false" customHeight="false" outlineLevel="0" collapsed="false">
      <c r="A3112" s="1" t="s">
        <v>8299</v>
      </c>
    </row>
    <row r="3113" customFormat="false" ht="14.9" hidden="false" customHeight="false" outlineLevel="0" collapsed="false">
      <c r="A3113" s="1" t="s">
        <v>8300</v>
      </c>
    </row>
    <row r="3114" customFormat="false" ht="14.9" hidden="false" customHeight="false" outlineLevel="0" collapsed="false">
      <c r="A3114" s="1" t="s">
        <v>8301</v>
      </c>
    </row>
    <row r="3115" customFormat="false" ht="14.9" hidden="false" customHeight="false" outlineLevel="0" collapsed="false">
      <c r="A3115" s="1" t="s">
        <v>8302</v>
      </c>
    </row>
    <row r="3116" customFormat="false" ht="14.9" hidden="false" customHeight="false" outlineLevel="0" collapsed="false">
      <c r="A3116" s="1" t="s">
        <v>8303</v>
      </c>
    </row>
    <row r="3117" customFormat="false" ht="14.9" hidden="false" customHeight="false" outlineLevel="0" collapsed="false">
      <c r="A3117" s="1" t="s">
        <v>8304</v>
      </c>
    </row>
    <row r="3118" customFormat="false" ht="14.9" hidden="false" customHeight="false" outlineLevel="0" collapsed="false">
      <c r="A3118" s="1" t="s">
        <v>8305</v>
      </c>
    </row>
    <row r="3119" customFormat="false" ht="14.9" hidden="false" customHeight="false" outlineLevel="0" collapsed="false">
      <c r="A3119" s="1" t="s">
        <v>8306</v>
      </c>
    </row>
    <row r="3120" customFormat="false" ht="14.9" hidden="false" customHeight="false" outlineLevel="0" collapsed="false">
      <c r="A3120" s="1" t="s">
        <v>8307</v>
      </c>
    </row>
    <row r="3121" customFormat="false" ht="14.9" hidden="false" customHeight="false" outlineLevel="0" collapsed="false">
      <c r="A3121" s="1" t="s">
        <v>8308</v>
      </c>
    </row>
    <row r="3122" customFormat="false" ht="14.9" hidden="false" customHeight="false" outlineLevel="0" collapsed="false">
      <c r="A3122" s="1" t="s">
        <v>8309</v>
      </c>
    </row>
    <row r="3123" customFormat="false" ht="14.9" hidden="false" customHeight="false" outlineLevel="0" collapsed="false">
      <c r="A3123" s="1" t="s">
        <v>8310</v>
      </c>
    </row>
    <row r="3124" customFormat="false" ht="14.9" hidden="false" customHeight="false" outlineLevel="0" collapsed="false">
      <c r="A3124" s="1" t="s">
        <v>8311</v>
      </c>
    </row>
    <row r="3125" customFormat="false" ht="14.9" hidden="false" customHeight="false" outlineLevel="0" collapsed="false">
      <c r="A3125" s="1" t="s">
        <v>8312</v>
      </c>
    </row>
    <row r="3126" customFormat="false" ht="14.9" hidden="false" customHeight="false" outlineLevel="0" collapsed="false">
      <c r="A3126" s="1" t="s">
        <v>8313</v>
      </c>
    </row>
    <row r="3127" customFormat="false" ht="14.9" hidden="false" customHeight="false" outlineLevel="0" collapsed="false">
      <c r="A3127" s="1" t="s">
        <v>8314</v>
      </c>
    </row>
    <row r="3128" customFormat="false" ht="14.9" hidden="false" customHeight="false" outlineLevel="0" collapsed="false">
      <c r="A3128" s="1" t="s">
        <v>8315</v>
      </c>
    </row>
    <row r="3129" customFormat="false" ht="14.9" hidden="false" customHeight="false" outlineLevel="0" collapsed="false">
      <c r="A3129" s="1" t="s">
        <v>8316</v>
      </c>
    </row>
    <row r="3130" customFormat="false" ht="14.9" hidden="false" customHeight="false" outlineLevel="0" collapsed="false">
      <c r="A3130" s="1" t="s">
        <v>8317</v>
      </c>
    </row>
    <row r="3131" customFormat="false" ht="14.9" hidden="false" customHeight="false" outlineLevel="0" collapsed="false">
      <c r="A3131" s="1" t="s">
        <v>8318</v>
      </c>
    </row>
    <row r="3132" customFormat="false" ht="14.9" hidden="false" customHeight="false" outlineLevel="0" collapsed="false">
      <c r="A3132" s="1" t="s">
        <v>8319</v>
      </c>
    </row>
    <row r="3133" customFormat="false" ht="14.9" hidden="false" customHeight="false" outlineLevel="0" collapsed="false">
      <c r="A3133" s="1" t="s">
        <v>8320</v>
      </c>
    </row>
    <row r="3134" customFormat="false" ht="14.9" hidden="false" customHeight="false" outlineLevel="0" collapsed="false">
      <c r="A3134" s="1" t="s">
        <v>8321</v>
      </c>
    </row>
    <row r="3135" customFormat="false" ht="14.9" hidden="false" customHeight="false" outlineLevel="0" collapsed="false">
      <c r="A3135" s="1" t="s">
        <v>8322</v>
      </c>
    </row>
    <row r="3136" customFormat="false" ht="14.9" hidden="false" customHeight="false" outlineLevel="0" collapsed="false">
      <c r="A3136" s="1" t="s">
        <v>8323</v>
      </c>
    </row>
    <row r="3137" customFormat="false" ht="14.9" hidden="false" customHeight="false" outlineLevel="0" collapsed="false">
      <c r="A3137" s="1" t="s">
        <v>8324</v>
      </c>
    </row>
    <row r="3138" customFormat="false" ht="14.9" hidden="false" customHeight="false" outlineLevel="0" collapsed="false">
      <c r="A3138" s="1" t="s">
        <v>8325</v>
      </c>
    </row>
    <row r="3139" customFormat="false" ht="14.9" hidden="false" customHeight="false" outlineLevel="0" collapsed="false">
      <c r="A3139" s="1" t="s">
        <v>8326</v>
      </c>
    </row>
    <row r="3140" customFormat="false" ht="14.9" hidden="false" customHeight="false" outlineLevel="0" collapsed="false">
      <c r="A3140" s="1" t="s">
        <v>8327</v>
      </c>
    </row>
    <row r="3141" customFormat="false" ht="14.9" hidden="false" customHeight="false" outlineLevel="0" collapsed="false">
      <c r="A3141" s="1" t="s">
        <v>8328</v>
      </c>
    </row>
    <row r="3142" customFormat="false" ht="14.9" hidden="false" customHeight="false" outlineLevel="0" collapsed="false">
      <c r="A3142" s="1" t="s">
        <v>8329</v>
      </c>
    </row>
    <row r="3143" customFormat="false" ht="14.9" hidden="false" customHeight="false" outlineLevel="0" collapsed="false">
      <c r="A3143" s="1" t="s">
        <v>8330</v>
      </c>
    </row>
    <row r="3144" customFormat="false" ht="14.9" hidden="false" customHeight="false" outlineLevel="0" collapsed="false">
      <c r="A3144" s="1" t="s">
        <v>8331</v>
      </c>
    </row>
    <row r="3145" customFormat="false" ht="14.9" hidden="false" customHeight="false" outlineLevel="0" collapsed="false">
      <c r="A3145" s="1" t="s">
        <v>8332</v>
      </c>
    </row>
    <row r="3146" customFormat="false" ht="14.9" hidden="false" customHeight="false" outlineLevel="0" collapsed="false">
      <c r="A3146" s="1" t="s">
        <v>8333</v>
      </c>
    </row>
    <row r="3147" customFormat="false" ht="14.9" hidden="false" customHeight="false" outlineLevel="0" collapsed="false">
      <c r="A3147" s="1" t="s">
        <v>8334</v>
      </c>
    </row>
    <row r="3148" customFormat="false" ht="14.9" hidden="false" customHeight="false" outlineLevel="0" collapsed="false">
      <c r="A3148" s="1" t="s">
        <v>8335</v>
      </c>
    </row>
    <row r="3149" customFormat="false" ht="14.9" hidden="false" customHeight="false" outlineLevel="0" collapsed="false">
      <c r="A3149" s="1" t="s">
        <v>8336</v>
      </c>
    </row>
    <row r="3150" customFormat="false" ht="14.9" hidden="false" customHeight="false" outlineLevel="0" collapsed="false">
      <c r="A3150" s="1" t="s">
        <v>8337</v>
      </c>
    </row>
    <row r="3151" customFormat="false" ht="14.9" hidden="false" customHeight="false" outlineLevel="0" collapsed="false">
      <c r="A3151" s="1" t="s">
        <v>8338</v>
      </c>
    </row>
    <row r="3152" customFormat="false" ht="14.9" hidden="false" customHeight="false" outlineLevel="0" collapsed="false">
      <c r="A3152" s="1" t="s">
        <v>8339</v>
      </c>
    </row>
    <row r="3153" customFormat="false" ht="14.9" hidden="false" customHeight="false" outlineLevel="0" collapsed="false">
      <c r="A3153" s="1" t="s">
        <v>8340</v>
      </c>
    </row>
    <row r="3154" customFormat="false" ht="14.9" hidden="false" customHeight="false" outlineLevel="0" collapsed="false">
      <c r="A3154" s="1" t="s">
        <v>8341</v>
      </c>
    </row>
    <row r="3155" customFormat="false" ht="14.9" hidden="false" customHeight="false" outlineLevel="0" collapsed="false">
      <c r="A3155" s="1" t="s">
        <v>8342</v>
      </c>
    </row>
    <row r="3156" customFormat="false" ht="14.9" hidden="false" customHeight="false" outlineLevel="0" collapsed="false">
      <c r="A3156" s="1" t="s">
        <v>8343</v>
      </c>
    </row>
    <row r="3157" customFormat="false" ht="14.9" hidden="false" customHeight="false" outlineLevel="0" collapsed="false">
      <c r="A3157" s="1" t="s">
        <v>8344</v>
      </c>
    </row>
    <row r="3158" customFormat="false" ht="14.9" hidden="false" customHeight="false" outlineLevel="0" collapsed="false">
      <c r="A3158" s="1" t="s">
        <v>8345</v>
      </c>
    </row>
    <row r="3159" customFormat="false" ht="14.9" hidden="false" customHeight="false" outlineLevel="0" collapsed="false">
      <c r="A3159" s="1" t="s">
        <v>8346</v>
      </c>
    </row>
    <row r="3160" customFormat="false" ht="14.9" hidden="false" customHeight="false" outlineLevel="0" collapsed="false">
      <c r="A3160" s="1" t="s">
        <v>8347</v>
      </c>
    </row>
    <row r="3161" customFormat="false" ht="14.9" hidden="false" customHeight="false" outlineLevel="0" collapsed="false">
      <c r="A3161" s="1" t="s">
        <v>8348</v>
      </c>
    </row>
    <row r="3162" customFormat="false" ht="14.9" hidden="false" customHeight="false" outlineLevel="0" collapsed="false">
      <c r="A3162" s="1" t="s">
        <v>8349</v>
      </c>
    </row>
    <row r="3163" customFormat="false" ht="14.9" hidden="false" customHeight="false" outlineLevel="0" collapsed="false">
      <c r="A3163" s="1" t="s">
        <v>8350</v>
      </c>
    </row>
    <row r="3164" customFormat="false" ht="14.9" hidden="false" customHeight="false" outlineLevel="0" collapsed="false">
      <c r="A3164" s="1" t="s">
        <v>8351</v>
      </c>
    </row>
    <row r="3165" customFormat="false" ht="14.9" hidden="false" customHeight="false" outlineLevel="0" collapsed="false">
      <c r="A3165" s="1" t="s">
        <v>8352</v>
      </c>
    </row>
    <row r="3166" customFormat="false" ht="14.9" hidden="false" customHeight="false" outlineLevel="0" collapsed="false">
      <c r="A3166" s="1" t="s">
        <v>8353</v>
      </c>
    </row>
    <row r="3167" customFormat="false" ht="14.9" hidden="false" customHeight="false" outlineLevel="0" collapsed="false">
      <c r="A3167" s="1" t="s">
        <v>8354</v>
      </c>
    </row>
    <row r="3168" customFormat="false" ht="14.9" hidden="false" customHeight="false" outlineLevel="0" collapsed="false">
      <c r="A3168" s="1" t="s">
        <v>8355</v>
      </c>
    </row>
    <row r="3169" customFormat="false" ht="14.9" hidden="false" customHeight="false" outlineLevel="0" collapsed="false">
      <c r="A3169" s="1" t="s">
        <v>8356</v>
      </c>
    </row>
    <row r="3170" customFormat="false" ht="14.9" hidden="false" customHeight="false" outlineLevel="0" collapsed="false">
      <c r="A3170" s="1" t="s">
        <v>8357</v>
      </c>
    </row>
    <row r="3171" customFormat="false" ht="14.9" hidden="false" customHeight="false" outlineLevel="0" collapsed="false">
      <c r="A3171" s="1" t="s">
        <v>8358</v>
      </c>
    </row>
    <row r="3172" customFormat="false" ht="14.9" hidden="false" customHeight="false" outlineLevel="0" collapsed="false">
      <c r="A3172" s="1" t="s">
        <v>8359</v>
      </c>
    </row>
    <row r="3173" customFormat="false" ht="14.9" hidden="false" customHeight="false" outlineLevel="0" collapsed="false">
      <c r="A3173" s="1" t="s">
        <v>8360</v>
      </c>
    </row>
    <row r="3174" customFormat="false" ht="14.9" hidden="false" customHeight="false" outlineLevel="0" collapsed="false">
      <c r="A3174" s="1" t="s">
        <v>8361</v>
      </c>
    </row>
    <row r="3175" customFormat="false" ht="14.9" hidden="false" customHeight="false" outlineLevel="0" collapsed="false">
      <c r="A3175" s="1" t="s">
        <v>8362</v>
      </c>
    </row>
    <row r="3176" customFormat="false" ht="14.9" hidden="false" customHeight="false" outlineLevel="0" collapsed="false">
      <c r="A3176" s="1" t="s">
        <v>8363</v>
      </c>
    </row>
    <row r="3177" customFormat="false" ht="14.9" hidden="false" customHeight="false" outlineLevel="0" collapsed="false">
      <c r="A3177" s="1" t="s">
        <v>8364</v>
      </c>
    </row>
    <row r="3178" customFormat="false" ht="14.9" hidden="false" customHeight="false" outlineLevel="0" collapsed="false">
      <c r="A3178" s="1" t="s">
        <v>8365</v>
      </c>
    </row>
    <row r="3179" customFormat="false" ht="14.9" hidden="false" customHeight="false" outlineLevel="0" collapsed="false">
      <c r="A3179" s="1" t="s">
        <v>8366</v>
      </c>
    </row>
    <row r="3180" customFormat="false" ht="14.9" hidden="false" customHeight="false" outlineLevel="0" collapsed="false">
      <c r="A3180" s="1" t="s">
        <v>8367</v>
      </c>
    </row>
    <row r="3181" customFormat="false" ht="14.9" hidden="false" customHeight="false" outlineLevel="0" collapsed="false">
      <c r="A3181" s="1" t="s">
        <v>8368</v>
      </c>
    </row>
    <row r="3182" customFormat="false" ht="14.9" hidden="false" customHeight="false" outlineLevel="0" collapsed="false">
      <c r="A3182" s="1" t="s">
        <v>8369</v>
      </c>
    </row>
    <row r="3183" customFormat="false" ht="14.9" hidden="false" customHeight="false" outlineLevel="0" collapsed="false">
      <c r="A3183" s="1" t="s">
        <v>8370</v>
      </c>
    </row>
    <row r="3184" customFormat="false" ht="14.9" hidden="false" customHeight="false" outlineLevel="0" collapsed="false">
      <c r="A3184" s="1" t="s">
        <v>8371</v>
      </c>
    </row>
    <row r="3185" customFormat="false" ht="14.9" hidden="false" customHeight="false" outlineLevel="0" collapsed="false">
      <c r="A3185" s="1" t="s">
        <v>8372</v>
      </c>
    </row>
    <row r="3186" customFormat="false" ht="14.9" hidden="false" customHeight="false" outlineLevel="0" collapsed="false">
      <c r="A3186" s="1" t="s">
        <v>8373</v>
      </c>
    </row>
    <row r="3187" customFormat="false" ht="14.9" hidden="false" customHeight="false" outlineLevel="0" collapsed="false">
      <c r="A3187" s="1" t="s">
        <v>8374</v>
      </c>
    </row>
    <row r="3188" customFormat="false" ht="14.9" hidden="false" customHeight="false" outlineLevel="0" collapsed="false">
      <c r="A3188" s="1" t="s">
        <v>8375</v>
      </c>
    </row>
    <row r="3189" customFormat="false" ht="14.9" hidden="false" customHeight="false" outlineLevel="0" collapsed="false">
      <c r="A3189" s="1" t="s">
        <v>8376</v>
      </c>
    </row>
    <row r="3190" customFormat="false" ht="14.9" hidden="false" customHeight="false" outlineLevel="0" collapsed="false">
      <c r="A3190" s="1" t="s">
        <v>8377</v>
      </c>
    </row>
    <row r="3191" customFormat="false" ht="14.9" hidden="false" customHeight="false" outlineLevel="0" collapsed="false">
      <c r="A3191" s="1" t="s">
        <v>8378</v>
      </c>
    </row>
    <row r="3192" customFormat="false" ht="14.9" hidden="false" customHeight="false" outlineLevel="0" collapsed="false">
      <c r="A3192" s="1" t="s">
        <v>8379</v>
      </c>
    </row>
    <row r="3193" customFormat="false" ht="14.9" hidden="false" customHeight="false" outlineLevel="0" collapsed="false">
      <c r="A3193" s="1" t="s">
        <v>8380</v>
      </c>
    </row>
    <row r="3194" customFormat="false" ht="14.9" hidden="false" customHeight="false" outlineLevel="0" collapsed="false">
      <c r="A3194" s="1" t="s">
        <v>8381</v>
      </c>
    </row>
    <row r="3195" customFormat="false" ht="14.9" hidden="false" customHeight="false" outlineLevel="0" collapsed="false">
      <c r="A3195" s="1" t="s">
        <v>8382</v>
      </c>
    </row>
    <row r="3196" customFormat="false" ht="14.9" hidden="false" customHeight="false" outlineLevel="0" collapsed="false">
      <c r="A3196" s="1" t="s">
        <v>8383</v>
      </c>
    </row>
    <row r="3197" customFormat="false" ht="14.9" hidden="false" customHeight="false" outlineLevel="0" collapsed="false">
      <c r="A3197" s="1" t="s">
        <v>8384</v>
      </c>
    </row>
    <row r="3198" customFormat="false" ht="14.9" hidden="false" customHeight="false" outlineLevel="0" collapsed="false">
      <c r="A3198" s="1" t="s">
        <v>8385</v>
      </c>
    </row>
    <row r="3199" customFormat="false" ht="14.9" hidden="false" customHeight="false" outlineLevel="0" collapsed="false">
      <c r="A3199" s="1" t="s">
        <v>8386</v>
      </c>
    </row>
    <row r="3200" customFormat="false" ht="14.9" hidden="false" customHeight="false" outlineLevel="0" collapsed="false">
      <c r="A3200" s="1" t="s">
        <v>8387</v>
      </c>
    </row>
    <row r="3201" customFormat="false" ht="14.9" hidden="false" customHeight="false" outlineLevel="0" collapsed="false">
      <c r="A3201" s="1" t="s">
        <v>8388</v>
      </c>
    </row>
    <row r="3202" customFormat="false" ht="14.9" hidden="false" customHeight="false" outlineLevel="0" collapsed="false">
      <c r="A3202" s="1" t="s">
        <v>8389</v>
      </c>
    </row>
    <row r="3203" customFormat="false" ht="14.9" hidden="false" customHeight="false" outlineLevel="0" collapsed="false">
      <c r="A3203" s="1" t="s">
        <v>8390</v>
      </c>
    </row>
    <row r="3204" customFormat="false" ht="14.9" hidden="false" customHeight="false" outlineLevel="0" collapsed="false">
      <c r="A3204" s="1" t="s">
        <v>8391</v>
      </c>
    </row>
    <row r="3205" customFormat="false" ht="14.9" hidden="false" customHeight="false" outlineLevel="0" collapsed="false">
      <c r="A3205" s="1" t="s">
        <v>8392</v>
      </c>
    </row>
    <row r="3206" customFormat="false" ht="14.9" hidden="false" customHeight="false" outlineLevel="0" collapsed="false">
      <c r="A3206" s="1" t="s">
        <v>8393</v>
      </c>
    </row>
    <row r="3207" customFormat="false" ht="14.9" hidden="false" customHeight="false" outlineLevel="0" collapsed="false">
      <c r="A3207" s="1" t="s">
        <v>8394</v>
      </c>
    </row>
    <row r="3208" customFormat="false" ht="14.9" hidden="false" customHeight="false" outlineLevel="0" collapsed="false">
      <c r="A3208" s="1" t="s">
        <v>8395</v>
      </c>
    </row>
    <row r="3209" customFormat="false" ht="14.9" hidden="false" customHeight="false" outlineLevel="0" collapsed="false">
      <c r="A3209" s="1" t="s">
        <v>8396</v>
      </c>
    </row>
    <row r="3210" customFormat="false" ht="14.9" hidden="false" customHeight="false" outlineLevel="0" collapsed="false">
      <c r="A3210" s="1" t="s">
        <v>8397</v>
      </c>
    </row>
    <row r="3211" customFormat="false" ht="14.9" hidden="false" customHeight="false" outlineLevel="0" collapsed="false">
      <c r="A3211" s="1" t="s">
        <v>8398</v>
      </c>
    </row>
    <row r="3212" customFormat="false" ht="14.9" hidden="false" customHeight="false" outlineLevel="0" collapsed="false">
      <c r="A3212" s="1" t="s">
        <v>8399</v>
      </c>
    </row>
    <row r="3213" customFormat="false" ht="14.9" hidden="false" customHeight="false" outlineLevel="0" collapsed="false">
      <c r="A3213" s="1" t="s">
        <v>8400</v>
      </c>
    </row>
    <row r="3214" customFormat="false" ht="14.9" hidden="false" customHeight="false" outlineLevel="0" collapsed="false">
      <c r="A3214" s="1" t="s">
        <v>8401</v>
      </c>
    </row>
    <row r="3215" customFormat="false" ht="14.9" hidden="false" customHeight="false" outlineLevel="0" collapsed="false">
      <c r="A3215" s="1" t="s">
        <v>8402</v>
      </c>
    </row>
    <row r="3216" customFormat="false" ht="14.9" hidden="false" customHeight="false" outlineLevel="0" collapsed="false">
      <c r="A3216" s="1" t="s">
        <v>8403</v>
      </c>
    </row>
    <row r="3217" customFormat="false" ht="14.9" hidden="false" customHeight="false" outlineLevel="0" collapsed="false">
      <c r="A3217" s="1" t="s">
        <v>8404</v>
      </c>
    </row>
    <row r="3218" customFormat="false" ht="14.9" hidden="false" customHeight="false" outlineLevel="0" collapsed="false">
      <c r="A3218" s="1" t="s">
        <v>8405</v>
      </c>
    </row>
    <row r="3219" customFormat="false" ht="14.9" hidden="false" customHeight="false" outlineLevel="0" collapsed="false">
      <c r="A3219" s="1" t="s">
        <v>8406</v>
      </c>
    </row>
    <row r="3220" customFormat="false" ht="14.9" hidden="false" customHeight="false" outlineLevel="0" collapsed="false">
      <c r="A3220" s="1" t="s">
        <v>8407</v>
      </c>
    </row>
    <row r="3221" customFormat="false" ht="14.9" hidden="false" customHeight="false" outlineLevel="0" collapsed="false">
      <c r="A3221" s="1" t="s">
        <v>8408</v>
      </c>
    </row>
    <row r="3222" customFormat="false" ht="14.9" hidden="false" customHeight="false" outlineLevel="0" collapsed="false">
      <c r="A3222" s="1" t="s">
        <v>8409</v>
      </c>
    </row>
    <row r="3223" customFormat="false" ht="14.9" hidden="false" customHeight="false" outlineLevel="0" collapsed="false">
      <c r="A3223" s="1" t="s">
        <v>8410</v>
      </c>
    </row>
    <row r="3224" customFormat="false" ht="14.9" hidden="false" customHeight="false" outlineLevel="0" collapsed="false">
      <c r="A3224" s="1" t="s">
        <v>8411</v>
      </c>
    </row>
    <row r="3225" customFormat="false" ht="14.9" hidden="false" customHeight="false" outlineLevel="0" collapsed="false">
      <c r="A3225" s="1" t="s">
        <v>8412</v>
      </c>
    </row>
    <row r="3226" customFormat="false" ht="14.9" hidden="false" customHeight="false" outlineLevel="0" collapsed="false">
      <c r="A3226" s="1" t="s">
        <v>8413</v>
      </c>
    </row>
    <row r="3227" customFormat="false" ht="14.9" hidden="false" customHeight="false" outlineLevel="0" collapsed="false">
      <c r="A3227" s="1" t="s">
        <v>8414</v>
      </c>
    </row>
    <row r="3228" customFormat="false" ht="14.9" hidden="false" customHeight="false" outlineLevel="0" collapsed="false">
      <c r="A3228" s="1" t="s">
        <v>8415</v>
      </c>
    </row>
    <row r="3229" customFormat="false" ht="14.9" hidden="false" customHeight="false" outlineLevel="0" collapsed="false">
      <c r="A3229" s="1" t="s">
        <v>8416</v>
      </c>
    </row>
    <row r="3230" customFormat="false" ht="14.9" hidden="false" customHeight="false" outlineLevel="0" collapsed="false">
      <c r="A3230" s="1" t="s">
        <v>8417</v>
      </c>
    </row>
    <row r="3231" customFormat="false" ht="14.9" hidden="false" customHeight="false" outlineLevel="0" collapsed="false">
      <c r="A3231" s="1" t="s">
        <v>8418</v>
      </c>
    </row>
    <row r="3232" customFormat="false" ht="14.9" hidden="false" customHeight="false" outlineLevel="0" collapsed="false">
      <c r="A3232" s="1" t="s">
        <v>8419</v>
      </c>
    </row>
    <row r="3233" customFormat="false" ht="14.9" hidden="false" customHeight="false" outlineLevel="0" collapsed="false">
      <c r="A3233" s="1" t="s">
        <v>8420</v>
      </c>
    </row>
    <row r="3234" customFormat="false" ht="14.9" hidden="false" customHeight="false" outlineLevel="0" collapsed="false">
      <c r="A3234" s="1" t="s">
        <v>8421</v>
      </c>
    </row>
    <row r="3235" customFormat="false" ht="14.9" hidden="false" customHeight="false" outlineLevel="0" collapsed="false">
      <c r="A3235" s="1" t="s">
        <v>8422</v>
      </c>
    </row>
    <row r="3236" customFormat="false" ht="14.9" hidden="false" customHeight="false" outlineLevel="0" collapsed="false">
      <c r="A3236" s="1" t="s">
        <v>8423</v>
      </c>
    </row>
    <row r="3237" customFormat="false" ht="14.9" hidden="false" customHeight="false" outlineLevel="0" collapsed="false">
      <c r="A3237" s="1" t="s">
        <v>8424</v>
      </c>
    </row>
    <row r="3238" customFormat="false" ht="14.9" hidden="false" customHeight="false" outlineLevel="0" collapsed="false">
      <c r="A3238" s="1" t="s">
        <v>8425</v>
      </c>
    </row>
    <row r="3239" customFormat="false" ht="14.9" hidden="false" customHeight="false" outlineLevel="0" collapsed="false">
      <c r="A3239" s="1" t="s">
        <v>8426</v>
      </c>
    </row>
    <row r="3240" customFormat="false" ht="14.9" hidden="false" customHeight="false" outlineLevel="0" collapsed="false">
      <c r="A3240" s="1" t="s">
        <v>8427</v>
      </c>
    </row>
    <row r="3241" customFormat="false" ht="14.9" hidden="false" customHeight="false" outlineLevel="0" collapsed="false">
      <c r="A3241" s="1" t="s">
        <v>8428</v>
      </c>
    </row>
    <row r="3242" customFormat="false" ht="14.9" hidden="false" customHeight="false" outlineLevel="0" collapsed="false">
      <c r="A3242" s="1" t="s">
        <v>8429</v>
      </c>
    </row>
    <row r="3243" customFormat="false" ht="14.9" hidden="false" customHeight="false" outlineLevel="0" collapsed="false">
      <c r="A3243" s="1" t="s">
        <v>8430</v>
      </c>
    </row>
    <row r="3244" customFormat="false" ht="14.9" hidden="false" customHeight="false" outlineLevel="0" collapsed="false">
      <c r="A3244" s="1" t="s">
        <v>8431</v>
      </c>
    </row>
    <row r="3245" customFormat="false" ht="14.9" hidden="false" customHeight="false" outlineLevel="0" collapsed="false">
      <c r="A3245" s="1" t="s">
        <v>8432</v>
      </c>
    </row>
    <row r="3246" customFormat="false" ht="14.9" hidden="false" customHeight="false" outlineLevel="0" collapsed="false">
      <c r="A3246" s="1" t="s">
        <v>8433</v>
      </c>
    </row>
    <row r="3247" customFormat="false" ht="14.9" hidden="false" customHeight="false" outlineLevel="0" collapsed="false">
      <c r="A3247" s="1" t="s">
        <v>8434</v>
      </c>
    </row>
    <row r="3248" customFormat="false" ht="14.9" hidden="false" customHeight="false" outlineLevel="0" collapsed="false">
      <c r="A3248" s="1" t="s">
        <v>8435</v>
      </c>
    </row>
    <row r="3249" customFormat="false" ht="14.9" hidden="false" customHeight="false" outlineLevel="0" collapsed="false">
      <c r="A3249" s="1" t="s">
        <v>8436</v>
      </c>
    </row>
    <row r="3250" customFormat="false" ht="14.9" hidden="false" customHeight="false" outlineLevel="0" collapsed="false">
      <c r="A3250" s="1" t="s">
        <v>8437</v>
      </c>
    </row>
    <row r="3251" customFormat="false" ht="14.9" hidden="false" customHeight="false" outlineLevel="0" collapsed="false">
      <c r="A3251" s="1" t="s">
        <v>8438</v>
      </c>
    </row>
    <row r="3252" customFormat="false" ht="14.9" hidden="false" customHeight="false" outlineLevel="0" collapsed="false">
      <c r="A3252" s="1" t="s">
        <v>8439</v>
      </c>
    </row>
    <row r="3253" customFormat="false" ht="14.9" hidden="false" customHeight="false" outlineLevel="0" collapsed="false">
      <c r="A3253" s="1" t="s">
        <v>8440</v>
      </c>
    </row>
    <row r="3254" customFormat="false" ht="14.9" hidden="false" customHeight="false" outlineLevel="0" collapsed="false">
      <c r="A3254" s="1" t="s">
        <v>8441</v>
      </c>
    </row>
    <row r="3255" customFormat="false" ht="14.9" hidden="false" customHeight="false" outlineLevel="0" collapsed="false">
      <c r="A3255" s="1" t="s">
        <v>8442</v>
      </c>
    </row>
    <row r="3256" customFormat="false" ht="14.9" hidden="false" customHeight="false" outlineLevel="0" collapsed="false">
      <c r="A3256" s="1" t="s">
        <v>8443</v>
      </c>
    </row>
    <row r="3257" customFormat="false" ht="14.9" hidden="false" customHeight="false" outlineLevel="0" collapsed="false">
      <c r="A3257" s="1" t="s">
        <v>8444</v>
      </c>
    </row>
    <row r="3258" customFormat="false" ht="14.9" hidden="false" customHeight="false" outlineLevel="0" collapsed="false">
      <c r="A3258" s="1" t="s">
        <v>8445</v>
      </c>
    </row>
    <row r="3259" customFormat="false" ht="14.9" hidden="false" customHeight="false" outlineLevel="0" collapsed="false">
      <c r="A3259" s="1" t="s">
        <v>8446</v>
      </c>
    </row>
    <row r="3260" customFormat="false" ht="14.9" hidden="false" customHeight="false" outlineLevel="0" collapsed="false">
      <c r="A3260" s="1" t="s">
        <v>8447</v>
      </c>
    </row>
    <row r="3261" customFormat="false" ht="14.9" hidden="false" customHeight="false" outlineLevel="0" collapsed="false">
      <c r="A3261" s="1" t="s">
        <v>8448</v>
      </c>
    </row>
    <row r="3262" customFormat="false" ht="14.9" hidden="false" customHeight="false" outlineLevel="0" collapsed="false">
      <c r="A3262" s="1" t="s">
        <v>8449</v>
      </c>
    </row>
    <row r="3263" customFormat="false" ht="14.9" hidden="false" customHeight="false" outlineLevel="0" collapsed="false">
      <c r="A3263" s="1" t="s">
        <v>8450</v>
      </c>
    </row>
    <row r="3264" customFormat="false" ht="14.9" hidden="false" customHeight="false" outlineLevel="0" collapsed="false">
      <c r="A3264" s="1" t="s">
        <v>8451</v>
      </c>
    </row>
    <row r="3265" customFormat="false" ht="14.9" hidden="false" customHeight="false" outlineLevel="0" collapsed="false">
      <c r="A3265" s="1" t="s">
        <v>8452</v>
      </c>
    </row>
    <row r="3266" customFormat="false" ht="14.9" hidden="false" customHeight="false" outlineLevel="0" collapsed="false">
      <c r="A3266" s="1" t="s">
        <v>8453</v>
      </c>
    </row>
    <row r="3267" customFormat="false" ht="14.9" hidden="false" customHeight="false" outlineLevel="0" collapsed="false">
      <c r="A3267" s="1" t="s">
        <v>8454</v>
      </c>
    </row>
    <row r="3268" customFormat="false" ht="14.9" hidden="false" customHeight="false" outlineLevel="0" collapsed="false">
      <c r="A3268" s="1" t="s">
        <v>8455</v>
      </c>
    </row>
    <row r="3269" customFormat="false" ht="14.9" hidden="false" customHeight="false" outlineLevel="0" collapsed="false">
      <c r="A3269" s="1" t="s">
        <v>8456</v>
      </c>
    </row>
    <row r="3270" customFormat="false" ht="14.9" hidden="false" customHeight="false" outlineLevel="0" collapsed="false">
      <c r="A3270" s="1" t="s">
        <v>8457</v>
      </c>
    </row>
    <row r="3271" customFormat="false" ht="14.9" hidden="false" customHeight="false" outlineLevel="0" collapsed="false">
      <c r="A3271" s="1" t="s">
        <v>8458</v>
      </c>
    </row>
    <row r="3272" customFormat="false" ht="14.9" hidden="false" customHeight="false" outlineLevel="0" collapsed="false">
      <c r="A3272" s="1" t="s">
        <v>8459</v>
      </c>
    </row>
    <row r="3273" customFormat="false" ht="14.9" hidden="false" customHeight="false" outlineLevel="0" collapsed="false">
      <c r="A3273" s="1" t="s">
        <v>8460</v>
      </c>
    </row>
    <row r="3274" customFormat="false" ht="14.9" hidden="false" customHeight="false" outlineLevel="0" collapsed="false">
      <c r="A3274" s="1" t="s">
        <v>8461</v>
      </c>
    </row>
    <row r="3275" customFormat="false" ht="14.9" hidden="false" customHeight="false" outlineLevel="0" collapsed="false">
      <c r="A3275" s="1" t="s">
        <v>8462</v>
      </c>
    </row>
    <row r="3276" customFormat="false" ht="14.9" hidden="false" customHeight="false" outlineLevel="0" collapsed="false">
      <c r="A3276" s="1" t="s">
        <v>8463</v>
      </c>
    </row>
    <row r="3277" customFormat="false" ht="14.9" hidden="false" customHeight="false" outlineLevel="0" collapsed="false">
      <c r="A3277" s="1" t="s">
        <v>8464</v>
      </c>
    </row>
    <row r="3278" customFormat="false" ht="14.9" hidden="false" customHeight="false" outlineLevel="0" collapsed="false">
      <c r="A3278" s="1" t="s">
        <v>8465</v>
      </c>
    </row>
    <row r="3279" customFormat="false" ht="14.9" hidden="false" customHeight="false" outlineLevel="0" collapsed="false">
      <c r="A3279" s="1" t="s">
        <v>8466</v>
      </c>
    </row>
    <row r="3280" customFormat="false" ht="14.9" hidden="false" customHeight="false" outlineLevel="0" collapsed="false">
      <c r="A3280" s="1" t="s">
        <v>8467</v>
      </c>
    </row>
    <row r="3281" customFormat="false" ht="14.9" hidden="false" customHeight="false" outlineLevel="0" collapsed="false">
      <c r="A3281" s="1" t="s">
        <v>8468</v>
      </c>
    </row>
    <row r="3282" customFormat="false" ht="14.9" hidden="false" customHeight="false" outlineLevel="0" collapsed="false">
      <c r="A3282" s="1" t="s">
        <v>8469</v>
      </c>
    </row>
    <row r="3283" customFormat="false" ht="14.9" hidden="false" customHeight="false" outlineLevel="0" collapsed="false">
      <c r="A3283" s="1" t="s">
        <v>8470</v>
      </c>
    </row>
    <row r="3284" customFormat="false" ht="14.9" hidden="false" customHeight="false" outlineLevel="0" collapsed="false">
      <c r="A3284" s="1" t="s">
        <v>8471</v>
      </c>
    </row>
    <row r="3285" customFormat="false" ht="14.9" hidden="false" customHeight="false" outlineLevel="0" collapsed="false">
      <c r="A3285" s="1" t="s">
        <v>8472</v>
      </c>
    </row>
    <row r="3286" customFormat="false" ht="14.9" hidden="false" customHeight="false" outlineLevel="0" collapsed="false">
      <c r="A3286" s="1" t="s">
        <v>8473</v>
      </c>
    </row>
    <row r="3287" customFormat="false" ht="14.9" hidden="false" customHeight="false" outlineLevel="0" collapsed="false">
      <c r="A3287" s="1" t="s">
        <v>8474</v>
      </c>
    </row>
    <row r="3288" customFormat="false" ht="14.9" hidden="false" customHeight="false" outlineLevel="0" collapsed="false">
      <c r="A3288" s="1" t="s">
        <v>8475</v>
      </c>
    </row>
    <row r="3289" customFormat="false" ht="14.9" hidden="false" customHeight="false" outlineLevel="0" collapsed="false">
      <c r="A3289" s="1" t="s">
        <v>8476</v>
      </c>
    </row>
    <row r="3290" customFormat="false" ht="14.9" hidden="false" customHeight="false" outlineLevel="0" collapsed="false">
      <c r="A3290" s="1" t="s">
        <v>8477</v>
      </c>
    </row>
    <row r="3291" customFormat="false" ht="14.9" hidden="false" customHeight="false" outlineLevel="0" collapsed="false">
      <c r="A3291" s="1" t="s">
        <v>8478</v>
      </c>
    </row>
    <row r="3292" customFormat="false" ht="14.9" hidden="false" customHeight="false" outlineLevel="0" collapsed="false">
      <c r="A3292" s="1" t="s">
        <v>8479</v>
      </c>
    </row>
    <row r="3293" customFormat="false" ht="14.9" hidden="false" customHeight="false" outlineLevel="0" collapsed="false">
      <c r="A3293" s="1" t="s">
        <v>8480</v>
      </c>
    </row>
    <row r="3294" customFormat="false" ht="14.9" hidden="false" customHeight="false" outlineLevel="0" collapsed="false">
      <c r="A3294" s="1" t="s">
        <v>8481</v>
      </c>
    </row>
    <row r="3295" customFormat="false" ht="14.9" hidden="false" customHeight="false" outlineLevel="0" collapsed="false">
      <c r="A3295" s="1" t="s">
        <v>8482</v>
      </c>
    </row>
    <row r="3296" customFormat="false" ht="14.9" hidden="false" customHeight="false" outlineLevel="0" collapsed="false">
      <c r="A3296" s="1" t="s">
        <v>8483</v>
      </c>
    </row>
    <row r="3297" customFormat="false" ht="14.9" hidden="false" customHeight="false" outlineLevel="0" collapsed="false">
      <c r="A3297" s="1" t="s">
        <v>8484</v>
      </c>
    </row>
    <row r="3298" customFormat="false" ht="14.9" hidden="false" customHeight="false" outlineLevel="0" collapsed="false">
      <c r="A3298" s="1" t="s">
        <v>8485</v>
      </c>
    </row>
    <row r="3299" customFormat="false" ht="14.9" hidden="false" customHeight="false" outlineLevel="0" collapsed="false">
      <c r="A3299" s="1" t="s">
        <v>8486</v>
      </c>
    </row>
    <row r="3300" customFormat="false" ht="14.9" hidden="false" customHeight="false" outlineLevel="0" collapsed="false">
      <c r="A3300" s="1" t="s">
        <v>8487</v>
      </c>
    </row>
    <row r="3301" customFormat="false" ht="14.9" hidden="false" customHeight="false" outlineLevel="0" collapsed="false">
      <c r="A3301" s="1" t="s">
        <v>8488</v>
      </c>
    </row>
    <row r="3302" customFormat="false" ht="14.9" hidden="false" customHeight="false" outlineLevel="0" collapsed="false">
      <c r="A3302" s="1" t="s">
        <v>8489</v>
      </c>
    </row>
    <row r="3303" customFormat="false" ht="14.9" hidden="false" customHeight="false" outlineLevel="0" collapsed="false">
      <c r="A3303" s="1" t="s">
        <v>8490</v>
      </c>
    </row>
    <row r="3304" customFormat="false" ht="14.9" hidden="false" customHeight="false" outlineLevel="0" collapsed="false">
      <c r="A3304" s="1" t="s">
        <v>8491</v>
      </c>
    </row>
    <row r="3305" customFormat="false" ht="14.9" hidden="false" customHeight="false" outlineLevel="0" collapsed="false">
      <c r="A3305" s="1" t="s">
        <v>8492</v>
      </c>
    </row>
    <row r="3306" customFormat="false" ht="14.9" hidden="false" customHeight="false" outlineLevel="0" collapsed="false">
      <c r="A3306" s="1" t="s">
        <v>8493</v>
      </c>
    </row>
    <row r="3307" customFormat="false" ht="14.9" hidden="false" customHeight="false" outlineLevel="0" collapsed="false">
      <c r="A3307" s="1" t="s">
        <v>8494</v>
      </c>
    </row>
    <row r="3308" customFormat="false" ht="14.9" hidden="false" customHeight="false" outlineLevel="0" collapsed="false">
      <c r="A3308" s="1" t="s">
        <v>8495</v>
      </c>
    </row>
    <row r="3309" customFormat="false" ht="14.9" hidden="false" customHeight="false" outlineLevel="0" collapsed="false">
      <c r="A3309" s="1" t="s">
        <v>8496</v>
      </c>
    </row>
    <row r="3310" customFormat="false" ht="14.9" hidden="false" customHeight="false" outlineLevel="0" collapsed="false">
      <c r="A3310" s="1" t="s">
        <v>8497</v>
      </c>
    </row>
    <row r="3311" customFormat="false" ht="14.9" hidden="false" customHeight="false" outlineLevel="0" collapsed="false">
      <c r="A3311" s="1" t="s">
        <v>8498</v>
      </c>
    </row>
    <row r="3312" customFormat="false" ht="14.9" hidden="false" customHeight="false" outlineLevel="0" collapsed="false">
      <c r="A3312" s="1" t="s">
        <v>8499</v>
      </c>
    </row>
    <row r="3313" customFormat="false" ht="14.9" hidden="false" customHeight="false" outlineLevel="0" collapsed="false">
      <c r="A3313" s="1" t="s">
        <v>8500</v>
      </c>
    </row>
    <row r="3314" customFormat="false" ht="14.9" hidden="false" customHeight="false" outlineLevel="0" collapsed="false">
      <c r="A3314" s="1" t="s">
        <v>8501</v>
      </c>
    </row>
    <row r="3315" customFormat="false" ht="14.9" hidden="false" customHeight="false" outlineLevel="0" collapsed="false">
      <c r="A3315" s="1" t="s">
        <v>8502</v>
      </c>
    </row>
    <row r="3316" customFormat="false" ht="14.9" hidden="false" customHeight="false" outlineLevel="0" collapsed="false">
      <c r="A3316" s="1" t="s">
        <v>8503</v>
      </c>
    </row>
    <row r="3317" customFormat="false" ht="14.9" hidden="false" customHeight="false" outlineLevel="0" collapsed="false">
      <c r="A3317" s="1" t="s">
        <v>8504</v>
      </c>
    </row>
    <row r="3318" customFormat="false" ht="14.9" hidden="false" customHeight="false" outlineLevel="0" collapsed="false">
      <c r="A3318" s="1" t="s">
        <v>8505</v>
      </c>
    </row>
    <row r="3319" customFormat="false" ht="14.9" hidden="false" customHeight="false" outlineLevel="0" collapsed="false">
      <c r="A3319" s="1" t="s">
        <v>8506</v>
      </c>
    </row>
    <row r="3320" customFormat="false" ht="14.9" hidden="false" customHeight="false" outlineLevel="0" collapsed="false">
      <c r="A3320" s="1" t="s">
        <v>8507</v>
      </c>
    </row>
    <row r="3321" customFormat="false" ht="14.9" hidden="false" customHeight="false" outlineLevel="0" collapsed="false">
      <c r="A3321" s="1" t="s">
        <v>8508</v>
      </c>
    </row>
    <row r="3322" customFormat="false" ht="14.9" hidden="false" customHeight="false" outlineLevel="0" collapsed="false">
      <c r="A3322" s="1" t="s">
        <v>8509</v>
      </c>
    </row>
    <row r="3323" customFormat="false" ht="14.9" hidden="false" customHeight="false" outlineLevel="0" collapsed="false">
      <c r="A3323" s="1" t="s">
        <v>8510</v>
      </c>
    </row>
    <row r="3324" customFormat="false" ht="14.9" hidden="false" customHeight="false" outlineLevel="0" collapsed="false">
      <c r="A3324" s="1" t="s">
        <v>8511</v>
      </c>
    </row>
    <row r="3325" customFormat="false" ht="14.9" hidden="false" customHeight="false" outlineLevel="0" collapsed="false">
      <c r="A3325" s="1" t="s">
        <v>8512</v>
      </c>
    </row>
    <row r="3326" customFormat="false" ht="14.9" hidden="false" customHeight="false" outlineLevel="0" collapsed="false">
      <c r="A3326" s="1" t="s">
        <v>8513</v>
      </c>
    </row>
    <row r="3327" customFormat="false" ht="14.9" hidden="false" customHeight="false" outlineLevel="0" collapsed="false">
      <c r="A3327" s="1" t="s">
        <v>8514</v>
      </c>
    </row>
    <row r="3328" customFormat="false" ht="14.9" hidden="false" customHeight="false" outlineLevel="0" collapsed="false">
      <c r="A3328" s="1" t="s">
        <v>8515</v>
      </c>
    </row>
    <row r="3329" customFormat="false" ht="14.9" hidden="false" customHeight="false" outlineLevel="0" collapsed="false">
      <c r="A3329" s="1" t="s">
        <v>8516</v>
      </c>
    </row>
    <row r="3330" customFormat="false" ht="14.9" hidden="false" customHeight="false" outlineLevel="0" collapsed="false">
      <c r="A3330" s="1" t="s">
        <v>8517</v>
      </c>
    </row>
    <row r="3331" customFormat="false" ht="14.9" hidden="false" customHeight="false" outlineLevel="0" collapsed="false">
      <c r="A3331" s="1" t="s">
        <v>8518</v>
      </c>
    </row>
    <row r="3332" customFormat="false" ht="14.9" hidden="false" customHeight="false" outlineLevel="0" collapsed="false">
      <c r="A3332" s="1" t="s">
        <v>8519</v>
      </c>
    </row>
    <row r="3333" customFormat="false" ht="14.9" hidden="false" customHeight="false" outlineLevel="0" collapsed="false">
      <c r="A3333" s="1" t="s">
        <v>8520</v>
      </c>
    </row>
    <row r="3334" customFormat="false" ht="14.9" hidden="false" customHeight="false" outlineLevel="0" collapsed="false">
      <c r="A3334" s="1" t="s">
        <v>8521</v>
      </c>
    </row>
    <row r="3335" customFormat="false" ht="14.9" hidden="false" customHeight="false" outlineLevel="0" collapsed="false">
      <c r="A3335" s="1" t="s">
        <v>8522</v>
      </c>
    </row>
    <row r="3336" customFormat="false" ht="14.9" hidden="false" customHeight="false" outlineLevel="0" collapsed="false">
      <c r="A3336" s="1" t="s">
        <v>8523</v>
      </c>
    </row>
    <row r="3337" customFormat="false" ht="14.9" hidden="false" customHeight="false" outlineLevel="0" collapsed="false">
      <c r="A3337" s="1" t="s">
        <v>8524</v>
      </c>
    </row>
    <row r="3338" customFormat="false" ht="14.9" hidden="false" customHeight="false" outlineLevel="0" collapsed="false">
      <c r="A3338" s="1" t="s">
        <v>8525</v>
      </c>
    </row>
    <row r="3339" customFormat="false" ht="14.9" hidden="false" customHeight="false" outlineLevel="0" collapsed="false">
      <c r="A3339" s="1" t="s">
        <v>8526</v>
      </c>
    </row>
    <row r="3340" customFormat="false" ht="14.9" hidden="false" customHeight="false" outlineLevel="0" collapsed="false">
      <c r="A3340" s="1" t="s">
        <v>8527</v>
      </c>
    </row>
    <row r="3341" customFormat="false" ht="14.9" hidden="false" customHeight="false" outlineLevel="0" collapsed="false">
      <c r="A3341" s="1" t="s">
        <v>8528</v>
      </c>
    </row>
    <row r="3342" customFormat="false" ht="14.9" hidden="false" customHeight="false" outlineLevel="0" collapsed="false">
      <c r="A3342" s="1" t="s">
        <v>8529</v>
      </c>
    </row>
    <row r="3343" customFormat="false" ht="14.9" hidden="false" customHeight="false" outlineLevel="0" collapsed="false">
      <c r="A3343" s="1" t="s">
        <v>8530</v>
      </c>
    </row>
    <row r="3344" customFormat="false" ht="14.9" hidden="false" customHeight="false" outlineLevel="0" collapsed="false">
      <c r="A3344" s="1" t="s">
        <v>8531</v>
      </c>
    </row>
    <row r="3345" customFormat="false" ht="14.9" hidden="false" customHeight="false" outlineLevel="0" collapsed="false">
      <c r="A3345" s="1" t="s">
        <v>8532</v>
      </c>
    </row>
    <row r="3346" customFormat="false" ht="14.9" hidden="false" customHeight="false" outlineLevel="0" collapsed="false">
      <c r="A3346" s="1" t="s">
        <v>8533</v>
      </c>
    </row>
    <row r="3347" customFormat="false" ht="14.9" hidden="false" customHeight="false" outlineLevel="0" collapsed="false">
      <c r="A3347" s="1" t="s">
        <v>8534</v>
      </c>
    </row>
    <row r="3348" customFormat="false" ht="14.9" hidden="false" customHeight="false" outlineLevel="0" collapsed="false">
      <c r="A3348" s="1" t="s">
        <v>8535</v>
      </c>
    </row>
    <row r="3349" customFormat="false" ht="14.9" hidden="false" customHeight="false" outlineLevel="0" collapsed="false">
      <c r="A3349" s="1" t="s">
        <v>8536</v>
      </c>
    </row>
    <row r="3350" customFormat="false" ht="14.9" hidden="false" customHeight="false" outlineLevel="0" collapsed="false">
      <c r="A3350" s="1" t="s">
        <v>8537</v>
      </c>
    </row>
    <row r="3351" customFormat="false" ht="14.9" hidden="false" customHeight="false" outlineLevel="0" collapsed="false">
      <c r="A3351" s="1" t="s">
        <v>8538</v>
      </c>
    </row>
    <row r="3352" customFormat="false" ht="14.9" hidden="false" customHeight="false" outlineLevel="0" collapsed="false">
      <c r="A3352" s="1" t="s">
        <v>8539</v>
      </c>
    </row>
    <row r="3353" customFormat="false" ht="14.9" hidden="false" customHeight="false" outlineLevel="0" collapsed="false">
      <c r="A3353" s="1" t="s">
        <v>8540</v>
      </c>
    </row>
    <row r="3354" customFormat="false" ht="14.9" hidden="false" customHeight="false" outlineLevel="0" collapsed="false">
      <c r="A3354" s="1" t="s">
        <v>8541</v>
      </c>
    </row>
    <row r="3355" customFormat="false" ht="14.9" hidden="false" customHeight="false" outlineLevel="0" collapsed="false">
      <c r="A3355" s="1" t="s">
        <v>8542</v>
      </c>
    </row>
    <row r="3356" customFormat="false" ht="14.9" hidden="false" customHeight="false" outlineLevel="0" collapsed="false">
      <c r="A3356" s="1" t="s">
        <v>8543</v>
      </c>
    </row>
    <row r="3357" customFormat="false" ht="14.9" hidden="false" customHeight="false" outlineLevel="0" collapsed="false">
      <c r="A3357" s="1" t="s">
        <v>8544</v>
      </c>
    </row>
    <row r="3358" customFormat="false" ht="14.9" hidden="false" customHeight="false" outlineLevel="0" collapsed="false">
      <c r="A3358" s="1" t="s">
        <v>8545</v>
      </c>
    </row>
    <row r="3359" customFormat="false" ht="14.9" hidden="false" customHeight="false" outlineLevel="0" collapsed="false">
      <c r="A3359" s="1" t="s">
        <v>8546</v>
      </c>
    </row>
    <row r="3360" customFormat="false" ht="14.9" hidden="false" customHeight="false" outlineLevel="0" collapsed="false">
      <c r="A3360" s="1" t="s">
        <v>8547</v>
      </c>
    </row>
    <row r="3361" customFormat="false" ht="14.9" hidden="false" customHeight="false" outlineLevel="0" collapsed="false">
      <c r="A3361" s="1" t="s">
        <v>8548</v>
      </c>
    </row>
    <row r="3362" customFormat="false" ht="14.9" hidden="false" customHeight="false" outlineLevel="0" collapsed="false">
      <c r="A3362" s="1" t="s">
        <v>8549</v>
      </c>
    </row>
    <row r="3363" customFormat="false" ht="14.9" hidden="false" customHeight="false" outlineLevel="0" collapsed="false">
      <c r="A3363" s="1" t="s">
        <v>8550</v>
      </c>
    </row>
    <row r="3364" customFormat="false" ht="14.9" hidden="false" customHeight="false" outlineLevel="0" collapsed="false">
      <c r="A3364" s="1" t="s">
        <v>8551</v>
      </c>
    </row>
    <row r="3365" customFormat="false" ht="14.9" hidden="false" customHeight="false" outlineLevel="0" collapsed="false">
      <c r="A3365" s="1" t="s">
        <v>8552</v>
      </c>
    </row>
    <row r="3366" customFormat="false" ht="14.9" hidden="false" customHeight="false" outlineLevel="0" collapsed="false">
      <c r="A3366" s="1" t="s">
        <v>8553</v>
      </c>
    </row>
    <row r="3367" customFormat="false" ht="14.9" hidden="false" customHeight="false" outlineLevel="0" collapsed="false">
      <c r="A3367" s="1" t="s">
        <v>8554</v>
      </c>
    </row>
    <row r="3368" customFormat="false" ht="14.9" hidden="false" customHeight="false" outlineLevel="0" collapsed="false">
      <c r="A3368" s="1" t="s">
        <v>8555</v>
      </c>
    </row>
    <row r="3369" customFormat="false" ht="14.9" hidden="false" customHeight="false" outlineLevel="0" collapsed="false">
      <c r="A3369" s="1" t="s">
        <v>8556</v>
      </c>
    </row>
    <row r="3370" customFormat="false" ht="14.9" hidden="false" customHeight="false" outlineLevel="0" collapsed="false">
      <c r="A3370" s="1" t="s">
        <v>8557</v>
      </c>
    </row>
    <row r="3371" customFormat="false" ht="14.9" hidden="false" customHeight="false" outlineLevel="0" collapsed="false">
      <c r="A3371" s="1" t="s">
        <v>8558</v>
      </c>
    </row>
    <row r="3372" customFormat="false" ht="14.9" hidden="false" customHeight="false" outlineLevel="0" collapsed="false">
      <c r="A3372" s="1" t="s">
        <v>8559</v>
      </c>
    </row>
    <row r="3373" customFormat="false" ht="14.9" hidden="false" customHeight="false" outlineLevel="0" collapsed="false">
      <c r="A3373" s="1" t="s">
        <v>8560</v>
      </c>
    </row>
    <row r="3374" customFormat="false" ht="14.9" hidden="false" customHeight="false" outlineLevel="0" collapsed="false">
      <c r="A3374" s="1" t="s">
        <v>8561</v>
      </c>
    </row>
    <row r="3375" customFormat="false" ht="14.9" hidden="false" customHeight="false" outlineLevel="0" collapsed="false">
      <c r="A3375" s="1" t="s">
        <v>8562</v>
      </c>
    </row>
    <row r="3376" customFormat="false" ht="14.9" hidden="false" customHeight="false" outlineLevel="0" collapsed="false">
      <c r="A3376" s="1" t="s">
        <v>8563</v>
      </c>
    </row>
    <row r="3377" customFormat="false" ht="14.9" hidden="false" customHeight="false" outlineLevel="0" collapsed="false">
      <c r="A3377" s="1" t="s">
        <v>8564</v>
      </c>
    </row>
    <row r="3378" customFormat="false" ht="14.9" hidden="false" customHeight="false" outlineLevel="0" collapsed="false">
      <c r="A3378" s="1" t="s">
        <v>8565</v>
      </c>
    </row>
    <row r="3379" customFormat="false" ht="14.9" hidden="false" customHeight="false" outlineLevel="0" collapsed="false">
      <c r="A3379" s="1" t="s">
        <v>8566</v>
      </c>
    </row>
    <row r="3380" customFormat="false" ht="14.9" hidden="false" customHeight="false" outlineLevel="0" collapsed="false">
      <c r="A3380" s="1" t="s">
        <v>8567</v>
      </c>
    </row>
    <row r="3381" customFormat="false" ht="14.9" hidden="false" customHeight="false" outlineLevel="0" collapsed="false">
      <c r="A3381" s="1" t="s">
        <v>8568</v>
      </c>
    </row>
    <row r="3382" customFormat="false" ht="14.9" hidden="false" customHeight="false" outlineLevel="0" collapsed="false">
      <c r="A3382" s="1" t="s">
        <v>8569</v>
      </c>
    </row>
    <row r="3383" customFormat="false" ht="14.9" hidden="false" customHeight="false" outlineLevel="0" collapsed="false">
      <c r="A3383" s="1" t="s">
        <v>8570</v>
      </c>
    </row>
    <row r="3384" customFormat="false" ht="14.9" hidden="false" customHeight="false" outlineLevel="0" collapsed="false">
      <c r="A3384" s="1" t="s">
        <v>8571</v>
      </c>
    </row>
    <row r="3385" customFormat="false" ht="14.9" hidden="false" customHeight="false" outlineLevel="0" collapsed="false">
      <c r="A3385" s="1" t="s">
        <v>8572</v>
      </c>
    </row>
    <row r="3386" customFormat="false" ht="14.9" hidden="false" customHeight="false" outlineLevel="0" collapsed="false">
      <c r="A3386" s="1" t="s">
        <v>8573</v>
      </c>
    </row>
    <row r="3387" customFormat="false" ht="14.9" hidden="false" customHeight="false" outlineLevel="0" collapsed="false">
      <c r="A3387" s="1" t="s">
        <v>8574</v>
      </c>
    </row>
    <row r="3388" customFormat="false" ht="14.9" hidden="false" customHeight="false" outlineLevel="0" collapsed="false">
      <c r="A3388" s="1" t="s">
        <v>8575</v>
      </c>
    </row>
    <row r="3389" customFormat="false" ht="14.9" hidden="false" customHeight="false" outlineLevel="0" collapsed="false">
      <c r="A3389" s="1" t="s">
        <v>8576</v>
      </c>
    </row>
    <row r="3390" customFormat="false" ht="14.9" hidden="false" customHeight="false" outlineLevel="0" collapsed="false">
      <c r="A3390" s="1" t="s">
        <v>8577</v>
      </c>
    </row>
    <row r="3391" customFormat="false" ht="14.9" hidden="false" customHeight="false" outlineLevel="0" collapsed="false">
      <c r="A3391" s="1" t="s">
        <v>8578</v>
      </c>
    </row>
    <row r="3392" customFormat="false" ht="14.9" hidden="false" customHeight="false" outlineLevel="0" collapsed="false">
      <c r="A3392" s="1" t="s">
        <v>8579</v>
      </c>
    </row>
    <row r="3393" customFormat="false" ht="14.9" hidden="false" customHeight="false" outlineLevel="0" collapsed="false">
      <c r="A3393" s="1" t="s">
        <v>8580</v>
      </c>
    </row>
    <row r="3394" customFormat="false" ht="14.9" hidden="false" customHeight="false" outlineLevel="0" collapsed="false">
      <c r="A3394" s="1" t="s">
        <v>8581</v>
      </c>
    </row>
    <row r="3395" customFormat="false" ht="14.9" hidden="false" customHeight="false" outlineLevel="0" collapsed="false">
      <c r="A3395" s="1" t="s">
        <v>8582</v>
      </c>
    </row>
    <row r="3396" customFormat="false" ht="14.9" hidden="false" customHeight="false" outlineLevel="0" collapsed="false">
      <c r="A3396" s="1" t="s">
        <v>8583</v>
      </c>
    </row>
    <row r="3397" customFormat="false" ht="14.9" hidden="false" customHeight="false" outlineLevel="0" collapsed="false">
      <c r="A3397" s="1" t="s">
        <v>8584</v>
      </c>
    </row>
    <row r="3398" customFormat="false" ht="14.9" hidden="false" customHeight="false" outlineLevel="0" collapsed="false">
      <c r="A3398" s="1" t="s">
        <v>8585</v>
      </c>
    </row>
    <row r="3399" customFormat="false" ht="14.9" hidden="false" customHeight="false" outlineLevel="0" collapsed="false">
      <c r="A3399" s="1" t="s">
        <v>8586</v>
      </c>
    </row>
    <row r="3400" customFormat="false" ht="14.9" hidden="false" customHeight="false" outlineLevel="0" collapsed="false">
      <c r="A3400" s="1" t="s">
        <v>8587</v>
      </c>
    </row>
    <row r="3401" customFormat="false" ht="14.9" hidden="false" customHeight="false" outlineLevel="0" collapsed="false">
      <c r="A3401" s="1" t="s">
        <v>8588</v>
      </c>
    </row>
    <row r="3402" customFormat="false" ht="14.9" hidden="false" customHeight="false" outlineLevel="0" collapsed="false">
      <c r="A3402" s="1" t="s">
        <v>8589</v>
      </c>
    </row>
    <row r="3403" customFormat="false" ht="14.9" hidden="false" customHeight="false" outlineLevel="0" collapsed="false">
      <c r="A3403" s="1" t="s">
        <v>8590</v>
      </c>
    </row>
    <row r="3404" customFormat="false" ht="14.9" hidden="false" customHeight="false" outlineLevel="0" collapsed="false">
      <c r="A3404" s="1" t="s">
        <v>8591</v>
      </c>
    </row>
    <row r="3405" customFormat="false" ht="14.9" hidden="false" customHeight="false" outlineLevel="0" collapsed="false">
      <c r="A3405" s="1" t="s">
        <v>8592</v>
      </c>
    </row>
    <row r="3406" customFormat="false" ht="14.9" hidden="false" customHeight="false" outlineLevel="0" collapsed="false">
      <c r="A3406" s="1" t="s">
        <v>8593</v>
      </c>
    </row>
    <row r="3407" customFormat="false" ht="14.9" hidden="false" customHeight="false" outlineLevel="0" collapsed="false">
      <c r="A3407" s="1" t="s">
        <v>8594</v>
      </c>
    </row>
    <row r="3408" customFormat="false" ht="14.9" hidden="false" customHeight="false" outlineLevel="0" collapsed="false">
      <c r="A3408" s="1" t="s">
        <v>8595</v>
      </c>
    </row>
    <row r="3409" customFormat="false" ht="14.9" hidden="false" customHeight="false" outlineLevel="0" collapsed="false">
      <c r="A3409" s="1" t="s">
        <v>8596</v>
      </c>
    </row>
    <row r="3410" customFormat="false" ht="14.9" hidden="false" customHeight="false" outlineLevel="0" collapsed="false">
      <c r="A3410" s="1" t="s">
        <v>8597</v>
      </c>
    </row>
    <row r="3411" customFormat="false" ht="14.9" hidden="false" customHeight="false" outlineLevel="0" collapsed="false">
      <c r="A3411" s="1" t="s">
        <v>8598</v>
      </c>
    </row>
    <row r="3412" customFormat="false" ht="14.9" hidden="false" customHeight="false" outlineLevel="0" collapsed="false">
      <c r="A3412" s="1" t="s">
        <v>8599</v>
      </c>
    </row>
    <row r="3413" customFormat="false" ht="14.9" hidden="false" customHeight="false" outlineLevel="0" collapsed="false">
      <c r="A3413" s="1" t="s">
        <v>8600</v>
      </c>
    </row>
    <row r="3414" customFormat="false" ht="14.9" hidden="false" customHeight="false" outlineLevel="0" collapsed="false">
      <c r="A3414" s="1" t="s">
        <v>8601</v>
      </c>
    </row>
    <row r="3415" customFormat="false" ht="14.9" hidden="false" customHeight="false" outlineLevel="0" collapsed="false">
      <c r="A3415" s="1" t="s">
        <v>8602</v>
      </c>
    </row>
    <row r="3416" customFormat="false" ht="14.9" hidden="false" customHeight="false" outlineLevel="0" collapsed="false">
      <c r="A3416" s="1" t="s">
        <v>8603</v>
      </c>
    </row>
    <row r="3417" customFormat="false" ht="14.9" hidden="false" customHeight="false" outlineLevel="0" collapsed="false">
      <c r="A3417" s="1" t="s">
        <v>8604</v>
      </c>
    </row>
    <row r="3418" customFormat="false" ht="14.9" hidden="false" customHeight="false" outlineLevel="0" collapsed="false">
      <c r="A3418" s="1" t="s">
        <v>8605</v>
      </c>
    </row>
    <row r="3419" customFormat="false" ht="14.9" hidden="false" customHeight="false" outlineLevel="0" collapsed="false">
      <c r="A3419" s="1" t="s">
        <v>8606</v>
      </c>
    </row>
    <row r="3420" customFormat="false" ht="14.9" hidden="false" customHeight="false" outlineLevel="0" collapsed="false">
      <c r="A3420" s="1" t="s">
        <v>8607</v>
      </c>
    </row>
    <row r="3421" customFormat="false" ht="14.9" hidden="false" customHeight="false" outlineLevel="0" collapsed="false">
      <c r="A3421" s="1" t="s">
        <v>8608</v>
      </c>
    </row>
    <row r="3422" customFormat="false" ht="14.9" hidden="false" customHeight="false" outlineLevel="0" collapsed="false">
      <c r="A3422" s="1" t="s">
        <v>8609</v>
      </c>
    </row>
    <row r="3423" customFormat="false" ht="14.9" hidden="false" customHeight="false" outlineLevel="0" collapsed="false">
      <c r="A3423" s="1" t="s">
        <v>8610</v>
      </c>
    </row>
    <row r="3424" customFormat="false" ht="14.9" hidden="false" customHeight="false" outlineLevel="0" collapsed="false">
      <c r="A3424" s="1" t="s">
        <v>8611</v>
      </c>
    </row>
    <row r="3425" customFormat="false" ht="14.9" hidden="false" customHeight="false" outlineLevel="0" collapsed="false">
      <c r="A3425" s="1" t="s">
        <v>8612</v>
      </c>
    </row>
    <row r="3426" customFormat="false" ht="14.9" hidden="false" customHeight="false" outlineLevel="0" collapsed="false">
      <c r="A3426" s="1" t="s">
        <v>8613</v>
      </c>
    </row>
    <row r="3427" customFormat="false" ht="14.9" hidden="false" customHeight="false" outlineLevel="0" collapsed="false">
      <c r="A3427" s="1" t="s">
        <v>8614</v>
      </c>
    </row>
    <row r="3428" customFormat="false" ht="14.9" hidden="false" customHeight="false" outlineLevel="0" collapsed="false">
      <c r="A3428" s="1" t="s">
        <v>8615</v>
      </c>
    </row>
    <row r="3429" customFormat="false" ht="14.9" hidden="false" customHeight="false" outlineLevel="0" collapsed="false">
      <c r="A3429" s="1" t="s">
        <v>8616</v>
      </c>
    </row>
    <row r="3430" customFormat="false" ht="14.9" hidden="false" customHeight="false" outlineLevel="0" collapsed="false">
      <c r="A3430" s="1" t="s">
        <v>8617</v>
      </c>
    </row>
    <row r="3431" customFormat="false" ht="14.9" hidden="false" customHeight="false" outlineLevel="0" collapsed="false">
      <c r="A3431" s="1" t="s">
        <v>8618</v>
      </c>
    </row>
    <row r="3432" customFormat="false" ht="14.9" hidden="false" customHeight="false" outlineLevel="0" collapsed="false">
      <c r="A3432" s="1" t="s">
        <v>8619</v>
      </c>
    </row>
    <row r="3433" customFormat="false" ht="14.9" hidden="false" customHeight="false" outlineLevel="0" collapsed="false">
      <c r="A3433" s="1" t="s">
        <v>8620</v>
      </c>
    </row>
    <row r="3434" customFormat="false" ht="14.9" hidden="false" customHeight="false" outlineLevel="0" collapsed="false">
      <c r="A3434" s="1" t="s">
        <v>8621</v>
      </c>
    </row>
    <row r="3435" customFormat="false" ht="14.9" hidden="false" customHeight="false" outlineLevel="0" collapsed="false">
      <c r="A3435" s="1" t="s">
        <v>8622</v>
      </c>
    </row>
    <row r="3436" customFormat="false" ht="14.9" hidden="false" customHeight="false" outlineLevel="0" collapsed="false">
      <c r="A3436" s="1" t="s">
        <v>8623</v>
      </c>
    </row>
    <row r="3437" customFormat="false" ht="14.9" hidden="false" customHeight="false" outlineLevel="0" collapsed="false">
      <c r="A3437" s="1" t="s">
        <v>8624</v>
      </c>
    </row>
    <row r="3438" customFormat="false" ht="14.9" hidden="false" customHeight="false" outlineLevel="0" collapsed="false">
      <c r="A3438" s="1" t="s">
        <v>8625</v>
      </c>
    </row>
    <row r="3439" customFormat="false" ht="14.9" hidden="false" customHeight="false" outlineLevel="0" collapsed="false">
      <c r="A3439" s="1" t="s">
        <v>8626</v>
      </c>
    </row>
    <row r="3440" customFormat="false" ht="14.9" hidden="false" customHeight="false" outlineLevel="0" collapsed="false">
      <c r="A3440" s="1" t="s">
        <v>8627</v>
      </c>
    </row>
    <row r="3441" customFormat="false" ht="14.9" hidden="false" customHeight="false" outlineLevel="0" collapsed="false">
      <c r="A3441" s="1" t="s">
        <v>8628</v>
      </c>
    </row>
    <row r="3442" customFormat="false" ht="14.9" hidden="false" customHeight="false" outlineLevel="0" collapsed="false">
      <c r="A3442" s="1" t="s">
        <v>8629</v>
      </c>
    </row>
    <row r="3443" customFormat="false" ht="14.9" hidden="false" customHeight="false" outlineLevel="0" collapsed="false">
      <c r="A3443" s="1" t="s">
        <v>8630</v>
      </c>
    </row>
    <row r="3444" customFormat="false" ht="14.9" hidden="false" customHeight="false" outlineLevel="0" collapsed="false">
      <c r="A3444" s="1" t="s">
        <v>8631</v>
      </c>
    </row>
    <row r="3445" customFormat="false" ht="14.9" hidden="false" customHeight="false" outlineLevel="0" collapsed="false">
      <c r="A3445" s="1" t="s">
        <v>8632</v>
      </c>
    </row>
    <row r="3446" customFormat="false" ht="14.9" hidden="false" customHeight="false" outlineLevel="0" collapsed="false">
      <c r="A3446" s="1" t="s">
        <v>8633</v>
      </c>
    </row>
    <row r="3447" customFormat="false" ht="14.9" hidden="false" customHeight="false" outlineLevel="0" collapsed="false">
      <c r="A3447" s="1" t="s">
        <v>8634</v>
      </c>
    </row>
    <row r="3448" customFormat="false" ht="14.9" hidden="false" customHeight="false" outlineLevel="0" collapsed="false">
      <c r="A3448" s="1" t="s">
        <v>8635</v>
      </c>
    </row>
    <row r="3449" customFormat="false" ht="14.9" hidden="false" customHeight="false" outlineLevel="0" collapsed="false">
      <c r="A3449" s="1" t="s">
        <v>8636</v>
      </c>
    </row>
    <row r="3450" customFormat="false" ht="14.9" hidden="false" customHeight="false" outlineLevel="0" collapsed="false">
      <c r="A3450" s="1" t="s">
        <v>8637</v>
      </c>
    </row>
    <row r="3451" customFormat="false" ht="14.9" hidden="false" customHeight="false" outlineLevel="0" collapsed="false">
      <c r="A3451" s="1" t="s">
        <v>8638</v>
      </c>
    </row>
    <row r="3452" customFormat="false" ht="14.9" hidden="false" customHeight="false" outlineLevel="0" collapsed="false">
      <c r="A3452" s="1" t="s">
        <v>8639</v>
      </c>
    </row>
    <row r="3453" customFormat="false" ht="14.9" hidden="false" customHeight="false" outlineLevel="0" collapsed="false">
      <c r="A3453" s="1" t="s">
        <v>8640</v>
      </c>
    </row>
    <row r="3454" customFormat="false" ht="14.9" hidden="false" customHeight="false" outlineLevel="0" collapsed="false">
      <c r="A3454" s="1" t="s">
        <v>8641</v>
      </c>
    </row>
    <row r="3455" customFormat="false" ht="14.9" hidden="false" customHeight="false" outlineLevel="0" collapsed="false">
      <c r="A3455" s="1" t="s">
        <v>8642</v>
      </c>
    </row>
    <row r="3456" customFormat="false" ht="14.9" hidden="false" customHeight="false" outlineLevel="0" collapsed="false">
      <c r="A3456" s="1" t="s">
        <v>8643</v>
      </c>
    </row>
    <row r="3457" customFormat="false" ht="14.9" hidden="false" customHeight="false" outlineLevel="0" collapsed="false">
      <c r="A3457" s="1" t="s">
        <v>8644</v>
      </c>
    </row>
    <row r="3458" customFormat="false" ht="14.9" hidden="false" customHeight="false" outlineLevel="0" collapsed="false">
      <c r="A3458" s="1" t="s">
        <v>8645</v>
      </c>
    </row>
    <row r="3459" customFormat="false" ht="14.9" hidden="false" customHeight="false" outlineLevel="0" collapsed="false">
      <c r="A3459" s="1" t="s">
        <v>8646</v>
      </c>
    </row>
    <row r="3460" customFormat="false" ht="14.9" hidden="false" customHeight="false" outlineLevel="0" collapsed="false">
      <c r="A3460" s="1" t="s">
        <v>8647</v>
      </c>
    </row>
    <row r="3461" customFormat="false" ht="14.9" hidden="false" customHeight="false" outlineLevel="0" collapsed="false">
      <c r="A3461" s="1" t="s">
        <v>8648</v>
      </c>
    </row>
    <row r="3462" customFormat="false" ht="14.9" hidden="false" customHeight="false" outlineLevel="0" collapsed="false">
      <c r="A3462" s="1" t="s">
        <v>8649</v>
      </c>
    </row>
    <row r="3463" customFormat="false" ht="14.9" hidden="false" customHeight="false" outlineLevel="0" collapsed="false">
      <c r="A3463" s="1" t="s">
        <v>8650</v>
      </c>
    </row>
    <row r="3464" customFormat="false" ht="14.9" hidden="false" customHeight="false" outlineLevel="0" collapsed="false">
      <c r="A3464" s="1" t="s">
        <v>8651</v>
      </c>
    </row>
    <row r="3465" customFormat="false" ht="14.9" hidden="false" customHeight="false" outlineLevel="0" collapsed="false">
      <c r="A3465" s="1" t="s">
        <v>8652</v>
      </c>
    </row>
    <row r="3466" customFormat="false" ht="14.9" hidden="false" customHeight="false" outlineLevel="0" collapsed="false">
      <c r="A3466" s="1" t="s">
        <v>8653</v>
      </c>
    </row>
    <row r="3467" customFormat="false" ht="14.9" hidden="false" customHeight="false" outlineLevel="0" collapsed="false">
      <c r="A3467" s="1" t="s">
        <v>8654</v>
      </c>
    </row>
    <row r="3468" customFormat="false" ht="14.9" hidden="false" customHeight="false" outlineLevel="0" collapsed="false">
      <c r="A3468" s="1" t="s">
        <v>8655</v>
      </c>
    </row>
    <row r="3469" customFormat="false" ht="14.9" hidden="false" customHeight="false" outlineLevel="0" collapsed="false">
      <c r="A3469" s="1" t="s">
        <v>8656</v>
      </c>
    </row>
    <row r="3470" customFormat="false" ht="14.9" hidden="false" customHeight="false" outlineLevel="0" collapsed="false">
      <c r="A3470" s="1" t="s">
        <v>8657</v>
      </c>
    </row>
    <row r="3471" customFormat="false" ht="14.9" hidden="false" customHeight="false" outlineLevel="0" collapsed="false">
      <c r="A3471" s="1" t="s">
        <v>8658</v>
      </c>
    </row>
    <row r="3472" customFormat="false" ht="14.9" hidden="false" customHeight="false" outlineLevel="0" collapsed="false">
      <c r="A3472" s="1" t="s">
        <v>8659</v>
      </c>
    </row>
    <row r="3473" customFormat="false" ht="14.9" hidden="false" customHeight="false" outlineLevel="0" collapsed="false">
      <c r="A3473" s="1" t="s">
        <v>8660</v>
      </c>
    </row>
    <row r="3474" customFormat="false" ht="14.9" hidden="false" customHeight="false" outlineLevel="0" collapsed="false">
      <c r="A3474" s="1" t="s">
        <v>8661</v>
      </c>
    </row>
    <row r="3475" customFormat="false" ht="14.9" hidden="false" customHeight="false" outlineLevel="0" collapsed="false">
      <c r="A3475" s="1" t="s">
        <v>8662</v>
      </c>
    </row>
    <row r="3476" customFormat="false" ht="14.9" hidden="false" customHeight="false" outlineLevel="0" collapsed="false">
      <c r="A3476" s="1" t="s">
        <v>8663</v>
      </c>
    </row>
    <row r="3477" customFormat="false" ht="14.9" hidden="false" customHeight="false" outlineLevel="0" collapsed="false">
      <c r="A3477" s="1" t="s">
        <v>8664</v>
      </c>
    </row>
    <row r="3478" customFormat="false" ht="14.9" hidden="false" customHeight="false" outlineLevel="0" collapsed="false">
      <c r="A3478" s="1" t="s">
        <v>8665</v>
      </c>
    </row>
    <row r="3479" customFormat="false" ht="14.9" hidden="false" customHeight="false" outlineLevel="0" collapsed="false">
      <c r="A3479" s="1" t="s">
        <v>8666</v>
      </c>
    </row>
    <row r="3480" customFormat="false" ht="14.9" hidden="false" customHeight="false" outlineLevel="0" collapsed="false">
      <c r="A3480" s="1" t="s">
        <v>8667</v>
      </c>
    </row>
    <row r="3481" customFormat="false" ht="14.9" hidden="false" customHeight="false" outlineLevel="0" collapsed="false">
      <c r="A3481" s="1" t="s">
        <v>8668</v>
      </c>
    </row>
    <row r="3482" customFormat="false" ht="13.8" hidden="false" customHeight="false" outlineLevel="0" collapsed="false">
      <c r="A3482" s="208" t="s">
        <v>2721</v>
      </c>
    </row>
    <row r="3483" customFormat="false" ht="13.8" hidden="false" customHeight="false" outlineLevel="0" collapsed="false">
      <c r="A3483" s="208" t="s">
        <v>2721</v>
      </c>
    </row>
    <row r="3484" customFormat="false" ht="13.8" hidden="false" customHeight="false" outlineLevel="0" collapsed="false">
      <c r="A3484" s="208" t="s">
        <v>2721</v>
      </c>
    </row>
    <row r="3485" customFormat="false" ht="13.8" hidden="false" customHeight="false" outlineLevel="0" collapsed="false">
      <c r="A3485" s="208" t="s">
        <v>2721</v>
      </c>
    </row>
    <row r="3486" customFormat="false" ht="13.8" hidden="false" customHeight="false" outlineLevel="0" collapsed="false">
      <c r="A3486" s="208" t="s">
        <v>2723</v>
      </c>
    </row>
    <row r="3487" customFormat="false" ht="13.8" hidden="false" customHeight="false" outlineLevel="0" collapsed="false">
      <c r="A3487" s="208" t="s">
        <v>2723</v>
      </c>
    </row>
    <row r="3488" customFormat="false" ht="13.8" hidden="false" customHeight="false" outlineLevel="0" collapsed="false">
      <c r="A3488" s="208" t="s">
        <v>2723</v>
      </c>
    </row>
    <row r="3489" customFormat="false" ht="13.8" hidden="false" customHeight="false" outlineLevel="0" collapsed="false">
      <c r="A3489" s="208" t="s">
        <v>2723</v>
      </c>
    </row>
    <row r="3490" customFormat="false" ht="13.8" hidden="false" customHeight="false" outlineLevel="0" collapsed="false">
      <c r="A3490" s="208" t="s">
        <v>2719</v>
      </c>
    </row>
    <row r="3491" customFormat="false" ht="13.8" hidden="false" customHeight="false" outlineLevel="0" collapsed="false">
      <c r="A3491" s="208" t="s">
        <v>2719</v>
      </c>
    </row>
    <row r="3492" customFormat="false" ht="13.8" hidden="false" customHeight="false" outlineLevel="0" collapsed="false">
      <c r="A3492" s="208" t="s">
        <v>2719</v>
      </c>
    </row>
    <row r="3493" customFormat="false" ht="13.8" hidden="false" customHeight="false" outlineLevel="0" collapsed="false">
      <c r="A3493" s="208" t="s">
        <v>2719</v>
      </c>
    </row>
    <row r="3494" customFormat="false" ht="13.8" hidden="false" customHeight="false" outlineLevel="0" collapsed="false">
      <c r="A3494" s="208" t="s">
        <v>2457</v>
      </c>
    </row>
    <row r="3495" customFormat="false" ht="13.8" hidden="false" customHeight="false" outlineLevel="0" collapsed="false">
      <c r="A3495" s="208" t="s">
        <v>2457</v>
      </c>
    </row>
    <row r="3496" customFormat="false" ht="13.8" hidden="false" customHeight="false" outlineLevel="0" collapsed="false">
      <c r="A3496" s="208" t="s">
        <v>2457</v>
      </c>
    </row>
    <row r="3497" customFormat="false" ht="13.8" hidden="false" customHeight="false" outlineLevel="0" collapsed="false">
      <c r="A3497" s="208" t="s">
        <v>2457</v>
      </c>
    </row>
    <row r="3498" customFormat="false" ht="13.8" hidden="false" customHeight="false" outlineLevel="0" collapsed="false">
      <c r="A3498" s="208" t="s">
        <v>2453</v>
      </c>
    </row>
    <row r="3499" customFormat="false" ht="13.8" hidden="false" customHeight="false" outlineLevel="0" collapsed="false">
      <c r="A3499" s="208" t="s">
        <v>2453</v>
      </c>
    </row>
    <row r="3500" customFormat="false" ht="13.8" hidden="false" customHeight="false" outlineLevel="0" collapsed="false">
      <c r="A3500" s="208" t="s">
        <v>2453</v>
      </c>
    </row>
    <row r="3501" customFormat="false" ht="13.8" hidden="false" customHeight="false" outlineLevel="0" collapsed="false">
      <c r="A3501" s="208" t="s">
        <v>2453</v>
      </c>
    </row>
    <row r="3502" customFormat="false" ht="13.8" hidden="false" customHeight="false" outlineLevel="0" collapsed="false">
      <c r="A3502" s="154" t="s">
        <v>4563</v>
      </c>
    </row>
    <row r="3503" customFormat="false" ht="13.8" hidden="false" customHeight="false" outlineLevel="0" collapsed="false">
      <c r="A3503" s="154" t="s">
        <v>4563</v>
      </c>
    </row>
    <row r="3504" customFormat="false" ht="13.8" hidden="false" customHeight="false" outlineLevel="0" collapsed="false">
      <c r="A3504" s="154" t="s">
        <v>4563</v>
      </c>
    </row>
    <row r="3505" customFormat="false" ht="14.9" hidden="false" customHeight="false" outlineLevel="0" collapsed="false">
      <c r="A3505" s="1" t="s">
        <v>8669</v>
      </c>
    </row>
    <row r="3506" customFormat="false" ht="14.9" hidden="false" customHeight="false" outlineLevel="0" collapsed="false">
      <c r="A3506" s="1" t="s">
        <v>8670</v>
      </c>
    </row>
    <row r="3507" customFormat="false" ht="14.9" hidden="false" customHeight="false" outlineLevel="0" collapsed="false">
      <c r="A3507" s="1" t="s">
        <v>8671</v>
      </c>
    </row>
    <row r="3508" customFormat="false" ht="14.9" hidden="false" customHeight="false" outlineLevel="0" collapsed="false">
      <c r="A3508" s="1" t="s">
        <v>8672</v>
      </c>
    </row>
    <row r="3509" customFormat="false" ht="14.9" hidden="false" customHeight="false" outlineLevel="0" collapsed="false">
      <c r="A3509" s="1" t="s">
        <v>8673</v>
      </c>
    </row>
    <row r="3510" customFormat="false" ht="14.9" hidden="false" customHeight="false" outlineLevel="0" collapsed="false">
      <c r="A3510" s="1" t="s">
        <v>8674</v>
      </c>
    </row>
    <row r="3511" customFormat="false" ht="14.9" hidden="false" customHeight="false" outlineLevel="0" collapsed="false">
      <c r="A3511" s="1" t="s">
        <v>8675</v>
      </c>
    </row>
    <row r="3512" customFormat="false" ht="14.9" hidden="false" customHeight="false" outlineLevel="0" collapsed="false">
      <c r="A3512" s="1" t="s">
        <v>8676</v>
      </c>
    </row>
    <row r="3513" customFormat="false" ht="14.9" hidden="false" customHeight="false" outlineLevel="0" collapsed="false">
      <c r="A3513" s="1" t="s">
        <v>8677</v>
      </c>
    </row>
    <row r="3514" customFormat="false" ht="14.9" hidden="false" customHeight="false" outlineLevel="0" collapsed="false">
      <c r="A3514" s="1" t="s">
        <v>8678</v>
      </c>
    </row>
    <row r="3515" customFormat="false" ht="14.9" hidden="false" customHeight="false" outlineLevel="0" collapsed="false">
      <c r="A3515" s="1" t="s">
        <v>8679</v>
      </c>
    </row>
    <row r="3516" customFormat="false" ht="14.9" hidden="false" customHeight="false" outlineLevel="0" collapsed="false">
      <c r="A3516" s="1" t="s">
        <v>8680</v>
      </c>
    </row>
    <row r="3517" customFormat="false" ht="14.9" hidden="false" customHeight="false" outlineLevel="0" collapsed="false">
      <c r="A3517" s="1" t="s">
        <v>8681</v>
      </c>
    </row>
    <row r="3518" customFormat="false" ht="14.9" hidden="false" customHeight="false" outlineLevel="0" collapsed="false">
      <c r="A3518" s="1" t="s">
        <v>8682</v>
      </c>
    </row>
    <row r="3519" customFormat="false" ht="14.9" hidden="false" customHeight="false" outlineLevel="0" collapsed="false">
      <c r="A3519" s="1" t="s">
        <v>8683</v>
      </c>
    </row>
    <row r="3520" customFormat="false" ht="14.9" hidden="false" customHeight="false" outlineLevel="0" collapsed="false">
      <c r="A3520" s="1" t="s">
        <v>8684</v>
      </c>
    </row>
    <row r="3521" customFormat="false" ht="14.9" hidden="false" customHeight="false" outlineLevel="0" collapsed="false">
      <c r="A3521" s="1" t="s">
        <v>8685</v>
      </c>
    </row>
    <row r="3522" customFormat="false" ht="14.9" hidden="false" customHeight="false" outlineLevel="0" collapsed="false">
      <c r="A3522" s="1" t="s">
        <v>8686</v>
      </c>
    </row>
    <row r="3523" customFormat="false" ht="14.9" hidden="false" customHeight="false" outlineLevel="0" collapsed="false">
      <c r="A3523" s="1" t="s">
        <v>8687</v>
      </c>
    </row>
    <row r="3524" customFormat="false" ht="14.9" hidden="false" customHeight="false" outlineLevel="0" collapsed="false">
      <c r="A3524" s="1" t="s">
        <v>8688</v>
      </c>
    </row>
    <row r="3525" customFormat="false" ht="14.9" hidden="false" customHeight="false" outlineLevel="0" collapsed="false">
      <c r="A3525" s="1" t="s">
        <v>8689</v>
      </c>
    </row>
    <row r="3526" customFormat="false" ht="14.9" hidden="false" customHeight="false" outlineLevel="0" collapsed="false">
      <c r="A3526" s="1" t="s">
        <v>8690</v>
      </c>
    </row>
    <row r="3527" customFormat="false" ht="14.9" hidden="false" customHeight="false" outlineLevel="0" collapsed="false">
      <c r="A3527" s="1" t="s">
        <v>8691</v>
      </c>
    </row>
    <row r="3528" customFormat="false" ht="14.9" hidden="false" customHeight="false" outlineLevel="0" collapsed="false">
      <c r="A3528" s="1" t="s">
        <v>8692</v>
      </c>
    </row>
    <row r="3529" customFormat="false" ht="14.9" hidden="false" customHeight="false" outlineLevel="0" collapsed="false">
      <c r="A3529" s="1" t="s">
        <v>8693</v>
      </c>
    </row>
    <row r="3530" customFormat="false" ht="14.9" hidden="false" customHeight="false" outlineLevel="0" collapsed="false">
      <c r="A3530" s="1" t="s">
        <v>8694</v>
      </c>
    </row>
    <row r="3531" customFormat="false" ht="14.9" hidden="false" customHeight="false" outlineLevel="0" collapsed="false">
      <c r="A3531" s="1" t="s">
        <v>8695</v>
      </c>
    </row>
    <row r="3532" customFormat="false" ht="14.9" hidden="false" customHeight="false" outlineLevel="0" collapsed="false">
      <c r="A3532" s="1" t="s">
        <v>8696</v>
      </c>
    </row>
    <row r="3533" customFormat="false" ht="14.9" hidden="false" customHeight="false" outlineLevel="0" collapsed="false">
      <c r="A3533" s="1" t="s">
        <v>8697</v>
      </c>
    </row>
    <row r="3534" customFormat="false" ht="14.9" hidden="false" customHeight="false" outlineLevel="0" collapsed="false">
      <c r="A3534" s="1" t="s">
        <v>8698</v>
      </c>
    </row>
    <row r="3535" customFormat="false" ht="14.9" hidden="false" customHeight="false" outlineLevel="0" collapsed="false">
      <c r="A3535" s="1" t="s">
        <v>8699</v>
      </c>
    </row>
    <row r="3536" customFormat="false" ht="14.9" hidden="false" customHeight="false" outlineLevel="0" collapsed="false">
      <c r="A3536" s="1" t="s">
        <v>8700</v>
      </c>
    </row>
    <row r="3537" customFormat="false" ht="14.9" hidden="false" customHeight="false" outlineLevel="0" collapsed="false">
      <c r="A3537" s="1" t="s">
        <v>8701</v>
      </c>
    </row>
    <row r="3538" customFormat="false" ht="14.9" hidden="false" customHeight="false" outlineLevel="0" collapsed="false">
      <c r="A3538" s="1" t="s">
        <v>8702</v>
      </c>
    </row>
    <row r="3539" customFormat="false" ht="14.9" hidden="false" customHeight="false" outlineLevel="0" collapsed="false">
      <c r="A3539" s="1" t="s">
        <v>8703</v>
      </c>
    </row>
    <row r="3540" customFormat="false" ht="14.9" hidden="false" customHeight="false" outlineLevel="0" collapsed="false">
      <c r="A3540" s="1" t="s">
        <v>8704</v>
      </c>
    </row>
    <row r="3541" customFormat="false" ht="14.9" hidden="false" customHeight="false" outlineLevel="0" collapsed="false">
      <c r="A3541" s="1" t="s">
        <v>8705</v>
      </c>
    </row>
    <row r="3542" customFormat="false" ht="14.9" hidden="false" customHeight="false" outlineLevel="0" collapsed="false">
      <c r="A3542" s="1" t="s">
        <v>8706</v>
      </c>
    </row>
    <row r="3543" customFormat="false" ht="14.9" hidden="false" customHeight="false" outlineLevel="0" collapsed="false">
      <c r="A3543" s="1" t="s">
        <v>8707</v>
      </c>
    </row>
    <row r="3544" customFormat="false" ht="14.9" hidden="false" customHeight="false" outlineLevel="0" collapsed="false">
      <c r="A3544" s="1" t="s">
        <v>8708</v>
      </c>
    </row>
    <row r="3545" customFormat="false" ht="14.9" hidden="false" customHeight="false" outlineLevel="0" collapsed="false">
      <c r="A3545" s="1" t="s">
        <v>8709</v>
      </c>
    </row>
    <row r="3546" customFormat="false" ht="14.9" hidden="false" customHeight="false" outlineLevel="0" collapsed="false">
      <c r="A3546" s="1" t="s">
        <v>8710</v>
      </c>
    </row>
    <row r="3547" customFormat="false" ht="14.9" hidden="false" customHeight="false" outlineLevel="0" collapsed="false">
      <c r="A3547" s="1" t="s">
        <v>8711</v>
      </c>
    </row>
    <row r="3548" customFormat="false" ht="14.9" hidden="false" customHeight="false" outlineLevel="0" collapsed="false">
      <c r="A3548" s="1" t="s">
        <v>8712</v>
      </c>
    </row>
    <row r="3549" customFormat="false" ht="14.9" hidden="false" customHeight="false" outlineLevel="0" collapsed="false">
      <c r="A3549" s="1" t="s">
        <v>8713</v>
      </c>
    </row>
    <row r="3550" customFormat="false" ht="14.9" hidden="false" customHeight="false" outlineLevel="0" collapsed="false">
      <c r="A3550" s="1" t="s">
        <v>8714</v>
      </c>
    </row>
    <row r="3551" customFormat="false" ht="14.9" hidden="false" customHeight="false" outlineLevel="0" collapsed="false">
      <c r="A3551" s="1" t="s">
        <v>8715</v>
      </c>
    </row>
    <row r="3552" customFormat="false" ht="14.9" hidden="false" customHeight="false" outlineLevel="0" collapsed="false">
      <c r="A3552" s="1" t="s">
        <v>8716</v>
      </c>
    </row>
    <row r="3553" customFormat="false" ht="14.9" hidden="false" customHeight="false" outlineLevel="0" collapsed="false">
      <c r="A3553" s="1" t="s">
        <v>8717</v>
      </c>
    </row>
    <row r="3554" customFormat="false" ht="14.9" hidden="false" customHeight="false" outlineLevel="0" collapsed="false">
      <c r="A3554" s="1" t="s">
        <v>8718</v>
      </c>
    </row>
    <row r="3555" customFormat="false" ht="14.9" hidden="false" customHeight="false" outlineLevel="0" collapsed="false">
      <c r="A3555" s="1" t="s">
        <v>8719</v>
      </c>
    </row>
    <row r="3556" customFormat="false" ht="14.9" hidden="false" customHeight="false" outlineLevel="0" collapsed="false">
      <c r="A3556" s="1" t="s">
        <v>8720</v>
      </c>
    </row>
    <row r="3557" customFormat="false" ht="14.9" hidden="false" customHeight="false" outlineLevel="0" collapsed="false">
      <c r="A3557" s="1" t="s">
        <v>8721</v>
      </c>
    </row>
    <row r="3558" customFormat="false" ht="14.9" hidden="false" customHeight="false" outlineLevel="0" collapsed="false">
      <c r="A3558" s="1" t="s">
        <v>8722</v>
      </c>
    </row>
    <row r="3559" customFormat="false" ht="14.9" hidden="false" customHeight="false" outlineLevel="0" collapsed="false">
      <c r="A3559" s="1" t="s">
        <v>8723</v>
      </c>
    </row>
    <row r="3560" customFormat="false" ht="14.9" hidden="false" customHeight="false" outlineLevel="0" collapsed="false">
      <c r="A3560" s="1" t="s">
        <v>8724</v>
      </c>
    </row>
    <row r="3561" customFormat="false" ht="14.9" hidden="false" customHeight="false" outlineLevel="0" collapsed="false">
      <c r="A3561" s="1" t="s">
        <v>8725</v>
      </c>
    </row>
    <row r="3562" customFormat="false" ht="14.9" hidden="false" customHeight="false" outlineLevel="0" collapsed="false">
      <c r="A3562" s="1" t="s">
        <v>8726</v>
      </c>
    </row>
    <row r="3563" customFormat="false" ht="14.9" hidden="false" customHeight="false" outlineLevel="0" collapsed="false">
      <c r="A3563" s="1" t="s">
        <v>8727</v>
      </c>
    </row>
    <row r="3564" customFormat="false" ht="14.9" hidden="false" customHeight="false" outlineLevel="0" collapsed="false">
      <c r="A3564" s="1" t="s">
        <v>8728</v>
      </c>
    </row>
    <row r="3565" customFormat="false" ht="14.9" hidden="false" customHeight="false" outlineLevel="0" collapsed="false">
      <c r="A3565" s="1" t="s">
        <v>8729</v>
      </c>
    </row>
    <row r="3566" customFormat="false" ht="14.9" hidden="false" customHeight="false" outlineLevel="0" collapsed="false">
      <c r="A3566" s="1" t="s">
        <v>8730</v>
      </c>
    </row>
    <row r="3567" customFormat="false" ht="14.9" hidden="false" customHeight="false" outlineLevel="0" collapsed="false">
      <c r="A3567" s="1" t="s">
        <v>8731</v>
      </c>
    </row>
    <row r="3568" customFormat="false" ht="14.9" hidden="false" customHeight="false" outlineLevel="0" collapsed="false">
      <c r="A3568" s="1" t="s">
        <v>8732</v>
      </c>
    </row>
    <row r="3569" customFormat="false" ht="14.9" hidden="false" customHeight="false" outlineLevel="0" collapsed="false">
      <c r="A3569" s="1" t="s">
        <v>8733</v>
      </c>
    </row>
    <row r="3570" customFormat="false" ht="14.9" hidden="false" customHeight="false" outlineLevel="0" collapsed="false">
      <c r="A3570" s="1" t="s">
        <v>8734</v>
      </c>
    </row>
    <row r="3571" customFormat="false" ht="14.9" hidden="false" customHeight="false" outlineLevel="0" collapsed="false">
      <c r="A3571" s="1" t="s">
        <v>8735</v>
      </c>
    </row>
    <row r="3572" customFormat="false" ht="14.9" hidden="false" customHeight="false" outlineLevel="0" collapsed="false">
      <c r="A3572" s="1" t="s">
        <v>8736</v>
      </c>
    </row>
    <row r="3573" customFormat="false" ht="14.9" hidden="false" customHeight="false" outlineLevel="0" collapsed="false">
      <c r="A3573" s="1" t="s">
        <v>8737</v>
      </c>
    </row>
    <row r="3574" customFormat="false" ht="14.9" hidden="false" customHeight="false" outlineLevel="0" collapsed="false">
      <c r="A3574" s="1" t="s">
        <v>8738</v>
      </c>
    </row>
    <row r="3575" customFormat="false" ht="14.9" hidden="false" customHeight="false" outlineLevel="0" collapsed="false">
      <c r="A3575" s="1" t="s">
        <v>8739</v>
      </c>
    </row>
    <row r="3576" customFormat="false" ht="14.9" hidden="false" customHeight="false" outlineLevel="0" collapsed="false">
      <c r="A3576" s="1" t="s">
        <v>8740</v>
      </c>
    </row>
    <row r="3577" customFormat="false" ht="14.9" hidden="false" customHeight="false" outlineLevel="0" collapsed="false">
      <c r="A3577" s="1" t="s">
        <v>8741</v>
      </c>
    </row>
    <row r="3578" customFormat="false" ht="14.9" hidden="false" customHeight="false" outlineLevel="0" collapsed="false">
      <c r="A3578" s="1" t="s">
        <v>8742</v>
      </c>
    </row>
    <row r="3579" customFormat="false" ht="14.9" hidden="false" customHeight="false" outlineLevel="0" collapsed="false">
      <c r="A3579" s="1" t="s">
        <v>8743</v>
      </c>
    </row>
    <row r="3580" customFormat="false" ht="14.9" hidden="false" customHeight="false" outlineLevel="0" collapsed="false">
      <c r="A3580" s="1" t="s">
        <v>8744</v>
      </c>
    </row>
    <row r="3581" customFormat="false" ht="14.9" hidden="false" customHeight="false" outlineLevel="0" collapsed="false">
      <c r="A3581" s="1" t="s">
        <v>8745</v>
      </c>
    </row>
    <row r="3582" customFormat="false" ht="14.9" hidden="false" customHeight="false" outlineLevel="0" collapsed="false">
      <c r="A3582" s="1" t="s">
        <v>8746</v>
      </c>
    </row>
    <row r="3583" customFormat="false" ht="14.9" hidden="false" customHeight="false" outlineLevel="0" collapsed="false">
      <c r="A3583" s="1" t="s">
        <v>8747</v>
      </c>
    </row>
    <row r="3584" customFormat="false" ht="14.9" hidden="false" customHeight="false" outlineLevel="0" collapsed="false">
      <c r="A3584" s="1" t="s">
        <v>8748</v>
      </c>
    </row>
    <row r="3585" customFormat="false" ht="14.9" hidden="false" customHeight="false" outlineLevel="0" collapsed="false">
      <c r="A3585" s="1" t="s">
        <v>8749</v>
      </c>
    </row>
    <row r="3586" customFormat="false" ht="14.9" hidden="false" customHeight="false" outlineLevel="0" collapsed="false">
      <c r="A3586" s="1" t="s">
        <v>8750</v>
      </c>
    </row>
    <row r="3587" customFormat="false" ht="14.9" hidden="false" customHeight="false" outlineLevel="0" collapsed="false">
      <c r="A3587" s="1" t="s">
        <v>8751</v>
      </c>
    </row>
    <row r="3588" customFormat="false" ht="14.9" hidden="false" customHeight="false" outlineLevel="0" collapsed="false">
      <c r="A3588" s="1" t="s">
        <v>8752</v>
      </c>
    </row>
    <row r="3589" customFormat="false" ht="14.9" hidden="false" customHeight="false" outlineLevel="0" collapsed="false">
      <c r="A3589" s="1" t="s">
        <v>8753</v>
      </c>
    </row>
    <row r="3590" customFormat="false" ht="14.9" hidden="false" customHeight="false" outlineLevel="0" collapsed="false">
      <c r="A3590" s="1" t="s">
        <v>8754</v>
      </c>
    </row>
    <row r="3591" customFormat="false" ht="14.9" hidden="false" customHeight="false" outlineLevel="0" collapsed="false">
      <c r="A3591" s="1" t="s">
        <v>8755</v>
      </c>
    </row>
    <row r="3592" customFormat="false" ht="14.9" hidden="false" customHeight="false" outlineLevel="0" collapsed="false">
      <c r="A3592" s="1" t="s">
        <v>8756</v>
      </c>
    </row>
    <row r="3593" customFormat="false" ht="14.9" hidden="false" customHeight="false" outlineLevel="0" collapsed="false">
      <c r="A3593" s="1" t="s">
        <v>8757</v>
      </c>
    </row>
    <row r="3594" customFormat="false" ht="14.9" hidden="false" customHeight="false" outlineLevel="0" collapsed="false">
      <c r="A3594" s="1" t="s">
        <v>8758</v>
      </c>
    </row>
    <row r="3595" customFormat="false" ht="14.9" hidden="false" customHeight="false" outlineLevel="0" collapsed="false">
      <c r="A3595" s="1" t="s">
        <v>8759</v>
      </c>
    </row>
    <row r="3596" customFormat="false" ht="14.9" hidden="false" customHeight="false" outlineLevel="0" collapsed="false">
      <c r="A3596" s="1" t="s">
        <v>8760</v>
      </c>
    </row>
    <row r="3597" customFormat="false" ht="14.9" hidden="false" customHeight="false" outlineLevel="0" collapsed="false">
      <c r="A3597" s="1" t="s">
        <v>8761</v>
      </c>
    </row>
    <row r="3598" customFormat="false" ht="14.9" hidden="false" customHeight="false" outlineLevel="0" collapsed="false">
      <c r="A3598" s="1" t="s">
        <v>8762</v>
      </c>
    </row>
    <row r="3599" customFormat="false" ht="14.9" hidden="false" customHeight="false" outlineLevel="0" collapsed="false">
      <c r="A3599" s="1" t="s">
        <v>8763</v>
      </c>
    </row>
    <row r="3600" customFormat="false" ht="14.9" hidden="false" customHeight="false" outlineLevel="0" collapsed="false">
      <c r="A3600" s="1" t="s">
        <v>8764</v>
      </c>
    </row>
    <row r="3601" customFormat="false" ht="14.9" hidden="false" customHeight="false" outlineLevel="0" collapsed="false">
      <c r="A3601" s="1" t="s">
        <v>8765</v>
      </c>
    </row>
    <row r="3602" customFormat="false" ht="14.9" hidden="false" customHeight="false" outlineLevel="0" collapsed="false">
      <c r="A3602" s="1" t="s">
        <v>8766</v>
      </c>
    </row>
    <row r="3603" customFormat="false" ht="14.9" hidden="false" customHeight="false" outlineLevel="0" collapsed="false">
      <c r="A3603" s="1" t="s">
        <v>8767</v>
      </c>
    </row>
    <row r="3604" customFormat="false" ht="14.9" hidden="false" customHeight="false" outlineLevel="0" collapsed="false">
      <c r="A3604" s="1" t="s">
        <v>8768</v>
      </c>
    </row>
    <row r="3605" customFormat="false" ht="14.9" hidden="false" customHeight="false" outlineLevel="0" collapsed="false">
      <c r="A3605" s="1" t="s">
        <v>8769</v>
      </c>
    </row>
    <row r="3606" customFormat="false" ht="14.9" hidden="false" customHeight="false" outlineLevel="0" collapsed="false">
      <c r="A3606" s="1" t="s">
        <v>8770</v>
      </c>
    </row>
    <row r="3607" customFormat="false" ht="14.9" hidden="false" customHeight="false" outlineLevel="0" collapsed="false">
      <c r="A3607" s="1" t="s">
        <v>8771</v>
      </c>
    </row>
    <row r="3608" customFormat="false" ht="14.9" hidden="false" customHeight="false" outlineLevel="0" collapsed="false">
      <c r="A3608" s="1" t="s">
        <v>8772</v>
      </c>
    </row>
    <row r="3609" customFormat="false" ht="14.9" hidden="false" customHeight="false" outlineLevel="0" collapsed="false">
      <c r="A3609" s="1" t="s">
        <v>8773</v>
      </c>
    </row>
    <row r="3610" customFormat="false" ht="14.9" hidden="false" customHeight="false" outlineLevel="0" collapsed="false">
      <c r="A3610" s="1" t="s">
        <v>8774</v>
      </c>
    </row>
    <row r="3611" customFormat="false" ht="14.9" hidden="false" customHeight="false" outlineLevel="0" collapsed="false">
      <c r="A3611" s="1" t="s">
        <v>8775</v>
      </c>
    </row>
    <row r="3612" customFormat="false" ht="14.9" hidden="false" customHeight="false" outlineLevel="0" collapsed="false">
      <c r="A3612" s="1" t="s">
        <v>8776</v>
      </c>
    </row>
    <row r="3613" customFormat="false" ht="14.9" hidden="false" customHeight="false" outlineLevel="0" collapsed="false">
      <c r="A3613" s="1" t="s">
        <v>8777</v>
      </c>
    </row>
    <row r="3614" customFormat="false" ht="14.9" hidden="false" customHeight="false" outlineLevel="0" collapsed="false">
      <c r="A3614" s="1" t="s">
        <v>8778</v>
      </c>
    </row>
    <row r="3615" customFormat="false" ht="14.9" hidden="false" customHeight="false" outlineLevel="0" collapsed="false">
      <c r="A3615" s="1" t="s">
        <v>8779</v>
      </c>
    </row>
    <row r="3616" customFormat="false" ht="14.9" hidden="false" customHeight="false" outlineLevel="0" collapsed="false">
      <c r="A3616" s="1" t="s">
        <v>8780</v>
      </c>
    </row>
    <row r="3617" customFormat="false" ht="14.9" hidden="false" customHeight="false" outlineLevel="0" collapsed="false">
      <c r="A3617" s="1" t="s">
        <v>8781</v>
      </c>
    </row>
    <row r="3618" customFormat="false" ht="14.9" hidden="false" customHeight="false" outlineLevel="0" collapsed="false">
      <c r="A3618" s="1" t="s">
        <v>8782</v>
      </c>
    </row>
    <row r="3619" customFormat="false" ht="14.9" hidden="false" customHeight="false" outlineLevel="0" collapsed="false">
      <c r="A3619" s="1" t="s">
        <v>8783</v>
      </c>
    </row>
    <row r="3620" customFormat="false" ht="14.9" hidden="false" customHeight="false" outlineLevel="0" collapsed="false">
      <c r="A3620" s="1" t="s">
        <v>8784</v>
      </c>
    </row>
    <row r="3621" customFormat="false" ht="14.9" hidden="false" customHeight="false" outlineLevel="0" collapsed="false">
      <c r="A3621" s="1" t="s">
        <v>8785</v>
      </c>
    </row>
    <row r="3622" customFormat="false" ht="14.9" hidden="false" customHeight="false" outlineLevel="0" collapsed="false">
      <c r="A3622" s="1" t="s">
        <v>8786</v>
      </c>
    </row>
    <row r="3623" customFormat="false" ht="14.9" hidden="false" customHeight="false" outlineLevel="0" collapsed="false">
      <c r="A3623" s="1" t="s">
        <v>8787</v>
      </c>
    </row>
    <row r="3624" customFormat="false" ht="14.9" hidden="false" customHeight="false" outlineLevel="0" collapsed="false">
      <c r="A3624" s="1" t="s">
        <v>8788</v>
      </c>
    </row>
    <row r="3625" customFormat="false" ht="14.9" hidden="false" customHeight="false" outlineLevel="0" collapsed="false">
      <c r="A3625" s="1" t="s">
        <v>8789</v>
      </c>
    </row>
    <row r="3626" customFormat="false" ht="14.9" hidden="false" customHeight="false" outlineLevel="0" collapsed="false">
      <c r="A3626" s="1" t="s">
        <v>8790</v>
      </c>
    </row>
    <row r="3627" customFormat="false" ht="14.9" hidden="false" customHeight="false" outlineLevel="0" collapsed="false">
      <c r="A3627" s="1" t="s">
        <v>8791</v>
      </c>
    </row>
    <row r="3628" customFormat="false" ht="14.9" hidden="false" customHeight="false" outlineLevel="0" collapsed="false">
      <c r="A3628" s="1" t="s">
        <v>8792</v>
      </c>
    </row>
    <row r="3629" customFormat="false" ht="14.9" hidden="false" customHeight="false" outlineLevel="0" collapsed="false">
      <c r="A3629" s="1" t="s">
        <v>8793</v>
      </c>
    </row>
    <row r="3630" customFormat="false" ht="14.9" hidden="false" customHeight="false" outlineLevel="0" collapsed="false">
      <c r="A3630" s="1" t="s">
        <v>8794</v>
      </c>
    </row>
    <row r="3631" customFormat="false" ht="14.9" hidden="false" customHeight="false" outlineLevel="0" collapsed="false">
      <c r="A3631" s="1" t="s">
        <v>8795</v>
      </c>
    </row>
    <row r="3632" customFormat="false" ht="14.9" hidden="false" customHeight="false" outlineLevel="0" collapsed="false">
      <c r="A3632" s="1" t="s">
        <v>8796</v>
      </c>
    </row>
    <row r="3633" customFormat="false" ht="14.9" hidden="false" customHeight="false" outlineLevel="0" collapsed="false">
      <c r="A3633" s="1" t="s">
        <v>8797</v>
      </c>
    </row>
    <row r="3634" customFormat="false" ht="14.9" hidden="false" customHeight="false" outlineLevel="0" collapsed="false">
      <c r="A3634" s="1" t="s">
        <v>8798</v>
      </c>
    </row>
    <row r="3635" customFormat="false" ht="14.9" hidden="false" customHeight="false" outlineLevel="0" collapsed="false">
      <c r="A3635" s="1" t="s">
        <v>8799</v>
      </c>
    </row>
    <row r="3636" customFormat="false" ht="14.9" hidden="false" customHeight="false" outlineLevel="0" collapsed="false">
      <c r="A3636" s="1" t="s">
        <v>8800</v>
      </c>
    </row>
    <row r="3637" customFormat="false" ht="14.9" hidden="false" customHeight="false" outlineLevel="0" collapsed="false">
      <c r="A3637" s="1" t="s">
        <v>8801</v>
      </c>
    </row>
    <row r="3638" customFormat="false" ht="14.9" hidden="false" customHeight="false" outlineLevel="0" collapsed="false">
      <c r="A3638" s="1" t="s">
        <v>8802</v>
      </c>
    </row>
    <row r="3639" customFormat="false" ht="14.9" hidden="false" customHeight="false" outlineLevel="0" collapsed="false">
      <c r="A3639" s="1" t="s">
        <v>8803</v>
      </c>
    </row>
    <row r="3640" customFormat="false" ht="14.9" hidden="false" customHeight="false" outlineLevel="0" collapsed="false">
      <c r="A3640" s="1" t="s">
        <v>8804</v>
      </c>
    </row>
    <row r="3641" customFormat="false" ht="14.9" hidden="false" customHeight="false" outlineLevel="0" collapsed="false">
      <c r="A3641" s="1" t="s">
        <v>8805</v>
      </c>
    </row>
    <row r="3642" customFormat="false" ht="14.9" hidden="false" customHeight="false" outlineLevel="0" collapsed="false">
      <c r="A3642" s="1" t="s">
        <v>8806</v>
      </c>
    </row>
    <row r="3643" customFormat="false" ht="14.9" hidden="false" customHeight="false" outlineLevel="0" collapsed="false">
      <c r="A3643" s="1" t="s">
        <v>8807</v>
      </c>
    </row>
    <row r="3644" customFormat="false" ht="14.9" hidden="false" customHeight="false" outlineLevel="0" collapsed="false">
      <c r="A3644" s="1" t="s">
        <v>8808</v>
      </c>
    </row>
    <row r="3645" customFormat="false" ht="14.9" hidden="false" customHeight="false" outlineLevel="0" collapsed="false">
      <c r="A3645" s="1" t="s">
        <v>8809</v>
      </c>
    </row>
    <row r="3646" customFormat="false" ht="14.9" hidden="false" customHeight="false" outlineLevel="0" collapsed="false">
      <c r="A3646" s="1" t="s">
        <v>8810</v>
      </c>
    </row>
    <row r="3647" customFormat="false" ht="14.9" hidden="false" customHeight="false" outlineLevel="0" collapsed="false">
      <c r="A3647" s="1" t="s">
        <v>8811</v>
      </c>
    </row>
    <row r="3648" customFormat="false" ht="14.9" hidden="false" customHeight="false" outlineLevel="0" collapsed="false">
      <c r="A3648" s="1" t="s">
        <v>8812</v>
      </c>
    </row>
    <row r="3649" customFormat="false" ht="14.9" hidden="false" customHeight="false" outlineLevel="0" collapsed="false">
      <c r="A3649" s="1" t="s">
        <v>8813</v>
      </c>
    </row>
    <row r="3650" customFormat="false" ht="14.9" hidden="false" customHeight="false" outlineLevel="0" collapsed="false">
      <c r="A3650" s="1" t="s">
        <v>8814</v>
      </c>
    </row>
    <row r="3651" customFormat="false" ht="14.9" hidden="false" customHeight="false" outlineLevel="0" collapsed="false">
      <c r="A3651" s="1" t="s">
        <v>8815</v>
      </c>
    </row>
    <row r="3652" customFormat="false" ht="14.9" hidden="false" customHeight="false" outlineLevel="0" collapsed="false">
      <c r="A3652" s="1" t="s">
        <v>8816</v>
      </c>
    </row>
    <row r="3653" customFormat="false" ht="14.9" hidden="false" customHeight="false" outlineLevel="0" collapsed="false">
      <c r="A3653" s="1" t="s">
        <v>8817</v>
      </c>
    </row>
    <row r="3654" customFormat="false" ht="14.9" hidden="false" customHeight="false" outlineLevel="0" collapsed="false">
      <c r="A3654" s="1" t="s">
        <v>8818</v>
      </c>
    </row>
    <row r="3655" customFormat="false" ht="14.9" hidden="false" customHeight="false" outlineLevel="0" collapsed="false">
      <c r="A3655" s="1" t="s">
        <v>8819</v>
      </c>
    </row>
    <row r="3656" customFormat="false" ht="14.9" hidden="false" customHeight="false" outlineLevel="0" collapsed="false">
      <c r="A3656" s="1" t="s">
        <v>8820</v>
      </c>
    </row>
    <row r="3657" customFormat="false" ht="14.9" hidden="false" customHeight="false" outlineLevel="0" collapsed="false">
      <c r="A3657" s="1" t="s">
        <v>8821</v>
      </c>
    </row>
    <row r="3658" customFormat="false" ht="14.9" hidden="false" customHeight="false" outlineLevel="0" collapsed="false">
      <c r="A3658" s="1" t="s">
        <v>8822</v>
      </c>
    </row>
    <row r="3659" customFormat="false" ht="14.9" hidden="false" customHeight="false" outlineLevel="0" collapsed="false">
      <c r="A3659" s="1" t="s">
        <v>8823</v>
      </c>
    </row>
    <row r="3660" customFormat="false" ht="14.9" hidden="false" customHeight="false" outlineLevel="0" collapsed="false">
      <c r="A3660" s="1" t="s">
        <v>8824</v>
      </c>
    </row>
    <row r="3661" customFormat="false" ht="14.9" hidden="false" customHeight="false" outlineLevel="0" collapsed="false">
      <c r="A3661" s="1" t="s">
        <v>8825</v>
      </c>
    </row>
    <row r="3662" customFormat="false" ht="14.9" hidden="false" customHeight="false" outlineLevel="0" collapsed="false">
      <c r="A3662" s="1" t="s">
        <v>8826</v>
      </c>
    </row>
    <row r="3663" customFormat="false" ht="14.9" hidden="false" customHeight="false" outlineLevel="0" collapsed="false">
      <c r="A3663" s="1" t="s">
        <v>8827</v>
      </c>
    </row>
    <row r="3664" customFormat="false" ht="14.9" hidden="false" customHeight="false" outlineLevel="0" collapsed="false">
      <c r="A3664" s="1" t="s">
        <v>8828</v>
      </c>
    </row>
    <row r="3665" customFormat="false" ht="14.9" hidden="false" customHeight="false" outlineLevel="0" collapsed="false">
      <c r="A3665" s="1" t="s">
        <v>8829</v>
      </c>
    </row>
    <row r="3666" customFormat="false" ht="14.9" hidden="false" customHeight="false" outlineLevel="0" collapsed="false">
      <c r="A3666" s="1" t="s">
        <v>8830</v>
      </c>
    </row>
    <row r="3667" customFormat="false" ht="14.9" hidden="false" customHeight="false" outlineLevel="0" collapsed="false">
      <c r="A3667" s="1" t="s">
        <v>8831</v>
      </c>
    </row>
    <row r="3668" customFormat="false" ht="14.9" hidden="false" customHeight="false" outlineLevel="0" collapsed="false">
      <c r="A3668" s="1" t="s">
        <v>8832</v>
      </c>
    </row>
    <row r="3669" customFormat="false" ht="14.9" hidden="false" customHeight="false" outlineLevel="0" collapsed="false">
      <c r="A3669" s="1" t="s">
        <v>8833</v>
      </c>
    </row>
    <row r="3670" customFormat="false" ht="14.9" hidden="false" customHeight="false" outlineLevel="0" collapsed="false">
      <c r="A3670" s="1" t="s">
        <v>8834</v>
      </c>
    </row>
    <row r="3671" customFormat="false" ht="14.9" hidden="false" customHeight="false" outlineLevel="0" collapsed="false">
      <c r="A3671" s="1" t="s">
        <v>8835</v>
      </c>
    </row>
    <row r="3672" customFormat="false" ht="14.9" hidden="false" customHeight="false" outlineLevel="0" collapsed="false">
      <c r="A3672" s="1" t="s">
        <v>8836</v>
      </c>
    </row>
    <row r="3673" customFormat="false" ht="14.9" hidden="false" customHeight="false" outlineLevel="0" collapsed="false">
      <c r="A3673" s="1" t="s">
        <v>8837</v>
      </c>
    </row>
    <row r="3674" customFormat="false" ht="14.9" hidden="false" customHeight="false" outlineLevel="0" collapsed="false">
      <c r="A3674" s="1" t="s">
        <v>8838</v>
      </c>
    </row>
    <row r="3675" customFormat="false" ht="14.9" hidden="false" customHeight="false" outlineLevel="0" collapsed="false">
      <c r="A3675" s="1" t="s">
        <v>8839</v>
      </c>
    </row>
    <row r="3676" customFormat="false" ht="14.9" hidden="false" customHeight="false" outlineLevel="0" collapsed="false">
      <c r="A3676" s="1" t="s">
        <v>8840</v>
      </c>
    </row>
    <row r="3677" customFormat="false" ht="14.9" hidden="false" customHeight="false" outlineLevel="0" collapsed="false">
      <c r="A3677" s="1" t="s">
        <v>8841</v>
      </c>
    </row>
    <row r="3678" customFormat="false" ht="14.9" hidden="false" customHeight="false" outlineLevel="0" collapsed="false">
      <c r="A3678" s="1" t="s">
        <v>8842</v>
      </c>
    </row>
    <row r="3679" customFormat="false" ht="14.9" hidden="false" customHeight="false" outlineLevel="0" collapsed="false">
      <c r="A3679" s="1" t="s">
        <v>8843</v>
      </c>
    </row>
    <row r="3680" customFormat="false" ht="14.9" hidden="false" customHeight="false" outlineLevel="0" collapsed="false">
      <c r="A3680" s="1" t="s">
        <v>8844</v>
      </c>
    </row>
    <row r="3681" customFormat="false" ht="14.9" hidden="false" customHeight="false" outlineLevel="0" collapsed="false">
      <c r="A3681" s="1" t="s">
        <v>8845</v>
      </c>
    </row>
    <row r="3682" customFormat="false" ht="14.9" hidden="false" customHeight="false" outlineLevel="0" collapsed="false">
      <c r="A3682" s="1" t="s">
        <v>8846</v>
      </c>
    </row>
    <row r="3683" customFormat="false" ht="14.9" hidden="false" customHeight="false" outlineLevel="0" collapsed="false">
      <c r="A3683" s="1" t="s">
        <v>8847</v>
      </c>
    </row>
    <row r="3684" customFormat="false" ht="14.9" hidden="false" customHeight="false" outlineLevel="0" collapsed="false">
      <c r="A3684" s="1" t="s">
        <v>8848</v>
      </c>
    </row>
    <row r="3685" customFormat="false" ht="14.9" hidden="false" customHeight="false" outlineLevel="0" collapsed="false">
      <c r="A3685" s="1" t="s">
        <v>8849</v>
      </c>
    </row>
    <row r="3686" customFormat="false" ht="14.9" hidden="false" customHeight="false" outlineLevel="0" collapsed="false">
      <c r="A3686" s="1" t="s">
        <v>8850</v>
      </c>
    </row>
    <row r="3687" customFormat="false" ht="14.9" hidden="false" customHeight="false" outlineLevel="0" collapsed="false">
      <c r="A3687" s="1" t="s">
        <v>8851</v>
      </c>
    </row>
    <row r="3688" customFormat="false" ht="14.9" hidden="false" customHeight="false" outlineLevel="0" collapsed="false">
      <c r="A3688" s="1" t="s">
        <v>8852</v>
      </c>
    </row>
    <row r="3689" customFormat="false" ht="14.9" hidden="false" customHeight="false" outlineLevel="0" collapsed="false">
      <c r="A3689" s="1" t="s">
        <v>8853</v>
      </c>
    </row>
    <row r="3690" customFormat="false" ht="14.9" hidden="false" customHeight="false" outlineLevel="0" collapsed="false">
      <c r="A3690" s="1" t="s">
        <v>8854</v>
      </c>
    </row>
    <row r="3691" customFormat="false" ht="14.9" hidden="false" customHeight="false" outlineLevel="0" collapsed="false">
      <c r="A3691" s="1" t="s">
        <v>8855</v>
      </c>
    </row>
    <row r="3692" customFormat="false" ht="14.9" hidden="false" customHeight="false" outlineLevel="0" collapsed="false">
      <c r="A3692" s="1" t="s">
        <v>8856</v>
      </c>
    </row>
    <row r="3693" customFormat="false" ht="14.9" hidden="false" customHeight="false" outlineLevel="0" collapsed="false">
      <c r="A3693" s="1" t="s">
        <v>8857</v>
      </c>
    </row>
    <row r="3694" customFormat="false" ht="14.9" hidden="false" customHeight="false" outlineLevel="0" collapsed="false">
      <c r="A3694" s="1" t="s">
        <v>8858</v>
      </c>
    </row>
    <row r="3695" customFormat="false" ht="14.9" hidden="false" customHeight="false" outlineLevel="0" collapsed="false">
      <c r="A3695" s="1" t="s">
        <v>8859</v>
      </c>
    </row>
    <row r="3696" customFormat="false" ht="14.9" hidden="false" customHeight="false" outlineLevel="0" collapsed="false">
      <c r="A3696" s="1" t="s">
        <v>8860</v>
      </c>
    </row>
    <row r="3697" customFormat="false" ht="14.9" hidden="false" customHeight="false" outlineLevel="0" collapsed="false">
      <c r="A3697" s="1" t="s">
        <v>8861</v>
      </c>
    </row>
    <row r="3698" customFormat="false" ht="14.9" hidden="false" customHeight="false" outlineLevel="0" collapsed="false">
      <c r="A3698" s="1" t="s">
        <v>8862</v>
      </c>
    </row>
    <row r="3699" customFormat="false" ht="14.9" hidden="false" customHeight="false" outlineLevel="0" collapsed="false">
      <c r="A3699" s="1" t="s">
        <v>8863</v>
      </c>
    </row>
    <row r="3700" customFormat="false" ht="14.9" hidden="false" customHeight="false" outlineLevel="0" collapsed="false">
      <c r="A3700" s="1" t="s">
        <v>8864</v>
      </c>
    </row>
    <row r="3701" customFormat="false" ht="14.9" hidden="false" customHeight="false" outlineLevel="0" collapsed="false">
      <c r="A3701" s="1" t="s">
        <v>8865</v>
      </c>
    </row>
    <row r="3702" customFormat="false" ht="14.9" hidden="false" customHeight="false" outlineLevel="0" collapsed="false">
      <c r="A3702" s="1" t="s">
        <v>8866</v>
      </c>
    </row>
    <row r="3703" customFormat="false" ht="14.9" hidden="false" customHeight="false" outlineLevel="0" collapsed="false">
      <c r="A3703" s="1" t="s">
        <v>8867</v>
      </c>
    </row>
    <row r="3704" customFormat="false" ht="14.9" hidden="false" customHeight="false" outlineLevel="0" collapsed="false">
      <c r="A3704" s="1" t="s">
        <v>8868</v>
      </c>
    </row>
    <row r="3705" customFormat="false" ht="14.9" hidden="false" customHeight="false" outlineLevel="0" collapsed="false">
      <c r="A3705" s="1" t="s">
        <v>8869</v>
      </c>
    </row>
    <row r="3706" customFormat="false" ht="14.9" hidden="false" customHeight="false" outlineLevel="0" collapsed="false">
      <c r="A3706" s="1" t="s">
        <v>8870</v>
      </c>
    </row>
    <row r="3707" customFormat="false" ht="14.9" hidden="false" customHeight="false" outlineLevel="0" collapsed="false">
      <c r="A3707" s="1" t="s">
        <v>8871</v>
      </c>
    </row>
    <row r="3708" customFormat="false" ht="14.9" hidden="false" customHeight="false" outlineLevel="0" collapsed="false">
      <c r="A3708" s="1" t="s">
        <v>8872</v>
      </c>
    </row>
    <row r="3709" customFormat="false" ht="14.9" hidden="false" customHeight="false" outlineLevel="0" collapsed="false">
      <c r="A3709" s="1" t="s">
        <v>8873</v>
      </c>
    </row>
    <row r="3710" customFormat="false" ht="14.9" hidden="false" customHeight="false" outlineLevel="0" collapsed="false">
      <c r="A3710" s="1" t="s">
        <v>8874</v>
      </c>
    </row>
    <row r="3711" customFormat="false" ht="14.9" hidden="false" customHeight="false" outlineLevel="0" collapsed="false">
      <c r="A3711" s="1" t="s">
        <v>8875</v>
      </c>
    </row>
    <row r="3712" customFormat="false" ht="14.9" hidden="false" customHeight="false" outlineLevel="0" collapsed="false">
      <c r="A3712" s="1" t="s">
        <v>8876</v>
      </c>
    </row>
    <row r="3713" customFormat="false" ht="14.9" hidden="false" customHeight="false" outlineLevel="0" collapsed="false">
      <c r="A3713" s="1" t="s">
        <v>8877</v>
      </c>
    </row>
    <row r="3714" customFormat="false" ht="14.9" hidden="false" customHeight="false" outlineLevel="0" collapsed="false">
      <c r="A3714" s="1" t="s">
        <v>8878</v>
      </c>
    </row>
    <row r="3715" customFormat="false" ht="14.9" hidden="false" customHeight="false" outlineLevel="0" collapsed="false">
      <c r="A3715" s="1" t="s">
        <v>8879</v>
      </c>
    </row>
    <row r="3716" customFormat="false" ht="14.9" hidden="false" customHeight="false" outlineLevel="0" collapsed="false">
      <c r="A3716" s="1" t="s">
        <v>8880</v>
      </c>
    </row>
    <row r="3717" customFormat="false" ht="14.9" hidden="false" customHeight="false" outlineLevel="0" collapsed="false">
      <c r="A3717" s="1" t="s">
        <v>8881</v>
      </c>
    </row>
    <row r="3718" customFormat="false" ht="14.9" hidden="false" customHeight="false" outlineLevel="0" collapsed="false">
      <c r="A3718" s="1" t="s">
        <v>8882</v>
      </c>
    </row>
    <row r="3719" customFormat="false" ht="14.9" hidden="false" customHeight="false" outlineLevel="0" collapsed="false">
      <c r="A3719" s="1" t="s">
        <v>8883</v>
      </c>
    </row>
    <row r="3720" customFormat="false" ht="14.9" hidden="false" customHeight="false" outlineLevel="0" collapsed="false">
      <c r="A3720" s="1" t="s">
        <v>8884</v>
      </c>
    </row>
    <row r="3721" customFormat="false" ht="14.9" hidden="false" customHeight="false" outlineLevel="0" collapsed="false">
      <c r="A3721" s="1" t="s">
        <v>8885</v>
      </c>
    </row>
    <row r="3722" customFormat="false" ht="14.9" hidden="false" customHeight="false" outlineLevel="0" collapsed="false">
      <c r="A3722" s="1" t="s">
        <v>8886</v>
      </c>
    </row>
    <row r="3723" customFormat="false" ht="14.9" hidden="false" customHeight="false" outlineLevel="0" collapsed="false">
      <c r="A3723" s="1" t="s">
        <v>8887</v>
      </c>
    </row>
    <row r="3724" customFormat="false" ht="14.9" hidden="false" customHeight="false" outlineLevel="0" collapsed="false">
      <c r="A3724" s="1" t="s">
        <v>8888</v>
      </c>
    </row>
    <row r="3725" customFormat="false" ht="14.9" hidden="false" customHeight="false" outlineLevel="0" collapsed="false">
      <c r="A3725" s="1" t="s">
        <v>8889</v>
      </c>
    </row>
    <row r="3726" customFormat="false" ht="14.9" hidden="false" customHeight="false" outlineLevel="0" collapsed="false">
      <c r="A3726" s="1" t="s">
        <v>8890</v>
      </c>
    </row>
    <row r="3727" customFormat="false" ht="14.9" hidden="false" customHeight="false" outlineLevel="0" collapsed="false">
      <c r="A3727" s="1" t="s">
        <v>8891</v>
      </c>
    </row>
    <row r="3728" customFormat="false" ht="14.9" hidden="false" customHeight="false" outlineLevel="0" collapsed="false">
      <c r="A3728" s="1" t="s">
        <v>8892</v>
      </c>
    </row>
    <row r="3729" customFormat="false" ht="14.9" hidden="false" customHeight="false" outlineLevel="0" collapsed="false">
      <c r="A3729" s="1" t="s">
        <v>8893</v>
      </c>
    </row>
    <row r="3730" customFormat="false" ht="14.9" hidden="false" customHeight="false" outlineLevel="0" collapsed="false">
      <c r="A3730" s="1" t="s">
        <v>8894</v>
      </c>
    </row>
    <row r="3731" customFormat="false" ht="14.9" hidden="false" customHeight="false" outlineLevel="0" collapsed="false">
      <c r="A3731" s="1" t="s">
        <v>8895</v>
      </c>
    </row>
    <row r="3732" customFormat="false" ht="14.9" hidden="false" customHeight="false" outlineLevel="0" collapsed="false">
      <c r="A3732" s="1" t="s">
        <v>8896</v>
      </c>
    </row>
    <row r="3733" customFormat="false" ht="14.9" hidden="false" customHeight="false" outlineLevel="0" collapsed="false">
      <c r="A3733" s="1" t="s">
        <v>8897</v>
      </c>
    </row>
    <row r="3734" customFormat="false" ht="14.9" hidden="false" customHeight="false" outlineLevel="0" collapsed="false">
      <c r="A3734" s="1" t="s">
        <v>8898</v>
      </c>
    </row>
    <row r="3735" customFormat="false" ht="14.9" hidden="false" customHeight="false" outlineLevel="0" collapsed="false">
      <c r="A3735" s="1" t="s">
        <v>8899</v>
      </c>
    </row>
    <row r="3736" customFormat="false" ht="14.9" hidden="false" customHeight="false" outlineLevel="0" collapsed="false">
      <c r="A3736" s="1" t="s">
        <v>8900</v>
      </c>
    </row>
    <row r="3737" customFormat="false" ht="14.9" hidden="false" customHeight="false" outlineLevel="0" collapsed="false">
      <c r="A3737" s="1" t="s">
        <v>8901</v>
      </c>
    </row>
    <row r="3738" customFormat="false" ht="14.9" hidden="false" customHeight="false" outlineLevel="0" collapsed="false">
      <c r="A3738" s="1" t="s">
        <v>8902</v>
      </c>
    </row>
    <row r="3739" customFormat="false" ht="14.9" hidden="false" customHeight="false" outlineLevel="0" collapsed="false">
      <c r="A3739" s="1" t="s">
        <v>8903</v>
      </c>
    </row>
    <row r="3740" customFormat="false" ht="14.9" hidden="false" customHeight="false" outlineLevel="0" collapsed="false">
      <c r="A3740" s="1" t="s">
        <v>8904</v>
      </c>
    </row>
    <row r="3741" customFormat="false" ht="14.9" hidden="false" customHeight="false" outlineLevel="0" collapsed="false">
      <c r="A3741" s="1" t="s">
        <v>8905</v>
      </c>
    </row>
    <row r="3742" customFormat="false" ht="14.9" hidden="false" customHeight="false" outlineLevel="0" collapsed="false">
      <c r="A3742" s="1" t="s">
        <v>8906</v>
      </c>
    </row>
    <row r="3743" customFormat="false" ht="14.9" hidden="false" customHeight="false" outlineLevel="0" collapsed="false">
      <c r="A3743" s="1" t="s">
        <v>8907</v>
      </c>
    </row>
    <row r="3744" customFormat="false" ht="14.9" hidden="false" customHeight="false" outlineLevel="0" collapsed="false">
      <c r="A3744" s="1" t="s">
        <v>8908</v>
      </c>
    </row>
    <row r="3745" customFormat="false" ht="14.9" hidden="false" customHeight="false" outlineLevel="0" collapsed="false">
      <c r="A3745" s="1" t="s">
        <v>8909</v>
      </c>
    </row>
    <row r="3746" customFormat="false" ht="14.9" hidden="false" customHeight="false" outlineLevel="0" collapsed="false">
      <c r="A3746" s="1" t="s">
        <v>8910</v>
      </c>
    </row>
    <row r="3747" customFormat="false" ht="14.9" hidden="false" customHeight="false" outlineLevel="0" collapsed="false">
      <c r="A3747" s="1" t="s">
        <v>8911</v>
      </c>
    </row>
    <row r="3748" customFormat="false" ht="14.9" hidden="false" customHeight="false" outlineLevel="0" collapsed="false">
      <c r="A3748" s="1" t="s">
        <v>8912</v>
      </c>
    </row>
    <row r="3749" customFormat="false" ht="14.9" hidden="false" customHeight="false" outlineLevel="0" collapsed="false">
      <c r="A3749" s="1" t="s">
        <v>8913</v>
      </c>
    </row>
    <row r="3750" customFormat="false" ht="14.9" hidden="false" customHeight="false" outlineLevel="0" collapsed="false">
      <c r="A3750" s="1" t="s">
        <v>8914</v>
      </c>
    </row>
    <row r="3751" customFormat="false" ht="14.9" hidden="false" customHeight="false" outlineLevel="0" collapsed="false">
      <c r="A3751" s="1" t="s">
        <v>8915</v>
      </c>
    </row>
    <row r="3752" customFormat="false" ht="14.9" hidden="false" customHeight="false" outlineLevel="0" collapsed="false">
      <c r="A3752" s="1" t="s">
        <v>8916</v>
      </c>
    </row>
    <row r="3753" customFormat="false" ht="14.9" hidden="false" customHeight="false" outlineLevel="0" collapsed="false">
      <c r="A3753" s="1" t="s">
        <v>8917</v>
      </c>
    </row>
    <row r="3754" customFormat="false" ht="14.9" hidden="false" customHeight="false" outlineLevel="0" collapsed="false">
      <c r="A3754" s="1" t="s">
        <v>8918</v>
      </c>
    </row>
    <row r="3755" customFormat="false" ht="14.9" hidden="false" customHeight="false" outlineLevel="0" collapsed="false">
      <c r="A3755" s="1" t="s">
        <v>8919</v>
      </c>
    </row>
    <row r="3756" customFormat="false" ht="14.9" hidden="false" customHeight="false" outlineLevel="0" collapsed="false">
      <c r="A3756" s="1" t="s">
        <v>8920</v>
      </c>
    </row>
    <row r="3757" customFormat="false" ht="14.9" hidden="false" customHeight="false" outlineLevel="0" collapsed="false">
      <c r="A3757" s="1" t="s">
        <v>8921</v>
      </c>
    </row>
    <row r="3758" customFormat="false" ht="14.9" hidden="false" customHeight="false" outlineLevel="0" collapsed="false">
      <c r="A3758" s="1" t="s">
        <v>8922</v>
      </c>
    </row>
    <row r="3759" customFormat="false" ht="13.8" hidden="false" customHeight="false" outlineLevel="0" collapsed="false">
      <c r="A3759" s="154" t="s">
        <v>8923</v>
      </c>
    </row>
    <row r="3760" customFormat="false" ht="13.8" hidden="false" customHeight="false" outlineLevel="0" collapsed="false">
      <c r="A3760" s="154" t="s">
        <v>8924</v>
      </c>
    </row>
    <row r="3761" customFormat="false" ht="13.8" hidden="false" customHeight="false" outlineLevel="0" collapsed="false">
      <c r="A3761" s="154" t="s">
        <v>8925</v>
      </c>
    </row>
    <row r="3762" customFormat="false" ht="13.8" hidden="false" customHeight="false" outlineLevel="0" collapsed="false">
      <c r="A3762" s="154" t="s">
        <v>8926</v>
      </c>
    </row>
    <row r="3763" customFormat="false" ht="13.8" hidden="false" customHeight="false" outlineLevel="0" collapsed="false">
      <c r="A3763" s="154" t="s">
        <v>8927</v>
      </c>
    </row>
    <row r="3764" customFormat="false" ht="13.8" hidden="false" customHeight="false" outlineLevel="0" collapsed="false">
      <c r="A3764" s="154" t="s">
        <v>8928</v>
      </c>
    </row>
    <row r="3765" customFormat="false" ht="13.8" hidden="false" customHeight="false" outlineLevel="0" collapsed="false">
      <c r="A3765" s="154" t="s">
        <v>8929</v>
      </c>
    </row>
    <row r="3766" customFormat="false" ht="13.8" hidden="false" customHeight="false" outlineLevel="0" collapsed="false">
      <c r="A3766" s="154" t="s">
        <v>8930</v>
      </c>
    </row>
    <row r="3767" customFormat="false" ht="13.8" hidden="false" customHeight="false" outlineLevel="0" collapsed="false">
      <c r="A3767" s="154" t="s">
        <v>8931</v>
      </c>
    </row>
    <row r="3768" customFormat="false" ht="13.8" hidden="false" customHeight="false" outlineLevel="0" collapsed="false">
      <c r="A3768" s="154" t="s">
        <v>8932</v>
      </c>
    </row>
    <row r="3769" customFormat="false" ht="13.8" hidden="false" customHeight="false" outlineLevel="0" collapsed="false">
      <c r="A3769" s="154" t="s">
        <v>8933</v>
      </c>
    </row>
    <row r="3770" customFormat="false" ht="13.8" hidden="false" customHeight="false" outlineLevel="0" collapsed="false">
      <c r="A3770" s="154" t="s">
        <v>8934</v>
      </c>
    </row>
    <row r="3771" customFormat="false" ht="13.8" hidden="false" customHeight="false" outlineLevel="0" collapsed="false">
      <c r="A3771" s="154" t="s">
        <v>8935</v>
      </c>
    </row>
    <row r="3772" customFormat="false" ht="13.8" hidden="false" customHeight="false" outlineLevel="0" collapsed="false">
      <c r="A3772" s="154" t="s">
        <v>8936</v>
      </c>
    </row>
    <row r="3773" customFormat="false" ht="13.8" hidden="false" customHeight="false" outlineLevel="0" collapsed="false">
      <c r="A3773" s="154" t="s">
        <v>8937</v>
      </c>
    </row>
    <row r="3774" customFormat="false" ht="13.8" hidden="false" customHeight="false" outlineLevel="0" collapsed="false">
      <c r="A3774" s="154" t="s">
        <v>8938</v>
      </c>
    </row>
    <row r="3775" customFormat="false" ht="13.8" hidden="false" customHeight="false" outlineLevel="0" collapsed="false">
      <c r="A3775" s="154" t="s">
        <v>8939</v>
      </c>
    </row>
    <row r="3776" customFormat="false" ht="13.8" hidden="false" customHeight="false" outlineLevel="0" collapsed="false">
      <c r="A3776" s="154" t="s">
        <v>8940</v>
      </c>
    </row>
    <row r="3777" customFormat="false" ht="13.8" hidden="false" customHeight="false" outlineLevel="0" collapsed="false">
      <c r="A3777" s="154" t="s">
        <v>8941</v>
      </c>
    </row>
    <row r="3778" customFormat="false" ht="13.8" hidden="false" customHeight="false" outlineLevel="0" collapsed="false">
      <c r="A3778" s="154" t="s">
        <v>8942</v>
      </c>
    </row>
    <row r="3779" customFormat="false" ht="13.8" hidden="false" customHeight="false" outlineLevel="0" collapsed="false">
      <c r="A3779" s="154" t="s">
        <v>8943</v>
      </c>
    </row>
    <row r="3780" customFormat="false" ht="13.8" hidden="false" customHeight="false" outlineLevel="0" collapsed="false">
      <c r="A3780" s="154" t="s">
        <v>8944</v>
      </c>
    </row>
    <row r="3781" customFormat="false" ht="13.8" hidden="false" customHeight="false" outlineLevel="0" collapsed="false">
      <c r="A3781" s="154" t="s">
        <v>8945</v>
      </c>
    </row>
    <row r="3782" customFormat="false" ht="13.8" hidden="false" customHeight="false" outlineLevel="0" collapsed="false">
      <c r="A3782" s="154" t="s">
        <v>8946</v>
      </c>
    </row>
    <row r="3783" customFormat="false" ht="13.8" hidden="false" customHeight="false" outlineLevel="0" collapsed="false">
      <c r="A3783" s="154" t="s">
        <v>8947</v>
      </c>
    </row>
    <row r="3784" customFormat="false" ht="13.8" hidden="false" customHeight="false" outlineLevel="0" collapsed="false">
      <c r="A3784" s="154" t="s">
        <v>8948</v>
      </c>
    </row>
    <row r="3785" customFormat="false" ht="13.8" hidden="false" customHeight="false" outlineLevel="0" collapsed="false">
      <c r="A3785" s="154" t="s">
        <v>8949</v>
      </c>
    </row>
    <row r="3786" customFormat="false" ht="13.8" hidden="false" customHeight="false" outlineLevel="0" collapsed="false">
      <c r="A3786" s="154" t="s">
        <v>8950</v>
      </c>
    </row>
    <row r="3787" customFormat="false" ht="13.8" hidden="false" customHeight="false" outlineLevel="0" collapsed="false">
      <c r="A3787" s="154" t="s">
        <v>8951</v>
      </c>
    </row>
    <row r="3788" customFormat="false" ht="13.8" hidden="false" customHeight="false" outlineLevel="0" collapsed="false">
      <c r="A3788" s="154" t="s">
        <v>8952</v>
      </c>
    </row>
    <row r="3789" customFormat="false" ht="13.8" hidden="false" customHeight="false" outlineLevel="0" collapsed="false">
      <c r="A3789" s="154" t="s">
        <v>8953</v>
      </c>
    </row>
    <row r="3790" customFormat="false" ht="13.8" hidden="false" customHeight="false" outlineLevel="0" collapsed="false">
      <c r="A3790" s="154" t="s">
        <v>8954</v>
      </c>
    </row>
    <row r="3791" customFormat="false" ht="13.8" hidden="false" customHeight="false" outlineLevel="0" collapsed="false">
      <c r="A3791" s="154" t="s">
        <v>8955</v>
      </c>
    </row>
    <row r="3792" customFormat="false" ht="13.8" hidden="false" customHeight="false" outlineLevel="0" collapsed="false">
      <c r="A3792" s="154" t="s">
        <v>8956</v>
      </c>
    </row>
    <row r="3793" customFormat="false" ht="13.8" hidden="false" customHeight="false" outlineLevel="0" collapsed="false">
      <c r="A3793" s="154" t="s">
        <v>8957</v>
      </c>
    </row>
    <row r="3794" customFormat="false" ht="13.8" hidden="false" customHeight="false" outlineLevel="0" collapsed="false">
      <c r="A3794" s="154" t="s">
        <v>8958</v>
      </c>
    </row>
    <row r="3795" customFormat="false" ht="13.8" hidden="false" customHeight="false" outlineLevel="0" collapsed="false">
      <c r="A3795" s="154" t="s">
        <v>8959</v>
      </c>
    </row>
    <row r="3796" customFormat="false" ht="13.8" hidden="false" customHeight="false" outlineLevel="0" collapsed="false">
      <c r="A3796" s="154" t="s">
        <v>8960</v>
      </c>
    </row>
    <row r="3797" customFormat="false" ht="13.8" hidden="false" customHeight="false" outlineLevel="0" collapsed="false">
      <c r="A3797" s="154" t="s">
        <v>8961</v>
      </c>
    </row>
    <row r="3798" customFormat="false" ht="13.8" hidden="false" customHeight="false" outlineLevel="0" collapsed="false">
      <c r="A3798" s="154" t="s">
        <v>8962</v>
      </c>
    </row>
    <row r="3799" customFormat="false" ht="13.8" hidden="false" customHeight="false" outlineLevel="0" collapsed="false">
      <c r="A3799" s="154" t="s">
        <v>8963</v>
      </c>
    </row>
    <row r="3800" customFormat="false" ht="13.8" hidden="false" customHeight="false" outlineLevel="0" collapsed="false">
      <c r="A3800" s="154" t="s">
        <v>8964</v>
      </c>
    </row>
    <row r="3801" customFormat="false" ht="13.8" hidden="false" customHeight="false" outlineLevel="0" collapsed="false">
      <c r="A3801" s="154" t="s">
        <v>8965</v>
      </c>
    </row>
    <row r="3802" customFormat="false" ht="13.8" hidden="false" customHeight="false" outlineLevel="0" collapsed="false">
      <c r="A3802" s="154" t="s">
        <v>8966</v>
      </c>
    </row>
    <row r="3803" customFormat="false" ht="13.8" hidden="false" customHeight="false" outlineLevel="0" collapsed="false">
      <c r="A3803" s="154" t="s">
        <v>8967</v>
      </c>
    </row>
    <row r="3804" customFormat="false" ht="13.8" hidden="false" customHeight="false" outlineLevel="0" collapsed="false">
      <c r="A3804" s="154" t="s">
        <v>8968</v>
      </c>
    </row>
    <row r="3805" customFormat="false" ht="13.8" hidden="false" customHeight="false" outlineLevel="0" collapsed="false">
      <c r="A3805" s="154" t="s">
        <v>8969</v>
      </c>
    </row>
    <row r="3806" customFormat="false" ht="13.8" hidden="false" customHeight="false" outlineLevel="0" collapsed="false">
      <c r="A3806" s="154" t="s">
        <v>8970</v>
      </c>
    </row>
    <row r="3807" customFormat="false" ht="13.8" hidden="false" customHeight="false" outlineLevel="0" collapsed="false">
      <c r="A3807" s="154" t="s">
        <v>8971</v>
      </c>
    </row>
    <row r="3808" customFormat="false" ht="13.8" hidden="false" customHeight="false" outlineLevel="0" collapsed="false">
      <c r="A3808" s="154" t="s">
        <v>8972</v>
      </c>
    </row>
    <row r="3809" customFormat="false" ht="13.8" hidden="false" customHeight="false" outlineLevel="0" collapsed="false">
      <c r="A3809" s="154" t="s">
        <v>8973</v>
      </c>
    </row>
    <row r="3810" customFormat="false" ht="13.8" hidden="false" customHeight="false" outlineLevel="0" collapsed="false">
      <c r="A3810" s="154" t="s">
        <v>8974</v>
      </c>
    </row>
    <row r="3811" customFormat="false" ht="13.8" hidden="false" customHeight="false" outlineLevel="0" collapsed="false">
      <c r="A3811" s="154" t="s">
        <v>8975</v>
      </c>
    </row>
    <row r="3812" customFormat="false" ht="13.8" hidden="false" customHeight="false" outlineLevel="0" collapsed="false">
      <c r="A3812" s="154" t="s">
        <v>8976</v>
      </c>
    </row>
    <row r="3813" customFormat="false" ht="13.8" hidden="false" customHeight="false" outlineLevel="0" collapsed="false">
      <c r="A3813" s="154" t="s">
        <v>8977</v>
      </c>
    </row>
    <row r="3814" customFormat="false" ht="13.8" hidden="false" customHeight="false" outlineLevel="0" collapsed="false">
      <c r="A3814" s="154" t="s">
        <v>8978</v>
      </c>
    </row>
    <row r="3815" customFormat="false" ht="13.8" hidden="false" customHeight="false" outlineLevel="0" collapsed="false">
      <c r="A3815" s="154" t="s">
        <v>8979</v>
      </c>
    </row>
    <row r="3816" customFormat="false" ht="13.8" hidden="false" customHeight="false" outlineLevel="0" collapsed="false">
      <c r="A3816" s="154" t="s">
        <v>8980</v>
      </c>
    </row>
    <row r="3817" customFormat="false" ht="13.8" hidden="false" customHeight="false" outlineLevel="0" collapsed="false">
      <c r="A3817" s="154" t="s">
        <v>8981</v>
      </c>
    </row>
    <row r="3818" customFormat="false" ht="13.8" hidden="false" customHeight="false" outlineLevel="0" collapsed="false">
      <c r="A3818" s="154" t="s">
        <v>8982</v>
      </c>
    </row>
    <row r="3819" customFormat="false" ht="13.8" hidden="false" customHeight="false" outlineLevel="0" collapsed="false">
      <c r="A3819" s="154" t="s">
        <v>8983</v>
      </c>
    </row>
    <row r="3820" customFormat="false" ht="13.8" hidden="false" customHeight="false" outlineLevel="0" collapsed="false">
      <c r="A3820" s="154" t="s">
        <v>8984</v>
      </c>
    </row>
    <row r="3821" customFormat="false" ht="13.8" hidden="false" customHeight="false" outlineLevel="0" collapsed="false">
      <c r="A3821" s="154" t="s">
        <v>8985</v>
      </c>
    </row>
    <row r="3822" customFormat="false" ht="13.8" hidden="false" customHeight="false" outlineLevel="0" collapsed="false">
      <c r="A3822" s="154" t="s">
        <v>8986</v>
      </c>
    </row>
    <row r="3823" customFormat="false" ht="13.8" hidden="false" customHeight="false" outlineLevel="0" collapsed="false">
      <c r="A3823" s="154" t="s">
        <v>8987</v>
      </c>
    </row>
    <row r="3824" customFormat="false" ht="13.8" hidden="false" customHeight="false" outlineLevel="0" collapsed="false">
      <c r="A3824" s="154" t="s">
        <v>8988</v>
      </c>
    </row>
    <row r="3825" customFormat="false" ht="13.8" hidden="false" customHeight="false" outlineLevel="0" collapsed="false">
      <c r="A3825" s="154" t="s">
        <v>8989</v>
      </c>
    </row>
    <row r="3826" customFormat="false" ht="13.8" hidden="false" customHeight="false" outlineLevel="0" collapsed="false">
      <c r="A3826" s="154" t="s">
        <v>8990</v>
      </c>
    </row>
    <row r="3827" customFormat="false" ht="13.8" hidden="false" customHeight="false" outlineLevel="0" collapsed="false">
      <c r="A3827" s="154" t="s">
        <v>8991</v>
      </c>
    </row>
    <row r="3828" customFormat="false" ht="13.8" hidden="false" customHeight="false" outlineLevel="0" collapsed="false">
      <c r="A3828" s="154" t="s">
        <v>8992</v>
      </c>
    </row>
    <row r="3829" customFormat="false" ht="13.8" hidden="false" customHeight="false" outlineLevel="0" collapsed="false">
      <c r="A3829" s="154" t="s">
        <v>8993</v>
      </c>
    </row>
    <row r="3830" customFormat="false" ht="13.8" hidden="false" customHeight="false" outlineLevel="0" collapsed="false">
      <c r="A3830" s="154" t="s">
        <v>8994</v>
      </c>
    </row>
    <row r="3831" customFormat="false" ht="13.8" hidden="false" customHeight="false" outlineLevel="0" collapsed="false">
      <c r="A3831" s="154" t="s">
        <v>8995</v>
      </c>
    </row>
    <row r="3832" customFormat="false" ht="13.8" hidden="false" customHeight="false" outlineLevel="0" collapsed="false">
      <c r="A3832" s="154" t="s">
        <v>8996</v>
      </c>
    </row>
    <row r="3833" customFormat="false" ht="13.8" hidden="false" customHeight="false" outlineLevel="0" collapsed="false">
      <c r="A3833" s="154" t="s">
        <v>8997</v>
      </c>
    </row>
    <row r="3834" customFormat="false" ht="13.8" hidden="false" customHeight="false" outlineLevel="0" collapsed="false">
      <c r="A3834" s="154" t="s">
        <v>8998</v>
      </c>
    </row>
    <row r="3835" customFormat="false" ht="13.8" hidden="false" customHeight="false" outlineLevel="0" collapsed="false">
      <c r="A3835" s="154" t="s">
        <v>8999</v>
      </c>
    </row>
    <row r="3836" customFormat="false" ht="13.8" hidden="false" customHeight="false" outlineLevel="0" collapsed="false">
      <c r="A3836" s="154" t="s">
        <v>9000</v>
      </c>
    </row>
    <row r="3837" customFormat="false" ht="13.8" hidden="false" customHeight="false" outlineLevel="0" collapsed="false">
      <c r="A3837" s="154" t="s">
        <v>9001</v>
      </c>
    </row>
    <row r="3838" customFormat="false" ht="13.8" hidden="false" customHeight="false" outlineLevel="0" collapsed="false">
      <c r="A3838" s="154" t="s">
        <v>9002</v>
      </c>
    </row>
    <row r="3839" customFormat="false" ht="13.8" hidden="false" customHeight="false" outlineLevel="0" collapsed="false">
      <c r="A3839" s="154" t="s">
        <v>9003</v>
      </c>
    </row>
    <row r="3840" customFormat="false" ht="13.8" hidden="false" customHeight="false" outlineLevel="0" collapsed="false">
      <c r="A3840" s="154" t="s">
        <v>9004</v>
      </c>
    </row>
    <row r="3841" customFormat="false" ht="13.8" hidden="false" customHeight="false" outlineLevel="0" collapsed="false">
      <c r="A3841" s="154" t="s">
        <v>9005</v>
      </c>
    </row>
    <row r="3842" customFormat="false" ht="13.8" hidden="false" customHeight="false" outlineLevel="0" collapsed="false">
      <c r="A3842" s="154" t="s">
        <v>9006</v>
      </c>
    </row>
    <row r="3843" customFormat="false" ht="13.8" hidden="false" customHeight="false" outlineLevel="0" collapsed="false">
      <c r="A3843" s="154" t="s">
        <v>9007</v>
      </c>
    </row>
    <row r="3844" customFormat="false" ht="13.8" hidden="false" customHeight="false" outlineLevel="0" collapsed="false">
      <c r="A3844" s="154" t="s">
        <v>9008</v>
      </c>
    </row>
    <row r="3845" customFormat="false" ht="13.8" hidden="false" customHeight="false" outlineLevel="0" collapsed="false">
      <c r="A3845" s="154" t="s">
        <v>9009</v>
      </c>
    </row>
    <row r="3846" customFormat="false" ht="13.8" hidden="false" customHeight="false" outlineLevel="0" collapsed="false">
      <c r="A3846" s="154" t="s">
        <v>9010</v>
      </c>
    </row>
    <row r="3847" customFormat="false" ht="13.8" hidden="false" customHeight="false" outlineLevel="0" collapsed="false">
      <c r="A3847" s="154" t="s">
        <v>9011</v>
      </c>
    </row>
    <row r="3848" customFormat="false" ht="13.8" hidden="false" customHeight="false" outlineLevel="0" collapsed="false">
      <c r="A3848" s="154" t="s">
        <v>9012</v>
      </c>
    </row>
    <row r="3849" customFormat="false" ht="13.8" hidden="false" customHeight="false" outlineLevel="0" collapsed="false">
      <c r="A3849" s="154" t="s">
        <v>9013</v>
      </c>
    </row>
    <row r="3850" customFormat="false" ht="13.8" hidden="false" customHeight="false" outlineLevel="0" collapsed="false">
      <c r="A3850" s="154" t="s">
        <v>9014</v>
      </c>
    </row>
    <row r="3851" customFormat="false" ht="13.8" hidden="false" customHeight="false" outlineLevel="0" collapsed="false">
      <c r="A3851" s="154" t="s">
        <v>9015</v>
      </c>
    </row>
    <row r="3852" customFormat="false" ht="13.8" hidden="false" customHeight="false" outlineLevel="0" collapsed="false">
      <c r="A3852" s="154" t="s">
        <v>9016</v>
      </c>
    </row>
    <row r="3853" customFormat="false" ht="13.8" hidden="false" customHeight="false" outlineLevel="0" collapsed="false">
      <c r="A3853" s="154" t="s">
        <v>9017</v>
      </c>
    </row>
    <row r="3854" customFormat="false" ht="13.8" hidden="false" customHeight="false" outlineLevel="0" collapsed="false">
      <c r="A3854" s="154" t="s">
        <v>9018</v>
      </c>
    </row>
    <row r="3855" customFormat="false" ht="13.8" hidden="false" customHeight="false" outlineLevel="0" collapsed="false">
      <c r="A3855" s="154" t="s">
        <v>9019</v>
      </c>
    </row>
    <row r="3856" customFormat="false" ht="13.8" hidden="false" customHeight="false" outlineLevel="0" collapsed="false">
      <c r="A3856" s="154" t="s">
        <v>9020</v>
      </c>
    </row>
    <row r="3857" customFormat="false" ht="13.8" hidden="false" customHeight="false" outlineLevel="0" collapsed="false">
      <c r="A3857" s="154" t="s">
        <v>9021</v>
      </c>
    </row>
    <row r="3858" customFormat="false" ht="13.8" hidden="false" customHeight="false" outlineLevel="0" collapsed="false">
      <c r="A3858" s="154" t="s">
        <v>9022</v>
      </c>
    </row>
    <row r="3859" customFormat="false" ht="13.8" hidden="false" customHeight="false" outlineLevel="0" collapsed="false">
      <c r="A3859" s="154" t="s">
        <v>9023</v>
      </c>
    </row>
    <row r="3860" customFormat="false" ht="13.8" hidden="false" customHeight="false" outlineLevel="0" collapsed="false">
      <c r="A3860" s="154" t="s">
        <v>9024</v>
      </c>
    </row>
    <row r="3861" customFormat="false" ht="13.8" hidden="false" customHeight="false" outlineLevel="0" collapsed="false">
      <c r="A3861" s="154" t="s">
        <v>9025</v>
      </c>
    </row>
    <row r="3862" customFormat="false" ht="13.8" hidden="false" customHeight="false" outlineLevel="0" collapsed="false">
      <c r="A3862" s="154" t="s">
        <v>9026</v>
      </c>
    </row>
    <row r="3863" customFormat="false" ht="13.8" hidden="false" customHeight="false" outlineLevel="0" collapsed="false">
      <c r="A3863" s="154" t="s">
        <v>9027</v>
      </c>
    </row>
    <row r="3864" customFormat="false" ht="13.8" hidden="false" customHeight="false" outlineLevel="0" collapsed="false">
      <c r="A3864" s="154" t="s">
        <v>9028</v>
      </c>
    </row>
    <row r="3865" customFormat="false" ht="13.8" hidden="false" customHeight="false" outlineLevel="0" collapsed="false">
      <c r="A3865" s="154" t="s">
        <v>9029</v>
      </c>
    </row>
    <row r="3866" customFormat="false" ht="13.8" hidden="false" customHeight="false" outlineLevel="0" collapsed="false">
      <c r="A3866" s="154" t="s">
        <v>9030</v>
      </c>
    </row>
    <row r="3867" customFormat="false" ht="13.8" hidden="false" customHeight="false" outlineLevel="0" collapsed="false">
      <c r="A3867" s="154" t="s">
        <v>9031</v>
      </c>
    </row>
    <row r="3868" customFormat="false" ht="13.8" hidden="false" customHeight="false" outlineLevel="0" collapsed="false">
      <c r="A3868" s="154" t="s">
        <v>9032</v>
      </c>
    </row>
    <row r="3869" customFormat="false" ht="13.8" hidden="false" customHeight="false" outlineLevel="0" collapsed="false">
      <c r="A3869" s="154" t="s">
        <v>9033</v>
      </c>
    </row>
    <row r="3870" customFormat="false" ht="13.8" hidden="false" customHeight="false" outlineLevel="0" collapsed="false">
      <c r="A3870" s="154" t="s">
        <v>9034</v>
      </c>
    </row>
    <row r="3871" customFormat="false" ht="13.8" hidden="false" customHeight="false" outlineLevel="0" collapsed="false">
      <c r="A3871" s="154" t="s">
        <v>9035</v>
      </c>
    </row>
    <row r="3872" customFormat="false" ht="13.8" hidden="false" customHeight="false" outlineLevel="0" collapsed="false">
      <c r="A3872" s="154" t="s">
        <v>9036</v>
      </c>
    </row>
    <row r="3873" customFormat="false" ht="13.8" hidden="false" customHeight="false" outlineLevel="0" collapsed="false">
      <c r="A3873" s="154" t="s">
        <v>9037</v>
      </c>
    </row>
    <row r="3874" customFormat="false" ht="13.8" hidden="false" customHeight="false" outlineLevel="0" collapsed="false">
      <c r="A3874" s="154" t="s">
        <v>9038</v>
      </c>
    </row>
    <row r="3875" customFormat="false" ht="13.8" hidden="false" customHeight="false" outlineLevel="0" collapsed="false">
      <c r="A3875" s="154" t="s">
        <v>9039</v>
      </c>
    </row>
    <row r="3876" customFormat="false" ht="13.8" hidden="false" customHeight="false" outlineLevel="0" collapsed="false">
      <c r="A3876" s="154" t="s">
        <v>9040</v>
      </c>
    </row>
    <row r="3877" customFormat="false" ht="13.8" hidden="false" customHeight="false" outlineLevel="0" collapsed="false">
      <c r="A3877" s="154" t="s">
        <v>9041</v>
      </c>
    </row>
    <row r="3878" customFormat="false" ht="13.8" hidden="false" customHeight="false" outlineLevel="0" collapsed="false">
      <c r="A3878" s="154" t="s">
        <v>9042</v>
      </c>
    </row>
    <row r="3879" customFormat="false" ht="13.8" hidden="false" customHeight="false" outlineLevel="0" collapsed="false">
      <c r="A3879" s="154" t="s">
        <v>9043</v>
      </c>
    </row>
    <row r="3880" customFormat="false" ht="13.8" hidden="false" customHeight="false" outlineLevel="0" collapsed="false">
      <c r="A3880" s="154" t="s">
        <v>9044</v>
      </c>
    </row>
    <row r="3881" customFormat="false" ht="13.8" hidden="false" customHeight="false" outlineLevel="0" collapsed="false">
      <c r="A3881" s="154" t="s">
        <v>9045</v>
      </c>
    </row>
    <row r="3882" customFormat="false" ht="13.8" hidden="false" customHeight="false" outlineLevel="0" collapsed="false">
      <c r="A3882" s="154" t="s">
        <v>9046</v>
      </c>
    </row>
    <row r="3883" customFormat="false" ht="13.8" hidden="false" customHeight="false" outlineLevel="0" collapsed="false">
      <c r="A3883" s="154" t="s">
        <v>9047</v>
      </c>
    </row>
    <row r="3884" customFormat="false" ht="13.8" hidden="false" customHeight="false" outlineLevel="0" collapsed="false">
      <c r="A3884" s="154" t="s">
        <v>9048</v>
      </c>
    </row>
    <row r="3885" customFormat="false" ht="13.8" hidden="false" customHeight="false" outlineLevel="0" collapsed="false">
      <c r="A3885" s="154" t="s">
        <v>9049</v>
      </c>
    </row>
    <row r="3886" customFormat="false" ht="13.8" hidden="false" customHeight="false" outlineLevel="0" collapsed="false">
      <c r="A3886" s="154" t="s">
        <v>9050</v>
      </c>
    </row>
    <row r="3887" customFormat="false" ht="13.8" hidden="false" customHeight="false" outlineLevel="0" collapsed="false">
      <c r="A3887" s="154" t="s">
        <v>9051</v>
      </c>
    </row>
    <row r="3888" customFormat="false" ht="13.8" hidden="false" customHeight="false" outlineLevel="0" collapsed="false">
      <c r="A3888" s="154" t="s">
        <v>9052</v>
      </c>
    </row>
    <row r="3889" customFormat="false" ht="13.8" hidden="false" customHeight="false" outlineLevel="0" collapsed="false">
      <c r="A3889" s="154" t="s">
        <v>9053</v>
      </c>
    </row>
    <row r="3890" customFormat="false" ht="13.8" hidden="false" customHeight="false" outlineLevel="0" collapsed="false">
      <c r="A3890" s="154" t="s">
        <v>9054</v>
      </c>
    </row>
    <row r="3891" customFormat="false" ht="13.8" hidden="false" customHeight="false" outlineLevel="0" collapsed="false">
      <c r="A3891" s="154" t="s">
        <v>9055</v>
      </c>
    </row>
    <row r="3892" customFormat="false" ht="13.8" hidden="false" customHeight="false" outlineLevel="0" collapsed="false">
      <c r="A3892" s="154" t="s">
        <v>9056</v>
      </c>
    </row>
    <row r="3893" customFormat="false" ht="13.8" hidden="false" customHeight="false" outlineLevel="0" collapsed="false">
      <c r="A3893" s="154" t="s">
        <v>9057</v>
      </c>
    </row>
    <row r="3894" customFormat="false" ht="13.8" hidden="false" customHeight="false" outlineLevel="0" collapsed="false">
      <c r="A3894" s="154" t="s">
        <v>9058</v>
      </c>
    </row>
    <row r="3895" customFormat="false" ht="13.8" hidden="false" customHeight="false" outlineLevel="0" collapsed="false">
      <c r="A3895" s="154" t="s">
        <v>9059</v>
      </c>
    </row>
    <row r="3896" customFormat="false" ht="13.8" hidden="false" customHeight="false" outlineLevel="0" collapsed="false">
      <c r="A3896" s="154" t="s">
        <v>9060</v>
      </c>
    </row>
    <row r="3897" customFormat="false" ht="13.8" hidden="false" customHeight="false" outlineLevel="0" collapsed="false">
      <c r="A3897" s="154" t="s">
        <v>9061</v>
      </c>
    </row>
  </sheetData>
  <conditionalFormatting sqref="A1:A9634">
    <cfRule type="duplicateValues" priority="2" aboveAverage="0" equalAverage="0" bottom="0" percent="0" rank="0" text="" dxfId="0">
      <formula>0</formula>
    </cfRule>
  </conditionalFormatting>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534871</TotalTime>
  <Application>LibreOffice/4.3.5.2$Windows_x86 LibreOffice_project/3a87456aaa6a95c63eea1c1b3201acedf0751bd5</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2011-03-30T14:56:46Z</dcterms:created>
  <dc:creator>Rodriguez</dc:creator>
  <dc:language>de-DE</dc:language>
  <cp:lastPrinted>2012-04-26T11:46:00Z</cp:lastPrinted>
  <dcterms:modified xsi:type="dcterms:W3CDTF">2015-01-31T19:56:22Z</dcterms:modified>
  <cp:revision>93</cp:revision>
</cp:coreProperties>
</file>